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randdelta-my.sharepoint.com/personal/bruno_malta_branddelta_com/Documents/Desktop/Testes/Japan_BAT/Power Bi/"/>
    </mc:Choice>
  </mc:AlternateContent>
  <xr:revisionPtr revIDLastSave="516" documentId="8_{F15A9139-2B38-4DFC-BDE1-95B3FAF4AA43}" xr6:coauthVersionLast="47" xr6:coauthVersionMax="47" xr10:uidLastSave="{DE8A4978-17EE-46F9-9484-12634C51704A}"/>
  <bookViews>
    <workbookView xWindow="33480" yWindow="-120" windowWidth="29040" windowHeight="15720" firstSheet="8" activeTab="9" xr2:uid="{2CA2B841-3922-4003-BFF0-9A6AB8BD0CD0}"/>
  </bookViews>
  <sheets>
    <sheet name="Overview" sheetId="6" state="hidden" r:id="rId1"/>
    <sheet name="Opt_uncon" sheetId="2" state="hidden" r:id="rId2"/>
    <sheet name="Opt_current" sheetId="3" state="hidden" r:id="rId3"/>
    <sheet name="Opt_partial" sheetId="4" state="hidden" r:id="rId4"/>
    <sheet name="Data" sheetId="1" state="hidden" r:id="rId5"/>
    <sheet name="Est-maxuplift" sheetId="7" state="hidden" r:id="rId6"/>
    <sheet name="Opt_range" sheetId="5" state="hidden" r:id="rId7"/>
    <sheet name="Est-slope" sheetId="9" state="hidden" r:id="rId8"/>
    <sheet name="DATA_MP" sheetId="10" r:id="rId9"/>
    <sheet name="Optimization_sample_MP" sheetId="12" r:id="rId10"/>
  </sheets>
  <definedNames>
    <definedName name="_xlnm._FilterDatabase" localSheetId="4" hidden="1">Data!$A$1:$I$90</definedName>
    <definedName name="_xlnm._FilterDatabase" localSheetId="6" hidden="1">Opt_range!$A$1:$AQ$2871</definedName>
    <definedName name="parms">Data!$L$2:$S$48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" i="12" l="1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O221" i="12"/>
  <c r="Q2869" i="5"/>
  <c r="E2" i="2"/>
  <c r="F2" i="2"/>
  <c r="G2" i="2"/>
  <c r="H2" i="2"/>
  <c r="H3" i="2" s="1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I2" i="2"/>
  <c r="I3" i="2" s="1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J2" i="2"/>
  <c r="J3" i="2" s="1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K2" i="2"/>
  <c r="K3" i="2" s="1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L2" i="2"/>
  <c r="M2" i="2"/>
  <c r="E3" i="2"/>
  <c r="F3" i="2"/>
  <c r="G3" i="2"/>
  <c r="L3" i="2"/>
  <c r="M3" i="2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E4" i="2"/>
  <c r="F4" i="2"/>
  <c r="G4" i="2"/>
  <c r="L4" i="2"/>
  <c r="M4" i="2"/>
  <c r="E5" i="2"/>
  <c r="F5" i="2"/>
  <c r="G5" i="2"/>
  <c r="L5" i="2"/>
  <c r="M5" i="2"/>
  <c r="E6" i="2"/>
  <c r="F6" i="2"/>
  <c r="G6" i="2"/>
  <c r="L6" i="2"/>
  <c r="M6" i="2"/>
  <c r="E7" i="2"/>
  <c r="F7" i="2"/>
  <c r="G7" i="2"/>
  <c r="L7" i="2"/>
  <c r="M7" i="2"/>
  <c r="E8" i="2"/>
  <c r="F8" i="2"/>
  <c r="G8" i="2"/>
  <c r="L8" i="2"/>
  <c r="M8" i="2"/>
  <c r="E9" i="2"/>
  <c r="F9" i="2"/>
  <c r="G9" i="2"/>
  <c r="L9" i="2"/>
  <c r="M9" i="2"/>
  <c r="E10" i="2"/>
  <c r="F10" i="2"/>
  <c r="G10" i="2"/>
  <c r="L10" i="2"/>
  <c r="M10" i="2"/>
  <c r="E11" i="2"/>
  <c r="F11" i="2"/>
  <c r="G11" i="2"/>
  <c r="L11" i="2"/>
  <c r="M11" i="2"/>
  <c r="E12" i="2"/>
  <c r="F12" i="2"/>
  <c r="G12" i="2"/>
  <c r="L12" i="2"/>
  <c r="M12" i="2"/>
  <c r="E13" i="2"/>
  <c r="F13" i="2"/>
  <c r="G13" i="2"/>
  <c r="L13" i="2"/>
  <c r="M13" i="2"/>
  <c r="E14" i="2"/>
  <c r="F14" i="2"/>
  <c r="G14" i="2"/>
  <c r="L14" i="2"/>
  <c r="M14" i="2"/>
  <c r="E15" i="2"/>
  <c r="F15" i="2"/>
  <c r="G15" i="2"/>
  <c r="L15" i="2"/>
  <c r="E16" i="2"/>
  <c r="F16" i="2"/>
  <c r="G16" i="2"/>
  <c r="L16" i="2"/>
  <c r="E17" i="2"/>
  <c r="F17" i="2"/>
  <c r="G17" i="2"/>
  <c r="L17" i="2"/>
  <c r="E18" i="2"/>
  <c r="F18" i="2"/>
  <c r="G18" i="2"/>
  <c r="L18" i="2"/>
  <c r="E19" i="2"/>
  <c r="F19" i="2"/>
  <c r="G19" i="2"/>
  <c r="L19" i="2"/>
  <c r="E20" i="2"/>
  <c r="F20" i="2"/>
  <c r="G20" i="2"/>
  <c r="L20" i="2"/>
  <c r="E21" i="2"/>
  <c r="F21" i="2"/>
  <c r="G21" i="2"/>
  <c r="L21" i="2"/>
  <c r="E22" i="2"/>
  <c r="F22" i="2"/>
  <c r="G22" i="2"/>
  <c r="L22" i="2"/>
  <c r="E23" i="2"/>
  <c r="F23" i="2"/>
  <c r="G23" i="2"/>
  <c r="L23" i="2"/>
  <c r="E24" i="2"/>
  <c r="F24" i="2"/>
  <c r="G24" i="2"/>
  <c r="L24" i="2"/>
  <c r="E25" i="2"/>
  <c r="F25" i="2"/>
  <c r="G25" i="2"/>
  <c r="L25" i="2"/>
  <c r="E26" i="2"/>
  <c r="F26" i="2"/>
  <c r="G26" i="2"/>
  <c r="L26" i="2"/>
  <c r="E27" i="2"/>
  <c r="F27" i="2"/>
  <c r="G27" i="2"/>
  <c r="L27" i="2"/>
  <c r="E28" i="2"/>
  <c r="F28" i="2"/>
  <c r="G28" i="2"/>
  <c r="L28" i="2"/>
  <c r="E29" i="2"/>
  <c r="F29" i="2"/>
  <c r="G29" i="2"/>
  <c r="L29" i="2"/>
  <c r="E30" i="2"/>
  <c r="F30" i="2"/>
  <c r="G30" i="2"/>
  <c r="L30" i="2"/>
  <c r="E31" i="2"/>
  <c r="F31" i="2"/>
  <c r="G31" i="2"/>
  <c r="L31" i="2"/>
  <c r="E32" i="2"/>
  <c r="F32" i="2"/>
  <c r="G32" i="2"/>
  <c r="L32" i="2"/>
  <c r="E33" i="2"/>
  <c r="F33" i="2"/>
  <c r="G33" i="2"/>
  <c r="L33" i="2"/>
  <c r="E34" i="2"/>
  <c r="F34" i="2"/>
  <c r="G34" i="2"/>
  <c r="L34" i="2"/>
  <c r="E35" i="2"/>
  <c r="F35" i="2"/>
  <c r="G35" i="2"/>
  <c r="L35" i="2"/>
  <c r="E36" i="2"/>
  <c r="F36" i="2"/>
  <c r="G36" i="2"/>
  <c r="L36" i="2"/>
  <c r="E37" i="2"/>
  <c r="F37" i="2"/>
  <c r="G37" i="2"/>
  <c r="L37" i="2"/>
  <c r="E38" i="2"/>
  <c r="F38" i="2"/>
  <c r="G38" i="2"/>
  <c r="L38" i="2"/>
  <c r="E39" i="2"/>
  <c r="F39" i="2"/>
  <c r="G39" i="2"/>
  <c r="L39" i="2"/>
  <c r="E40" i="2"/>
  <c r="F40" i="2"/>
  <c r="G40" i="2"/>
  <c r="L40" i="2"/>
  <c r="E41" i="2"/>
  <c r="F41" i="2"/>
  <c r="G41" i="2"/>
  <c r="L41" i="2"/>
  <c r="E42" i="2"/>
  <c r="F42" i="2"/>
  <c r="G42" i="2"/>
  <c r="L42" i="2"/>
  <c r="E43" i="2"/>
  <c r="F43" i="2"/>
  <c r="G43" i="2"/>
  <c r="L43" i="2"/>
  <c r="E44" i="2"/>
  <c r="F44" i="2"/>
  <c r="G44" i="2"/>
  <c r="L44" i="2"/>
  <c r="E45" i="2"/>
  <c r="F45" i="2"/>
  <c r="G45" i="2"/>
  <c r="L45" i="2"/>
  <c r="E46" i="2"/>
  <c r="F46" i="2"/>
  <c r="G46" i="2"/>
  <c r="L46" i="2"/>
  <c r="E47" i="2"/>
  <c r="F47" i="2"/>
  <c r="G47" i="2"/>
  <c r="L47" i="2"/>
  <c r="E48" i="2"/>
  <c r="F48" i="2"/>
  <c r="G48" i="2"/>
  <c r="L48" i="2"/>
  <c r="E49" i="2"/>
  <c r="F49" i="2"/>
  <c r="G49" i="2"/>
  <c r="L49" i="2"/>
  <c r="E50" i="2"/>
  <c r="F50" i="2"/>
  <c r="G50" i="2"/>
  <c r="L50" i="2"/>
  <c r="E51" i="2"/>
  <c r="F51" i="2"/>
  <c r="G51" i="2"/>
  <c r="L51" i="2"/>
  <c r="E52" i="2"/>
  <c r="F52" i="2"/>
  <c r="G52" i="2"/>
  <c r="L52" i="2"/>
  <c r="E53" i="2"/>
  <c r="F53" i="2"/>
  <c r="G53" i="2"/>
  <c r="L53" i="2"/>
  <c r="E54" i="2"/>
  <c r="F54" i="2"/>
  <c r="G54" i="2"/>
  <c r="L54" i="2"/>
  <c r="E55" i="2"/>
  <c r="F55" i="2"/>
  <c r="G55" i="2"/>
  <c r="L55" i="2"/>
  <c r="E56" i="2"/>
  <c r="F56" i="2"/>
  <c r="G56" i="2"/>
  <c r="L56" i="2"/>
  <c r="E57" i="2"/>
  <c r="F57" i="2"/>
  <c r="G57" i="2"/>
  <c r="L57" i="2"/>
  <c r="E58" i="2"/>
  <c r="F58" i="2"/>
  <c r="G58" i="2"/>
  <c r="L58" i="2"/>
  <c r="E59" i="2"/>
  <c r="F59" i="2"/>
  <c r="G59" i="2"/>
  <c r="L59" i="2"/>
  <c r="E60" i="2"/>
  <c r="F60" i="2"/>
  <c r="G60" i="2"/>
  <c r="L60" i="2"/>
  <c r="E61" i="2"/>
  <c r="F61" i="2"/>
  <c r="G61" i="2"/>
  <c r="L61" i="2"/>
  <c r="E62" i="2"/>
  <c r="F62" i="2"/>
  <c r="G62" i="2"/>
  <c r="L62" i="2"/>
  <c r="E63" i="2"/>
  <c r="F63" i="2"/>
  <c r="G63" i="2"/>
  <c r="L63" i="2"/>
  <c r="E64" i="2"/>
  <c r="F64" i="2"/>
  <c r="G64" i="2"/>
  <c r="L64" i="2"/>
  <c r="E65" i="2"/>
  <c r="F65" i="2"/>
  <c r="G65" i="2"/>
  <c r="L65" i="2"/>
  <c r="E66" i="2"/>
  <c r="F66" i="2"/>
  <c r="G66" i="2"/>
  <c r="L66" i="2"/>
  <c r="D68" i="2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E68" i="2"/>
  <c r="I68" i="2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J68" i="2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L68" i="2"/>
  <c r="D69" i="2"/>
  <c r="E69" i="2"/>
  <c r="L69" i="2"/>
  <c r="D70" i="2"/>
  <c r="E70" i="2"/>
  <c r="L70" i="2"/>
  <c r="D71" i="2"/>
  <c r="E71" i="2"/>
  <c r="L71" i="2"/>
  <c r="D72" i="2"/>
  <c r="E72" i="2"/>
  <c r="L72" i="2"/>
  <c r="D73" i="2"/>
  <c r="E73" i="2"/>
  <c r="L73" i="2"/>
  <c r="D74" i="2"/>
  <c r="E74" i="2"/>
  <c r="L74" i="2"/>
  <c r="D75" i="2"/>
  <c r="E75" i="2"/>
  <c r="L75" i="2"/>
  <c r="D76" i="2"/>
  <c r="E76" i="2"/>
  <c r="L76" i="2"/>
  <c r="D77" i="2"/>
  <c r="E77" i="2"/>
  <c r="L77" i="2"/>
  <c r="D78" i="2"/>
  <c r="E78" i="2"/>
  <c r="L78" i="2"/>
  <c r="D79" i="2"/>
  <c r="E79" i="2"/>
  <c r="L79" i="2"/>
  <c r="D80" i="2"/>
  <c r="E80" i="2"/>
  <c r="L80" i="2"/>
  <c r="D81" i="2"/>
  <c r="E81" i="2"/>
  <c r="L81" i="2"/>
  <c r="D82" i="2"/>
  <c r="E82" i="2"/>
  <c r="L82" i="2"/>
  <c r="D83" i="2"/>
  <c r="E83" i="2"/>
  <c r="L83" i="2"/>
  <c r="D84" i="2"/>
  <c r="E84" i="2"/>
  <c r="L84" i="2"/>
  <c r="D85" i="2"/>
  <c r="E85" i="2"/>
  <c r="L85" i="2"/>
  <c r="D86" i="2"/>
  <c r="E86" i="2"/>
  <c r="L86" i="2"/>
  <c r="D87" i="2"/>
  <c r="E87" i="2"/>
  <c r="L87" i="2"/>
  <c r="D88" i="2"/>
  <c r="E88" i="2"/>
  <c r="L88" i="2"/>
  <c r="D89" i="2"/>
  <c r="E89" i="2"/>
  <c r="L89" i="2"/>
  <c r="D90" i="2"/>
  <c r="E90" i="2"/>
  <c r="L90" i="2"/>
  <c r="D91" i="2"/>
  <c r="E91" i="2"/>
  <c r="L91" i="2"/>
  <c r="D92" i="2"/>
  <c r="E92" i="2"/>
  <c r="L92" i="2"/>
  <c r="D93" i="2"/>
  <c r="E93" i="2"/>
  <c r="L93" i="2"/>
  <c r="D94" i="2"/>
  <c r="E94" i="2"/>
  <c r="L94" i="2"/>
  <c r="D95" i="2"/>
  <c r="E95" i="2"/>
  <c r="L95" i="2"/>
  <c r="D96" i="2"/>
  <c r="E96" i="2"/>
  <c r="L96" i="2"/>
  <c r="D97" i="2"/>
  <c r="E97" i="2"/>
  <c r="L97" i="2"/>
  <c r="D98" i="2"/>
  <c r="E98" i="2"/>
  <c r="L98" i="2"/>
  <c r="D99" i="2"/>
  <c r="E99" i="2"/>
  <c r="L99" i="2"/>
  <c r="D100" i="2"/>
  <c r="E100" i="2"/>
  <c r="L100" i="2"/>
  <c r="D101" i="2"/>
  <c r="E101" i="2"/>
  <c r="L101" i="2"/>
  <c r="D102" i="2"/>
  <c r="E102" i="2"/>
  <c r="L102" i="2"/>
  <c r="D103" i="2"/>
  <c r="E103" i="2"/>
  <c r="L103" i="2"/>
  <c r="D104" i="2"/>
  <c r="E104" i="2"/>
  <c r="L104" i="2"/>
  <c r="D105" i="2"/>
  <c r="E105" i="2"/>
  <c r="L105" i="2"/>
  <c r="D106" i="2"/>
  <c r="E106" i="2"/>
  <c r="L106" i="2"/>
  <c r="D107" i="2"/>
  <c r="E107" i="2"/>
  <c r="L107" i="2"/>
  <c r="D108" i="2"/>
  <c r="E108" i="2"/>
  <c r="L108" i="2"/>
  <c r="D109" i="2"/>
  <c r="E109" i="2"/>
  <c r="L109" i="2"/>
  <c r="D110" i="2"/>
  <c r="E110" i="2"/>
  <c r="L110" i="2"/>
  <c r="D111" i="2"/>
  <c r="E111" i="2"/>
  <c r="L111" i="2"/>
  <c r="D112" i="2"/>
  <c r="E112" i="2"/>
  <c r="L112" i="2"/>
  <c r="D113" i="2"/>
  <c r="E113" i="2"/>
  <c r="L113" i="2"/>
  <c r="D114" i="2"/>
  <c r="E114" i="2"/>
  <c r="L114" i="2"/>
  <c r="D115" i="2"/>
  <c r="E115" i="2"/>
  <c r="L115" i="2"/>
  <c r="D116" i="2"/>
  <c r="E116" i="2"/>
  <c r="L116" i="2"/>
  <c r="D117" i="2"/>
  <c r="E117" i="2"/>
  <c r="L117" i="2"/>
  <c r="D118" i="2"/>
  <c r="E118" i="2"/>
  <c r="L118" i="2"/>
  <c r="D119" i="2"/>
  <c r="E119" i="2"/>
  <c r="L119" i="2"/>
  <c r="D120" i="2"/>
  <c r="E120" i="2"/>
  <c r="L120" i="2"/>
  <c r="D121" i="2"/>
  <c r="E121" i="2"/>
  <c r="L121" i="2"/>
  <c r="D122" i="2"/>
  <c r="E122" i="2"/>
  <c r="L122" i="2"/>
  <c r="D123" i="2"/>
  <c r="E123" i="2"/>
  <c r="L123" i="2"/>
  <c r="D124" i="2"/>
  <c r="E124" i="2"/>
  <c r="L124" i="2"/>
  <c r="D125" i="2"/>
  <c r="E125" i="2"/>
  <c r="L125" i="2"/>
  <c r="D126" i="2"/>
  <c r="E126" i="2"/>
  <c r="L126" i="2"/>
  <c r="D127" i="2"/>
  <c r="E127" i="2"/>
  <c r="L127" i="2"/>
  <c r="D128" i="2"/>
  <c r="E128" i="2"/>
  <c r="L128" i="2"/>
  <c r="D129" i="2"/>
  <c r="E129" i="2"/>
  <c r="L129" i="2"/>
  <c r="D130" i="2"/>
  <c r="E130" i="2"/>
  <c r="L130" i="2"/>
  <c r="D131" i="2"/>
  <c r="E131" i="2"/>
  <c r="L131" i="2"/>
  <c r="D132" i="2"/>
  <c r="E132" i="2"/>
  <c r="L132" i="2"/>
  <c r="D134" i="2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E134" i="2"/>
  <c r="I134" i="2"/>
  <c r="J134" i="2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K134" i="2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L134" i="2"/>
  <c r="D135" i="2"/>
  <c r="E135" i="2"/>
  <c r="I135" i="2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L135" i="2"/>
  <c r="D136" i="2"/>
  <c r="E136" i="2"/>
  <c r="L136" i="2"/>
  <c r="D137" i="2"/>
  <c r="E137" i="2"/>
  <c r="L137" i="2"/>
  <c r="D138" i="2"/>
  <c r="E138" i="2"/>
  <c r="L138" i="2"/>
  <c r="D139" i="2"/>
  <c r="E139" i="2"/>
  <c r="L139" i="2"/>
  <c r="D140" i="2"/>
  <c r="E140" i="2"/>
  <c r="L140" i="2"/>
  <c r="D141" i="2"/>
  <c r="E141" i="2"/>
  <c r="L141" i="2"/>
  <c r="D142" i="2"/>
  <c r="E142" i="2"/>
  <c r="L142" i="2"/>
  <c r="D143" i="2"/>
  <c r="E143" i="2"/>
  <c r="L143" i="2"/>
  <c r="D144" i="2"/>
  <c r="E144" i="2"/>
  <c r="L144" i="2"/>
  <c r="D145" i="2"/>
  <c r="E145" i="2"/>
  <c r="L145" i="2"/>
  <c r="D146" i="2"/>
  <c r="E146" i="2"/>
  <c r="K146" i="2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L146" i="2"/>
  <c r="D147" i="2"/>
  <c r="E147" i="2"/>
  <c r="L147" i="2"/>
  <c r="D148" i="2"/>
  <c r="E148" i="2"/>
  <c r="L148" i="2"/>
  <c r="D149" i="2"/>
  <c r="E149" i="2"/>
  <c r="L149" i="2"/>
  <c r="D150" i="2"/>
  <c r="E150" i="2"/>
  <c r="L150" i="2"/>
  <c r="D151" i="2"/>
  <c r="E151" i="2"/>
  <c r="L151" i="2"/>
  <c r="D152" i="2"/>
  <c r="E152" i="2"/>
  <c r="L152" i="2"/>
  <c r="D153" i="2"/>
  <c r="E153" i="2"/>
  <c r="L153" i="2"/>
  <c r="D154" i="2"/>
  <c r="E154" i="2"/>
  <c r="L154" i="2"/>
  <c r="D155" i="2"/>
  <c r="E155" i="2"/>
  <c r="L155" i="2"/>
  <c r="D156" i="2"/>
  <c r="E156" i="2"/>
  <c r="L156" i="2"/>
  <c r="D157" i="2"/>
  <c r="E157" i="2"/>
  <c r="L157" i="2"/>
  <c r="D158" i="2"/>
  <c r="E158" i="2"/>
  <c r="K158" i="2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L158" i="2"/>
  <c r="D159" i="2"/>
  <c r="E159" i="2"/>
  <c r="L159" i="2"/>
  <c r="D160" i="2"/>
  <c r="E160" i="2"/>
  <c r="L160" i="2"/>
  <c r="D161" i="2"/>
  <c r="E161" i="2"/>
  <c r="L161" i="2"/>
  <c r="D162" i="2"/>
  <c r="E162" i="2"/>
  <c r="L162" i="2"/>
  <c r="D163" i="2"/>
  <c r="E163" i="2"/>
  <c r="L163" i="2"/>
  <c r="D164" i="2"/>
  <c r="E164" i="2"/>
  <c r="L164" i="2"/>
  <c r="D165" i="2"/>
  <c r="E165" i="2"/>
  <c r="L165" i="2"/>
  <c r="D166" i="2"/>
  <c r="E166" i="2"/>
  <c r="L166" i="2"/>
  <c r="D167" i="2"/>
  <c r="E167" i="2"/>
  <c r="L167" i="2"/>
  <c r="D168" i="2"/>
  <c r="E168" i="2"/>
  <c r="L168" i="2"/>
  <c r="D169" i="2"/>
  <c r="E169" i="2"/>
  <c r="L169" i="2"/>
  <c r="D170" i="2"/>
  <c r="E170" i="2"/>
  <c r="L170" i="2"/>
  <c r="D171" i="2"/>
  <c r="E171" i="2"/>
  <c r="L171" i="2"/>
  <c r="D172" i="2"/>
  <c r="E172" i="2"/>
  <c r="L172" i="2"/>
  <c r="D173" i="2"/>
  <c r="E173" i="2"/>
  <c r="L173" i="2"/>
  <c r="D174" i="2"/>
  <c r="E174" i="2"/>
  <c r="L174" i="2"/>
  <c r="D175" i="2"/>
  <c r="E175" i="2"/>
  <c r="L175" i="2"/>
  <c r="D176" i="2"/>
  <c r="E176" i="2"/>
  <c r="L176" i="2"/>
  <c r="D177" i="2"/>
  <c r="E177" i="2"/>
  <c r="L177" i="2"/>
  <c r="D178" i="2"/>
  <c r="E178" i="2"/>
  <c r="L178" i="2"/>
  <c r="D179" i="2"/>
  <c r="E179" i="2"/>
  <c r="L179" i="2"/>
  <c r="D180" i="2"/>
  <c r="E180" i="2"/>
  <c r="L180" i="2"/>
  <c r="D181" i="2"/>
  <c r="E181" i="2"/>
  <c r="L181" i="2"/>
  <c r="D182" i="2"/>
  <c r="E182" i="2"/>
  <c r="L182" i="2"/>
  <c r="D183" i="2"/>
  <c r="E183" i="2"/>
  <c r="L183" i="2"/>
  <c r="D184" i="2"/>
  <c r="E184" i="2"/>
  <c r="L184" i="2"/>
  <c r="D185" i="2"/>
  <c r="E185" i="2"/>
  <c r="L185" i="2"/>
  <c r="D186" i="2"/>
  <c r="E186" i="2"/>
  <c r="L186" i="2"/>
  <c r="D187" i="2"/>
  <c r="E187" i="2"/>
  <c r="L187" i="2"/>
  <c r="D188" i="2"/>
  <c r="E188" i="2"/>
  <c r="L188" i="2"/>
  <c r="D189" i="2"/>
  <c r="E189" i="2"/>
  <c r="L189" i="2"/>
  <c r="D190" i="2"/>
  <c r="E190" i="2"/>
  <c r="L190" i="2"/>
  <c r="D191" i="2"/>
  <c r="E191" i="2"/>
  <c r="L191" i="2"/>
  <c r="D192" i="2"/>
  <c r="E192" i="2"/>
  <c r="L192" i="2"/>
  <c r="D193" i="2"/>
  <c r="E193" i="2"/>
  <c r="L193" i="2"/>
  <c r="D194" i="2"/>
  <c r="E194" i="2"/>
  <c r="L194" i="2"/>
  <c r="D195" i="2"/>
  <c r="E195" i="2"/>
  <c r="L195" i="2"/>
  <c r="D196" i="2"/>
  <c r="E196" i="2"/>
  <c r="L196" i="2"/>
  <c r="D197" i="2"/>
  <c r="E197" i="2"/>
  <c r="L197" i="2"/>
  <c r="D198" i="2"/>
  <c r="E198" i="2"/>
  <c r="L198" i="2"/>
  <c r="E200" i="2"/>
  <c r="F200" i="2"/>
  <c r="G200" i="2"/>
  <c r="H200" i="2"/>
  <c r="I200" i="2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J200" i="2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K200" i="2"/>
  <c r="K201" i="2" s="1"/>
  <c r="L200" i="2"/>
  <c r="M200" i="2"/>
  <c r="E201" i="2"/>
  <c r="F201" i="2"/>
  <c r="G201" i="2"/>
  <c r="H201" i="2"/>
  <c r="H202" i="2" s="1"/>
  <c r="L201" i="2"/>
  <c r="M201" i="2"/>
  <c r="E202" i="2"/>
  <c r="F202" i="2"/>
  <c r="G202" i="2"/>
  <c r="K202" i="2"/>
  <c r="K203" i="2" s="1"/>
  <c r="L202" i="2"/>
  <c r="M202" i="2"/>
  <c r="E203" i="2"/>
  <c r="F203" i="2"/>
  <c r="G203" i="2"/>
  <c r="H203" i="2"/>
  <c r="H204" i="2" s="1"/>
  <c r="L203" i="2"/>
  <c r="M203" i="2"/>
  <c r="E204" i="2"/>
  <c r="F204" i="2"/>
  <c r="G204" i="2"/>
  <c r="K204" i="2"/>
  <c r="K205" i="2" s="1"/>
  <c r="L204" i="2"/>
  <c r="M204" i="2"/>
  <c r="E205" i="2"/>
  <c r="F205" i="2"/>
  <c r="G205" i="2"/>
  <c r="H205" i="2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H256" i="2" s="1"/>
  <c r="H257" i="2" s="1"/>
  <c r="H258" i="2" s="1"/>
  <c r="H259" i="2" s="1"/>
  <c r="H260" i="2" s="1"/>
  <c r="H261" i="2" s="1"/>
  <c r="H262" i="2" s="1"/>
  <c r="H263" i="2" s="1"/>
  <c r="H264" i="2" s="1"/>
  <c r="L205" i="2"/>
  <c r="M205" i="2"/>
  <c r="E206" i="2"/>
  <c r="F206" i="2"/>
  <c r="G206" i="2"/>
  <c r="K206" i="2"/>
  <c r="K207" i="2" s="1"/>
  <c r="L206" i="2"/>
  <c r="M206" i="2"/>
  <c r="E207" i="2"/>
  <c r="F207" i="2"/>
  <c r="G207" i="2"/>
  <c r="L207" i="2"/>
  <c r="M207" i="2"/>
  <c r="E208" i="2"/>
  <c r="F208" i="2"/>
  <c r="G208" i="2"/>
  <c r="K208" i="2"/>
  <c r="K209" i="2" s="1"/>
  <c r="L208" i="2"/>
  <c r="M208" i="2"/>
  <c r="E209" i="2"/>
  <c r="F209" i="2"/>
  <c r="G209" i="2"/>
  <c r="L209" i="2"/>
  <c r="M209" i="2"/>
  <c r="E210" i="2"/>
  <c r="F210" i="2"/>
  <c r="G210" i="2"/>
  <c r="G276" i="2" s="1"/>
  <c r="G342" i="2" s="1"/>
  <c r="K210" i="2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L210" i="2"/>
  <c r="M210" i="2"/>
  <c r="E211" i="2"/>
  <c r="F211" i="2"/>
  <c r="G211" i="2"/>
  <c r="L211" i="2"/>
  <c r="M211" i="2"/>
  <c r="E212" i="2"/>
  <c r="F212" i="2"/>
  <c r="G212" i="2"/>
  <c r="L212" i="2"/>
  <c r="M212" i="2"/>
  <c r="E213" i="2"/>
  <c r="F213" i="2"/>
  <c r="G213" i="2"/>
  <c r="L213" i="2"/>
  <c r="E214" i="2"/>
  <c r="F214" i="2"/>
  <c r="G214" i="2"/>
  <c r="L214" i="2"/>
  <c r="E215" i="2"/>
  <c r="F215" i="2"/>
  <c r="G215" i="2"/>
  <c r="I215" i="2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L215" i="2"/>
  <c r="E216" i="2"/>
  <c r="F216" i="2"/>
  <c r="G216" i="2"/>
  <c r="L216" i="2"/>
  <c r="E217" i="2"/>
  <c r="F217" i="2"/>
  <c r="G217" i="2"/>
  <c r="L217" i="2"/>
  <c r="E218" i="2"/>
  <c r="F218" i="2"/>
  <c r="G218" i="2"/>
  <c r="L218" i="2"/>
  <c r="E219" i="2"/>
  <c r="F219" i="2"/>
  <c r="G219" i="2"/>
  <c r="L219" i="2"/>
  <c r="E220" i="2"/>
  <c r="F220" i="2"/>
  <c r="G220" i="2"/>
  <c r="L220" i="2"/>
  <c r="E221" i="2"/>
  <c r="F221" i="2"/>
  <c r="G221" i="2"/>
  <c r="L221" i="2"/>
  <c r="E222" i="2"/>
  <c r="F222" i="2"/>
  <c r="G222" i="2"/>
  <c r="L222" i="2"/>
  <c r="E223" i="2"/>
  <c r="F223" i="2"/>
  <c r="G223" i="2"/>
  <c r="L223" i="2"/>
  <c r="E224" i="2"/>
  <c r="F224" i="2"/>
  <c r="G224" i="2"/>
  <c r="L224" i="2"/>
  <c r="E225" i="2"/>
  <c r="F225" i="2"/>
  <c r="G225" i="2"/>
  <c r="L225" i="2"/>
  <c r="E226" i="2"/>
  <c r="F226" i="2"/>
  <c r="G226" i="2"/>
  <c r="L226" i="2"/>
  <c r="E227" i="2"/>
  <c r="F227" i="2"/>
  <c r="G227" i="2"/>
  <c r="L227" i="2"/>
  <c r="E228" i="2"/>
  <c r="F228" i="2"/>
  <c r="G228" i="2"/>
  <c r="L228" i="2"/>
  <c r="E229" i="2"/>
  <c r="F229" i="2"/>
  <c r="G229" i="2"/>
  <c r="L229" i="2"/>
  <c r="E230" i="2"/>
  <c r="F230" i="2"/>
  <c r="G230" i="2"/>
  <c r="L230" i="2"/>
  <c r="E231" i="2"/>
  <c r="F231" i="2"/>
  <c r="G231" i="2"/>
  <c r="L231" i="2"/>
  <c r="E232" i="2"/>
  <c r="F232" i="2"/>
  <c r="G232" i="2"/>
  <c r="L232" i="2"/>
  <c r="E233" i="2"/>
  <c r="F233" i="2"/>
  <c r="G233" i="2"/>
  <c r="L233" i="2"/>
  <c r="E234" i="2"/>
  <c r="F234" i="2"/>
  <c r="G234" i="2"/>
  <c r="L234" i="2"/>
  <c r="E235" i="2"/>
  <c r="F235" i="2"/>
  <c r="G235" i="2"/>
  <c r="L235" i="2"/>
  <c r="E236" i="2"/>
  <c r="F236" i="2"/>
  <c r="G236" i="2"/>
  <c r="L236" i="2"/>
  <c r="E237" i="2"/>
  <c r="F237" i="2"/>
  <c r="G237" i="2"/>
  <c r="L237" i="2"/>
  <c r="E238" i="2"/>
  <c r="F238" i="2"/>
  <c r="G238" i="2"/>
  <c r="L238" i="2"/>
  <c r="E239" i="2"/>
  <c r="F239" i="2"/>
  <c r="G239" i="2"/>
  <c r="L239" i="2"/>
  <c r="E240" i="2"/>
  <c r="F240" i="2"/>
  <c r="F306" i="2" s="1"/>
  <c r="F372" i="2" s="1"/>
  <c r="F438" i="2" s="1"/>
  <c r="G240" i="2"/>
  <c r="L240" i="2"/>
  <c r="E241" i="2"/>
  <c r="F241" i="2"/>
  <c r="G241" i="2"/>
  <c r="L241" i="2"/>
  <c r="E242" i="2"/>
  <c r="F242" i="2"/>
  <c r="G242" i="2"/>
  <c r="L242" i="2"/>
  <c r="E243" i="2"/>
  <c r="F243" i="2"/>
  <c r="F309" i="2" s="1"/>
  <c r="F375" i="2" s="1"/>
  <c r="F441" i="2" s="1"/>
  <c r="G243" i="2"/>
  <c r="L243" i="2"/>
  <c r="E244" i="2"/>
  <c r="F244" i="2"/>
  <c r="G244" i="2"/>
  <c r="L244" i="2"/>
  <c r="E245" i="2"/>
  <c r="F245" i="2"/>
  <c r="G245" i="2"/>
  <c r="L245" i="2"/>
  <c r="E246" i="2"/>
  <c r="F246" i="2"/>
  <c r="F312" i="2" s="1"/>
  <c r="F378" i="2" s="1"/>
  <c r="F444" i="2" s="1"/>
  <c r="G246" i="2"/>
  <c r="L246" i="2"/>
  <c r="E247" i="2"/>
  <c r="F247" i="2"/>
  <c r="G247" i="2"/>
  <c r="L247" i="2"/>
  <c r="E248" i="2"/>
  <c r="F248" i="2"/>
  <c r="G248" i="2"/>
  <c r="L248" i="2"/>
  <c r="E249" i="2"/>
  <c r="F249" i="2"/>
  <c r="F315" i="2" s="1"/>
  <c r="F381" i="2" s="1"/>
  <c r="F447" i="2" s="1"/>
  <c r="G249" i="2"/>
  <c r="L249" i="2"/>
  <c r="E250" i="2"/>
  <c r="F250" i="2"/>
  <c r="G250" i="2"/>
  <c r="L250" i="2"/>
  <c r="E251" i="2"/>
  <c r="F251" i="2"/>
  <c r="G251" i="2"/>
  <c r="L251" i="2"/>
  <c r="E252" i="2"/>
  <c r="F252" i="2"/>
  <c r="F318" i="2" s="1"/>
  <c r="F384" i="2" s="1"/>
  <c r="F450" i="2" s="1"/>
  <c r="G252" i="2"/>
  <c r="L252" i="2"/>
  <c r="E253" i="2"/>
  <c r="F253" i="2"/>
  <c r="G253" i="2"/>
  <c r="L253" i="2"/>
  <c r="E254" i="2"/>
  <c r="F254" i="2"/>
  <c r="G254" i="2"/>
  <c r="L254" i="2"/>
  <c r="E255" i="2"/>
  <c r="F255" i="2"/>
  <c r="F321" i="2" s="1"/>
  <c r="F387" i="2" s="1"/>
  <c r="G255" i="2"/>
  <c r="L255" i="2"/>
  <c r="E256" i="2"/>
  <c r="F256" i="2"/>
  <c r="G256" i="2"/>
  <c r="L256" i="2"/>
  <c r="E257" i="2"/>
  <c r="F257" i="2"/>
  <c r="G257" i="2"/>
  <c r="L257" i="2"/>
  <c r="E258" i="2"/>
  <c r="F258" i="2"/>
  <c r="F324" i="2" s="1"/>
  <c r="F390" i="2" s="1"/>
  <c r="G258" i="2"/>
  <c r="L258" i="2"/>
  <c r="E259" i="2"/>
  <c r="F259" i="2"/>
  <c r="G259" i="2"/>
  <c r="L259" i="2"/>
  <c r="E260" i="2"/>
  <c r="F260" i="2"/>
  <c r="G260" i="2"/>
  <c r="L260" i="2"/>
  <c r="E261" i="2"/>
  <c r="F261" i="2"/>
  <c r="F327" i="2" s="1"/>
  <c r="F393" i="2" s="1"/>
  <c r="G261" i="2"/>
  <c r="L261" i="2"/>
  <c r="E262" i="2"/>
  <c r="F262" i="2"/>
  <c r="G262" i="2"/>
  <c r="L262" i="2"/>
  <c r="E263" i="2"/>
  <c r="F263" i="2"/>
  <c r="G263" i="2"/>
  <c r="L263" i="2"/>
  <c r="E264" i="2"/>
  <c r="F264" i="2"/>
  <c r="F330" i="2" s="1"/>
  <c r="F396" i="2" s="1"/>
  <c r="G264" i="2"/>
  <c r="L264" i="2"/>
  <c r="E266" i="2"/>
  <c r="F266" i="2"/>
  <c r="G266" i="2"/>
  <c r="H266" i="2"/>
  <c r="H267" i="2" s="1"/>
  <c r="H268" i="2" s="1"/>
  <c r="H269" i="2" s="1"/>
  <c r="H270" i="2" s="1"/>
  <c r="H271" i="2" s="1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H282" i="2" s="1"/>
  <c r="H283" i="2" s="1"/>
  <c r="H284" i="2" s="1"/>
  <c r="H285" i="2" s="1"/>
  <c r="H286" i="2" s="1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H298" i="2" s="1"/>
  <c r="H299" i="2" s="1"/>
  <c r="H300" i="2" s="1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H313" i="2" s="1"/>
  <c r="H314" i="2" s="1"/>
  <c r="H315" i="2" s="1"/>
  <c r="H316" i="2" s="1"/>
  <c r="H317" i="2" s="1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H330" i="2" s="1"/>
  <c r="I266" i="2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I330" i="2" s="1"/>
  <c r="J266" i="2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K266" i="2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L266" i="2"/>
  <c r="M266" i="2"/>
  <c r="E267" i="2"/>
  <c r="F267" i="2"/>
  <c r="G267" i="2"/>
  <c r="L267" i="2"/>
  <c r="M267" i="2"/>
  <c r="E268" i="2"/>
  <c r="F268" i="2"/>
  <c r="G268" i="2"/>
  <c r="L268" i="2"/>
  <c r="M268" i="2"/>
  <c r="E269" i="2"/>
  <c r="F269" i="2"/>
  <c r="F335" i="2" s="1"/>
  <c r="G269" i="2"/>
  <c r="G335" i="2" s="1"/>
  <c r="G401" i="2" s="1"/>
  <c r="L269" i="2"/>
  <c r="M269" i="2"/>
  <c r="E270" i="2"/>
  <c r="F270" i="2"/>
  <c r="G270" i="2"/>
  <c r="L270" i="2"/>
  <c r="M270" i="2"/>
  <c r="E271" i="2"/>
  <c r="F271" i="2"/>
  <c r="G271" i="2"/>
  <c r="L271" i="2"/>
  <c r="M271" i="2"/>
  <c r="E272" i="2"/>
  <c r="F272" i="2"/>
  <c r="G272" i="2"/>
  <c r="L272" i="2"/>
  <c r="M272" i="2"/>
  <c r="E273" i="2"/>
  <c r="F273" i="2"/>
  <c r="F339" i="2" s="1"/>
  <c r="G273" i="2"/>
  <c r="G339" i="2" s="1"/>
  <c r="G405" i="2" s="1"/>
  <c r="L273" i="2"/>
  <c r="M273" i="2"/>
  <c r="E274" i="2"/>
  <c r="F274" i="2"/>
  <c r="G274" i="2"/>
  <c r="L274" i="2"/>
  <c r="M274" i="2"/>
  <c r="E275" i="2"/>
  <c r="F275" i="2"/>
  <c r="G275" i="2"/>
  <c r="L275" i="2"/>
  <c r="M275" i="2"/>
  <c r="E276" i="2"/>
  <c r="F276" i="2"/>
  <c r="L276" i="2"/>
  <c r="M276" i="2"/>
  <c r="E277" i="2"/>
  <c r="F277" i="2"/>
  <c r="F343" i="2" s="1"/>
  <c r="G277" i="2"/>
  <c r="G343" i="2" s="1"/>
  <c r="G409" i="2" s="1"/>
  <c r="L277" i="2"/>
  <c r="M277" i="2"/>
  <c r="E278" i="2"/>
  <c r="F278" i="2"/>
  <c r="G278" i="2"/>
  <c r="L278" i="2"/>
  <c r="M278" i="2"/>
  <c r="E279" i="2"/>
  <c r="F279" i="2"/>
  <c r="G279" i="2"/>
  <c r="L279" i="2"/>
  <c r="E280" i="2"/>
  <c r="F280" i="2"/>
  <c r="G280" i="2"/>
  <c r="L280" i="2"/>
  <c r="E281" i="2"/>
  <c r="F281" i="2"/>
  <c r="G281" i="2"/>
  <c r="L281" i="2"/>
  <c r="E282" i="2"/>
  <c r="F282" i="2"/>
  <c r="G282" i="2"/>
  <c r="L282" i="2"/>
  <c r="E283" i="2"/>
  <c r="F283" i="2"/>
  <c r="G283" i="2"/>
  <c r="L283" i="2"/>
  <c r="E284" i="2"/>
  <c r="F284" i="2"/>
  <c r="G284" i="2"/>
  <c r="L284" i="2"/>
  <c r="E285" i="2"/>
  <c r="F285" i="2"/>
  <c r="G285" i="2"/>
  <c r="L285" i="2"/>
  <c r="E286" i="2"/>
  <c r="F286" i="2"/>
  <c r="G286" i="2"/>
  <c r="L286" i="2"/>
  <c r="E287" i="2"/>
  <c r="F287" i="2"/>
  <c r="G287" i="2"/>
  <c r="L287" i="2"/>
  <c r="E288" i="2"/>
  <c r="F288" i="2"/>
  <c r="G288" i="2"/>
  <c r="L288" i="2"/>
  <c r="E289" i="2"/>
  <c r="F289" i="2"/>
  <c r="G289" i="2"/>
  <c r="L289" i="2"/>
  <c r="E290" i="2"/>
  <c r="F290" i="2"/>
  <c r="G290" i="2"/>
  <c r="L290" i="2"/>
  <c r="E291" i="2"/>
  <c r="F291" i="2"/>
  <c r="G291" i="2"/>
  <c r="L291" i="2"/>
  <c r="E292" i="2"/>
  <c r="F292" i="2"/>
  <c r="G292" i="2"/>
  <c r="L292" i="2"/>
  <c r="E293" i="2"/>
  <c r="F293" i="2"/>
  <c r="G293" i="2"/>
  <c r="L293" i="2"/>
  <c r="E294" i="2"/>
  <c r="F294" i="2"/>
  <c r="G294" i="2"/>
  <c r="L294" i="2"/>
  <c r="E295" i="2"/>
  <c r="F295" i="2"/>
  <c r="G295" i="2"/>
  <c r="L295" i="2"/>
  <c r="E296" i="2"/>
  <c r="F296" i="2"/>
  <c r="G296" i="2"/>
  <c r="L296" i="2"/>
  <c r="E297" i="2"/>
  <c r="F297" i="2"/>
  <c r="G297" i="2"/>
  <c r="L297" i="2"/>
  <c r="E298" i="2"/>
  <c r="F298" i="2"/>
  <c r="G298" i="2"/>
  <c r="L298" i="2"/>
  <c r="E299" i="2"/>
  <c r="F299" i="2"/>
  <c r="G299" i="2"/>
  <c r="L299" i="2"/>
  <c r="E300" i="2"/>
  <c r="F300" i="2"/>
  <c r="G300" i="2"/>
  <c r="L300" i="2"/>
  <c r="E301" i="2"/>
  <c r="F301" i="2"/>
  <c r="G301" i="2"/>
  <c r="L301" i="2"/>
  <c r="E302" i="2"/>
  <c r="F302" i="2"/>
  <c r="G302" i="2"/>
  <c r="L302" i="2"/>
  <c r="E303" i="2"/>
  <c r="F303" i="2"/>
  <c r="G303" i="2"/>
  <c r="L303" i="2"/>
  <c r="E304" i="2"/>
  <c r="F304" i="2"/>
  <c r="G304" i="2"/>
  <c r="L304" i="2"/>
  <c r="E305" i="2"/>
  <c r="F305" i="2"/>
  <c r="G305" i="2"/>
  <c r="L305" i="2"/>
  <c r="E306" i="2"/>
  <c r="G306" i="2"/>
  <c r="L306" i="2"/>
  <c r="E307" i="2"/>
  <c r="F307" i="2"/>
  <c r="G307" i="2"/>
  <c r="L307" i="2"/>
  <c r="E308" i="2"/>
  <c r="F308" i="2"/>
  <c r="G308" i="2"/>
  <c r="L308" i="2"/>
  <c r="E309" i="2"/>
  <c r="G309" i="2"/>
  <c r="L309" i="2"/>
  <c r="E310" i="2"/>
  <c r="F310" i="2"/>
  <c r="G310" i="2"/>
  <c r="L310" i="2"/>
  <c r="E311" i="2"/>
  <c r="F311" i="2"/>
  <c r="G311" i="2"/>
  <c r="L311" i="2"/>
  <c r="E312" i="2"/>
  <c r="G312" i="2"/>
  <c r="L312" i="2"/>
  <c r="E313" i="2"/>
  <c r="F313" i="2"/>
  <c r="G313" i="2"/>
  <c r="L313" i="2"/>
  <c r="E314" i="2"/>
  <c r="F314" i="2"/>
  <c r="G314" i="2"/>
  <c r="L314" i="2"/>
  <c r="E315" i="2"/>
  <c r="G315" i="2"/>
  <c r="L315" i="2"/>
  <c r="E316" i="2"/>
  <c r="F316" i="2"/>
  <c r="G316" i="2"/>
  <c r="L316" i="2"/>
  <c r="E317" i="2"/>
  <c r="F317" i="2"/>
  <c r="G317" i="2"/>
  <c r="L317" i="2"/>
  <c r="E318" i="2"/>
  <c r="G318" i="2"/>
  <c r="L318" i="2"/>
  <c r="E319" i="2"/>
  <c r="F319" i="2"/>
  <c r="G319" i="2"/>
  <c r="L319" i="2"/>
  <c r="E320" i="2"/>
  <c r="F320" i="2"/>
  <c r="G320" i="2"/>
  <c r="L320" i="2"/>
  <c r="E321" i="2"/>
  <c r="G321" i="2"/>
  <c r="L321" i="2"/>
  <c r="E322" i="2"/>
  <c r="F322" i="2"/>
  <c r="G322" i="2"/>
  <c r="L322" i="2"/>
  <c r="E323" i="2"/>
  <c r="F323" i="2"/>
  <c r="G323" i="2"/>
  <c r="L323" i="2"/>
  <c r="E324" i="2"/>
  <c r="G324" i="2"/>
  <c r="L324" i="2"/>
  <c r="E325" i="2"/>
  <c r="F325" i="2"/>
  <c r="G325" i="2"/>
  <c r="L325" i="2"/>
  <c r="E326" i="2"/>
  <c r="F326" i="2"/>
  <c r="G326" i="2"/>
  <c r="L326" i="2"/>
  <c r="E327" i="2"/>
  <c r="G327" i="2"/>
  <c r="L327" i="2"/>
  <c r="E328" i="2"/>
  <c r="F328" i="2"/>
  <c r="G328" i="2"/>
  <c r="L328" i="2"/>
  <c r="E329" i="2"/>
  <c r="F329" i="2"/>
  <c r="G329" i="2"/>
  <c r="L329" i="2"/>
  <c r="E330" i="2"/>
  <c r="G330" i="2"/>
  <c r="L330" i="2"/>
  <c r="E332" i="2"/>
  <c r="F332" i="2"/>
  <c r="G332" i="2"/>
  <c r="H332" i="2"/>
  <c r="H333" i="2" s="1"/>
  <c r="H334" i="2" s="1"/>
  <c r="H335" i="2" s="1"/>
  <c r="H336" i="2" s="1"/>
  <c r="H337" i="2" s="1"/>
  <c r="H338" i="2" s="1"/>
  <c r="H339" i="2" s="1"/>
  <c r="H340" i="2" s="1"/>
  <c r="H341" i="2" s="1"/>
  <c r="H342" i="2" s="1"/>
  <c r="H343" i="2" s="1"/>
  <c r="H344" i="2" s="1"/>
  <c r="H345" i="2" s="1"/>
  <c r="H346" i="2" s="1"/>
  <c r="H347" i="2" s="1"/>
  <c r="H348" i="2" s="1"/>
  <c r="H349" i="2" s="1"/>
  <c r="H350" i="2" s="1"/>
  <c r="H351" i="2" s="1"/>
  <c r="H352" i="2" s="1"/>
  <c r="H353" i="2" s="1"/>
  <c r="H354" i="2" s="1"/>
  <c r="H355" i="2" s="1"/>
  <c r="H356" i="2" s="1"/>
  <c r="H357" i="2" s="1"/>
  <c r="H358" i="2" s="1"/>
  <c r="H359" i="2" s="1"/>
  <c r="H360" i="2" s="1"/>
  <c r="H361" i="2" s="1"/>
  <c r="H362" i="2" s="1"/>
  <c r="H363" i="2" s="1"/>
  <c r="H364" i="2" s="1"/>
  <c r="H365" i="2" s="1"/>
  <c r="H366" i="2" s="1"/>
  <c r="H367" i="2" s="1"/>
  <c r="H368" i="2" s="1"/>
  <c r="H369" i="2" s="1"/>
  <c r="H370" i="2" s="1"/>
  <c r="H371" i="2" s="1"/>
  <c r="H372" i="2" s="1"/>
  <c r="H373" i="2" s="1"/>
  <c r="H374" i="2" s="1"/>
  <c r="H375" i="2" s="1"/>
  <c r="H376" i="2" s="1"/>
  <c r="H377" i="2" s="1"/>
  <c r="H378" i="2" s="1"/>
  <c r="H379" i="2" s="1"/>
  <c r="H380" i="2" s="1"/>
  <c r="H381" i="2" s="1"/>
  <c r="H382" i="2" s="1"/>
  <c r="H383" i="2" s="1"/>
  <c r="H384" i="2" s="1"/>
  <c r="H385" i="2" s="1"/>
  <c r="H386" i="2" s="1"/>
  <c r="H387" i="2" s="1"/>
  <c r="H388" i="2" s="1"/>
  <c r="H389" i="2" s="1"/>
  <c r="H390" i="2" s="1"/>
  <c r="H391" i="2" s="1"/>
  <c r="H392" i="2" s="1"/>
  <c r="H393" i="2" s="1"/>
  <c r="H394" i="2" s="1"/>
  <c r="H395" i="2" s="1"/>
  <c r="H396" i="2" s="1"/>
  <c r="I332" i="2"/>
  <c r="J332" i="2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K332" i="2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L332" i="2"/>
  <c r="M332" i="2"/>
  <c r="E333" i="2"/>
  <c r="F333" i="2"/>
  <c r="G333" i="2"/>
  <c r="I333" i="2"/>
  <c r="I334" i="2" s="1"/>
  <c r="I335" i="2" s="1"/>
  <c r="I336" i="2" s="1"/>
  <c r="I337" i="2" s="1"/>
  <c r="I338" i="2" s="1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I364" i="2" s="1"/>
  <c r="I365" i="2" s="1"/>
  <c r="I366" i="2" s="1"/>
  <c r="I367" i="2" s="1"/>
  <c r="I368" i="2" s="1"/>
  <c r="I369" i="2" s="1"/>
  <c r="I370" i="2" s="1"/>
  <c r="I371" i="2" s="1"/>
  <c r="I372" i="2" s="1"/>
  <c r="I373" i="2" s="1"/>
  <c r="I374" i="2" s="1"/>
  <c r="I375" i="2" s="1"/>
  <c r="I376" i="2" s="1"/>
  <c r="I377" i="2" s="1"/>
  <c r="I378" i="2" s="1"/>
  <c r="I379" i="2" s="1"/>
  <c r="I380" i="2" s="1"/>
  <c r="I381" i="2" s="1"/>
  <c r="I382" i="2" s="1"/>
  <c r="I383" i="2" s="1"/>
  <c r="I384" i="2" s="1"/>
  <c r="I385" i="2" s="1"/>
  <c r="I386" i="2" s="1"/>
  <c r="I387" i="2" s="1"/>
  <c r="I388" i="2" s="1"/>
  <c r="I389" i="2" s="1"/>
  <c r="I390" i="2" s="1"/>
  <c r="I391" i="2" s="1"/>
  <c r="I392" i="2" s="1"/>
  <c r="I393" i="2" s="1"/>
  <c r="I394" i="2" s="1"/>
  <c r="I395" i="2" s="1"/>
  <c r="I396" i="2" s="1"/>
  <c r="L333" i="2"/>
  <c r="M333" i="2"/>
  <c r="E334" i="2"/>
  <c r="F334" i="2"/>
  <c r="G334" i="2"/>
  <c r="L334" i="2"/>
  <c r="M334" i="2"/>
  <c r="E335" i="2"/>
  <c r="L335" i="2"/>
  <c r="M335" i="2"/>
  <c r="E336" i="2"/>
  <c r="F336" i="2"/>
  <c r="G336" i="2"/>
  <c r="L336" i="2"/>
  <c r="M336" i="2"/>
  <c r="E337" i="2"/>
  <c r="F337" i="2"/>
  <c r="G337" i="2"/>
  <c r="L337" i="2"/>
  <c r="M337" i="2"/>
  <c r="E338" i="2"/>
  <c r="F338" i="2"/>
  <c r="G338" i="2"/>
  <c r="L338" i="2"/>
  <c r="M338" i="2"/>
  <c r="E339" i="2"/>
  <c r="L339" i="2"/>
  <c r="M339" i="2"/>
  <c r="E340" i="2"/>
  <c r="F340" i="2"/>
  <c r="G340" i="2"/>
  <c r="L340" i="2"/>
  <c r="M340" i="2"/>
  <c r="E341" i="2"/>
  <c r="F341" i="2"/>
  <c r="G341" i="2"/>
  <c r="L341" i="2"/>
  <c r="M341" i="2"/>
  <c r="E342" i="2"/>
  <c r="F342" i="2"/>
  <c r="L342" i="2"/>
  <c r="M342" i="2"/>
  <c r="E343" i="2"/>
  <c r="L343" i="2"/>
  <c r="M343" i="2"/>
  <c r="E344" i="2"/>
  <c r="F344" i="2"/>
  <c r="G344" i="2"/>
  <c r="L344" i="2"/>
  <c r="M344" i="2"/>
  <c r="E345" i="2"/>
  <c r="F345" i="2"/>
  <c r="G345" i="2"/>
  <c r="L345" i="2"/>
  <c r="E346" i="2"/>
  <c r="F346" i="2"/>
  <c r="G346" i="2"/>
  <c r="L346" i="2"/>
  <c r="E347" i="2"/>
  <c r="F347" i="2"/>
  <c r="G347" i="2"/>
  <c r="L347" i="2"/>
  <c r="E348" i="2"/>
  <c r="F348" i="2"/>
  <c r="G348" i="2"/>
  <c r="L348" i="2"/>
  <c r="E349" i="2"/>
  <c r="F349" i="2"/>
  <c r="G349" i="2"/>
  <c r="L349" i="2"/>
  <c r="E350" i="2"/>
  <c r="F350" i="2"/>
  <c r="G350" i="2"/>
  <c r="L350" i="2"/>
  <c r="E351" i="2"/>
  <c r="F351" i="2"/>
  <c r="G351" i="2"/>
  <c r="L351" i="2"/>
  <c r="E352" i="2"/>
  <c r="F352" i="2"/>
  <c r="G352" i="2"/>
  <c r="L352" i="2"/>
  <c r="E353" i="2"/>
  <c r="F353" i="2"/>
  <c r="G353" i="2"/>
  <c r="L353" i="2"/>
  <c r="E354" i="2"/>
  <c r="F354" i="2"/>
  <c r="G354" i="2"/>
  <c r="L354" i="2"/>
  <c r="E355" i="2"/>
  <c r="F355" i="2"/>
  <c r="G355" i="2"/>
  <c r="L355" i="2"/>
  <c r="E356" i="2"/>
  <c r="F356" i="2"/>
  <c r="G356" i="2"/>
  <c r="L356" i="2"/>
  <c r="E357" i="2"/>
  <c r="F357" i="2"/>
  <c r="G357" i="2"/>
  <c r="L357" i="2"/>
  <c r="E358" i="2"/>
  <c r="F358" i="2"/>
  <c r="G358" i="2"/>
  <c r="L358" i="2"/>
  <c r="E359" i="2"/>
  <c r="F359" i="2"/>
  <c r="G359" i="2"/>
  <c r="L359" i="2"/>
  <c r="E360" i="2"/>
  <c r="F360" i="2"/>
  <c r="G360" i="2"/>
  <c r="L360" i="2"/>
  <c r="E361" i="2"/>
  <c r="F361" i="2"/>
  <c r="G361" i="2"/>
  <c r="L361" i="2"/>
  <c r="E362" i="2"/>
  <c r="F362" i="2"/>
  <c r="G362" i="2"/>
  <c r="L362" i="2"/>
  <c r="E363" i="2"/>
  <c r="F363" i="2"/>
  <c r="G363" i="2"/>
  <c r="L363" i="2"/>
  <c r="E364" i="2"/>
  <c r="F364" i="2"/>
  <c r="G364" i="2"/>
  <c r="L364" i="2"/>
  <c r="E365" i="2"/>
  <c r="F365" i="2"/>
  <c r="G365" i="2"/>
  <c r="L365" i="2"/>
  <c r="E366" i="2"/>
  <c r="F366" i="2"/>
  <c r="G366" i="2"/>
  <c r="L366" i="2"/>
  <c r="E367" i="2"/>
  <c r="F367" i="2"/>
  <c r="G367" i="2"/>
  <c r="L367" i="2"/>
  <c r="E368" i="2"/>
  <c r="F368" i="2"/>
  <c r="G368" i="2"/>
  <c r="L368" i="2"/>
  <c r="E369" i="2"/>
  <c r="F369" i="2"/>
  <c r="G369" i="2"/>
  <c r="L369" i="2"/>
  <c r="E370" i="2"/>
  <c r="F370" i="2"/>
  <c r="G370" i="2"/>
  <c r="L370" i="2"/>
  <c r="E371" i="2"/>
  <c r="F371" i="2"/>
  <c r="G371" i="2"/>
  <c r="L371" i="2"/>
  <c r="E372" i="2"/>
  <c r="G372" i="2"/>
  <c r="L372" i="2"/>
  <c r="E373" i="2"/>
  <c r="F373" i="2"/>
  <c r="G373" i="2"/>
  <c r="L373" i="2"/>
  <c r="E374" i="2"/>
  <c r="F374" i="2"/>
  <c r="G374" i="2"/>
  <c r="L374" i="2"/>
  <c r="E375" i="2"/>
  <c r="G375" i="2"/>
  <c r="L375" i="2"/>
  <c r="E376" i="2"/>
  <c r="F376" i="2"/>
  <c r="G376" i="2"/>
  <c r="L376" i="2"/>
  <c r="E377" i="2"/>
  <c r="F377" i="2"/>
  <c r="G377" i="2"/>
  <c r="L377" i="2"/>
  <c r="E378" i="2"/>
  <c r="G378" i="2"/>
  <c r="L378" i="2"/>
  <c r="E379" i="2"/>
  <c r="F379" i="2"/>
  <c r="G379" i="2"/>
  <c r="L379" i="2"/>
  <c r="E380" i="2"/>
  <c r="F380" i="2"/>
  <c r="G380" i="2"/>
  <c r="L380" i="2"/>
  <c r="E381" i="2"/>
  <c r="G381" i="2"/>
  <c r="L381" i="2"/>
  <c r="E382" i="2"/>
  <c r="F382" i="2"/>
  <c r="G382" i="2"/>
  <c r="L382" i="2"/>
  <c r="E383" i="2"/>
  <c r="F383" i="2"/>
  <c r="G383" i="2"/>
  <c r="L383" i="2"/>
  <c r="E384" i="2"/>
  <c r="G384" i="2"/>
  <c r="L384" i="2"/>
  <c r="E385" i="2"/>
  <c r="F385" i="2"/>
  <c r="G385" i="2"/>
  <c r="L385" i="2"/>
  <c r="E386" i="2"/>
  <c r="F386" i="2"/>
  <c r="G386" i="2"/>
  <c r="L386" i="2"/>
  <c r="E387" i="2"/>
  <c r="G387" i="2"/>
  <c r="L387" i="2"/>
  <c r="E388" i="2"/>
  <c r="F388" i="2"/>
  <c r="F454" i="2" s="1"/>
  <c r="F520" i="2" s="1"/>
  <c r="G388" i="2"/>
  <c r="L388" i="2"/>
  <c r="E389" i="2"/>
  <c r="F389" i="2"/>
  <c r="G389" i="2"/>
  <c r="L389" i="2"/>
  <c r="E390" i="2"/>
  <c r="G390" i="2"/>
  <c r="L390" i="2"/>
  <c r="E391" i="2"/>
  <c r="F391" i="2"/>
  <c r="G391" i="2"/>
  <c r="L391" i="2"/>
  <c r="E392" i="2"/>
  <c r="F392" i="2"/>
  <c r="G392" i="2"/>
  <c r="L392" i="2"/>
  <c r="E393" i="2"/>
  <c r="G393" i="2"/>
  <c r="L393" i="2"/>
  <c r="E394" i="2"/>
  <c r="F394" i="2"/>
  <c r="F460" i="2" s="1"/>
  <c r="F526" i="2" s="1"/>
  <c r="G394" i="2"/>
  <c r="L394" i="2"/>
  <c r="E395" i="2"/>
  <c r="F395" i="2"/>
  <c r="G395" i="2"/>
  <c r="L395" i="2"/>
  <c r="E396" i="2"/>
  <c r="G396" i="2"/>
  <c r="L396" i="2"/>
  <c r="E398" i="2"/>
  <c r="F398" i="2"/>
  <c r="G398" i="2"/>
  <c r="H398" i="2"/>
  <c r="I398" i="2"/>
  <c r="I399" i="2" s="1"/>
  <c r="I400" i="2" s="1"/>
  <c r="I401" i="2" s="1"/>
  <c r="I402" i="2" s="1"/>
  <c r="I403" i="2" s="1"/>
  <c r="I404" i="2" s="1"/>
  <c r="I405" i="2" s="1"/>
  <c r="I406" i="2" s="1"/>
  <c r="I407" i="2" s="1"/>
  <c r="I408" i="2" s="1"/>
  <c r="I409" i="2" s="1"/>
  <c r="I410" i="2" s="1"/>
  <c r="I411" i="2" s="1"/>
  <c r="I412" i="2" s="1"/>
  <c r="I413" i="2" s="1"/>
  <c r="I414" i="2" s="1"/>
  <c r="I415" i="2" s="1"/>
  <c r="I416" i="2" s="1"/>
  <c r="I417" i="2" s="1"/>
  <c r="I418" i="2" s="1"/>
  <c r="I419" i="2" s="1"/>
  <c r="I420" i="2" s="1"/>
  <c r="I421" i="2" s="1"/>
  <c r="I422" i="2" s="1"/>
  <c r="I423" i="2" s="1"/>
  <c r="I424" i="2" s="1"/>
  <c r="I425" i="2" s="1"/>
  <c r="I426" i="2" s="1"/>
  <c r="I427" i="2" s="1"/>
  <c r="I428" i="2" s="1"/>
  <c r="I429" i="2" s="1"/>
  <c r="I430" i="2" s="1"/>
  <c r="I431" i="2" s="1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I450" i="2" s="1"/>
  <c r="I451" i="2" s="1"/>
  <c r="I452" i="2" s="1"/>
  <c r="I453" i="2" s="1"/>
  <c r="I454" i="2" s="1"/>
  <c r="I455" i="2" s="1"/>
  <c r="I456" i="2" s="1"/>
  <c r="I457" i="2" s="1"/>
  <c r="I458" i="2" s="1"/>
  <c r="I459" i="2" s="1"/>
  <c r="I460" i="2" s="1"/>
  <c r="I461" i="2" s="1"/>
  <c r="I462" i="2" s="1"/>
  <c r="J398" i="2"/>
  <c r="K398" i="2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L398" i="2"/>
  <c r="M398" i="2"/>
  <c r="E399" i="2"/>
  <c r="F399" i="2"/>
  <c r="G399" i="2"/>
  <c r="H399" i="2"/>
  <c r="H400" i="2" s="1"/>
  <c r="H401" i="2" s="1"/>
  <c r="H402" i="2" s="1"/>
  <c r="H403" i="2" s="1"/>
  <c r="H404" i="2" s="1"/>
  <c r="H405" i="2" s="1"/>
  <c r="H406" i="2" s="1"/>
  <c r="H407" i="2" s="1"/>
  <c r="H408" i="2" s="1"/>
  <c r="H409" i="2" s="1"/>
  <c r="H410" i="2" s="1"/>
  <c r="H411" i="2" s="1"/>
  <c r="H412" i="2" s="1"/>
  <c r="H413" i="2" s="1"/>
  <c r="H414" i="2" s="1"/>
  <c r="H415" i="2" s="1"/>
  <c r="H416" i="2" s="1"/>
  <c r="H417" i="2" s="1"/>
  <c r="H418" i="2" s="1"/>
  <c r="H419" i="2" s="1"/>
  <c r="H420" i="2" s="1"/>
  <c r="H421" i="2" s="1"/>
  <c r="H422" i="2" s="1"/>
  <c r="H423" i="2" s="1"/>
  <c r="H424" i="2" s="1"/>
  <c r="H425" i="2" s="1"/>
  <c r="H426" i="2" s="1"/>
  <c r="H427" i="2" s="1"/>
  <c r="H428" i="2" s="1"/>
  <c r="H429" i="2" s="1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H444" i="2" s="1"/>
  <c r="H445" i="2" s="1"/>
  <c r="H446" i="2" s="1"/>
  <c r="H447" i="2" s="1"/>
  <c r="H448" i="2" s="1"/>
  <c r="H449" i="2" s="1"/>
  <c r="H450" i="2" s="1"/>
  <c r="H451" i="2" s="1"/>
  <c r="H452" i="2" s="1"/>
  <c r="H453" i="2" s="1"/>
  <c r="H454" i="2" s="1"/>
  <c r="H455" i="2" s="1"/>
  <c r="H456" i="2" s="1"/>
  <c r="H457" i="2" s="1"/>
  <c r="H458" i="2" s="1"/>
  <c r="H459" i="2" s="1"/>
  <c r="H460" i="2" s="1"/>
  <c r="H461" i="2" s="1"/>
  <c r="H462" i="2" s="1"/>
  <c r="J399" i="2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L399" i="2"/>
  <c r="M399" i="2"/>
  <c r="E400" i="2"/>
  <c r="F400" i="2"/>
  <c r="G400" i="2"/>
  <c r="L400" i="2"/>
  <c r="M400" i="2"/>
  <c r="E401" i="2"/>
  <c r="F401" i="2"/>
  <c r="L401" i="2"/>
  <c r="M401" i="2"/>
  <c r="E402" i="2"/>
  <c r="F402" i="2"/>
  <c r="F468" i="2" s="1"/>
  <c r="F534" i="2" s="1"/>
  <c r="G402" i="2"/>
  <c r="L402" i="2"/>
  <c r="M402" i="2"/>
  <c r="E403" i="2"/>
  <c r="F403" i="2"/>
  <c r="G403" i="2"/>
  <c r="L403" i="2"/>
  <c r="M403" i="2"/>
  <c r="E404" i="2"/>
  <c r="F404" i="2"/>
  <c r="G404" i="2"/>
  <c r="L404" i="2"/>
  <c r="M404" i="2"/>
  <c r="E405" i="2"/>
  <c r="F405" i="2"/>
  <c r="L405" i="2"/>
  <c r="M405" i="2"/>
  <c r="E406" i="2"/>
  <c r="F406" i="2"/>
  <c r="G406" i="2"/>
  <c r="L406" i="2"/>
  <c r="M406" i="2"/>
  <c r="E407" i="2"/>
  <c r="F407" i="2"/>
  <c r="G407" i="2"/>
  <c r="L407" i="2"/>
  <c r="M407" i="2"/>
  <c r="E408" i="2"/>
  <c r="F408" i="2"/>
  <c r="G408" i="2"/>
  <c r="L408" i="2"/>
  <c r="M408" i="2"/>
  <c r="E409" i="2"/>
  <c r="F409" i="2"/>
  <c r="F475" i="2" s="1"/>
  <c r="L409" i="2"/>
  <c r="M409" i="2"/>
  <c r="E410" i="2"/>
  <c r="F410" i="2"/>
  <c r="F476" i="2" s="1"/>
  <c r="F542" i="2" s="1"/>
  <c r="G410" i="2"/>
  <c r="L410" i="2"/>
  <c r="M410" i="2"/>
  <c r="E411" i="2"/>
  <c r="F411" i="2"/>
  <c r="G411" i="2"/>
  <c r="L411" i="2"/>
  <c r="E412" i="2"/>
  <c r="F412" i="2"/>
  <c r="G412" i="2"/>
  <c r="G478" i="2" s="1"/>
  <c r="G544" i="2" s="1"/>
  <c r="L412" i="2"/>
  <c r="E413" i="2"/>
  <c r="F413" i="2"/>
  <c r="G413" i="2"/>
  <c r="L413" i="2"/>
  <c r="E414" i="2"/>
  <c r="F414" i="2"/>
  <c r="G414" i="2"/>
  <c r="L414" i="2"/>
  <c r="E415" i="2"/>
  <c r="F415" i="2"/>
  <c r="G415" i="2"/>
  <c r="L415" i="2"/>
  <c r="E416" i="2"/>
  <c r="F416" i="2"/>
  <c r="F482" i="2" s="1"/>
  <c r="F548" i="2" s="1"/>
  <c r="G416" i="2"/>
  <c r="L416" i="2"/>
  <c r="E417" i="2"/>
  <c r="F417" i="2"/>
  <c r="G417" i="2"/>
  <c r="L417" i="2"/>
  <c r="E418" i="2"/>
  <c r="F418" i="2"/>
  <c r="G418" i="2"/>
  <c r="L418" i="2"/>
  <c r="E419" i="2"/>
  <c r="F419" i="2"/>
  <c r="G419" i="2"/>
  <c r="L419" i="2"/>
  <c r="E420" i="2"/>
  <c r="F420" i="2"/>
  <c r="G420" i="2"/>
  <c r="L420" i="2"/>
  <c r="E421" i="2"/>
  <c r="F421" i="2"/>
  <c r="F487" i="2" s="1"/>
  <c r="F553" i="2" s="1"/>
  <c r="G421" i="2"/>
  <c r="L421" i="2"/>
  <c r="E422" i="2"/>
  <c r="F422" i="2"/>
  <c r="G422" i="2"/>
  <c r="L422" i="2"/>
  <c r="E423" i="2"/>
  <c r="F423" i="2"/>
  <c r="G423" i="2"/>
  <c r="L423" i="2"/>
  <c r="E424" i="2"/>
  <c r="F424" i="2"/>
  <c r="G424" i="2"/>
  <c r="L424" i="2"/>
  <c r="E425" i="2"/>
  <c r="F425" i="2"/>
  <c r="G425" i="2"/>
  <c r="L425" i="2"/>
  <c r="E426" i="2"/>
  <c r="F426" i="2"/>
  <c r="G426" i="2"/>
  <c r="L426" i="2"/>
  <c r="E427" i="2"/>
  <c r="F427" i="2"/>
  <c r="G427" i="2"/>
  <c r="L427" i="2"/>
  <c r="E428" i="2"/>
  <c r="F428" i="2"/>
  <c r="G428" i="2"/>
  <c r="L428" i="2"/>
  <c r="E429" i="2"/>
  <c r="F429" i="2"/>
  <c r="G429" i="2"/>
  <c r="L429" i="2"/>
  <c r="E430" i="2"/>
  <c r="F430" i="2"/>
  <c r="G430" i="2"/>
  <c r="L430" i="2"/>
  <c r="E431" i="2"/>
  <c r="F431" i="2"/>
  <c r="G431" i="2"/>
  <c r="G497" i="2" s="1"/>
  <c r="L431" i="2"/>
  <c r="E432" i="2"/>
  <c r="F432" i="2"/>
  <c r="G432" i="2"/>
  <c r="L432" i="2"/>
  <c r="E433" i="2"/>
  <c r="F433" i="2"/>
  <c r="G433" i="2"/>
  <c r="L433" i="2"/>
  <c r="E434" i="2"/>
  <c r="F434" i="2"/>
  <c r="G434" i="2"/>
  <c r="L434" i="2"/>
  <c r="E435" i="2"/>
  <c r="F435" i="2"/>
  <c r="G435" i="2"/>
  <c r="L435" i="2"/>
  <c r="E436" i="2"/>
  <c r="F436" i="2"/>
  <c r="G436" i="2"/>
  <c r="L436" i="2"/>
  <c r="E437" i="2"/>
  <c r="F437" i="2"/>
  <c r="G437" i="2"/>
  <c r="L437" i="2"/>
  <c r="E438" i="2"/>
  <c r="G438" i="2"/>
  <c r="L438" i="2"/>
  <c r="E439" i="2"/>
  <c r="F439" i="2"/>
  <c r="G439" i="2"/>
  <c r="G505" i="2" s="1"/>
  <c r="G571" i="2" s="1"/>
  <c r="L439" i="2"/>
  <c r="E440" i="2"/>
  <c r="F440" i="2"/>
  <c r="G440" i="2"/>
  <c r="L440" i="2"/>
  <c r="E441" i="2"/>
  <c r="G441" i="2"/>
  <c r="L441" i="2"/>
  <c r="E442" i="2"/>
  <c r="F442" i="2"/>
  <c r="G442" i="2"/>
  <c r="L442" i="2"/>
  <c r="E443" i="2"/>
  <c r="F443" i="2"/>
  <c r="G443" i="2"/>
  <c r="L443" i="2"/>
  <c r="E444" i="2"/>
  <c r="G444" i="2"/>
  <c r="G510" i="2" s="1"/>
  <c r="G576" i="2" s="1"/>
  <c r="L444" i="2"/>
  <c r="E445" i="2"/>
  <c r="F445" i="2"/>
  <c r="G445" i="2"/>
  <c r="L445" i="2"/>
  <c r="E446" i="2"/>
  <c r="F446" i="2"/>
  <c r="G446" i="2"/>
  <c r="L446" i="2"/>
  <c r="E447" i="2"/>
  <c r="G447" i="2"/>
  <c r="L447" i="2"/>
  <c r="E448" i="2"/>
  <c r="F448" i="2"/>
  <c r="G448" i="2"/>
  <c r="L448" i="2"/>
  <c r="E449" i="2"/>
  <c r="F449" i="2"/>
  <c r="F515" i="2" s="1"/>
  <c r="G449" i="2"/>
  <c r="L449" i="2"/>
  <c r="E450" i="2"/>
  <c r="G450" i="2"/>
  <c r="L450" i="2"/>
  <c r="E451" i="2"/>
  <c r="F451" i="2"/>
  <c r="G451" i="2"/>
  <c r="L451" i="2"/>
  <c r="E452" i="2"/>
  <c r="F452" i="2"/>
  <c r="G452" i="2"/>
  <c r="G518" i="2" s="1"/>
  <c r="L452" i="2"/>
  <c r="E453" i="2"/>
  <c r="F453" i="2"/>
  <c r="G453" i="2"/>
  <c r="L453" i="2"/>
  <c r="E454" i="2"/>
  <c r="G454" i="2"/>
  <c r="L454" i="2"/>
  <c r="E455" i="2"/>
  <c r="F455" i="2"/>
  <c r="G455" i="2"/>
  <c r="G521" i="2" s="1"/>
  <c r="L455" i="2"/>
  <c r="E456" i="2"/>
  <c r="F456" i="2"/>
  <c r="G456" i="2"/>
  <c r="L456" i="2"/>
  <c r="E457" i="2"/>
  <c r="F457" i="2"/>
  <c r="G457" i="2"/>
  <c r="L457" i="2"/>
  <c r="E458" i="2"/>
  <c r="F458" i="2"/>
  <c r="G458" i="2"/>
  <c r="G524" i="2" s="1"/>
  <c r="L458" i="2"/>
  <c r="E459" i="2"/>
  <c r="F459" i="2"/>
  <c r="G459" i="2"/>
  <c r="L459" i="2"/>
  <c r="E460" i="2"/>
  <c r="G460" i="2"/>
  <c r="L460" i="2"/>
  <c r="E461" i="2"/>
  <c r="F461" i="2"/>
  <c r="G461" i="2"/>
  <c r="G527" i="2" s="1"/>
  <c r="L461" i="2"/>
  <c r="E462" i="2"/>
  <c r="F462" i="2"/>
  <c r="G462" i="2"/>
  <c r="L462" i="2"/>
  <c r="E464" i="2"/>
  <c r="F464" i="2"/>
  <c r="G464" i="2"/>
  <c r="H464" i="2"/>
  <c r="H465" i="2" s="1"/>
  <c r="H466" i="2" s="1"/>
  <c r="H467" i="2" s="1"/>
  <c r="H468" i="2" s="1"/>
  <c r="H469" i="2" s="1"/>
  <c r="H470" i="2" s="1"/>
  <c r="H471" i="2" s="1"/>
  <c r="H472" i="2" s="1"/>
  <c r="H473" i="2" s="1"/>
  <c r="H474" i="2" s="1"/>
  <c r="H475" i="2" s="1"/>
  <c r="H476" i="2" s="1"/>
  <c r="H477" i="2" s="1"/>
  <c r="H478" i="2" s="1"/>
  <c r="H479" i="2" s="1"/>
  <c r="H480" i="2" s="1"/>
  <c r="H481" i="2" s="1"/>
  <c r="H482" i="2" s="1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H495" i="2" s="1"/>
  <c r="H496" i="2" s="1"/>
  <c r="H497" i="2" s="1"/>
  <c r="H498" i="2" s="1"/>
  <c r="H499" i="2" s="1"/>
  <c r="H500" i="2" s="1"/>
  <c r="H501" i="2" s="1"/>
  <c r="H502" i="2" s="1"/>
  <c r="H503" i="2" s="1"/>
  <c r="H504" i="2" s="1"/>
  <c r="H505" i="2" s="1"/>
  <c r="H506" i="2" s="1"/>
  <c r="H507" i="2" s="1"/>
  <c r="H508" i="2" s="1"/>
  <c r="H509" i="2" s="1"/>
  <c r="H510" i="2" s="1"/>
  <c r="H511" i="2" s="1"/>
  <c r="H512" i="2" s="1"/>
  <c r="H513" i="2" s="1"/>
  <c r="H514" i="2" s="1"/>
  <c r="H515" i="2" s="1"/>
  <c r="H516" i="2" s="1"/>
  <c r="H517" i="2" s="1"/>
  <c r="H518" i="2" s="1"/>
  <c r="H519" i="2" s="1"/>
  <c r="H520" i="2" s="1"/>
  <c r="H521" i="2" s="1"/>
  <c r="H522" i="2" s="1"/>
  <c r="H523" i="2" s="1"/>
  <c r="H524" i="2" s="1"/>
  <c r="H525" i="2" s="1"/>
  <c r="H526" i="2" s="1"/>
  <c r="H527" i="2" s="1"/>
  <c r="H528" i="2" s="1"/>
  <c r="I464" i="2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I488" i="2" s="1"/>
  <c r="I489" i="2" s="1"/>
  <c r="I490" i="2" s="1"/>
  <c r="I491" i="2" s="1"/>
  <c r="I492" i="2" s="1"/>
  <c r="I493" i="2" s="1"/>
  <c r="I494" i="2" s="1"/>
  <c r="I495" i="2" s="1"/>
  <c r="I496" i="2" s="1"/>
  <c r="I497" i="2" s="1"/>
  <c r="I498" i="2" s="1"/>
  <c r="I499" i="2" s="1"/>
  <c r="I500" i="2" s="1"/>
  <c r="I501" i="2" s="1"/>
  <c r="I502" i="2" s="1"/>
  <c r="I503" i="2" s="1"/>
  <c r="I504" i="2" s="1"/>
  <c r="I505" i="2" s="1"/>
  <c r="I506" i="2" s="1"/>
  <c r="I507" i="2" s="1"/>
  <c r="I508" i="2" s="1"/>
  <c r="I509" i="2" s="1"/>
  <c r="I510" i="2" s="1"/>
  <c r="I511" i="2" s="1"/>
  <c r="I512" i="2" s="1"/>
  <c r="I513" i="2" s="1"/>
  <c r="I514" i="2" s="1"/>
  <c r="I515" i="2" s="1"/>
  <c r="I516" i="2" s="1"/>
  <c r="I517" i="2" s="1"/>
  <c r="I518" i="2" s="1"/>
  <c r="I519" i="2" s="1"/>
  <c r="I520" i="2" s="1"/>
  <c r="I521" i="2" s="1"/>
  <c r="I522" i="2" s="1"/>
  <c r="I523" i="2" s="1"/>
  <c r="I524" i="2" s="1"/>
  <c r="I525" i="2" s="1"/>
  <c r="I526" i="2" s="1"/>
  <c r="I527" i="2" s="1"/>
  <c r="I528" i="2" s="1"/>
  <c r="J464" i="2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K464" i="2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L464" i="2"/>
  <c r="M464" i="2"/>
  <c r="E465" i="2"/>
  <c r="F465" i="2"/>
  <c r="F531" i="2" s="1"/>
  <c r="G465" i="2"/>
  <c r="L465" i="2"/>
  <c r="M465" i="2"/>
  <c r="E466" i="2"/>
  <c r="F466" i="2"/>
  <c r="G466" i="2"/>
  <c r="L466" i="2"/>
  <c r="M466" i="2"/>
  <c r="E467" i="2"/>
  <c r="F467" i="2"/>
  <c r="G467" i="2"/>
  <c r="L467" i="2"/>
  <c r="M467" i="2"/>
  <c r="E468" i="2"/>
  <c r="G468" i="2"/>
  <c r="L468" i="2"/>
  <c r="M468" i="2"/>
  <c r="E469" i="2"/>
  <c r="F469" i="2"/>
  <c r="F535" i="2" s="1"/>
  <c r="G469" i="2"/>
  <c r="L469" i="2"/>
  <c r="M469" i="2"/>
  <c r="E470" i="2"/>
  <c r="F470" i="2"/>
  <c r="G470" i="2"/>
  <c r="L470" i="2"/>
  <c r="M470" i="2"/>
  <c r="E471" i="2"/>
  <c r="F471" i="2"/>
  <c r="G471" i="2"/>
  <c r="L471" i="2"/>
  <c r="M471" i="2"/>
  <c r="E472" i="2"/>
  <c r="F472" i="2"/>
  <c r="G472" i="2"/>
  <c r="L472" i="2"/>
  <c r="M472" i="2"/>
  <c r="E473" i="2"/>
  <c r="F473" i="2"/>
  <c r="F539" i="2" s="1"/>
  <c r="G473" i="2"/>
  <c r="L473" i="2"/>
  <c r="M473" i="2"/>
  <c r="E474" i="2"/>
  <c r="F474" i="2"/>
  <c r="G474" i="2"/>
  <c r="L474" i="2"/>
  <c r="M474" i="2"/>
  <c r="E475" i="2"/>
  <c r="G475" i="2"/>
  <c r="L475" i="2"/>
  <c r="M475" i="2"/>
  <c r="E476" i="2"/>
  <c r="G476" i="2"/>
  <c r="L476" i="2"/>
  <c r="M476" i="2"/>
  <c r="E477" i="2"/>
  <c r="F477" i="2"/>
  <c r="F543" i="2" s="1"/>
  <c r="G477" i="2"/>
  <c r="L477" i="2"/>
  <c r="E478" i="2"/>
  <c r="F478" i="2"/>
  <c r="L478" i="2"/>
  <c r="E479" i="2"/>
  <c r="F479" i="2"/>
  <c r="G479" i="2"/>
  <c r="L479" i="2"/>
  <c r="E480" i="2"/>
  <c r="F480" i="2"/>
  <c r="F546" i="2" s="1"/>
  <c r="G480" i="2"/>
  <c r="L480" i="2"/>
  <c r="E481" i="2"/>
  <c r="F481" i="2"/>
  <c r="G481" i="2"/>
  <c r="L481" i="2"/>
  <c r="E482" i="2"/>
  <c r="G482" i="2"/>
  <c r="L482" i="2"/>
  <c r="E483" i="2"/>
  <c r="F483" i="2"/>
  <c r="F549" i="2" s="1"/>
  <c r="G483" i="2"/>
  <c r="L483" i="2"/>
  <c r="E484" i="2"/>
  <c r="F484" i="2"/>
  <c r="G484" i="2"/>
  <c r="L484" i="2"/>
  <c r="E485" i="2"/>
  <c r="F485" i="2"/>
  <c r="G485" i="2"/>
  <c r="L485" i="2"/>
  <c r="E486" i="2"/>
  <c r="F486" i="2"/>
  <c r="F552" i="2" s="1"/>
  <c r="G486" i="2"/>
  <c r="L486" i="2"/>
  <c r="E487" i="2"/>
  <c r="G487" i="2"/>
  <c r="L487" i="2"/>
  <c r="E488" i="2"/>
  <c r="F488" i="2"/>
  <c r="G488" i="2"/>
  <c r="L488" i="2"/>
  <c r="E489" i="2"/>
  <c r="F489" i="2"/>
  <c r="F555" i="2" s="1"/>
  <c r="G489" i="2"/>
  <c r="L489" i="2"/>
  <c r="E490" i="2"/>
  <c r="F490" i="2"/>
  <c r="G490" i="2"/>
  <c r="L490" i="2"/>
  <c r="E491" i="2"/>
  <c r="F491" i="2"/>
  <c r="G491" i="2"/>
  <c r="L491" i="2"/>
  <c r="E492" i="2"/>
  <c r="F492" i="2"/>
  <c r="F558" i="2" s="1"/>
  <c r="G492" i="2"/>
  <c r="L492" i="2"/>
  <c r="E493" i="2"/>
  <c r="F493" i="2"/>
  <c r="G493" i="2"/>
  <c r="L493" i="2"/>
  <c r="E494" i="2"/>
  <c r="F494" i="2"/>
  <c r="G494" i="2"/>
  <c r="L494" i="2"/>
  <c r="E495" i="2"/>
  <c r="F495" i="2"/>
  <c r="F561" i="2" s="1"/>
  <c r="G495" i="2"/>
  <c r="L495" i="2"/>
  <c r="E496" i="2"/>
  <c r="F496" i="2"/>
  <c r="G496" i="2"/>
  <c r="L496" i="2"/>
  <c r="E497" i="2"/>
  <c r="F497" i="2"/>
  <c r="L497" i="2"/>
  <c r="E498" i="2"/>
  <c r="F498" i="2"/>
  <c r="F564" i="2" s="1"/>
  <c r="G498" i="2"/>
  <c r="L498" i="2"/>
  <c r="E499" i="2"/>
  <c r="F499" i="2"/>
  <c r="G499" i="2"/>
  <c r="L499" i="2"/>
  <c r="E500" i="2"/>
  <c r="F500" i="2"/>
  <c r="G500" i="2"/>
  <c r="L500" i="2"/>
  <c r="E501" i="2"/>
  <c r="F501" i="2"/>
  <c r="F567" i="2" s="1"/>
  <c r="G501" i="2"/>
  <c r="L501" i="2"/>
  <c r="E502" i="2"/>
  <c r="F502" i="2"/>
  <c r="G502" i="2"/>
  <c r="L502" i="2"/>
  <c r="E503" i="2"/>
  <c r="F503" i="2"/>
  <c r="G503" i="2"/>
  <c r="L503" i="2"/>
  <c r="E504" i="2"/>
  <c r="F504" i="2"/>
  <c r="F570" i="2" s="1"/>
  <c r="G504" i="2"/>
  <c r="L504" i="2"/>
  <c r="E505" i="2"/>
  <c r="F505" i="2"/>
  <c r="L505" i="2"/>
  <c r="E506" i="2"/>
  <c r="F506" i="2"/>
  <c r="G506" i="2"/>
  <c r="L506" i="2"/>
  <c r="E507" i="2"/>
  <c r="F507" i="2"/>
  <c r="F573" i="2" s="1"/>
  <c r="G507" i="2"/>
  <c r="L507" i="2"/>
  <c r="E508" i="2"/>
  <c r="F508" i="2"/>
  <c r="G508" i="2"/>
  <c r="L508" i="2"/>
  <c r="E509" i="2"/>
  <c r="F509" i="2"/>
  <c r="G509" i="2"/>
  <c r="L509" i="2"/>
  <c r="E510" i="2"/>
  <c r="F510" i="2"/>
  <c r="F576" i="2" s="1"/>
  <c r="L510" i="2"/>
  <c r="E511" i="2"/>
  <c r="F511" i="2"/>
  <c r="G511" i="2"/>
  <c r="L511" i="2"/>
  <c r="E512" i="2"/>
  <c r="F512" i="2"/>
  <c r="G512" i="2"/>
  <c r="L512" i="2"/>
  <c r="E513" i="2"/>
  <c r="F513" i="2"/>
  <c r="F579" i="2" s="1"/>
  <c r="G513" i="2"/>
  <c r="L513" i="2"/>
  <c r="E514" i="2"/>
  <c r="F514" i="2"/>
  <c r="G514" i="2"/>
  <c r="L514" i="2"/>
  <c r="E515" i="2"/>
  <c r="G515" i="2"/>
  <c r="L515" i="2"/>
  <c r="E516" i="2"/>
  <c r="F516" i="2"/>
  <c r="G516" i="2"/>
  <c r="L516" i="2"/>
  <c r="E517" i="2"/>
  <c r="F517" i="2"/>
  <c r="G517" i="2"/>
  <c r="L517" i="2"/>
  <c r="E518" i="2"/>
  <c r="F518" i="2"/>
  <c r="L518" i="2"/>
  <c r="E519" i="2"/>
  <c r="F519" i="2"/>
  <c r="G519" i="2"/>
  <c r="L519" i="2"/>
  <c r="E520" i="2"/>
  <c r="G520" i="2"/>
  <c r="L520" i="2"/>
  <c r="E521" i="2"/>
  <c r="F521" i="2"/>
  <c r="L521" i="2"/>
  <c r="E522" i="2"/>
  <c r="F522" i="2"/>
  <c r="G522" i="2"/>
  <c r="L522" i="2"/>
  <c r="E523" i="2"/>
  <c r="F523" i="2"/>
  <c r="G523" i="2"/>
  <c r="L523" i="2"/>
  <c r="E524" i="2"/>
  <c r="F524" i="2"/>
  <c r="L524" i="2"/>
  <c r="E525" i="2"/>
  <c r="F525" i="2"/>
  <c r="G525" i="2"/>
  <c r="L525" i="2"/>
  <c r="E526" i="2"/>
  <c r="G526" i="2"/>
  <c r="L526" i="2"/>
  <c r="E527" i="2"/>
  <c r="F527" i="2"/>
  <c r="L527" i="2"/>
  <c r="E528" i="2"/>
  <c r="F528" i="2"/>
  <c r="G528" i="2"/>
  <c r="L528" i="2"/>
  <c r="E530" i="2"/>
  <c r="F530" i="2"/>
  <c r="G530" i="2"/>
  <c r="H530" i="2"/>
  <c r="I530" i="2"/>
  <c r="I531" i="2" s="1"/>
  <c r="I532" i="2" s="1"/>
  <c r="I533" i="2" s="1"/>
  <c r="I534" i="2" s="1"/>
  <c r="I535" i="2" s="1"/>
  <c r="I536" i="2" s="1"/>
  <c r="I537" i="2" s="1"/>
  <c r="I538" i="2" s="1"/>
  <c r="I539" i="2" s="1"/>
  <c r="I540" i="2" s="1"/>
  <c r="I541" i="2" s="1"/>
  <c r="I542" i="2" s="1"/>
  <c r="I543" i="2" s="1"/>
  <c r="I544" i="2" s="1"/>
  <c r="I545" i="2" s="1"/>
  <c r="I546" i="2" s="1"/>
  <c r="I547" i="2" s="1"/>
  <c r="I548" i="2" s="1"/>
  <c r="I549" i="2" s="1"/>
  <c r="I550" i="2" s="1"/>
  <c r="I551" i="2" s="1"/>
  <c r="I552" i="2" s="1"/>
  <c r="I553" i="2" s="1"/>
  <c r="I554" i="2" s="1"/>
  <c r="I555" i="2" s="1"/>
  <c r="I556" i="2" s="1"/>
  <c r="I557" i="2" s="1"/>
  <c r="I558" i="2" s="1"/>
  <c r="I559" i="2" s="1"/>
  <c r="I560" i="2" s="1"/>
  <c r="I561" i="2" s="1"/>
  <c r="I562" i="2" s="1"/>
  <c r="I563" i="2" s="1"/>
  <c r="I564" i="2" s="1"/>
  <c r="I565" i="2" s="1"/>
  <c r="I566" i="2" s="1"/>
  <c r="I567" i="2" s="1"/>
  <c r="I568" i="2" s="1"/>
  <c r="I569" i="2" s="1"/>
  <c r="I570" i="2" s="1"/>
  <c r="I571" i="2" s="1"/>
  <c r="I572" i="2" s="1"/>
  <c r="I573" i="2" s="1"/>
  <c r="I574" i="2" s="1"/>
  <c r="I575" i="2" s="1"/>
  <c r="I576" i="2" s="1"/>
  <c r="I577" i="2" s="1"/>
  <c r="I578" i="2" s="1"/>
  <c r="I579" i="2" s="1"/>
  <c r="I580" i="2" s="1"/>
  <c r="I581" i="2" s="1"/>
  <c r="I582" i="2" s="1"/>
  <c r="I583" i="2" s="1"/>
  <c r="I584" i="2" s="1"/>
  <c r="I585" i="2" s="1"/>
  <c r="I586" i="2" s="1"/>
  <c r="I587" i="2" s="1"/>
  <c r="I588" i="2" s="1"/>
  <c r="I589" i="2" s="1"/>
  <c r="I590" i="2" s="1"/>
  <c r="I591" i="2" s="1"/>
  <c r="I592" i="2" s="1"/>
  <c r="I593" i="2" s="1"/>
  <c r="I594" i="2" s="1"/>
  <c r="J530" i="2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K530" i="2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L530" i="2"/>
  <c r="M530" i="2"/>
  <c r="E531" i="2"/>
  <c r="G531" i="2"/>
  <c r="H531" i="2"/>
  <c r="H532" i="2" s="1"/>
  <c r="H533" i="2" s="1"/>
  <c r="L531" i="2"/>
  <c r="M531" i="2"/>
  <c r="E532" i="2"/>
  <c r="F532" i="2"/>
  <c r="G532" i="2"/>
  <c r="L532" i="2"/>
  <c r="M532" i="2"/>
  <c r="E533" i="2"/>
  <c r="F533" i="2"/>
  <c r="G533" i="2"/>
  <c r="L533" i="2"/>
  <c r="M533" i="2"/>
  <c r="E534" i="2"/>
  <c r="G534" i="2"/>
  <c r="H534" i="2"/>
  <c r="H535" i="2" s="1"/>
  <c r="H536" i="2" s="1"/>
  <c r="H537" i="2" s="1"/>
  <c r="H538" i="2" s="1"/>
  <c r="H539" i="2" s="1"/>
  <c r="H540" i="2" s="1"/>
  <c r="H541" i="2" s="1"/>
  <c r="H542" i="2" s="1"/>
  <c r="H543" i="2" s="1"/>
  <c r="H544" i="2" s="1"/>
  <c r="H545" i="2" s="1"/>
  <c r="H546" i="2" s="1"/>
  <c r="H547" i="2" s="1"/>
  <c r="H548" i="2" s="1"/>
  <c r="H549" i="2" s="1"/>
  <c r="H550" i="2" s="1"/>
  <c r="H551" i="2" s="1"/>
  <c r="H552" i="2" s="1"/>
  <c r="H553" i="2" s="1"/>
  <c r="H554" i="2" s="1"/>
  <c r="H555" i="2" s="1"/>
  <c r="H556" i="2" s="1"/>
  <c r="H557" i="2" s="1"/>
  <c r="H558" i="2" s="1"/>
  <c r="H559" i="2" s="1"/>
  <c r="H560" i="2" s="1"/>
  <c r="H561" i="2" s="1"/>
  <c r="H562" i="2" s="1"/>
  <c r="H563" i="2" s="1"/>
  <c r="H564" i="2" s="1"/>
  <c r="H565" i="2" s="1"/>
  <c r="H566" i="2" s="1"/>
  <c r="H567" i="2" s="1"/>
  <c r="H568" i="2" s="1"/>
  <c r="H569" i="2" s="1"/>
  <c r="H570" i="2" s="1"/>
  <c r="H571" i="2" s="1"/>
  <c r="H572" i="2" s="1"/>
  <c r="H573" i="2" s="1"/>
  <c r="H574" i="2" s="1"/>
  <c r="H575" i="2" s="1"/>
  <c r="H576" i="2" s="1"/>
  <c r="H577" i="2" s="1"/>
  <c r="H578" i="2" s="1"/>
  <c r="H579" i="2" s="1"/>
  <c r="H580" i="2" s="1"/>
  <c r="H581" i="2" s="1"/>
  <c r="H582" i="2" s="1"/>
  <c r="H583" i="2" s="1"/>
  <c r="H584" i="2" s="1"/>
  <c r="H585" i="2" s="1"/>
  <c r="H586" i="2" s="1"/>
  <c r="H587" i="2" s="1"/>
  <c r="H588" i="2" s="1"/>
  <c r="H589" i="2" s="1"/>
  <c r="H590" i="2" s="1"/>
  <c r="H591" i="2" s="1"/>
  <c r="H592" i="2" s="1"/>
  <c r="H593" i="2" s="1"/>
  <c r="H594" i="2" s="1"/>
  <c r="L534" i="2"/>
  <c r="M534" i="2"/>
  <c r="E535" i="2"/>
  <c r="G535" i="2"/>
  <c r="L535" i="2"/>
  <c r="M535" i="2"/>
  <c r="E536" i="2"/>
  <c r="F536" i="2"/>
  <c r="G536" i="2"/>
  <c r="L536" i="2"/>
  <c r="M536" i="2"/>
  <c r="E537" i="2"/>
  <c r="F537" i="2"/>
  <c r="G537" i="2"/>
  <c r="L537" i="2"/>
  <c r="M537" i="2"/>
  <c r="E538" i="2"/>
  <c r="F538" i="2"/>
  <c r="G538" i="2"/>
  <c r="L538" i="2"/>
  <c r="M538" i="2"/>
  <c r="E539" i="2"/>
  <c r="G539" i="2"/>
  <c r="L539" i="2"/>
  <c r="M539" i="2"/>
  <c r="E540" i="2"/>
  <c r="F540" i="2"/>
  <c r="G540" i="2"/>
  <c r="L540" i="2"/>
  <c r="M540" i="2"/>
  <c r="E541" i="2"/>
  <c r="F541" i="2"/>
  <c r="G541" i="2"/>
  <c r="L541" i="2"/>
  <c r="M541" i="2"/>
  <c r="E542" i="2"/>
  <c r="G542" i="2"/>
  <c r="L542" i="2"/>
  <c r="M542" i="2"/>
  <c r="E543" i="2"/>
  <c r="G543" i="2"/>
  <c r="L543" i="2"/>
  <c r="E544" i="2"/>
  <c r="F544" i="2"/>
  <c r="L544" i="2"/>
  <c r="E545" i="2"/>
  <c r="F545" i="2"/>
  <c r="G545" i="2"/>
  <c r="L545" i="2"/>
  <c r="E546" i="2"/>
  <c r="G546" i="2"/>
  <c r="L546" i="2"/>
  <c r="E547" i="2"/>
  <c r="F547" i="2"/>
  <c r="G547" i="2"/>
  <c r="L547" i="2"/>
  <c r="E548" i="2"/>
  <c r="G548" i="2"/>
  <c r="L548" i="2"/>
  <c r="E549" i="2"/>
  <c r="G549" i="2"/>
  <c r="L549" i="2"/>
  <c r="E550" i="2"/>
  <c r="F550" i="2"/>
  <c r="G550" i="2"/>
  <c r="L550" i="2"/>
  <c r="E551" i="2"/>
  <c r="F551" i="2"/>
  <c r="G551" i="2"/>
  <c r="L551" i="2"/>
  <c r="E552" i="2"/>
  <c r="G552" i="2"/>
  <c r="L552" i="2"/>
  <c r="E553" i="2"/>
  <c r="G553" i="2"/>
  <c r="L553" i="2"/>
  <c r="E554" i="2"/>
  <c r="F554" i="2"/>
  <c r="G554" i="2"/>
  <c r="L554" i="2"/>
  <c r="E555" i="2"/>
  <c r="G555" i="2"/>
  <c r="L555" i="2"/>
  <c r="E556" i="2"/>
  <c r="F556" i="2"/>
  <c r="G556" i="2"/>
  <c r="L556" i="2"/>
  <c r="E557" i="2"/>
  <c r="F557" i="2"/>
  <c r="G557" i="2"/>
  <c r="L557" i="2"/>
  <c r="E558" i="2"/>
  <c r="G558" i="2"/>
  <c r="L558" i="2"/>
  <c r="E559" i="2"/>
  <c r="F559" i="2"/>
  <c r="G559" i="2"/>
  <c r="L559" i="2"/>
  <c r="E560" i="2"/>
  <c r="F560" i="2"/>
  <c r="G560" i="2"/>
  <c r="L560" i="2"/>
  <c r="E561" i="2"/>
  <c r="G561" i="2"/>
  <c r="L561" i="2"/>
  <c r="E562" i="2"/>
  <c r="F562" i="2"/>
  <c r="G562" i="2"/>
  <c r="L562" i="2"/>
  <c r="E563" i="2"/>
  <c r="F563" i="2"/>
  <c r="G563" i="2"/>
  <c r="L563" i="2"/>
  <c r="E564" i="2"/>
  <c r="G564" i="2"/>
  <c r="L564" i="2"/>
  <c r="E565" i="2"/>
  <c r="F565" i="2"/>
  <c r="G565" i="2"/>
  <c r="L565" i="2"/>
  <c r="E566" i="2"/>
  <c r="F566" i="2"/>
  <c r="G566" i="2"/>
  <c r="L566" i="2"/>
  <c r="E567" i="2"/>
  <c r="G567" i="2"/>
  <c r="L567" i="2"/>
  <c r="E568" i="2"/>
  <c r="F568" i="2"/>
  <c r="G568" i="2"/>
  <c r="L568" i="2"/>
  <c r="E569" i="2"/>
  <c r="F569" i="2"/>
  <c r="G569" i="2"/>
  <c r="L569" i="2"/>
  <c r="E570" i="2"/>
  <c r="G570" i="2"/>
  <c r="L570" i="2"/>
  <c r="E571" i="2"/>
  <c r="F571" i="2"/>
  <c r="L571" i="2"/>
  <c r="E572" i="2"/>
  <c r="F572" i="2"/>
  <c r="G572" i="2"/>
  <c r="L572" i="2"/>
  <c r="E573" i="2"/>
  <c r="G573" i="2"/>
  <c r="L573" i="2"/>
  <c r="E574" i="2"/>
  <c r="F574" i="2"/>
  <c r="G574" i="2"/>
  <c r="L574" i="2"/>
  <c r="E575" i="2"/>
  <c r="F575" i="2"/>
  <c r="G575" i="2"/>
  <c r="L575" i="2"/>
  <c r="E576" i="2"/>
  <c r="L576" i="2"/>
  <c r="E577" i="2"/>
  <c r="F577" i="2"/>
  <c r="G577" i="2"/>
  <c r="L577" i="2"/>
  <c r="E578" i="2"/>
  <c r="F578" i="2"/>
  <c r="G578" i="2"/>
  <c r="L578" i="2"/>
  <c r="E579" i="2"/>
  <c r="G579" i="2"/>
  <c r="L579" i="2"/>
  <c r="E580" i="2"/>
  <c r="F580" i="2"/>
  <c r="G580" i="2"/>
  <c r="L580" i="2"/>
  <c r="E581" i="2"/>
  <c r="F581" i="2"/>
  <c r="G581" i="2"/>
  <c r="L581" i="2"/>
  <c r="E582" i="2"/>
  <c r="F582" i="2"/>
  <c r="G582" i="2"/>
  <c r="L582" i="2"/>
  <c r="E583" i="2"/>
  <c r="F583" i="2"/>
  <c r="G583" i="2"/>
  <c r="L583" i="2"/>
  <c r="E584" i="2"/>
  <c r="F584" i="2"/>
  <c r="G584" i="2"/>
  <c r="L584" i="2"/>
  <c r="E585" i="2"/>
  <c r="F585" i="2"/>
  <c r="G585" i="2"/>
  <c r="L585" i="2"/>
  <c r="E586" i="2"/>
  <c r="F586" i="2"/>
  <c r="G586" i="2"/>
  <c r="L586" i="2"/>
  <c r="E587" i="2"/>
  <c r="F587" i="2"/>
  <c r="G587" i="2"/>
  <c r="L587" i="2"/>
  <c r="E588" i="2"/>
  <c r="F588" i="2"/>
  <c r="G588" i="2"/>
  <c r="L588" i="2"/>
  <c r="E589" i="2"/>
  <c r="F589" i="2"/>
  <c r="G589" i="2"/>
  <c r="L589" i="2"/>
  <c r="E590" i="2"/>
  <c r="F590" i="2"/>
  <c r="G590" i="2"/>
  <c r="L590" i="2"/>
  <c r="E591" i="2"/>
  <c r="F591" i="2"/>
  <c r="G591" i="2"/>
  <c r="L591" i="2"/>
  <c r="E592" i="2"/>
  <c r="F592" i="2"/>
  <c r="G592" i="2"/>
  <c r="L592" i="2"/>
  <c r="E593" i="2"/>
  <c r="F593" i="2"/>
  <c r="G593" i="2"/>
  <c r="L593" i="2"/>
  <c r="E594" i="2"/>
  <c r="F594" i="2"/>
  <c r="G594" i="2"/>
  <c r="L594" i="2"/>
  <c r="E596" i="2"/>
  <c r="F596" i="2"/>
  <c r="G596" i="2"/>
  <c r="E597" i="2"/>
  <c r="F597" i="2"/>
  <c r="G597" i="2"/>
  <c r="H597" i="2"/>
  <c r="H598" i="2" s="1"/>
  <c r="H599" i="2" s="1"/>
  <c r="H600" i="2" s="1"/>
  <c r="H601" i="2" s="1"/>
  <c r="H602" i="2" s="1"/>
  <c r="H603" i="2" s="1"/>
  <c r="H604" i="2" s="1"/>
  <c r="H605" i="2" s="1"/>
  <c r="H606" i="2" s="1"/>
  <c r="H607" i="2" s="1"/>
  <c r="H608" i="2" s="1"/>
  <c r="H609" i="2" s="1"/>
  <c r="H610" i="2" s="1"/>
  <c r="H611" i="2" s="1"/>
  <c r="H612" i="2" s="1"/>
  <c r="H613" i="2" s="1"/>
  <c r="H614" i="2" s="1"/>
  <c r="H615" i="2" s="1"/>
  <c r="H616" i="2" s="1"/>
  <c r="H617" i="2" s="1"/>
  <c r="H618" i="2" s="1"/>
  <c r="H619" i="2" s="1"/>
  <c r="H620" i="2" s="1"/>
  <c r="H621" i="2" s="1"/>
  <c r="H622" i="2" s="1"/>
  <c r="H623" i="2" s="1"/>
  <c r="H624" i="2" s="1"/>
  <c r="H625" i="2" s="1"/>
  <c r="H626" i="2" s="1"/>
  <c r="H627" i="2" s="1"/>
  <c r="H628" i="2" s="1"/>
  <c r="H629" i="2" s="1"/>
  <c r="H630" i="2" s="1"/>
  <c r="H631" i="2" s="1"/>
  <c r="H632" i="2" s="1"/>
  <c r="H633" i="2" s="1"/>
  <c r="H634" i="2" s="1"/>
  <c r="H635" i="2" s="1"/>
  <c r="H636" i="2" s="1"/>
  <c r="H637" i="2" s="1"/>
  <c r="H638" i="2" s="1"/>
  <c r="H639" i="2" s="1"/>
  <c r="H640" i="2" s="1"/>
  <c r="H641" i="2" s="1"/>
  <c r="H642" i="2" s="1"/>
  <c r="H643" i="2" s="1"/>
  <c r="H644" i="2" s="1"/>
  <c r="H645" i="2" s="1"/>
  <c r="H646" i="2" s="1"/>
  <c r="H647" i="2" s="1"/>
  <c r="H648" i="2" s="1"/>
  <c r="H649" i="2" s="1"/>
  <c r="H650" i="2" s="1"/>
  <c r="H651" i="2" s="1"/>
  <c r="H652" i="2" s="1"/>
  <c r="H653" i="2" s="1"/>
  <c r="H654" i="2" s="1"/>
  <c r="H655" i="2" s="1"/>
  <c r="H656" i="2" s="1"/>
  <c r="H657" i="2" s="1"/>
  <c r="H658" i="2" s="1"/>
  <c r="H659" i="2" s="1"/>
  <c r="H660" i="2" s="1"/>
  <c r="I597" i="2"/>
  <c r="I598" i="2" s="1"/>
  <c r="I599" i="2" s="1"/>
  <c r="I600" i="2" s="1"/>
  <c r="I601" i="2" s="1"/>
  <c r="I602" i="2" s="1"/>
  <c r="I603" i="2" s="1"/>
  <c r="I604" i="2" s="1"/>
  <c r="I605" i="2" s="1"/>
  <c r="I606" i="2" s="1"/>
  <c r="I607" i="2" s="1"/>
  <c r="I608" i="2" s="1"/>
  <c r="I609" i="2" s="1"/>
  <c r="I610" i="2" s="1"/>
  <c r="I611" i="2" s="1"/>
  <c r="I612" i="2" s="1"/>
  <c r="I613" i="2" s="1"/>
  <c r="I614" i="2" s="1"/>
  <c r="I615" i="2" s="1"/>
  <c r="I616" i="2" s="1"/>
  <c r="I617" i="2" s="1"/>
  <c r="I618" i="2" s="1"/>
  <c r="I619" i="2" s="1"/>
  <c r="I620" i="2" s="1"/>
  <c r="I621" i="2" s="1"/>
  <c r="I622" i="2" s="1"/>
  <c r="I623" i="2" s="1"/>
  <c r="I624" i="2" s="1"/>
  <c r="I625" i="2" s="1"/>
  <c r="I626" i="2" s="1"/>
  <c r="I627" i="2" s="1"/>
  <c r="I628" i="2" s="1"/>
  <c r="I629" i="2" s="1"/>
  <c r="I630" i="2" s="1"/>
  <c r="I631" i="2" s="1"/>
  <c r="I632" i="2" s="1"/>
  <c r="I633" i="2" s="1"/>
  <c r="I634" i="2" s="1"/>
  <c r="I635" i="2" s="1"/>
  <c r="I636" i="2" s="1"/>
  <c r="I637" i="2" s="1"/>
  <c r="I638" i="2" s="1"/>
  <c r="I639" i="2" s="1"/>
  <c r="I640" i="2" s="1"/>
  <c r="I641" i="2" s="1"/>
  <c r="I642" i="2" s="1"/>
  <c r="I643" i="2" s="1"/>
  <c r="I644" i="2" s="1"/>
  <c r="I645" i="2" s="1"/>
  <c r="I646" i="2" s="1"/>
  <c r="I647" i="2" s="1"/>
  <c r="I648" i="2" s="1"/>
  <c r="I649" i="2" s="1"/>
  <c r="I650" i="2" s="1"/>
  <c r="I651" i="2" s="1"/>
  <c r="I652" i="2" s="1"/>
  <c r="I653" i="2" s="1"/>
  <c r="I654" i="2" s="1"/>
  <c r="I655" i="2" s="1"/>
  <c r="I656" i="2" s="1"/>
  <c r="I657" i="2" s="1"/>
  <c r="I658" i="2" s="1"/>
  <c r="I659" i="2" s="1"/>
  <c r="I660" i="2" s="1"/>
  <c r="J597" i="2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K597" i="2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E598" i="2"/>
  <c r="F598" i="2"/>
  <c r="G598" i="2"/>
  <c r="E599" i="2"/>
  <c r="F599" i="2"/>
  <c r="G599" i="2"/>
  <c r="E600" i="2"/>
  <c r="F600" i="2"/>
  <c r="G600" i="2"/>
  <c r="E601" i="2"/>
  <c r="F601" i="2"/>
  <c r="G601" i="2"/>
  <c r="E602" i="2"/>
  <c r="F602" i="2"/>
  <c r="G602" i="2"/>
  <c r="E603" i="2"/>
  <c r="F603" i="2"/>
  <c r="G603" i="2"/>
  <c r="E604" i="2"/>
  <c r="F604" i="2"/>
  <c r="G604" i="2"/>
  <c r="E605" i="2"/>
  <c r="F605" i="2"/>
  <c r="G605" i="2"/>
  <c r="E606" i="2"/>
  <c r="F606" i="2"/>
  <c r="G606" i="2"/>
  <c r="E607" i="2"/>
  <c r="F607" i="2"/>
  <c r="G607" i="2"/>
  <c r="E608" i="2"/>
  <c r="F608" i="2"/>
  <c r="G608" i="2"/>
  <c r="E609" i="2"/>
  <c r="F609" i="2"/>
  <c r="G609" i="2"/>
  <c r="E610" i="2"/>
  <c r="F610" i="2"/>
  <c r="G610" i="2"/>
  <c r="E611" i="2"/>
  <c r="F611" i="2"/>
  <c r="G611" i="2"/>
  <c r="E612" i="2"/>
  <c r="F612" i="2"/>
  <c r="G612" i="2"/>
  <c r="E613" i="2"/>
  <c r="F613" i="2"/>
  <c r="G613" i="2"/>
  <c r="E614" i="2"/>
  <c r="F614" i="2"/>
  <c r="G614" i="2"/>
  <c r="E615" i="2"/>
  <c r="F615" i="2"/>
  <c r="G615" i="2"/>
  <c r="E616" i="2"/>
  <c r="F616" i="2"/>
  <c r="G616" i="2"/>
  <c r="E617" i="2"/>
  <c r="F617" i="2"/>
  <c r="G617" i="2"/>
  <c r="E618" i="2"/>
  <c r="F618" i="2"/>
  <c r="G618" i="2"/>
  <c r="E619" i="2"/>
  <c r="F619" i="2"/>
  <c r="G619" i="2"/>
  <c r="E620" i="2"/>
  <c r="F620" i="2"/>
  <c r="G620" i="2"/>
  <c r="E621" i="2"/>
  <c r="F621" i="2"/>
  <c r="G621" i="2"/>
  <c r="E622" i="2"/>
  <c r="F622" i="2"/>
  <c r="G622" i="2"/>
  <c r="E623" i="2"/>
  <c r="F623" i="2"/>
  <c r="G623" i="2"/>
  <c r="E624" i="2"/>
  <c r="F624" i="2"/>
  <c r="G624" i="2"/>
  <c r="E625" i="2"/>
  <c r="F625" i="2"/>
  <c r="G625" i="2"/>
  <c r="E626" i="2"/>
  <c r="F626" i="2"/>
  <c r="G626" i="2"/>
  <c r="E627" i="2"/>
  <c r="F627" i="2"/>
  <c r="G627" i="2"/>
  <c r="E628" i="2"/>
  <c r="F628" i="2"/>
  <c r="G628" i="2"/>
  <c r="E629" i="2"/>
  <c r="F629" i="2"/>
  <c r="G629" i="2"/>
  <c r="E630" i="2"/>
  <c r="F630" i="2"/>
  <c r="G630" i="2"/>
  <c r="E631" i="2"/>
  <c r="F631" i="2"/>
  <c r="G631" i="2"/>
  <c r="E632" i="2"/>
  <c r="F632" i="2"/>
  <c r="G632" i="2"/>
  <c r="E633" i="2"/>
  <c r="F633" i="2"/>
  <c r="G633" i="2"/>
  <c r="E634" i="2"/>
  <c r="F634" i="2"/>
  <c r="G634" i="2"/>
  <c r="E635" i="2"/>
  <c r="F635" i="2"/>
  <c r="G635" i="2"/>
  <c r="E636" i="2"/>
  <c r="F636" i="2"/>
  <c r="G636" i="2"/>
  <c r="E637" i="2"/>
  <c r="F637" i="2"/>
  <c r="G637" i="2"/>
  <c r="E638" i="2"/>
  <c r="F638" i="2"/>
  <c r="G638" i="2"/>
  <c r="E639" i="2"/>
  <c r="F639" i="2"/>
  <c r="G639" i="2"/>
  <c r="E640" i="2"/>
  <c r="F640" i="2"/>
  <c r="G640" i="2"/>
  <c r="E641" i="2"/>
  <c r="F641" i="2"/>
  <c r="G641" i="2"/>
  <c r="E642" i="2"/>
  <c r="F642" i="2"/>
  <c r="G642" i="2"/>
  <c r="E643" i="2"/>
  <c r="F643" i="2"/>
  <c r="G643" i="2"/>
  <c r="E644" i="2"/>
  <c r="F644" i="2"/>
  <c r="G644" i="2"/>
  <c r="E645" i="2"/>
  <c r="F645" i="2"/>
  <c r="G645" i="2"/>
  <c r="E646" i="2"/>
  <c r="F646" i="2"/>
  <c r="G646" i="2"/>
  <c r="E647" i="2"/>
  <c r="F647" i="2"/>
  <c r="G647" i="2"/>
  <c r="E648" i="2"/>
  <c r="F648" i="2"/>
  <c r="G648" i="2"/>
  <c r="E649" i="2"/>
  <c r="F649" i="2"/>
  <c r="G649" i="2"/>
  <c r="E650" i="2"/>
  <c r="F650" i="2"/>
  <c r="G650" i="2"/>
  <c r="E651" i="2"/>
  <c r="F651" i="2"/>
  <c r="G651" i="2"/>
  <c r="E652" i="2"/>
  <c r="F652" i="2"/>
  <c r="G652" i="2"/>
  <c r="E653" i="2"/>
  <c r="F653" i="2"/>
  <c r="G653" i="2"/>
  <c r="E654" i="2"/>
  <c r="F654" i="2"/>
  <c r="G654" i="2"/>
  <c r="E655" i="2"/>
  <c r="F655" i="2"/>
  <c r="G655" i="2"/>
  <c r="E656" i="2"/>
  <c r="F656" i="2"/>
  <c r="G656" i="2"/>
  <c r="E657" i="2"/>
  <c r="F657" i="2"/>
  <c r="G657" i="2"/>
  <c r="E658" i="2"/>
  <c r="F658" i="2"/>
  <c r="G658" i="2"/>
  <c r="E659" i="2"/>
  <c r="F659" i="2"/>
  <c r="G659" i="2"/>
  <c r="E660" i="2"/>
  <c r="F660" i="2"/>
  <c r="G660" i="2"/>
  <c r="E662" i="2"/>
  <c r="F662" i="2"/>
  <c r="G662" i="2"/>
  <c r="H662" i="2"/>
  <c r="H663" i="2" s="1"/>
  <c r="H664" i="2" s="1"/>
  <c r="H665" i="2" s="1"/>
  <c r="H666" i="2" s="1"/>
  <c r="H667" i="2" s="1"/>
  <c r="H668" i="2" s="1"/>
  <c r="H669" i="2" s="1"/>
  <c r="H670" i="2" s="1"/>
  <c r="H671" i="2" s="1"/>
  <c r="H672" i="2" s="1"/>
  <c r="H673" i="2" s="1"/>
  <c r="H674" i="2" s="1"/>
  <c r="H675" i="2" s="1"/>
  <c r="H676" i="2" s="1"/>
  <c r="H677" i="2" s="1"/>
  <c r="H678" i="2" s="1"/>
  <c r="H679" i="2" s="1"/>
  <c r="H680" i="2" s="1"/>
  <c r="H681" i="2" s="1"/>
  <c r="H682" i="2" s="1"/>
  <c r="H683" i="2" s="1"/>
  <c r="H684" i="2" s="1"/>
  <c r="H685" i="2" s="1"/>
  <c r="H686" i="2" s="1"/>
  <c r="H687" i="2" s="1"/>
  <c r="H688" i="2" s="1"/>
  <c r="H689" i="2" s="1"/>
  <c r="H690" i="2" s="1"/>
  <c r="H691" i="2" s="1"/>
  <c r="H692" i="2" s="1"/>
  <c r="H693" i="2" s="1"/>
  <c r="H694" i="2" s="1"/>
  <c r="H695" i="2" s="1"/>
  <c r="H696" i="2" s="1"/>
  <c r="H697" i="2" s="1"/>
  <c r="H698" i="2" s="1"/>
  <c r="H699" i="2" s="1"/>
  <c r="H700" i="2" s="1"/>
  <c r="H701" i="2" s="1"/>
  <c r="H702" i="2" s="1"/>
  <c r="H703" i="2" s="1"/>
  <c r="H704" i="2" s="1"/>
  <c r="H705" i="2" s="1"/>
  <c r="H706" i="2" s="1"/>
  <c r="H707" i="2" s="1"/>
  <c r="H708" i="2" s="1"/>
  <c r="H709" i="2" s="1"/>
  <c r="H710" i="2" s="1"/>
  <c r="H711" i="2" s="1"/>
  <c r="H712" i="2" s="1"/>
  <c r="H713" i="2" s="1"/>
  <c r="H714" i="2" s="1"/>
  <c r="H715" i="2" s="1"/>
  <c r="H716" i="2" s="1"/>
  <c r="H717" i="2" s="1"/>
  <c r="H718" i="2" s="1"/>
  <c r="H719" i="2" s="1"/>
  <c r="H720" i="2" s="1"/>
  <c r="H721" i="2" s="1"/>
  <c r="H722" i="2" s="1"/>
  <c r="H723" i="2" s="1"/>
  <c r="H724" i="2" s="1"/>
  <c r="H725" i="2" s="1"/>
  <c r="H726" i="2" s="1"/>
  <c r="I662" i="2"/>
  <c r="I663" i="2" s="1"/>
  <c r="I664" i="2" s="1"/>
  <c r="I665" i="2" s="1"/>
  <c r="I666" i="2" s="1"/>
  <c r="I667" i="2" s="1"/>
  <c r="I668" i="2" s="1"/>
  <c r="I669" i="2" s="1"/>
  <c r="I670" i="2" s="1"/>
  <c r="I671" i="2" s="1"/>
  <c r="I672" i="2" s="1"/>
  <c r="I673" i="2" s="1"/>
  <c r="I674" i="2" s="1"/>
  <c r="I675" i="2" s="1"/>
  <c r="I676" i="2" s="1"/>
  <c r="I677" i="2" s="1"/>
  <c r="I678" i="2" s="1"/>
  <c r="I679" i="2" s="1"/>
  <c r="I680" i="2" s="1"/>
  <c r="I681" i="2" s="1"/>
  <c r="I682" i="2" s="1"/>
  <c r="I683" i="2" s="1"/>
  <c r="I684" i="2" s="1"/>
  <c r="I685" i="2" s="1"/>
  <c r="I686" i="2" s="1"/>
  <c r="I687" i="2" s="1"/>
  <c r="I688" i="2" s="1"/>
  <c r="I689" i="2" s="1"/>
  <c r="I690" i="2" s="1"/>
  <c r="I691" i="2" s="1"/>
  <c r="I692" i="2" s="1"/>
  <c r="I693" i="2" s="1"/>
  <c r="I694" i="2" s="1"/>
  <c r="I695" i="2" s="1"/>
  <c r="I696" i="2" s="1"/>
  <c r="I697" i="2" s="1"/>
  <c r="I698" i="2" s="1"/>
  <c r="I699" i="2" s="1"/>
  <c r="I700" i="2" s="1"/>
  <c r="I701" i="2" s="1"/>
  <c r="I702" i="2" s="1"/>
  <c r="I703" i="2" s="1"/>
  <c r="I704" i="2" s="1"/>
  <c r="I705" i="2" s="1"/>
  <c r="I706" i="2" s="1"/>
  <c r="I707" i="2" s="1"/>
  <c r="I708" i="2" s="1"/>
  <c r="I709" i="2" s="1"/>
  <c r="I710" i="2" s="1"/>
  <c r="I711" i="2" s="1"/>
  <c r="I712" i="2" s="1"/>
  <c r="I713" i="2" s="1"/>
  <c r="I714" i="2" s="1"/>
  <c r="I715" i="2" s="1"/>
  <c r="I716" i="2" s="1"/>
  <c r="I717" i="2" s="1"/>
  <c r="I718" i="2" s="1"/>
  <c r="I719" i="2" s="1"/>
  <c r="I720" i="2" s="1"/>
  <c r="I721" i="2" s="1"/>
  <c r="I722" i="2" s="1"/>
  <c r="I723" i="2" s="1"/>
  <c r="I724" i="2" s="1"/>
  <c r="I725" i="2" s="1"/>
  <c r="I726" i="2" s="1"/>
  <c r="J662" i="2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K662" i="2"/>
  <c r="L662" i="2"/>
  <c r="M662" i="2"/>
  <c r="E663" i="2"/>
  <c r="F663" i="2"/>
  <c r="G663" i="2"/>
  <c r="K663" i="2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L663" i="2"/>
  <c r="M663" i="2"/>
  <c r="P663" i="2"/>
  <c r="E664" i="2"/>
  <c r="F664" i="2"/>
  <c r="G664" i="2"/>
  <c r="L664" i="2"/>
  <c r="M664" i="2"/>
  <c r="P664" i="2"/>
  <c r="P665" i="2" s="1"/>
  <c r="P666" i="2" s="1"/>
  <c r="P667" i="2" s="1"/>
  <c r="P668" i="2" s="1"/>
  <c r="P669" i="2" s="1"/>
  <c r="P670" i="2" s="1"/>
  <c r="P671" i="2" s="1"/>
  <c r="P672" i="2" s="1"/>
  <c r="P673" i="2" s="1"/>
  <c r="P674" i="2" s="1"/>
  <c r="P675" i="2" s="1"/>
  <c r="P676" i="2" s="1"/>
  <c r="P677" i="2" s="1"/>
  <c r="P678" i="2" s="1"/>
  <c r="P679" i="2" s="1"/>
  <c r="P680" i="2" s="1"/>
  <c r="P681" i="2" s="1"/>
  <c r="P682" i="2" s="1"/>
  <c r="P683" i="2" s="1"/>
  <c r="P684" i="2" s="1"/>
  <c r="P685" i="2" s="1"/>
  <c r="P686" i="2" s="1"/>
  <c r="P687" i="2" s="1"/>
  <c r="P688" i="2" s="1"/>
  <c r="P689" i="2" s="1"/>
  <c r="P690" i="2" s="1"/>
  <c r="P691" i="2" s="1"/>
  <c r="P692" i="2" s="1"/>
  <c r="P693" i="2" s="1"/>
  <c r="P694" i="2" s="1"/>
  <c r="P695" i="2" s="1"/>
  <c r="P696" i="2" s="1"/>
  <c r="P697" i="2" s="1"/>
  <c r="P698" i="2" s="1"/>
  <c r="P699" i="2" s="1"/>
  <c r="P700" i="2" s="1"/>
  <c r="P701" i="2" s="1"/>
  <c r="P702" i="2" s="1"/>
  <c r="P703" i="2" s="1"/>
  <c r="P704" i="2" s="1"/>
  <c r="P705" i="2" s="1"/>
  <c r="P706" i="2" s="1"/>
  <c r="P707" i="2" s="1"/>
  <c r="P708" i="2" s="1"/>
  <c r="P709" i="2" s="1"/>
  <c r="P710" i="2" s="1"/>
  <c r="P711" i="2" s="1"/>
  <c r="P712" i="2" s="1"/>
  <c r="P713" i="2" s="1"/>
  <c r="P714" i="2" s="1"/>
  <c r="P715" i="2" s="1"/>
  <c r="P716" i="2" s="1"/>
  <c r="P717" i="2" s="1"/>
  <c r="P718" i="2" s="1"/>
  <c r="P719" i="2" s="1"/>
  <c r="P720" i="2" s="1"/>
  <c r="P721" i="2" s="1"/>
  <c r="P722" i="2" s="1"/>
  <c r="P723" i="2" s="1"/>
  <c r="P724" i="2" s="1"/>
  <c r="P725" i="2" s="1"/>
  <c r="P726" i="2" s="1"/>
  <c r="E665" i="2"/>
  <c r="F665" i="2"/>
  <c r="G665" i="2"/>
  <c r="L665" i="2"/>
  <c r="M665" i="2"/>
  <c r="E666" i="2"/>
  <c r="F666" i="2"/>
  <c r="G666" i="2"/>
  <c r="L666" i="2"/>
  <c r="M666" i="2"/>
  <c r="E667" i="2"/>
  <c r="F667" i="2"/>
  <c r="G667" i="2"/>
  <c r="L667" i="2"/>
  <c r="M667" i="2"/>
  <c r="E668" i="2"/>
  <c r="F668" i="2"/>
  <c r="G668" i="2"/>
  <c r="L668" i="2"/>
  <c r="M668" i="2"/>
  <c r="E669" i="2"/>
  <c r="F669" i="2"/>
  <c r="G669" i="2"/>
  <c r="L669" i="2"/>
  <c r="M669" i="2"/>
  <c r="E670" i="2"/>
  <c r="F670" i="2"/>
  <c r="G670" i="2"/>
  <c r="L670" i="2"/>
  <c r="M670" i="2"/>
  <c r="E671" i="2"/>
  <c r="F671" i="2"/>
  <c r="G671" i="2"/>
  <c r="L671" i="2"/>
  <c r="M671" i="2"/>
  <c r="E672" i="2"/>
  <c r="F672" i="2"/>
  <c r="G672" i="2"/>
  <c r="L672" i="2"/>
  <c r="M672" i="2"/>
  <c r="E673" i="2"/>
  <c r="F673" i="2"/>
  <c r="G673" i="2"/>
  <c r="L673" i="2"/>
  <c r="M673" i="2"/>
  <c r="E674" i="2"/>
  <c r="F674" i="2"/>
  <c r="G674" i="2"/>
  <c r="L674" i="2"/>
  <c r="M674" i="2"/>
  <c r="E675" i="2"/>
  <c r="F675" i="2"/>
  <c r="G675" i="2"/>
  <c r="L675" i="2"/>
  <c r="E676" i="2"/>
  <c r="F676" i="2"/>
  <c r="G676" i="2"/>
  <c r="L676" i="2"/>
  <c r="E677" i="2"/>
  <c r="F677" i="2"/>
  <c r="G677" i="2"/>
  <c r="L677" i="2"/>
  <c r="E678" i="2"/>
  <c r="F678" i="2"/>
  <c r="G678" i="2"/>
  <c r="L678" i="2"/>
  <c r="E679" i="2"/>
  <c r="F679" i="2"/>
  <c r="G679" i="2"/>
  <c r="L679" i="2"/>
  <c r="E680" i="2"/>
  <c r="F680" i="2"/>
  <c r="G680" i="2"/>
  <c r="L680" i="2"/>
  <c r="E681" i="2"/>
  <c r="F681" i="2"/>
  <c r="G681" i="2"/>
  <c r="L681" i="2"/>
  <c r="E682" i="2"/>
  <c r="F682" i="2"/>
  <c r="G682" i="2"/>
  <c r="L682" i="2"/>
  <c r="E683" i="2"/>
  <c r="F683" i="2"/>
  <c r="G683" i="2"/>
  <c r="L683" i="2"/>
  <c r="E684" i="2"/>
  <c r="F684" i="2"/>
  <c r="G684" i="2"/>
  <c r="L684" i="2"/>
  <c r="E685" i="2"/>
  <c r="F685" i="2"/>
  <c r="G685" i="2"/>
  <c r="L685" i="2"/>
  <c r="E686" i="2"/>
  <c r="F686" i="2"/>
  <c r="G686" i="2"/>
  <c r="L686" i="2"/>
  <c r="E687" i="2"/>
  <c r="F687" i="2"/>
  <c r="G687" i="2"/>
  <c r="L687" i="2"/>
  <c r="E688" i="2"/>
  <c r="F688" i="2"/>
  <c r="G688" i="2"/>
  <c r="L688" i="2"/>
  <c r="E689" i="2"/>
  <c r="F689" i="2"/>
  <c r="G689" i="2"/>
  <c r="L689" i="2"/>
  <c r="E690" i="2"/>
  <c r="F690" i="2"/>
  <c r="G690" i="2"/>
  <c r="L690" i="2"/>
  <c r="E691" i="2"/>
  <c r="F691" i="2"/>
  <c r="G691" i="2"/>
  <c r="L691" i="2"/>
  <c r="E692" i="2"/>
  <c r="F692" i="2"/>
  <c r="G692" i="2"/>
  <c r="L692" i="2"/>
  <c r="E693" i="2"/>
  <c r="F693" i="2"/>
  <c r="G693" i="2"/>
  <c r="L693" i="2"/>
  <c r="E694" i="2"/>
  <c r="F694" i="2"/>
  <c r="G694" i="2"/>
  <c r="L694" i="2"/>
  <c r="E695" i="2"/>
  <c r="F695" i="2"/>
  <c r="G695" i="2"/>
  <c r="L695" i="2"/>
  <c r="E696" i="2"/>
  <c r="F696" i="2"/>
  <c r="G696" i="2"/>
  <c r="L696" i="2"/>
  <c r="E697" i="2"/>
  <c r="F697" i="2"/>
  <c r="G697" i="2"/>
  <c r="L697" i="2"/>
  <c r="E698" i="2"/>
  <c r="F698" i="2"/>
  <c r="G698" i="2"/>
  <c r="L698" i="2"/>
  <c r="E699" i="2"/>
  <c r="F699" i="2"/>
  <c r="G699" i="2"/>
  <c r="L699" i="2"/>
  <c r="E700" i="2"/>
  <c r="F700" i="2"/>
  <c r="G700" i="2"/>
  <c r="L700" i="2"/>
  <c r="E701" i="2"/>
  <c r="F701" i="2"/>
  <c r="G701" i="2"/>
  <c r="L701" i="2"/>
  <c r="E702" i="2"/>
  <c r="F702" i="2"/>
  <c r="G702" i="2"/>
  <c r="L702" i="2"/>
  <c r="E703" i="2"/>
  <c r="F703" i="2"/>
  <c r="G703" i="2"/>
  <c r="L703" i="2"/>
  <c r="E704" i="2"/>
  <c r="F704" i="2"/>
  <c r="G704" i="2"/>
  <c r="L704" i="2"/>
  <c r="E705" i="2"/>
  <c r="F705" i="2"/>
  <c r="G705" i="2"/>
  <c r="L705" i="2"/>
  <c r="E706" i="2"/>
  <c r="F706" i="2"/>
  <c r="G706" i="2"/>
  <c r="L706" i="2"/>
  <c r="E707" i="2"/>
  <c r="F707" i="2"/>
  <c r="G707" i="2"/>
  <c r="L707" i="2"/>
  <c r="E708" i="2"/>
  <c r="F708" i="2"/>
  <c r="G708" i="2"/>
  <c r="L708" i="2"/>
  <c r="E709" i="2"/>
  <c r="F709" i="2"/>
  <c r="G709" i="2"/>
  <c r="L709" i="2"/>
  <c r="E710" i="2"/>
  <c r="F710" i="2"/>
  <c r="G710" i="2"/>
  <c r="L710" i="2"/>
  <c r="E711" i="2"/>
  <c r="F711" i="2"/>
  <c r="G711" i="2"/>
  <c r="L711" i="2"/>
  <c r="E712" i="2"/>
  <c r="F712" i="2"/>
  <c r="G712" i="2"/>
  <c r="L712" i="2"/>
  <c r="E713" i="2"/>
  <c r="F713" i="2"/>
  <c r="G713" i="2"/>
  <c r="L713" i="2"/>
  <c r="E714" i="2"/>
  <c r="F714" i="2"/>
  <c r="G714" i="2"/>
  <c r="L714" i="2"/>
  <c r="E715" i="2"/>
  <c r="F715" i="2"/>
  <c r="G715" i="2"/>
  <c r="L715" i="2"/>
  <c r="E716" i="2"/>
  <c r="F716" i="2"/>
  <c r="G716" i="2"/>
  <c r="L716" i="2"/>
  <c r="E717" i="2"/>
  <c r="F717" i="2"/>
  <c r="G717" i="2"/>
  <c r="L717" i="2"/>
  <c r="E718" i="2"/>
  <c r="F718" i="2"/>
  <c r="G718" i="2"/>
  <c r="L718" i="2"/>
  <c r="E719" i="2"/>
  <c r="F719" i="2"/>
  <c r="G719" i="2"/>
  <c r="L719" i="2"/>
  <c r="E720" i="2"/>
  <c r="F720" i="2"/>
  <c r="G720" i="2"/>
  <c r="L720" i="2"/>
  <c r="E721" i="2"/>
  <c r="F721" i="2"/>
  <c r="G721" i="2"/>
  <c r="L721" i="2"/>
  <c r="E722" i="2"/>
  <c r="F722" i="2"/>
  <c r="G722" i="2"/>
  <c r="L722" i="2"/>
  <c r="E723" i="2"/>
  <c r="F723" i="2"/>
  <c r="G723" i="2"/>
  <c r="L723" i="2"/>
  <c r="E724" i="2"/>
  <c r="F724" i="2"/>
  <c r="G724" i="2"/>
  <c r="L724" i="2"/>
  <c r="E725" i="2"/>
  <c r="F725" i="2"/>
  <c r="G725" i="2"/>
  <c r="L725" i="2"/>
  <c r="E726" i="2"/>
  <c r="F726" i="2"/>
  <c r="G726" i="2"/>
  <c r="L726" i="2"/>
  <c r="D728" i="2"/>
  <c r="E728" i="2"/>
  <c r="I728" i="2"/>
  <c r="I729" i="2" s="1"/>
  <c r="I730" i="2" s="1"/>
  <c r="I731" i="2" s="1"/>
  <c r="I732" i="2" s="1"/>
  <c r="I733" i="2" s="1"/>
  <c r="I734" i="2" s="1"/>
  <c r="I735" i="2" s="1"/>
  <c r="I736" i="2" s="1"/>
  <c r="I737" i="2" s="1"/>
  <c r="I738" i="2" s="1"/>
  <c r="I739" i="2" s="1"/>
  <c r="I740" i="2" s="1"/>
  <c r="I741" i="2" s="1"/>
  <c r="I742" i="2" s="1"/>
  <c r="I743" i="2" s="1"/>
  <c r="I744" i="2" s="1"/>
  <c r="I745" i="2" s="1"/>
  <c r="I746" i="2" s="1"/>
  <c r="I747" i="2" s="1"/>
  <c r="I748" i="2" s="1"/>
  <c r="I749" i="2" s="1"/>
  <c r="I750" i="2" s="1"/>
  <c r="I751" i="2" s="1"/>
  <c r="I752" i="2" s="1"/>
  <c r="I753" i="2" s="1"/>
  <c r="I754" i="2" s="1"/>
  <c r="I755" i="2" s="1"/>
  <c r="I756" i="2" s="1"/>
  <c r="I757" i="2" s="1"/>
  <c r="I758" i="2" s="1"/>
  <c r="I759" i="2" s="1"/>
  <c r="I760" i="2" s="1"/>
  <c r="I761" i="2" s="1"/>
  <c r="I762" i="2" s="1"/>
  <c r="I763" i="2" s="1"/>
  <c r="I764" i="2" s="1"/>
  <c r="I765" i="2" s="1"/>
  <c r="I766" i="2" s="1"/>
  <c r="I767" i="2" s="1"/>
  <c r="I768" i="2" s="1"/>
  <c r="I769" i="2" s="1"/>
  <c r="I770" i="2" s="1"/>
  <c r="I771" i="2" s="1"/>
  <c r="I772" i="2" s="1"/>
  <c r="I773" i="2" s="1"/>
  <c r="I774" i="2" s="1"/>
  <c r="I775" i="2" s="1"/>
  <c r="I776" i="2" s="1"/>
  <c r="I777" i="2" s="1"/>
  <c r="I778" i="2" s="1"/>
  <c r="I779" i="2" s="1"/>
  <c r="I780" i="2" s="1"/>
  <c r="I781" i="2" s="1"/>
  <c r="I782" i="2" s="1"/>
  <c r="I783" i="2" s="1"/>
  <c r="I784" i="2" s="1"/>
  <c r="I785" i="2" s="1"/>
  <c r="I786" i="2" s="1"/>
  <c r="I787" i="2" s="1"/>
  <c r="I788" i="2" s="1"/>
  <c r="I789" i="2" s="1"/>
  <c r="I790" i="2" s="1"/>
  <c r="I791" i="2" s="1"/>
  <c r="I792" i="2" s="1"/>
  <c r="L728" i="2"/>
  <c r="D729" i="2"/>
  <c r="E729" i="2"/>
  <c r="L729" i="2"/>
  <c r="D730" i="2"/>
  <c r="E730" i="2"/>
  <c r="L730" i="2"/>
  <c r="D731" i="2"/>
  <c r="E731" i="2"/>
  <c r="L731" i="2"/>
  <c r="D732" i="2"/>
  <c r="E732" i="2"/>
  <c r="L732" i="2"/>
  <c r="D733" i="2"/>
  <c r="E733" i="2"/>
  <c r="L733" i="2"/>
  <c r="D734" i="2"/>
  <c r="E734" i="2"/>
  <c r="L734" i="2"/>
  <c r="D735" i="2"/>
  <c r="E735" i="2"/>
  <c r="L735" i="2"/>
  <c r="D736" i="2"/>
  <c r="E736" i="2"/>
  <c r="L736" i="2"/>
  <c r="D737" i="2"/>
  <c r="E737" i="2"/>
  <c r="L737" i="2"/>
  <c r="D738" i="2"/>
  <c r="E738" i="2"/>
  <c r="L738" i="2"/>
  <c r="D739" i="2"/>
  <c r="E739" i="2"/>
  <c r="L739" i="2"/>
  <c r="D740" i="2"/>
  <c r="E740" i="2"/>
  <c r="L740" i="2"/>
  <c r="D741" i="2"/>
  <c r="E741" i="2"/>
  <c r="L741" i="2"/>
  <c r="D742" i="2"/>
  <c r="E742" i="2"/>
  <c r="L742" i="2"/>
  <c r="D743" i="2"/>
  <c r="E743" i="2"/>
  <c r="L743" i="2"/>
  <c r="D744" i="2"/>
  <c r="E744" i="2"/>
  <c r="L744" i="2"/>
  <c r="D745" i="2"/>
  <c r="E745" i="2"/>
  <c r="L745" i="2"/>
  <c r="D746" i="2"/>
  <c r="E746" i="2"/>
  <c r="L746" i="2"/>
  <c r="D747" i="2"/>
  <c r="E747" i="2"/>
  <c r="L747" i="2"/>
  <c r="D748" i="2"/>
  <c r="E748" i="2"/>
  <c r="L748" i="2"/>
  <c r="D749" i="2"/>
  <c r="E749" i="2"/>
  <c r="L749" i="2"/>
  <c r="D750" i="2"/>
  <c r="E750" i="2"/>
  <c r="L750" i="2"/>
  <c r="D751" i="2"/>
  <c r="E751" i="2"/>
  <c r="L751" i="2"/>
  <c r="D752" i="2"/>
  <c r="E752" i="2"/>
  <c r="L752" i="2"/>
  <c r="D753" i="2"/>
  <c r="E753" i="2"/>
  <c r="L753" i="2"/>
  <c r="D754" i="2"/>
  <c r="E754" i="2"/>
  <c r="L754" i="2"/>
  <c r="D755" i="2"/>
  <c r="E755" i="2"/>
  <c r="L755" i="2"/>
  <c r="D756" i="2"/>
  <c r="E756" i="2"/>
  <c r="L756" i="2"/>
  <c r="D757" i="2"/>
  <c r="E757" i="2"/>
  <c r="L757" i="2"/>
  <c r="D758" i="2"/>
  <c r="E758" i="2"/>
  <c r="L758" i="2"/>
  <c r="D759" i="2"/>
  <c r="E759" i="2"/>
  <c r="L759" i="2"/>
  <c r="D760" i="2"/>
  <c r="E760" i="2"/>
  <c r="L760" i="2"/>
  <c r="D761" i="2"/>
  <c r="E761" i="2"/>
  <c r="L761" i="2"/>
  <c r="D762" i="2"/>
  <c r="E762" i="2"/>
  <c r="L762" i="2"/>
  <c r="D763" i="2"/>
  <c r="E763" i="2"/>
  <c r="L763" i="2"/>
  <c r="D764" i="2"/>
  <c r="E764" i="2"/>
  <c r="L764" i="2"/>
  <c r="D765" i="2"/>
  <c r="E765" i="2"/>
  <c r="L765" i="2"/>
  <c r="D766" i="2"/>
  <c r="E766" i="2"/>
  <c r="L766" i="2"/>
  <c r="D767" i="2"/>
  <c r="E767" i="2"/>
  <c r="L767" i="2"/>
  <c r="D768" i="2"/>
  <c r="E768" i="2"/>
  <c r="L768" i="2"/>
  <c r="D769" i="2"/>
  <c r="E769" i="2"/>
  <c r="L769" i="2"/>
  <c r="D770" i="2"/>
  <c r="E770" i="2"/>
  <c r="L770" i="2"/>
  <c r="D771" i="2"/>
  <c r="E771" i="2"/>
  <c r="L771" i="2"/>
  <c r="D772" i="2"/>
  <c r="E772" i="2"/>
  <c r="L772" i="2"/>
  <c r="D773" i="2"/>
  <c r="E773" i="2"/>
  <c r="L773" i="2"/>
  <c r="D774" i="2"/>
  <c r="E774" i="2"/>
  <c r="L774" i="2"/>
  <c r="D775" i="2"/>
  <c r="E775" i="2"/>
  <c r="L775" i="2"/>
  <c r="D776" i="2"/>
  <c r="E776" i="2"/>
  <c r="L776" i="2"/>
  <c r="D777" i="2"/>
  <c r="E777" i="2"/>
  <c r="L777" i="2"/>
  <c r="D778" i="2"/>
  <c r="E778" i="2"/>
  <c r="L778" i="2"/>
  <c r="D779" i="2"/>
  <c r="E779" i="2"/>
  <c r="L779" i="2"/>
  <c r="D780" i="2"/>
  <c r="E780" i="2"/>
  <c r="L780" i="2"/>
  <c r="D781" i="2"/>
  <c r="E781" i="2"/>
  <c r="L781" i="2"/>
  <c r="D782" i="2"/>
  <c r="E782" i="2"/>
  <c r="L782" i="2"/>
  <c r="D783" i="2"/>
  <c r="E783" i="2"/>
  <c r="L783" i="2"/>
  <c r="D784" i="2"/>
  <c r="E784" i="2"/>
  <c r="L784" i="2"/>
  <c r="D785" i="2"/>
  <c r="E785" i="2"/>
  <c r="L785" i="2"/>
  <c r="D786" i="2"/>
  <c r="E786" i="2"/>
  <c r="L786" i="2"/>
  <c r="D787" i="2"/>
  <c r="E787" i="2"/>
  <c r="L787" i="2"/>
  <c r="D788" i="2"/>
  <c r="E788" i="2"/>
  <c r="L788" i="2"/>
  <c r="D789" i="2"/>
  <c r="E789" i="2"/>
  <c r="L789" i="2"/>
  <c r="D790" i="2"/>
  <c r="E790" i="2"/>
  <c r="L790" i="2"/>
  <c r="D791" i="2"/>
  <c r="E791" i="2"/>
  <c r="L791" i="2"/>
  <c r="D792" i="2"/>
  <c r="E792" i="2"/>
  <c r="L792" i="2"/>
  <c r="D794" i="2"/>
  <c r="H794" i="2" s="1"/>
  <c r="H795" i="2" s="1"/>
  <c r="H796" i="2" s="1"/>
  <c r="E794" i="2"/>
  <c r="I794" i="2"/>
  <c r="I795" i="2" s="1"/>
  <c r="I796" i="2" s="1"/>
  <c r="I797" i="2" s="1"/>
  <c r="I798" i="2" s="1"/>
  <c r="I799" i="2" s="1"/>
  <c r="I800" i="2" s="1"/>
  <c r="I801" i="2" s="1"/>
  <c r="I802" i="2" s="1"/>
  <c r="I803" i="2" s="1"/>
  <c r="I804" i="2" s="1"/>
  <c r="I805" i="2" s="1"/>
  <c r="I806" i="2" s="1"/>
  <c r="I807" i="2" s="1"/>
  <c r="I808" i="2" s="1"/>
  <c r="I809" i="2" s="1"/>
  <c r="I810" i="2" s="1"/>
  <c r="I811" i="2" s="1"/>
  <c r="I812" i="2" s="1"/>
  <c r="I813" i="2" s="1"/>
  <c r="I814" i="2" s="1"/>
  <c r="I815" i="2" s="1"/>
  <c r="I816" i="2" s="1"/>
  <c r="I817" i="2" s="1"/>
  <c r="I818" i="2" s="1"/>
  <c r="I819" i="2" s="1"/>
  <c r="I820" i="2" s="1"/>
  <c r="I821" i="2" s="1"/>
  <c r="I822" i="2" s="1"/>
  <c r="I823" i="2" s="1"/>
  <c r="I824" i="2" s="1"/>
  <c r="I825" i="2" s="1"/>
  <c r="I826" i="2" s="1"/>
  <c r="I827" i="2" s="1"/>
  <c r="I828" i="2" s="1"/>
  <c r="I829" i="2" s="1"/>
  <c r="I830" i="2" s="1"/>
  <c r="I831" i="2" s="1"/>
  <c r="I832" i="2" s="1"/>
  <c r="I833" i="2" s="1"/>
  <c r="I834" i="2" s="1"/>
  <c r="I835" i="2" s="1"/>
  <c r="I836" i="2" s="1"/>
  <c r="I837" i="2" s="1"/>
  <c r="I838" i="2" s="1"/>
  <c r="I839" i="2" s="1"/>
  <c r="I840" i="2" s="1"/>
  <c r="I841" i="2" s="1"/>
  <c r="I842" i="2" s="1"/>
  <c r="I843" i="2" s="1"/>
  <c r="I844" i="2" s="1"/>
  <c r="I845" i="2" s="1"/>
  <c r="I846" i="2" s="1"/>
  <c r="I847" i="2" s="1"/>
  <c r="I848" i="2" s="1"/>
  <c r="I849" i="2" s="1"/>
  <c r="I850" i="2" s="1"/>
  <c r="I851" i="2" s="1"/>
  <c r="I852" i="2" s="1"/>
  <c r="I853" i="2" s="1"/>
  <c r="I854" i="2" s="1"/>
  <c r="I855" i="2" s="1"/>
  <c r="I856" i="2" s="1"/>
  <c r="I857" i="2" s="1"/>
  <c r="I858" i="2" s="1"/>
  <c r="J794" i="2"/>
  <c r="K794" i="2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L794" i="2"/>
  <c r="D795" i="2"/>
  <c r="E795" i="2"/>
  <c r="J795" i="2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L795" i="2"/>
  <c r="D796" i="2"/>
  <c r="E796" i="2"/>
  <c r="L796" i="2"/>
  <c r="D797" i="2"/>
  <c r="E797" i="2"/>
  <c r="H797" i="2"/>
  <c r="H798" i="2" s="1"/>
  <c r="H799" i="2" s="1"/>
  <c r="H800" i="2" s="1"/>
  <c r="H801" i="2" s="1"/>
  <c r="H802" i="2" s="1"/>
  <c r="H803" i="2" s="1"/>
  <c r="H804" i="2" s="1"/>
  <c r="H805" i="2" s="1"/>
  <c r="H806" i="2" s="1"/>
  <c r="H807" i="2" s="1"/>
  <c r="H808" i="2" s="1"/>
  <c r="H809" i="2" s="1"/>
  <c r="H810" i="2" s="1"/>
  <c r="H811" i="2" s="1"/>
  <c r="H812" i="2" s="1"/>
  <c r="H813" i="2" s="1"/>
  <c r="H814" i="2" s="1"/>
  <c r="H815" i="2" s="1"/>
  <c r="H816" i="2" s="1"/>
  <c r="H817" i="2" s="1"/>
  <c r="H818" i="2" s="1"/>
  <c r="H819" i="2" s="1"/>
  <c r="H820" i="2" s="1"/>
  <c r="H821" i="2" s="1"/>
  <c r="H822" i="2" s="1"/>
  <c r="H823" i="2" s="1"/>
  <c r="H824" i="2" s="1"/>
  <c r="H825" i="2" s="1"/>
  <c r="H826" i="2" s="1"/>
  <c r="H827" i="2" s="1"/>
  <c r="H828" i="2" s="1"/>
  <c r="H829" i="2" s="1"/>
  <c r="H830" i="2" s="1"/>
  <c r="H831" i="2" s="1"/>
  <c r="H832" i="2" s="1"/>
  <c r="H833" i="2" s="1"/>
  <c r="H834" i="2" s="1"/>
  <c r="H835" i="2" s="1"/>
  <c r="H836" i="2" s="1"/>
  <c r="H837" i="2" s="1"/>
  <c r="H838" i="2" s="1"/>
  <c r="H839" i="2" s="1"/>
  <c r="H840" i="2" s="1"/>
  <c r="H841" i="2" s="1"/>
  <c r="H842" i="2" s="1"/>
  <c r="H843" i="2" s="1"/>
  <c r="H844" i="2" s="1"/>
  <c r="H845" i="2" s="1"/>
  <c r="H846" i="2" s="1"/>
  <c r="H847" i="2" s="1"/>
  <c r="H848" i="2" s="1"/>
  <c r="H849" i="2" s="1"/>
  <c r="H850" i="2" s="1"/>
  <c r="H851" i="2" s="1"/>
  <c r="H852" i="2" s="1"/>
  <c r="H853" i="2" s="1"/>
  <c r="H854" i="2" s="1"/>
  <c r="H855" i="2" s="1"/>
  <c r="H856" i="2" s="1"/>
  <c r="H857" i="2" s="1"/>
  <c r="H858" i="2" s="1"/>
  <c r="L797" i="2"/>
  <c r="D798" i="2"/>
  <c r="E798" i="2"/>
  <c r="L798" i="2"/>
  <c r="D799" i="2"/>
  <c r="E799" i="2"/>
  <c r="L799" i="2"/>
  <c r="D800" i="2"/>
  <c r="E800" i="2"/>
  <c r="L800" i="2"/>
  <c r="D801" i="2"/>
  <c r="E801" i="2"/>
  <c r="L801" i="2"/>
  <c r="D802" i="2"/>
  <c r="E802" i="2"/>
  <c r="L802" i="2"/>
  <c r="D803" i="2"/>
  <c r="E803" i="2"/>
  <c r="L803" i="2"/>
  <c r="D804" i="2"/>
  <c r="E804" i="2"/>
  <c r="L804" i="2"/>
  <c r="D805" i="2"/>
  <c r="E805" i="2"/>
  <c r="L805" i="2"/>
  <c r="D806" i="2"/>
  <c r="E806" i="2"/>
  <c r="L806" i="2"/>
  <c r="D807" i="2"/>
  <c r="E807" i="2"/>
  <c r="J807" i="2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L807" i="2"/>
  <c r="D808" i="2"/>
  <c r="E808" i="2"/>
  <c r="L808" i="2"/>
  <c r="D809" i="2"/>
  <c r="E809" i="2"/>
  <c r="L809" i="2"/>
  <c r="D810" i="2"/>
  <c r="E810" i="2"/>
  <c r="L810" i="2"/>
  <c r="D811" i="2"/>
  <c r="E811" i="2"/>
  <c r="L811" i="2"/>
  <c r="D812" i="2"/>
  <c r="E812" i="2"/>
  <c r="L812" i="2"/>
  <c r="D813" i="2"/>
  <c r="E813" i="2"/>
  <c r="L813" i="2"/>
  <c r="D814" i="2"/>
  <c r="E814" i="2"/>
  <c r="L814" i="2"/>
  <c r="D815" i="2"/>
  <c r="E815" i="2"/>
  <c r="L815" i="2"/>
  <c r="D816" i="2"/>
  <c r="E816" i="2"/>
  <c r="L816" i="2"/>
  <c r="D817" i="2"/>
  <c r="E817" i="2"/>
  <c r="L817" i="2"/>
  <c r="D818" i="2"/>
  <c r="E818" i="2"/>
  <c r="L818" i="2"/>
  <c r="D819" i="2"/>
  <c r="E819" i="2"/>
  <c r="J819" i="2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L819" i="2"/>
  <c r="D820" i="2"/>
  <c r="E820" i="2"/>
  <c r="L820" i="2"/>
  <c r="D821" i="2"/>
  <c r="E821" i="2"/>
  <c r="L821" i="2"/>
  <c r="D822" i="2"/>
  <c r="E822" i="2"/>
  <c r="L822" i="2"/>
  <c r="D823" i="2"/>
  <c r="E823" i="2"/>
  <c r="L823" i="2"/>
  <c r="D824" i="2"/>
  <c r="E824" i="2"/>
  <c r="L824" i="2"/>
  <c r="D825" i="2"/>
  <c r="E825" i="2"/>
  <c r="L825" i="2"/>
  <c r="D826" i="2"/>
  <c r="E826" i="2"/>
  <c r="L826" i="2"/>
  <c r="D827" i="2"/>
  <c r="E827" i="2"/>
  <c r="L827" i="2"/>
  <c r="D828" i="2"/>
  <c r="E828" i="2"/>
  <c r="L828" i="2"/>
  <c r="D829" i="2"/>
  <c r="E829" i="2"/>
  <c r="L829" i="2"/>
  <c r="D830" i="2"/>
  <c r="E830" i="2"/>
  <c r="L830" i="2"/>
  <c r="D831" i="2"/>
  <c r="E831" i="2"/>
  <c r="L831" i="2"/>
  <c r="D832" i="2"/>
  <c r="E832" i="2"/>
  <c r="L832" i="2"/>
  <c r="D833" i="2"/>
  <c r="E833" i="2"/>
  <c r="L833" i="2"/>
  <c r="D834" i="2"/>
  <c r="E834" i="2"/>
  <c r="L834" i="2"/>
  <c r="D835" i="2"/>
  <c r="E835" i="2"/>
  <c r="L835" i="2"/>
  <c r="D836" i="2"/>
  <c r="E836" i="2"/>
  <c r="L836" i="2"/>
  <c r="D837" i="2"/>
  <c r="E837" i="2"/>
  <c r="L837" i="2"/>
  <c r="D838" i="2"/>
  <c r="E838" i="2"/>
  <c r="L838" i="2"/>
  <c r="D839" i="2"/>
  <c r="E839" i="2"/>
  <c r="L839" i="2"/>
  <c r="D840" i="2"/>
  <c r="E840" i="2"/>
  <c r="L840" i="2"/>
  <c r="D841" i="2"/>
  <c r="E841" i="2"/>
  <c r="L841" i="2"/>
  <c r="D842" i="2"/>
  <c r="E842" i="2"/>
  <c r="L842" i="2"/>
  <c r="D843" i="2"/>
  <c r="E843" i="2"/>
  <c r="L843" i="2"/>
  <c r="D844" i="2"/>
  <c r="E844" i="2"/>
  <c r="L844" i="2"/>
  <c r="D845" i="2"/>
  <c r="E845" i="2"/>
  <c r="L845" i="2"/>
  <c r="D846" i="2"/>
  <c r="E846" i="2"/>
  <c r="L846" i="2"/>
  <c r="D847" i="2"/>
  <c r="E847" i="2"/>
  <c r="L847" i="2"/>
  <c r="D848" i="2"/>
  <c r="E848" i="2"/>
  <c r="L848" i="2"/>
  <c r="D849" i="2"/>
  <c r="E849" i="2"/>
  <c r="L849" i="2"/>
  <c r="D850" i="2"/>
  <c r="E850" i="2"/>
  <c r="L850" i="2"/>
  <c r="D851" i="2"/>
  <c r="E851" i="2"/>
  <c r="L851" i="2"/>
  <c r="D852" i="2"/>
  <c r="E852" i="2"/>
  <c r="L852" i="2"/>
  <c r="D853" i="2"/>
  <c r="E853" i="2"/>
  <c r="L853" i="2"/>
  <c r="D854" i="2"/>
  <c r="E854" i="2"/>
  <c r="L854" i="2"/>
  <c r="D855" i="2"/>
  <c r="E855" i="2"/>
  <c r="L855" i="2"/>
  <c r="D856" i="2"/>
  <c r="E856" i="2"/>
  <c r="L856" i="2"/>
  <c r="D857" i="2"/>
  <c r="E857" i="2"/>
  <c r="L857" i="2"/>
  <c r="D858" i="2"/>
  <c r="E858" i="2"/>
  <c r="L858" i="2"/>
  <c r="E860" i="2"/>
  <c r="F860" i="2"/>
  <c r="G860" i="2"/>
  <c r="H860" i="2"/>
  <c r="I860" i="2"/>
  <c r="J860" i="2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K860" i="2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L860" i="2"/>
  <c r="M860" i="2"/>
  <c r="E861" i="2"/>
  <c r="F861" i="2"/>
  <c r="G861" i="2"/>
  <c r="G927" i="2" s="1"/>
  <c r="H861" i="2"/>
  <c r="H862" i="2" s="1"/>
  <c r="H863" i="2" s="1"/>
  <c r="H864" i="2" s="1"/>
  <c r="H865" i="2" s="1"/>
  <c r="H866" i="2" s="1"/>
  <c r="H867" i="2" s="1"/>
  <c r="H868" i="2" s="1"/>
  <c r="H869" i="2" s="1"/>
  <c r="H870" i="2" s="1"/>
  <c r="H871" i="2" s="1"/>
  <c r="H872" i="2" s="1"/>
  <c r="H873" i="2" s="1"/>
  <c r="H874" i="2" s="1"/>
  <c r="H875" i="2" s="1"/>
  <c r="H876" i="2" s="1"/>
  <c r="H877" i="2" s="1"/>
  <c r="H878" i="2" s="1"/>
  <c r="H879" i="2" s="1"/>
  <c r="H880" i="2" s="1"/>
  <c r="H881" i="2" s="1"/>
  <c r="H882" i="2" s="1"/>
  <c r="H883" i="2" s="1"/>
  <c r="H884" i="2" s="1"/>
  <c r="H885" i="2" s="1"/>
  <c r="H886" i="2" s="1"/>
  <c r="H887" i="2" s="1"/>
  <c r="H888" i="2" s="1"/>
  <c r="H889" i="2" s="1"/>
  <c r="H890" i="2" s="1"/>
  <c r="H891" i="2" s="1"/>
  <c r="H892" i="2" s="1"/>
  <c r="H893" i="2" s="1"/>
  <c r="H894" i="2" s="1"/>
  <c r="H895" i="2" s="1"/>
  <c r="H896" i="2" s="1"/>
  <c r="H897" i="2" s="1"/>
  <c r="H898" i="2" s="1"/>
  <c r="H899" i="2" s="1"/>
  <c r="H900" i="2" s="1"/>
  <c r="H901" i="2" s="1"/>
  <c r="H902" i="2" s="1"/>
  <c r="H903" i="2" s="1"/>
  <c r="H904" i="2" s="1"/>
  <c r="H905" i="2" s="1"/>
  <c r="H906" i="2" s="1"/>
  <c r="H907" i="2" s="1"/>
  <c r="H908" i="2" s="1"/>
  <c r="H909" i="2" s="1"/>
  <c r="H910" i="2" s="1"/>
  <c r="H911" i="2" s="1"/>
  <c r="H912" i="2" s="1"/>
  <c r="H913" i="2" s="1"/>
  <c r="H914" i="2" s="1"/>
  <c r="H915" i="2" s="1"/>
  <c r="H916" i="2" s="1"/>
  <c r="H917" i="2" s="1"/>
  <c r="H918" i="2" s="1"/>
  <c r="H919" i="2" s="1"/>
  <c r="H920" i="2" s="1"/>
  <c r="H921" i="2" s="1"/>
  <c r="H922" i="2" s="1"/>
  <c r="H923" i="2" s="1"/>
  <c r="H924" i="2" s="1"/>
  <c r="I861" i="2"/>
  <c r="I862" i="2" s="1"/>
  <c r="I863" i="2" s="1"/>
  <c r="I864" i="2" s="1"/>
  <c r="I865" i="2" s="1"/>
  <c r="I866" i="2" s="1"/>
  <c r="I867" i="2" s="1"/>
  <c r="I868" i="2" s="1"/>
  <c r="I869" i="2" s="1"/>
  <c r="I870" i="2" s="1"/>
  <c r="I871" i="2" s="1"/>
  <c r="I872" i="2" s="1"/>
  <c r="I873" i="2" s="1"/>
  <c r="I874" i="2" s="1"/>
  <c r="I875" i="2" s="1"/>
  <c r="I876" i="2" s="1"/>
  <c r="I877" i="2" s="1"/>
  <c r="I878" i="2" s="1"/>
  <c r="I879" i="2" s="1"/>
  <c r="I880" i="2" s="1"/>
  <c r="I881" i="2" s="1"/>
  <c r="I882" i="2" s="1"/>
  <c r="I883" i="2" s="1"/>
  <c r="I884" i="2" s="1"/>
  <c r="I885" i="2" s="1"/>
  <c r="I886" i="2" s="1"/>
  <c r="I887" i="2" s="1"/>
  <c r="I888" i="2" s="1"/>
  <c r="I889" i="2" s="1"/>
  <c r="I890" i="2" s="1"/>
  <c r="I891" i="2" s="1"/>
  <c r="I892" i="2" s="1"/>
  <c r="I893" i="2" s="1"/>
  <c r="I894" i="2" s="1"/>
  <c r="I895" i="2" s="1"/>
  <c r="I896" i="2" s="1"/>
  <c r="I897" i="2" s="1"/>
  <c r="I898" i="2" s="1"/>
  <c r="I899" i="2" s="1"/>
  <c r="I900" i="2" s="1"/>
  <c r="I901" i="2" s="1"/>
  <c r="I902" i="2" s="1"/>
  <c r="I903" i="2" s="1"/>
  <c r="I904" i="2" s="1"/>
  <c r="I905" i="2" s="1"/>
  <c r="I906" i="2" s="1"/>
  <c r="I907" i="2" s="1"/>
  <c r="I908" i="2" s="1"/>
  <c r="I909" i="2" s="1"/>
  <c r="I910" i="2" s="1"/>
  <c r="I911" i="2" s="1"/>
  <c r="I912" i="2" s="1"/>
  <c r="I913" i="2" s="1"/>
  <c r="I914" i="2" s="1"/>
  <c r="I915" i="2" s="1"/>
  <c r="I916" i="2" s="1"/>
  <c r="I917" i="2" s="1"/>
  <c r="I918" i="2" s="1"/>
  <c r="I919" i="2" s="1"/>
  <c r="I920" i="2" s="1"/>
  <c r="I921" i="2" s="1"/>
  <c r="I922" i="2" s="1"/>
  <c r="I923" i="2" s="1"/>
  <c r="I924" i="2" s="1"/>
  <c r="L861" i="2"/>
  <c r="M861" i="2"/>
  <c r="E862" i="2"/>
  <c r="F862" i="2"/>
  <c r="G862" i="2"/>
  <c r="L862" i="2"/>
  <c r="M862" i="2"/>
  <c r="E863" i="2"/>
  <c r="F863" i="2"/>
  <c r="G863" i="2"/>
  <c r="G929" i="2" s="1"/>
  <c r="L863" i="2"/>
  <c r="M863" i="2"/>
  <c r="E864" i="2"/>
  <c r="F864" i="2"/>
  <c r="G864" i="2"/>
  <c r="L864" i="2"/>
  <c r="M864" i="2"/>
  <c r="E865" i="2"/>
  <c r="F865" i="2"/>
  <c r="G865" i="2"/>
  <c r="G931" i="2" s="1"/>
  <c r="L865" i="2"/>
  <c r="M865" i="2"/>
  <c r="E866" i="2"/>
  <c r="F866" i="2"/>
  <c r="G866" i="2"/>
  <c r="L866" i="2"/>
  <c r="M866" i="2"/>
  <c r="E867" i="2"/>
  <c r="F867" i="2"/>
  <c r="G867" i="2"/>
  <c r="G933" i="2" s="1"/>
  <c r="L867" i="2"/>
  <c r="M867" i="2"/>
  <c r="E868" i="2"/>
  <c r="F868" i="2"/>
  <c r="G868" i="2"/>
  <c r="L868" i="2"/>
  <c r="M868" i="2"/>
  <c r="E869" i="2"/>
  <c r="F869" i="2"/>
  <c r="G869" i="2"/>
  <c r="G935" i="2" s="1"/>
  <c r="L869" i="2"/>
  <c r="M869" i="2"/>
  <c r="E870" i="2"/>
  <c r="F870" i="2"/>
  <c r="G870" i="2"/>
  <c r="L870" i="2"/>
  <c r="M870" i="2"/>
  <c r="E871" i="2"/>
  <c r="F871" i="2"/>
  <c r="G871" i="2"/>
  <c r="G937" i="2" s="1"/>
  <c r="L871" i="2"/>
  <c r="M871" i="2"/>
  <c r="E872" i="2"/>
  <c r="F872" i="2"/>
  <c r="G872" i="2"/>
  <c r="L872" i="2"/>
  <c r="M872" i="2"/>
  <c r="E873" i="2"/>
  <c r="F873" i="2"/>
  <c r="G873" i="2"/>
  <c r="G939" i="2" s="1"/>
  <c r="L873" i="2"/>
  <c r="E874" i="2"/>
  <c r="F874" i="2"/>
  <c r="F940" i="2" s="1"/>
  <c r="F1006" i="2" s="1"/>
  <c r="F1072" i="2" s="1"/>
  <c r="G874" i="2"/>
  <c r="L874" i="2"/>
  <c r="E875" i="2"/>
  <c r="F875" i="2"/>
  <c r="G875" i="2"/>
  <c r="L875" i="2"/>
  <c r="E876" i="2"/>
  <c r="F876" i="2"/>
  <c r="G876" i="2"/>
  <c r="G942" i="2" s="1"/>
  <c r="L876" i="2"/>
  <c r="E877" i="2"/>
  <c r="F877" i="2"/>
  <c r="G877" i="2"/>
  <c r="L877" i="2"/>
  <c r="E878" i="2"/>
  <c r="F878" i="2"/>
  <c r="G878" i="2"/>
  <c r="L878" i="2"/>
  <c r="E879" i="2"/>
  <c r="F879" i="2"/>
  <c r="G879" i="2"/>
  <c r="G945" i="2" s="1"/>
  <c r="L879" i="2"/>
  <c r="E880" i="2"/>
  <c r="F880" i="2"/>
  <c r="G880" i="2"/>
  <c r="L880" i="2"/>
  <c r="E881" i="2"/>
  <c r="F881" i="2"/>
  <c r="G881" i="2"/>
  <c r="L881" i="2"/>
  <c r="E882" i="2"/>
  <c r="F882" i="2"/>
  <c r="G882" i="2"/>
  <c r="G948" i="2" s="1"/>
  <c r="L882" i="2"/>
  <c r="E883" i="2"/>
  <c r="F883" i="2"/>
  <c r="F949" i="2" s="1"/>
  <c r="F1015" i="2" s="1"/>
  <c r="G883" i="2"/>
  <c r="L883" i="2"/>
  <c r="E884" i="2"/>
  <c r="F884" i="2"/>
  <c r="G884" i="2"/>
  <c r="L884" i="2"/>
  <c r="E885" i="2"/>
  <c r="F885" i="2"/>
  <c r="G885" i="2"/>
  <c r="G951" i="2" s="1"/>
  <c r="L885" i="2"/>
  <c r="E886" i="2"/>
  <c r="F886" i="2"/>
  <c r="G886" i="2"/>
  <c r="L886" i="2"/>
  <c r="E887" i="2"/>
  <c r="F887" i="2"/>
  <c r="G887" i="2"/>
  <c r="L887" i="2"/>
  <c r="E888" i="2"/>
  <c r="F888" i="2"/>
  <c r="G888" i="2"/>
  <c r="G954" i="2" s="1"/>
  <c r="L888" i="2"/>
  <c r="E889" i="2"/>
  <c r="F889" i="2"/>
  <c r="G889" i="2"/>
  <c r="L889" i="2"/>
  <c r="E890" i="2"/>
  <c r="F890" i="2"/>
  <c r="G890" i="2"/>
  <c r="L890" i="2"/>
  <c r="E891" i="2"/>
  <c r="F891" i="2"/>
  <c r="G891" i="2"/>
  <c r="G957" i="2" s="1"/>
  <c r="L891" i="2"/>
  <c r="E892" i="2"/>
  <c r="F892" i="2"/>
  <c r="G892" i="2"/>
  <c r="L892" i="2"/>
  <c r="E893" i="2"/>
  <c r="F893" i="2"/>
  <c r="G893" i="2"/>
  <c r="L893" i="2"/>
  <c r="E894" i="2"/>
  <c r="F894" i="2"/>
  <c r="G894" i="2"/>
  <c r="G960" i="2" s="1"/>
  <c r="L894" i="2"/>
  <c r="E895" i="2"/>
  <c r="F895" i="2"/>
  <c r="G895" i="2"/>
  <c r="L895" i="2"/>
  <c r="E896" i="2"/>
  <c r="F896" i="2"/>
  <c r="G896" i="2"/>
  <c r="L896" i="2"/>
  <c r="E897" i="2"/>
  <c r="F897" i="2"/>
  <c r="G897" i="2"/>
  <c r="G963" i="2" s="1"/>
  <c r="L897" i="2"/>
  <c r="E898" i="2"/>
  <c r="F898" i="2"/>
  <c r="G898" i="2"/>
  <c r="L898" i="2"/>
  <c r="E899" i="2"/>
  <c r="F899" i="2"/>
  <c r="G899" i="2"/>
  <c r="L899" i="2"/>
  <c r="E900" i="2"/>
  <c r="F900" i="2"/>
  <c r="G900" i="2"/>
  <c r="G966" i="2" s="1"/>
  <c r="L900" i="2"/>
  <c r="E901" i="2"/>
  <c r="F901" i="2"/>
  <c r="G901" i="2"/>
  <c r="L901" i="2"/>
  <c r="E902" i="2"/>
  <c r="F902" i="2"/>
  <c r="G902" i="2"/>
  <c r="L902" i="2"/>
  <c r="E903" i="2"/>
  <c r="F903" i="2"/>
  <c r="G903" i="2"/>
  <c r="G969" i="2" s="1"/>
  <c r="L903" i="2"/>
  <c r="E904" i="2"/>
  <c r="F904" i="2"/>
  <c r="G904" i="2"/>
  <c r="L904" i="2"/>
  <c r="E905" i="2"/>
  <c r="F905" i="2"/>
  <c r="G905" i="2"/>
  <c r="L905" i="2"/>
  <c r="E906" i="2"/>
  <c r="F906" i="2"/>
  <c r="G906" i="2"/>
  <c r="G972" i="2" s="1"/>
  <c r="L906" i="2"/>
  <c r="E907" i="2"/>
  <c r="F907" i="2"/>
  <c r="G907" i="2"/>
  <c r="L907" i="2"/>
  <c r="E908" i="2"/>
  <c r="F908" i="2"/>
  <c r="G908" i="2"/>
  <c r="L908" i="2"/>
  <c r="E909" i="2"/>
  <c r="F909" i="2"/>
  <c r="G909" i="2"/>
  <c r="G975" i="2" s="1"/>
  <c r="L909" i="2"/>
  <c r="E910" i="2"/>
  <c r="F910" i="2"/>
  <c r="G910" i="2"/>
  <c r="L910" i="2"/>
  <c r="E911" i="2"/>
  <c r="F911" i="2"/>
  <c r="G911" i="2"/>
  <c r="L911" i="2"/>
  <c r="E912" i="2"/>
  <c r="F912" i="2"/>
  <c r="G912" i="2"/>
  <c r="L912" i="2"/>
  <c r="E913" i="2"/>
  <c r="F913" i="2"/>
  <c r="F979" i="2" s="1"/>
  <c r="F1045" i="2" s="1"/>
  <c r="G913" i="2"/>
  <c r="L913" i="2"/>
  <c r="E914" i="2"/>
  <c r="F914" i="2"/>
  <c r="G914" i="2"/>
  <c r="L914" i="2"/>
  <c r="E915" i="2"/>
  <c r="F915" i="2"/>
  <c r="G915" i="2"/>
  <c r="L915" i="2"/>
  <c r="E916" i="2"/>
  <c r="F916" i="2"/>
  <c r="G916" i="2"/>
  <c r="L916" i="2"/>
  <c r="E917" i="2"/>
  <c r="F917" i="2"/>
  <c r="G917" i="2"/>
  <c r="L917" i="2"/>
  <c r="E918" i="2"/>
  <c r="F918" i="2"/>
  <c r="G918" i="2"/>
  <c r="L918" i="2"/>
  <c r="E919" i="2"/>
  <c r="F919" i="2"/>
  <c r="F985" i="2" s="1"/>
  <c r="F1051" i="2" s="1"/>
  <c r="F1117" i="2" s="1"/>
  <c r="F1183" i="2" s="1"/>
  <c r="G919" i="2"/>
  <c r="L919" i="2"/>
  <c r="E920" i="2"/>
  <c r="F920" i="2"/>
  <c r="G920" i="2"/>
  <c r="L920" i="2"/>
  <c r="E921" i="2"/>
  <c r="F921" i="2"/>
  <c r="G921" i="2"/>
  <c r="L921" i="2"/>
  <c r="E922" i="2"/>
  <c r="F922" i="2"/>
  <c r="G922" i="2"/>
  <c r="L922" i="2"/>
  <c r="E923" i="2"/>
  <c r="F923" i="2"/>
  <c r="G923" i="2"/>
  <c r="L923" i="2"/>
  <c r="E924" i="2"/>
  <c r="F924" i="2"/>
  <c r="G924" i="2"/>
  <c r="L924" i="2"/>
  <c r="E926" i="2"/>
  <c r="F926" i="2"/>
  <c r="G926" i="2"/>
  <c r="H926" i="2"/>
  <c r="I926" i="2"/>
  <c r="I927" i="2" s="1"/>
  <c r="I928" i="2" s="1"/>
  <c r="I929" i="2" s="1"/>
  <c r="I930" i="2" s="1"/>
  <c r="I931" i="2" s="1"/>
  <c r="I932" i="2" s="1"/>
  <c r="I933" i="2" s="1"/>
  <c r="I934" i="2" s="1"/>
  <c r="I935" i="2" s="1"/>
  <c r="I936" i="2" s="1"/>
  <c r="I937" i="2" s="1"/>
  <c r="I938" i="2" s="1"/>
  <c r="I939" i="2" s="1"/>
  <c r="I940" i="2" s="1"/>
  <c r="I941" i="2" s="1"/>
  <c r="I942" i="2" s="1"/>
  <c r="I943" i="2" s="1"/>
  <c r="I944" i="2" s="1"/>
  <c r="I945" i="2" s="1"/>
  <c r="I946" i="2" s="1"/>
  <c r="I947" i="2" s="1"/>
  <c r="I948" i="2" s="1"/>
  <c r="I949" i="2" s="1"/>
  <c r="I950" i="2" s="1"/>
  <c r="I951" i="2" s="1"/>
  <c r="I952" i="2" s="1"/>
  <c r="I953" i="2" s="1"/>
  <c r="I954" i="2" s="1"/>
  <c r="I955" i="2" s="1"/>
  <c r="I956" i="2" s="1"/>
  <c r="I957" i="2" s="1"/>
  <c r="I958" i="2" s="1"/>
  <c r="I959" i="2" s="1"/>
  <c r="I960" i="2" s="1"/>
  <c r="I961" i="2" s="1"/>
  <c r="I962" i="2" s="1"/>
  <c r="I963" i="2" s="1"/>
  <c r="I964" i="2" s="1"/>
  <c r="I965" i="2" s="1"/>
  <c r="I966" i="2" s="1"/>
  <c r="I967" i="2" s="1"/>
  <c r="I968" i="2" s="1"/>
  <c r="I969" i="2" s="1"/>
  <c r="I970" i="2" s="1"/>
  <c r="I971" i="2" s="1"/>
  <c r="I972" i="2" s="1"/>
  <c r="I973" i="2" s="1"/>
  <c r="I974" i="2" s="1"/>
  <c r="I975" i="2" s="1"/>
  <c r="I976" i="2" s="1"/>
  <c r="I977" i="2" s="1"/>
  <c r="I978" i="2" s="1"/>
  <c r="I979" i="2" s="1"/>
  <c r="I980" i="2" s="1"/>
  <c r="I981" i="2" s="1"/>
  <c r="I982" i="2" s="1"/>
  <c r="I983" i="2" s="1"/>
  <c r="I984" i="2" s="1"/>
  <c r="I985" i="2" s="1"/>
  <c r="I986" i="2" s="1"/>
  <c r="I987" i="2" s="1"/>
  <c r="I988" i="2" s="1"/>
  <c r="I989" i="2" s="1"/>
  <c r="I990" i="2" s="1"/>
  <c r="J926" i="2"/>
  <c r="K926" i="2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L926" i="2"/>
  <c r="M926" i="2"/>
  <c r="E927" i="2"/>
  <c r="F927" i="2"/>
  <c r="H927" i="2"/>
  <c r="H928" i="2" s="1"/>
  <c r="H929" i="2" s="1"/>
  <c r="H930" i="2" s="1"/>
  <c r="H931" i="2" s="1"/>
  <c r="H932" i="2" s="1"/>
  <c r="H933" i="2" s="1"/>
  <c r="H934" i="2" s="1"/>
  <c r="H935" i="2" s="1"/>
  <c r="H936" i="2" s="1"/>
  <c r="H937" i="2" s="1"/>
  <c r="H938" i="2" s="1"/>
  <c r="H939" i="2" s="1"/>
  <c r="H940" i="2" s="1"/>
  <c r="H941" i="2" s="1"/>
  <c r="H942" i="2" s="1"/>
  <c r="H943" i="2" s="1"/>
  <c r="H944" i="2" s="1"/>
  <c r="H945" i="2" s="1"/>
  <c r="H946" i="2" s="1"/>
  <c r="H947" i="2" s="1"/>
  <c r="H948" i="2" s="1"/>
  <c r="H949" i="2" s="1"/>
  <c r="H950" i="2" s="1"/>
  <c r="H951" i="2" s="1"/>
  <c r="H952" i="2" s="1"/>
  <c r="H953" i="2" s="1"/>
  <c r="H954" i="2" s="1"/>
  <c r="H955" i="2" s="1"/>
  <c r="H956" i="2" s="1"/>
  <c r="H957" i="2" s="1"/>
  <c r="H958" i="2" s="1"/>
  <c r="H959" i="2" s="1"/>
  <c r="H960" i="2" s="1"/>
  <c r="H961" i="2" s="1"/>
  <c r="H962" i="2" s="1"/>
  <c r="H963" i="2" s="1"/>
  <c r="H964" i="2" s="1"/>
  <c r="H965" i="2" s="1"/>
  <c r="H966" i="2" s="1"/>
  <c r="H967" i="2" s="1"/>
  <c r="H968" i="2" s="1"/>
  <c r="H969" i="2" s="1"/>
  <c r="H970" i="2" s="1"/>
  <c r="H971" i="2" s="1"/>
  <c r="H972" i="2" s="1"/>
  <c r="H973" i="2" s="1"/>
  <c r="H974" i="2" s="1"/>
  <c r="H975" i="2" s="1"/>
  <c r="H976" i="2" s="1"/>
  <c r="H977" i="2" s="1"/>
  <c r="H978" i="2" s="1"/>
  <c r="H979" i="2" s="1"/>
  <c r="H980" i="2" s="1"/>
  <c r="H981" i="2" s="1"/>
  <c r="H982" i="2" s="1"/>
  <c r="H983" i="2" s="1"/>
  <c r="H984" i="2" s="1"/>
  <c r="H985" i="2" s="1"/>
  <c r="H986" i="2" s="1"/>
  <c r="H987" i="2" s="1"/>
  <c r="H988" i="2" s="1"/>
  <c r="H989" i="2" s="1"/>
  <c r="H990" i="2" s="1"/>
  <c r="J927" i="2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L927" i="2"/>
  <c r="M927" i="2"/>
  <c r="E928" i="2"/>
  <c r="F928" i="2"/>
  <c r="G928" i="2"/>
  <c r="G994" i="2" s="1"/>
  <c r="G1060" i="2" s="1"/>
  <c r="L928" i="2"/>
  <c r="M928" i="2"/>
  <c r="E929" i="2"/>
  <c r="F929" i="2"/>
  <c r="L929" i="2"/>
  <c r="M929" i="2"/>
  <c r="E930" i="2"/>
  <c r="F930" i="2"/>
  <c r="G930" i="2"/>
  <c r="L930" i="2"/>
  <c r="M930" i="2"/>
  <c r="E931" i="2"/>
  <c r="F931" i="2"/>
  <c r="L931" i="2"/>
  <c r="M931" i="2"/>
  <c r="E932" i="2"/>
  <c r="F932" i="2"/>
  <c r="G932" i="2"/>
  <c r="G998" i="2" s="1"/>
  <c r="G1064" i="2" s="1"/>
  <c r="L932" i="2"/>
  <c r="M932" i="2"/>
  <c r="E933" i="2"/>
  <c r="F933" i="2"/>
  <c r="L933" i="2"/>
  <c r="M933" i="2"/>
  <c r="E934" i="2"/>
  <c r="F934" i="2"/>
  <c r="F1000" i="2" s="1"/>
  <c r="F1066" i="2" s="1"/>
  <c r="G934" i="2"/>
  <c r="L934" i="2"/>
  <c r="M934" i="2"/>
  <c r="E935" i="2"/>
  <c r="F935" i="2"/>
  <c r="L935" i="2"/>
  <c r="M935" i="2"/>
  <c r="E936" i="2"/>
  <c r="F936" i="2"/>
  <c r="G936" i="2"/>
  <c r="L936" i="2"/>
  <c r="M936" i="2"/>
  <c r="E937" i="2"/>
  <c r="F937" i="2"/>
  <c r="L937" i="2"/>
  <c r="M937" i="2"/>
  <c r="E938" i="2"/>
  <c r="F938" i="2"/>
  <c r="G938" i="2"/>
  <c r="L938" i="2"/>
  <c r="M938" i="2"/>
  <c r="E939" i="2"/>
  <c r="F939" i="2"/>
  <c r="L939" i="2"/>
  <c r="E940" i="2"/>
  <c r="G940" i="2"/>
  <c r="L940" i="2"/>
  <c r="E941" i="2"/>
  <c r="F941" i="2"/>
  <c r="G941" i="2"/>
  <c r="L941" i="2"/>
  <c r="E942" i="2"/>
  <c r="F942" i="2"/>
  <c r="L942" i="2"/>
  <c r="E943" i="2"/>
  <c r="F943" i="2"/>
  <c r="G943" i="2"/>
  <c r="L943" i="2"/>
  <c r="E944" i="2"/>
  <c r="F944" i="2"/>
  <c r="G944" i="2"/>
  <c r="L944" i="2"/>
  <c r="E945" i="2"/>
  <c r="F945" i="2"/>
  <c r="L945" i="2"/>
  <c r="E946" i="2"/>
  <c r="F946" i="2"/>
  <c r="G946" i="2"/>
  <c r="L946" i="2"/>
  <c r="E947" i="2"/>
  <c r="F947" i="2"/>
  <c r="G947" i="2"/>
  <c r="L947" i="2"/>
  <c r="E948" i="2"/>
  <c r="F948" i="2"/>
  <c r="L948" i="2"/>
  <c r="E949" i="2"/>
  <c r="G949" i="2"/>
  <c r="L949" i="2"/>
  <c r="E950" i="2"/>
  <c r="F950" i="2"/>
  <c r="F1016" i="2" s="1"/>
  <c r="F1082" i="2" s="1"/>
  <c r="G950" i="2"/>
  <c r="L950" i="2"/>
  <c r="E951" i="2"/>
  <c r="F951" i="2"/>
  <c r="L951" i="2"/>
  <c r="E952" i="2"/>
  <c r="F952" i="2"/>
  <c r="G952" i="2"/>
  <c r="L952" i="2"/>
  <c r="E953" i="2"/>
  <c r="F953" i="2"/>
  <c r="G953" i="2"/>
  <c r="L953" i="2"/>
  <c r="E954" i="2"/>
  <c r="F954" i="2"/>
  <c r="L954" i="2"/>
  <c r="E955" i="2"/>
  <c r="F955" i="2"/>
  <c r="G955" i="2"/>
  <c r="L955" i="2"/>
  <c r="E956" i="2"/>
  <c r="F956" i="2"/>
  <c r="G956" i="2"/>
  <c r="L956" i="2"/>
  <c r="E957" i="2"/>
  <c r="F957" i="2"/>
  <c r="L957" i="2"/>
  <c r="E958" i="2"/>
  <c r="F958" i="2"/>
  <c r="G958" i="2"/>
  <c r="L958" i="2"/>
  <c r="E959" i="2"/>
  <c r="F959" i="2"/>
  <c r="G959" i="2"/>
  <c r="L959" i="2"/>
  <c r="E960" i="2"/>
  <c r="F960" i="2"/>
  <c r="L960" i="2"/>
  <c r="E961" i="2"/>
  <c r="F961" i="2"/>
  <c r="G961" i="2"/>
  <c r="L961" i="2"/>
  <c r="E962" i="2"/>
  <c r="F962" i="2"/>
  <c r="G962" i="2"/>
  <c r="L962" i="2"/>
  <c r="E963" i="2"/>
  <c r="F963" i="2"/>
  <c r="L963" i="2"/>
  <c r="E964" i="2"/>
  <c r="F964" i="2"/>
  <c r="G964" i="2"/>
  <c r="L964" i="2"/>
  <c r="E965" i="2"/>
  <c r="F965" i="2"/>
  <c r="G965" i="2"/>
  <c r="L965" i="2"/>
  <c r="E966" i="2"/>
  <c r="F966" i="2"/>
  <c r="L966" i="2"/>
  <c r="E967" i="2"/>
  <c r="F967" i="2"/>
  <c r="G967" i="2"/>
  <c r="L967" i="2"/>
  <c r="E968" i="2"/>
  <c r="F968" i="2"/>
  <c r="G968" i="2"/>
  <c r="L968" i="2"/>
  <c r="E969" i="2"/>
  <c r="F969" i="2"/>
  <c r="L969" i="2"/>
  <c r="E970" i="2"/>
  <c r="F970" i="2"/>
  <c r="G970" i="2"/>
  <c r="L970" i="2"/>
  <c r="E971" i="2"/>
  <c r="F971" i="2"/>
  <c r="G971" i="2"/>
  <c r="L971" i="2"/>
  <c r="E972" i="2"/>
  <c r="F972" i="2"/>
  <c r="L972" i="2"/>
  <c r="E973" i="2"/>
  <c r="F973" i="2"/>
  <c r="G973" i="2"/>
  <c r="L973" i="2"/>
  <c r="E974" i="2"/>
  <c r="F974" i="2"/>
  <c r="G974" i="2"/>
  <c r="L974" i="2"/>
  <c r="E975" i="2"/>
  <c r="F975" i="2"/>
  <c r="F1041" i="2" s="1"/>
  <c r="L975" i="2"/>
  <c r="E976" i="2"/>
  <c r="F976" i="2"/>
  <c r="G976" i="2"/>
  <c r="L976" i="2"/>
  <c r="E977" i="2"/>
  <c r="F977" i="2"/>
  <c r="G977" i="2"/>
  <c r="L977" i="2"/>
  <c r="E978" i="2"/>
  <c r="F978" i="2"/>
  <c r="G978" i="2"/>
  <c r="L978" i="2"/>
  <c r="E979" i="2"/>
  <c r="G979" i="2"/>
  <c r="L979" i="2"/>
  <c r="E980" i="2"/>
  <c r="F980" i="2"/>
  <c r="G980" i="2"/>
  <c r="L980" i="2"/>
  <c r="E981" i="2"/>
  <c r="F981" i="2"/>
  <c r="G981" i="2"/>
  <c r="L981" i="2"/>
  <c r="E982" i="2"/>
  <c r="F982" i="2"/>
  <c r="G982" i="2"/>
  <c r="L982" i="2"/>
  <c r="E983" i="2"/>
  <c r="F983" i="2"/>
  <c r="G983" i="2"/>
  <c r="L983" i="2"/>
  <c r="E984" i="2"/>
  <c r="F984" i="2"/>
  <c r="G984" i="2"/>
  <c r="L984" i="2"/>
  <c r="E985" i="2"/>
  <c r="G985" i="2"/>
  <c r="L985" i="2"/>
  <c r="E986" i="2"/>
  <c r="F986" i="2"/>
  <c r="G986" i="2"/>
  <c r="L986" i="2"/>
  <c r="E987" i="2"/>
  <c r="F987" i="2"/>
  <c r="G987" i="2"/>
  <c r="L987" i="2"/>
  <c r="E988" i="2"/>
  <c r="F988" i="2"/>
  <c r="G988" i="2"/>
  <c r="L988" i="2"/>
  <c r="E989" i="2"/>
  <c r="F989" i="2"/>
  <c r="G989" i="2"/>
  <c r="L989" i="2"/>
  <c r="E990" i="2"/>
  <c r="F990" i="2"/>
  <c r="G990" i="2"/>
  <c r="L990" i="2"/>
  <c r="E992" i="2"/>
  <c r="F992" i="2"/>
  <c r="G992" i="2"/>
  <c r="H992" i="2"/>
  <c r="H993" i="2" s="1"/>
  <c r="H994" i="2" s="1"/>
  <c r="H995" i="2" s="1"/>
  <c r="H996" i="2" s="1"/>
  <c r="H997" i="2" s="1"/>
  <c r="H998" i="2" s="1"/>
  <c r="H999" i="2" s="1"/>
  <c r="H1000" i="2" s="1"/>
  <c r="H1001" i="2" s="1"/>
  <c r="H1002" i="2" s="1"/>
  <c r="H1003" i="2" s="1"/>
  <c r="H1004" i="2" s="1"/>
  <c r="H1005" i="2" s="1"/>
  <c r="H1006" i="2" s="1"/>
  <c r="H1007" i="2" s="1"/>
  <c r="H1008" i="2" s="1"/>
  <c r="H1009" i="2" s="1"/>
  <c r="H1010" i="2" s="1"/>
  <c r="H1011" i="2" s="1"/>
  <c r="H1012" i="2" s="1"/>
  <c r="H1013" i="2" s="1"/>
  <c r="H1014" i="2" s="1"/>
  <c r="H1015" i="2" s="1"/>
  <c r="H1016" i="2" s="1"/>
  <c r="H1017" i="2" s="1"/>
  <c r="H1018" i="2" s="1"/>
  <c r="H1019" i="2" s="1"/>
  <c r="H1020" i="2" s="1"/>
  <c r="H1021" i="2" s="1"/>
  <c r="H1022" i="2" s="1"/>
  <c r="H1023" i="2" s="1"/>
  <c r="H1024" i="2" s="1"/>
  <c r="H1025" i="2" s="1"/>
  <c r="H1026" i="2" s="1"/>
  <c r="H1027" i="2" s="1"/>
  <c r="H1028" i="2" s="1"/>
  <c r="H1029" i="2" s="1"/>
  <c r="H1030" i="2" s="1"/>
  <c r="H1031" i="2" s="1"/>
  <c r="H1032" i="2" s="1"/>
  <c r="H1033" i="2" s="1"/>
  <c r="H1034" i="2" s="1"/>
  <c r="H1035" i="2" s="1"/>
  <c r="H1036" i="2" s="1"/>
  <c r="H1037" i="2" s="1"/>
  <c r="H1038" i="2" s="1"/>
  <c r="H1039" i="2" s="1"/>
  <c r="H1040" i="2" s="1"/>
  <c r="H1041" i="2" s="1"/>
  <c r="H1042" i="2" s="1"/>
  <c r="H1043" i="2" s="1"/>
  <c r="H1044" i="2" s="1"/>
  <c r="H1045" i="2" s="1"/>
  <c r="H1046" i="2" s="1"/>
  <c r="H1047" i="2" s="1"/>
  <c r="H1048" i="2" s="1"/>
  <c r="H1049" i="2" s="1"/>
  <c r="H1050" i="2" s="1"/>
  <c r="H1051" i="2" s="1"/>
  <c r="H1052" i="2" s="1"/>
  <c r="H1053" i="2" s="1"/>
  <c r="H1054" i="2" s="1"/>
  <c r="H1055" i="2" s="1"/>
  <c r="H1056" i="2" s="1"/>
  <c r="I992" i="2"/>
  <c r="I993" i="2" s="1"/>
  <c r="I994" i="2" s="1"/>
  <c r="I995" i="2" s="1"/>
  <c r="I996" i="2" s="1"/>
  <c r="I997" i="2" s="1"/>
  <c r="I998" i="2" s="1"/>
  <c r="I999" i="2" s="1"/>
  <c r="I1000" i="2" s="1"/>
  <c r="I1001" i="2" s="1"/>
  <c r="I1002" i="2" s="1"/>
  <c r="I1003" i="2" s="1"/>
  <c r="I1004" i="2" s="1"/>
  <c r="I1005" i="2" s="1"/>
  <c r="I1006" i="2" s="1"/>
  <c r="I1007" i="2" s="1"/>
  <c r="I1008" i="2" s="1"/>
  <c r="I1009" i="2" s="1"/>
  <c r="I1010" i="2" s="1"/>
  <c r="I1011" i="2" s="1"/>
  <c r="I1012" i="2" s="1"/>
  <c r="I1013" i="2" s="1"/>
  <c r="I1014" i="2" s="1"/>
  <c r="I1015" i="2" s="1"/>
  <c r="I1016" i="2" s="1"/>
  <c r="I1017" i="2" s="1"/>
  <c r="I1018" i="2" s="1"/>
  <c r="I1019" i="2" s="1"/>
  <c r="I1020" i="2" s="1"/>
  <c r="I1021" i="2" s="1"/>
  <c r="I1022" i="2" s="1"/>
  <c r="I1023" i="2" s="1"/>
  <c r="I1024" i="2" s="1"/>
  <c r="I1025" i="2" s="1"/>
  <c r="I1026" i="2" s="1"/>
  <c r="I1027" i="2" s="1"/>
  <c r="I1028" i="2" s="1"/>
  <c r="I1029" i="2" s="1"/>
  <c r="I1030" i="2" s="1"/>
  <c r="I1031" i="2" s="1"/>
  <c r="I1032" i="2" s="1"/>
  <c r="I1033" i="2" s="1"/>
  <c r="I1034" i="2" s="1"/>
  <c r="I1035" i="2" s="1"/>
  <c r="I1036" i="2" s="1"/>
  <c r="I1037" i="2" s="1"/>
  <c r="I1038" i="2" s="1"/>
  <c r="I1039" i="2" s="1"/>
  <c r="I1040" i="2" s="1"/>
  <c r="I1041" i="2" s="1"/>
  <c r="I1042" i="2" s="1"/>
  <c r="I1043" i="2" s="1"/>
  <c r="I1044" i="2" s="1"/>
  <c r="I1045" i="2" s="1"/>
  <c r="I1046" i="2" s="1"/>
  <c r="I1047" i="2" s="1"/>
  <c r="I1048" i="2" s="1"/>
  <c r="I1049" i="2" s="1"/>
  <c r="I1050" i="2" s="1"/>
  <c r="I1051" i="2" s="1"/>
  <c r="I1052" i="2" s="1"/>
  <c r="I1053" i="2" s="1"/>
  <c r="I1054" i="2" s="1"/>
  <c r="I1055" i="2" s="1"/>
  <c r="I1056" i="2" s="1"/>
  <c r="J992" i="2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K992" i="2"/>
  <c r="L992" i="2"/>
  <c r="M992" i="2"/>
  <c r="E993" i="2"/>
  <c r="F993" i="2"/>
  <c r="G993" i="2"/>
  <c r="K993" i="2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L993" i="2"/>
  <c r="M993" i="2"/>
  <c r="E994" i="2"/>
  <c r="F994" i="2"/>
  <c r="L994" i="2"/>
  <c r="M994" i="2"/>
  <c r="E995" i="2"/>
  <c r="F995" i="2"/>
  <c r="G995" i="2"/>
  <c r="L995" i="2"/>
  <c r="M995" i="2"/>
  <c r="E996" i="2"/>
  <c r="F996" i="2"/>
  <c r="G996" i="2"/>
  <c r="L996" i="2"/>
  <c r="M996" i="2"/>
  <c r="E997" i="2"/>
  <c r="F997" i="2"/>
  <c r="G997" i="2"/>
  <c r="L997" i="2"/>
  <c r="M997" i="2"/>
  <c r="E998" i="2"/>
  <c r="F998" i="2"/>
  <c r="L998" i="2"/>
  <c r="M998" i="2"/>
  <c r="E999" i="2"/>
  <c r="F999" i="2"/>
  <c r="G999" i="2"/>
  <c r="L999" i="2"/>
  <c r="M999" i="2"/>
  <c r="E1000" i="2"/>
  <c r="G1000" i="2"/>
  <c r="L1000" i="2"/>
  <c r="M1000" i="2"/>
  <c r="E1001" i="2"/>
  <c r="F1001" i="2"/>
  <c r="G1001" i="2"/>
  <c r="L1001" i="2"/>
  <c r="M1001" i="2"/>
  <c r="E1002" i="2"/>
  <c r="F1002" i="2"/>
  <c r="G1002" i="2"/>
  <c r="L1002" i="2"/>
  <c r="M1002" i="2"/>
  <c r="E1003" i="2"/>
  <c r="F1003" i="2"/>
  <c r="G1003" i="2"/>
  <c r="L1003" i="2"/>
  <c r="M1003" i="2"/>
  <c r="E1004" i="2"/>
  <c r="F1004" i="2"/>
  <c r="G1004" i="2"/>
  <c r="L1004" i="2"/>
  <c r="M1004" i="2"/>
  <c r="E1005" i="2"/>
  <c r="F1005" i="2"/>
  <c r="G1005" i="2"/>
  <c r="L1005" i="2"/>
  <c r="E1006" i="2"/>
  <c r="G1006" i="2"/>
  <c r="L1006" i="2"/>
  <c r="E1007" i="2"/>
  <c r="F1007" i="2"/>
  <c r="G1007" i="2"/>
  <c r="G1073" i="2" s="1"/>
  <c r="G1139" i="2" s="1"/>
  <c r="L1007" i="2"/>
  <c r="E1008" i="2"/>
  <c r="F1008" i="2"/>
  <c r="G1008" i="2"/>
  <c r="L1008" i="2"/>
  <c r="E1009" i="2"/>
  <c r="F1009" i="2"/>
  <c r="G1009" i="2"/>
  <c r="L1009" i="2"/>
  <c r="E1010" i="2"/>
  <c r="F1010" i="2"/>
  <c r="G1010" i="2"/>
  <c r="L1010" i="2"/>
  <c r="E1011" i="2"/>
  <c r="F1011" i="2"/>
  <c r="G1011" i="2"/>
  <c r="L1011" i="2"/>
  <c r="E1012" i="2"/>
  <c r="F1012" i="2"/>
  <c r="G1012" i="2"/>
  <c r="L1012" i="2"/>
  <c r="E1013" i="2"/>
  <c r="F1013" i="2"/>
  <c r="G1013" i="2"/>
  <c r="L1013" i="2"/>
  <c r="E1014" i="2"/>
  <c r="F1014" i="2"/>
  <c r="G1014" i="2"/>
  <c r="L1014" i="2"/>
  <c r="E1015" i="2"/>
  <c r="G1015" i="2"/>
  <c r="L1015" i="2"/>
  <c r="E1016" i="2"/>
  <c r="G1016" i="2"/>
  <c r="L1016" i="2"/>
  <c r="E1017" i="2"/>
  <c r="F1017" i="2"/>
  <c r="G1017" i="2"/>
  <c r="L1017" i="2"/>
  <c r="E1018" i="2"/>
  <c r="F1018" i="2"/>
  <c r="G1018" i="2"/>
  <c r="L1018" i="2"/>
  <c r="E1019" i="2"/>
  <c r="F1019" i="2"/>
  <c r="G1019" i="2"/>
  <c r="G1085" i="2" s="1"/>
  <c r="L1019" i="2"/>
  <c r="E1020" i="2"/>
  <c r="F1020" i="2"/>
  <c r="G1020" i="2"/>
  <c r="L1020" i="2"/>
  <c r="E1021" i="2"/>
  <c r="F1021" i="2"/>
  <c r="G1021" i="2"/>
  <c r="L1021" i="2"/>
  <c r="E1022" i="2"/>
  <c r="F1022" i="2"/>
  <c r="G1022" i="2"/>
  <c r="L1022" i="2"/>
  <c r="E1023" i="2"/>
  <c r="F1023" i="2"/>
  <c r="G1023" i="2"/>
  <c r="L1023" i="2"/>
  <c r="E1024" i="2"/>
  <c r="F1024" i="2"/>
  <c r="G1024" i="2"/>
  <c r="L1024" i="2"/>
  <c r="E1025" i="2"/>
  <c r="F1025" i="2"/>
  <c r="G1025" i="2"/>
  <c r="L1025" i="2"/>
  <c r="E1026" i="2"/>
  <c r="F1026" i="2"/>
  <c r="G1026" i="2"/>
  <c r="L1026" i="2"/>
  <c r="E1027" i="2"/>
  <c r="F1027" i="2"/>
  <c r="G1027" i="2"/>
  <c r="L1027" i="2"/>
  <c r="E1028" i="2"/>
  <c r="F1028" i="2"/>
  <c r="G1028" i="2"/>
  <c r="L1028" i="2"/>
  <c r="E1029" i="2"/>
  <c r="F1029" i="2"/>
  <c r="G1029" i="2"/>
  <c r="L1029" i="2"/>
  <c r="E1030" i="2"/>
  <c r="F1030" i="2"/>
  <c r="G1030" i="2"/>
  <c r="L1030" i="2"/>
  <c r="E1031" i="2"/>
  <c r="F1031" i="2"/>
  <c r="G1031" i="2"/>
  <c r="L1031" i="2"/>
  <c r="E1032" i="2"/>
  <c r="F1032" i="2"/>
  <c r="G1032" i="2"/>
  <c r="L1032" i="2"/>
  <c r="E1033" i="2"/>
  <c r="F1033" i="2"/>
  <c r="G1033" i="2"/>
  <c r="L1033" i="2"/>
  <c r="E1034" i="2"/>
  <c r="F1034" i="2"/>
  <c r="G1034" i="2"/>
  <c r="L1034" i="2"/>
  <c r="E1035" i="2"/>
  <c r="F1035" i="2"/>
  <c r="G1035" i="2"/>
  <c r="L1035" i="2"/>
  <c r="E1036" i="2"/>
  <c r="F1036" i="2"/>
  <c r="G1036" i="2"/>
  <c r="L1036" i="2"/>
  <c r="E1037" i="2"/>
  <c r="F1037" i="2"/>
  <c r="G1037" i="2"/>
  <c r="L1037" i="2"/>
  <c r="E1038" i="2"/>
  <c r="F1038" i="2"/>
  <c r="G1038" i="2"/>
  <c r="L1038" i="2"/>
  <c r="E1039" i="2"/>
  <c r="F1039" i="2"/>
  <c r="G1039" i="2"/>
  <c r="L1039" i="2"/>
  <c r="E1040" i="2"/>
  <c r="F1040" i="2"/>
  <c r="G1040" i="2"/>
  <c r="L1040" i="2"/>
  <c r="E1041" i="2"/>
  <c r="G1041" i="2"/>
  <c r="L1041" i="2"/>
  <c r="E1042" i="2"/>
  <c r="F1042" i="2"/>
  <c r="G1042" i="2"/>
  <c r="L1042" i="2"/>
  <c r="E1043" i="2"/>
  <c r="F1043" i="2"/>
  <c r="G1043" i="2"/>
  <c r="L1043" i="2"/>
  <c r="E1044" i="2"/>
  <c r="F1044" i="2"/>
  <c r="G1044" i="2"/>
  <c r="L1044" i="2"/>
  <c r="E1045" i="2"/>
  <c r="G1045" i="2"/>
  <c r="L1045" i="2"/>
  <c r="E1046" i="2"/>
  <c r="F1046" i="2"/>
  <c r="G1046" i="2"/>
  <c r="L1046" i="2"/>
  <c r="E1047" i="2"/>
  <c r="F1047" i="2"/>
  <c r="G1047" i="2"/>
  <c r="L1047" i="2"/>
  <c r="E1048" i="2"/>
  <c r="F1048" i="2"/>
  <c r="G1048" i="2"/>
  <c r="L1048" i="2"/>
  <c r="E1049" i="2"/>
  <c r="F1049" i="2"/>
  <c r="G1049" i="2"/>
  <c r="L1049" i="2"/>
  <c r="E1050" i="2"/>
  <c r="F1050" i="2"/>
  <c r="G1050" i="2"/>
  <c r="L1050" i="2"/>
  <c r="E1051" i="2"/>
  <c r="G1051" i="2"/>
  <c r="L1051" i="2"/>
  <c r="E1052" i="2"/>
  <c r="F1052" i="2"/>
  <c r="G1052" i="2"/>
  <c r="L1052" i="2"/>
  <c r="E1053" i="2"/>
  <c r="F1053" i="2"/>
  <c r="G1053" i="2"/>
  <c r="L1053" i="2"/>
  <c r="E1054" i="2"/>
  <c r="F1054" i="2"/>
  <c r="G1054" i="2"/>
  <c r="L1054" i="2"/>
  <c r="E1055" i="2"/>
  <c r="F1055" i="2"/>
  <c r="G1055" i="2"/>
  <c r="L1055" i="2"/>
  <c r="E1056" i="2"/>
  <c r="F1056" i="2"/>
  <c r="G1056" i="2"/>
  <c r="L1056" i="2"/>
  <c r="E1058" i="2"/>
  <c r="F1058" i="2"/>
  <c r="G1058" i="2"/>
  <c r="H1058" i="2"/>
  <c r="H1059" i="2" s="1"/>
  <c r="H1060" i="2" s="1"/>
  <c r="H1061" i="2" s="1"/>
  <c r="H1062" i="2" s="1"/>
  <c r="H1063" i="2" s="1"/>
  <c r="H1064" i="2" s="1"/>
  <c r="H1065" i="2" s="1"/>
  <c r="H1066" i="2" s="1"/>
  <c r="H1067" i="2" s="1"/>
  <c r="H1068" i="2" s="1"/>
  <c r="H1069" i="2" s="1"/>
  <c r="H1070" i="2" s="1"/>
  <c r="H1071" i="2" s="1"/>
  <c r="H1072" i="2" s="1"/>
  <c r="H1073" i="2" s="1"/>
  <c r="H1074" i="2" s="1"/>
  <c r="H1075" i="2" s="1"/>
  <c r="H1076" i="2" s="1"/>
  <c r="H1077" i="2" s="1"/>
  <c r="H1078" i="2" s="1"/>
  <c r="H1079" i="2" s="1"/>
  <c r="H1080" i="2" s="1"/>
  <c r="H1081" i="2" s="1"/>
  <c r="H1082" i="2" s="1"/>
  <c r="H1083" i="2" s="1"/>
  <c r="H1084" i="2" s="1"/>
  <c r="H1085" i="2" s="1"/>
  <c r="H1086" i="2" s="1"/>
  <c r="H1087" i="2" s="1"/>
  <c r="H1088" i="2" s="1"/>
  <c r="H1089" i="2" s="1"/>
  <c r="H1090" i="2" s="1"/>
  <c r="H1091" i="2" s="1"/>
  <c r="H1092" i="2" s="1"/>
  <c r="H1093" i="2" s="1"/>
  <c r="H1094" i="2" s="1"/>
  <c r="H1095" i="2" s="1"/>
  <c r="H1096" i="2" s="1"/>
  <c r="H1097" i="2" s="1"/>
  <c r="H1098" i="2" s="1"/>
  <c r="H1099" i="2" s="1"/>
  <c r="H1100" i="2" s="1"/>
  <c r="H1101" i="2" s="1"/>
  <c r="H1102" i="2" s="1"/>
  <c r="H1103" i="2" s="1"/>
  <c r="H1104" i="2" s="1"/>
  <c r="H1105" i="2" s="1"/>
  <c r="H1106" i="2" s="1"/>
  <c r="H1107" i="2" s="1"/>
  <c r="H1108" i="2" s="1"/>
  <c r="H1109" i="2" s="1"/>
  <c r="H1110" i="2" s="1"/>
  <c r="H1111" i="2" s="1"/>
  <c r="H1112" i="2" s="1"/>
  <c r="H1113" i="2" s="1"/>
  <c r="H1114" i="2" s="1"/>
  <c r="H1115" i="2" s="1"/>
  <c r="H1116" i="2" s="1"/>
  <c r="H1117" i="2" s="1"/>
  <c r="H1118" i="2" s="1"/>
  <c r="H1119" i="2" s="1"/>
  <c r="H1120" i="2" s="1"/>
  <c r="H1121" i="2" s="1"/>
  <c r="H1122" i="2" s="1"/>
  <c r="I1058" i="2"/>
  <c r="I1059" i="2" s="1"/>
  <c r="I1060" i="2" s="1"/>
  <c r="I1061" i="2" s="1"/>
  <c r="I1062" i="2" s="1"/>
  <c r="I1063" i="2" s="1"/>
  <c r="I1064" i="2" s="1"/>
  <c r="I1065" i="2" s="1"/>
  <c r="I1066" i="2" s="1"/>
  <c r="I1067" i="2" s="1"/>
  <c r="I1068" i="2" s="1"/>
  <c r="I1069" i="2" s="1"/>
  <c r="I1070" i="2" s="1"/>
  <c r="I1071" i="2" s="1"/>
  <c r="I1072" i="2" s="1"/>
  <c r="I1073" i="2" s="1"/>
  <c r="I1074" i="2" s="1"/>
  <c r="I1075" i="2" s="1"/>
  <c r="I1076" i="2" s="1"/>
  <c r="I1077" i="2" s="1"/>
  <c r="I1078" i="2" s="1"/>
  <c r="I1079" i="2" s="1"/>
  <c r="I1080" i="2" s="1"/>
  <c r="I1081" i="2" s="1"/>
  <c r="J1058" i="2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K1058" i="2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L1058" i="2"/>
  <c r="M1058" i="2"/>
  <c r="E1059" i="2"/>
  <c r="F1059" i="2"/>
  <c r="G1059" i="2"/>
  <c r="L1059" i="2"/>
  <c r="M1059" i="2"/>
  <c r="P1059" i="2"/>
  <c r="E1060" i="2"/>
  <c r="F1060" i="2"/>
  <c r="L1060" i="2"/>
  <c r="M1060" i="2"/>
  <c r="P1060" i="2"/>
  <c r="P1061" i="2" s="1"/>
  <c r="P1062" i="2" s="1"/>
  <c r="P1063" i="2" s="1"/>
  <c r="P1064" i="2" s="1"/>
  <c r="P1065" i="2" s="1"/>
  <c r="P1066" i="2" s="1"/>
  <c r="P1067" i="2" s="1"/>
  <c r="P1068" i="2" s="1"/>
  <c r="P1069" i="2" s="1"/>
  <c r="P1070" i="2" s="1"/>
  <c r="P1071" i="2" s="1"/>
  <c r="P1072" i="2" s="1"/>
  <c r="P1073" i="2" s="1"/>
  <c r="P1074" i="2" s="1"/>
  <c r="P1075" i="2" s="1"/>
  <c r="P1076" i="2" s="1"/>
  <c r="P1077" i="2" s="1"/>
  <c r="P1078" i="2" s="1"/>
  <c r="P1079" i="2" s="1"/>
  <c r="P1080" i="2" s="1"/>
  <c r="P1081" i="2" s="1"/>
  <c r="P1082" i="2" s="1"/>
  <c r="P1083" i="2" s="1"/>
  <c r="P1084" i="2" s="1"/>
  <c r="P1085" i="2" s="1"/>
  <c r="P1086" i="2" s="1"/>
  <c r="P1087" i="2" s="1"/>
  <c r="P1088" i="2" s="1"/>
  <c r="P1089" i="2" s="1"/>
  <c r="P1090" i="2" s="1"/>
  <c r="P1091" i="2" s="1"/>
  <c r="P1092" i="2" s="1"/>
  <c r="P1093" i="2" s="1"/>
  <c r="P1094" i="2" s="1"/>
  <c r="P1095" i="2" s="1"/>
  <c r="P1096" i="2" s="1"/>
  <c r="P1097" i="2" s="1"/>
  <c r="P1098" i="2" s="1"/>
  <c r="P1099" i="2" s="1"/>
  <c r="P1100" i="2" s="1"/>
  <c r="P1101" i="2" s="1"/>
  <c r="P1102" i="2" s="1"/>
  <c r="P1103" i="2" s="1"/>
  <c r="P1104" i="2" s="1"/>
  <c r="P1105" i="2" s="1"/>
  <c r="P1106" i="2" s="1"/>
  <c r="P1107" i="2" s="1"/>
  <c r="P1108" i="2" s="1"/>
  <c r="P1109" i="2" s="1"/>
  <c r="P1110" i="2" s="1"/>
  <c r="P1111" i="2" s="1"/>
  <c r="P1112" i="2" s="1"/>
  <c r="P1113" i="2" s="1"/>
  <c r="P1114" i="2" s="1"/>
  <c r="P1115" i="2" s="1"/>
  <c r="P1116" i="2" s="1"/>
  <c r="P1117" i="2" s="1"/>
  <c r="P1118" i="2" s="1"/>
  <c r="P1119" i="2" s="1"/>
  <c r="P1120" i="2" s="1"/>
  <c r="P1121" i="2" s="1"/>
  <c r="P1122" i="2" s="1"/>
  <c r="E1061" i="2"/>
  <c r="F1061" i="2"/>
  <c r="G1061" i="2"/>
  <c r="L1061" i="2"/>
  <c r="M1061" i="2"/>
  <c r="E1062" i="2"/>
  <c r="F1062" i="2"/>
  <c r="G1062" i="2"/>
  <c r="L1062" i="2"/>
  <c r="M1062" i="2"/>
  <c r="E1063" i="2"/>
  <c r="F1063" i="2"/>
  <c r="G1063" i="2"/>
  <c r="L1063" i="2"/>
  <c r="M1063" i="2"/>
  <c r="E1064" i="2"/>
  <c r="F1064" i="2"/>
  <c r="L1064" i="2"/>
  <c r="M1064" i="2"/>
  <c r="E1065" i="2"/>
  <c r="F1065" i="2"/>
  <c r="G1065" i="2"/>
  <c r="L1065" i="2"/>
  <c r="M1065" i="2"/>
  <c r="E1066" i="2"/>
  <c r="G1066" i="2"/>
  <c r="L1066" i="2"/>
  <c r="M1066" i="2"/>
  <c r="E1067" i="2"/>
  <c r="F1067" i="2"/>
  <c r="G1067" i="2"/>
  <c r="L1067" i="2"/>
  <c r="M1067" i="2"/>
  <c r="E1068" i="2"/>
  <c r="F1068" i="2"/>
  <c r="G1068" i="2"/>
  <c r="L1068" i="2"/>
  <c r="M1068" i="2"/>
  <c r="E1069" i="2"/>
  <c r="F1069" i="2"/>
  <c r="G1069" i="2"/>
  <c r="L1069" i="2"/>
  <c r="M1069" i="2"/>
  <c r="E1070" i="2"/>
  <c r="F1070" i="2"/>
  <c r="G1070" i="2"/>
  <c r="L1070" i="2"/>
  <c r="M1070" i="2"/>
  <c r="E1071" i="2"/>
  <c r="F1071" i="2"/>
  <c r="G1071" i="2"/>
  <c r="L1071" i="2"/>
  <c r="E1072" i="2"/>
  <c r="G1072" i="2"/>
  <c r="L1072" i="2"/>
  <c r="E1073" i="2"/>
  <c r="F1073" i="2"/>
  <c r="L1073" i="2"/>
  <c r="E1074" i="2"/>
  <c r="F1074" i="2"/>
  <c r="G1074" i="2"/>
  <c r="L1074" i="2"/>
  <c r="E1075" i="2"/>
  <c r="F1075" i="2"/>
  <c r="G1075" i="2"/>
  <c r="L1075" i="2"/>
  <c r="E1076" i="2"/>
  <c r="F1076" i="2"/>
  <c r="G1076" i="2"/>
  <c r="L1076" i="2"/>
  <c r="E1077" i="2"/>
  <c r="F1077" i="2"/>
  <c r="G1077" i="2"/>
  <c r="L1077" i="2"/>
  <c r="E1078" i="2"/>
  <c r="F1078" i="2"/>
  <c r="G1078" i="2"/>
  <c r="L1078" i="2"/>
  <c r="E1079" i="2"/>
  <c r="F1079" i="2"/>
  <c r="G1079" i="2"/>
  <c r="L1079" i="2"/>
  <c r="E1080" i="2"/>
  <c r="F1080" i="2"/>
  <c r="G1080" i="2"/>
  <c r="L1080" i="2"/>
  <c r="E1081" i="2"/>
  <c r="F1081" i="2"/>
  <c r="F1147" i="2" s="1"/>
  <c r="G1081" i="2"/>
  <c r="L1081" i="2"/>
  <c r="E1082" i="2"/>
  <c r="G1082" i="2"/>
  <c r="I1082" i="2"/>
  <c r="I1083" i="2" s="1"/>
  <c r="I1084" i="2" s="1"/>
  <c r="I1085" i="2" s="1"/>
  <c r="I1086" i="2" s="1"/>
  <c r="I1087" i="2" s="1"/>
  <c r="I1088" i="2" s="1"/>
  <c r="I1089" i="2" s="1"/>
  <c r="I1090" i="2" s="1"/>
  <c r="I1091" i="2" s="1"/>
  <c r="I1092" i="2" s="1"/>
  <c r="I1093" i="2" s="1"/>
  <c r="I1094" i="2" s="1"/>
  <c r="I1095" i="2" s="1"/>
  <c r="I1096" i="2" s="1"/>
  <c r="I1097" i="2" s="1"/>
  <c r="I1098" i="2" s="1"/>
  <c r="I1099" i="2" s="1"/>
  <c r="I1100" i="2" s="1"/>
  <c r="I1101" i="2" s="1"/>
  <c r="I1102" i="2" s="1"/>
  <c r="I1103" i="2" s="1"/>
  <c r="I1104" i="2" s="1"/>
  <c r="I1105" i="2" s="1"/>
  <c r="I1106" i="2" s="1"/>
  <c r="I1107" i="2" s="1"/>
  <c r="I1108" i="2" s="1"/>
  <c r="I1109" i="2" s="1"/>
  <c r="I1110" i="2" s="1"/>
  <c r="I1111" i="2" s="1"/>
  <c r="I1112" i="2" s="1"/>
  <c r="I1113" i="2" s="1"/>
  <c r="I1114" i="2" s="1"/>
  <c r="I1115" i="2" s="1"/>
  <c r="I1116" i="2" s="1"/>
  <c r="I1117" i="2" s="1"/>
  <c r="I1118" i="2" s="1"/>
  <c r="I1119" i="2" s="1"/>
  <c r="I1120" i="2" s="1"/>
  <c r="I1121" i="2" s="1"/>
  <c r="I1122" i="2" s="1"/>
  <c r="L1082" i="2"/>
  <c r="E1083" i="2"/>
  <c r="F1083" i="2"/>
  <c r="G1083" i="2"/>
  <c r="L1083" i="2"/>
  <c r="E1084" i="2"/>
  <c r="F1084" i="2"/>
  <c r="G1084" i="2"/>
  <c r="L1084" i="2"/>
  <c r="E1085" i="2"/>
  <c r="F1085" i="2"/>
  <c r="L1085" i="2"/>
  <c r="E1086" i="2"/>
  <c r="F1086" i="2"/>
  <c r="G1086" i="2"/>
  <c r="L1086" i="2"/>
  <c r="E1087" i="2"/>
  <c r="F1087" i="2"/>
  <c r="G1087" i="2"/>
  <c r="L1087" i="2"/>
  <c r="E1088" i="2"/>
  <c r="F1088" i="2"/>
  <c r="G1088" i="2"/>
  <c r="L1088" i="2"/>
  <c r="E1089" i="2"/>
  <c r="F1089" i="2"/>
  <c r="F1155" i="2" s="1"/>
  <c r="G1089" i="2"/>
  <c r="L1089" i="2"/>
  <c r="E1090" i="2"/>
  <c r="F1090" i="2"/>
  <c r="G1090" i="2"/>
  <c r="L1090" i="2"/>
  <c r="E1091" i="2"/>
  <c r="F1091" i="2"/>
  <c r="G1091" i="2"/>
  <c r="L1091" i="2"/>
  <c r="E1092" i="2"/>
  <c r="F1092" i="2"/>
  <c r="G1092" i="2"/>
  <c r="L1092" i="2"/>
  <c r="E1093" i="2"/>
  <c r="F1093" i="2"/>
  <c r="G1093" i="2"/>
  <c r="L1093" i="2"/>
  <c r="E1094" i="2"/>
  <c r="F1094" i="2"/>
  <c r="G1094" i="2"/>
  <c r="L1094" i="2"/>
  <c r="E1095" i="2"/>
  <c r="F1095" i="2"/>
  <c r="G1095" i="2"/>
  <c r="L1095" i="2"/>
  <c r="E1096" i="2"/>
  <c r="F1096" i="2"/>
  <c r="G1096" i="2"/>
  <c r="L1096" i="2"/>
  <c r="E1097" i="2"/>
  <c r="F1097" i="2"/>
  <c r="G1097" i="2"/>
  <c r="L1097" i="2"/>
  <c r="E1098" i="2"/>
  <c r="F1098" i="2"/>
  <c r="F1164" i="2" s="1"/>
  <c r="G1098" i="2"/>
  <c r="L1098" i="2"/>
  <c r="E1099" i="2"/>
  <c r="F1099" i="2"/>
  <c r="G1099" i="2"/>
  <c r="L1099" i="2"/>
  <c r="E1100" i="2"/>
  <c r="F1100" i="2"/>
  <c r="G1100" i="2"/>
  <c r="L1100" i="2"/>
  <c r="E1101" i="2"/>
  <c r="F1101" i="2"/>
  <c r="F1167" i="2" s="1"/>
  <c r="G1101" i="2"/>
  <c r="L1101" i="2"/>
  <c r="E1102" i="2"/>
  <c r="F1102" i="2"/>
  <c r="G1102" i="2"/>
  <c r="L1102" i="2"/>
  <c r="E1103" i="2"/>
  <c r="F1103" i="2"/>
  <c r="G1103" i="2"/>
  <c r="L1103" i="2"/>
  <c r="E1104" i="2"/>
  <c r="F1104" i="2"/>
  <c r="G1104" i="2"/>
  <c r="L1104" i="2"/>
  <c r="E1105" i="2"/>
  <c r="F1105" i="2"/>
  <c r="G1105" i="2"/>
  <c r="L1105" i="2"/>
  <c r="E1106" i="2"/>
  <c r="F1106" i="2"/>
  <c r="G1106" i="2"/>
  <c r="L1106" i="2"/>
  <c r="E1107" i="2"/>
  <c r="F1107" i="2"/>
  <c r="G1107" i="2"/>
  <c r="L1107" i="2"/>
  <c r="E1108" i="2"/>
  <c r="F1108" i="2"/>
  <c r="G1108" i="2"/>
  <c r="L1108" i="2"/>
  <c r="E1109" i="2"/>
  <c r="F1109" i="2"/>
  <c r="G1109" i="2"/>
  <c r="L1109" i="2"/>
  <c r="E1110" i="2"/>
  <c r="F1110" i="2"/>
  <c r="G1110" i="2"/>
  <c r="L1110" i="2"/>
  <c r="E1111" i="2"/>
  <c r="F1111" i="2"/>
  <c r="G1111" i="2"/>
  <c r="L1111" i="2"/>
  <c r="E1112" i="2"/>
  <c r="F1112" i="2"/>
  <c r="G1112" i="2"/>
  <c r="L1112" i="2"/>
  <c r="E1113" i="2"/>
  <c r="F1113" i="2"/>
  <c r="G1113" i="2"/>
  <c r="L1113" i="2"/>
  <c r="E1114" i="2"/>
  <c r="F1114" i="2"/>
  <c r="G1114" i="2"/>
  <c r="L1114" i="2"/>
  <c r="E1115" i="2"/>
  <c r="F1115" i="2"/>
  <c r="G1115" i="2"/>
  <c r="L1115" i="2"/>
  <c r="E1116" i="2"/>
  <c r="F1116" i="2"/>
  <c r="G1116" i="2"/>
  <c r="L1116" i="2"/>
  <c r="E1117" i="2"/>
  <c r="G1117" i="2"/>
  <c r="L1117" i="2"/>
  <c r="E1118" i="2"/>
  <c r="F1118" i="2"/>
  <c r="G1118" i="2"/>
  <c r="L1118" i="2"/>
  <c r="E1119" i="2"/>
  <c r="F1119" i="2"/>
  <c r="G1119" i="2"/>
  <c r="L1119" i="2"/>
  <c r="E1120" i="2"/>
  <c r="F1120" i="2"/>
  <c r="G1120" i="2"/>
  <c r="L1120" i="2"/>
  <c r="E1121" i="2"/>
  <c r="F1121" i="2"/>
  <c r="G1121" i="2"/>
  <c r="L1121" i="2"/>
  <c r="E1122" i="2"/>
  <c r="F1122" i="2"/>
  <c r="F1188" i="2" s="1"/>
  <c r="G1122" i="2"/>
  <c r="L1122" i="2"/>
  <c r="E1124" i="2"/>
  <c r="F1124" i="2"/>
  <c r="G1124" i="2"/>
  <c r="E1125" i="2"/>
  <c r="F1125" i="2"/>
  <c r="G1125" i="2"/>
  <c r="H1125" i="2"/>
  <c r="H1126" i="2" s="1"/>
  <c r="H1127" i="2" s="1"/>
  <c r="H1128" i="2" s="1"/>
  <c r="H1129" i="2" s="1"/>
  <c r="H1130" i="2" s="1"/>
  <c r="H1131" i="2" s="1"/>
  <c r="H1132" i="2" s="1"/>
  <c r="H1133" i="2" s="1"/>
  <c r="H1134" i="2" s="1"/>
  <c r="H1135" i="2" s="1"/>
  <c r="H1136" i="2" s="1"/>
  <c r="H1137" i="2" s="1"/>
  <c r="H1138" i="2" s="1"/>
  <c r="H1139" i="2" s="1"/>
  <c r="H1140" i="2" s="1"/>
  <c r="H1141" i="2" s="1"/>
  <c r="H1142" i="2" s="1"/>
  <c r="H1143" i="2" s="1"/>
  <c r="H1144" i="2" s="1"/>
  <c r="H1145" i="2" s="1"/>
  <c r="H1146" i="2" s="1"/>
  <c r="H1147" i="2" s="1"/>
  <c r="H1148" i="2" s="1"/>
  <c r="H1149" i="2" s="1"/>
  <c r="H1150" i="2" s="1"/>
  <c r="H1151" i="2" s="1"/>
  <c r="H1152" i="2" s="1"/>
  <c r="H1153" i="2" s="1"/>
  <c r="H1154" i="2" s="1"/>
  <c r="H1155" i="2" s="1"/>
  <c r="H1156" i="2" s="1"/>
  <c r="H1157" i="2" s="1"/>
  <c r="H1158" i="2" s="1"/>
  <c r="H1159" i="2" s="1"/>
  <c r="H1160" i="2" s="1"/>
  <c r="H1161" i="2" s="1"/>
  <c r="H1162" i="2" s="1"/>
  <c r="H1163" i="2" s="1"/>
  <c r="H1164" i="2" s="1"/>
  <c r="H1165" i="2" s="1"/>
  <c r="H1166" i="2" s="1"/>
  <c r="H1167" i="2" s="1"/>
  <c r="H1168" i="2" s="1"/>
  <c r="H1169" i="2" s="1"/>
  <c r="H1170" i="2" s="1"/>
  <c r="H1171" i="2" s="1"/>
  <c r="H1172" i="2" s="1"/>
  <c r="H1173" i="2" s="1"/>
  <c r="H1174" i="2" s="1"/>
  <c r="H1175" i="2" s="1"/>
  <c r="H1176" i="2" s="1"/>
  <c r="H1177" i="2" s="1"/>
  <c r="H1178" i="2" s="1"/>
  <c r="H1179" i="2" s="1"/>
  <c r="H1180" i="2" s="1"/>
  <c r="H1181" i="2" s="1"/>
  <c r="H1182" i="2" s="1"/>
  <c r="H1183" i="2" s="1"/>
  <c r="H1184" i="2" s="1"/>
  <c r="H1185" i="2" s="1"/>
  <c r="H1186" i="2" s="1"/>
  <c r="H1187" i="2" s="1"/>
  <c r="H1188" i="2" s="1"/>
  <c r="I1125" i="2"/>
  <c r="I1126" i="2" s="1"/>
  <c r="I1127" i="2" s="1"/>
  <c r="I1128" i="2" s="1"/>
  <c r="I1129" i="2" s="1"/>
  <c r="I1130" i="2" s="1"/>
  <c r="I1131" i="2" s="1"/>
  <c r="I1132" i="2" s="1"/>
  <c r="I1133" i="2" s="1"/>
  <c r="I1134" i="2" s="1"/>
  <c r="I1135" i="2" s="1"/>
  <c r="I1136" i="2" s="1"/>
  <c r="I1137" i="2" s="1"/>
  <c r="I1138" i="2" s="1"/>
  <c r="I1139" i="2" s="1"/>
  <c r="I1140" i="2" s="1"/>
  <c r="I1141" i="2" s="1"/>
  <c r="I1142" i="2" s="1"/>
  <c r="I1143" i="2" s="1"/>
  <c r="I1144" i="2" s="1"/>
  <c r="I1145" i="2" s="1"/>
  <c r="I1146" i="2" s="1"/>
  <c r="I1147" i="2" s="1"/>
  <c r="I1148" i="2" s="1"/>
  <c r="I1149" i="2" s="1"/>
  <c r="I1150" i="2" s="1"/>
  <c r="I1151" i="2" s="1"/>
  <c r="I1152" i="2" s="1"/>
  <c r="I1153" i="2" s="1"/>
  <c r="I1154" i="2" s="1"/>
  <c r="I1155" i="2" s="1"/>
  <c r="I1156" i="2" s="1"/>
  <c r="I1157" i="2" s="1"/>
  <c r="I1158" i="2" s="1"/>
  <c r="I1159" i="2" s="1"/>
  <c r="I1160" i="2" s="1"/>
  <c r="I1161" i="2" s="1"/>
  <c r="I1162" i="2" s="1"/>
  <c r="I1163" i="2" s="1"/>
  <c r="I1164" i="2" s="1"/>
  <c r="I1165" i="2" s="1"/>
  <c r="I1166" i="2" s="1"/>
  <c r="I1167" i="2" s="1"/>
  <c r="I1168" i="2" s="1"/>
  <c r="I1169" i="2" s="1"/>
  <c r="I1170" i="2" s="1"/>
  <c r="I1171" i="2" s="1"/>
  <c r="I1172" i="2" s="1"/>
  <c r="I1173" i="2" s="1"/>
  <c r="I1174" i="2" s="1"/>
  <c r="I1175" i="2" s="1"/>
  <c r="I1176" i="2" s="1"/>
  <c r="I1177" i="2" s="1"/>
  <c r="I1178" i="2" s="1"/>
  <c r="I1179" i="2" s="1"/>
  <c r="I1180" i="2" s="1"/>
  <c r="I1181" i="2" s="1"/>
  <c r="I1182" i="2" s="1"/>
  <c r="I1183" i="2" s="1"/>
  <c r="I1184" i="2" s="1"/>
  <c r="I1185" i="2" s="1"/>
  <c r="I1186" i="2" s="1"/>
  <c r="I1187" i="2" s="1"/>
  <c r="I1188" i="2" s="1"/>
  <c r="J1125" i="2"/>
  <c r="K1125" i="2"/>
  <c r="E1126" i="2"/>
  <c r="F1126" i="2"/>
  <c r="G1126" i="2"/>
  <c r="J1126" i="2"/>
  <c r="K1126" i="2"/>
  <c r="E1127" i="2"/>
  <c r="F1127" i="2"/>
  <c r="G1127" i="2"/>
  <c r="J1127" i="2"/>
  <c r="J1128" i="2" s="1"/>
  <c r="K1127" i="2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E1128" i="2"/>
  <c r="F1128" i="2"/>
  <c r="G1128" i="2"/>
  <c r="E1129" i="2"/>
  <c r="F1129" i="2"/>
  <c r="G1129" i="2"/>
  <c r="J1129" i="2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E1130" i="2"/>
  <c r="F1130" i="2"/>
  <c r="G1130" i="2"/>
  <c r="E1131" i="2"/>
  <c r="F1131" i="2"/>
  <c r="G1131" i="2"/>
  <c r="E1132" i="2"/>
  <c r="F1132" i="2"/>
  <c r="G1132" i="2"/>
  <c r="E1133" i="2"/>
  <c r="F1133" i="2"/>
  <c r="G1133" i="2"/>
  <c r="E1134" i="2"/>
  <c r="F1134" i="2"/>
  <c r="G1134" i="2"/>
  <c r="E1135" i="2"/>
  <c r="F1135" i="2"/>
  <c r="G1135" i="2"/>
  <c r="E1136" i="2"/>
  <c r="F1136" i="2"/>
  <c r="G1136" i="2"/>
  <c r="E1137" i="2"/>
  <c r="F1137" i="2"/>
  <c r="G1137" i="2"/>
  <c r="E1138" i="2"/>
  <c r="F1138" i="2"/>
  <c r="G1138" i="2"/>
  <c r="E1139" i="2"/>
  <c r="F1139" i="2"/>
  <c r="E1140" i="2"/>
  <c r="F1140" i="2"/>
  <c r="G1140" i="2"/>
  <c r="E1141" i="2"/>
  <c r="F1141" i="2"/>
  <c r="G1141" i="2"/>
  <c r="E1142" i="2"/>
  <c r="F1142" i="2"/>
  <c r="G1142" i="2"/>
  <c r="E1143" i="2"/>
  <c r="F1143" i="2"/>
  <c r="G1143" i="2"/>
  <c r="E1144" i="2"/>
  <c r="F1144" i="2"/>
  <c r="G1144" i="2"/>
  <c r="E1145" i="2"/>
  <c r="F1145" i="2"/>
  <c r="G1145" i="2"/>
  <c r="E1146" i="2"/>
  <c r="F1146" i="2"/>
  <c r="G1146" i="2"/>
  <c r="E1147" i="2"/>
  <c r="G1147" i="2"/>
  <c r="E1148" i="2"/>
  <c r="F1148" i="2"/>
  <c r="G1148" i="2"/>
  <c r="E1149" i="2"/>
  <c r="F1149" i="2"/>
  <c r="G1149" i="2"/>
  <c r="E1150" i="2"/>
  <c r="F1150" i="2"/>
  <c r="G1150" i="2"/>
  <c r="E1151" i="2"/>
  <c r="F1151" i="2"/>
  <c r="G1151" i="2"/>
  <c r="E1152" i="2"/>
  <c r="F1152" i="2"/>
  <c r="G1152" i="2"/>
  <c r="E1153" i="2"/>
  <c r="F1153" i="2"/>
  <c r="G1153" i="2"/>
  <c r="E1154" i="2"/>
  <c r="F1154" i="2"/>
  <c r="G1154" i="2"/>
  <c r="E1155" i="2"/>
  <c r="G1155" i="2"/>
  <c r="E1156" i="2"/>
  <c r="F1156" i="2"/>
  <c r="G1156" i="2"/>
  <c r="E1157" i="2"/>
  <c r="F1157" i="2"/>
  <c r="G1157" i="2"/>
  <c r="E1158" i="2"/>
  <c r="F1158" i="2"/>
  <c r="G1158" i="2"/>
  <c r="E1159" i="2"/>
  <c r="F1159" i="2"/>
  <c r="G1159" i="2"/>
  <c r="E1160" i="2"/>
  <c r="F1160" i="2"/>
  <c r="G1160" i="2"/>
  <c r="E1161" i="2"/>
  <c r="F1161" i="2"/>
  <c r="G1161" i="2"/>
  <c r="E1162" i="2"/>
  <c r="F1162" i="2"/>
  <c r="G1162" i="2"/>
  <c r="E1163" i="2"/>
  <c r="F1163" i="2"/>
  <c r="G1163" i="2"/>
  <c r="E1164" i="2"/>
  <c r="G1164" i="2"/>
  <c r="E1165" i="2"/>
  <c r="F1165" i="2"/>
  <c r="G1165" i="2"/>
  <c r="E1166" i="2"/>
  <c r="F1166" i="2"/>
  <c r="G1166" i="2"/>
  <c r="E1167" i="2"/>
  <c r="G1167" i="2"/>
  <c r="E1168" i="2"/>
  <c r="F1168" i="2"/>
  <c r="G1168" i="2"/>
  <c r="E1169" i="2"/>
  <c r="F1169" i="2"/>
  <c r="G1169" i="2"/>
  <c r="E1170" i="2"/>
  <c r="F1170" i="2"/>
  <c r="G1170" i="2"/>
  <c r="E1171" i="2"/>
  <c r="F1171" i="2"/>
  <c r="G1171" i="2"/>
  <c r="E1172" i="2"/>
  <c r="F1172" i="2"/>
  <c r="G1172" i="2"/>
  <c r="E1173" i="2"/>
  <c r="F1173" i="2"/>
  <c r="G1173" i="2"/>
  <c r="E1174" i="2"/>
  <c r="F1174" i="2"/>
  <c r="G1174" i="2"/>
  <c r="E1175" i="2"/>
  <c r="F1175" i="2"/>
  <c r="G1175" i="2"/>
  <c r="E1176" i="2"/>
  <c r="F1176" i="2"/>
  <c r="G1176" i="2"/>
  <c r="E1177" i="2"/>
  <c r="F1177" i="2"/>
  <c r="G1177" i="2"/>
  <c r="E1178" i="2"/>
  <c r="F1178" i="2"/>
  <c r="G1178" i="2"/>
  <c r="E1179" i="2"/>
  <c r="F1179" i="2"/>
  <c r="G1179" i="2"/>
  <c r="E1180" i="2"/>
  <c r="F1180" i="2"/>
  <c r="G1180" i="2"/>
  <c r="E1181" i="2"/>
  <c r="F1181" i="2"/>
  <c r="G1181" i="2"/>
  <c r="E1182" i="2"/>
  <c r="F1182" i="2"/>
  <c r="G1182" i="2"/>
  <c r="E1183" i="2"/>
  <c r="G1183" i="2"/>
  <c r="E1184" i="2"/>
  <c r="F1184" i="2"/>
  <c r="G1184" i="2"/>
  <c r="E1185" i="2"/>
  <c r="F1185" i="2"/>
  <c r="G1185" i="2"/>
  <c r="E1186" i="2"/>
  <c r="F1186" i="2"/>
  <c r="G1186" i="2"/>
  <c r="E1187" i="2"/>
  <c r="F1187" i="2"/>
  <c r="G1187" i="2"/>
  <c r="E1188" i="2"/>
  <c r="G1188" i="2"/>
  <c r="E1190" i="2"/>
  <c r="F1190" i="2"/>
  <c r="G1190" i="2"/>
  <c r="H1190" i="2"/>
  <c r="H1191" i="2" s="1"/>
  <c r="H1192" i="2" s="1"/>
  <c r="H1193" i="2" s="1"/>
  <c r="H1194" i="2" s="1"/>
  <c r="H1195" i="2" s="1"/>
  <c r="H1196" i="2" s="1"/>
  <c r="H1197" i="2" s="1"/>
  <c r="H1198" i="2" s="1"/>
  <c r="H1199" i="2" s="1"/>
  <c r="H1200" i="2" s="1"/>
  <c r="H1201" i="2" s="1"/>
  <c r="H1202" i="2" s="1"/>
  <c r="H1203" i="2" s="1"/>
  <c r="H1204" i="2" s="1"/>
  <c r="H1205" i="2" s="1"/>
  <c r="H1206" i="2" s="1"/>
  <c r="H1207" i="2" s="1"/>
  <c r="H1208" i="2" s="1"/>
  <c r="H1209" i="2" s="1"/>
  <c r="H1210" i="2" s="1"/>
  <c r="H1211" i="2" s="1"/>
  <c r="H1212" i="2" s="1"/>
  <c r="H1213" i="2" s="1"/>
  <c r="H1214" i="2" s="1"/>
  <c r="H1215" i="2" s="1"/>
  <c r="H1216" i="2" s="1"/>
  <c r="H1217" i="2" s="1"/>
  <c r="H1218" i="2" s="1"/>
  <c r="H1219" i="2" s="1"/>
  <c r="H1220" i="2" s="1"/>
  <c r="H1221" i="2" s="1"/>
  <c r="H1222" i="2" s="1"/>
  <c r="H1223" i="2" s="1"/>
  <c r="H1224" i="2" s="1"/>
  <c r="H1225" i="2" s="1"/>
  <c r="H1226" i="2" s="1"/>
  <c r="H1227" i="2" s="1"/>
  <c r="H1228" i="2" s="1"/>
  <c r="H1229" i="2" s="1"/>
  <c r="H1230" i="2" s="1"/>
  <c r="H1231" i="2" s="1"/>
  <c r="H1232" i="2" s="1"/>
  <c r="H1233" i="2" s="1"/>
  <c r="H1234" i="2" s="1"/>
  <c r="H1235" i="2" s="1"/>
  <c r="H1236" i="2" s="1"/>
  <c r="H1237" i="2" s="1"/>
  <c r="H1238" i="2" s="1"/>
  <c r="H1239" i="2" s="1"/>
  <c r="H1240" i="2" s="1"/>
  <c r="H1241" i="2" s="1"/>
  <c r="H1242" i="2" s="1"/>
  <c r="H1243" i="2" s="1"/>
  <c r="H1244" i="2" s="1"/>
  <c r="H1245" i="2" s="1"/>
  <c r="H1246" i="2" s="1"/>
  <c r="H1247" i="2" s="1"/>
  <c r="H1248" i="2" s="1"/>
  <c r="H1249" i="2" s="1"/>
  <c r="H1250" i="2" s="1"/>
  <c r="H1251" i="2" s="1"/>
  <c r="H1252" i="2" s="1"/>
  <c r="H1253" i="2" s="1"/>
  <c r="H1254" i="2" s="1"/>
  <c r="I1190" i="2"/>
  <c r="J1190" i="2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K1190" i="2"/>
  <c r="L1190" i="2"/>
  <c r="M1190" i="2"/>
  <c r="E1191" i="2"/>
  <c r="F1191" i="2"/>
  <c r="G1191" i="2"/>
  <c r="I1191" i="2"/>
  <c r="I1192" i="2" s="1"/>
  <c r="I1193" i="2" s="1"/>
  <c r="I1194" i="2" s="1"/>
  <c r="I1195" i="2" s="1"/>
  <c r="I1196" i="2" s="1"/>
  <c r="I1197" i="2" s="1"/>
  <c r="I1198" i="2" s="1"/>
  <c r="I1199" i="2" s="1"/>
  <c r="I1200" i="2" s="1"/>
  <c r="I1201" i="2" s="1"/>
  <c r="I1202" i="2" s="1"/>
  <c r="I1203" i="2" s="1"/>
  <c r="I1204" i="2" s="1"/>
  <c r="I1205" i="2" s="1"/>
  <c r="I1206" i="2" s="1"/>
  <c r="I1207" i="2" s="1"/>
  <c r="I1208" i="2" s="1"/>
  <c r="I1209" i="2" s="1"/>
  <c r="I1210" i="2" s="1"/>
  <c r="I1211" i="2" s="1"/>
  <c r="I1212" i="2" s="1"/>
  <c r="I1213" i="2" s="1"/>
  <c r="I1214" i="2" s="1"/>
  <c r="I1215" i="2" s="1"/>
  <c r="I1216" i="2" s="1"/>
  <c r="I1217" i="2" s="1"/>
  <c r="I1218" i="2" s="1"/>
  <c r="I1219" i="2" s="1"/>
  <c r="I1220" i="2" s="1"/>
  <c r="I1221" i="2" s="1"/>
  <c r="I1222" i="2" s="1"/>
  <c r="I1223" i="2" s="1"/>
  <c r="I1224" i="2" s="1"/>
  <c r="I1225" i="2" s="1"/>
  <c r="I1226" i="2" s="1"/>
  <c r="I1227" i="2" s="1"/>
  <c r="I1228" i="2" s="1"/>
  <c r="I1229" i="2" s="1"/>
  <c r="I1230" i="2" s="1"/>
  <c r="I1231" i="2" s="1"/>
  <c r="I1232" i="2" s="1"/>
  <c r="I1233" i="2" s="1"/>
  <c r="I1234" i="2" s="1"/>
  <c r="I1235" i="2" s="1"/>
  <c r="I1236" i="2" s="1"/>
  <c r="I1237" i="2" s="1"/>
  <c r="I1238" i="2" s="1"/>
  <c r="I1239" i="2" s="1"/>
  <c r="I1240" i="2" s="1"/>
  <c r="I1241" i="2" s="1"/>
  <c r="I1242" i="2" s="1"/>
  <c r="I1243" i="2" s="1"/>
  <c r="I1244" i="2" s="1"/>
  <c r="I1245" i="2" s="1"/>
  <c r="I1246" i="2" s="1"/>
  <c r="I1247" i="2" s="1"/>
  <c r="I1248" i="2" s="1"/>
  <c r="I1249" i="2" s="1"/>
  <c r="I1250" i="2" s="1"/>
  <c r="I1251" i="2" s="1"/>
  <c r="I1252" i="2" s="1"/>
  <c r="I1253" i="2" s="1"/>
  <c r="I1254" i="2" s="1"/>
  <c r="K1191" i="2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L1191" i="2"/>
  <c r="M1191" i="2"/>
  <c r="P1191" i="2"/>
  <c r="E1192" i="2"/>
  <c r="F1192" i="2"/>
  <c r="G1192" i="2"/>
  <c r="L1192" i="2"/>
  <c r="M1192" i="2"/>
  <c r="P1192" i="2"/>
  <c r="P1193" i="2" s="1"/>
  <c r="P1194" i="2" s="1"/>
  <c r="P1195" i="2" s="1"/>
  <c r="P1196" i="2" s="1"/>
  <c r="P1197" i="2" s="1"/>
  <c r="P1198" i="2" s="1"/>
  <c r="P1199" i="2" s="1"/>
  <c r="P1200" i="2" s="1"/>
  <c r="P1201" i="2" s="1"/>
  <c r="P1202" i="2" s="1"/>
  <c r="P1203" i="2" s="1"/>
  <c r="P1204" i="2" s="1"/>
  <c r="P1205" i="2" s="1"/>
  <c r="P1206" i="2" s="1"/>
  <c r="P1207" i="2" s="1"/>
  <c r="P1208" i="2" s="1"/>
  <c r="P1209" i="2" s="1"/>
  <c r="P1210" i="2" s="1"/>
  <c r="P1211" i="2" s="1"/>
  <c r="P1212" i="2" s="1"/>
  <c r="P1213" i="2" s="1"/>
  <c r="P1214" i="2" s="1"/>
  <c r="P1215" i="2" s="1"/>
  <c r="P1216" i="2" s="1"/>
  <c r="P1217" i="2" s="1"/>
  <c r="P1218" i="2" s="1"/>
  <c r="P1219" i="2" s="1"/>
  <c r="P1220" i="2" s="1"/>
  <c r="P1221" i="2" s="1"/>
  <c r="P1222" i="2" s="1"/>
  <c r="P1223" i="2" s="1"/>
  <c r="P1224" i="2" s="1"/>
  <c r="P1225" i="2" s="1"/>
  <c r="P1226" i="2" s="1"/>
  <c r="P1227" i="2" s="1"/>
  <c r="P1228" i="2" s="1"/>
  <c r="P1229" i="2" s="1"/>
  <c r="P1230" i="2" s="1"/>
  <c r="P1231" i="2" s="1"/>
  <c r="P1232" i="2" s="1"/>
  <c r="P1233" i="2" s="1"/>
  <c r="P1234" i="2" s="1"/>
  <c r="P1235" i="2" s="1"/>
  <c r="P1236" i="2" s="1"/>
  <c r="P1237" i="2" s="1"/>
  <c r="P1238" i="2" s="1"/>
  <c r="P1239" i="2" s="1"/>
  <c r="P1240" i="2" s="1"/>
  <c r="P1241" i="2" s="1"/>
  <c r="P1242" i="2" s="1"/>
  <c r="P1243" i="2" s="1"/>
  <c r="P1244" i="2" s="1"/>
  <c r="P1245" i="2" s="1"/>
  <c r="P1246" i="2" s="1"/>
  <c r="P1247" i="2" s="1"/>
  <c r="P1248" i="2" s="1"/>
  <c r="P1249" i="2" s="1"/>
  <c r="P1250" i="2" s="1"/>
  <c r="P1251" i="2" s="1"/>
  <c r="P1252" i="2" s="1"/>
  <c r="P1253" i="2" s="1"/>
  <c r="P1254" i="2" s="1"/>
  <c r="E1193" i="2"/>
  <c r="F1193" i="2"/>
  <c r="G1193" i="2"/>
  <c r="L1193" i="2"/>
  <c r="M1193" i="2"/>
  <c r="E1194" i="2"/>
  <c r="F1194" i="2"/>
  <c r="G1194" i="2"/>
  <c r="L1194" i="2"/>
  <c r="M1194" i="2"/>
  <c r="E1195" i="2"/>
  <c r="F1195" i="2"/>
  <c r="G1195" i="2"/>
  <c r="L1195" i="2"/>
  <c r="M1195" i="2"/>
  <c r="E1196" i="2"/>
  <c r="F1196" i="2"/>
  <c r="G1196" i="2"/>
  <c r="L1196" i="2"/>
  <c r="M1196" i="2"/>
  <c r="E1197" i="2"/>
  <c r="F1197" i="2"/>
  <c r="G1197" i="2"/>
  <c r="L1197" i="2"/>
  <c r="M1197" i="2"/>
  <c r="E1198" i="2"/>
  <c r="F1198" i="2"/>
  <c r="G1198" i="2"/>
  <c r="L1198" i="2"/>
  <c r="M1198" i="2"/>
  <c r="E1199" i="2"/>
  <c r="F1199" i="2"/>
  <c r="G1199" i="2"/>
  <c r="L1199" i="2"/>
  <c r="M1199" i="2"/>
  <c r="E1200" i="2"/>
  <c r="F1200" i="2"/>
  <c r="G1200" i="2"/>
  <c r="L1200" i="2"/>
  <c r="M1200" i="2"/>
  <c r="E1201" i="2"/>
  <c r="F1201" i="2"/>
  <c r="G1201" i="2"/>
  <c r="L1201" i="2"/>
  <c r="M1201" i="2"/>
  <c r="E1202" i="2"/>
  <c r="F1202" i="2"/>
  <c r="G1202" i="2"/>
  <c r="L1202" i="2"/>
  <c r="M1202" i="2"/>
  <c r="E1203" i="2"/>
  <c r="F1203" i="2"/>
  <c r="G1203" i="2"/>
  <c r="L1203" i="2"/>
  <c r="E1204" i="2"/>
  <c r="F1204" i="2"/>
  <c r="G1204" i="2"/>
  <c r="L1204" i="2"/>
  <c r="E1205" i="2"/>
  <c r="F1205" i="2"/>
  <c r="G1205" i="2"/>
  <c r="L1205" i="2"/>
  <c r="E1206" i="2"/>
  <c r="F1206" i="2"/>
  <c r="G1206" i="2"/>
  <c r="L1206" i="2"/>
  <c r="E1207" i="2"/>
  <c r="F1207" i="2"/>
  <c r="G1207" i="2"/>
  <c r="L1207" i="2"/>
  <c r="E1208" i="2"/>
  <c r="F1208" i="2"/>
  <c r="G1208" i="2"/>
  <c r="L1208" i="2"/>
  <c r="E1209" i="2"/>
  <c r="F1209" i="2"/>
  <c r="G1209" i="2"/>
  <c r="L1209" i="2"/>
  <c r="E1210" i="2"/>
  <c r="F1210" i="2"/>
  <c r="G1210" i="2"/>
  <c r="L1210" i="2"/>
  <c r="E1211" i="2"/>
  <c r="F1211" i="2"/>
  <c r="G1211" i="2"/>
  <c r="L1211" i="2"/>
  <c r="E1212" i="2"/>
  <c r="F1212" i="2"/>
  <c r="G1212" i="2"/>
  <c r="L1212" i="2"/>
  <c r="E1213" i="2"/>
  <c r="F1213" i="2"/>
  <c r="G1213" i="2"/>
  <c r="L1213" i="2"/>
  <c r="E1214" i="2"/>
  <c r="F1214" i="2"/>
  <c r="G1214" i="2"/>
  <c r="L1214" i="2"/>
  <c r="E1215" i="2"/>
  <c r="F1215" i="2"/>
  <c r="G1215" i="2"/>
  <c r="L1215" i="2"/>
  <c r="E1216" i="2"/>
  <c r="F1216" i="2"/>
  <c r="G1216" i="2"/>
  <c r="L1216" i="2"/>
  <c r="E1217" i="2"/>
  <c r="F1217" i="2"/>
  <c r="G1217" i="2"/>
  <c r="L1217" i="2"/>
  <c r="E1218" i="2"/>
  <c r="F1218" i="2"/>
  <c r="G1218" i="2"/>
  <c r="L1218" i="2"/>
  <c r="E1219" i="2"/>
  <c r="F1219" i="2"/>
  <c r="G1219" i="2"/>
  <c r="L1219" i="2"/>
  <c r="E1220" i="2"/>
  <c r="F1220" i="2"/>
  <c r="G1220" i="2"/>
  <c r="L1220" i="2"/>
  <c r="E1221" i="2"/>
  <c r="F1221" i="2"/>
  <c r="G1221" i="2"/>
  <c r="L1221" i="2"/>
  <c r="E1222" i="2"/>
  <c r="F1222" i="2"/>
  <c r="G1222" i="2"/>
  <c r="L1222" i="2"/>
  <c r="E1223" i="2"/>
  <c r="F1223" i="2"/>
  <c r="G1223" i="2"/>
  <c r="L1223" i="2"/>
  <c r="E1224" i="2"/>
  <c r="F1224" i="2"/>
  <c r="G1224" i="2"/>
  <c r="L1224" i="2"/>
  <c r="E1225" i="2"/>
  <c r="F1225" i="2"/>
  <c r="G1225" i="2"/>
  <c r="L1225" i="2"/>
  <c r="E1226" i="2"/>
  <c r="F1226" i="2"/>
  <c r="G1226" i="2"/>
  <c r="L1226" i="2"/>
  <c r="E1227" i="2"/>
  <c r="F1227" i="2"/>
  <c r="G1227" i="2"/>
  <c r="L1227" i="2"/>
  <c r="E1228" i="2"/>
  <c r="F1228" i="2"/>
  <c r="G1228" i="2"/>
  <c r="L1228" i="2"/>
  <c r="E1229" i="2"/>
  <c r="F1229" i="2"/>
  <c r="G1229" i="2"/>
  <c r="L1229" i="2"/>
  <c r="E1230" i="2"/>
  <c r="F1230" i="2"/>
  <c r="G1230" i="2"/>
  <c r="L1230" i="2"/>
  <c r="E1231" i="2"/>
  <c r="F1231" i="2"/>
  <c r="G1231" i="2"/>
  <c r="L1231" i="2"/>
  <c r="E1232" i="2"/>
  <c r="F1232" i="2"/>
  <c r="G1232" i="2"/>
  <c r="L1232" i="2"/>
  <c r="E1233" i="2"/>
  <c r="F1233" i="2"/>
  <c r="G1233" i="2"/>
  <c r="L1233" i="2"/>
  <c r="E1234" i="2"/>
  <c r="F1234" i="2"/>
  <c r="G1234" i="2"/>
  <c r="L1234" i="2"/>
  <c r="E1235" i="2"/>
  <c r="F1235" i="2"/>
  <c r="G1235" i="2"/>
  <c r="L1235" i="2"/>
  <c r="E1236" i="2"/>
  <c r="F1236" i="2"/>
  <c r="G1236" i="2"/>
  <c r="L1236" i="2"/>
  <c r="E1237" i="2"/>
  <c r="F1237" i="2"/>
  <c r="G1237" i="2"/>
  <c r="L1237" i="2"/>
  <c r="E1238" i="2"/>
  <c r="F1238" i="2"/>
  <c r="G1238" i="2"/>
  <c r="L1238" i="2"/>
  <c r="E1239" i="2"/>
  <c r="F1239" i="2"/>
  <c r="G1239" i="2"/>
  <c r="L1239" i="2"/>
  <c r="E1240" i="2"/>
  <c r="F1240" i="2"/>
  <c r="G1240" i="2"/>
  <c r="L1240" i="2"/>
  <c r="E1241" i="2"/>
  <c r="F1241" i="2"/>
  <c r="G1241" i="2"/>
  <c r="L1241" i="2"/>
  <c r="E1242" i="2"/>
  <c r="F1242" i="2"/>
  <c r="G1242" i="2"/>
  <c r="L1242" i="2"/>
  <c r="E1243" i="2"/>
  <c r="F1243" i="2"/>
  <c r="G1243" i="2"/>
  <c r="L1243" i="2"/>
  <c r="E1244" i="2"/>
  <c r="F1244" i="2"/>
  <c r="G1244" i="2"/>
  <c r="L1244" i="2"/>
  <c r="E1245" i="2"/>
  <c r="F1245" i="2"/>
  <c r="G1245" i="2"/>
  <c r="L1245" i="2"/>
  <c r="E1246" i="2"/>
  <c r="F1246" i="2"/>
  <c r="G1246" i="2"/>
  <c r="L1246" i="2"/>
  <c r="E1247" i="2"/>
  <c r="F1247" i="2"/>
  <c r="G1247" i="2"/>
  <c r="L1247" i="2"/>
  <c r="E1248" i="2"/>
  <c r="F1248" i="2"/>
  <c r="G1248" i="2"/>
  <c r="L1248" i="2"/>
  <c r="E1249" i="2"/>
  <c r="F1249" i="2"/>
  <c r="G1249" i="2"/>
  <c r="L1249" i="2"/>
  <c r="E1250" i="2"/>
  <c r="F1250" i="2"/>
  <c r="G1250" i="2"/>
  <c r="L1250" i="2"/>
  <c r="E1251" i="2"/>
  <c r="F1251" i="2"/>
  <c r="G1251" i="2"/>
  <c r="L1251" i="2"/>
  <c r="E1252" i="2"/>
  <c r="F1252" i="2"/>
  <c r="G1252" i="2"/>
  <c r="L1252" i="2"/>
  <c r="E1253" i="2"/>
  <c r="F1253" i="2"/>
  <c r="G1253" i="2"/>
  <c r="L1253" i="2"/>
  <c r="E1254" i="2"/>
  <c r="F1254" i="2"/>
  <c r="G1254" i="2"/>
  <c r="L1254" i="2"/>
  <c r="D1256" i="2"/>
  <c r="H1256" i="2" s="1"/>
  <c r="H1257" i="2" s="1"/>
  <c r="E1256" i="2"/>
  <c r="I1256" i="2"/>
  <c r="I1257" i="2" s="1"/>
  <c r="I1258" i="2" s="1"/>
  <c r="I1259" i="2" s="1"/>
  <c r="I1260" i="2" s="1"/>
  <c r="I1261" i="2" s="1"/>
  <c r="I1262" i="2" s="1"/>
  <c r="J1256" i="2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L1256" i="2"/>
  <c r="D1257" i="2"/>
  <c r="E1257" i="2"/>
  <c r="L1257" i="2"/>
  <c r="D1258" i="2"/>
  <c r="E1258" i="2"/>
  <c r="H1258" i="2"/>
  <c r="H1259" i="2" s="1"/>
  <c r="H1260" i="2" s="1"/>
  <c r="H1261" i="2" s="1"/>
  <c r="H1262" i="2" s="1"/>
  <c r="H1263" i="2" s="1"/>
  <c r="H1264" i="2" s="1"/>
  <c r="H1265" i="2" s="1"/>
  <c r="H1266" i="2" s="1"/>
  <c r="H1267" i="2" s="1"/>
  <c r="H1268" i="2" s="1"/>
  <c r="H1269" i="2" s="1"/>
  <c r="H1270" i="2" s="1"/>
  <c r="H1271" i="2" s="1"/>
  <c r="H1272" i="2" s="1"/>
  <c r="H1273" i="2" s="1"/>
  <c r="H1274" i="2" s="1"/>
  <c r="H1275" i="2" s="1"/>
  <c r="H1276" i="2" s="1"/>
  <c r="H1277" i="2" s="1"/>
  <c r="H1278" i="2" s="1"/>
  <c r="H1279" i="2" s="1"/>
  <c r="H1280" i="2" s="1"/>
  <c r="H1281" i="2" s="1"/>
  <c r="H1282" i="2" s="1"/>
  <c r="H1283" i="2" s="1"/>
  <c r="H1284" i="2" s="1"/>
  <c r="H1285" i="2" s="1"/>
  <c r="H1286" i="2" s="1"/>
  <c r="H1287" i="2" s="1"/>
  <c r="H1288" i="2" s="1"/>
  <c r="H1289" i="2" s="1"/>
  <c r="H1290" i="2" s="1"/>
  <c r="H1291" i="2" s="1"/>
  <c r="H1292" i="2" s="1"/>
  <c r="H1293" i="2" s="1"/>
  <c r="H1294" i="2" s="1"/>
  <c r="H1295" i="2" s="1"/>
  <c r="H1296" i="2" s="1"/>
  <c r="H1297" i="2" s="1"/>
  <c r="H1298" i="2" s="1"/>
  <c r="H1299" i="2" s="1"/>
  <c r="H1300" i="2" s="1"/>
  <c r="H1301" i="2" s="1"/>
  <c r="H1302" i="2" s="1"/>
  <c r="H1303" i="2" s="1"/>
  <c r="H1304" i="2" s="1"/>
  <c r="H1305" i="2" s="1"/>
  <c r="H1306" i="2" s="1"/>
  <c r="H1307" i="2" s="1"/>
  <c r="H1308" i="2" s="1"/>
  <c r="H1309" i="2" s="1"/>
  <c r="H1310" i="2" s="1"/>
  <c r="H1311" i="2" s="1"/>
  <c r="H1312" i="2" s="1"/>
  <c r="H1313" i="2" s="1"/>
  <c r="H1314" i="2" s="1"/>
  <c r="H1315" i="2" s="1"/>
  <c r="H1316" i="2" s="1"/>
  <c r="H1317" i="2" s="1"/>
  <c r="H1318" i="2" s="1"/>
  <c r="H1319" i="2" s="1"/>
  <c r="H1320" i="2" s="1"/>
  <c r="L1258" i="2"/>
  <c r="D1259" i="2"/>
  <c r="E1259" i="2"/>
  <c r="L1259" i="2"/>
  <c r="D1260" i="2"/>
  <c r="E1260" i="2"/>
  <c r="L1260" i="2"/>
  <c r="D1261" i="2"/>
  <c r="E1261" i="2"/>
  <c r="L1261" i="2"/>
  <c r="D1262" i="2"/>
  <c r="E1262" i="2"/>
  <c r="L1262" i="2"/>
  <c r="D1263" i="2"/>
  <c r="E1263" i="2"/>
  <c r="I1263" i="2"/>
  <c r="I1264" i="2" s="1"/>
  <c r="I1265" i="2" s="1"/>
  <c r="I1266" i="2" s="1"/>
  <c r="I1267" i="2" s="1"/>
  <c r="I1268" i="2" s="1"/>
  <c r="L1263" i="2"/>
  <c r="D1264" i="2"/>
  <c r="E1264" i="2"/>
  <c r="L1264" i="2"/>
  <c r="D1265" i="2"/>
  <c r="E1265" i="2"/>
  <c r="L1265" i="2"/>
  <c r="D1266" i="2"/>
  <c r="E1266" i="2"/>
  <c r="L1266" i="2"/>
  <c r="D1267" i="2"/>
  <c r="E1267" i="2"/>
  <c r="L1267" i="2"/>
  <c r="D1268" i="2"/>
  <c r="E1268" i="2"/>
  <c r="J1268" i="2"/>
  <c r="J1269" i="2" s="1"/>
  <c r="J1270" i="2" s="1"/>
  <c r="J1271" i="2" s="1"/>
  <c r="J1272" i="2" s="1"/>
  <c r="L1268" i="2"/>
  <c r="D1269" i="2"/>
  <c r="E1269" i="2"/>
  <c r="I1269" i="2"/>
  <c r="I1270" i="2" s="1"/>
  <c r="I1271" i="2" s="1"/>
  <c r="I1272" i="2" s="1"/>
  <c r="I1273" i="2" s="1"/>
  <c r="I1274" i="2" s="1"/>
  <c r="L1269" i="2"/>
  <c r="D1270" i="2"/>
  <c r="E1270" i="2"/>
  <c r="L1270" i="2"/>
  <c r="D1271" i="2"/>
  <c r="E1271" i="2"/>
  <c r="L1271" i="2"/>
  <c r="D1272" i="2"/>
  <c r="E1272" i="2"/>
  <c r="L1272" i="2"/>
  <c r="D1273" i="2"/>
  <c r="E1273" i="2"/>
  <c r="J1273" i="2"/>
  <c r="L1273" i="2"/>
  <c r="D1274" i="2"/>
  <c r="E1274" i="2"/>
  <c r="J1274" i="2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L1274" i="2"/>
  <c r="D1275" i="2"/>
  <c r="E1275" i="2"/>
  <c r="I1275" i="2"/>
  <c r="I1276" i="2" s="1"/>
  <c r="I1277" i="2" s="1"/>
  <c r="I1278" i="2" s="1"/>
  <c r="I1279" i="2" s="1"/>
  <c r="I1280" i="2" s="1"/>
  <c r="I1281" i="2" s="1"/>
  <c r="I1282" i="2" s="1"/>
  <c r="I1283" i="2" s="1"/>
  <c r="I1284" i="2" s="1"/>
  <c r="I1285" i="2" s="1"/>
  <c r="I1286" i="2" s="1"/>
  <c r="I1287" i="2" s="1"/>
  <c r="I1288" i="2" s="1"/>
  <c r="I1289" i="2" s="1"/>
  <c r="I1290" i="2" s="1"/>
  <c r="I1291" i="2" s="1"/>
  <c r="I1292" i="2" s="1"/>
  <c r="I1293" i="2" s="1"/>
  <c r="I1294" i="2" s="1"/>
  <c r="I1295" i="2" s="1"/>
  <c r="I1296" i="2" s="1"/>
  <c r="I1297" i="2" s="1"/>
  <c r="I1298" i="2" s="1"/>
  <c r="I1299" i="2" s="1"/>
  <c r="I1300" i="2" s="1"/>
  <c r="I1301" i="2" s="1"/>
  <c r="I1302" i="2" s="1"/>
  <c r="I1303" i="2" s="1"/>
  <c r="I1304" i="2" s="1"/>
  <c r="I1305" i="2" s="1"/>
  <c r="I1306" i="2" s="1"/>
  <c r="I1307" i="2" s="1"/>
  <c r="I1308" i="2" s="1"/>
  <c r="I1309" i="2" s="1"/>
  <c r="I1310" i="2" s="1"/>
  <c r="I1311" i="2" s="1"/>
  <c r="I1312" i="2" s="1"/>
  <c r="I1313" i="2" s="1"/>
  <c r="I1314" i="2" s="1"/>
  <c r="I1315" i="2" s="1"/>
  <c r="I1316" i="2" s="1"/>
  <c r="I1317" i="2" s="1"/>
  <c r="I1318" i="2" s="1"/>
  <c r="I1319" i="2" s="1"/>
  <c r="I1320" i="2" s="1"/>
  <c r="L1275" i="2"/>
  <c r="D1276" i="2"/>
  <c r="E1276" i="2"/>
  <c r="L1276" i="2"/>
  <c r="D1277" i="2"/>
  <c r="E1277" i="2"/>
  <c r="L1277" i="2"/>
  <c r="D1278" i="2"/>
  <c r="E1278" i="2"/>
  <c r="L1278" i="2"/>
  <c r="D1279" i="2"/>
  <c r="E1279" i="2"/>
  <c r="L1279" i="2"/>
  <c r="D1280" i="2"/>
  <c r="E1280" i="2"/>
  <c r="L1280" i="2"/>
  <c r="D1281" i="2"/>
  <c r="E1281" i="2"/>
  <c r="L1281" i="2"/>
  <c r="D1282" i="2"/>
  <c r="E1282" i="2"/>
  <c r="L1282" i="2"/>
  <c r="D1283" i="2"/>
  <c r="E1283" i="2"/>
  <c r="L1283" i="2"/>
  <c r="D1284" i="2"/>
  <c r="E1284" i="2"/>
  <c r="L1284" i="2"/>
  <c r="D1285" i="2"/>
  <c r="E1285" i="2"/>
  <c r="L1285" i="2"/>
  <c r="D1286" i="2"/>
  <c r="E1286" i="2"/>
  <c r="L1286" i="2"/>
  <c r="D1287" i="2"/>
  <c r="E1287" i="2"/>
  <c r="L1287" i="2"/>
  <c r="D1288" i="2"/>
  <c r="E1288" i="2"/>
  <c r="L1288" i="2"/>
  <c r="D1289" i="2"/>
  <c r="E1289" i="2"/>
  <c r="L1289" i="2"/>
  <c r="D1290" i="2"/>
  <c r="E1290" i="2"/>
  <c r="L1290" i="2"/>
  <c r="D1291" i="2"/>
  <c r="E1291" i="2"/>
  <c r="L1291" i="2"/>
  <c r="D1292" i="2"/>
  <c r="E1292" i="2"/>
  <c r="L1292" i="2"/>
  <c r="D1293" i="2"/>
  <c r="E1293" i="2"/>
  <c r="L1293" i="2"/>
  <c r="D1294" i="2"/>
  <c r="E1294" i="2"/>
  <c r="L1294" i="2"/>
  <c r="D1295" i="2"/>
  <c r="E1295" i="2"/>
  <c r="L1295" i="2"/>
  <c r="D1296" i="2"/>
  <c r="E1296" i="2"/>
  <c r="L1296" i="2"/>
  <c r="D1297" i="2"/>
  <c r="E1297" i="2"/>
  <c r="L1297" i="2"/>
  <c r="D1298" i="2"/>
  <c r="E1298" i="2"/>
  <c r="L1298" i="2"/>
  <c r="D1299" i="2"/>
  <c r="E1299" i="2"/>
  <c r="L1299" i="2"/>
  <c r="D1300" i="2"/>
  <c r="E1300" i="2"/>
  <c r="L1300" i="2"/>
  <c r="D1301" i="2"/>
  <c r="E1301" i="2"/>
  <c r="L1301" i="2"/>
  <c r="D1302" i="2"/>
  <c r="E1302" i="2"/>
  <c r="L1302" i="2"/>
  <c r="D1303" i="2"/>
  <c r="E1303" i="2"/>
  <c r="L1303" i="2"/>
  <c r="D1304" i="2"/>
  <c r="E1304" i="2"/>
  <c r="L1304" i="2"/>
  <c r="D1305" i="2"/>
  <c r="E1305" i="2"/>
  <c r="L1305" i="2"/>
  <c r="D1306" i="2"/>
  <c r="E1306" i="2"/>
  <c r="L1306" i="2"/>
  <c r="D1307" i="2"/>
  <c r="E1307" i="2"/>
  <c r="L1307" i="2"/>
  <c r="D1308" i="2"/>
  <c r="E1308" i="2"/>
  <c r="L1308" i="2"/>
  <c r="D1309" i="2"/>
  <c r="E1309" i="2"/>
  <c r="L1309" i="2"/>
  <c r="D1310" i="2"/>
  <c r="E1310" i="2"/>
  <c r="L1310" i="2"/>
  <c r="D1311" i="2"/>
  <c r="E1311" i="2"/>
  <c r="L1311" i="2"/>
  <c r="D1312" i="2"/>
  <c r="E1312" i="2"/>
  <c r="L1312" i="2"/>
  <c r="D1313" i="2"/>
  <c r="E1313" i="2"/>
  <c r="L1313" i="2"/>
  <c r="D1314" i="2"/>
  <c r="E1314" i="2"/>
  <c r="L1314" i="2"/>
  <c r="D1315" i="2"/>
  <c r="E1315" i="2"/>
  <c r="L1315" i="2"/>
  <c r="D1316" i="2"/>
  <c r="E1316" i="2"/>
  <c r="L1316" i="2"/>
  <c r="D1317" i="2"/>
  <c r="E1317" i="2"/>
  <c r="L1317" i="2"/>
  <c r="D1318" i="2"/>
  <c r="E1318" i="2"/>
  <c r="L1318" i="2"/>
  <c r="D1319" i="2"/>
  <c r="E1319" i="2"/>
  <c r="L1319" i="2"/>
  <c r="D1320" i="2"/>
  <c r="E1320" i="2"/>
  <c r="L1320" i="2"/>
  <c r="D1322" i="2"/>
  <c r="H1322" i="2" s="1"/>
  <c r="H1323" i="2" s="1"/>
  <c r="E1322" i="2"/>
  <c r="I1322" i="2"/>
  <c r="I1323" i="2" s="1"/>
  <c r="I1324" i="2" s="1"/>
  <c r="I1325" i="2" s="1"/>
  <c r="I1326" i="2" s="1"/>
  <c r="I1327" i="2" s="1"/>
  <c r="I1328" i="2" s="1"/>
  <c r="I1329" i="2" s="1"/>
  <c r="I1330" i="2" s="1"/>
  <c r="I1331" i="2" s="1"/>
  <c r="I1332" i="2" s="1"/>
  <c r="I1333" i="2" s="1"/>
  <c r="I1334" i="2" s="1"/>
  <c r="I1335" i="2" s="1"/>
  <c r="I1336" i="2" s="1"/>
  <c r="I1337" i="2" s="1"/>
  <c r="I1338" i="2" s="1"/>
  <c r="I1339" i="2" s="1"/>
  <c r="I1340" i="2" s="1"/>
  <c r="I1341" i="2" s="1"/>
  <c r="I1342" i="2" s="1"/>
  <c r="I1343" i="2" s="1"/>
  <c r="I1344" i="2" s="1"/>
  <c r="I1345" i="2" s="1"/>
  <c r="I1346" i="2" s="1"/>
  <c r="I1347" i="2" s="1"/>
  <c r="I1348" i="2" s="1"/>
  <c r="I1349" i="2" s="1"/>
  <c r="I1350" i="2" s="1"/>
  <c r="I1351" i="2" s="1"/>
  <c r="I1352" i="2" s="1"/>
  <c r="I1353" i="2" s="1"/>
  <c r="I1354" i="2" s="1"/>
  <c r="I1355" i="2" s="1"/>
  <c r="I1356" i="2" s="1"/>
  <c r="I1357" i="2" s="1"/>
  <c r="I1358" i="2" s="1"/>
  <c r="I1359" i="2" s="1"/>
  <c r="I1360" i="2" s="1"/>
  <c r="I1361" i="2" s="1"/>
  <c r="I1362" i="2" s="1"/>
  <c r="I1363" i="2" s="1"/>
  <c r="I1364" i="2" s="1"/>
  <c r="I1365" i="2" s="1"/>
  <c r="I1366" i="2" s="1"/>
  <c r="I1367" i="2" s="1"/>
  <c r="I1368" i="2" s="1"/>
  <c r="I1369" i="2" s="1"/>
  <c r="I1370" i="2" s="1"/>
  <c r="I1371" i="2" s="1"/>
  <c r="I1372" i="2" s="1"/>
  <c r="I1373" i="2" s="1"/>
  <c r="I1374" i="2" s="1"/>
  <c r="I1375" i="2" s="1"/>
  <c r="I1376" i="2" s="1"/>
  <c r="I1377" i="2" s="1"/>
  <c r="I1378" i="2" s="1"/>
  <c r="I1379" i="2" s="1"/>
  <c r="I1380" i="2" s="1"/>
  <c r="I1381" i="2" s="1"/>
  <c r="I1382" i="2" s="1"/>
  <c r="I1383" i="2" s="1"/>
  <c r="I1384" i="2" s="1"/>
  <c r="I1385" i="2" s="1"/>
  <c r="I1386" i="2" s="1"/>
  <c r="J1322" i="2"/>
  <c r="K1322" i="2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L1322" i="2"/>
  <c r="D1323" i="2"/>
  <c r="E1323" i="2"/>
  <c r="J1323" i="2"/>
  <c r="J1324" i="2" s="1"/>
  <c r="L1323" i="2"/>
  <c r="D1324" i="2"/>
  <c r="E1324" i="2"/>
  <c r="H1324" i="2"/>
  <c r="H1325" i="2" s="1"/>
  <c r="H1326" i="2" s="1"/>
  <c r="H1327" i="2" s="1"/>
  <c r="H1328" i="2" s="1"/>
  <c r="H1329" i="2" s="1"/>
  <c r="H1330" i="2" s="1"/>
  <c r="H1331" i="2" s="1"/>
  <c r="H1332" i="2" s="1"/>
  <c r="H1333" i="2" s="1"/>
  <c r="H1334" i="2" s="1"/>
  <c r="H1335" i="2" s="1"/>
  <c r="H1336" i="2" s="1"/>
  <c r="H1337" i="2" s="1"/>
  <c r="H1338" i="2" s="1"/>
  <c r="H1339" i="2" s="1"/>
  <c r="H1340" i="2" s="1"/>
  <c r="H1341" i="2" s="1"/>
  <c r="H1342" i="2" s="1"/>
  <c r="H1343" i="2" s="1"/>
  <c r="H1344" i="2" s="1"/>
  <c r="H1345" i="2" s="1"/>
  <c r="H1346" i="2" s="1"/>
  <c r="H1347" i="2" s="1"/>
  <c r="H1348" i="2" s="1"/>
  <c r="H1349" i="2" s="1"/>
  <c r="H1350" i="2" s="1"/>
  <c r="H1351" i="2" s="1"/>
  <c r="H1352" i="2" s="1"/>
  <c r="H1353" i="2" s="1"/>
  <c r="H1354" i="2" s="1"/>
  <c r="H1355" i="2" s="1"/>
  <c r="H1356" i="2" s="1"/>
  <c r="H1357" i="2" s="1"/>
  <c r="H1358" i="2" s="1"/>
  <c r="H1359" i="2" s="1"/>
  <c r="H1360" i="2" s="1"/>
  <c r="H1361" i="2" s="1"/>
  <c r="H1362" i="2" s="1"/>
  <c r="H1363" i="2" s="1"/>
  <c r="H1364" i="2" s="1"/>
  <c r="H1365" i="2" s="1"/>
  <c r="H1366" i="2" s="1"/>
  <c r="H1367" i="2" s="1"/>
  <c r="H1368" i="2" s="1"/>
  <c r="H1369" i="2" s="1"/>
  <c r="H1370" i="2" s="1"/>
  <c r="H1371" i="2" s="1"/>
  <c r="H1372" i="2" s="1"/>
  <c r="H1373" i="2" s="1"/>
  <c r="H1374" i="2" s="1"/>
  <c r="H1375" i="2" s="1"/>
  <c r="H1376" i="2" s="1"/>
  <c r="H1377" i="2" s="1"/>
  <c r="H1378" i="2" s="1"/>
  <c r="H1379" i="2" s="1"/>
  <c r="H1380" i="2" s="1"/>
  <c r="H1381" i="2" s="1"/>
  <c r="H1382" i="2" s="1"/>
  <c r="H1383" i="2" s="1"/>
  <c r="H1384" i="2" s="1"/>
  <c r="H1385" i="2" s="1"/>
  <c r="H1386" i="2" s="1"/>
  <c r="L1324" i="2"/>
  <c r="D1325" i="2"/>
  <c r="E1325" i="2"/>
  <c r="J1325" i="2"/>
  <c r="J1326" i="2" s="1"/>
  <c r="J1327" i="2" s="1"/>
  <c r="J1328" i="2" s="1"/>
  <c r="L1325" i="2"/>
  <c r="D1326" i="2"/>
  <c r="E1326" i="2"/>
  <c r="L1326" i="2"/>
  <c r="D1327" i="2"/>
  <c r="E1327" i="2"/>
  <c r="L1327" i="2"/>
  <c r="D1328" i="2"/>
  <c r="E1328" i="2"/>
  <c r="L1328" i="2"/>
  <c r="D1329" i="2"/>
  <c r="E1329" i="2"/>
  <c r="J1329" i="2"/>
  <c r="L1329" i="2"/>
  <c r="D1330" i="2"/>
  <c r="E1330" i="2"/>
  <c r="J1330" i="2"/>
  <c r="L1330" i="2"/>
  <c r="D1331" i="2"/>
  <c r="E1331" i="2"/>
  <c r="J1331" i="2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L1331" i="2"/>
  <c r="D1332" i="2"/>
  <c r="E1332" i="2"/>
  <c r="L1332" i="2"/>
  <c r="D1333" i="2"/>
  <c r="E1333" i="2"/>
  <c r="L1333" i="2"/>
  <c r="D1334" i="2"/>
  <c r="E1334" i="2"/>
  <c r="L1334" i="2"/>
  <c r="D1335" i="2"/>
  <c r="E1335" i="2"/>
  <c r="L1335" i="2"/>
  <c r="D1336" i="2"/>
  <c r="E1336" i="2"/>
  <c r="L1336" i="2"/>
  <c r="D1337" i="2"/>
  <c r="E1337" i="2"/>
  <c r="L1337" i="2"/>
  <c r="D1338" i="2"/>
  <c r="E1338" i="2"/>
  <c r="L1338" i="2"/>
  <c r="D1339" i="2"/>
  <c r="E1339" i="2"/>
  <c r="L1339" i="2"/>
  <c r="D1340" i="2"/>
  <c r="E1340" i="2"/>
  <c r="L1340" i="2"/>
  <c r="D1341" i="2"/>
  <c r="E1341" i="2"/>
  <c r="L1341" i="2"/>
  <c r="D1342" i="2"/>
  <c r="E1342" i="2"/>
  <c r="L1342" i="2"/>
  <c r="D1343" i="2"/>
  <c r="E1343" i="2"/>
  <c r="L1343" i="2"/>
  <c r="D1344" i="2"/>
  <c r="E1344" i="2"/>
  <c r="L1344" i="2"/>
  <c r="D1345" i="2"/>
  <c r="E1345" i="2"/>
  <c r="L1345" i="2"/>
  <c r="D1346" i="2"/>
  <c r="E1346" i="2"/>
  <c r="L1346" i="2"/>
  <c r="D1347" i="2"/>
  <c r="E1347" i="2"/>
  <c r="L1347" i="2"/>
  <c r="D1348" i="2"/>
  <c r="E1348" i="2"/>
  <c r="L1348" i="2"/>
  <c r="D1349" i="2"/>
  <c r="E1349" i="2"/>
  <c r="L1349" i="2"/>
  <c r="D1350" i="2"/>
  <c r="E1350" i="2"/>
  <c r="L1350" i="2"/>
  <c r="D1351" i="2"/>
  <c r="E1351" i="2"/>
  <c r="L1351" i="2"/>
  <c r="D1352" i="2"/>
  <c r="E1352" i="2"/>
  <c r="L1352" i="2"/>
  <c r="D1353" i="2"/>
  <c r="E1353" i="2"/>
  <c r="L1353" i="2"/>
  <c r="D1354" i="2"/>
  <c r="E1354" i="2"/>
  <c r="L1354" i="2"/>
  <c r="D1355" i="2"/>
  <c r="E1355" i="2"/>
  <c r="L1355" i="2"/>
  <c r="D1356" i="2"/>
  <c r="E1356" i="2"/>
  <c r="L1356" i="2"/>
  <c r="D1357" i="2"/>
  <c r="E1357" i="2"/>
  <c r="L1357" i="2"/>
  <c r="D1358" i="2"/>
  <c r="E1358" i="2"/>
  <c r="L1358" i="2"/>
  <c r="D1359" i="2"/>
  <c r="E1359" i="2"/>
  <c r="L1359" i="2"/>
  <c r="D1360" i="2"/>
  <c r="E1360" i="2"/>
  <c r="L1360" i="2"/>
  <c r="D1361" i="2"/>
  <c r="E1361" i="2"/>
  <c r="L1361" i="2"/>
  <c r="D1362" i="2"/>
  <c r="E1362" i="2"/>
  <c r="L1362" i="2"/>
  <c r="D1363" i="2"/>
  <c r="E1363" i="2"/>
  <c r="L1363" i="2"/>
  <c r="D1364" i="2"/>
  <c r="E1364" i="2"/>
  <c r="L1364" i="2"/>
  <c r="D1365" i="2"/>
  <c r="E1365" i="2"/>
  <c r="L1365" i="2"/>
  <c r="D1366" i="2"/>
  <c r="E1366" i="2"/>
  <c r="L1366" i="2"/>
  <c r="D1367" i="2"/>
  <c r="E1367" i="2"/>
  <c r="L1367" i="2"/>
  <c r="D1368" i="2"/>
  <c r="E1368" i="2"/>
  <c r="L1368" i="2"/>
  <c r="D1369" i="2"/>
  <c r="E1369" i="2"/>
  <c r="L1369" i="2"/>
  <c r="D1370" i="2"/>
  <c r="E1370" i="2"/>
  <c r="L1370" i="2"/>
  <c r="D1371" i="2"/>
  <c r="E1371" i="2"/>
  <c r="L1371" i="2"/>
  <c r="D1372" i="2"/>
  <c r="E1372" i="2"/>
  <c r="L1372" i="2"/>
  <c r="D1373" i="2"/>
  <c r="E1373" i="2"/>
  <c r="L1373" i="2"/>
  <c r="D1374" i="2"/>
  <c r="E1374" i="2"/>
  <c r="L1374" i="2"/>
  <c r="D1375" i="2"/>
  <c r="E1375" i="2"/>
  <c r="L1375" i="2"/>
  <c r="D1376" i="2"/>
  <c r="E1376" i="2"/>
  <c r="L1376" i="2"/>
  <c r="D1377" i="2"/>
  <c r="E1377" i="2"/>
  <c r="L1377" i="2"/>
  <c r="D1378" i="2"/>
  <c r="E1378" i="2"/>
  <c r="L1378" i="2"/>
  <c r="D1379" i="2"/>
  <c r="E1379" i="2"/>
  <c r="L1379" i="2"/>
  <c r="D1380" i="2"/>
  <c r="E1380" i="2"/>
  <c r="L1380" i="2"/>
  <c r="D1381" i="2"/>
  <c r="E1381" i="2"/>
  <c r="L1381" i="2"/>
  <c r="D1382" i="2"/>
  <c r="E1382" i="2"/>
  <c r="L1382" i="2"/>
  <c r="D1383" i="2"/>
  <c r="E1383" i="2"/>
  <c r="L1383" i="2"/>
  <c r="D1384" i="2"/>
  <c r="E1384" i="2"/>
  <c r="L1384" i="2"/>
  <c r="D1385" i="2"/>
  <c r="E1385" i="2"/>
  <c r="L1385" i="2"/>
  <c r="D1386" i="2"/>
  <c r="E1386" i="2"/>
  <c r="L1386" i="2"/>
  <c r="E1388" i="2"/>
  <c r="F1388" i="2"/>
  <c r="G1388" i="2"/>
  <c r="H1388" i="2"/>
  <c r="H1389" i="2" s="1"/>
  <c r="H1390" i="2" s="1"/>
  <c r="H1391" i="2" s="1"/>
  <c r="H1392" i="2" s="1"/>
  <c r="H1393" i="2" s="1"/>
  <c r="H1394" i="2" s="1"/>
  <c r="H1395" i="2" s="1"/>
  <c r="H1396" i="2" s="1"/>
  <c r="H1397" i="2" s="1"/>
  <c r="H1398" i="2" s="1"/>
  <c r="H1399" i="2" s="1"/>
  <c r="H1400" i="2" s="1"/>
  <c r="H1401" i="2" s="1"/>
  <c r="H1402" i="2" s="1"/>
  <c r="H1403" i="2" s="1"/>
  <c r="H1404" i="2" s="1"/>
  <c r="H1405" i="2" s="1"/>
  <c r="H1406" i="2" s="1"/>
  <c r="H1407" i="2" s="1"/>
  <c r="H1408" i="2" s="1"/>
  <c r="H1409" i="2" s="1"/>
  <c r="H1410" i="2" s="1"/>
  <c r="H1411" i="2" s="1"/>
  <c r="H1412" i="2" s="1"/>
  <c r="H1413" i="2" s="1"/>
  <c r="H1414" i="2" s="1"/>
  <c r="H1415" i="2" s="1"/>
  <c r="H1416" i="2" s="1"/>
  <c r="H1417" i="2" s="1"/>
  <c r="H1418" i="2" s="1"/>
  <c r="H1419" i="2" s="1"/>
  <c r="H1420" i="2" s="1"/>
  <c r="H1421" i="2" s="1"/>
  <c r="H1422" i="2" s="1"/>
  <c r="H1423" i="2" s="1"/>
  <c r="H1424" i="2" s="1"/>
  <c r="H1425" i="2" s="1"/>
  <c r="H1426" i="2" s="1"/>
  <c r="H1427" i="2" s="1"/>
  <c r="H1428" i="2" s="1"/>
  <c r="H1429" i="2" s="1"/>
  <c r="H1430" i="2" s="1"/>
  <c r="H1431" i="2" s="1"/>
  <c r="H1432" i="2" s="1"/>
  <c r="H1433" i="2" s="1"/>
  <c r="H1434" i="2" s="1"/>
  <c r="H1435" i="2" s="1"/>
  <c r="H1436" i="2" s="1"/>
  <c r="H1437" i="2" s="1"/>
  <c r="H1438" i="2" s="1"/>
  <c r="H1439" i="2" s="1"/>
  <c r="H1440" i="2" s="1"/>
  <c r="H1441" i="2" s="1"/>
  <c r="H1442" i="2" s="1"/>
  <c r="H1443" i="2" s="1"/>
  <c r="H1444" i="2" s="1"/>
  <c r="H1445" i="2" s="1"/>
  <c r="H1446" i="2" s="1"/>
  <c r="H1447" i="2" s="1"/>
  <c r="H1448" i="2" s="1"/>
  <c r="H1449" i="2" s="1"/>
  <c r="H1450" i="2" s="1"/>
  <c r="H1451" i="2" s="1"/>
  <c r="H1452" i="2" s="1"/>
  <c r="I1388" i="2"/>
  <c r="I1389" i="2" s="1"/>
  <c r="I1390" i="2" s="1"/>
  <c r="I1391" i="2" s="1"/>
  <c r="I1392" i="2" s="1"/>
  <c r="I1393" i="2" s="1"/>
  <c r="I1394" i="2" s="1"/>
  <c r="I1395" i="2" s="1"/>
  <c r="I1396" i="2" s="1"/>
  <c r="I1397" i="2" s="1"/>
  <c r="I1398" i="2" s="1"/>
  <c r="I1399" i="2" s="1"/>
  <c r="I1400" i="2" s="1"/>
  <c r="I1401" i="2" s="1"/>
  <c r="I1402" i="2" s="1"/>
  <c r="I1403" i="2" s="1"/>
  <c r="I1404" i="2" s="1"/>
  <c r="I1405" i="2" s="1"/>
  <c r="I1406" i="2" s="1"/>
  <c r="I1407" i="2" s="1"/>
  <c r="I1408" i="2" s="1"/>
  <c r="I1409" i="2" s="1"/>
  <c r="I1410" i="2" s="1"/>
  <c r="I1411" i="2" s="1"/>
  <c r="I1412" i="2" s="1"/>
  <c r="I1413" i="2" s="1"/>
  <c r="I1414" i="2" s="1"/>
  <c r="I1415" i="2" s="1"/>
  <c r="I1416" i="2" s="1"/>
  <c r="I1417" i="2" s="1"/>
  <c r="I1418" i="2" s="1"/>
  <c r="I1419" i="2" s="1"/>
  <c r="I1420" i="2" s="1"/>
  <c r="I1421" i="2" s="1"/>
  <c r="I1422" i="2" s="1"/>
  <c r="I1423" i="2" s="1"/>
  <c r="I1424" i="2" s="1"/>
  <c r="I1425" i="2" s="1"/>
  <c r="I1426" i="2" s="1"/>
  <c r="I1427" i="2" s="1"/>
  <c r="I1428" i="2" s="1"/>
  <c r="I1429" i="2" s="1"/>
  <c r="I1430" i="2" s="1"/>
  <c r="I1431" i="2" s="1"/>
  <c r="I1432" i="2" s="1"/>
  <c r="I1433" i="2" s="1"/>
  <c r="I1434" i="2" s="1"/>
  <c r="I1435" i="2" s="1"/>
  <c r="I1436" i="2" s="1"/>
  <c r="I1437" i="2" s="1"/>
  <c r="I1438" i="2" s="1"/>
  <c r="I1439" i="2" s="1"/>
  <c r="I1440" i="2" s="1"/>
  <c r="I1441" i="2" s="1"/>
  <c r="I1442" i="2" s="1"/>
  <c r="I1443" i="2" s="1"/>
  <c r="I1444" i="2" s="1"/>
  <c r="I1445" i="2" s="1"/>
  <c r="I1446" i="2" s="1"/>
  <c r="I1447" i="2" s="1"/>
  <c r="I1448" i="2" s="1"/>
  <c r="I1449" i="2" s="1"/>
  <c r="I1450" i="2" s="1"/>
  <c r="I1451" i="2" s="1"/>
  <c r="I1452" i="2" s="1"/>
  <c r="J1388" i="2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K1388" i="2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L1388" i="2"/>
  <c r="M1388" i="2"/>
  <c r="E1389" i="2"/>
  <c r="F1389" i="2"/>
  <c r="G1389" i="2"/>
  <c r="L1389" i="2"/>
  <c r="M1389" i="2"/>
  <c r="E1390" i="2"/>
  <c r="F1390" i="2"/>
  <c r="G1390" i="2"/>
  <c r="L1390" i="2"/>
  <c r="M1390" i="2"/>
  <c r="E1391" i="2"/>
  <c r="F1391" i="2"/>
  <c r="G1391" i="2"/>
  <c r="L1391" i="2"/>
  <c r="M1391" i="2"/>
  <c r="E1392" i="2"/>
  <c r="F1392" i="2"/>
  <c r="G1392" i="2"/>
  <c r="L1392" i="2"/>
  <c r="M1392" i="2"/>
  <c r="E1393" i="2"/>
  <c r="F1393" i="2"/>
  <c r="G1393" i="2"/>
  <c r="L1393" i="2"/>
  <c r="M1393" i="2"/>
  <c r="E1394" i="2"/>
  <c r="F1394" i="2"/>
  <c r="G1394" i="2"/>
  <c r="L1394" i="2"/>
  <c r="M1394" i="2"/>
  <c r="E1395" i="2"/>
  <c r="F1395" i="2"/>
  <c r="G1395" i="2"/>
  <c r="L1395" i="2"/>
  <c r="M1395" i="2"/>
  <c r="E1396" i="2"/>
  <c r="F1396" i="2"/>
  <c r="G1396" i="2"/>
  <c r="L1396" i="2"/>
  <c r="M1396" i="2"/>
  <c r="E1397" i="2"/>
  <c r="F1397" i="2"/>
  <c r="G1397" i="2"/>
  <c r="L1397" i="2"/>
  <c r="M1397" i="2"/>
  <c r="E1398" i="2"/>
  <c r="F1398" i="2"/>
  <c r="G1398" i="2"/>
  <c r="L1398" i="2"/>
  <c r="M1398" i="2"/>
  <c r="E1399" i="2"/>
  <c r="F1399" i="2"/>
  <c r="G1399" i="2"/>
  <c r="L1399" i="2"/>
  <c r="M1399" i="2"/>
  <c r="E1400" i="2"/>
  <c r="F1400" i="2"/>
  <c r="G1400" i="2"/>
  <c r="L1400" i="2"/>
  <c r="M1400" i="2"/>
  <c r="E1401" i="2"/>
  <c r="F1401" i="2"/>
  <c r="G1401" i="2"/>
  <c r="L1401" i="2"/>
  <c r="E1402" i="2"/>
  <c r="F1402" i="2"/>
  <c r="G1402" i="2"/>
  <c r="L1402" i="2"/>
  <c r="E1403" i="2"/>
  <c r="F1403" i="2"/>
  <c r="G1403" i="2"/>
  <c r="L1403" i="2"/>
  <c r="E1404" i="2"/>
  <c r="F1404" i="2"/>
  <c r="G1404" i="2"/>
  <c r="L1404" i="2"/>
  <c r="E1405" i="2"/>
  <c r="F1405" i="2"/>
  <c r="G1405" i="2"/>
  <c r="L1405" i="2"/>
  <c r="E1406" i="2"/>
  <c r="F1406" i="2"/>
  <c r="G1406" i="2"/>
  <c r="L1406" i="2"/>
  <c r="E1407" i="2"/>
  <c r="F1407" i="2"/>
  <c r="G1407" i="2"/>
  <c r="L1407" i="2"/>
  <c r="E1408" i="2"/>
  <c r="F1408" i="2"/>
  <c r="G1408" i="2"/>
  <c r="L1408" i="2"/>
  <c r="E1409" i="2"/>
  <c r="F1409" i="2"/>
  <c r="G1409" i="2"/>
  <c r="L1409" i="2"/>
  <c r="E1410" i="2"/>
  <c r="F1410" i="2"/>
  <c r="G1410" i="2"/>
  <c r="L1410" i="2"/>
  <c r="E1411" i="2"/>
  <c r="F1411" i="2"/>
  <c r="G1411" i="2"/>
  <c r="L1411" i="2"/>
  <c r="E1412" i="2"/>
  <c r="F1412" i="2"/>
  <c r="G1412" i="2"/>
  <c r="L1412" i="2"/>
  <c r="E1413" i="2"/>
  <c r="F1413" i="2"/>
  <c r="G1413" i="2"/>
  <c r="L1413" i="2"/>
  <c r="E1414" i="2"/>
  <c r="F1414" i="2"/>
  <c r="G1414" i="2"/>
  <c r="L1414" i="2"/>
  <c r="E1415" i="2"/>
  <c r="F1415" i="2"/>
  <c r="G1415" i="2"/>
  <c r="L1415" i="2"/>
  <c r="E1416" i="2"/>
  <c r="F1416" i="2"/>
  <c r="G1416" i="2"/>
  <c r="L1416" i="2"/>
  <c r="E1417" i="2"/>
  <c r="F1417" i="2"/>
  <c r="G1417" i="2"/>
  <c r="L1417" i="2"/>
  <c r="E1418" i="2"/>
  <c r="F1418" i="2"/>
  <c r="G1418" i="2"/>
  <c r="L1418" i="2"/>
  <c r="E1419" i="2"/>
  <c r="F1419" i="2"/>
  <c r="G1419" i="2"/>
  <c r="L1419" i="2"/>
  <c r="E1420" i="2"/>
  <c r="F1420" i="2"/>
  <c r="G1420" i="2"/>
  <c r="L1420" i="2"/>
  <c r="E1421" i="2"/>
  <c r="F1421" i="2"/>
  <c r="G1421" i="2"/>
  <c r="L1421" i="2"/>
  <c r="E1422" i="2"/>
  <c r="F1422" i="2"/>
  <c r="G1422" i="2"/>
  <c r="L1422" i="2"/>
  <c r="E1423" i="2"/>
  <c r="F1423" i="2"/>
  <c r="G1423" i="2"/>
  <c r="L1423" i="2"/>
  <c r="E1424" i="2"/>
  <c r="F1424" i="2"/>
  <c r="G1424" i="2"/>
  <c r="L1424" i="2"/>
  <c r="E1425" i="2"/>
  <c r="F1425" i="2"/>
  <c r="G1425" i="2"/>
  <c r="L1425" i="2"/>
  <c r="E1426" i="2"/>
  <c r="F1426" i="2"/>
  <c r="G1426" i="2"/>
  <c r="L1426" i="2"/>
  <c r="E1427" i="2"/>
  <c r="F1427" i="2"/>
  <c r="G1427" i="2"/>
  <c r="L1427" i="2"/>
  <c r="E1428" i="2"/>
  <c r="F1428" i="2"/>
  <c r="G1428" i="2"/>
  <c r="L1428" i="2"/>
  <c r="E1429" i="2"/>
  <c r="F1429" i="2"/>
  <c r="G1429" i="2"/>
  <c r="L1429" i="2"/>
  <c r="E1430" i="2"/>
  <c r="F1430" i="2"/>
  <c r="G1430" i="2"/>
  <c r="L1430" i="2"/>
  <c r="E1431" i="2"/>
  <c r="F1431" i="2"/>
  <c r="G1431" i="2"/>
  <c r="L1431" i="2"/>
  <c r="E1432" i="2"/>
  <c r="F1432" i="2"/>
  <c r="G1432" i="2"/>
  <c r="L1432" i="2"/>
  <c r="E1433" i="2"/>
  <c r="F1433" i="2"/>
  <c r="G1433" i="2"/>
  <c r="L1433" i="2"/>
  <c r="E1434" i="2"/>
  <c r="F1434" i="2"/>
  <c r="G1434" i="2"/>
  <c r="L1434" i="2"/>
  <c r="E1435" i="2"/>
  <c r="F1435" i="2"/>
  <c r="G1435" i="2"/>
  <c r="L1435" i="2"/>
  <c r="E1436" i="2"/>
  <c r="F1436" i="2"/>
  <c r="G1436" i="2"/>
  <c r="L1436" i="2"/>
  <c r="E1437" i="2"/>
  <c r="F1437" i="2"/>
  <c r="G1437" i="2"/>
  <c r="L1437" i="2"/>
  <c r="E1438" i="2"/>
  <c r="F1438" i="2"/>
  <c r="G1438" i="2"/>
  <c r="L1438" i="2"/>
  <c r="E1439" i="2"/>
  <c r="F1439" i="2"/>
  <c r="G1439" i="2"/>
  <c r="L1439" i="2"/>
  <c r="E1440" i="2"/>
  <c r="F1440" i="2"/>
  <c r="G1440" i="2"/>
  <c r="L1440" i="2"/>
  <c r="E1441" i="2"/>
  <c r="F1441" i="2"/>
  <c r="G1441" i="2"/>
  <c r="L1441" i="2"/>
  <c r="E1442" i="2"/>
  <c r="F1442" i="2"/>
  <c r="G1442" i="2"/>
  <c r="L1442" i="2"/>
  <c r="E1443" i="2"/>
  <c r="F1443" i="2"/>
  <c r="G1443" i="2"/>
  <c r="L1443" i="2"/>
  <c r="E1444" i="2"/>
  <c r="F1444" i="2"/>
  <c r="G1444" i="2"/>
  <c r="L1444" i="2"/>
  <c r="E1445" i="2"/>
  <c r="F1445" i="2"/>
  <c r="G1445" i="2"/>
  <c r="L1445" i="2"/>
  <c r="E1446" i="2"/>
  <c r="F1446" i="2"/>
  <c r="G1446" i="2"/>
  <c r="L1446" i="2"/>
  <c r="E1447" i="2"/>
  <c r="F1447" i="2"/>
  <c r="G1447" i="2"/>
  <c r="L1447" i="2"/>
  <c r="E1448" i="2"/>
  <c r="F1448" i="2"/>
  <c r="G1448" i="2"/>
  <c r="L1448" i="2"/>
  <c r="E1449" i="2"/>
  <c r="F1449" i="2"/>
  <c r="G1449" i="2"/>
  <c r="L1449" i="2"/>
  <c r="E1450" i="2"/>
  <c r="F1450" i="2"/>
  <c r="G1450" i="2"/>
  <c r="L1450" i="2"/>
  <c r="E1451" i="2"/>
  <c r="F1451" i="2"/>
  <c r="G1451" i="2"/>
  <c r="L1451" i="2"/>
  <c r="E1452" i="2"/>
  <c r="F1452" i="2"/>
  <c r="G1452" i="2"/>
  <c r="L1452" i="2"/>
  <c r="E1454" i="2"/>
  <c r="F1454" i="2"/>
  <c r="G1454" i="2"/>
  <c r="H1454" i="2"/>
  <c r="H1455" i="2" s="1"/>
  <c r="H1456" i="2" s="1"/>
  <c r="H1457" i="2" s="1"/>
  <c r="H1458" i="2" s="1"/>
  <c r="H1459" i="2" s="1"/>
  <c r="H1460" i="2" s="1"/>
  <c r="H1461" i="2" s="1"/>
  <c r="H1462" i="2" s="1"/>
  <c r="H1463" i="2" s="1"/>
  <c r="H1464" i="2" s="1"/>
  <c r="H1465" i="2" s="1"/>
  <c r="H1466" i="2" s="1"/>
  <c r="H1467" i="2" s="1"/>
  <c r="H1468" i="2" s="1"/>
  <c r="H1469" i="2" s="1"/>
  <c r="H1470" i="2" s="1"/>
  <c r="H1471" i="2" s="1"/>
  <c r="H1472" i="2" s="1"/>
  <c r="H1473" i="2" s="1"/>
  <c r="H1474" i="2" s="1"/>
  <c r="H1475" i="2" s="1"/>
  <c r="H1476" i="2" s="1"/>
  <c r="H1477" i="2" s="1"/>
  <c r="H1478" i="2" s="1"/>
  <c r="H1479" i="2" s="1"/>
  <c r="H1480" i="2" s="1"/>
  <c r="H1481" i="2" s="1"/>
  <c r="H1482" i="2" s="1"/>
  <c r="H1483" i="2" s="1"/>
  <c r="H1484" i="2" s="1"/>
  <c r="H1485" i="2" s="1"/>
  <c r="H1486" i="2" s="1"/>
  <c r="H1487" i="2" s="1"/>
  <c r="H1488" i="2" s="1"/>
  <c r="H1489" i="2" s="1"/>
  <c r="H1490" i="2" s="1"/>
  <c r="H1491" i="2" s="1"/>
  <c r="H1492" i="2" s="1"/>
  <c r="H1493" i="2" s="1"/>
  <c r="H1494" i="2" s="1"/>
  <c r="H1495" i="2" s="1"/>
  <c r="H1496" i="2" s="1"/>
  <c r="H1497" i="2" s="1"/>
  <c r="H1498" i="2" s="1"/>
  <c r="H1499" i="2" s="1"/>
  <c r="H1500" i="2" s="1"/>
  <c r="H1501" i="2" s="1"/>
  <c r="H1502" i="2" s="1"/>
  <c r="H1503" i="2" s="1"/>
  <c r="H1504" i="2" s="1"/>
  <c r="H1505" i="2" s="1"/>
  <c r="H1506" i="2" s="1"/>
  <c r="H1507" i="2" s="1"/>
  <c r="H1508" i="2" s="1"/>
  <c r="H1509" i="2" s="1"/>
  <c r="H1510" i="2" s="1"/>
  <c r="H1511" i="2" s="1"/>
  <c r="H1512" i="2" s="1"/>
  <c r="H1513" i="2" s="1"/>
  <c r="H1514" i="2" s="1"/>
  <c r="H1515" i="2" s="1"/>
  <c r="H1516" i="2" s="1"/>
  <c r="H1517" i="2" s="1"/>
  <c r="H1518" i="2" s="1"/>
  <c r="I1454" i="2"/>
  <c r="I1455" i="2" s="1"/>
  <c r="I1456" i="2" s="1"/>
  <c r="I1457" i="2" s="1"/>
  <c r="J1454" i="2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K1454" i="2"/>
  <c r="L1454" i="2"/>
  <c r="M1454" i="2"/>
  <c r="E1455" i="2"/>
  <c r="F1455" i="2"/>
  <c r="G1455" i="2"/>
  <c r="K1455" i="2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L1455" i="2"/>
  <c r="M1455" i="2"/>
  <c r="E1456" i="2"/>
  <c r="F1456" i="2"/>
  <c r="G1456" i="2"/>
  <c r="L1456" i="2"/>
  <c r="M1456" i="2"/>
  <c r="E1457" i="2"/>
  <c r="F1457" i="2"/>
  <c r="F1523" i="2" s="1"/>
  <c r="G1457" i="2"/>
  <c r="L1457" i="2"/>
  <c r="M1457" i="2"/>
  <c r="E1458" i="2"/>
  <c r="F1458" i="2"/>
  <c r="G1458" i="2"/>
  <c r="I1458" i="2"/>
  <c r="I1459" i="2" s="1"/>
  <c r="I1460" i="2" s="1"/>
  <c r="I1461" i="2" s="1"/>
  <c r="I1462" i="2" s="1"/>
  <c r="I1463" i="2" s="1"/>
  <c r="I1464" i="2" s="1"/>
  <c r="I1465" i="2" s="1"/>
  <c r="I1466" i="2" s="1"/>
  <c r="I1467" i="2" s="1"/>
  <c r="I1468" i="2" s="1"/>
  <c r="I1469" i="2" s="1"/>
  <c r="I1470" i="2" s="1"/>
  <c r="I1471" i="2" s="1"/>
  <c r="I1472" i="2" s="1"/>
  <c r="I1473" i="2" s="1"/>
  <c r="I1474" i="2" s="1"/>
  <c r="I1475" i="2" s="1"/>
  <c r="I1476" i="2" s="1"/>
  <c r="I1477" i="2" s="1"/>
  <c r="I1478" i="2" s="1"/>
  <c r="I1479" i="2" s="1"/>
  <c r="I1480" i="2" s="1"/>
  <c r="I1481" i="2" s="1"/>
  <c r="I1482" i="2" s="1"/>
  <c r="I1483" i="2" s="1"/>
  <c r="I1484" i="2" s="1"/>
  <c r="I1485" i="2" s="1"/>
  <c r="I1486" i="2" s="1"/>
  <c r="I1487" i="2" s="1"/>
  <c r="I1488" i="2" s="1"/>
  <c r="I1489" i="2" s="1"/>
  <c r="I1490" i="2" s="1"/>
  <c r="I1491" i="2" s="1"/>
  <c r="I1492" i="2" s="1"/>
  <c r="I1493" i="2" s="1"/>
  <c r="I1494" i="2" s="1"/>
  <c r="I1495" i="2" s="1"/>
  <c r="I1496" i="2" s="1"/>
  <c r="I1497" i="2" s="1"/>
  <c r="I1498" i="2" s="1"/>
  <c r="I1499" i="2" s="1"/>
  <c r="I1500" i="2" s="1"/>
  <c r="I1501" i="2" s="1"/>
  <c r="I1502" i="2" s="1"/>
  <c r="I1503" i="2" s="1"/>
  <c r="I1504" i="2" s="1"/>
  <c r="I1505" i="2" s="1"/>
  <c r="I1506" i="2" s="1"/>
  <c r="I1507" i="2" s="1"/>
  <c r="I1508" i="2" s="1"/>
  <c r="I1509" i="2" s="1"/>
  <c r="I1510" i="2" s="1"/>
  <c r="I1511" i="2" s="1"/>
  <c r="I1512" i="2" s="1"/>
  <c r="I1513" i="2" s="1"/>
  <c r="I1514" i="2" s="1"/>
  <c r="I1515" i="2" s="1"/>
  <c r="I1516" i="2" s="1"/>
  <c r="I1517" i="2" s="1"/>
  <c r="I1518" i="2" s="1"/>
  <c r="L1458" i="2"/>
  <c r="M1458" i="2"/>
  <c r="E1459" i="2"/>
  <c r="F1459" i="2"/>
  <c r="G1459" i="2"/>
  <c r="L1459" i="2"/>
  <c r="M1459" i="2"/>
  <c r="E1460" i="2"/>
  <c r="F1460" i="2"/>
  <c r="G1460" i="2"/>
  <c r="L1460" i="2"/>
  <c r="M1460" i="2"/>
  <c r="E1461" i="2"/>
  <c r="F1461" i="2"/>
  <c r="F1527" i="2" s="1"/>
  <c r="G1461" i="2"/>
  <c r="L1461" i="2"/>
  <c r="M1461" i="2"/>
  <c r="E1462" i="2"/>
  <c r="F1462" i="2"/>
  <c r="G1462" i="2"/>
  <c r="L1462" i="2"/>
  <c r="M1462" i="2"/>
  <c r="E1463" i="2"/>
  <c r="F1463" i="2"/>
  <c r="G1463" i="2"/>
  <c r="L1463" i="2"/>
  <c r="M1463" i="2"/>
  <c r="E1464" i="2"/>
  <c r="F1464" i="2"/>
  <c r="G1464" i="2"/>
  <c r="L1464" i="2"/>
  <c r="M1464" i="2"/>
  <c r="E1465" i="2"/>
  <c r="F1465" i="2"/>
  <c r="F1531" i="2" s="1"/>
  <c r="G1465" i="2"/>
  <c r="L1465" i="2"/>
  <c r="M1465" i="2"/>
  <c r="E1466" i="2"/>
  <c r="F1466" i="2"/>
  <c r="G1466" i="2"/>
  <c r="L1466" i="2"/>
  <c r="M1466" i="2"/>
  <c r="E1467" i="2"/>
  <c r="F1467" i="2"/>
  <c r="G1467" i="2"/>
  <c r="L1467" i="2"/>
  <c r="E1468" i="2"/>
  <c r="F1468" i="2"/>
  <c r="G1468" i="2"/>
  <c r="L1468" i="2"/>
  <c r="E1469" i="2"/>
  <c r="F1469" i="2"/>
  <c r="G1469" i="2"/>
  <c r="L1469" i="2"/>
  <c r="E1470" i="2"/>
  <c r="F1470" i="2"/>
  <c r="F1536" i="2" s="1"/>
  <c r="G1470" i="2"/>
  <c r="L1470" i="2"/>
  <c r="E1471" i="2"/>
  <c r="F1471" i="2"/>
  <c r="G1471" i="2"/>
  <c r="L1471" i="2"/>
  <c r="E1472" i="2"/>
  <c r="F1472" i="2"/>
  <c r="G1472" i="2"/>
  <c r="L1472" i="2"/>
  <c r="E1473" i="2"/>
  <c r="F1473" i="2"/>
  <c r="G1473" i="2"/>
  <c r="L1473" i="2"/>
  <c r="E1474" i="2"/>
  <c r="F1474" i="2"/>
  <c r="G1474" i="2"/>
  <c r="L1474" i="2"/>
  <c r="E1475" i="2"/>
  <c r="F1475" i="2"/>
  <c r="G1475" i="2"/>
  <c r="L1475" i="2"/>
  <c r="E1476" i="2"/>
  <c r="F1476" i="2"/>
  <c r="G1476" i="2"/>
  <c r="L1476" i="2"/>
  <c r="E1477" i="2"/>
  <c r="F1477" i="2"/>
  <c r="G1477" i="2"/>
  <c r="L1477" i="2"/>
  <c r="E1478" i="2"/>
  <c r="F1478" i="2"/>
  <c r="G1478" i="2"/>
  <c r="L1478" i="2"/>
  <c r="E1479" i="2"/>
  <c r="F1479" i="2"/>
  <c r="G1479" i="2"/>
  <c r="L1479" i="2"/>
  <c r="E1480" i="2"/>
  <c r="F1480" i="2"/>
  <c r="G1480" i="2"/>
  <c r="L1480" i="2"/>
  <c r="E1481" i="2"/>
  <c r="F1481" i="2"/>
  <c r="G1481" i="2"/>
  <c r="L1481" i="2"/>
  <c r="E1482" i="2"/>
  <c r="F1482" i="2"/>
  <c r="F1548" i="2" s="1"/>
  <c r="G1482" i="2"/>
  <c r="L1482" i="2"/>
  <c r="E1483" i="2"/>
  <c r="F1483" i="2"/>
  <c r="G1483" i="2"/>
  <c r="L1483" i="2"/>
  <c r="E1484" i="2"/>
  <c r="F1484" i="2"/>
  <c r="G1484" i="2"/>
  <c r="L1484" i="2"/>
  <c r="E1485" i="2"/>
  <c r="F1485" i="2"/>
  <c r="G1485" i="2"/>
  <c r="L1485" i="2"/>
  <c r="E1486" i="2"/>
  <c r="F1486" i="2"/>
  <c r="G1486" i="2"/>
  <c r="L1486" i="2"/>
  <c r="E1487" i="2"/>
  <c r="F1487" i="2"/>
  <c r="G1487" i="2"/>
  <c r="L1487" i="2"/>
  <c r="E1488" i="2"/>
  <c r="F1488" i="2"/>
  <c r="G1488" i="2"/>
  <c r="L1488" i="2"/>
  <c r="E1489" i="2"/>
  <c r="F1489" i="2"/>
  <c r="G1489" i="2"/>
  <c r="L1489" i="2"/>
  <c r="E1490" i="2"/>
  <c r="F1490" i="2"/>
  <c r="G1490" i="2"/>
  <c r="L1490" i="2"/>
  <c r="E1491" i="2"/>
  <c r="F1491" i="2"/>
  <c r="G1491" i="2"/>
  <c r="L1491" i="2"/>
  <c r="E1492" i="2"/>
  <c r="F1492" i="2"/>
  <c r="G1492" i="2"/>
  <c r="L1492" i="2"/>
  <c r="E1493" i="2"/>
  <c r="F1493" i="2"/>
  <c r="G1493" i="2"/>
  <c r="L1493" i="2"/>
  <c r="E1494" i="2"/>
  <c r="F1494" i="2"/>
  <c r="G1494" i="2"/>
  <c r="L1494" i="2"/>
  <c r="E1495" i="2"/>
  <c r="F1495" i="2"/>
  <c r="G1495" i="2"/>
  <c r="L1495" i="2"/>
  <c r="E1496" i="2"/>
  <c r="F1496" i="2"/>
  <c r="G1496" i="2"/>
  <c r="L1496" i="2"/>
  <c r="E1497" i="2"/>
  <c r="F1497" i="2"/>
  <c r="G1497" i="2"/>
  <c r="L1497" i="2"/>
  <c r="E1498" i="2"/>
  <c r="F1498" i="2"/>
  <c r="G1498" i="2"/>
  <c r="L1498" i="2"/>
  <c r="E1499" i="2"/>
  <c r="F1499" i="2"/>
  <c r="G1499" i="2"/>
  <c r="L1499" i="2"/>
  <c r="E1500" i="2"/>
  <c r="F1500" i="2"/>
  <c r="G1500" i="2"/>
  <c r="L1500" i="2"/>
  <c r="E1501" i="2"/>
  <c r="F1501" i="2"/>
  <c r="G1501" i="2"/>
  <c r="L1501" i="2"/>
  <c r="E1502" i="2"/>
  <c r="F1502" i="2"/>
  <c r="G1502" i="2"/>
  <c r="L1502" i="2"/>
  <c r="E1503" i="2"/>
  <c r="F1503" i="2"/>
  <c r="G1503" i="2"/>
  <c r="L1503" i="2"/>
  <c r="E1504" i="2"/>
  <c r="F1504" i="2"/>
  <c r="G1504" i="2"/>
  <c r="L1504" i="2"/>
  <c r="E1505" i="2"/>
  <c r="F1505" i="2"/>
  <c r="G1505" i="2"/>
  <c r="L1505" i="2"/>
  <c r="E1506" i="2"/>
  <c r="F1506" i="2"/>
  <c r="F1572" i="2" s="1"/>
  <c r="G1506" i="2"/>
  <c r="L1506" i="2"/>
  <c r="E1507" i="2"/>
  <c r="F1507" i="2"/>
  <c r="G1507" i="2"/>
  <c r="L1507" i="2"/>
  <c r="E1508" i="2"/>
  <c r="F1508" i="2"/>
  <c r="G1508" i="2"/>
  <c r="L1508" i="2"/>
  <c r="E1509" i="2"/>
  <c r="F1509" i="2"/>
  <c r="G1509" i="2"/>
  <c r="L1509" i="2"/>
  <c r="E1510" i="2"/>
  <c r="F1510" i="2"/>
  <c r="G1510" i="2"/>
  <c r="L1510" i="2"/>
  <c r="E1511" i="2"/>
  <c r="F1511" i="2"/>
  <c r="G1511" i="2"/>
  <c r="L1511" i="2"/>
  <c r="E1512" i="2"/>
  <c r="F1512" i="2"/>
  <c r="G1512" i="2"/>
  <c r="L1512" i="2"/>
  <c r="E1513" i="2"/>
  <c r="F1513" i="2"/>
  <c r="G1513" i="2"/>
  <c r="L1513" i="2"/>
  <c r="E1514" i="2"/>
  <c r="F1514" i="2"/>
  <c r="G1514" i="2"/>
  <c r="L1514" i="2"/>
  <c r="E1515" i="2"/>
  <c r="F1515" i="2"/>
  <c r="G1515" i="2"/>
  <c r="L1515" i="2"/>
  <c r="E1516" i="2"/>
  <c r="F1516" i="2"/>
  <c r="G1516" i="2"/>
  <c r="L1516" i="2"/>
  <c r="E1517" i="2"/>
  <c r="F1517" i="2"/>
  <c r="G1517" i="2"/>
  <c r="L1517" i="2"/>
  <c r="E1518" i="2"/>
  <c r="F1518" i="2"/>
  <c r="G1518" i="2"/>
  <c r="L1518" i="2"/>
  <c r="E1520" i="2"/>
  <c r="F1520" i="2"/>
  <c r="G1520" i="2"/>
  <c r="E1521" i="2"/>
  <c r="F1521" i="2"/>
  <c r="G1521" i="2"/>
  <c r="H1521" i="2"/>
  <c r="H1522" i="2" s="1"/>
  <c r="H1523" i="2" s="1"/>
  <c r="H1524" i="2" s="1"/>
  <c r="H1525" i="2" s="1"/>
  <c r="H1526" i="2" s="1"/>
  <c r="H1527" i="2" s="1"/>
  <c r="H1528" i="2" s="1"/>
  <c r="H1529" i="2" s="1"/>
  <c r="H1530" i="2" s="1"/>
  <c r="H1531" i="2" s="1"/>
  <c r="H1532" i="2" s="1"/>
  <c r="H1533" i="2" s="1"/>
  <c r="H1534" i="2" s="1"/>
  <c r="H1535" i="2" s="1"/>
  <c r="H1536" i="2" s="1"/>
  <c r="H1537" i="2" s="1"/>
  <c r="H1538" i="2" s="1"/>
  <c r="H1539" i="2" s="1"/>
  <c r="H1540" i="2" s="1"/>
  <c r="H1541" i="2" s="1"/>
  <c r="H1542" i="2" s="1"/>
  <c r="H1543" i="2" s="1"/>
  <c r="H1544" i="2" s="1"/>
  <c r="H1545" i="2" s="1"/>
  <c r="H1546" i="2" s="1"/>
  <c r="H1547" i="2" s="1"/>
  <c r="H1548" i="2" s="1"/>
  <c r="H1549" i="2" s="1"/>
  <c r="H1550" i="2" s="1"/>
  <c r="H1551" i="2" s="1"/>
  <c r="H1552" i="2" s="1"/>
  <c r="H1553" i="2" s="1"/>
  <c r="H1554" i="2" s="1"/>
  <c r="H1555" i="2" s="1"/>
  <c r="H1556" i="2" s="1"/>
  <c r="H1557" i="2" s="1"/>
  <c r="H1558" i="2" s="1"/>
  <c r="H1559" i="2" s="1"/>
  <c r="H1560" i="2" s="1"/>
  <c r="H1561" i="2" s="1"/>
  <c r="H1562" i="2" s="1"/>
  <c r="H1563" i="2" s="1"/>
  <c r="H1564" i="2" s="1"/>
  <c r="H1565" i="2" s="1"/>
  <c r="H1566" i="2" s="1"/>
  <c r="H1567" i="2" s="1"/>
  <c r="H1568" i="2" s="1"/>
  <c r="H1569" i="2" s="1"/>
  <c r="H1570" i="2" s="1"/>
  <c r="H1571" i="2" s="1"/>
  <c r="H1572" i="2" s="1"/>
  <c r="H1573" i="2" s="1"/>
  <c r="H1574" i="2" s="1"/>
  <c r="H1575" i="2" s="1"/>
  <c r="H1576" i="2" s="1"/>
  <c r="H1577" i="2" s="1"/>
  <c r="H1578" i="2" s="1"/>
  <c r="H1579" i="2" s="1"/>
  <c r="H1580" i="2" s="1"/>
  <c r="H1581" i="2" s="1"/>
  <c r="H1582" i="2" s="1"/>
  <c r="H1583" i="2" s="1"/>
  <c r="H1584" i="2" s="1"/>
  <c r="I1521" i="2"/>
  <c r="I1522" i="2" s="1"/>
  <c r="I1523" i="2" s="1"/>
  <c r="I1524" i="2" s="1"/>
  <c r="I1525" i="2" s="1"/>
  <c r="I1526" i="2" s="1"/>
  <c r="I1527" i="2" s="1"/>
  <c r="I1528" i="2" s="1"/>
  <c r="I1529" i="2" s="1"/>
  <c r="I1530" i="2" s="1"/>
  <c r="I1531" i="2" s="1"/>
  <c r="I1532" i="2" s="1"/>
  <c r="I1533" i="2" s="1"/>
  <c r="I1534" i="2" s="1"/>
  <c r="I1535" i="2" s="1"/>
  <c r="I1536" i="2" s="1"/>
  <c r="I1537" i="2" s="1"/>
  <c r="I1538" i="2" s="1"/>
  <c r="I1539" i="2" s="1"/>
  <c r="I1540" i="2" s="1"/>
  <c r="I1541" i="2" s="1"/>
  <c r="I1542" i="2" s="1"/>
  <c r="I1543" i="2" s="1"/>
  <c r="I1544" i="2" s="1"/>
  <c r="I1545" i="2" s="1"/>
  <c r="I1546" i="2" s="1"/>
  <c r="I1547" i="2" s="1"/>
  <c r="I1548" i="2" s="1"/>
  <c r="I1549" i="2" s="1"/>
  <c r="I1550" i="2" s="1"/>
  <c r="I1551" i="2" s="1"/>
  <c r="I1552" i="2" s="1"/>
  <c r="I1553" i="2" s="1"/>
  <c r="I1554" i="2" s="1"/>
  <c r="I1555" i="2" s="1"/>
  <c r="I1556" i="2" s="1"/>
  <c r="I1557" i="2" s="1"/>
  <c r="I1558" i="2" s="1"/>
  <c r="I1559" i="2" s="1"/>
  <c r="I1560" i="2" s="1"/>
  <c r="I1561" i="2" s="1"/>
  <c r="I1562" i="2" s="1"/>
  <c r="I1563" i="2" s="1"/>
  <c r="I1564" i="2" s="1"/>
  <c r="I1565" i="2" s="1"/>
  <c r="I1566" i="2" s="1"/>
  <c r="I1567" i="2" s="1"/>
  <c r="I1568" i="2" s="1"/>
  <c r="I1569" i="2" s="1"/>
  <c r="I1570" i="2" s="1"/>
  <c r="I1571" i="2" s="1"/>
  <c r="I1572" i="2" s="1"/>
  <c r="I1573" i="2" s="1"/>
  <c r="I1574" i="2" s="1"/>
  <c r="I1575" i="2" s="1"/>
  <c r="I1576" i="2" s="1"/>
  <c r="I1577" i="2" s="1"/>
  <c r="I1578" i="2" s="1"/>
  <c r="I1579" i="2" s="1"/>
  <c r="I1580" i="2" s="1"/>
  <c r="I1581" i="2" s="1"/>
  <c r="I1582" i="2" s="1"/>
  <c r="I1583" i="2" s="1"/>
  <c r="I1584" i="2" s="1"/>
  <c r="J1521" i="2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K1521" i="2"/>
  <c r="E1522" i="2"/>
  <c r="F1522" i="2"/>
  <c r="G1522" i="2"/>
  <c r="K1522" i="2"/>
  <c r="E1523" i="2"/>
  <c r="G1523" i="2"/>
  <c r="K1523" i="2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E1524" i="2"/>
  <c r="F1524" i="2"/>
  <c r="G1524" i="2"/>
  <c r="E1525" i="2"/>
  <c r="F1525" i="2"/>
  <c r="G1525" i="2"/>
  <c r="E1526" i="2"/>
  <c r="F1526" i="2"/>
  <c r="G1526" i="2"/>
  <c r="E1527" i="2"/>
  <c r="G1527" i="2"/>
  <c r="E1528" i="2"/>
  <c r="F1528" i="2"/>
  <c r="G1528" i="2"/>
  <c r="E1529" i="2"/>
  <c r="F1529" i="2"/>
  <c r="G1529" i="2"/>
  <c r="E1530" i="2"/>
  <c r="F1530" i="2"/>
  <c r="G1530" i="2"/>
  <c r="E1531" i="2"/>
  <c r="G1531" i="2"/>
  <c r="E1532" i="2"/>
  <c r="F1532" i="2"/>
  <c r="G1532" i="2"/>
  <c r="E1533" i="2"/>
  <c r="F1533" i="2"/>
  <c r="G1533" i="2"/>
  <c r="E1534" i="2"/>
  <c r="F1534" i="2"/>
  <c r="G1534" i="2"/>
  <c r="E1535" i="2"/>
  <c r="F1535" i="2"/>
  <c r="G1535" i="2"/>
  <c r="E1536" i="2"/>
  <c r="G1536" i="2"/>
  <c r="E1537" i="2"/>
  <c r="F1537" i="2"/>
  <c r="G1537" i="2"/>
  <c r="E1538" i="2"/>
  <c r="F1538" i="2"/>
  <c r="G1538" i="2"/>
  <c r="E1539" i="2"/>
  <c r="F1539" i="2"/>
  <c r="G1539" i="2"/>
  <c r="E1540" i="2"/>
  <c r="F1540" i="2"/>
  <c r="G1540" i="2"/>
  <c r="E1541" i="2"/>
  <c r="F1541" i="2"/>
  <c r="G1541" i="2"/>
  <c r="E1542" i="2"/>
  <c r="F1542" i="2"/>
  <c r="G1542" i="2"/>
  <c r="E1543" i="2"/>
  <c r="F1543" i="2"/>
  <c r="G1543" i="2"/>
  <c r="E1544" i="2"/>
  <c r="F1544" i="2"/>
  <c r="G1544" i="2"/>
  <c r="E1545" i="2"/>
  <c r="F1545" i="2"/>
  <c r="G1545" i="2"/>
  <c r="E1546" i="2"/>
  <c r="F1546" i="2"/>
  <c r="G1546" i="2"/>
  <c r="E1547" i="2"/>
  <c r="F1547" i="2"/>
  <c r="G1547" i="2"/>
  <c r="E1548" i="2"/>
  <c r="G1548" i="2"/>
  <c r="E1549" i="2"/>
  <c r="F1549" i="2"/>
  <c r="G1549" i="2"/>
  <c r="E1550" i="2"/>
  <c r="F1550" i="2"/>
  <c r="G1550" i="2"/>
  <c r="E1551" i="2"/>
  <c r="F1551" i="2"/>
  <c r="G1551" i="2"/>
  <c r="E1552" i="2"/>
  <c r="F1552" i="2"/>
  <c r="G1552" i="2"/>
  <c r="E1553" i="2"/>
  <c r="F1553" i="2"/>
  <c r="G1553" i="2"/>
  <c r="E1554" i="2"/>
  <c r="F1554" i="2"/>
  <c r="G1554" i="2"/>
  <c r="E1555" i="2"/>
  <c r="F1555" i="2"/>
  <c r="G1555" i="2"/>
  <c r="E1556" i="2"/>
  <c r="F1556" i="2"/>
  <c r="G1556" i="2"/>
  <c r="E1557" i="2"/>
  <c r="F1557" i="2"/>
  <c r="G1557" i="2"/>
  <c r="E1558" i="2"/>
  <c r="F1558" i="2"/>
  <c r="G1558" i="2"/>
  <c r="E1559" i="2"/>
  <c r="F1559" i="2"/>
  <c r="G1559" i="2"/>
  <c r="E1560" i="2"/>
  <c r="F1560" i="2"/>
  <c r="G1560" i="2"/>
  <c r="E1561" i="2"/>
  <c r="F1561" i="2"/>
  <c r="G1561" i="2"/>
  <c r="E1562" i="2"/>
  <c r="F1562" i="2"/>
  <c r="G1562" i="2"/>
  <c r="E1563" i="2"/>
  <c r="F1563" i="2"/>
  <c r="G1563" i="2"/>
  <c r="E1564" i="2"/>
  <c r="F1564" i="2"/>
  <c r="G1564" i="2"/>
  <c r="E1565" i="2"/>
  <c r="F1565" i="2"/>
  <c r="G1565" i="2"/>
  <c r="E1566" i="2"/>
  <c r="F1566" i="2"/>
  <c r="G1566" i="2"/>
  <c r="E1567" i="2"/>
  <c r="F1567" i="2"/>
  <c r="G1567" i="2"/>
  <c r="E1568" i="2"/>
  <c r="F1568" i="2"/>
  <c r="G1568" i="2"/>
  <c r="E1569" i="2"/>
  <c r="F1569" i="2"/>
  <c r="G1569" i="2"/>
  <c r="E1570" i="2"/>
  <c r="F1570" i="2"/>
  <c r="G1570" i="2"/>
  <c r="E1571" i="2"/>
  <c r="F1571" i="2"/>
  <c r="G1571" i="2"/>
  <c r="E1572" i="2"/>
  <c r="G1572" i="2"/>
  <c r="E1573" i="2"/>
  <c r="F1573" i="2"/>
  <c r="G1573" i="2"/>
  <c r="E1574" i="2"/>
  <c r="F1574" i="2"/>
  <c r="G1574" i="2"/>
  <c r="E1575" i="2"/>
  <c r="F1575" i="2"/>
  <c r="G1575" i="2"/>
  <c r="E1576" i="2"/>
  <c r="F1576" i="2"/>
  <c r="G1576" i="2"/>
  <c r="E1577" i="2"/>
  <c r="F1577" i="2"/>
  <c r="G1577" i="2"/>
  <c r="E1578" i="2"/>
  <c r="F1578" i="2"/>
  <c r="G1578" i="2"/>
  <c r="E1579" i="2"/>
  <c r="F1579" i="2"/>
  <c r="G1579" i="2"/>
  <c r="E1580" i="2"/>
  <c r="F1580" i="2"/>
  <c r="G1580" i="2"/>
  <c r="E1581" i="2"/>
  <c r="F1581" i="2"/>
  <c r="G1581" i="2"/>
  <c r="E1582" i="2"/>
  <c r="F1582" i="2"/>
  <c r="G1582" i="2"/>
  <c r="E1583" i="2"/>
  <c r="F1583" i="2"/>
  <c r="G1583" i="2"/>
  <c r="E1584" i="2"/>
  <c r="F1584" i="2"/>
  <c r="G1584" i="2"/>
  <c r="E1586" i="2"/>
  <c r="I1586" i="2"/>
  <c r="I1587" i="2" s="1"/>
  <c r="I1588" i="2" s="1"/>
  <c r="I1589" i="2" s="1"/>
  <c r="I1590" i="2" s="1"/>
  <c r="I1591" i="2" s="1"/>
  <c r="I1592" i="2" s="1"/>
  <c r="I1593" i="2" s="1"/>
  <c r="I1594" i="2" s="1"/>
  <c r="I1595" i="2" s="1"/>
  <c r="I1596" i="2" s="1"/>
  <c r="I1597" i="2" s="1"/>
  <c r="I1598" i="2" s="1"/>
  <c r="I1599" i="2" s="1"/>
  <c r="I1600" i="2" s="1"/>
  <c r="I1601" i="2" s="1"/>
  <c r="I1602" i="2" s="1"/>
  <c r="I1603" i="2" s="1"/>
  <c r="I1604" i="2" s="1"/>
  <c r="I1605" i="2" s="1"/>
  <c r="I1606" i="2" s="1"/>
  <c r="I1607" i="2" s="1"/>
  <c r="I1608" i="2" s="1"/>
  <c r="I1609" i="2" s="1"/>
  <c r="I1610" i="2" s="1"/>
  <c r="I1611" i="2" s="1"/>
  <c r="I1612" i="2" s="1"/>
  <c r="I1613" i="2" s="1"/>
  <c r="I1614" i="2" s="1"/>
  <c r="I1615" i="2" s="1"/>
  <c r="I1616" i="2" s="1"/>
  <c r="I1617" i="2" s="1"/>
  <c r="I1618" i="2" s="1"/>
  <c r="I1619" i="2" s="1"/>
  <c r="I1620" i="2" s="1"/>
  <c r="I1621" i="2" s="1"/>
  <c r="I1622" i="2" s="1"/>
  <c r="I1623" i="2" s="1"/>
  <c r="I1624" i="2" s="1"/>
  <c r="I1625" i="2" s="1"/>
  <c r="I1626" i="2" s="1"/>
  <c r="I1627" i="2" s="1"/>
  <c r="I1628" i="2" s="1"/>
  <c r="I1629" i="2" s="1"/>
  <c r="I1630" i="2" s="1"/>
  <c r="I1631" i="2" s="1"/>
  <c r="I1632" i="2" s="1"/>
  <c r="I1633" i="2" s="1"/>
  <c r="I1634" i="2" s="1"/>
  <c r="I1635" i="2" s="1"/>
  <c r="I1636" i="2" s="1"/>
  <c r="I1637" i="2" s="1"/>
  <c r="I1638" i="2" s="1"/>
  <c r="I1639" i="2" s="1"/>
  <c r="I1640" i="2" s="1"/>
  <c r="I1641" i="2" s="1"/>
  <c r="I1642" i="2" s="1"/>
  <c r="I1643" i="2" s="1"/>
  <c r="I1644" i="2" s="1"/>
  <c r="I1645" i="2" s="1"/>
  <c r="I1646" i="2" s="1"/>
  <c r="I1647" i="2" s="1"/>
  <c r="I1648" i="2" s="1"/>
  <c r="I1649" i="2" s="1"/>
  <c r="I1650" i="2" s="1"/>
  <c r="L1586" i="2"/>
  <c r="M1586" i="2"/>
  <c r="E1587" i="2"/>
  <c r="L1587" i="2"/>
  <c r="M1587" i="2"/>
  <c r="E1588" i="2"/>
  <c r="L1588" i="2"/>
  <c r="M1588" i="2"/>
  <c r="E1589" i="2"/>
  <c r="L1589" i="2"/>
  <c r="M1589" i="2"/>
  <c r="E1590" i="2"/>
  <c r="L1590" i="2"/>
  <c r="M1590" i="2"/>
  <c r="E1591" i="2"/>
  <c r="L1591" i="2"/>
  <c r="M1591" i="2"/>
  <c r="E1592" i="2"/>
  <c r="L1592" i="2"/>
  <c r="M1592" i="2"/>
  <c r="E1593" i="2"/>
  <c r="L1593" i="2"/>
  <c r="M1593" i="2"/>
  <c r="E1594" i="2"/>
  <c r="L1594" i="2"/>
  <c r="M1594" i="2"/>
  <c r="E1595" i="2"/>
  <c r="L1595" i="2"/>
  <c r="M1595" i="2"/>
  <c r="E1596" i="2"/>
  <c r="L1596" i="2"/>
  <c r="M1596" i="2"/>
  <c r="E1597" i="2"/>
  <c r="L1597" i="2"/>
  <c r="M1597" i="2"/>
  <c r="E1598" i="2"/>
  <c r="L1598" i="2"/>
  <c r="M1598" i="2"/>
  <c r="E1599" i="2"/>
  <c r="L1599" i="2"/>
  <c r="E1600" i="2"/>
  <c r="L1600" i="2"/>
  <c r="E1601" i="2"/>
  <c r="L1601" i="2"/>
  <c r="E1602" i="2"/>
  <c r="L1602" i="2"/>
  <c r="E1603" i="2"/>
  <c r="L1603" i="2"/>
  <c r="E1604" i="2"/>
  <c r="L1604" i="2"/>
  <c r="E1605" i="2"/>
  <c r="L1605" i="2"/>
  <c r="E1606" i="2"/>
  <c r="L1606" i="2"/>
  <c r="E1607" i="2"/>
  <c r="L1607" i="2"/>
  <c r="E1608" i="2"/>
  <c r="L1608" i="2"/>
  <c r="E1609" i="2"/>
  <c r="L1609" i="2"/>
  <c r="E1610" i="2"/>
  <c r="L1610" i="2"/>
  <c r="E1611" i="2"/>
  <c r="L1611" i="2"/>
  <c r="E1612" i="2"/>
  <c r="L1612" i="2"/>
  <c r="E1613" i="2"/>
  <c r="L1613" i="2"/>
  <c r="E1614" i="2"/>
  <c r="L1614" i="2"/>
  <c r="E1615" i="2"/>
  <c r="L1615" i="2"/>
  <c r="E1616" i="2"/>
  <c r="L1616" i="2"/>
  <c r="E1617" i="2"/>
  <c r="L1617" i="2"/>
  <c r="E1618" i="2"/>
  <c r="L1618" i="2"/>
  <c r="E1619" i="2"/>
  <c r="L1619" i="2"/>
  <c r="E1620" i="2"/>
  <c r="L1620" i="2"/>
  <c r="E1621" i="2"/>
  <c r="L1621" i="2"/>
  <c r="E1622" i="2"/>
  <c r="L1622" i="2"/>
  <c r="E1623" i="2"/>
  <c r="L1623" i="2"/>
  <c r="E1624" i="2"/>
  <c r="L1624" i="2"/>
  <c r="E1625" i="2"/>
  <c r="L1625" i="2"/>
  <c r="E1626" i="2"/>
  <c r="L1626" i="2"/>
  <c r="E1627" i="2"/>
  <c r="L1627" i="2"/>
  <c r="E1628" i="2"/>
  <c r="L1628" i="2"/>
  <c r="E1629" i="2"/>
  <c r="L1629" i="2"/>
  <c r="E1630" i="2"/>
  <c r="L1630" i="2"/>
  <c r="E1631" i="2"/>
  <c r="L1631" i="2"/>
  <c r="E1632" i="2"/>
  <c r="L1632" i="2"/>
  <c r="E1633" i="2"/>
  <c r="L1633" i="2"/>
  <c r="E1634" i="2"/>
  <c r="L1634" i="2"/>
  <c r="E1635" i="2"/>
  <c r="L1635" i="2"/>
  <c r="E1636" i="2"/>
  <c r="L1636" i="2"/>
  <c r="E1637" i="2"/>
  <c r="L1637" i="2"/>
  <c r="E1638" i="2"/>
  <c r="L1638" i="2"/>
  <c r="E1639" i="2"/>
  <c r="L1639" i="2"/>
  <c r="E1640" i="2"/>
  <c r="L1640" i="2"/>
  <c r="E1641" i="2"/>
  <c r="L1641" i="2"/>
  <c r="E1642" i="2"/>
  <c r="L1642" i="2"/>
  <c r="E1643" i="2"/>
  <c r="L1643" i="2"/>
  <c r="E1644" i="2"/>
  <c r="L1644" i="2"/>
  <c r="E1645" i="2"/>
  <c r="L1645" i="2"/>
  <c r="E1646" i="2"/>
  <c r="L1646" i="2"/>
  <c r="E1647" i="2"/>
  <c r="L1647" i="2"/>
  <c r="E1648" i="2"/>
  <c r="L1648" i="2"/>
  <c r="E1649" i="2"/>
  <c r="L1649" i="2"/>
  <c r="E1650" i="2"/>
  <c r="L1650" i="2"/>
  <c r="D1652" i="2"/>
  <c r="H1652" i="2" s="1"/>
  <c r="H1653" i="2" s="1"/>
  <c r="H1654" i="2" s="1"/>
  <c r="H1655" i="2" s="1"/>
  <c r="H1656" i="2" s="1"/>
  <c r="H1657" i="2" s="1"/>
  <c r="H1658" i="2" s="1"/>
  <c r="H1659" i="2" s="1"/>
  <c r="H1660" i="2" s="1"/>
  <c r="H1661" i="2" s="1"/>
  <c r="H1662" i="2" s="1"/>
  <c r="H1663" i="2" s="1"/>
  <c r="H1664" i="2" s="1"/>
  <c r="H1665" i="2" s="1"/>
  <c r="H1666" i="2" s="1"/>
  <c r="H1667" i="2" s="1"/>
  <c r="H1668" i="2" s="1"/>
  <c r="H1669" i="2" s="1"/>
  <c r="H1670" i="2" s="1"/>
  <c r="H1671" i="2" s="1"/>
  <c r="H1672" i="2" s="1"/>
  <c r="H1673" i="2" s="1"/>
  <c r="H1674" i="2" s="1"/>
  <c r="H1675" i="2" s="1"/>
  <c r="H1676" i="2" s="1"/>
  <c r="H1677" i="2" s="1"/>
  <c r="H1678" i="2" s="1"/>
  <c r="H1679" i="2" s="1"/>
  <c r="H1680" i="2" s="1"/>
  <c r="H1681" i="2" s="1"/>
  <c r="H1682" i="2" s="1"/>
  <c r="H1683" i="2" s="1"/>
  <c r="H1684" i="2" s="1"/>
  <c r="H1685" i="2" s="1"/>
  <c r="H1686" i="2" s="1"/>
  <c r="H1687" i="2" s="1"/>
  <c r="H1688" i="2" s="1"/>
  <c r="H1689" i="2" s="1"/>
  <c r="H1690" i="2" s="1"/>
  <c r="H1691" i="2" s="1"/>
  <c r="H1692" i="2" s="1"/>
  <c r="H1693" i="2" s="1"/>
  <c r="H1694" i="2" s="1"/>
  <c r="H1695" i="2" s="1"/>
  <c r="H1696" i="2" s="1"/>
  <c r="H1697" i="2" s="1"/>
  <c r="H1698" i="2" s="1"/>
  <c r="H1699" i="2" s="1"/>
  <c r="H1700" i="2" s="1"/>
  <c r="H1701" i="2" s="1"/>
  <c r="H1702" i="2" s="1"/>
  <c r="H1703" i="2" s="1"/>
  <c r="H1704" i="2" s="1"/>
  <c r="H1705" i="2" s="1"/>
  <c r="H1706" i="2" s="1"/>
  <c r="H1707" i="2" s="1"/>
  <c r="H1708" i="2" s="1"/>
  <c r="H1709" i="2" s="1"/>
  <c r="H1710" i="2" s="1"/>
  <c r="H1711" i="2" s="1"/>
  <c r="H1712" i="2" s="1"/>
  <c r="H1713" i="2" s="1"/>
  <c r="H1714" i="2" s="1"/>
  <c r="H1715" i="2" s="1"/>
  <c r="H1716" i="2" s="1"/>
  <c r="E1652" i="2"/>
  <c r="I1652" i="2"/>
  <c r="I1653" i="2" s="1"/>
  <c r="I1654" i="2" s="1"/>
  <c r="I1655" i="2" s="1"/>
  <c r="I1656" i="2" s="1"/>
  <c r="I1657" i="2" s="1"/>
  <c r="I1658" i="2" s="1"/>
  <c r="I1659" i="2" s="1"/>
  <c r="I1660" i="2" s="1"/>
  <c r="I1661" i="2" s="1"/>
  <c r="I1662" i="2" s="1"/>
  <c r="I1663" i="2" s="1"/>
  <c r="I1664" i="2" s="1"/>
  <c r="I1665" i="2" s="1"/>
  <c r="I1666" i="2" s="1"/>
  <c r="I1667" i="2" s="1"/>
  <c r="I1668" i="2" s="1"/>
  <c r="I1669" i="2" s="1"/>
  <c r="I1670" i="2" s="1"/>
  <c r="I1671" i="2" s="1"/>
  <c r="I1672" i="2" s="1"/>
  <c r="I1673" i="2" s="1"/>
  <c r="I1674" i="2" s="1"/>
  <c r="I1675" i="2" s="1"/>
  <c r="I1676" i="2" s="1"/>
  <c r="I1677" i="2" s="1"/>
  <c r="I1678" i="2" s="1"/>
  <c r="I1679" i="2" s="1"/>
  <c r="I1680" i="2" s="1"/>
  <c r="I1681" i="2" s="1"/>
  <c r="I1682" i="2" s="1"/>
  <c r="I1683" i="2" s="1"/>
  <c r="I1684" i="2" s="1"/>
  <c r="I1685" i="2" s="1"/>
  <c r="I1686" i="2" s="1"/>
  <c r="I1687" i="2" s="1"/>
  <c r="I1688" i="2" s="1"/>
  <c r="I1689" i="2" s="1"/>
  <c r="I1690" i="2" s="1"/>
  <c r="I1691" i="2" s="1"/>
  <c r="I1692" i="2" s="1"/>
  <c r="I1693" i="2" s="1"/>
  <c r="I1694" i="2" s="1"/>
  <c r="I1695" i="2" s="1"/>
  <c r="I1696" i="2" s="1"/>
  <c r="I1697" i="2" s="1"/>
  <c r="I1698" i="2" s="1"/>
  <c r="I1699" i="2" s="1"/>
  <c r="I1700" i="2" s="1"/>
  <c r="I1701" i="2" s="1"/>
  <c r="I1702" i="2" s="1"/>
  <c r="I1703" i="2" s="1"/>
  <c r="I1704" i="2" s="1"/>
  <c r="I1705" i="2" s="1"/>
  <c r="I1706" i="2" s="1"/>
  <c r="I1707" i="2" s="1"/>
  <c r="I1708" i="2" s="1"/>
  <c r="I1709" i="2" s="1"/>
  <c r="I1710" i="2" s="1"/>
  <c r="I1711" i="2" s="1"/>
  <c r="I1712" i="2" s="1"/>
  <c r="I1713" i="2" s="1"/>
  <c r="I1714" i="2" s="1"/>
  <c r="I1715" i="2" s="1"/>
  <c r="I1716" i="2" s="1"/>
  <c r="L1652" i="2"/>
  <c r="D1653" i="2"/>
  <c r="E1653" i="2"/>
  <c r="L1653" i="2"/>
  <c r="D1654" i="2"/>
  <c r="E1654" i="2"/>
  <c r="L1654" i="2"/>
  <c r="D1655" i="2"/>
  <c r="E1655" i="2"/>
  <c r="L1655" i="2"/>
  <c r="D1656" i="2"/>
  <c r="E1656" i="2"/>
  <c r="L1656" i="2"/>
  <c r="D1657" i="2"/>
  <c r="E1657" i="2"/>
  <c r="L1657" i="2"/>
  <c r="D1658" i="2"/>
  <c r="E1658" i="2"/>
  <c r="L1658" i="2"/>
  <c r="D1659" i="2"/>
  <c r="E1659" i="2"/>
  <c r="L1659" i="2"/>
  <c r="D1660" i="2"/>
  <c r="E1660" i="2"/>
  <c r="L1660" i="2"/>
  <c r="D1661" i="2"/>
  <c r="E1661" i="2"/>
  <c r="L1661" i="2"/>
  <c r="D1662" i="2"/>
  <c r="E1662" i="2"/>
  <c r="L1662" i="2"/>
  <c r="D1663" i="2"/>
  <c r="E1663" i="2"/>
  <c r="L1663" i="2"/>
  <c r="D1664" i="2"/>
  <c r="E1664" i="2"/>
  <c r="L1664" i="2"/>
  <c r="D1665" i="2"/>
  <c r="E1665" i="2"/>
  <c r="L1665" i="2"/>
  <c r="D1666" i="2"/>
  <c r="E1666" i="2"/>
  <c r="L1666" i="2"/>
  <c r="D1667" i="2"/>
  <c r="E1667" i="2"/>
  <c r="L1667" i="2"/>
  <c r="D1668" i="2"/>
  <c r="E1668" i="2"/>
  <c r="L1668" i="2"/>
  <c r="D1669" i="2"/>
  <c r="E1669" i="2"/>
  <c r="L1669" i="2"/>
  <c r="D1670" i="2"/>
  <c r="E1670" i="2"/>
  <c r="L1670" i="2"/>
  <c r="D1671" i="2"/>
  <c r="E1671" i="2"/>
  <c r="L1671" i="2"/>
  <c r="D1672" i="2"/>
  <c r="E1672" i="2"/>
  <c r="L1672" i="2"/>
  <c r="D1673" i="2"/>
  <c r="E1673" i="2"/>
  <c r="L1673" i="2"/>
  <c r="D1674" i="2"/>
  <c r="E1674" i="2"/>
  <c r="L1674" i="2"/>
  <c r="D1675" i="2"/>
  <c r="E1675" i="2"/>
  <c r="L1675" i="2"/>
  <c r="D1676" i="2"/>
  <c r="E1676" i="2"/>
  <c r="L1676" i="2"/>
  <c r="D1677" i="2"/>
  <c r="E1677" i="2"/>
  <c r="L1677" i="2"/>
  <c r="D1678" i="2"/>
  <c r="E1678" i="2"/>
  <c r="L1678" i="2"/>
  <c r="D1679" i="2"/>
  <c r="E1679" i="2"/>
  <c r="L1679" i="2"/>
  <c r="D1680" i="2"/>
  <c r="E1680" i="2"/>
  <c r="L1680" i="2"/>
  <c r="D1681" i="2"/>
  <c r="E1681" i="2"/>
  <c r="L1681" i="2"/>
  <c r="D1682" i="2"/>
  <c r="E1682" i="2"/>
  <c r="L1682" i="2"/>
  <c r="D1683" i="2"/>
  <c r="E1683" i="2"/>
  <c r="L1683" i="2"/>
  <c r="D1684" i="2"/>
  <c r="E1684" i="2"/>
  <c r="L1684" i="2"/>
  <c r="D1685" i="2"/>
  <c r="E1685" i="2"/>
  <c r="L1685" i="2"/>
  <c r="D1686" i="2"/>
  <c r="E1686" i="2"/>
  <c r="L1686" i="2"/>
  <c r="D1687" i="2"/>
  <c r="E1687" i="2"/>
  <c r="L1687" i="2"/>
  <c r="D1688" i="2"/>
  <c r="E1688" i="2"/>
  <c r="L1688" i="2"/>
  <c r="D1689" i="2"/>
  <c r="E1689" i="2"/>
  <c r="L1689" i="2"/>
  <c r="D1690" i="2"/>
  <c r="E1690" i="2"/>
  <c r="L1690" i="2"/>
  <c r="D1691" i="2"/>
  <c r="E1691" i="2"/>
  <c r="L1691" i="2"/>
  <c r="D1692" i="2"/>
  <c r="E1692" i="2"/>
  <c r="L1692" i="2"/>
  <c r="D1693" i="2"/>
  <c r="E1693" i="2"/>
  <c r="L1693" i="2"/>
  <c r="D1694" i="2"/>
  <c r="E1694" i="2"/>
  <c r="L1694" i="2"/>
  <c r="D1695" i="2"/>
  <c r="E1695" i="2"/>
  <c r="L1695" i="2"/>
  <c r="D1696" i="2"/>
  <c r="E1696" i="2"/>
  <c r="L1696" i="2"/>
  <c r="D1697" i="2"/>
  <c r="E1697" i="2"/>
  <c r="L1697" i="2"/>
  <c r="D1698" i="2"/>
  <c r="E1698" i="2"/>
  <c r="L1698" i="2"/>
  <c r="D1699" i="2"/>
  <c r="E1699" i="2"/>
  <c r="L1699" i="2"/>
  <c r="D1700" i="2"/>
  <c r="E1700" i="2"/>
  <c r="L1700" i="2"/>
  <c r="D1701" i="2"/>
  <c r="E1701" i="2"/>
  <c r="L1701" i="2"/>
  <c r="D1702" i="2"/>
  <c r="E1702" i="2"/>
  <c r="L1702" i="2"/>
  <c r="D1703" i="2"/>
  <c r="E1703" i="2"/>
  <c r="L1703" i="2"/>
  <c r="D1704" i="2"/>
  <c r="E1704" i="2"/>
  <c r="L1704" i="2"/>
  <c r="D1705" i="2"/>
  <c r="E1705" i="2"/>
  <c r="L1705" i="2"/>
  <c r="D1706" i="2"/>
  <c r="E1706" i="2"/>
  <c r="L1706" i="2"/>
  <c r="D1707" i="2"/>
  <c r="E1707" i="2"/>
  <c r="L1707" i="2"/>
  <c r="D1708" i="2"/>
  <c r="E1708" i="2"/>
  <c r="L1708" i="2"/>
  <c r="D1709" i="2"/>
  <c r="E1709" i="2"/>
  <c r="L1709" i="2"/>
  <c r="D1710" i="2"/>
  <c r="E1710" i="2"/>
  <c r="L1710" i="2"/>
  <c r="D1711" i="2"/>
  <c r="E1711" i="2"/>
  <c r="L1711" i="2"/>
  <c r="D1712" i="2"/>
  <c r="E1712" i="2"/>
  <c r="L1712" i="2"/>
  <c r="D1713" i="2"/>
  <c r="E1713" i="2"/>
  <c r="L1713" i="2"/>
  <c r="D1714" i="2"/>
  <c r="E1714" i="2"/>
  <c r="L1714" i="2"/>
  <c r="D1715" i="2"/>
  <c r="E1715" i="2"/>
  <c r="L1715" i="2"/>
  <c r="D1716" i="2"/>
  <c r="E1716" i="2"/>
  <c r="L1716" i="2"/>
  <c r="D1718" i="2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E1718" i="2"/>
  <c r="I1718" i="2"/>
  <c r="I1719" i="2" s="1"/>
  <c r="I1720" i="2" s="1"/>
  <c r="I1721" i="2" s="1"/>
  <c r="I1722" i="2" s="1"/>
  <c r="I1723" i="2" s="1"/>
  <c r="I1724" i="2" s="1"/>
  <c r="I1725" i="2" s="1"/>
  <c r="I1726" i="2" s="1"/>
  <c r="I1727" i="2" s="1"/>
  <c r="I1728" i="2" s="1"/>
  <c r="I1729" i="2" s="1"/>
  <c r="I1730" i="2" s="1"/>
  <c r="I1731" i="2" s="1"/>
  <c r="I1732" i="2" s="1"/>
  <c r="I1733" i="2" s="1"/>
  <c r="I1734" i="2" s="1"/>
  <c r="I1735" i="2" s="1"/>
  <c r="I1736" i="2" s="1"/>
  <c r="I1737" i="2" s="1"/>
  <c r="I1738" i="2" s="1"/>
  <c r="I1739" i="2" s="1"/>
  <c r="I1740" i="2" s="1"/>
  <c r="I1741" i="2" s="1"/>
  <c r="I1742" i="2" s="1"/>
  <c r="I1743" i="2" s="1"/>
  <c r="I1744" i="2" s="1"/>
  <c r="I1745" i="2" s="1"/>
  <c r="I1746" i="2" s="1"/>
  <c r="I1747" i="2" s="1"/>
  <c r="I1748" i="2" s="1"/>
  <c r="I1749" i="2" s="1"/>
  <c r="I1750" i="2" s="1"/>
  <c r="I1751" i="2" s="1"/>
  <c r="I1752" i="2" s="1"/>
  <c r="I1753" i="2" s="1"/>
  <c r="I1754" i="2" s="1"/>
  <c r="I1755" i="2" s="1"/>
  <c r="I1756" i="2" s="1"/>
  <c r="I1757" i="2" s="1"/>
  <c r="I1758" i="2" s="1"/>
  <c r="I1759" i="2" s="1"/>
  <c r="I1760" i="2" s="1"/>
  <c r="I1761" i="2" s="1"/>
  <c r="I1762" i="2" s="1"/>
  <c r="I1763" i="2" s="1"/>
  <c r="I1764" i="2" s="1"/>
  <c r="I1765" i="2" s="1"/>
  <c r="I1766" i="2" s="1"/>
  <c r="I1767" i="2" s="1"/>
  <c r="I1768" i="2" s="1"/>
  <c r="I1769" i="2" s="1"/>
  <c r="I1770" i="2" s="1"/>
  <c r="I1771" i="2" s="1"/>
  <c r="I1772" i="2" s="1"/>
  <c r="I1773" i="2" s="1"/>
  <c r="I1774" i="2" s="1"/>
  <c r="I1775" i="2" s="1"/>
  <c r="I1776" i="2" s="1"/>
  <c r="I1777" i="2" s="1"/>
  <c r="I1778" i="2" s="1"/>
  <c r="I1779" i="2" s="1"/>
  <c r="I1780" i="2" s="1"/>
  <c r="I1781" i="2" s="1"/>
  <c r="I1782" i="2" s="1"/>
  <c r="J1718" i="2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L1718" i="2"/>
  <c r="D1719" i="2"/>
  <c r="E1719" i="2"/>
  <c r="L1719" i="2"/>
  <c r="D1720" i="2"/>
  <c r="E1720" i="2"/>
  <c r="L1720" i="2"/>
  <c r="D1721" i="2"/>
  <c r="E1721" i="2"/>
  <c r="L1721" i="2"/>
  <c r="D1722" i="2"/>
  <c r="E1722" i="2"/>
  <c r="L1722" i="2"/>
  <c r="D1723" i="2"/>
  <c r="E1723" i="2"/>
  <c r="L1723" i="2"/>
  <c r="D1724" i="2"/>
  <c r="E1724" i="2"/>
  <c r="L1724" i="2"/>
  <c r="D1725" i="2"/>
  <c r="E1725" i="2"/>
  <c r="L1725" i="2"/>
  <c r="D1726" i="2"/>
  <c r="E1726" i="2"/>
  <c r="L1726" i="2"/>
  <c r="D1727" i="2"/>
  <c r="E1727" i="2"/>
  <c r="L1727" i="2"/>
  <c r="D1728" i="2"/>
  <c r="E1728" i="2"/>
  <c r="L1728" i="2"/>
  <c r="D1729" i="2"/>
  <c r="E1729" i="2"/>
  <c r="L1729" i="2"/>
  <c r="D1730" i="2"/>
  <c r="E1730" i="2"/>
  <c r="L1730" i="2"/>
  <c r="D1731" i="2"/>
  <c r="E1731" i="2"/>
  <c r="L1731" i="2"/>
  <c r="D1732" i="2"/>
  <c r="E1732" i="2"/>
  <c r="L1732" i="2"/>
  <c r="D1733" i="2"/>
  <c r="E1733" i="2"/>
  <c r="L1733" i="2"/>
  <c r="D1734" i="2"/>
  <c r="E1734" i="2"/>
  <c r="L1734" i="2"/>
  <c r="D1735" i="2"/>
  <c r="E1735" i="2"/>
  <c r="L1735" i="2"/>
  <c r="D1736" i="2"/>
  <c r="E1736" i="2"/>
  <c r="L1736" i="2"/>
  <c r="D1737" i="2"/>
  <c r="E1737" i="2"/>
  <c r="L1737" i="2"/>
  <c r="D1738" i="2"/>
  <c r="E1738" i="2"/>
  <c r="L1738" i="2"/>
  <c r="D1739" i="2"/>
  <c r="E1739" i="2"/>
  <c r="L1739" i="2"/>
  <c r="D1740" i="2"/>
  <c r="E1740" i="2"/>
  <c r="L1740" i="2"/>
  <c r="D1741" i="2"/>
  <c r="E1741" i="2"/>
  <c r="L1741" i="2"/>
  <c r="D1742" i="2"/>
  <c r="E1742" i="2"/>
  <c r="J1742" i="2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L1742" i="2"/>
  <c r="D1743" i="2"/>
  <c r="E1743" i="2"/>
  <c r="L1743" i="2"/>
  <c r="D1744" i="2"/>
  <c r="E1744" i="2"/>
  <c r="L1744" i="2"/>
  <c r="D1745" i="2"/>
  <c r="E1745" i="2"/>
  <c r="L1745" i="2"/>
  <c r="D1746" i="2"/>
  <c r="E1746" i="2"/>
  <c r="L1746" i="2"/>
  <c r="D1747" i="2"/>
  <c r="E1747" i="2"/>
  <c r="L1747" i="2"/>
  <c r="D1748" i="2"/>
  <c r="E1748" i="2"/>
  <c r="L1748" i="2"/>
  <c r="D1749" i="2"/>
  <c r="E1749" i="2"/>
  <c r="L1749" i="2"/>
  <c r="D1750" i="2"/>
  <c r="E1750" i="2"/>
  <c r="L1750" i="2"/>
  <c r="D1751" i="2"/>
  <c r="E1751" i="2"/>
  <c r="L1751" i="2"/>
  <c r="D1752" i="2"/>
  <c r="E1752" i="2"/>
  <c r="L1752" i="2"/>
  <c r="D1753" i="2"/>
  <c r="E1753" i="2"/>
  <c r="L1753" i="2"/>
  <c r="D1754" i="2"/>
  <c r="E1754" i="2"/>
  <c r="L1754" i="2"/>
  <c r="D1755" i="2"/>
  <c r="E1755" i="2"/>
  <c r="L1755" i="2"/>
  <c r="D1756" i="2"/>
  <c r="E1756" i="2"/>
  <c r="L1756" i="2"/>
  <c r="D1757" i="2"/>
  <c r="E1757" i="2"/>
  <c r="L1757" i="2"/>
  <c r="D1758" i="2"/>
  <c r="E1758" i="2"/>
  <c r="L1758" i="2"/>
  <c r="D1759" i="2"/>
  <c r="E1759" i="2"/>
  <c r="L1759" i="2"/>
  <c r="D1760" i="2"/>
  <c r="E1760" i="2"/>
  <c r="L1760" i="2"/>
  <c r="D1761" i="2"/>
  <c r="E1761" i="2"/>
  <c r="L1761" i="2"/>
  <c r="D1762" i="2"/>
  <c r="E1762" i="2"/>
  <c r="L1762" i="2"/>
  <c r="D1763" i="2"/>
  <c r="E1763" i="2"/>
  <c r="L1763" i="2"/>
  <c r="D1764" i="2"/>
  <c r="E1764" i="2"/>
  <c r="L1764" i="2"/>
  <c r="D1765" i="2"/>
  <c r="E1765" i="2"/>
  <c r="L1765" i="2"/>
  <c r="D1766" i="2"/>
  <c r="E1766" i="2"/>
  <c r="L1766" i="2"/>
  <c r="D1767" i="2"/>
  <c r="E1767" i="2"/>
  <c r="L1767" i="2"/>
  <c r="D1768" i="2"/>
  <c r="E1768" i="2"/>
  <c r="L1768" i="2"/>
  <c r="D1769" i="2"/>
  <c r="E1769" i="2"/>
  <c r="L1769" i="2"/>
  <c r="D1770" i="2"/>
  <c r="E1770" i="2"/>
  <c r="L1770" i="2"/>
  <c r="D1771" i="2"/>
  <c r="E1771" i="2"/>
  <c r="L1771" i="2"/>
  <c r="D1772" i="2"/>
  <c r="E1772" i="2"/>
  <c r="L1772" i="2"/>
  <c r="D1773" i="2"/>
  <c r="E1773" i="2"/>
  <c r="L1773" i="2"/>
  <c r="D1774" i="2"/>
  <c r="E1774" i="2"/>
  <c r="L1774" i="2"/>
  <c r="D1775" i="2"/>
  <c r="E1775" i="2"/>
  <c r="L1775" i="2"/>
  <c r="D1776" i="2"/>
  <c r="E1776" i="2"/>
  <c r="L1776" i="2"/>
  <c r="D1777" i="2"/>
  <c r="E1777" i="2"/>
  <c r="L1777" i="2"/>
  <c r="D1778" i="2"/>
  <c r="E1778" i="2"/>
  <c r="L1778" i="2"/>
  <c r="D1779" i="2"/>
  <c r="E1779" i="2"/>
  <c r="L1779" i="2"/>
  <c r="D1780" i="2"/>
  <c r="E1780" i="2"/>
  <c r="L1780" i="2"/>
  <c r="D1781" i="2"/>
  <c r="E1781" i="2"/>
  <c r="L1781" i="2"/>
  <c r="D1782" i="2"/>
  <c r="E1782" i="2"/>
  <c r="L1782" i="2"/>
  <c r="E1784" i="2"/>
  <c r="I1784" i="2"/>
  <c r="I1785" i="2" s="1"/>
  <c r="I1786" i="2" s="1"/>
  <c r="I1787" i="2" s="1"/>
  <c r="I1788" i="2" s="1"/>
  <c r="I1789" i="2" s="1"/>
  <c r="I1790" i="2" s="1"/>
  <c r="I1791" i="2" s="1"/>
  <c r="I1792" i="2" s="1"/>
  <c r="I1793" i="2" s="1"/>
  <c r="I1794" i="2" s="1"/>
  <c r="I1795" i="2" s="1"/>
  <c r="I1796" i="2" s="1"/>
  <c r="I1797" i="2" s="1"/>
  <c r="I1798" i="2" s="1"/>
  <c r="I1799" i="2" s="1"/>
  <c r="I1800" i="2" s="1"/>
  <c r="I1801" i="2" s="1"/>
  <c r="I1802" i="2" s="1"/>
  <c r="I1803" i="2" s="1"/>
  <c r="I1804" i="2" s="1"/>
  <c r="I1805" i="2" s="1"/>
  <c r="I1806" i="2" s="1"/>
  <c r="I1807" i="2" s="1"/>
  <c r="I1808" i="2" s="1"/>
  <c r="I1809" i="2" s="1"/>
  <c r="I1810" i="2" s="1"/>
  <c r="I1811" i="2" s="1"/>
  <c r="I1812" i="2" s="1"/>
  <c r="I1813" i="2" s="1"/>
  <c r="I1814" i="2" s="1"/>
  <c r="I1815" i="2" s="1"/>
  <c r="I1816" i="2" s="1"/>
  <c r="I1817" i="2" s="1"/>
  <c r="I1818" i="2" s="1"/>
  <c r="I1819" i="2" s="1"/>
  <c r="I1820" i="2" s="1"/>
  <c r="I1821" i="2" s="1"/>
  <c r="I1822" i="2" s="1"/>
  <c r="I1823" i="2" s="1"/>
  <c r="I1824" i="2" s="1"/>
  <c r="I1825" i="2" s="1"/>
  <c r="I1826" i="2" s="1"/>
  <c r="I1827" i="2" s="1"/>
  <c r="I1828" i="2" s="1"/>
  <c r="I1829" i="2" s="1"/>
  <c r="I1830" i="2" s="1"/>
  <c r="I1831" i="2" s="1"/>
  <c r="I1832" i="2" s="1"/>
  <c r="I1833" i="2" s="1"/>
  <c r="I1834" i="2" s="1"/>
  <c r="I1835" i="2" s="1"/>
  <c r="I1836" i="2" s="1"/>
  <c r="I1837" i="2" s="1"/>
  <c r="I1838" i="2" s="1"/>
  <c r="I1839" i="2" s="1"/>
  <c r="I1840" i="2" s="1"/>
  <c r="I1841" i="2" s="1"/>
  <c r="I1842" i="2" s="1"/>
  <c r="I1843" i="2" s="1"/>
  <c r="I1844" i="2" s="1"/>
  <c r="I1845" i="2" s="1"/>
  <c r="I1846" i="2" s="1"/>
  <c r="I1847" i="2" s="1"/>
  <c r="I1848" i="2" s="1"/>
  <c r="L1784" i="2"/>
  <c r="M1784" i="2"/>
  <c r="E1785" i="2"/>
  <c r="L1785" i="2"/>
  <c r="M1785" i="2"/>
  <c r="E1786" i="2"/>
  <c r="L1786" i="2"/>
  <c r="M1786" i="2"/>
  <c r="E1787" i="2"/>
  <c r="L1787" i="2"/>
  <c r="M1787" i="2"/>
  <c r="E1788" i="2"/>
  <c r="L1788" i="2"/>
  <c r="M1788" i="2"/>
  <c r="E1789" i="2"/>
  <c r="L1789" i="2"/>
  <c r="M1789" i="2"/>
  <c r="E1790" i="2"/>
  <c r="L1790" i="2"/>
  <c r="M1790" i="2"/>
  <c r="E1791" i="2"/>
  <c r="L1791" i="2"/>
  <c r="M1791" i="2"/>
  <c r="E1792" i="2"/>
  <c r="L1792" i="2"/>
  <c r="M1792" i="2"/>
  <c r="E1793" i="2"/>
  <c r="L1793" i="2"/>
  <c r="M1793" i="2"/>
  <c r="E1794" i="2"/>
  <c r="L1794" i="2"/>
  <c r="M1794" i="2"/>
  <c r="E1795" i="2"/>
  <c r="L1795" i="2"/>
  <c r="M1795" i="2"/>
  <c r="E1796" i="2"/>
  <c r="L1796" i="2"/>
  <c r="M1796" i="2"/>
  <c r="E1797" i="2"/>
  <c r="L1797" i="2"/>
  <c r="E1798" i="2"/>
  <c r="L1798" i="2"/>
  <c r="E1799" i="2"/>
  <c r="L1799" i="2"/>
  <c r="E1800" i="2"/>
  <c r="L1800" i="2"/>
  <c r="E1801" i="2"/>
  <c r="L1801" i="2"/>
  <c r="E1802" i="2"/>
  <c r="L1802" i="2"/>
  <c r="E1803" i="2"/>
  <c r="L1803" i="2"/>
  <c r="E1804" i="2"/>
  <c r="L1804" i="2"/>
  <c r="E1805" i="2"/>
  <c r="L1805" i="2"/>
  <c r="E1806" i="2"/>
  <c r="L1806" i="2"/>
  <c r="E1807" i="2"/>
  <c r="L1807" i="2"/>
  <c r="E1808" i="2"/>
  <c r="L1808" i="2"/>
  <c r="E1809" i="2"/>
  <c r="L1809" i="2"/>
  <c r="E1810" i="2"/>
  <c r="L1810" i="2"/>
  <c r="E1811" i="2"/>
  <c r="L1811" i="2"/>
  <c r="E1812" i="2"/>
  <c r="L1812" i="2"/>
  <c r="E1813" i="2"/>
  <c r="L1813" i="2"/>
  <c r="E1814" i="2"/>
  <c r="L1814" i="2"/>
  <c r="E1815" i="2"/>
  <c r="L1815" i="2"/>
  <c r="E1816" i="2"/>
  <c r="L1816" i="2"/>
  <c r="E1817" i="2"/>
  <c r="L1817" i="2"/>
  <c r="E1818" i="2"/>
  <c r="L1818" i="2"/>
  <c r="E1819" i="2"/>
  <c r="L1819" i="2"/>
  <c r="E1820" i="2"/>
  <c r="L1820" i="2"/>
  <c r="E1821" i="2"/>
  <c r="L1821" i="2"/>
  <c r="E1822" i="2"/>
  <c r="L1822" i="2"/>
  <c r="E1823" i="2"/>
  <c r="L1823" i="2"/>
  <c r="E1824" i="2"/>
  <c r="L1824" i="2"/>
  <c r="E1825" i="2"/>
  <c r="L1825" i="2"/>
  <c r="E1826" i="2"/>
  <c r="L1826" i="2"/>
  <c r="E1827" i="2"/>
  <c r="L1827" i="2"/>
  <c r="E1828" i="2"/>
  <c r="L1828" i="2"/>
  <c r="E1829" i="2"/>
  <c r="L1829" i="2"/>
  <c r="E1830" i="2"/>
  <c r="L1830" i="2"/>
  <c r="E1831" i="2"/>
  <c r="L1831" i="2"/>
  <c r="E1832" i="2"/>
  <c r="L1832" i="2"/>
  <c r="E1833" i="2"/>
  <c r="L1833" i="2"/>
  <c r="E1834" i="2"/>
  <c r="L1834" i="2"/>
  <c r="E1835" i="2"/>
  <c r="L1835" i="2"/>
  <c r="E1836" i="2"/>
  <c r="L1836" i="2"/>
  <c r="E1837" i="2"/>
  <c r="L1837" i="2"/>
  <c r="E1838" i="2"/>
  <c r="L1838" i="2"/>
  <c r="E1839" i="2"/>
  <c r="L1839" i="2"/>
  <c r="E1840" i="2"/>
  <c r="L1840" i="2"/>
  <c r="E1841" i="2"/>
  <c r="L1841" i="2"/>
  <c r="E1842" i="2"/>
  <c r="L1842" i="2"/>
  <c r="E1843" i="2"/>
  <c r="L1843" i="2"/>
  <c r="E1844" i="2"/>
  <c r="L1844" i="2"/>
  <c r="E1845" i="2"/>
  <c r="L1845" i="2"/>
  <c r="E1846" i="2"/>
  <c r="L1846" i="2"/>
  <c r="E1847" i="2"/>
  <c r="L1847" i="2"/>
  <c r="E1848" i="2"/>
  <c r="L1848" i="2"/>
  <c r="D1850" i="2"/>
  <c r="H1850" i="2" s="1"/>
  <c r="H1851" i="2" s="1"/>
  <c r="H1852" i="2" s="1"/>
  <c r="H1853" i="2" s="1"/>
  <c r="H1854" i="2" s="1"/>
  <c r="H1855" i="2" s="1"/>
  <c r="H1856" i="2" s="1"/>
  <c r="H1857" i="2" s="1"/>
  <c r="H1858" i="2" s="1"/>
  <c r="H1859" i="2" s="1"/>
  <c r="H1860" i="2" s="1"/>
  <c r="H1861" i="2" s="1"/>
  <c r="H1862" i="2" s="1"/>
  <c r="H1863" i="2" s="1"/>
  <c r="H1864" i="2" s="1"/>
  <c r="H1865" i="2" s="1"/>
  <c r="H1866" i="2" s="1"/>
  <c r="H1867" i="2" s="1"/>
  <c r="H1868" i="2" s="1"/>
  <c r="H1869" i="2" s="1"/>
  <c r="H1870" i="2" s="1"/>
  <c r="H1871" i="2" s="1"/>
  <c r="H1872" i="2" s="1"/>
  <c r="H1873" i="2" s="1"/>
  <c r="H1874" i="2" s="1"/>
  <c r="H1875" i="2" s="1"/>
  <c r="H1876" i="2" s="1"/>
  <c r="H1877" i="2" s="1"/>
  <c r="H1878" i="2" s="1"/>
  <c r="H1879" i="2" s="1"/>
  <c r="H1880" i="2" s="1"/>
  <c r="H1881" i="2" s="1"/>
  <c r="H1882" i="2" s="1"/>
  <c r="H1883" i="2" s="1"/>
  <c r="H1884" i="2" s="1"/>
  <c r="H1885" i="2" s="1"/>
  <c r="H1886" i="2" s="1"/>
  <c r="H1887" i="2" s="1"/>
  <c r="H1888" i="2" s="1"/>
  <c r="H1889" i="2" s="1"/>
  <c r="H1890" i="2" s="1"/>
  <c r="H1891" i="2" s="1"/>
  <c r="H1892" i="2" s="1"/>
  <c r="H1893" i="2" s="1"/>
  <c r="H1894" i="2" s="1"/>
  <c r="H1895" i="2" s="1"/>
  <c r="H1896" i="2" s="1"/>
  <c r="H1897" i="2" s="1"/>
  <c r="H1898" i="2" s="1"/>
  <c r="H1899" i="2" s="1"/>
  <c r="H1900" i="2" s="1"/>
  <c r="H1901" i="2" s="1"/>
  <c r="H1902" i="2" s="1"/>
  <c r="H1903" i="2" s="1"/>
  <c r="H1904" i="2" s="1"/>
  <c r="H1905" i="2" s="1"/>
  <c r="H1906" i="2" s="1"/>
  <c r="H1907" i="2" s="1"/>
  <c r="H1908" i="2" s="1"/>
  <c r="H1909" i="2" s="1"/>
  <c r="H1910" i="2" s="1"/>
  <c r="H1911" i="2" s="1"/>
  <c r="H1912" i="2" s="1"/>
  <c r="H1913" i="2" s="1"/>
  <c r="H1914" i="2" s="1"/>
  <c r="E1850" i="2"/>
  <c r="I1850" i="2"/>
  <c r="I1851" i="2" s="1"/>
  <c r="I1852" i="2" s="1"/>
  <c r="I1853" i="2" s="1"/>
  <c r="I1854" i="2" s="1"/>
  <c r="I1855" i="2" s="1"/>
  <c r="I1856" i="2" s="1"/>
  <c r="I1857" i="2" s="1"/>
  <c r="I1858" i="2" s="1"/>
  <c r="I1859" i="2" s="1"/>
  <c r="I1860" i="2" s="1"/>
  <c r="I1861" i="2" s="1"/>
  <c r="I1862" i="2" s="1"/>
  <c r="I1863" i="2" s="1"/>
  <c r="I1864" i="2" s="1"/>
  <c r="I1865" i="2" s="1"/>
  <c r="I1866" i="2" s="1"/>
  <c r="I1867" i="2" s="1"/>
  <c r="I1868" i="2" s="1"/>
  <c r="I1869" i="2" s="1"/>
  <c r="I1870" i="2" s="1"/>
  <c r="I1871" i="2" s="1"/>
  <c r="I1872" i="2" s="1"/>
  <c r="I1873" i="2" s="1"/>
  <c r="I1874" i="2" s="1"/>
  <c r="I1875" i="2" s="1"/>
  <c r="I1876" i="2" s="1"/>
  <c r="I1877" i="2" s="1"/>
  <c r="I1878" i="2" s="1"/>
  <c r="I1879" i="2" s="1"/>
  <c r="I1880" i="2" s="1"/>
  <c r="I1881" i="2" s="1"/>
  <c r="I1882" i="2" s="1"/>
  <c r="I1883" i="2" s="1"/>
  <c r="I1884" i="2" s="1"/>
  <c r="I1885" i="2" s="1"/>
  <c r="I1886" i="2" s="1"/>
  <c r="I1887" i="2" s="1"/>
  <c r="I1888" i="2" s="1"/>
  <c r="I1889" i="2" s="1"/>
  <c r="I1890" i="2" s="1"/>
  <c r="I1891" i="2" s="1"/>
  <c r="I1892" i="2" s="1"/>
  <c r="I1893" i="2" s="1"/>
  <c r="I1894" i="2" s="1"/>
  <c r="I1895" i="2" s="1"/>
  <c r="I1896" i="2" s="1"/>
  <c r="I1897" i="2" s="1"/>
  <c r="I1898" i="2" s="1"/>
  <c r="I1899" i="2" s="1"/>
  <c r="I1900" i="2" s="1"/>
  <c r="I1901" i="2" s="1"/>
  <c r="I1902" i="2" s="1"/>
  <c r="I1903" i="2" s="1"/>
  <c r="I1904" i="2" s="1"/>
  <c r="I1905" i="2" s="1"/>
  <c r="I1906" i="2" s="1"/>
  <c r="I1907" i="2" s="1"/>
  <c r="I1908" i="2" s="1"/>
  <c r="I1909" i="2" s="1"/>
  <c r="I1910" i="2" s="1"/>
  <c r="I1911" i="2" s="1"/>
  <c r="I1912" i="2" s="1"/>
  <c r="I1913" i="2" s="1"/>
  <c r="I1914" i="2" s="1"/>
  <c r="J1850" i="2"/>
  <c r="J1851" i="2" s="1"/>
  <c r="J1852" i="2" s="1"/>
  <c r="L1850" i="2"/>
  <c r="D1851" i="2"/>
  <c r="E1851" i="2"/>
  <c r="L1851" i="2"/>
  <c r="D1852" i="2"/>
  <c r="E1852" i="2"/>
  <c r="L1852" i="2"/>
  <c r="D1853" i="2"/>
  <c r="E1853" i="2"/>
  <c r="J1853" i="2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L1853" i="2"/>
  <c r="D1854" i="2"/>
  <c r="E1854" i="2"/>
  <c r="L1854" i="2"/>
  <c r="D1855" i="2"/>
  <c r="E1855" i="2"/>
  <c r="L1855" i="2"/>
  <c r="D1856" i="2"/>
  <c r="E1856" i="2"/>
  <c r="L1856" i="2"/>
  <c r="D1857" i="2"/>
  <c r="E1857" i="2"/>
  <c r="L1857" i="2"/>
  <c r="D1858" i="2"/>
  <c r="E1858" i="2"/>
  <c r="L1858" i="2"/>
  <c r="D1859" i="2"/>
  <c r="E1859" i="2"/>
  <c r="L1859" i="2"/>
  <c r="D1860" i="2"/>
  <c r="E1860" i="2"/>
  <c r="L1860" i="2"/>
  <c r="D1861" i="2"/>
  <c r="E1861" i="2"/>
  <c r="L1861" i="2"/>
  <c r="D1862" i="2"/>
  <c r="E1862" i="2"/>
  <c r="L1862" i="2"/>
  <c r="D1863" i="2"/>
  <c r="E1863" i="2"/>
  <c r="L1863" i="2"/>
  <c r="D1864" i="2"/>
  <c r="E1864" i="2"/>
  <c r="L1864" i="2"/>
  <c r="D1865" i="2"/>
  <c r="E1865" i="2"/>
  <c r="L1865" i="2"/>
  <c r="D1866" i="2"/>
  <c r="E1866" i="2"/>
  <c r="L1866" i="2"/>
  <c r="D1867" i="2"/>
  <c r="E1867" i="2"/>
  <c r="L1867" i="2"/>
  <c r="D1868" i="2"/>
  <c r="E1868" i="2"/>
  <c r="L1868" i="2"/>
  <c r="D1869" i="2"/>
  <c r="E1869" i="2"/>
  <c r="L1869" i="2"/>
  <c r="D1870" i="2"/>
  <c r="E1870" i="2"/>
  <c r="L1870" i="2"/>
  <c r="D1871" i="2"/>
  <c r="E1871" i="2"/>
  <c r="L1871" i="2"/>
  <c r="D1872" i="2"/>
  <c r="E1872" i="2"/>
  <c r="L1872" i="2"/>
  <c r="D1873" i="2"/>
  <c r="E1873" i="2"/>
  <c r="L1873" i="2"/>
  <c r="D1874" i="2"/>
  <c r="E1874" i="2"/>
  <c r="L1874" i="2"/>
  <c r="D1875" i="2"/>
  <c r="E1875" i="2"/>
  <c r="L1875" i="2"/>
  <c r="D1876" i="2"/>
  <c r="E1876" i="2"/>
  <c r="L1876" i="2"/>
  <c r="D1877" i="2"/>
  <c r="E1877" i="2"/>
  <c r="L1877" i="2"/>
  <c r="D1878" i="2"/>
  <c r="E1878" i="2"/>
  <c r="L1878" i="2"/>
  <c r="D1879" i="2"/>
  <c r="E1879" i="2"/>
  <c r="L1879" i="2"/>
  <c r="D1880" i="2"/>
  <c r="E1880" i="2"/>
  <c r="L1880" i="2"/>
  <c r="D1881" i="2"/>
  <c r="E1881" i="2"/>
  <c r="L1881" i="2"/>
  <c r="D1882" i="2"/>
  <c r="E1882" i="2"/>
  <c r="L1882" i="2"/>
  <c r="D1883" i="2"/>
  <c r="E1883" i="2"/>
  <c r="L1883" i="2"/>
  <c r="D1884" i="2"/>
  <c r="E1884" i="2"/>
  <c r="L1884" i="2"/>
  <c r="D1885" i="2"/>
  <c r="E1885" i="2"/>
  <c r="L1885" i="2"/>
  <c r="D1886" i="2"/>
  <c r="E1886" i="2"/>
  <c r="L1886" i="2"/>
  <c r="D1887" i="2"/>
  <c r="E1887" i="2"/>
  <c r="L1887" i="2"/>
  <c r="D1888" i="2"/>
  <c r="E1888" i="2"/>
  <c r="L1888" i="2"/>
  <c r="D1889" i="2"/>
  <c r="E1889" i="2"/>
  <c r="L1889" i="2"/>
  <c r="D1890" i="2"/>
  <c r="E1890" i="2"/>
  <c r="L1890" i="2"/>
  <c r="D1891" i="2"/>
  <c r="E1891" i="2"/>
  <c r="L1891" i="2"/>
  <c r="D1892" i="2"/>
  <c r="E1892" i="2"/>
  <c r="L1892" i="2"/>
  <c r="D1893" i="2"/>
  <c r="E1893" i="2"/>
  <c r="L1893" i="2"/>
  <c r="D1894" i="2"/>
  <c r="E1894" i="2"/>
  <c r="L1894" i="2"/>
  <c r="D1895" i="2"/>
  <c r="E1895" i="2"/>
  <c r="L1895" i="2"/>
  <c r="D1896" i="2"/>
  <c r="E1896" i="2"/>
  <c r="L1896" i="2"/>
  <c r="D1897" i="2"/>
  <c r="E1897" i="2"/>
  <c r="L1897" i="2"/>
  <c r="D1898" i="2"/>
  <c r="E1898" i="2"/>
  <c r="L1898" i="2"/>
  <c r="D1899" i="2"/>
  <c r="E1899" i="2"/>
  <c r="L1899" i="2"/>
  <c r="D1900" i="2"/>
  <c r="E1900" i="2"/>
  <c r="L1900" i="2"/>
  <c r="D1901" i="2"/>
  <c r="E1901" i="2"/>
  <c r="L1901" i="2"/>
  <c r="D1902" i="2"/>
  <c r="E1902" i="2"/>
  <c r="L1902" i="2"/>
  <c r="D1903" i="2"/>
  <c r="E1903" i="2"/>
  <c r="L1903" i="2"/>
  <c r="D1904" i="2"/>
  <c r="E1904" i="2"/>
  <c r="L1904" i="2"/>
  <c r="D1905" i="2"/>
  <c r="E1905" i="2"/>
  <c r="L1905" i="2"/>
  <c r="D1906" i="2"/>
  <c r="E1906" i="2"/>
  <c r="L1906" i="2"/>
  <c r="D1907" i="2"/>
  <c r="E1907" i="2"/>
  <c r="L1907" i="2"/>
  <c r="D1908" i="2"/>
  <c r="E1908" i="2"/>
  <c r="L1908" i="2"/>
  <c r="D1909" i="2"/>
  <c r="E1909" i="2"/>
  <c r="L1909" i="2"/>
  <c r="D1910" i="2"/>
  <c r="E1910" i="2"/>
  <c r="L1910" i="2"/>
  <c r="D1911" i="2"/>
  <c r="E1911" i="2"/>
  <c r="L1911" i="2"/>
  <c r="D1912" i="2"/>
  <c r="E1912" i="2"/>
  <c r="L1912" i="2"/>
  <c r="D1913" i="2"/>
  <c r="E1913" i="2"/>
  <c r="L1913" i="2"/>
  <c r="D1914" i="2"/>
  <c r="E1914" i="2"/>
  <c r="L1914" i="2"/>
  <c r="D1916" i="2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E1916" i="2"/>
  <c r="I1916" i="2"/>
  <c r="I1917" i="2" s="1"/>
  <c r="I1918" i="2" s="1"/>
  <c r="I1919" i="2" s="1"/>
  <c r="I1920" i="2" s="1"/>
  <c r="I1921" i="2" s="1"/>
  <c r="I1922" i="2" s="1"/>
  <c r="I1923" i="2" s="1"/>
  <c r="I1924" i="2" s="1"/>
  <c r="I1925" i="2" s="1"/>
  <c r="I1926" i="2" s="1"/>
  <c r="I1927" i="2" s="1"/>
  <c r="I1928" i="2" s="1"/>
  <c r="I1929" i="2" s="1"/>
  <c r="I1930" i="2" s="1"/>
  <c r="I1931" i="2" s="1"/>
  <c r="I1932" i="2" s="1"/>
  <c r="I1933" i="2" s="1"/>
  <c r="I1934" i="2" s="1"/>
  <c r="I1935" i="2" s="1"/>
  <c r="I1936" i="2" s="1"/>
  <c r="I1937" i="2" s="1"/>
  <c r="I1938" i="2" s="1"/>
  <c r="I1939" i="2" s="1"/>
  <c r="I1940" i="2" s="1"/>
  <c r="I1941" i="2" s="1"/>
  <c r="I1942" i="2" s="1"/>
  <c r="I1943" i="2" s="1"/>
  <c r="I1944" i="2" s="1"/>
  <c r="I1945" i="2" s="1"/>
  <c r="I1946" i="2" s="1"/>
  <c r="I1947" i="2" s="1"/>
  <c r="I1948" i="2" s="1"/>
  <c r="I1949" i="2" s="1"/>
  <c r="I1950" i="2" s="1"/>
  <c r="I1951" i="2" s="1"/>
  <c r="I1952" i="2" s="1"/>
  <c r="I1953" i="2" s="1"/>
  <c r="I1954" i="2" s="1"/>
  <c r="I1955" i="2" s="1"/>
  <c r="I1956" i="2" s="1"/>
  <c r="I1957" i="2" s="1"/>
  <c r="I1958" i="2" s="1"/>
  <c r="I1959" i="2" s="1"/>
  <c r="I1960" i="2" s="1"/>
  <c r="I1961" i="2" s="1"/>
  <c r="I1962" i="2" s="1"/>
  <c r="I1963" i="2" s="1"/>
  <c r="I1964" i="2" s="1"/>
  <c r="I1965" i="2" s="1"/>
  <c r="I1966" i="2" s="1"/>
  <c r="I1967" i="2" s="1"/>
  <c r="I1968" i="2" s="1"/>
  <c r="I1969" i="2" s="1"/>
  <c r="I1970" i="2" s="1"/>
  <c r="I1971" i="2" s="1"/>
  <c r="I1972" i="2" s="1"/>
  <c r="I1973" i="2" s="1"/>
  <c r="I1974" i="2" s="1"/>
  <c r="I1975" i="2" s="1"/>
  <c r="I1976" i="2" s="1"/>
  <c r="I1977" i="2" s="1"/>
  <c r="I1978" i="2" s="1"/>
  <c r="I1979" i="2" s="1"/>
  <c r="I1980" i="2" s="1"/>
  <c r="J1916" i="2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L1916" i="2"/>
  <c r="D1917" i="2"/>
  <c r="E1917" i="2"/>
  <c r="L1917" i="2"/>
  <c r="D1918" i="2"/>
  <c r="E1918" i="2"/>
  <c r="L1918" i="2"/>
  <c r="D1919" i="2"/>
  <c r="E1919" i="2"/>
  <c r="L1919" i="2"/>
  <c r="D1920" i="2"/>
  <c r="E1920" i="2"/>
  <c r="L1920" i="2"/>
  <c r="D1921" i="2"/>
  <c r="E1921" i="2"/>
  <c r="L1921" i="2"/>
  <c r="D1922" i="2"/>
  <c r="E1922" i="2"/>
  <c r="L1922" i="2"/>
  <c r="D1923" i="2"/>
  <c r="E1923" i="2"/>
  <c r="L1923" i="2"/>
  <c r="D1924" i="2"/>
  <c r="E1924" i="2"/>
  <c r="L1924" i="2"/>
  <c r="D1925" i="2"/>
  <c r="E1925" i="2"/>
  <c r="L1925" i="2"/>
  <c r="D1926" i="2"/>
  <c r="E1926" i="2"/>
  <c r="L1926" i="2"/>
  <c r="D1927" i="2"/>
  <c r="E1927" i="2"/>
  <c r="L1927" i="2"/>
  <c r="D1928" i="2"/>
  <c r="E1928" i="2"/>
  <c r="L1928" i="2"/>
  <c r="D1929" i="2"/>
  <c r="E1929" i="2"/>
  <c r="L1929" i="2"/>
  <c r="D1930" i="2"/>
  <c r="E1930" i="2"/>
  <c r="L1930" i="2"/>
  <c r="D1931" i="2"/>
  <c r="E1931" i="2"/>
  <c r="L1931" i="2"/>
  <c r="D1932" i="2"/>
  <c r="E1932" i="2"/>
  <c r="L1932" i="2"/>
  <c r="D1933" i="2"/>
  <c r="E1933" i="2"/>
  <c r="L1933" i="2"/>
  <c r="D1934" i="2"/>
  <c r="E1934" i="2"/>
  <c r="L1934" i="2"/>
  <c r="D1935" i="2"/>
  <c r="E1935" i="2"/>
  <c r="L1935" i="2"/>
  <c r="D1936" i="2"/>
  <c r="E1936" i="2"/>
  <c r="L1936" i="2"/>
  <c r="D1937" i="2"/>
  <c r="E1937" i="2"/>
  <c r="L1937" i="2"/>
  <c r="D1938" i="2"/>
  <c r="E1938" i="2"/>
  <c r="L1938" i="2"/>
  <c r="D1939" i="2"/>
  <c r="E1939" i="2"/>
  <c r="L1939" i="2"/>
  <c r="D1940" i="2"/>
  <c r="E1940" i="2"/>
  <c r="L1940" i="2"/>
  <c r="D1941" i="2"/>
  <c r="E1941" i="2"/>
  <c r="L1941" i="2"/>
  <c r="D1942" i="2"/>
  <c r="E1942" i="2"/>
  <c r="L1942" i="2"/>
  <c r="D1943" i="2"/>
  <c r="E1943" i="2"/>
  <c r="L1943" i="2"/>
  <c r="D1944" i="2"/>
  <c r="E1944" i="2"/>
  <c r="L1944" i="2"/>
  <c r="D1945" i="2"/>
  <c r="E1945" i="2"/>
  <c r="L1945" i="2"/>
  <c r="D1946" i="2"/>
  <c r="E1946" i="2"/>
  <c r="L1946" i="2"/>
  <c r="D1947" i="2"/>
  <c r="E1947" i="2"/>
  <c r="L1947" i="2"/>
  <c r="D1948" i="2"/>
  <c r="E1948" i="2"/>
  <c r="L1948" i="2"/>
  <c r="D1949" i="2"/>
  <c r="E1949" i="2"/>
  <c r="L1949" i="2"/>
  <c r="D1950" i="2"/>
  <c r="E1950" i="2"/>
  <c r="L1950" i="2"/>
  <c r="D1951" i="2"/>
  <c r="E1951" i="2"/>
  <c r="L1951" i="2"/>
  <c r="D1952" i="2"/>
  <c r="E1952" i="2"/>
  <c r="L1952" i="2"/>
  <c r="D1953" i="2"/>
  <c r="E1953" i="2"/>
  <c r="L1953" i="2"/>
  <c r="D1954" i="2"/>
  <c r="E1954" i="2"/>
  <c r="L1954" i="2"/>
  <c r="D1955" i="2"/>
  <c r="E1955" i="2"/>
  <c r="L1955" i="2"/>
  <c r="D1956" i="2"/>
  <c r="E1956" i="2"/>
  <c r="L1956" i="2"/>
  <c r="D1957" i="2"/>
  <c r="E1957" i="2"/>
  <c r="L1957" i="2"/>
  <c r="D1958" i="2"/>
  <c r="E1958" i="2"/>
  <c r="L1958" i="2"/>
  <c r="D1959" i="2"/>
  <c r="E1959" i="2"/>
  <c r="L1959" i="2"/>
  <c r="D1960" i="2"/>
  <c r="E1960" i="2"/>
  <c r="L1960" i="2"/>
  <c r="D1961" i="2"/>
  <c r="E1961" i="2"/>
  <c r="L1961" i="2"/>
  <c r="D1962" i="2"/>
  <c r="E1962" i="2"/>
  <c r="L1962" i="2"/>
  <c r="D1963" i="2"/>
  <c r="E1963" i="2"/>
  <c r="L1963" i="2"/>
  <c r="D1964" i="2"/>
  <c r="E1964" i="2"/>
  <c r="L1964" i="2"/>
  <c r="D1965" i="2"/>
  <c r="E1965" i="2"/>
  <c r="L1965" i="2"/>
  <c r="D1966" i="2"/>
  <c r="E1966" i="2"/>
  <c r="L1966" i="2"/>
  <c r="D1967" i="2"/>
  <c r="E1967" i="2"/>
  <c r="L1967" i="2"/>
  <c r="D1968" i="2"/>
  <c r="E1968" i="2"/>
  <c r="L1968" i="2"/>
  <c r="D1969" i="2"/>
  <c r="E1969" i="2"/>
  <c r="L1969" i="2"/>
  <c r="D1970" i="2"/>
  <c r="E1970" i="2"/>
  <c r="L1970" i="2"/>
  <c r="D1971" i="2"/>
  <c r="E1971" i="2"/>
  <c r="L1971" i="2"/>
  <c r="D1972" i="2"/>
  <c r="E1972" i="2"/>
  <c r="L1972" i="2"/>
  <c r="D1973" i="2"/>
  <c r="E1973" i="2"/>
  <c r="L1973" i="2"/>
  <c r="D1974" i="2"/>
  <c r="E1974" i="2"/>
  <c r="L1974" i="2"/>
  <c r="D1975" i="2"/>
  <c r="E1975" i="2"/>
  <c r="L1975" i="2"/>
  <c r="D1976" i="2"/>
  <c r="E1976" i="2"/>
  <c r="L1976" i="2"/>
  <c r="D1977" i="2"/>
  <c r="E1977" i="2"/>
  <c r="L1977" i="2"/>
  <c r="D1978" i="2"/>
  <c r="E1978" i="2"/>
  <c r="L1978" i="2"/>
  <c r="D1979" i="2"/>
  <c r="E1979" i="2"/>
  <c r="L1979" i="2"/>
  <c r="D1980" i="2"/>
  <c r="E1980" i="2"/>
  <c r="L1980" i="2"/>
  <c r="D1982" i="2"/>
  <c r="E1982" i="2"/>
  <c r="H1982" i="2"/>
  <c r="H1983" i="2" s="1"/>
  <c r="H1984" i="2" s="1"/>
  <c r="H1985" i="2" s="1"/>
  <c r="H1986" i="2" s="1"/>
  <c r="H1987" i="2" s="1"/>
  <c r="H1988" i="2" s="1"/>
  <c r="H1989" i="2" s="1"/>
  <c r="H1990" i="2" s="1"/>
  <c r="H1991" i="2" s="1"/>
  <c r="H1992" i="2" s="1"/>
  <c r="H1993" i="2" s="1"/>
  <c r="H1994" i="2" s="1"/>
  <c r="H1995" i="2" s="1"/>
  <c r="H1996" i="2" s="1"/>
  <c r="H1997" i="2" s="1"/>
  <c r="H1998" i="2" s="1"/>
  <c r="H1999" i="2" s="1"/>
  <c r="H2000" i="2" s="1"/>
  <c r="H2001" i="2" s="1"/>
  <c r="H2002" i="2" s="1"/>
  <c r="H2003" i="2" s="1"/>
  <c r="H2004" i="2" s="1"/>
  <c r="H2005" i="2" s="1"/>
  <c r="H2006" i="2" s="1"/>
  <c r="H2007" i="2" s="1"/>
  <c r="H2008" i="2" s="1"/>
  <c r="H2009" i="2" s="1"/>
  <c r="H2010" i="2" s="1"/>
  <c r="H2011" i="2" s="1"/>
  <c r="H2012" i="2" s="1"/>
  <c r="H2013" i="2" s="1"/>
  <c r="H2014" i="2" s="1"/>
  <c r="H2015" i="2" s="1"/>
  <c r="H2016" i="2" s="1"/>
  <c r="H2017" i="2" s="1"/>
  <c r="H2018" i="2" s="1"/>
  <c r="H2019" i="2" s="1"/>
  <c r="H2020" i="2" s="1"/>
  <c r="H2021" i="2" s="1"/>
  <c r="H2022" i="2" s="1"/>
  <c r="H2023" i="2" s="1"/>
  <c r="H2024" i="2" s="1"/>
  <c r="H2025" i="2" s="1"/>
  <c r="H2026" i="2" s="1"/>
  <c r="H2027" i="2" s="1"/>
  <c r="H2028" i="2" s="1"/>
  <c r="H2029" i="2" s="1"/>
  <c r="H2030" i="2" s="1"/>
  <c r="H2031" i="2" s="1"/>
  <c r="H2032" i="2" s="1"/>
  <c r="H2033" i="2" s="1"/>
  <c r="H2034" i="2" s="1"/>
  <c r="H2035" i="2" s="1"/>
  <c r="H2036" i="2" s="1"/>
  <c r="H2037" i="2" s="1"/>
  <c r="H2038" i="2" s="1"/>
  <c r="H2039" i="2" s="1"/>
  <c r="H2040" i="2" s="1"/>
  <c r="H2041" i="2" s="1"/>
  <c r="H2042" i="2" s="1"/>
  <c r="H2043" i="2" s="1"/>
  <c r="H2044" i="2" s="1"/>
  <c r="H2045" i="2" s="1"/>
  <c r="H2046" i="2" s="1"/>
  <c r="I1982" i="2"/>
  <c r="I1983" i="2" s="1"/>
  <c r="I1984" i="2" s="1"/>
  <c r="I1985" i="2" s="1"/>
  <c r="I1986" i="2" s="1"/>
  <c r="I1987" i="2" s="1"/>
  <c r="I1988" i="2" s="1"/>
  <c r="I1989" i="2" s="1"/>
  <c r="I1990" i="2" s="1"/>
  <c r="I1991" i="2" s="1"/>
  <c r="I1992" i="2" s="1"/>
  <c r="I1993" i="2" s="1"/>
  <c r="I1994" i="2" s="1"/>
  <c r="I1995" i="2" s="1"/>
  <c r="I1996" i="2" s="1"/>
  <c r="I1997" i="2" s="1"/>
  <c r="I1998" i="2" s="1"/>
  <c r="I1999" i="2" s="1"/>
  <c r="I2000" i="2" s="1"/>
  <c r="I2001" i="2" s="1"/>
  <c r="I2002" i="2" s="1"/>
  <c r="I2003" i="2" s="1"/>
  <c r="I2004" i="2" s="1"/>
  <c r="I2005" i="2" s="1"/>
  <c r="I2006" i="2" s="1"/>
  <c r="I2007" i="2" s="1"/>
  <c r="I2008" i="2" s="1"/>
  <c r="I2009" i="2" s="1"/>
  <c r="I2010" i="2" s="1"/>
  <c r="I2011" i="2" s="1"/>
  <c r="I2012" i="2" s="1"/>
  <c r="I2013" i="2" s="1"/>
  <c r="I2014" i="2" s="1"/>
  <c r="I2015" i="2" s="1"/>
  <c r="I2016" i="2" s="1"/>
  <c r="I2017" i="2" s="1"/>
  <c r="I2018" i="2" s="1"/>
  <c r="I2019" i="2" s="1"/>
  <c r="I2020" i="2" s="1"/>
  <c r="I2021" i="2" s="1"/>
  <c r="I2022" i="2" s="1"/>
  <c r="I2023" i="2" s="1"/>
  <c r="I2024" i="2" s="1"/>
  <c r="I2025" i="2" s="1"/>
  <c r="I2026" i="2" s="1"/>
  <c r="I2027" i="2" s="1"/>
  <c r="I2028" i="2" s="1"/>
  <c r="I2029" i="2" s="1"/>
  <c r="I2030" i="2" s="1"/>
  <c r="I2031" i="2" s="1"/>
  <c r="I2032" i="2" s="1"/>
  <c r="I2033" i="2" s="1"/>
  <c r="I2034" i="2" s="1"/>
  <c r="I2035" i="2" s="1"/>
  <c r="I2036" i="2" s="1"/>
  <c r="I2037" i="2" s="1"/>
  <c r="I2038" i="2" s="1"/>
  <c r="I2039" i="2" s="1"/>
  <c r="I2040" i="2" s="1"/>
  <c r="I2041" i="2" s="1"/>
  <c r="I2042" i="2" s="1"/>
  <c r="I2043" i="2" s="1"/>
  <c r="I2044" i="2" s="1"/>
  <c r="I2045" i="2" s="1"/>
  <c r="I2046" i="2" s="1"/>
  <c r="J1982" i="2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K1982" i="2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L1982" i="2"/>
  <c r="D1983" i="2"/>
  <c r="E1983" i="2"/>
  <c r="L1983" i="2"/>
  <c r="D1984" i="2"/>
  <c r="E1984" i="2"/>
  <c r="L1984" i="2"/>
  <c r="D1985" i="2"/>
  <c r="E1985" i="2"/>
  <c r="L1985" i="2"/>
  <c r="D1986" i="2"/>
  <c r="E1986" i="2"/>
  <c r="L1986" i="2"/>
  <c r="D1987" i="2"/>
  <c r="E1987" i="2"/>
  <c r="L1987" i="2"/>
  <c r="D1988" i="2"/>
  <c r="E1988" i="2"/>
  <c r="L1988" i="2"/>
  <c r="D1989" i="2"/>
  <c r="E1989" i="2"/>
  <c r="L1989" i="2"/>
  <c r="D1990" i="2"/>
  <c r="E1990" i="2"/>
  <c r="L1990" i="2"/>
  <c r="D1991" i="2"/>
  <c r="E1991" i="2"/>
  <c r="L1991" i="2"/>
  <c r="D1992" i="2"/>
  <c r="E1992" i="2"/>
  <c r="L1992" i="2"/>
  <c r="D1993" i="2"/>
  <c r="E1993" i="2"/>
  <c r="L1993" i="2"/>
  <c r="D1994" i="2"/>
  <c r="E1994" i="2"/>
  <c r="L1994" i="2"/>
  <c r="D1995" i="2"/>
  <c r="E1995" i="2"/>
  <c r="L1995" i="2"/>
  <c r="D1996" i="2"/>
  <c r="E1996" i="2"/>
  <c r="L1996" i="2"/>
  <c r="D1997" i="2"/>
  <c r="E1997" i="2"/>
  <c r="L1997" i="2"/>
  <c r="D1998" i="2"/>
  <c r="E1998" i="2"/>
  <c r="L1998" i="2"/>
  <c r="D1999" i="2"/>
  <c r="E1999" i="2"/>
  <c r="L1999" i="2"/>
  <c r="D2000" i="2"/>
  <c r="E2000" i="2"/>
  <c r="L2000" i="2"/>
  <c r="D2001" i="2"/>
  <c r="E2001" i="2"/>
  <c r="L2001" i="2"/>
  <c r="D2002" i="2"/>
  <c r="E2002" i="2"/>
  <c r="L2002" i="2"/>
  <c r="D2003" i="2"/>
  <c r="E2003" i="2"/>
  <c r="L2003" i="2"/>
  <c r="D2004" i="2"/>
  <c r="E2004" i="2"/>
  <c r="L2004" i="2"/>
  <c r="D2005" i="2"/>
  <c r="E2005" i="2"/>
  <c r="L2005" i="2"/>
  <c r="D2006" i="2"/>
  <c r="E2006" i="2"/>
  <c r="L2006" i="2"/>
  <c r="D2007" i="2"/>
  <c r="E2007" i="2"/>
  <c r="L2007" i="2"/>
  <c r="D2008" i="2"/>
  <c r="E2008" i="2"/>
  <c r="L2008" i="2"/>
  <c r="D2009" i="2"/>
  <c r="E2009" i="2"/>
  <c r="L2009" i="2"/>
  <c r="D2010" i="2"/>
  <c r="E2010" i="2"/>
  <c r="L2010" i="2"/>
  <c r="D2011" i="2"/>
  <c r="E2011" i="2"/>
  <c r="L2011" i="2"/>
  <c r="D2012" i="2"/>
  <c r="E2012" i="2"/>
  <c r="L2012" i="2"/>
  <c r="D2013" i="2"/>
  <c r="E2013" i="2"/>
  <c r="L2013" i="2"/>
  <c r="D2014" i="2"/>
  <c r="E2014" i="2"/>
  <c r="L2014" i="2"/>
  <c r="D2015" i="2"/>
  <c r="E2015" i="2"/>
  <c r="L2015" i="2"/>
  <c r="D2016" i="2"/>
  <c r="E2016" i="2"/>
  <c r="L2016" i="2"/>
  <c r="D2017" i="2"/>
  <c r="E2017" i="2"/>
  <c r="L2017" i="2"/>
  <c r="D2018" i="2"/>
  <c r="E2018" i="2"/>
  <c r="L2018" i="2"/>
  <c r="D2019" i="2"/>
  <c r="E2019" i="2"/>
  <c r="L2019" i="2"/>
  <c r="D2020" i="2"/>
  <c r="E2020" i="2"/>
  <c r="L2020" i="2"/>
  <c r="D2021" i="2"/>
  <c r="E2021" i="2"/>
  <c r="L2021" i="2"/>
  <c r="D2022" i="2"/>
  <c r="E2022" i="2"/>
  <c r="L2022" i="2"/>
  <c r="D2023" i="2"/>
  <c r="E2023" i="2"/>
  <c r="L2023" i="2"/>
  <c r="D2024" i="2"/>
  <c r="E2024" i="2"/>
  <c r="L2024" i="2"/>
  <c r="D2025" i="2"/>
  <c r="E2025" i="2"/>
  <c r="L2025" i="2"/>
  <c r="D2026" i="2"/>
  <c r="E2026" i="2"/>
  <c r="L2026" i="2"/>
  <c r="D2027" i="2"/>
  <c r="E2027" i="2"/>
  <c r="L2027" i="2"/>
  <c r="D2028" i="2"/>
  <c r="E2028" i="2"/>
  <c r="L2028" i="2"/>
  <c r="D2029" i="2"/>
  <c r="E2029" i="2"/>
  <c r="L2029" i="2"/>
  <c r="D2030" i="2"/>
  <c r="E2030" i="2"/>
  <c r="L2030" i="2"/>
  <c r="D2031" i="2"/>
  <c r="E2031" i="2"/>
  <c r="L2031" i="2"/>
  <c r="D2032" i="2"/>
  <c r="E2032" i="2"/>
  <c r="L2032" i="2"/>
  <c r="D2033" i="2"/>
  <c r="E2033" i="2"/>
  <c r="L2033" i="2"/>
  <c r="D2034" i="2"/>
  <c r="E2034" i="2"/>
  <c r="L2034" i="2"/>
  <c r="D2035" i="2"/>
  <c r="E2035" i="2"/>
  <c r="L2035" i="2"/>
  <c r="D2036" i="2"/>
  <c r="E2036" i="2"/>
  <c r="L2036" i="2"/>
  <c r="D2037" i="2"/>
  <c r="E2037" i="2"/>
  <c r="L2037" i="2"/>
  <c r="D2038" i="2"/>
  <c r="E2038" i="2"/>
  <c r="L2038" i="2"/>
  <c r="D2039" i="2"/>
  <c r="E2039" i="2"/>
  <c r="L2039" i="2"/>
  <c r="D2040" i="2"/>
  <c r="E2040" i="2"/>
  <c r="L2040" i="2"/>
  <c r="D2041" i="2"/>
  <c r="E2041" i="2"/>
  <c r="L2041" i="2"/>
  <c r="D2042" i="2"/>
  <c r="E2042" i="2"/>
  <c r="L2042" i="2"/>
  <c r="D2043" i="2"/>
  <c r="E2043" i="2"/>
  <c r="L2043" i="2"/>
  <c r="D2044" i="2"/>
  <c r="E2044" i="2"/>
  <c r="L2044" i="2"/>
  <c r="D2045" i="2"/>
  <c r="E2045" i="2"/>
  <c r="L2045" i="2"/>
  <c r="D2046" i="2"/>
  <c r="E2046" i="2"/>
  <c r="L2046" i="2"/>
  <c r="E2048" i="2"/>
  <c r="I2048" i="2"/>
  <c r="I2049" i="2" s="1"/>
  <c r="I2050" i="2" s="1"/>
  <c r="I2051" i="2" s="1"/>
  <c r="I2052" i="2" s="1"/>
  <c r="I2053" i="2" s="1"/>
  <c r="I2054" i="2" s="1"/>
  <c r="I2055" i="2" s="1"/>
  <c r="I2056" i="2" s="1"/>
  <c r="I2057" i="2" s="1"/>
  <c r="I2058" i="2" s="1"/>
  <c r="I2059" i="2" s="1"/>
  <c r="I2060" i="2" s="1"/>
  <c r="I2061" i="2" s="1"/>
  <c r="I2062" i="2" s="1"/>
  <c r="I2063" i="2" s="1"/>
  <c r="I2064" i="2" s="1"/>
  <c r="I2065" i="2" s="1"/>
  <c r="I2066" i="2" s="1"/>
  <c r="I2067" i="2" s="1"/>
  <c r="I2068" i="2" s="1"/>
  <c r="I2069" i="2" s="1"/>
  <c r="I2070" i="2" s="1"/>
  <c r="I2071" i="2" s="1"/>
  <c r="I2072" i="2" s="1"/>
  <c r="I2073" i="2" s="1"/>
  <c r="I2074" i="2" s="1"/>
  <c r="I2075" i="2" s="1"/>
  <c r="I2076" i="2" s="1"/>
  <c r="I2077" i="2" s="1"/>
  <c r="I2078" i="2" s="1"/>
  <c r="I2079" i="2" s="1"/>
  <c r="I2080" i="2" s="1"/>
  <c r="I2081" i="2" s="1"/>
  <c r="I2082" i="2" s="1"/>
  <c r="I2083" i="2" s="1"/>
  <c r="I2084" i="2" s="1"/>
  <c r="I2085" i="2" s="1"/>
  <c r="I2086" i="2" s="1"/>
  <c r="I2087" i="2" s="1"/>
  <c r="I2088" i="2" s="1"/>
  <c r="I2089" i="2" s="1"/>
  <c r="I2090" i="2" s="1"/>
  <c r="I2091" i="2" s="1"/>
  <c r="I2092" i="2" s="1"/>
  <c r="I2093" i="2" s="1"/>
  <c r="I2094" i="2" s="1"/>
  <c r="I2095" i="2" s="1"/>
  <c r="I2096" i="2" s="1"/>
  <c r="I2097" i="2" s="1"/>
  <c r="I2098" i="2" s="1"/>
  <c r="I2099" i="2" s="1"/>
  <c r="I2100" i="2" s="1"/>
  <c r="I2101" i="2" s="1"/>
  <c r="I2102" i="2" s="1"/>
  <c r="I2103" i="2" s="1"/>
  <c r="I2104" i="2" s="1"/>
  <c r="I2105" i="2" s="1"/>
  <c r="I2106" i="2" s="1"/>
  <c r="I2107" i="2" s="1"/>
  <c r="I2108" i="2" s="1"/>
  <c r="I2109" i="2" s="1"/>
  <c r="I2110" i="2" s="1"/>
  <c r="I2111" i="2" s="1"/>
  <c r="I2112" i="2" s="1"/>
  <c r="L2048" i="2"/>
  <c r="M2048" i="2"/>
  <c r="E2049" i="2"/>
  <c r="L2049" i="2"/>
  <c r="M2049" i="2"/>
  <c r="E2050" i="2"/>
  <c r="L2050" i="2"/>
  <c r="M2050" i="2"/>
  <c r="E2051" i="2"/>
  <c r="L2051" i="2"/>
  <c r="M2051" i="2"/>
  <c r="E2052" i="2"/>
  <c r="L2052" i="2"/>
  <c r="M2052" i="2"/>
  <c r="E2053" i="2"/>
  <c r="L2053" i="2"/>
  <c r="M2053" i="2"/>
  <c r="E2054" i="2"/>
  <c r="L2054" i="2"/>
  <c r="M2054" i="2"/>
  <c r="E2055" i="2"/>
  <c r="L2055" i="2"/>
  <c r="M2055" i="2"/>
  <c r="E2056" i="2"/>
  <c r="L2056" i="2"/>
  <c r="M2056" i="2"/>
  <c r="E2057" i="2"/>
  <c r="L2057" i="2"/>
  <c r="M2057" i="2"/>
  <c r="E2058" i="2"/>
  <c r="L2058" i="2"/>
  <c r="M2058" i="2"/>
  <c r="E2059" i="2"/>
  <c r="L2059" i="2"/>
  <c r="M2059" i="2"/>
  <c r="E2060" i="2"/>
  <c r="L2060" i="2"/>
  <c r="M2060" i="2"/>
  <c r="E2061" i="2"/>
  <c r="L2061" i="2"/>
  <c r="E2062" i="2"/>
  <c r="L2062" i="2"/>
  <c r="E2063" i="2"/>
  <c r="L2063" i="2"/>
  <c r="E2064" i="2"/>
  <c r="L2064" i="2"/>
  <c r="E2065" i="2"/>
  <c r="L2065" i="2"/>
  <c r="E2066" i="2"/>
  <c r="L2066" i="2"/>
  <c r="E2067" i="2"/>
  <c r="L2067" i="2"/>
  <c r="E2068" i="2"/>
  <c r="L2068" i="2"/>
  <c r="E2069" i="2"/>
  <c r="L2069" i="2"/>
  <c r="E2070" i="2"/>
  <c r="L2070" i="2"/>
  <c r="E2071" i="2"/>
  <c r="L2071" i="2"/>
  <c r="E2072" i="2"/>
  <c r="L2072" i="2"/>
  <c r="E2073" i="2"/>
  <c r="L2073" i="2"/>
  <c r="E2074" i="2"/>
  <c r="L2074" i="2"/>
  <c r="E2075" i="2"/>
  <c r="L2075" i="2"/>
  <c r="E2076" i="2"/>
  <c r="L2076" i="2"/>
  <c r="E2077" i="2"/>
  <c r="L2077" i="2"/>
  <c r="E2078" i="2"/>
  <c r="L2078" i="2"/>
  <c r="E2079" i="2"/>
  <c r="L2079" i="2"/>
  <c r="E2080" i="2"/>
  <c r="L2080" i="2"/>
  <c r="E2081" i="2"/>
  <c r="L2081" i="2"/>
  <c r="E2082" i="2"/>
  <c r="L2082" i="2"/>
  <c r="E2083" i="2"/>
  <c r="L2083" i="2"/>
  <c r="E2084" i="2"/>
  <c r="L2084" i="2"/>
  <c r="E2085" i="2"/>
  <c r="L2085" i="2"/>
  <c r="E2086" i="2"/>
  <c r="L2086" i="2"/>
  <c r="E2087" i="2"/>
  <c r="L2087" i="2"/>
  <c r="E2088" i="2"/>
  <c r="L2088" i="2"/>
  <c r="E2089" i="2"/>
  <c r="L2089" i="2"/>
  <c r="E2090" i="2"/>
  <c r="L2090" i="2"/>
  <c r="E2091" i="2"/>
  <c r="L2091" i="2"/>
  <c r="E2092" i="2"/>
  <c r="L2092" i="2"/>
  <c r="E2093" i="2"/>
  <c r="L2093" i="2"/>
  <c r="E2094" i="2"/>
  <c r="L2094" i="2"/>
  <c r="E2095" i="2"/>
  <c r="L2095" i="2"/>
  <c r="E2096" i="2"/>
  <c r="L2096" i="2"/>
  <c r="E2097" i="2"/>
  <c r="L2097" i="2"/>
  <c r="E2098" i="2"/>
  <c r="L2098" i="2"/>
  <c r="E2099" i="2"/>
  <c r="L2099" i="2"/>
  <c r="E2100" i="2"/>
  <c r="L2100" i="2"/>
  <c r="E2101" i="2"/>
  <c r="L2101" i="2"/>
  <c r="E2102" i="2"/>
  <c r="L2102" i="2"/>
  <c r="E2103" i="2"/>
  <c r="L2103" i="2"/>
  <c r="E2104" i="2"/>
  <c r="L2104" i="2"/>
  <c r="E2105" i="2"/>
  <c r="L2105" i="2"/>
  <c r="E2106" i="2"/>
  <c r="L2106" i="2"/>
  <c r="E2107" i="2"/>
  <c r="L2107" i="2"/>
  <c r="E2108" i="2"/>
  <c r="L2108" i="2"/>
  <c r="E2109" i="2"/>
  <c r="L2109" i="2"/>
  <c r="E2110" i="2"/>
  <c r="L2110" i="2"/>
  <c r="E2111" i="2"/>
  <c r="L2111" i="2"/>
  <c r="E2112" i="2"/>
  <c r="L2112" i="2"/>
  <c r="D2114" i="2"/>
  <c r="E2114" i="2"/>
  <c r="I2114" i="2"/>
  <c r="I2115" i="2" s="1"/>
  <c r="I2116" i="2" s="1"/>
  <c r="I2117" i="2" s="1"/>
  <c r="I2118" i="2" s="1"/>
  <c r="I2119" i="2" s="1"/>
  <c r="I2120" i="2" s="1"/>
  <c r="I2121" i="2" s="1"/>
  <c r="I2122" i="2" s="1"/>
  <c r="I2123" i="2" s="1"/>
  <c r="I2124" i="2" s="1"/>
  <c r="I2125" i="2" s="1"/>
  <c r="I2126" i="2" s="1"/>
  <c r="I2127" i="2" s="1"/>
  <c r="I2128" i="2" s="1"/>
  <c r="I2129" i="2" s="1"/>
  <c r="I2130" i="2" s="1"/>
  <c r="I2131" i="2" s="1"/>
  <c r="I2132" i="2" s="1"/>
  <c r="I2133" i="2" s="1"/>
  <c r="I2134" i="2" s="1"/>
  <c r="I2135" i="2" s="1"/>
  <c r="I2136" i="2" s="1"/>
  <c r="I2137" i="2" s="1"/>
  <c r="I2138" i="2" s="1"/>
  <c r="I2139" i="2" s="1"/>
  <c r="I2140" i="2" s="1"/>
  <c r="I2141" i="2" s="1"/>
  <c r="I2142" i="2" s="1"/>
  <c r="I2143" i="2" s="1"/>
  <c r="I2144" i="2" s="1"/>
  <c r="I2145" i="2" s="1"/>
  <c r="I2146" i="2" s="1"/>
  <c r="I2147" i="2" s="1"/>
  <c r="I2148" i="2" s="1"/>
  <c r="I2149" i="2" s="1"/>
  <c r="I2150" i="2" s="1"/>
  <c r="I2151" i="2" s="1"/>
  <c r="I2152" i="2" s="1"/>
  <c r="I2153" i="2" s="1"/>
  <c r="I2154" i="2" s="1"/>
  <c r="I2155" i="2" s="1"/>
  <c r="I2156" i="2" s="1"/>
  <c r="I2157" i="2" s="1"/>
  <c r="I2158" i="2" s="1"/>
  <c r="I2159" i="2" s="1"/>
  <c r="I2160" i="2" s="1"/>
  <c r="I2161" i="2" s="1"/>
  <c r="I2162" i="2" s="1"/>
  <c r="I2163" i="2" s="1"/>
  <c r="I2164" i="2" s="1"/>
  <c r="I2165" i="2" s="1"/>
  <c r="I2166" i="2" s="1"/>
  <c r="I2167" i="2" s="1"/>
  <c r="I2168" i="2" s="1"/>
  <c r="I2169" i="2" s="1"/>
  <c r="I2170" i="2" s="1"/>
  <c r="I2171" i="2" s="1"/>
  <c r="I2172" i="2" s="1"/>
  <c r="I2173" i="2" s="1"/>
  <c r="I2174" i="2" s="1"/>
  <c r="I2175" i="2" s="1"/>
  <c r="I2176" i="2" s="1"/>
  <c r="I2177" i="2" s="1"/>
  <c r="I2178" i="2" s="1"/>
  <c r="L2114" i="2"/>
  <c r="D2115" i="2"/>
  <c r="E2115" i="2"/>
  <c r="L2115" i="2"/>
  <c r="D2116" i="2"/>
  <c r="E2116" i="2"/>
  <c r="L2116" i="2"/>
  <c r="D2117" i="2"/>
  <c r="E2117" i="2"/>
  <c r="L2117" i="2"/>
  <c r="D2118" i="2"/>
  <c r="E2118" i="2"/>
  <c r="L2118" i="2"/>
  <c r="D2119" i="2"/>
  <c r="E2119" i="2"/>
  <c r="L2119" i="2"/>
  <c r="D2120" i="2"/>
  <c r="E2120" i="2"/>
  <c r="L2120" i="2"/>
  <c r="D2121" i="2"/>
  <c r="E2121" i="2"/>
  <c r="L2121" i="2"/>
  <c r="D2122" i="2"/>
  <c r="E2122" i="2"/>
  <c r="L2122" i="2"/>
  <c r="D2123" i="2"/>
  <c r="E2123" i="2"/>
  <c r="L2123" i="2"/>
  <c r="D2124" i="2"/>
  <c r="E2124" i="2"/>
  <c r="L2124" i="2"/>
  <c r="D2125" i="2"/>
  <c r="E2125" i="2"/>
  <c r="L2125" i="2"/>
  <c r="D2126" i="2"/>
  <c r="E2126" i="2"/>
  <c r="L2126" i="2"/>
  <c r="D2127" i="2"/>
  <c r="E2127" i="2"/>
  <c r="L2127" i="2"/>
  <c r="D2128" i="2"/>
  <c r="E2128" i="2"/>
  <c r="L2128" i="2"/>
  <c r="D2129" i="2"/>
  <c r="E2129" i="2"/>
  <c r="L2129" i="2"/>
  <c r="D2130" i="2"/>
  <c r="E2130" i="2"/>
  <c r="L2130" i="2"/>
  <c r="D2131" i="2"/>
  <c r="E2131" i="2"/>
  <c r="L2131" i="2"/>
  <c r="D2132" i="2"/>
  <c r="E2132" i="2"/>
  <c r="L2132" i="2"/>
  <c r="D2133" i="2"/>
  <c r="E2133" i="2"/>
  <c r="L2133" i="2"/>
  <c r="D2134" i="2"/>
  <c r="E2134" i="2"/>
  <c r="L2134" i="2"/>
  <c r="D2135" i="2"/>
  <c r="E2135" i="2"/>
  <c r="L2135" i="2"/>
  <c r="D2136" i="2"/>
  <c r="E2136" i="2"/>
  <c r="L2136" i="2"/>
  <c r="D2137" i="2"/>
  <c r="E2137" i="2"/>
  <c r="L2137" i="2"/>
  <c r="D2138" i="2"/>
  <c r="E2138" i="2"/>
  <c r="L2138" i="2"/>
  <c r="D2139" i="2"/>
  <c r="E2139" i="2"/>
  <c r="L2139" i="2"/>
  <c r="D2140" i="2"/>
  <c r="E2140" i="2"/>
  <c r="L2140" i="2"/>
  <c r="D2141" i="2"/>
  <c r="E2141" i="2"/>
  <c r="L2141" i="2"/>
  <c r="D2142" i="2"/>
  <c r="E2142" i="2"/>
  <c r="L2142" i="2"/>
  <c r="D2143" i="2"/>
  <c r="E2143" i="2"/>
  <c r="L2143" i="2"/>
  <c r="D2144" i="2"/>
  <c r="E2144" i="2"/>
  <c r="L2144" i="2"/>
  <c r="D2145" i="2"/>
  <c r="E2145" i="2"/>
  <c r="L2145" i="2"/>
  <c r="D2146" i="2"/>
  <c r="E2146" i="2"/>
  <c r="L2146" i="2"/>
  <c r="D2147" i="2"/>
  <c r="E2147" i="2"/>
  <c r="L2147" i="2"/>
  <c r="D2148" i="2"/>
  <c r="E2148" i="2"/>
  <c r="L2148" i="2"/>
  <c r="D2149" i="2"/>
  <c r="E2149" i="2"/>
  <c r="L2149" i="2"/>
  <c r="D2150" i="2"/>
  <c r="E2150" i="2"/>
  <c r="L2150" i="2"/>
  <c r="D2151" i="2"/>
  <c r="E2151" i="2"/>
  <c r="L2151" i="2"/>
  <c r="D2152" i="2"/>
  <c r="E2152" i="2"/>
  <c r="L2152" i="2"/>
  <c r="D2153" i="2"/>
  <c r="E2153" i="2"/>
  <c r="L2153" i="2"/>
  <c r="D2154" i="2"/>
  <c r="E2154" i="2"/>
  <c r="L2154" i="2"/>
  <c r="D2155" i="2"/>
  <c r="E2155" i="2"/>
  <c r="L2155" i="2"/>
  <c r="D2156" i="2"/>
  <c r="E2156" i="2"/>
  <c r="L2156" i="2"/>
  <c r="D2157" i="2"/>
  <c r="E2157" i="2"/>
  <c r="L2157" i="2"/>
  <c r="D2158" i="2"/>
  <c r="E2158" i="2"/>
  <c r="L2158" i="2"/>
  <c r="D2159" i="2"/>
  <c r="E2159" i="2"/>
  <c r="L2159" i="2"/>
  <c r="D2160" i="2"/>
  <c r="E2160" i="2"/>
  <c r="L2160" i="2"/>
  <c r="D2161" i="2"/>
  <c r="E2161" i="2"/>
  <c r="L2161" i="2"/>
  <c r="D2162" i="2"/>
  <c r="E2162" i="2"/>
  <c r="L2162" i="2"/>
  <c r="D2163" i="2"/>
  <c r="E2163" i="2"/>
  <c r="L2163" i="2"/>
  <c r="D2164" i="2"/>
  <c r="E2164" i="2"/>
  <c r="L2164" i="2"/>
  <c r="D2165" i="2"/>
  <c r="E2165" i="2"/>
  <c r="L2165" i="2"/>
  <c r="D2166" i="2"/>
  <c r="E2166" i="2"/>
  <c r="L2166" i="2"/>
  <c r="D2167" i="2"/>
  <c r="E2167" i="2"/>
  <c r="L2167" i="2"/>
  <c r="D2168" i="2"/>
  <c r="E2168" i="2"/>
  <c r="L2168" i="2"/>
  <c r="D2169" i="2"/>
  <c r="E2169" i="2"/>
  <c r="L2169" i="2"/>
  <c r="D2170" i="2"/>
  <c r="E2170" i="2"/>
  <c r="L2170" i="2"/>
  <c r="D2171" i="2"/>
  <c r="E2171" i="2"/>
  <c r="L2171" i="2"/>
  <c r="D2172" i="2"/>
  <c r="E2172" i="2"/>
  <c r="L2172" i="2"/>
  <c r="D2173" i="2"/>
  <c r="E2173" i="2"/>
  <c r="L2173" i="2"/>
  <c r="D2174" i="2"/>
  <c r="E2174" i="2"/>
  <c r="L2174" i="2"/>
  <c r="D2175" i="2"/>
  <c r="E2175" i="2"/>
  <c r="L2175" i="2"/>
  <c r="D2176" i="2"/>
  <c r="E2176" i="2"/>
  <c r="L2176" i="2"/>
  <c r="D2177" i="2"/>
  <c r="E2177" i="2"/>
  <c r="L2177" i="2"/>
  <c r="D2178" i="2"/>
  <c r="E2178" i="2"/>
  <c r="L2178" i="2"/>
  <c r="D2180" i="2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E2180" i="2"/>
  <c r="H2180" i="2"/>
  <c r="H2181" i="2" s="1"/>
  <c r="H2182" i="2" s="1"/>
  <c r="H2183" i="2" s="1"/>
  <c r="H2184" i="2" s="1"/>
  <c r="H2185" i="2" s="1"/>
  <c r="H2186" i="2" s="1"/>
  <c r="H2187" i="2" s="1"/>
  <c r="H2188" i="2" s="1"/>
  <c r="H2189" i="2" s="1"/>
  <c r="H2190" i="2" s="1"/>
  <c r="H2191" i="2" s="1"/>
  <c r="H2192" i="2" s="1"/>
  <c r="H2193" i="2" s="1"/>
  <c r="H2194" i="2" s="1"/>
  <c r="H2195" i="2" s="1"/>
  <c r="H2196" i="2" s="1"/>
  <c r="H2197" i="2" s="1"/>
  <c r="H2198" i="2" s="1"/>
  <c r="H2199" i="2" s="1"/>
  <c r="H2200" i="2" s="1"/>
  <c r="H2201" i="2" s="1"/>
  <c r="H2202" i="2" s="1"/>
  <c r="H2203" i="2" s="1"/>
  <c r="H2204" i="2" s="1"/>
  <c r="H2205" i="2" s="1"/>
  <c r="H2206" i="2" s="1"/>
  <c r="H2207" i="2" s="1"/>
  <c r="H2208" i="2" s="1"/>
  <c r="H2209" i="2" s="1"/>
  <c r="H2210" i="2" s="1"/>
  <c r="H2211" i="2" s="1"/>
  <c r="H2212" i="2" s="1"/>
  <c r="H2213" i="2" s="1"/>
  <c r="H2214" i="2" s="1"/>
  <c r="H2215" i="2" s="1"/>
  <c r="H2216" i="2" s="1"/>
  <c r="H2217" i="2" s="1"/>
  <c r="H2218" i="2" s="1"/>
  <c r="H2219" i="2" s="1"/>
  <c r="H2220" i="2" s="1"/>
  <c r="H2221" i="2" s="1"/>
  <c r="H2222" i="2" s="1"/>
  <c r="H2223" i="2" s="1"/>
  <c r="H2224" i="2" s="1"/>
  <c r="H2225" i="2" s="1"/>
  <c r="H2226" i="2" s="1"/>
  <c r="H2227" i="2" s="1"/>
  <c r="H2228" i="2" s="1"/>
  <c r="H2229" i="2" s="1"/>
  <c r="H2230" i="2" s="1"/>
  <c r="H2231" i="2" s="1"/>
  <c r="H2232" i="2" s="1"/>
  <c r="H2233" i="2" s="1"/>
  <c r="H2234" i="2" s="1"/>
  <c r="H2235" i="2" s="1"/>
  <c r="H2236" i="2" s="1"/>
  <c r="H2237" i="2" s="1"/>
  <c r="H2238" i="2" s="1"/>
  <c r="H2239" i="2" s="1"/>
  <c r="H2240" i="2" s="1"/>
  <c r="H2241" i="2" s="1"/>
  <c r="H2242" i="2" s="1"/>
  <c r="H2243" i="2" s="1"/>
  <c r="H2244" i="2" s="1"/>
  <c r="I2180" i="2"/>
  <c r="I2181" i="2" s="1"/>
  <c r="I2182" i="2" s="1"/>
  <c r="I2183" i="2" s="1"/>
  <c r="I2184" i="2" s="1"/>
  <c r="I2185" i="2" s="1"/>
  <c r="I2186" i="2" s="1"/>
  <c r="I2187" i="2" s="1"/>
  <c r="I2188" i="2" s="1"/>
  <c r="I2189" i="2" s="1"/>
  <c r="I2190" i="2" s="1"/>
  <c r="I2191" i="2" s="1"/>
  <c r="I2192" i="2" s="1"/>
  <c r="I2193" i="2" s="1"/>
  <c r="I2194" i="2" s="1"/>
  <c r="I2195" i="2" s="1"/>
  <c r="I2196" i="2" s="1"/>
  <c r="I2197" i="2" s="1"/>
  <c r="I2198" i="2" s="1"/>
  <c r="I2199" i="2" s="1"/>
  <c r="I2200" i="2" s="1"/>
  <c r="I2201" i="2" s="1"/>
  <c r="I2202" i="2" s="1"/>
  <c r="I2203" i="2" s="1"/>
  <c r="I2204" i="2" s="1"/>
  <c r="I2205" i="2" s="1"/>
  <c r="I2206" i="2" s="1"/>
  <c r="I2207" i="2" s="1"/>
  <c r="I2208" i="2" s="1"/>
  <c r="I2209" i="2" s="1"/>
  <c r="I2210" i="2" s="1"/>
  <c r="I2211" i="2" s="1"/>
  <c r="I2212" i="2" s="1"/>
  <c r="I2213" i="2" s="1"/>
  <c r="I2214" i="2" s="1"/>
  <c r="I2215" i="2" s="1"/>
  <c r="I2216" i="2" s="1"/>
  <c r="I2217" i="2" s="1"/>
  <c r="I2218" i="2" s="1"/>
  <c r="I2219" i="2" s="1"/>
  <c r="I2220" i="2" s="1"/>
  <c r="I2221" i="2" s="1"/>
  <c r="I2222" i="2" s="1"/>
  <c r="I2223" i="2" s="1"/>
  <c r="I2224" i="2" s="1"/>
  <c r="I2225" i="2" s="1"/>
  <c r="I2226" i="2" s="1"/>
  <c r="I2227" i="2" s="1"/>
  <c r="I2228" i="2" s="1"/>
  <c r="I2229" i="2" s="1"/>
  <c r="I2230" i="2" s="1"/>
  <c r="I2231" i="2" s="1"/>
  <c r="I2232" i="2" s="1"/>
  <c r="I2233" i="2" s="1"/>
  <c r="I2234" i="2" s="1"/>
  <c r="I2235" i="2" s="1"/>
  <c r="I2236" i="2" s="1"/>
  <c r="I2237" i="2" s="1"/>
  <c r="I2238" i="2" s="1"/>
  <c r="I2239" i="2" s="1"/>
  <c r="I2240" i="2" s="1"/>
  <c r="I2241" i="2" s="1"/>
  <c r="I2242" i="2" s="1"/>
  <c r="I2243" i="2" s="1"/>
  <c r="I2244" i="2" s="1"/>
  <c r="L2180" i="2"/>
  <c r="D2181" i="2"/>
  <c r="E2181" i="2"/>
  <c r="L2181" i="2"/>
  <c r="D2182" i="2"/>
  <c r="E2182" i="2"/>
  <c r="L2182" i="2"/>
  <c r="D2183" i="2"/>
  <c r="E2183" i="2"/>
  <c r="L2183" i="2"/>
  <c r="D2184" i="2"/>
  <c r="E2184" i="2"/>
  <c r="L2184" i="2"/>
  <c r="D2185" i="2"/>
  <c r="E2185" i="2"/>
  <c r="L2185" i="2"/>
  <c r="D2186" i="2"/>
  <c r="E2186" i="2"/>
  <c r="L2186" i="2"/>
  <c r="D2187" i="2"/>
  <c r="E2187" i="2"/>
  <c r="L2187" i="2"/>
  <c r="D2188" i="2"/>
  <c r="E2188" i="2"/>
  <c r="L2188" i="2"/>
  <c r="D2189" i="2"/>
  <c r="E2189" i="2"/>
  <c r="L2189" i="2"/>
  <c r="D2190" i="2"/>
  <c r="E2190" i="2"/>
  <c r="L2190" i="2"/>
  <c r="D2191" i="2"/>
  <c r="E2191" i="2"/>
  <c r="L2191" i="2"/>
  <c r="D2192" i="2"/>
  <c r="E2192" i="2"/>
  <c r="L2192" i="2"/>
  <c r="D2193" i="2"/>
  <c r="E2193" i="2"/>
  <c r="L2193" i="2"/>
  <c r="D2194" i="2"/>
  <c r="E2194" i="2"/>
  <c r="L2194" i="2"/>
  <c r="D2195" i="2"/>
  <c r="E2195" i="2"/>
  <c r="L2195" i="2"/>
  <c r="D2196" i="2"/>
  <c r="E2196" i="2"/>
  <c r="L2196" i="2"/>
  <c r="D2197" i="2"/>
  <c r="E2197" i="2"/>
  <c r="L2197" i="2"/>
  <c r="D2198" i="2"/>
  <c r="E2198" i="2"/>
  <c r="L2198" i="2"/>
  <c r="D2199" i="2"/>
  <c r="E2199" i="2"/>
  <c r="L2199" i="2"/>
  <c r="D2200" i="2"/>
  <c r="E2200" i="2"/>
  <c r="L2200" i="2"/>
  <c r="D2201" i="2"/>
  <c r="E2201" i="2"/>
  <c r="L2201" i="2"/>
  <c r="D2202" i="2"/>
  <c r="E2202" i="2"/>
  <c r="L2202" i="2"/>
  <c r="D2203" i="2"/>
  <c r="E2203" i="2"/>
  <c r="L2203" i="2"/>
  <c r="D2204" i="2"/>
  <c r="E2204" i="2"/>
  <c r="L2204" i="2"/>
  <c r="D2205" i="2"/>
  <c r="E2205" i="2"/>
  <c r="L2205" i="2"/>
  <c r="D2206" i="2"/>
  <c r="E2206" i="2"/>
  <c r="L2206" i="2"/>
  <c r="D2207" i="2"/>
  <c r="E2207" i="2"/>
  <c r="L2207" i="2"/>
  <c r="D2208" i="2"/>
  <c r="E2208" i="2"/>
  <c r="L2208" i="2"/>
  <c r="D2209" i="2"/>
  <c r="E2209" i="2"/>
  <c r="L2209" i="2"/>
  <c r="D2210" i="2"/>
  <c r="E2210" i="2"/>
  <c r="L2210" i="2"/>
  <c r="D2211" i="2"/>
  <c r="E2211" i="2"/>
  <c r="L2211" i="2"/>
  <c r="D2212" i="2"/>
  <c r="E2212" i="2"/>
  <c r="L2212" i="2"/>
  <c r="D2213" i="2"/>
  <c r="E2213" i="2"/>
  <c r="L2213" i="2"/>
  <c r="D2214" i="2"/>
  <c r="E2214" i="2"/>
  <c r="L2214" i="2"/>
  <c r="D2215" i="2"/>
  <c r="E2215" i="2"/>
  <c r="L2215" i="2"/>
  <c r="D2216" i="2"/>
  <c r="E2216" i="2"/>
  <c r="L2216" i="2"/>
  <c r="D2217" i="2"/>
  <c r="E2217" i="2"/>
  <c r="L2217" i="2"/>
  <c r="D2218" i="2"/>
  <c r="E2218" i="2"/>
  <c r="L2218" i="2"/>
  <c r="D2219" i="2"/>
  <c r="E2219" i="2"/>
  <c r="L2219" i="2"/>
  <c r="D2220" i="2"/>
  <c r="E2220" i="2"/>
  <c r="L2220" i="2"/>
  <c r="D2221" i="2"/>
  <c r="E2221" i="2"/>
  <c r="L2221" i="2"/>
  <c r="D2222" i="2"/>
  <c r="E2222" i="2"/>
  <c r="L2222" i="2"/>
  <c r="D2223" i="2"/>
  <c r="E2223" i="2"/>
  <c r="L2223" i="2"/>
  <c r="D2224" i="2"/>
  <c r="E2224" i="2"/>
  <c r="L2224" i="2"/>
  <c r="D2225" i="2"/>
  <c r="E2225" i="2"/>
  <c r="L2225" i="2"/>
  <c r="D2226" i="2"/>
  <c r="E2226" i="2"/>
  <c r="L2226" i="2"/>
  <c r="D2227" i="2"/>
  <c r="E2227" i="2"/>
  <c r="L2227" i="2"/>
  <c r="D2228" i="2"/>
  <c r="E2228" i="2"/>
  <c r="L2228" i="2"/>
  <c r="D2229" i="2"/>
  <c r="E2229" i="2"/>
  <c r="L2229" i="2"/>
  <c r="D2230" i="2"/>
  <c r="E2230" i="2"/>
  <c r="L2230" i="2"/>
  <c r="D2231" i="2"/>
  <c r="E2231" i="2"/>
  <c r="L2231" i="2"/>
  <c r="D2232" i="2"/>
  <c r="E2232" i="2"/>
  <c r="L2232" i="2"/>
  <c r="D2233" i="2"/>
  <c r="E2233" i="2"/>
  <c r="L2233" i="2"/>
  <c r="D2234" i="2"/>
  <c r="E2234" i="2"/>
  <c r="L2234" i="2"/>
  <c r="D2235" i="2"/>
  <c r="E2235" i="2"/>
  <c r="L2235" i="2"/>
  <c r="D2236" i="2"/>
  <c r="E2236" i="2"/>
  <c r="L2236" i="2"/>
  <c r="D2237" i="2"/>
  <c r="E2237" i="2"/>
  <c r="L2237" i="2"/>
  <c r="D2238" i="2"/>
  <c r="E2238" i="2"/>
  <c r="L2238" i="2"/>
  <c r="D2239" i="2"/>
  <c r="E2239" i="2"/>
  <c r="L2239" i="2"/>
  <c r="D2240" i="2"/>
  <c r="E2240" i="2"/>
  <c r="L2240" i="2"/>
  <c r="D2241" i="2"/>
  <c r="E2241" i="2"/>
  <c r="L2241" i="2"/>
  <c r="D2242" i="2"/>
  <c r="E2242" i="2"/>
  <c r="L2242" i="2"/>
  <c r="D2243" i="2"/>
  <c r="E2243" i="2"/>
  <c r="L2243" i="2"/>
  <c r="D2244" i="2"/>
  <c r="E2244" i="2"/>
  <c r="L2244" i="2"/>
  <c r="D2246" i="2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E2246" i="2"/>
  <c r="H2246" i="2"/>
  <c r="H2247" i="2" s="1"/>
  <c r="H2248" i="2" s="1"/>
  <c r="H2249" i="2" s="1"/>
  <c r="H2250" i="2" s="1"/>
  <c r="H2251" i="2" s="1"/>
  <c r="H2252" i="2" s="1"/>
  <c r="H2253" i="2" s="1"/>
  <c r="H2254" i="2" s="1"/>
  <c r="H2255" i="2" s="1"/>
  <c r="H2256" i="2" s="1"/>
  <c r="H2257" i="2" s="1"/>
  <c r="H2258" i="2" s="1"/>
  <c r="H2259" i="2" s="1"/>
  <c r="H2260" i="2" s="1"/>
  <c r="H2261" i="2" s="1"/>
  <c r="H2262" i="2" s="1"/>
  <c r="H2263" i="2" s="1"/>
  <c r="H2264" i="2" s="1"/>
  <c r="H2265" i="2" s="1"/>
  <c r="H2266" i="2" s="1"/>
  <c r="H2267" i="2" s="1"/>
  <c r="H2268" i="2" s="1"/>
  <c r="H2269" i="2" s="1"/>
  <c r="H2270" i="2" s="1"/>
  <c r="H2271" i="2" s="1"/>
  <c r="H2272" i="2" s="1"/>
  <c r="H2273" i="2" s="1"/>
  <c r="H2274" i="2" s="1"/>
  <c r="H2275" i="2" s="1"/>
  <c r="H2276" i="2" s="1"/>
  <c r="H2277" i="2" s="1"/>
  <c r="H2278" i="2" s="1"/>
  <c r="H2279" i="2" s="1"/>
  <c r="H2280" i="2" s="1"/>
  <c r="H2281" i="2" s="1"/>
  <c r="H2282" i="2" s="1"/>
  <c r="H2283" i="2" s="1"/>
  <c r="H2284" i="2" s="1"/>
  <c r="H2285" i="2" s="1"/>
  <c r="H2286" i="2" s="1"/>
  <c r="H2287" i="2" s="1"/>
  <c r="H2288" i="2" s="1"/>
  <c r="H2289" i="2" s="1"/>
  <c r="H2290" i="2" s="1"/>
  <c r="H2291" i="2" s="1"/>
  <c r="H2292" i="2" s="1"/>
  <c r="H2293" i="2" s="1"/>
  <c r="H2294" i="2" s="1"/>
  <c r="H2295" i="2" s="1"/>
  <c r="H2296" i="2" s="1"/>
  <c r="H2297" i="2" s="1"/>
  <c r="H2298" i="2" s="1"/>
  <c r="H2299" i="2" s="1"/>
  <c r="H2300" i="2" s="1"/>
  <c r="H2301" i="2" s="1"/>
  <c r="H2302" i="2" s="1"/>
  <c r="H2303" i="2" s="1"/>
  <c r="H2304" i="2" s="1"/>
  <c r="H2305" i="2" s="1"/>
  <c r="H2306" i="2" s="1"/>
  <c r="H2307" i="2" s="1"/>
  <c r="H2308" i="2" s="1"/>
  <c r="H2309" i="2" s="1"/>
  <c r="H2310" i="2" s="1"/>
  <c r="I2246" i="2"/>
  <c r="I2247" i="2" s="1"/>
  <c r="I2248" i="2" s="1"/>
  <c r="I2249" i="2" s="1"/>
  <c r="I2250" i="2" s="1"/>
  <c r="I2251" i="2" s="1"/>
  <c r="I2252" i="2" s="1"/>
  <c r="I2253" i="2" s="1"/>
  <c r="I2254" i="2" s="1"/>
  <c r="I2255" i="2" s="1"/>
  <c r="I2256" i="2" s="1"/>
  <c r="I2257" i="2" s="1"/>
  <c r="I2258" i="2" s="1"/>
  <c r="I2259" i="2" s="1"/>
  <c r="I2260" i="2" s="1"/>
  <c r="I2261" i="2" s="1"/>
  <c r="I2262" i="2" s="1"/>
  <c r="I2263" i="2" s="1"/>
  <c r="I2264" i="2" s="1"/>
  <c r="I2265" i="2" s="1"/>
  <c r="I2266" i="2" s="1"/>
  <c r="I2267" i="2" s="1"/>
  <c r="I2268" i="2" s="1"/>
  <c r="I2269" i="2" s="1"/>
  <c r="I2270" i="2" s="1"/>
  <c r="I2271" i="2" s="1"/>
  <c r="I2272" i="2" s="1"/>
  <c r="I2273" i="2" s="1"/>
  <c r="I2274" i="2" s="1"/>
  <c r="I2275" i="2" s="1"/>
  <c r="I2276" i="2" s="1"/>
  <c r="I2277" i="2" s="1"/>
  <c r="I2278" i="2" s="1"/>
  <c r="I2279" i="2" s="1"/>
  <c r="I2280" i="2" s="1"/>
  <c r="I2281" i="2" s="1"/>
  <c r="I2282" i="2" s="1"/>
  <c r="I2283" i="2" s="1"/>
  <c r="I2284" i="2" s="1"/>
  <c r="I2285" i="2" s="1"/>
  <c r="I2286" i="2" s="1"/>
  <c r="I2287" i="2" s="1"/>
  <c r="I2288" i="2" s="1"/>
  <c r="I2289" i="2" s="1"/>
  <c r="I2290" i="2" s="1"/>
  <c r="I2291" i="2" s="1"/>
  <c r="I2292" i="2" s="1"/>
  <c r="I2293" i="2" s="1"/>
  <c r="I2294" i="2" s="1"/>
  <c r="I2295" i="2" s="1"/>
  <c r="I2296" i="2" s="1"/>
  <c r="I2297" i="2" s="1"/>
  <c r="I2298" i="2" s="1"/>
  <c r="I2299" i="2" s="1"/>
  <c r="I2300" i="2" s="1"/>
  <c r="I2301" i="2" s="1"/>
  <c r="I2302" i="2" s="1"/>
  <c r="I2303" i="2" s="1"/>
  <c r="I2304" i="2" s="1"/>
  <c r="I2305" i="2" s="1"/>
  <c r="I2306" i="2" s="1"/>
  <c r="I2307" i="2" s="1"/>
  <c r="I2308" i="2" s="1"/>
  <c r="I2309" i="2" s="1"/>
  <c r="I2310" i="2" s="1"/>
  <c r="J2246" i="2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L2246" i="2"/>
  <c r="D2247" i="2"/>
  <c r="E2247" i="2"/>
  <c r="L2247" i="2"/>
  <c r="D2248" i="2"/>
  <c r="E2248" i="2"/>
  <c r="L2248" i="2"/>
  <c r="D2249" i="2"/>
  <c r="E2249" i="2"/>
  <c r="L2249" i="2"/>
  <c r="D2250" i="2"/>
  <c r="E2250" i="2"/>
  <c r="L2250" i="2"/>
  <c r="D2251" i="2"/>
  <c r="E2251" i="2"/>
  <c r="L2251" i="2"/>
  <c r="D2252" i="2"/>
  <c r="E2252" i="2"/>
  <c r="L2252" i="2"/>
  <c r="D2253" i="2"/>
  <c r="E2253" i="2"/>
  <c r="L2253" i="2"/>
  <c r="D2254" i="2"/>
  <c r="E2254" i="2"/>
  <c r="L2254" i="2"/>
  <c r="D2255" i="2"/>
  <c r="E2255" i="2"/>
  <c r="L2255" i="2"/>
  <c r="D2256" i="2"/>
  <c r="E2256" i="2"/>
  <c r="L2256" i="2"/>
  <c r="D2257" i="2"/>
  <c r="E2257" i="2"/>
  <c r="L2257" i="2"/>
  <c r="D2258" i="2"/>
  <c r="E2258" i="2"/>
  <c r="L2258" i="2"/>
  <c r="D2259" i="2"/>
  <c r="E2259" i="2"/>
  <c r="L2259" i="2"/>
  <c r="D2260" i="2"/>
  <c r="E2260" i="2"/>
  <c r="L2260" i="2"/>
  <c r="D2261" i="2"/>
  <c r="E2261" i="2"/>
  <c r="L2261" i="2"/>
  <c r="D2262" i="2"/>
  <c r="E2262" i="2"/>
  <c r="L2262" i="2"/>
  <c r="D2263" i="2"/>
  <c r="E2263" i="2"/>
  <c r="L2263" i="2"/>
  <c r="D2264" i="2"/>
  <c r="E2264" i="2"/>
  <c r="L2264" i="2"/>
  <c r="D2265" i="2"/>
  <c r="E2265" i="2"/>
  <c r="L2265" i="2"/>
  <c r="D2266" i="2"/>
  <c r="E2266" i="2"/>
  <c r="L2266" i="2"/>
  <c r="D2267" i="2"/>
  <c r="E2267" i="2"/>
  <c r="L2267" i="2"/>
  <c r="D2268" i="2"/>
  <c r="E2268" i="2"/>
  <c r="L2268" i="2"/>
  <c r="D2269" i="2"/>
  <c r="E2269" i="2"/>
  <c r="L2269" i="2"/>
  <c r="D2270" i="2"/>
  <c r="E2270" i="2"/>
  <c r="L2270" i="2"/>
  <c r="D2271" i="2"/>
  <c r="E2271" i="2"/>
  <c r="L2271" i="2"/>
  <c r="D2272" i="2"/>
  <c r="E2272" i="2"/>
  <c r="L2272" i="2"/>
  <c r="D2273" i="2"/>
  <c r="E2273" i="2"/>
  <c r="L2273" i="2"/>
  <c r="D2274" i="2"/>
  <c r="E2274" i="2"/>
  <c r="L2274" i="2"/>
  <c r="D2275" i="2"/>
  <c r="E2275" i="2"/>
  <c r="L2275" i="2"/>
  <c r="D2276" i="2"/>
  <c r="E2276" i="2"/>
  <c r="L2276" i="2"/>
  <c r="D2277" i="2"/>
  <c r="E2277" i="2"/>
  <c r="L2277" i="2"/>
  <c r="D2278" i="2"/>
  <c r="E2278" i="2"/>
  <c r="L2278" i="2"/>
  <c r="D2279" i="2"/>
  <c r="E2279" i="2"/>
  <c r="L2279" i="2"/>
  <c r="D2280" i="2"/>
  <c r="E2280" i="2"/>
  <c r="L2280" i="2"/>
  <c r="D2281" i="2"/>
  <c r="E2281" i="2"/>
  <c r="L2281" i="2"/>
  <c r="D2282" i="2"/>
  <c r="E2282" i="2"/>
  <c r="L2282" i="2"/>
  <c r="D2283" i="2"/>
  <c r="E2283" i="2"/>
  <c r="L2283" i="2"/>
  <c r="D2284" i="2"/>
  <c r="E2284" i="2"/>
  <c r="L2284" i="2"/>
  <c r="D2285" i="2"/>
  <c r="E2285" i="2"/>
  <c r="L2285" i="2"/>
  <c r="D2286" i="2"/>
  <c r="E2286" i="2"/>
  <c r="L2286" i="2"/>
  <c r="D2287" i="2"/>
  <c r="E2287" i="2"/>
  <c r="L2287" i="2"/>
  <c r="D2288" i="2"/>
  <c r="E2288" i="2"/>
  <c r="L2288" i="2"/>
  <c r="D2289" i="2"/>
  <c r="E2289" i="2"/>
  <c r="L2289" i="2"/>
  <c r="D2290" i="2"/>
  <c r="E2290" i="2"/>
  <c r="L2290" i="2"/>
  <c r="D2291" i="2"/>
  <c r="E2291" i="2"/>
  <c r="L2291" i="2"/>
  <c r="D2292" i="2"/>
  <c r="E2292" i="2"/>
  <c r="L2292" i="2"/>
  <c r="D2293" i="2"/>
  <c r="E2293" i="2"/>
  <c r="L2293" i="2"/>
  <c r="D2294" i="2"/>
  <c r="E2294" i="2"/>
  <c r="L2294" i="2"/>
  <c r="D2295" i="2"/>
  <c r="E2295" i="2"/>
  <c r="L2295" i="2"/>
  <c r="D2296" i="2"/>
  <c r="E2296" i="2"/>
  <c r="L2296" i="2"/>
  <c r="D2297" i="2"/>
  <c r="E2297" i="2"/>
  <c r="L2297" i="2"/>
  <c r="D2298" i="2"/>
  <c r="E2298" i="2"/>
  <c r="L2298" i="2"/>
  <c r="D2299" i="2"/>
  <c r="E2299" i="2"/>
  <c r="L2299" i="2"/>
  <c r="D2300" i="2"/>
  <c r="E2300" i="2"/>
  <c r="L2300" i="2"/>
  <c r="D2301" i="2"/>
  <c r="E2301" i="2"/>
  <c r="L2301" i="2"/>
  <c r="D2302" i="2"/>
  <c r="E2302" i="2"/>
  <c r="L2302" i="2"/>
  <c r="D2303" i="2"/>
  <c r="E2303" i="2"/>
  <c r="L2303" i="2"/>
  <c r="D2304" i="2"/>
  <c r="E2304" i="2"/>
  <c r="L2304" i="2"/>
  <c r="D2305" i="2"/>
  <c r="E2305" i="2"/>
  <c r="L2305" i="2"/>
  <c r="D2306" i="2"/>
  <c r="E2306" i="2"/>
  <c r="L2306" i="2"/>
  <c r="D2307" i="2"/>
  <c r="E2307" i="2"/>
  <c r="L2307" i="2"/>
  <c r="D2308" i="2"/>
  <c r="E2308" i="2"/>
  <c r="L2308" i="2"/>
  <c r="D2309" i="2"/>
  <c r="E2309" i="2"/>
  <c r="L2309" i="2"/>
  <c r="D2310" i="2"/>
  <c r="E2310" i="2"/>
  <c r="L2310" i="2"/>
  <c r="E2312" i="2"/>
  <c r="I2312" i="2"/>
  <c r="I2313" i="2" s="1"/>
  <c r="I2314" i="2" s="1"/>
  <c r="I2315" i="2" s="1"/>
  <c r="I2316" i="2" s="1"/>
  <c r="I2317" i="2" s="1"/>
  <c r="I2318" i="2" s="1"/>
  <c r="I2319" i="2" s="1"/>
  <c r="I2320" i="2" s="1"/>
  <c r="I2321" i="2" s="1"/>
  <c r="I2322" i="2" s="1"/>
  <c r="I2323" i="2" s="1"/>
  <c r="I2324" i="2" s="1"/>
  <c r="I2325" i="2" s="1"/>
  <c r="I2326" i="2" s="1"/>
  <c r="I2327" i="2" s="1"/>
  <c r="I2328" i="2" s="1"/>
  <c r="I2329" i="2" s="1"/>
  <c r="I2330" i="2" s="1"/>
  <c r="I2331" i="2" s="1"/>
  <c r="I2332" i="2" s="1"/>
  <c r="I2333" i="2" s="1"/>
  <c r="I2334" i="2" s="1"/>
  <c r="I2335" i="2" s="1"/>
  <c r="I2336" i="2" s="1"/>
  <c r="I2337" i="2" s="1"/>
  <c r="I2338" i="2" s="1"/>
  <c r="I2339" i="2" s="1"/>
  <c r="I2340" i="2" s="1"/>
  <c r="I2341" i="2" s="1"/>
  <c r="I2342" i="2" s="1"/>
  <c r="I2343" i="2" s="1"/>
  <c r="I2344" i="2" s="1"/>
  <c r="I2345" i="2" s="1"/>
  <c r="I2346" i="2" s="1"/>
  <c r="I2347" i="2" s="1"/>
  <c r="I2348" i="2" s="1"/>
  <c r="I2349" i="2" s="1"/>
  <c r="I2350" i="2" s="1"/>
  <c r="I2351" i="2" s="1"/>
  <c r="I2352" i="2" s="1"/>
  <c r="I2353" i="2" s="1"/>
  <c r="I2354" i="2" s="1"/>
  <c r="I2355" i="2" s="1"/>
  <c r="I2356" i="2" s="1"/>
  <c r="I2357" i="2" s="1"/>
  <c r="I2358" i="2" s="1"/>
  <c r="I2359" i="2" s="1"/>
  <c r="I2360" i="2" s="1"/>
  <c r="I2361" i="2" s="1"/>
  <c r="I2362" i="2" s="1"/>
  <c r="I2363" i="2" s="1"/>
  <c r="I2364" i="2" s="1"/>
  <c r="I2365" i="2" s="1"/>
  <c r="I2366" i="2" s="1"/>
  <c r="I2367" i="2" s="1"/>
  <c r="I2368" i="2" s="1"/>
  <c r="I2369" i="2" s="1"/>
  <c r="I2370" i="2" s="1"/>
  <c r="I2371" i="2" s="1"/>
  <c r="I2372" i="2" s="1"/>
  <c r="I2373" i="2" s="1"/>
  <c r="I2374" i="2" s="1"/>
  <c r="I2375" i="2" s="1"/>
  <c r="I2376" i="2" s="1"/>
  <c r="L2312" i="2"/>
  <c r="M2312" i="2"/>
  <c r="E2313" i="2"/>
  <c r="L2313" i="2"/>
  <c r="M2313" i="2"/>
  <c r="E2314" i="2"/>
  <c r="L2314" i="2"/>
  <c r="M2314" i="2"/>
  <c r="E2315" i="2"/>
  <c r="L2315" i="2"/>
  <c r="M2315" i="2"/>
  <c r="E2316" i="2"/>
  <c r="L2316" i="2"/>
  <c r="M2316" i="2"/>
  <c r="E2317" i="2"/>
  <c r="L2317" i="2"/>
  <c r="M2317" i="2"/>
  <c r="E2318" i="2"/>
  <c r="L2318" i="2"/>
  <c r="M2318" i="2"/>
  <c r="E2319" i="2"/>
  <c r="L2319" i="2"/>
  <c r="M2319" i="2"/>
  <c r="E2320" i="2"/>
  <c r="L2320" i="2"/>
  <c r="M2320" i="2"/>
  <c r="E2321" i="2"/>
  <c r="L2321" i="2"/>
  <c r="M2321" i="2"/>
  <c r="E2322" i="2"/>
  <c r="L2322" i="2"/>
  <c r="M2322" i="2"/>
  <c r="E2323" i="2"/>
  <c r="L2323" i="2"/>
  <c r="M2323" i="2"/>
  <c r="E2324" i="2"/>
  <c r="L2324" i="2"/>
  <c r="M2324" i="2"/>
  <c r="E2325" i="2"/>
  <c r="L2325" i="2"/>
  <c r="E2326" i="2"/>
  <c r="L2326" i="2"/>
  <c r="E2327" i="2"/>
  <c r="L2327" i="2"/>
  <c r="E2328" i="2"/>
  <c r="L2328" i="2"/>
  <c r="E2329" i="2"/>
  <c r="L2329" i="2"/>
  <c r="E2330" i="2"/>
  <c r="L2330" i="2"/>
  <c r="E2331" i="2"/>
  <c r="L2331" i="2"/>
  <c r="E2332" i="2"/>
  <c r="L2332" i="2"/>
  <c r="E2333" i="2"/>
  <c r="L2333" i="2"/>
  <c r="E2334" i="2"/>
  <c r="L2334" i="2"/>
  <c r="E2335" i="2"/>
  <c r="L2335" i="2"/>
  <c r="E2336" i="2"/>
  <c r="L2336" i="2"/>
  <c r="E2337" i="2"/>
  <c r="L2337" i="2"/>
  <c r="E2338" i="2"/>
  <c r="L2338" i="2"/>
  <c r="E2339" i="2"/>
  <c r="L2339" i="2"/>
  <c r="E2340" i="2"/>
  <c r="L2340" i="2"/>
  <c r="E2341" i="2"/>
  <c r="L2341" i="2"/>
  <c r="E2342" i="2"/>
  <c r="L2342" i="2"/>
  <c r="E2343" i="2"/>
  <c r="L2343" i="2"/>
  <c r="E2344" i="2"/>
  <c r="L2344" i="2"/>
  <c r="E2345" i="2"/>
  <c r="L2345" i="2"/>
  <c r="E2346" i="2"/>
  <c r="L2346" i="2"/>
  <c r="E2347" i="2"/>
  <c r="L2347" i="2"/>
  <c r="E2348" i="2"/>
  <c r="L2348" i="2"/>
  <c r="E2349" i="2"/>
  <c r="L2349" i="2"/>
  <c r="E2350" i="2"/>
  <c r="L2350" i="2"/>
  <c r="E2351" i="2"/>
  <c r="L2351" i="2"/>
  <c r="E2352" i="2"/>
  <c r="L2352" i="2"/>
  <c r="E2353" i="2"/>
  <c r="L2353" i="2"/>
  <c r="E2354" i="2"/>
  <c r="L2354" i="2"/>
  <c r="E2355" i="2"/>
  <c r="L2355" i="2"/>
  <c r="E2356" i="2"/>
  <c r="L2356" i="2"/>
  <c r="E2357" i="2"/>
  <c r="L2357" i="2"/>
  <c r="E2358" i="2"/>
  <c r="L2358" i="2"/>
  <c r="E2359" i="2"/>
  <c r="L2359" i="2"/>
  <c r="E2360" i="2"/>
  <c r="L2360" i="2"/>
  <c r="E2361" i="2"/>
  <c r="L2361" i="2"/>
  <c r="E2362" i="2"/>
  <c r="L2362" i="2"/>
  <c r="E2363" i="2"/>
  <c r="L2363" i="2"/>
  <c r="E2364" i="2"/>
  <c r="L2364" i="2"/>
  <c r="E2365" i="2"/>
  <c r="L2365" i="2"/>
  <c r="E2366" i="2"/>
  <c r="L2366" i="2"/>
  <c r="E2367" i="2"/>
  <c r="L2367" i="2"/>
  <c r="E2368" i="2"/>
  <c r="L2368" i="2"/>
  <c r="E2369" i="2"/>
  <c r="L2369" i="2"/>
  <c r="E2370" i="2"/>
  <c r="L2370" i="2"/>
  <c r="E2371" i="2"/>
  <c r="L2371" i="2"/>
  <c r="E2372" i="2"/>
  <c r="L2372" i="2"/>
  <c r="E2373" i="2"/>
  <c r="L2373" i="2"/>
  <c r="E2374" i="2"/>
  <c r="L2374" i="2"/>
  <c r="E2375" i="2"/>
  <c r="L2375" i="2"/>
  <c r="E2376" i="2"/>
  <c r="L2376" i="2"/>
  <c r="D2378" i="2"/>
  <c r="E2378" i="2"/>
  <c r="I2378" i="2"/>
  <c r="I2379" i="2" s="1"/>
  <c r="I2380" i="2" s="1"/>
  <c r="I2381" i="2" s="1"/>
  <c r="I2382" i="2" s="1"/>
  <c r="I2383" i="2" s="1"/>
  <c r="I2384" i="2" s="1"/>
  <c r="I2385" i="2" s="1"/>
  <c r="I2386" i="2" s="1"/>
  <c r="I2387" i="2" s="1"/>
  <c r="I2388" i="2" s="1"/>
  <c r="I2389" i="2" s="1"/>
  <c r="I2390" i="2" s="1"/>
  <c r="I2391" i="2" s="1"/>
  <c r="I2392" i="2" s="1"/>
  <c r="I2393" i="2" s="1"/>
  <c r="I2394" i="2" s="1"/>
  <c r="I2395" i="2" s="1"/>
  <c r="I2396" i="2" s="1"/>
  <c r="I2397" i="2" s="1"/>
  <c r="I2398" i="2" s="1"/>
  <c r="I2399" i="2" s="1"/>
  <c r="I2400" i="2" s="1"/>
  <c r="I2401" i="2" s="1"/>
  <c r="I2402" i="2" s="1"/>
  <c r="I2403" i="2" s="1"/>
  <c r="I2404" i="2" s="1"/>
  <c r="I2405" i="2" s="1"/>
  <c r="I2406" i="2" s="1"/>
  <c r="I2407" i="2" s="1"/>
  <c r="I2408" i="2" s="1"/>
  <c r="I2409" i="2" s="1"/>
  <c r="I2410" i="2" s="1"/>
  <c r="I2411" i="2" s="1"/>
  <c r="I2412" i="2" s="1"/>
  <c r="I2413" i="2" s="1"/>
  <c r="I2414" i="2" s="1"/>
  <c r="I2415" i="2" s="1"/>
  <c r="I2416" i="2" s="1"/>
  <c r="I2417" i="2" s="1"/>
  <c r="I2418" i="2" s="1"/>
  <c r="I2419" i="2" s="1"/>
  <c r="I2420" i="2" s="1"/>
  <c r="I2421" i="2" s="1"/>
  <c r="I2422" i="2" s="1"/>
  <c r="I2423" i="2" s="1"/>
  <c r="I2424" i="2" s="1"/>
  <c r="I2425" i="2" s="1"/>
  <c r="I2426" i="2" s="1"/>
  <c r="I2427" i="2" s="1"/>
  <c r="I2428" i="2" s="1"/>
  <c r="I2429" i="2" s="1"/>
  <c r="I2430" i="2" s="1"/>
  <c r="I2431" i="2" s="1"/>
  <c r="I2432" i="2" s="1"/>
  <c r="I2433" i="2" s="1"/>
  <c r="I2434" i="2" s="1"/>
  <c r="I2435" i="2" s="1"/>
  <c r="I2436" i="2" s="1"/>
  <c r="I2437" i="2" s="1"/>
  <c r="I2438" i="2" s="1"/>
  <c r="I2439" i="2" s="1"/>
  <c r="I2440" i="2" s="1"/>
  <c r="I2441" i="2" s="1"/>
  <c r="I2442" i="2" s="1"/>
  <c r="L2378" i="2"/>
  <c r="D2379" i="2"/>
  <c r="E2379" i="2"/>
  <c r="L2379" i="2"/>
  <c r="D2380" i="2"/>
  <c r="E2380" i="2"/>
  <c r="L2380" i="2"/>
  <c r="D2381" i="2"/>
  <c r="E2381" i="2"/>
  <c r="L2381" i="2"/>
  <c r="D2382" i="2"/>
  <c r="E2382" i="2"/>
  <c r="L2382" i="2"/>
  <c r="D2383" i="2"/>
  <c r="E2383" i="2"/>
  <c r="L2383" i="2"/>
  <c r="D2384" i="2"/>
  <c r="E2384" i="2"/>
  <c r="L2384" i="2"/>
  <c r="D2385" i="2"/>
  <c r="E2385" i="2"/>
  <c r="L2385" i="2"/>
  <c r="D2386" i="2"/>
  <c r="E2386" i="2"/>
  <c r="L2386" i="2"/>
  <c r="D2387" i="2"/>
  <c r="E2387" i="2"/>
  <c r="L2387" i="2"/>
  <c r="D2388" i="2"/>
  <c r="E2388" i="2"/>
  <c r="L2388" i="2"/>
  <c r="D2389" i="2"/>
  <c r="E2389" i="2"/>
  <c r="L2389" i="2"/>
  <c r="D2390" i="2"/>
  <c r="E2390" i="2"/>
  <c r="L2390" i="2"/>
  <c r="D2391" i="2"/>
  <c r="E2391" i="2"/>
  <c r="L2391" i="2"/>
  <c r="D2392" i="2"/>
  <c r="E2392" i="2"/>
  <c r="L2392" i="2"/>
  <c r="D2393" i="2"/>
  <c r="E2393" i="2"/>
  <c r="L2393" i="2"/>
  <c r="D2394" i="2"/>
  <c r="E2394" i="2"/>
  <c r="L2394" i="2"/>
  <c r="D2395" i="2"/>
  <c r="E2395" i="2"/>
  <c r="L2395" i="2"/>
  <c r="D2396" i="2"/>
  <c r="E2396" i="2"/>
  <c r="L2396" i="2"/>
  <c r="D2397" i="2"/>
  <c r="E2397" i="2"/>
  <c r="L2397" i="2"/>
  <c r="D2398" i="2"/>
  <c r="E2398" i="2"/>
  <c r="L2398" i="2"/>
  <c r="D2399" i="2"/>
  <c r="E2399" i="2"/>
  <c r="L2399" i="2"/>
  <c r="D2400" i="2"/>
  <c r="E2400" i="2"/>
  <c r="L2400" i="2"/>
  <c r="D2401" i="2"/>
  <c r="E2401" i="2"/>
  <c r="L2401" i="2"/>
  <c r="D2402" i="2"/>
  <c r="E2402" i="2"/>
  <c r="L2402" i="2"/>
  <c r="D2403" i="2"/>
  <c r="E2403" i="2"/>
  <c r="L2403" i="2"/>
  <c r="D2404" i="2"/>
  <c r="E2404" i="2"/>
  <c r="L2404" i="2"/>
  <c r="D2405" i="2"/>
  <c r="E2405" i="2"/>
  <c r="L2405" i="2"/>
  <c r="D2406" i="2"/>
  <c r="E2406" i="2"/>
  <c r="L2406" i="2"/>
  <c r="D2407" i="2"/>
  <c r="E2407" i="2"/>
  <c r="L2407" i="2"/>
  <c r="D2408" i="2"/>
  <c r="E2408" i="2"/>
  <c r="L2408" i="2"/>
  <c r="D2409" i="2"/>
  <c r="E2409" i="2"/>
  <c r="L2409" i="2"/>
  <c r="D2410" i="2"/>
  <c r="E2410" i="2"/>
  <c r="L2410" i="2"/>
  <c r="D2411" i="2"/>
  <c r="E2411" i="2"/>
  <c r="L2411" i="2"/>
  <c r="D2412" i="2"/>
  <c r="E2412" i="2"/>
  <c r="L2412" i="2"/>
  <c r="D2413" i="2"/>
  <c r="E2413" i="2"/>
  <c r="L2413" i="2"/>
  <c r="D2414" i="2"/>
  <c r="E2414" i="2"/>
  <c r="L2414" i="2"/>
  <c r="D2415" i="2"/>
  <c r="E2415" i="2"/>
  <c r="L2415" i="2"/>
  <c r="D2416" i="2"/>
  <c r="E2416" i="2"/>
  <c r="L2416" i="2"/>
  <c r="D2417" i="2"/>
  <c r="E2417" i="2"/>
  <c r="L2417" i="2"/>
  <c r="D2418" i="2"/>
  <c r="E2418" i="2"/>
  <c r="L2418" i="2"/>
  <c r="D2419" i="2"/>
  <c r="E2419" i="2"/>
  <c r="L2419" i="2"/>
  <c r="D2420" i="2"/>
  <c r="E2420" i="2"/>
  <c r="L2420" i="2"/>
  <c r="D2421" i="2"/>
  <c r="E2421" i="2"/>
  <c r="L2421" i="2"/>
  <c r="D2422" i="2"/>
  <c r="E2422" i="2"/>
  <c r="L2422" i="2"/>
  <c r="D2423" i="2"/>
  <c r="E2423" i="2"/>
  <c r="L2423" i="2"/>
  <c r="D2424" i="2"/>
  <c r="E2424" i="2"/>
  <c r="L2424" i="2"/>
  <c r="D2425" i="2"/>
  <c r="E2425" i="2"/>
  <c r="L2425" i="2"/>
  <c r="D2426" i="2"/>
  <c r="E2426" i="2"/>
  <c r="L2426" i="2"/>
  <c r="D2427" i="2"/>
  <c r="E2427" i="2"/>
  <c r="L2427" i="2"/>
  <c r="D2428" i="2"/>
  <c r="E2428" i="2"/>
  <c r="L2428" i="2"/>
  <c r="D2429" i="2"/>
  <c r="E2429" i="2"/>
  <c r="L2429" i="2"/>
  <c r="D2430" i="2"/>
  <c r="E2430" i="2"/>
  <c r="L2430" i="2"/>
  <c r="D2431" i="2"/>
  <c r="E2431" i="2"/>
  <c r="L2431" i="2"/>
  <c r="D2432" i="2"/>
  <c r="E2432" i="2"/>
  <c r="L2432" i="2"/>
  <c r="D2433" i="2"/>
  <c r="E2433" i="2"/>
  <c r="L2433" i="2"/>
  <c r="D2434" i="2"/>
  <c r="E2434" i="2"/>
  <c r="L2434" i="2"/>
  <c r="D2435" i="2"/>
  <c r="E2435" i="2"/>
  <c r="L2435" i="2"/>
  <c r="D2436" i="2"/>
  <c r="E2436" i="2"/>
  <c r="L2436" i="2"/>
  <c r="D2437" i="2"/>
  <c r="E2437" i="2"/>
  <c r="L2437" i="2"/>
  <c r="D2438" i="2"/>
  <c r="E2438" i="2"/>
  <c r="L2438" i="2"/>
  <c r="D2439" i="2"/>
  <c r="E2439" i="2"/>
  <c r="L2439" i="2"/>
  <c r="D2440" i="2"/>
  <c r="E2440" i="2"/>
  <c r="L2440" i="2"/>
  <c r="D2441" i="2"/>
  <c r="E2441" i="2"/>
  <c r="L2441" i="2"/>
  <c r="D2442" i="2"/>
  <c r="E2442" i="2"/>
  <c r="L2442" i="2"/>
  <c r="D2444" i="2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E2444" i="2"/>
  <c r="H2444" i="2"/>
  <c r="H2445" i="2" s="1"/>
  <c r="I2444" i="2"/>
  <c r="J2444" i="2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L2444" i="2"/>
  <c r="D2445" i="2"/>
  <c r="E2445" i="2"/>
  <c r="I2445" i="2"/>
  <c r="I2446" i="2" s="1"/>
  <c r="I2447" i="2" s="1"/>
  <c r="I2448" i="2" s="1"/>
  <c r="I2449" i="2" s="1"/>
  <c r="I2450" i="2" s="1"/>
  <c r="I2451" i="2" s="1"/>
  <c r="I2452" i="2" s="1"/>
  <c r="I2453" i="2" s="1"/>
  <c r="I2454" i="2" s="1"/>
  <c r="I2455" i="2" s="1"/>
  <c r="I2456" i="2" s="1"/>
  <c r="I2457" i="2" s="1"/>
  <c r="I2458" i="2" s="1"/>
  <c r="I2459" i="2" s="1"/>
  <c r="I2460" i="2" s="1"/>
  <c r="I2461" i="2" s="1"/>
  <c r="I2462" i="2" s="1"/>
  <c r="I2463" i="2" s="1"/>
  <c r="I2464" i="2" s="1"/>
  <c r="I2465" i="2" s="1"/>
  <c r="I2466" i="2" s="1"/>
  <c r="I2467" i="2" s="1"/>
  <c r="I2468" i="2" s="1"/>
  <c r="I2469" i="2" s="1"/>
  <c r="I2470" i="2" s="1"/>
  <c r="I2471" i="2" s="1"/>
  <c r="I2472" i="2" s="1"/>
  <c r="I2473" i="2" s="1"/>
  <c r="I2474" i="2" s="1"/>
  <c r="I2475" i="2" s="1"/>
  <c r="I2476" i="2" s="1"/>
  <c r="I2477" i="2" s="1"/>
  <c r="I2478" i="2" s="1"/>
  <c r="I2479" i="2" s="1"/>
  <c r="I2480" i="2" s="1"/>
  <c r="I2481" i="2" s="1"/>
  <c r="I2482" i="2" s="1"/>
  <c r="I2483" i="2" s="1"/>
  <c r="I2484" i="2" s="1"/>
  <c r="I2485" i="2" s="1"/>
  <c r="I2486" i="2" s="1"/>
  <c r="I2487" i="2" s="1"/>
  <c r="I2488" i="2" s="1"/>
  <c r="I2489" i="2" s="1"/>
  <c r="I2490" i="2" s="1"/>
  <c r="I2491" i="2" s="1"/>
  <c r="I2492" i="2" s="1"/>
  <c r="I2493" i="2" s="1"/>
  <c r="I2494" i="2" s="1"/>
  <c r="I2495" i="2" s="1"/>
  <c r="I2496" i="2" s="1"/>
  <c r="I2497" i="2" s="1"/>
  <c r="I2498" i="2" s="1"/>
  <c r="I2499" i="2" s="1"/>
  <c r="I2500" i="2" s="1"/>
  <c r="I2501" i="2" s="1"/>
  <c r="I2502" i="2" s="1"/>
  <c r="I2503" i="2" s="1"/>
  <c r="I2504" i="2" s="1"/>
  <c r="I2505" i="2" s="1"/>
  <c r="I2506" i="2" s="1"/>
  <c r="I2507" i="2" s="1"/>
  <c r="I2508" i="2" s="1"/>
  <c r="L2445" i="2"/>
  <c r="D2446" i="2"/>
  <c r="E2446" i="2"/>
  <c r="H2446" i="2"/>
  <c r="H2447" i="2" s="1"/>
  <c r="H2448" i="2" s="1"/>
  <c r="H2449" i="2" s="1"/>
  <c r="H2450" i="2" s="1"/>
  <c r="H2451" i="2" s="1"/>
  <c r="H2452" i="2" s="1"/>
  <c r="H2453" i="2" s="1"/>
  <c r="H2454" i="2" s="1"/>
  <c r="H2455" i="2" s="1"/>
  <c r="H2456" i="2" s="1"/>
  <c r="H2457" i="2" s="1"/>
  <c r="H2458" i="2" s="1"/>
  <c r="H2459" i="2" s="1"/>
  <c r="H2460" i="2" s="1"/>
  <c r="H2461" i="2" s="1"/>
  <c r="H2462" i="2" s="1"/>
  <c r="H2463" i="2" s="1"/>
  <c r="H2464" i="2" s="1"/>
  <c r="H2465" i="2" s="1"/>
  <c r="H2466" i="2" s="1"/>
  <c r="H2467" i="2" s="1"/>
  <c r="H2468" i="2" s="1"/>
  <c r="H2469" i="2" s="1"/>
  <c r="H2470" i="2" s="1"/>
  <c r="H2471" i="2" s="1"/>
  <c r="H2472" i="2" s="1"/>
  <c r="H2473" i="2" s="1"/>
  <c r="H2474" i="2" s="1"/>
  <c r="H2475" i="2" s="1"/>
  <c r="H2476" i="2" s="1"/>
  <c r="H2477" i="2" s="1"/>
  <c r="H2478" i="2" s="1"/>
  <c r="H2479" i="2" s="1"/>
  <c r="H2480" i="2" s="1"/>
  <c r="H2481" i="2" s="1"/>
  <c r="H2482" i="2" s="1"/>
  <c r="H2483" i="2" s="1"/>
  <c r="H2484" i="2" s="1"/>
  <c r="H2485" i="2" s="1"/>
  <c r="H2486" i="2" s="1"/>
  <c r="H2487" i="2" s="1"/>
  <c r="H2488" i="2" s="1"/>
  <c r="H2489" i="2" s="1"/>
  <c r="H2490" i="2" s="1"/>
  <c r="H2491" i="2" s="1"/>
  <c r="H2492" i="2" s="1"/>
  <c r="H2493" i="2" s="1"/>
  <c r="H2494" i="2" s="1"/>
  <c r="H2495" i="2" s="1"/>
  <c r="H2496" i="2" s="1"/>
  <c r="H2497" i="2" s="1"/>
  <c r="H2498" i="2" s="1"/>
  <c r="H2499" i="2" s="1"/>
  <c r="H2500" i="2" s="1"/>
  <c r="H2501" i="2" s="1"/>
  <c r="H2502" i="2" s="1"/>
  <c r="H2503" i="2" s="1"/>
  <c r="H2504" i="2" s="1"/>
  <c r="H2505" i="2" s="1"/>
  <c r="H2506" i="2" s="1"/>
  <c r="H2507" i="2" s="1"/>
  <c r="H2508" i="2" s="1"/>
  <c r="L2446" i="2"/>
  <c r="D2447" i="2"/>
  <c r="E2447" i="2"/>
  <c r="L2447" i="2"/>
  <c r="D2448" i="2"/>
  <c r="E2448" i="2"/>
  <c r="L2448" i="2"/>
  <c r="D2449" i="2"/>
  <c r="E2449" i="2"/>
  <c r="L2449" i="2"/>
  <c r="D2450" i="2"/>
  <c r="E2450" i="2"/>
  <c r="L2450" i="2"/>
  <c r="D2451" i="2"/>
  <c r="E2451" i="2"/>
  <c r="L2451" i="2"/>
  <c r="D2452" i="2"/>
  <c r="E2452" i="2"/>
  <c r="L2452" i="2"/>
  <c r="D2453" i="2"/>
  <c r="E2453" i="2"/>
  <c r="L2453" i="2"/>
  <c r="D2454" i="2"/>
  <c r="E2454" i="2"/>
  <c r="L2454" i="2"/>
  <c r="D2455" i="2"/>
  <c r="E2455" i="2"/>
  <c r="L2455" i="2"/>
  <c r="D2456" i="2"/>
  <c r="E2456" i="2"/>
  <c r="L2456" i="2"/>
  <c r="D2457" i="2"/>
  <c r="E2457" i="2"/>
  <c r="L2457" i="2"/>
  <c r="D2458" i="2"/>
  <c r="E2458" i="2"/>
  <c r="L2458" i="2"/>
  <c r="D2459" i="2"/>
  <c r="E2459" i="2"/>
  <c r="L2459" i="2"/>
  <c r="D2460" i="2"/>
  <c r="E2460" i="2"/>
  <c r="L2460" i="2"/>
  <c r="D2461" i="2"/>
  <c r="E2461" i="2"/>
  <c r="L2461" i="2"/>
  <c r="D2462" i="2"/>
  <c r="E2462" i="2"/>
  <c r="L2462" i="2"/>
  <c r="D2463" i="2"/>
  <c r="E2463" i="2"/>
  <c r="L2463" i="2"/>
  <c r="D2464" i="2"/>
  <c r="E2464" i="2"/>
  <c r="L2464" i="2"/>
  <c r="D2465" i="2"/>
  <c r="E2465" i="2"/>
  <c r="L2465" i="2"/>
  <c r="D2466" i="2"/>
  <c r="E2466" i="2"/>
  <c r="L2466" i="2"/>
  <c r="D2467" i="2"/>
  <c r="E2467" i="2"/>
  <c r="L2467" i="2"/>
  <c r="D2468" i="2"/>
  <c r="E2468" i="2"/>
  <c r="L2468" i="2"/>
  <c r="D2469" i="2"/>
  <c r="E2469" i="2"/>
  <c r="L2469" i="2"/>
  <c r="D2470" i="2"/>
  <c r="E2470" i="2"/>
  <c r="L2470" i="2"/>
  <c r="D2471" i="2"/>
  <c r="E2471" i="2"/>
  <c r="L2471" i="2"/>
  <c r="D2472" i="2"/>
  <c r="E2472" i="2"/>
  <c r="L2472" i="2"/>
  <c r="D2473" i="2"/>
  <c r="E2473" i="2"/>
  <c r="L2473" i="2"/>
  <c r="D2474" i="2"/>
  <c r="E2474" i="2"/>
  <c r="L2474" i="2"/>
  <c r="D2475" i="2"/>
  <c r="E2475" i="2"/>
  <c r="L2475" i="2"/>
  <c r="D2476" i="2"/>
  <c r="E2476" i="2"/>
  <c r="L2476" i="2"/>
  <c r="D2477" i="2"/>
  <c r="E2477" i="2"/>
  <c r="L2477" i="2"/>
  <c r="D2478" i="2"/>
  <c r="E2478" i="2"/>
  <c r="L2478" i="2"/>
  <c r="D2479" i="2"/>
  <c r="E2479" i="2"/>
  <c r="L2479" i="2"/>
  <c r="D2480" i="2"/>
  <c r="E2480" i="2"/>
  <c r="L2480" i="2"/>
  <c r="D2481" i="2"/>
  <c r="E2481" i="2"/>
  <c r="L2481" i="2"/>
  <c r="D2482" i="2"/>
  <c r="E2482" i="2"/>
  <c r="L2482" i="2"/>
  <c r="D2483" i="2"/>
  <c r="E2483" i="2"/>
  <c r="L2483" i="2"/>
  <c r="D2484" i="2"/>
  <c r="E2484" i="2"/>
  <c r="L2484" i="2"/>
  <c r="D2485" i="2"/>
  <c r="E2485" i="2"/>
  <c r="L2485" i="2"/>
  <c r="D2486" i="2"/>
  <c r="E2486" i="2"/>
  <c r="L2486" i="2"/>
  <c r="D2487" i="2"/>
  <c r="E2487" i="2"/>
  <c r="L2487" i="2"/>
  <c r="D2488" i="2"/>
  <c r="E2488" i="2"/>
  <c r="L2488" i="2"/>
  <c r="D2489" i="2"/>
  <c r="E2489" i="2"/>
  <c r="L2489" i="2"/>
  <c r="D2490" i="2"/>
  <c r="E2490" i="2"/>
  <c r="L2490" i="2"/>
  <c r="D2491" i="2"/>
  <c r="E2491" i="2"/>
  <c r="L2491" i="2"/>
  <c r="D2492" i="2"/>
  <c r="E2492" i="2"/>
  <c r="L2492" i="2"/>
  <c r="D2493" i="2"/>
  <c r="E2493" i="2"/>
  <c r="L2493" i="2"/>
  <c r="D2494" i="2"/>
  <c r="E2494" i="2"/>
  <c r="L2494" i="2"/>
  <c r="D2495" i="2"/>
  <c r="E2495" i="2"/>
  <c r="L2495" i="2"/>
  <c r="D2496" i="2"/>
  <c r="E2496" i="2"/>
  <c r="L2496" i="2"/>
  <c r="D2497" i="2"/>
  <c r="E2497" i="2"/>
  <c r="L2497" i="2"/>
  <c r="D2498" i="2"/>
  <c r="E2498" i="2"/>
  <c r="L2498" i="2"/>
  <c r="D2499" i="2"/>
  <c r="E2499" i="2"/>
  <c r="L2499" i="2"/>
  <c r="D2500" i="2"/>
  <c r="E2500" i="2"/>
  <c r="L2500" i="2"/>
  <c r="D2501" i="2"/>
  <c r="E2501" i="2"/>
  <c r="L2501" i="2"/>
  <c r="D2502" i="2"/>
  <c r="E2502" i="2"/>
  <c r="L2502" i="2"/>
  <c r="D2503" i="2"/>
  <c r="E2503" i="2"/>
  <c r="L2503" i="2"/>
  <c r="D2504" i="2"/>
  <c r="E2504" i="2"/>
  <c r="L2504" i="2"/>
  <c r="D2505" i="2"/>
  <c r="E2505" i="2"/>
  <c r="L2505" i="2"/>
  <c r="D2506" i="2"/>
  <c r="E2506" i="2"/>
  <c r="L2506" i="2"/>
  <c r="D2507" i="2"/>
  <c r="E2507" i="2"/>
  <c r="L2507" i="2"/>
  <c r="D2508" i="2"/>
  <c r="E2508" i="2"/>
  <c r="L2508" i="2"/>
  <c r="D2510" i="2"/>
  <c r="E2510" i="2"/>
  <c r="H2510" i="2"/>
  <c r="H2511" i="2" s="1"/>
  <c r="H2512" i="2" s="1"/>
  <c r="H2513" i="2" s="1"/>
  <c r="H2514" i="2" s="1"/>
  <c r="H2515" i="2" s="1"/>
  <c r="H2516" i="2" s="1"/>
  <c r="H2517" i="2" s="1"/>
  <c r="H2518" i="2" s="1"/>
  <c r="H2519" i="2" s="1"/>
  <c r="H2520" i="2" s="1"/>
  <c r="H2521" i="2" s="1"/>
  <c r="H2522" i="2" s="1"/>
  <c r="H2523" i="2" s="1"/>
  <c r="H2524" i="2" s="1"/>
  <c r="H2525" i="2" s="1"/>
  <c r="H2526" i="2" s="1"/>
  <c r="H2527" i="2" s="1"/>
  <c r="H2528" i="2" s="1"/>
  <c r="H2529" i="2" s="1"/>
  <c r="H2530" i="2" s="1"/>
  <c r="H2531" i="2" s="1"/>
  <c r="H2532" i="2" s="1"/>
  <c r="H2533" i="2" s="1"/>
  <c r="H2534" i="2" s="1"/>
  <c r="H2535" i="2" s="1"/>
  <c r="H2536" i="2" s="1"/>
  <c r="H2537" i="2" s="1"/>
  <c r="H2538" i="2" s="1"/>
  <c r="H2539" i="2" s="1"/>
  <c r="H2540" i="2" s="1"/>
  <c r="H2541" i="2" s="1"/>
  <c r="H2542" i="2" s="1"/>
  <c r="H2543" i="2" s="1"/>
  <c r="H2544" i="2" s="1"/>
  <c r="H2545" i="2" s="1"/>
  <c r="H2546" i="2" s="1"/>
  <c r="H2547" i="2" s="1"/>
  <c r="H2548" i="2" s="1"/>
  <c r="H2549" i="2" s="1"/>
  <c r="H2550" i="2" s="1"/>
  <c r="H2551" i="2" s="1"/>
  <c r="H2552" i="2" s="1"/>
  <c r="H2553" i="2" s="1"/>
  <c r="H2554" i="2" s="1"/>
  <c r="H2555" i="2" s="1"/>
  <c r="H2556" i="2" s="1"/>
  <c r="H2557" i="2" s="1"/>
  <c r="H2558" i="2" s="1"/>
  <c r="H2559" i="2" s="1"/>
  <c r="H2560" i="2" s="1"/>
  <c r="H2561" i="2" s="1"/>
  <c r="H2562" i="2" s="1"/>
  <c r="H2563" i="2" s="1"/>
  <c r="H2564" i="2" s="1"/>
  <c r="H2565" i="2" s="1"/>
  <c r="H2566" i="2" s="1"/>
  <c r="H2567" i="2" s="1"/>
  <c r="H2568" i="2" s="1"/>
  <c r="H2569" i="2" s="1"/>
  <c r="H2570" i="2" s="1"/>
  <c r="H2571" i="2" s="1"/>
  <c r="H2572" i="2" s="1"/>
  <c r="H2573" i="2" s="1"/>
  <c r="H2574" i="2" s="1"/>
  <c r="I2510" i="2"/>
  <c r="I2511" i="2" s="1"/>
  <c r="I2512" i="2" s="1"/>
  <c r="I2513" i="2" s="1"/>
  <c r="I2514" i="2" s="1"/>
  <c r="I2515" i="2" s="1"/>
  <c r="I2516" i="2" s="1"/>
  <c r="I2517" i="2" s="1"/>
  <c r="I2518" i="2" s="1"/>
  <c r="I2519" i="2" s="1"/>
  <c r="I2520" i="2" s="1"/>
  <c r="I2521" i="2" s="1"/>
  <c r="I2522" i="2" s="1"/>
  <c r="I2523" i="2" s="1"/>
  <c r="I2524" i="2" s="1"/>
  <c r="I2525" i="2" s="1"/>
  <c r="I2526" i="2" s="1"/>
  <c r="I2527" i="2" s="1"/>
  <c r="I2528" i="2" s="1"/>
  <c r="I2529" i="2" s="1"/>
  <c r="I2530" i="2" s="1"/>
  <c r="I2531" i="2" s="1"/>
  <c r="I2532" i="2" s="1"/>
  <c r="I2533" i="2" s="1"/>
  <c r="I2534" i="2" s="1"/>
  <c r="I2535" i="2" s="1"/>
  <c r="I2536" i="2" s="1"/>
  <c r="I2537" i="2" s="1"/>
  <c r="I2538" i="2" s="1"/>
  <c r="I2539" i="2" s="1"/>
  <c r="I2540" i="2" s="1"/>
  <c r="I2541" i="2" s="1"/>
  <c r="I2542" i="2" s="1"/>
  <c r="I2543" i="2" s="1"/>
  <c r="I2544" i="2" s="1"/>
  <c r="I2545" i="2" s="1"/>
  <c r="I2546" i="2" s="1"/>
  <c r="I2547" i="2" s="1"/>
  <c r="I2548" i="2" s="1"/>
  <c r="I2549" i="2" s="1"/>
  <c r="I2550" i="2" s="1"/>
  <c r="I2551" i="2" s="1"/>
  <c r="I2552" i="2" s="1"/>
  <c r="I2553" i="2" s="1"/>
  <c r="I2554" i="2" s="1"/>
  <c r="I2555" i="2" s="1"/>
  <c r="I2556" i="2" s="1"/>
  <c r="I2557" i="2" s="1"/>
  <c r="I2558" i="2" s="1"/>
  <c r="I2559" i="2" s="1"/>
  <c r="I2560" i="2" s="1"/>
  <c r="I2561" i="2" s="1"/>
  <c r="I2562" i="2" s="1"/>
  <c r="I2563" i="2" s="1"/>
  <c r="I2564" i="2" s="1"/>
  <c r="I2565" i="2" s="1"/>
  <c r="I2566" i="2" s="1"/>
  <c r="I2567" i="2" s="1"/>
  <c r="I2568" i="2" s="1"/>
  <c r="I2569" i="2" s="1"/>
  <c r="I2570" i="2" s="1"/>
  <c r="I2571" i="2" s="1"/>
  <c r="I2572" i="2" s="1"/>
  <c r="I2573" i="2" s="1"/>
  <c r="I2574" i="2" s="1"/>
  <c r="J2510" i="2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K2510" i="2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L2510" i="2"/>
  <c r="D2511" i="2"/>
  <c r="E2511" i="2"/>
  <c r="L2511" i="2"/>
  <c r="D2512" i="2"/>
  <c r="E2512" i="2"/>
  <c r="L2512" i="2"/>
  <c r="D2513" i="2"/>
  <c r="E2513" i="2"/>
  <c r="L2513" i="2"/>
  <c r="D2514" i="2"/>
  <c r="E2514" i="2"/>
  <c r="L2514" i="2"/>
  <c r="D2515" i="2"/>
  <c r="E2515" i="2"/>
  <c r="L2515" i="2"/>
  <c r="D2516" i="2"/>
  <c r="E2516" i="2"/>
  <c r="L2516" i="2"/>
  <c r="D2517" i="2"/>
  <c r="E2517" i="2"/>
  <c r="L2517" i="2"/>
  <c r="D2518" i="2"/>
  <c r="E2518" i="2"/>
  <c r="L2518" i="2"/>
  <c r="D2519" i="2"/>
  <c r="E2519" i="2"/>
  <c r="L2519" i="2"/>
  <c r="D2520" i="2"/>
  <c r="E2520" i="2"/>
  <c r="L2520" i="2"/>
  <c r="D2521" i="2"/>
  <c r="E2521" i="2"/>
  <c r="L2521" i="2"/>
  <c r="D2522" i="2"/>
  <c r="E2522" i="2"/>
  <c r="L2522" i="2"/>
  <c r="D2523" i="2"/>
  <c r="E2523" i="2"/>
  <c r="L2523" i="2"/>
  <c r="D2524" i="2"/>
  <c r="E2524" i="2"/>
  <c r="L2524" i="2"/>
  <c r="D2525" i="2"/>
  <c r="E2525" i="2"/>
  <c r="L2525" i="2"/>
  <c r="D2526" i="2"/>
  <c r="E2526" i="2"/>
  <c r="L2526" i="2"/>
  <c r="D2527" i="2"/>
  <c r="E2527" i="2"/>
  <c r="L2527" i="2"/>
  <c r="D2528" i="2"/>
  <c r="E2528" i="2"/>
  <c r="L2528" i="2"/>
  <c r="D2529" i="2"/>
  <c r="E2529" i="2"/>
  <c r="L2529" i="2"/>
  <c r="D2530" i="2"/>
  <c r="E2530" i="2"/>
  <c r="L2530" i="2"/>
  <c r="D2531" i="2"/>
  <c r="E2531" i="2"/>
  <c r="L2531" i="2"/>
  <c r="D2532" i="2"/>
  <c r="E2532" i="2"/>
  <c r="L2532" i="2"/>
  <c r="D2533" i="2"/>
  <c r="E2533" i="2"/>
  <c r="L2533" i="2"/>
  <c r="D2534" i="2"/>
  <c r="E2534" i="2"/>
  <c r="L2534" i="2"/>
  <c r="D2535" i="2"/>
  <c r="E2535" i="2"/>
  <c r="L2535" i="2"/>
  <c r="D2536" i="2"/>
  <c r="E2536" i="2"/>
  <c r="L2536" i="2"/>
  <c r="D2537" i="2"/>
  <c r="E2537" i="2"/>
  <c r="L2537" i="2"/>
  <c r="D2538" i="2"/>
  <c r="E2538" i="2"/>
  <c r="L2538" i="2"/>
  <c r="D2539" i="2"/>
  <c r="E2539" i="2"/>
  <c r="L2539" i="2"/>
  <c r="D2540" i="2"/>
  <c r="E2540" i="2"/>
  <c r="L2540" i="2"/>
  <c r="D2541" i="2"/>
  <c r="E2541" i="2"/>
  <c r="L2541" i="2"/>
  <c r="D2542" i="2"/>
  <c r="E2542" i="2"/>
  <c r="L2542" i="2"/>
  <c r="D2543" i="2"/>
  <c r="E2543" i="2"/>
  <c r="L2543" i="2"/>
  <c r="D2544" i="2"/>
  <c r="E2544" i="2"/>
  <c r="L2544" i="2"/>
  <c r="D2545" i="2"/>
  <c r="E2545" i="2"/>
  <c r="L2545" i="2"/>
  <c r="D2546" i="2"/>
  <c r="E2546" i="2"/>
  <c r="L2546" i="2"/>
  <c r="D2547" i="2"/>
  <c r="E2547" i="2"/>
  <c r="L2547" i="2"/>
  <c r="D2548" i="2"/>
  <c r="E2548" i="2"/>
  <c r="L2548" i="2"/>
  <c r="D2549" i="2"/>
  <c r="E2549" i="2"/>
  <c r="L2549" i="2"/>
  <c r="D2550" i="2"/>
  <c r="E2550" i="2"/>
  <c r="L2550" i="2"/>
  <c r="D2551" i="2"/>
  <c r="E2551" i="2"/>
  <c r="L2551" i="2"/>
  <c r="D2552" i="2"/>
  <c r="E2552" i="2"/>
  <c r="L2552" i="2"/>
  <c r="D2553" i="2"/>
  <c r="E2553" i="2"/>
  <c r="L2553" i="2"/>
  <c r="D2554" i="2"/>
  <c r="E2554" i="2"/>
  <c r="L2554" i="2"/>
  <c r="D2555" i="2"/>
  <c r="E2555" i="2"/>
  <c r="L2555" i="2"/>
  <c r="D2556" i="2"/>
  <c r="E2556" i="2"/>
  <c r="L2556" i="2"/>
  <c r="D2557" i="2"/>
  <c r="E2557" i="2"/>
  <c r="L2557" i="2"/>
  <c r="D2558" i="2"/>
  <c r="E2558" i="2"/>
  <c r="L2558" i="2"/>
  <c r="D2559" i="2"/>
  <c r="E2559" i="2"/>
  <c r="L2559" i="2"/>
  <c r="D2560" i="2"/>
  <c r="E2560" i="2"/>
  <c r="L2560" i="2"/>
  <c r="D2561" i="2"/>
  <c r="E2561" i="2"/>
  <c r="L2561" i="2"/>
  <c r="D2562" i="2"/>
  <c r="E2562" i="2"/>
  <c r="L2562" i="2"/>
  <c r="D2563" i="2"/>
  <c r="E2563" i="2"/>
  <c r="L2563" i="2"/>
  <c r="D2564" i="2"/>
  <c r="E2564" i="2"/>
  <c r="L2564" i="2"/>
  <c r="D2565" i="2"/>
  <c r="E2565" i="2"/>
  <c r="L2565" i="2"/>
  <c r="D2566" i="2"/>
  <c r="E2566" i="2"/>
  <c r="L2566" i="2"/>
  <c r="D2567" i="2"/>
  <c r="E2567" i="2"/>
  <c r="L2567" i="2"/>
  <c r="D2568" i="2"/>
  <c r="E2568" i="2"/>
  <c r="L2568" i="2"/>
  <c r="D2569" i="2"/>
  <c r="E2569" i="2"/>
  <c r="L2569" i="2"/>
  <c r="D2570" i="2"/>
  <c r="E2570" i="2"/>
  <c r="L2570" i="2"/>
  <c r="D2571" i="2"/>
  <c r="E2571" i="2"/>
  <c r="L2571" i="2"/>
  <c r="D2572" i="2"/>
  <c r="E2572" i="2"/>
  <c r="L2572" i="2"/>
  <c r="D2573" i="2"/>
  <c r="E2573" i="2"/>
  <c r="L2573" i="2"/>
  <c r="D2574" i="2"/>
  <c r="E2574" i="2"/>
  <c r="L2574" i="2"/>
  <c r="E2576" i="2"/>
  <c r="I2576" i="2"/>
  <c r="I2577" i="2" s="1"/>
  <c r="I2578" i="2" s="1"/>
  <c r="I2579" i="2" s="1"/>
  <c r="I2580" i="2" s="1"/>
  <c r="I2581" i="2" s="1"/>
  <c r="I2582" i="2" s="1"/>
  <c r="I2583" i="2" s="1"/>
  <c r="I2584" i="2" s="1"/>
  <c r="I2585" i="2" s="1"/>
  <c r="I2586" i="2" s="1"/>
  <c r="I2587" i="2" s="1"/>
  <c r="I2588" i="2" s="1"/>
  <c r="I2589" i="2" s="1"/>
  <c r="I2590" i="2" s="1"/>
  <c r="I2591" i="2" s="1"/>
  <c r="I2592" i="2" s="1"/>
  <c r="I2593" i="2" s="1"/>
  <c r="I2594" i="2" s="1"/>
  <c r="I2595" i="2" s="1"/>
  <c r="I2596" i="2" s="1"/>
  <c r="I2597" i="2" s="1"/>
  <c r="I2598" i="2" s="1"/>
  <c r="I2599" i="2" s="1"/>
  <c r="I2600" i="2" s="1"/>
  <c r="I2601" i="2" s="1"/>
  <c r="I2602" i="2" s="1"/>
  <c r="I2603" i="2" s="1"/>
  <c r="I2604" i="2" s="1"/>
  <c r="I2605" i="2" s="1"/>
  <c r="I2606" i="2" s="1"/>
  <c r="I2607" i="2" s="1"/>
  <c r="I2608" i="2" s="1"/>
  <c r="I2609" i="2" s="1"/>
  <c r="I2610" i="2" s="1"/>
  <c r="I2611" i="2" s="1"/>
  <c r="I2612" i="2" s="1"/>
  <c r="I2613" i="2" s="1"/>
  <c r="I2614" i="2" s="1"/>
  <c r="I2615" i="2" s="1"/>
  <c r="I2616" i="2" s="1"/>
  <c r="I2617" i="2" s="1"/>
  <c r="I2618" i="2" s="1"/>
  <c r="I2619" i="2" s="1"/>
  <c r="I2620" i="2" s="1"/>
  <c r="I2621" i="2" s="1"/>
  <c r="I2622" i="2" s="1"/>
  <c r="I2623" i="2" s="1"/>
  <c r="I2624" i="2" s="1"/>
  <c r="I2625" i="2" s="1"/>
  <c r="I2626" i="2" s="1"/>
  <c r="I2627" i="2" s="1"/>
  <c r="I2628" i="2" s="1"/>
  <c r="I2629" i="2" s="1"/>
  <c r="I2630" i="2" s="1"/>
  <c r="I2631" i="2" s="1"/>
  <c r="I2632" i="2" s="1"/>
  <c r="I2633" i="2" s="1"/>
  <c r="I2634" i="2" s="1"/>
  <c r="I2635" i="2" s="1"/>
  <c r="I2636" i="2" s="1"/>
  <c r="I2637" i="2" s="1"/>
  <c r="I2638" i="2" s="1"/>
  <c r="I2639" i="2" s="1"/>
  <c r="I2640" i="2" s="1"/>
  <c r="L2576" i="2"/>
  <c r="M2576" i="2"/>
  <c r="E2577" i="2"/>
  <c r="L2577" i="2"/>
  <c r="M2577" i="2"/>
  <c r="E2578" i="2"/>
  <c r="L2578" i="2"/>
  <c r="M2578" i="2"/>
  <c r="E2579" i="2"/>
  <c r="L2579" i="2"/>
  <c r="M2579" i="2"/>
  <c r="E2580" i="2"/>
  <c r="L2580" i="2"/>
  <c r="M2580" i="2"/>
  <c r="E2581" i="2"/>
  <c r="L2581" i="2"/>
  <c r="M2581" i="2"/>
  <c r="E2582" i="2"/>
  <c r="L2582" i="2"/>
  <c r="M2582" i="2"/>
  <c r="E2583" i="2"/>
  <c r="L2583" i="2"/>
  <c r="M2583" i="2"/>
  <c r="E2584" i="2"/>
  <c r="L2584" i="2"/>
  <c r="M2584" i="2"/>
  <c r="E2585" i="2"/>
  <c r="L2585" i="2"/>
  <c r="M2585" i="2"/>
  <c r="E2586" i="2"/>
  <c r="L2586" i="2"/>
  <c r="M2586" i="2"/>
  <c r="E2587" i="2"/>
  <c r="L2587" i="2"/>
  <c r="M2587" i="2"/>
  <c r="E2588" i="2"/>
  <c r="L2588" i="2"/>
  <c r="M2588" i="2"/>
  <c r="E2589" i="2"/>
  <c r="L2589" i="2"/>
  <c r="E2590" i="2"/>
  <c r="L2590" i="2"/>
  <c r="E2591" i="2"/>
  <c r="L2591" i="2"/>
  <c r="E2592" i="2"/>
  <c r="L2592" i="2"/>
  <c r="E2593" i="2"/>
  <c r="L2593" i="2"/>
  <c r="E2594" i="2"/>
  <c r="L2594" i="2"/>
  <c r="E2595" i="2"/>
  <c r="L2595" i="2"/>
  <c r="E2596" i="2"/>
  <c r="L2596" i="2"/>
  <c r="E2597" i="2"/>
  <c r="L2597" i="2"/>
  <c r="E2598" i="2"/>
  <c r="L2598" i="2"/>
  <c r="E2599" i="2"/>
  <c r="L2599" i="2"/>
  <c r="E2600" i="2"/>
  <c r="L2600" i="2"/>
  <c r="E2601" i="2"/>
  <c r="L2601" i="2"/>
  <c r="E2602" i="2"/>
  <c r="L2602" i="2"/>
  <c r="E2603" i="2"/>
  <c r="L2603" i="2"/>
  <c r="E2604" i="2"/>
  <c r="L2604" i="2"/>
  <c r="E2605" i="2"/>
  <c r="L2605" i="2"/>
  <c r="E2606" i="2"/>
  <c r="L2606" i="2"/>
  <c r="E2607" i="2"/>
  <c r="L2607" i="2"/>
  <c r="E2608" i="2"/>
  <c r="L2608" i="2"/>
  <c r="E2609" i="2"/>
  <c r="L2609" i="2"/>
  <c r="E2610" i="2"/>
  <c r="L2610" i="2"/>
  <c r="E2611" i="2"/>
  <c r="L2611" i="2"/>
  <c r="E2612" i="2"/>
  <c r="L2612" i="2"/>
  <c r="E2613" i="2"/>
  <c r="L2613" i="2"/>
  <c r="E2614" i="2"/>
  <c r="L2614" i="2"/>
  <c r="E2615" i="2"/>
  <c r="L2615" i="2"/>
  <c r="E2616" i="2"/>
  <c r="L2616" i="2"/>
  <c r="E2617" i="2"/>
  <c r="L2617" i="2"/>
  <c r="E2618" i="2"/>
  <c r="L2618" i="2"/>
  <c r="E2619" i="2"/>
  <c r="L2619" i="2"/>
  <c r="E2620" i="2"/>
  <c r="L2620" i="2"/>
  <c r="E2621" i="2"/>
  <c r="L2621" i="2"/>
  <c r="E2622" i="2"/>
  <c r="L2622" i="2"/>
  <c r="E2623" i="2"/>
  <c r="L2623" i="2"/>
  <c r="E2624" i="2"/>
  <c r="L2624" i="2"/>
  <c r="E2625" i="2"/>
  <c r="L2625" i="2"/>
  <c r="E2626" i="2"/>
  <c r="L2626" i="2"/>
  <c r="E2627" i="2"/>
  <c r="L2627" i="2"/>
  <c r="E2628" i="2"/>
  <c r="L2628" i="2"/>
  <c r="E2629" i="2"/>
  <c r="L2629" i="2"/>
  <c r="E2630" i="2"/>
  <c r="L2630" i="2"/>
  <c r="E2631" i="2"/>
  <c r="L2631" i="2"/>
  <c r="E2632" i="2"/>
  <c r="L2632" i="2"/>
  <c r="E2633" i="2"/>
  <c r="L2633" i="2"/>
  <c r="E2634" i="2"/>
  <c r="L2634" i="2"/>
  <c r="E2635" i="2"/>
  <c r="L2635" i="2"/>
  <c r="E2636" i="2"/>
  <c r="L2636" i="2"/>
  <c r="E2637" i="2"/>
  <c r="L2637" i="2"/>
  <c r="E2638" i="2"/>
  <c r="L2638" i="2"/>
  <c r="E2639" i="2"/>
  <c r="L2639" i="2"/>
  <c r="E2640" i="2"/>
  <c r="L2640" i="2"/>
  <c r="D2642" i="2"/>
  <c r="H2642" i="2" s="1"/>
  <c r="H2643" i="2" s="1"/>
  <c r="H2644" i="2" s="1"/>
  <c r="H2645" i="2" s="1"/>
  <c r="H2646" i="2" s="1"/>
  <c r="H2647" i="2" s="1"/>
  <c r="H2648" i="2" s="1"/>
  <c r="H2649" i="2" s="1"/>
  <c r="H2650" i="2" s="1"/>
  <c r="H2651" i="2" s="1"/>
  <c r="H2652" i="2" s="1"/>
  <c r="H2653" i="2" s="1"/>
  <c r="H2654" i="2" s="1"/>
  <c r="H2655" i="2" s="1"/>
  <c r="H2656" i="2" s="1"/>
  <c r="H2657" i="2" s="1"/>
  <c r="H2658" i="2" s="1"/>
  <c r="H2659" i="2" s="1"/>
  <c r="H2660" i="2" s="1"/>
  <c r="H2661" i="2" s="1"/>
  <c r="H2662" i="2" s="1"/>
  <c r="H2663" i="2" s="1"/>
  <c r="H2664" i="2" s="1"/>
  <c r="H2665" i="2" s="1"/>
  <c r="H2666" i="2" s="1"/>
  <c r="H2667" i="2" s="1"/>
  <c r="H2668" i="2" s="1"/>
  <c r="H2669" i="2" s="1"/>
  <c r="H2670" i="2" s="1"/>
  <c r="H2671" i="2" s="1"/>
  <c r="H2672" i="2" s="1"/>
  <c r="H2673" i="2" s="1"/>
  <c r="H2674" i="2" s="1"/>
  <c r="H2675" i="2" s="1"/>
  <c r="H2676" i="2" s="1"/>
  <c r="H2677" i="2" s="1"/>
  <c r="H2678" i="2" s="1"/>
  <c r="H2679" i="2" s="1"/>
  <c r="H2680" i="2" s="1"/>
  <c r="H2681" i="2" s="1"/>
  <c r="H2682" i="2" s="1"/>
  <c r="H2683" i="2" s="1"/>
  <c r="H2684" i="2" s="1"/>
  <c r="H2685" i="2" s="1"/>
  <c r="H2686" i="2" s="1"/>
  <c r="H2687" i="2" s="1"/>
  <c r="H2688" i="2" s="1"/>
  <c r="H2689" i="2" s="1"/>
  <c r="H2690" i="2" s="1"/>
  <c r="H2691" i="2" s="1"/>
  <c r="H2692" i="2" s="1"/>
  <c r="H2693" i="2" s="1"/>
  <c r="H2694" i="2" s="1"/>
  <c r="H2695" i="2" s="1"/>
  <c r="H2696" i="2" s="1"/>
  <c r="H2697" i="2" s="1"/>
  <c r="H2698" i="2" s="1"/>
  <c r="H2699" i="2" s="1"/>
  <c r="H2700" i="2" s="1"/>
  <c r="H2701" i="2" s="1"/>
  <c r="H2702" i="2" s="1"/>
  <c r="H2703" i="2" s="1"/>
  <c r="H2704" i="2" s="1"/>
  <c r="H2705" i="2" s="1"/>
  <c r="H2706" i="2" s="1"/>
  <c r="E2642" i="2"/>
  <c r="I2642" i="2"/>
  <c r="I2643" i="2" s="1"/>
  <c r="I2644" i="2" s="1"/>
  <c r="I2645" i="2" s="1"/>
  <c r="I2646" i="2" s="1"/>
  <c r="I2647" i="2" s="1"/>
  <c r="I2648" i="2" s="1"/>
  <c r="I2649" i="2" s="1"/>
  <c r="I2650" i="2" s="1"/>
  <c r="I2651" i="2" s="1"/>
  <c r="I2652" i="2" s="1"/>
  <c r="I2653" i="2" s="1"/>
  <c r="I2654" i="2" s="1"/>
  <c r="I2655" i="2" s="1"/>
  <c r="I2656" i="2" s="1"/>
  <c r="I2657" i="2" s="1"/>
  <c r="I2658" i="2" s="1"/>
  <c r="I2659" i="2" s="1"/>
  <c r="I2660" i="2" s="1"/>
  <c r="I2661" i="2" s="1"/>
  <c r="I2662" i="2" s="1"/>
  <c r="I2663" i="2" s="1"/>
  <c r="I2664" i="2" s="1"/>
  <c r="I2665" i="2" s="1"/>
  <c r="I2666" i="2" s="1"/>
  <c r="I2667" i="2" s="1"/>
  <c r="I2668" i="2" s="1"/>
  <c r="I2669" i="2" s="1"/>
  <c r="I2670" i="2" s="1"/>
  <c r="I2671" i="2" s="1"/>
  <c r="I2672" i="2" s="1"/>
  <c r="I2673" i="2" s="1"/>
  <c r="I2674" i="2" s="1"/>
  <c r="I2675" i="2" s="1"/>
  <c r="I2676" i="2" s="1"/>
  <c r="I2677" i="2" s="1"/>
  <c r="I2678" i="2" s="1"/>
  <c r="I2679" i="2" s="1"/>
  <c r="I2680" i="2" s="1"/>
  <c r="I2681" i="2" s="1"/>
  <c r="I2682" i="2" s="1"/>
  <c r="I2683" i="2" s="1"/>
  <c r="I2684" i="2" s="1"/>
  <c r="I2685" i="2" s="1"/>
  <c r="I2686" i="2" s="1"/>
  <c r="I2687" i="2" s="1"/>
  <c r="I2688" i="2" s="1"/>
  <c r="I2689" i="2" s="1"/>
  <c r="I2690" i="2" s="1"/>
  <c r="I2691" i="2" s="1"/>
  <c r="I2692" i="2" s="1"/>
  <c r="I2693" i="2" s="1"/>
  <c r="I2694" i="2" s="1"/>
  <c r="I2695" i="2" s="1"/>
  <c r="I2696" i="2" s="1"/>
  <c r="I2697" i="2" s="1"/>
  <c r="I2698" i="2" s="1"/>
  <c r="I2699" i="2" s="1"/>
  <c r="I2700" i="2" s="1"/>
  <c r="I2701" i="2" s="1"/>
  <c r="I2702" i="2" s="1"/>
  <c r="I2703" i="2" s="1"/>
  <c r="I2704" i="2" s="1"/>
  <c r="I2705" i="2" s="1"/>
  <c r="I2706" i="2" s="1"/>
  <c r="L2642" i="2"/>
  <c r="D2643" i="2"/>
  <c r="E2643" i="2"/>
  <c r="L2643" i="2"/>
  <c r="D2644" i="2"/>
  <c r="E2644" i="2"/>
  <c r="L2644" i="2"/>
  <c r="D2645" i="2"/>
  <c r="E2645" i="2"/>
  <c r="L2645" i="2"/>
  <c r="D2646" i="2"/>
  <c r="E2646" i="2"/>
  <c r="L2646" i="2"/>
  <c r="D2647" i="2"/>
  <c r="E2647" i="2"/>
  <c r="L2647" i="2"/>
  <c r="D2648" i="2"/>
  <c r="E2648" i="2"/>
  <c r="L2648" i="2"/>
  <c r="D2649" i="2"/>
  <c r="E2649" i="2"/>
  <c r="L2649" i="2"/>
  <c r="D2650" i="2"/>
  <c r="E2650" i="2"/>
  <c r="L2650" i="2"/>
  <c r="D2651" i="2"/>
  <c r="E2651" i="2"/>
  <c r="L2651" i="2"/>
  <c r="D2652" i="2"/>
  <c r="E2652" i="2"/>
  <c r="L2652" i="2"/>
  <c r="D2653" i="2"/>
  <c r="E2653" i="2"/>
  <c r="L2653" i="2"/>
  <c r="D2654" i="2"/>
  <c r="E2654" i="2"/>
  <c r="L2654" i="2"/>
  <c r="D2655" i="2"/>
  <c r="E2655" i="2"/>
  <c r="L2655" i="2"/>
  <c r="D2656" i="2"/>
  <c r="E2656" i="2"/>
  <c r="L2656" i="2"/>
  <c r="D2657" i="2"/>
  <c r="E2657" i="2"/>
  <c r="L2657" i="2"/>
  <c r="D2658" i="2"/>
  <c r="E2658" i="2"/>
  <c r="L2658" i="2"/>
  <c r="D2659" i="2"/>
  <c r="E2659" i="2"/>
  <c r="L2659" i="2"/>
  <c r="D2660" i="2"/>
  <c r="E2660" i="2"/>
  <c r="L2660" i="2"/>
  <c r="D2661" i="2"/>
  <c r="E2661" i="2"/>
  <c r="L2661" i="2"/>
  <c r="D2662" i="2"/>
  <c r="E2662" i="2"/>
  <c r="L2662" i="2"/>
  <c r="D2663" i="2"/>
  <c r="E2663" i="2"/>
  <c r="L2663" i="2"/>
  <c r="D2664" i="2"/>
  <c r="E2664" i="2"/>
  <c r="L2664" i="2"/>
  <c r="D2665" i="2"/>
  <c r="E2665" i="2"/>
  <c r="L2665" i="2"/>
  <c r="D2666" i="2"/>
  <c r="E2666" i="2"/>
  <c r="L2666" i="2"/>
  <c r="D2667" i="2"/>
  <c r="E2667" i="2"/>
  <c r="L2667" i="2"/>
  <c r="D2668" i="2"/>
  <c r="E2668" i="2"/>
  <c r="L2668" i="2"/>
  <c r="D2669" i="2"/>
  <c r="E2669" i="2"/>
  <c r="L2669" i="2"/>
  <c r="D2670" i="2"/>
  <c r="E2670" i="2"/>
  <c r="L2670" i="2"/>
  <c r="D2671" i="2"/>
  <c r="E2671" i="2"/>
  <c r="L2671" i="2"/>
  <c r="D2672" i="2"/>
  <c r="E2672" i="2"/>
  <c r="L2672" i="2"/>
  <c r="D2673" i="2"/>
  <c r="E2673" i="2"/>
  <c r="L2673" i="2"/>
  <c r="D2674" i="2"/>
  <c r="E2674" i="2"/>
  <c r="L2674" i="2"/>
  <c r="D2675" i="2"/>
  <c r="E2675" i="2"/>
  <c r="L2675" i="2"/>
  <c r="D2676" i="2"/>
  <c r="E2676" i="2"/>
  <c r="L2676" i="2"/>
  <c r="D2677" i="2"/>
  <c r="E2677" i="2"/>
  <c r="L2677" i="2"/>
  <c r="D2678" i="2"/>
  <c r="E2678" i="2"/>
  <c r="L2678" i="2"/>
  <c r="D2679" i="2"/>
  <c r="E2679" i="2"/>
  <c r="L2679" i="2"/>
  <c r="D2680" i="2"/>
  <c r="E2680" i="2"/>
  <c r="L2680" i="2"/>
  <c r="D2681" i="2"/>
  <c r="E2681" i="2"/>
  <c r="L2681" i="2"/>
  <c r="D2682" i="2"/>
  <c r="E2682" i="2"/>
  <c r="L2682" i="2"/>
  <c r="D2683" i="2"/>
  <c r="E2683" i="2"/>
  <c r="L2683" i="2"/>
  <c r="D2684" i="2"/>
  <c r="E2684" i="2"/>
  <c r="L2684" i="2"/>
  <c r="D2685" i="2"/>
  <c r="E2685" i="2"/>
  <c r="L2685" i="2"/>
  <c r="D2686" i="2"/>
  <c r="E2686" i="2"/>
  <c r="L2686" i="2"/>
  <c r="D2687" i="2"/>
  <c r="E2687" i="2"/>
  <c r="L2687" i="2"/>
  <c r="D2688" i="2"/>
  <c r="E2688" i="2"/>
  <c r="L2688" i="2"/>
  <c r="D2689" i="2"/>
  <c r="E2689" i="2"/>
  <c r="L2689" i="2"/>
  <c r="D2690" i="2"/>
  <c r="E2690" i="2"/>
  <c r="L2690" i="2"/>
  <c r="D2691" i="2"/>
  <c r="E2691" i="2"/>
  <c r="L2691" i="2"/>
  <c r="D2692" i="2"/>
  <c r="E2692" i="2"/>
  <c r="L2692" i="2"/>
  <c r="D2693" i="2"/>
  <c r="E2693" i="2"/>
  <c r="L2693" i="2"/>
  <c r="D2694" i="2"/>
  <c r="E2694" i="2"/>
  <c r="L2694" i="2"/>
  <c r="D2695" i="2"/>
  <c r="E2695" i="2"/>
  <c r="L2695" i="2"/>
  <c r="D2696" i="2"/>
  <c r="E2696" i="2"/>
  <c r="L2696" i="2"/>
  <c r="D2697" i="2"/>
  <c r="E2697" i="2"/>
  <c r="L2697" i="2"/>
  <c r="D2698" i="2"/>
  <c r="E2698" i="2"/>
  <c r="L2698" i="2"/>
  <c r="D2699" i="2"/>
  <c r="E2699" i="2"/>
  <c r="L2699" i="2"/>
  <c r="D2700" i="2"/>
  <c r="E2700" i="2"/>
  <c r="L2700" i="2"/>
  <c r="D2701" i="2"/>
  <c r="E2701" i="2"/>
  <c r="L2701" i="2"/>
  <c r="D2702" i="2"/>
  <c r="E2702" i="2"/>
  <c r="L2702" i="2"/>
  <c r="D2703" i="2"/>
  <c r="E2703" i="2"/>
  <c r="L2703" i="2"/>
  <c r="D2704" i="2"/>
  <c r="E2704" i="2"/>
  <c r="L2704" i="2"/>
  <c r="D2705" i="2"/>
  <c r="E2705" i="2"/>
  <c r="L2705" i="2"/>
  <c r="D2706" i="2"/>
  <c r="E2706" i="2"/>
  <c r="L2706" i="2"/>
  <c r="D2708" i="2"/>
  <c r="H2708" i="2" s="1"/>
  <c r="H2709" i="2" s="1"/>
  <c r="H2710" i="2" s="1"/>
  <c r="H2711" i="2" s="1"/>
  <c r="H2712" i="2" s="1"/>
  <c r="H2713" i="2" s="1"/>
  <c r="H2714" i="2" s="1"/>
  <c r="H2715" i="2" s="1"/>
  <c r="H2716" i="2" s="1"/>
  <c r="H2717" i="2" s="1"/>
  <c r="H2718" i="2" s="1"/>
  <c r="H2719" i="2" s="1"/>
  <c r="H2720" i="2" s="1"/>
  <c r="H2721" i="2" s="1"/>
  <c r="H2722" i="2" s="1"/>
  <c r="H2723" i="2" s="1"/>
  <c r="H2724" i="2" s="1"/>
  <c r="H2725" i="2" s="1"/>
  <c r="H2726" i="2" s="1"/>
  <c r="H2727" i="2" s="1"/>
  <c r="H2728" i="2" s="1"/>
  <c r="H2729" i="2" s="1"/>
  <c r="H2730" i="2" s="1"/>
  <c r="H2731" i="2" s="1"/>
  <c r="H2732" i="2" s="1"/>
  <c r="H2733" i="2" s="1"/>
  <c r="H2734" i="2" s="1"/>
  <c r="H2735" i="2" s="1"/>
  <c r="H2736" i="2" s="1"/>
  <c r="H2737" i="2" s="1"/>
  <c r="H2738" i="2" s="1"/>
  <c r="H2739" i="2" s="1"/>
  <c r="H2740" i="2" s="1"/>
  <c r="H2741" i="2" s="1"/>
  <c r="H2742" i="2" s="1"/>
  <c r="H2743" i="2" s="1"/>
  <c r="H2744" i="2" s="1"/>
  <c r="H2745" i="2" s="1"/>
  <c r="H2746" i="2" s="1"/>
  <c r="H2747" i="2" s="1"/>
  <c r="H2748" i="2" s="1"/>
  <c r="H2749" i="2" s="1"/>
  <c r="H2750" i="2" s="1"/>
  <c r="H2751" i="2" s="1"/>
  <c r="H2752" i="2" s="1"/>
  <c r="H2753" i="2" s="1"/>
  <c r="H2754" i="2" s="1"/>
  <c r="H2755" i="2" s="1"/>
  <c r="H2756" i="2" s="1"/>
  <c r="H2757" i="2" s="1"/>
  <c r="H2758" i="2" s="1"/>
  <c r="H2759" i="2" s="1"/>
  <c r="H2760" i="2" s="1"/>
  <c r="H2761" i="2" s="1"/>
  <c r="H2762" i="2" s="1"/>
  <c r="H2763" i="2" s="1"/>
  <c r="H2764" i="2" s="1"/>
  <c r="H2765" i="2" s="1"/>
  <c r="H2766" i="2" s="1"/>
  <c r="H2767" i="2" s="1"/>
  <c r="H2768" i="2" s="1"/>
  <c r="H2769" i="2" s="1"/>
  <c r="H2770" i="2" s="1"/>
  <c r="H2771" i="2" s="1"/>
  <c r="H2772" i="2" s="1"/>
  <c r="E2708" i="2"/>
  <c r="I2708" i="2"/>
  <c r="J2708" i="2"/>
  <c r="J2709" i="2" s="1"/>
  <c r="J2710" i="2" s="1"/>
  <c r="J2711" i="2" s="1"/>
  <c r="J2712" i="2" s="1"/>
  <c r="J2713" i="2" s="1"/>
  <c r="J2714" i="2" s="1"/>
  <c r="J2715" i="2" s="1"/>
  <c r="J2716" i="2" s="1"/>
  <c r="J2717" i="2" s="1"/>
  <c r="J2718" i="2" s="1"/>
  <c r="J2719" i="2" s="1"/>
  <c r="J2720" i="2" s="1"/>
  <c r="J2721" i="2" s="1"/>
  <c r="J2722" i="2" s="1"/>
  <c r="J2723" i="2" s="1"/>
  <c r="J2724" i="2" s="1"/>
  <c r="J2725" i="2" s="1"/>
  <c r="J2726" i="2" s="1"/>
  <c r="J2727" i="2" s="1"/>
  <c r="J2728" i="2" s="1"/>
  <c r="J2729" i="2" s="1"/>
  <c r="J2730" i="2" s="1"/>
  <c r="J2731" i="2" s="1"/>
  <c r="J2732" i="2" s="1"/>
  <c r="J2733" i="2" s="1"/>
  <c r="J2734" i="2" s="1"/>
  <c r="J2735" i="2" s="1"/>
  <c r="J2736" i="2" s="1"/>
  <c r="J2737" i="2" s="1"/>
  <c r="J2738" i="2" s="1"/>
  <c r="J2739" i="2" s="1"/>
  <c r="J2740" i="2" s="1"/>
  <c r="J2741" i="2" s="1"/>
  <c r="J2742" i="2" s="1"/>
  <c r="J2743" i="2" s="1"/>
  <c r="J2744" i="2" s="1"/>
  <c r="J2745" i="2" s="1"/>
  <c r="J2746" i="2" s="1"/>
  <c r="J2747" i="2" s="1"/>
  <c r="J2748" i="2" s="1"/>
  <c r="J2749" i="2" s="1"/>
  <c r="J2750" i="2" s="1"/>
  <c r="J2751" i="2" s="1"/>
  <c r="J2752" i="2" s="1"/>
  <c r="J2753" i="2" s="1"/>
  <c r="J2754" i="2" s="1"/>
  <c r="J2755" i="2" s="1"/>
  <c r="J2756" i="2" s="1"/>
  <c r="J2757" i="2" s="1"/>
  <c r="J2758" i="2" s="1"/>
  <c r="J2759" i="2" s="1"/>
  <c r="J2760" i="2" s="1"/>
  <c r="J2761" i="2" s="1"/>
  <c r="J2762" i="2" s="1"/>
  <c r="J2763" i="2" s="1"/>
  <c r="J2764" i="2" s="1"/>
  <c r="J2765" i="2" s="1"/>
  <c r="J2766" i="2" s="1"/>
  <c r="J2767" i="2" s="1"/>
  <c r="J2768" i="2" s="1"/>
  <c r="J2769" i="2" s="1"/>
  <c r="J2770" i="2" s="1"/>
  <c r="J2771" i="2" s="1"/>
  <c r="J2772" i="2" s="1"/>
  <c r="K2708" i="2"/>
  <c r="K2709" i="2" s="1"/>
  <c r="K2710" i="2" s="1"/>
  <c r="K2711" i="2" s="1"/>
  <c r="K2712" i="2" s="1"/>
  <c r="K2713" i="2" s="1"/>
  <c r="K2714" i="2" s="1"/>
  <c r="K2715" i="2" s="1"/>
  <c r="K2716" i="2" s="1"/>
  <c r="K2717" i="2" s="1"/>
  <c r="K2718" i="2" s="1"/>
  <c r="K2719" i="2" s="1"/>
  <c r="K2720" i="2" s="1"/>
  <c r="K2721" i="2" s="1"/>
  <c r="K2722" i="2" s="1"/>
  <c r="K2723" i="2" s="1"/>
  <c r="K2724" i="2" s="1"/>
  <c r="K2725" i="2" s="1"/>
  <c r="K2726" i="2" s="1"/>
  <c r="K2727" i="2" s="1"/>
  <c r="K2728" i="2" s="1"/>
  <c r="K2729" i="2" s="1"/>
  <c r="K2730" i="2" s="1"/>
  <c r="K2731" i="2" s="1"/>
  <c r="K2732" i="2" s="1"/>
  <c r="K2733" i="2" s="1"/>
  <c r="K2734" i="2" s="1"/>
  <c r="K2735" i="2" s="1"/>
  <c r="K2736" i="2" s="1"/>
  <c r="K2737" i="2" s="1"/>
  <c r="K2738" i="2" s="1"/>
  <c r="K2739" i="2" s="1"/>
  <c r="K2740" i="2" s="1"/>
  <c r="K2741" i="2" s="1"/>
  <c r="K2742" i="2" s="1"/>
  <c r="K2743" i="2" s="1"/>
  <c r="K2744" i="2" s="1"/>
  <c r="K2745" i="2" s="1"/>
  <c r="K2746" i="2" s="1"/>
  <c r="K2747" i="2" s="1"/>
  <c r="K2748" i="2" s="1"/>
  <c r="K2749" i="2" s="1"/>
  <c r="K2750" i="2" s="1"/>
  <c r="K2751" i="2" s="1"/>
  <c r="K2752" i="2" s="1"/>
  <c r="K2753" i="2" s="1"/>
  <c r="K2754" i="2" s="1"/>
  <c r="K2755" i="2" s="1"/>
  <c r="K2756" i="2" s="1"/>
  <c r="K2757" i="2" s="1"/>
  <c r="K2758" i="2" s="1"/>
  <c r="K2759" i="2" s="1"/>
  <c r="K2760" i="2" s="1"/>
  <c r="K2761" i="2" s="1"/>
  <c r="K2762" i="2" s="1"/>
  <c r="K2763" i="2" s="1"/>
  <c r="K2764" i="2" s="1"/>
  <c r="K2765" i="2" s="1"/>
  <c r="K2766" i="2" s="1"/>
  <c r="K2767" i="2" s="1"/>
  <c r="K2768" i="2" s="1"/>
  <c r="K2769" i="2" s="1"/>
  <c r="K2770" i="2" s="1"/>
  <c r="K2771" i="2" s="1"/>
  <c r="K2772" i="2" s="1"/>
  <c r="L2708" i="2"/>
  <c r="D2709" i="2"/>
  <c r="E2709" i="2"/>
  <c r="I2709" i="2"/>
  <c r="I2710" i="2" s="1"/>
  <c r="I2711" i="2" s="1"/>
  <c r="I2712" i="2" s="1"/>
  <c r="I2713" i="2" s="1"/>
  <c r="I2714" i="2" s="1"/>
  <c r="I2715" i="2" s="1"/>
  <c r="I2716" i="2" s="1"/>
  <c r="I2717" i="2" s="1"/>
  <c r="I2718" i="2" s="1"/>
  <c r="I2719" i="2" s="1"/>
  <c r="I2720" i="2" s="1"/>
  <c r="I2721" i="2" s="1"/>
  <c r="I2722" i="2" s="1"/>
  <c r="I2723" i="2" s="1"/>
  <c r="I2724" i="2" s="1"/>
  <c r="I2725" i="2" s="1"/>
  <c r="I2726" i="2" s="1"/>
  <c r="I2727" i="2" s="1"/>
  <c r="I2728" i="2" s="1"/>
  <c r="I2729" i="2" s="1"/>
  <c r="I2730" i="2" s="1"/>
  <c r="I2731" i="2" s="1"/>
  <c r="I2732" i="2" s="1"/>
  <c r="I2733" i="2" s="1"/>
  <c r="I2734" i="2" s="1"/>
  <c r="I2735" i="2" s="1"/>
  <c r="I2736" i="2" s="1"/>
  <c r="I2737" i="2" s="1"/>
  <c r="I2738" i="2" s="1"/>
  <c r="I2739" i="2" s="1"/>
  <c r="I2740" i="2" s="1"/>
  <c r="I2741" i="2" s="1"/>
  <c r="I2742" i="2" s="1"/>
  <c r="I2743" i="2" s="1"/>
  <c r="I2744" i="2" s="1"/>
  <c r="I2745" i="2" s="1"/>
  <c r="I2746" i="2" s="1"/>
  <c r="I2747" i="2" s="1"/>
  <c r="I2748" i="2" s="1"/>
  <c r="I2749" i="2" s="1"/>
  <c r="I2750" i="2" s="1"/>
  <c r="I2751" i="2" s="1"/>
  <c r="I2752" i="2" s="1"/>
  <c r="I2753" i="2" s="1"/>
  <c r="I2754" i="2" s="1"/>
  <c r="I2755" i="2" s="1"/>
  <c r="I2756" i="2" s="1"/>
  <c r="I2757" i="2" s="1"/>
  <c r="I2758" i="2" s="1"/>
  <c r="I2759" i="2" s="1"/>
  <c r="I2760" i="2" s="1"/>
  <c r="I2761" i="2" s="1"/>
  <c r="I2762" i="2" s="1"/>
  <c r="I2763" i="2" s="1"/>
  <c r="I2764" i="2" s="1"/>
  <c r="I2765" i="2" s="1"/>
  <c r="I2766" i="2" s="1"/>
  <c r="I2767" i="2" s="1"/>
  <c r="I2768" i="2" s="1"/>
  <c r="I2769" i="2" s="1"/>
  <c r="I2770" i="2" s="1"/>
  <c r="I2771" i="2" s="1"/>
  <c r="I2772" i="2" s="1"/>
  <c r="L2709" i="2"/>
  <c r="D2710" i="2"/>
  <c r="E2710" i="2"/>
  <c r="L2710" i="2"/>
  <c r="D2711" i="2"/>
  <c r="E2711" i="2"/>
  <c r="L2711" i="2"/>
  <c r="D2712" i="2"/>
  <c r="E2712" i="2"/>
  <c r="L2712" i="2"/>
  <c r="D2713" i="2"/>
  <c r="E2713" i="2"/>
  <c r="L2713" i="2"/>
  <c r="D2714" i="2"/>
  <c r="E2714" i="2"/>
  <c r="L2714" i="2"/>
  <c r="D2715" i="2"/>
  <c r="E2715" i="2"/>
  <c r="L2715" i="2"/>
  <c r="D2716" i="2"/>
  <c r="E2716" i="2"/>
  <c r="L2716" i="2"/>
  <c r="D2717" i="2"/>
  <c r="E2717" i="2"/>
  <c r="L2717" i="2"/>
  <c r="D2718" i="2"/>
  <c r="E2718" i="2"/>
  <c r="L2718" i="2"/>
  <c r="D2719" i="2"/>
  <c r="E2719" i="2"/>
  <c r="L2719" i="2"/>
  <c r="D2720" i="2"/>
  <c r="E2720" i="2"/>
  <c r="L2720" i="2"/>
  <c r="D2721" i="2"/>
  <c r="E2721" i="2"/>
  <c r="L2721" i="2"/>
  <c r="D2722" i="2"/>
  <c r="E2722" i="2"/>
  <c r="L2722" i="2"/>
  <c r="D2723" i="2"/>
  <c r="E2723" i="2"/>
  <c r="L2723" i="2"/>
  <c r="D2724" i="2"/>
  <c r="E2724" i="2"/>
  <c r="L2724" i="2"/>
  <c r="D2725" i="2"/>
  <c r="E2725" i="2"/>
  <c r="L2725" i="2"/>
  <c r="D2726" i="2"/>
  <c r="E2726" i="2"/>
  <c r="L2726" i="2"/>
  <c r="D2727" i="2"/>
  <c r="E2727" i="2"/>
  <c r="L2727" i="2"/>
  <c r="D2728" i="2"/>
  <c r="E2728" i="2"/>
  <c r="L2728" i="2"/>
  <c r="D2729" i="2"/>
  <c r="E2729" i="2"/>
  <c r="L2729" i="2"/>
  <c r="D2730" i="2"/>
  <c r="E2730" i="2"/>
  <c r="L2730" i="2"/>
  <c r="D2731" i="2"/>
  <c r="E2731" i="2"/>
  <c r="L2731" i="2"/>
  <c r="D2732" i="2"/>
  <c r="E2732" i="2"/>
  <c r="L2732" i="2"/>
  <c r="D2733" i="2"/>
  <c r="E2733" i="2"/>
  <c r="L2733" i="2"/>
  <c r="D2734" i="2"/>
  <c r="E2734" i="2"/>
  <c r="L2734" i="2"/>
  <c r="D2735" i="2"/>
  <c r="E2735" i="2"/>
  <c r="L2735" i="2"/>
  <c r="D2736" i="2"/>
  <c r="E2736" i="2"/>
  <c r="L2736" i="2"/>
  <c r="D2737" i="2"/>
  <c r="E2737" i="2"/>
  <c r="L2737" i="2"/>
  <c r="D2738" i="2"/>
  <c r="E2738" i="2"/>
  <c r="L2738" i="2"/>
  <c r="D2739" i="2"/>
  <c r="E2739" i="2"/>
  <c r="L2739" i="2"/>
  <c r="D2740" i="2"/>
  <c r="E2740" i="2"/>
  <c r="L2740" i="2"/>
  <c r="D2741" i="2"/>
  <c r="E2741" i="2"/>
  <c r="L2741" i="2"/>
  <c r="D2742" i="2"/>
  <c r="E2742" i="2"/>
  <c r="L2742" i="2"/>
  <c r="D2743" i="2"/>
  <c r="E2743" i="2"/>
  <c r="L2743" i="2"/>
  <c r="D2744" i="2"/>
  <c r="E2744" i="2"/>
  <c r="L2744" i="2"/>
  <c r="D2745" i="2"/>
  <c r="E2745" i="2"/>
  <c r="L2745" i="2"/>
  <c r="D2746" i="2"/>
  <c r="E2746" i="2"/>
  <c r="L2746" i="2"/>
  <c r="D2747" i="2"/>
  <c r="E2747" i="2"/>
  <c r="L2747" i="2"/>
  <c r="D2748" i="2"/>
  <c r="E2748" i="2"/>
  <c r="L2748" i="2"/>
  <c r="D2749" i="2"/>
  <c r="E2749" i="2"/>
  <c r="L2749" i="2"/>
  <c r="D2750" i="2"/>
  <c r="E2750" i="2"/>
  <c r="L2750" i="2"/>
  <c r="D2751" i="2"/>
  <c r="E2751" i="2"/>
  <c r="L2751" i="2"/>
  <c r="D2752" i="2"/>
  <c r="E2752" i="2"/>
  <c r="L2752" i="2"/>
  <c r="D2753" i="2"/>
  <c r="E2753" i="2"/>
  <c r="L2753" i="2"/>
  <c r="D2754" i="2"/>
  <c r="E2754" i="2"/>
  <c r="L2754" i="2"/>
  <c r="D2755" i="2"/>
  <c r="E2755" i="2"/>
  <c r="L2755" i="2"/>
  <c r="D2756" i="2"/>
  <c r="E2756" i="2"/>
  <c r="L2756" i="2"/>
  <c r="D2757" i="2"/>
  <c r="E2757" i="2"/>
  <c r="L2757" i="2"/>
  <c r="D2758" i="2"/>
  <c r="E2758" i="2"/>
  <c r="L2758" i="2"/>
  <c r="D2759" i="2"/>
  <c r="E2759" i="2"/>
  <c r="L2759" i="2"/>
  <c r="D2760" i="2"/>
  <c r="E2760" i="2"/>
  <c r="L2760" i="2"/>
  <c r="D2761" i="2"/>
  <c r="E2761" i="2"/>
  <c r="L2761" i="2"/>
  <c r="D2762" i="2"/>
  <c r="E2762" i="2"/>
  <c r="L2762" i="2"/>
  <c r="D2763" i="2"/>
  <c r="E2763" i="2"/>
  <c r="L2763" i="2"/>
  <c r="D2764" i="2"/>
  <c r="E2764" i="2"/>
  <c r="L2764" i="2"/>
  <c r="D2765" i="2"/>
  <c r="E2765" i="2"/>
  <c r="L2765" i="2"/>
  <c r="D2766" i="2"/>
  <c r="E2766" i="2"/>
  <c r="L2766" i="2"/>
  <c r="D2767" i="2"/>
  <c r="E2767" i="2"/>
  <c r="L2767" i="2"/>
  <c r="D2768" i="2"/>
  <c r="E2768" i="2"/>
  <c r="L2768" i="2"/>
  <c r="D2769" i="2"/>
  <c r="E2769" i="2"/>
  <c r="L2769" i="2"/>
  <c r="D2770" i="2"/>
  <c r="E2770" i="2"/>
  <c r="L2770" i="2"/>
  <c r="D2771" i="2"/>
  <c r="E2771" i="2"/>
  <c r="L2771" i="2"/>
  <c r="D2772" i="2"/>
  <c r="E2772" i="2"/>
  <c r="L2772" i="2"/>
  <c r="D2774" i="2"/>
  <c r="E2774" i="2"/>
  <c r="H2774" i="2"/>
  <c r="H2775" i="2" s="1"/>
  <c r="H2776" i="2" s="1"/>
  <c r="H2777" i="2" s="1"/>
  <c r="H2778" i="2" s="1"/>
  <c r="H2779" i="2" s="1"/>
  <c r="H2780" i="2" s="1"/>
  <c r="H2781" i="2" s="1"/>
  <c r="H2782" i="2" s="1"/>
  <c r="H2783" i="2" s="1"/>
  <c r="H2784" i="2" s="1"/>
  <c r="H2785" i="2" s="1"/>
  <c r="H2786" i="2" s="1"/>
  <c r="H2787" i="2" s="1"/>
  <c r="H2788" i="2" s="1"/>
  <c r="H2789" i="2" s="1"/>
  <c r="H2790" i="2" s="1"/>
  <c r="H2791" i="2" s="1"/>
  <c r="H2792" i="2" s="1"/>
  <c r="H2793" i="2" s="1"/>
  <c r="H2794" i="2" s="1"/>
  <c r="H2795" i="2" s="1"/>
  <c r="H2796" i="2" s="1"/>
  <c r="H2797" i="2" s="1"/>
  <c r="H2798" i="2" s="1"/>
  <c r="H2799" i="2" s="1"/>
  <c r="H2800" i="2" s="1"/>
  <c r="H2801" i="2" s="1"/>
  <c r="H2802" i="2" s="1"/>
  <c r="H2803" i="2" s="1"/>
  <c r="H2804" i="2" s="1"/>
  <c r="H2805" i="2" s="1"/>
  <c r="H2806" i="2" s="1"/>
  <c r="H2807" i="2" s="1"/>
  <c r="H2808" i="2" s="1"/>
  <c r="H2809" i="2" s="1"/>
  <c r="H2810" i="2" s="1"/>
  <c r="H2811" i="2" s="1"/>
  <c r="H2812" i="2" s="1"/>
  <c r="H2813" i="2" s="1"/>
  <c r="H2814" i="2" s="1"/>
  <c r="H2815" i="2" s="1"/>
  <c r="H2816" i="2" s="1"/>
  <c r="H2817" i="2" s="1"/>
  <c r="H2818" i="2" s="1"/>
  <c r="H2819" i="2" s="1"/>
  <c r="H2820" i="2" s="1"/>
  <c r="H2821" i="2" s="1"/>
  <c r="H2822" i="2" s="1"/>
  <c r="H2823" i="2" s="1"/>
  <c r="H2824" i="2" s="1"/>
  <c r="H2825" i="2" s="1"/>
  <c r="H2826" i="2" s="1"/>
  <c r="H2827" i="2" s="1"/>
  <c r="H2828" i="2" s="1"/>
  <c r="H2829" i="2" s="1"/>
  <c r="H2830" i="2" s="1"/>
  <c r="H2831" i="2" s="1"/>
  <c r="H2832" i="2" s="1"/>
  <c r="H2833" i="2" s="1"/>
  <c r="H2834" i="2" s="1"/>
  <c r="H2835" i="2" s="1"/>
  <c r="H2836" i="2" s="1"/>
  <c r="H2837" i="2" s="1"/>
  <c r="H2838" i="2" s="1"/>
  <c r="I2774" i="2"/>
  <c r="I2775" i="2" s="1"/>
  <c r="I2776" i="2" s="1"/>
  <c r="I2777" i="2" s="1"/>
  <c r="I2778" i="2" s="1"/>
  <c r="I2779" i="2" s="1"/>
  <c r="I2780" i="2" s="1"/>
  <c r="I2781" i="2" s="1"/>
  <c r="I2782" i="2" s="1"/>
  <c r="I2783" i="2" s="1"/>
  <c r="I2784" i="2" s="1"/>
  <c r="I2785" i="2" s="1"/>
  <c r="I2786" i="2" s="1"/>
  <c r="I2787" i="2" s="1"/>
  <c r="I2788" i="2" s="1"/>
  <c r="I2789" i="2" s="1"/>
  <c r="I2790" i="2" s="1"/>
  <c r="I2791" i="2" s="1"/>
  <c r="I2792" i="2" s="1"/>
  <c r="I2793" i="2" s="1"/>
  <c r="I2794" i="2" s="1"/>
  <c r="I2795" i="2" s="1"/>
  <c r="I2796" i="2" s="1"/>
  <c r="I2797" i="2" s="1"/>
  <c r="I2798" i="2" s="1"/>
  <c r="I2799" i="2" s="1"/>
  <c r="I2800" i="2" s="1"/>
  <c r="I2801" i="2" s="1"/>
  <c r="I2802" i="2" s="1"/>
  <c r="I2803" i="2" s="1"/>
  <c r="I2804" i="2" s="1"/>
  <c r="I2805" i="2" s="1"/>
  <c r="I2806" i="2" s="1"/>
  <c r="I2807" i="2" s="1"/>
  <c r="I2808" i="2" s="1"/>
  <c r="I2809" i="2" s="1"/>
  <c r="I2810" i="2" s="1"/>
  <c r="I2811" i="2" s="1"/>
  <c r="I2812" i="2" s="1"/>
  <c r="I2813" i="2" s="1"/>
  <c r="I2814" i="2" s="1"/>
  <c r="I2815" i="2" s="1"/>
  <c r="I2816" i="2" s="1"/>
  <c r="I2817" i="2" s="1"/>
  <c r="I2818" i="2" s="1"/>
  <c r="I2819" i="2" s="1"/>
  <c r="I2820" i="2" s="1"/>
  <c r="I2821" i="2" s="1"/>
  <c r="I2822" i="2" s="1"/>
  <c r="I2823" i="2" s="1"/>
  <c r="I2824" i="2" s="1"/>
  <c r="I2825" i="2" s="1"/>
  <c r="I2826" i="2" s="1"/>
  <c r="I2827" i="2" s="1"/>
  <c r="I2828" i="2" s="1"/>
  <c r="I2829" i="2" s="1"/>
  <c r="I2830" i="2" s="1"/>
  <c r="I2831" i="2" s="1"/>
  <c r="I2832" i="2" s="1"/>
  <c r="I2833" i="2" s="1"/>
  <c r="I2834" i="2" s="1"/>
  <c r="I2835" i="2" s="1"/>
  <c r="I2836" i="2" s="1"/>
  <c r="I2837" i="2" s="1"/>
  <c r="I2838" i="2" s="1"/>
  <c r="J2774" i="2"/>
  <c r="J2775" i="2" s="1"/>
  <c r="J2776" i="2" s="1"/>
  <c r="J2777" i="2" s="1"/>
  <c r="J2778" i="2" s="1"/>
  <c r="J2779" i="2" s="1"/>
  <c r="J2780" i="2" s="1"/>
  <c r="J2781" i="2" s="1"/>
  <c r="J2782" i="2" s="1"/>
  <c r="J2783" i="2" s="1"/>
  <c r="J2784" i="2" s="1"/>
  <c r="J2785" i="2" s="1"/>
  <c r="J2786" i="2" s="1"/>
  <c r="J2787" i="2" s="1"/>
  <c r="J2788" i="2" s="1"/>
  <c r="J2789" i="2" s="1"/>
  <c r="J2790" i="2" s="1"/>
  <c r="J2791" i="2" s="1"/>
  <c r="J2792" i="2" s="1"/>
  <c r="J2793" i="2" s="1"/>
  <c r="J2794" i="2" s="1"/>
  <c r="J2795" i="2" s="1"/>
  <c r="J2796" i="2" s="1"/>
  <c r="J2797" i="2" s="1"/>
  <c r="J2798" i="2" s="1"/>
  <c r="J2799" i="2" s="1"/>
  <c r="J2800" i="2" s="1"/>
  <c r="J2801" i="2" s="1"/>
  <c r="J2802" i="2" s="1"/>
  <c r="J2803" i="2" s="1"/>
  <c r="J2804" i="2" s="1"/>
  <c r="J2805" i="2" s="1"/>
  <c r="J2806" i="2" s="1"/>
  <c r="J2807" i="2" s="1"/>
  <c r="J2808" i="2" s="1"/>
  <c r="J2809" i="2" s="1"/>
  <c r="J2810" i="2" s="1"/>
  <c r="J2811" i="2" s="1"/>
  <c r="J2812" i="2" s="1"/>
  <c r="J2813" i="2" s="1"/>
  <c r="J2814" i="2" s="1"/>
  <c r="J2815" i="2" s="1"/>
  <c r="J2816" i="2" s="1"/>
  <c r="J2817" i="2" s="1"/>
  <c r="J2818" i="2" s="1"/>
  <c r="J2819" i="2" s="1"/>
  <c r="J2820" i="2" s="1"/>
  <c r="J2821" i="2" s="1"/>
  <c r="J2822" i="2" s="1"/>
  <c r="J2823" i="2" s="1"/>
  <c r="J2824" i="2" s="1"/>
  <c r="J2825" i="2" s="1"/>
  <c r="J2826" i="2" s="1"/>
  <c r="J2827" i="2" s="1"/>
  <c r="J2828" i="2" s="1"/>
  <c r="J2829" i="2" s="1"/>
  <c r="J2830" i="2" s="1"/>
  <c r="J2831" i="2" s="1"/>
  <c r="J2832" i="2" s="1"/>
  <c r="J2833" i="2" s="1"/>
  <c r="J2834" i="2" s="1"/>
  <c r="J2835" i="2" s="1"/>
  <c r="J2836" i="2" s="1"/>
  <c r="J2837" i="2" s="1"/>
  <c r="J2838" i="2" s="1"/>
  <c r="K2774" i="2"/>
  <c r="K2775" i="2" s="1"/>
  <c r="K2776" i="2" s="1"/>
  <c r="K2777" i="2" s="1"/>
  <c r="K2778" i="2" s="1"/>
  <c r="K2779" i="2" s="1"/>
  <c r="K2780" i="2" s="1"/>
  <c r="K2781" i="2" s="1"/>
  <c r="K2782" i="2" s="1"/>
  <c r="K2783" i="2" s="1"/>
  <c r="K2784" i="2" s="1"/>
  <c r="K2785" i="2" s="1"/>
  <c r="K2786" i="2" s="1"/>
  <c r="K2787" i="2" s="1"/>
  <c r="K2788" i="2" s="1"/>
  <c r="K2789" i="2" s="1"/>
  <c r="K2790" i="2" s="1"/>
  <c r="K2791" i="2" s="1"/>
  <c r="K2792" i="2" s="1"/>
  <c r="K2793" i="2" s="1"/>
  <c r="K2794" i="2" s="1"/>
  <c r="K2795" i="2" s="1"/>
  <c r="K2796" i="2" s="1"/>
  <c r="K2797" i="2" s="1"/>
  <c r="K2798" i="2" s="1"/>
  <c r="K2799" i="2" s="1"/>
  <c r="K2800" i="2" s="1"/>
  <c r="K2801" i="2" s="1"/>
  <c r="K2802" i="2" s="1"/>
  <c r="K2803" i="2" s="1"/>
  <c r="K2804" i="2" s="1"/>
  <c r="K2805" i="2" s="1"/>
  <c r="K2806" i="2" s="1"/>
  <c r="K2807" i="2" s="1"/>
  <c r="K2808" i="2" s="1"/>
  <c r="K2809" i="2" s="1"/>
  <c r="K2810" i="2" s="1"/>
  <c r="K2811" i="2" s="1"/>
  <c r="K2812" i="2" s="1"/>
  <c r="K2813" i="2" s="1"/>
  <c r="K2814" i="2" s="1"/>
  <c r="K2815" i="2" s="1"/>
  <c r="K2816" i="2" s="1"/>
  <c r="K2817" i="2" s="1"/>
  <c r="K2818" i="2" s="1"/>
  <c r="K2819" i="2" s="1"/>
  <c r="K2820" i="2" s="1"/>
  <c r="K2821" i="2" s="1"/>
  <c r="K2822" i="2" s="1"/>
  <c r="K2823" i="2" s="1"/>
  <c r="K2824" i="2" s="1"/>
  <c r="K2825" i="2" s="1"/>
  <c r="K2826" i="2" s="1"/>
  <c r="K2827" i="2" s="1"/>
  <c r="K2828" i="2" s="1"/>
  <c r="K2829" i="2" s="1"/>
  <c r="K2830" i="2" s="1"/>
  <c r="K2831" i="2" s="1"/>
  <c r="K2832" i="2" s="1"/>
  <c r="K2833" i="2" s="1"/>
  <c r="K2834" i="2" s="1"/>
  <c r="K2835" i="2" s="1"/>
  <c r="K2836" i="2" s="1"/>
  <c r="K2837" i="2" s="1"/>
  <c r="K2838" i="2" s="1"/>
  <c r="L2774" i="2"/>
  <c r="D2775" i="2"/>
  <c r="E2775" i="2"/>
  <c r="L2775" i="2"/>
  <c r="D2776" i="2"/>
  <c r="E2776" i="2"/>
  <c r="L2776" i="2"/>
  <c r="D2777" i="2"/>
  <c r="E2777" i="2"/>
  <c r="L2777" i="2"/>
  <c r="D2778" i="2"/>
  <c r="E2778" i="2"/>
  <c r="L2778" i="2"/>
  <c r="D2779" i="2"/>
  <c r="E2779" i="2"/>
  <c r="L2779" i="2"/>
  <c r="D2780" i="2"/>
  <c r="E2780" i="2"/>
  <c r="L2780" i="2"/>
  <c r="D2781" i="2"/>
  <c r="E2781" i="2"/>
  <c r="L2781" i="2"/>
  <c r="D2782" i="2"/>
  <c r="E2782" i="2"/>
  <c r="L2782" i="2"/>
  <c r="D2783" i="2"/>
  <c r="E2783" i="2"/>
  <c r="L2783" i="2"/>
  <c r="D2784" i="2"/>
  <c r="E2784" i="2"/>
  <c r="L2784" i="2"/>
  <c r="D2785" i="2"/>
  <c r="E2785" i="2"/>
  <c r="L2785" i="2"/>
  <c r="D2786" i="2"/>
  <c r="E2786" i="2"/>
  <c r="L2786" i="2"/>
  <c r="D2787" i="2"/>
  <c r="E2787" i="2"/>
  <c r="L2787" i="2"/>
  <c r="D2788" i="2"/>
  <c r="E2788" i="2"/>
  <c r="L2788" i="2"/>
  <c r="D2789" i="2"/>
  <c r="E2789" i="2"/>
  <c r="L2789" i="2"/>
  <c r="D2790" i="2"/>
  <c r="E2790" i="2"/>
  <c r="L2790" i="2"/>
  <c r="D2791" i="2"/>
  <c r="E2791" i="2"/>
  <c r="L2791" i="2"/>
  <c r="D2792" i="2"/>
  <c r="E2792" i="2"/>
  <c r="L2792" i="2"/>
  <c r="D2793" i="2"/>
  <c r="E2793" i="2"/>
  <c r="L2793" i="2"/>
  <c r="D2794" i="2"/>
  <c r="E2794" i="2"/>
  <c r="L2794" i="2"/>
  <c r="D2795" i="2"/>
  <c r="E2795" i="2"/>
  <c r="L2795" i="2"/>
  <c r="D2796" i="2"/>
  <c r="E2796" i="2"/>
  <c r="L2796" i="2"/>
  <c r="D2797" i="2"/>
  <c r="E2797" i="2"/>
  <c r="L2797" i="2"/>
  <c r="D2798" i="2"/>
  <c r="E2798" i="2"/>
  <c r="L2798" i="2"/>
  <c r="D2799" i="2"/>
  <c r="E2799" i="2"/>
  <c r="L2799" i="2"/>
  <c r="D2800" i="2"/>
  <c r="E2800" i="2"/>
  <c r="L2800" i="2"/>
  <c r="D2801" i="2"/>
  <c r="E2801" i="2"/>
  <c r="L2801" i="2"/>
  <c r="D2802" i="2"/>
  <c r="E2802" i="2"/>
  <c r="L2802" i="2"/>
  <c r="D2803" i="2"/>
  <c r="E2803" i="2"/>
  <c r="L2803" i="2"/>
  <c r="D2804" i="2"/>
  <c r="E2804" i="2"/>
  <c r="L2804" i="2"/>
  <c r="D2805" i="2"/>
  <c r="E2805" i="2"/>
  <c r="L2805" i="2"/>
  <c r="D2806" i="2"/>
  <c r="E2806" i="2"/>
  <c r="L2806" i="2"/>
  <c r="D2807" i="2"/>
  <c r="E2807" i="2"/>
  <c r="L2807" i="2"/>
  <c r="D2808" i="2"/>
  <c r="E2808" i="2"/>
  <c r="L2808" i="2"/>
  <c r="D2809" i="2"/>
  <c r="E2809" i="2"/>
  <c r="L2809" i="2"/>
  <c r="D2810" i="2"/>
  <c r="E2810" i="2"/>
  <c r="L2810" i="2"/>
  <c r="D2811" i="2"/>
  <c r="E2811" i="2"/>
  <c r="L2811" i="2"/>
  <c r="D2812" i="2"/>
  <c r="E2812" i="2"/>
  <c r="L2812" i="2"/>
  <c r="D2813" i="2"/>
  <c r="E2813" i="2"/>
  <c r="L2813" i="2"/>
  <c r="D2814" i="2"/>
  <c r="E2814" i="2"/>
  <c r="L2814" i="2"/>
  <c r="D2815" i="2"/>
  <c r="E2815" i="2"/>
  <c r="L2815" i="2"/>
  <c r="D2816" i="2"/>
  <c r="E2816" i="2"/>
  <c r="L2816" i="2"/>
  <c r="D2817" i="2"/>
  <c r="E2817" i="2"/>
  <c r="L2817" i="2"/>
  <c r="D2818" i="2"/>
  <c r="E2818" i="2"/>
  <c r="L2818" i="2"/>
  <c r="D2819" i="2"/>
  <c r="E2819" i="2"/>
  <c r="L2819" i="2"/>
  <c r="D2820" i="2"/>
  <c r="E2820" i="2"/>
  <c r="L2820" i="2"/>
  <c r="D2821" i="2"/>
  <c r="E2821" i="2"/>
  <c r="L2821" i="2"/>
  <c r="D2822" i="2"/>
  <c r="E2822" i="2"/>
  <c r="L2822" i="2"/>
  <c r="D2823" i="2"/>
  <c r="E2823" i="2"/>
  <c r="L2823" i="2"/>
  <c r="D2824" i="2"/>
  <c r="E2824" i="2"/>
  <c r="L2824" i="2"/>
  <c r="D2825" i="2"/>
  <c r="E2825" i="2"/>
  <c r="L2825" i="2"/>
  <c r="D2826" i="2"/>
  <c r="E2826" i="2"/>
  <c r="L2826" i="2"/>
  <c r="D2827" i="2"/>
  <c r="E2827" i="2"/>
  <c r="L2827" i="2"/>
  <c r="D2828" i="2"/>
  <c r="E2828" i="2"/>
  <c r="L2828" i="2"/>
  <c r="D2829" i="2"/>
  <c r="E2829" i="2"/>
  <c r="L2829" i="2"/>
  <c r="D2830" i="2"/>
  <c r="E2830" i="2"/>
  <c r="L2830" i="2"/>
  <c r="D2831" i="2"/>
  <c r="E2831" i="2"/>
  <c r="L2831" i="2"/>
  <c r="D2832" i="2"/>
  <c r="E2832" i="2"/>
  <c r="L2832" i="2"/>
  <c r="D2833" i="2"/>
  <c r="E2833" i="2"/>
  <c r="L2833" i="2"/>
  <c r="D2834" i="2"/>
  <c r="E2834" i="2"/>
  <c r="L2834" i="2"/>
  <c r="D2835" i="2"/>
  <c r="E2835" i="2"/>
  <c r="L2835" i="2"/>
  <c r="D2836" i="2"/>
  <c r="E2836" i="2"/>
  <c r="L2836" i="2"/>
  <c r="D2837" i="2"/>
  <c r="E2837" i="2"/>
  <c r="L2837" i="2"/>
  <c r="D2838" i="2"/>
  <c r="E2838" i="2"/>
  <c r="L2838" i="2"/>
  <c r="Q2871" i="2"/>
  <c r="R2871" i="2"/>
  <c r="S2871" i="2"/>
  <c r="S14" i="10"/>
  <c r="R14" i="10"/>
  <c r="Q14" i="10"/>
  <c r="P14" i="10"/>
  <c r="O14" i="10"/>
  <c r="N14" i="10"/>
  <c r="M14" i="10"/>
  <c r="L14" i="10"/>
  <c r="S13" i="10"/>
  <c r="R13" i="10"/>
  <c r="Q13" i="10"/>
  <c r="P13" i="10"/>
  <c r="O13" i="10"/>
  <c r="N13" i="10"/>
  <c r="M13" i="10"/>
  <c r="L13" i="10"/>
  <c r="S12" i="10"/>
  <c r="R12" i="10"/>
  <c r="Q12" i="10"/>
  <c r="P12" i="10"/>
  <c r="O12" i="10"/>
  <c r="N12" i="10"/>
  <c r="M12" i="10"/>
  <c r="L12" i="10"/>
  <c r="S11" i="10"/>
  <c r="R11" i="10"/>
  <c r="Q11" i="10"/>
  <c r="P11" i="10"/>
  <c r="O11" i="10"/>
  <c r="N11" i="10"/>
  <c r="M11" i="10"/>
  <c r="L11" i="10"/>
  <c r="S10" i="10"/>
  <c r="R10" i="10"/>
  <c r="Q10" i="10"/>
  <c r="P10" i="10"/>
  <c r="O10" i="10"/>
  <c r="N10" i="10"/>
  <c r="M10" i="10"/>
  <c r="L10" i="10"/>
  <c r="S9" i="10"/>
  <c r="R9" i="10"/>
  <c r="Q9" i="10"/>
  <c r="P9" i="10"/>
  <c r="O9" i="10"/>
  <c r="N9" i="10"/>
  <c r="M9" i="10"/>
  <c r="L9" i="10"/>
  <c r="S8" i="10"/>
  <c r="R8" i="10"/>
  <c r="Q8" i="10"/>
  <c r="P8" i="10"/>
  <c r="O8" i="10"/>
  <c r="N8" i="10"/>
  <c r="M8" i="10"/>
  <c r="L8" i="10"/>
  <c r="S7" i="10"/>
  <c r="R7" i="10"/>
  <c r="Q7" i="10"/>
  <c r="P7" i="10"/>
  <c r="O7" i="10"/>
  <c r="N7" i="10"/>
  <c r="M7" i="10"/>
  <c r="L7" i="10"/>
  <c r="S6" i="10"/>
  <c r="R6" i="10"/>
  <c r="Q6" i="10"/>
  <c r="P6" i="10"/>
  <c r="O6" i="10"/>
  <c r="N6" i="10"/>
  <c r="M6" i="10"/>
  <c r="L6" i="10"/>
  <c r="S5" i="10"/>
  <c r="R5" i="10"/>
  <c r="Q5" i="10"/>
  <c r="P5" i="10"/>
  <c r="O5" i="10"/>
  <c r="N5" i="10"/>
  <c r="M5" i="10"/>
  <c r="L5" i="10"/>
  <c r="S4" i="10"/>
  <c r="R4" i="10"/>
  <c r="Q4" i="10"/>
  <c r="P4" i="10"/>
  <c r="O4" i="10"/>
  <c r="N4" i="10"/>
  <c r="M4" i="10"/>
  <c r="L4" i="10"/>
  <c r="S3" i="10"/>
  <c r="R3" i="10"/>
  <c r="Q3" i="10"/>
  <c r="P3" i="10"/>
  <c r="O3" i="10"/>
  <c r="N3" i="10"/>
  <c r="M3" i="10"/>
  <c r="L3" i="10"/>
  <c r="S2" i="10"/>
  <c r="R2" i="10"/>
  <c r="Q2" i="10"/>
  <c r="P2" i="10"/>
  <c r="O2" i="10"/>
  <c r="N2" i="10"/>
  <c r="M2" i="10"/>
  <c r="L2" i="10"/>
  <c r="L15" i="5"/>
  <c r="AY10" i="6"/>
  <c r="AW8" i="6"/>
  <c r="AW9" i="6"/>
  <c r="AW10" i="6"/>
  <c r="AW7" i="6"/>
  <c r="AY8" i="6"/>
  <c r="AY9" i="6"/>
  <c r="AY7" i="6"/>
  <c r="AS42" i="6"/>
  <c r="AS43" i="6"/>
  <c r="AS44" i="6"/>
  <c r="AS45" i="6"/>
  <c r="AS46" i="6"/>
  <c r="AS47" i="6"/>
  <c r="AS48" i="6"/>
  <c r="AS41" i="6"/>
  <c r="AU31" i="6"/>
  <c r="AU29" i="6"/>
  <c r="AU34" i="6"/>
  <c r="AU35" i="6"/>
  <c r="AU33" i="6"/>
  <c r="AU32" i="6"/>
  <c r="AU30" i="6"/>
  <c r="AU28" i="6"/>
  <c r="E2" i="5"/>
  <c r="F2" i="5"/>
  <c r="G2" i="5"/>
  <c r="H2" i="5"/>
  <c r="H3" i="5" s="1"/>
  <c r="H4" i="5" s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I2" i="5"/>
  <c r="I3" i="5" s="1"/>
  <c r="I4" i="5" s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J2" i="5"/>
  <c r="J3" i="5" s="1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K2" i="5"/>
  <c r="K3" i="5" s="1"/>
  <c r="K4" i="5" s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L2" i="5"/>
  <c r="M2" i="5"/>
  <c r="E3" i="5"/>
  <c r="F3" i="5"/>
  <c r="G3" i="5"/>
  <c r="L3" i="5"/>
  <c r="M3" i="5"/>
  <c r="P3" i="5"/>
  <c r="P4" i="5" s="1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P41" i="5" s="1"/>
  <c r="P42" i="5" s="1"/>
  <c r="P43" i="5" s="1"/>
  <c r="P44" i="5" s="1"/>
  <c r="P45" i="5" s="1"/>
  <c r="P46" i="5" s="1"/>
  <c r="P47" i="5" s="1"/>
  <c r="P48" i="5" s="1"/>
  <c r="P49" i="5" s="1"/>
  <c r="P50" i="5" s="1"/>
  <c r="P51" i="5" s="1"/>
  <c r="P52" i="5" s="1"/>
  <c r="P53" i="5" s="1"/>
  <c r="P54" i="5" s="1"/>
  <c r="P55" i="5" s="1"/>
  <c r="P56" i="5" s="1"/>
  <c r="P57" i="5" s="1"/>
  <c r="P58" i="5" s="1"/>
  <c r="P59" i="5" s="1"/>
  <c r="P60" i="5" s="1"/>
  <c r="P61" i="5" s="1"/>
  <c r="P62" i="5" s="1"/>
  <c r="P63" i="5" s="1"/>
  <c r="P64" i="5" s="1"/>
  <c r="P65" i="5" s="1"/>
  <c r="P66" i="5" s="1"/>
  <c r="E4" i="5"/>
  <c r="F4" i="5"/>
  <c r="G4" i="5"/>
  <c r="L4" i="5"/>
  <c r="M4" i="5"/>
  <c r="E5" i="5"/>
  <c r="F5" i="5"/>
  <c r="G5" i="5"/>
  <c r="L5" i="5"/>
  <c r="M5" i="5"/>
  <c r="E6" i="5"/>
  <c r="F6" i="5"/>
  <c r="G6" i="5"/>
  <c r="L6" i="5"/>
  <c r="M6" i="5"/>
  <c r="E7" i="5"/>
  <c r="F7" i="5"/>
  <c r="G7" i="5"/>
  <c r="L7" i="5"/>
  <c r="M7" i="5"/>
  <c r="E8" i="5"/>
  <c r="F8" i="5"/>
  <c r="G8" i="5"/>
  <c r="L8" i="5"/>
  <c r="M8" i="5"/>
  <c r="E9" i="5"/>
  <c r="F9" i="5"/>
  <c r="G9" i="5"/>
  <c r="L9" i="5"/>
  <c r="M9" i="5"/>
  <c r="E10" i="5"/>
  <c r="F10" i="5"/>
  <c r="G10" i="5"/>
  <c r="L10" i="5"/>
  <c r="M10" i="5"/>
  <c r="E11" i="5"/>
  <c r="F11" i="5"/>
  <c r="G11" i="5"/>
  <c r="L11" i="5"/>
  <c r="M11" i="5"/>
  <c r="E12" i="5"/>
  <c r="F12" i="5"/>
  <c r="G12" i="5"/>
  <c r="L12" i="5"/>
  <c r="M12" i="5"/>
  <c r="E13" i="5"/>
  <c r="F13" i="5"/>
  <c r="G13" i="5"/>
  <c r="G211" i="5" s="1"/>
  <c r="L13" i="5"/>
  <c r="M13" i="5"/>
  <c r="E14" i="5"/>
  <c r="F14" i="5"/>
  <c r="G14" i="5"/>
  <c r="L14" i="5"/>
  <c r="M14" i="5"/>
  <c r="E15" i="5"/>
  <c r="F15" i="5"/>
  <c r="G15" i="5"/>
  <c r="E16" i="5"/>
  <c r="F16" i="5"/>
  <c r="G16" i="5"/>
  <c r="L16" i="5"/>
  <c r="E17" i="5"/>
  <c r="F17" i="5"/>
  <c r="G17" i="5"/>
  <c r="L17" i="5"/>
  <c r="E18" i="5"/>
  <c r="F18" i="5"/>
  <c r="G18" i="5"/>
  <c r="L18" i="5"/>
  <c r="E19" i="5"/>
  <c r="F19" i="5"/>
  <c r="G19" i="5"/>
  <c r="L19" i="5"/>
  <c r="E20" i="5"/>
  <c r="F20" i="5"/>
  <c r="G20" i="5"/>
  <c r="L20" i="5"/>
  <c r="E21" i="5"/>
  <c r="F21" i="5"/>
  <c r="G21" i="5"/>
  <c r="L21" i="5"/>
  <c r="E22" i="5"/>
  <c r="F22" i="5"/>
  <c r="G22" i="5"/>
  <c r="L22" i="5"/>
  <c r="E23" i="5"/>
  <c r="F23" i="5"/>
  <c r="G23" i="5"/>
  <c r="L23" i="5"/>
  <c r="E24" i="5"/>
  <c r="F24" i="5"/>
  <c r="G24" i="5"/>
  <c r="L24" i="5"/>
  <c r="E25" i="5"/>
  <c r="F25" i="5"/>
  <c r="G25" i="5"/>
  <c r="L25" i="5"/>
  <c r="E26" i="5"/>
  <c r="F26" i="5"/>
  <c r="G26" i="5"/>
  <c r="L26" i="5"/>
  <c r="E27" i="5"/>
  <c r="F27" i="5"/>
  <c r="G27" i="5"/>
  <c r="L27" i="5"/>
  <c r="E28" i="5"/>
  <c r="F28" i="5"/>
  <c r="G28" i="5"/>
  <c r="L28" i="5"/>
  <c r="E29" i="5"/>
  <c r="F29" i="5"/>
  <c r="G29" i="5"/>
  <c r="L29" i="5"/>
  <c r="E30" i="5"/>
  <c r="F30" i="5"/>
  <c r="G30" i="5"/>
  <c r="L30" i="5"/>
  <c r="E31" i="5"/>
  <c r="F31" i="5"/>
  <c r="G31" i="5"/>
  <c r="L31" i="5"/>
  <c r="E32" i="5"/>
  <c r="F32" i="5"/>
  <c r="G32" i="5"/>
  <c r="L32" i="5"/>
  <c r="E33" i="5"/>
  <c r="F33" i="5"/>
  <c r="G33" i="5"/>
  <c r="L33" i="5"/>
  <c r="E34" i="5"/>
  <c r="F34" i="5"/>
  <c r="G34" i="5"/>
  <c r="L34" i="5"/>
  <c r="E35" i="5"/>
  <c r="F35" i="5"/>
  <c r="G35" i="5"/>
  <c r="L35" i="5"/>
  <c r="E36" i="5"/>
  <c r="F36" i="5"/>
  <c r="G36" i="5"/>
  <c r="L36" i="5"/>
  <c r="E37" i="5"/>
  <c r="F37" i="5"/>
  <c r="G37" i="5"/>
  <c r="L37" i="5"/>
  <c r="E38" i="5"/>
  <c r="F38" i="5"/>
  <c r="G38" i="5"/>
  <c r="L38" i="5"/>
  <c r="E39" i="5"/>
  <c r="F39" i="5"/>
  <c r="G39" i="5"/>
  <c r="L39" i="5"/>
  <c r="E40" i="5"/>
  <c r="F40" i="5"/>
  <c r="G40" i="5"/>
  <c r="L40" i="5"/>
  <c r="E41" i="5"/>
  <c r="F41" i="5"/>
  <c r="G41" i="5"/>
  <c r="L41" i="5"/>
  <c r="E42" i="5"/>
  <c r="F42" i="5"/>
  <c r="G42" i="5"/>
  <c r="L42" i="5"/>
  <c r="E43" i="5"/>
  <c r="F43" i="5"/>
  <c r="G43" i="5"/>
  <c r="L43" i="5"/>
  <c r="E44" i="5"/>
  <c r="F44" i="5"/>
  <c r="G44" i="5"/>
  <c r="L44" i="5"/>
  <c r="E45" i="5"/>
  <c r="F45" i="5"/>
  <c r="G45" i="5"/>
  <c r="L45" i="5"/>
  <c r="E46" i="5"/>
  <c r="F46" i="5"/>
  <c r="G46" i="5"/>
  <c r="L46" i="5"/>
  <c r="E47" i="5"/>
  <c r="F47" i="5"/>
  <c r="G47" i="5"/>
  <c r="L47" i="5"/>
  <c r="E48" i="5"/>
  <c r="F48" i="5"/>
  <c r="G48" i="5"/>
  <c r="L48" i="5"/>
  <c r="E49" i="5"/>
  <c r="F49" i="5"/>
  <c r="G49" i="5"/>
  <c r="L49" i="5"/>
  <c r="E50" i="5"/>
  <c r="F50" i="5"/>
  <c r="G50" i="5"/>
  <c r="L50" i="5"/>
  <c r="E51" i="5"/>
  <c r="F51" i="5"/>
  <c r="G51" i="5"/>
  <c r="L51" i="5"/>
  <c r="E52" i="5"/>
  <c r="F52" i="5"/>
  <c r="G52" i="5"/>
  <c r="L52" i="5"/>
  <c r="E53" i="5"/>
  <c r="F53" i="5"/>
  <c r="G53" i="5"/>
  <c r="L53" i="5"/>
  <c r="E54" i="5"/>
  <c r="F54" i="5"/>
  <c r="G54" i="5"/>
  <c r="L54" i="5"/>
  <c r="E55" i="5"/>
  <c r="F55" i="5"/>
  <c r="G55" i="5"/>
  <c r="L55" i="5"/>
  <c r="E56" i="5"/>
  <c r="F56" i="5"/>
  <c r="G56" i="5"/>
  <c r="L56" i="5"/>
  <c r="E57" i="5"/>
  <c r="F57" i="5"/>
  <c r="G57" i="5"/>
  <c r="L57" i="5"/>
  <c r="E58" i="5"/>
  <c r="F58" i="5"/>
  <c r="G58" i="5"/>
  <c r="L58" i="5"/>
  <c r="E59" i="5"/>
  <c r="F59" i="5"/>
  <c r="G59" i="5"/>
  <c r="L59" i="5"/>
  <c r="E60" i="5"/>
  <c r="F60" i="5"/>
  <c r="G60" i="5"/>
  <c r="L60" i="5"/>
  <c r="E61" i="5"/>
  <c r="F61" i="5"/>
  <c r="G61" i="5"/>
  <c r="L61" i="5"/>
  <c r="E62" i="5"/>
  <c r="F62" i="5"/>
  <c r="G62" i="5"/>
  <c r="L62" i="5"/>
  <c r="E63" i="5"/>
  <c r="F63" i="5"/>
  <c r="G63" i="5"/>
  <c r="L63" i="5"/>
  <c r="E64" i="5"/>
  <c r="F64" i="5"/>
  <c r="G64" i="5"/>
  <c r="L64" i="5"/>
  <c r="E65" i="5"/>
  <c r="F65" i="5"/>
  <c r="G65" i="5"/>
  <c r="L65" i="5"/>
  <c r="E66" i="5"/>
  <c r="F66" i="5"/>
  <c r="G66" i="5"/>
  <c r="L66" i="5"/>
  <c r="D68" i="5"/>
  <c r="E68" i="5"/>
  <c r="I68" i="5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130" i="5" s="1"/>
  <c r="I131" i="5" s="1"/>
  <c r="I132" i="5" s="1"/>
  <c r="L68" i="5"/>
  <c r="D69" i="5"/>
  <c r="E69" i="5"/>
  <c r="L69" i="5"/>
  <c r="D70" i="5"/>
  <c r="E70" i="5"/>
  <c r="L70" i="5"/>
  <c r="D71" i="5"/>
  <c r="E71" i="5"/>
  <c r="L71" i="5"/>
  <c r="D72" i="5"/>
  <c r="E72" i="5"/>
  <c r="L72" i="5"/>
  <c r="D73" i="5"/>
  <c r="E73" i="5"/>
  <c r="L73" i="5"/>
  <c r="D74" i="5"/>
  <c r="E74" i="5"/>
  <c r="L74" i="5"/>
  <c r="D75" i="5"/>
  <c r="E75" i="5"/>
  <c r="L75" i="5"/>
  <c r="D76" i="5"/>
  <c r="E76" i="5"/>
  <c r="L76" i="5"/>
  <c r="D77" i="5"/>
  <c r="E77" i="5"/>
  <c r="L77" i="5"/>
  <c r="D78" i="5"/>
  <c r="E78" i="5"/>
  <c r="L78" i="5"/>
  <c r="D79" i="5"/>
  <c r="E79" i="5"/>
  <c r="L79" i="5"/>
  <c r="D80" i="5"/>
  <c r="E80" i="5"/>
  <c r="L80" i="5"/>
  <c r="D81" i="5"/>
  <c r="E81" i="5"/>
  <c r="L81" i="5"/>
  <c r="D82" i="5"/>
  <c r="E82" i="5"/>
  <c r="L82" i="5"/>
  <c r="D83" i="5"/>
  <c r="E83" i="5"/>
  <c r="L83" i="5"/>
  <c r="D84" i="5"/>
  <c r="E84" i="5"/>
  <c r="L84" i="5"/>
  <c r="D85" i="5"/>
  <c r="E85" i="5"/>
  <c r="L85" i="5"/>
  <c r="D86" i="5"/>
  <c r="E86" i="5"/>
  <c r="L86" i="5"/>
  <c r="D87" i="5"/>
  <c r="E87" i="5"/>
  <c r="L87" i="5"/>
  <c r="D88" i="5"/>
  <c r="E88" i="5"/>
  <c r="L88" i="5"/>
  <c r="D89" i="5"/>
  <c r="E89" i="5"/>
  <c r="L89" i="5"/>
  <c r="D90" i="5"/>
  <c r="E90" i="5"/>
  <c r="L90" i="5"/>
  <c r="D91" i="5"/>
  <c r="E91" i="5"/>
  <c r="L91" i="5"/>
  <c r="D92" i="5"/>
  <c r="E92" i="5"/>
  <c r="L92" i="5"/>
  <c r="D93" i="5"/>
  <c r="E93" i="5"/>
  <c r="L93" i="5"/>
  <c r="D94" i="5"/>
  <c r="E94" i="5"/>
  <c r="L94" i="5"/>
  <c r="D95" i="5"/>
  <c r="E95" i="5"/>
  <c r="L95" i="5"/>
  <c r="D96" i="5"/>
  <c r="E96" i="5"/>
  <c r="L96" i="5"/>
  <c r="D97" i="5"/>
  <c r="E97" i="5"/>
  <c r="L97" i="5"/>
  <c r="D98" i="5"/>
  <c r="E98" i="5"/>
  <c r="L98" i="5"/>
  <c r="D99" i="5"/>
  <c r="E99" i="5"/>
  <c r="L99" i="5"/>
  <c r="D100" i="5"/>
  <c r="E100" i="5"/>
  <c r="L100" i="5"/>
  <c r="D101" i="5"/>
  <c r="E101" i="5"/>
  <c r="L101" i="5"/>
  <c r="D102" i="5"/>
  <c r="E102" i="5"/>
  <c r="L102" i="5"/>
  <c r="D103" i="5"/>
  <c r="E103" i="5"/>
  <c r="L103" i="5"/>
  <c r="D104" i="5"/>
  <c r="E104" i="5"/>
  <c r="L104" i="5"/>
  <c r="D105" i="5"/>
  <c r="E105" i="5"/>
  <c r="L105" i="5"/>
  <c r="D106" i="5"/>
  <c r="E106" i="5"/>
  <c r="L106" i="5"/>
  <c r="D107" i="5"/>
  <c r="E107" i="5"/>
  <c r="L107" i="5"/>
  <c r="D108" i="5"/>
  <c r="E108" i="5"/>
  <c r="L108" i="5"/>
  <c r="D109" i="5"/>
  <c r="E109" i="5"/>
  <c r="L109" i="5"/>
  <c r="D110" i="5"/>
  <c r="E110" i="5"/>
  <c r="L110" i="5"/>
  <c r="D111" i="5"/>
  <c r="E111" i="5"/>
  <c r="L111" i="5"/>
  <c r="D112" i="5"/>
  <c r="E112" i="5"/>
  <c r="L112" i="5"/>
  <c r="D113" i="5"/>
  <c r="E113" i="5"/>
  <c r="L113" i="5"/>
  <c r="D114" i="5"/>
  <c r="E114" i="5"/>
  <c r="L114" i="5"/>
  <c r="D115" i="5"/>
  <c r="E115" i="5"/>
  <c r="L115" i="5"/>
  <c r="D116" i="5"/>
  <c r="E116" i="5"/>
  <c r="L116" i="5"/>
  <c r="D117" i="5"/>
  <c r="E117" i="5"/>
  <c r="L117" i="5"/>
  <c r="D118" i="5"/>
  <c r="E118" i="5"/>
  <c r="L118" i="5"/>
  <c r="D119" i="5"/>
  <c r="E119" i="5"/>
  <c r="L119" i="5"/>
  <c r="D120" i="5"/>
  <c r="E120" i="5"/>
  <c r="L120" i="5"/>
  <c r="D121" i="5"/>
  <c r="E121" i="5"/>
  <c r="L121" i="5"/>
  <c r="D122" i="5"/>
  <c r="E122" i="5"/>
  <c r="L122" i="5"/>
  <c r="D123" i="5"/>
  <c r="E123" i="5"/>
  <c r="L123" i="5"/>
  <c r="D124" i="5"/>
  <c r="E124" i="5"/>
  <c r="L124" i="5"/>
  <c r="D125" i="5"/>
  <c r="E125" i="5"/>
  <c r="L125" i="5"/>
  <c r="D126" i="5"/>
  <c r="E126" i="5"/>
  <c r="L126" i="5"/>
  <c r="D127" i="5"/>
  <c r="E127" i="5"/>
  <c r="L127" i="5"/>
  <c r="D128" i="5"/>
  <c r="E128" i="5"/>
  <c r="L128" i="5"/>
  <c r="D129" i="5"/>
  <c r="E129" i="5"/>
  <c r="L129" i="5"/>
  <c r="D130" i="5"/>
  <c r="E130" i="5"/>
  <c r="L130" i="5"/>
  <c r="D131" i="5"/>
  <c r="E131" i="5"/>
  <c r="L131" i="5"/>
  <c r="D132" i="5"/>
  <c r="E132" i="5"/>
  <c r="L132" i="5"/>
  <c r="D134" i="5"/>
  <c r="E134" i="5"/>
  <c r="I134" i="5"/>
  <c r="I135" i="5" s="1"/>
  <c r="I136" i="5" s="1"/>
  <c r="I137" i="5" s="1"/>
  <c r="I138" i="5" s="1"/>
  <c r="I139" i="5" s="1"/>
  <c r="I140" i="5" s="1"/>
  <c r="I141" i="5" s="1"/>
  <c r="I142" i="5" s="1"/>
  <c r="I143" i="5" s="1"/>
  <c r="I144" i="5" s="1"/>
  <c r="I145" i="5" s="1"/>
  <c r="I146" i="5" s="1"/>
  <c r="I147" i="5" s="1"/>
  <c r="I148" i="5" s="1"/>
  <c r="I149" i="5" s="1"/>
  <c r="I150" i="5" s="1"/>
  <c r="I151" i="5" s="1"/>
  <c r="I152" i="5" s="1"/>
  <c r="I153" i="5" s="1"/>
  <c r="I154" i="5" s="1"/>
  <c r="I155" i="5" s="1"/>
  <c r="I156" i="5" s="1"/>
  <c r="I157" i="5" s="1"/>
  <c r="I158" i="5" s="1"/>
  <c r="I159" i="5" s="1"/>
  <c r="I160" i="5" s="1"/>
  <c r="I161" i="5" s="1"/>
  <c r="I162" i="5" s="1"/>
  <c r="I163" i="5" s="1"/>
  <c r="I164" i="5" s="1"/>
  <c r="I165" i="5" s="1"/>
  <c r="I166" i="5" s="1"/>
  <c r="I167" i="5" s="1"/>
  <c r="I168" i="5" s="1"/>
  <c r="I169" i="5" s="1"/>
  <c r="I170" i="5" s="1"/>
  <c r="I171" i="5" s="1"/>
  <c r="I172" i="5" s="1"/>
  <c r="I173" i="5" s="1"/>
  <c r="I174" i="5" s="1"/>
  <c r="I175" i="5" s="1"/>
  <c r="I176" i="5" s="1"/>
  <c r="I177" i="5" s="1"/>
  <c r="I178" i="5" s="1"/>
  <c r="I179" i="5" s="1"/>
  <c r="I180" i="5" s="1"/>
  <c r="I181" i="5" s="1"/>
  <c r="I182" i="5" s="1"/>
  <c r="I183" i="5" s="1"/>
  <c r="I184" i="5" s="1"/>
  <c r="I185" i="5" s="1"/>
  <c r="I186" i="5" s="1"/>
  <c r="I187" i="5" s="1"/>
  <c r="I188" i="5" s="1"/>
  <c r="I189" i="5" s="1"/>
  <c r="I190" i="5" s="1"/>
  <c r="I191" i="5" s="1"/>
  <c r="I192" i="5" s="1"/>
  <c r="I193" i="5" s="1"/>
  <c r="I194" i="5" s="1"/>
  <c r="I195" i="5" s="1"/>
  <c r="I196" i="5" s="1"/>
  <c r="I197" i="5" s="1"/>
  <c r="I198" i="5" s="1"/>
  <c r="L134" i="5"/>
  <c r="D135" i="5"/>
  <c r="E135" i="5"/>
  <c r="L135" i="5"/>
  <c r="D136" i="5"/>
  <c r="E136" i="5"/>
  <c r="L136" i="5"/>
  <c r="D137" i="5"/>
  <c r="E137" i="5"/>
  <c r="L137" i="5"/>
  <c r="D138" i="5"/>
  <c r="E138" i="5"/>
  <c r="L138" i="5"/>
  <c r="D139" i="5"/>
  <c r="E139" i="5"/>
  <c r="L139" i="5"/>
  <c r="D140" i="5"/>
  <c r="E140" i="5"/>
  <c r="L140" i="5"/>
  <c r="D141" i="5"/>
  <c r="E141" i="5"/>
  <c r="L141" i="5"/>
  <c r="D142" i="5"/>
  <c r="E142" i="5"/>
  <c r="L142" i="5"/>
  <c r="D143" i="5"/>
  <c r="E143" i="5"/>
  <c r="L143" i="5"/>
  <c r="D144" i="5"/>
  <c r="E144" i="5"/>
  <c r="L144" i="5"/>
  <c r="D145" i="5"/>
  <c r="E145" i="5"/>
  <c r="L145" i="5"/>
  <c r="D146" i="5"/>
  <c r="E146" i="5"/>
  <c r="L146" i="5"/>
  <c r="D147" i="5"/>
  <c r="E147" i="5"/>
  <c r="L147" i="5"/>
  <c r="D148" i="5"/>
  <c r="E148" i="5"/>
  <c r="L148" i="5"/>
  <c r="D149" i="5"/>
  <c r="E149" i="5"/>
  <c r="L149" i="5"/>
  <c r="D150" i="5"/>
  <c r="E150" i="5"/>
  <c r="L150" i="5"/>
  <c r="D151" i="5"/>
  <c r="E151" i="5"/>
  <c r="L151" i="5"/>
  <c r="D152" i="5"/>
  <c r="E152" i="5"/>
  <c r="L152" i="5"/>
  <c r="D153" i="5"/>
  <c r="E153" i="5"/>
  <c r="L153" i="5"/>
  <c r="D154" i="5"/>
  <c r="E154" i="5"/>
  <c r="L154" i="5"/>
  <c r="D155" i="5"/>
  <c r="E155" i="5"/>
  <c r="L155" i="5"/>
  <c r="D156" i="5"/>
  <c r="E156" i="5"/>
  <c r="L156" i="5"/>
  <c r="D157" i="5"/>
  <c r="E157" i="5"/>
  <c r="L157" i="5"/>
  <c r="D158" i="5"/>
  <c r="E158" i="5"/>
  <c r="L158" i="5"/>
  <c r="D159" i="5"/>
  <c r="E159" i="5"/>
  <c r="L159" i="5"/>
  <c r="D160" i="5"/>
  <c r="E160" i="5"/>
  <c r="L160" i="5"/>
  <c r="D161" i="5"/>
  <c r="E161" i="5"/>
  <c r="L161" i="5"/>
  <c r="D162" i="5"/>
  <c r="E162" i="5"/>
  <c r="L162" i="5"/>
  <c r="D163" i="5"/>
  <c r="E163" i="5"/>
  <c r="L163" i="5"/>
  <c r="D164" i="5"/>
  <c r="E164" i="5"/>
  <c r="L164" i="5"/>
  <c r="D165" i="5"/>
  <c r="E165" i="5"/>
  <c r="L165" i="5"/>
  <c r="D166" i="5"/>
  <c r="E166" i="5"/>
  <c r="L166" i="5"/>
  <c r="D167" i="5"/>
  <c r="E167" i="5"/>
  <c r="L167" i="5"/>
  <c r="D168" i="5"/>
  <c r="E168" i="5"/>
  <c r="L168" i="5"/>
  <c r="D169" i="5"/>
  <c r="E169" i="5"/>
  <c r="L169" i="5"/>
  <c r="D170" i="5"/>
  <c r="E170" i="5"/>
  <c r="L170" i="5"/>
  <c r="D171" i="5"/>
  <c r="E171" i="5"/>
  <c r="L171" i="5"/>
  <c r="D172" i="5"/>
  <c r="E172" i="5"/>
  <c r="L172" i="5"/>
  <c r="D173" i="5"/>
  <c r="E173" i="5"/>
  <c r="L173" i="5"/>
  <c r="D174" i="5"/>
  <c r="E174" i="5"/>
  <c r="L174" i="5"/>
  <c r="D175" i="5"/>
  <c r="E175" i="5"/>
  <c r="L175" i="5"/>
  <c r="D176" i="5"/>
  <c r="E176" i="5"/>
  <c r="L176" i="5"/>
  <c r="D177" i="5"/>
  <c r="E177" i="5"/>
  <c r="L177" i="5"/>
  <c r="D178" i="5"/>
  <c r="E178" i="5"/>
  <c r="L178" i="5"/>
  <c r="D179" i="5"/>
  <c r="E179" i="5"/>
  <c r="L179" i="5"/>
  <c r="D180" i="5"/>
  <c r="E180" i="5"/>
  <c r="L180" i="5"/>
  <c r="D181" i="5"/>
  <c r="E181" i="5"/>
  <c r="L181" i="5"/>
  <c r="D182" i="5"/>
  <c r="E182" i="5"/>
  <c r="L182" i="5"/>
  <c r="D183" i="5"/>
  <c r="E183" i="5"/>
  <c r="L183" i="5"/>
  <c r="D184" i="5"/>
  <c r="E184" i="5"/>
  <c r="L184" i="5"/>
  <c r="D185" i="5"/>
  <c r="E185" i="5"/>
  <c r="L185" i="5"/>
  <c r="D186" i="5"/>
  <c r="E186" i="5"/>
  <c r="L186" i="5"/>
  <c r="D187" i="5"/>
  <c r="E187" i="5"/>
  <c r="L187" i="5"/>
  <c r="D188" i="5"/>
  <c r="E188" i="5"/>
  <c r="L188" i="5"/>
  <c r="D189" i="5"/>
  <c r="E189" i="5"/>
  <c r="L189" i="5"/>
  <c r="D190" i="5"/>
  <c r="E190" i="5"/>
  <c r="L190" i="5"/>
  <c r="D191" i="5"/>
  <c r="E191" i="5"/>
  <c r="L191" i="5"/>
  <c r="D192" i="5"/>
  <c r="E192" i="5"/>
  <c r="L192" i="5"/>
  <c r="D193" i="5"/>
  <c r="E193" i="5"/>
  <c r="L193" i="5"/>
  <c r="D194" i="5"/>
  <c r="E194" i="5"/>
  <c r="L194" i="5"/>
  <c r="D195" i="5"/>
  <c r="E195" i="5"/>
  <c r="L195" i="5"/>
  <c r="D196" i="5"/>
  <c r="E196" i="5"/>
  <c r="L196" i="5"/>
  <c r="D197" i="5"/>
  <c r="E197" i="5"/>
  <c r="L197" i="5"/>
  <c r="D198" i="5"/>
  <c r="E198" i="5"/>
  <c r="L198" i="5"/>
  <c r="E200" i="5"/>
  <c r="F200" i="5"/>
  <c r="G200" i="5"/>
  <c r="G266" i="5" s="1"/>
  <c r="H200" i="5"/>
  <c r="H201" i="5" s="1"/>
  <c r="H202" i="5" s="1"/>
  <c r="H203" i="5" s="1"/>
  <c r="H204" i="5" s="1"/>
  <c r="H205" i="5" s="1"/>
  <c r="H206" i="5" s="1"/>
  <c r="H207" i="5" s="1"/>
  <c r="H208" i="5" s="1"/>
  <c r="H209" i="5" s="1"/>
  <c r="H210" i="5" s="1"/>
  <c r="H211" i="5" s="1"/>
  <c r="H212" i="5" s="1"/>
  <c r="H213" i="5" s="1"/>
  <c r="H214" i="5" s="1"/>
  <c r="H215" i="5" s="1"/>
  <c r="H216" i="5" s="1"/>
  <c r="H217" i="5" s="1"/>
  <c r="H218" i="5" s="1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H230" i="5" s="1"/>
  <c r="H231" i="5" s="1"/>
  <c r="H232" i="5" s="1"/>
  <c r="H233" i="5" s="1"/>
  <c r="H234" i="5" s="1"/>
  <c r="H235" i="5" s="1"/>
  <c r="H236" i="5" s="1"/>
  <c r="H237" i="5" s="1"/>
  <c r="H238" i="5" s="1"/>
  <c r="H239" i="5" s="1"/>
  <c r="H240" i="5" s="1"/>
  <c r="H241" i="5" s="1"/>
  <c r="H242" i="5" s="1"/>
  <c r="H243" i="5" s="1"/>
  <c r="H244" i="5" s="1"/>
  <c r="H245" i="5" s="1"/>
  <c r="H246" i="5" s="1"/>
  <c r="H247" i="5" s="1"/>
  <c r="H248" i="5" s="1"/>
  <c r="H249" i="5" s="1"/>
  <c r="H250" i="5" s="1"/>
  <c r="H251" i="5" s="1"/>
  <c r="H252" i="5" s="1"/>
  <c r="H253" i="5" s="1"/>
  <c r="H254" i="5" s="1"/>
  <c r="H255" i="5" s="1"/>
  <c r="H256" i="5" s="1"/>
  <c r="H257" i="5" s="1"/>
  <c r="H258" i="5" s="1"/>
  <c r="H259" i="5" s="1"/>
  <c r="H260" i="5" s="1"/>
  <c r="H261" i="5" s="1"/>
  <c r="H262" i="5" s="1"/>
  <c r="H263" i="5" s="1"/>
  <c r="H264" i="5" s="1"/>
  <c r="I200" i="5"/>
  <c r="I201" i="5" s="1"/>
  <c r="I202" i="5" s="1"/>
  <c r="I203" i="5" s="1"/>
  <c r="I204" i="5" s="1"/>
  <c r="I205" i="5" s="1"/>
  <c r="I206" i="5" s="1"/>
  <c r="I207" i="5" s="1"/>
  <c r="I208" i="5" s="1"/>
  <c r="I209" i="5" s="1"/>
  <c r="I210" i="5" s="1"/>
  <c r="I211" i="5" s="1"/>
  <c r="I212" i="5" s="1"/>
  <c r="I213" i="5" s="1"/>
  <c r="I214" i="5" s="1"/>
  <c r="I215" i="5" s="1"/>
  <c r="I216" i="5" s="1"/>
  <c r="I217" i="5" s="1"/>
  <c r="I218" i="5" s="1"/>
  <c r="I219" i="5" s="1"/>
  <c r="I220" i="5" s="1"/>
  <c r="I221" i="5" s="1"/>
  <c r="I222" i="5" s="1"/>
  <c r="I223" i="5" s="1"/>
  <c r="I224" i="5" s="1"/>
  <c r="I225" i="5" s="1"/>
  <c r="I226" i="5" s="1"/>
  <c r="I227" i="5" s="1"/>
  <c r="I228" i="5" s="1"/>
  <c r="I229" i="5" s="1"/>
  <c r="I230" i="5" s="1"/>
  <c r="I231" i="5" s="1"/>
  <c r="I232" i="5" s="1"/>
  <c r="I233" i="5" s="1"/>
  <c r="I234" i="5" s="1"/>
  <c r="I235" i="5" s="1"/>
  <c r="I236" i="5" s="1"/>
  <c r="I237" i="5" s="1"/>
  <c r="I238" i="5" s="1"/>
  <c r="I239" i="5" s="1"/>
  <c r="I240" i="5" s="1"/>
  <c r="I241" i="5" s="1"/>
  <c r="I242" i="5" s="1"/>
  <c r="I243" i="5" s="1"/>
  <c r="I244" i="5" s="1"/>
  <c r="I245" i="5" s="1"/>
  <c r="I246" i="5" s="1"/>
  <c r="I247" i="5" s="1"/>
  <c r="I248" i="5" s="1"/>
  <c r="I249" i="5" s="1"/>
  <c r="I250" i="5" s="1"/>
  <c r="I251" i="5" s="1"/>
  <c r="I252" i="5" s="1"/>
  <c r="I253" i="5" s="1"/>
  <c r="I254" i="5" s="1"/>
  <c r="I255" i="5" s="1"/>
  <c r="I256" i="5" s="1"/>
  <c r="I257" i="5" s="1"/>
  <c r="I258" i="5" s="1"/>
  <c r="I259" i="5" s="1"/>
  <c r="I260" i="5" s="1"/>
  <c r="I261" i="5" s="1"/>
  <c r="I262" i="5" s="1"/>
  <c r="I263" i="5" s="1"/>
  <c r="I264" i="5" s="1"/>
  <c r="J200" i="5"/>
  <c r="J201" i="5" s="1"/>
  <c r="J202" i="5" s="1"/>
  <c r="J203" i="5" s="1"/>
  <c r="J204" i="5" s="1"/>
  <c r="J205" i="5" s="1"/>
  <c r="J206" i="5" s="1"/>
  <c r="J207" i="5" s="1"/>
  <c r="J208" i="5" s="1"/>
  <c r="J209" i="5" s="1"/>
  <c r="J210" i="5" s="1"/>
  <c r="J211" i="5" s="1"/>
  <c r="J212" i="5" s="1"/>
  <c r="J213" i="5" s="1"/>
  <c r="J214" i="5" s="1"/>
  <c r="J215" i="5" s="1"/>
  <c r="J216" i="5" s="1"/>
  <c r="J217" i="5" s="1"/>
  <c r="J218" i="5" s="1"/>
  <c r="J219" i="5" s="1"/>
  <c r="J220" i="5" s="1"/>
  <c r="J221" i="5" s="1"/>
  <c r="J222" i="5" s="1"/>
  <c r="J223" i="5" s="1"/>
  <c r="J224" i="5" s="1"/>
  <c r="J225" i="5" s="1"/>
  <c r="J226" i="5" s="1"/>
  <c r="J227" i="5" s="1"/>
  <c r="J228" i="5" s="1"/>
  <c r="J229" i="5" s="1"/>
  <c r="J230" i="5" s="1"/>
  <c r="J231" i="5" s="1"/>
  <c r="J232" i="5" s="1"/>
  <c r="J233" i="5" s="1"/>
  <c r="J234" i="5" s="1"/>
  <c r="J235" i="5" s="1"/>
  <c r="J236" i="5" s="1"/>
  <c r="J237" i="5" s="1"/>
  <c r="J238" i="5" s="1"/>
  <c r="J239" i="5" s="1"/>
  <c r="J240" i="5" s="1"/>
  <c r="J241" i="5" s="1"/>
  <c r="J242" i="5" s="1"/>
  <c r="J243" i="5" s="1"/>
  <c r="J244" i="5" s="1"/>
  <c r="J245" i="5" s="1"/>
  <c r="J246" i="5" s="1"/>
  <c r="J247" i="5" s="1"/>
  <c r="J248" i="5" s="1"/>
  <c r="J249" i="5" s="1"/>
  <c r="J250" i="5" s="1"/>
  <c r="J251" i="5" s="1"/>
  <c r="J252" i="5" s="1"/>
  <c r="J253" i="5" s="1"/>
  <c r="J254" i="5" s="1"/>
  <c r="J255" i="5" s="1"/>
  <c r="J256" i="5" s="1"/>
  <c r="J257" i="5" s="1"/>
  <c r="J258" i="5" s="1"/>
  <c r="J259" i="5" s="1"/>
  <c r="J260" i="5" s="1"/>
  <c r="J261" i="5" s="1"/>
  <c r="J262" i="5" s="1"/>
  <c r="J263" i="5" s="1"/>
  <c r="J264" i="5" s="1"/>
  <c r="K200" i="5"/>
  <c r="K201" i="5" s="1"/>
  <c r="K202" i="5" s="1"/>
  <c r="K203" i="5" s="1"/>
  <c r="K204" i="5" s="1"/>
  <c r="K205" i="5" s="1"/>
  <c r="K206" i="5" s="1"/>
  <c r="K207" i="5" s="1"/>
  <c r="K208" i="5" s="1"/>
  <c r="K209" i="5" s="1"/>
  <c r="K210" i="5" s="1"/>
  <c r="K211" i="5" s="1"/>
  <c r="K212" i="5" s="1"/>
  <c r="K213" i="5" s="1"/>
  <c r="K214" i="5" s="1"/>
  <c r="K215" i="5" s="1"/>
  <c r="K216" i="5" s="1"/>
  <c r="K217" i="5" s="1"/>
  <c r="K218" i="5" s="1"/>
  <c r="K219" i="5" s="1"/>
  <c r="K220" i="5" s="1"/>
  <c r="K221" i="5" s="1"/>
  <c r="K222" i="5" s="1"/>
  <c r="K223" i="5" s="1"/>
  <c r="K224" i="5" s="1"/>
  <c r="K225" i="5" s="1"/>
  <c r="K226" i="5" s="1"/>
  <c r="K227" i="5" s="1"/>
  <c r="K228" i="5" s="1"/>
  <c r="K229" i="5" s="1"/>
  <c r="K230" i="5" s="1"/>
  <c r="K231" i="5" s="1"/>
  <c r="K232" i="5" s="1"/>
  <c r="K233" i="5" s="1"/>
  <c r="K234" i="5" s="1"/>
  <c r="K235" i="5" s="1"/>
  <c r="K236" i="5" s="1"/>
  <c r="K237" i="5" s="1"/>
  <c r="K238" i="5" s="1"/>
  <c r="K239" i="5" s="1"/>
  <c r="K240" i="5" s="1"/>
  <c r="K241" i="5" s="1"/>
  <c r="K242" i="5" s="1"/>
  <c r="K243" i="5" s="1"/>
  <c r="K244" i="5" s="1"/>
  <c r="K245" i="5" s="1"/>
  <c r="K246" i="5" s="1"/>
  <c r="K247" i="5" s="1"/>
  <c r="K248" i="5" s="1"/>
  <c r="K249" i="5" s="1"/>
  <c r="K250" i="5" s="1"/>
  <c r="K251" i="5" s="1"/>
  <c r="K252" i="5" s="1"/>
  <c r="K253" i="5" s="1"/>
  <c r="K254" i="5" s="1"/>
  <c r="K255" i="5" s="1"/>
  <c r="K256" i="5" s="1"/>
  <c r="K257" i="5" s="1"/>
  <c r="K258" i="5" s="1"/>
  <c r="K259" i="5" s="1"/>
  <c r="K260" i="5" s="1"/>
  <c r="K261" i="5" s="1"/>
  <c r="K262" i="5" s="1"/>
  <c r="K263" i="5" s="1"/>
  <c r="K264" i="5" s="1"/>
  <c r="L200" i="5"/>
  <c r="M200" i="5"/>
  <c r="E201" i="5"/>
  <c r="F201" i="5"/>
  <c r="G201" i="5"/>
  <c r="L201" i="5"/>
  <c r="M201" i="5"/>
  <c r="E202" i="5"/>
  <c r="F202" i="5"/>
  <c r="F268" i="5" s="1"/>
  <c r="G202" i="5"/>
  <c r="G268" i="5" s="1"/>
  <c r="L202" i="5"/>
  <c r="M202" i="5"/>
  <c r="E203" i="5"/>
  <c r="F203" i="5"/>
  <c r="F269" i="5" s="1"/>
  <c r="G203" i="5"/>
  <c r="G269" i="5" s="1"/>
  <c r="L203" i="5"/>
  <c r="M203" i="5"/>
  <c r="E204" i="5"/>
  <c r="F204" i="5"/>
  <c r="G204" i="5"/>
  <c r="G270" i="5" s="1"/>
  <c r="L204" i="5"/>
  <c r="M204" i="5"/>
  <c r="E205" i="5"/>
  <c r="F205" i="5"/>
  <c r="G205" i="5"/>
  <c r="L205" i="5"/>
  <c r="M205" i="5"/>
  <c r="E206" i="5"/>
  <c r="F206" i="5"/>
  <c r="G206" i="5"/>
  <c r="L206" i="5"/>
  <c r="M206" i="5"/>
  <c r="E207" i="5"/>
  <c r="F207" i="5"/>
  <c r="G207" i="5"/>
  <c r="L207" i="5"/>
  <c r="M207" i="5"/>
  <c r="E208" i="5"/>
  <c r="F208" i="5"/>
  <c r="G208" i="5"/>
  <c r="L208" i="5"/>
  <c r="M208" i="5"/>
  <c r="E209" i="5"/>
  <c r="F209" i="5"/>
  <c r="G209" i="5"/>
  <c r="L209" i="5"/>
  <c r="M209" i="5"/>
  <c r="E210" i="5"/>
  <c r="F210" i="5"/>
  <c r="G210" i="5"/>
  <c r="L210" i="5"/>
  <c r="M210" i="5"/>
  <c r="E211" i="5"/>
  <c r="F211" i="5"/>
  <c r="L211" i="5"/>
  <c r="M211" i="5"/>
  <c r="E212" i="5"/>
  <c r="F212" i="5"/>
  <c r="G212" i="5"/>
  <c r="L212" i="5"/>
  <c r="M212" i="5"/>
  <c r="E213" i="5"/>
  <c r="F213" i="5"/>
  <c r="G213" i="5"/>
  <c r="L213" i="5"/>
  <c r="E214" i="5"/>
  <c r="F214" i="5"/>
  <c r="G214" i="5"/>
  <c r="G280" i="5" s="1"/>
  <c r="L214" i="5"/>
  <c r="E215" i="5"/>
  <c r="F215" i="5"/>
  <c r="F281" i="5" s="1"/>
  <c r="G215" i="5"/>
  <c r="L215" i="5"/>
  <c r="E216" i="5"/>
  <c r="F216" i="5"/>
  <c r="G216" i="5"/>
  <c r="L216" i="5"/>
  <c r="E217" i="5"/>
  <c r="F217" i="5"/>
  <c r="F283" i="5" s="1"/>
  <c r="G217" i="5"/>
  <c r="L217" i="5"/>
  <c r="E218" i="5"/>
  <c r="F218" i="5"/>
  <c r="G218" i="5"/>
  <c r="G284" i="5" s="1"/>
  <c r="L218" i="5"/>
  <c r="E219" i="5"/>
  <c r="F219" i="5"/>
  <c r="F285" i="5" s="1"/>
  <c r="G219" i="5"/>
  <c r="L219" i="5"/>
  <c r="E220" i="5"/>
  <c r="F220" i="5"/>
  <c r="G220" i="5"/>
  <c r="G286" i="5" s="1"/>
  <c r="L220" i="5"/>
  <c r="E221" i="5"/>
  <c r="F221" i="5"/>
  <c r="F287" i="5" s="1"/>
  <c r="G221" i="5"/>
  <c r="L221" i="5"/>
  <c r="E222" i="5"/>
  <c r="F222" i="5"/>
  <c r="G222" i="5"/>
  <c r="G288" i="5" s="1"/>
  <c r="L222" i="5"/>
  <c r="E223" i="5"/>
  <c r="F223" i="5"/>
  <c r="F289" i="5" s="1"/>
  <c r="G223" i="5"/>
  <c r="G289" i="5" s="1"/>
  <c r="G355" i="5" s="1"/>
  <c r="L223" i="5"/>
  <c r="E224" i="5"/>
  <c r="F224" i="5"/>
  <c r="F290" i="5" s="1"/>
  <c r="G224" i="5"/>
  <c r="G290" i="5" s="1"/>
  <c r="L224" i="5"/>
  <c r="E225" i="5"/>
  <c r="F225" i="5"/>
  <c r="F291" i="5" s="1"/>
  <c r="G225" i="5"/>
  <c r="L225" i="5"/>
  <c r="E226" i="5"/>
  <c r="F226" i="5"/>
  <c r="G226" i="5"/>
  <c r="G292" i="5" s="1"/>
  <c r="L226" i="5"/>
  <c r="E227" i="5"/>
  <c r="F227" i="5"/>
  <c r="F293" i="5" s="1"/>
  <c r="G227" i="5"/>
  <c r="L227" i="5"/>
  <c r="E228" i="5"/>
  <c r="F228" i="5"/>
  <c r="G228" i="5"/>
  <c r="G294" i="5" s="1"/>
  <c r="L228" i="5"/>
  <c r="E229" i="5"/>
  <c r="F229" i="5"/>
  <c r="F295" i="5" s="1"/>
  <c r="G229" i="5"/>
  <c r="L229" i="5"/>
  <c r="E230" i="5"/>
  <c r="F230" i="5"/>
  <c r="G230" i="5"/>
  <c r="L230" i="5"/>
  <c r="E231" i="5"/>
  <c r="F231" i="5"/>
  <c r="G231" i="5"/>
  <c r="L231" i="5"/>
  <c r="E232" i="5"/>
  <c r="F232" i="5"/>
  <c r="G232" i="5"/>
  <c r="G298" i="5" s="1"/>
  <c r="L232" i="5"/>
  <c r="E233" i="5"/>
  <c r="F233" i="5"/>
  <c r="F299" i="5" s="1"/>
  <c r="G233" i="5"/>
  <c r="L233" i="5"/>
  <c r="E234" i="5"/>
  <c r="F234" i="5"/>
  <c r="F300" i="5" s="1"/>
  <c r="G234" i="5"/>
  <c r="G300" i="5" s="1"/>
  <c r="L234" i="5"/>
  <c r="E235" i="5"/>
  <c r="F235" i="5"/>
  <c r="F301" i="5" s="1"/>
  <c r="G235" i="5"/>
  <c r="L235" i="5"/>
  <c r="E236" i="5"/>
  <c r="F236" i="5"/>
  <c r="G236" i="5"/>
  <c r="G302" i="5" s="1"/>
  <c r="L236" i="5"/>
  <c r="E237" i="5"/>
  <c r="F237" i="5"/>
  <c r="F303" i="5" s="1"/>
  <c r="G237" i="5"/>
  <c r="L237" i="5"/>
  <c r="E238" i="5"/>
  <c r="F238" i="5"/>
  <c r="G238" i="5"/>
  <c r="G304" i="5" s="1"/>
  <c r="G370" i="5" s="1"/>
  <c r="L238" i="5"/>
  <c r="E239" i="5"/>
  <c r="F239" i="5"/>
  <c r="F305" i="5" s="1"/>
  <c r="G239" i="5"/>
  <c r="L239" i="5"/>
  <c r="E240" i="5"/>
  <c r="F240" i="5"/>
  <c r="G240" i="5"/>
  <c r="G306" i="5" s="1"/>
  <c r="L240" i="5"/>
  <c r="E241" i="5"/>
  <c r="F241" i="5"/>
  <c r="F307" i="5" s="1"/>
  <c r="G241" i="5"/>
  <c r="G307" i="5" s="1"/>
  <c r="L241" i="5"/>
  <c r="E242" i="5"/>
  <c r="F242" i="5"/>
  <c r="F308" i="5" s="1"/>
  <c r="F374" i="5" s="1"/>
  <c r="F440" i="5" s="1"/>
  <c r="F506" i="5" s="1"/>
  <c r="G242" i="5"/>
  <c r="G308" i="5" s="1"/>
  <c r="L242" i="5"/>
  <c r="E243" i="5"/>
  <c r="F243" i="5"/>
  <c r="F309" i="5" s="1"/>
  <c r="G243" i="5"/>
  <c r="G309" i="5" s="1"/>
  <c r="L243" i="5"/>
  <c r="E244" i="5"/>
  <c r="F244" i="5"/>
  <c r="F310" i="5" s="1"/>
  <c r="F376" i="5" s="1"/>
  <c r="F442" i="5" s="1"/>
  <c r="F508" i="5" s="1"/>
  <c r="G244" i="5"/>
  <c r="G310" i="5" s="1"/>
  <c r="L244" i="5"/>
  <c r="E245" i="5"/>
  <c r="F245" i="5"/>
  <c r="G245" i="5"/>
  <c r="L245" i="5"/>
  <c r="E246" i="5"/>
  <c r="F246" i="5"/>
  <c r="G246" i="5"/>
  <c r="G312" i="5" s="1"/>
  <c r="L246" i="5"/>
  <c r="E247" i="5"/>
  <c r="F247" i="5"/>
  <c r="F313" i="5" s="1"/>
  <c r="G247" i="5"/>
  <c r="L247" i="5"/>
  <c r="E248" i="5"/>
  <c r="F248" i="5"/>
  <c r="G248" i="5"/>
  <c r="L248" i="5"/>
  <c r="E249" i="5"/>
  <c r="F249" i="5"/>
  <c r="F315" i="5" s="1"/>
  <c r="G249" i="5"/>
  <c r="L249" i="5"/>
  <c r="E250" i="5"/>
  <c r="F250" i="5"/>
  <c r="G250" i="5"/>
  <c r="G316" i="5" s="1"/>
  <c r="L250" i="5"/>
  <c r="E251" i="5"/>
  <c r="F251" i="5"/>
  <c r="F317" i="5" s="1"/>
  <c r="F383" i="5" s="1"/>
  <c r="F449" i="5" s="1"/>
  <c r="G251" i="5"/>
  <c r="L251" i="5"/>
  <c r="E252" i="5"/>
  <c r="F252" i="5"/>
  <c r="G252" i="5"/>
  <c r="G318" i="5" s="1"/>
  <c r="L252" i="5"/>
  <c r="E253" i="5"/>
  <c r="F253" i="5"/>
  <c r="F319" i="5" s="1"/>
  <c r="G253" i="5"/>
  <c r="L253" i="5"/>
  <c r="E254" i="5"/>
  <c r="F254" i="5"/>
  <c r="G254" i="5"/>
  <c r="G320" i="5" s="1"/>
  <c r="L254" i="5"/>
  <c r="E255" i="5"/>
  <c r="F255" i="5"/>
  <c r="F321" i="5" s="1"/>
  <c r="G255" i="5"/>
  <c r="L255" i="5"/>
  <c r="E256" i="5"/>
  <c r="F256" i="5"/>
  <c r="G256" i="5"/>
  <c r="G322" i="5" s="1"/>
  <c r="L256" i="5"/>
  <c r="E257" i="5"/>
  <c r="F257" i="5"/>
  <c r="F323" i="5" s="1"/>
  <c r="G257" i="5"/>
  <c r="L257" i="5"/>
  <c r="E258" i="5"/>
  <c r="F258" i="5"/>
  <c r="G258" i="5"/>
  <c r="G324" i="5" s="1"/>
  <c r="L258" i="5"/>
  <c r="E259" i="5"/>
  <c r="F259" i="5"/>
  <c r="F325" i="5" s="1"/>
  <c r="G259" i="5"/>
  <c r="L259" i="5"/>
  <c r="E260" i="5"/>
  <c r="F260" i="5"/>
  <c r="G260" i="5"/>
  <c r="G326" i="5" s="1"/>
  <c r="L260" i="5"/>
  <c r="E261" i="5"/>
  <c r="F261" i="5"/>
  <c r="F327" i="5" s="1"/>
  <c r="G261" i="5"/>
  <c r="G327" i="5" s="1"/>
  <c r="L261" i="5"/>
  <c r="E262" i="5"/>
  <c r="F262" i="5"/>
  <c r="F328" i="5" s="1"/>
  <c r="F394" i="5" s="1"/>
  <c r="F460" i="5" s="1"/>
  <c r="F526" i="5" s="1"/>
  <c r="F592" i="5" s="1"/>
  <c r="G262" i="5"/>
  <c r="L262" i="5"/>
  <c r="E263" i="5"/>
  <c r="F263" i="5"/>
  <c r="G263" i="5"/>
  <c r="L263" i="5"/>
  <c r="E264" i="5"/>
  <c r="F264" i="5"/>
  <c r="G264" i="5"/>
  <c r="G330" i="5" s="1"/>
  <c r="L264" i="5"/>
  <c r="E266" i="5"/>
  <c r="F266" i="5"/>
  <c r="F332" i="5" s="1"/>
  <c r="H266" i="5"/>
  <c r="H267" i="5" s="1"/>
  <c r="H268" i="5" s="1"/>
  <c r="H269" i="5" s="1"/>
  <c r="H270" i="5" s="1"/>
  <c r="H271" i="5" s="1"/>
  <c r="H272" i="5" s="1"/>
  <c r="H273" i="5" s="1"/>
  <c r="H274" i="5" s="1"/>
  <c r="H275" i="5" s="1"/>
  <c r="H276" i="5" s="1"/>
  <c r="H277" i="5" s="1"/>
  <c r="H278" i="5" s="1"/>
  <c r="H279" i="5" s="1"/>
  <c r="H280" i="5" s="1"/>
  <c r="H281" i="5" s="1"/>
  <c r="H282" i="5" s="1"/>
  <c r="H283" i="5" s="1"/>
  <c r="H284" i="5" s="1"/>
  <c r="H285" i="5" s="1"/>
  <c r="H286" i="5" s="1"/>
  <c r="H287" i="5" s="1"/>
  <c r="H288" i="5" s="1"/>
  <c r="H289" i="5" s="1"/>
  <c r="H290" i="5" s="1"/>
  <c r="H291" i="5" s="1"/>
  <c r="H292" i="5" s="1"/>
  <c r="H293" i="5" s="1"/>
  <c r="H294" i="5" s="1"/>
  <c r="H295" i="5" s="1"/>
  <c r="H296" i="5" s="1"/>
  <c r="H297" i="5" s="1"/>
  <c r="H298" i="5" s="1"/>
  <c r="H299" i="5" s="1"/>
  <c r="H300" i="5" s="1"/>
  <c r="H301" i="5" s="1"/>
  <c r="H302" i="5" s="1"/>
  <c r="H303" i="5" s="1"/>
  <c r="H304" i="5" s="1"/>
  <c r="H305" i="5" s="1"/>
  <c r="H306" i="5" s="1"/>
  <c r="H307" i="5" s="1"/>
  <c r="H308" i="5" s="1"/>
  <c r="H309" i="5" s="1"/>
  <c r="H310" i="5" s="1"/>
  <c r="H311" i="5" s="1"/>
  <c r="H312" i="5" s="1"/>
  <c r="H313" i="5" s="1"/>
  <c r="H314" i="5" s="1"/>
  <c r="H315" i="5" s="1"/>
  <c r="H316" i="5" s="1"/>
  <c r="H317" i="5" s="1"/>
  <c r="H318" i="5" s="1"/>
  <c r="H319" i="5" s="1"/>
  <c r="H320" i="5" s="1"/>
  <c r="H321" i="5" s="1"/>
  <c r="H322" i="5" s="1"/>
  <c r="H323" i="5" s="1"/>
  <c r="H324" i="5" s="1"/>
  <c r="H325" i="5" s="1"/>
  <c r="H326" i="5" s="1"/>
  <c r="H327" i="5" s="1"/>
  <c r="H328" i="5" s="1"/>
  <c r="H329" i="5" s="1"/>
  <c r="H330" i="5" s="1"/>
  <c r="I266" i="5"/>
  <c r="I267" i="5" s="1"/>
  <c r="I268" i="5" s="1"/>
  <c r="I269" i="5" s="1"/>
  <c r="I270" i="5" s="1"/>
  <c r="I271" i="5" s="1"/>
  <c r="I272" i="5" s="1"/>
  <c r="I273" i="5" s="1"/>
  <c r="I274" i="5" s="1"/>
  <c r="I275" i="5" s="1"/>
  <c r="I276" i="5" s="1"/>
  <c r="I277" i="5" s="1"/>
  <c r="I278" i="5" s="1"/>
  <c r="I279" i="5" s="1"/>
  <c r="I280" i="5" s="1"/>
  <c r="I281" i="5" s="1"/>
  <c r="I282" i="5" s="1"/>
  <c r="I283" i="5" s="1"/>
  <c r="I284" i="5" s="1"/>
  <c r="I285" i="5" s="1"/>
  <c r="I286" i="5" s="1"/>
  <c r="I287" i="5" s="1"/>
  <c r="I288" i="5" s="1"/>
  <c r="I289" i="5" s="1"/>
  <c r="I290" i="5" s="1"/>
  <c r="I291" i="5" s="1"/>
  <c r="I292" i="5" s="1"/>
  <c r="I293" i="5" s="1"/>
  <c r="I294" i="5" s="1"/>
  <c r="I295" i="5" s="1"/>
  <c r="I296" i="5" s="1"/>
  <c r="I297" i="5" s="1"/>
  <c r="I298" i="5" s="1"/>
  <c r="I299" i="5" s="1"/>
  <c r="I300" i="5" s="1"/>
  <c r="I301" i="5" s="1"/>
  <c r="I302" i="5" s="1"/>
  <c r="I303" i="5" s="1"/>
  <c r="I304" i="5" s="1"/>
  <c r="I305" i="5" s="1"/>
  <c r="I306" i="5" s="1"/>
  <c r="I307" i="5" s="1"/>
  <c r="I308" i="5" s="1"/>
  <c r="I309" i="5" s="1"/>
  <c r="I310" i="5" s="1"/>
  <c r="I311" i="5" s="1"/>
  <c r="I312" i="5" s="1"/>
  <c r="I313" i="5" s="1"/>
  <c r="I314" i="5" s="1"/>
  <c r="I315" i="5" s="1"/>
  <c r="I316" i="5" s="1"/>
  <c r="I317" i="5" s="1"/>
  <c r="I318" i="5" s="1"/>
  <c r="I319" i="5" s="1"/>
  <c r="I320" i="5" s="1"/>
  <c r="I321" i="5" s="1"/>
  <c r="I322" i="5" s="1"/>
  <c r="I323" i="5" s="1"/>
  <c r="I324" i="5" s="1"/>
  <c r="I325" i="5" s="1"/>
  <c r="I326" i="5" s="1"/>
  <c r="I327" i="5" s="1"/>
  <c r="I328" i="5" s="1"/>
  <c r="I329" i="5" s="1"/>
  <c r="I330" i="5" s="1"/>
  <c r="J266" i="5"/>
  <c r="J267" i="5" s="1"/>
  <c r="J268" i="5" s="1"/>
  <c r="J269" i="5" s="1"/>
  <c r="J270" i="5" s="1"/>
  <c r="J271" i="5" s="1"/>
  <c r="J272" i="5" s="1"/>
  <c r="J273" i="5" s="1"/>
  <c r="J274" i="5" s="1"/>
  <c r="J275" i="5" s="1"/>
  <c r="J276" i="5" s="1"/>
  <c r="J277" i="5" s="1"/>
  <c r="J278" i="5" s="1"/>
  <c r="J279" i="5" s="1"/>
  <c r="J280" i="5" s="1"/>
  <c r="J281" i="5" s="1"/>
  <c r="J282" i="5" s="1"/>
  <c r="J283" i="5" s="1"/>
  <c r="J284" i="5" s="1"/>
  <c r="J285" i="5" s="1"/>
  <c r="J286" i="5" s="1"/>
  <c r="J287" i="5" s="1"/>
  <c r="J288" i="5" s="1"/>
  <c r="J289" i="5" s="1"/>
  <c r="J290" i="5" s="1"/>
  <c r="J291" i="5" s="1"/>
  <c r="J292" i="5" s="1"/>
  <c r="J293" i="5" s="1"/>
  <c r="J294" i="5" s="1"/>
  <c r="J295" i="5" s="1"/>
  <c r="J296" i="5" s="1"/>
  <c r="J297" i="5" s="1"/>
  <c r="J298" i="5" s="1"/>
  <c r="J299" i="5" s="1"/>
  <c r="J300" i="5" s="1"/>
  <c r="J301" i="5" s="1"/>
  <c r="J302" i="5" s="1"/>
  <c r="J303" i="5" s="1"/>
  <c r="J304" i="5" s="1"/>
  <c r="J305" i="5" s="1"/>
  <c r="J306" i="5" s="1"/>
  <c r="J307" i="5" s="1"/>
  <c r="J308" i="5" s="1"/>
  <c r="J309" i="5" s="1"/>
  <c r="J310" i="5" s="1"/>
  <c r="J311" i="5" s="1"/>
  <c r="J312" i="5" s="1"/>
  <c r="J313" i="5" s="1"/>
  <c r="J314" i="5" s="1"/>
  <c r="J315" i="5" s="1"/>
  <c r="J316" i="5" s="1"/>
  <c r="J317" i="5" s="1"/>
  <c r="J318" i="5" s="1"/>
  <c r="J319" i="5" s="1"/>
  <c r="J320" i="5" s="1"/>
  <c r="J321" i="5" s="1"/>
  <c r="J322" i="5" s="1"/>
  <c r="J323" i="5" s="1"/>
  <c r="J324" i="5" s="1"/>
  <c r="J325" i="5" s="1"/>
  <c r="J326" i="5" s="1"/>
  <c r="J327" i="5" s="1"/>
  <c r="J328" i="5" s="1"/>
  <c r="J329" i="5" s="1"/>
  <c r="J330" i="5" s="1"/>
  <c r="K266" i="5"/>
  <c r="K267" i="5" s="1"/>
  <c r="K268" i="5" s="1"/>
  <c r="K269" i="5" s="1"/>
  <c r="K270" i="5" s="1"/>
  <c r="K271" i="5" s="1"/>
  <c r="K272" i="5" s="1"/>
  <c r="K273" i="5" s="1"/>
  <c r="K274" i="5" s="1"/>
  <c r="K275" i="5" s="1"/>
  <c r="K276" i="5" s="1"/>
  <c r="K277" i="5" s="1"/>
  <c r="K278" i="5" s="1"/>
  <c r="K279" i="5" s="1"/>
  <c r="K280" i="5" s="1"/>
  <c r="K281" i="5" s="1"/>
  <c r="K282" i="5" s="1"/>
  <c r="K283" i="5" s="1"/>
  <c r="K284" i="5" s="1"/>
  <c r="K285" i="5" s="1"/>
  <c r="K286" i="5" s="1"/>
  <c r="K287" i="5" s="1"/>
  <c r="K288" i="5" s="1"/>
  <c r="K289" i="5" s="1"/>
  <c r="K290" i="5" s="1"/>
  <c r="K291" i="5" s="1"/>
  <c r="K292" i="5" s="1"/>
  <c r="K293" i="5" s="1"/>
  <c r="K294" i="5" s="1"/>
  <c r="K295" i="5" s="1"/>
  <c r="K296" i="5" s="1"/>
  <c r="K297" i="5" s="1"/>
  <c r="K298" i="5" s="1"/>
  <c r="K299" i="5" s="1"/>
  <c r="K300" i="5" s="1"/>
  <c r="K301" i="5" s="1"/>
  <c r="K302" i="5" s="1"/>
  <c r="K303" i="5" s="1"/>
  <c r="K304" i="5" s="1"/>
  <c r="K305" i="5" s="1"/>
  <c r="K306" i="5" s="1"/>
  <c r="K307" i="5" s="1"/>
  <c r="K308" i="5" s="1"/>
  <c r="K309" i="5" s="1"/>
  <c r="K310" i="5" s="1"/>
  <c r="K311" i="5" s="1"/>
  <c r="K312" i="5" s="1"/>
  <c r="K313" i="5" s="1"/>
  <c r="K314" i="5" s="1"/>
  <c r="K315" i="5" s="1"/>
  <c r="K316" i="5" s="1"/>
  <c r="K317" i="5" s="1"/>
  <c r="K318" i="5" s="1"/>
  <c r="K319" i="5" s="1"/>
  <c r="K320" i="5" s="1"/>
  <c r="K321" i="5" s="1"/>
  <c r="K322" i="5" s="1"/>
  <c r="K323" i="5" s="1"/>
  <c r="K324" i="5" s="1"/>
  <c r="K325" i="5" s="1"/>
  <c r="K326" i="5" s="1"/>
  <c r="K327" i="5" s="1"/>
  <c r="K328" i="5" s="1"/>
  <c r="K329" i="5" s="1"/>
  <c r="K330" i="5" s="1"/>
  <c r="L266" i="5"/>
  <c r="M266" i="5"/>
  <c r="E267" i="5"/>
  <c r="F267" i="5"/>
  <c r="F333" i="5" s="1"/>
  <c r="G267" i="5"/>
  <c r="L267" i="5"/>
  <c r="M267" i="5"/>
  <c r="E268" i="5"/>
  <c r="L268" i="5"/>
  <c r="M268" i="5"/>
  <c r="E269" i="5"/>
  <c r="L269" i="5"/>
  <c r="M269" i="5"/>
  <c r="E270" i="5"/>
  <c r="F270" i="5"/>
  <c r="L270" i="5"/>
  <c r="M270" i="5"/>
  <c r="E271" i="5"/>
  <c r="F271" i="5"/>
  <c r="G271" i="5"/>
  <c r="L271" i="5"/>
  <c r="M271" i="5"/>
  <c r="E272" i="5"/>
  <c r="F272" i="5"/>
  <c r="G272" i="5"/>
  <c r="L272" i="5"/>
  <c r="M272" i="5"/>
  <c r="E273" i="5"/>
  <c r="F273" i="5"/>
  <c r="G273" i="5"/>
  <c r="G339" i="5" s="1"/>
  <c r="L273" i="5"/>
  <c r="M273" i="5"/>
  <c r="E274" i="5"/>
  <c r="F274" i="5"/>
  <c r="G274" i="5"/>
  <c r="G340" i="5" s="1"/>
  <c r="L274" i="5"/>
  <c r="M274" i="5"/>
  <c r="E275" i="5"/>
  <c r="F275" i="5"/>
  <c r="F341" i="5" s="1"/>
  <c r="G275" i="5"/>
  <c r="L275" i="5"/>
  <c r="M275" i="5"/>
  <c r="E276" i="5"/>
  <c r="F276" i="5"/>
  <c r="G276" i="5"/>
  <c r="L276" i="5"/>
  <c r="M276" i="5"/>
  <c r="E277" i="5"/>
  <c r="F277" i="5"/>
  <c r="G277" i="5"/>
  <c r="L277" i="5"/>
  <c r="M277" i="5"/>
  <c r="E278" i="5"/>
  <c r="F278" i="5"/>
  <c r="G278" i="5"/>
  <c r="L278" i="5"/>
  <c r="M278" i="5"/>
  <c r="E279" i="5"/>
  <c r="F279" i="5"/>
  <c r="G279" i="5"/>
  <c r="L279" i="5"/>
  <c r="E280" i="5"/>
  <c r="F280" i="5"/>
  <c r="L280" i="5"/>
  <c r="E281" i="5"/>
  <c r="G281" i="5"/>
  <c r="L281" i="5"/>
  <c r="E282" i="5"/>
  <c r="F282" i="5"/>
  <c r="F348" i="5" s="1"/>
  <c r="F414" i="5" s="1"/>
  <c r="F480" i="5" s="1"/>
  <c r="G282" i="5"/>
  <c r="L282" i="5"/>
  <c r="E283" i="5"/>
  <c r="G283" i="5"/>
  <c r="L283" i="5"/>
  <c r="E284" i="5"/>
  <c r="F284" i="5"/>
  <c r="L284" i="5"/>
  <c r="E285" i="5"/>
  <c r="G285" i="5"/>
  <c r="L285" i="5"/>
  <c r="E286" i="5"/>
  <c r="F286" i="5"/>
  <c r="L286" i="5"/>
  <c r="E287" i="5"/>
  <c r="G287" i="5"/>
  <c r="L287" i="5"/>
  <c r="E288" i="5"/>
  <c r="F288" i="5"/>
  <c r="F354" i="5" s="1"/>
  <c r="F420" i="5" s="1"/>
  <c r="F486" i="5" s="1"/>
  <c r="L288" i="5"/>
  <c r="E289" i="5"/>
  <c r="L289" i="5"/>
  <c r="E290" i="5"/>
  <c r="L290" i="5"/>
  <c r="E291" i="5"/>
  <c r="G291" i="5"/>
  <c r="L291" i="5"/>
  <c r="E292" i="5"/>
  <c r="F292" i="5"/>
  <c r="L292" i="5"/>
  <c r="E293" i="5"/>
  <c r="G293" i="5"/>
  <c r="L293" i="5"/>
  <c r="E294" i="5"/>
  <c r="F294" i="5"/>
  <c r="L294" i="5"/>
  <c r="E295" i="5"/>
  <c r="G295" i="5"/>
  <c r="L295" i="5"/>
  <c r="E296" i="5"/>
  <c r="F296" i="5"/>
  <c r="G296" i="5"/>
  <c r="L296" i="5"/>
  <c r="E297" i="5"/>
  <c r="F297" i="5"/>
  <c r="G297" i="5"/>
  <c r="L297" i="5"/>
  <c r="E298" i="5"/>
  <c r="F298" i="5"/>
  <c r="L298" i="5"/>
  <c r="E299" i="5"/>
  <c r="G299" i="5"/>
  <c r="G365" i="5" s="1"/>
  <c r="G431" i="5" s="1"/>
  <c r="G497" i="5" s="1"/>
  <c r="L299" i="5"/>
  <c r="E300" i="5"/>
  <c r="L300" i="5"/>
  <c r="E301" i="5"/>
  <c r="G301" i="5"/>
  <c r="L301" i="5"/>
  <c r="E302" i="5"/>
  <c r="F302" i="5"/>
  <c r="F368" i="5" s="1"/>
  <c r="F434" i="5" s="1"/>
  <c r="L302" i="5"/>
  <c r="E303" i="5"/>
  <c r="G303" i="5"/>
  <c r="L303" i="5"/>
  <c r="E304" i="5"/>
  <c r="F304" i="5"/>
  <c r="L304" i="5"/>
  <c r="E305" i="5"/>
  <c r="G305" i="5"/>
  <c r="L305" i="5"/>
  <c r="E306" i="5"/>
  <c r="F306" i="5"/>
  <c r="L306" i="5"/>
  <c r="E307" i="5"/>
  <c r="L307" i="5"/>
  <c r="E308" i="5"/>
  <c r="L308" i="5"/>
  <c r="E309" i="5"/>
  <c r="L309" i="5"/>
  <c r="E310" i="5"/>
  <c r="L310" i="5"/>
  <c r="E311" i="5"/>
  <c r="F311" i="5"/>
  <c r="G311" i="5"/>
  <c r="L311" i="5"/>
  <c r="E312" i="5"/>
  <c r="F312" i="5"/>
  <c r="L312" i="5"/>
  <c r="E313" i="5"/>
  <c r="G313" i="5"/>
  <c r="L313" i="5"/>
  <c r="E314" i="5"/>
  <c r="F314" i="5"/>
  <c r="G314" i="5"/>
  <c r="L314" i="5"/>
  <c r="E315" i="5"/>
  <c r="G315" i="5"/>
  <c r="L315" i="5"/>
  <c r="E316" i="5"/>
  <c r="F316" i="5"/>
  <c r="L316" i="5"/>
  <c r="E317" i="5"/>
  <c r="G317" i="5"/>
  <c r="G383" i="5" s="1"/>
  <c r="L317" i="5"/>
  <c r="E318" i="5"/>
  <c r="F318" i="5"/>
  <c r="F384" i="5" s="1"/>
  <c r="F450" i="5" s="1"/>
  <c r="F516" i="5" s="1"/>
  <c r="L318" i="5"/>
  <c r="E319" i="5"/>
  <c r="G319" i="5"/>
  <c r="G385" i="5" s="1"/>
  <c r="L319" i="5"/>
  <c r="E320" i="5"/>
  <c r="F320" i="5"/>
  <c r="L320" i="5"/>
  <c r="E321" i="5"/>
  <c r="G321" i="5"/>
  <c r="L321" i="5"/>
  <c r="E322" i="5"/>
  <c r="F322" i="5"/>
  <c r="L322" i="5"/>
  <c r="E323" i="5"/>
  <c r="G323" i="5"/>
  <c r="L323" i="5"/>
  <c r="E324" i="5"/>
  <c r="F324" i="5"/>
  <c r="L324" i="5"/>
  <c r="E325" i="5"/>
  <c r="G325" i="5"/>
  <c r="L325" i="5"/>
  <c r="E326" i="5"/>
  <c r="F326" i="5"/>
  <c r="L326" i="5"/>
  <c r="E327" i="5"/>
  <c r="L327" i="5"/>
  <c r="E328" i="5"/>
  <c r="G328" i="5"/>
  <c r="L328" i="5"/>
  <c r="E329" i="5"/>
  <c r="F329" i="5"/>
  <c r="G329" i="5"/>
  <c r="L329" i="5"/>
  <c r="E330" i="5"/>
  <c r="F330" i="5"/>
  <c r="L330" i="5"/>
  <c r="E332" i="5"/>
  <c r="G332" i="5"/>
  <c r="H332" i="5"/>
  <c r="H333" i="5" s="1"/>
  <c r="H334" i="5" s="1"/>
  <c r="H335" i="5" s="1"/>
  <c r="H336" i="5" s="1"/>
  <c r="H337" i="5" s="1"/>
  <c r="H338" i="5" s="1"/>
  <c r="H339" i="5" s="1"/>
  <c r="H340" i="5" s="1"/>
  <c r="H341" i="5" s="1"/>
  <c r="H342" i="5" s="1"/>
  <c r="H343" i="5" s="1"/>
  <c r="H344" i="5" s="1"/>
  <c r="H345" i="5" s="1"/>
  <c r="H346" i="5" s="1"/>
  <c r="H347" i="5" s="1"/>
  <c r="H348" i="5" s="1"/>
  <c r="H349" i="5" s="1"/>
  <c r="H350" i="5" s="1"/>
  <c r="H351" i="5" s="1"/>
  <c r="H352" i="5" s="1"/>
  <c r="H353" i="5" s="1"/>
  <c r="H354" i="5" s="1"/>
  <c r="H355" i="5" s="1"/>
  <c r="H356" i="5" s="1"/>
  <c r="H357" i="5" s="1"/>
  <c r="H358" i="5" s="1"/>
  <c r="H359" i="5" s="1"/>
  <c r="H360" i="5" s="1"/>
  <c r="H361" i="5" s="1"/>
  <c r="H362" i="5" s="1"/>
  <c r="H363" i="5" s="1"/>
  <c r="H364" i="5" s="1"/>
  <c r="H365" i="5" s="1"/>
  <c r="H366" i="5" s="1"/>
  <c r="H367" i="5" s="1"/>
  <c r="H368" i="5" s="1"/>
  <c r="H369" i="5" s="1"/>
  <c r="H370" i="5" s="1"/>
  <c r="H371" i="5" s="1"/>
  <c r="H372" i="5" s="1"/>
  <c r="H373" i="5" s="1"/>
  <c r="H374" i="5" s="1"/>
  <c r="H375" i="5" s="1"/>
  <c r="H376" i="5" s="1"/>
  <c r="H377" i="5" s="1"/>
  <c r="H378" i="5" s="1"/>
  <c r="H379" i="5" s="1"/>
  <c r="H380" i="5" s="1"/>
  <c r="H381" i="5" s="1"/>
  <c r="H382" i="5" s="1"/>
  <c r="H383" i="5" s="1"/>
  <c r="H384" i="5" s="1"/>
  <c r="H385" i="5" s="1"/>
  <c r="H386" i="5" s="1"/>
  <c r="H387" i="5" s="1"/>
  <c r="H388" i="5" s="1"/>
  <c r="H389" i="5" s="1"/>
  <c r="H390" i="5" s="1"/>
  <c r="H391" i="5" s="1"/>
  <c r="H392" i="5" s="1"/>
  <c r="H393" i="5" s="1"/>
  <c r="H394" i="5" s="1"/>
  <c r="H395" i="5" s="1"/>
  <c r="H396" i="5" s="1"/>
  <c r="I332" i="5"/>
  <c r="I333" i="5" s="1"/>
  <c r="I334" i="5" s="1"/>
  <c r="I335" i="5" s="1"/>
  <c r="I336" i="5" s="1"/>
  <c r="I337" i="5" s="1"/>
  <c r="I338" i="5" s="1"/>
  <c r="I339" i="5" s="1"/>
  <c r="I340" i="5" s="1"/>
  <c r="I341" i="5" s="1"/>
  <c r="I342" i="5" s="1"/>
  <c r="I343" i="5" s="1"/>
  <c r="I344" i="5" s="1"/>
  <c r="I345" i="5" s="1"/>
  <c r="I346" i="5" s="1"/>
  <c r="I347" i="5" s="1"/>
  <c r="I348" i="5" s="1"/>
  <c r="I349" i="5" s="1"/>
  <c r="I350" i="5" s="1"/>
  <c r="I351" i="5" s="1"/>
  <c r="I352" i="5" s="1"/>
  <c r="I353" i="5" s="1"/>
  <c r="I354" i="5" s="1"/>
  <c r="I355" i="5" s="1"/>
  <c r="I356" i="5" s="1"/>
  <c r="I357" i="5" s="1"/>
  <c r="I358" i="5" s="1"/>
  <c r="I359" i="5" s="1"/>
  <c r="I360" i="5" s="1"/>
  <c r="I361" i="5" s="1"/>
  <c r="I362" i="5" s="1"/>
  <c r="I363" i="5" s="1"/>
  <c r="I364" i="5" s="1"/>
  <c r="I365" i="5" s="1"/>
  <c r="I366" i="5" s="1"/>
  <c r="I367" i="5" s="1"/>
  <c r="I368" i="5" s="1"/>
  <c r="I369" i="5" s="1"/>
  <c r="I370" i="5" s="1"/>
  <c r="I371" i="5" s="1"/>
  <c r="I372" i="5" s="1"/>
  <c r="I373" i="5" s="1"/>
  <c r="I374" i="5" s="1"/>
  <c r="I375" i="5" s="1"/>
  <c r="I376" i="5" s="1"/>
  <c r="I377" i="5" s="1"/>
  <c r="I378" i="5" s="1"/>
  <c r="I379" i="5" s="1"/>
  <c r="I380" i="5" s="1"/>
  <c r="I381" i="5" s="1"/>
  <c r="I382" i="5" s="1"/>
  <c r="I383" i="5" s="1"/>
  <c r="I384" i="5" s="1"/>
  <c r="I385" i="5" s="1"/>
  <c r="I386" i="5" s="1"/>
  <c r="I387" i="5" s="1"/>
  <c r="I388" i="5" s="1"/>
  <c r="I389" i="5" s="1"/>
  <c r="I390" i="5" s="1"/>
  <c r="I391" i="5" s="1"/>
  <c r="I392" i="5" s="1"/>
  <c r="I393" i="5" s="1"/>
  <c r="I394" i="5" s="1"/>
  <c r="I395" i="5" s="1"/>
  <c r="I396" i="5" s="1"/>
  <c r="J332" i="5"/>
  <c r="J333" i="5" s="1"/>
  <c r="J334" i="5" s="1"/>
  <c r="J335" i="5" s="1"/>
  <c r="J336" i="5" s="1"/>
  <c r="J337" i="5" s="1"/>
  <c r="J338" i="5" s="1"/>
  <c r="J339" i="5" s="1"/>
  <c r="J340" i="5" s="1"/>
  <c r="J341" i="5" s="1"/>
  <c r="J342" i="5" s="1"/>
  <c r="J343" i="5" s="1"/>
  <c r="J344" i="5" s="1"/>
  <c r="J345" i="5" s="1"/>
  <c r="J346" i="5" s="1"/>
  <c r="J347" i="5" s="1"/>
  <c r="J348" i="5" s="1"/>
  <c r="J349" i="5" s="1"/>
  <c r="J350" i="5" s="1"/>
  <c r="J351" i="5" s="1"/>
  <c r="J352" i="5" s="1"/>
  <c r="J353" i="5" s="1"/>
  <c r="J354" i="5" s="1"/>
  <c r="J355" i="5" s="1"/>
  <c r="J356" i="5" s="1"/>
  <c r="J357" i="5" s="1"/>
  <c r="J358" i="5" s="1"/>
  <c r="J359" i="5" s="1"/>
  <c r="J360" i="5" s="1"/>
  <c r="J361" i="5" s="1"/>
  <c r="J362" i="5" s="1"/>
  <c r="J363" i="5" s="1"/>
  <c r="J364" i="5" s="1"/>
  <c r="J365" i="5" s="1"/>
  <c r="J366" i="5" s="1"/>
  <c r="J367" i="5" s="1"/>
  <c r="J368" i="5" s="1"/>
  <c r="J369" i="5" s="1"/>
  <c r="J370" i="5" s="1"/>
  <c r="J371" i="5" s="1"/>
  <c r="J372" i="5" s="1"/>
  <c r="J373" i="5" s="1"/>
  <c r="J374" i="5" s="1"/>
  <c r="J375" i="5" s="1"/>
  <c r="J376" i="5" s="1"/>
  <c r="J377" i="5" s="1"/>
  <c r="J378" i="5" s="1"/>
  <c r="J379" i="5" s="1"/>
  <c r="J380" i="5" s="1"/>
  <c r="J381" i="5" s="1"/>
  <c r="J382" i="5" s="1"/>
  <c r="J383" i="5" s="1"/>
  <c r="J384" i="5" s="1"/>
  <c r="J385" i="5" s="1"/>
  <c r="J386" i="5" s="1"/>
  <c r="J387" i="5" s="1"/>
  <c r="J388" i="5" s="1"/>
  <c r="J389" i="5" s="1"/>
  <c r="J390" i="5" s="1"/>
  <c r="J391" i="5" s="1"/>
  <c r="J392" i="5" s="1"/>
  <c r="J393" i="5" s="1"/>
  <c r="J394" i="5" s="1"/>
  <c r="J395" i="5" s="1"/>
  <c r="J396" i="5" s="1"/>
  <c r="K332" i="5"/>
  <c r="K333" i="5" s="1"/>
  <c r="K334" i="5" s="1"/>
  <c r="K335" i="5" s="1"/>
  <c r="K336" i="5" s="1"/>
  <c r="K337" i="5" s="1"/>
  <c r="K338" i="5" s="1"/>
  <c r="K339" i="5" s="1"/>
  <c r="K340" i="5" s="1"/>
  <c r="K341" i="5" s="1"/>
  <c r="K342" i="5" s="1"/>
  <c r="K343" i="5" s="1"/>
  <c r="K344" i="5" s="1"/>
  <c r="K345" i="5" s="1"/>
  <c r="K346" i="5" s="1"/>
  <c r="K347" i="5" s="1"/>
  <c r="K348" i="5" s="1"/>
  <c r="K349" i="5" s="1"/>
  <c r="K350" i="5" s="1"/>
  <c r="K351" i="5" s="1"/>
  <c r="K352" i="5" s="1"/>
  <c r="K353" i="5" s="1"/>
  <c r="K354" i="5" s="1"/>
  <c r="K355" i="5" s="1"/>
  <c r="K356" i="5" s="1"/>
  <c r="K357" i="5" s="1"/>
  <c r="K358" i="5" s="1"/>
  <c r="K359" i="5" s="1"/>
  <c r="K360" i="5" s="1"/>
  <c r="K361" i="5" s="1"/>
  <c r="K362" i="5" s="1"/>
  <c r="K363" i="5" s="1"/>
  <c r="K364" i="5" s="1"/>
  <c r="K365" i="5" s="1"/>
  <c r="K366" i="5" s="1"/>
  <c r="K367" i="5" s="1"/>
  <c r="K368" i="5" s="1"/>
  <c r="K369" i="5" s="1"/>
  <c r="K370" i="5" s="1"/>
  <c r="K371" i="5" s="1"/>
  <c r="K372" i="5" s="1"/>
  <c r="K373" i="5" s="1"/>
  <c r="K374" i="5" s="1"/>
  <c r="K375" i="5" s="1"/>
  <c r="K376" i="5" s="1"/>
  <c r="K377" i="5" s="1"/>
  <c r="K378" i="5" s="1"/>
  <c r="K379" i="5" s="1"/>
  <c r="K380" i="5" s="1"/>
  <c r="K381" i="5" s="1"/>
  <c r="K382" i="5" s="1"/>
  <c r="K383" i="5" s="1"/>
  <c r="K384" i="5" s="1"/>
  <c r="K385" i="5" s="1"/>
  <c r="K386" i="5" s="1"/>
  <c r="K387" i="5" s="1"/>
  <c r="K388" i="5" s="1"/>
  <c r="K389" i="5" s="1"/>
  <c r="K390" i="5" s="1"/>
  <c r="K391" i="5" s="1"/>
  <c r="K392" i="5" s="1"/>
  <c r="K393" i="5" s="1"/>
  <c r="K394" i="5" s="1"/>
  <c r="K395" i="5" s="1"/>
  <c r="K396" i="5" s="1"/>
  <c r="L332" i="5"/>
  <c r="M332" i="5"/>
  <c r="E333" i="5"/>
  <c r="G333" i="5"/>
  <c r="L333" i="5"/>
  <c r="M333" i="5"/>
  <c r="E334" i="5"/>
  <c r="F334" i="5"/>
  <c r="G334" i="5"/>
  <c r="L334" i="5"/>
  <c r="M334" i="5"/>
  <c r="E335" i="5"/>
  <c r="F335" i="5"/>
  <c r="G335" i="5"/>
  <c r="L335" i="5"/>
  <c r="M335" i="5"/>
  <c r="E336" i="5"/>
  <c r="F336" i="5"/>
  <c r="G336" i="5"/>
  <c r="L336" i="5"/>
  <c r="M336" i="5"/>
  <c r="E337" i="5"/>
  <c r="F337" i="5"/>
  <c r="F403" i="5" s="1"/>
  <c r="F469" i="5" s="1"/>
  <c r="G337" i="5"/>
  <c r="L337" i="5"/>
  <c r="M337" i="5"/>
  <c r="E338" i="5"/>
  <c r="F338" i="5"/>
  <c r="G338" i="5"/>
  <c r="L338" i="5"/>
  <c r="M338" i="5"/>
  <c r="E339" i="5"/>
  <c r="F339" i="5"/>
  <c r="L339" i="5"/>
  <c r="M339" i="5"/>
  <c r="E340" i="5"/>
  <c r="F340" i="5"/>
  <c r="F406" i="5" s="1"/>
  <c r="F472" i="5" s="1"/>
  <c r="F538" i="5" s="1"/>
  <c r="L340" i="5"/>
  <c r="M340" i="5"/>
  <c r="E341" i="5"/>
  <c r="G341" i="5"/>
  <c r="L341" i="5"/>
  <c r="M341" i="5"/>
  <c r="E342" i="5"/>
  <c r="F342" i="5"/>
  <c r="F408" i="5" s="1"/>
  <c r="G342" i="5"/>
  <c r="G408" i="5" s="1"/>
  <c r="L342" i="5"/>
  <c r="M342" i="5"/>
  <c r="E343" i="5"/>
  <c r="F343" i="5"/>
  <c r="G343" i="5"/>
  <c r="L343" i="5"/>
  <c r="M343" i="5"/>
  <c r="E344" i="5"/>
  <c r="F344" i="5"/>
  <c r="F410" i="5" s="1"/>
  <c r="G344" i="5"/>
  <c r="G410" i="5" s="1"/>
  <c r="G476" i="5" s="1"/>
  <c r="L344" i="5"/>
  <c r="M344" i="5"/>
  <c r="E345" i="5"/>
  <c r="F345" i="5"/>
  <c r="G345" i="5"/>
  <c r="L345" i="5"/>
  <c r="E346" i="5"/>
  <c r="F346" i="5"/>
  <c r="F412" i="5" s="1"/>
  <c r="F478" i="5" s="1"/>
  <c r="G346" i="5"/>
  <c r="G412" i="5" s="1"/>
  <c r="L346" i="5"/>
  <c r="E347" i="5"/>
  <c r="F347" i="5"/>
  <c r="G347" i="5"/>
  <c r="L347" i="5"/>
  <c r="E348" i="5"/>
  <c r="G348" i="5"/>
  <c r="G414" i="5" s="1"/>
  <c r="L348" i="5"/>
  <c r="E349" i="5"/>
  <c r="F349" i="5"/>
  <c r="F415" i="5" s="1"/>
  <c r="G349" i="5"/>
  <c r="L349" i="5"/>
  <c r="E350" i="5"/>
  <c r="F350" i="5"/>
  <c r="F416" i="5" s="1"/>
  <c r="F482" i="5" s="1"/>
  <c r="G350" i="5"/>
  <c r="L350" i="5"/>
  <c r="E351" i="5"/>
  <c r="F351" i="5"/>
  <c r="G351" i="5"/>
  <c r="G417" i="5" s="1"/>
  <c r="G483" i="5" s="1"/>
  <c r="L351" i="5"/>
  <c r="E352" i="5"/>
  <c r="F352" i="5"/>
  <c r="F418" i="5" s="1"/>
  <c r="G352" i="5"/>
  <c r="L352" i="5"/>
  <c r="E353" i="5"/>
  <c r="F353" i="5"/>
  <c r="G353" i="5"/>
  <c r="L353" i="5"/>
  <c r="E354" i="5"/>
  <c r="G354" i="5"/>
  <c r="L354" i="5"/>
  <c r="E355" i="5"/>
  <c r="F355" i="5"/>
  <c r="L355" i="5"/>
  <c r="E356" i="5"/>
  <c r="F356" i="5"/>
  <c r="F422" i="5" s="1"/>
  <c r="G356" i="5"/>
  <c r="L356" i="5"/>
  <c r="E357" i="5"/>
  <c r="F357" i="5"/>
  <c r="G357" i="5"/>
  <c r="G423" i="5" s="1"/>
  <c r="G489" i="5" s="1"/>
  <c r="G555" i="5" s="1"/>
  <c r="L357" i="5"/>
  <c r="E358" i="5"/>
  <c r="F358" i="5"/>
  <c r="F424" i="5" s="1"/>
  <c r="F490" i="5" s="1"/>
  <c r="G358" i="5"/>
  <c r="L358" i="5"/>
  <c r="E359" i="5"/>
  <c r="F359" i="5"/>
  <c r="F425" i="5" s="1"/>
  <c r="G359" i="5"/>
  <c r="L359" i="5"/>
  <c r="E360" i="5"/>
  <c r="F360" i="5"/>
  <c r="F426" i="5" s="1"/>
  <c r="F492" i="5" s="1"/>
  <c r="G360" i="5"/>
  <c r="G426" i="5" s="1"/>
  <c r="L360" i="5"/>
  <c r="E361" i="5"/>
  <c r="F361" i="5"/>
  <c r="F427" i="5" s="1"/>
  <c r="G361" i="5"/>
  <c r="G427" i="5" s="1"/>
  <c r="G493" i="5" s="1"/>
  <c r="L361" i="5"/>
  <c r="E362" i="5"/>
  <c r="F362" i="5"/>
  <c r="F428" i="5" s="1"/>
  <c r="G362" i="5"/>
  <c r="L362" i="5"/>
  <c r="E363" i="5"/>
  <c r="F363" i="5"/>
  <c r="G363" i="5"/>
  <c r="G429" i="5" s="1"/>
  <c r="G495" i="5" s="1"/>
  <c r="L363" i="5"/>
  <c r="E364" i="5"/>
  <c r="F364" i="5"/>
  <c r="F430" i="5" s="1"/>
  <c r="F496" i="5" s="1"/>
  <c r="G364" i="5"/>
  <c r="L364" i="5"/>
  <c r="E365" i="5"/>
  <c r="F365" i="5"/>
  <c r="L365" i="5"/>
  <c r="E366" i="5"/>
  <c r="F366" i="5"/>
  <c r="F432" i="5" s="1"/>
  <c r="G366" i="5"/>
  <c r="G432" i="5" s="1"/>
  <c r="L366" i="5"/>
  <c r="E367" i="5"/>
  <c r="F367" i="5"/>
  <c r="G367" i="5"/>
  <c r="L367" i="5"/>
  <c r="E368" i="5"/>
  <c r="G368" i="5"/>
  <c r="L368" i="5"/>
  <c r="E369" i="5"/>
  <c r="F369" i="5"/>
  <c r="G369" i="5"/>
  <c r="L369" i="5"/>
  <c r="E370" i="5"/>
  <c r="F370" i="5"/>
  <c r="F436" i="5" s="1"/>
  <c r="F502" i="5" s="1"/>
  <c r="L370" i="5"/>
  <c r="E371" i="5"/>
  <c r="F371" i="5"/>
  <c r="G371" i="5"/>
  <c r="L371" i="5"/>
  <c r="E372" i="5"/>
  <c r="F372" i="5"/>
  <c r="F438" i="5" s="1"/>
  <c r="G372" i="5"/>
  <c r="L372" i="5"/>
  <c r="E373" i="5"/>
  <c r="F373" i="5"/>
  <c r="G373" i="5"/>
  <c r="L373" i="5"/>
  <c r="E374" i="5"/>
  <c r="G374" i="5"/>
  <c r="L374" i="5"/>
  <c r="E375" i="5"/>
  <c r="F375" i="5"/>
  <c r="G375" i="5"/>
  <c r="L375" i="5"/>
  <c r="E376" i="5"/>
  <c r="G376" i="5"/>
  <c r="L376" i="5"/>
  <c r="E377" i="5"/>
  <c r="F377" i="5"/>
  <c r="F443" i="5" s="1"/>
  <c r="G377" i="5"/>
  <c r="L377" i="5"/>
  <c r="E378" i="5"/>
  <c r="F378" i="5"/>
  <c r="F444" i="5" s="1"/>
  <c r="F510" i="5" s="1"/>
  <c r="G378" i="5"/>
  <c r="L378" i="5"/>
  <c r="E379" i="5"/>
  <c r="F379" i="5"/>
  <c r="F445" i="5" s="1"/>
  <c r="G379" i="5"/>
  <c r="L379" i="5"/>
  <c r="E380" i="5"/>
  <c r="F380" i="5"/>
  <c r="F446" i="5" s="1"/>
  <c r="F512" i="5" s="1"/>
  <c r="G380" i="5"/>
  <c r="L380" i="5"/>
  <c r="E381" i="5"/>
  <c r="F381" i="5"/>
  <c r="G381" i="5"/>
  <c r="L381" i="5"/>
  <c r="E382" i="5"/>
  <c r="F382" i="5"/>
  <c r="G382" i="5"/>
  <c r="L382" i="5"/>
  <c r="E383" i="5"/>
  <c r="L383" i="5"/>
  <c r="E384" i="5"/>
  <c r="G384" i="5"/>
  <c r="L384" i="5"/>
  <c r="E385" i="5"/>
  <c r="F385" i="5"/>
  <c r="L385" i="5"/>
  <c r="E386" i="5"/>
  <c r="F386" i="5"/>
  <c r="F452" i="5" s="1"/>
  <c r="F518" i="5" s="1"/>
  <c r="G386" i="5"/>
  <c r="L386" i="5"/>
  <c r="E387" i="5"/>
  <c r="F387" i="5"/>
  <c r="G387" i="5"/>
  <c r="L387" i="5"/>
  <c r="E388" i="5"/>
  <c r="F388" i="5"/>
  <c r="G388" i="5"/>
  <c r="L388" i="5"/>
  <c r="E389" i="5"/>
  <c r="F389" i="5"/>
  <c r="G389" i="5"/>
  <c r="L389" i="5"/>
  <c r="E390" i="5"/>
  <c r="F390" i="5"/>
  <c r="F456" i="5" s="1"/>
  <c r="F522" i="5" s="1"/>
  <c r="G390" i="5"/>
  <c r="L390" i="5"/>
  <c r="E391" i="5"/>
  <c r="F391" i="5"/>
  <c r="F457" i="5" s="1"/>
  <c r="G391" i="5"/>
  <c r="L391" i="5"/>
  <c r="E392" i="5"/>
  <c r="F392" i="5"/>
  <c r="F458" i="5" s="1"/>
  <c r="F524" i="5" s="1"/>
  <c r="G392" i="5"/>
  <c r="L392" i="5"/>
  <c r="E393" i="5"/>
  <c r="F393" i="5"/>
  <c r="F459" i="5" s="1"/>
  <c r="G393" i="5"/>
  <c r="L393" i="5"/>
  <c r="E394" i="5"/>
  <c r="G394" i="5"/>
  <c r="L394" i="5"/>
  <c r="E395" i="5"/>
  <c r="F395" i="5"/>
  <c r="F461" i="5" s="1"/>
  <c r="G395" i="5"/>
  <c r="G461" i="5" s="1"/>
  <c r="G527" i="5" s="1"/>
  <c r="L395" i="5"/>
  <c r="E396" i="5"/>
  <c r="F396" i="5"/>
  <c r="F462" i="5" s="1"/>
  <c r="F528" i="5" s="1"/>
  <c r="F660" i="5" s="1"/>
  <c r="G396" i="5"/>
  <c r="G462" i="5" s="1"/>
  <c r="G528" i="5" s="1"/>
  <c r="G660" i="5" s="1"/>
  <c r="L396" i="5"/>
  <c r="E398" i="5"/>
  <c r="F398" i="5"/>
  <c r="G398" i="5"/>
  <c r="H398" i="5"/>
  <c r="I398" i="5"/>
  <c r="I399" i="5" s="1"/>
  <c r="I400" i="5" s="1"/>
  <c r="I401" i="5" s="1"/>
  <c r="I402" i="5" s="1"/>
  <c r="I403" i="5" s="1"/>
  <c r="I404" i="5" s="1"/>
  <c r="I405" i="5" s="1"/>
  <c r="I406" i="5" s="1"/>
  <c r="I407" i="5" s="1"/>
  <c r="I408" i="5" s="1"/>
  <c r="I409" i="5" s="1"/>
  <c r="I410" i="5" s="1"/>
  <c r="I411" i="5" s="1"/>
  <c r="I412" i="5" s="1"/>
  <c r="I413" i="5" s="1"/>
  <c r="I414" i="5" s="1"/>
  <c r="I415" i="5" s="1"/>
  <c r="I416" i="5" s="1"/>
  <c r="I417" i="5" s="1"/>
  <c r="I418" i="5" s="1"/>
  <c r="I419" i="5" s="1"/>
  <c r="I420" i="5" s="1"/>
  <c r="I421" i="5" s="1"/>
  <c r="I422" i="5" s="1"/>
  <c r="I423" i="5" s="1"/>
  <c r="I424" i="5" s="1"/>
  <c r="I425" i="5" s="1"/>
  <c r="I426" i="5" s="1"/>
  <c r="I427" i="5" s="1"/>
  <c r="I428" i="5" s="1"/>
  <c r="I429" i="5" s="1"/>
  <c r="I430" i="5" s="1"/>
  <c r="I431" i="5" s="1"/>
  <c r="I432" i="5" s="1"/>
  <c r="I433" i="5" s="1"/>
  <c r="I434" i="5" s="1"/>
  <c r="I435" i="5" s="1"/>
  <c r="I436" i="5" s="1"/>
  <c r="I437" i="5" s="1"/>
  <c r="I438" i="5" s="1"/>
  <c r="I439" i="5" s="1"/>
  <c r="I440" i="5" s="1"/>
  <c r="I441" i="5" s="1"/>
  <c r="I442" i="5" s="1"/>
  <c r="I443" i="5" s="1"/>
  <c r="I444" i="5" s="1"/>
  <c r="I445" i="5" s="1"/>
  <c r="I446" i="5" s="1"/>
  <c r="I447" i="5" s="1"/>
  <c r="I448" i="5" s="1"/>
  <c r="I449" i="5" s="1"/>
  <c r="I450" i="5" s="1"/>
  <c r="I451" i="5" s="1"/>
  <c r="I452" i="5" s="1"/>
  <c r="I453" i="5" s="1"/>
  <c r="I454" i="5" s="1"/>
  <c r="I455" i="5" s="1"/>
  <c r="I456" i="5" s="1"/>
  <c r="I457" i="5" s="1"/>
  <c r="I458" i="5" s="1"/>
  <c r="I459" i="5" s="1"/>
  <c r="I460" i="5" s="1"/>
  <c r="I461" i="5" s="1"/>
  <c r="I462" i="5" s="1"/>
  <c r="J398" i="5"/>
  <c r="J399" i="5" s="1"/>
  <c r="J400" i="5" s="1"/>
  <c r="J401" i="5" s="1"/>
  <c r="J402" i="5" s="1"/>
  <c r="J403" i="5" s="1"/>
  <c r="J404" i="5" s="1"/>
  <c r="J405" i="5" s="1"/>
  <c r="J406" i="5" s="1"/>
  <c r="J407" i="5" s="1"/>
  <c r="J408" i="5" s="1"/>
  <c r="J409" i="5" s="1"/>
  <c r="J410" i="5" s="1"/>
  <c r="J411" i="5" s="1"/>
  <c r="J412" i="5" s="1"/>
  <c r="J413" i="5" s="1"/>
  <c r="J414" i="5" s="1"/>
  <c r="J415" i="5" s="1"/>
  <c r="J416" i="5" s="1"/>
  <c r="J417" i="5" s="1"/>
  <c r="J418" i="5" s="1"/>
  <c r="J419" i="5" s="1"/>
  <c r="J420" i="5" s="1"/>
  <c r="J421" i="5" s="1"/>
  <c r="J422" i="5" s="1"/>
  <c r="J423" i="5" s="1"/>
  <c r="J424" i="5" s="1"/>
  <c r="J425" i="5" s="1"/>
  <c r="J426" i="5" s="1"/>
  <c r="J427" i="5" s="1"/>
  <c r="J428" i="5" s="1"/>
  <c r="J429" i="5" s="1"/>
  <c r="J430" i="5" s="1"/>
  <c r="J431" i="5" s="1"/>
  <c r="J432" i="5" s="1"/>
  <c r="J433" i="5" s="1"/>
  <c r="J434" i="5" s="1"/>
  <c r="J435" i="5" s="1"/>
  <c r="J436" i="5" s="1"/>
  <c r="J437" i="5" s="1"/>
  <c r="J438" i="5" s="1"/>
  <c r="J439" i="5" s="1"/>
  <c r="J440" i="5" s="1"/>
  <c r="J441" i="5" s="1"/>
  <c r="J442" i="5" s="1"/>
  <c r="J443" i="5" s="1"/>
  <c r="J444" i="5" s="1"/>
  <c r="J445" i="5" s="1"/>
  <c r="J446" i="5" s="1"/>
  <c r="J447" i="5" s="1"/>
  <c r="J448" i="5" s="1"/>
  <c r="J449" i="5" s="1"/>
  <c r="J450" i="5" s="1"/>
  <c r="J451" i="5" s="1"/>
  <c r="J452" i="5" s="1"/>
  <c r="J453" i="5" s="1"/>
  <c r="J454" i="5" s="1"/>
  <c r="J455" i="5" s="1"/>
  <c r="J456" i="5" s="1"/>
  <c r="J457" i="5" s="1"/>
  <c r="J458" i="5" s="1"/>
  <c r="J459" i="5" s="1"/>
  <c r="J460" i="5" s="1"/>
  <c r="J461" i="5" s="1"/>
  <c r="J462" i="5" s="1"/>
  <c r="K398" i="5"/>
  <c r="K399" i="5" s="1"/>
  <c r="K400" i="5" s="1"/>
  <c r="K401" i="5" s="1"/>
  <c r="K402" i="5" s="1"/>
  <c r="K403" i="5" s="1"/>
  <c r="K404" i="5" s="1"/>
  <c r="K405" i="5" s="1"/>
  <c r="K406" i="5" s="1"/>
  <c r="K407" i="5" s="1"/>
  <c r="K408" i="5" s="1"/>
  <c r="K409" i="5" s="1"/>
  <c r="K410" i="5" s="1"/>
  <c r="K411" i="5" s="1"/>
  <c r="K412" i="5" s="1"/>
  <c r="K413" i="5" s="1"/>
  <c r="K414" i="5" s="1"/>
  <c r="K415" i="5" s="1"/>
  <c r="K416" i="5" s="1"/>
  <c r="K417" i="5" s="1"/>
  <c r="K418" i="5" s="1"/>
  <c r="K419" i="5" s="1"/>
  <c r="K420" i="5" s="1"/>
  <c r="K421" i="5" s="1"/>
  <c r="K422" i="5" s="1"/>
  <c r="K423" i="5" s="1"/>
  <c r="K424" i="5" s="1"/>
  <c r="K425" i="5" s="1"/>
  <c r="K426" i="5" s="1"/>
  <c r="K427" i="5" s="1"/>
  <c r="K428" i="5" s="1"/>
  <c r="K429" i="5" s="1"/>
  <c r="K430" i="5" s="1"/>
  <c r="K431" i="5" s="1"/>
  <c r="K432" i="5" s="1"/>
  <c r="K433" i="5" s="1"/>
  <c r="K434" i="5" s="1"/>
  <c r="K435" i="5" s="1"/>
  <c r="K436" i="5" s="1"/>
  <c r="K437" i="5" s="1"/>
  <c r="K438" i="5" s="1"/>
  <c r="K439" i="5" s="1"/>
  <c r="K440" i="5" s="1"/>
  <c r="K441" i="5" s="1"/>
  <c r="K442" i="5" s="1"/>
  <c r="K443" i="5" s="1"/>
  <c r="K444" i="5" s="1"/>
  <c r="K445" i="5" s="1"/>
  <c r="K446" i="5" s="1"/>
  <c r="K447" i="5" s="1"/>
  <c r="K448" i="5" s="1"/>
  <c r="K449" i="5" s="1"/>
  <c r="K450" i="5" s="1"/>
  <c r="K451" i="5" s="1"/>
  <c r="K452" i="5" s="1"/>
  <c r="K453" i="5" s="1"/>
  <c r="K454" i="5" s="1"/>
  <c r="K455" i="5" s="1"/>
  <c r="K456" i="5" s="1"/>
  <c r="K457" i="5" s="1"/>
  <c r="K458" i="5" s="1"/>
  <c r="K459" i="5" s="1"/>
  <c r="K460" i="5" s="1"/>
  <c r="K461" i="5" s="1"/>
  <c r="K462" i="5" s="1"/>
  <c r="L398" i="5"/>
  <c r="M398" i="5"/>
  <c r="E399" i="5"/>
  <c r="F399" i="5"/>
  <c r="G399" i="5"/>
  <c r="G465" i="5" s="1"/>
  <c r="G531" i="5" s="1"/>
  <c r="H399" i="5"/>
  <c r="H400" i="5" s="1"/>
  <c r="H401" i="5" s="1"/>
  <c r="H402" i="5" s="1"/>
  <c r="H403" i="5" s="1"/>
  <c r="H404" i="5" s="1"/>
  <c r="H405" i="5" s="1"/>
  <c r="H406" i="5" s="1"/>
  <c r="H407" i="5" s="1"/>
  <c r="H408" i="5" s="1"/>
  <c r="H409" i="5" s="1"/>
  <c r="H410" i="5" s="1"/>
  <c r="H411" i="5" s="1"/>
  <c r="H412" i="5" s="1"/>
  <c r="H413" i="5" s="1"/>
  <c r="H414" i="5" s="1"/>
  <c r="H415" i="5" s="1"/>
  <c r="H416" i="5" s="1"/>
  <c r="H417" i="5" s="1"/>
  <c r="H418" i="5" s="1"/>
  <c r="H419" i="5" s="1"/>
  <c r="H420" i="5" s="1"/>
  <c r="H421" i="5" s="1"/>
  <c r="H422" i="5" s="1"/>
  <c r="H423" i="5" s="1"/>
  <c r="H424" i="5" s="1"/>
  <c r="H425" i="5" s="1"/>
  <c r="H426" i="5" s="1"/>
  <c r="H427" i="5" s="1"/>
  <c r="H428" i="5" s="1"/>
  <c r="H429" i="5" s="1"/>
  <c r="H430" i="5" s="1"/>
  <c r="H431" i="5" s="1"/>
  <c r="H432" i="5" s="1"/>
  <c r="H433" i="5" s="1"/>
  <c r="H434" i="5" s="1"/>
  <c r="H435" i="5" s="1"/>
  <c r="H436" i="5" s="1"/>
  <c r="H437" i="5" s="1"/>
  <c r="H438" i="5" s="1"/>
  <c r="H439" i="5" s="1"/>
  <c r="H440" i="5" s="1"/>
  <c r="H441" i="5" s="1"/>
  <c r="H442" i="5" s="1"/>
  <c r="H443" i="5" s="1"/>
  <c r="H444" i="5" s="1"/>
  <c r="H445" i="5" s="1"/>
  <c r="H446" i="5" s="1"/>
  <c r="H447" i="5" s="1"/>
  <c r="H448" i="5" s="1"/>
  <c r="H449" i="5" s="1"/>
  <c r="H450" i="5" s="1"/>
  <c r="H451" i="5" s="1"/>
  <c r="H452" i="5" s="1"/>
  <c r="H453" i="5" s="1"/>
  <c r="H454" i="5" s="1"/>
  <c r="H455" i="5" s="1"/>
  <c r="H456" i="5" s="1"/>
  <c r="H457" i="5" s="1"/>
  <c r="H458" i="5" s="1"/>
  <c r="H459" i="5" s="1"/>
  <c r="H460" i="5" s="1"/>
  <c r="H461" i="5" s="1"/>
  <c r="H462" i="5" s="1"/>
  <c r="L399" i="5"/>
  <c r="M399" i="5"/>
  <c r="E400" i="5"/>
  <c r="F400" i="5"/>
  <c r="G400" i="5"/>
  <c r="L400" i="5"/>
  <c r="M400" i="5"/>
  <c r="E401" i="5"/>
  <c r="F401" i="5"/>
  <c r="G401" i="5"/>
  <c r="L401" i="5"/>
  <c r="M401" i="5"/>
  <c r="E402" i="5"/>
  <c r="F402" i="5"/>
  <c r="F468" i="5" s="1"/>
  <c r="F534" i="5" s="1"/>
  <c r="G402" i="5"/>
  <c r="G468" i="5" s="1"/>
  <c r="L402" i="5"/>
  <c r="M402" i="5"/>
  <c r="E403" i="5"/>
  <c r="G403" i="5"/>
  <c r="L403" i="5"/>
  <c r="M403" i="5"/>
  <c r="E404" i="5"/>
  <c r="F404" i="5"/>
  <c r="F470" i="5" s="1"/>
  <c r="G404" i="5"/>
  <c r="G470" i="5" s="1"/>
  <c r="L404" i="5"/>
  <c r="M404" i="5"/>
  <c r="E405" i="5"/>
  <c r="F405" i="5"/>
  <c r="G405" i="5"/>
  <c r="L405" i="5"/>
  <c r="M405" i="5"/>
  <c r="E406" i="5"/>
  <c r="G406" i="5"/>
  <c r="L406" i="5"/>
  <c r="M406" i="5"/>
  <c r="E407" i="5"/>
  <c r="F407" i="5"/>
  <c r="G407" i="5"/>
  <c r="G473" i="5" s="1"/>
  <c r="L407" i="5"/>
  <c r="M407" i="5"/>
  <c r="E408" i="5"/>
  <c r="L408" i="5"/>
  <c r="M408" i="5"/>
  <c r="E409" i="5"/>
  <c r="F409" i="5"/>
  <c r="G409" i="5"/>
  <c r="L409" i="5"/>
  <c r="M409" i="5"/>
  <c r="E410" i="5"/>
  <c r="L410" i="5"/>
  <c r="M410" i="5"/>
  <c r="E411" i="5"/>
  <c r="F411" i="5"/>
  <c r="G411" i="5"/>
  <c r="L411" i="5"/>
  <c r="E412" i="5"/>
  <c r="L412" i="5"/>
  <c r="E413" i="5"/>
  <c r="F413" i="5"/>
  <c r="G413" i="5"/>
  <c r="L413" i="5"/>
  <c r="E414" i="5"/>
  <c r="L414" i="5"/>
  <c r="E415" i="5"/>
  <c r="G415" i="5"/>
  <c r="G481" i="5" s="1"/>
  <c r="L415" i="5"/>
  <c r="E416" i="5"/>
  <c r="G416" i="5"/>
  <c r="L416" i="5"/>
  <c r="E417" i="5"/>
  <c r="F417" i="5"/>
  <c r="L417" i="5"/>
  <c r="E418" i="5"/>
  <c r="G418" i="5"/>
  <c r="L418" i="5"/>
  <c r="E419" i="5"/>
  <c r="F419" i="5"/>
  <c r="G419" i="5"/>
  <c r="G485" i="5" s="1"/>
  <c r="G551" i="5" s="1"/>
  <c r="L419" i="5"/>
  <c r="E420" i="5"/>
  <c r="G420" i="5"/>
  <c r="L420" i="5"/>
  <c r="E421" i="5"/>
  <c r="F421" i="5"/>
  <c r="F487" i="5" s="1"/>
  <c r="G421" i="5"/>
  <c r="G487" i="5" s="1"/>
  <c r="L421" i="5"/>
  <c r="E422" i="5"/>
  <c r="G422" i="5"/>
  <c r="L422" i="5"/>
  <c r="E423" i="5"/>
  <c r="F423" i="5"/>
  <c r="L423" i="5"/>
  <c r="E424" i="5"/>
  <c r="G424" i="5"/>
  <c r="L424" i="5"/>
  <c r="E425" i="5"/>
  <c r="G425" i="5"/>
  <c r="G491" i="5" s="1"/>
  <c r="L425" i="5"/>
  <c r="E426" i="5"/>
  <c r="L426" i="5"/>
  <c r="E427" i="5"/>
  <c r="L427" i="5"/>
  <c r="E428" i="5"/>
  <c r="G428" i="5"/>
  <c r="L428" i="5"/>
  <c r="E429" i="5"/>
  <c r="F429" i="5"/>
  <c r="L429" i="5"/>
  <c r="E430" i="5"/>
  <c r="G430" i="5"/>
  <c r="L430" i="5"/>
  <c r="E431" i="5"/>
  <c r="F431" i="5"/>
  <c r="L431" i="5"/>
  <c r="E432" i="5"/>
  <c r="L432" i="5"/>
  <c r="E433" i="5"/>
  <c r="F433" i="5"/>
  <c r="G433" i="5"/>
  <c r="G499" i="5" s="1"/>
  <c r="G565" i="5" s="1"/>
  <c r="L433" i="5"/>
  <c r="E434" i="5"/>
  <c r="G434" i="5"/>
  <c r="G500" i="5" s="1"/>
  <c r="L434" i="5"/>
  <c r="E435" i="5"/>
  <c r="F435" i="5"/>
  <c r="G435" i="5"/>
  <c r="G501" i="5" s="1"/>
  <c r="G633" i="5" s="1"/>
  <c r="L435" i="5"/>
  <c r="E436" i="5"/>
  <c r="G436" i="5"/>
  <c r="L436" i="5"/>
  <c r="E437" i="5"/>
  <c r="F437" i="5"/>
  <c r="G437" i="5"/>
  <c r="G503" i="5" s="1"/>
  <c r="L437" i="5"/>
  <c r="E438" i="5"/>
  <c r="G438" i="5"/>
  <c r="L438" i="5"/>
  <c r="E439" i="5"/>
  <c r="F439" i="5"/>
  <c r="F505" i="5" s="1"/>
  <c r="G439" i="5"/>
  <c r="G505" i="5" s="1"/>
  <c r="L439" i="5"/>
  <c r="E440" i="5"/>
  <c r="G440" i="5"/>
  <c r="G506" i="5" s="1"/>
  <c r="G638" i="5" s="1"/>
  <c r="L440" i="5"/>
  <c r="E441" i="5"/>
  <c r="F441" i="5"/>
  <c r="G441" i="5"/>
  <c r="G507" i="5" s="1"/>
  <c r="L441" i="5"/>
  <c r="E442" i="5"/>
  <c r="G442" i="5"/>
  <c r="L442" i="5"/>
  <c r="E443" i="5"/>
  <c r="G443" i="5"/>
  <c r="G509" i="5" s="1"/>
  <c r="L443" i="5"/>
  <c r="E444" i="5"/>
  <c r="G444" i="5"/>
  <c r="G510" i="5" s="1"/>
  <c r="L444" i="5"/>
  <c r="E445" i="5"/>
  <c r="G445" i="5"/>
  <c r="G511" i="5" s="1"/>
  <c r="L445" i="5"/>
  <c r="E446" i="5"/>
  <c r="G446" i="5"/>
  <c r="L446" i="5"/>
  <c r="E447" i="5"/>
  <c r="F447" i="5"/>
  <c r="G447" i="5"/>
  <c r="G513" i="5" s="1"/>
  <c r="L447" i="5"/>
  <c r="E448" i="5"/>
  <c r="F448" i="5"/>
  <c r="F514" i="5" s="1"/>
  <c r="G448" i="5"/>
  <c r="L448" i="5"/>
  <c r="E449" i="5"/>
  <c r="G449" i="5"/>
  <c r="G515" i="5" s="1"/>
  <c r="L449" i="5"/>
  <c r="E450" i="5"/>
  <c r="G450" i="5"/>
  <c r="L450" i="5"/>
  <c r="E451" i="5"/>
  <c r="F451" i="5"/>
  <c r="G451" i="5"/>
  <c r="G517" i="5" s="1"/>
  <c r="L451" i="5"/>
  <c r="E452" i="5"/>
  <c r="G452" i="5"/>
  <c r="L452" i="5"/>
  <c r="E453" i="5"/>
  <c r="F453" i="5"/>
  <c r="G453" i="5"/>
  <c r="G519" i="5" s="1"/>
  <c r="L453" i="5"/>
  <c r="E454" i="5"/>
  <c r="F454" i="5"/>
  <c r="F520" i="5" s="1"/>
  <c r="G454" i="5"/>
  <c r="L454" i="5"/>
  <c r="E455" i="5"/>
  <c r="F455" i="5"/>
  <c r="G455" i="5"/>
  <c r="G521" i="5" s="1"/>
  <c r="L455" i="5"/>
  <c r="E456" i="5"/>
  <c r="G456" i="5"/>
  <c r="G522" i="5" s="1"/>
  <c r="G654" i="5" s="1"/>
  <c r="L456" i="5"/>
  <c r="E457" i="5"/>
  <c r="G457" i="5"/>
  <c r="G523" i="5" s="1"/>
  <c r="L457" i="5"/>
  <c r="E458" i="5"/>
  <c r="G458" i="5"/>
  <c r="L458" i="5"/>
  <c r="E459" i="5"/>
  <c r="G459" i="5"/>
  <c r="G525" i="5" s="1"/>
  <c r="L459" i="5"/>
  <c r="E460" i="5"/>
  <c r="G460" i="5"/>
  <c r="L460" i="5"/>
  <c r="E461" i="5"/>
  <c r="L461" i="5"/>
  <c r="E462" i="5"/>
  <c r="L462" i="5"/>
  <c r="E464" i="5"/>
  <c r="F464" i="5"/>
  <c r="G464" i="5"/>
  <c r="G530" i="5" s="1"/>
  <c r="H464" i="5"/>
  <c r="H465" i="5" s="1"/>
  <c r="H466" i="5" s="1"/>
  <c r="H467" i="5" s="1"/>
  <c r="H468" i="5" s="1"/>
  <c r="H469" i="5" s="1"/>
  <c r="H470" i="5" s="1"/>
  <c r="H471" i="5" s="1"/>
  <c r="H472" i="5" s="1"/>
  <c r="H473" i="5" s="1"/>
  <c r="H474" i="5" s="1"/>
  <c r="H475" i="5" s="1"/>
  <c r="H476" i="5" s="1"/>
  <c r="H477" i="5" s="1"/>
  <c r="H478" i="5" s="1"/>
  <c r="H479" i="5" s="1"/>
  <c r="H480" i="5" s="1"/>
  <c r="H481" i="5" s="1"/>
  <c r="H482" i="5" s="1"/>
  <c r="H483" i="5" s="1"/>
  <c r="H484" i="5" s="1"/>
  <c r="H485" i="5" s="1"/>
  <c r="H486" i="5" s="1"/>
  <c r="H487" i="5" s="1"/>
  <c r="H488" i="5" s="1"/>
  <c r="H489" i="5" s="1"/>
  <c r="H490" i="5" s="1"/>
  <c r="H491" i="5" s="1"/>
  <c r="H492" i="5" s="1"/>
  <c r="H493" i="5" s="1"/>
  <c r="H494" i="5" s="1"/>
  <c r="H495" i="5" s="1"/>
  <c r="H496" i="5" s="1"/>
  <c r="H497" i="5" s="1"/>
  <c r="H498" i="5" s="1"/>
  <c r="H499" i="5" s="1"/>
  <c r="H500" i="5" s="1"/>
  <c r="H501" i="5" s="1"/>
  <c r="H502" i="5" s="1"/>
  <c r="H503" i="5" s="1"/>
  <c r="H504" i="5" s="1"/>
  <c r="H505" i="5" s="1"/>
  <c r="H506" i="5" s="1"/>
  <c r="H507" i="5" s="1"/>
  <c r="H508" i="5" s="1"/>
  <c r="H509" i="5" s="1"/>
  <c r="H510" i="5" s="1"/>
  <c r="H511" i="5" s="1"/>
  <c r="H512" i="5" s="1"/>
  <c r="H513" i="5" s="1"/>
  <c r="H514" i="5" s="1"/>
  <c r="H515" i="5" s="1"/>
  <c r="H516" i="5" s="1"/>
  <c r="H517" i="5" s="1"/>
  <c r="H518" i="5" s="1"/>
  <c r="H519" i="5" s="1"/>
  <c r="H520" i="5" s="1"/>
  <c r="H521" i="5" s="1"/>
  <c r="H522" i="5" s="1"/>
  <c r="H523" i="5" s="1"/>
  <c r="H524" i="5" s="1"/>
  <c r="H525" i="5" s="1"/>
  <c r="H526" i="5" s="1"/>
  <c r="H527" i="5" s="1"/>
  <c r="H528" i="5" s="1"/>
  <c r="I464" i="5"/>
  <c r="I465" i="5" s="1"/>
  <c r="I466" i="5" s="1"/>
  <c r="I467" i="5" s="1"/>
  <c r="I468" i="5" s="1"/>
  <c r="I469" i="5" s="1"/>
  <c r="I470" i="5" s="1"/>
  <c r="I471" i="5" s="1"/>
  <c r="I472" i="5" s="1"/>
  <c r="I473" i="5" s="1"/>
  <c r="I474" i="5" s="1"/>
  <c r="I475" i="5" s="1"/>
  <c r="I476" i="5" s="1"/>
  <c r="I477" i="5" s="1"/>
  <c r="I478" i="5" s="1"/>
  <c r="I479" i="5" s="1"/>
  <c r="I480" i="5" s="1"/>
  <c r="I481" i="5" s="1"/>
  <c r="I482" i="5" s="1"/>
  <c r="I483" i="5" s="1"/>
  <c r="I484" i="5" s="1"/>
  <c r="I485" i="5" s="1"/>
  <c r="I486" i="5" s="1"/>
  <c r="I487" i="5" s="1"/>
  <c r="I488" i="5" s="1"/>
  <c r="I489" i="5" s="1"/>
  <c r="I490" i="5" s="1"/>
  <c r="I491" i="5" s="1"/>
  <c r="I492" i="5" s="1"/>
  <c r="I493" i="5" s="1"/>
  <c r="I494" i="5" s="1"/>
  <c r="I495" i="5" s="1"/>
  <c r="I496" i="5" s="1"/>
  <c r="I497" i="5" s="1"/>
  <c r="I498" i="5" s="1"/>
  <c r="I499" i="5" s="1"/>
  <c r="I500" i="5" s="1"/>
  <c r="I501" i="5" s="1"/>
  <c r="I502" i="5" s="1"/>
  <c r="I503" i="5" s="1"/>
  <c r="I504" i="5" s="1"/>
  <c r="I505" i="5" s="1"/>
  <c r="I506" i="5" s="1"/>
  <c r="I507" i="5" s="1"/>
  <c r="I508" i="5" s="1"/>
  <c r="I509" i="5" s="1"/>
  <c r="I510" i="5" s="1"/>
  <c r="I511" i="5" s="1"/>
  <c r="I512" i="5" s="1"/>
  <c r="I513" i="5" s="1"/>
  <c r="I514" i="5" s="1"/>
  <c r="I515" i="5" s="1"/>
  <c r="I516" i="5" s="1"/>
  <c r="I517" i="5" s="1"/>
  <c r="I518" i="5" s="1"/>
  <c r="I519" i="5" s="1"/>
  <c r="I520" i="5" s="1"/>
  <c r="I521" i="5" s="1"/>
  <c r="I522" i="5" s="1"/>
  <c r="I523" i="5" s="1"/>
  <c r="I524" i="5" s="1"/>
  <c r="I525" i="5" s="1"/>
  <c r="I526" i="5" s="1"/>
  <c r="I527" i="5" s="1"/>
  <c r="I528" i="5" s="1"/>
  <c r="J464" i="5"/>
  <c r="J465" i="5" s="1"/>
  <c r="J466" i="5" s="1"/>
  <c r="J467" i="5" s="1"/>
  <c r="J468" i="5" s="1"/>
  <c r="J469" i="5" s="1"/>
  <c r="J470" i="5" s="1"/>
  <c r="J471" i="5" s="1"/>
  <c r="J472" i="5" s="1"/>
  <c r="J473" i="5" s="1"/>
  <c r="J474" i="5" s="1"/>
  <c r="J475" i="5" s="1"/>
  <c r="J476" i="5" s="1"/>
  <c r="J477" i="5" s="1"/>
  <c r="J478" i="5" s="1"/>
  <c r="J479" i="5" s="1"/>
  <c r="J480" i="5" s="1"/>
  <c r="J481" i="5" s="1"/>
  <c r="J482" i="5" s="1"/>
  <c r="J483" i="5" s="1"/>
  <c r="J484" i="5" s="1"/>
  <c r="J485" i="5" s="1"/>
  <c r="J486" i="5" s="1"/>
  <c r="J487" i="5" s="1"/>
  <c r="J488" i="5" s="1"/>
  <c r="J489" i="5" s="1"/>
  <c r="J490" i="5" s="1"/>
  <c r="J491" i="5" s="1"/>
  <c r="J492" i="5" s="1"/>
  <c r="J493" i="5" s="1"/>
  <c r="J494" i="5" s="1"/>
  <c r="J495" i="5" s="1"/>
  <c r="J496" i="5" s="1"/>
  <c r="J497" i="5" s="1"/>
  <c r="J498" i="5" s="1"/>
  <c r="J499" i="5" s="1"/>
  <c r="J500" i="5" s="1"/>
  <c r="J501" i="5" s="1"/>
  <c r="J502" i="5" s="1"/>
  <c r="J503" i="5" s="1"/>
  <c r="J504" i="5" s="1"/>
  <c r="J505" i="5" s="1"/>
  <c r="J506" i="5" s="1"/>
  <c r="J507" i="5" s="1"/>
  <c r="J508" i="5" s="1"/>
  <c r="J509" i="5" s="1"/>
  <c r="J510" i="5" s="1"/>
  <c r="J511" i="5" s="1"/>
  <c r="J512" i="5" s="1"/>
  <c r="J513" i="5" s="1"/>
  <c r="J514" i="5" s="1"/>
  <c r="J515" i="5" s="1"/>
  <c r="J516" i="5" s="1"/>
  <c r="J517" i="5" s="1"/>
  <c r="J518" i="5" s="1"/>
  <c r="J519" i="5" s="1"/>
  <c r="J520" i="5" s="1"/>
  <c r="J521" i="5" s="1"/>
  <c r="J522" i="5" s="1"/>
  <c r="J523" i="5" s="1"/>
  <c r="J524" i="5" s="1"/>
  <c r="J525" i="5" s="1"/>
  <c r="J526" i="5" s="1"/>
  <c r="J527" i="5" s="1"/>
  <c r="J528" i="5" s="1"/>
  <c r="K464" i="5"/>
  <c r="K465" i="5" s="1"/>
  <c r="K466" i="5" s="1"/>
  <c r="K467" i="5" s="1"/>
  <c r="K468" i="5" s="1"/>
  <c r="K469" i="5" s="1"/>
  <c r="K470" i="5" s="1"/>
  <c r="K471" i="5" s="1"/>
  <c r="K472" i="5" s="1"/>
  <c r="K473" i="5" s="1"/>
  <c r="K474" i="5" s="1"/>
  <c r="K475" i="5" s="1"/>
  <c r="K476" i="5" s="1"/>
  <c r="K477" i="5" s="1"/>
  <c r="K478" i="5" s="1"/>
  <c r="K479" i="5" s="1"/>
  <c r="K480" i="5" s="1"/>
  <c r="K481" i="5" s="1"/>
  <c r="K482" i="5" s="1"/>
  <c r="K483" i="5" s="1"/>
  <c r="K484" i="5" s="1"/>
  <c r="K485" i="5" s="1"/>
  <c r="K486" i="5" s="1"/>
  <c r="K487" i="5" s="1"/>
  <c r="K488" i="5" s="1"/>
  <c r="K489" i="5" s="1"/>
  <c r="K490" i="5" s="1"/>
  <c r="K491" i="5" s="1"/>
  <c r="K492" i="5" s="1"/>
  <c r="K493" i="5" s="1"/>
  <c r="K494" i="5" s="1"/>
  <c r="K495" i="5" s="1"/>
  <c r="K496" i="5" s="1"/>
  <c r="K497" i="5" s="1"/>
  <c r="K498" i="5" s="1"/>
  <c r="K499" i="5" s="1"/>
  <c r="K500" i="5" s="1"/>
  <c r="K501" i="5" s="1"/>
  <c r="K502" i="5" s="1"/>
  <c r="K503" i="5" s="1"/>
  <c r="K504" i="5" s="1"/>
  <c r="K505" i="5" s="1"/>
  <c r="K506" i="5" s="1"/>
  <c r="K507" i="5" s="1"/>
  <c r="K508" i="5" s="1"/>
  <c r="K509" i="5" s="1"/>
  <c r="K510" i="5" s="1"/>
  <c r="K511" i="5" s="1"/>
  <c r="K512" i="5" s="1"/>
  <c r="K513" i="5" s="1"/>
  <c r="K514" i="5" s="1"/>
  <c r="K515" i="5" s="1"/>
  <c r="K516" i="5" s="1"/>
  <c r="K517" i="5" s="1"/>
  <c r="K518" i="5" s="1"/>
  <c r="K519" i="5" s="1"/>
  <c r="K520" i="5" s="1"/>
  <c r="K521" i="5" s="1"/>
  <c r="K522" i="5" s="1"/>
  <c r="K523" i="5" s="1"/>
  <c r="K524" i="5" s="1"/>
  <c r="K525" i="5" s="1"/>
  <c r="K526" i="5" s="1"/>
  <c r="K527" i="5" s="1"/>
  <c r="K528" i="5" s="1"/>
  <c r="L464" i="5"/>
  <c r="M464" i="5"/>
  <c r="E465" i="5"/>
  <c r="F465" i="5"/>
  <c r="F597" i="5" s="1"/>
  <c r="L465" i="5"/>
  <c r="M465" i="5"/>
  <c r="E466" i="5"/>
  <c r="F466" i="5"/>
  <c r="F532" i="5" s="1"/>
  <c r="G466" i="5"/>
  <c r="L466" i="5"/>
  <c r="M466" i="5"/>
  <c r="E467" i="5"/>
  <c r="F467" i="5"/>
  <c r="G467" i="5"/>
  <c r="G533" i="5" s="1"/>
  <c r="L467" i="5"/>
  <c r="M467" i="5"/>
  <c r="E468" i="5"/>
  <c r="L468" i="5"/>
  <c r="M468" i="5"/>
  <c r="E469" i="5"/>
  <c r="G469" i="5"/>
  <c r="L469" i="5"/>
  <c r="M469" i="5"/>
  <c r="E470" i="5"/>
  <c r="L470" i="5"/>
  <c r="M470" i="5"/>
  <c r="E471" i="5"/>
  <c r="F471" i="5"/>
  <c r="F603" i="5" s="1"/>
  <c r="G471" i="5"/>
  <c r="L471" i="5"/>
  <c r="M471" i="5"/>
  <c r="E472" i="5"/>
  <c r="G472" i="5"/>
  <c r="L472" i="5"/>
  <c r="M472" i="5"/>
  <c r="E473" i="5"/>
  <c r="F473" i="5"/>
  <c r="L473" i="5"/>
  <c r="M473" i="5"/>
  <c r="E474" i="5"/>
  <c r="F474" i="5"/>
  <c r="G474" i="5"/>
  <c r="G606" i="5" s="1"/>
  <c r="L474" i="5"/>
  <c r="M474" i="5"/>
  <c r="E475" i="5"/>
  <c r="F475" i="5"/>
  <c r="G475" i="5"/>
  <c r="G541" i="5" s="1"/>
  <c r="L475" i="5"/>
  <c r="M475" i="5"/>
  <c r="E476" i="5"/>
  <c r="F476" i="5"/>
  <c r="L476" i="5"/>
  <c r="M476" i="5"/>
  <c r="E477" i="5"/>
  <c r="F477" i="5"/>
  <c r="F609" i="5" s="1"/>
  <c r="G477" i="5"/>
  <c r="L477" i="5"/>
  <c r="E478" i="5"/>
  <c r="G478" i="5"/>
  <c r="L478" i="5"/>
  <c r="E479" i="5"/>
  <c r="F479" i="5"/>
  <c r="G479" i="5"/>
  <c r="L479" i="5"/>
  <c r="E480" i="5"/>
  <c r="G480" i="5"/>
  <c r="G612" i="5" s="1"/>
  <c r="L480" i="5"/>
  <c r="E481" i="5"/>
  <c r="F481" i="5"/>
  <c r="F613" i="5" s="1"/>
  <c r="L481" i="5"/>
  <c r="E482" i="5"/>
  <c r="G482" i="5"/>
  <c r="L482" i="5"/>
  <c r="E483" i="5"/>
  <c r="F483" i="5"/>
  <c r="F549" i="5" s="1"/>
  <c r="L483" i="5"/>
  <c r="E484" i="5"/>
  <c r="F484" i="5"/>
  <c r="G484" i="5"/>
  <c r="G550" i="5" s="1"/>
  <c r="L484" i="5"/>
  <c r="E485" i="5"/>
  <c r="F485" i="5"/>
  <c r="F551" i="5" s="1"/>
  <c r="L485" i="5"/>
  <c r="E486" i="5"/>
  <c r="G486" i="5"/>
  <c r="G552" i="5" s="1"/>
  <c r="L486" i="5"/>
  <c r="E487" i="5"/>
  <c r="L487" i="5"/>
  <c r="E488" i="5"/>
  <c r="F488" i="5"/>
  <c r="G488" i="5"/>
  <c r="L488" i="5"/>
  <c r="E489" i="5"/>
  <c r="F489" i="5"/>
  <c r="L489" i="5"/>
  <c r="E490" i="5"/>
  <c r="G490" i="5"/>
  <c r="G622" i="5" s="1"/>
  <c r="L490" i="5"/>
  <c r="E491" i="5"/>
  <c r="F491" i="5"/>
  <c r="L491" i="5"/>
  <c r="E492" i="5"/>
  <c r="G492" i="5"/>
  <c r="G624" i="5" s="1"/>
  <c r="L492" i="5"/>
  <c r="E493" i="5"/>
  <c r="F493" i="5"/>
  <c r="F559" i="5" s="1"/>
  <c r="L493" i="5"/>
  <c r="E494" i="5"/>
  <c r="F494" i="5"/>
  <c r="G494" i="5"/>
  <c r="G560" i="5" s="1"/>
  <c r="L494" i="5"/>
  <c r="E495" i="5"/>
  <c r="F495" i="5"/>
  <c r="F627" i="5" s="1"/>
  <c r="L495" i="5"/>
  <c r="E496" i="5"/>
  <c r="G496" i="5"/>
  <c r="G628" i="5" s="1"/>
  <c r="L496" i="5"/>
  <c r="E497" i="5"/>
  <c r="F497" i="5"/>
  <c r="F629" i="5" s="1"/>
  <c r="L497" i="5"/>
  <c r="E498" i="5"/>
  <c r="F498" i="5"/>
  <c r="G498" i="5"/>
  <c r="L498" i="5"/>
  <c r="E499" i="5"/>
  <c r="F499" i="5"/>
  <c r="F565" i="5" s="1"/>
  <c r="L499" i="5"/>
  <c r="E500" i="5"/>
  <c r="F500" i="5"/>
  <c r="L500" i="5"/>
  <c r="E501" i="5"/>
  <c r="F501" i="5"/>
  <c r="F567" i="5" s="1"/>
  <c r="L501" i="5"/>
  <c r="E502" i="5"/>
  <c r="G502" i="5"/>
  <c r="G568" i="5" s="1"/>
  <c r="L502" i="5"/>
  <c r="E503" i="5"/>
  <c r="F503" i="5"/>
  <c r="F635" i="5" s="1"/>
  <c r="L503" i="5"/>
  <c r="E504" i="5"/>
  <c r="F504" i="5"/>
  <c r="G504" i="5"/>
  <c r="L504" i="5"/>
  <c r="E505" i="5"/>
  <c r="L505" i="5"/>
  <c r="E506" i="5"/>
  <c r="L506" i="5"/>
  <c r="E507" i="5"/>
  <c r="F507" i="5"/>
  <c r="F573" i="5" s="1"/>
  <c r="L507" i="5"/>
  <c r="E508" i="5"/>
  <c r="G508" i="5"/>
  <c r="G574" i="5" s="1"/>
  <c r="L508" i="5"/>
  <c r="E509" i="5"/>
  <c r="F509" i="5"/>
  <c r="F575" i="5" s="1"/>
  <c r="L509" i="5"/>
  <c r="E510" i="5"/>
  <c r="L510" i="5"/>
  <c r="E511" i="5"/>
  <c r="F511" i="5"/>
  <c r="L511" i="5"/>
  <c r="E512" i="5"/>
  <c r="G512" i="5"/>
  <c r="G644" i="5" s="1"/>
  <c r="L512" i="5"/>
  <c r="E513" i="5"/>
  <c r="F513" i="5"/>
  <c r="F645" i="5" s="1"/>
  <c r="L513" i="5"/>
  <c r="E514" i="5"/>
  <c r="G514" i="5"/>
  <c r="L514" i="5"/>
  <c r="E515" i="5"/>
  <c r="F515" i="5"/>
  <c r="F581" i="5" s="1"/>
  <c r="L515" i="5"/>
  <c r="E516" i="5"/>
  <c r="G516" i="5"/>
  <c r="G582" i="5" s="1"/>
  <c r="L516" i="5"/>
  <c r="E517" i="5"/>
  <c r="F517" i="5"/>
  <c r="L517" i="5"/>
  <c r="E518" i="5"/>
  <c r="G518" i="5"/>
  <c r="G650" i="5" s="1"/>
  <c r="L518" i="5"/>
  <c r="E519" i="5"/>
  <c r="F519" i="5"/>
  <c r="F651" i="5" s="1"/>
  <c r="L519" i="5"/>
  <c r="E520" i="5"/>
  <c r="G520" i="5"/>
  <c r="L520" i="5"/>
  <c r="E521" i="5"/>
  <c r="F521" i="5"/>
  <c r="L521" i="5"/>
  <c r="E522" i="5"/>
  <c r="L522" i="5"/>
  <c r="E523" i="5"/>
  <c r="F523" i="5"/>
  <c r="F589" i="5" s="1"/>
  <c r="L523" i="5"/>
  <c r="E524" i="5"/>
  <c r="G524" i="5"/>
  <c r="G590" i="5" s="1"/>
  <c r="L524" i="5"/>
  <c r="E525" i="5"/>
  <c r="F525" i="5"/>
  <c r="F591" i="5" s="1"/>
  <c r="L525" i="5"/>
  <c r="E526" i="5"/>
  <c r="G526" i="5"/>
  <c r="L526" i="5"/>
  <c r="E527" i="5"/>
  <c r="F527" i="5"/>
  <c r="L527" i="5"/>
  <c r="E528" i="5"/>
  <c r="L528" i="5"/>
  <c r="E530" i="5"/>
  <c r="F530" i="5"/>
  <c r="H530" i="5"/>
  <c r="H531" i="5" s="1"/>
  <c r="H532" i="5" s="1"/>
  <c r="H533" i="5" s="1"/>
  <c r="H534" i="5" s="1"/>
  <c r="H535" i="5" s="1"/>
  <c r="H536" i="5" s="1"/>
  <c r="H537" i="5" s="1"/>
  <c r="H538" i="5" s="1"/>
  <c r="H539" i="5" s="1"/>
  <c r="H540" i="5" s="1"/>
  <c r="H541" i="5" s="1"/>
  <c r="H542" i="5" s="1"/>
  <c r="H543" i="5" s="1"/>
  <c r="H544" i="5" s="1"/>
  <c r="H545" i="5" s="1"/>
  <c r="H546" i="5" s="1"/>
  <c r="H547" i="5" s="1"/>
  <c r="H548" i="5" s="1"/>
  <c r="H549" i="5" s="1"/>
  <c r="H550" i="5" s="1"/>
  <c r="H551" i="5" s="1"/>
  <c r="H552" i="5" s="1"/>
  <c r="H553" i="5" s="1"/>
  <c r="H554" i="5" s="1"/>
  <c r="H555" i="5" s="1"/>
  <c r="H556" i="5" s="1"/>
  <c r="H557" i="5" s="1"/>
  <c r="H558" i="5" s="1"/>
  <c r="H559" i="5" s="1"/>
  <c r="H560" i="5" s="1"/>
  <c r="H561" i="5" s="1"/>
  <c r="H562" i="5" s="1"/>
  <c r="H563" i="5" s="1"/>
  <c r="H564" i="5" s="1"/>
  <c r="H565" i="5" s="1"/>
  <c r="H566" i="5" s="1"/>
  <c r="H567" i="5" s="1"/>
  <c r="H568" i="5" s="1"/>
  <c r="H569" i="5" s="1"/>
  <c r="H570" i="5" s="1"/>
  <c r="H571" i="5" s="1"/>
  <c r="H572" i="5" s="1"/>
  <c r="H573" i="5" s="1"/>
  <c r="H574" i="5" s="1"/>
  <c r="H575" i="5" s="1"/>
  <c r="H576" i="5" s="1"/>
  <c r="H577" i="5" s="1"/>
  <c r="H578" i="5" s="1"/>
  <c r="H579" i="5" s="1"/>
  <c r="H580" i="5" s="1"/>
  <c r="H581" i="5" s="1"/>
  <c r="H582" i="5" s="1"/>
  <c r="H583" i="5" s="1"/>
  <c r="H584" i="5" s="1"/>
  <c r="H585" i="5" s="1"/>
  <c r="H586" i="5" s="1"/>
  <c r="H587" i="5" s="1"/>
  <c r="H588" i="5" s="1"/>
  <c r="H589" i="5" s="1"/>
  <c r="H590" i="5" s="1"/>
  <c r="H591" i="5" s="1"/>
  <c r="H592" i="5" s="1"/>
  <c r="H593" i="5" s="1"/>
  <c r="H594" i="5" s="1"/>
  <c r="I530" i="5"/>
  <c r="I531" i="5" s="1"/>
  <c r="I532" i="5" s="1"/>
  <c r="I533" i="5" s="1"/>
  <c r="I534" i="5" s="1"/>
  <c r="I535" i="5" s="1"/>
  <c r="I536" i="5" s="1"/>
  <c r="I537" i="5" s="1"/>
  <c r="I538" i="5" s="1"/>
  <c r="I539" i="5" s="1"/>
  <c r="I540" i="5" s="1"/>
  <c r="I541" i="5" s="1"/>
  <c r="I542" i="5" s="1"/>
  <c r="I543" i="5" s="1"/>
  <c r="I544" i="5" s="1"/>
  <c r="I545" i="5" s="1"/>
  <c r="I546" i="5" s="1"/>
  <c r="I547" i="5" s="1"/>
  <c r="I548" i="5" s="1"/>
  <c r="I549" i="5" s="1"/>
  <c r="I550" i="5" s="1"/>
  <c r="I551" i="5" s="1"/>
  <c r="I552" i="5" s="1"/>
  <c r="I553" i="5" s="1"/>
  <c r="I554" i="5" s="1"/>
  <c r="I555" i="5" s="1"/>
  <c r="I556" i="5" s="1"/>
  <c r="I557" i="5" s="1"/>
  <c r="I558" i="5" s="1"/>
  <c r="I559" i="5" s="1"/>
  <c r="I560" i="5" s="1"/>
  <c r="I561" i="5" s="1"/>
  <c r="I562" i="5" s="1"/>
  <c r="I563" i="5" s="1"/>
  <c r="I564" i="5" s="1"/>
  <c r="I565" i="5" s="1"/>
  <c r="I566" i="5" s="1"/>
  <c r="I567" i="5" s="1"/>
  <c r="I568" i="5" s="1"/>
  <c r="I569" i="5" s="1"/>
  <c r="I570" i="5" s="1"/>
  <c r="I571" i="5" s="1"/>
  <c r="I572" i="5" s="1"/>
  <c r="I573" i="5" s="1"/>
  <c r="I574" i="5" s="1"/>
  <c r="I575" i="5" s="1"/>
  <c r="I576" i="5" s="1"/>
  <c r="I577" i="5" s="1"/>
  <c r="I578" i="5" s="1"/>
  <c r="I579" i="5" s="1"/>
  <c r="I580" i="5" s="1"/>
  <c r="I581" i="5" s="1"/>
  <c r="I582" i="5" s="1"/>
  <c r="I583" i="5" s="1"/>
  <c r="I584" i="5" s="1"/>
  <c r="I585" i="5" s="1"/>
  <c r="I586" i="5" s="1"/>
  <c r="I587" i="5" s="1"/>
  <c r="I588" i="5" s="1"/>
  <c r="I589" i="5" s="1"/>
  <c r="I590" i="5" s="1"/>
  <c r="I591" i="5" s="1"/>
  <c r="I592" i="5" s="1"/>
  <c r="I593" i="5" s="1"/>
  <c r="I594" i="5" s="1"/>
  <c r="J530" i="5"/>
  <c r="J531" i="5" s="1"/>
  <c r="J532" i="5" s="1"/>
  <c r="J533" i="5" s="1"/>
  <c r="J534" i="5" s="1"/>
  <c r="J535" i="5" s="1"/>
  <c r="J536" i="5" s="1"/>
  <c r="J537" i="5" s="1"/>
  <c r="J538" i="5" s="1"/>
  <c r="J539" i="5" s="1"/>
  <c r="J540" i="5" s="1"/>
  <c r="J541" i="5" s="1"/>
  <c r="J542" i="5" s="1"/>
  <c r="J543" i="5" s="1"/>
  <c r="J544" i="5" s="1"/>
  <c r="J545" i="5" s="1"/>
  <c r="J546" i="5" s="1"/>
  <c r="J547" i="5" s="1"/>
  <c r="J548" i="5" s="1"/>
  <c r="J549" i="5" s="1"/>
  <c r="J550" i="5" s="1"/>
  <c r="J551" i="5" s="1"/>
  <c r="J552" i="5" s="1"/>
  <c r="J553" i="5" s="1"/>
  <c r="J554" i="5" s="1"/>
  <c r="J555" i="5" s="1"/>
  <c r="J556" i="5" s="1"/>
  <c r="J557" i="5" s="1"/>
  <c r="J558" i="5" s="1"/>
  <c r="J559" i="5" s="1"/>
  <c r="J560" i="5" s="1"/>
  <c r="J561" i="5" s="1"/>
  <c r="J562" i="5" s="1"/>
  <c r="J563" i="5" s="1"/>
  <c r="J564" i="5" s="1"/>
  <c r="J565" i="5" s="1"/>
  <c r="J566" i="5" s="1"/>
  <c r="J567" i="5" s="1"/>
  <c r="J568" i="5" s="1"/>
  <c r="J569" i="5" s="1"/>
  <c r="J570" i="5" s="1"/>
  <c r="J571" i="5" s="1"/>
  <c r="J572" i="5" s="1"/>
  <c r="J573" i="5" s="1"/>
  <c r="J574" i="5" s="1"/>
  <c r="J575" i="5" s="1"/>
  <c r="J576" i="5" s="1"/>
  <c r="J577" i="5" s="1"/>
  <c r="J578" i="5" s="1"/>
  <c r="J579" i="5" s="1"/>
  <c r="J580" i="5" s="1"/>
  <c r="J581" i="5" s="1"/>
  <c r="J582" i="5" s="1"/>
  <c r="J583" i="5" s="1"/>
  <c r="J584" i="5" s="1"/>
  <c r="J585" i="5" s="1"/>
  <c r="J586" i="5" s="1"/>
  <c r="J587" i="5" s="1"/>
  <c r="J588" i="5" s="1"/>
  <c r="J589" i="5" s="1"/>
  <c r="J590" i="5" s="1"/>
  <c r="J591" i="5" s="1"/>
  <c r="J592" i="5" s="1"/>
  <c r="J593" i="5" s="1"/>
  <c r="J594" i="5" s="1"/>
  <c r="K530" i="5"/>
  <c r="K531" i="5" s="1"/>
  <c r="K532" i="5" s="1"/>
  <c r="K533" i="5" s="1"/>
  <c r="K534" i="5" s="1"/>
  <c r="K535" i="5" s="1"/>
  <c r="K536" i="5" s="1"/>
  <c r="K537" i="5" s="1"/>
  <c r="K538" i="5" s="1"/>
  <c r="K539" i="5" s="1"/>
  <c r="K540" i="5" s="1"/>
  <c r="K541" i="5" s="1"/>
  <c r="K542" i="5" s="1"/>
  <c r="K543" i="5" s="1"/>
  <c r="K544" i="5" s="1"/>
  <c r="K545" i="5" s="1"/>
  <c r="K546" i="5" s="1"/>
  <c r="K547" i="5" s="1"/>
  <c r="K548" i="5" s="1"/>
  <c r="K549" i="5" s="1"/>
  <c r="K550" i="5" s="1"/>
  <c r="K551" i="5" s="1"/>
  <c r="K552" i="5" s="1"/>
  <c r="K553" i="5" s="1"/>
  <c r="K554" i="5" s="1"/>
  <c r="K555" i="5" s="1"/>
  <c r="K556" i="5" s="1"/>
  <c r="K557" i="5" s="1"/>
  <c r="K558" i="5" s="1"/>
  <c r="K559" i="5" s="1"/>
  <c r="K560" i="5" s="1"/>
  <c r="K561" i="5" s="1"/>
  <c r="K562" i="5" s="1"/>
  <c r="K563" i="5" s="1"/>
  <c r="K564" i="5" s="1"/>
  <c r="K565" i="5" s="1"/>
  <c r="K566" i="5" s="1"/>
  <c r="K567" i="5" s="1"/>
  <c r="K568" i="5" s="1"/>
  <c r="K569" i="5" s="1"/>
  <c r="K570" i="5" s="1"/>
  <c r="K571" i="5" s="1"/>
  <c r="K572" i="5" s="1"/>
  <c r="K573" i="5" s="1"/>
  <c r="K574" i="5" s="1"/>
  <c r="K575" i="5" s="1"/>
  <c r="K576" i="5" s="1"/>
  <c r="K577" i="5" s="1"/>
  <c r="K578" i="5" s="1"/>
  <c r="K579" i="5" s="1"/>
  <c r="K580" i="5" s="1"/>
  <c r="K581" i="5" s="1"/>
  <c r="K582" i="5" s="1"/>
  <c r="K583" i="5" s="1"/>
  <c r="K584" i="5" s="1"/>
  <c r="K585" i="5" s="1"/>
  <c r="K586" i="5" s="1"/>
  <c r="K587" i="5" s="1"/>
  <c r="K588" i="5" s="1"/>
  <c r="K589" i="5" s="1"/>
  <c r="K590" i="5" s="1"/>
  <c r="K591" i="5" s="1"/>
  <c r="K592" i="5" s="1"/>
  <c r="K593" i="5" s="1"/>
  <c r="K594" i="5" s="1"/>
  <c r="L530" i="5"/>
  <c r="M530" i="5"/>
  <c r="E531" i="5"/>
  <c r="F531" i="5"/>
  <c r="L531" i="5"/>
  <c r="M531" i="5"/>
  <c r="E532" i="5"/>
  <c r="G532" i="5"/>
  <c r="L532" i="5"/>
  <c r="M532" i="5"/>
  <c r="E533" i="5"/>
  <c r="F533" i="5"/>
  <c r="L533" i="5"/>
  <c r="M533" i="5"/>
  <c r="E534" i="5"/>
  <c r="G534" i="5"/>
  <c r="L534" i="5"/>
  <c r="M534" i="5"/>
  <c r="E535" i="5"/>
  <c r="F535" i="5"/>
  <c r="G535" i="5"/>
  <c r="L535" i="5"/>
  <c r="M535" i="5"/>
  <c r="E536" i="5"/>
  <c r="F536" i="5"/>
  <c r="G536" i="5"/>
  <c r="L536" i="5"/>
  <c r="M536" i="5"/>
  <c r="E537" i="5"/>
  <c r="F537" i="5"/>
  <c r="G537" i="5"/>
  <c r="L537" i="5"/>
  <c r="M537" i="5"/>
  <c r="E538" i="5"/>
  <c r="G538" i="5"/>
  <c r="L538" i="5"/>
  <c r="M538" i="5"/>
  <c r="E539" i="5"/>
  <c r="F539" i="5"/>
  <c r="L539" i="5"/>
  <c r="M539" i="5"/>
  <c r="E540" i="5"/>
  <c r="F540" i="5"/>
  <c r="G540" i="5"/>
  <c r="L540" i="5"/>
  <c r="M540" i="5"/>
  <c r="E541" i="5"/>
  <c r="F541" i="5"/>
  <c r="L541" i="5"/>
  <c r="M541" i="5"/>
  <c r="E542" i="5"/>
  <c r="F542" i="5"/>
  <c r="G542" i="5"/>
  <c r="L542" i="5"/>
  <c r="M542" i="5"/>
  <c r="E543" i="5"/>
  <c r="G543" i="5"/>
  <c r="L543" i="5"/>
  <c r="E544" i="5"/>
  <c r="F544" i="5"/>
  <c r="G544" i="5"/>
  <c r="L544" i="5"/>
  <c r="E545" i="5"/>
  <c r="F545" i="5"/>
  <c r="G545" i="5"/>
  <c r="L545" i="5"/>
  <c r="E546" i="5"/>
  <c r="F546" i="5"/>
  <c r="G546" i="5"/>
  <c r="L546" i="5"/>
  <c r="E547" i="5"/>
  <c r="F547" i="5"/>
  <c r="G547" i="5"/>
  <c r="L547" i="5"/>
  <c r="E548" i="5"/>
  <c r="F548" i="5"/>
  <c r="G548" i="5"/>
  <c r="L548" i="5"/>
  <c r="E549" i="5"/>
  <c r="G549" i="5"/>
  <c r="L549" i="5"/>
  <c r="E550" i="5"/>
  <c r="F550" i="5"/>
  <c r="L550" i="5"/>
  <c r="E551" i="5"/>
  <c r="L551" i="5"/>
  <c r="E552" i="5"/>
  <c r="F552" i="5"/>
  <c r="L552" i="5"/>
  <c r="E553" i="5"/>
  <c r="G553" i="5"/>
  <c r="L553" i="5"/>
  <c r="E554" i="5"/>
  <c r="F554" i="5"/>
  <c r="G554" i="5"/>
  <c r="L554" i="5"/>
  <c r="E555" i="5"/>
  <c r="F555" i="5"/>
  <c r="L555" i="5"/>
  <c r="E556" i="5"/>
  <c r="F556" i="5"/>
  <c r="G556" i="5"/>
  <c r="L556" i="5"/>
  <c r="E557" i="5"/>
  <c r="F557" i="5"/>
  <c r="G557" i="5"/>
  <c r="L557" i="5"/>
  <c r="E558" i="5"/>
  <c r="F558" i="5"/>
  <c r="L558" i="5"/>
  <c r="E559" i="5"/>
  <c r="G559" i="5"/>
  <c r="L559" i="5"/>
  <c r="E560" i="5"/>
  <c r="F560" i="5"/>
  <c r="L560" i="5"/>
  <c r="E561" i="5"/>
  <c r="F561" i="5"/>
  <c r="G561" i="5"/>
  <c r="L561" i="5"/>
  <c r="E562" i="5"/>
  <c r="F562" i="5"/>
  <c r="G562" i="5"/>
  <c r="L562" i="5"/>
  <c r="E563" i="5"/>
  <c r="G563" i="5"/>
  <c r="L563" i="5"/>
  <c r="E564" i="5"/>
  <c r="F564" i="5"/>
  <c r="G564" i="5"/>
  <c r="L564" i="5"/>
  <c r="E565" i="5"/>
  <c r="L565" i="5"/>
  <c r="E566" i="5"/>
  <c r="F566" i="5"/>
  <c r="L566" i="5"/>
  <c r="E567" i="5"/>
  <c r="G567" i="5"/>
  <c r="L567" i="5"/>
  <c r="E568" i="5"/>
  <c r="F568" i="5"/>
  <c r="L568" i="5"/>
  <c r="E569" i="5"/>
  <c r="F569" i="5"/>
  <c r="G569" i="5"/>
  <c r="L569" i="5"/>
  <c r="E570" i="5"/>
  <c r="F570" i="5"/>
  <c r="G570" i="5"/>
  <c r="L570" i="5"/>
  <c r="E571" i="5"/>
  <c r="G571" i="5"/>
  <c r="L571" i="5"/>
  <c r="E572" i="5"/>
  <c r="F572" i="5"/>
  <c r="G572" i="5"/>
  <c r="L572" i="5"/>
  <c r="E573" i="5"/>
  <c r="G573" i="5"/>
  <c r="L573" i="5"/>
  <c r="E574" i="5"/>
  <c r="F574" i="5"/>
  <c r="L574" i="5"/>
  <c r="E575" i="5"/>
  <c r="G575" i="5"/>
  <c r="L575" i="5"/>
  <c r="E576" i="5"/>
  <c r="F576" i="5"/>
  <c r="L576" i="5"/>
  <c r="E577" i="5"/>
  <c r="F577" i="5"/>
  <c r="G577" i="5"/>
  <c r="L577" i="5"/>
  <c r="E578" i="5"/>
  <c r="F578" i="5"/>
  <c r="G578" i="5"/>
  <c r="L578" i="5"/>
  <c r="E579" i="5"/>
  <c r="F579" i="5"/>
  <c r="G579" i="5"/>
  <c r="L579" i="5"/>
  <c r="E580" i="5"/>
  <c r="F580" i="5"/>
  <c r="G580" i="5"/>
  <c r="L580" i="5"/>
  <c r="E581" i="5"/>
  <c r="G581" i="5"/>
  <c r="L581" i="5"/>
  <c r="E582" i="5"/>
  <c r="F582" i="5"/>
  <c r="L582" i="5"/>
  <c r="E583" i="5"/>
  <c r="F583" i="5"/>
  <c r="G583" i="5"/>
  <c r="L583" i="5"/>
  <c r="E584" i="5"/>
  <c r="F584" i="5"/>
  <c r="L584" i="5"/>
  <c r="E585" i="5"/>
  <c r="F585" i="5"/>
  <c r="G585" i="5"/>
  <c r="L585" i="5"/>
  <c r="E586" i="5"/>
  <c r="F586" i="5"/>
  <c r="G586" i="5"/>
  <c r="L586" i="5"/>
  <c r="E587" i="5"/>
  <c r="F587" i="5"/>
  <c r="G587" i="5"/>
  <c r="L587" i="5"/>
  <c r="E588" i="5"/>
  <c r="F588" i="5"/>
  <c r="L588" i="5"/>
  <c r="E589" i="5"/>
  <c r="G589" i="5"/>
  <c r="L589" i="5"/>
  <c r="E590" i="5"/>
  <c r="F590" i="5"/>
  <c r="L590" i="5"/>
  <c r="E591" i="5"/>
  <c r="G591" i="5"/>
  <c r="L591" i="5"/>
  <c r="E592" i="5"/>
  <c r="G592" i="5"/>
  <c r="L592" i="5"/>
  <c r="E593" i="5"/>
  <c r="F593" i="5"/>
  <c r="G593" i="5"/>
  <c r="L593" i="5"/>
  <c r="E594" i="5"/>
  <c r="F594" i="5"/>
  <c r="G594" i="5"/>
  <c r="L594" i="5"/>
  <c r="E596" i="5"/>
  <c r="F596" i="5"/>
  <c r="G596" i="5"/>
  <c r="E597" i="5"/>
  <c r="H597" i="5"/>
  <c r="I597" i="5"/>
  <c r="I598" i="5" s="1"/>
  <c r="J597" i="5"/>
  <c r="J598" i="5" s="1"/>
  <c r="J599" i="5" s="1"/>
  <c r="J600" i="5" s="1"/>
  <c r="J601" i="5" s="1"/>
  <c r="J602" i="5" s="1"/>
  <c r="J603" i="5" s="1"/>
  <c r="J604" i="5" s="1"/>
  <c r="J605" i="5" s="1"/>
  <c r="J606" i="5" s="1"/>
  <c r="J607" i="5" s="1"/>
  <c r="J608" i="5" s="1"/>
  <c r="J609" i="5" s="1"/>
  <c r="J610" i="5" s="1"/>
  <c r="J611" i="5" s="1"/>
  <c r="J612" i="5" s="1"/>
  <c r="J613" i="5" s="1"/>
  <c r="J614" i="5" s="1"/>
  <c r="J615" i="5" s="1"/>
  <c r="J616" i="5" s="1"/>
  <c r="J617" i="5" s="1"/>
  <c r="J618" i="5" s="1"/>
  <c r="J619" i="5" s="1"/>
  <c r="J620" i="5" s="1"/>
  <c r="J621" i="5" s="1"/>
  <c r="J622" i="5" s="1"/>
  <c r="J623" i="5" s="1"/>
  <c r="J624" i="5" s="1"/>
  <c r="J625" i="5" s="1"/>
  <c r="J626" i="5" s="1"/>
  <c r="J627" i="5" s="1"/>
  <c r="J628" i="5" s="1"/>
  <c r="J629" i="5" s="1"/>
  <c r="J630" i="5" s="1"/>
  <c r="J631" i="5" s="1"/>
  <c r="J632" i="5" s="1"/>
  <c r="J633" i="5" s="1"/>
  <c r="J634" i="5" s="1"/>
  <c r="J635" i="5" s="1"/>
  <c r="J636" i="5" s="1"/>
  <c r="J637" i="5" s="1"/>
  <c r="J638" i="5" s="1"/>
  <c r="J639" i="5" s="1"/>
  <c r="J640" i="5" s="1"/>
  <c r="J641" i="5" s="1"/>
  <c r="J642" i="5" s="1"/>
  <c r="J643" i="5" s="1"/>
  <c r="J644" i="5" s="1"/>
  <c r="J645" i="5" s="1"/>
  <c r="K597" i="5"/>
  <c r="K598" i="5" s="1"/>
  <c r="K599" i="5" s="1"/>
  <c r="K600" i="5" s="1"/>
  <c r="K601" i="5" s="1"/>
  <c r="K602" i="5" s="1"/>
  <c r="K603" i="5" s="1"/>
  <c r="K604" i="5" s="1"/>
  <c r="K605" i="5" s="1"/>
  <c r="K606" i="5" s="1"/>
  <c r="K607" i="5" s="1"/>
  <c r="K608" i="5" s="1"/>
  <c r="K609" i="5" s="1"/>
  <c r="K610" i="5" s="1"/>
  <c r="K611" i="5" s="1"/>
  <c r="K612" i="5" s="1"/>
  <c r="K613" i="5" s="1"/>
  <c r="K614" i="5" s="1"/>
  <c r="K615" i="5" s="1"/>
  <c r="K616" i="5" s="1"/>
  <c r="K617" i="5" s="1"/>
  <c r="K618" i="5" s="1"/>
  <c r="K619" i="5" s="1"/>
  <c r="K620" i="5" s="1"/>
  <c r="K621" i="5" s="1"/>
  <c r="K622" i="5" s="1"/>
  <c r="K623" i="5" s="1"/>
  <c r="K624" i="5" s="1"/>
  <c r="K625" i="5" s="1"/>
  <c r="K626" i="5" s="1"/>
  <c r="K627" i="5" s="1"/>
  <c r="K628" i="5" s="1"/>
  <c r="K629" i="5" s="1"/>
  <c r="K630" i="5" s="1"/>
  <c r="K631" i="5" s="1"/>
  <c r="K632" i="5" s="1"/>
  <c r="E598" i="5"/>
  <c r="F598" i="5"/>
  <c r="G598" i="5"/>
  <c r="H598" i="5"/>
  <c r="H599" i="5" s="1"/>
  <c r="E599" i="5"/>
  <c r="F599" i="5"/>
  <c r="G599" i="5"/>
  <c r="I599" i="5"/>
  <c r="I600" i="5" s="1"/>
  <c r="I601" i="5" s="1"/>
  <c r="I602" i="5" s="1"/>
  <c r="E600" i="5"/>
  <c r="F600" i="5"/>
  <c r="G600" i="5"/>
  <c r="H600" i="5"/>
  <c r="H601" i="5" s="1"/>
  <c r="E601" i="5"/>
  <c r="F601" i="5"/>
  <c r="G601" i="5"/>
  <c r="E602" i="5"/>
  <c r="F602" i="5"/>
  <c r="G602" i="5"/>
  <c r="H602" i="5"/>
  <c r="H603" i="5" s="1"/>
  <c r="H604" i="5" s="1"/>
  <c r="H605" i="5" s="1"/>
  <c r="H606" i="5" s="1"/>
  <c r="H607" i="5" s="1"/>
  <c r="H608" i="5" s="1"/>
  <c r="H609" i="5" s="1"/>
  <c r="H610" i="5" s="1"/>
  <c r="H611" i="5" s="1"/>
  <c r="H612" i="5" s="1"/>
  <c r="H613" i="5" s="1"/>
  <c r="H614" i="5" s="1"/>
  <c r="H615" i="5" s="1"/>
  <c r="H616" i="5" s="1"/>
  <c r="H617" i="5" s="1"/>
  <c r="H618" i="5" s="1"/>
  <c r="H619" i="5" s="1"/>
  <c r="H620" i="5" s="1"/>
  <c r="H621" i="5" s="1"/>
  <c r="H622" i="5" s="1"/>
  <c r="H623" i="5" s="1"/>
  <c r="H624" i="5" s="1"/>
  <c r="H625" i="5" s="1"/>
  <c r="H626" i="5" s="1"/>
  <c r="H627" i="5" s="1"/>
  <c r="H628" i="5" s="1"/>
  <c r="H629" i="5" s="1"/>
  <c r="H630" i="5" s="1"/>
  <c r="H631" i="5" s="1"/>
  <c r="H632" i="5" s="1"/>
  <c r="H633" i="5" s="1"/>
  <c r="H634" i="5" s="1"/>
  <c r="H635" i="5" s="1"/>
  <c r="H636" i="5" s="1"/>
  <c r="H637" i="5" s="1"/>
  <c r="H638" i="5" s="1"/>
  <c r="H639" i="5" s="1"/>
  <c r="H640" i="5" s="1"/>
  <c r="H641" i="5" s="1"/>
  <c r="H642" i="5" s="1"/>
  <c r="H643" i="5" s="1"/>
  <c r="H644" i="5" s="1"/>
  <c r="H645" i="5" s="1"/>
  <c r="H646" i="5" s="1"/>
  <c r="H647" i="5" s="1"/>
  <c r="H648" i="5" s="1"/>
  <c r="H649" i="5" s="1"/>
  <c r="H650" i="5" s="1"/>
  <c r="H651" i="5" s="1"/>
  <c r="H652" i="5" s="1"/>
  <c r="H653" i="5" s="1"/>
  <c r="H654" i="5" s="1"/>
  <c r="H655" i="5" s="1"/>
  <c r="H656" i="5" s="1"/>
  <c r="H657" i="5" s="1"/>
  <c r="H658" i="5" s="1"/>
  <c r="H659" i="5" s="1"/>
  <c r="H660" i="5" s="1"/>
  <c r="E603" i="5"/>
  <c r="G603" i="5"/>
  <c r="I603" i="5"/>
  <c r="I604" i="5" s="1"/>
  <c r="I605" i="5" s="1"/>
  <c r="I606" i="5" s="1"/>
  <c r="I607" i="5" s="1"/>
  <c r="I608" i="5" s="1"/>
  <c r="I609" i="5" s="1"/>
  <c r="I610" i="5" s="1"/>
  <c r="I611" i="5" s="1"/>
  <c r="I612" i="5" s="1"/>
  <c r="I613" i="5" s="1"/>
  <c r="I614" i="5" s="1"/>
  <c r="I615" i="5" s="1"/>
  <c r="I616" i="5" s="1"/>
  <c r="I617" i="5" s="1"/>
  <c r="I618" i="5" s="1"/>
  <c r="I619" i="5" s="1"/>
  <c r="I620" i="5" s="1"/>
  <c r="I621" i="5" s="1"/>
  <c r="I622" i="5" s="1"/>
  <c r="I623" i="5" s="1"/>
  <c r="I624" i="5" s="1"/>
  <c r="I625" i="5" s="1"/>
  <c r="I626" i="5" s="1"/>
  <c r="I627" i="5" s="1"/>
  <c r="I628" i="5" s="1"/>
  <c r="I629" i="5" s="1"/>
  <c r="I630" i="5" s="1"/>
  <c r="I631" i="5" s="1"/>
  <c r="I632" i="5" s="1"/>
  <c r="I633" i="5" s="1"/>
  <c r="I634" i="5" s="1"/>
  <c r="I635" i="5" s="1"/>
  <c r="I636" i="5" s="1"/>
  <c r="I637" i="5" s="1"/>
  <c r="I638" i="5" s="1"/>
  <c r="I639" i="5" s="1"/>
  <c r="I640" i="5" s="1"/>
  <c r="I641" i="5" s="1"/>
  <c r="I642" i="5" s="1"/>
  <c r="I643" i="5" s="1"/>
  <c r="I644" i="5" s="1"/>
  <c r="I645" i="5" s="1"/>
  <c r="I646" i="5" s="1"/>
  <c r="I647" i="5" s="1"/>
  <c r="I648" i="5" s="1"/>
  <c r="I649" i="5" s="1"/>
  <c r="I650" i="5" s="1"/>
  <c r="I651" i="5" s="1"/>
  <c r="I652" i="5" s="1"/>
  <c r="I653" i="5" s="1"/>
  <c r="I654" i="5" s="1"/>
  <c r="I655" i="5" s="1"/>
  <c r="I656" i="5" s="1"/>
  <c r="I657" i="5" s="1"/>
  <c r="I658" i="5" s="1"/>
  <c r="I659" i="5" s="1"/>
  <c r="I660" i="5" s="1"/>
  <c r="E604" i="5"/>
  <c r="F604" i="5"/>
  <c r="G604" i="5"/>
  <c r="E605" i="5"/>
  <c r="F605" i="5"/>
  <c r="E606" i="5"/>
  <c r="F606" i="5"/>
  <c r="E607" i="5"/>
  <c r="F607" i="5"/>
  <c r="G607" i="5"/>
  <c r="E608" i="5"/>
  <c r="F608" i="5"/>
  <c r="G608" i="5"/>
  <c r="E609" i="5"/>
  <c r="G609" i="5"/>
  <c r="E610" i="5"/>
  <c r="F610" i="5"/>
  <c r="G610" i="5"/>
  <c r="E611" i="5"/>
  <c r="F611" i="5"/>
  <c r="G611" i="5"/>
  <c r="E612" i="5"/>
  <c r="F612" i="5"/>
  <c r="E613" i="5"/>
  <c r="G613" i="5"/>
  <c r="E614" i="5"/>
  <c r="F614" i="5"/>
  <c r="G614" i="5"/>
  <c r="E615" i="5"/>
  <c r="F615" i="5"/>
  <c r="G615" i="5"/>
  <c r="E616" i="5"/>
  <c r="F616" i="5"/>
  <c r="G616" i="5"/>
  <c r="E617" i="5"/>
  <c r="G617" i="5"/>
  <c r="E618" i="5"/>
  <c r="F618" i="5"/>
  <c r="G618" i="5"/>
  <c r="E619" i="5"/>
  <c r="G619" i="5"/>
  <c r="E620" i="5"/>
  <c r="F620" i="5"/>
  <c r="G620" i="5"/>
  <c r="E621" i="5"/>
  <c r="F621" i="5"/>
  <c r="G621" i="5"/>
  <c r="E622" i="5"/>
  <c r="F622" i="5"/>
  <c r="E623" i="5"/>
  <c r="F623" i="5"/>
  <c r="G623" i="5"/>
  <c r="E624" i="5"/>
  <c r="F624" i="5"/>
  <c r="E625" i="5"/>
  <c r="F625" i="5"/>
  <c r="G625" i="5"/>
  <c r="E626" i="5"/>
  <c r="F626" i="5"/>
  <c r="G626" i="5"/>
  <c r="E627" i="5"/>
  <c r="G627" i="5"/>
  <c r="E628" i="5"/>
  <c r="F628" i="5"/>
  <c r="E629" i="5"/>
  <c r="G629" i="5"/>
  <c r="E630" i="5"/>
  <c r="F630" i="5"/>
  <c r="G630" i="5"/>
  <c r="E631" i="5"/>
  <c r="F631" i="5"/>
  <c r="G631" i="5"/>
  <c r="E632" i="5"/>
  <c r="F632" i="5"/>
  <c r="E633" i="5"/>
  <c r="F633" i="5"/>
  <c r="K633" i="5"/>
  <c r="K634" i="5" s="1"/>
  <c r="K635" i="5" s="1"/>
  <c r="E634" i="5"/>
  <c r="F634" i="5"/>
  <c r="G634" i="5"/>
  <c r="E635" i="5"/>
  <c r="G635" i="5"/>
  <c r="E636" i="5"/>
  <c r="F636" i="5"/>
  <c r="G636" i="5"/>
  <c r="K636" i="5"/>
  <c r="K637" i="5" s="1"/>
  <c r="K638" i="5" s="1"/>
  <c r="K639" i="5" s="1"/>
  <c r="K640" i="5" s="1"/>
  <c r="K641" i="5" s="1"/>
  <c r="K642" i="5" s="1"/>
  <c r="K643" i="5" s="1"/>
  <c r="K644" i="5" s="1"/>
  <c r="K645" i="5" s="1"/>
  <c r="K646" i="5" s="1"/>
  <c r="K647" i="5" s="1"/>
  <c r="K648" i="5" s="1"/>
  <c r="K649" i="5" s="1"/>
  <c r="K650" i="5" s="1"/>
  <c r="K651" i="5" s="1"/>
  <c r="K652" i="5" s="1"/>
  <c r="K653" i="5" s="1"/>
  <c r="K654" i="5" s="1"/>
  <c r="K655" i="5" s="1"/>
  <c r="K656" i="5" s="1"/>
  <c r="K657" i="5" s="1"/>
  <c r="K658" i="5" s="1"/>
  <c r="K659" i="5" s="1"/>
  <c r="K660" i="5" s="1"/>
  <c r="E637" i="5"/>
  <c r="G637" i="5"/>
  <c r="E638" i="5"/>
  <c r="F638" i="5"/>
  <c r="E639" i="5"/>
  <c r="F639" i="5"/>
  <c r="G639" i="5"/>
  <c r="E640" i="5"/>
  <c r="F640" i="5"/>
  <c r="G640" i="5"/>
  <c r="E641" i="5"/>
  <c r="F641" i="5"/>
  <c r="G641" i="5"/>
  <c r="E642" i="5"/>
  <c r="F642" i="5"/>
  <c r="E643" i="5"/>
  <c r="F643" i="5"/>
  <c r="G643" i="5"/>
  <c r="E644" i="5"/>
  <c r="F644" i="5"/>
  <c r="E645" i="5"/>
  <c r="G645" i="5"/>
  <c r="E646" i="5"/>
  <c r="F646" i="5"/>
  <c r="G646" i="5"/>
  <c r="J646" i="5"/>
  <c r="J647" i="5" s="1"/>
  <c r="J648" i="5" s="1"/>
  <c r="J649" i="5" s="1"/>
  <c r="J650" i="5" s="1"/>
  <c r="J651" i="5" s="1"/>
  <c r="J652" i="5" s="1"/>
  <c r="J653" i="5" s="1"/>
  <c r="J654" i="5" s="1"/>
  <c r="J655" i="5" s="1"/>
  <c r="J656" i="5" s="1"/>
  <c r="J657" i="5" s="1"/>
  <c r="J658" i="5" s="1"/>
  <c r="J659" i="5" s="1"/>
  <c r="J660" i="5" s="1"/>
  <c r="E647" i="5"/>
  <c r="F647" i="5"/>
  <c r="G647" i="5"/>
  <c r="E648" i="5"/>
  <c r="F648" i="5"/>
  <c r="G648" i="5"/>
  <c r="E649" i="5"/>
  <c r="F649" i="5"/>
  <c r="G649" i="5"/>
  <c r="E650" i="5"/>
  <c r="F650" i="5"/>
  <c r="E651" i="5"/>
  <c r="G651" i="5"/>
  <c r="E652" i="5"/>
  <c r="F652" i="5"/>
  <c r="G652" i="5"/>
  <c r="E653" i="5"/>
  <c r="F653" i="5"/>
  <c r="G653" i="5"/>
  <c r="E654" i="5"/>
  <c r="F654" i="5"/>
  <c r="E655" i="5"/>
  <c r="G655" i="5"/>
  <c r="E656" i="5"/>
  <c r="F656" i="5"/>
  <c r="E657" i="5"/>
  <c r="F657" i="5"/>
  <c r="G657" i="5"/>
  <c r="E658" i="5"/>
  <c r="F658" i="5"/>
  <c r="G658" i="5"/>
  <c r="E659" i="5"/>
  <c r="F659" i="5"/>
  <c r="G659" i="5"/>
  <c r="E660" i="5"/>
  <c r="E662" i="5"/>
  <c r="F662" i="5"/>
  <c r="G662" i="5"/>
  <c r="H662" i="5"/>
  <c r="H663" i="5" s="1"/>
  <c r="H664" i="5" s="1"/>
  <c r="H665" i="5" s="1"/>
  <c r="H666" i="5" s="1"/>
  <c r="H667" i="5" s="1"/>
  <c r="H668" i="5" s="1"/>
  <c r="H669" i="5" s="1"/>
  <c r="H670" i="5" s="1"/>
  <c r="H671" i="5" s="1"/>
  <c r="H672" i="5" s="1"/>
  <c r="H673" i="5" s="1"/>
  <c r="H674" i="5" s="1"/>
  <c r="H675" i="5" s="1"/>
  <c r="H676" i="5" s="1"/>
  <c r="H677" i="5" s="1"/>
  <c r="H678" i="5" s="1"/>
  <c r="H679" i="5" s="1"/>
  <c r="H680" i="5" s="1"/>
  <c r="H681" i="5" s="1"/>
  <c r="H682" i="5" s="1"/>
  <c r="H683" i="5" s="1"/>
  <c r="H684" i="5" s="1"/>
  <c r="H685" i="5" s="1"/>
  <c r="H686" i="5" s="1"/>
  <c r="H687" i="5" s="1"/>
  <c r="H688" i="5" s="1"/>
  <c r="H689" i="5" s="1"/>
  <c r="H690" i="5" s="1"/>
  <c r="H691" i="5" s="1"/>
  <c r="H692" i="5" s="1"/>
  <c r="H693" i="5" s="1"/>
  <c r="H694" i="5" s="1"/>
  <c r="H695" i="5" s="1"/>
  <c r="H696" i="5" s="1"/>
  <c r="H697" i="5" s="1"/>
  <c r="H698" i="5" s="1"/>
  <c r="H699" i="5" s="1"/>
  <c r="H700" i="5" s="1"/>
  <c r="H701" i="5" s="1"/>
  <c r="H702" i="5" s="1"/>
  <c r="H703" i="5" s="1"/>
  <c r="H704" i="5" s="1"/>
  <c r="H705" i="5" s="1"/>
  <c r="H706" i="5" s="1"/>
  <c r="H707" i="5" s="1"/>
  <c r="H708" i="5" s="1"/>
  <c r="H709" i="5" s="1"/>
  <c r="H710" i="5" s="1"/>
  <c r="H711" i="5" s="1"/>
  <c r="H712" i="5" s="1"/>
  <c r="H713" i="5" s="1"/>
  <c r="H714" i="5" s="1"/>
  <c r="H715" i="5" s="1"/>
  <c r="H716" i="5" s="1"/>
  <c r="H717" i="5" s="1"/>
  <c r="H718" i="5" s="1"/>
  <c r="H719" i="5" s="1"/>
  <c r="H720" i="5" s="1"/>
  <c r="H721" i="5" s="1"/>
  <c r="H722" i="5" s="1"/>
  <c r="H723" i="5" s="1"/>
  <c r="H724" i="5" s="1"/>
  <c r="H725" i="5" s="1"/>
  <c r="H726" i="5" s="1"/>
  <c r="I662" i="5"/>
  <c r="I663" i="5" s="1"/>
  <c r="I664" i="5" s="1"/>
  <c r="I665" i="5" s="1"/>
  <c r="I666" i="5" s="1"/>
  <c r="I667" i="5" s="1"/>
  <c r="I668" i="5" s="1"/>
  <c r="I669" i="5" s="1"/>
  <c r="I670" i="5" s="1"/>
  <c r="I671" i="5" s="1"/>
  <c r="I672" i="5" s="1"/>
  <c r="I673" i="5" s="1"/>
  <c r="I674" i="5" s="1"/>
  <c r="I675" i="5" s="1"/>
  <c r="I676" i="5" s="1"/>
  <c r="I677" i="5" s="1"/>
  <c r="I678" i="5" s="1"/>
  <c r="I679" i="5" s="1"/>
  <c r="I680" i="5" s="1"/>
  <c r="I681" i="5" s="1"/>
  <c r="I682" i="5" s="1"/>
  <c r="I683" i="5" s="1"/>
  <c r="I684" i="5" s="1"/>
  <c r="I685" i="5" s="1"/>
  <c r="I686" i="5" s="1"/>
  <c r="I687" i="5" s="1"/>
  <c r="I688" i="5" s="1"/>
  <c r="I689" i="5" s="1"/>
  <c r="I690" i="5" s="1"/>
  <c r="I691" i="5" s="1"/>
  <c r="I692" i="5" s="1"/>
  <c r="I693" i="5" s="1"/>
  <c r="I694" i="5" s="1"/>
  <c r="I695" i="5" s="1"/>
  <c r="I696" i="5" s="1"/>
  <c r="I697" i="5" s="1"/>
  <c r="I698" i="5" s="1"/>
  <c r="I699" i="5" s="1"/>
  <c r="I700" i="5" s="1"/>
  <c r="I701" i="5" s="1"/>
  <c r="I702" i="5" s="1"/>
  <c r="I703" i="5" s="1"/>
  <c r="I704" i="5" s="1"/>
  <c r="I705" i="5" s="1"/>
  <c r="I706" i="5" s="1"/>
  <c r="I707" i="5" s="1"/>
  <c r="I708" i="5" s="1"/>
  <c r="I709" i="5" s="1"/>
  <c r="I710" i="5" s="1"/>
  <c r="I711" i="5" s="1"/>
  <c r="I712" i="5" s="1"/>
  <c r="I713" i="5" s="1"/>
  <c r="I714" i="5" s="1"/>
  <c r="I715" i="5" s="1"/>
  <c r="I716" i="5" s="1"/>
  <c r="I717" i="5" s="1"/>
  <c r="I718" i="5" s="1"/>
  <c r="I719" i="5" s="1"/>
  <c r="I720" i="5" s="1"/>
  <c r="I721" i="5" s="1"/>
  <c r="I722" i="5" s="1"/>
  <c r="I723" i="5" s="1"/>
  <c r="I724" i="5" s="1"/>
  <c r="I725" i="5" s="1"/>
  <c r="I726" i="5" s="1"/>
  <c r="J662" i="5"/>
  <c r="J663" i="5" s="1"/>
  <c r="J664" i="5" s="1"/>
  <c r="J665" i="5" s="1"/>
  <c r="J666" i="5" s="1"/>
  <c r="J667" i="5" s="1"/>
  <c r="J668" i="5" s="1"/>
  <c r="J669" i="5" s="1"/>
  <c r="J670" i="5" s="1"/>
  <c r="J671" i="5" s="1"/>
  <c r="J672" i="5" s="1"/>
  <c r="J673" i="5" s="1"/>
  <c r="J674" i="5" s="1"/>
  <c r="J675" i="5" s="1"/>
  <c r="J676" i="5" s="1"/>
  <c r="J677" i="5" s="1"/>
  <c r="J678" i="5" s="1"/>
  <c r="J679" i="5" s="1"/>
  <c r="J680" i="5" s="1"/>
  <c r="J681" i="5" s="1"/>
  <c r="J682" i="5" s="1"/>
  <c r="J683" i="5" s="1"/>
  <c r="J684" i="5" s="1"/>
  <c r="J685" i="5" s="1"/>
  <c r="J686" i="5" s="1"/>
  <c r="J687" i="5" s="1"/>
  <c r="J688" i="5" s="1"/>
  <c r="J689" i="5" s="1"/>
  <c r="J690" i="5" s="1"/>
  <c r="J691" i="5" s="1"/>
  <c r="J692" i="5" s="1"/>
  <c r="J693" i="5" s="1"/>
  <c r="J694" i="5" s="1"/>
  <c r="J695" i="5" s="1"/>
  <c r="J696" i="5" s="1"/>
  <c r="J697" i="5" s="1"/>
  <c r="J698" i="5" s="1"/>
  <c r="J699" i="5" s="1"/>
  <c r="J700" i="5" s="1"/>
  <c r="J701" i="5" s="1"/>
  <c r="J702" i="5" s="1"/>
  <c r="J703" i="5" s="1"/>
  <c r="J704" i="5" s="1"/>
  <c r="J705" i="5" s="1"/>
  <c r="J706" i="5" s="1"/>
  <c r="J707" i="5" s="1"/>
  <c r="J708" i="5" s="1"/>
  <c r="J709" i="5" s="1"/>
  <c r="J710" i="5" s="1"/>
  <c r="J711" i="5" s="1"/>
  <c r="J712" i="5" s="1"/>
  <c r="J713" i="5" s="1"/>
  <c r="J714" i="5" s="1"/>
  <c r="J715" i="5" s="1"/>
  <c r="J716" i="5" s="1"/>
  <c r="J717" i="5" s="1"/>
  <c r="J718" i="5" s="1"/>
  <c r="J719" i="5" s="1"/>
  <c r="J720" i="5" s="1"/>
  <c r="J721" i="5" s="1"/>
  <c r="J722" i="5" s="1"/>
  <c r="J723" i="5" s="1"/>
  <c r="J724" i="5" s="1"/>
  <c r="J725" i="5" s="1"/>
  <c r="J726" i="5" s="1"/>
  <c r="K662" i="5"/>
  <c r="K663" i="5" s="1"/>
  <c r="K664" i="5" s="1"/>
  <c r="K665" i="5" s="1"/>
  <c r="K666" i="5" s="1"/>
  <c r="K667" i="5" s="1"/>
  <c r="K668" i="5" s="1"/>
  <c r="K669" i="5" s="1"/>
  <c r="K670" i="5" s="1"/>
  <c r="K671" i="5" s="1"/>
  <c r="L662" i="5"/>
  <c r="M662" i="5"/>
  <c r="E663" i="5"/>
  <c r="F663" i="5"/>
  <c r="G663" i="5"/>
  <c r="L663" i="5"/>
  <c r="M663" i="5"/>
  <c r="P663" i="5"/>
  <c r="P664" i="5" s="1"/>
  <c r="E664" i="5"/>
  <c r="F664" i="5"/>
  <c r="G664" i="5"/>
  <c r="L664" i="5"/>
  <c r="M664" i="5"/>
  <c r="E665" i="5"/>
  <c r="F665" i="5"/>
  <c r="G665" i="5"/>
  <c r="G863" i="5" s="1"/>
  <c r="L665" i="5"/>
  <c r="M665" i="5"/>
  <c r="P665" i="5"/>
  <c r="P666" i="5" s="1"/>
  <c r="P667" i="5" s="1"/>
  <c r="P668" i="5" s="1"/>
  <c r="P669" i="5" s="1"/>
  <c r="P670" i="5" s="1"/>
  <c r="P671" i="5" s="1"/>
  <c r="E666" i="5"/>
  <c r="F666" i="5"/>
  <c r="G666" i="5"/>
  <c r="L666" i="5"/>
  <c r="M666" i="5"/>
  <c r="E667" i="5"/>
  <c r="F667" i="5"/>
  <c r="G667" i="5"/>
  <c r="L667" i="5"/>
  <c r="M667" i="5"/>
  <c r="E668" i="5"/>
  <c r="F668" i="5"/>
  <c r="G668" i="5"/>
  <c r="L668" i="5"/>
  <c r="M668" i="5"/>
  <c r="E669" i="5"/>
  <c r="F669" i="5"/>
  <c r="F867" i="5" s="1"/>
  <c r="G669" i="5"/>
  <c r="L669" i="5"/>
  <c r="M669" i="5"/>
  <c r="E670" i="5"/>
  <c r="F670" i="5"/>
  <c r="G670" i="5"/>
  <c r="L670" i="5"/>
  <c r="M670" i="5"/>
  <c r="E671" i="5"/>
  <c r="F671" i="5"/>
  <c r="G671" i="5"/>
  <c r="L671" i="5"/>
  <c r="M671" i="5"/>
  <c r="E672" i="5"/>
  <c r="F672" i="5"/>
  <c r="F870" i="5" s="1"/>
  <c r="F936" i="5" s="1"/>
  <c r="G672" i="5"/>
  <c r="K672" i="5"/>
  <c r="K673" i="5" s="1"/>
  <c r="K674" i="5" s="1"/>
  <c r="K675" i="5" s="1"/>
  <c r="K676" i="5" s="1"/>
  <c r="K677" i="5" s="1"/>
  <c r="K678" i="5" s="1"/>
  <c r="K679" i="5" s="1"/>
  <c r="K680" i="5" s="1"/>
  <c r="K681" i="5" s="1"/>
  <c r="K682" i="5" s="1"/>
  <c r="K683" i="5" s="1"/>
  <c r="K684" i="5" s="1"/>
  <c r="K685" i="5" s="1"/>
  <c r="K686" i="5" s="1"/>
  <c r="K687" i="5" s="1"/>
  <c r="K688" i="5" s="1"/>
  <c r="K689" i="5" s="1"/>
  <c r="K690" i="5" s="1"/>
  <c r="K691" i="5" s="1"/>
  <c r="K692" i="5" s="1"/>
  <c r="K693" i="5" s="1"/>
  <c r="K694" i="5" s="1"/>
  <c r="K695" i="5" s="1"/>
  <c r="K696" i="5" s="1"/>
  <c r="K697" i="5" s="1"/>
  <c r="K698" i="5" s="1"/>
  <c r="K699" i="5" s="1"/>
  <c r="K700" i="5" s="1"/>
  <c r="K701" i="5" s="1"/>
  <c r="K702" i="5" s="1"/>
  <c r="K703" i="5" s="1"/>
  <c r="K704" i="5" s="1"/>
  <c r="K705" i="5" s="1"/>
  <c r="K706" i="5" s="1"/>
  <c r="K707" i="5" s="1"/>
  <c r="K708" i="5" s="1"/>
  <c r="K709" i="5" s="1"/>
  <c r="K710" i="5" s="1"/>
  <c r="K711" i="5" s="1"/>
  <c r="K712" i="5" s="1"/>
  <c r="K713" i="5" s="1"/>
  <c r="K714" i="5" s="1"/>
  <c r="K715" i="5" s="1"/>
  <c r="K716" i="5" s="1"/>
  <c r="K717" i="5" s="1"/>
  <c r="K718" i="5" s="1"/>
  <c r="K719" i="5" s="1"/>
  <c r="K720" i="5" s="1"/>
  <c r="K721" i="5" s="1"/>
  <c r="K722" i="5" s="1"/>
  <c r="K723" i="5" s="1"/>
  <c r="K724" i="5" s="1"/>
  <c r="K725" i="5" s="1"/>
  <c r="K726" i="5" s="1"/>
  <c r="L672" i="5"/>
  <c r="M672" i="5"/>
  <c r="P672" i="5"/>
  <c r="P673" i="5" s="1"/>
  <c r="P674" i="5" s="1"/>
  <c r="P675" i="5" s="1"/>
  <c r="P676" i="5" s="1"/>
  <c r="P677" i="5" s="1"/>
  <c r="P678" i="5" s="1"/>
  <c r="P679" i="5" s="1"/>
  <c r="P680" i="5" s="1"/>
  <c r="P681" i="5" s="1"/>
  <c r="P682" i="5" s="1"/>
  <c r="P683" i="5" s="1"/>
  <c r="E673" i="5"/>
  <c r="F673" i="5"/>
  <c r="G673" i="5"/>
  <c r="L673" i="5"/>
  <c r="M673" i="5"/>
  <c r="E674" i="5"/>
  <c r="F674" i="5"/>
  <c r="G674" i="5"/>
  <c r="L674" i="5"/>
  <c r="M674" i="5"/>
  <c r="E675" i="5"/>
  <c r="F675" i="5"/>
  <c r="G675" i="5"/>
  <c r="L675" i="5"/>
  <c r="E676" i="5"/>
  <c r="F676" i="5"/>
  <c r="G676" i="5"/>
  <c r="L676" i="5"/>
  <c r="E677" i="5"/>
  <c r="F677" i="5"/>
  <c r="G677" i="5"/>
  <c r="L677" i="5"/>
  <c r="E678" i="5"/>
  <c r="F678" i="5"/>
  <c r="G678" i="5"/>
  <c r="G876" i="5" s="1"/>
  <c r="L678" i="5"/>
  <c r="E679" i="5"/>
  <c r="F679" i="5"/>
  <c r="F877" i="5" s="1"/>
  <c r="G679" i="5"/>
  <c r="L679" i="5"/>
  <c r="E680" i="5"/>
  <c r="F680" i="5"/>
  <c r="G680" i="5"/>
  <c r="L680" i="5"/>
  <c r="E681" i="5"/>
  <c r="F681" i="5"/>
  <c r="G681" i="5"/>
  <c r="L681" i="5"/>
  <c r="E682" i="5"/>
  <c r="F682" i="5"/>
  <c r="G682" i="5"/>
  <c r="L682" i="5"/>
  <c r="E683" i="5"/>
  <c r="F683" i="5"/>
  <c r="G683" i="5"/>
  <c r="L683" i="5"/>
  <c r="E684" i="5"/>
  <c r="F684" i="5"/>
  <c r="G684" i="5"/>
  <c r="L684" i="5"/>
  <c r="P684" i="5"/>
  <c r="P685" i="5" s="1"/>
  <c r="P686" i="5" s="1"/>
  <c r="P687" i="5" s="1"/>
  <c r="P688" i="5" s="1"/>
  <c r="E685" i="5"/>
  <c r="F685" i="5"/>
  <c r="G685" i="5"/>
  <c r="L685" i="5"/>
  <c r="E686" i="5"/>
  <c r="F686" i="5"/>
  <c r="G686" i="5"/>
  <c r="L686" i="5"/>
  <c r="E687" i="5"/>
  <c r="F687" i="5"/>
  <c r="G687" i="5"/>
  <c r="L687" i="5"/>
  <c r="E688" i="5"/>
  <c r="F688" i="5"/>
  <c r="G688" i="5"/>
  <c r="L688" i="5"/>
  <c r="E689" i="5"/>
  <c r="F689" i="5"/>
  <c r="G689" i="5"/>
  <c r="L689" i="5"/>
  <c r="P689" i="5"/>
  <c r="P690" i="5" s="1"/>
  <c r="P691" i="5" s="1"/>
  <c r="P692" i="5" s="1"/>
  <c r="P693" i="5" s="1"/>
  <c r="P694" i="5" s="1"/>
  <c r="P695" i="5" s="1"/>
  <c r="P696" i="5" s="1"/>
  <c r="P697" i="5" s="1"/>
  <c r="P698" i="5" s="1"/>
  <c r="P699" i="5" s="1"/>
  <c r="P700" i="5" s="1"/>
  <c r="P701" i="5" s="1"/>
  <c r="P702" i="5" s="1"/>
  <c r="P703" i="5" s="1"/>
  <c r="P704" i="5" s="1"/>
  <c r="P705" i="5" s="1"/>
  <c r="P706" i="5" s="1"/>
  <c r="P707" i="5" s="1"/>
  <c r="P708" i="5" s="1"/>
  <c r="P709" i="5" s="1"/>
  <c r="P710" i="5" s="1"/>
  <c r="P711" i="5" s="1"/>
  <c r="P712" i="5" s="1"/>
  <c r="P713" i="5" s="1"/>
  <c r="P714" i="5" s="1"/>
  <c r="P715" i="5" s="1"/>
  <c r="P716" i="5" s="1"/>
  <c r="P717" i="5" s="1"/>
  <c r="P718" i="5" s="1"/>
  <c r="P719" i="5" s="1"/>
  <c r="P720" i="5" s="1"/>
  <c r="P721" i="5" s="1"/>
  <c r="P722" i="5" s="1"/>
  <c r="P723" i="5" s="1"/>
  <c r="P724" i="5" s="1"/>
  <c r="P725" i="5" s="1"/>
  <c r="P726" i="5" s="1"/>
  <c r="E690" i="5"/>
  <c r="F690" i="5"/>
  <c r="G690" i="5"/>
  <c r="L690" i="5"/>
  <c r="E691" i="5"/>
  <c r="F691" i="5"/>
  <c r="G691" i="5"/>
  <c r="L691" i="5"/>
  <c r="E692" i="5"/>
  <c r="F692" i="5"/>
  <c r="G692" i="5"/>
  <c r="L692" i="5"/>
  <c r="E693" i="5"/>
  <c r="F693" i="5"/>
  <c r="G693" i="5"/>
  <c r="G891" i="5" s="1"/>
  <c r="G957" i="5" s="1"/>
  <c r="L693" i="5"/>
  <c r="E694" i="5"/>
  <c r="F694" i="5"/>
  <c r="G694" i="5"/>
  <c r="L694" i="5"/>
  <c r="E695" i="5"/>
  <c r="F695" i="5"/>
  <c r="G695" i="5"/>
  <c r="L695" i="5"/>
  <c r="E696" i="5"/>
  <c r="F696" i="5"/>
  <c r="G696" i="5"/>
  <c r="L696" i="5"/>
  <c r="E697" i="5"/>
  <c r="F697" i="5"/>
  <c r="G697" i="5"/>
  <c r="L697" i="5"/>
  <c r="E698" i="5"/>
  <c r="F698" i="5"/>
  <c r="G698" i="5"/>
  <c r="L698" i="5"/>
  <c r="E699" i="5"/>
  <c r="F699" i="5"/>
  <c r="G699" i="5"/>
  <c r="L699" i="5"/>
  <c r="E700" i="5"/>
  <c r="F700" i="5"/>
  <c r="G700" i="5"/>
  <c r="L700" i="5"/>
  <c r="E701" i="5"/>
  <c r="F701" i="5"/>
  <c r="G701" i="5"/>
  <c r="L701" i="5"/>
  <c r="E702" i="5"/>
  <c r="F702" i="5"/>
  <c r="G702" i="5"/>
  <c r="L702" i="5"/>
  <c r="E703" i="5"/>
  <c r="F703" i="5"/>
  <c r="G703" i="5"/>
  <c r="L703" i="5"/>
  <c r="E704" i="5"/>
  <c r="F704" i="5"/>
  <c r="G704" i="5"/>
  <c r="L704" i="5"/>
  <c r="E705" i="5"/>
  <c r="F705" i="5"/>
  <c r="G705" i="5"/>
  <c r="L705" i="5"/>
  <c r="E706" i="5"/>
  <c r="F706" i="5"/>
  <c r="G706" i="5"/>
  <c r="L706" i="5"/>
  <c r="E707" i="5"/>
  <c r="F707" i="5"/>
  <c r="G707" i="5"/>
  <c r="L707" i="5"/>
  <c r="E708" i="5"/>
  <c r="F708" i="5"/>
  <c r="G708" i="5"/>
  <c r="L708" i="5"/>
  <c r="E709" i="5"/>
  <c r="F709" i="5"/>
  <c r="G709" i="5"/>
  <c r="L709" i="5"/>
  <c r="E710" i="5"/>
  <c r="F710" i="5"/>
  <c r="G710" i="5"/>
  <c r="L710" i="5"/>
  <c r="E711" i="5"/>
  <c r="F711" i="5"/>
  <c r="G711" i="5"/>
  <c r="L711" i="5"/>
  <c r="E712" i="5"/>
  <c r="F712" i="5"/>
  <c r="G712" i="5"/>
  <c r="L712" i="5"/>
  <c r="E713" i="5"/>
  <c r="F713" i="5"/>
  <c r="G713" i="5"/>
  <c r="L713" i="5"/>
  <c r="E714" i="5"/>
  <c r="F714" i="5"/>
  <c r="G714" i="5"/>
  <c r="L714" i="5"/>
  <c r="E715" i="5"/>
  <c r="F715" i="5"/>
  <c r="G715" i="5"/>
  <c r="L715" i="5"/>
  <c r="E716" i="5"/>
  <c r="F716" i="5"/>
  <c r="G716" i="5"/>
  <c r="L716" i="5"/>
  <c r="E717" i="5"/>
  <c r="F717" i="5"/>
  <c r="G717" i="5"/>
  <c r="L717" i="5"/>
  <c r="E718" i="5"/>
  <c r="F718" i="5"/>
  <c r="G718" i="5"/>
  <c r="L718" i="5"/>
  <c r="E719" i="5"/>
  <c r="F719" i="5"/>
  <c r="G719" i="5"/>
  <c r="L719" i="5"/>
  <c r="E720" i="5"/>
  <c r="F720" i="5"/>
  <c r="G720" i="5"/>
  <c r="G918" i="5" s="1"/>
  <c r="L720" i="5"/>
  <c r="E721" i="5"/>
  <c r="F721" i="5"/>
  <c r="G721" i="5"/>
  <c r="L721" i="5"/>
  <c r="E722" i="5"/>
  <c r="F722" i="5"/>
  <c r="G722" i="5"/>
  <c r="L722" i="5"/>
  <c r="E723" i="5"/>
  <c r="F723" i="5"/>
  <c r="G723" i="5"/>
  <c r="L723" i="5"/>
  <c r="E724" i="5"/>
  <c r="F724" i="5"/>
  <c r="G724" i="5"/>
  <c r="L724" i="5"/>
  <c r="E725" i="5"/>
  <c r="F725" i="5"/>
  <c r="G725" i="5"/>
  <c r="L725" i="5"/>
  <c r="E726" i="5"/>
  <c r="F726" i="5"/>
  <c r="G726" i="5"/>
  <c r="L726" i="5"/>
  <c r="D728" i="5"/>
  <c r="E728" i="5"/>
  <c r="H728" i="5"/>
  <c r="H729" i="5" s="1"/>
  <c r="H730" i="5" s="1"/>
  <c r="H731" i="5" s="1"/>
  <c r="H732" i="5" s="1"/>
  <c r="H733" i="5" s="1"/>
  <c r="H734" i="5" s="1"/>
  <c r="H735" i="5" s="1"/>
  <c r="H736" i="5" s="1"/>
  <c r="H737" i="5" s="1"/>
  <c r="H738" i="5" s="1"/>
  <c r="H739" i="5" s="1"/>
  <c r="H740" i="5" s="1"/>
  <c r="H741" i="5" s="1"/>
  <c r="H742" i="5" s="1"/>
  <c r="H743" i="5" s="1"/>
  <c r="H744" i="5" s="1"/>
  <c r="H745" i="5" s="1"/>
  <c r="H746" i="5" s="1"/>
  <c r="H747" i="5" s="1"/>
  <c r="H748" i="5" s="1"/>
  <c r="H749" i="5" s="1"/>
  <c r="H750" i="5" s="1"/>
  <c r="H751" i="5" s="1"/>
  <c r="H752" i="5" s="1"/>
  <c r="H753" i="5" s="1"/>
  <c r="H754" i="5" s="1"/>
  <c r="H755" i="5" s="1"/>
  <c r="H756" i="5" s="1"/>
  <c r="H757" i="5" s="1"/>
  <c r="H758" i="5" s="1"/>
  <c r="H759" i="5" s="1"/>
  <c r="H760" i="5" s="1"/>
  <c r="H761" i="5" s="1"/>
  <c r="H762" i="5" s="1"/>
  <c r="H763" i="5" s="1"/>
  <c r="H764" i="5" s="1"/>
  <c r="H765" i="5" s="1"/>
  <c r="H766" i="5" s="1"/>
  <c r="H767" i="5" s="1"/>
  <c r="H768" i="5" s="1"/>
  <c r="H769" i="5" s="1"/>
  <c r="H770" i="5" s="1"/>
  <c r="H771" i="5" s="1"/>
  <c r="H772" i="5" s="1"/>
  <c r="H773" i="5" s="1"/>
  <c r="H774" i="5" s="1"/>
  <c r="H775" i="5" s="1"/>
  <c r="H776" i="5" s="1"/>
  <c r="H777" i="5" s="1"/>
  <c r="H778" i="5" s="1"/>
  <c r="H779" i="5" s="1"/>
  <c r="H780" i="5" s="1"/>
  <c r="H781" i="5" s="1"/>
  <c r="H782" i="5" s="1"/>
  <c r="H783" i="5" s="1"/>
  <c r="H784" i="5" s="1"/>
  <c r="H785" i="5" s="1"/>
  <c r="H786" i="5" s="1"/>
  <c r="H787" i="5" s="1"/>
  <c r="H788" i="5" s="1"/>
  <c r="H789" i="5" s="1"/>
  <c r="H790" i="5" s="1"/>
  <c r="H791" i="5" s="1"/>
  <c r="H792" i="5" s="1"/>
  <c r="I728" i="5"/>
  <c r="I729" i="5" s="1"/>
  <c r="I730" i="5" s="1"/>
  <c r="I731" i="5" s="1"/>
  <c r="I732" i="5" s="1"/>
  <c r="I733" i="5" s="1"/>
  <c r="I734" i="5" s="1"/>
  <c r="I735" i="5" s="1"/>
  <c r="I736" i="5" s="1"/>
  <c r="I737" i="5" s="1"/>
  <c r="I738" i="5" s="1"/>
  <c r="I739" i="5" s="1"/>
  <c r="I740" i="5" s="1"/>
  <c r="I741" i="5" s="1"/>
  <c r="I742" i="5" s="1"/>
  <c r="I743" i="5" s="1"/>
  <c r="I744" i="5" s="1"/>
  <c r="I745" i="5" s="1"/>
  <c r="I746" i="5" s="1"/>
  <c r="I747" i="5" s="1"/>
  <c r="I748" i="5" s="1"/>
  <c r="I749" i="5" s="1"/>
  <c r="I750" i="5" s="1"/>
  <c r="I751" i="5" s="1"/>
  <c r="I752" i="5" s="1"/>
  <c r="I753" i="5" s="1"/>
  <c r="I754" i="5" s="1"/>
  <c r="I755" i="5" s="1"/>
  <c r="I756" i="5" s="1"/>
  <c r="I757" i="5" s="1"/>
  <c r="I758" i="5" s="1"/>
  <c r="I759" i="5" s="1"/>
  <c r="I760" i="5" s="1"/>
  <c r="I761" i="5" s="1"/>
  <c r="I762" i="5" s="1"/>
  <c r="I763" i="5" s="1"/>
  <c r="I764" i="5" s="1"/>
  <c r="I765" i="5" s="1"/>
  <c r="I766" i="5" s="1"/>
  <c r="I767" i="5" s="1"/>
  <c r="I768" i="5" s="1"/>
  <c r="I769" i="5" s="1"/>
  <c r="I770" i="5" s="1"/>
  <c r="I771" i="5" s="1"/>
  <c r="I772" i="5" s="1"/>
  <c r="I773" i="5" s="1"/>
  <c r="I774" i="5" s="1"/>
  <c r="I775" i="5" s="1"/>
  <c r="I776" i="5" s="1"/>
  <c r="I777" i="5" s="1"/>
  <c r="I778" i="5" s="1"/>
  <c r="I779" i="5" s="1"/>
  <c r="I780" i="5" s="1"/>
  <c r="I781" i="5" s="1"/>
  <c r="I782" i="5" s="1"/>
  <c r="I783" i="5" s="1"/>
  <c r="I784" i="5" s="1"/>
  <c r="I785" i="5" s="1"/>
  <c r="I786" i="5" s="1"/>
  <c r="I787" i="5" s="1"/>
  <c r="I788" i="5" s="1"/>
  <c r="I789" i="5" s="1"/>
  <c r="I790" i="5" s="1"/>
  <c r="I791" i="5" s="1"/>
  <c r="I792" i="5" s="1"/>
  <c r="J728" i="5"/>
  <c r="K728" i="5"/>
  <c r="L728" i="5"/>
  <c r="D729" i="5"/>
  <c r="E729" i="5"/>
  <c r="J729" i="5"/>
  <c r="K729" i="5"/>
  <c r="K730" i="5" s="1"/>
  <c r="K731" i="5" s="1"/>
  <c r="K732" i="5" s="1"/>
  <c r="K733" i="5" s="1"/>
  <c r="K734" i="5" s="1"/>
  <c r="K735" i="5" s="1"/>
  <c r="K736" i="5" s="1"/>
  <c r="K737" i="5" s="1"/>
  <c r="K738" i="5" s="1"/>
  <c r="K739" i="5" s="1"/>
  <c r="K740" i="5" s="1"/>
  <c r="K741" i="5" s="1"/>
  <c r="K742" i="5" s="1"/>
  <c r="K743" i="5" s="1"/>
  <c r="K744" i="5" s="1"/>
  <c r="K745" i="5" s="1"/>
  <c r="K746" i="5" s="1"/>
  <c r="K747" i="5" s="1"/>
  <c r="K748" i="5" s="1"/>
  <c r="K749" i="5" s="1"/>
  <c r="K750" i="5" s="1"/>
  <c r="K751" i="5" s="1"/>
  <c r="K752" i="5" s="1"/>
  <c r="K753" i="5" s="1"/>
  <c r="K754" i="5" s="1"/>
  <c r="K755" i="5" s="1"/>
  <c r="K756" i="5" s="1"/>
  <c r="K757" i="5" s="1"/>
  <c r="K758" i="5" s="1"/>
  <c r="K759" i="5" s="1"/>
  <c r="K760" i="5" s="1"/>
  <c r="K761" i="5" s="1"/>
  <c r="K762" i="5" s="1"/>
  <c r="K763" i="5" s="1"/>
  <c r="K764" i="5" s="1"/>
  <c r="K765" i="5" s="1"/>
  <c r="K766" i="5" s="1"/>
  <c r="K767" i="5" s="1"/>
  <c r="K768" i="5" s="1"/>
  <c r="K769" i="5" s="1"/>
  <c r="K770" i="5" s="1"/>
  <c r="K771" i="5" s="1"/>
  <c r="K772" i="5" s="1"/>
  <c r="K773" i="5" s="1"/>
  <c r="K774" i="5" s="1"/>
  <c r="K775" i="5" s="1"/>
  <c r="K776" i="5" s="1"/>
  <c r="K777" i="5" s="1"/>
  <c r="K778" i="5" s="1"/>
  <c r="K779" i="5" s="1"/>
  <c r="K780" i="5" s="1"/>
  <c r="K781" i="5" s="1"/>
  <c r="K782" i="5" s="1"/>
  <c r="K783" i="5" s="1"/>
  <c r="K784" i="5" s="1"/>
  <c r="K785" i="5" s="1"/>
  <c r="K786" i="5" s="1"/>
  <c r="K787" i="5" s="1"/>
  <c r="K788" i="5" s="1"/>
  <c r="K789" i="5" s="1"/>
  <c r="K790" i="5" s="1"/>
  <c r="K791" i="5" s="1"/>
  <c r="K792" i="5" s="1"/>
  <c r="L729" i="5"/>
  <c r="D730" i="5"/>
  <c r="E730" i="5"/>
  <c r="J730" i="5"/>
  <c r="J731" i="5" s="1"/>
  <c r="J732" i="5" s="1"/>
  <c r="J733" i="5" s="1"/>
  <c r="J734" i="5" s="1"/>
  <c r="J735" i="5" s="1"/>
  <c r="J736" i="5" s="1"/>
  <c r="J737" i="5" s="1"/>
  <c r="J738" i="5" s="1"/>
  <c r="J739" i="5" s="1"/>
  <c r="J740" i="5" s="1"/>
  <c r="J741" i="5" s="1"/>
  <c r="J742" i="5" s="1"/>
  <c r="J743" i="5" s="1"/>
  <c r="J744" i="5" s="1"/>
  <c r="J745" i="5" s="1"/>
  <c r="J746" i="5" s="1"/>
  <c r="J747" i="5" s="1"/>
  <c r="J748" i="5" s="1"/>
  <c r="J749" i="5" s="1"/>
  <c r="J750" i="5" s="1"/>
  <c r="J751" i="5" s="1"/>
  <c r="J752" i="5" s="1"/>
  <c r="J753" i="5" s="1"/>
  <c r="J754" i="5" s="1"/>
  <c r="J755" i="5" s="1"/>
  <c r="J756" i="5" s="1"/>
  <c r="J757" i="5" s="1"/>
  <c r="J758" i="5" s="1"/>
  <c r="J759" i="5" s="1"/>
  <c r="J760" i="5" s="1"/>
  <c r="J761" i="5" s="1"/>
  <c r="J762" i="5" s="1"/>
  <c r="J763" i="5" s="1"/>
  <c r="J764" i="5" s="1"/>
  <c r="J765" i="5" s="1"/>
  <c r="J766" i="5" s="1"/>
  <c r="J767" i="5" s="1"/>
  <c r="J768" i="5" s="1"/>
  <c r="J769" i="5" s="1"/>
  <c r="J770" i="5" s="1"/>
  <c r="J771" i="5" s="1"/>
  <c r="J772" i="5" s="1"/>
  <c r="J773" i="5" s="1"/>
  <c r="J774" i="5" s="1"/>
  <c r="J775" i="5" s="1"/>
  <c r="J776" i="5" s="1"/>
  <c r="J777" i="5" s="1"/>
  <c r="J778" i="5" s="1"/>
  <c r="J779" i="5" s="1"/>
  <c r="J780" i="5" s="1"/>
  <c r="J781" i="5" s="1"/>
  <c r="J782" i="5" s="1"/>
  <c r="J783" i="5" s="1"/>
  <c r="J784" i="5" s="1"/>
  <c r="J785" i="5" s="1"/>
  <c r="J786" i="5" s="1"/>
  <c r="J787" i="5" s="1"/>
  <c r="J788" i="5" s="1"/>
  <c r="J789" i="5" s="1"/>
  <c r="J790" i="5" s="1"/>
  <c r="J791" i="5" s="1"/>
  <c r="J792" i="5" s="1"/>
  <c r="L730" i="5"/>
  <c r="D731" i="5"/>
  <c r="E731" i="5"/>
  <c r="L731" i="5"/>
  <c r="D732" i="5"/>
  <c r="E732" i="5"/>
  <c r="L732" i="5"/>
  <c r="D733" i="5"/>
  <c r="E733" i="5"/>
  <c r="L733" i="5"/>
  <c r="D734" i="5"/>
  <c r="E734" i="5"/>
  <c r="L734" i="5"/>
  <c r="D735" i="5"/>
  <c r="E735" i="5"/>
  <c r="L735" i="5"/>
  <c r="D736" i="5"/>
  <c r="E736" i="5"/>
  <c r="L736" i="5"/>
  <c r="D737" i="5"/>
  <c r="E737" i="5"/>
  <c r="L737" i="5"/>
  <c r="D738" i="5"/>
  <c r="E738" i="5"/>
  <c r="L738" i="5"/>
  <c r="D739" i="5"/>
  <c r="E739" i="5"/>
  <c r="L739" i="5"/>
  <c r="D740" i="5"/>
  <c r="E740" i="5"/>
  <c r="L740" i="5"/>
  <c r="D741" i="5"/>
  <c r="E741" i="5"/>
  <c r="L741" i="5"/>
  <c r="D742" i="5"/>
  <c r="E742" i="5"/>
  <c r="L742" i="5"/>
  <c r="D743" i="5"/>
  <c r="E743" i="5"/>
  <c r="L743" i="5"/>
  <c r="D744" i="5"/>
  <c r="E744" i="5"/>
  <c r="L744" i="5"/>
  <c r="D745" i="5"/>
  <c r="E745" i="5"/>
  <c r="L745" i="5"/>
  <c r="D746" i="5"/>
  <c r="E746" i="5"/>
  <c r="L746" i="5"/>
  <c r="D747" i="5"/>
  <c r="E747" i="5"/>
  <c r="L747" i="5"/>
  <c r="D748" i="5"/>
  <c r="E748" i="5"/>
  <c r="L748" i="5"/>
  <c r="D749" i="5"/>
  <c r="E749" i="5"/>
  <c r="L749" i="5"/>
  <c r="D750" i="5"/>
  <c r="E750" i="5"/>
  <c r="L750" i="5"/>
  <c r="D751" i="5"/>
  <c r="E751" i="5"/>
  <c r="L751" i="5"/>
  <c r="D752" i="5"/>
  <c r="E752" i="5"/>
  <c r="L752" i="5"/>
  <c r="D753" i="5"/>
  <c r="E753" i="5"/>
  <c r="L753" i="5"/>
  <c r="D754" i="5"/>
  <c r="E754" i="5"/>
  <c r="L754" i="5"/>
  <c r="D755" i="5"/>
  <c r="E755" i="5"/>
  <c r="L755" i="5"/>
  <c r="D756" i="5"/>
  <c r="E756" i="5"/>
  <c r="L756" i="5"/>
  <c r="D757" i="5"/>
  <c r="E757" i="5"/>
  <c r="L757" i="5"/>
  <c r="D758" i="5"/>
  <c r="E758" i="5"/>
  <c r="L758" i="5"/>
  <c r="D759" i="5"/>
  <c r="E759" i="5"/>
  <c r="L759" i="5"/>
  <c r="D760" i="5"/>
  <c r="E760" i="5"/>
  <c r="L760" i="5"/>
  <c r="D761" i="5"/>
  <c r="E761" i="5"/>
  <c r="L761" i="5"/>
  <c r="D762" i="5"/>
  <c r="E762" i="5"/>
  <c r="L762" i="5"/>
  <c r="D763" i="5"/>
  <c r="E763" i="5"/>
  <c r="L763" i="5"/>
  <c r="D764" i="5"/>
  <c r="E764" i="5"/>
  <c r="L764" i="5"/>
  <c r="D765" i="5"/>
  <c r="E765" i="5"/>
  <c r="L765" i="5"/>
  <c r="D766" i="5"/>
  <c r="E766" i="5"/>
  <c r="L766" i="5"/>
  <c r="D767" i="5"/>
  <c r="E767" i="5"/>
  <c r="L767" i="5"/>
  <c r="D768" i="5"/>
  <c r="E768" i="5"/>
  <c r="L768" i="5"/>
  <c r="D769" i="5"/>
  <c r="E769" i="5"/>
  <c r="L769" i="5"/>
  <c r="D770" i="5"/>
  <c r="E770" i="5"/>
  <c r="L770" i="5"/>
  <c r="D771" i="5"/>
  <c r="E771" i="5"/>
  <c r="L771" i="5"/>
  <c r="D772" i="5"/>
  <c r="E772" i="5"/>
  <c r="L772" i="5"/>
  <c r="D773" i="5"/>
  <c r="E773" i="5"/>
  <c r="L773" i="5"/>
  <c r="D774" i="5"/>
  <c r="E774" i="5"/>
  <c r="L774" i="5"/>
  <c r="D775" i="5"/>
  <c r="E775" i="5"/>
  <c r="L775" i="5"/>
  <c r="D776" i="5"/>
  <c r="E776" i="5"/>
  <c r="L776" i="5"/>
  <c r="D777" i="5"/>
  <c r="E777" i="5"/>
  <c r="L777" i="5"/>
  <c r="D778" i="5"/>
  <c r="E778" i="5"/>
  <c r="L778" i="5"/>
  <c r="D779" i="5"/>
  <c r="E779" i="5"/>
  <c r="L779" i="5"/>
  <c r="D780" i="5"/>
  <c r="E780" i="5"/>
  <c r="L780" i="5"/>
  <c r="D781" i="5"/>
  <c r="E781" i="5"/>
  <c r="L781" i="5"/>
  <c r="D782" i="5"/>
  <c r="E782" i="5"/>
  <c r="L782" i="5"/>
  <c r="D783" i="5"/>
  <c r="E783" i="5"/>
  <c r="L783" i="5"/>
  <c r="D784" i="5"/>
  <c r="E784" i="5"/>
  <c r="L784" i="5"/>
  <c r="D785" i="5"/>
  <c r="E785" i="5"/>
  <c r="L785" i="5"/>
  <c r="D786" i="5"/>
  <c r="E786" i="5"/>
  <c r="L786" i="5"/>
  <c r="D787" i="5"/>
  <c r="E787" i="5"/>
  <c r="L787" i="5"/>
  <c r="D788" i="5"/>
  <c r="E788" i="5"/>
  <c r="L788" i="5"/>
  <c r="D789" i="5"/>
  <c r="E789" i="5"/>
  <c r="L789" i="5"/>
  <c r="D790" i="5"/>
  <c r="E790" i="5"/>
  <c r="L790" i="5"/>
  <c r="D791" i="5"/>
  <c r="E791" i="5"/>
  <c r="L791" i="5"/>
  <c r="D792" i="5"/>
  <c r="E792" i="5"/>
  <c r="L792" i="5"/>
  <c r="D794" i="5"/>
  <c r="E794" i="5"/>
  <c r="H794" i="5"/>
  <c r="I794" i="5"/>
  <c r="I795" i="5" s="1"/>
  <c r="I796" i="5" s="1"/>
  <c r="I797" i="5" s="1"/>
  <c r="I798" i="5" s="1"/>
  <c r="I799" i="5" s="1"/>
  <c r="I800" i="5" s="1"/>
  <c r="I801" i="5" s="1"/>
  <c r="I802" i="5" s="1"/>
  <c r="I803" i="5" s="1"/>
  <c r="I804" i="5" s="1"/>
  <c r="I805" i="5" s="1"/>
  <c r="I806" i="5" s="1"/>
  <c r="I807" i="5" s="1"/>
  <c r="I808" i="5" s="1"/>
  <c r="I809" i="5" s="1"/>
  <c r="I810" i="5" s="1"/>
  <c r="I811" i="5" s="1"/>
  <c r="I812" i="5" s="1"/>
  <c r="I813" i="5" s="1"/>
  <c r="I814" i="5" s="1"/>
  <c r="I815" i="5" s="1"/>
  <c r="I816" i="5" s="1"/>
  <c r="I817" i="5" s="1"/>
  <c r="I818" i="5" s="1"/>
  <c r="I819" i="5" s="1"/>
  <c r="I820" i="5" s="1"/>
  <c r="I821" i="5" s="1"/>
  <c r="I822" i="5" s="1"/>
  <c r="I823" i="5" s="1"/>
  <c r="I824" i="5" s="1"/>
  <c r="I825" i="5" s="1"/>
  <c r="I826" i="5" s="1"/>
  <c r="I827" i="5" s="1"/>
  <c r="I828" i="5" s="1"/>
  <c r="I829" i="5" s="1"/>
  <c r="I830" i="5" s="1"/>
  <c r="I831" i="5" s="1"/>
  <c r="I832" i="5" s="1"/>
  <c r="I833" i="5" s="1"/>
  <c r="I834" i="5" s="1"/>
  <c r="I835" i="5" s="1"/>
  <c r="I836" i="5" s="1"/>
  <c r="I837" i="5" s="1"/>
  <c r="I838" i="5" s="1"/>
  <c r="I839" i="5" s="1"/>
  <c r="I840" i="5" s="1"/>
  <c r="I841" i="5" s="1"/>
  <c r="I842" i="5" s="1"/>
  <c r="I843" i="5" s="1"/>
  <c r="I844" i="5" s="1"/>
  <c r="I845" i="5" s="1"/>
  <c r="I846" i="5" s="1"/>
  <c r="I847" i="5" s="1"/>
  <c r="I848" i="5" s="1"/>
  <c r="I849" i="5" s="1"/>
  <c r="I850" i="5" s="1"/>
  <c r="I851" i="5" s="1"/>
  <c r="I852" i="5" s="1"/>
  <c r="I853" i="5" s="1"/>
  <c r="I854" i="5" s="1"/>
  <c r="I855" i="5" s="1"/>
  <c r="I856" i="5" s="1"/>
  <c r="I857" i="5" s="1"/>
  <c r="I858" i="5" s="1"/>
  <c r="J794" i="5"/>
  <c r="K794" i="5"/>
  <c r="K795" i="5" s="1"/>
  <c r="K796" i="5" s="1"/>
  <c r="K797" i="5" s="1"/>
  <c r="K798" i="5" s="1"/>
  <c r="K799" i="5" s="1"/>
  <c r="K800" i="5" s="1"/>
  <c r="K801" i="5" s="1"/>
  <c r="K802" i="5" s="1"/>
  <c r="K803" i="5" s="1"/>
  <c r="K804" i="5" s="1"/>
  <c r="K805" i="5" s="1"/>
  <c r="K806" i="5" s="1"/>
  <c r="K807" i="5" s="1"/>
  <c r="K808" i="5" s="1"/>
  <c r="K809" i="5" s="1"/>
  <c r="K810" i="5" s="1"/>
  <c r="K811" i="5" s="1"/>
  <c r="K812" i="5" s="1"/>
  <c r="K813" i="5" s="1"/>
  <c r="K814" i="5" s="1"/>
  <c r="K815" i="5" s="1"/>
  <c r="K816" i="5" s="1"/>
  <c r="K817" i="5" s="1"/>
  <c r="K818" i="5" s="1"/>
  <c r="K819" i="5" s="1"/>
  <c r="K820" i="5" s="1"/>
  <c r="K821" i="5" s="1"/>
  <c r="K822" i="5" s="1"/>
  <c r="K823" i="5" s="1"/>
  <c r="K824" i="5" s="1"/>
  <c r="K825" i="5" s="1"/>
  <c r="K826" i="5" s="1"/>
  <c r="K827" i="5" s="1"/>
  <c r="K828" i="5" s="1"/>
  <c r="K829" i="5" s="1"/>
  <c r="K830" i="5" s="1"/>
  <c r="K831" i="5" s="1"/>
  <c r="K832" i="5" s="1"/>
  <c r="K833" i="5" s="1"/>
  <c r="K834" i="5" s="1"/>
  <c r="K835" i="5" s="1"/>
  <c r="K836" i="5" s="1"/>
  <c r="K837" i="5" s="1"/>
  <c r="K838" i="5" s="1"/>
  <c r="K839" i="5" s="1"/>
  <c r="K840" i="5" s="1"/>
  <c r="K841" i="5" s="1"/>
  <c r="K842" i="5" s="1"/>
  <c r="K843" i="5" s="1"/>
  <c r="K844" i="5" s="1"/>
  <c r="K845" i="5" s="1"/>
  <c r="K846" i="5" s="1"/>
  <c r="K847" i="5" s="1"/>
  <c r="K848" i="5" s="1"/>
  <c r="K849" i="5" s="1"/>
  <c r="K850" i="5" s="1"/>
  <c r="K851" i="5" s="1"/>
  <c r="K852" i="5" s="1"/>
  <c r="K853" i="5" s="1"/>
  <c r="K854" i="5" s="1"/>
  <c r="K855" i="5" s="1"/>
  <c r="K856" i="5" s="1"/>
  <c r="K857" i="5" s="1"/>
  <c r="K858" i="5" s="1"/>
  <c r="L794" i="5"/>
  <c r="D795" i="5"/>
  <c r="E795" i="5"/>
  <c r="H795" i="5"/>
  <c r="H796" i="5" s="1"/>
  <c r="H797" i="5" s="1"/>
  <c r="H798" i="5" s="1"/>
  <c r="H799" i="5" s="1"/>
  <c r="H800" i="5" s="1"/>
  <c r="H801" i="5" s="1"/>
  <c r="H802" i="5" s="1"/>
  <c r="H803" i="5" s="1"/>
  <c r="H804" i="5" s="1"/>
  <c r="H805" i="5" s="1"/>
  <c r="H806" i="5" s="1"/>
  <c r="H807" i="5" s="1"/>
  <c r="H808" i="5" s="1"/>
  <c r="H809" i="5" s="1"/>
  <c r="H810" i="5" s="1"/>
  <c r="H811" i="5" s="1"/>
  <c r="H812" i="5" s="1"/>
  <c r="H813" i="5" s="1"/>
  <c r="H814" i="5" s="1"/>
  <c r="H815" i="5" s="1"/>
  <c r="H816" i="5" s="1"/>
  <c r="H817" i="5" s="1"/>
  <c r="H818" i="5" s="1"/>
  <c r="H819" i="5" s="1"/>
  <c r="H820" i="5" s="1"/>
  <c r="H821" i="5" s="1"/>
  <c r="H822" i="5" s="1"/>
  <c r="H823" i="5" s="1"/>
  <c r="H824" i="5" s="1"/>
  <c r="H825" i="5" s="1"/>
  <c r="H826" i="5" s="1"/>
  <c r="H827" i="5" s="1"/>
  <c r="H828" i="5" s="1"/>
  <c r="H829" i="5" s="1"/>
  <c r="H830" i="5" s="1"/>
  <c r="J795" i="5"/>
  <c r="L795" i="5"/>
  <c r="D796" i="5"/>
  <c r="E796" i="5"/>
  <c r="J796" i="5"/>
  <c r="J797" i="5" s="1"/>
  <c r="J798" i="5" s="1"/>
  <c r="L796" i="5"/>
  <c r="D797" i="5"/>
  <c r="E797" i="5"/>
  <c r="L797" i="5"/>
  <c r="D798" i="5"/>
  <c r="E798" i="5"/>
  <c r="L798" i="5"/>
  <c r="D799" i="5"/>
  <c r="E799" i="5"/>
  <c r="J799" i="5"/>
  <c r="L799" i="5"/>
  <c r="D800" i="5"/>
  <c r="E800" i="5"/>
  <c r="J800" i="5"/>
  <c r="L800" i="5"/>
  <c r="D801" i="5"/>
  <c r="E801" i="5"/>
  <c r="J801" i="5"/>
  <c r="J802" i="5" s="1"/>
  <c r="J803" i="5" s="1"/>
  <c r="J804" i="5" s="1"/>
  <c r="J805" i="5" s="1"/>
  <c r="J806" i="5" s="1"/>
  <c r="J807" i="5" s="1"/>
  <c r="J808" i="5" s="1"/>
  <c r="J809" i="5" s="1"/>
  <c r="J810" i="5" s="1"/>
  <c r="J811" i="5" s="1"/>
  <c r="J812" i="5" s="1"/>
  <c r="J813" i="5" s="1"/>
  <c r="J814" i="5" s="1"/>
  <c r="J815" i="5" s="1"/>
  <c r="L801" i="5"/>
  <c r="D802" i="5"/>
  <c r="E802" i="5"/>
  <c r="L802" i="5"/>
  <c r="D803" i="5"/>
  <c r="E803" i="5"/>
  <c r="L803" i="5"/>
  <c r="D804" i="5"/>
  <c r="E804" i="5"/>
  <c r="L804" i="5"/>
  <c r="D805" i="5"/>
  <c r="E805" i="5"/>
  <c r="L805" i="5"/>
  <c r="D806" i="5"/>
  <c r="E806" i="5"/>
  <c r="L806" i="5"/>
  <c r="D807" i="5"/>
  <c r="E807" i="5"/>
  <c r="L807" i="5"/>
  <c r="D808" i="5"/>
  <c r="E808" i="5"/>
  <c r="L808" i="5"/>
  <c r="D809" i="5"/>
  <c r="E809" i="5"/>
  <c r="L809" i="5"/>
  <c r="D810" i="5"/>
  <c r="E810" i="5"/>
  <c r="L810" i="5"/>
  <c r="D811" i="5"/>
  <c r="E811" i="5"/>
  <c r="L811" i="5"/>
  <c r="D812" i="5"/>
  <c r="E812" i="5"/>
  <c r="L812" i="5"/>
  <c r="D813" i="5"/>
  <c r="E813" i="5"/>
  <c r="L813" i="5"/>
  <c r="D814" i="5"/>
  <c r="E814" i="5"/>
  <c r="L814" i="5"/>
  <c r="D815" i="5"/>
  <c r="E815" i="5"/>
  <c r="L815" i="5"/>
  <c r="D816" i="5"/>
  <c r="E816" i="5"/>
  <c r="J816" i="5"/>
  <c r="J817" i="5" s="1"/>
  <c r="J818" i="5" s="1"/>
  <c r="J819" i="5" s="1"/>
  <c r="J820" i="5" s="1"/>
  <c r="J821" i="5" s="1"/>
  <c r="J822" i="5" s="1"/>
  <c r="J823" i="5" s="1"/>
  <c r="J824" i="5" s="1"/>
  <c r="J825" i="5" s="1"/>
  <c r="J826" i="5" s="1"/>
  <c r="J827" i="5" s="1"/>
  <c r="J828" i="5" s="1"/>
  <c r="J829" i="5" s="1"/>
  <c r="J830" i="5" s="1"/>
  <c r="J831" i="5" s="1"/>
  <c r="J832" i="5" s="1"/>
  <c r="J833" i="5" s="1"/>
  <c r="J834" i="5" s="1"/>
  <c r="J835" i="5" s="1"/>
  <c r="J836" i="5" s="1"/>
  <c r="J837" i="5" s="1"/>
  <c r="J838" i="5" s="1"/>
  <c r="J839" i="5" s="1"/>
  <c r="J840" i="5" s="1"/>
  <c r="J841" i="5" s="1"/>
  <c r="J842" i="5" s="1"/>
  <c r="J843" i="5" s="1"/>
  <c r="J844" i="5" s="1"/>
  <c r="J845" i="5" s="1"/>
  <c r="J846" i="5" s="1"/>
  <c r="J847" i="5" s="1"/>
  <c r="J848" i="5" s="1"/>
  <c r="J849" i="5" s="1"/>
  <c r="J850" i="5" s="1"/>
  <c r="J851" i="5" s="1"/>
  <c r="J852" i="5" s="1"/>
  <c r="J853" i="5" s="1"/>
  <c r="J854" i="5" s="1"/>
  <c r="J855" i="5" s="1"/>
  <c r="J856" i="5" s="1"/>
  <c r="J857" i="5" s="1"/>
  <c r="J858" i="5" s="1"/>
  <c r="L816" i="5"/>
  <c r="D817" i="5"/>
  <c r="E817" i="5"/>
  <c r="L817" i="5"/>
  <c r="D818" i="5"/>
  <c r="E818" i="5"/>
  <c r="L818" i="5"/>
  <c r="D819" i="5"/>
  <c r="E819" i="5"/>
  <c r="L819" i="5"/>
  <c r="D820" i="5"/>
  <c r="E820" i="5"/>
  <c r="L820" i="5"/>
  <c r="D821" i="5"/>
  <c r="E821" i="5"/>
  <c r="L821" i="5"/>
  <c r="D822" i="5"/>
  <c r="E822" i="5"/>
  <c r="L822" i="5"/>
  <c r="D823" i="5"/>
  <c r="E823" i="5"/>
  <c r="L823" i="5"/>
  <c r="D824" i="5"/>
  <c r="E824" i="5"/>
  <c r="L824" i="5"/>
  <c r="D825" i="5"/>
  <c r="E825" i="5"/>
  <c r="L825" i="5"/>
  <c r="D826" i="5"/>
  <c r="E826" i="5"/>
  <c r="L826" i="5"/>
  <c r="D827" i="5"/>
  <c r="E827" i="5"/>
  <c r="L827" i="5"/>
  <c r="D828" i="5"/>
  <c r="E828" i="5"/>
  <c r="L828" i="5"/>
  <c r="D829" i="5"/>
  <c r="E829" i="5"/>
  <c r="L829" i="5"/>
  <c r="D830" i="5"/>
  <c r="E830" i="5"/>
  <c r="L830" i="5"/>
  <c r="D831" i="5"/>
  <c r="E831" i="5"/>
  <c r="H831" i="5"/>
  <c r="H832" i="5" s="1"/>
  <c r="H833" i="5" s="1"/>
  <c r="H834" i="5" s="1"/>
  <c r="H835" i="5" s="1"/>
  <c r="H836" i="5" s="1"/>
  <c r="H837" i="5" s="1"/>
  <c r="H838" i="5" s="1"/>
  <c r="H839" i="5" s="1"/>
  <c r="H840" i="5" s="1"/>
  <c r="H841" i="5" s="1"/>
  <c r="H842" i="5" s="1"/>
  <c r="H843" i="5" s="1"/>
  <c r="H844" i="5" s="1"/>
  <c r="H845" i="5" s="1"/>
  <c r="H846" i="5" s="1"/>
  <c r="H847" i="5" s="1"/>
  <c r="H848" i="5" s="1"/>
  <c r="H849" i="5" s="1"/>
  <c r="H850" i="5" s="1"/>
  <c r="H851" i="5" s="1"/>
  <c r="H852" i="5" s="1"/>
  <c r="H853" i="5" s="1"/>
  <c r="H854" i="5" s="1"/>
  <c r="H855" i="5" s="1"/>
  <c r="H856" i="5" s="1"/>
  <c r="H857" i="5" s="1"/>
  <c r="H858" i="5" s="1"/>
  <c r="L831" i="5"/>
  <c r="D832" i="5"/>
  <c r="E832" i="5"/>
  <c r="L832" i="5"/>
  <c r="D833" i="5"/>
  <c r="E833" i="5"/>
  <c r="L833" i="5"/>
  <c r="D834" i="5"/>
  <c r="E834" i="5"/>
  <c r="L834" i="5"/>
  <c r="D835" i="5"/>
  <c r="E835" i="5"/>
  <c r="L835" i="5"/>
  <c r="D836" i="5"/>
  <c r="E836" i="5"/>
  <c r="L836" i="5"/>
  <c r="D837" i="5"/>
  <c r="E837" i="5"/>
  <c r="L837" i="5"/>
  <c r="D838" i="5"/>
  <c r="E838" i="5"/>
  <c r="L838" i="5"/>
  <c r="D839" i="5"/>
  <c r="E839" i="5"/>
  <c r="L839" i="5"/>
  <c r="D840" i="5"/>
  <c r="E840" i="5"/>
  <c r="L840" i="5"/>
  <c r="D841" i="5"/>
  <c r="E841" i="5"/>
  <c r="L841" i="5"/>
  <c r="D842" i="5"/>
  <c r="E842" i="5"/>
  <c r="L842" i="5"/>
  <c r="D843" i="5"/>
  <c r="E843" i="5"/>
  <c r="L843" i="5"/>
  <c r="D844" i="5"/>
  <c r="E844" i="5"/>
  <c r="L844" i="5"/>
  <c r="D845" i="5"/>
  <c r="E845" i="5"/>
  <c r="L845" i="5"/>
  <c r="D846" i="5"/>
  <c r="E846" i="5"/>
  <c r="L846" i="5"/>
  <c r="D847" i="5"/>
  <c r="E847" i="5"/>
  <c r="L847" i="5"/>
  <c r="D848" i="5"/>
  <c r="E848" i="5"/>
  <c r="L848" i="5"/>
  <c r="D849" i="5"/>
  <c r="E849" i="5"/>
  <c r="L849" i="5"/>
  <c r="D850" i="5"/>
  <c r="E850" i="5"/>
  <c r="L850" i="5"/>
  <c r="D851" i="5"/>
  <c r="E851" i="5"/>
  <c r="L851" i="5"/>
  <c r="D852" i="5"/>
  <c r="E852" i="5"/>
  <c r="L852" i="5"/>
  <c r="D853" i="5"/>
  <c r="E853" i="5"/>
  <c r="L853" i="5"/>
  <c r="D854" i="5"/>
  <c r="E854" i="5"/>
  <c r="L854" i="5"/>
  <c r="D855" i="5"/>
  <c r="E855" i="5"/>
  <c r="L855" i="5"/>
  <c r="D856" i="5"/>
  <c r="E856" i="5"/>
  <c r="L856" i="5"/>
  <c r="D857" i="5"/>
  <c r="E857" i="5"/>
  <c r="L857" i="5"/>
  <c r="D858" i="5"/>
  <c r="E858" i="5"/>
  <c r="L858" i="5"/>
  <c r="E860" i="5"/>
  <c r="F860" i="5"/>
  <c r="F926" i="5" s="1"/>
  <c r="G860" i="5"/>
  <c r="H860" i="5"/>
  <c r="I860" i="5"/>
  <c r="I861" i="5" s="1"/>
  <c r="I862" i="5" s="1"/>
  <c r="I863" i="5" s="1"/>
  <c r="I864" i="5" s="1"/>
  <c r="I865" i="5" s="1"/>
  <c r="I866" i="5" s="1"/>
  <c r="I867" i="5" s="1"/>
  <c r="I868" i="5" s="1"/>
  <c r="I869" i="5" s="1"/>
  <c r="I870" i="5" s="1"/>
  <c r="I871" i="5" s="1"/>
  <c r="I872" i="5" s="1"/>
  <c r="I873" i="5" s="1"/>
  <c r="I874" i="5" s="1"/>
  <c r="I875" i="5" s="1"/>
  <c r="I876" i="5" s="1"/>
  <c r="I877" i="5" s="1"/>
  <c r="I878" i="5" s="1"/>
  <c r="I879" i="5" s="1"/>
  <c r="I880" i="5" s="1"/>
  <c r="I881" i="5" s="1"/>
  <c r="I882" i="5" s="1"/>
  <c r="I883" i="5" s="1"/>
  <c r="I884" i="5" s="1"/>
  <c r="I885" i="5" s="1"/>
  <c r="I886" i="5" s="1"/>
  <c r="I887" i="5" s="1"/>
  <c r="I888" i="5" s="1"/>
  <c r="I889" i="5" s="1"/>
  <c r="I890" i="5" s="1"/>
  <c r="I891" i="5" s="1"/>
  <c r="I892" i="5" s="1"/>
  <c r="I893" i="5" s="1"/>
  <c r="I894" i="5" s="1"/>
  <c r="I895" i="5" s="1"/>
  <c r="I896" i="5" s="1"/>
  <c r="I897" i="5" s="1"/>
  <c r="I898" i="5" s="1"/>
  <c r="I899" i="5" s="1"/>
  <c r="I900" i="5" s="1"/>
  <c r="I901" i="5" s="1"/>
  <c r="I902" i="5" s="1"/>
  <c r="I903" i="5" s="1"/>
  <c r="I904" i="5" s="1"/>
  <c r="I905" i="5" s="1"/>
  <c r="I906" i="5" s="1"/>
  <c r="I907" i="5" s="1"/>
  <c r="I908" i="5" s="1"/>
  <c r="I909" i="5" s="1"/>
  <c r="I910" i="5" s="1"/>
  <c r="I911" i="5" s="1"/>
  <c r="I912" i="5" s="1"/>
  <c r="I913" i="5" s="1"/>
  <c r="I914" i="5" s="1"/>
  <c r="I915" i="5" s="1"/>
  <c r="I916" i="5" s="1"/>
  <c r="I917" i="5" s="1"/>
  <c r="I918" i="5" s="1"/>
  <c r="I919" i="5" s="1"/>
  <c r="I920" i="5" s="1"/>
  <c r="I921" i="5" s="1"/>
  <c r="I922" i="5" s="1"/>
  <c r="I923" i="5" s="1"/>
  <c r="I924" i="5" s="1"/>
  <c r="J860" i="5"/>
  <c r="J861" i="5" s="1"/>
  <c r="J862" i="5" s="1"/>
  <c r="J863" i="5" s="1"/>
  <c r="J864" i="5" s="1"/>
  <c r="J865" i="5" s="1"/>
  <c r="J866" i="5" s="1"/>
  <c r="J867" i="5" s="1"/>
  <c r="J868" i="5" s="1"/>
  <c r="J869" i="5" s="1"/>
  <c r="J870" i="5" s="1"/>
  <c r="J871" i="5" s="1"/>
  <c r="J872" i="5" s="1"/>
  <c r="J873" i="5" s="1"/>
  <c r="J874" i="5" s="1"/>
  <c r="J875" i="5" s="1"/>
  <c r="J876" i="5" s="1"/>
  <c r="J877" i="5" s="1"/>
  <c r="J878" i="5" s="1"/>
  <c r="J879" i="5" s="1"/>
  <c r="J880" i="5" s="1"/>
  <c r="J881" i="5" s="1"/>
  <c r="J882" i="5" s="1"/>
  <c r="J883" i="5" s="1"/>
  <c r="J884" i="5" s="1"/>
  <c r="J885" i="5" s="1"/>
  <c r="J886" i="5" s="1"/>
  <c r="J887" i="5" s="1"/>
  <c r="J888" i="5" s="1"/>
  <c r="J889" i="5" s="1"/>
  <c r="J890" i="5" s="1"/>
  <c r="J891" i="5" s="1"/>
  <c r="J892" i="5" s="1"/>
  <c r="J893" i="5" s="1"/>
  <c r="J894" i="5" s="1"/>
  <c r="J895" i="5" s="1"/>
  <c r="J896" i="5" s="1"/>
  <c r="J897" i="5" s="1"/>
  <c r="J898" i="5" s="1"/>
  <c r="J899" i="5" s="1"/>
  <c r="J900" i="5" s="1"/>
  <c r="J901" i="5" s="1"/>
  <c r="J902" i="5" s="1"/>
  <c r="J903" i="5" s="1"/>
  <c r="J904" i="5" s="1"/>
  <c r="J905" i="5" s="1"/>
  <c r="J906" i="5" s="1"/>
  <c r="J907" i="5" s="1"/>
  <c r="J908" i="5" s="1"/>
  <c r="J909" i="5" s="1"/>
  <c r="J910" i="5" s="1"/>
  <c r="J911" i="5" s="1"/>
  <c r="J912" i="5" s="1"/>
  <c r="J913" i="5" s="1"/>
  <c r="J914" i="5" s="1"/>
  <c r="J915" i="5" s="1"/>
  <c r="J916" i="5" s="1"/>
  <c r="J917" i="5" s="1"/>
  <c r="J918" i="5" s="1"/>
  <c r="J919" i="5" s="1"/>
  <c r="J920" i="5" s="1"/>
  <c r="J921" i="5" s="1"/>
  <c r="J922" i="5" s="1"/>
  <c r="J923" i="5" s="1"/>
  <c r="J924" i="5" s="1"/>
  <c r="K860" i="5"/>
  <c r="K861" i="5" s="1"/>
  <c r="K862" i="5" s="1"/>
  <c r="K863" i="5" s="1"/>
  <c r="K864" i="5" s="1"/>
  <c r="K865" i="5" s="1"/>
  <c r="K866" i="5" s="1"/>
  <c r="K867" i="5" s="1"/>
  <c r="K868" i="5" s="1"/>
  <c r="K869" i="5" s="1"/>
  <c r="K870" i="5" s="1"/>
  <c r="K871" i="5" s="1"/>
  <c r="K872" i="5" s="1"/>
  <c r="K873" i="5" s="1"/>
  <c r="K874" i="5" s="1"/>
  <c r="K875" i="5" s="1"/>
  <c r="K876" i="5" s="1"/>
  <c r="K877" i="5" s="1"/>
  <c r="K878" i="5" s="1"/>
  <c r="K879" i="5" s="1"/>
  <c r="K880" i="5" s="1"/>
  <c r="K881" i="5" s="1"/>
  <c r="K882" i="5" s="1"/>
  <c r="K883" i="5" s="1"/>
  <c r="K884" i="5" s="1"/>
  <c r="K885" i="5" s="1"/>
  <c r="K886" i="5" s="1"/>
  <c r="K887" i="5" s="1"/>
  <c r="K888" i="5" s="1"/>
  <c r="K889" i="5" s="1"/>
  <c r="K890" i="5" s="1"/>
  <c r="K891" i="5" s="1"/>
  <c r="K892" i="5" s="1"/>
  <c r="K893" i="5" s="1"/>
  <c r="K894" i="5" s="1"/>
  <c r="K895" i="5" s="1"/>
  <c r="K896" i="5" s="1"/>
  <c r="K897" i="5" s="1"/>
  <c r="K898" i="5" s="1"/>
  <c r="K899" i="5" s="1"/>
  <c r="K900" i="5" s="1"/>
  <c r="K901" i="5" s="1"/>
  <c r="K902" i="5" s="1"/>
  <c r="K903" i="5" s="1"/>
  <c r="K904" i="5" s="1"/>
  <c r="K905" i="5" s="1"/>
  <c r="K906" i="5" s="1"/>
  <c r="K907" i="5" s="1"/>
  <c r="K908" i="5" s="1"/>
  <c r="K909" i="5" s="1"/>
  <c r="K910" i="5" s="1"/>
  <c r="K911" i="5" s="1"/>
  <c r="K912" i="5" s="1"/>
  <c r="K913" i="5" s="1"/>
  <c r="K914" i="5" s="1"/>
  <c r="K915" i="5" s="1"/>
  <c r="K916" i="5" s="1"/>
  <c r="K917" i="5" s="1"/>
  <c r="K918" i="5" s="1"/>
  <c r="K919" i="5" s="1"/>
  <c r="K920" i="5" s="1"/>
  <c r="K921" i="5" s="1"/>
  <c r="K922" i="5" s="1"/>
  <c r="K923" i="5" s="1"/>
  <c r="K924" i="5" s="1"/>
  <c r="L860" i="5"/>
  <c r="M860" i="5"/>
  <c r="E861" i="5"/>
  <c r="F861" i="5"/>
  <c r="G861" i="5"/>
  <c r="H861" i="5"/>
  <c r="H862" i="5" s="1"/>
  <c r="H863" i="5" s="1"/>
  <c r="H864" i="5" s="1"/>
  <c r="H865" i="5" s="1"/>
  <c r="H866" i="5" s="1"/>
  <c r="H867" i="5" s="1"/>
  <c r="H868" i="5" s="1"/>
  <c r="H869" i="5" s="1"/>
  <c r="H870" i="5" s="1"/>
  <c r="H871" i="5" s="1"/>
  <c r="H872" i="5" s="1"/>
  <c r="H873" i="5" s="1"/>
  <c r="H874" i="5" s="1"/>
  <c r="H875" i="5" s="1"/>
  <c r="H876" i="5" s="1"/>
  <c r="H877" i="5" s="1"/>
  <c r="H878" i="5" s="1"/>
  <c r="H879" i="5" s="1"/>
  <c r="H880" i="5" s="1"/>
  <c r="H881" i="5" s="1"/>
  <c r="H882" i="5" s="1"/>
  <c r="H883" i="5" s="1"/>
  <c r="H884" i="5" s="1"/>
  <c r="H885" i="5" s="1"/>
  <c r="H886" i="5" s="1"/>
  <c r="H887" i="5" s="1"/>
  <c r="H888" i="5" s="1"/>
  <c r="H889" i="5" s="1"/>
  <c r="H890" i="5" s="1"/>
  <c r="H891" i="5" s="1"/>
  <c r="H892" i="5" s="1"/>
  <c r="H893" i="5" s="1"/>
  <c r="H894" i="5" s="1"/>
  <c r="H895" i="5" s="1"/>
  <c r="H896" i="5" s="1"/>
  <c r="H897" i="5" s="1"/>
  <c r="H898" i="5" s="1"/>
  <c r="H899" i="5" s="1"/>
  <c r="H900" i="5" s="1"/>
  <c r="H901" i="5" s="1"/>
  <c r="H902" i="5" s="1"/>
  <c r="H903" i="5" s="1"/>
  <c r="H904" i="5" s="1"/>
  <c r="H905" i="5" s="1"/>
  <c r="H906" i="5" s="1"/>
  <c r="H907" i="5" s="1"/>
  <c r="H908" i="5" s="1"/>
  <c r="H909" i="5" s="1"/>
  <c r="H910" i="5" s="1"/>
  <c r="H911" i="5" s="1"/>
  <c r="H912" i="5" s="1"/>
  <c r="H913" i="5" s="1"/>
  <c r="H914" i="5" s="1"/>
  <c r="H915" i="5" s="1"/>
  <c r="H916" i="5" s="1"/>
  <c r="H917" i="5" s="1"/>
  <c r="H918" i="5" s="1"/>
  <c r="H919" i="5" s="1"/>
  <c r="H920" i="5" s="1"/>
  <c r="H921" i="5" s="1"/>
  <c r="H922" i="5" s="1"/>
  <c r="H923" i="5" s="1"/>
  <c r="H924" i="5" s="1"/>
  <c r="L861" i="5"/>
  <c r="M861" i="5"/>
  <c r="E862" i="5"/>
  <c r="F862" i="5"/>
  <c r="G862" i="5"/>
  <c r="G928" i="5" s="1"/>
  <c r="L862" i="5"/>
  <c r="M862" i="5"/>
  <c r="E863" i="5"/>
  <c r="F863" i="5"/>
  <c r="F929" i="5" s="1"/>
  <c r="L863" i="5"/>
  <c r="M863" i="5"/>
  <c r="E864" i="5"/>
  <c r="F864" i="5"/>
  <c r="F930" i="5" s="1"/>
  <c r="G864" i="5"/>
  <c r="L864" i="5"/>
  <c r="M864" i="5"/>
  <c r="E865" i="5"/>
  <c r="F865" i="5"/>
  <c r="F931" i="5" s="1"/>
  <c r="G865" i="5"/>
  <c r="G931" i="5" s="1"/>
  <c r="G997" i="5" s="1"/>
  <c r="G1063" i="5" s="1"/>
  <c r="L865" i="5"/>
  <c r="M865" i="5"/>
  <c r="E866" i="5"/>
  <c r="F866" i="5"/>
  <c r="G866" i="5"/>
  <c r="G932" i="5" s="1"/>
  <c r="L866" i="5"/>
  <c r="M866" i="5"/>
  <c r="E867" i="5"/>
  <c r="G867" i="5"/>
  <c r="L867" i="5"/>
  <c r="M867" i="5"/>
  <c r="E868" i="5"/>
  <c r="F868" i="5"/>
  <c r="G868" i="5"/>
  <c r="L868" i="5"/>
  <c r="M868" i="5"/>
  <c r="E869" i="5"/>
  <c r="F869" i="5"/>
  <c r="F935" i="5" s="1"/>
  <c r="F1001" i="5" s="1"/>
  <c r="G869" i="5"/>
  <c r="L869" i="5"/>
  <c r="M869" i="5"/>
  <c r="E870" i="5"/>
  <c r="G870" i="5"/>
  <c r="L870" i="5"/>
  <c r="M870" i="5"/>
  <c r="E871" i="5"/>
  <c r="F871" i="5"/>
  <c r="F937" i="5" s="1"/>
  <c r="G871" i="5"/>
  <c r="G937" i="5" s="1"/>
  <c r="L871" i="5"/>
  <c r="M871" i="5"/>
  <c r="E872" i="5"/>
  <c r="F872" i="5"/>
  <c r="F938" i="5" s="1"/>
  <c r="G872" i="5"/>
  <c r="G938" i="5" s="1"/>
  <c r="L872" i="5"/>
  <c r="M872" i="5"/>
  <c r="E873" i="5"/>
  <c r="F873" i="5"/>
  <c r="G873" i="5"/>
  <c r="G939" i="5" s="1"/>
  <c r="L873" i="5"/>
  <c r="E874" i="5"/>
  <c r="F874" i="5"/>
  <c r="F940" i="5" s="1"/>
  <c r="G874" i="5"/>
  <c r="G940" i="5" s="1"/>
  <c r="L874" i="5"/>
  <c r="E875" i="5"/>
  <c r="F875" i="5"/>
  <c r="F941" i="5" s="1"/>
  <c r="G875" i="5"/>
  <c r="L875" i="5"/>
  <c r="E876" i="5"/>
  <c r="F876" i="5"/>
  <c r="F942" i="5" s="1"/>
  <c r="L876" i="5"/>
  <c r="E877" i="5"/>
  <c r="G877" i="5"/>
  <c r="L877" i="5"/>
  <c r="E878" i="5"/>
  <c r="F878" i="5"/>
  <c r="F944" i="5" s="1"/>
  <c r="G878" i="5"/>
  <c r="L878" i="5"/>
  <c r="E879" i="5"/>
  <c r="F879" i="5"/>
  <c r="F945" i="5" s="1"/>
  <c r="F1011" i="5" s="1"/>
  <c r="F1077" i="5" s="1"/>
  <c r="F1143" i="5" s="1"/>
  <c r="G879" i="5"/>
  <c r="L879" i="5"/>
  <c r="E880" i="5"/>
  <c r="F880" i="5"/>
  <c r="F946" i="5" s="1"/>
  <c r="G880" i="5"/>
  <c r="G946" i="5" s="1"/>
  <c r="G1012" i="5" s="1"/>
  <c r="G1078" i="5" s="1"/>
  <c r="L880" i="5"/>
  <c r="E881" i="5"/>
  <c r="F881" i="5"/>
  <c r="G881" i="5"/>
  <c r="G947" i="5" s="1"/>
  <c r="G1013" i="5" s="1"/>
  <c r="G1079" i="5" s="1"/>
  <c r="G1145" i="5" s="1"/>
  <c r="L881" i="5"/>
  <c r="E882" i="5"/>
  <c r="F882" i="5"/>
  <c r="F948" i="5" s="1"/>
  <c r="G882" i="5"/>
  <c r="G948" i="5" s="1"/>
  <c r="G1014" i="5" s="1"/>
  <c r="G1080" i="5" s="1"/>
  <c r="L882" i="5"/>
  <c r="E883" i="5"/>
  <c r="F883" i="5"/>
  <c r="G883" i="5"/>
  <c r="L883" i="5"/>
  <c r="E884" i="5"/>
  <c r="F884" i="5"/>
  <c r="F950" i="5" s="1"/>
  <c r="G884" i="5"/>
  <c r="L884" i="5"/>
  <c r="E885" i="5"/>
  <c r="F885" i="5"/>
  <c r="F951" i="5" s="1"/>
  <c r="G885" i="5"/>
  <c r="G951" i="5" s="1"/>
  <c r="L885" i="5"/>
  <c r="E886" i="5"/>
  <c r="F886" i="5"/>
  <c r="F952" i="5" s="1"/>
  <c r="F1018" i="5" s="1"/>
  <c r="G886" i="5"/>
  <c r="L886" i="5"/>
  <c r="E887" i="5"/>
  <c r="F887" i="5"/>
  <c r="F953" i="5" s="1"/>
  <c r="F1019" i="5" s="1"/>
  <c r="G887" i="5"/>
  <c r="L887" i="5"/>
  <c r="E888" i="5"/>
  <c r="F888" i="5"/>
  <c r="F954" i="5" s="1"/>
  <c r="G888" i="5"/>
  <c r="L888" i="5"/>
  <c r="E889" i="5"/>
  <c r="F889" i="5"/>
  <c r="F955" i="5" s="1"/>
  <c r="G889" i="5"/>
  <c r="G955" i="5" s="1"/>
  <c r="L889" i="5"/>
  <c r="E890" i="5"/>
  <c r="F890" i="5"/>
  <c r="F956" i="5" s="1"/>
  <c r="G890" i="5"/>
  <c r="L890" i="5"/>
  <c r="E891" i="5"/>
  <c r="F891" i="5"/>
  <c r="L891" i="5"/>
  <c r="E892" i="5"/>
  <c r="F892" i="5"/>
  <c r="F958" i="5" s="1"/>
  <c r="G892" i="5"/>
  <c r="L892" i="5"/>
  <c r="E893" i="5"/>
  <c r="F893" i="5"/>
  <c r="G893" i="5"/>
  <c r="L893" i="5"/>
  <c r="E894" i="5"/>
  <c r="F894" i="5"/>
  <c r="G894" i="5"/>
  <c r="G960" i="5" s="1"/>
  <c r="L894" i="5"/>
  <c r="E895" i="5"/>
  <c r="F895" i="5"/>
  <c r="F961" i="5" s="1"/>
  <c r="F1027" i="5" s="1"/>
  <c r="F1093" i="5" s="1"/>
  <c r="G895" i="5"/>
  <c r="G961" i="5" s="1"/>
  <c r="G1027" i="5" s="1"/>
  <c r="G1093" i="5" s="1"/>
  <c r="L895" i="5"/>
  <c r="E896" i="5"/>
  <c r="F896" i="5"/>
  <c r="F962" i="5" s="1"/>
  <c r="G896" i="5"/>
  <c r="L896" i="5"/>
  <c r="E897" i="5"/>
  <c r="F897" i="5"/>
  <c r="G897" i="5"/>
  <c r="G963" i="5" s="1"/>
  <c r="L897" i="5"/>
  <c r="E898" i="5"/>
  <c r="F898" i="5"/>
  <c r="G898" i="5"/>
  <c r="L898" i="5"/>
  <c r="E899" i="5"/>
  <c r="F899" i="5"/>
  <c r="G899" i="5"/>
  <c r="G965" i="5" s="1"/>
  <c r="G1031" i="5" s="1"/>
  <c r="L899" i="5"/>
  <c r="E900" i="5"/>
  <c r="F900" i="5"/>
  <c r="F966" i="5" s="1"/>
  <c r="F1032" i="5" s="1"/>
  <c r="G900" i="5"/>
  <c r="L900" i="5"/>
  <c r="E901" i="5"/>
  <c r="F901" i="5"/>
  <c r="G901" i="5"/>
  <c r="L901" i="5"/>
  <c r="E902" i="5"/>
  <c r="F902" i="5"/>
  <c r="G902" i="5"/>
  <c r="L902" i="5"/>
  <c r="E903" i="5"/>
  <c r="F903" i="5"/>
  <c r="G903" i="5"/>
  <c r="L903" i="5"/>
  <c r="E904" i="5"/>
  <c r="F904" i="5"/>
  <c r="G904" i="5"/>
  <c r="L904" i="5"/>
  <c r="E905" i="5"/>
  <c r="F905" i="5"/>
  <c r="G905" i="5"/>
  <c r="L905" i="5"/>
  <c r="E906" i="5"/>
  <c r="F906" i="5"/>
  <c r="G906" i="5"/>
  <c r="G972" i="5" s="1"/>
  <c r="L906" i="5"/>
  <c r="E907" i="5"/>
  <c r="F907" i="5"/>
  <c r="F973" i="5" s="1"/>
  <c r="G907" i="5"/>
  <c r="L907" i="5"/>
  <c r="E908" i="5"/>
  <c r="F908" i="5"/>
  <c r="G908" i="5"/>
  <c r="L908" i="5"/>
  <c r="E909" i="5"/>
  <c r="F909" i="5"/>
  <c r="G909" i="5"/>
  <c r="G975" i="5" s="1"/>
  <c r="G1041" i="5" s="1"/>
  <c r="L909" i="5"/>
  <c r="E910" i="5"/>
  <c r="F910" i="5"/>
  <c r="G910" i="5"/>
  <c r="L910" i="5"/>
  <c r="E911" i="5"/>
  <c r="F911" i="5"/>
  <c r="G911" i="5"/>
  <c r="G977" i="5" s="1"/>
  <c r="G1043" i="5" s="1"/>
  <c r="L911" i="5"/>
  <c r="E912" i="5"/>
  <c r="F912" i="5"/>
  <c r="F978" i="5" s="1"/>
  <c r="G912" i="5"/>
  <c r="G978" i="5" s="1"/>
  <c r="G1044" i="5" s="1"/>
  <c r="G1110" i="5" s="1"/>
  <c r="G1176" i="5" s="1"/>
  <c r="L912" i="5"/>
  <c r="E913" i="5"/>
  <c r="F913" i="5"/>
  <c r="F979" i="5" s="1"/>
  <c r="G913" i="5"/>
  <c r="L913" i="5"/>
  <c r="E914" i="5"/>
  <c r="F914" i="5"/>
  <c r="G914" i="5"/>
  <c r="G980" i="5" s="1"/>
  <c r="L914" i="5"/>
  <c r="E915" i="5"/>
  <c r="F915" i="5"/>
  <c r="G915" i="5"/>
  <c r="G981" i="5" s="1"/>
  <c r="G1047" i="5" s="1"/>
  <c r="L915" i="5"/>
  <c r="E916" i="5"/>
  <c r="F916" i="5"/>
  <c r="G916" i="5"/>
  <c r="L916" i="5"/>
  <c r="E917" i="5"/>
  <c r="F917" i="5"/>
  <c r="F983" i="5" s="1"/>
  <c r="F1049" i="5" s="1"/>
  <c r="G917" i="5"/>
  <c r="L917" i="5"/>
  <c r="E918" i="5"/>
  <c r="F918" i="5"/>
  <c r="L918" i="5"/>
  <c r="E919" i="5"/>
  <c r="F919" i="5"/>
  <c r="G919" i="5"/>
  <c r="G985" i="5" s="1"/>
  <c r="G1051" i="5" s="1"/>
  <c r="L919" i="5"/>
  <c r="E920" i="5"/>
  <c r="F920" i="5"/>
  <c r="G920" i="5"/>
  <c r="G986" i="5" s="1"/>
  <c r="G1052" i="5" s="1"/>
  <c r="G1118" i="5" s="1"/>
  <c r="G1184" i="5" s="1"/>
  <c r="L920" i="5"/>
  <c r="E921" i="5"/>
  <c r="F921" i="5"/>
  <c r="G921" i="5"/>
  <c r="G987" i="5" s="1"/>
  <c r="G1053" i="5" s="1"/>
  <c r="L921" i="5"/>
  <c r="E922" i="5"/>
  <c r="F922" i="5"/>
  <c r="F988" i="5" s="1"/>
  <c r="F1054" i="5" s="1"/>
  <c r="F1120" i="5" s="1"/>
  <c r="G922" i="5"/>
  <c r="L922" i="5"/>
  <c r="E923" i="5"/>
  <c r="F923" i="5"/>
  <c r="G923" i="5"/>
  <c r="L923" i="5"/>
  <c r="E924" i="5"/>
  <c r="F924" i="5"/>
  <c r="F990" i="5" s="1"/>
  <c r="G924" i="5"/>
  <c r="G990" i="5" s="1"/>
  <c r="L924" i="5"/>
  <c r="E926" i="5"/>
  <c r="G926" i="5"/>
  <c r="G992" i="5" s="1"/>
  <c r="G1058" i="5" s="1"/>
  <c r="H926" i="5"/>
  <c r="H927" i="5" s="1"/>
  <c r="H928" i="5" s="1"/>
  <c r="H929" i="5" s="1"/>
  <c r="H930" i="5" s="1"/>
  <c r="H931" i="5" s="1"/>
  <c r="H932" i="5" s="1"/>
  <c r="H933" i="5" s="1"/>
  <c r="H934" i="5" s="1"/>
  <c r="H935" i="5" s="1"/>
  <c r="H936" i="5" s="1"/>
  <c r="H937" i="5" s="1"/>
  <c r="H938" i="5" s="1"/>
  <c r="H939" i="5" s="1"/>
  <c r="H940" i="5" s="1"/>
  <c r="H941" i="5" s="1"/>
  <c r="H942" i="5" s="1"/>
  <c r="H943" i="5" s="1"/>
  <c r="H944" i="5" s="1"/>
  <c r="H945" i="5" s="1"/>
  <c r="H946" i="5" s="1"/>
  <c r="H947" i="5" s="1"/>
  <c r="H948" i="5" s="1"/>
  <c r="H949" i="5" s="1"/>
  <c r="H950" i="5" s="1"/>
  <c r="H951" i="5" s="1"/>
  <c r="H952" i="5" s="1"/>
  <c r="H953" i="5" s="1"/>
  <c r="H954" i="5" s="1"/>
  <c r="H955" i="5" s="1"/>
  <c r="H956" i="5" s="1"/>
  <c r="H957" i="5" s="1"/>
  <c r="H958" i="5" s="1"/>
  <c r="H959" i="5" s="1"/>
  <c r="H960" i="5" s="1"/>
  <c r="H961" i="5" s="1"/>
  <c r="H962" i="5" s="1"/>
  <c r="H963" i="5" s="1"/>
  <c r="H964" i="5" s="1"/>
  <c r="H965" i="5" s="1"/>
  <c r="H966" i="5" s="1"/>
  <c r="H967" i="5" s="1"/>
  <c r="H968" i="5" s="1"/>
  <c r="H969" i="5" s="1"/>
  <c r="H970" i="5" s="1"/>
  <c r="H971" i="5" s="1"/>
  <c r="H972" i="5" s="1"/>
  <c r="H973" i="5" s="1"/>
  <c r="H974" i="5" s="1"/>
  <c r="H975" i="5" s="1"/>
  <c r="H976" i="5" s="1"/>
  <c r="H977" i="5" s="1"/>
  <c r="H978" i="5" s="1"/>
  <c r="H979" i="5" s="1"/>
  <c r="H980" i="5" s="1"/>
  <c r="H981" i="5" s="1"/>
  <c r="H982" i="5" s="1"/>
  <c r="H983" i="5" s="1"/>
  <c r="H984" i="5" s="1"/>
  <c r="H985" i="5" s="1"/>
  <c r="H986" i="5" s="1"/>
  <c r="H987" i="5" s="1"/>
  <c r="H988" i="5" s="1"/>
  <c r="H989" i="5" s="1"/>
  <c r="H990" i="5" s="1"/>
  <c r="I926" i="5"/>
  <c r="I927" i="5" s="1"/>
  <c r="I928" i="5" s="1"/>
  <c r="I929" i="5" s="1"/>
  <c r="I930" i="5" s="1"/>
  <c r="I931" i="5" s="1"/>
  <c r="I932" i="5" s="1"/>
  <c r="I933" i="5" s="1"/>
  <c r="I934" i="5" s="1"/>
  <c r="I935" i="5" s="1"/>
  <c r="I936" i="5" s="1"/>
  <c r="I937" i="5" s="1"/>
  <c r="I938" i="5" s="1"/>
  <c r="I939" i="5" s="1"/>
  <c r="I940" i="5" s="1"/>
  <c r="I941" i="5" s="1"/>
  <c r="I942" i="5" s="1"/>
  <c r="I943" i="5" s="1"/>
  <c r="I944" i="5" s="1"/>
  <c r="I945" i="5" s="1"/>
  <c r="I946" i="5" s="1"/>
  <c r="I947" i="5" s="1"/>
  <c r="I948" i="5" s="1"/>
  <c r="I949" i="5" s="1"/>
  <c r="I950" i="5" s="1"/>
  <c r="I951" i="5" s="1"/>
  <c r="I952" i="5" s="1"/>
  <c r="I953" i="5" s="1"/>
  <c r="I954" i="5" s="1"/>
  <c r="I955" i="5" s="1"/>
  <c r="I956" i="5" s="1"/>
  <c r="I957" i="5" s="1"/>
  <c r="I958" i="5" s="1"/>
  <c r="I959" i="5" s="1"/>
  <c r="I960" i="5" s="1"/>
  <c r="I961" i="5" s="1"/>
  <c r="I962" i="5" s="1"/>
  <c r="I963" i="5" s="1"/>
  <c r="I964" i="5" s="1"/>
  <c r="I965" i="5" s="1"/>
  <c r="I966" i="5" s="1"/>
  <c r="I967" i="5" s="1"/>
  <c r="I968" i="5" s="1"/>
  <c r="I969" i="5" s="1"/>
  <c r="I970" i="5" s="1"/>
  <c r="I971" i="5" s="1"/>
  <c r="I972" i="5" s="1"/>
  <c r="I973" i="5" s="1"/>
  <c r="I974" i="5" s="1"/>
  <c r="I975" i="5" s="1"/>
  <c r="I976" i="5" s="1"/>
  <c r="I977" i="5" s="1"/>
  <c r="I978" i="5" s="1"/>
  <c r="I979" i="5" s="1"/>
  <c r="I980" i="5" s="1"/>
  <c r="I981" i="5" s="1"/>
  <c r="I982" i="5" s="1"/>
  <c r="I983" i="5" s="1"/>
  <c r="I984" i="5" s="1"/>
  <c r="I985" i="5" s="1"/>
  <c r="I986" i="5" s="1"/>
  <c r="I987" i="5" s="1"/>
  <c r="I988" i="5" s="1"/>
  <c r="I989" i="5" s="1"/>
  <c r="I990" i="5" s="1"/>
  <c r="J926" i="5"/>
  <c r="J927" i="5" s="1"/>
  <c r="J928" i="5" s="1"/>
  <c r="J929" i="5" s="1"/>
  <c r="J930" i="5" s="1"/>
  <c r="J931" i="5" s="1"/>
  <c r="J932" i="5" s="1"/>
  <c r="J933" i="5" s="1"/>
  <c r="J934" i="5" s="1"/>
  <c r="J935" i="5" s="1"/>
  <c r="J936" i="5" s="1"/>
  <c r="J937" i="5" s="1"/>
  <c r="J938" i="5" s="1"/>
  <c r="J939" i="5" s="1"/>
  <c r="J940" i="5" s="1"/>
  <c r="J941" i="5" s="1"/>
  <c r="J942" i="5" s="1"/>
  <c r="J943" i="5" s="1"/>
  <c r="J944" i="5" s="1"/>
  <c r="J945" i="5" s="1"/>
  <c r="J946" i="5" s="1"/>
  <c r="J947" i="5" s="1"/>
  <c r="J948" i="5" s="1"/>
  <c r="J949" i="5" s="1"/>
  <c r="J950" i="5" s="1"/>
  <c r="J951" i="5" s="1"/>
  <c r="J952" i="5" s="1"/>
  <c r="J953" i="5" s="1"/>
  <c r="J954" i="5" s="1"/>
  <c r="J955" i="5" s="1"/>
  <c r="J956" i="5" s="1"/>
  <c r="J957" i="5" s="1"/>
  <c r="J958" i="5" s="1"/>
  <c r="J959" i="5" s="1"/>
  <c r="J960" i="5" s="1"/>
  <c r="J961" i="5" s="1"/>
  <c r="J962" i="5" s="1"/>
  <c r="J963" i="5" s="1"/>
  <c r="J964" i="5" s="1"/>
  <c r="J965" i="5" s="1"/>
  <c r="J966" i="5" s="1"/>
  <c r="J967" i="5" s="1"/>
  <c r="J968" i="5" s="1"/>
  <c r="J969" i="5" s="1"/>
  <c r="J970" i="5" s="1"/>
  <c r="J971" i="5" s="1"/>
  <c r="J972" i="5" s="1"/>
  <c r="J973" i="5" s="1"/>
  <c r="J974" i="5" s="1"/>
  <c r="J975" i="5" s="1"/>
  <c r="J976" i="5" s="1"/>
  <c r="J977" i="5" s="1"/>
  <c r="J978" i="5" s="1"/>
  <c r="J979" i="5" s="1"/>
  <c r="J980" i="5" s="1"/>
  <c r="J981" i="5" s="1"/>
  <c r="J982" i="5" s="1"/>
  <c r="J983" i="5" s="1"/>
  <c r="J984" i="5" s="1"/>
  <c r="J985" i="5" s="1"/>
  <c r="J986" i="5" s="1"/>
  <c r="J987" i="5" s="1"/>
  <c r="J988" i="5" s="1"/>
  <c r="J989" i="5" s="1"/>
  <c r="J990" i="5" s="1"/>
  <c r="K926" i="5"/>
  <c r="K927" i="5" s="1"/>
  <c r="K928" i="5" s="1"/>
  <c r="K929" i="5" s="1"/>
  <c r="K930" i="5" s="1"/>
  <c r="K931" i="5" s="1"/>
  <c r="K932" i="5" s="1"/>
  <c r="K933" i="5" s="1"/>
  <c r="K934" i="5" s="1"/>
  <c r="K935" i="5" s="1"/>
  <c r="K936" i="5" s="1"/>
  <c r="K937" i="5" s="1"/>
  <c r="K938" i="5" s="1"/>
  <c r="K939" i="5" s="1"/>
  <c r="K940" i="5" s="1"/>
  <c r="K941" i="5" s="1"/>
  <c r="K942" i="5" s="1"/>
  <c r="K943" i="5" s="1"/>
  <c r="K944" i="5" s="1"/>
  <c r="K945" i="5" s="1"/>
  <c r="K946" i="5" s="1"/>
  <c r="K947" i="5" s="1"/>
  <c r="K948" i="5" s="1"/>
  <c r="K949" i="5" s="1"/>
  <c r="K950" i="5" s="1"/>
  <c r="K951" i="5" s="1"/>
  <c r="K952" i="5" s="1"/>
  <c r="K953" i="5" s="1"/>
  <c r="K954" i="5" s="1"/>
  <c r="K955" i="5" s="1"/>
  <c r="K956" i="5" s="1"/>
  <c r="K957" i="5" s="1"/>
  <c r="K958" i="5" s="1"/>
  <c r="K959" i="5" s="1"/>
  <c r="K960" i="5" s="1"/>
  <c r="K961" i="5" s="1"/>
  <c r="K962" i="5" s="1"/>
  <c r="K963" i="5" s="1"/>
  <c r="K964" i="5" s="1"/>
  <c r="K965" i="5" s="1"/>
  <c r="K966" i="5" s="1"/>
  <c r="K967" i="5" s="1"/>
  <c r="K968" i="5" s="1"/>
  <c r="K969" i="5" s="1"/>
  <c r="K970" i="5" s="1"/>
  <c r="K971" i="5" s="1"/>
  <c r="K972" i="5" s="1"/>
  <c r="K973" i="5" s="1"/>
  <c r="K974" i="5" s="1"/>
  <c r="K975" i="5" s="1"/>
  <c r="K976" i="5" s="1"/>
  <c r="K977" i="5" s="1"/>
  <c r="K978" i="5" s="1"/>
  <c r="K979" i="5" s="1"/>
  <c r="K980" i="5" s="1"/>
  <c r="K981" i="5" s="1"/>
  <c r="K982" i="5" s="1"/>
  <c r="K983" i="5" s="1"/>
  <c r="K984" i="5" s="1"/>
  <c r="K985" i="5" s="1"/>
  <c r="K986" i="5" s="1"/>
  <c r="K987" i="5" s="1"/>
  <c r="K988" i="5" s="1"/>
  <c r="K989" i="5" s="1"/>
  <c r="K990" i="5" s="1"/>
  <c r="L926" i="5"/>
  <c r="M926" i="5"/>
  <c r="E927" i="5"/>
  <c r="F927" i="5"/>
  <c r="F993" i="5" s="1"/>
  <c r="G927" i="5"/>
  <c r="L927" i="5"/>
  <c r="M927" i="5"/>
  <c r="E928" i="5"/>
  <c r="F928" i="5"/>
  <c r="F994" i="5" s="1"/>
  <c r="L928" i="5"/>
  <c r="M928" i="5"/>
  <c r="E929" i="5"/>
  <c r="G929" i="5"/>
  <c r="L929" i="5"/>
  <c r="M929" i="5"/>
  <c r="E930" i="5"/>
  <c r="G930" i="5"/>
  <c r="L930" i="5"/>
  <c r="M930" i="5"/>
  <c r="E931" i="5"/>
  <c r="L931" i="5"/>
  <c r="M931" i="5"/>
  <c r="E932" i="5"/>
  <c r="F932" i="5"/>
  <c r="F998" i="5" s="1"/>
  <c r="L932" i="5"/>
  <c r="M932" i="5"/>
  <c r="E933" i="5"/>
  <c r="F933" i="5"/>
  <c r="F999" i="5" s="1"/>
  <c r="G933" i="5"/>
  <c r="G999" i="5" s="1"/>
  <c r="L933" i="5"/>
  <c r="M933" i="5"/>
  <c r="E934" i="5"/>
  <c r="F934" i="5"/>
  <c r="G934" i="5"/>
  <c r="G1000" i="5" s="1"/>
  <c r="L934" i="5"/>
  <c r="M934" i="5"/>
  <c r="E935" i="5"/>
  <c r="G935" i="5"/>
  <c r="G1001" i="5" s="1"/>
  <c r="G1067" i="5" s="1"/>
  <c r="G1133" i="5" s="1"/>
  <c r="L935" i="5"/>
  <c r="M935" i="5"/>
  <c r="E936" i="5"/>
  <c r="G936" i="5"/>
  <c r="L936" i="5"/>
  <c r="M936" i="5"/>
  <c r="E937" i="5"/>
  <c r="L937" i="5"/>
  <c r="M937" i="5"/>
  <c r="E938" i="5"/>
  <c r="L938" i="5"/>
  <c r="M938" i="5"/>
  <c r="E939" i="5"/>
  <c r="F939" i="5"/>
  <c r="L939" i="5"/>
  <c r="E940" i="5"/>
  <c r="L940" i="5"/>
  <c r="E941" i="5"/>
  <c r="G941" i="5"/>
  <c r="L941" i="5"/>
  <c r="E942" i="5"/>
  <c r="G942" i="5"/>
  <c r="G1008" i="5" s="1"/>
  <c r="G1074" i="5" s="1"/>
  <c r="G1140" i="5" s="1"/>
  <c r="L942" i="5"/>
  <c r="E943" i="5"/>
  <c r="F943" i="5"/>
  <c r="F1009" i="5" s="1"/>
  <c r="G943" i="5"/>
  <c r="G1009" i="5" s="1"/>
  <c r="L943" i="5"/>
  <c r="E944" i="5"/>
  <c r="G944" i="5"/>
  <c r="G1010" i="5" s="1"/>
  <c r="G1076" i="5" s="1"/>
  <c r="L944" i="5"/>
  <c r="E945" i="5"/>
  <c r="G945" i="5"/>
  <c r="L945" i="5"/>
  <c r="E946" i="5"/>
  <c r="L946" i="5"/>
  <c r="E947" i="5"/>
  <c r="F947" i="5"/>
  <c r="L947" i="5"/>
  <c r="E948" i="5"/>
  <c r="L948" i="5"/>
  <c r="E949" i="5"/>
  <c r="F949" i="5"/>
  <c r="F1015" i="5" s="1"/>
  <c r="G949" i="5"/>
  <c r="G1015" i="5" s="1"/>
  <c r="G1081" i="5" s="1"/>
  <c r="G1147" i="5" s="1"/>
  <c r="L949" i="5"/>
  <c r="E950" i="5"/>
  <c r="G950" i="5"/>
  <c r="G1016" i="5" s="1"/>
  <c r="L950" i="5"/>
  <c r="E951" i="5"/>
  <c r="L951" i="5"/>
  <c r="E952" i="5"/>
  <c r="G952" i="5"/>
  <c r="L952" i="5"/>
  <c r="E953" i="5"/>
  <c r="G953" i="5"/>
  <c r="G1019" i="5" s="1"/>
  <c r="G1085" i="5" s="1"/>
  <c r="L953" i="5"/>
  <c r="E954" i="5"/>
  <c r="G954" i="5"/>
  <c r="L954" i="5"/>
  <c r="E955" i="5"/>
  <c r="L955" i="5"/>
  <c r="E956" i="5"/>
  <c r="G956" i="5"/>
  <c r="L956" i="5"/>
  <c r="E957" i="5"/>
  <c r="F957" i="5"/>
  <c r="F1023" i="5" s="1"/>
  <c r="F1089" i="5" s="1"/>
  <c r="F1155" i="5" s="1"/>
  <c r="L957" i="5"/>
  <c r="E958" i="5"/>
  <c r="G958" i="5"/>
  <c r="L958" i="5"/>
  <c r="E959" i="5"/>
  <c r="F959" i="5"/>
  <c r="G959" i="5"/>
  <c r="G1025" i="5" s="1"/>
  <c r="G1091" i="5" s="1"/>
  <c r="G1157" i="5" s="1"/>
  <c r="L959" i="5"/>
  <c r="E960" i="5"/>
  <c r="F960" i="5"/>
  <c r="L960" i="5"/>
  <c r="E961" i="5"/>
  <c r="L961" i="5"/>
  <c r="E962" i="5"/>
  <c r="G962" i="5"/>
  <c r="G1028" i="5" s="1"/>
  <c r="G1094" i="5" s="1"/>
  <c r="L962" i="5"/>
  <c r="E963" i="5"/>
  <c r="F963" i="5"/>
  <c r="F1029" i="5" s="1"/>
  <c r="L963" i="5"/>
  <c r="E964" i="5"/>
  <c r="F964" i="5"/>
  <c r="G964" i="5"/>
  <c r="L964" i="5"/>
  <c r="E965" i="5"/>
  <c r="F965" i="5"/>
  <c r="F1031" i="5" s="1"/>
  <c r="F1097" i="5" s="1"/>
  <c r="F1163" i="5" s="1"/>
  <c r="L965" i="5"/>
  <c r="E966" i="5"/>
  <c r="G966" i="5"/>
  <c r="L966" i="5"/>
  <c r="E967" i="5"/>
  <c r="F967" i="5"/>
  <c r="G967" i="5"/>
  <c r="G1033" i="5" s="1"/>
  <c r="L967" i="5"/>
  <c r="E968" i="5"/>
  <c r="F968" i="5"/>
  <c r="F1034" i="5" s="1"/>
  <c r="G968" i="5"/>
  <c r="G1034" i="5" s="1"/>
  <c r="L968" i="5"/>
  <c r="E969" i="5"/>
  <c r="F969" i="5"/>
  <c r="G969" i="5"/>
  <c r="G1035" i="5" s="1"/>
  <c r="G1101" i="5" s="1"/>
  <c r="G1167" i="5" s="1"/>
  <c r="L969" i="5"/>
  <c r="E970" i="5"/>
  <c r="F970" i="5"/>
  <c r="G970" i="5"/>
  <c r="G1036" i="5" s="1"/>
  <c r="G1102" i="5" s="1"/>
  <c r="G1168" i="5" s="1"/>
  <c r="L970" i="5"/>
  <c r="E971" i="5"/>
  <c r="F971" i="5"/>
  <c r="F1037" i="5" s="1"/>
  <c r="F1103" i="5" s="1"/>
  <c r="G971" i="5"/>
  <c r="L971" i="5"/>
  <c r="E972" i="5"/>
  <c r="F972" i="5"/>
  <c r="F1038" i="5" s="1"/>
  <c r="F1104" i="5" s="1"/>
  <c r="L972" i="5"/>
  <c r="E973" i="5"/>
  <c r="G973" i="5"/>
  <c r="G1039" i="5" s="1"/>
  <c r="L973" i="5"/>
  <c r="E974" i="5"/>
  <c r="F974" i="5"/>
  <c r="G974" i="5"/>
  <c r="L974" i="5"/>
  <c r="E975" i="5"/>
  <c r="F975" i="5"/>
  <c r="L975" i="5"/>
  <c r="E976" i="5"/>
  <c r="F976" i="5"/>
  <c r="G976" i="5"/>
  <c r="L976" i="5"/>
  <c r="E977" i="5"/>
  <c r="F977" i="5"/>
  <c r="L977" i="5"/>
  <c r="E978" i="5"/>
  <c r="L978" i="5"/>
  <c r="E979" i="5"/>
  <c r="G979" i="5"/>
  <c r="L979" i="5"/>
  <c r="E980" i="5"/>
  <c r="F980" i="5"/>
  <c r="F1046" i="5" s="1"/>
  <c r="L980" i="5"/>
  <c r="E981" i="5"/>
  <c r="F981" i="5"/>
  <c r="F1047" i="5" s="1"/>
  <c r="L981" i="5"/>
  <c r="E982" i="5"/>
  <c r="F982" i="5"/>
  <c r="F1048" i="5" s="1"/>
  <c r="G982" i="5"/>
  <c r="G1048" i="5" s="1"/>
  <c r="L982" i="5"/>
  <c r="E983" i="5"/>
  <c r="G983" i="5"/>
  <c r="G1049" i="5" s="1"/>
  <c r="L983" i="5"/>
  <c r="E984" i="5"/>
  <c r="F984" i="5"/>
  <c r="G984" i="5"/>
  <c r="L984" i="5"/>
  <c r="E985" i="5"/>
  <c r="F985" i="5"/>
  <c r="F1051" i="5" s="1"/>
  <c r="L985" i="5"/>
  <c r="E986" i="5"/>
  <c r="F986" i="5"/>
  <c r="L986" i="5"/>
  <c r="E987" i="5"/>
  <c r="F987" i="5"/>
  <c r="F1053" i="5" s="1"/>
  <c r="F1119" i="5" s="1"/>
  <c r="L987" i="5"/>
  <c r="E988" i="5"/>
  <c r="G988" i="5"/>
  <c r="G1054" i="5" s="1"/>
  <c r="L988" i="5"/>
  <c r="E989" i="5"/>
  <c r="F989" i="5"/>
  <c r="F1055" i="5" s="1"/>
  <c r="G989" i="5"/>
  <c r="G1055" i="5" s="1"/>
  <c r="L989" i="5"/>
  <c r="E990" i="5"/>
  <c r="L990" i="5"/>
  <c r="E992" i="5"/>
  <c r="F992" i="5"/>
  <c r="F1058" i="5" s="1"/>
  <c r="H992" i="5"/>
  <c r="H993" i="5" s="1"/>
  <c r="H994" i="5" s="1"/>
  <c r="H995" i="5" s="1"/>
  <c r="H996" i="5" s="1"/>
  <c r="H997" i="5" s="1"/>
  <c r="H998" i="5" s="1"/>
  <c r="H999" i="5" s="1"/>
  <c r="H1000" i="5" s="1"/>
  <c r="H1001" i="5" s="1"/>
  <c r="H1002" i="5" s="1"/>
  <c r="H1003" i="5" s="1"/>
  <c r="H1004" i="5" s="1"/>
  <c r="H1005" i="5" s="1"/>
  <c r="H1006" i="5" s="1"/>
  <c r="H1007" i="5" s="1"/>
  <c r="H1008" i="5" s="1"/>
  <c r="H1009" i="5" s="1"/>
  <c r="H1010" i="5" s="1"/>
  <c r="H1011" i="5" s="1"/>
  <c r="H1012" i="5" s="1"/>
  <c r="H1013" i="5" s="1"/>
  <c r="H1014" i="5" s="1"/>
  <c r="H1015" i="5" s="1"/>
  <c r="H1016" i="5" s="1"/>
  <c r="H1017" i="5" s="1"/>
  <c r="H1018" i="5" s="1"/>
  <c r="H1019" i="5" s="1"/>
  <c r="H1020" i="5" s="1"/>
  <c r="H1021" i="5" s="1"/>
  <c r="H1022" i="5" s="1"/>
  <c r="H1023" i="5" s="1"/>
  <c r="H1024" i="5" s="1"/>
  <c r="H1025" i="5" s="1"/>
  <c r="H1026" i="5" s="1"/>
  <c r="H1027" i="5" s="1"/>
  <c r="H1028" i="5" s="1"/>
  <c r="H1029" i="5" s="1"/>
  <c r="H1030" i="5" s="1"/>
  <c r="H1031" i="5" s="1"/>
  <c r="H1032" i="5" s="1"/>
  <c r="H1033" i="5" s="1"/>
  <c r="H1034" i="5" s="1"/>
  <c r="H1035" i="5" s="1"/>
  <c r="H1036" i="5" s="1"/>
  <c r="H1037" i="5" s="1"/>
  <c r="H1038" i="5" s="1"/>
  <c r="H1039" i="5" s="1"/>
  <c r="H1040" i="5" s="1"/>
  <c r="H1041" i="5" s="1"/>
  <c r="H1042" i="5" s="1"/>
  <c r="H1043" i="5" s="1"/>
  <c r="H1044" i="5" s="1"/>
  <c r="H1045" i="5" s="1"/>
  <c r="H1046" i="5" s="1"/>
  <c r="H1047" i="5" s="1"/>
  <c r="H1048" i="5" s="1"/>
  <c r="H1049" i="5" s="1"/>
  <c r="H1050" i="5" s="1"/>
  <c r="H1051" i="5" s="1"/>
  <c r="H1052" i="5" s="1"/>
  <c r="H1053" i="5" s="1"/>
  <c r="H1054" i="5" s="1"/>
  <c r="H1055" i="5" s="1"/>
  <c r="H1056" i="5" s="1"/>
  <c r="I992" i="5"/>
  <c r="I993" i="5" s="1"/>
  <c r="I994" i="5" s="1"/>
  <c r="I995" i="5" s="1"/>
  <c r="I996" i="5" s="1"/>
  <c r="I997" i="5" s="1"/>
  <c r="I998" i="5" s="1"/>
  <c r="I999" i="5" s="1"/>
  <c r="I1000" i="5" s="1"/>
  <c r="I1001" i="5" s="1"/>
  <c r="I1002" i="5" s="1"/>
  <c r="I1003" i="5" s="1"/>
  <c r="I1004" i="5" s="1"/>
  <c r="I1005" i="5" s="1"/>
  <c r="I1006" i="5" s="1"/>
  <c r="I1007" i="5" s="1"/>
  <c r="I1008" i="5" s="1"/>
  <c r="I1009" i="5" s="1"/>
  <c r="I1010" i="5" s="1"/>
  <c r="I1011" i="5" s="1"/>
  <c r="I1012" i="5" s="1"/>
  <c r="I1013" i="5" s="1"/>
  <c r="I1014" i="5" s="1"/>
  <c r="I1015" i="5" s="1"/>
  <c r="I1016" i="5" s="1"/>
  <c r="I1017" i="5" s="1"/>
  <c r="I1018" i="5" s="1"/>
  <c r="I1019" i="5" s="1"/>
  <c r="I1020" i="5" s="1"/>
  <c r="I1021" i="5" s="1"/>
  <c r="I1022" i="5" s="1"/>
  <c r="I1023" i="5" s="1"/>
  <c r="I1024" i="5" s="1"/>
  <c r="I1025" i="5" s="1"/>
  <c r="I1026" i="5" s="1"/>
  <c r="I1027" i="5" s="1"/>
  <c r="I1028" i="5" s="1"/>
  <c r="I1029" i="5" s="1"/>
  <c r="I1030" i="5" s="1"/>
  <c r="I1031" i="5" s="1"/>
  <c r="I1032" i="5" s="1"/>
  <c r="I1033" i="5" s="1"/>
  <c r="I1034" i="5" s="1"/>
  <c r="I1035" i="5" s="1"/>
  <c r="I1036" i="5" s="1"/>
  <c r="I1037" i="5" s="1"/>
  <c r="I1038" i="5" s="1"/>
  <c r="I1039" i="5" s="1"/>
  <c r="I1040" i="5" s="1"/>
  <c r="I1041" i="5" s="1"/>
  <c r="I1042" i="5" s="1"/>
  <c r="I1043" i="5" s="1"/>
  <c r="I1044" i="5" s="1"/>
  <c r="I1045" i="5" s="1"/>
  <c r="I1046" i="5" s="1"/>
  <c r="I1047" i="5" s="1"/>
  <c r="I1048" i="5" s="1"/>
  <c r="I1049" i="5" s="1"/>
  <c r="I1050" i="5" s="1"/>
  <c r="I1051" i="5" s="1"/>
  <c r="I1052" i="5" s="1"/>
  <c r="I1053" i="5" s="1"/>
  <c r="I1054" i="5" s="1"/>
  <c r="I1055" i="5" s="1"/>
  <c r="I1056" i="5" s="1"/>
  <c r="J992" i="5"/>
  <c r="J993" i="5" s="1"/>
  <c r="J994" i="5" s="1"/>
  <c r="J995" i="5" s="1"/>
  <c r="J996" i="5" s="1"/>
  <c r="J997" i="5" s="1"/>
  <c r="J998" i="5" s="1"/>
  <c r="J999" i="5" s="1"/>
  <c r="J1000" i="5" s="1"/>
  <c r="J1001" i="5" s="1"/>
  <c r="J1002" i="5" s="1"/>
  <c r="J1003" i="5" s="1"/>
  <c r="J1004" i="5" s="1"/>
  <c r="J1005" i="5" s="1"/>
  <c r="J1006" i="5" s="1"/>
  <c r="J1007" i="5" s="1"/>
  <c r="J1008" i="5" s="1"/>
  <c r="J1009" i="5" s="1"/>
  <c r="J1010" i="5" s="1"/>
  <c r="J1011" i="5" s="1"/>
  <c r="J1012" i="5" s="1"/>
  <c r="J1013" i="5" s="1"/>
  <c r="J1014" i="5" s="1"/>
  <c r="J1015" i="5" s="1"/>
  <c r="J1016" i="5" s="1"/>
  <c r="J1017" i="5" s="1"/>
  <c r="J1018" i="5" s="1"/>
  <c r="J1019" i="5" s="1"/>
  <c r="J1020" i="5" s="1"/>
  <c r="J1021" i="5" s="1"/>
  <c r="J1022" i="5" s="1"/>
  <c r="J1023" i="5" s="1"/>
  <c r="J1024" i="5" s="1"/>
  <c r="J1025" i="5" s="1"/>
  <c r="J1026" i="5" s="1"/>
  <c r="J1027" i="5" s="1"/>
  <c r="J1028" i="5" s="1"/>
  <c r="J1029" i="5" s="1"/>
  <c r="J1030" i="5" s="1"/>
  <c r="J1031" i="5" s="1"/>
  <c r="J1032" i="5" s="1"/>
  <c r="J1033" i="5" s="1"/>
  <c r="J1034" i="5" s="1"/>
  <c r="J1035" i="5" s="1"/>
  <c r="J1036" i="5" s="1"/>
  <c r="J1037" i="5" s="1"/>
  <c r="J1038" i="5" s="1"/>
  <c r="J1039" i="5" s="1"/>
  <c r="J1040" i="5" s="1"/>
  <c r="J1041" i="5" s="1"/>
  <c r="J1042" i="5" s="1"/>
  <c r="J1043" i="5" s="1"/>
  <c r="J1044" i="5" s="1"/>
  <c r="J1045" i="5" s="1"/>
  <c r="J1046" i="5" s="1"/>
  <c r="J1047" i="5" s="1"/>
  <c r="J1048" i="5" s="1"/>
  <c r="J1049" i="5" s="1"/>
  <c r="J1050" i="5" s="1"/>
  <c r="J1051" i="5" s="1"/>
  <c r="J1052" i="5" s="1"/>
  <c r="J1053" i="5" s="1"/>
  <c r="J1054" i="5" s="1"/>
  <c r="J1055" i="5" s="1"/>
  <c r="J1056" i="5" s="1"/>
  <c r="K992" i="5"/>
  <c r="K993" i="5" s="1"/>
  <c r="K994" i="5" s="1"/>
  <c r="K995" i="5" s="1"/>
  <c r="K996" i="5" s="1"/>
  <c r="K997" i="5" s="1"/>
  <c r="K998" i="5" s="1"/>
  <c r="K999" i="5" s="1"/>
  <c r="K1000" i="5" s="1"/>
  <c r="K1001" i="5" s="1"/>
  <c r="K1002" i="5" s="1"/>
  <c r="K1003" i="5" s="1"/>
  <c r="K1004" i="5" s="1"/>
  <c r="K1005" i="5" s="1"/>
  <c r="K1006" i="5" s="1"/>
  <c r="K1007" i="5" s="1"/>
  <c r="K1008" i="5" s="1"/>
  <c r="K1009" i="5" s="1"/>
  <c r="K1010" i="5" s="1"/>
  <c r="K1011" i="5" s="1"/>
  <c r="K1012" i="5" s="1"/>
  <c r="K1013" i="5" s="1"/>
  <c r="K1014" i="5" s="1"/>
  <c r="K1015" i="5" s="1"/>
  <c r="K1016" i="5" s="1"/>
  <c r="K1017" i="5" s="1"/>
  <c r="K1018" i="5" s="1"/>
  <c r="K1019" i="5" s="1"/>
  <c r="K1020" i="5" s="1"/>
  <c r="K1021" i="5" s="1"/>
  <c r="K1022" i="5" s="1"/>
  <c r="K1023" i="5" s="1"/>
  <c r="K1024" i="5" s="1"/>
  <c r="K1025" i="5" s="1"/>
  <c r="K1026" i="5" s="1"/>
  <c r="K1027" i="5" s="1"/>
  <c r="K1028" i="5" s="1"/>
  <c r="K1029" i="5" s="1"/>
  <c r="K1030" i="5" s="1"/>
  <c r="K1031" i="5" s="1"/>
  <c r="K1032" i="5" s="1"/>
  <c r="K1033" i="5" s="1"/>
  <c r="K1034" i="5" s="1"/>
  <c r="K1035" i="5" s="1"/>
  <c r="K1036" i="5" s="1"/>
  <c r="K1037" i="5" s="1"/>
  <c r="K1038" i="5" s="1"/>
  <c r="K1039" i="5" s="1"/>
  <c r="K1040" i="5" s="1"/>
  <c r="K1041" i="5" s="1"/>
  <c r="K1042" i="5" s="1"/>
  <c r="K1043" i="5" s="1"/>
  <c r="K1044" i="5" s="1"/>
  <c r="K1045" i="5" s="1"/>
  <c r="K1046" i="5" s="1"/>
  <c r="K1047" i="5" s="1"/>
  <c r="K1048" i="5" s="1"/>
  <c r="K1049" i="5" s="1"/>
  <c r="K1050" i="5" s="1"/>
  <c r="K1051" i="5" s="1"/>
  <c r="K1052" i="5" s="1"/>
  <c r="K1053" i="5" s="1"/>
  <c r="K1054" i="5" s="1"/>
  <c r="K1055" i="5" s="1"/>
  <c r="K1056" i="5" s="1"/>
  <c r="L992" i="5"/>
  <c r="M992" i="5"/>
  <c r="E993" i="5"/>
  <c r="G993" i="5"/>
  <c r="G1059" i="5" s="1"/>
  <c r="L993" i="5"/>
  <c r="M993" i="5"/>
  <c r="E994" i="5"/>
  <c r="G994" i="5"/>
  <c r="L994" i="5"/>
  <c r="M994" i="5"/>
  <c r="E995" i="5"/>
  <c r="F995" i="5"/>
  <c r="G995" i="5"/>
  <c r="G1061" i="5" s="1"/>
  <c r="L995" i="5"/>
  <c r="M995" i="5"/>
  <c r="E996" i="5"/>
  <c r="F996" i="5"/>
  <c r="F1062" i="5" s="1"/>
  <c r="F1128" i="5" s="1"/>
  <c r="G996" i="5"/>
  <c r="G1062" i="5" s="1"/>
  <c r="G1128" i="5" s="1"/>
  <c r="L996" i="5"/>
  <c r="M996" i="5"/>
  <c r="E997" i="5"/>
  <c r="F997" i="5"/>
  <c r="F1063" i="5" s="1"/>
  <c r="F1129" i="5" s="1"/>
  <c r="L997" i="5"/>
  <c r="M997" i="5"/>
  <c r="E998" i="5"/>
  <c r="G998" i="5"/>
  <c r="G1064" i="5" s="1"/>
  <c r="G1130" i="5" s="1"/>
  <c r="L998" i="5"/>
  <c r="M998" i="5"/>
  <c r="E999" i="5"/>
  <c r="L999" i="5"/>
  <c r="M999" i="5"/>
  <c r="E1000" i="5"/>
  <c r="F1000" i="5"/>
  <c r="L1000" i="5"/>
  <c r="M1000" i="5"/>
  <c r="E1001" i="5"/>
  <c r="L1001" i="5"/>
  <c r="M1001" i="5"/>
  <c r="E1002" i="5"/>
  <c r="F1002" i="5"/>
  <c r="G1002" i="5"/>
  <c r="L1002" i="5"/>
  <c r="M1002" i="5"/>
  <c r="E1003" i="5"/>
  <c r="F1003" i="5"/>
  <c r="G1003" i="5"/>
  <c r="G1069" i="5" s="1"/>
  <c r="G1135" i="5" s="1"/>
  <c r="L1003" i="5"/>
  <c r="M1003" i="5"/>
  <c r="E1004" i="5"/>
  <c r="F1004" i="5"/>
  <c r="F1070" i="5" s="1"/>
  <c r="F1136" i="5" s="1"/>
  <c r="G1004" i="5"/>
  <c r="G1070" i="5" s="1"/>
  <c r="G1136" i="5" s="1"/>
  <c r="L1004" i="5"/>
  <c r="M1004" i="5"/>
  <c r="E1005" i="5"/>
  <c r="F1005" i="5"/>
  <c r="F1071" i="5" s="1"/>
  <c r="G1005" i="5"/>
  <c r="L1005" i="5"/>
  <c r="E1006" i="5"/>
  <c r="F1006" i="5"/>
  <c r="F1072" i="5" s="1"/>
  <c r="G1006" i="5"/>
  <c r="G1072" i="5" s="1"/>
  <c r="L1006" i="5"/>
  <c r="E1007" i="5"/>
  <c r="F1007" i="5"/>
  <c r="F1073" i="5" s="1"/>
  <c r="F1139" i="5" s="1"/>
  <c r="G1007" i="5"/>
  <c r="G1073" i="5" s="1"/>
  <c r="G1139" i="5" s="1"/>
  <c r="L1007" i="5"/>
  <c r="E1008" i="5"/>
  <c r="F1008" i="5"/>
  <c r="F1074" i="5" s="1"/>
  <c r="F1140" i="5" s="1"/>
  <c r="L1008" i="5"/>
  <c r="E1009" i="5"/>
  <c r="L1009" i="5"/>
  <c r="E1010" i="5"/>
  <c r="F1010" i="5"/>
  <c r="F1076" i="5" s="1"/>
  <c r="L1010" i="5"/>
  <c r="E1011" i="5"/>
  <c r="G1011" i="5"/>
  <c r="G1077" i="5" s="1"/>
  <c r="L1011" i="5"/>
  <c r="E1012" i="5"/>
  <c r="F1012" i="5"/>
  <c r="L1012" i="5"/>
  <c r="E1013" i="5"/>
  <c r="F1013" i="5"/>
  <c r="F1079" i="5" s="1"/>
  <c r="L1013" i="5"/>
  <c r="E1014" i="5"/>
  <c r="F1014" i="5"/>
  <c r="F1080" i="5" s="1"/>
  <c r="L1014" i="5"/>
  <c r="E1015" i="5"/>
  <c r="L1015" i="5"/>
  <c r="E1016" i="5"/>
  <c r="F1016" i="5"/>
  <c r="F1082" i="5" s="1"/>
  <c r="L1016" i="5"/>
  <c r="E1017" i="5"/>
  <c r="F1017" i="5"/>
  <c r="F1083" i="5" s="1"/>
  <c r="G1017" i="5"/>
  <c r="L1017" i="5"/>
  <c r="E1018" i="5"/>
  <c r="G1018" i="5"/>
  <c r="L1018" i="5"/>
  <c r="E1019" i="5"/>
  <c r="L1019" i="5"/>
  <c r="E1020" i="5"/>
  <c r="F1020" i="5"/>
  <c r="G1020" i="5"/>
  <c r="G1086" i="5" s="1"/>
  <c r="G1152" i="5" s="1"/>
  <c r="L1020" i="5"/>
  <c r="E1021" i="5"/>
  <c r="F1021" i="5"/>
  <c r="F1087" i="5" s="1"/>
  <c r="F1153" i="5" s="1"/>
  <c r="G1021" i="5"/>
  <c r="G1087" i="5" s="1"/>
  <c r="G1153" i="5" s="1"/>
  <c r="L1021" i="5"/>
  <c r="E1022" i="5"/>
  <c r="F1022" i="5"/>
  <c r="F1088" i="5" s="1"/>
  <c r="G1022" i="5"/>
  <c r="L1022" i="5"/>
  <c r="E1023" i="5"/>
  <c r="G1023" i="5"/>
  <c r="G1089" i="5" s="1"/>
  <c r="L1023" i="5"/>
  <c r="E1024" i="5"/>
  <c r="F1024" i="5"/>
  <c r="F1090" i="5" s="1"/>
  <c r="F1156" i="5" s="1"/>
  <c r="G1024" i="5"/>
  <c r="L1024" i="5"/>
  <c r="E1025" i="5"/>
  <c r="F1025" i="5"/>
  <c r="F1091" i="5" s="1"/>
  <c r="F1157" i="5" s="1"/>
  <c r="L1025" i="5"/>
  <c r="E1026" i="5"/>
  <c r="F1026" i="5"/>
  <c r="G1026" i="5"/>
  <c r="L1026" i="5"/>
  <c r="E1027" i="5"/>
  <c r="L1027" i="5"/>
  <c r="E1028" i="5"/>
  <c r="F1028" i="5"/>
  <c r="F1094" i="5" s="1"/>
  <c r="L1028" i="5"/>
  <c r="E1029" i="5"/>
  <c r="G1029" i="5"/>
  <c r="G1095" i="5" s="1"/>
  <c r="L1029" i="5"/>
  <c r="E1030" i="5"/>
  <c r="F1030" i="5"/>
  <c r="F1096" i="5" s="1"/>
  <c r="F1162" i="5" s="1"/>
  <c r="G1030" i="5"/>
  <c r="L1030" i="5"/>
  <c r="E1031" i="5"/>
  <c r="L1031" i="5"/>
  <c r="E1032" i="5"/>
  <c r="G1032" i="5"/>
  <c r="L1032" i="5"/>
  <c r="E1033" i="5"/>
  <c r="F1033" i="5"/>
  <c r="L1033" i="5"/>
  <c r="E1034" i="5"/>
  <c r="L1034" i="5"/>
  <c r="E1035" i="5"/>
  <c r="F1035" i="5"/>
  <c r="F1101" i="5" s="1"/>
  <c r="L1035" i="5"/>
  <c r="E1036" i="5"/>
  <c r="F1036" i="5"/>
  <c r="F1102" i="5" s="1"/>
  <c r="L1036" i="5"/>
  <c r="E1037" i="5"/>
  <c r="G1037" i="5"/>
  <c r="L1037" i="5"/>
  <c r="E1038" i="5"/>
  <c r="G1038" i="5"/>
  <c r="L1038" i="5"/>
  <c r="E1039" i="5"/>
  <c r="F1039" i="5"/>
  <c r="L1039" i="5"/>
  <c r="E1040" i="5"/>
  <c r="F1040" i="5"/>
  <c r="F1106" i="5" s="1"/>
  <c r="F1172" i="5" s="1"/>
  <c r="G1040" i="5"/>
  <c r="G1106" i="5" s="1"/>
  <c r="G1172" i="5" s="1"/>
  <c r="L1040" i="5"/>
  <c r="E1041" i="5"/>
  <c r="F1041" i="5"/>
  <c r="L1041" i="5"/>
  <c r="E1042" i="5"/>
  <c r="F1042" i="5"/>
  <c r="G1042" i="5"/>
  <c r="L1042" i="5"/>
  <c r="E1043" i="5"/>
  <c r="F1043" i="5"/>
  <c r="F1109" i="5" s="1"/>
  <c r="F1175" i="5" s="1"/>
  <c r="L1043" i="5"/>
  <c r="E1044" i="5"/>
  <c r="F1044" i="5"/>
  <c r="F1110" i="5" s="1"/>
  <c r="F1176" i="5" s="1"/>
  <c r="L1044" i="5"/>
  <c r="E1045" i="5"/>
  <c r="F1045" i="5"/>
  <c r="G1045" i="5"/>
  <c r="G1111" i="5" s="1"/>
  <c r="L1045" i="5"/>
  <c r="E1046" i="5"/>
  <c r="G1046" i="5"/>
  <c r="L1046" i="5"/>
  <c r="E1047" i="5"/>
  <c r="L1047" i="5"/>
  <c r="E1048" i="5"/>
  <c r="L1048" i="5"/>
  <c r="E1049" i="5"/>
  <c r="L1049" i="5"/>
  <c r="E1050" i="5"/>
  <c r="F1050" i="5"/>
  <c r="G1050" i="5"/>
  <c r="L1050" i="5"/>
  <c r="E1051" i="5"/>
  <c r="L1051" i="5"/>
  <c r="E1052" i="5"/>
  <c r="F1052" i="5"/>
  <c r="L1052" i="5"/>
  <c r="E1053" i="5"/>
  <c r="L1053" i="5"/>
  <c r="E1054" i="5"/>
  <c r="L1054" i="5"/>
  <c r="E1055" i="5"/>
  <c r="L1055" i="5"/>
  <c r="E1056" i="5"/>
  <c r="F1056" i="5"/>
  <c r="G1056" i="5"/>
  <c r="L1056" i="5"/>
  <c r="E1058" i="5"/>
  <c r="H1058" i="5"/>
  <c r="H1059" i="5" s="1"/>
  <c r="H1060" i="5" s="1"/>
  <c r="H1061" i="5" s="1"/>
  <c r="H1062" i="5" s="1"/>
  <c r="H1063" i="5" s="1"/>
  <c r="H1064" i="5" s="1"/>
  <c r="H1065" i="5" s="1"/>
  <c r="H1066" i="5" s="1"/>
  <c r="H1067" i="5" s="1"/>
  <c r="H1068" i="5" s="1"/>
  <c r="H1069" i="5" s="1"/>
  <c r="H1070" i="5" s="1"/>
  <c r="H1071" i="5" s="1"/>
  <c r="H1072" i="5" s="1"/>
  <c r="H1073" i="5" s="1"/>
  <c r="H1074" i="5" s="1"/>
  <c r="H1075" i="5" s="1"/>
  <c r="H1076" i="5" s="1"/>
  <c r="H1077" i="5" s="1"/>
  <c r="H1078" i="5" s="1"/>
  <c r="H1079" i="5" s="1"/>
  <c r="H1080" i="5" s="1"/>
  <c r="H1081" i="5" s="1"/>
  <c r="H1082" i="5" s="1"/>
  <c r="H1083" i="5" s="1"/>
  <c r="H1084" i="5" s="1"/>
  <c r="H1085" i="5" s="1"/>
  <c r="H1086" i="5" s="1"/>
  <c r="H1087" i="5" s="1"/>
  <c r="H1088" i="5" s="1"/>
  <c r="H1089" i="5" s="1"/>
  <c r="H1090" i="5" s="1"/>
  <c r="H1091" i="5" s="1"/>
  <c r="H1092" i="5" s="1"/>
  <c r="H1093" i="5" s="1"/>
  <c r="H1094" i="5" s="1"/>
  <c r="H1095" i="5" s="1"/>
  <c r="H1096" i="5" s="1"/>
  <c r="H1097" i="5" s="1"/>
  <c r="H1098" i="5" s="1"/>
  <c r="H1099" i="5" s="1"/>
  <c r="H1100" i="5" s="1"/>
  <c r="H1101" i="5" s="1"/>
  <c r="H1102" i="5" s="1"/>
  <c r="H1103" i="5" s="1"/>
  <c r="H1104" i="5" s="1"/>
  <c r="H1105" i="5" s="1"/>
  <c r="H1106" i="5" s="1"/>
  <c r="H1107" i="5" s="1"/>
  <c r="H1108" i="5" s="1"/>
  <c r="H1109" i="5" s="1"/>
  <c r="H1110" i="5" s="1"/>
  <c r="H1111" i="5" s="1"/>
  <c r="H1112" i="5" s="1"/>
  <c r="H1113" i="5" s="1"/>
  <c r="H1114" i="5" s="1"/>
  <c r="H1115" i="5" s="1"/>
  <c r="H1116" i="5" s="1"/>
  <c r="H1117" i="5" s="1"/>
  <c r="H1118" i="5" s="1"/>
  <c r="H1119" i="5" s="1"/>
  <c r="H1120" i="5" s="1"/>
  <c r="H1121" i="5" s="1"/>
  <c r="H1122" i="5" s="1"/>
  <c r="I1058" i="5"/>
  <c r="I1059" i="5" s="1"/>
  <c r="I1060" i="5" s="1"/>
  <c r="I1061" i="5" s="1"/>
  <c r="I1062" i="5" s="1"/>
  <c r="I1063" i="5" s="1"/>
  <c r="I1064" i="5" s="1"/>
  <c r="I1065" i="5" s="1"/>
  <c r="I1066" i="5" s="1"/>
  <c r="I1067" i="5" s="1"/>
  <c r="I1068" i="5" s="1"/>
  <c r="I1069" i="5" s="1"/>
  <c r="I1070" i="5" s="1"/>
  <c r="I1071" i="5" s="1"/>
  <c r="I1072" i="5" s="1"/>
  <c r="I1073" i="5" s="1"/>
  <c r="I1074" i="5" s="1"/>
  <c r="I1075" i="5" s="1"/>
  <c r="I1076" i="5" s="1"/>
  <c r="I1077" i="5" s="1"/>
  <c r="I1078" i="5" s="1"/>
  <c r="I1079" i="5" s="1"/>
  <c r="I1080" i="5" s="1"/>
  <c r="I1081" i="5" s="1"/>
  <c r="I1082" i="5" s="1"/>
  <c r="I1083" i="5" s="1"/>
  <c r="I1084" i="5" s="1"/>
  <c r="I1085" i="5" s="1"/>
  <c r="I1086" i="5" s="1"/>
  <c r="I1087" i="5" s="1"/>
  <c r="I1088" i="5" s="1"/>
  <c r="I1089" i="5" s="1"/>
  <c r="I1090" i="5" s="1"/>
  <c r="I1091" i="5" s="1"/>
  <c r="I1092" i="5" s="1"/>
  <c r="I1093" i="5" s="1"/>
  <c r="I1094" i="5" s="1"/>
  <c r="I1095" i="5" s="1"/>
  <c r="I1096" i="5" s="1"/>
  <c r="I1097" i="5" s="1"/>
  <c r="I1098" i="5" s="1"/>
  <c r="I1099" i="5" s="1"/>
  <c r="I1100" i="5" s="1"/>
  <c r="I1101" i="5" s="1"/>
  <c r="I1102" i="5" s="1"/>
  <c r="I1103" i="5" s="1"/>
  <c r="I1104" i="5" s="1"/>
  <c r="I1105" i="5" s="1"/>
  <c r="I1106" i="5" s="1"/>
  <c r="I1107" i="5" s="1"/>
  <c r="I1108" i="5" s="1"/>
  <c r="I1109" i="5" s="1"/>
  <c r="I1110" i="5" s="1"/>
  <c r="I1111" i="5" s="1"/>
  <c r="I1112" i="5" s="1"/>
  <c r="I1113" i="5" s="1"/>
  <c r="I1114" i="5" s="1"/>
  <c r="I1115" i="5" s="1"/>
  <c r="I1116" i="5" s="1"/>
  <c r="I1117" i="5" s="1"/>
  <c r="I1118" i="5" s="1"/>
  <c r="I1119" i="5" s="1"/>
  <c r="I1120" i="5" s="1"/>
  <c r="I1121" i="5" s="1"/>
  <c r="I1122" i="5" s="1"/>
  <c r="J1058" i="5"/>
  <c r="J1059" i="5" s="1"/>
  <c r="J1060" i="5" s="1"/>
  <c r="J1061" i="5" s="1"/>
  <c r="J1062" i="5" s="1"/>
  <c r="J1063" i="5" s="1"/>
  <c r="J1064" i="5" s="1"/>
  <c r="J1065" i="5" s="1"/>
  <c r="J1066" i="5" s="1"/>
  <c r="J1067" i="5" s="1"/>
  <c r="J1068" i="5" s="1"/>
  <c r="J1069" i="5" s="1"/>
  <c r="J1070" i="5" s="1"/>
  <c r="J1071" i="5" s="1"/>
  <c r="J1072" i="5" s="1"/>
  <c r="J1073" i="5" s="1"/>
  <c r="J1074" i="5" s="1"/>
  <c r="J1075" i="5" s="1"/>
  <c r="J1076" i="5" s="1"/>
  <c r="J1077" i="5" s="1"/>
  <c r="J1078" i="5" s="1"/>
  <c r="J1079" i="5" s="1"/>
  <c r="J1080" i="5" s="1"/>
  <c r="J1081" i="5" s="1"/>
  <c r="J1082" i="5" s="1"/>
  <c r="J1083" i="5" s="1"/>
  <c r="J1084" i="5" s="1"/>
  <c r="J1085" i="5" s="1"/>
  <c r="J1086" i="5" s="1"/>
  <c r="J1087" i="5" s="1"/>
  <c r="J1088" i="5" s="1"/>
  <c r="J1089" i="5" s="1"/>
  <c r="J1090" i="5" s="1"/>
  <c r="J1091" i="5" s="1"/>
  <c r="J1092" i="5" s="1"/>
  <c r="J1093" i="5" s="1"/>
  <c r="J1094" i="5" s="1"/>
  <c r="J1095" i="5" s="1"/>
  <c r="J1096" i="5" s="1"/>
  <c r="J1097" i="5" s="1"/>
  <c r="J1098" i="5" s="1"/>
  <c r="J1099" i="5" s="1"/>
  <c r="J1100" i="5" s="1"/>
  <c r="J1101" i="5" s="1"/>
  <c r="J1102" i="5" s="1"/>
  <c r="J1103" i="5" s="1"/>
  <c r="J1104" i="5" s="1"/>
  <c r="J1105" i="5" s="1"/>
  <c r="J1106" i="5" s="1"/>
  <c r="J1107" i="5" s="1"/>
  <c r="J1108" i="5" s="1"/>
  <c r="J1109" i="5" s="1"/>
  <c r="J1110" i="5" s="1"/>
  <c r="J1111" i="5" s="1"/>
  <c r="J1112" i="5" s="1"/>
  <c r="J1113" i="5" s="1"/>
  <c r="J1114" i="5" s="1"/>
  <c r="J1115" i="5" s="1"/>
  <c r="J1116" i="5" s="1"/>
  <c r="J1117" i="5" s="1"/>
  <c r="J1118" i="5" s="1"/>
  <c r="J1119" i="5" s="1"/>
  <c r="J1120" i="5" s="1"/>
  <c r="J1121" i="5" s="1"/>
  <c r="J1122" i="5" s="1"/>
  <c r="K1058" i="5"/>
  <c r="K1059" i="5" s="1"/>
  <c r="K1060" i="5" s="1"/>
  <c r="K1061" i="5" s="1"/>
  <c r="K1062" i="5" s="1"/>
  <c r="K1063" i="5" s="1"/>
  <c r="K1064" i="5" s="1"/>
  <c r="K1065" i="5" s="1"/>
  <c r="K1066" i="5" s="1"/>
  <c r="K1067" i="5" s="1"/>
  <c r="K1068" i="5" s="1"/>
  <c r="K1069" i="5" s="1"/>
  <c r="K1070" i="5" s="1"/>
  <c r="K1071" i="5" s="1"/>
  <c r="K1072" i="5" s="1"/>
  <c r="K1073" i="5" s="1"/>
  <c r="K1074" i="5" s="1"/>
  <c r="K1075" i="5" s="1"/>
  <c r="K1076" i="5" s="1"/>
  <c r="K1077" i="5" s="1"/>
  <c r="K1078" i="5" s="1"/>
  <c r="K1079" i="5" s="1"/>
  <c r="K1080" i="5" s="1"/>
  <c r="K1081" i="5" s="1"/>
  <c r="K1082" i="5" s="1"/>
  <c r="K1083" i="5" s="1"/>
  <c r="K1084" i="5" s="1"/>
  <c r="K1085" i="5" s="1"/>
  <c r="K1086" i="5" s="1"/>
  <c r="K1087" i="5" s="1"/>
  <c r="K1088" i="5" s="1"/>
  <c r="K1089" i="5" s="1"/>
  <c r="K1090" i="5" s="1"/>
  <c r="K1091" i="5" s="1"/>
  <c r="K1092" i="5" s="1"/>
  <c r="K1093" i="5" s="1"/>
  <c r="K1094" i="5" s="1"/>
  <c r="K1095" i="5" s="1"/>
  <c r="K1096" i="5" s="1"/>
  <c r="K1097" i="5" s="1"/>
  <c r="K1098" i="5" s="1"/>
  <c r="K1099" i="5" s="1"/>
  <c r="K1100" i="5" s="1"/>
  <c r="K1101" i="5" s="1"/>
  <c r="K1102" i="5" s="1"/>
  <c r="K1103" i="5" s="1"/>
  <c r="K1104" i="5" s="1"/>
  <c r="K1105" i="5" s="1"/>
  <c r="K1106" i="5" s="1"/>
  <c r="K1107" i="5" s="1"/>
  <c r="K1108" i="5" s="1"/>
  <c r="K1109" i="5" s="1"/>
  <c r="K1110" i="5" s="1"/>
  <c r="K1111" i="5" s="1"/>
  <c r="K1112" i="5" s="1"/>
  <c r="K1113" i="5" s="1"/>
  <c r="K1114" i="5" s="1"/>
  <c r="K1115" i="5" s="1"/>
  <c r="K1116" i="5" s="1"/>
  <c r="K1117" i="5" s="1"/>
  <c r="K1118" i="5" s="1"/>
  <c r="K1119" i="5" s="1"/>
  <c r="K1120" i="5" s="1"/>
  <c r="K1121" i="5" s="1"/>
  <c r="K1122" i="5" s="1"/>
  <c r="L1058" i="5"/>
  <c r="M1058" i="5"/>
  <c r="E1059" i="5"/>
  <c r="F1059" i="5"/>
  <c r="F1125" i="5" s="1"/>
  <c r="L1059" i="5"/>
  <c r="M1059" i="5"/>
  <c r="P1059" i="5"/>
  <c r="E1060" i="5"/>
  <c r="F1060" i="5"/>
  <c r="F1126" i="5" s="1"/>
  <c r="G1060" i="5"/>
  <c r="G1126" i="5" s="1"/>
  <c r="L1060" i="5"/>
  <c r="M1060" i="5"/>
  <c r="P1060" i="5"/>
  <c r="P1061" i="5" s="1"/>
  <c r="P1062" i="5" s="1"/>
  <c r="P1063" i="5" s="1"/>
  <c r="P1064" i="5" s="1"/>
  <c r="P1065" i="5" s="1"/>
  <c r="P1066" i="5" s="1"/>
  <c r="P1067" i="5" s="1"/>
  <c r="P1068" i="5" s="1"/>
  <c r="P1069" i="5" s="1"/>
  <c r="P1070" i="5" s="1"/>
  <c r="P1071" i="5" s="1"/>
  <c r="P1072" i="5" s="1"/>
  <c r="P1073" i="5" s="1"/>
  <c r="P1074" i="5" s="1"/>
  <c r="P1075" i="5" s="1"/>
  <c r="P1076" i="5" s="1"/>
  <c r="P1077" i="5" s="1"/>
  <c r="P1078" i="5" s="1"/>
  <c r="P1079" i="5" s="1"/>
  <c r="P1080" i="5" s="1"/>
  <c r="P1081" i="5" s="1"/>
  <c r="P1082" i="5" s="1"/>
  <c r="P1083" i="5" s="1"/>
  <c r="P1084" i="5" s="1"/>
  <c r="P1085" i="5" s="1"/>
  <c r="P1086" i="5" s="1"/>
  <c r="P1087" i="5" s="1"/>
  <c r="P1088" i="5" s="1"/>
  <c r="P1089" i="5" s="1"/>
  <c r="P1090" i="5" s="1"/>
  <c r="P1091" i="5" s="1"/>
  <c r="P1092" i="5" s="1"/>
  <c r="P1093" i="5" s="1"/>
  <c r="P1094" i="5" s="1"/>
  <c r="P1095" i="5" s="1"/>
  <c r="P1096" i="5" s="1"/>
  <c r="P1097" i="5" s="1"/>
  <c r="P1098" i="5" s="1"/>
  <c r="P1099" i="5" s="1"/>
  <c r="P1100" i="5" s="1"/>
  <c r="P1101" i="5" s="1"/>
  <c r="P1102" i="5" s="1"/>
  <c r="P1103" i="5" s="1"/>
  <c r="P1104" i="5" s="1"/>
  <c r="P1105" i="5" s="1"/>
  <c r="P1106" i="5" s="1"/>
  <c r="P1107" i="5" s="1"/>
  <c r="P1108" i="5" s="1"/>
  <c r="P1109" i="5" s="1"/>
  <c r="P1110" i="5" s="1"/>
  <c r="P1111" i="5" s="1"/>
  <c r="P1112" i="5" s="1"/>
  <c r="P1113" i="5" s="1"/>
  <c r="P1114" i="5" s="1"/>
  <c r="P1115" i="5" s="1"/>
  <c r="P1116" i="5" s="1"/>
  <c r="P1117" i="5" s="1"/>
  <c r="P1118" i="5" s="1"/>
  <c r="P1119" i="5" s="1"/>
  <c r="P1120" i="5" s="1"/>
  <c r="P1121" i="5" s="1"/>
  <c r="P1122" i="5" s="1"/>
  <c r="E1061" i="5"/>
  <c r="F1061" i="5"/>
  <c r="L1061" i="5"/>
  <c r="M1061" i="5"/>
  <c r="E1062" i="5"/>
  <c r="L1062" i="5"/>
  <c r="M1062" i="5"/>
  <c r="E1063" i="5"/>
  <c r="L1063" i="5"/>
  <c r="M1063" i="5"/>
  <c r="E1064" i="5"/>
  <c r="F1064" i="5"/>
  <c r="F1130" i="5" s="1"/>
  <c r="L1064" i="5"/>
  <c r="M1064" i="5"/>
  <c r="E1065" i="5"/>
  <c r="F1065" i="5"/>
  <c r="F1131" i="5" s="1"/>
  <c r="G1065" i="5"/>
  <c r="G1131" i="5" s="1"/>
  <c r="L1065" i="5"/>
  <c r="M1065" i="5"/>
  <c r="E1066" i="5"/>
  <c r="F1066" i="5"/>
  <c r="G1066" i="5"/>
  <c r="G1132" i="5" s="1"/>
  <c r="L1066" i="5"/>
  <c r="M1066" i="5"/>
  <c r="E1067" i="5"/>
  <c r="F1067" i="5"/>
  <c r="L1067" i="5"/>
  <c r="M1067" i="5"/>
  <c r="E1068" i="5"/>
  <c r="F1068" i="5"/>
  <c r="G1068" i="5"/>
  <c r="L1068" i="5"/>
  <c r="M1068" i="5"/>
  <c r="E1069" i="5"/>
  <c r="F1069" i="5"/>
  <c r="F1135" i="5" s="1"/>
  <c r="L1069" i="5"/>
  <c r="M1069" i="5"/>
  <c r="E1070" i="5"/>
  <c r="L1070" i="5"/>
  <c r="M1070" i="5"/>
  <c r="E1071" i="5"/>
  <c r="G1071" i="5"/>
  <c r="L1071" i="5"/>
  <c r="E1072" i="5"/>
  <c r="L1072" i="5"/>
  <c r="E1073" i="5"/>
  <c r="L1073" i="5"/>
  <c r="E1074" i="5"/>
  <c r="L1074" i="5"/>
  <c r="E1075" i="5"/>
  <c r="F1075" i="5"/>
  <c r="G1075" i="5"/>
  <c r="L1075" i="5"/>
  <c r="E1076" i="5"/>
  <c r="L1076" i="5"/>
  <c r="E1077" i="5"/>
  <c r="L1077" i="5"/>
  <c r="E1078" i="5"/>
  <c r="F1078" i="5"/>
  <c r="F1144" i="5" s="1"/>
  <c r="L1078" i="5"/>
  <c r="E1079" i="5"/>
  <c r="L1079" i="5"/>
  <c r="E1080" i="5"/>
  <c r="L1080" i="5"/>
  <c r="E1081" i="5"/>
  <c r="F1081" i="5"/>
  <c r="L1081" i="5"/>
  <c r="E1082" i="5"/>
  <c r="G1082" i="5"/>
  <c r="G1148" i="5" s="1"/>
  <c r="L1082" i="5"/>
  <c r="E1083" i="5"/>
  <c r="G1083" i="5"/>
  <c r="G1149" i="5" s="1"/>
  <c r="L1083" i="5"/>
  <c r="E1084" i="5"/>
  <c r="F1084" i="5"/>
  <c r="G1084" i="5"/>
  <c r="G1150" i="5" s="1"/>
  <c r="L1084" i="5"/>
  <c r="E1085" i="5"/>
  <c r="F1085" i="5"/>
  <c r="L1085" i="5"/>
  <c r="E1086" i="5"/>
  <c r="F1086" i="5"/>
  <c r="L1086" i="5"/>
  <c r="E1087" i="5"/>
  <c r="L1087" i="5"/>
  <c r="E1088" i="5"/>
  <c r="G1088" i="5"/>
  <c r="G1154" i="5" s="1"/>
  <c r="L1088" i="5"/>
  <c r="E1089" i="5"/>
  <c r="L1089" i="5"/>
  <c r="E1090" i="5"/>
  <c r="G1090" i="5"/>
  <c r="G1156" i="5" s="1"/>
  <c r="L1090" i="5"/>
  <c r="E1091" i="5"/>
  <c r="L1091" i="5"/>
  <c r="E1092" i="5"/>
  <c r="F1092" i="5"/>
  <c r="G1092" i="5"/>
  <c r="G1158" i="5" s="1"/>
  <c r="L1092" i="5"/>
  <c r="E1093" i="5"/>
  <c r="L1093" i="5"/>
  <c r="E1094" i="5"/>
  <c r="L1094" i="5"/>
  <c r="E1095" i="5"/>
  <c r="F1095" i="5"/>
  <c r="L1095" i="5"/>
  <c r="E1096" i="5"/>
  <c r="G1096" i="5"/>
  <c r="G1162" i="5" s="1"/>
  <c r="L1096" i="5"/>
  <c r="E1097" i="5"/>
  <c r="G1097" i="5"/>
  <c r="G1163" i="5" s="1"/>
  <c r="L1097" i="5"/>
  <c r="E1098" i="5"/>
  <c r="F1098" i="5"/>
  <c r="F1164" i="5" s="1"/>
  <c r="G1098" i="5"/>
  <c r="G1164" i="5" s="1"/>
  <c r="L1098" i="5"/>
  <c r="E1099" i="5"/>
  <c r="F1099" i="5"/>
  <c r="G1099" i="5"/>
  <c r="G1165" i="5" s="1"/>
  <c r="L1099" i="5"/>
  <c r="E1100" i="5"/>
  <c r="F1100" i="5"/>
  <c r="F1166" i="5" s="1"/>
  <c r="G1100" i="5"/>
  <c r="G1166" i="5" s="1"/>
  <c r="L1100" i="5"/>
  <c r="E1101" i="5"/>
  <c r="L1101" i="5"/>
  <c r="E1102" i="5"/>
  <c r="L1102" i="5"/>
  <c r="E1103" i="5"/>
  <c r="G1103" i="5"/>
  <c r="G1169" i="5" s="1"/>
  <c r="L1103" i="5"/>
  <c r="E1104" i="5"/>
  <c r="G1104" i="5"/>
  <c r="L1104" i="5"/>
  <c r="E1105" i="5"/>
  <c r="F1105" i="5"/>
  <c r="F1171" i="5" s="1"/>
  <c r="G1105" i="5"/>
  <c r="G1171" i="5" s="1"/>
  <c r="L1105" i="5"/>
  <c r="E1106" i="5"/>
  <c r="L1106" i="5"/>
  <c r="E1107" i="5"/>
  <c r="F1107" i="5"/>
  <c r="G1107" i="5"/>
  <c r="L1107" i="5"/>
  <c r="E1108" i="5"/>
  <c r="F1108" i="5"/>
  <c r="G1108" i="5"/>
  <c r="G1174" i="5" s="1"/>
  <c r="L1108" i="5"/>
  <c r="E1109" i="5"/>
  <c r="G1109" i="5"/>
  <c r="G1175" i="5" s="1"/>
  <c r="L1109" i="5"/>
  <c r="E1110" i="5"/>
  <c r="L1110" i="5"/>
  <c r="E1111" i="5"/>
  <c r="F1111" i="5"/>
  <c r="L1111" i="5"/>
  <c r="E1112" i="5"/>
  <c r="F1112" i="5"/>
  <c r="F1178" i="5" s="1"/>
  <c r="G1112" i="5"/>
  <c r="G1178" i="5" s="1"/>
  <c r="L1112" i="5"/>
  <c r="E1113" i="5"/>
  <c r="F1113" i="5"/>
  <c r="G1113" i="5"/>
  <c r="G1179" i="5" s="1"/>
  <c r="L1113" i="5"/>
  <c r="E1114" i="5"/>
  <c r="F1114" i="5"/>
  <c r="F1180" i="5" s="1"/>
  <c r="G1114" i="5"/>
  <c r="G1180" i="5" s="1"/>
  <c r="L1114" i="5"/>
  <c r="E1115" i="5"/>
  <c r="F1115" i="5"/>
  <c r="F1181" i="5" s="1"/>
  <c r="G1115" i="5"/>
  <c r="G1181" i="5" s="1"/>
  <c r="L1115" i="5"/>
  <c r="E1116" i="5"/>
  <c r="F1116" i="5"/>
  <c r="G1116" i="5"/>
  <c r="L1116" i="5"/>
  <c r="E1117" i="5"/>
  <c r="F1117" i="5"/>
  <c r="F1183" i="5" s="1"/>
  <c r="G1117" i="5"/>
  <c r="L1117" i="5"/>
  <c r="E1118" i="5"/>
  <c r="F1118" i="5"/>
  <c r="L1118" i="5"/>
  <c r="E1119" i="5"/>
  <c r="G1119" i="5"/>
  <c r="G1185" i="5" s="1"/>
  <c r="L1119" i="5"/>
  <c r="E1120" i="5"/>
  <c r="G1120" i="5"/>
  <c r="G1186" i="5" s="1"/>
  <c r="L1120" i="5"/>
  <c r="E1121" i="5"/>
  <c r="F1121" i="5"/>
  <c r="F1187" i="5" s="1"/>
  <c r="G1121" i="5"/>
  <c r="L1121" i="5"/>
  <c r="E1122" i="5"/>
  <c r="F1122" i="5"/>
  <c r="F1188" i="5" s="1"/>
  <c r="G1122" i="5"/>
  <c r="G1188" i="5" s="1"/>
  <c r="L1122" i="5"/>
  <c r="E1124" i="5"/>
  <c r="F1124" i="5"/>
  <c r="G1124" i="5"/>
  <c r="E1125" i="5"/>
  <c r="G1125" i="5"/>
  <c r="H1125" i="5"/>
  <c r="H1126" i="5" s="1"/>
  <c r="H1127" i="5" s="1"/>
  <c r="H1128" i="5" s="1"/>
  <c r="I1125" i="5"/>
  <c r="I1126" i="5" s="1"/>
  <c r="I1127" i="5" s="1"/>
  <c r="I1128" i="5" s="1"/>
  <c r="J1125" i="5"/>
  <c r="J1126" i="5" s="1"/>
  <c r="J1127" i="5" s="1"/>
  <c r="J1128" i="5" s="1"/>
  <c r="J1129" i="5" s="1"/>
  <c r="J1130" i="5" s="1"/>
  <c r="J1131" i="5" s="1"/>
  <c r="J1132" i="5" s="1"/>
  <c r="J1133" i="5" s="1"/>
  <c r="J1134" i="5" s="1"/>
  <c r="J1135" i="5" s="1"/>
  <c r="J1136" i="5" s="1"/>
  <c r="J1137" i="5" s="1"/>
  <c r="J1138" i="5" s="1"/>
  <c r="J1139" i="5" s="1"/>
  <c r="J1140" i="5" s="1"/>
  <c r="J1141" i="5" s="1"/>
  <c r="J1142" i="5" s="1"/>
  <c r="J1143" i="5" s="1"/>
  <c r="J1144" i="5" s="1"/>
  <c r="J1145" i="5" s="1"/>
  <c r="J1146" i="5" s="1"/>
  <c r="J1147" i="5" s="1"/>
  <c r="J1148" i="5" s="1"/>
  <c r="J1149" i="5" s="1"/>
  <c r="J1150" i="5" s="1"/>
  <c r="J1151" i="5" s="1"/>
  <c r="J1152" i="5" s="1"/>
  <c r="J1153" i="5" s="1"/>
  <c r="J1154" i="5" s="1"/>
  <c r="J1155" i="5" s="1"/>
  <c r="J1156" i="5" s="1"/>
  <c r="J1157" i="5" s="1"/>
  <c r="J1158" i="5" s="1"/>
  <c r="J1159" i="5" s="1"/>
  <c r="J1160" i="5" s="1"/>
  <c r="J1161" i="5" s="1"/>
  <c r="J1162" i="5" s="1"/>
  <c r="J1163" i="5" s="1"/>
  <c r="J1164" i="5" s="1"/>
  <c r="J1165" i="5" s="1"/>
  <c r="J1166" i="5" s="1"/>
  <c r="J1167" i="5" s="1"/>
  <c r="J1168" i="5" s="1"/>
  <c r="J1169" i="5" s="1"/>
  <c r="J1170" i="5" s="1"/>
  <c r="J1171" i="5" s="1"/>
  <c r="J1172" i="5" s="1"/>
  <c r="J1173" i="5" s="1"/>
  <c r="J1174" i="5" s="1"/>
  <c r="J1175" i="5" s="1"/>
  <c r="J1176" i="5" s="1"/>
  <c r="J1177" i="5" s="1"/>
  <c r="J1178" i="5" s="1"/>
  <c r="J1179" i="5" s="1"/>
  <c r="J1180" i="5" s="1"/>
  <c r="J1181" i="5" s="1"/>
  <c r="J1182" i="5" s="1"/>
  <c r="J1183" i="5" s="1"/>
  <c r="J1184" i="5" s="1"/>
  <c r="J1185" i="5" s="1"/>
  <c r="J1186" i="5" s="1"/>
  <c r="J1187" i="5" s="1"/>
  <c r="J1188" i="5" s="1"/>
  <c r="K1125" i="5"/>
  <c r="K1126" i="5" s="1"/>
  <c r="K1127" i="5" s="1"/>
  <c r="K1128" i="5" s="1"/>
  <c r="K1129" i="5" s="1"/>
  <c r="K1130" i="5" s="1"/>
  <c r="K1131" i="5" s="1"/>
  <c r="K1132" i="5" s="1"/>
  <c r="K1133" i="5" s="1"/>
  <c r="K1134" i="5" s="1"/>
  <c r="K1135" i="5" s="1"/>
  <c r="K1136" i="5" s="1"/>
  <c r="K1137" i="5" s="1"/>
  <c r="K1138" i="5" s="1"/>
  <c r="K1139" i="5" s="1"/>
  <c r="K1140" i="5" s="1"/>
  <c r="K1141" i="5" s="1"/>
  <c r="K1142" i="5" s="1"/>
  <c r="K1143" i="5" s="1"/>
  <c r="K1144" i="5" s="1"/>
  <c r="K1145" i="5" s="1"/>
  <c r="K1146" i="5" s="1"/>
  <c r="K1147" i="5" s="1"/>
  <c r="K1148" i="5" s="1"/>
  <c r="K1149" i="5" s="1"/>
  <c r="K1150" i="5" s="1"/>
  <c r="K1151" i="5" s="1"/>
  <c r="K1152" i="5" s="1"/>
  <c r="K1153" i="5" s="1"/>
  <c r="K1154" i="5" s="1"/>
  <c r="K1155" i="5" s="1"/>
  <c r="K1156" i="5" s="1"/>
  <c r="K1157" i="5" s="1"/>
  <c r="E1126" i="5"/>
  <c r="E1127" i="5"/>
  <c r="F1127" i="5"/>
  <c r="G1127" i="5"/>
  <c r="E1128" i="5"/>
  <c r="E1129" i="5"/>
  <c r="G1129" i="5"/>
  <c r="H1129" i="5"/>
  <c r="H1130" i="5" s="1"/>
  <c r="H1131" i="5" s="1"/>
  <c r="H1132" i="5" s="1"/>
  <c r="H1133" i="5" s="1"/>
  <c r="H1134" i="5" s="1"/>
  <c r="H1135" i="5" s="1"/>
  <c r="H1136" i="5" s="1"/>
  <c r="H1137" i="5" s="1"/>
  <c r="H1138" i="5" s="1"/>
  <c r="H1139" i="5" s="1"/>
  <c r="H1140" i="5" s="1"/>
  <c r="H1141" i="5" s="1"/>
  <c r="H1142" i="5" s="1"/>
  <c r="H1143" i="5" s="1"/>
  <c r="H1144" i="5" s="1"/>
  <c r="H1145" i="5" s="1"/>
  <c r="H1146" i="5" s="1"/>
  <c r="H1147" i="5" s="1"/>
  <c r="H1148" i="5" s="1"/>
  <c r="H1149" i="5" s="1"/>
  <c r="H1150" i="5" s="1"/>
  <c r="H1151" i="5" s="1"/>
  <c r="H1152" i="5" s="1"/>
  <c r="H1153" i="5" s="1"/>
  <c r="H1154" i="5" s="1"/>
  <c r="H1155" i="5" s="1"/>
  <c r="H1156" i="5" s="1"/>
  <c r="H1157" i="5" s="1"/>
  <c r="H1158" i="5" s="1"/>
  <c r="H1159" i="5" s="1"/>
  <c r="H1160" i="5" s="1"/>
  <c r="H1161" i="5" s="1"/>
  <c r="H1162" i="5" s="1"/>
  <c r="H1163" i="5" s="1"/>
  <c r="H1164" i="5" s="1"/>
  <c r="H1165" i="5" s="1"/>
  <c r="H1166" i="5" s="1"/>
  <c r="H1167" i="5" s="1"/>
  <c r="H1168" i="5" s="1"/>
  <c r="H1169" i="5" s="1"/>
  <c r="H1170" i="5" s="1"/>
  <c r="H1171" i="5" s="1"/>
  <c r="H1172" i="5" s="1"/>
  <c r="H1173" i="5" s="1"/>
  <c r="H1174" i="5" s="1"/>
  <c r="H1175" i="5" s="1"/>
  <c r="H1176" i="5" s="1"/>
  <c r="H1177" i="5" s="1"/>
  <c r="H1178" i="5" s="1"/>
  <c r="H1179" i="5" s="1"/>
  <c r="H1180" i="5" s="1"/>
  <c r="H1181" i="5" s="1"/>
  <c r="H1182" i="5" s="1"/>
  <c r="H1183" i="5" s="1"/>
  <c r="H1184" i="5" s="1"/>
  <c r="H1185" i="5" s="1"/>
  <c r="H1186" i="5" s="1"/>
  <c r="H1187" i="5" s="1"/>
  <c r="H1188" i="5" s="1"/>
  <c r="I1129" i="5"/>
  <c r="I1130" i="5" s="1"/>
  <c r="I1131" i="5" s="1"/>
  <c r="I1132" i="5" s="1"/>
  <c r="I1133" i="5" s="1"/>
  <c r="I1134" i="5" s="1"/>
  <c r="I1135" i="5" s="1"/>
  <c r="I1136" i="5" s="1"/>
  <c r="I1137" i="5" s="1"/>
  <c r="I1138" i="5" s="1"/>
  <c r="I1139" i="5" s="1"/>
  <c r="I1140" i="5" s="1"/>
  <c r="I1141" i="5" s="1"/>
  <c r="I1142" i="5" s="1"/>
  <c r="I1143" i="5" s="1"/>
  <c r="I1144" i="5" s="1"/>
  <c r="I1145" i="5" s="1"/>
  <c r="I1146" i="5" s="1"/>
  <c r="I1147" i="5" s="1"/>
  <c r="I1148" i="5" s="1"/>
  <c r="I1149" i="5" s="1"/>
  <c r="I1150" i="5" s="1"/>
  <c r="I1151" i="5" s="1"/>
  <c r="I1152" i="5" s="1"/>
  <c r="I1153" i="5" s="1"/>
  <c r="I1154" i="5" s="1"/>
  <c r="I1155" i="5" s="1"/>
  <c r="I1156" i="5" s="1"/>
  <c r="I1157" i="5" s="1"/>
  <c r="I1158" i="5" s="1"/>
  <c r="I1159" i="5" s="1"/>
  <c r="I1160" i="5" s="1"/>
  <c r="I1161" i="5" s="1"/>
  <c r="I1162" i="5" s="1"/>
  <c r="I1163" i="5" s="1"/>
  <c r="I1164" i="5" s="1"/>
  <c r="I1165" i="5" s="1"/>
  <c r="I1166" i="5" s="1"/>
  <c r="I1167" i="5" s="1"/>
  <c r="I1168" i="5" s="1"/>
  <c r="I1169" i="5" s="1"/>
  <c r="I1170" i="5" s="1"/>
  <c r="I1171" i="5" s="1"/>
  <c r="I1172" i="5" s="1"/>
  <c r="I1173" i="5" s="1"/>
  <c r="I1174" i="5" s="1"/>
  <c r="I1175" i="5" s="1"/>
  <c r="I1176" i="5" s="1"/>
  <c r="I1177" i="5" s="1"/>
  <c r="I1178" i="5" s="1"/>
  <c r="I1179" i="5" s="1"/>
  <c r="I1180" i="5" s="1"/>
  <c r="I1181" i="5" s="1"/>
  <c r="I1182" i="5" s="1"/>
  <c r="I1183" i="5" s="1"/>
  <c r="I1184" i="5" s="1"/>
  <c r="I1185" i="5" s="1"/>
  <c r="I1186" i="5" s="1"/>
  <c r="I1187" i="5" s="1"/>
  <c r="I1188" i="5" s="1"/>
  <c r="E1130" i="5"/>
  <c r="E1131" i="5"/>
  <c r="E1132" i="5"/>
  <c r="F1132" i="5"/>
  <c r="E1133" i="5"/>
  <c r="F1133" i="5"/>
  <c r="E1134" i="5"/>
  <c r="F1134" i="5"/>
  <c r="G1134" i="5"/>
  <c r="E1135" i="5"/>
  <c r="E1136" i="5"/>
  <c r="E1137" i="5"/>
  <c r="F1137" i="5"/>
  <c r="G1137" i="5"/>
  <c r="E1138" i="5"/>
  <c r="F1138" i="5"/>
  <c r="G1138" i="5"/>
  <c r="E1139" i="5"/>
  <c r="E1140" i="5"/>
  <c r="E1141" i="5"/>
  <c r="F1141" i="5"/>
  <c r="G1141" i="5"/>
  <c r="E1142" i="5"/>
  <c r="F1142" i="5"/>
  <c r="G1142" i="5"/>
  <c r="E1143" i="5"/>
  <c r="G1143" i="5"/>
  <c r="E1144" i="5"/>
  <c r="G1144" i="5"/>
  <c r="E1145" i="5"/>
  <c r="F1145" i="5"/>
  <c r="E1146" i="5"/>
  <c r="F1146" i="5"/>
  <c r="G1146" i="5"/>
  <c r="E1147" i="5"/>
  <c r="F1147" i="5"/>
  <c r="E1148" i="5"/>
  <c r="F1148" i="5"/>
  <c r="E1149" i="5"/>
  <c r="F1149" i="5"/>
  <c r="E1150" i="5"/>
  <c r="F1150" i="5"/>
  <c r="E1151" i="5"/>
  <c r="F1151" i="5"/>
  <c r="G1151" i="5"/>
  <c r="E1152" i="5"/>
  <c r="F1152" i="5"/>
  <c r="E1153" i="5"/>
  <c r="E1154" i="5"/>
  <c r="F1154" i="5"/>
  <c r="E1155" i="5"/>
  <c r="G1155" i="5"/>
  <c r="E1156" i="5"/>
  <c r="E1157" i="5"/>
  <c r="E1158" i="5"/>
  <c r="F1158" i="5"/>
  <c r="K1158" i="5"/>
  <c r="K1159" i="5" s="1"/>
  <c r="K1160" i="5" s="1"/>
  <c r="K1161" i="5" s="1"/>
  <c r="K1162" i="5" s="1"/>
  <c r="K1163" i="5" s="1"/>
  <c r="K1164" i="5" s="1"/>
  <c r="K1165" i="5" s="1"/>
  <c r="K1166" i="5" s="1"/>
  <c r="K1167" i="5" s="1"/>
  <c r="K1168" i="5" s="1"/>
  <c r="K1169" i="5" s="1"/>
  <c r="K1170" i="5" s="1"/>
  <c r="K1171" i="5" s="1"/>
  <c r="K1172" i="5" s="1"/>
  <c r="K1173" i="5" s="1"/>
  <c r="K1174" i="5" s="1"/>
  <c r="K1175" i="5" s="1"/>
  <c r="K1176" i="5" s="1"/>
  <c r="K1177" i="5" s="1"/>
  <c r="K1178" i="5" s="1"/>
  <c r="K1179" i="5" s="1"/>
  <c r="K1180" i="5" s="1"/>
  <c r="K1181" i="5" s="1"/>
  <c r="K1182" i="5" s="1"/>
  <c r="K1183" i="5" s="1"/>
  <c r="K1184" i="5" s="1"/>
  <c r="K1185" i="5" s="1"/>
  <c r="K1186" i="5" s="1"/>
  <c r="K1187" i="5" s="1"/>
  <c r="K1188" i="5" s="1"/>
  <c r="E1159" i="5"/>
  <c r="F1159" i="5"/>
  <c r="G1159" i="5"/>
  <c r="E1160" i="5"/>
  <c r="F1160" i="5"/>
  <c r="G1160" i="5"/>
  <c r="E1161" i="5"/>
  <c r="F1161" i="5"/>
  <c r="G1161" i="5"/>
  <c r="E1162" i="5"/>
  <c r="E1163" i="5"/>
  <c r="E1164" i="5"/>
  <c r="E1165" i="5"/>
  <c r="F1165" i="5"/>
  <c r="E1166" i="5"/>
  <c r="E1167" i="5"/>
  <c r="F1167" i="5"/>
  <c r="E1168" i="5"/>
  <c r="F1168" i="5"/>
  <c r="E1169" i="5"/>
  <c r="F1169" i="5"/>
  <c r="E1170" i="5"/>
  <c r="F1170" i="5"/>
  <c r="G1170" i="5"/>
  <c r="E1171" i="5"/>
  <c r="E1172" i="5"/>
  <c r="E1173" i="5"/>
  <c r="F1173" i="5"/>
  <c r="G1173" i="5"/>
  <c r="E1174" i="5"/>
  <c r="F1174" i="5"/>
  <c r="E1175" i="5"/>
  <c r="E1176" i="5"/>
  <c r="E1177" i="5"/>
  <c r="F1177" i="5"/>
  <c r="G1177" i="5"/>
  <c r="E1178" i="5"/>
  <c r="E1179" i="5"/>
  <c r="F1179" i="5"/>
  <c r="E1180" i="5"/>
  <c r="E1181" i="5"/>
  <c r="E1182" i="5"/>
  <c r="F1182" i="5"/>
  <c r="G1182" i="5"/>
  <c r="E1183" i="5"/>
  <c r="G1183" i="5"/>
  <c r="E1184" i="5"/>
  <c r="F1184" i="5"/>
  <c r="E1185" i="5"/>
  <c r="F1185" i="5"/>
  <c r="E1186" i="5"/>
  <c r="F1186" i="5"/>
  <c r="E1187" i="5"/>
  <c r="G1187" i="5"/>
  <c r="E1188" i="5"/>
  <c r="E1190" i="5"/>
  <c r="F1190" i="5"/>
  <c r="G1190" i="5"/>
  <c r="H1190" i="5"/>
  <c r="H1191" i="5" s="1"/>
  <c r="H1192" i="5" s="1"/>
  <c r="H1193" i="5" s="1"/>
  <c r="H1194" i="5" s="1"/>
  <c r="H1195" i="5" s="1"/>
  <c r="H1196" i="5" s="1"/>
  <c r="H1197" i="5" s="1"/>
  <c r="H1198" i="5" s="1"/>
  <c r="H1199" i="5" s="1"/>
  <c r="H1200" i="5" s="1"/>
  <c r="H1201" i="5" s="1"/>
  <c r="H1202" i="5" s="1"/>
  <c r="H1203" i="5" s="1"/>
  <c r="H1204" i="5" s="1"/>
  <c r="H1205" i="5" s="1"/>
  <c r="H1206" i="5" s="1"/>
  <c r="H1207" i="5" s="1"/>
  <c r="H1208" i="5" s="1"/>
  <c r="H1209" i="5" s="1"/>
  <c r="H1210" i="5" s="1"/>
  <c r="H1211" i="5" s="1"/>
  <c r="H1212" i="5" s="1"/>
  <c r="H1213" i="5" s="1"/>
  <c r="H1214" i="5" s="1"/>
  <c r="H1215" i="5" s="1"/>
  <c r="H1216" i="5" s="1"/>
  <c r="H1217" i="5" s="1"/>
  <c r="H1218" i="5" s="1"/>
  <c r="H1219" i="5" s="1"/>
  <c r="H1220" i="5" s="1"/>
  <c r="H1221" i="5" s="1"/>
  <c r="H1222" i="5" s="1"/>
  <c r="H1223" i="5" s="1"/>
  <c r="H1224" i="5" s="1"/>
  <c r="H1225" i="5" s="1"/>
  <c r="H1226" i="5" s="1"/>
  <c r="H1227" i="5" s="1"/>
  <c r="H1228" i="5" s="1"/>
  <c r="H1229" i="5" s="1"/>
  <c r="H1230" i="5" s="1"/>
  <c r="H1231" i="5" s="1"/>
  <c r="H1232" i="5" s="1"/>
  <c r="H1233" i="5" s="1"/>
  <c r="H1234" i="5" s="1"/>
  <c r="H1235" i="5" s="1"/>
  <c r="H1236" i="5" s="1"/>
  <c r="H1237" i="5" s="1"/>
  <c r="H1238" i="5" s="1"/>
  <c r="H1239" i="5" s="1"/>
  <c r="H1240" i="5" s="1"/>
  <c r="H1241" i="5" s="1"/>
  <c r="H1242" i="5" s="1"/>
  <c r="H1243" i="5" s="1"/>
  <c r="H1244" i="5" s="1"/>
  <c r="H1245" i="5" s="1"/>
  <c r="H1246" i="5" s="1"/>
  <c r="H1247" i="5" s="1"/>
  <c r="H1248" i="5" s="1"/>
  <c r="H1249" i="5" s="1"/>
  <c r="H1250" i="5" s="1"/>
  <c r="H1251" i="5" s="1"/>
  <c r="H1252" i="5" s="1"/>
  <c r="H1253" i="5" s="1"/>
  <c r="H1254" i="5" s="1"/>
  <c r="I1190" i="5"/>
  <c r="I1191" i="5" s="1"/>
  <c r="I1192" i="5" s="1"/>
  <c r="I1193" i="5" s="1"/>
  <c r="I1194" i="5" s="1"/>
  <c r="I1195" i="5" s="1"/>
  <c r="I1196" i="5" s="1"/>
  <c r="I1197" i="5" s="1"/>
  <c r="I1198" i="5" s="1"/>
  <c r="I1199" i="5" s="1"/>
  <c r="I1200" i="5" s="1"/>
  <c r="I1201" i="5" s="1"/>
  <c r="I1202" i="5" s="1"/>
  <c r="I1203" i="5" s="1"/>
  <c r="I1204" i="5" s="1"/>
  <c r="I1205" i="5" s="1"/>
  <c r="I1206" i="5" s="1"/>
  <c r="I1207" i="5" s="1"/>
  <c r="I1208" i="5" s="1"/>
  <c r="I1209" i="5" s="1"/>
  <c r="I1210" i="5" s="1"/>
  <c r="I1211" i="5" s="1"/>
  <c r="I1212" i="5" s="1"/>
  <c r="I1213" i="5" s="1"/>
  <c r="I1214" i="5" s="1"/>
  <c r="I1215" i="5" s="1"/>
  <c r="I1216" i="5" s="1"/>
  <c r="I1217" i="5" s="1"/>
  <c r="I1218" i="5" s="1"/>
  <c r="I1219" i="5" s="1"/>
  <c r="I1220" i="5" s="1"/>
  <c r="I1221" i="5" s="1"/>
  <c r="I1222" i="5" s="1"/>
  <c r="I1223" i="5" s="1"/>
  <c r="I1224" i="5" s="1"/>
  <c r="I1225" i="5" s="1"/>
  <c r="I1226" i="5" s="1"/>
  <c r="I1227" i="5" s="1"/>
  <c r="I1228" i="5" s="1"/>
  <c r="I1229" i="5" s="1"/>
  <c r="I1230" i="5" s="1"/>
  <c r="I1231" i="5" s="1"/>
  <c r="I1232" i="5" s="1"/>
  <c r="I1233" i="5" s="1"/>
  <c r="I1234" i="5" s="1"/>
  <c r="I1235" i="5" s="1"/>
  <c r="I1236" i="5" s="1"/>
  <c r="I1237" i="5" s="1"/>
  <c r="I1238" i="5" s="1"/>
  <c r="I1239" i="5" s="1"/>
  <c r="I1240" i="5" s="1"/>
  <c r="I1241" i="5" s="1"/>
  <c r="I1242" i="5" s="1"/>
  <c r="I1243" i="5" s="1"/>
  <c r="I1244" i="5" s="1"/>
  <c r="I1245" i="5" s="1"/>
  <c r="I1246" i="5" s="1"/>
  <c r="I1247" i="5" s="1"/>
  <c r="I1248" i="5" s="1"/>
  <c r="I1249" i="5" s="1"/>
  <c r="I1250" i="5" s="1"/>
  <c r="I1251" i="5" s="1"/>
  <c r="I1252" i="5" s="1"/>
  <c r="I1253" i="5" s="1"/>
  <c r="I1254" i="5" s="1"/>
  <c r="J1190" i="5"/>
  <c r="J1191" i="5" s="1"/>
  <c r="J1192" i="5" s="1"/>
  <c r="J1193" i="5" s="1"/>
  <c r="J1194" i="5" s="1"/>
  <c r="J1195" i="5" s="1"/>
  <c r="J1196" i="5" s="1"/>
  <c r="J1197" i="5" s="1"/>
  <c r="J1198" i="5" s="1"/>
  <c r="J1199" i="5" s="1"/>
  <c r="J1200" i="5" s="1"/>
  <c r="J1201" i="5" s="1"/>
  <c r="J1202" i="5" s="1"/>
  <c r="J1203" i="5" s="1"/>
  <c r="J1204" i="5" s="1"/>
  <c r="J1205" i="5" s="1"/>
  <c r="J1206" i="5" s="1"/>
  <c r="J1207" i="5" s="1"/>
  <c r="J1208" i="5" s="1"/>
  <c r="J1209" i="5" s="1"/>
  <c r="J1210" i="5" s="1"/>
  <c r="J1211" i="5" s="1"/>
  <c r="J1212" i="5" s="1"/>
  <c r="J1213" i="5" s="1"/>
  <c r="J1214" i="5" s="1"/>
  <c r="J1215" i="5" s="1"/>
  <c r="J1216" i="5" s="1"/>
  <c r="J1217" i="5" s="1"/>
  <c r="J1218" i="5" s="1"/>
  <c r="J1219" i="5" s="1"/>
  <c r="J1220" i="5" s="1"/>
  <c r="J1221" i="5" s="1"/>
  <c r="J1222" i="5" s="1"/>
  <c r="J1223" i="5" s="1"/>
  <c r="J1224" i="5" s="1"/>
  <c r="J1225" i="5" s="1"/>
  <c r="J1226" i="5" s="1"/>
  <c r="J1227" i="5" s="1"/>
  <c r="J1228" i="5" s="1"/>
  <c r="J1229" i="5" s="1"/>
  <c r="J1230" i="5" s="1"/>
  <c r="J1231" i="5" s="1"/>
  <c r="J1232" i="5" s="1"/>
  <c r="J1233" i="5" s="1"/>
  <c r="J1234" i="5" s="1"/>
  <c r="J1235" i="5" s="1"/>
  <c r="J1236" i="5" s="1"/>
  <c r="J1237" i="5" s="1"/>
  <c r="J1238" i="5" s="1"/>
  <c r="J1239" i="5" s="1"/>
  <c r="J1240" i="5" s="1"/>
  <c r="J1241" i="5" s="1"/>
  <c r="J1242" i="5" s="1"/>
  <c r="J1243" i="5" s="1"/>
  <c r="J1244" i="5" s="1"/>
  <c r="J1245" i="5" s="1"/>
  <c r="J1246" i="5" s="1"/>
  <c r="J1247" i="5" s="1"/>
  <c r="J1248" i="5" s="1"/>
  <c r="J1249" i="5" s="1"/>
  <c r="J1250" i="5" s="1"/>
  <c r="J1251" i="5" s="1"/>
  <c r="J1252" i="5" s="1"/>
  <c r="J1253" i="5" s="1"/>
  <c r="J1254" i="5" s="1"/>
  <c r="K1190" i="5"/>
  <c r="K1191" i="5" s="1"/>
  <c r="K1192" i="5" s="1"/>
  <c r="K1193" i="5" s="1"/>
  <c r="K1194" i="5" s="1"/>
  <c r="K1195" i="5" s="1"/>
  <c r="K1196" i="5" s="1"/>
  <c r="K1197" i="5" s="1"/>
  <c r="K1198" i="5" s="1"/>
  <c r="K1199" i="5" s="1"/>
  <c r="K1200" i="5" s="1"/>
  <c r="K1201" i="5" s="1"/>
  <c r="K1202" i="5" s="1"/>
  <c r="K1203" i="5" s="1"/>
  <c r="K1204" i="5" s="1"/>
  <c r="K1205" i="5" s="1"/>
  <c r="K1206" i="5" s="1"/>
  <c r="K1207" i="5" s="1"/>
  <c r="K1208" i="5" s="1"/>
  <c r="K1209" i="5" s="1"/>
  <c r="K1210" i="5" s="1"/>
  <c r="K1211" i="5" s="1"/>
  <c r="K1212" i="5" s="1"/>
  <c r="K1213" i="5" s="1"/>
  <c r="K1214" i="5" s="1"/>
  <c r="K1215" i="5" s="1"/>
  <c r="K1216" i="5" s="1"/>
  <c r="K1217" i="5" s="1"/>
  <c r="K1218" i="5" s="1"/>
  <c r="K1219" i="5" s="1"/>
  <c r="K1220" i="5" s="1"/>
  <c r="K1221" i="5" s="1"/>
  <c r="K1222" i="5" s="1"/>
  <c r="K1223" i="5" s="1"/>
  <c r="K1224" i="5" s="1"/>
  <c r="K1225" i="5" s="1"/>
  <c r="K1226" i="5" s="1"/>
  <c r="K1227" i="5" s="1"/>
  <c r="K1228" i="5" s="1"/>
  <c r="K1229" i="5" s="1"/>
  <c r="K1230" i="5" s="1"/>
  <c r="K1231" i="5" s="1"/>
  <c r="K1232" i="5" s="1"/>
  <c r="K1233" i="5" s="1"/>
  <c r="K1234" i="5" s="1"/>
  <c r="K1235" i="5" s="1"/>
  <c r="K1236" i="5" s="1"/>
  <c r="K1237" i="5" s="1"/>
  <c r="K1238" i="5" s="1"/>
  <c r="K1239" i="5" s="1"/>
  <c r="K1240" i="5" s="1"/>
  <c r="K1241" i="5" s="1"/>
  <c r="K1242" i="5" s="1"/>
  <c r="K1243" i="5" s="1"/>
  <c r="K1244" i="5" s="1"/>
  <c r="K1245" i="5" s="1"/>
  <c r="K1246" i="5" s="1"/>
  <c r="K1247" i="5" s="1"/>
  <c r="K1248" i="5" s="1"/>
  <c r="K1249" i="5" s="1"/>
  <c r="K1250" i="5" s="1"/>
  <c r="K1251" i="5" s="1"/>
  <c r="K1252" i="5" s="1"/>
  <c r="K1253" i="5" s="1"/>
  <c r="K1254" i="5" s="1"/>
  <c r="L1190" i="5"/>
  <c r="M1190" i="5"/>
  <c r="E1191" i="5"/>
  <c r="F1191" i="5"/>
  <c r="G1191" i="5"/>
  <c r="G1389" i="5" s="1"/>
  <c r="L1191" i="5"/>
  <c r="M1191" i="5"/>
  <c r="P1191" i="5"/>
  <c r="P1192" i="5" s="1"/>
  <c r="P1193" i="5" s="1"/>
  <c r="P1194" i="5" s="1"/>
  <c r="P1195" i="5" s="1"/>
  <c r="P1196" i="5" s="1"/>
  <c r="P1197" i="5" s="1"/>
  <c r="P1198" i="5" s="1"/>
  <c r="P1199" i="5" s="1"/>
  <c r="P1200" i="5" s="1"/>
  <c r="P1201" i="5" s="1"/>
  <c r="P1202" i="5" s="1"/>
  <c r="E1192" i="5"/>
  <c r="F1192" i="5"/>
  <c r="F1390" i="5" s="1"/>
  <c r="G1192" i="5"/>
  <c r="L1192" i="5"/>
  <c r="M1192" i="5"/>
  <c r="E1193" i="5"/>
  <c r="F1193" i="5"/>
  <c r="G1193" i="5"/>
  <c r="L1193" i="5"/>
  <c r="M1193" i="5"/>
  <c r="E1194" i="5"/>
  <c r="F1194" i="5"/>
  <c r="G1194" i="5"/>
  <c r="L1194" i="5"/>
  <c r="M1194" i="5"/>
  <c r="E1195" i="5"/>
  <c r="F1195" i="5"/>
  <c r="G1195" i="5"/>
  <c r="L1195" i="5"/>
  <c r="M1195" i="5"/>
  <c r="E1196" i="5"/>
  <c r="F1196" i="5"/>
  <c r="G1196" i="5"/>
  <c r="L1196" i="5"/>
  <c r="M1196" i="5"/>
  <c r="E1197" i="5"/>
  <c r="F1197" i="5"/>
  <c r="G1197" i="5"/>
  <c r="L1197" i="5"/>
  <c r="M1197" i="5"/>
  <c r="E1198" i="5"/>
  <c r="F1198" i="5"/>
  <c r="G1198" i="5"/>
  <c r="G1396" i="5" s="1"/>
  <c r="L1198" i="5"/>
  <c r="M1198" i="5"/>
  <c r="E1199" i="5"/>
  <c r="F1199" i="5"/>
  <c r="G1199" i="5"/>
  <c r="G1397" i="5" s="1"/>
  <c r="L1199" i="5"/>
  <c r="M1199" i="5"/>
  <c r="E1200" i="5"/>
  <c r="F1200" i="5"/>
  <c r="G1200" i="5"/>
  <c r="L1200" i="5"/>
  <c r="M1200" i="5"/>
  <c r="E1201" i="5"/>
  <c r="F1201" i="5"/>
  <c r="G1201" i="5"/>
  <c r="L1201" i="5"/>
  <c r="M1201" i="5"/>
  <c r="E1202" i="5"/>
  <c r="F1202" i="5"/>
  <c r="G1202" i="5"/>
  <c r="L1202" i="5"/>
  <c r="M1202" i="5"/>
  <c r="E1203" i="5"/>
  <c r="F1203" i="5"/>
  <c r="F1401" i="5" s="1"/>
  <c r="G1203" i="5"/>
  <c r="L1203" i="5"/>
  <c r="P1203" i="5"/>
  <c r="P1204" i="5" s="1"/>
  <c r="P1205" i="5" s="1"/>
  <c r="P1206" i="5" s="1"/>
  <c r="P1207" i="5" s="1"/>
  <c r="P1208" i="5" s="1"/>
  <c r="P1209" i="5" s="1"/>
  <c r="P1210" i="5" s="1"/>
  <c r="P1211" i="5" s="1"/>
  <c r="P1212" i="5" s="1"/>
  <c r="P1213" i="5" s="1"/>
  <c r="P1214" i="5" s="1"/>
  <c r="P1215" i="5" s="1"/>
  <c r="P1216" i="5" s="1"/>
  <c r="P1217" i="5" s="1"/>
  <c r="P1218" i="5" s="1"/>
  <c r="P1219" i="5" s="1"/>
  <c r="P1220" i="5" s="1"/>
  <c r="P1221" i="5" s="1"/>
  <c r="P1222" i="5" s="1"/>
  <c r="P1223" i="5" s="1"/>
  <c r="P1224" i="5" s="1"/>
  <c r="P1225" i="5" s="1"/>
  <c r="P1226" i="5" s="1"/>
  <c r="P1227" i="5" s="1"/>
  <c r="P1228" i="5" s="1"/>
  <c r="P1229" i="5" s="1"/>
  <c r="P1230" i="5" s="1"/>
  <c r="P1231" i="5" s="1"/>
  <c r="P1232" i="5" s="1"/>
  <c r="P1233" i="5" s="1"/>
  <c r="P1234" i="5" s="1"/>
  <c r="P1235" i="5" s="1"/>
  <c r="P1236" i="5" s="1"/>
  <c r="P1237" i="5" s="1"/>
  <c r="P1238" i="5" s="1"/>
  <c r="P1239" i="5" s="1"/>
  <c r="P1240" i="5" s="1"/>
  <c r="P1241" i="5" s="1"/>
  <c r="P1242" i="5" s="1"/>
  <c r="P1243" i="5" s="1"/>
  <c r="P1244" i="5" s="1"/>
  <c r="P1245" i="5" s="1"/>
  <c r="P1246" i="5" s="1"/>
  <c r="P1247" i="5" s="1"/>
  <c r="P1248" i="5" s="1"/>
  <c r="P1249" i="5" s="1"/>
  <c r="P1250" i="5" s="1"/>
  <c r="P1251" i="5" s="1"/>
  <c r="P1252" i="5" s="1"/>
  <c r="P1253" i="5" s="1"/>
  <c r="P1254" i="5" s="1"/>
  <c r="E1204" i="5"/>
  <c r="F1204" i="5"/>
  <c r="F1402" i="5" s="1"/>
  <c r="F1468" i="5" s="1"/>
  <c r="G1204" i="5"/>
  <c r="L1204" i="5"/>
  <c r="E1205" i="5"/>
  <c r="F1205" i="5"/>
  <c r="G1205" i="5"/>
  <c r="G1403" i="5" s="1"/>
  <c r="L1205" i="5"/>
  <c r="E1206" i="5"/>
  <c r="F1206" i="5"/>
  <c r="G1206" i="5"/>
  <c r="L1206" i="5"/>
  <c r="E1207" i="5"/>
  <c r="F1207" i="5"/>
  <c r="G1207" i="5"/>
  <c r="L1207" i="5"/>
  <c r="E1208" i="5"/>
  <c r="F1208" i="5"/>
  <c r="G1208" i="5"/>
  <c r="L1208" i="5"/>
  <c r="E1209" i="5"/>
  <c r="F1209" i="5"/>
  <c r="G1209" i="5"/>
  <c r="L1209" i="5"/>
  <c r="E1210" i="5"/>
  <c r="F1210" i="5"/>
  <c r="G1210" i="5"/>
  <c r="L1210" i="5"/>
  <c r="E1211" i="5"/>
  <c r="F1211" i="5"/>
  <c r="G1211" i="5"/>
  <c r="L1211" i="5"/>
  <c r="E1212" i="5"/>
  <c r="F1212" i="5"/>
  <c r="G1212" i="5"/>
  <c r="L1212" i="5"/>
  <c r="E1213" i="5"/>
  <c r="F1213" i="5"/>
  <c r="G1213" i="5"/>
  <c r="L1213" i="5"/>
  <c r="E1214" i="5"/>
  <c r="F1214" i="5"/>
  <c r="G1214" i="5"/>
  <c r="L1214" i="5"/>
  <c r="E1215" i="5"/>
  <c r="F1215" i="5"/>
  <c r="G1215" i="5"/>
  <c r="L1215" i="5"/>
  <c r="E1216" i="5"/>
  <c r="F1216" i="5"/>
  <c r="G1216" i="5"/>
  <c r="L1216" i="5"/>
  <c r="E1217" i="5"/>
  <c r="F1217" i="5"/>
  <c r="G1217" i="5"/>
  <c r="L1217" i="5"/>
  <c r="E1218" i="5"/>
  <c r="F1218" i="5"/>
  <c r="G1218" i="5"/>
  <c r="L1218" i="5"/>
  <c r="E1219" i="5"/>
  <c r="F1219" i="5"/>
  <c r="G1219" i="5"/>
  <c r="L1219" i="5"/>
  <c r="E1220" i="5"/>
  <c r="F1220" i="5"/>
  <c r="G1220" i="5"/>
  <c r="L1220" i="5"/>
  <c r="E1221" i="5"/>
  <c r="F1221" i="5"/>
  <c r="G1221" i="5"/>
  <c r="L1221" i="5"/>
  <c r="E1222" i="5"/>
  <c r="F1222" i="5"/>
  <c r="F1420" i="5" s="1"/>
  <c r="G1222" i="5"/>
  <c r="L1222" i="5"/>
  <c r="E1223" i="5"/>
  <c r="F1223" i="5"/>
  <c r="G1223" i="5"/>
  <c r="L1223" i="5"/>
  <c r="E1224" i="5"/>
  <c r="F1224" i="5"/>
  <c r="G1224" i="5"/>
  <c r="L1224" i="5"/>
  <c r="E1225" i="5"/>
  <c r="F1225" i="5"/>
  <c r="G1225" i="5"/>
  <c r="L1225" i="5"/>
  <c r="E1226" i="5"/>
  <c r="F1226" i="5"/>
  <c r="G1226" i="5"/>
  <c r="L1226" i="5"/>
  <c r="E1227" i="5"/>
  <c r="F1227" i="5"/>
  <c r="G1227" i="5"/>
  <c r="L1227" i="5"/>
  <c r="E1228" i="5"/>
  <c r="F1228" i="5"/>
  <c r="G1228" i="5"/>
  <c r="L1228" i="5"/>
  <c r="E1229" i="5"/>
  <c r="F1229" i="5"/>
  <c r="G1229" i="5"/>
  <c r="L1229" i="5"/>
  <c r="E1230" i="5"/>
  <c r="F1230" i="5"/>
  <c r="G1230" i="5"/>
  <c r="L1230" i="5"/>
  <c r="E1231" i="5"/>
  <c r="F1231" i="5"/>
  <c r="F1429" i="5" s="1"/>
  <c r="G1231" i="5"/>
  <c r="L1231" i="5"/>
  <c r="E1232" i="5"/>
  <c r="F1232" i="5"/>
  <c r="G1232" i="5"/>
  <c r="L1232" i="5"/>
  <c r="E1233" i="5"/>
  <c r="F1233" i="5"/>
  <c r="G1233" i="5"/>
  <c r="L1233" i="5"/>
  <c r="E1234" i="5"/>
  <c r="F1234" i="5"/>
  <c r="G1234" i="5"/>
  <c r="L1234" i="5"/>
  <c r="E1235" i="5"/>
  <c r="F1235" i="5"/>
  <c r="G1235" i="5"/>
  <c r="L1235" i="5"/>
  <c r="E1236" i="5"/>
  <c r="F1236" i="5"/>
  <c r="G1236" i="5"/>
  <c r="L1236" i="5"/>
  <c r="E1237" i="5"/>
  <c r="F1237" i="5"/>
  <c r="G1237" i="5"/>
  <c r="L1237" i="5"/>
  <c r="E1238" i="5"/>
  <c r="F1238" i="5"/>
  <c r="G1238" i="5"/>
  <c r="L1238" i="5"/>
  <c r="E1239" i="5"/>
  <c r="F1239" i="5"/>
  <c r="F1437" i="5" s="1"/>
  <c r="G1239" i="5"/>
  <c r="L1239" i="5"/>
  <c r="E1240" i="5"/>
  <c r="F1240" i="5"/>
  <c r="G1240" i="5"/>
  <c r="G1438" i="5" s="1"/>
  <c r="G1504" i="5" s="1"/>
  <c r="G1570" i="5" s="1"/>
  <c r="L1240" i="5"/>
  <c r="E1241" i="5"/>
  <c r="F1241" i="5"/>
  <c r="G1241" i="5"/>
  <c r="L1241" i="5"/>
  <c r="E1242" i="5"/>
  <c r="F1242" i="5"/>
  <c r="G1242" i="5"/>
  <c r="L1242" i="5"/>
  <c r="E1243" i="5"/>
  <c r="F1243" i="5"/>
  <c r="G1243" i="5"/>
  <c r="L1243" i="5"/>
  <c r="E1244" i="5"/>
  <c r="F1244" i="5"/>
  <c r="G1244" i="5"/>
  <c r="L1244" i="5"/>
  <c r="E1245" i="5"/>
  <c r="F1245" i="5"/>
  <c r="F1443" i="5" s="1"/>
  <c r="F1509" i="5" s="1"/>
  <c r="G1245" i="5"/>
  <c r="L1245" i="5"/>
  <c r="E1246" i="5"/>
  <c r="F1246" i="5"/>
  <c r="G1246" i="5"/>
  <c r="G1444" i="5" s="1"/>
  <c r="G1510" i="5" s="1"/>
  <c r="G1576" i="5" s="1"/>
  <c r="L1246" i="5"/>
  <c r="E1247" i="5"/>
  <c r="F1247" i="5"/>
  <c r="G1247" i="5"/>
  <c r="L1247" i="5"/>
  <c r="E1248" i="5"/>
  <c r="F1248" i="5"/>
  <c r="G1248" i="5"/>
  <c r="L1248" i="5"/>
  <c r="E1249" i="5"/>
  <c r="F1249" i="5"/>
  <c r="G1249" i="5"/>
  <c r="L1249" i="5"/>
  <c r="E1250" i="5"/>
  <c r="F1250" i="5"/>
  <c r="G1250" i="5"/>
  <c r="L1250" i="5"/>
  <c r="E1251" i="5"/>
  <c r="F1251" i="5"/>
  <c r="F1449" i="5" s="1"/>
  <c r="G1251" i="5"/>
  <c r="L1251" i="5"/>
  <c r="E1252" i="5"/>
  <c r="F1252" i="5"/>
  <c r="G1252" i="5"/>
  <c r="L1252" i="5"/>
  <c r="E1253" i="5"/>
  <c r="F1253" i="5"/>
  <c r="G1253" i="5"/>
  <c r="L1253" i="5"/>
  <c r="E1254" i="5"/>
  <c r="F1254" i="5"/>
  <c r="G1254" i="5"/>
  <c r="L1254" i="5"/>
  <c r="D1256" i="5"/>
  <c r="K1256" i="5" s="1"/>
  <c r="E1256" i="5"/>
  <c r="H1256" i="5"/>
  <c r="I1256" i="5"/>
  <c r="I1257" i="5" s="1"/>
  <c r="I1258" i="5" s="1"/>
  <c r="I1259" i="5" s="1"/>
  <c r="I1260" i="5" s="1"/>
  <c r="I1261" i="5" s="1"/>
  <c r="I1262" i="5" s="1"/>
  <c r="I1263" i="5" s="1"/>
  <c r="I1264" i="5" s="1"/>
  <c r="I1265" i="5" s="1"/>
  <c r="I1266" i="5" s="1"/>
  <c r="I1267" i="5" s="1"/>
  <c r="I1268" i="5" s="1"/>
  <c r="I1269" i="5" s="1"/>
  <c r="I1270" i="5" s="1"/>
  <c r="I1271" i="5" s="1"/>
  <c r="I1272" i="5" s="1"/>
  <c r="I1273" i="5" s="1"/>
  <c r="I1274" i="5" s="1"/>
  <c r="I1275" i="5" s="1"/>
  <c r="I1276" i="5" s="1"/>
  <c r="I1277" i="5" s="1"/>
  <c r="I1278" i="5" s="1"/>
  <c r="I1279" i="5" s="1"/>
  <c r="I1280" i="5" s="1"/>
  <c r="I1281" i="5" s="1"/>
  <c r="I1282" i="5" s="1"/>
  <c r="I1283" i="5" s="1"/>
  <c r="I1284" i="5" s="1"/>
  <c r="I1285" i="5" s="1"/>
  <c r="I1286" i="5" s="1"/>
  <c r="I1287" i="5" s="1"/>
  <c r="I1288" i="5" s="1"/>
  <c r="I1289" i="5" s="1"/>
  <c r="I1290" i="5" s="1"/>
  <c r="I1291" i="5" s="1"/>
  <c r="I1292" i="5" s="1"/>
  <c r="I1293" i="5" s="1"/>
  <c r="I1294" i="5" s="1"/>
  <c r="I1295" i="5" s="1"/>
  <c r="I1296" i="5" s="1"/>
  <c r="I1297" i="5" s="1"/>
  <c r="I1298" i="5" s="1"/>
  <c r="I1299" i="5" s="1"/>
  <c r="I1300" i="5" s="1"/>
  <c r="I1301" i="5" s="1"/>
  <c r="I1302" i="5" s="1"/>
  <c r="I1303" i="5" s="1"/>
  <c r="I1304" i="5" s="1"/>
  <c r="I1305" i="5" s="1"/>
  <c r="I1306" i="5" s="1"/>
  <c r="I1307" i="5" s="1"/>
  <c r="I1308" i="5" s="1"/>
  <c r="I1309" i="5" s="1"/>
  <c r="I1310" i="5" s="1"/>
  <c r="I1311" i="5" s="1"/>
  <c r="I1312" i="5" s="1"/>
  <c r="I1313" i="5" s="1"/>
  <c r="I1314" i="5" s="1"/>
  <c r="I1315" i="5" s="1"/>
  <c r="I1316" i="5" s="1"/>
  <c r="I1317" i="5" s="1"/>
  <c r="I1318" i="5" s="1"/>
  <c r="I1319" i="5" s="1"/>
  <c r="I1320" i="5" s="1"/>
  <c r="J1256" i="5"/>
  <c r="J1257" i="5" s="1"/>
  <c r="J1258" i="5" s="1"/>
  <c r="L1256" i="5"/>
  <c r="D1257" i="5"/>
  <c r="E1257" i="5"/>
  <c r="H1257" i="5"/>
  <c r="H1258" i="5" s="1"/>
  <c r="H1259" i="5" s="1"/>
  <c r="H1260" i="5" s="1"/>
  <c r="H1261" i="5" s="1"/>
  <c r="H1262" i="5" s="1"/>
  <c r="H1263" i="5" s="1"/>
  <c r="K1257" i="5"/>
  <c r="L1257" i="5"/>
  <c r="D1258" i="5"/>
  <c r="E1258" i="5"/>
  <c r="K1258" i="5"/>
  <c r="K1259" i="5" s="1"/>
  <c r="K1260" i="5" s="1"/>
  <c r="K1261" i="5" s="1"/>
  <c r="K1262" i="5" s="1"/>
  <c r="K1263" i="5" s="1"/>
  <c r="K1264" i="5" s="1"/>
  <c r="K1265" i="5" s="1"/>
  <c r="K1266" i="5" s="1"/>
  <c r="K1267" i="5" s="1"/>
  <c r="K1268" i="5" s="1"/>
  <c r="K1269" i="5" s="1"/>
  <c r="K1270" i="5" s="1"/>
  <c r="K1271" i="5" s="1"/>
  <c r="K1272" i="5" s="1"/>
  <c r="K1273" i="5" s="1"/>
  <c r="K1274" i="5" s="1"/>
  <c r="K1275" i="5" s="1"/>
  <c r="K1276" i="5" s="1"/>
  <c r="K1277" i="5" s="1"/>
  <c r="K1278" i="5" s="1"/>
  <c r="K1279" i="5" s="1"/>
  <c r="K1280" i="5" s="1"/>
  <c r="K1281" i="5" s="1"/>
  <c r="K1282" i="5" s="1"/>
  <c r="K1283" i="5" s="1"/>
  <c r="K1284" i="5" s="1"/>
  <c r="K1285" i="5" s="1"/>
  <c r="K1286" i="5" s="1"/>
  <c r="K1287" i="5" s="1"/>
  <c r="K1288" i="5" s="1"/>
  <c r="K1289" i="5" s="1"/>
  <c r="K1290" i="5" s="1"/>
  <c r="K1291" i="5" s="1"/>
  <c r="K1292" i="5" s="1"/>
  <c r="K1293" i="5" s="1"/>
  <c r="K1294" i="5" s="1"/>
  <c r="K1295" i="5" s="1"/>
  <c r="K1296" i="5" s="1"/>
  <c r="K1297" i="5" s="1"/>
  <c r="K1298" i="5" s="1"/>
  <c r="K1299" i="5" s="1"/>
  <c r="K1300" i="5" s="1"/>
  <c r="K1301" i="5" s="1"/>
  <c r="K1302" i="5" s="1"/>
  <c r="K1303" i="5" s="1"/>
  <c r="K1304" i="5" s="1"/>
  <c r="K1305" i="5" s="1"/>
  <c r="K1306" i="5" s="1"/>
  <c r="K1307" i="5" s="1"/>
  <c r="K1308" i="5" s="1"/>
  <c r="K1309" i="5" s="1"/>
  <c r="K1310" i="5" s="1"/>
  <c r="K1311" i="5" s="1"/>
  <c r="K1312" i="5" s="1"/>
  <c r="K1313" i="5" s="1"/>
  <c r="K1314" i="5" s="1"/>
  <c r="K1315" i="5" s="1"/>
  <c r="K1316" i="5" s="1"/>
  <c r="K1317" i="5" s="1"/>
  <c r="K1318" i="5" s="1"/>
  <c r="K1319" i="5" s="1"/>
  <c r="K1320" i="5" s="1"/>
  <c r="L1258" i="5"/>
  <c r="D1259" i="5"/>
  <c r="E1259" i="5"/>
  <c r="J1259" i="5"/>
  <c r="J1260" i="5" s="1"/>
  <c r="J1261" i="5" s="1"/>
  <c r="J1262" i="5" s="1"/>
  <c r="J1263" i="5" s="1"/>
  <c r="J1264" i="5" s="1"/>
  <c r="J1265" i="5" s="1"/>
  <c r="L1259" i="5"/>
  <c r="D1260" i="5"/>
  <c r="E1260" i="5"/>
  <c r="L1260" i="5"/>
  <c r="D1261" i="5"/>
  <c r="E1261" i="5"/>
  <c r="L1261" i="5"/>
  <c r="D1262" i="5"/>
  <c r="E1262" i="5"/>
  <c r="L1262" i="5"/>
  <c r="D1263" i="5"/>
  <c r="E1263" i="5"/>
  <c r="L1263" i="5"/>
  <c r="D1264" i="5"/>
  <c r="E1264" i="5"/>
  <c r="H1264" i="5"/>
  <c r="H1265" i="5" s="1"/>
  <c r="H1266" i="5" s="1"/>
  <c r="H1267" i="5" s="1"/>
  <c r="H1268" i="5" s="1"/>
  <c r="H1269" i="5" s="1"/>
  <c r="H1270" i="5" s="1"/>
  <c r="H1271" i="5" s="1"/>
  <c r="H1272" i="5" s="1"/>
  <c r="H1273" i="5" s="1"/>
  <c r="H1274" i="5" s="1"/>
  <c r="H1275" i="5" s="1"/>
  <c r="H1276" i="5" s="1"/>
  <c r="H1277" i="5" s="1"/>
  <c r="H1278" i="5" s="1"/>
  <c r="H1279" i="5" s="1"/>
  <c r="H1280" i="5" s="1"/>
  <c r="H1281" i="5" s="1"/>
  <c r="H1282" i="5" s="1"/>
  <c r="H1283" i="5" s="1"/>
  <c r="H1284" i="5" s="1"/>
  <c r="H1285" i="5" s="1"/>
  <c r="H1286" i="5" s="1"/>
  <c r="H1287" i="5" s="1"/>
  <c r="H1288" i="5" s="1"/>
  <c r="H1289" i="5" s="1"/>
  <c r="H1290" i="5" s="1"/>
  <c r="H1291" i="5" s="1"/>
  <c r="H1292" i="5" s="1"/>
  <c r="H1293" i="5" s="1"/>
  <c r="H1294" i="5" s="1"/>
  <c r="H1295" i="5" s="1"/>
  <c r="H1296" i="5" s="1"/>
  <c r="H1297" i="5" s="1"/>
  <c r="H1298" i="5" s="1"/>
  <c r="H1299" i="5" s="1"/>
  <c r="H1300" i="5" s="1"/>
  <c r="H1301" i="5" s="1"/>
  <c r="H1302" i="5" s="1"/>
  <c r="H1303" i="5" s="1"/>
  <c r="H1304" i="5" s="1"/>
  <c r="H1305" i="5" s="1"/>
  <c r="H1306" i="5" s="1"/>
  <c r="H1307" i="5" s="1"/>
  <c r="H1308" i="5" s="1"/>
  <c r="H1309" i="5" s="1"/>
  <c r="H1310" i="5" s="1"/>
  <c r="H1311" i="5" s="1"/>
  <c r="H1312" i="5" s="1"/>
  <c r="H1313" i="5" s="1"/>
  <c r="H1314" i="5" s="1"/>
  <c r="H1315" i="5" s="1"/>
  <c r="H1316" i="5" s="1"/>
  <c r="H1317" i="5" s="1"/>
  <c r="H1318" i="5" s="1"/>
  <c r="H1319" i="5" s="1"/>
  <c r="H1320" i="5" s="1"/>
  <c r="L1264" i="5"/>
  <c r="D1265" i="5"/>
  <c r="E1265" i="5"/>
  <c r="L1265" i="5"/>
  <c r="D1266" i="5"/>
  <c r="E1266" i="5"/>
  <c r="J1266" i="5"/>
  <c r="J1267" i="5" s="1"/>
  <c r="J1268" i="5" s="1"/>
  <c r="J1269" i="5" s="1"/>
  <c r="J1270" i="5" s="1"/>
  <c r="J1271" i="5" s="1"/>
  <c r="J1272" i="5" s="1"/>
  <c r="J1273" i="5" s="1"/>
  <c r="J1274" i="5" s="1"/>
  <c r="J1275" i="5" s="1"/>
  <c r="J1276" i="5" s="1"/>
  <c r="J1277" i="5" s="1"/>
  <c r="J1278" i="5" s="1"/>
  <c r="J1279" i="5" s="1"/>
  <c r="J1280" i="5" s="1"/>
  <c r="J1281" i="5" s="1"/>
  <c r="J1282" i="5" s="1"/>
  <c r="J1283" i="5" s="1"/>
  <c r="J1284" i="5" s="1"/>
  <c r="J1285" i="5" s="1"/>
  <c r="J1286" i="5" s="1"/>
  <c r="J1287" i="5" s="1"/>
  <c r="J1288" i="5" s="1"/>
  <c r="J1289" i="5" s="1"/>
  <c r="J1290" i="5" s="1"/>
  <c r="J1291" i="5" s="1"/>
  <c r="J1292" i="5" s="1"/>
  <c r="J1293" i="5" s="1"/>
  <c r="J1294" i="5" s="1"/>
  <c r="J1295" i="5" s="1"/>
  <c r="J1296" i="5" s="1"/>
  <c r="J1297" i="5" s="1"/>
  <c r="J1298" i="5" s="1"/>
  <c r="J1299" i="5" s="1"/>
  <c r="J1300" i="5" s="1"/>
  <c r="J1301" i="5" s="1"/>
  <c r="J1302" i="5" s="1"/>
  <c r="J1303" i="5" s="1"/>
  <c r="J1304" i="5" s="1"/>
  <c r="J1305" i="5" s="1"/>
  <c r="J1306" i="5" s="1"/>
  <c r="J1307" i="5" s="1"/>
  <c r="J1308" i="5" s="1"/>
  <c r="J1309" i="5" s="1"/>
  <c r="J1310" i="5" s="1"/>
  <c r="J1311" i="5" s="1"/>
  <c r="J1312" i="5" s="1"/>
  <c r="J1313" i="5" s="1"/>
  <c r="J1314" i="5" s="1"/>
  <c r="J1315" i="5" s="1"/>
  <c r="J1316" i="5" s="1"/>
  <c r="J1317" i="5" s="1"/>
  <c r="J1318" i="5" s="1"/>
  <c r="J1319" i="5" s="1"/>
  <c r="J1320" i="5" s="1"/>
  <c r="L1266" i="5"/>
  <c r="D1267" i="5"/>
  <c r="E1267" i="5"/>
  <c r="L1267" i="5"/>
  <c r="D1268" i="5"/>
  <c r="E1268" i="5"/>
  <c r="L1268" i="5"/>
  <c r="D1269" i="5"/>
  <c r="E1269" i="5"/>
  <c r="L1269" i="5"/>
  <c r="D1270" i="5"/>
  <c r="E1270" i="5"/>
  <c r="L1270" i="5"/>
  <c r="D1271" i="5"/>
  <c r="E1271" i="5"/>
  <c r="L1271" i="5"/>
  <c r="D1272" i="5"/>
  <c r="E1272" i="5"/>
  <c r="L1272" i="5"/>
  <c r="D1273" i="5"/>
  <c r="E1273" i="5"/>
  <c r="L1273" i="5"/>
  <c r="D1274" i="5"/>
  <c r="E1274" i="5"/>
  <c r="L1274" i="5"/>
  <c r="D1275" i="5"/>
  <c r="E1275" i="5"/>
  <c r="L1275" i="5"/>
  <c r="D1276" i="5"/>
  <c r="E1276" i="5"/>
  <c r="L1276" i="5"/>
  <c r="D1277" i="5"/>
  <c r="E1277" i="5"/>
  <c r="L1277" i="5"/>
  <c r="D1278" i="5"/>
  <c r="E1278" i="5"/>
  <c r="L1278" i="5"/>
  <c r="D1279" i="5"/>
  <c r="E1279" i="5"/>
  <c r="L1279" i="5"/>
  <c r="D1280" i="5"/>
  <c r="E1280" i="5"/>
  <c r="L1280" i="5"/>
  <c r="D1281" i="5"/>
  <c r="E1281" i="5"/>
  <c r="L1281" i="5"/>
  <c r="D1282" i="5"/>
  <c r="E1282" i="5"/>
  <c r="L1282" i="5"/>
  <c r="D1283" i="5"/>
  <c r="E1283" i="5"/>
  <c r="L1283" i="5"/>
  <c r="D1284" i="5"/>
  <c r="E1284" i="5"/>
  <c r="L1284" i="5"/>
  <c r="D1285" i="5"/>
  <c r="E1285" i="5"/>
  <c r="L1285" i="5"/>
  <c r="D1286" i="5"/>
  <c r="E1286" i="5"/>
  <c r="L1286" i="5"/>
  <c r="D1287" i="5"/>
  <c r="E1287" i="5"/>
  <c r="L1287" i="5"/>
  <c r="D1288" i="5"/>
  <c r="E1288" i="5"/>
  <c r="L1288" i="5"/>
  <c r="D1289" i="5"/>
  <c r="E1289" i="5"/>
  <c r="L1289" i="5"/>
  <c r="D1290" i="5"/>
  <c r="E1290" i="5"/>
  <c r="L1290" i="5"/>
  <c r="D1291" i="5"/>
  <c r="E1291" i="5"/>
  <c r="L1291" i="5"/>
  <c r="D1292" i="5"/>
  <c r="E1292" i="5"/>
  <c r="L1292" i="5"/>
  <c r="D1293" i="5"/>
  <c r="E1293" i="5"/>
  <c r="L1293" i="5"/>
  <c r="D1294" i="5"/>
  <c r="E1294" i="5"/>
  <c r="L1294" i="5"/>
  <c r="D1295" i="5"/>
  <c r="E1295" i="5"/>
  <c r="L1295" i="5"/>
  <c r="D1296" i="5"/>
  <c r="E1296" i="5"/>
  <c r="L1296" i="5"/>
  <c r="D1297" i="5"/>
  <c r="E1297" i="5"/>
  <c r="L1297" i="5"/>
  <c r="D1298" i="5"/>
  <c r="E1298" i="5"/>
  <c r="L1298" i="5"/>
  <c r="D1299" i="5"/>
  <c r="E1299" i="5"/>
  <c r="L1299" i="5"/>
  <c r="D1300" i="5"/>
  <c r="E1300" i="5"/>
  <c r="L1300" i="5"/>
  <c r="D1301" i="5"/>
  <c r="E1301" i="5"/>
  <c r="L1301" i="5"/>
  <c r="D1302" i="5"/>
  <c r="E1302" i="5"/>
  <c r="L1302" i="5"/>
  <c r="D1303" i="5"/>
  <c r="E1303" i="5"/>
  <c r="L1303" i="5"/>
  <c r="D1304" i="5"/>
  <c r="E1304" i="5"/>
  <c r="L1304" i="5"/>
  <c r="D1305" i="5"/>
  <c r="E1305" i="5"/>
  <c r="L1305" i="5"/>
  <c r="D1306" i="5"/>
  <c r="E1306" i="5"/>
  <c r="L1306" i="5"/>
  <c r="D1307" i="5"/>
  <c r="E1307" i="5"/>
  <c r="L1307" i="5"/>
  <c r="D1308" i="5"/>
  <c r="E1308" i="5"/>
  <c r="L1308" i="5"/>
  <c r="D1309" i="5"/>
  <c r="E1309" i="5"/>
  <c r="L1309" i="5"/>
  <c r="D1310" i="5"/>
  <c r="E1310" i="5"/>
  <c r="L1310" i="5"/>
  <c r="D1311" i="5"/>
  <c r="E1311" i="5"/>
  <c r="L1311" i="5"/>
  <c r="D1312" i="5"/>
  <c r="E1312" i="5"/>
  <c r="L1312" i="5"/>
  <c r="D1313" i="5"/>
  <c r="E1313" i="5"/>
  <c r="L1313" i="5"/>
  <c r="D1314" i="5"/>
  <c r="E1314" i="5"/>
  <c r="L1314" i="5"/>
  <c r="D1315" i="5"/>
  <c r="E1315" i="5"/>
  <c r="L1315" i="5"/>
  <c r="D1316" i="5"/>
  <c r="E1316" i="5"/>
  <c r="L1316" i="5"/>
  <c r="D1317" i="5"/>
  <c r="E1317" i="5"/>
  <c r="L1317" i="5"/>
  <c r="D1318" i="5"/>
  <c r="E1318" i="5"/>
  <c r="L1318" i="5"/>
  <c r="D1319" i="5"/>
  <c r="E1319" i="5"/>
  <c r="L1319" i="5"/>
  <c r="D1320" i="5"/>
  <c r="E1320" i="5"/>
  <c r="L1320" i="5"/>
  <c r="D1322" i="5"/>
  <c r="K1322" i="5" s="1"/>
  <c r="K1323" i="5" s="1"/>
  <c r="K1324" i="5" s="1"/>
  <c r="K1325" i="5" s="1"/>
  <c r="K1326" i="5" s="1"/>
  <c r="K1327" i="5" s="1"/>
  <c r="K1328" i="5" s="1"/>
  <c r="K1329" i="5" s="1"/>
  <c r="K1330" i="5" s="1"/>
  <c r="K1331" i="5" s="1"/>
  <c r="K1332" i="5" s="1"/>
  <c r="K1333" i="5" s="1"/>
  <c r="K1334" i="5" s="1"/>
  <c r="K1335" i="5" s="1"/>
  <c r="K1336" i="5" s="1"/>
  <c r="K1337" i="5" s="1"/>
  <c r="K1338" i="5" s="1"/>
  <c r="K1339" i="5" s="1"/>
  <c r="K1340" i="5" s="1"/>
  <c r="K1341" i="5" s="1"/>
  <c r="K1342" i="5" s="1"/>
  <c r="K1343" i="5" s="1"/>
  <c r="K1344" i="5" s="1"/>
  <c r="K1345" i="5" s="1"/>
  <c r="K1346" i="5" s="1"/>
  <c r="K1347" i="5" s="1"/>
  <c r="K1348" i="5" s="1"/>
  <c r="K1349" i="5" s="1"/>
  <c r="K1350" i="5" s="1"/>
  <c r="K1351" i="5" s="1"/>
  <c r="K1352" i="5" s="1"/>
  <c r="K1353" i="5" s="1"/>
  <c r="K1354" i="5" s="1"/>
  <c r="K1355" i="5" s="1"/>
  <c r="K1356" i="5" s="1"/>
  <c r="K1357" i="5" s="1"/>
  <c r="K1358" i="5" s="1"/>
  <c r="K1359" i="5" s="1"/>
  <c r="K1360" i="5" s="1"/>
  <c r="K1361" i="5" s="1"/>
  <c r="K1362" i="5" s="1"/>
  <c r="K1363" i="5" s="1"/>
  <c r="K1364" i="5" s="1"/>
  <c r="K1365" i="5" s="1"/>
  <c r="K1366" i="5" s="1"/>
  <c r="K1367" i="5" s="1"/>
  <c r="K1368" i="5" s="1"/>
  <c r="K1369" i="5" s="1"/>
  <c r="K1370" i="5" s="1"/>
  <c r="K1371" i="5" s="1"/>
  <c r="K1372" i="5" s="1"/>
  <c r="K1373" i="5" s="1"/>
  <c r="K1374" i="5" s="1"/>
  <c r="K1375" i="5" s="1"/>
  <c r="K1376" i="5" s="1"/>
  <c r="K1377" i="5" s="1"/>
  <c r="K1378" i="5" s="1"/>
  <c r="K1379" i="5" s="1"/>
  <c r="K1380" i="5" s="1"/>
  <c r="K1381" i="5" s="1"/>
  <c r="K1382" i="5" s="1"/>
  <c r="K1383" i="5" s="1"/>
  <c r="K1384" i="5" s="1"/>
  <c r="K1385" i="5" s="1"/>
  <c r="K1386" i="5" s="1"/>
  <c r="E1322" i="5"/>
  <c r="I1322" i="5"/>
  <c r="I1323" i="5" s="1"/>
  <c r="I1324" i="5" s="1"/>
  <c r="I1325" i="5" s="1"/>
  <c r="I1326" i="5" s="1"/>
  <c r="I1327" i="5" s="1"/>
  <c r="I1328" i="5" s="1"/>
  <c r="I1329" i="5" s="1"/>
  <c r="I1330" i="5" s="1"/>
  <c r="I1331" i="5" s="1"/>
  <c r="I1332" i="5" s="1"/>
  <c r="I1333" i="5" s="1"/>
  <c r="I1334" i="5" s="1"/>
  <c r="I1335" i="5" s="1"/>
  <c r="I1336" i="5" s="1"/>
  <c r="I1337" i="5" s="1"/>
  <c r="I1338" i="5" s="1"/>
  <c r="I1339" i="5" s="1"/>
  <c r="I1340" i="5" s="1"/>
  <c r="I1341" i="5" s="1"/>
  <c r="I1342" i="5" s="1"/>
  <c r="I1343" i="5" s="1"/>
  <c r="I1344" i="5" s="1"/>
  <c r="I1345" i="5" s="1"/>
  <c r="I1346" i="5" s="1"/>
  <c r="I1347" i="5" s="1"/>
  <c r="I1348" i="5" s="1"/>
  <c r="I1349" i="5" s="1"/>
  <c r="I1350" i="5" s="1"/>
  <c r="I1351" i="5" s="1"/>
  <c r="I1352" i="5" s="1"/>
  <c r="I1353" i="5" s="1"/>
  <c r="I1354" i="5" s="1"/>
  <c r="I1355" i="5" s="1"/>
  <c r="I1356" i="5" s="1"/>
  <c r="I1357" i="5" s="1"/>
  <c r="I1358" i="5" s="1"/>
  <c r="I1359" i="5" s="1"/>
  <c r="I1360" i="5" s="1"/>
  <c r="I1361" i="5" s="1"/>
  <c r="I1362" i="5" s="1"/>
  <c r="I1363" i="5" s="1"/>
  <c r="I1364" i="5" s="1"/>
  <c r="I1365" i="5" s="1"/>
  <c r="I1366" i="5" s="1"/>
  <c r="I1367" i="5" s="1"/>
  <c r="I1368" i="5" s="1"/>
  <c r="I1369" i="5" s="1"/>
  <c r="I1370" i="5" s="1"/>
  <c r="I1371" i="5" s="1"/>
  <c r="I1372" i="5" s="1"/>
  <c r="I1373" i="5" s="1"/>
  <c r="I1374" i="5" s="1"/>
  <c r="I1375" i="5" s="1"/>
  <c r="I1376" i="5" s="1"/>
  <c r="I1377" i="5" s="1"/>
  <c r="I1378" i="5" s="1"/>
  <c r="I1379" i="5" s="1"/>
  <c r="I1380" i="5" s="1"/>
  <c r="I1381" i="5" s="1"/>
  <c r="I1382" i="5" s="1"/>
  <c r="I1383" i="5" s="1"/>
  <c r="I1384" i="5" s="1"/>
  <c r="I1385" i="5" s="1"/>
  <c r="I1386" i="5" s="1"/>
  <c r="L1322" i="5"/>
  <c r="D1323" i="5"/>
  <c r="E1323" i="5"/>
  <c r="L1323" i="5"/>
  <c r="D1324" i="5"/>
  <c r="E1324" i="5"/>
  <c r="L1324" i="5"/>
  <c r="D1325" i="5"/>
  <c r="E1325" i="5"/>
  <c r="L1325" i="5"/>
  <c r="D1326" i="5"/>
  <c r="E1326" i="5"/>
  <c r="L1326" i="5"/>
  <c r="D1327" i="5"/>
  <c r="E1327" i="5"/>
  <c r="L1327" i="5"/>
  <c r="D1328" i="5"/>
  <c r="E1328" i="5"/>
  <c r="L1328" i="5"/>
  <c r="D1329" i="5"/>
  <c r="E1329" i="5"/>
  <c r="L1329" i="5"/>
  <c r="D1330" i="5"/>
  <c r="E1330" i="5"/>
  <c r="L1330" i="5"/>
  <c r="D1331" i="5"/>
  <c r="E1331" i="5"/>
  <c r="L1331" i="5"/>
  <c r="D1332" i="5"/>
  <c r="E1332" i="5"/>
  <c r="L1332" i="5"/>
  <c r="D1333" i="5"/>
  <c r="E1333" i="5"/>
  <c r="L1333" i="5"/>
  <c r="D1334" i="5"/>
  <c r="E1334" i="5"/>
  <c r="L1334" i="5"/>
  <c r="D1335" i="5"/>
  <c r="E1335" i="5"/>
  <c r="L1335" i="5"/>
  <c r="D1336" i="5"/>
  <c r="E1336" i="5"/>
  <c r="L1336" i="5"/>
  <c r="D1337" i="5"/>
  <c r="E1337" i="5"/>
  <c r="L1337" i="5"/>
  <c r="D1338" i="5"/>
  <c r="E1338" i="5"/>
  <c r="L1338" i="5"/>
  <c r="D1339" i="5"/>
  <c r="E1339" i="5"/>
  <c r="L1339" i="5"/>
  <c r="D1340" i="5"/>
  <c r="E1340" i="5"/>
  <c r="L1340" i="5"/>
  <c r="D1341" i="5"/>
  <c r="E1341" i="5"/>
  <c r="L1341" i="5"/>
  <c r="D1342" i="5"/>
  <c r="E1342" i="5"/>
  <c r="L1342" i="5"/>
  <c r="D1343" i="5"/>
  <c r="E1343" i="5"/>
  <c r="L1343" i="5"/>
  <c r="D1344" i="5"/>
  <c r="E1344" i="5"/>
  <c r="L1344" i="5"/>
  <c r="D1345" i="5"/>
  <c r="E1345" i="5"/>
  <c r="L1345" i="5"/>
  <c r="D1346" i="5"/>
  <c r="E1346" i="5"/>
  <c r="L1346" i="5"/>
  <c r="D1347" i="5"/>
  <c r="E1347" i="5"/>
  <c r="L1347" i="5"/>
  <c r="D1348" i="5"/>
  <c r="E1348" i="5"/>
  <c r="L1348" i="5"/>
  <c r="D1349" i="5"/>
  <c r="E1349" i="5"/>
  <c r="L1349" i="5"/>
  <c r="D1350" i="5"/>
  <c r="E1350" i="5"/>
  <c r="L1350" i="5"/>
  <c r="D1351" i="5"/>
  <c r="E1351" i="5"/>
  <c r="L1351" i="5"/>
  <c r="D1352" i="5"/>
  <c r="E1352" i="5"/>
  <c r="L1352" i="5"/>
  <c r="D1353" i="5"/>
  <c r="E1353" i="5"/>
  <c r="L1353" i="5"/>
  <c r="D1354" i="5"/>
  <c r="E1354" i="5"/>
  <c r="L1354" i="5"/>
  <c r="D1355" i="5"/>
  <c r="E1355" i="5"/>
  <c r="L1355" i="5"/>
  <c r="D1356" i="5"/>
  <c r="E1356" i="5"/>
  <c r="L1356" i="5"/>
  <c r="D1357" i="5"/>
  <c r="E1357" i="5"/>
  <c r="L1357" i="5"/>
  <c r="D1358" i="5"/>
  <c r="E1358" i="5"/>
  <c r="L1358" i="5"/>
  <c r="D1359" i="5"/>
  <c r="E1359" i="5"/>
  <c r="L1359" i="5"/>
  <c r="D1360" i="5"/>
  <c r="E1360" i="5"/>
  <c r="L1360" i="5"/>
  <c r="D1361" i="5"/>
  <c r="E1361" i="5"/>
  <c r="L1361" i="5"/>
  <c r="D1362" i="5"/>
  <c r="E1362" i="5"/>
  <c r="L1362" i="5"/>
  <c r="D1363" i="5"/>
  <c r="E1363" i="5"/>
  <c r="L1363" i="5"/>
  <c r="D1364" i="5"/>
  <c r="E1364" i="5"/>
  <c r="L1364" i="5"/>
  <c r="D1365" i="5"/>
  <c r="E1365" i="5"/>
  <c r="L1365" i="5"/>
  <c r="D1366" i="5"/>
  <c r="E1366" i="5"/>
  <c r="L1366" i="5"/>
  <c r="D1367" i="5"/>
  <c r="E1367" i="5"/>
  <c r="L1367" i="5"/>
  <c r="D1368" i="5"/>
  <c r="E1368" i="5"/>
  <c r="L1368" i="5"/>
  <c r="D1369" i="5"/>
  <c r="E1369" i="5"/>
  <c r="L1369" i="5"/>
  <c r="D1370" i="5"/>
  <c r="E1370" i="5"/>
  <c r="L1370" i="5"/>
  <c r="D1371" i="5"/>
  <c r="E1371" i="5"/>
  <c r="L1371" i="5"/>
  <c r="D1372" i="5"/>
  <c r="E1372" i="5"/>
  <c r="L1372" i="5"/>
  <c r="D1373" i="5"/>
  <c r="E1373" i="5"/>
  <c r="L1373" i="5"/>
  <c r="D1374" i="5"/>
  <c r="E1374" i="5"/>
  <c r="L1374" i="5"/>
  <c r="D1375" i="5"/>
  <c r="E1375" i="5"/>
  <c r="L1375" i="5"/>
  <c r="D1376" i="5"/>
  <c r="E1376" i="5"/>
  <c r="L1376" i="5"/>
  <c r="D1377" i="5"/>
  <c r="E1377" i="5"/>
  <c r="L1377" i="5"/>
  <c r="D1378" i="5"/>
  <c r="E1378" i="5"/>
  <c r="L1378" i="5"/>
  <c r="D1379" i="5"/>
  <c r="E1379" i="5"/>
  <c r="L1379" i="5"/>
  <c r="D1380" i="5"/>
  <c r="E1380" i="5"/>
  <c r="L1380" i="5"/>
  <c r="D1381" i="5"/>
  <c r="E1381" i="5"/>
  <c r="L1381" i="5"/>
  <c r="D1382" i="5"/>
  <c r="E1382" i="5"/>
  <c r="L1382" i="5"/>
  <c r="D1383" i="5"/>
  <c r="E1383" i="5"/>
  <c r="L1383" i="5"/>
  <c r="D1384" i="5"/>
  <c r="E1384" i="5"/>
  <c r="L1384" i="5"/>
  <c r="D1385" i="5"/>
  <c r="E1385" i="5"/>
  <c r="L1385" i="5"/>
  <c r="D1386" i="5"/>
  <c r="E1386" i="5"/>
  <c r="L1386" i="5"/>
  <c r="E1388" i="5"/>
  <c r="F1388" i="5"/>
  <c r="F1454" i="5" s="1"/>
  <c r="G1388" i="5"/>
  <c r="H1388" i="5"/>
  <c r="H1389" i="5" s="1"/>
  <c r="H1390" i="5" s="1"/>
  <c r="H1391" i="5" s="1"/>
  <c r="H1392" i="5" s="1"/>
  <c r="H1393" i="5" s="1"/>
  <c r="H1394" i="5" s="1"/>
  <c r="H1395" i="5" s="1"/>
  <c r="H1396" i="5" s="1"/>
  <c r="H1397" i="5" s="1"/>
  <c r="H1398" i="5" s="1"/>
  <c r="H1399" i="5" s="1"/>
  <c r="H1400" i="5" s="1"/>
  <c r="H1401" i="5" s="1"/>
  <c r="H1402" i="5" s="1"/>
  <c r="H1403" i="5" s="1"/>
  <c r="H1404" i="5" s="1"/>
  <c r="H1405" i="5" s="1"/>
  <c r="H1406" i="5" s="1"/>
  <c r="H1407" i="5" s="1"/>
  <c r="H1408" i="5" s="1"/>
  <c r="H1409" i="5" s="1"/>
  <c r="H1410" i="5" s="1"/>
  <c r="H1411" i="5" s="1"/>
  <c r="H1412" i="5" s="1"/>
  <c r="H1413" i="5" s="1"/>
  <c r="H1414" i="5" s="1"/>
  <c r="H1415" i="5" s="1"/>
  <c r="H1416" i="5" s="1"/>
  <c r="H1417" i="5" s="1"/>
  <c r="H1418" i="5" s="1"/>
  <c r="H1419" i="5" s="1"/>
  <c r="H1420" i="5" s="1"/>
  <c r="H1421" i="5" s="1"/>
  <c r="H1422" i="5" s="1"/>
  <c r="H1423" i="5" s="1"/>
  <c r="H1424" i="5" s="1"/>
  <c r="H1425" i="5" s="1"/>
  <c r="H1426" i="5" s="1"/>
  <c r="H1427" i="5" s="1"/>
  <c r="H1428" i="5" s="1"/>
  <c r="H1429" i="5" s="1"/>
  <c r="H1430" i="5" s="1"/>
  <c r="H1431" i="5" s="1"/>
  <c r="H1432" i="5" s="1"/>
  <c r="H1433" i="5" s="1"/>
  <c r="H1434" i="5" s="1"/>
  <c r="H1435" i="5" s="1"/>
  <c r="H1436" i="5" s="1"/>
  <c r="H1437" i="5" s="1"/>
  <c r="H1438" i="5" s="1"/>
  <c r="H1439" i="5" s="1"/>
  <c r="H1440" i="5" s="1"/>
  <c r="H1441" i="5" s="1"/>
  <c r="H1442" i="5" s="1"/>
  <c r="H1443" i="5" s="1"/>
  <c r="H1444" i="5" s="1"/>
  <c r="H1445" i="5" s="1"/>
  <c r="H1446" i="5" s="1"/>
  <c r="H1447" i="5" s="1"/>
  <c r="H1448" i="5" s="1"/>
  <c r="H1449" i="5" s="1"/>
  <c r="H1450" i="5" s="1"/>
  <c r="H1451" i="5" s="1"/>
  <c r="H1452" i="5" s="1"/>
  <c r="I1388" i="5"/>
  <c r="I1389" i="5" s="1"/>
  <c r="I1390" i="5" s="1"/>
  <c r="I1391" i="5" s="1"/>
  <c r="I1392" i="5" s="1"/>
  <c r="I1393" i="5" s="1"/>
  <c r="I1394" i="5" s="1"/>
  <c r="I1395" i="5" s="1"/>
  <c r="I1396" i="5" s="1"/>
  <c r="I1397" i="5" s="1"/>
  <c r="I1398" i="5" s="1"/>
  <c r="I1399" i="5" s="1"/>
  <c r="I1400" i="5" s="1"/>
  <c r="I1401" i="5" s="1"/>
  <c r="I1402" i="5" s="1"/>
  <c r="I1403" i="5" s="1"/>
  <c r="I1404" i="5" s="1"/>
  <c r="I1405" i="5" s="1"/>
  <c r="I1406" i="5" s="1"/>
  <c r="I1407" i="5" s="1"/>
  <c r="I1408" i="5" s="1"/>
  <c r="I1409" i="5" s="1"/>
  <c r="I1410" i="5" s="1"/>
  <c r="I1411" i="5" s="1"/>
  <c r="I1412" i="5" s="1"/>
  <c r="I1413" i="5" s="1"/>
  <c r="I1414" i="5" s="1"/>
  <c r="I1415" i="5" s="1"/>
  <c r="I1416" i="5" s="1"/>
  <c r="I1417" i="5" s="1"/>
  <c r="I1418" i="5" s="1"/>
  <c r="I1419" i="5" s="1"/>
  <c r="I1420" i="5" s="1"/>
  <c r="I1421" i="5" s="1"/>
  <c r="I1422" i="5" s="1"/>
  <c r="I1423" i="5" s="1"/>
  <c r="I1424" i="5" s="1"/>
  <c r="I1425" i="5" s="1"/>
  <c r="I1426" i="5" s="1"/>
  <c r="I1427" i="5" s="1"/>
  <c r="I1428" i="5" s="1"/>
  <c r="I1429" i="5" s="1"/>
  <c r="I1430" i="5" s="1"/>
  <c r="I1431" i="5" s="1"/>
  <c r="I1432" i="5" s="1"/>
  <c r="I1433" i="5" s="1"/>
  <c r="I1434" i="5" s="1"/>
  <c r="I1435" i="5" s="1"/>
  <c r="I1436" i="5" s="1"/>
  <c r="I1437" i="5" s="1"/>
  <c r="I1438" i="5" s="1"/>
  <c r="I1439" i="5" s="1"/>
  <c r="I1440" i="5" s="1"/>
  <c r="I1441" i="5" s="1"/>
  <c r="I1442" i="5" s="1"/>
  <c r="I1443" i="5" s="1"/>
  <c r="I1444" i="5" s="1"/>
  <c r="I1445" i="5" s="1"/>
  <c r="I1446" i="5" s="1"/>
  <c r="I1447" i="5" s="1"/>
  <c r="I1448" i="5" s="1"/>
  <c r="I1449" i="5" s="1"/>
  <c r="I1450" i="5" s="1"/>
  <c r="I1451" i="5" s="1"/>
  <c r="I1452" i="5" s="1"/>
  <c r="J1388" i="5"/>
  <c r="J1389" i="5" s="1"/>
  <c r="J1390" i="5" s="1"/>
  <c r="J1391" i="5" s="1"/>
  <c r="J1392" i="5" s="1"/>
  <c r="J1393" i="5" s="1"/>
  <c r="J1394" i="5" s="1"/>
  <c r="J1395" i="5" s="1"/>
  <c r="J1396" i="5" s="1"/>
  <c r="J1397" i="5" s="1"/>
  <c r="J1398" i="5" s="1"/>
  <c r="J1399" i="5" s="1"/>
  <c r="J1400" i="5" s="1"/>
  <c r="J1401" i="5" s="1"/>
  <c r="J1402" i="5" s="1"/>
  <c r="J1403" i="5" s="1"/>
  <c r="J1404" i="5" s="1"/>
  <c r="J1405" i="5" s="1"/>
  <c r="J1406" i="5" s="1"/>
  <c r="J1407" i="5" s="1"/>
  <c r="J1408" i="5" s="1"/>
  <c r="J1409" i="5" s="1"/>
  <c r="J1410" i="5" s="1"/>
  <c r="J1411" i="5" s="1"/>
  <c r="J1412" i="5" s="1"/>
  <c r="J1413" i="5" s="1"/>
  <c r="J1414" i="5" s="1"/>
  <c r="J1415" i="5" s="1"/>
  <c r="J1416" i="5" s="1"/>
  <c r="J1417" i="5" s="1"/>
  <c r="J1418" i="5" s="1"/>
  <c r="J1419" i="5" s="1"/>
  <c r="J1420" i="5" s="1"/>
  <c r="J1421" i="5" s="1"/>
  <c r="J1422" i="5" s="1"/>
  <c r="J1423" i="5" s="1"/>
  <c r="J1424" i="5" s="1"/>
  <c r="J1425" i="5" s="1"/>
  <c r="J1426" i="5" s="1"/>
  <c r="J1427" i="5" s="1"/>
  <c r="J1428" i="5" s="1"/>
  <c r="J1429" i="5" s="1"/>
  <c r="J1430" i="5" s="1"/>
  <c r="J1431" i="5" s="1"/>
  <c r="J1432" i="5" s="1"/>
  <c r="J1433" i="5" s="1"/>
  <c r="J1434" i="5" s="1"/>
  <c r="J1435" i="5" s="1"/>
  <c r="J1436" i="5" s="1"/>
  <c r="J1437" i="5" s="1"/>
  <c r="J1438" i="5" s="1"/>
  <c r="J1439" i="5" s="1"/>
  <c r="J1440" i="5" s="1"/>
  <c r="J1441" i="5" s="1"/>
  <c r="J1442" i="5" s="1"/>
  <c r="J1443" i="5" s="1"/>
  <c r="J1444" i="5" s="1"/>
  <c r="J1445" i="5" s="1"/>
  <c r="J1446" i="5" s="1"/>
  <c r="J1447" i="5" s="1"/>
  <c r="J1448" i="5" s="1"/>
  <c r="J1449" i="5" s="1"/>
  <c r="J1450" i="5" s="1"/>
  <c r="J1451" i="5" s="1"/>
  <c r="J1452" i="5" s="1"/>
  <c r="K1388" i="5"/>
  <c r="K1389" i="5" s="1"/>
  <c r="K1390" i="5" s="1"/>
  <c r="K1391" i="5" s="1"/>
  <c r="K1392" i="5" s="1"/>
  <c r="K1393" i="5" s="1"/>
  <c r="K1394" i="5" s="1"/>
  <c r="K1395" i="5" s="1"/>
  <c r="K1396" i="5" s="1"/>
  <c r="K1397" i="5" s="1"/>
  <c r="K1398" i="5" s="1"/>
  <c r="K1399" i="5" s="1"/>
  <c r="K1400" i="5" s="1"/>
  <c r="K1401" i="5" s="1"/>
  <c r="K1402" i="5" s="1"/>
  <c r="K1403" i="5" s="1"/>
  <c r="K1404" i="5" s="1"/>
  <c r="K1405" i="5" s="1"/>
  <c r="K1406" i="5" s="1"/>
  <c r="K1407" i="5" s="1"/>
  <c r="K1408" i="5" s="1"/>
  <c r="K1409" i="5" s="1"/>
  <c r="K1410" i="5" s="1"/>
  <c r="K1411" i="5" s="1"/>
  <c r="K1412" i="5" s="1"/>
  <c r="K1413" i="5" s="1"/>
  <c r="K1414" i="5" s="1"/>
  <c r="K1415" i="5" s="1"/>
  <c r="K1416" i="5" s="1"/>
  <c r="K1417" i="5" s="1"/>
  <c r="K1418" i="5" s="1"/>
  <c r="K1419" i="5" s="1"/>
  <c r="K1420" i="5" s="1"/>
  <c r="K1421" i="5" s="1"/>
  <c r="K1422" i="5" s="1"/>
  <c r="K1423" i="5" s="1"/>
  <c r="K1424" i="5" s="1"/>
  <c r="K1425" i="5" s="1"/>
  <c r="K1426" i="5" s="1"/>
  <c r="K1427" i="5" s="1"/>
  <c r="K1428" i="5" s="1"/>
  <c r="K1429" i="5" s="1"/>
  <c r="K1430" i="5" s="1"/>
  <c r="K1431" i="5" s="1"/>
  <c r="K1432" i="5" s="1"/>
  <c r="K1433" i="5" s="1"/>
  <c r="K1434" i="5" s="1"/>
  <c r="K1435" i="5" s="1"/>
  <c r="K1436" i="5" s="1"/>
  <c r="K1437" i="5" s="1"/>
  <c r="K1438" i="5" s="1"/>
  <c r="K1439" i="5" s="1"/>
  <c r="K1440" i="5" s="1"/>
  <c r="K1441" i="5" s="1"/>
  <c r="K1442" i="5" s="1"/>
  <c r="K1443" i="5" s="1"/>
  <c r="K1444" i="5" s="1"/>
  <c r="K1445" i="5" s="1"/>
  <c r="K1446" i="5" s="1"/>
  <c r="K1447" i="5" s="1"/>
  <c r="K1448" i="5" s="1"/>
  <c r="K1449" i="5" s="1"/>
  <c r="K1450" i="5" s="1"/>
  <c r="K1451" i="5" s="1"/>
  <c r="K1452" i="5" s="1"/>
  <c r="L1388" i="5"/>
  <c r="M1388" i="5"/>
  <c r="E1389" i="5"/>
  <c r="F1389" i="5"/>
  <c r="L1389" i="5"/>
  <c r="M1389" i="5"/>
  <c r="E1390" i="5"/>
  <c r="G1390" i="5"/>
  <c r="L1390" i="5"/>
  <c r="M1390" i="5"/>
  <c r="E1391" i="5"/>
  <c r="F1391" i="5"/>
  <c r="F1457" i="5" s="1"/>
  <c r="F1523" i="5" s="1"/>
  <c r="G1391" i="5"/>
  <c r="G1457" i="5" s="1"/>
  <c r="G1523" i="5" s="1"/>
  <c r="L1391" i="5"/>
  <c r="M1391" i="5"/>
  <c r="E1392" i="5"/>
  <c r="F1392" i="5"/>
  <c r="F1458" i="5" s="1"/>
  <c r="G1392" i="5"/>
  <c r="L1392" i="5"/>
  <c r="M1392" i="5"/>
  <c r="E1393" i="5"/>
  <c r="F1393" i="5"/>
  <c r="F1459" i="5" s="1"/>
  <c r="G1393" i="5"/>
  <c r="G1459" i="5" s="1"/>
  <c r="G1525" i="5" s="1"/>
  <c r="L1393" i="5"/>
  <c r="M1393" i="5"/>
  <c r="E1394" i="5"/>
  <c r="F1394" i="5"/>
  <c r="F1460" i="5" s="1"/>
  <c r="F1526" i="5" s="1"/>
  <c r="G1394" i="5"/>
  <c r="L1394" i="5"/>
  <c r="M1394" i="5"/>
  <c r="E1395" i="5"/>
  <c r="F1395" i="5"/>
  <c r="G1395" i="5"/>
  <c r="G1461" i="5" s="1"/>
  <c r="L1395" i="5"/>
  <c r="M1395" i="5"/>
  <c r="E1396" i="5"/>
  <c r="F1396" i="5"/>
  <c r="F1462" i="5" s="1"/>
  <c r="F1528" i="5" s="1"/>
  <c r="L1396" i="5"/>
  <c r="M1396" i="5"/>
  <c r="E1397" i="5"/>
  <c r="F1397" i="5"/>
  <c r="L1397" i="5"/>
  <c r="M1397" i="5"/>
  <c r="E1398" i="5"/>
  <c r="F1398" i="5"/>
  <c r="G1398" i="5"/>
  <c r="L1398" i="5"/>
  <c r="M1398" i="5"/>
  <c r="E1399" i="5"/>
  <c r="F1399" i="5"/>
  <c r="G1399" i="5"/>
  <c r="G1465" i="5" s="1"/>
  <c r="L1399" i="5"/>
  <c r="M1399" i="5"/>
  <c r="E1400" i="5"/>
  <c r="F1400" i="5"/>
  <c r="G1400" i="5"/>
  <c r="G1466" i="5" s="1"/>
  <c r="L1400" i="5"/>
  <c r="M1400" i="5"/>
  <c r="E1401" i="5"/>
  <c r="G1401" i="5"/>
  <c r="G1467" i="5" s="1"/>
  <c r="G1533" i="5" s="1"/>
  <c r="L1401" i="5"/>
  <c r="E1402" i="5"/>
  <c r="G1402" i="5"/>
  <c r="L1402" i="5"/>
  <c r="E1403" i="5"/>
  <c r="F1403" i="5"/>
  <c r="L1403" i="5"/>
  <c r="E1404" i="5"/>
  <c r="F1404" i="5"/>
  <c r="F1470" i="5" s="1"/>
  <c r="F1536" i="5" s="1"/>
  <c r="G1404" i="5"/>
  <c r="L1404" i="5"/>
  <c r="E1405" i="5"/>
  <c r="F1405" i="5"/>
  <c r="F1471" i="5" s="1"/>
  <c r="F1537" i="5" s="1"/>
  <c r="G1405" i="5"/>
  <c r="L1405" i="5"/>
  <c r="E1406" i="5"/>
  <c r="F1406" i="5"/>
  <c r="F1472" i="5" s="1"/>
  <c r="G1406" i="5"/>
  <c r="L1406" i="5"/>
  <c r="E1407" i="5"/>
  <c r="F1407" i="5"/>
  <c r="F1473" i="5" s="1"/>
  <c r="F1539" i="5" s="1"/>
  <c r="G1407" i="5"/>
  <c r="L1407" i="5"/>
  <c r="E1408" i="5"/>
  <c r="F1408" i="5"/>
  <c r="F1474" i="5" s="1"/>
  <c r="F1540" i="5" s="1"/>
  <c r="G1408" i="5"/>
  <c r="L1408" i="5"/>
  <c r="E1409" i="5"/>
  <c r="F1409" i="5"/>
  <c r="G1409" i="5"/>
  <c r="L1409" i="5"/>
  <c r="E1410" i="5"/>
  <c r="F1410" i="5"/>
  <c r="F1476" i="5" s="1"/>
  <c r="G1410" i="5"/>
  <c r="L1410" i="5"/>
  <c r="E1411" i="5"/>
  <c r="F1411" i="5"/>
  <c r="G1411" i="5"/>
  <c r="L1411" i="5"/>
  <c r="E1412" i="5"/>
  <c r="F1412" i="5"/>
  <c r="F1478" i="5" s="1"/>
  <c r="G1412" i="5"/>
  <c r="L1412" i="5"/>
  <c r="E1413" i="5"/>
  <c r="F1413" i="5"/>
  <c r="F1479" i="5" s="1"/>
  <c r="F1545" i="5" s="1"/>
  <c r="G1413" i="5"/>
  <c r="L1413" i="5"/>
  <c r="E1414" i="5"/>
  <c r="F1414" i="5"/>
  <c r="F1480" i="5" s="1"/>
  <c r="G1414" i="5"/>
  <c r="G1480" i="5" s="1"/>
  <c r="L1414" i="5"/>
  <c r="E1415" i="5"/>
  <c r="F1415" i="5"/>
  <c r="G1415" i="5"/>
  <c r="G1481" i="5" s="1"/>
  <c r="G1547" i="5" s="1"/>
  <c r="L1415" i="5"/>
  <c r="E1416" i="5"/>
  <c r="F1416" i="5"/>
  <c r="F1482" i="5" s="1"/>
  <c r="F1548" i="5" s="1"/>
  <c r="G1416" i="5"/>
  <c r="G1482" i="5" s="1"/>
  <c r="G1548" i="5" s="1"/>
  <c r="L1416" i="5"/>
  <c r="E1417" i="5"/>
  <c r="F1417" i="5"/>
  <c r="G1417" i="5"/>
  <c r="G1483" i="5" s="1"/>
  <c r="L1417" i="5"/>
  <c r="E1418" i="5"/>
  <c r="F1418" i="5"/>
  <c r="F1484" i="5" s="1"/>
  <c r="G1418" i="5"/>
  <c r="L1418" i="5"/>
  <c r="E1419" i="5"/>
  <c r="F1419" i="5"/>
  <c r="G1419" i="5"/>
  <c r="L1419" i="5"/>
  <c r="E1420" i="5"/>
  <c r="G1420" i="5"/>
  <c r="L1420" i="5"/>
  <c r="E1421" i="5"/>
  <c r="F1421" i="5"/>
  <c r="F1487" i="5" s="1"/>
  <c r="F1553" i="5" s="1"/>
  <c r="G1421" i="5"/>
  <c r="G1487" i="5" s="1"/>
  <c r="G1553" i="5" s="1"/>
  <c r="L1421" i="5"/>
  <c r="E1422" i="5"/>
  <c r="F1422" i="5"/>
  <c r="F1488" i="5" s="1"/>
  <c r="F1554" i="5" s="1"/>
  <c r="G1422" i="5"/>
  <c r="L1422" i="5"/>
  <c r="E1423" i="5"/>
  <c r="F1423" i="5"/>
  <c r="G1423" i="5"/>
  <c r="L1423" i="5"/>
  <c r="E1424" i="5"/>
  <c r="F1424" i="5"/>
  <c r="G1424" i="5"/>
  <c r="L1424" i="5"/>
  <c r="E1425" i="5"/>
  <c r="F1425" i="5"/>
  <c r="G1425" i="5"/>
  <c r="G1491" i="5" s="1"/>
  <c r="G1557" i="5" s="1"/>
  <c r="L1425" i="5"/>
  <c r="E1426" i="5"/>
  <c r="F1426" i="5"/>
  <c r="G1426" i="5"/>
  <c r="L1426" i="5"/>
  <c r="E1427" i="5"/>
  <c r="F1427" i="5"/>
  <c r="F1493" i="5" s="1"/>
  <c r="G1427" i="5"/>
  <c r="L1427" i="5"/>
  <c r="E1428" i="5"/>
  <c r="F1428" i="5"/>
  <c r="F1494" i="5" s="1"/>
  <c r="G1428" i="5"/>
  <c r="G1494" i="5" s="1"/>
  <c r="L1428" i="5"/>
  <c r="E1429" i="5"/>
  <c r="G1429" i="5"/>
  <c r="G1495" i="5" s="1"/>
  <c r="L1429" i="5"/>
  <c r="E1430" i="5"/>
  <c r="F1430" i="5"/>
  <c r="F1496" i="5" s="1"/>
  <c r="G1430" i="5"/>
  <c r="G1496" i="5" s="1"/>
  <c r="G1562" i="5" s="1"/>
  <c r="L1430" i="5"/>
  <c r="E1431" i="5"/>
  <c r="F1431" i="5"/>
  <c r="F1497" i="5" s="1"/>
  <c r="G1431" i="5"/>
  <c r="G1497" i="5" s="1"/>
  <c r="G1563" i="5" s="1"/>
  <c r="L1431" i="5"/>
  <c r="E1432" i="5"/>
  <c r="F1432" i="5"/>
  <c r="G1432" i="5"/>
  <c r="G1498" i="5" s="1"/>
  <c r="G1564" i="5" s="1"/>
  <c r="L1432" i="5"/>
  <c r="E1433" i="5"/>
  <c r="F1433" i="5"/>
  <c r="G1433" i="5"/>
  <c r="G1499" i="5" s="1"/>
  <c r="L1433" i="5"/>
  <c r="E1434" i="5"/>
  <c r="F1434" i="5"/>
  <c r="G1434" i="5"/>
  <c r="L1434" i="5"/>
  <c r="E1435" i="5"/>
  <c r="F1435" i="5"/>
  <c r="G1435" i="5"/>
  <c r="L1435" i="5"/>
  <c r="E1436" i="5"/>
  <c r="F1436" i="5"/>
  <c r="G1436" i="5"/>
  <c r="G1502" i="5" s="1"/>
  <c r="G1568" i="5" s="1"/>
  <c r="L1436" i="5"/>
  <c r="E1437" i="5"/>
  <c r="G1437" i="5"/>
  <c r="G1503" i="5" s="1"/>
  <c r="G1569" i="5" s="1"/>
  <c r="L1437" i="5"/>
  <c r="E1438" i="5"/>
  <c r="F1438" i="5"/>
  <c r="L1438" i="5"/>
  <c r="E1439" i="5"/>
  <c r="F1439" i="5"/>
  <c r="F1505" i="5" s="1"/>
  <c r="F1571" i="5" s="1"/>
  <c r="G1439" i="5"/>
  <c r="L1439" i="5"/>
  <c r="E1440" i="5"/>
  <c r="F1440" i="5"/>
  <c r="F1506" i="5" s="1"/>
  <c r="F1572" i="5" s="1"/>
  <c r="G1440" i="5"/>
  <c r="L1440" i="5"/>
  <c r="E1441" i="5"/>
  <c r="F1441" i="5"/>
  <c r="G1441" i="5"/>
  <c r="L1441" i="5"/>
  <c r="E1442" i="5"/>
  <c r="F1442" i="5"/>
  <c r="G1442" i="5"/>
  <c r="L1442" i="5"/>
  <c r="E1443" i="5"/>
  <c r="G1443" i="5"/>
  <c r="G1509" i="5" s="1"/>
  <c r="G1575" i="5" s="1"/>
  <c r="L1443" i="5"/>
  <c r="E1444" i="5"/>
  <c r="F1444" i="5"/>
  <c r="F1510" i="5" s="1"/>
  <c r="L1444" i="5"/>
  <c r="E1445" i="5"/>
  <c r="F1445" i="5"/>
  <c r="F1511" i="5" s="1"/>
  <c r="G1445" i="5"/>
  <c r="G1511" i="5" s="1"/>
  <c r="L1445" i="5"/>
  <c r="E1446" i="5"/>
  <c r="F1446" i="5"/>
  <c r="G1446" i="5"/>
  <c r="G1512" i="5" s="1"/>
  <c r="G1578" i="5" s="1"/>
  <c r="L1446" i="5"/>
  <c r="E1447" i="5"/>
  <c r="F1447" i="5"/>
  <c r="G1447" i="5"/>
  <c r="G1513" i="5" s="1"/>
  <c r="G1579" i="5" s="1"/>
  <c r="L1447" i="5"/>
  <c r="E1448" i="5"/>
  <c r="F1448" i="5"/>
  <c r="G1448" i="5"/>
  <c r="G1514" i="5" s="1"/>
  <c r="G1580" i="5" s="1"/>
  <c r="L1448" i="5"/>
  <c r="E1449" i="5"/>
  <c r="G1449" i="5"/>
  <c r="L1449" i="5"/>
  <c r="E1450" i="5"/>
  <c r="F1450" i="5"/>
  <c r="F1516" i="5" s="1"/>
  <c r="F1582" i="5" s="1"/>
  <c r="G1450" i="5"/>
  <c r="L1450" i="5"/>
  <c r="E1451" i="5"/>
  <c r="F1451" i="5"/>
  <c r="G1451" i="5"/>
  <c r="G1517" i="5" s="1"/>
  <c r="G1583" i="5" s="1"/>
  <c r="L1451" i="5"/>
  <c r="E1452" i="5"/>
  <c r="F1452" i="5"/>
  <c r="F1518" i="5" s="1"/>
  <c r="G1452" i="5"/>
  <c r="L1452" i="5"/>
  <c r="E1454" i="5"/>
  <c r="G1454" i="5"/>
  <c r="G1520" i="5" s="1"/>
  <c r="H1454" i="5"/>
  <c r="H1455" i="5" s="1"/>
  <c r="H1456" i="5" s="1"/>
  <c r="H1457" i="5" s="1"/>
  <c r="H1458" i="5" s="1"/>
  <c r="H1459" i="5" s="1"/>
  <c r="H1460" i="5" s="1"/>
  <c r="H1461" i="5" s="1"/>
  <c r="H1462" i="5" s="1"/>
  <c r="H1463" i="5" s="1"/>
  <c r="H1464" i="5" s="1"/>
  <c r="H1465" i="5" s="1"/>
  <c r="H1466" i="5" s="1"/>
  <c r="H1467" i="5" s="1"/>
  <c r="H1468" i="5" s="1"/>
  <c r="H1469" i="5" s="1"/>
  <c r="H1470" i="5" s="1"/>
  <c r="H1471" i="5" s="1"/>
  <c r="H1472" i="5" s="1"/>
  <c r="H1473" i="5" s="1"/>
  <c r="H1474" i="5" s="1"/>
  <c r="H1475" i="5" s="1"/>
  <c r="H1476" i="5" s="1"/>
  <c r="H1477" i="5" s="1"/>
  <c r="H1478" i="5" s="1"/>
  <c r="H1479" i="5" s="1"/>
  <c r="H1480" i="5" s="1"/>
  <c r="H1481" i="5" s="1"/>
  <c r="H1482" i="5" s="1"/>
  <c r="H1483" i="5" s="1"/>
  <c r="H1484" i="5" s="1"/>
  <c r="H1485" i="5" s="1"/>
  <c r="H1486" i="5" s="1"/>
  <c r="H1487" i="5" s="1"/>
  <c r="H1488" i="5" s="1"/>
  <c r="H1489" i="5" s="1"/>
  <c r="H1490" i="5" s="1"/>
  <c r="H1491" i="5" s="1"/>
  <c r="H1492" i="5" s="1"/>
  <c r="H1493" i="5" s="1"/>
  <c r="H1494" i="5" s="1"/>
  <c r="H1495" i="5" s="1"/>
  <c r="H1496" i="5" s="1"/>
  <c r="H1497" i="5" s="1"/>
  <c r="H1498" i="5" s="1"/>
  <c r="H1499" i="5" s="1"/>
  <c r="H1500" i="5" s="1"/>
  <c r="H1501" i="5" s="1"/>
  <c r="H1502" i="5" s="1"/>
  <c r="H1503" i="5" s="1"/>
  <c r="H1504" i="5" s="1"/>
  <c r="H1505" i="5" s="1"/>
  <c r="H1506" i="5" s="1"/>
  <c r="H1507" i="5" s="1"/>
  <c r="H1508" i="5" s="1"/>
  <c r="H1509" i="5" s="1"/>
  <c r="H1510" i="5" s="1"/>
  <c r="H1511" i="5" s="1"/>
  <c r="H1512" i="5" s="1"/>
  <c r="H1513" i="5" s="1"/>
  <c r="H1514" i="5" s="1"/>
  <c r="H1515" i="5" s="1"/>
  <c r="H1516" i="5" s="1"/>
  <c r="H1517" i="5" s="1"/>
  <c r="H1518" i="5" s="1"/>
  <c r="I1454" i="5"/>
  <c r="I1455" i="5" s="1"/>
  <c r="I1456" i="5" s="1"/>
  <c r="I1457" i="5" s="1"/>
  <c r="I1458" i="5" s="1"/>
  <c r="I1459" i="5" s="1"/>
  <c r="I1460" i="5" s="1"/>
  <c r="I1461" i="5" s="1"/>
  <c r="I1462" i="5" s="1"/>
  <c r="I1463" i="5" s="1"/>
  <c r="I1464" i="5" s="1"/>
  <c r="I1465" i="5" s="1"/>
  <c r="I1466" i="5" s="1"/>
  <c r="I1467" i="5" s="1"/>
  <c r="I1468" i="5" s="1"/>
  <c r="I1469" i="5" s="1"/>
  <c r="I1470" i="5" s="1"/>
  <c r="I1471" i="5" s="1"/>
  <c r="I1472" i="5" s="1"/>
  <c r="I1473" i="5" s="1"/>
  <c r="I1474" i="5" s="1"/>
  <c r="I1475" i="5" s="1"/>
  <c r="I1476" i="5" s="1"/>
  <c r="I1477" i="5" s="1"/>
  <c r="I1478" i="5" s="1"/>
  <c r="I1479" i="5" s="1"/>
  <c r="I1480" i="5" s="1"/>
  <c r="I1481" i="5" s="1"/>
  <c r="I1482" i="5" s="1"/>
  <c r="I1483" i="5" s="1"/>
  <c r="I1484" i="5" s="1"/>
  <c r="I1485" i="5" s="1"/>
  <c r="I1486" i="5" s="1"/>
  <c r="I1487" i="5" s="1"/>
  <c r="I1488" i="5" s="1"/>
  <c r="I1489" i="5" s="1"/>
  <c r="I1490" i="5" s="1"/>
  <c r="I1491" i="5" s="1"/>
  <c r="I1492" i="5" s="1"/>
  <c r="I1493" i="5" s="1"/>
  <c r="I1494" i="5" s="1"/>
  <c r="I1495" i="5" s="1"/>
  <c r="I1496" i="5" s="1"/>
  <c r="I1497" i="5" s="1"/>
  <c r="I1498" i="5" s="1"/>
  <c r="I1499" i="5" s="1"/>
  <c r="I1500" i="5" s="1"/>
  <c r="I1501" i="5" s="1"/>
  <c r="I1502" i="5" s="1"/>
  <c r="I1503" i="5" s="1"/>
  <c r="I1504" i="5" s="1"/>
  <c r="I1505" i="5" s="1"/>
  <c r="I1506" i="5" s="1"/>
  <c r="I1507" i="5" s="1"/>
  <c r="I1508" i="5" s="1"/>
  <c r="I1509" i="5" s="1"/>
  <c r="I1510" i="5" s="1"/>
  <c r="I1511" i="5" s="1"/>
  <c r="I1512" i="5" s="1"/>
  <c r="I1513" i="5" s="1"/>
  <c r="I1514" i="5" s="1"/>
  <c r="I1515" i="5" s="1"/>
  <c r="I1516" i="5" s="1"/>
  <c r="I1517" i="5" s="1"/>
  <c r="I1518" i="5" s="1"/>
  <c r="J1454" i="5"/>
  <c r="J1455" i="5" s="1"/>
  <c r="J1456" i="5" s="1"/>
  <c r="J1457" i="5" s="1"/>
  <c r="J1458" i="5" s="1"/>
  <c r="J1459" i="5" s="1"/>
  <c r="J1460" i="5" s="1"/>
  <c r="J1461" i="5" s="1"/>
  <c r="J1462" i="5" s="1"/>
  <c r="J1463" i="5" s="1"/>
  <c r="J1464" i="5" s="1"/>
  <c r="J1465" i="5" s="1"/>
  <c r="J1466" i="5" s="1"/>
  <c r="J1467" i="5" s="1"/>
  <c r="J1468" i="5" s="1"/>
  <c r="J1469" i="5" s="1"/>
  <c r="J1470" i="5" s="1"/>
  <c r="J1471" i="5" s="1"/>
  <c r="J1472" i="5" s="1"/>
  <c r="J1473" i="5" s="1"/>
  <c r="J1474" i="5" s="1"/>
  <c r="J1475" i="5" s="1"/>
  <c r="J1476" i="5" s="1"/>
  <c r="J1477" i="5" s="1"/>
  <c r="J1478" i="5" s="1"/>
  <c r="J1479" i="5" s="1"/>
  <c r="J1480" i="5" s="1"/>
  <c r="J1481" i="5" s="1"/>
  <c r="J1482" i="5" s="1"/>
  <c r="J1483" i="5" s="1"/>
  <c r="J1484" i="5" s="1"/>
  <c r="J1485" i="5" s="1"/>
  <c r="J1486" i="5" s="1"/>
  <c r="J1487" i="5" s="1"/>
  <c r="J1488" i="5" s="1"/>
  <c r="J1489" i="5" s="1"/>
  <c r="J1490" i="5" s="1"/>
  <c r="J1491" i="5" s="1"/>
  <c r="J1492" i="5" s="1"/>
  <c r="J1493" i="5" s="1"/>
  <c r="J1494" i="5" s="1"/>
  <c r="J1495" i="5" s="1"/>
  <c r="J1496" i="5" s="1"/>
  <c r="J1497" i="5" s="1"/>
  <c r="J1498" i="5" s="1"/>
  <c r="J1499" i="5" s="1"/>
  <c r="J1500" i="5" s="1"/>
  <c r="J1501" i="5" s="1"/>
  <c r="J1502" i="5" s="1"/>
  <c r="J1503" i="5" s="1"/>
  <c r="J1504" i="5" s="1"/>
  <c r="J1505" i="5" s="1"/>
  <c r="J1506" i="5" s="1"/>
  <c r="J1507" i="5" s="1"/>
  <c r="J1508" i="5" s="1"/>
  <c r="J1509" i="5" s="1"/>
  <c r="J1510" i="5" s="1"/>
  <c r="J1511" i="5" s="1"/>
  <c r="J1512" i="5" s="1"/>
  <c r="J1513" i="5" s="1"/>
  <c r="J1514" i="5" s="1"/>
  <c r="J1515" i="5" s="1"/>
  <c r="J1516" i="5" s="1"/>
  <c r="J1517" i="5" s="1"/>
  <c r="J1518" i="5" s="1"/>
  <c r="K1454" i="5"/>
  <c r="K1455" i="5" s="1"/>
  <c r="K1456" i="5" s="1"/>
  <c r="K1457" i="5" s="1"/>
  <c r="K1458" i="5" s="1"/>
  <c r="K1459" i="5" s="1"/>
  <c r="K1460" i="5" s="1"/>
  <c r="K1461" i="5" s="1"/>
  <c r="K1462" i="5" s="1"/>
  <c r="K1463" i="5" s="1"/>
  <c r="K1464" i="5" s="1"/>
  <c r="K1465" i="5" s="1"/>
  <c r="K1466" i="5" s="1"/>
  <c r="K1467" i="5" s="1"/>
  <c r="K1468" i="5" s="1"/>
  <c r="K1469" i="5" s="1"/>
  <c r="K1470" i="5" s="1"/>
  <c r="K1471" i="5" s="1"/>
  <c r="K1472" i="5" s="1"/>
  <c r="K1473" i="5" s="1"/>
  <c r="K1474" i="5" s="1"/>
  <c r="K1475" i="5" s="1"/>
  <c r="K1476" i="5" s="1"/>
  <c r="K1477" i="5" s="1"/>
  <c r="K1478" i="5" s="1"/>
  <c r="K1479" i="5" s="1"/>
  <c r="K1480" i="5" s="1"/>
  <c r="K1481" i="5" s="1"/>
  <c r="K1482" i="5" s="1"/>
  <c r="K1483" i="5" s="1"/>
  <c r="K1484" i="5" s="1"/>
  <c r="K1485" i="5" s="1"/>
  <c r="K1486" i="5" s="1"/>
  <c r="K1487" i="5" s="1"/>
  <c r="K1488" i="5" s="1"/>
  <c r="K1489" i="5" s="1"/>
  <c r="K1490" i="5" s="1"/>
  <c r="K1491" i="5" s="1"/>
  <c r="K1492" i="5" s="1"/>
  <c r="K1493" i="5" s="1"/>
  <c r="K1494" i="5" s="1"/>
  <c r="K1495" i="5" s="1"/>
  <c r="K1496" i="5" s="1"/>
  <c r="K1497" i="5" s="1"/>
  <c r="K1498" i="5" s="1"/>
  <c r="K1499" i="5" s="1"/>
  <c r="K1500" i="5" s="1"/>
  <c r="K1501" i="5" s="1"/>
  <c r="K1502" i="5" s="1"/>
  <c r="K1503" i="5" s="1"/>
  <c r="K1504" i="5" s="1"/>
  <c r="K1505" i="5" s="1"/>
  <c r="K1506" i="5" s="1"/>
  <c r="K1507" i="5" s="1"/>
  <c r="K1508" i="5" s="1"/>
  <c r="K1509" i="5" s="1"/>
  <c r="K1510" i="5" s="1"/>
  <c r="K1511" i="5" s="1"/>
  <c r="K1512" i="5" s="1"/>
  <c r="K1513" i="5" s="1"/>
  <c r="K1514" i="5" s="1"/>
  <c r="K1515" i="5" s="1"/>
  <c r="K1516" i="5" s="1"/>
  <c r="K1517" i="5" s="1"/>
  <c r="K1518" i="5" s="1"/>
  <c r="L1454" i="5"/>
  <c r="M1454" i="5"/>
  <c r="E1455" i="5"/>
  <c r="F1455" i="5"/>
  <c r="G1455" i="5"/>
  <c r="G1521" i="5" s="1"/>
  <c r="L1455" i="5"/>
  <c r="M1455" i="5"/>
  <c r="E1456" i="5"/>
  <c r="F1456" i="5"/>
  <c r="G1456" i="5"/>
  <c r="G1522" i="5" s="1"/>
  <c r="L1456" i="5"/>
  <c r="M1456" i="5"/>
  <c r="E1457" i="5"/>
  <c r="L1457" i="5"/>
  <c r="M1457" i="5"/>
  <c r="E1458" i="5"/>
  <c r="G1458" i="5"/>
  <c r="L1458" i="5"/>
  <c r="M1458" i="5"/>
  <c r="E1459" i="5"/>
  <c r="L1459" i="5"/>
  <c r="M1459" i="5"/>
  <c r="E1460" i="5"/>
  <c r="G1460" i="5"/>
  <c r="G1526" i="5" s="1"/>
  <c r="L1460" i="5"/>
  <c r="M1460" i="5"/>
  <c r="E1461" i="5"/>
  <c r="F1461" i="5"/>
  <c r="L1461" i="5"/>
  <c r="M1461" i="5"/>
  <c r="E1462" i="5"/>
  <c r="G1462" i="5"/>
  <c r="G1528" i="5" s="1"/>
  <c r="L1462" i="5"/>
  <c r="M1462" i="5"/>
  <c r="E1463" i="5"/>
  <c r="F1463" i="5"/>
  <c r="F1529" i="5" s="1"/>
  <c r="G1463" i="5"/>
  <c r="L1463" i="5"/>
  <c r="M1463" i="5"/>
  <c r="E1464" i="5"/>
  <c r="F1464" i="5"/>
  <c r="G1464" i="5"/>
  <c r="L1464" i="5"/>
  <c r="M1464" i="5"/>
  <c r="E1465" i="5"/>
  <c r="F1465" i="5"/>
  <c r="L1465" i="5"/>
  <c r="M1465" i="5"/>
  <c r="E1466" i="5"/>
  <c r="F1466" i="5"/>
  <c r="L1466" i="5"/>
  <c r="M1466" i="5"/>
  <c r="E1467" i="5"/>
  <c r="F1467" i="5"/>
  <c r="F1533" i="5" s="1"/>
  <c r="L1467" i="5"/>
  <c r="E1468" i="5"/>
  <c r="G1468" i="5"/>
  <c r="L1468" i="5"/>
  <c r="E1469" i="5"/>
  <c r="F1469" i="5"/>
  <c r="G1469" i="5"/>
  <c r="L1469" i="5"/>
  <c r="E1470" i="5"/>
  <c r="G1470" i="5"/>
  <c r="L1470" i="5"/>
  <c r="E1471" i="5"/>
  <c r="G1471" i="5"/>
  <c r="G1537" i="5" s="1"/>
  <c r="L1471" i="5"/>
  <c r="E1472" i="5"/>
  <c r="G1472" i="5"/>
  <c r="L1472" i="5"/>
  <c r="E1473" i="5"/>
  <c r="G1473" i="5"/>
  <c r="L1473" i="5"/>
  <c r="E1474" i="5"/>
  <c r="G1474" i="5"/>
  <c r="L1474" i="5"/>
  <c r="E1475" i="5"/>
  <c r="F1475" i="5"/>
  <c r="G1475" i="5"/>
  <c r="G1541" i="5" s="1"/>
  <c r="L1475" i="5"/>
  <c r="E1476" i="5"/>
  <c r="G1476" i="5"/>
  <c r="G1542" i="5" s="1"/>
  <c r="L1476" i="5"/>
  <c r="E1477" i="5"/>
  <c r="F1477" i="5"/>
  <c r="F1543" i="5" s="1"/>
  <c r="G1477" i="5"/>
  <c r="L1477" i="5"/>
  <c r="E1478" i="5"/>
  <c r="G1478" i="5"/>
  <c r="G1544" i="5" s="1"/>
  <c r="L1478" i="5"/>
  <c r="E1479" i="5"/>
  <c r="G1479" i="5"/>
  <c r="L1479" i="5"/>
  <c r="E1480" i="5"/>
  <c r="L1480" i="5"/>
  <c r="E1481" i="5"/>
  <c r="F1481" i="5"/>
  <c r="L1481" i="5"/>
  <c r="E1482" i="5"/>
  <c r="L1482" i="5"/>
  <c r="E1483" i="5"/>
  <c r="F1483" i="5"/>
  <c r="L1483" i="5"/>
  <c r="E1484" i="5"/>
  <c r="G1484" i="5"/>
  <c r="L1484" i="5"/>
  <c r="E1485" i="5"/>
  <c r="F1485" i="5"/>
  <c r="F1551" i="5" s="1"/>
  <c r="G1485" i="5"/>
  <c r="L1485" i="5"/>
  <c r="E1486" i="5"/>
  <c r="F1486" i="5"/>
  <c r="G1486" i="5"/>
  <c r="L1486" i="5"/>
  <c r="E1487" i="5"/>
  <c r="L1487" i="5"/>
  <c r="E1488" i="5"/>
  <c r="G1488" i="5"/>
  <c r="G1554" i="5" s="1"/>
  <c r="L1488" i="5"/>
  <c r="E1489" i="5"/>
  <c r="F1489" i="5"/>
  <c r="F1555" i="5" s="1"/>
  <c r="G1489" i="5"/>
  <c r="G1555" i="5" s="1"/>
  <c r="L1489" i="5"/>
  <c r="E1490" i="5"/>
  <c r="F1490" i="5"/>
  <c r="G1490" i="5"/>
  <c r="L1490" i="5"/>
  <c r="E1491" i="5"/>
  <c r="F1491" i="5"/>
  <c r="L1491" i="5"/>
  <c r="E1492" i="5"/>
  <c r="F1492" i="5"/>
  <c r="G1492" i="5"/>
  <c r="G1558" i="5" s="1"/>
  <c r="L1492" i="5"/>
  <c r="E1493" i="5"/>
  <c r="G1493" i="5"/>
  <c r="G1559" i="5" s="1"/>
  <c r="L1493" i="5"/>
  <c r="E1494" i="5"/>
  <c r="L1494" i="5"/>
  <c r="E1495" i="5"/>
  <c r="F1495" i="5"/>
  <c r="F1561" i="5" s="1"/>
  <c r="L1495" i="5"/>
  <c r="E1496" i="5"/>
  <c r="L1496" i="5"/>
  <c r="E1497" i="5"/>
  <c r="L1497" i="5"/>
  <c r="E1498" i="5"/>
  <c r="F1498" i="5"/>
  <c r="L1498" i="5"/>
  <c r="E1499" i="5"/>
  <c r="F1499" i="5"/>
  <c r="L1499" i="5"/>
  <c r="E1500" i="5"/>
  <c r="F1500" i="5"/>
  <c r="F1566" i="5" s="1"/>
  <c r="G1500" i="5"/>
  <c r="L1500" i="5"/>
  <c r="E1501" i="5"/>
  <c r="F1501" i="5"/>
  <c r="G1501" i="5"/>
  <c r="G1567" i="5" s="1"/>
  <c r="L1501" i="5"/>
  <c r="E1502" i="5"/>
  <c r="F1502" i="5"/>
  <c r="L1502" i="5"/>
  <c r="E1503" i="5"/>
  <c r="F1503" i="5"/>
  <c r="F1569" i="5" s="1"/>
  <c r="L1503" i="5"/>
  <c r="E1504" i="5"/>
  <c r="F1504" i="5"/>
  <c r="F1570" i="5" s="1"/>
  <c r="L1504" i="5"/>
  <c r="E1505" i="5"/>
  <c r="G1505" i="5"/>
  <c r="L1505" i="5"/>
  <c r="E1506" i="5"/>
  <c r="G1506" i="5"/>
  <c r="G1572" i="5" s="1"/>
  <c r="L1506" i="5"/>
  <c r="E1507" i="5"/>
  <c r="F1507" i="5"/>
  <c r="G1507" i="5"/>
  <c r="L1507" i="5"/>
  <c r="E1508" i="5"/>
  <c r="F1508" i="5"/>
  <c r="G1508" i="5"/>
  <c r="L1508" i="5"/>
  <c r="E1509" i="5"/>
  <c r="L1509" i="5"/>
  <c r="E1510" i="5"/>
  <c r="L1510" i="5"/>
  <c r="E1511" i="5"/>
  <c r="L1511" i="5"/>
  <c r="E1512" i="5"/>
  <c r="F1512" i="5"/>
  <c r="L1512" i="5"/>
  <c r="E1513" i="5"/>
  <c r="F1513" i="5"/>
  <c r="F1579" i="5" s="1"/>
  <c r="L1513" i="5"/>
  <c r="E1514" i="5"/>
  <c r="F1514" i="5"/>
  <c r="L1514" i="5"/>
  <c r="E1515" i="5"/>
  <c r="F1515" i="5"/>
  <c r="G1515" i="5"/>
  <c r="L1515" i="5"/>
  <c r="E1516" i="5"/>
  <c r="G1516" i="5"/>
  <c r="L1516" i="5"/>
  <c r="E1517" i="5"/>
  <c r="F1517" i="5"/>
  <c r="L1517" i="5"/>
  <c r="E1518" i="5"/>
  <c r="G1518" i="5"/>
  <c r="L1518" i="5"/>
  <c r="E1520" i="5"/>
  <c r="F1520" i="5"/>
  <c r="E1521" i="5"/>
  <c r="F1521" i="5"/>
  <c r="H1521" i="5"/>
  <c r="H1522" i="5" s="1"/>
  <c r="H1523" i="5" s="1"/>
  <c r="H1524" i="5" s="1"/>
  <c r="H1525" i="5" s="1"/>
  <c r="H1526" i="5" s="1"/>
  <c r="H1527" i="5" s="1"/>
  <c r="H1528" i="5" s="1"/>
  <c r="H1529" i="5" s="1"/>
  <c r="H1530" i="5" s="1"/>
  <c r="H1531" i="5" s="1"/>
  <c r="H1532" i="5" s="1"/>
  <c r="H1533" i="5" s="1"/>
  <c r="H1534" i="5" s="1"/>
  <c r="H1535" i="5" s="1"/>
  <c r="H1536" i="5" s="1"/>
  <c r="H1537" i="5" s="1"/>
  <c r="H1538" i="5" s="1"/>
  <c r="H1539" i="5" s="1"/>
  <c r="H1540" i="5" s="1"/>
  <c r="H1541" i="5" s="1"/>
  <c r="H1542" i="5" s="1"/>
  <c r="H1543" i="5" s="1"/>
  <c r="H1544" i="5" s="1"/>
  <c r="H1545" i="5" s="1"/>
  <c r="H1546" i="5" s="1"/>
  <c r="H1547" i="5" s="1"/>
  <c r="H1548" i="5" s="1"/>
  <c r="H1549" i="5" s="1"/>
  <c r="H1550" i="5" s="1"/>
  <c r="H1551" i="5" s="1"/>
  <c r="H1552" i="5" s="1"/>
  <c r="H1553" i="5" s="1"/>
  <c r="H1554" i="5" s="1"/>
  <c r="H1555" i="5" s="1"/>
  <c r="H1556" i="5" s="1"/>
  <c r="H1557" i="5" s="1"/>
  <c r="H1558" i="5" s="1"/>
  <c r="H1559" i="5" s="1"/>
  <c r="H1560" i="5" s="1"/>
  <c r="H1561" i="5" s="1"/>
  <c r="H1562" i="5" s="1"/>
  <c r="H1563" i="5" s="1"/>
  <c r="H1564" i="5" s="1"/>
  <c r="H1565" i="5" s="1"/>
  <c r="H1566" i="5" s="1"/>
  <c r="H1567" i="5" s="1"/>
  <c r="H1568" i="5" s="1"/>
  <c r="H1569" i="5" s="1"/>
  <c r="H1570" i="5" s="1"/>
  <c r="H1571" i="5" s="1"/>
  <c r="H1572" i="5" s="1"/>
  <c r="H1573" i="5" s="1"/>
  <c r="H1574" i="5" s="1"/>
  <c r="H1575" i="5" s="1"/>
  <c r="H1576" i="5" s="1"/>
  <c r="H1577" i="5" s="1"/>
  <c r="H1578" i="5" s="1"/>
  <c r="H1579" i="5" s="1"/>
  <c r="H1580" i="5" s="1"/>
  <c r="H1581" i="5" s="1"/>
  <c r="H1582" i="5" s="1"/>
  <c r="H1583" i="5" s="1"/>
  <c r="H1584" i="5" s="1"/>
  <c r="I1521" i="5"/>
  <c r="I1522" i="5" s="1"/>
  <c r="I1523" i="5" s="1"/>
  <c r="I1524" i="5" s="1"/>
  <c r="I1525" i="5" s="1"/>
  <c r="I1526" i="5" s="1"/>
  <c r="I1527" i="5" s="1"/>
  <c r="I1528" i="5" s="1"/>
  <c r="I1529" i="5" s="1"/>
  <c r="I1530" i="5" s="1"/>
  <c r="I1531" i="5" s="1"/>
  <c r="I1532" i="5" s="1"/>
  <c r="I1533" i="5" s="1"/>
  <c r="I1534" i="5" s="1"/>
  <c r="I1535" i="5" s="1"/>
  <c r="I1536" i="5" s="1"/>
  <c r="I1537" i="5" s="1"/>
  <c r="I1538" i="5" s="1"/>
  <c r="I1539" i="5" s="1"/>
  <c r="I1540" i="5" s="1"/>
  <c r="I1541" i="5" s="1"/>
  <c r="I1542" i="5" s="1"/>
  <c r="I1543" i="5" s="1"/>
  <c r="I1544" i="5" s="1"/>
  <c r="I1545" i="5" s="1"/>
  <c r="I1546" i="5" s="1"/>
  <c r="I1547" i="5" s="1"/>
  <c r="I1548" i="5" s="1"/>
  <c r="I1549" i="5" s="1"/>
  <c r="I1550" i="5" s="1"/>
  <c r="I1551" i="5" s="1"/>
  <c r="I1552" i="5" s="1"/>
  <c r="I1553" i="5" s="1"/>
  <c r="I1554" i="5" s="1"/>
  <c r="I1555" i="5" s="1"/>
  <c r="I1556" i="5" s="1"/>
  <c r="I1557" i="5" s="1"/>
  <c r="I1558" i="5" s="1"/>
  <c r="I1559" i="5" s="1"/>
  <c r="I1560" i="5" s="1"/>
  <c r="I1561" i="5" s="1"/>
  <c r="I1562" i="5" s="1"/>
  <c r="I1563" i="5" s="1"/>
  <c r="I1564" i="5" s="1"/>
  <c r="I1565" i="5" s="1"/>
  <c r="I1566" i="5" s="1"/>
  <c r="I1567" i="5" s="1"/>
  <c r="I1568" i="5" s="1"/>
  <c r="I1569" i="5" s="1"/>
  <c r="I1570" i="5" s="1"/>
  <c r="I1571" i="5" s="1"/>
  <c r="I1572" i="5" s="1"/>
  <c r="I1573" i="5" s="1"/>
  <c r="I1574" i="5" s="1"/>
  <c r="I1575" i="5" s="1"/>
  <c r="I1576" i="5" s="1"/>
  <c r="I1577" i="5" s="1"/>
  <c r="I1578" i="5" s="1"/>
  <c r="I1579" i="5" s="1"/>
  <c r="I1580" i="5" s="1"/>
  <c r="I1581" i="5" s="1"/>
  <c r="I1582" i="5" s="1"/>
  <c r="I1583" i="5" s="1"/>
  <c r="I1584" i="5" s="1"/>
  <c r="J1521" i="5"/>
  <c r="K1521" i="5"/>
  <c r="E1522" i="5"/>
  <c r="F1522" i="5"/>
  <c r="J1522" i="5"/>
  <c r="K1522" i="5"/>
  <c r="K1523" i="5" s="1"/>
  <c r="K1524" i="5" s="1"/>
  <c r="K1525" i="5" s="1"/>
  <c r="K1526" i="5" s="1"/>
  <c r="K1527" i="5" s="1"/>
  <c r="K1528" i="5" s="1"/>
  <c r="K1529" i="5" s="1"/>
  <c r="K1530" i="5" s="1"/>
  <c r="K1531" i="5" s="1"/>
  <c r="K1532" i="5" s="1"/>
  <c r="K1533" i="5" s="1"/>
  <c r="K1534" i="5" s="1"/>
  <c r="K1535" i="5" s="1"/>
  <c r="K1536" i="5" s="1"/>
  <c r="K1537" i="5" s="1"/>
  <c r="K1538" i="5" s="1"/>
  <c r="K1539" i="5" s="1"/>
  <c r="K1540" i="5" s="1"/>
  <c r="K1541" i="5" s="1"/>
  <c r="K1542" i="5" s="1"/>
  <c r="K1543" i="5" s="1"/>
  <c r="K1544" i="5" s="1"/>
  <c r="K1545" i="5" s="1"/>
  <c r="K1546" i="5" s="1"/>
  <c r="K1547" i="5" s="1"/>
  <c r="K1548" i="5" s="1"/>
  <c r="K1549" i="5" s="1"/>
  <c r="K1550" i="5" s="1"/>
  <c r="K1551" i="5" s="1"/>
  <c r="K1552" i="5" s="1"/>
  <c r="K1553" i="5" s="1"/>
  <c r="K1554" i="5" s="1"/>
  <c r="K1555" i="5" s="1"/>
  <c r="K1556" i="5" s="1"/>
  <c r="K1557" i="5" s="1"/>
  <c r="K1558" i="5" s="1"/>
  <c r="K1559" i="5" s="1"/>
  <c r="K1560" i="5" s="1"/>
  <c r="K1561" i="5" s="1"/>
  <c r="K1562" i="5" s="1"/>
  <c r="K1563" i="5" s="1"/>
  <c r="K1564" i="5" s="1"/>
  <c r="K1565" i="5" s="1"/>
  <c r="K1566" i="5" s="1"/>
  <c r="K1567" i="5" s="1"/>
  <c r="K1568" i="5" s="1"/>
  <c r="K1569" i="5" s="1"/>
  <c r="K1570" i="5" s="1"/>
  <c r="K1571" i="5" s="1"/>
  <c r="K1572" i="5" s="1"/>
  <c r="K1573" i="5" s="1"/>
  <c r="K1574" i="5" s="1"/>
  <c r="K1575" i="5" s="1"/>
  <c r="K1576" i="5" s="1"/>
  <c r="K1577" i="5" s="1"/>
  <c r="K1578" i="5" s="1"/>
  <c r="K1579" i="5" s="1"/>
  <c r="K1580" i="5" s="1"/>
  <c r="K1581" i="5" s="1"/>
  <c r="K1582" i="5" s="1"/>
  <c r="K1583" i="5" s="1"/>
  <c r="K1584" i="5" s="1"/>
  <c r="E1523" i="5"/>
  <c r="J1523" i="5"/>
  <c r="J1524" i="5" s="1"/>
  <c r="J1525" i="5" s="1"/>
  <c r="J1526" i="5" s="1"/>
  <c r="J1527" i="5" s="1"/>
  <c r="J1528" i="5" s="1"/>
  <c r="J1529" i="5" s="1"/>
  <c r="J1530" i="5" s="1"/>
  <c r="J1531" i="5" s="1"/>
  <c r="J1532" i="5" s="1"/>
  <c r="J1533" i="5" s="1"/>
  <c r="J1534" i="5" s="1"/>
  <c r="J1535" i="5" s="1"/>
  <c r="J1536" i="5" s="1"/>
  <c r="J1537" i="5" s="1"/>
  <c r="J1538" i="5" s="1"/>
  <c r="J1539" i="5" s="1"/>
  <c r="J1540" i="5" s="1"/>
  <c r="J1541" i="5" s="1"/>
  <c r="J1542" i="5" s="1"/>
  <c r="J1543" i="5" s="1"/>
  <c r="J1544" i="5" s="1"/>
  <c r="J1545" i="5" s="1"/>
  <c r="J1546" i="5" s="1"/>
  <c r="J1547" i="5" s="1"/>
  <c r="J1548" i="5" s="1"/>
  <c r="J1549" i="5" s="1"/>
  <c r="J1550" i="5" s="1"/>
  <c r="J1551" i="5" s="1"/>
  <c r="J1552" i="5" s="1"/>
  <c r="J1553" i="5" s="1"/>
  <c r="J1554" i="5" s="1"/>
  <c r="J1555" i="5" s="1"/>
  <c r="J1556" i="5" s="1"/>
  <c r="J1557" i="5" s="1"/>
  <c r="J1558" i="5" s="1"/>
  <c r="J1559" i="5" s="1"/>
  <c r="J1560" i="5" s="1"/>
  <c r="J1561" i="5" s="1"/>
  <c r="J1562" i="5" s="1"/>
  <c r="J1563" i="5" s="1"/>
  <c r="J1564" i="5" s="1"/>
  <c r="J1565" i="5" s="1"/>
  <c r="J1566" i="5" s="1"/>
  <c r="J1567" i="5" s="1"/>
  <c r="J1568" i="5" s="1"/>
  <c r="J1569" i="5" s="1"/>
  <c r="J1570" i="5" s="1"/>
  <c r="J1571" i="5" s="1"/>
  <c r="J1572" i="5" s="1"/>
  <c r="J1573" i="5" s="1"/>
  <c r="J1574" i="5" s="1"/>
  <c r="J1575" i="5" s="1"/>
  <c r="J1576" i="5" s="1"/>
  <c r="J1577" i="5" s="1"/>
  <c r="J1578" i="5" s="1"/>
  <c r="J1579" i="5" s="1"/>
  <c r="J1580" i="5" s="1"/>
  <c r="J1581" i="5" s="1"/>
  <c r="J1582" i="5" s="1"/>
  <c r="J1583" i="5" s="1"/>
  <c r="J1584" i="5" s="1"/>
  <c r="E1524" i="5"/>
  <c r="F1524" i="5"/>
  <c r="G1524" i="5"/>
  <c r="E1525" i="5"/>
  <c r="F1525" i="5"/>
  <c r="E1526" i="5"/>
  <c r="E1527" i="5"/>
  <c r="F1527" i="5"/>
  <c r="G1527" i="5"/>
  <c r="E1528" i="5"/>
  <c r="E1529" i="5"/>
  <c r="G1529" i="5"/>
  <c r="E1530" i="5"/>
  <c r="F1530" i="5"/>
  <c r="G1530" i="5"/>
  <c r="E1531" i="5"/>
  <c r="F1531" i="5"/>
  <c r="G1531" i="5"/>
  <c r="E1532" i="5"/>
  <c r="F1532" i="5"/>
  <c r="G1532" i="5"/>
  <c r="E1533" i="5"/>
  <c r="E1534" i="5"/>
  <c r="F1534" i="5"/>
  <c r="G1534" i="5"/>
  <c r="E1535" i="5"/>
  <c r="F1535" i="5"/>
  <c r="G1535" i="5"/>
  <c r="E1536" i="5"/>
  <c r="G1536" i="5"/>
  <c r="E1537" i="5"/>
  <c r="E1538" i="5"/>
  <c r="F1538" i="5"/>
  <c r="G1538" i="5"/>
  <c r="E1539" i="5"/>
  <c r="G1539" i="5"/>
  <c r="E1540" i="5"/>
  <c r="G1540" i="5"/>
  <c r="E1541" i="5"/>
  <c r="F1541" i="5"/>
  <c r="E1542" i="5"/>
  <c r="F1542" i="5"/>
  <c r="E1543" i="5"/>
  <c r="G1543" i="5"/>
  <c r="E1544" i="5"/>
  <c r="F1544" i="5"/>
  <c r="E1545" i="5"/>
  <c r="G1545" i="5"/>
  <c r="E1546" i="5"/>
  <c r="F1546" i="5"/>
  <c r="G1546" i="5"/>
  <c r="E1547" i="5"/>
  <c r="F1547" i="5"/>
  <c r="E1548" i="5"/>
  <c r="E1549" i="5"/>
  <c r="F1549" i="5"/>
  <c r="G1549" i="5"/>
  <c r="E1550" i="5"/>
  <c r="F1550" i="5"/>
  <c r="G1550" i="5"/>
  <c r="E1551" i="5"/>
  <c r="G1551" i="5"/>
  <c r="E1552" i="5"/>
  <c r="F1552" i="5"/>
  <c r="G1552" i="5"/>
  <c r="E1553" i="5"/>
  <c r="E1554" i="5"/>
  <c r="E1555" i="5"/>
  <c r="E1556" i="5"/>
  <c r="F1556" i="5"/>
  <c r="G1556" i="5"/>
  <c r="E1557" i="5"/>
  <c r="F1557" i="5"/>
  <c r="E1558" i="5"/>
  <c r="F1558" i="5"/>
  <c r="E1559" i="5"/>
  <c r="F1559" i="5"/>
  <c r="E1560" i="5"/>
  <c r="F1560" i="5"/>
  <c r="G1560" i="5"/>
  <c r="E1561" i="5"/>
  <c r="G1561" i="5"/>
  <c r="E1562" i="5"/>
  <c r="F1562" i="5"/>
  <c r="E1563" i="5"/>
  <c r="F1563" i="5"/>
  <c r="E1564" i="5"/>
  <c r="F1564" i="5"/>
  <c r="E1565" i="5"/>
  <c r="F1565" i="5"/>
  <c r="G1565" i="5"/>
  <c r="E1566" i="5"/>
  <c r="G1566" i="5"/>
  <c r="E1567" i="5"/>
  <c r="F1567" i="5"/>
  <c r="E1568" i="5"/>
  <c r="F1568" i="5"/>
  <c r="E1569" i="5"/>
  <c r="E1570" i="5"/>
  <c r="E1571" i="5"/>
  <c r="G1571" i="5"/>
  <c r="E1572" i="5"/>
  <c r="E1573" i="5"/>
  <c r="F1573" i="5"/>
  <c r="G1573" i="5"/>
  <c r="E1574" i="5"/>
  <c r="F1574" i="5"/>
  <c r="G1574" i="5"/>
  <c r="E1575" i="5"/>
  <c r="F1575" i="5"/>
  <c r="E1576" i="5"/>
  <c r="F1576" i="5"/>
  <c r="E1577" i="5"/>
  <c r="F1577" i="5"/>
  <c r="G1577" i="5"/>
  <c r="E1578" i="5"/>
  <c r="F1578" i="5"/>
  <c r="E1579" i="5"/>
  <c r="E1580" i="5"/>
  <c r="F1580" i="5"/>
  <c r="E1581" i="5"/>
  <c r="F1581" i="5"/>
  <c r="G1581" i="5"/>
  <c r="E1582" i="5"/>
  <c r="G1582" i="5"/>
  <c r="E1583" i="5"/>
  <c r="F1583" i="5"/>
  <c r="E1584" i="5"/>
  <c r="F1584" i="5"/>
  <c r="G1584" i="5"/>
  <c r="E1586" i="5"/>
  <c r="I1586" i="5"/>
  <c r="I1587" i="5" s="1"/>
  <c r="I1588" i="5" s="1"/>
  <c r="I1589" i="5" s="1"/>
  <c r="I1590" i="5" s="1"/>
  <c r="I1591" i="5" s="1"/>
  <c r="I1592" i="5" s="1"/>
  <c r="I1593" i="5" s="1"/>
  <c r="I1594" i="5" s="1"/>
  <c r="I1595" i="5" s="1"/>
  <c r="I1596" i="5" s="1"/>
  <c r="I1597" i="5" s="1"/>
  <c r="I1598" i="5" s="1"/>
  <c r="I1599" i="5" s="1"/>
  <c r="I1600" i="5" s="1"/>
  <c r="I1601" i="5" s="1"/>
  <c r="I1602" i="5" s="1"/>
  <c r="I1603" i="5" s="1"/>
  <c r="I1604" i="5" s="1"/>
  <c r="I1605" i="5" s="1"/>
  <c r="I1606" i="5" s="1"/>
  <c r="I1607" i="5" s="1"/>
  <c r="I1608" i="5" s="1"/>
  <c r="I1609" i="5" s="1"/>
  <c r="I1610" i="5" s="1"/>
  <c r="I1611" i="5" s="1"/>
  <c r="I1612" i="5" s="1"/>
  <c r="I1613" i="5" s="1"/>
  <c r="I1614" i="5" s="1"/>
  <c r="I1615" i="5" s="1"/>
  <c r="I1616" i="5" s="1"/>
  <c r="I1617" i="5" s="1"/>
  <c r="I1618" i="5" s="1"/>
  <c r="I1619" i="5" s="1"/>
  <c r="I1620" i="5" s="1"/>
  <c r="I1621" i="5" s="1"/>
  <c r="I1622" i="5" s="1"/>
  <c r="I1623" i="5" s="1"/>
  <c r="I1624" i="5" s="1"/>
  <c r="I1625" i="5" s="1"/>
  <c r="I1626" i="5" s="1"/>
  <c r="I1627" i="5" s="1"/>
  <c r="I1628" i="5" s="1"/>
  <c r="I1629" i="5" s="1"/>
  <c r="I1630" i="5" s="1"/>
  <c r="I1631" i="5" s="1"/>
  <c r="I1632" i="5" s="1"/>
  <c r="I1633" i="5" s="1"/>
  <c r="I1634" i="5" s="1"/>
  <c r="I1635" i="5" s="1"/>
  <c r="I1636" i="5" s="1"/>
  <c r="I1637" i="5" s="1"/>
  <c r="I1638" i="5" s="1"/>
  <c r="I1639" i="5" s="1"/>
  <c r="I1640" i="5" s="1"/>
  <c r="I1641" i="5" s="1"/>
  <c r="I1642" i="5" s="1"/>
  <c r="I1643" i="5" s="1"/>
  <c r="I1644" i="5" s="1"/>
  <c r="I1645" i="5" s="1"/>
  <c r="I1646" i="5" s="1"/>
  <c r="I1647" i="5" s="1"/>
  <c r="I1648" i="5" s="1"/>
  <c r="I1649" i="5" s="1"/>
  <c r="I1650" i="5" s="1"/>
  <c r="L1586" i="5"/>
  <c r="M1586" i="5"/>
  <c r="E1587" i="5"/>
  <c r="L1587" i="5"/>
  <c r="M1587" i="5"/>
  <c r="E1588" i="5"/>
  <c r="L1588" i="5"/>
  <c r="M1588" i="5"/>
  <c r="E1589" i="5"/>
  <c r="L1589" i="5"/>
  <c r="M1589" i="5"/>
  <c r="E1590" i="5"/>
  <c r="L1590" i="5"/>
  <c r="M1590" i="5"/>
  <c r="E1591" i="5"/>
  <c r="L1591" i="5"/>
  <c r="M1591" i="5"/>
  <c r="E1592" i="5"/>
  <c r="L1592" i="5"/>
  <c r="M1592" i="5"/>
  <c r="E1593" i="5"/>
  <c r="L1593" i="5"/>
  <c r="M1593" i="5"/>
  <c r="E1594" i="5"/>
  <c r="L1594" i="5"/>
  <c r="M1594" i="5"/>
  <c r="E1595" i="5"/>
  <c r="L1595" i="5"/>
  <c r="M1595" i="5"/>
  <c r="E1596" i="5"/>
  <c r="L1596" i="5"/>
  <c r="M1596" i="5"/>
  <c r="E1597" i="5"/>
  <c r="L1597" i="5"/>
  <c r="M1597" i="5"/>
  <c r="E1598" i="5"/>
  <c r="L1598" i="5"/>
  <c r="M1598" i="5"/>
  <c r="E1599" i="5"/>
  <c r="L1599" i="5"/>
  <c r="E1600" i="5"/>
  <c r="L1600" i="5"/>
  <c r="E1601" i="5"/>
  <c r="L1601" i="5"/>
  <c r="E1602" i="5"/>
  <c r="L1602" i="5"/>
  <c r="E1603" i="5"/>
  <c r="L1603" i="5"/>
  <c r="E1604" i="5"/>
  <c r="L1604" i="5"/>
  <c r="E1605" i="5"/>
  <c r="L1605" i="5"/>
  <c r="E1606" i="5"/>
  <c r="L1606" i="5"/>
  <c r="E1607" i="5"/>
  <c r="L1607" i="5"/>
  <c r="E1608" i="5"/>
  <c r="L1608" i="5"/>
  <c r="E1609" i="5"/>
  <c r="L1609" i="5"/>
  <c r="E1610" i="5"/>
  <c r="L1610" i="5"/>
  <c r="E1611" i="5"/>
  <c r="L1611" i="5"/>
  <c r="E1612" i="5"/>
  <c r="L1612" i="5"/>
  <c r="E1613" i="5"/>
  <c r="L1613" i="5"/>
  <c r="E1614" i="5"/>
  <c r="L1614" i="5"/>
  <c r="E1615" i="5"/>
  <c r="L1615" i="5"/>
  <c r="E1616" i="5"/>
  <c r="L1616" i="5"/>
  <c r="E1617" i="5"/>
  <c r="L1617" i="5"/>
  <c r="E1618" i="5"/>
  <c r="L1618" i="5"/>
  <c r="E1619" i="5"/>
  <c r="L1619" i="5"/>
  <c r="E1620" i="5"/>
  <c r="L1620" i="5"/>
  <c r="E1621" i="5"/>
  <c r="L1621" i="5"/>
  <c r="E1622" i="5"/>
  <c r="L1622" i="5"/>
  <c r="E1623" i="5"/>
  <c r="L1623" i="5"/>
  <c r="E1624" i="5"/>
  <c r="L1624" i="5"/>
  <c r="E1625" i="5"/>
  <c r="L1625" i="5"/>
  <c r="E1626" i="5"/>
  <c r="L1626" i="5"/>
  <c r="E1627" i="5"/>
  <c r="L1627" i="5"/>
  <c r="E1628" i="5"/>
  <c r="L1628" i="5"/>
  <c r="E1629" i="5"/>
  <c r="L1629" i="5"/>
  <c r="E1630" i="5"/>
  <c r="L1630" i="5"/>
  <c r="E1631" i="5"/>
  <c r="L1631" i="5"/>
  <c r="E1632" i="5"/>
  <c r="L1632" i="5"/>
  <c r="E1633" i="5"/>
  <c r="L1633" i="5"/>
  <c r="E1634" i="5"/>
  <c r="L1634" i="5"/>
  <c r="E1635" i="5"/>
  <c r="L1635" i="5"/>
  <c r="E1636" i="5"/>
  <c r="L1636" i="5"/>
  <c r="E1637" i="5"/>
  <c r="L1637" i="5"/>
  <c r="E1638" i="5"/>
  <c r="L1638" i="5"/>
  <c r="E1639" i="5"/>
  <c r="L1639" i="5"/>
  <c r="E1640" i="5"/>
  <c r="L1640" i="5"/>
  <c r="E1641" i="5"/>
  <c r="L1641" i="5"/>
  <c r="E1642" i="5"/>
  <c r="L1642" i="5"/>
  <c r="E1643" i="5"/>
  <c r="L1643" i="5"/>
  <c r="E1644" i="5"/>
  <c r="L1644" i="5"/>
  <c r="E1645" i="5"/>
  <c r="L1645" i="5"/>
  <c r="E1646" i="5"/>
  <c r="L1646" i="5"/>
  <c r="E1647" i="5"/>
  <c r="L1647" i="5"/>
  <c r="E1648" i="5"/>
  <c r="L1648" i="5"/>
  <c r="E1649" i="5"/>
  <c r="L1649" i="5"/>
  <c r="E1650" i="5"/>
  <c r="L1650" i="5"/>
  <c r="D1652" i="5"/>
  <c r="E1652" i="5"/>
  <c r="H1652" i="5"/>
  <c r="H1653" i="5" s="1"/>
  <c r="H1654" i="5" s="1"/>
  <c r="I1652" i="5"/>
  <c r="I1653" i="5" s="1"/>
  <c r="I1654" i="5" s="1"/>
  <c r="I1655" i="5" s="1"/>
  <c r="I1656" i="5" s="1"/>
  <c r="I1657" i="5" s="1"/>
  <c r="I1658" i="5" s="1"/>
  <c r="I1659" i="5" s="1"/>
  <c r="I1660" i="5" s="1"/>
  <c r="I1661" i="5" s="1"/>
  <c r="I1662" i="5" s="1"/>
  <c r="I1663" i="5" s="1"/>
  <c r="I1664" i="5" s="1"/>
  <c r="I1665" i="5" s="1"/>
  <c r="I1666" i="5" s="1"/>
  <c r="I1667" i="5" s="1"/>
  <c r="I1668" i="5" s="1"/>
  <c r="I1669" i="5" s="1"/>
  <c r="I1670" i="5" s="1"/>
  <c r="I1671" i="5" s="1"/>
  <c r="I1672" i="5" s="1"/>
  <c r="I1673" i="5" s="1"/>
  <c r="I1674" i="5" s="1"/>
  <c r="I1675" i="5" s="1"/>
  <c r="I1676" i="5" s="1"/>
  <c r="I1677" i="5" s="1"/>
  <c r="I1678" i="5" s="1"/>
  <c r="I1679" i="5" s="1"/>
  <c r="I1680" i="5" s="1"/>
  <c r="I1681" i="5" s="1"/>
  <c r="I1682" i="5" s="1"/>
  <c r="I1683" i="5" s="1"/>
  <c r="I1684" i="5" s="1"/>
  <c r="I1685" i="5" s="1"/>
  <c r="I1686" i="5" s="1"/>
  <c r="I1687" i="5" s="1"/>
  <c r="I1688" i="5" s="1"/>
  <c r="I1689" i="5" s="1"/>
  <c r="I1690" i="5" s="1"/>
  <c r="I1691" i="5" s="1"/>
  <c r="I1692" i="5" s="1"/>
  <c r="I1693" i="5" s="1"/>
  <c r="I1694" i="5" s="1"/>
  <c r="I1695" i="5" s="1"/>
  <c r="I1696" i="5" s="1"/>
  <c r="I1697" i="5" s="1"/>
  <c r="I1698" i="5" s="1"/>
  <c r="I1699" i="5" s="1"/>
  <c r="I1700" i="5" s="1"/>
  <c r="I1701" i="5" s="1"/>
  <c r="I1702" i="5" s="1"/>
  <c r="I1703" i="5" s="1"/>
  <c r="I1704" i="5" s="1"/>
  <c r="I1705" i="5" s="1"/>
  <c r="I1706" i="5" s="1"/>
  <c r="I1707" i="5" s="1"/>
  <c r="I1708" i="5" s="1"/>
  <c r="I1709" i="5" s="1"/>
  <c r="I1710" i="5" s="1"/>
  <c r="I1711" i="5" s="1"/>
  <c r="I1712" i="5" s="1"/>
  <c r="I1713" i="5" s="1"/>
  <c r="I1714" i="5" s="1"/>
  <c r="I1715" i="5" s="1"/>
  <c r="I1716" i="5" s="1"/>
  <c r="J1652" i="5"/>
  <c r="J1653" i="5" s="1"/>
  <c r="J1654" i="5" s="1"/>
  <c r="J1655" i="5" s="1"/>
  <c r="J1656" i="5" s="1"/>
  <c r="K1652" i="5"/>
  <c r="L1652" i="5"/>
  <c r="D1653" i="5"/>
  <c r="E1653" i="5"/>
  <c r="K1653" i="5"/>
  <c r="L1653" i="5"/>
  <c r="D1654" i="5"/>
  <c r="E1654" i="5"/>
  <c r="K1654" i="5"/>
  <c r="K1655" i="5" s="1"/>
  <c r="K1656" i="5" s="1"/>
  <c r="K1657" i="5" s="1"/>
  <c r="K1658" i="5" s="1"/>
  <c r="K1659" i="5" s="1"/>
  <c r="K1660" i="5" s="1"/>
  <c r="K1661" i="5" s="1"/>
  <c r="K1662" i="5" s="1"/>
  <c r="K1663" i="5" s="1"/>
  <c r="K1664" i="5" s="1"/>
  <c r="K1665" i="5" s="1"/>
  <c r="L1654" i="5"/>
  <c r="D1655" i="5"/>
  <c r="E1655" i="5"/>
  <c r="H1655" i="5"/>
  <c r="H1656" i="5" s="1"/>
  <c r="H1657" i="5" s="1"/>
  <c r="H1658" i="5" s="1"/>
  <c r="H1659" i="5" s="1"/>
  <c r="H1660" i="5" s="1"/>
  <c r="H1661" i="5" s="1"/>
  <c r="H1662" i="5" s="1"/>
  <c r="H1663" i="5" s="1"/>
  <c r="H1664" i="5" s="1"/>
  <c r="H1665" i="5" s="1"/>
  <c r="H1666" i="5" s="1"/>
  <c r="H1667" i="5" s="1"/>
  <c r="H1668" i="5" s="1"/>
  <c r="H1669" i="5" s="1"/>
  <c r="H1670" i="5" s="1"/>
  <c r="L1655" i="5"/>
  <c r="D1656" i="5"/>
  <c r="E1656" i="5"/>
  <c r="L1656" i="5"/>
  <c r="D1657" i="5"/>
  <c r="E1657" i="5"/>
  <c r="J1657" i="5"/>
  <c r="J1658" i="5" s="1"/>
  <c r="J1659" i="5" s="1"/>
  <c r="J1660" i="5" s="1"/>
  <c r="J1661" i="5" s="1"/>
  <c r="J1662" i="5" s="1"/>
  <c r="J1663" i="5" s="1"/>
  <c r="J1664" i="5" s="1"/>
  <c r="J1665" i="5" s="1"/>
  <c r="J1666" i="5" s="1"/>
  <c r="J1667" i="5" s="1"/>
  <c r="J1668" i="5" s="1"/>
  <c r="J1669" i="5" s="1"/>
  <c r="J1670" i="5" s="1"/>
  <c r="J1671" i="5" s="1"/>
  <c r="J1672" i="5" s="1"/>
  <c r="L1657" i="5"/>
  <c r="D1658" i="5"/>
  <c r="E1658" i="5"/>
  <c r="L1658" i="5"/>
  <c r="D1659" i="5"/>
  <c r="E1659" i="5"/>
  <c r="L1659" i="5"/>
  <c r="D1660" i="5"/>
  <c r="E1660" i="5"/>
  <c r="L1660" i="5"/>
  <c r="D1661" i="5"/>
  <c r="E1661" i="5"/>
  <c r="L1661" i="5"/>
  <c r="D1662" i="5"/>
  <c r="E1662" i="5"/>
  <c r="L1662" i="5"/>
  <c r="D1663" i="5"/>
  <c r="E1663" i="5"/>
  <c r="L1663" i="5"/>
  <c r="D1664" i="5"/>
  <c r="E1664" i="5"/>
  <c r="L1664" i="5"/>
  <c r="D1665" i="5"/>
  <c r="E1665" i="5"/>
  <c r="L1665" i="5"/>
  <c r="D1666" i="5"/>
  <c r="E1666" i="5"/>
  <c r="K1666" i="5"/>
  <c r="K1667" i="5" s="1"/>
  <c r="K1668" i="5" s="1"/>
  <c r="K1669" i="5" s="1"/>
  <c r="K1670" i="5" s="1"/>
  <c r="K1671" i="5" s="1"/>
  <c r="K1672" i="5" s="1"/>
  <c r="K1673" i="5" s="1"/>
  <c r="K1674" i="5" s="1"/>
  <c r="K1675" i="5" s="1"/>
  <c r="K1676" i="5" s="1"/>
  <c r="K1677" i="5" s="1"/>
  <c r="K1678" i="5" s="1"/>
  <c r="K1679" i="5" s="1"/>
  <c r="K1680" i="5" s="1"/>
  <c r="K1681" i="5" s="1"/>
  <c r="K1682" i="5" s="1"/>
  <c r="K1683" i="5" s="1"/>
  <c r="K1684" i="5" s="1"/>
  <c r="K1685" i="5" s="1"/>
  <c r="K1686" i="5" s="1"/>
  <c r="K1687" i="5" s="1"/>
  <c r="K1688" i="5" s="1"/>
  <c r="K1689" i="5" s="1"/>
  <c r="K1690" i="5" s="1"/>
  <c r="K1691" i="5" s="1"/>
  <c r="K1692" i="5" s="1"/>
  <c r="K1693" i="5" s="1"/>
  <c r="K1694" i="5" s="1"/>
  <c r="K1695" i="5" s="1"/>
  <c r="K1696" i="5" s="1"/>
  <c r="K1697" i="5" s="1"/>
  <c r="K1698" i="5" s="1"/>
  <c r="K1699" i="5" s="1"/>
  <c r="K1700" i="5" s="1"/>
  <c r="K1701" i="5" s="1"/>
  <c r="K1702" i="5" s="1"/>
  <c r="K1703" i="5" s="1"/>
  <c r="K1704" i="5" s="1"/>
  <c r="K1705" i="5" s="1"/>
  <c r="K1706" i="5" s="1"/>
  <c r="K1707" i="5" s="1"/>
  <c r="K1708" i="5" s="1"/>
  <c r="K1709" i="5" s="1"/>
  <c r="K1710" i="5" s="1"/>
  <c r="K1711" i="5" s="1"/>
  <c r="K1712" i="5" s="1"/>
  <c r="K1713" i="5" s="1"/>
  <c r="K1714" i="5" s="1"/>
  <c r="K1715" i="5" s="1"/>
  <c r="K1716" i="5" s="1"/>
  <c r="L1666" i="5"/>
  <c r="D1667" i="5"/>
  <c r="E1667" i="5"/>
  <c r="L1667" i="5"/>
  <c r="D1668" i="5"/>
  <c r="E1668" i="5"/>
  <c r="L1668" i="5"/>
  <c r="D1669" i="5"/>
  <c r="E1669" i="5"/>
  <c r="L1669" i="5"/>
  <c r="D1670" i="5"/>
  <c r="E1670" i="5"/>
  <c r="L1670" i="5"/>
  <c r="D1671" i="5"/>
  <c r="E1671" i="5"/>
  <c r="H1671" i="5"/>
  <c r="H1672" i="5" s="1"/>
  <c r="H1673" i="5" s="1"/>
  <c r="H1674" i="5" s="1"/>
  <c r="H1675" i="5" s="1"/>
  <c r="H1676" i="5" s="1"/>
  <c r="H1677" i="5" s="1"/>
  <c r="H1678" i="5" s="1"/>
  <c r="H1679" i="5" s="1"/>
  <c r="H1680" i="5" s="1"/>
  <c r="H1681" i="5" s="1"/>
  <c r="H1682" i="5" s="1"/>
  <c r="H1683" i="5" s="1"/>
  <c r="H1684" i="5" s="1"/>
  <c r="H1685" i="5" s="1"/>
  <c r="H1686" i="5" s="1"/>
  <c r="H1687" i="5" s="1"/>
  <c r="H1688" i="5" s="1"/>
  <c r="H1689" i="5" s="1"/>
  <c r="H1690" i="5" s="1"/>
  <c r="H1691" i="5" s="1"/>
  <c r="H1692" i="5" s="1"/>
  <c r="H1693" i="5" s="1"/>
  <c r="H1694" i="5" s="1"/>
  <c r="H1695" i="5" s="1"/>
  <c r="H1696" i="5" s="1"/>
  <c r="H1697" i="5" s="1"/>
  <c r="H1698" i="5" s="1"/>
  <c r="H1699" i="5" s="1"/>
  <c r="H1700" i="5" s="1"/>
  <c r="H1701" i="5" s="1"/>
  <c r="H1702" i="5" s="1"/>
  <c r="L1671" i="5"/>
  <c r="D1672" i="5"/>
  <c r="E1672" i="5"/>
  <c r="L1672" i="5"/>
  <c r="D1673" i="5"/>
  <c r="E1673" i="5"/>
  <c r="J1673" i="5"/>
  <c r="J1674" i="5" s="1"/>
  <c r="J1675" i="5" s="1"/>
  <c r="J1676" i="5" s="1"/>
  <c r="J1677" i="5" s="1"/>
  <c r="J1678" i="5" s="1"/>
  <c r="J1679" i="5" s="1"/>
  <c r="J1680" i="5" s="1"/>
  <c r="J1681" i="5" s="1"/>
  <c r="J1682" i="5" s="1"/>
  <c r="J1683" i="5" s="1"/>
  <c r="J1684" i="5" s="1"/>
  <c r="J1685" i="5" s="1"/>
  <c r="J1686" i="5" s="1"/>
  <c r="J1687" i="5" s="1"/>
  <c r="J1688" i="5" s="1"/>
  <c r="J1689" i="5" s="1"/>
  <c r="J1690" i="5" s="1"/>
  <c r="J1691" i="5" s="1"/>
  <c r="J1692" i="5" s="1"/>
  <c r="J1693" i="5" s="1"/>
  <c r="J1694" i="5" s="1"/>
  <c r="J1695" i="5" s="1"/>
  <c r="J1696" i="5" s="1"/>
  <c r="J1697" i="5" s="1"/>
  <c r="J1698" i="5" s="1"/>
  <c r="J1699" i="5" s="1"/>
  <c r="J1700" i="5" s="1"/>
  <c r="J1701" i="5" s="1"/>
  <c r="J1702" i="5" s="1"/>
  <c r="J1703" i="5" s="1"/>
  <c r="J1704" i="5" s="1"/>
  <c r="J1705" i="5" s="1"/>
  <c r="J1706" i="5" s="1"/>
  <c r="J1707" i="5" s="1"/>
  <c r="J1708" i="5" s="1"/>
  <c r="J1709" i="5" s="1"/>
  <c r="J1710" i="5" s="1"/>
  <c r="J1711" i="5" s="1"/>
  <c r="J1712" i="5" s="1"/>
  <c r="J1713" i="5" s="1"/>
  <c r="J1714" i="5" s="1"/>
  <c r="J1715" i="5" s="1"/>
  <c r="J1716" i="5" s="1"/>
  <c r="L1673" i="5"/>
  <c r="D1674" i="5"/>
  <c r="E1674" i="5"/>
  <c r="L1674" i="5"/>
  <c r="D1675" i="5"/>
  <c r="E1675" i="5"/>
  <c r="L1675" i="5"/>
  <c r="D1676" i="5"/>
  <c r="E1676" i="5"/>
  <c r="L1676" i="5"/>
  <c r="D1677" i="5"/>
  <c r="E1677" i="5"/>
  <c r="L1677" i="5"/>
  <c r="D1678" i="5"/>
  <c r="E1678" i="5"/>
  <c r="L1678" i="5"/>
  <c r="D1679" i="5"/>
  <c r="E1679" i="5"/>
  <c r="L1679" i="5"/>
  <c r="D1680" i="5"/>
  <c r="E1680" i="5"/>
  <c r="L1680" i="5"/>
  <c r="D1681" i="5"/>
  <c r="E1681" i="5"/>
  <c r="L1681" i="5"/>
  <c r="D1682" i="5"/>
  <c r="E1682" i="5"/>
  <c r="L1682" i="5"/>
  <c r="D1683" i="5"/>
  <c r="E1683" i="5"/>
  <c r="L1683" i="5"/>
  <c r="D1684" i="5"/>
  <c r="E1684" i="5"/>
  <c r="L1684" i="5"/>
  <c r="D1685" i="5"/>
  <c r="E1685" i="5"/>
  <c r="L1685" i="5"/>
  <c r="D1686" i="5"/>
  <c r="E1686" i="5"/>
  <c r="L1686" i="5"/>
  <c r="D1687" i="5"/>
  <c r="E1687" i="5"/>
  <c r="L1687" i="5"/>
  <c r="D1688" i="5"/>
  <c r="E1688" i="5"/>
  <c r="L1688" i="5"/>
  <c r="D1689" i="5"/>
  <c r="E1689" i="5"/>
  <c r="L1689" i="5"/>
  <c r="D1690" i="5"/>
  <c r="E1690" i="5"/>
  <c r="L1690" i="5"/>
  <c r="D1691" i="5"/>
  <c r="E1691" i="5"/>
  <c r="L1691" i="5"/>
  <c r="D1692" i="5"/>
  <c r="E1692" i="5"/>
  <c r="L1692" i="5"/>
  <c r="D1693" i="5"/>
  <c r="E1693" i="5"/>
  <c r="L1693" i="5"/>
  <c r="D1694" i="5"/>
  <c r="E1694" i="5"/>
  <c r="L1694" i="5"/>
  <c r="D1695" i="5"/>
  <c r="E1695" i="5"/>
  <c r="L1695" i="5"/>
  <c r="D1696" i="5"/>
  <c r="E1696" i="5"/>
  <c r="L1696" i="5"/>
  <c r="D1697" i="5"/>
  <c r="E1697" i="5"/>
  <c r="L1697" i="5"/>
  <c r="D1698" i="5"/>
  <c r="E1698" i="5"/>
  <c r="L1698" i="5"/>
  <c r="D1699" i="5"/>
  <c r="E1699" i="5"/>
  <c r="L1699" i="5"/>
  <c r="D1700" i="5"/>
  <c r="E1700" i="5"/>
  <c r="L1700" i="5"/>
  <c r="D1701" i="5"/>
  <c r="E1701" i="5"/>
  <c r="L1701" i="5"/>
  <c r="D1702" i="5"/>
  <c r="E1702" i="5"/>
  <c r="L1702" i="5"/>
  <c r="D1703" i="5"/>
  <c r="E1703" i="5"/>
  <c r="H1703" i="5"/>
  <c r="H1704" i="5" s="1"/>
  <c r="H1705" i="5" s="1"/>
  <c r="H1706" i="5" s="1"/>
  <c r="H1707" i="5" s="1"/>
  <c r="H1708" i="5" s="1"/>
  <c r="H1709" i="5" s="1"/>
  <c r="H1710" i="5" s="1"/>
  <c r="H1711" i="5" s="1"/>
  <c r="H1712" i="5" s="1"/>
  <c r="H1713" i="5" s="1"/>
  <c r="H1714" i="5" s="1"/>
  <c r="H1715" i="5" s="1"/>
  <c r="H1716" i="5" s="1"/>
  <c r="L1703" i="5"/>
  <c r="D1704" i="5"/>
  <c r="E1704" i="5"/>
  <c r="L1704" i="5"/>
  <c r="D1705" i="5"/>
  <c r="E1705" i="5"/>
  <c r="L1705" i="5"/>
  <c r="D1706" i="5"/>
  <c r="E1706" i="5"/>
  <c r="L1706" i="5"/>
  <c r="D1707" i="5"/>
  <c r="E1707" i="5"/>
  <c r="L1707" i="5"/>
  <c r="D1708" i="5"/>
  <c r="E1708" i="5"/>
  <c r="L1708" i="5"/>
  <c r="D1709" i="5"/>
  <c r="E1709" i="5"/>
  <c r="L1709" i="5"/>
  <c r="D1710" i="5"/>
  <c r="E1710" i="5"/>
  <c r="L1710" i="5"/>
  <c r="D1711" i="5"/>
  <c r="E1711" i="5"/>
  <c r="L1711" i="5"/>
  <c r="D1712" i="5"/>
  <c r="E1712" i="5"/>
  <c r="L1712" i="5"/>
  <c r="D1713" i="5"/>
  <c r="E1713" i="5"/>
  <c r="L1713" i="5"/>
  <c r="D1714" i="5"/>
  <c r="E1714" i="5"/>
  <c r="L1714" i="5"/>
  <c r="D1715" i="5"/>
  <c r="E1715" i="5"/>
  <c r="L1715" i="5"/>
  <c r="D1716" i="5"/>
  <c r="E1716" i="5"/>
  <c r="L1716" i="5"/>
  <c r="D1718" i="5"/>
  <c r="E1718" i="5"/>
  <c r="I1718" i="5"/>
  <c r="I1719" i="5" s="1"/>
  <c r="I1720" i="5" s="1"/>
  <c r="I1721" i="5" s="1"/>
  <c r="I1722" i="5" s="1"/>
  <c r="I1723" i="5" s="1"/>
  <c r="I1724" i="5" s="1"/>
  <c r="I1725" i="5" s="1"/>
  <c r="I1726" i="5" s="1"/>
  <c r="I1727" i="5" s="1"/>
  <c r="I1728" i="5" s="1"/>
  <c r="I1729" i="5" s="1"/>
  <c r="I1730" i="5" s="1"/>
  <c r="I1731" i="5" s="1"/>
  <c r="I1732" i="5" s="1"/>
  <c r="I1733" i="5" s="1"/>
  <c r="I1734" i="5" s="1"/>
  <c r="I1735" i="5" s="1"/>
  <c r="I1736" i="5" s="1"/>
  <c r="I1737" i="5" s="1"/>
  <c r="I1738" i="5" s="1"/>
  <c r="I1739" i="5" s="1"/>
  <c r="I1740" i="5" s="1"/>
  <c r="I1741" i="5" s="1"/>
  <c r="I1742" i="5" s="1"/>
  <c r="I1743" i="5" s="1"/>
  <c r="I1744" i="5" s="1"/>
  <c r="I1745" i="5" s="1"/>
  <c r="I1746" i="5" s="1"/>
  <c r="I1747" i="5" s="1"/>
  <c r="I1748" i="5" s="1"/>
  <c r="I1749" i="5" s="1"/>
  <c r="I1750" i="5" s="1"/>
  <c r="I1751" i="5" s="1"/>
  <c r="I1752" i="5" s="1"/>
  <c r="I1753" i="5" s="1"/>
  <c r="I1754" i="5" s="1"/>
  <c r="I1755" i="5" s="1"/>
  <c r="I1756" i="5" s="1"/>
  <c r="I1757" i="5" s="1"/>
  <c r="I1758" i="5" s="1"/>
  <c r="I1759" i="5" s="1"/>
  <c r="I1760" i="5" s="1"/>
  <c r="I1761" i="5" s="1"/>
  <c r="I1762" i="5" s="1"/>
  <c r="I1763" i="5" s="1"/>
  <c r="I1764" i="5" s="1"/>
  <c r="I1765" i="5" s="1"/>
  <c r="I1766" i="5" s="1"/>
  <c r="I1767" i="5" s="1"/>
  <c r="I1768" i="5" s="1"/>
  <c r="I1769" i="5" s="1"/>
  <c r="I1770" i="5" s="1"/>
  <c r="I1771" i="5" s="1"/>
  <c r="I1772" i="5" s="1"/>
  <c r="I1773" i="5" s="1"/>
  <c r="I1774" i="5" s="1"/>
  <c r="I1775" i="5" s="1"/>
  <c r="I1776" i="5" s="1"/>
  <c r="I1777" i="5" s="1"/>
  <c r="I1778" i="5" s="1"/>
  <c r="I1779" i="5" s="1"/>
  <c r="I1780" i="5" s="1"/>
  <c r="I1781" i="5" s="1"/>
  <c r="I1782" i="5" s="1"/>
  <c r="L1718" i="5"/>
  <c r="D1719" i="5"/>
  <c r="E1719" i="5"/>
  <c r="L1719" i="5"/>
  <c r="D1720" i="5"/>
  <c r="E1720" i="5"/>
  <c r="L1720" i="5"/>
  <c r="D1721" i="5"/>
  <c r="E1721" i="5"/>
  <c r="L1721" i="5"/>
  <c r="D1722" i="5"/>
  <c r="E1722" i="5"/>
  <c r="L1722" i="5"/>
  <c r="D1723" i="5"/>
  <c r="E1723" i="5"/>
  <c r="L1723" i="5"/>
  <c r="D1724" i="5"/>
  <c r="E1724" i="5"/>
  <c r="L1724" i="5"/>
  <c r="D1725" i="5"/>
  <c r="E1725" i="5"/>
  <c r="L1725" i="5"/>
  <c r="D1726" i="5"/>
  <c r="E1726" i="5"/>
  <c r="L1726" i="5"/>
  <c r="D1727" i="5"/>
  <c r="E1727" i="5"/>
  <c r="L1727" i="5"/>
  <c r="D1728" i="5"/>
  <c r="E1728" i="5"/>
  <c r="L1728" i="5"/>
  <c r="D1729" i="5"/>
  <c r="E1729" i="5"/>
  <c r="L1729" i="5"/>
  <c r="D1730" i="5"/>
  <c r="E1730" i="5"/>
  <c r="L1730" i="5"/>
  <c r="D1731" i="5"/>
  <c r="E1731" i="5"/>
  <c r="L1731" i="5"/>
  <c r="D1732" i="5"/>
  <c r="E1732" i="5"/>
  <c r="L1732" i="5"/>
  <c r="D1733" i="5"/>
  <c r="E1733" i="5"/>
  <c r="L1733" i="5"/>
  <c r="D1734" i="5"/>
  <c r="E1734" i="5"/>
  <c r="L1734" i="5"/>
  <c r="D1735" i="5"/>
  <c r="E1735" i="5"/>
  <c r="L1735" i="5"/>
  <c r="D1736" i="5"/>
  <c r="E1736" i="5"/>
  <c r="L1736" i="5"/>
  <c r="D1737" i="5"/>
  <c r="E1737" i="5"/>
  <c r="L1737" i="5"/>
  <c r="D1738" i="5"/>
  <c r="E1738" i="5"/>
  <c r="L1738" i="5"/>
  <c r="D1739" i="5"/>
  <c r="E1739" i="5"/>
  <c r="L1739" i="5"/>
  <c r="D1740" i="5"/>
  <c r="E1740" i="5"/>
  <c r="L1740" i="5"/>
  <c r="D1741" i="5"/>
  <c r="E1741" i="5"/>
  <c r="L1741" i="5"/>
  <c r="D1742" i="5"/>
  <c r="E1742" i="5"/>
  <c r="L1742" i="5"/>
  <c r="D1743" i="5"/>
  <c r="E1743" i="5"/>
  <c r="L1743" i="5"/>
  <c r="D1744" i="5"/>
  <c r="E1744" i="5"/>
  <c r="L1744" i="5"/>
  <c r="D1745" i="5"/>
  <c r="E1745" i="5"/>
  <c r="L1745" i="5"/>
  <c r="D1746" i="5"/>
  <c r="E1746" i="5"/>
  <c r="L1746" i="5"/>
  <c r="D1747" i="5"/>
  <c r="E1747" i="5"/>
  <c r="L1747" i="5"/>
  <c r="D1748" i="5"/>
  <c r="E1748" i="5"/>
  <c r="L1748" i="5"/>
  <c r="D1749" i="5"/>
  <c r="E1749" i="5"/>
  <c r="L1749" i="5"/>
  <c r="D1750" i="5"/>
  <c r="E1750" i="5"/>
  <c r="L1750" i="5"/>
  <c r="D1751" i="5"/>
  <c r="E1751" i="5"/>
  <c r="L1751" i="5"/>
  <c r="D1752" i="5"/>
  <c r="E1752" i="5"/>
  <c r="L1752" i="5"/>
  <c r="D1753" i="5"/>
  <c r="E1753" i="5"/>
  <c r="L1753" i="5"/>
  <c r="D1754" i="5"/>
  <c r="E1754" i="5"/>
  <c r="L1754" i="5"/>
  <c r="D1755" i="5"/>
  <c r="E1755" i="5"/>
  <c r="L1755" i="5"/>
  <c r="D1756" i="5"/>
  <c r="E1756" i="5"/>
  <c r="L1756" i="5"/>
  <c r="D1757" i="5"/>
  <c r="E1757" i="5"/>
  <c r="L1757" i="5"/>
  <c r="D1758" i="5"/>
  <c r="E1758" i="5"/>
  <c r="L1758" i="5"/>
  <c r="D1759" i="5"/>
  <c r="E1759" i="5"/>
  <c r="L1759" i="5"/>
  <c r="D1760" i="5"/>
  <c r="E1760" i="5"/>
  <c r="L1760" i="5"/>
  <c r="D1761" i="5"/>
  <c r="E1761" i="5"/>
  <c r="L1761" i="5"/>
  <c r="D1762" i="5"/>
  <c r="E1762" i="5"/>
  <c r="L1762" i="5"/>
  <c r="D1763" i="5"/>
  <c r="E1763" i="5"/>
  <c r="L1763" i="5"/>
  <c r="D1764" i="5"/>
  <c r="E1764" i="5"/>
  <c r="L1764" i="5"/>
  <c r="D1765" i="5"/>
  <c r="E1765" i="5"/>
  <c r="L1765" i="5"/>
  <c r="D1766" i="5"/>
  <c r="E1766" i="5"/>
  <c r="L1766" i="5"/>
  <c r="D1767" i="5"/>
  <c r="E1767" i="5"/>
  <c r="L1767" i="5"/>
  <c r="D1768" i="5"/>
  <c r="E1768" i="5"/>
  <c r="L1768" i="5"/>
  <c r="D1769" i="5"/>
  <c r="E1769" i="5"/>
  <c r="L1769" i="5"/>
  <c r="D1770" i="5"/>
  <c r="E1770" i="5"/>
  <c r="L1770" i="5"/>
  <c r="D1771" i="5"/>
  <c r="E1771" i="5"/>
  <c r="L1771" i="5"/>
  <c r="D1772" i="5"/>
  <c r="E1772" i="5"/>
  <c r="L1772" i="5"/>
  <c r="D1773" i="5"/>
  <c r="E1773" i="5"/>
  <c r="L1773" i="5"/>
  <c r="D1774" i="5"/>
  <c r="E1774" i="5"/>
  <c r="L1774" i="5"/>
  <c r="D1775" i="5"/>
  <c r="E1775" i="5"/>
  <c r="L1775" i="5"/>
  <c r="D1776" i="5"/>
  <c r="E1776" i="5"/>
  <c r="L1776" i="5"/>
  <c r="D1777" i="5"/>
  <c r="E1777" i="5"/>
  <c r="L1777" i="5"/>
  <c r="D1778" i="5"/>
  <c r="E1778" i="5"/>
  <c r="L1778" i="5"/>
  <c r="D1779" i="5"/>
  <c r="E1779" i="5"/>
  <c r="L1779" i="5"/>
  <c r="D1780" i="5"/>
  <c r="E1780" i="5"/>
  <c r="L1780" i="5"/>
  <c r="D1781" i="5"/>
  <c r="E1781" i="5"/>
  <c r="L1781" i="5"/>
  <c r="D1782" i="5"/>
  <c r="E1782" i="5"/>
  <c r="L1782" i="5"/>
  <c r="E1784" i="5"/>
  <c r="I1784" i="5"/>
  <c r="I1785" i="5" s="1"/>
  <c r="I1786" i="5" s="1"/>
  <c r="I1787" i="5" s="1"/>
  <c r="I1788" i="5" s="1"/>
  <c r="I1789" i="5" s="1"/>
  <c r="I1790" i="5" s="1"/>
  <c r="I1791" i="5" s="1"/>
  <c r="I1792" i="5" s="1"/>
  <c r="I1793" i="5" s="1"/>
  <c r="I1794" i="5" s="1"/>
  <c r="I1795" i="5" s="1"/>
  <c r="I1796" i="5" s="1"/>
  <c r="I1797" i="5" s="1"/>
  <c r="I1798" i="5" s="1"/>
  <c r="I1799" i="5" s="1"/>
  <c r="I1800" i="5" s="1"/>
  <c r="I1801" i="5" s="1"/>
  <c r="I1802" i="5" s="1"/>
  <c r="I1803" i="5" s="1"/>
  <c r="I1804" i="5" s="1"/>
  <c r="I1805" i="5" s="1"/>
  <c r="I1806" i="5" s="1"/>
  <c r="I1807" i="5" s="1"/>
  <c r="I1808" i="5" s="1"/>
  <c r="I1809" i="5" s="1"/>
  <c r="I1810" i="5" s="1"/>
  <c r="I1811" i="5" s="1"/>
  <c r="I1812" i="5" s="1"/>
  <c r="I1813" i="5" s="1"/>
  <c r="I1814" i="5" s="1"/>
  <c r="I1815" i="5" s="1"/>
  <c r="I1816" i="5" s="1"/>
  <c r="I1817" i="5" s="1"/>
  <c r="I1818" i="5" s="1"/>
  <c r="I1819" i="5" s="1"/>
  <c r="I1820" i="5" s="1"/>
  <c r="I1821" i="5" s="1"/>
  <c r="I1822" i="5" s="1"/>
  <c r="I1823" i="5" s="1"/>
  <c r="I1824" i="5" s="1"/>
  <c r="I1825" i="5" s="1"/>
  <c r="I1826" i="5" s="1"/>
  <c r="I1827" i="5" s="1"/>
  <c r="I1828" i="5" s="1"/>
  <c r="I1829" i="5" s="1"/>
  <c r="I1830" i="5" s="1"/>
  <c r="I1831" i="5" s="1"/>
  <c r="I1832" i="5" s="1"/>
  <c r="I1833" i="5" s="1"/>
  <c r="I1834" i="5" s="1"/>
  <c r="I1835" i="5" s="1"/>
  <c r="I1836" i="5" s="1"/>
  <c r="I1837" i="5" s="1"/>
  <c r="I1838" i="5" s="1"/>
  <c r="I1839" i="5" s="1"/>
  <c r="I1840" i="5" s="1"/>
  <c r="I1841" i="5" s="1"/>
  <c r="I1842" i="5" s="1"/>
  <c r="I1843" i="5" s="1"/>
  <c r="I1844" i="5" s="1"/>
  <c r="I1845" i="5" s="1"/>
  <c r="I1846" i="5" s="1"/>
  <c r="I1847" i="5" s="1"/>
  <c r="I1848" i="5" s="1"/>
  <c r="L1784" i="5"/>
  <c r="M1784" i="5"/>
  <c r="E1785" i="5"/>
  <c r="L1785" i="5"/>
  <c r="M1785" i="5"/>
  <c r="E1786" i="5"/>
  <c r="L1786" i="5"/>
  <c r="M1786" i="5"/>
  <c r="E1787" i="5"/>
  <c r="L1787" i="5"/>
  <c r="M1787" i="5"/>
  <c r="E1788" i="5"/>
  <c r="L1788" i="5"/>
  <c r="M1788" i="5"/>
  <c r="E1789" i="5"/>
  <c r="L1789" i="5"/>
  <c r="M1789" i="5"/>
  <c r="E1790" i="5"/>
  <c r="L1790" i="5"/>
  <c r="M1790" i="5"/>
  <c r="E1791" i="5"/>
  <c r="L1791" i="5"/>
  <c r="M1791" i="5"/>
  <c r="E1792" i="5"/>
  <c r="L1792" i="5"/>
  <c r="M1792" i="5"/>
  <c r="E1793" i="5"/>
  <c r="L1793" i="5"/>
  <c r="M1793" i="5"/>
  <c r="E1794" i="5"/>
  <c r="L1794" i="5"/>
  <c r="M1794" i="5"/>
  <c r="E1795" i="5"/>
  <c r="L1795" i="5"/>
  <c r="M1795" i="5"/>
  <c r="E1796" i="5"/>
  <c r="L1796" i="5"/>
  <c r="M1796" i="5"/>
  <c r="E1797" i="5"/>
  <c r="L1797" i="5"/>
  <c r="E1798" i="5"/>
  <c r="L1798" i="5"/>
  <c r="E1799" i="5"/>
  <c r="L1799" i="5"/>
  <c r="E1800" i="5"/>
  <c r="L1800" i="5"/>
  <c r="E1801" i="5"/>
  <c r="L1801" i="5"/>
  <c r="E1802" i="5"/>
  <c r="L1802" i="5"/>
  <c r="E1803" i="5"/>
  <c r="L1803" i="5"/>
  <c r="E1804" i="5"/>
  <c r="L1804" i="5"/>
  <c r="E1805" i="5"/>
  <c r="L1805" i="5"/>
  <c r="E1806" i="5"/>
  <c r="L1806" i="5"/>
  <c r="E1807" i="5"/>
  <c r="L1807" i="5"/>
  <c r="E1808" i="5"/>
  <c r="L1808" i="5"/>
  <c r="E1809" i="5"/>
  <c r="L1809" i="5"/>
  <c r="E1810" i="5"/>
  <c r="L1810" i="5"/>
  <c r="E1811" i="5"/>
  <c r="L1811" i="5"/>
  <c r="E1812" i="5"/>
  <c r="L1812" i="5"/>
  <c r="E1813" i="5"/>
  <c r="L1813" i="5"/>
  <c r="E1814" i="5"/>
  <c r="L1814" i="5"/>
  <c r="E1815" i="5"/>
  <c r="L1815" i="5"/>
  <c r="E1816" i="5"/>
  <c r="L1816" i="5"/>
  <c r="E1817" i="5"/>
  <c r="L1817" i="5"/>
  <c r="E1818" i="5"/>
  <c r="L1818" i="5"/>
  <c r="E1819" i="5"/>
  <c r="L1819" i="5"/>
  <c r="E1820" i="5"/>
  <c r="L1820" i="5"/>
  <c r="E1821" i="5"/>
  <c r="L1821" i="5"/>
  <c r="E1822" i="5"/>
  <c r="L1822" i="5"/>
  <c r="E1823" i="5"/>
  <c r="L1823" i="5"/>
  <c r="E1824" i="5"/>
  <c r="L1824" i="5"/>
  <c r="E1825" i="5"/>
  <c r="L1825" i="5"/>
  <c r="E1826" i="5"/>
  <c r="L1826" i="5"/>
  <c r="E1827" i="5"/>
  <c r="L1827" i="5"/>
  <c r="E1828" i="5"/>
  <c r="L1828" i="5"/>
  <c r="E1829" i="5"/>
  <c r="L1829" i="5"/>
  <c r="E1830" i="5"/>
  <c r="L1830" i="5"/>
  <c r="E1831" i="5"/>
  <c r="L1831" i="5"/>
  <c r="E1832" i="5"/>
  <c r="L1832" i="5"/>
  <c r="E1833" i="5"/>
  <c r="L1833" i="5"/>
  <c r="E1834" i="5"/>
  <c r="L1834" i="5"/>
  <c r="E1835" i="5"/>
  <c r="L1835" i="5"/>
  <c r="E1836" i="5"/>
  <c r="L1836" i="5"/>
  <c r="E1837" i="5"/>
  <c r="L1837" i="5"/>
  <c r="E1838" i="5"/>
  <c r="L1838" i="5"/>
  <c r="E1839" i="5"/>
  <c r="L1839" i="5"/>
  <c r="E1840" i="5"/>
  <c r="L1840" i="5"/>
  <c r="E1841" i="5"/>
  <c r="L1841" i="5"/>
  <c r="E1842" i="5"/>
  <c r="L1842" i="5"/>
  <c r="E1843" i="5"/>
  <c r="L1843" i="5"/>
  <c r="E1844" i="5"/>
  <c r="L1844" i="5"/>
  <c r="E1845" i="5"/>
  <c r="L1845" i="5"/>
  <c r="E1846" i="5"/>
  <c r="L1846" i="5"/>
  <c r="E1847" i="5"/>
  <c r="L1847" i="5"/>
  <c r="E1848" i="5"/>
  <c r="L1848" i="5"/>
  <c r="D1850" i="5"/>
  <c r="E1850" i="5"/>
  <c r="I1850" i="5"/>
  <c r="I1851" i="5" s="1"/>
  <c r="I1852" i="5" s="1"/>
  <c r="I1853" i="5" s="1"/>
  <c r="I1854" i="5" s="1"/>
  <c r="I1855" i="5" s="1"/>
  <c r="I1856" i="5" s="1"/>
  <c r="I1857" i="5" s="1"/>
  <c r="I1858" i="5" s="1"/>
  <c r="I1859" i="5" s="1"/>
  <c r="I1860" i="5" s="1"/>
  <c r="I1861" i="5" s="1"/>
  <c r="I1862" i="5" s="1"/>
  <c r="I1863" i="5" s="1"/>
  <c r="I1864" i="5" s="1"/>
  <c r="I1865" i="5" s="1"/>
  <c r="I1866" i="5" s="1"/>
  <c r="I1867" i="5" s="1"/>
  <c r="I1868" i="5" s="1"/>
  <c r="I1869" i="5" s="1"/>
  <c r="I1870" i="5" s="1"/>
  <c r="I1871" i="5" s="1"/>
  <c r="I1872" i="5" s="1"/>
  <c r="I1873" i="5" s="1"/>
  <c r="I1874" i="5" s="1"/>
  <c r="I1875" i="5" s="1"/>
  <c r="I1876" i="5" s="1"/>
  <c r="I1877" i="5" s="1"/>
  <c r="I1878" i="5" s="1"/>
  <c r="I1879" i="5" s="1"/>
  <c r="I1880" i="5" s="1"/>
  <c r="I1881" i="5" s="1"/>
  <c r="I1882" i="5" s="1"/>
  <c r="I1883" i="5" s="1"/>
  <c r="I1884" i="5" s="1"/>
  <c r="I1885" i="5" s="1"/>
  <c r="I1886" i="5" s="1"/>
  <c r="I1887" i="5" s="1"/>
  <c r="I1888" i="5" s="1"/>
  <c r="I1889" i="5" s="1"/>
  <c r="I1890" i="5" s="1"/>
  <c r="I1891" i="5" s="1"/>
  <c r="I1892" i="5" s="1"/>
  <c r="I1893" i="5" s="1"/>
  <c r="I1894" i="5" s="1"/>
  <c r="I1895" i="5" s="1"/>
  <c r="I1896" i="5" s="1"/>
  <c r="I1897" i="5" s="1"/>
  <c r="I1898" i="5" s="1"/>
  <c r="I1899" i="5" s="1"/>
  <c r="I1900" i="5" s="1"/>
  <c r="I1901" i="5" s="1"/>
  <c r="I1902" i="5" s="1"/>
  <c r="I1903" i="5" s="1"/>
  <c r="I1904" i="5" s="1"/>
  <c r="I1905" i="5" s="1"/>
  <c r="I1906" i="5" s="1"/>
  <c r="I1907" i="5" s="1"/>
  <c r="I1908" i="5" s="1"/>
  <c r="I1909" i="5" s="1"/>
  <c r="I1910" i="5" s="1"/>
  <c r="I1911" i="5" s="1"/>
  <c r="I1912" i="5" s="1"/>
  <c r="I1913" i="5" s="1"/>
  <c r="I1914" i="5" s="1"/>
  <c r="K1850" i="5"/>
  <c r="K1851" i="5" s="1"/>
  <c r="K1852" i="5" s="1"/>
  <c r="K1853" i="5" s="1"/>
  <c r="K1854" i="5" s="1"/>
  <c r="K1855" i="5" s="1"/>
  <c r="K1856" i="5" s="1"/>
  <c r="K1857" i="5" s="1"/>
  <c r="K1858" i="5" s="1"/>
  <c r="K1859" i="5" s="1"/>
  <c r="K1860" i="5" s="1"/>
  <c r="K1861" i="5" s="1"/>
  <c r="K1862" i="5" s="1"/>
  <c r="K1863" i="5" s="1"/>
  <c r="K1864" i="5" s="1"/>
  <c r="K1865" i="5" s="1"/>
  <c r="K1866" i="5" s="1"/>
  <c r="K1867" i="5" s="1"/>
  <c r="K1868" i="5" s="1"/>
  <c r="K1869" i="5" s="1"/>
  <c r="K1870" i="5" s="1"/>
  <c r="K1871" i="5" s="1"/>
  <c r="K1872" i="5" s="1"/>
  <c r="K1873" i="5" s="1"/>
  <c r="K1874" i="5" s="1"/>
  <c r="K1875" i="5" s="1"/>
  <c r="K1876" i="5" s="1"/>
  <c r="K1877" i="5" s="1"/>
  <c r="K1878" i="5" s="1"/>
  <c r="K1879" i="5" s="1"/>
  <c r="K1880" i="5" s="1"/>
  <c r="K1881" i="5" s="1"/>
  <c r="K1882" i="5" s="1"/>
  <c r="K1883" i="5" s="1"/>
  <c r="K1884" i="5" s="1"/>
  <c r="K1885" i="5" s="1"/>
  <c r="K1886" i="5" s="1"/>
  <c r="K1887" i="5" s="1"/>
  <c r="K1888" i="5" s="1"/>
  <c r="K1889" i="5" s="1"/>
  <c r="K1890" i="5" s="1"/>
  <c r="K1891" i="5" s="1"/>
  <c r="K1892" i="5" s="1"/>
  <c r="K1893" i="5" s="1"/>
  <c r="K1894" i="5" s="1"/>
  <c r="K1895" i="5" s="1"/>
  <c r="K1896" i="5" s="1"/>
  <c r="K1897" i="5" s="1"/>
  <c r="K1898" i="5" s="1"/>
  <c r="K1899" i="5" s="1"/>
  <c r="K1900" i="5" s="1"/>
  <c r="K1901" i="5" s="1"/>
  <c r="K1902" i="5" s="1"/>
  <c r="K1903" i="5" s="1"/>
  <c r="K1904" i="5" s="1"/>
  <c r="K1905" i="5" s="1"/>
  <c r="K1906" i="5" s="1"/>
  <c r="K1907" i="5" s="1"/>
  <c r="K1908" i="5" s="1"/>
  <c r="K1909" i="5" s="1"/>
  <c r="K1910" i="5" s="1"/>
  <c r="K1911" i="5" s="1"/>
  <c r="K1912" i="5" s="1"/>
  <c r="K1913" i="5" s="1"/>
  <c r="K1914" i="5" s="1"/>
  <c r="L1850" i="5"/>
  <c r="D1851" i="5"/>
  <c r="E1851" i="5"/>
  <c r="L1851" i="5"/>
  <c r="D1852" i="5"/>
  <c r="E1852" i="5"/>
  <c r="L1852" i="5"/>
  <c r="D1853" i="5"/>
  <c r="E1853" i="5"/>
  <c r="L1853" i="5"/>
  <c r="D1854" i="5"/>
  <c r="E1854" i="5"/>
  <c r="L1854" i="5"/>
  <c r="D1855" i="5"/>
  <c r="E1855" i="5"/>
  <c r="L1855" i="5"/>
  <c r="D1856" i="5"/>
  <c r="E1856" i="5"/>
  <c r="L1856" i="5"/>
  <c r="D1857" i="5"/>
  <c r="E1857" i="5"/>
  <c r="L1857" i="5"/>
  <c r="D1858" i="5"/>
  <c r="E1858" i="5"/>
  <c r="L1858" i="5"/>
  <c r="D1859" i="5"/>
  <c r="E1859" i="5"/>
  <c r="L1859" i="5"/>
  <c r="D1860" i="5"/>
  <c r="E1860" i="5"/>
  <c r="L1860" i="5"/>
  <c r="D1861" i="5"/>
  <c r="E1861" i="5"/>
  <c r="L1861" i="5"/>
  <c r="D1862" i="5"/>
  <c r="E1862" i="5"/>
  <c r="L1862" i="5"/>
  <c r="D1863" i="5"/>
  <c r="E1863" i="5"/>
  <c r="L1863" i="5"/>
  <c r="D1864" i="5"/>
  <c r="E1864" i="5"/>
  <c r="L1864" i="5"/>
  <c r="D1865" i="5"/>
  <c r="E1865" i="5"/>
  <c r="L1865" i="5"/>
  <c r="D1866" i="5"/>
  <c r="E1866" i="5"/>
  <c r="L1866" i="5"/>
  <c r="D1867" i="5"/>
  <c r="E1867" i="5"/>
  <c r="L1867" i="5"/>
  <c r="D1868" i="5"/>
  <c r="E1868" i="5"/>
  <c r="L1868" i="5"/>
  <c r="D1869" i="5"/>
  <c r="E1869" i="5"/>
  <c r="L1869" i="5"/>
  <c r="D1870" i="5"/>
  <c r="E1870" i="5"/>
  <c r="L1870" i="5"/>
  <c r="D1871" i="5"/>
  <c r="E1871" i="5"/>
  <c r="L1871" i="5"/>
  <c r="D1872" i="5"/>
  <c r="E1872" i="5"/>
  <c r="L1872" i="5"/>
  <c r="D1873" i="5"/>
  <c r="E1873" i="5"/>
  <c r="L1873" i="5"/>
  <c r="D1874" i="5"/>
  <c r="E1874" i="5"/>
  <c r="L1874" i="5"/>
  <c r="D1875" i="5"/>
  <c r="E1875" i="5"/>
  <c r="L1875" i="5"/>
  <c r="D1876" i="5"/>
  <c r="E1876" i="5"/>
  <c r="L1876" i="5"/>
  <c r="D1877" i="5"/>
  <c r="E1877" i="5"/>
  <c r="L1877" i="5"/>
  <c r="D1878" i="5"/>
  <c r="E1878" i="5"/>
  <c r="L1878" i="5"/>
  <c r="D1879" i="5"/>
  <c r="E1879" i="5"/>
  <c r="L1879" i="5"/>
  <c r="D1880" i="5"/>
  <c r="E1880" i="5"/>
  <c r="L1880" i="5"/>
  <c r="D1881" i="5"/>
  <c r="E1881" i="5"/>
  <c r="L1881" i="5"/>
  <c r="D1882" i="5"/>
  <c r="E1882" i="5"/>
  <c r="L1882" i="5"/>
  <c r="D1883" i="5"/>
  <c r="E1883" i="5"/>
  <c r="L1883" i="5"/>
  <c r="D1884" i="5"/>
  <c r="E1884" i="5"/>
  <c r="L1884" i="5"/>
  <c r="D1885" i="5"/>
  <c r="E1885" i="5"/>
  <c r="L1885" i="5"/>
  <c r="D1886" i="5"/>
  <c r="E1886" i="5"/>
  <c r="L1886" i="5"/>
  <c r="D1887" i="5"/>
  <c r="E1887" i="5"/>
  <c r="L1887" i="5"/>
  <c r="D1888" i="5"/>
  <c r="E1888" i="5"/>
  <c r="L1888" i="5"/>
  <c r="D1889" i="5"/>
  <c r="E1889" i="5"/>
  <c r="L1889" i="5"/>
  <c r="D1890" i="5"/>
  <c r="E1890" i="5"/>
  <c r="L1890" i="5"/>
  <c r="D1891" i="5"/>
  <c r="E1891" i="5"/>
  <c r="L1891" i="5"/>
  <c r="D1892" i="5"/>
  <c r="E1892" i="5"/>
  <c r="L1892" i="5"/>
  <c r="D1893" i="5"/>
  <c r="E1893" i="5"/>
  <c r="L1893" i="5"/>
  <c r="D1894" i="5"/>
  <c r="E1894" i="5"/>
  <c r="L1894" i="5"/>
  <c r="D1895" i="5"/>
  <c r="E1895" i="5"/>
  <c r="L1895" i="5"/>
  <c r="D1896" i="5"/>
  <c r="E1896" i="5"/>
  <c r="L1896" i="5"/>
  <c r="D1897" i="5"/>
  <c r="E1897" i="5"/>
  <c r="L1897" i="5"/>
  <c r="D1898" i="5"/>
  <c r="E1898" i="5"/>
  <c r="L1898" i="5"/>
  <c r="D1899" i="5"/>
  <c r="E1899" i="5"/>
  <c r="L1899" i="5"/>
  <c r="D1900" i="5"/>
  <c r="E1900" i="5"/>
  <c r="L1900" i="5"/>
  <c r="D1901" i="5"/>
  <c r="E1901" i="5"/>
  <c r="L1901" i="5"/>
  <c r="D1902" i="5"/>
  <c r="E1902" i="5"/>
  <c r="L1902" i="5"/>
  <c r="D1903" i="5"/>
  <c r="E1903" i="5"/>
  <c r="L1903" i="5"/>
  <c r="D1904" i="5"/>
  <c r="E1904" i="5"/>
  <c r="L1904" i="5"/>
  <c r="D1905" i="5"/>
  <c r="E1905" i="5"/>
  <c r="L1905" i="5"/>
  <c r="D1906" i="5"/>
  <c r="E1906" i="5"/>
  <c r="L1906" i="5"/>
  <c r="D1907" i="5"/>
  <c r="E1907" i="5"/>
  <c r="L1907" i="5"/>
  <c r="D1908" i="5"/>
  <c r="E1908" i="5"/>
  <c r="L1908" i="5"/>
  <c r="D1909" i="5"/>
  <c r="E1909" i="5"/>
  <c r="L1909" i="5"/>
  <c r="D1910" i="5"/>
  <c r="E1910" i="5"/>
  <c r="L1910" i="5"/>
  <c r="D1911" i="5"/>
  <c r="E1911" i="5"/>
  <c r="L1911" i="5"/>
  <c r="D1912" i="5"/>
  <c r="E1912" i="5"/>
  <c r="L1912" i="5"/>
  <c r="D1913" i="5"/>
  <c r="E1913" i="5"/>
  <c r="L1913" i="5"/>
  <c r="D1914" i="5"/>
  <c r="E1914" i="5"/>
  <c r="L1914" i="5"/>
  <c r="D1916" i="5"/>
  <c r="E1916" i="5"/>
  <c r="H1916" i="5"/>
  <c r="I1916" i="5"/>
  <c r="I1917" i="5" s="1"/>
  <c r="I1918" i="5" s="1"/>
  <c r="I1919" i="5" s="1"/>
  <c r="I1920" i="5" s="1"/>
  <c r="I1921" i="5" s="1"/>
  <c r="I1922" i="5" s="1"/>
  <c r="I1923" i="5" s="1"/>
  <c r="I1924" i="5" s="1"/>
  <c r="I1925" i="5" s="1"/>
  <c r="I1926" i="5" s="1"/>
  <c r="I1927" i="5" s="1"/>
  <c r="I1928" i="5" s="1"/>
  <c r="I1929" i="5" s="1"/>
  <c r="I1930" i="5" s="1"/>
  <c r="I1931" i="5" s="1"/>
  <c r="I1932" i="5" s="1"/>
  <c r="I1933" i="5" s="1"/>
  <c r="I1934" i="5" s="1"/>
  <c r="I1935" i="5" s="1"/>
  <c r="I1936" i="5" s="1"/>
  <c r="I1937" i="5" s="1"/>
  <c r="I1938" i="5" s="1"/>
  <c r="I1939" i="5" s="1"/>
  <c r="I1940" i="5" s="1"/>
  <c r="I1941" i="5" s="1"/>
  <c r="I1942" i="5" s="1"/>
  <c r="I1943" i="5" s="1"/>
  <c r="I1944" i="5" s="1"/>
  <c r="I1945" i="5" s="1"/>
  <c r="I1946" i="5" s="1"/>
  <c r="I1947" i="5" s="1"/>
  <c r="I1948" i="5" s="1"/>
  <c r="I1949" i="5" s="1"/>
  <c r="I1950" i="5" s="1"/>
  <c r="I1951" i="5" s="1"/>
  <c r="I1952" i="5" s="1"/>
  <c r="I1953" i="5" s="1"/>
  <c r="I1954" i="5" s="1"/>
  <c r="I1955" i="5" s="1"/>
  <c r="I1956" i="5" s="1"/>
  <c r="I1957" i="5" s="1"/>
  <c r="I1958" i="5" s="1"/>
  <c r="I1959" i="5" s="1"/>
  <c r="I1960" i="5" s="1"/>
  <c r="I1961" i="5" s="1"/>
  <c r="I1962" i="5" s="1"/>
  <c r="I1963" i="5" s="1"/>
  <c r="I1964" i="5" s="1"/>
  <c r="I1965" i="5" s="1"/>
  <c r="I1966" i="5" s="1"/>
  <c r="I1967" i="5" s="1"/>
  <c r="I1968" i="5" s="1"/>
  <c r="I1969" i="5" s="1"/>
  <c r="I1970" i="5" s="1"/>
  <c r="I1971" i="5" s="1"/>
  <c r="I1972" i="5" s="1"/>
  <c r="I1973" i="5" s="1"/>
  <c r="I1974" i="5" s="1"/>
  <c r="I1975" i="5" s="1"/>
  <c r="I1976" i="5" s="1"/>
  <c r="I1977" i="5" s="1"/>
  <c r="I1978" i="5" s="1"/>
  <c r="I1979" i="5" s="1"/>
  <c r="I1980" i="5" s="1"/>
  <c r="J1916" i="5"/>
  <c r="J1917" i="5" s="1"/>
  <c r="J1918" i="5" s="1"/>
  <c r="J1919" i="5" s="1"/>
  <c r="J1920" i="5" s="1"/>
  <c r="J1921" i="5" s="1"/>
  <c r="K1916" i="5"/>
  <c r="K1917" i="5" s="1"/>
  <c r="K1918" i="5" s="1"/>
  <c r="K1919" i="5" s="1"/>
  <c r="K1920" i="5" s="1"/>
  <c r="K1921" i="5" s="1"/>
  <c r="K1922" i="5" s="1"/>
  <c r="K1923" i="5" s="1"/>
  <c r="K1924" i="5" s="1"/>
  <c r="K1925" i="5" s="1"/>
  <c r="K1926" i="5" s="1"/>
  <c r="K1927" i="5" s="1"/>
  <c r="K1928" i="5" s="1"/>
  <c r="K1929" i="5" s="1"/>
  <c r="K1930" i="5" s="1"/>
  <c r="K1931" i="5" s="1"/>
  <c r="K1932" i="5" s="1"/>
  <c r="K1933" i="5" s="1"/>
  <c r="K1934" i="5" s="1"/>
  <c r="K1935" i="5" s="1"/>
  <c r="K1936" i="5" s="1"/>
  <c r="K1937" i="5" s="1"/>
  <c r="K1938" i="5" s="1"/>
  <c r="K1939" i="5" s="1"/>
  <c r="K1940" i="5" s="1"/>
  <c r="K1941" i="5" s="1"/>
  <c r="K1942" i="5" s="1"/>
  <c r="K1943" i="5" s="1"/>
  <c r="K1944" i="5" s="1"/>
  <c r="K1945" i="5" s="1"/>
  <c r="K1946" i="5" s="1"/>
  <c r="K1947" i="5" s="1"/>
  <c r="K1948" i="5" s="1"/>
  <c r="K1949" i="5" s="1"/>
  <c r="K1950" i="5" s="1"/>
  <c r="K1951" i="5" s="1"/>
  <c r="K1952" i="5" s="1"/>
  <c r="K1953" i="5" s="1"/>
  <c r="K1954" i="5" s="1"/>
  <c r="K1955" i="5" s="1"/>
  <c r="K1956" i="5" s="1"/>
  <c r="K1957" i="5" s="1"/>
  <c r="K1958" i="5" s="1"/>
  <c r="K1959" i="5" s="1"/>
  <c r="K1960" i="5" s="1"/>
  <c r="K1961" i="5" s="1"/>
  <c r="K1962" i="5" s="1"/>
  <c r="K1963" i="5" s="1"/>
  <c r="K1964" i="5" s="1"/>
  <c r="K1965" i="5" s="1"/>
  <c r="K1966" i="5" s="1"/>
  <c r="K1967" i="5" s="1"/>
  <c r="K1968" i="5" s="1"/>
  <c r="K1969" i="5" s="1"/>
  <c r="K1970" i="5" s="1"/>
  <c r="K1971" i="5" s="1"/>
  <c r="K1972" i="5" s="1"/>
  <c r="K1973" i="5" s="1"/>
  <c r="K1974" i="5" s="1"/>
  <c r="K1975" i="5" s="1"/>
  <c r="K1976" i="5" s="1"/>
  <c r="K1977" i="5" s="1"/>
  <c r="K1978" i="5" s="1"/>
  <c r="K1979" i="5" s="1"/>
  <c r="K1980" i="5" s="1"/>
  <c r="L1916" i="5"/>
  <c r="D1917" i="5"/>
  <c r="E1917" i="5"/>
  <c r="H1917" i="5"/>
  <c r="H1918" i="5" s="1"/>
  <c r="H1919" i="5" s="1"/>
  <c r="H1920" i="5" s="1"/>
  <c r="H1921" i="5" s="1"/>
  <c r="H1922" i="5" s="1"/>
  <c r="H1923" i="5" s="1"/>
  <c r="H1924" i="5" s="1"/>
  <c r="H1925" i="5" s="1"/>
  <c r="H1926" i="5" s="1"/>
  <c r="H1927" i="5" s="1"/>
  <c r="H1928" i="5" s="1"/>
  <c r="L1917" i="5"/>
  <c r="D1918" i="5"/>
  <c r="E1918" i="5"/>
  <c r="L1918" i="5"/>
  <c r="D1919" i="5"/>
  <c r="E1919" i="5"/>
  <c r="L1919" i="5"/>
  <c r="D1920" i="5"/>
  <c r="E1920" i="5"/>
  <c r="L1920" i="5"/>
  <c r="D1921" i="5"/>
  <c r="E1921" i="5"/>
  <c r="L1921" i="5"/>
  <c r="D1922" i="5"/>
  <c r="E1922" i="5"/>
  <c r="J1922" i="5"/>
  <c r="J1923" i="5" s="1"/>
  <c r="J1924" i="5" s="1"/>
  <c r="J1925" i="5" s="1"/>
  <c r="J1926" i="5" s="1"/>
  <c r="J1927" i="5" s="1"/>
  <c r="J1928" i="5" s="1"/>
  <c r="J1929" i="5" s="1"/>
  <c r="J1930" i="5" s="1"/>
  <c r="J1931" i="5" s="1"/>
  <c r="J1932" i="5" s="1"/>
  <c r="J1933" i="5" s="1"/>
  <c r="J1934" i="5" s="1"/>
  <c r="J1935" i="5" s="1"/>
  <c r="J1936" i="5" s="1"/>
  <c r="J1937" i="5" s="1"/>
  <c r="J1938" i="5" s="1"/>
  <c r="J1939" i="5" s="1"/>
  <c r="J1940" i="5" s="1"/>
  <c r="J1941" i="5" s="1"/>
  <c r="J1942" i="5" s="1"/>
  <c r="J1943" i="5" s="1"/>
  <c r="J1944" i="5" s="1"/>
  <c r="J1945" i="5" s="1"/>
  <c r="J1946" i="5" s="1"/>
  <c r="J1947" i="5" s="1"/>
  <c r="J1948" i="5" s="1"/>
  <c r="J1949" i="5" s="1"/>
  <c r="J1950" i="5" s="1"/>
  <c r="J1951" i="5" s="1"/>
  <c r="J1952" i="5" s="1"/>
  <c r="J1953" i="5" s="1"/>
  <c r="J1954" i="5" s="1"/>
  <c r="J1955" i="5" s="1"/>
  <c r="J1956" i="5" s="1"/>
  <c r="J1957" i="5" s="1"/>
  <c r="J1958" i="5" s="1"/>
  <c r="J1959" i="5" s="1"/>
  <c r="J1960" i="5" s="1"/>
  <c r="J1961" i="5" s="1"/>
  <c r="J1962" i="5" s="1"/>
  <c r="J1963" i="5" s="1"/>
  <c r="J1964" i="5" s="1"/>
  <c r="J1965" i="5" s="1"/>
  <c r="J1966" i="5" s="1"/>
  <c r="J1967" i="5" s="1"/>
  <c r="J1968" i="5" s="1"/>
  <c r="J1969" i="5" s="1"/>
  <c r="J1970" i="5" s="1"/>
  <c r="J1971" i="5" s="1"/>
  <c r="J1972" i="5" s="1"/>
  <c r="J1973" i="5" s="1"/>
  <c r="J1974" i="5" s="1"/>
  <c r="J1975" i="5" s="1"/>
  <c r="J1976" i="5" s="1"/>
  <c r="J1977" i="5" s="1"/>
  <c r="J1978" i="5" s="1"/>
  <c r="J1979" i="5" s="1"/>
  <c r="J1980" i="5" s="1"/>
  <c r="L1922" i="5"/>
  <c r="D1923" i="5"/>
  <c r="E1923" i="5"/>
  <c r="L1923" i="5"/>
  <c r="D1924" i="5"/>
  <c r="E1924" i="5"/>
  <c r="L1924" i="5"/>
  <c r="D1925" i="5"/>
  <c r="E1925" i="5"/>
  <c r="L1925" i="5"/>
  <c r="D1926" i="5"/>
  <c r="E1926" i="5"/>
  <c r="L1926" i="5"/>
  <c r="D1927" i="5"/>
  <c r="E1927" i="5"/>
  <c r="L1927" i="5"/>
  <c r="D1928" i="5"/>
  <c r="E1928" i="5"/>
  <c r="L1928" i="5"/>
  <c r="D1929" i="5"/>
  <c r="E1929" i="5"/>
  <c r="H1929" i="5"/>
  <c r="H1930" i="5" s="1"/>
  <c r="H1931" i="5" s="1"/>
  <c r="H1932" i="5" s="1"/>
  <c r="H1933" i="5" s="1"/>
  <c r="H1934" i="5" s="1"/>
  <c r="H1935" i="5" s="1"/>
  <c r="H1936" i="5" s="1"/>
  <c r="L1929" i="5"/>
  <c r="D1930" i="5"/>
  <c r="E1930" i="5"/>
  <c r="L1930" i="5"/>
  <c r="D1931" i="5"/>
  <c r="E1931" i="5"/>
  <c r="L1931" i="5"/>
  <c r="D1932" i="5"/>
  <c r="E1932" i="5"/>
  <c r="L1932" i="5"/>
  <c r="D1933" i="5"/>
  <c r="E1933" i="5"/>
  <c r="L1933" i="5"/>
  <c r="D1934" i="5"/>
  <c r="E1934" i="5"/>
  <c r="L1934" i="5"/>
  <c r="D1935" i="5"/>
  <c r="E1935" i="5"/>
  <c r="L1935" i="5"/>
  <c r="D1936" i="5"/>
  <c r="E1936" i="5"/>
  <c r="L1936" i="5"/>
  <c r="D1937" i="5"/>
  <c r="E1937" i="5"/>
  <c r="H1937" i="5"/>
  <c r="H1938" i="5" s="1"/>
  <c r="H1939" i="5" s="1"/>
  <c r="H1940" i="5" s="1"/>
  <c r="H1941" i="5" s="1"/>
  <c r="H1942" i="5" s="1"/>
  <c r="H1943" i="5" s="1"/>
  <c r="L1937" i="5"/>
  <c r="D1938" i="5"/>
  <c r="E1938" i="5"/>
  <c r="L1938" i="5"/>
  <c r="D1939" i="5"/>
  <c r="E1939" i="5"/>
  <c r="L1939" i="5"/>
  <c r="D1940" i="5"/>
  <c r="E1940" i="5"/>
  <c r="L1940" i="5"/>
  <c r="D1941" i="5"/>
  <c r="E1941" i="5"/>
  <c r="L1941" i="5"/>
  <c r="D1942" i="5"/>
  <c r="E1942" i="5"/>
  <c r="L1942" i="5"/>
  <c r="D1943" i="5"/>
  <c r="E1943" i="5"/>
  <c r="L1943" i="5"/>
  <c r="D1944" i="5"/>
  <c r="E1944" i="5"/>
  <c r="H1944" i="5"/>
  <c r="H1945" i="5" s="1"/>
  <c r="H1946" i="5" s="1"/>
  <c r="H1947" i="5" s="1"/>
  <c r="H1948" i="5" s="1"/>
  <c r="H1949" i="5" s="1"/>
  <c r="H1950" i="5" s="1"/>
  <c r="H1951" i="5" s="1"/>
  <c r="H1952" i="5" s="1"/>
  <c r="H1953" i="5" s="1"/>
  <c r="H1954" i="5" s="1"/>
  <c r="H1955" i="5" s="1"/>
  <c r="H1956" i="5" s="1"/>
  <c r="H1957" i="5" s="1"/>
  <c r="H1958" i="5" s="1"/>
  <c r="H1959" i="5" s="1"/>
  <c r="H1960" i="5" s="1"/>
  <c r="H1961" i="5" s="1"/>
  <c r="H1962" i="5" s="1"/>
  <c r="H1963" i="5" s="1"/>
  <c r="H1964" i="5" s="1"/>
  <c r="H1965" i="5" s="1"/>
  <c r="H1966" i="5" s="1"/>
  <c r="H1967" i="5" s="1"/>
  <c r="H1968" i="5" s="1"/>
  <c r="H1969" i="5" s="1"/>
  <c r="H1970" i="5" s="1"/>
  <c r="H1971" i="5" s="1"/>
  <c r="H1972" i="5" s="1"/>
  <c r="H1973" i="5" s="1"/>
  <c r="H1974" i="5" s="1"/>
  <c r="H1975" i="5" s="1"/>
  <c r="H1976" i="5" s="1"/>
  <c r="H1977" i="5" s="1"/>
  <c r="H1978" i="5" s="1"/>
  <c r="H1979" i="5" s="1"/>
  <c r="H1980" i="5" s="1"/>
  <c r="L1944" i="5"/>
  <c r="D1945" i="5"/>
  <c r="E1945" i="5"/>
  <c r="L1945" i="5"/>
  <c r="D1946" i="5"/>
  <c r="E1946" i="5"/>
  <c r="L1946" i="5"/>
  <c r="D1947" i="5"/>
  <c r="E1947" i="5"/>
  <c r="L1947" i="5"/>
  <c r="D1948" i="5"/>
  <c r="E1948" i="5"/>
  <c r="L1948" i="5"/>
  <c r="D1949" i="5"/>
  <c r="E1949" i="5"/>
  <c r="L1949" i="5"/>
  <c r="D1950" i="5"/>
  <c r="E1950" i="5"/>
  <c r="L1950" i="5"/>
  <c r="D1951" i="5"/>
  <c r="E1951" i="5"/>
  <c r="L1951" i="5"/>
  <c r="D1952" i="5"/>
  <c r="E1952" i="5"/>
  <c r="L1952" i="5"/>
  <c r="D1953" i="5"/>
  <c r="E1953" i="5"/>
  <c r="L1953" i="5"/>
  <c r="D1954" i="5"/>
  <c r="E1954" i="5"/>
  <c r="L1954" i="5"/>
  <c r="D1955" i="5"/>
  <c r="E1955" i="5"/>
  <c r="L1955" i="5"/>
  <c r="D1956" i="5"/>
  <c r="E1956" i="5"/>
  <c r="L1956" i="5"/>
  <c r="D1957" i="5"/>
  <c r="E1957" i="5"/>
  <c r="L1957" i="5"/>
  <c r="D1958" i="5"/>
  <c r="E1958" i="5"/>
  <c r="L1958" i="5"/>
  <c r="D1959" i="5"/>
  <c r="E1959" i="5"/>
  <c r="L1959" i="5"/>
  <c r="D1960" i="5"/>
  <c r="E1960" i="5"/>
  <c r="L1960" i="5"/>
  <c r="D1961" i="5"/>
  <c r="E1961" i="5"/>
  <c r="L1961" i="5"/>
  <c r="D1962" i="5"/>
  <c r="E1962" i="5"/>
  <c r="L1962" i="5"/>
  <c r="D1963" i="5"/>
  <c r="E1963" i="5"/>
  <c r="L1963" i="5"/>
  <c r="D1964" i="5"/>
  <c r="E1964" i="5"/>
  <c r="L1964" i="5"/>
  <c r="D1965" i="5"/>
  <c r="E1965" i="5"/>
  <c r="L1965" i="5"/>
  <c r="D1966" i="5"/>
  <c r="E1966" i="5"/>
  <c r="L1966" i="5"/>
  <c r="D1967" i="5"/>
  <c r="E1967" i="5"/>
  <c r="L1967" i="5"/>
  <c r="D1968" i="5"/>
  <c r="E1968" i="5"/>
  <c r="L1968" i="5"/>
  <c r="D1969" i="5"/>
  <c r="E1969" i="5"/>
  <c r="L1969" i="5"/>
  <c r="D1970" i="5"/>
  <c r="E1970" i="5"/>
  <c r="L1970" i="5"/>
  <c r="D1971" i="5"/>
  <c r="E1971" i="5"/>
  <c r="L1971" i="5"/>
  <c r="D1972" i="5"/>
  <c r="E1972" i="5"/>
  <c r="L1972" i="5"/>
  <c r="D1973" i="5"/>
  <c r="E1973" i="5"/>
  <c r="L1973" i="5"/>
  <c r="D1974" i="5"/>
  <c r="E1974" i="5"/>
  <c r="L1974" i="5"/>
  <c r="D1975" i="5"/>
  <c r="E1975" i="5"/>
  <c r="L1975" i="5"/>
  <c r="D1976" i="5"/>
  <c r="E1976" i="5"/>
  <c r="L1976" i="5"/>
  <c r="D1977" i="5"/>
  <c r="E1977" i="5"/>
  <c r="L1977" i="5"/>
  <c r="D1978" i="5"/>
  <c r="E1978" i="5"/>
  <c r="L1978" i="5"/>
  <c r="D1979" i="5"/>
  <c r="E1979" i="5"/>
  <c r="L1979" i="5"/>
  <c r="D1980" i="5"/>
  <c r="E1980" i="5"/>
  <c r="L1980" i="5"/>
  <c r="D1982" i="5"/>
  <c r="E1982" i="5"/>
  <c r="H1982" i="5"/>
  <c r="H1983" i="5" s="1"/>
  <c r="H1984" i="5" s="1"/>
  <c r="H1985" i="5" s="1"/>
  <c r="H1986" i="5" s="1"/>
  <c r="H1987" i="5" s="1"/>
  <c r="H1988" i="5" s="1"/>
  <c r="H1989" i="5" s="1"/>
  <c r="H1990" i="5" s="1"/>
  <c r="H1991" i="5" s="1"/>
  <c r="H1992" i="5" s="1"/>
  <c r="H1993" i="5" s="1"/>
  <c r="H1994" i="5" s="1"/>
  <c r="H1995" i="5" s="1"/>
  <c r="H1996" i="5" s="1"/>
  <c r="H1997" i="5" s="1"/>
  <c r="I1982" i="5"/>
  <c r="I1983" i="5" s="1"/>
  <c r="I1984" i="5" s="1"/>
  <c r="I1985" i="5" s="1"/>
  <c r="I1986" i="5" s="1"/>
  <c r="I1987" i="5" s="1"/>
  <c r="I1988" i="5" s="1"/>
  <c r="I1989" i="5" s="1"/>
  <c r="I1990" i="5" s="1"/>
  <c r="I1991" i="5" s="1"/>
  <c r="I1992" i="5" s="1"/>
  <c r="I1993" i="5" s="1"/>
  <c r="I1994" i="5" s="1"/>
  <c r="I1995" i="5" s="1"/>
  <c r="I1996" i="5" s="1"/>
  <c r="I1997" i="5" s="1"/>
  <c r="I1998" i="5" s="1"/>
  <c r="I1999" i="5" s="1"/>
  <c r="I2000" i="5" s="1"/>
  <c r="I2001" i="5" s="1"/>
  <c r="I2002" i="5" s="1"/>
  <c r="I2003" i="5" s="1"/>
  <c r="I2004" i="5" s="1"/>
  <c r="I2005" i="5" s="1"/>
  <c r="I2006" i="5" s="1"/>
  <c r="I2007" i="5" s="1"/>
  <c r="I2008" i="5" s="1"/>
  <c r="I2009" i="5" s="1"/>
  <c r="I2010" i="5" s="1"/>
  <c r="I2011" i="5" s="1"/>
  <c r="I2012" i="5" s="1"/>
  <c r="I2013" i="5" s="1"/>
  <c r="I2014" i="5" s="1"/>
  <c r="I2015" i="5" s="1"/>
  <c r="I2016" i="5" s="1"/>
  <c r="I2017" i="5" s="1"/>
  <c r="I2018" i="5" s="1"/>
  <c r="I2019" i="5" s="1"/>
  <c r="I2020" i="5" s="1"/>
  <c r="I2021" i="5" s="1"/>
  <c r="I2022" i="5" s="1"/>
  <c r="I2023" i="5" s="1"/>
  <c r="I2024" i="5" s="1"/>
  <c r="I2025" i="5" s="1"/>
  <c r="I2026" i="5" s="1"/>
  <c r="I2027" i="5" s="1"/>
  <c r="I2028" i="5" s="1"/>
  <c r="I2029" i="5" s="1"/>
  <c r="I2030" i="5" s="1"/>
  <c r="I2031" i="5" s="1"/>
  <c r="I2032" i="5" s="1"/>
  <c r="I2033" i="5" s="1"/>
  <c r="I2034" i="5" s="1"/>
  <c r="I2035" i="5" s="1"/>
  <c r="I2036" i="5" s="1"/>
  <c r="I2037" i="5" s="1"/>
  <c r="I2038" i="5" s="1"/>
  <c r="I2039" i="5" s="1"/>
  <c r="I2040" i="5" s="1"/>
  <c r="I2041" i="5" s="1"/>
  <c r="I2042" i="5" s="1"/>
  <c r="I2043" i="5" s="1"/>
  <c r="I2044" i="5" s="1"/>
  <c r="I2045" i="5" s="1"/>
  <c r="I2046" i="5" s="1"/>
  <c r="L1982" i="5"/>
  <c r="D1983" i="5"/>
  <c r="E1983" i="5"/>
  <c r="L1983" i="5"/>
  <c r="D1984" i="5"/>
  <c r="E1984" i="5"/>
  <c r="L1984" i="5"/>
  <c r="D1985" i="5"/>
  <c r="E1985" i="5"/>
  <c r="L1985" i="5"/>
  <c r="D1986" i="5"/>
  <c r="E1986" i="5"/>
  <c r="L1986" i="5"/>
  <c r="D1987" i="5"/>
  <c r="E1987" i="5"/>
  <c r="L1987" i="5"/>
  <c r="D1988" i="5"/>
  <c r="E1988" i="5"/>
  <c r="L1988" i="5"/>
  <c r="D1989" i="5"/>
  <c r="E1989" i="5"/>
  <c r="L1989" i="5"/>
  <c r="D1990" i="5"/>
  <c r="E1990" i="5"/>
  <c r="L1990" i="5"/>
  <c r="D1991" i="5"/>
  <c r="E1991" i="5"/>
  <c r="L1991" i="5"/>
  <c r="D1992" i="5"/>
  <c r="E1992" i="5"/>
  <c r="L1992" i="5"/>
  <c r="D1993" i="5"/>
  <c r="E1993" i="5"/>
  <c r="L1993" i="5"/>
  <c r="D1994" i="5"/>
  <c r="E1994" i="5"/>
  <c r="L1994" i="5"/>
  <c r="D1995" i="5"/>
  <c r="E1995" i="5"/>
  <c r="L1995" i="5"/>
  <c r="D1996" i="5"/>
  <c r="E1996" i="5"/>
  <c r="L1996" i="5"/>
  <c r="D1997" i="5"/>
  <c r="E1997" i="5"/>
  <c r="L1997" i="5"/>
  <c r="D1998" i="5"/>
  <c r="E1998" i="5"/>
  <c r="H1998" i="5"/>
  <c r="H1999" i="5" s="1"/>
  <c r="H2000" i="5" s="1"/>
  <c r="H2001" i="5" s="1"/>
  <c r="H2002" i="5" s="1"/>
  <c r="H2003" i="5" s="1"/>
  <c r="H2004" i="5" s="1"/>
  <c r="H2005" i="5" s="1"/>
  <c r="H2006" i="5" s="1"/>
  <c r="H2007" i="5" s="1"/>
  <c r="H2008" i="5" s="1"/>
  <c r="H2009" i="5" s="1"/>
  <c r="H2010" i="5" s="1"/>
  <c r="H2011" i="5" s="1"/>
  <c r="H2012" i="5" s="1"/>
  <c r="H2013" i="5" s="1"/>
  <c r="H2014" i="5" s="1"/>
  <c r="H2015" i="5" s="1"/>
  <c r="L1998" i="5"/>
  <c r="D1999" i="5"/>
  <c r="E1999" i="5"/>
  <c r="L1999" i="5"/>
  <c r="D2000" i="5"/>
  <c r="E2000" i="5"/>
  <c r="L2000" i="5"/>
  <c r="D2001" i="5"/>
  <c r="E2001" i="5"/>
  <c r="L2001" i="5"/>
  <c r="D2002" i="5"/>
  <c r="E2002" i="5"/>
  <c r="L2002" i="5"/>
  <c r="D2003" i="5"/>
  <c r="E2003" i="5"/>
  <c r="L2003" i="5"/>
  <c r="D2004" i="5"/>
  <c r="E2004" i="5"/>
  <c r="L2004" i="5"/>
  <c r="D2005" i="5"/>
  <c r="E2005" i="5"/>
  <c r="L2005" i="5"/>
  <c r="D2006" i="5"/>
  <c r="E2006" i="5"/>
  <c r="L2006" i="5"/>
  <c r="D2007" i="5"/>
  <c r="E2007" i="5"/>
  <c r="L2007" i="5"/>
  <c r="D2008" i="5"/>
  <c r="E2008" i="5"/>
  <c r="L2008" i="5"/>
  <c r="D2009" i="5"/>
  <c r="E2009" i="5"/>
  <c r="L2009" i="5"/>
  <c r="D2010" i="5"/>
  <c r="E2010" i="5"/>
  <c r="L2010" i="5"/>
  <c r="D2011" i="5"/>
  <c r="E2011" i="5"/>
  <c r="L2011" i="5"/>
  <c r="D2012" i="5"/>
  <c r="E2012" i="5"/>
  <c r="L2012" i="5"/>
  <c r="D2013" i="5"/>
  <c r="E2013" i="5"/>
  <c r="L2013" i="5"/>
  <c r="D2014" i="5"/>
  <c r="E2014" i="5"/>
  <c r="L2014" i="5"/>
  <c r="D2015" i="5"/>
  <c r="E2015" i="5"/>
  <c r="L2015" i="5"/>
  <c r="D2016" i="5"/>
  <c r="E2016" i="5"/>
  <c r="H2016" i="5"/>
  <c r="H2017" i="5" s="1"/>
  <c r="H2018" i="5" s="1"/>
  <c r="H2019" i="5" s="1"/>
  <c r="H2020" i="5" s="1"/>
  <c r="H2021" i="5" s="1"/>
  <c r="H2022" i="5" s="1"/>
  <c r="H2023" i="5" s="1"/>
  <c r="H2024" i="5" s="1"/>
  <c r="H2025" i="5" s="1"/>
  <c r="H2026" i="5" s="1"/>
  <c r="H2027" i="5" s="1"/>
  <c r="H2028" i="5" s="1"/>
  <c r="H2029" i="5" s="1"/>
  <c r="H2030" i="5" s="1"/>
  <c r="H2031" i="5" s="1"/>
  <c r="H2032" i="5" s="1"/>
  <c r="H2033" i="5" s="1"/>
  <c r="H2034" i="5" s="1"/>
  <c r="H2035" i="5" s="1"/>
  <c r="H2036" i="5" s="1"/>
  <c r="H2037" i="5" s="1"/>
  <c r="H2038" i="5" s="1"/>
  <c r="H2039" i="5" s="1"/>
  <c r="H2040" i="5" s="1"/>
  <c r="H2041" i="5" s="1"/>
  <c r="H2042" i="5" s="1"/>
  <c r="H2043" i="5" s="1"/>
  <c r="H2044" i="5" s="1"/>
  <c r="H2045" i="5" s="1"/>
  <c r="H2046" i="5" s="1"/>
  <c r="L2016" i="5"/>
  <c r="D2017" i="5"/>
  <c r="E2017" i="5"/>
  <c r="L2017" i="5"/>
  <c r="D2018" i="5"/>
  <c r="E2018" i="5"/>
  <c r="L2018" i="5"/>
  <c r="D2019" i="5"/>
  <c r="E2019" i="5"/>
  <c r="L2019" i="5"/>
  <c r="D2020" i="5"/>
  <c r="E2020" i="5"/>
  <c r="L2020" i="5"/>
  <c r="D2021" i="5"/>
  <c r="E2021" i="5"/>
  <c r="L2021" i="5"/>
  <c r="D2022" i="5"/>
  <c r="E2022" i="5"/>
  <c r="L2022" i="5"/>
  <c r="D2023" i="5"/>
  <c r="E2023" i="5"/>
  <c r="L2023" i="5"/>
  <c r="D2024" i="5"/>
  <c r="E2024" i="5"/>
  <c r="L2024" i="5"/>
  <c r="D2025" i="5"/>
  <c r="E2025" i="5"/>
  <c r="L2025" i="5"/>
  <c r="D2026" i="5"/>
  <c r="E2026" i="5"/>
  <c r="L2026" i="5"/>
  <c r="D2027" i="5"/>
  <c r="E2027" i="5"/>
  <c r="L2027" i="5"/>
  <c r="D2028" i="5"/>
  <c r="E2028" i="5"/>
  <c r="L2028" i="5"/>
  <c r="D2029" i="5"/>
  <c r="E2029" i="5"/>
  <c r="L2029" i="5"/>
  <c r="D2030" i="5"/>
  <c r="E2030" i="5"/>
  <c r="L2030" i="5"/>
  <c r="D2031" i="5"/>
  <c r="E2031" i="5"/>
  <c r="L2031" i="5"/>
  <c r="D2032" i="5"/>
  <c r="E2032" i="5"/>
  <c r="L2032" i="5"/>
  <c r="D2033" i="5"/>
  <c r="E2033" i="5"/>
  <c r="L2033" i="5"/>
  <c r="D2034" i="5"/>
  <c r="E2034" i="5"/>
  <c r="L2034" i="5"/>
  <c r="D2035" i="5"/>
  <c r="E2035" i="5"/>
  <c r="L2035" i="5"/>
  <c r="D2036" i="5"/>
  <c r="E2036" i="5"/>
  <c r="L2036" i="5"/>
  <c r="D2037" i="5"/>
  <c r="E2037" i="5"/>
  <c r="L2037" i="5"/>
  <c r="D2038" i="5"/>
  <c r="E2038" i="5"/>
  <c r="L2038" i="5"/>
  <c r="D2039" i="5"/>
  <c r="E2039" i="5"/>
  <c r="L2039" i="5"/>
  <c r="D2040" i="5"/>
  <c r="E2040" i="5"/>
  <c r="L2040" i="5"/>
  <c r="D2041" i="5"/>
  <c r="E2041" i="5"/>
  <c r="L2041" i="5"/>
  <c r="D2042" i="5"/>
  <c r="E2042" i="5"/>
  <c r="L2042" i="5"/>
  <c r="D2043" i="5"/>
  <c r="E2043" i="5"/>
  <c r="L2043" i="5"/>
  <c r="D2044" i="5"/>
  <c r="E2044" i="5"/>
  <c r="L2044" i="5"/>
  <c r="D2045" i="5"/>
  <c r="E2045" i="5"/>
  <c r="L2045" i="5"/>
  <c r="D2046" i="5"/>
  <c r="E2046" i="5"/>
  <c r="L2046" i="5"/>
  <c r="E2048" i="5"/>
  <c r="I2048" i="5"/>
  <c r="I2049" i="5" s="1"/>
  <c r="I2050" i="5" s="1"/>
  <c r="I2051" i="5" s="1"/>
  <c r="I2052" i="5" s="1"/>
  <c r="I2053" i="5" s="1"/>
  <c r="I2054" i="5" s="1"/>
  <c r="I2055" i="5" s="1"/>
  <c r="I2056" i="5" s="1"/>
  <c r="I2057" i="5" s="1"/>
  <c r="I2058" i="5" s="1"/>
  <c r="I2059" i="5" s="1"/>
  <c r="I2060" i="5" s="1"/>
  <c r="I2061" i="5" s="1"/>
  <c r="I2062" i="5" s="1"/>
  <c r="I2063" i="5" s="1"/>
  <c r="I2064" i="5" s="1"/>
  <c r="I2065" i="5" s="1"/>
  <c r="I2066" i="5" s="1"/>
  <c r="I2067" i="5" s="1"/>
  <c r="I2068" i="5" s="1"/>
  <c r="I2069" i="5" s="1"/>
  <c r="I2070" i="5" s="1"/>
  <c r="I2071" i="5" s="1"/>
  <c r="I2072" i="5" s="1"/>
  <c r="I2073" i="5" s="1"/>
  <c r="I2074" i="5" s="1"/>
  <c r="I2075" i="5" s="1"/>
  <c r="I2076" i="5" s="1"/>
  <c r="I2077" i="5" s="1"/>
  <c r="I2078" i="5" s="1"/>
  <c r="I2079" i="5" s="1"/>
  <c r="I2080" i="5" s="1"/>
  <c r="I2081" i="5" s="1"/>
  <c r="I2082" i="5" s="1"/>
  <c r="I2083" i="5" s="1"/>
  <c r="I2084" i="5" s="1"/>
  <c r="I2085" i="5" s="1"/>
  <c r="I2086" i="5" s="1"/>
  <c r="I2087" i="5" s="1"/>
  <c r="I2088" i="5" s="1"/>
  <c r="I2089" i="5" s="1"/>
  <c r="I2090" i="5" s="1"/>
  <c r="I2091" i="5" s="1"/>
  <c r="I2092" i="5" s="1"/>
  <c r="I2093" i="5" s="1"/>
  <c r="I2094" i="5" s="1"/>
  <c r="I2095" i="5" s="1"/>
  <c r="I2096" i="5" s="1"/>
  <c r="I2097" i="5" s="1"/>
  <c r="I2098" i="5" s="1"/>
  <c r="I2099" i="5" s="1"/>
  <c r="I2100" i="5" s="1"/>
  <c r="I2101" i="5" s="1"/>
  <c r="I2102" i="5" s="1"/>
  <c r="I2103" i="5" s="1"/>
  <c r="I2104" i="5" s="1"/>
  <c r="I2105" i="5" s="1"/>
  <c r="I2106" i="5" s="1"/>
  <c r="I2107" i="5" s="1"/>
  <c r="I2108" i="5" s="1"/>
  <c r="I2109" i="5" s="1"/>
  <c r="I2110" i="5" s="1"/>
  <c r="I2111" i="5" s="1"/>
  <c r="I2112" i="5" s="1"/>
  <c r="L2048" i="5"/>
  <c r="M2048" i="5"/>
  <c r="E2049" i="5"/>
  <c r="L2049" i="5"/>
  <c r="M2049" i="5"/>
  <c r="E2050" i="5"/>
  <c r="L2050" i="5"/>
  <c r="M2050" i="5"/>
  <c r="E2051" i="5"/>
  <c r="L2051" i="5"/>
  <c r="M2051" i="5"/>
  <c r="E2052" i="5"/>
  <c r="L2052" i="5"/>
  <c r="M2052" i="5"/>
  <c r="E2053" i="5"/>
  <c r="L2053" i="5"/>
  <c r="M2053" i="5"/>
  <c r="E2054" i="5"/>
  <c r="L2054" i="5"/>
  <c r="M2054" i="5"/>
  <c r="E2055" i="5"/>
  <c r="L2055" i="5"/>
  <c r="M2055" i="5"/>
  <c r="E2056" i="5"/>
  <c r="L2056" i="5"/>
  <c r="M2056" i="5"/>
  <c r="E2057" i="5"/>
  <c r="L2057" i="5"/>
  <c r="M2057" i="5"/>
  <c r="E2058" i="5"/>
  <c r="L2058" i="5"/>
  <c r="M2058" i="5"/>
  <c r="E2059" i="5"/>
  <c r="L2059" i="5"/>
  <c r="M2059" i="5"/>
  <c r="E2060" i="5"/>
  <c r="L2060" i="5"/>
  <c r="M2060" i="5"/>
  <c r="E2061" i="5"/>
  <c r="L2061" i="5"/>
  <c r="E2062" i="5"/>
  <c r="L2062" i="5"/>
  <c r="E2063" i="5"/>
  <c r="L2063" i="5"/>
  <c r="E2064" i="5"/>
  <c r="L2064" i="5"/>
  <c r="E2065" i="5"/>
  <c r="L2065" i="5"/>
  <c r="E2066" i="5"/>
  <c r="L2066" i="5"/>
  <c r="E2067" i="5"/>
  <c r="L2067" i="5"/>
  <c r="E2068" i="5"/>
  <c r="L2068" i="5"/>
  <c r="E2069" i="5"/>
  <c r="L2069" i="5"/>
  <c r="E2070" i="5"/>
  <c r="L2070" i="5"/>
  <c r="E2071" i="5"/>
  <c r="L2071" i="5"/>
  <c r="E2072" i="5"/>
  <c r="L2072" i="5"/>
  <c r="E2073" i="5"/>
  <c r="L2073" i="5"/>
  <c r="E2074" i="5"/>
  <c r="L2074" i="5"/>
  <c r="E2075" i="5"/>
  <c r="L2075" i="5"/>
  <c r="E2076" i="5"/>
  <c r="L2076" i="5"/>
  <c r="E2077" i="5"/>
  <c r="L2077" i="5"/>
  <c r="E2078" i="5"/>
  <c r="L2078" i="5"/>
  <c r="E2079" i="5"/>
  <c r="L2079" i="5"/>
  <c r="E2080" i="5"/>
  <c r="L2080" i="5"/>
  <c r="E2081" i="5"/>
  <c r="L2081" i="5"/>
  <c r="E2082" i="5"/>
  <c r="L2082" i="5"/>
  <c r="E2083" i="5"/>
  <c r="L2083" i="5"/>
  <c r="E2084" i="5"/>
  <c r="L2084" i="5"/>
  <c r="E2085" i="5"/>
  <c r="L2085" i="5"/>
  <c r="E2086" i="5"/>
  <c r="L2086" i="5"/>
  <c r="E2087" i="5"/>
  <c r="L2087" i="5"/>
  <c r="E2088" i="5"/>
  <c r="L2088" i="5"/>
  <c r="E2089" i="5"/>
  <c r="L2089" i="5"/>
  <c r="E2090" i="5"/>
  <c r="L2090" i="5"/>
  <c r="E2091" i="5"/>
  <c r="L2091" i="5"/>
  <c r="E2092" i="5"/>
  <c r="L2092" i="5"/>
  <c r="E2093" i="5"/>
  <c r="L2093" i="5"/>
  <c r="E2094" i="5"/>
  <c r="L2094" i="5"/>
  <c r="E2095" i="5"/>
  <c r="L2095" i="5"/>
  <c r="E2096" i="5"/>
  <c r="L2096" i="5"/>
  <c r="E2097" i="5"/>
  <c r="L2097" i="5"/>
  <c r="E2098" i="5"/>
  <c r="L2098" i="5"/>
  <c r="E2099" i="5"/>
  <c r="L2099" i="5"/>
  <c r="E2100" i="5"/>
  <c r="L2100" i="5"/>
  <c r="E2101" i="5"/>
  <c r="L2101" i="5"/>
  <c r="E2102" i="5"/>
  <c r="L2102" i="5"/>
  <c r="E2103" i="5"/>
  <c r="L2103" i="5"/>
  <c r="E2104" i="5"/>
  <c r="L2104" i="5"/>
  <c r="E2105" i="5"/>
  <c r="L2105" i="5"/>
  <c r="E2106" i="5"/>
  <c r="L2106" i="5"/>
  <c r="E2107" i="5"/>
  <c r="L2107" i="5"/>
  <c r="E2108" i="5"/>
  <c r="L2108" i="5"/>
  <c r="E2109" i="5"/>
  <c r="L2109" i="5"/>
  <c r="E2110" i="5"/>
  <c r="L2110" i="5"/>
  <c r="E2111" i="5"/>
  <c r="L2111" i="5"/>
  <c r="E2112" i="5"/>
  <c r="L2112" i="5"/>
  <c r="D2114" i="5"/>
  <c r="J2114" i="5" s="1"/>
  <c r="J2115" i="5" s="1"/>
  <c r="J2116" i="5" s="1"/>
  <c r="J2117" i="5" s="1"/>
  <c r="J2118" i="5" s="1"/>
  <c r="J2119" i="5" s="1"/>
  <c r="J2120" i="5" s="1"/>
  <c r="J2121" i="5" s="1"/>
  <c r="J2122" i="5" s="1"/>
  <c r="J2123" i="5" s="1"/>
  <c r="J2124" i="5" s="1"/>
  <c r="J2125" i="5" s="1"/>
  <c r="J2126" i="5" s="1"/>
  <c r="J2127" i="5" s="1"/>
  <c r="J2128" i="5" s="1"/>
  <c r="J2129" i="5" s="1"/>
  <c r="J2130" i="5" s="1"/>
  <c r="J2131" i="5" s="1"/>
  <c r="J2132" i="5" s="1"/>
  <c r="J2133" i="5" s="1"/>
  <c r="J2134" i="5" s="1"/>
  <c r="J2135" i="5" s="1"/>
  <c r="J2136" i="5" s="1"/>
  <c r="J2137" i="5" s="1"/>
  <c r="J2138" i="5" s="1"/>
  <c r="J2139" i="5" s="1"/>
  <c r="J2140" i="5" s="1"/>
  <c r="J2141" i="5" s="1"/>
  <c r="J2142" i="5" s="1"/>
  <c r="J2143" i="5" s="1"/>
  <c r="J2144" i="5" s="1"/>
  <c r="J2145" i="5" s="1"/>
  <c r="J2146" i="5" s="1"/>
  <c r="J2147" i="5" s="1"/>
  <c r="J2148" i="5" s="1"/>
  <c r="J2149" i="5" s="1"/>
  <c r="J2150" i="5" s="1"/>
  <c r="J2151" i="5" s="1"/>
  <c r="J2152" i="5" s="1"/>
  <c r="J2153" i="5" s="1"/>
  <c r="J2154" i="5" s="1"/>
  <c r="J2155" i="5" s="1"/>
  <c r="J2156" i="5" s="1"/>
  <c r="J2157" i="5" s="1"/>
  <c r="J2158" i="5" s="1"/>
  <c r="J2159" i="5" s="1"/>
  <c r="J2160" i="5" s="1"/>
  <c r="J2161" i="5" s="1"/>
  <c r="J2162" i="5" s="1"/>
  <c r="J2163" i="5" s="1"/>
  <c r="J2164" i="5" s="1"/>
  <c r="J2165" i="5" s="1"/>
  <c r="J2166" i="5" s="1"/>
  <c r="J2167" i="5" s="1"/>
  <c r="J2168" i="5" s="1"/>
  <c r="J2169" i="5" s="1"/>
  <c r="J2170" i="5" s="1"/>
  <c r="J2171" i="5" s="1"/>
  <c r="J2172" i="5" s="1"/>
  <c r="J2173" i="5" s="1"/>
  <c r="J2174" i="5" s="1"/>
  <c r="J2175" i="5" s="1"/>
  <c r="J2176" i="5" s="1"/>
  <c r="J2177" i="5" s="1"/>
  <c r="J2178" i="5" s="1"/>
  <c r="E2114" i="5"/>
  <c r="I2114" i="5"/>
  <c r="I2115" i="5" s="1"/>
  <c r="I2116" i="5" s="1"/>
  <c r="I2117" i="5" s="1"/>
  <c r="I2118" i="5" s="1"/>
  <c r="I2119" i="5" s="1"/>
  <c r="I2120" i="5" s="1"/>
  <c r="I2121" i="5" s="1"/>
  <c r="I2122" i="5" s="1"/>
  <c r="I2123" i="5" s="1"/>
  <c r="I2124" i="5" s="1"/>
  <c r="I2125" i="5" s="1"/>
  <c r="I2126" i="5" s="1"/>
  <c r="I2127" i="5" s="1"/>
  <c r="I2128" i="5" s="1"/>
  <c r="I2129" i="5" s="1"/>
  <c r="I2130" i="5" s="1"/>
  <c r="I2131" i="5" s="1"/>
  <c r="I2132" i="5" s="1"/>
  <c r="I2133" i="5" s="1"/>
  <c r="I2134" i="5" s="1"/>
  <c r="I2135" i="5" s="1"/>
  <c r="I2136" i="5" s="1"/>
  <c r="I2137" i="5" s="1"/>
  <c r="I2138" i="5" s="1"/>
  <c r="I2139" i="5" s="1"/>
  <c r="I2140" i="5" s="1"/>
  <c r="I2141" i="5" s="1"/>
  <c r="I2142" i="5" s="1"/>
  <c r="I2143" i="5" s="1"/>
  <c r="I2144" i="5" s="1"/>
  <c r="I2145" i="5" s="1"/>
  <c r="I2146" i="5" s="1"/>
  <c r="I2147" i="5" s="1"/>
  <c r="I2148" i="5" s="1"/>
  <c r="I2149" i="5" s="1"/>
  <c r="I2150" i="5" s="1"/>
  <c r="I2151" i="5" s="1"/>
  <c r="I2152" i="5" s="1"/>
  <c r="I2153" i="5" s="1"/>
  <c r="I2154" i="5" s="1"/>
  <c r="I2155" i="5" s="1"/>
  <c r="I2156" i="5" s="1"/>
  <c r="I2157" i="5" s="1"/>
  <c r="I2158" i="5" s="1"/>
  <c r="I2159" i="5" s="1"/>
  <c r="I2160" i="5" s="1"/>
  <c r="I2161" i="5" s="1"/>
  <c r="I2162" i="5" s="1"/>
  <c r="I2163" i="5" s="1"/>
  <c r="I2164" i="5" s="1"/>
  <c r="I2165" i="5" s="1"/>
  <c r="I2166" i="5" s="1"/>
  <c r="I2167" i="5" s="1"/>
  <c r="I2168" i="5" s="1"/>
  <c r="I2169" i="5" s="1"/>
  <c r="I2170" i="5" s="1"/>
  <c r="I2171" i="5" s="1"/>
  <c r="I2172" i="5" s="1"/>
  <c r="I2173" i="5" s="1"/>
  <c r="I2174" i="5" s="1"/>
  <c r="I2175" i="5" s="1"/>
  <c r="I2176" i="5" s="1"/>
  <c r="I2177" i="5" s="1"/>
  <c r="I2178" i="5" s="1"/>
  <c r="L2114" i="5"/>
  <c r="D2115" i="5"/>
  <c r="E2115" i="5"/>
  <c r="L2115" i="5"/>
  <c r="D2116" i="5"/>
  <c r="E2116" i="5"/>
  <c r="L2116" i="5"/>
  <c r="D2117" i="5"/>
  <c r="E2117" i="5"/>
  <c r="L2117" i="5"/>
  <c r="D2118" i="5"/>
  <c r="E2118" i="5"/>
  <c r="L2118" i="5"/>
  <c r="D2119" i="5"/>
  <c r="E2119" i="5"/>
  <c r="L2119" i="5"/>
  <c r="D2120" i="5"/>
  <c r="E2120" i="5"/>
  <c r="L2120" i="5"/>
  <c r="D2121" i="5"/>
  <c r="E2121" i="5"/>
  <c r="L2121" i="5"/>
  <c r="D2122" i="5"/>
  <c r="E2122" i="5"/>
  <c r="L2122" i="5"/>
  <c r="D2123" i="5"/>
  <c r="E2123" i="5"/>
  <c r="L2123" i="5"/>
  <c r="D2124" i="5"/>
  <c r="E2124" i="5"/>
  <c r="L2124" i="5"/>
  <c r="D2125" i="5"/>
  <c r="E2125" i="5"/>
  <c r="L2125" i="5"/>
  <c r="D2126" i="5"/>
  <c r="E2126" i="5"/>
  <c r="L2126" i="5"/>
  <c r="D2127" i="5"/>
  <c r="E2127" i="5"/>
  <c r="L2127" i="5"/>
  <c r="D2128" i="5"/>
  <c r="E2128" i="5"/>
  <c r="L2128" i="5"/>
  <c r="D2129" i="5"/>
  <c r="E2129" i="5"/>
  <c r="L2129" i="5"/>
  <c r="D2130" i="5"/>
  <c r="E2130" i="5"/>
  <c r="L2130" i="5"/>
  <c r="D2131" i="5"/>
  <c r="E2131" i="5"/>
  <c r="L2131" i="5"/>
  <c r="D2132" i="5"/>
  <c r="E2132" i="5"/>
  <c r="L2132" i="5"/>
  <c r="D2133" i="5"/>
  <c r="E2133" i="5"/>
  <c r="L2133" i="5"/>
  <c r="D2134" i="5"/>
  <c r="E2134" i="5"/>
  <c r="L2134" i="5"/>
  <c r="D2135" i="5"/>
  <c r="E2135" i="5"/>
  <c r="L2135" i="5"/>
  <c r="D2136" i="5"/>
  <c r="E2136" i="5"/>
  <c r="L2136" i="5"/>
  <c r="D2137" i="5"/>
  <c r="E2137" i="5"/>
  <c r="L2137" i="5"/>
  <c r="D2138" i="5"/>
  <c r="E2138" i="5"/>
  <c r="L2138" i="5"/>
  <c r="D2139" i="5"/>
  <c r="E2139" i="5"/>
  <c r="L2139" i="5"/>
  <c r="D2140" i="5"/>
  <c r="E2140" i="5"/>
  <c r="L2140" i="5"/>
  <c r="D2141" i="5"/>
  <c r="E2141" i="5"/>
  <c r="L2141" i="5"/>
  <c r="D2142" i="5"/>
  <c r="E2142" i="5"/>
  <c r="L2142" i="5"/>
  <c r="D2143" i="5"/>
  <c r="E2143" i="5"/>
  <c r="L2143" i="5"/>
  <c r="D2144" i="5"/>
  <c r="E2144" i="5"/>
  <c r="L2144" i="5"/>
  <c r="D2145" i="5"/>
  <c r="E2145" i="5"/>
  <c r="L2145" i="5"/>
  <c r="D2146" i="5"/>
  <c r="E2146" i="5"/>
  <c r="L2146" i="5"/>
  <c r="D2147" i="5"/>
  <c r="E2147" i="5"/>
  <c r="L2147" i="5"/>
  <c r="D2148" i="5"/>
  <c r="E2148" i="5"/>
  <c r="L2148" i="5"/>
  <c r="D2149" i="5"/>
  <c r="E2149" i="5"/>
  <c r="L2149" i="5"/>
  <c r="D2150" i="5"/>
  <c r="E2150" i="5"/>
  <c r="L2150" i="5"/>
  <c r="D2151" i="5"/>
  <c r="E2151" i="5"/>
  <c r="L2151" i="5"/>
  <c r="D2152" i="5"/>
  <c r="E2152" i="5"/>
  <c r="L2152" i="5"/>
  <c r="D2153" i="5"/>
  <c r="E2153" i="5"/>
  <c r="L2153" i="5"/>
  <c r="D2154" i="5"/>
  <c r="E2154" i="5"/>
  <c r="L2154" i="5"/>
  <c r="D2155" i="5"/>
  <c r="E2155" i="5"/>
  <c r="L2155" i="5"/>
  <c r="D2156" i="5"/>
  <c r="E2156" i="5"/>
  <c r="L2156" i="5"/>
  <c r="D2157" i="5"/>
  <c r="E2157" i="5"/>
  <c r="L2157" i="5"/>
  <c r="D2158" i="5"/>
  <c r="E2158" i="5"/>
  <c r="L2158" i="5"/>
  <c r="D2159" i="5"/>
  <c r="E2159" i="5"/>
  <c r="L2159" i="5"/>
  <c r="D2160" i="5"/>
  <c r="E2160" i="5"/>
  <c r="L2160" i="5"/>
  <c r="D2161" i="5"/>
  <c r="E2161" i="5"/>
  <c r="L2161" i="5"/>
  <c r="D2162" i="5"/>
  <c r="E2162" i="5"/>
  <c r="L2162" i="5"/>
  <c r="D2163" i="5"/>
  <c r="E2163" i="5"/>
  <c r="L2163" i="5"/>
  <c r="D2164" i="5"/>
  <c r="E2164" i="5"/>
  <c r="L2164" i="5"/>
  <c r="D2165" i="5"/>
  <c r="E2165" i="5"/>
  <c r="L2165" i="5"/>
  <c r="D2166" i="5"/>
  <c r="E2166" i="5"/>
  <c r="L2166" i="5"/>
  <c r="D2167" i="5"/>
  <c r="E2167" i="5"/>
  <c r="L2167" i="5"/>
  <c r="D2168" i="5"/>
  <c r="E2168" i="5"/>
  <c r="L2168" i="5"/>
  <c r="D2169" i="5"/>
  <c r="E2169" i="5"/>
  <c r="L2169" i="5"/>
  <c r="D2170" i="5"/>
  <c r="E2170" i="5"/>
  <c r="L2170" i="5"/>
  <c r="D2171" i="5"/>
  <c r="E2171" i="5"/>
  <c r="L2171" i="5"/>
  <c r="D2172" i="5"/>
  <c r="E2172" i="5"/>
  <c r="L2172" i="5"/>
  <c r="D2173" i="5"/>
  <c r="E2173" i="5"/>
  <c r="L2173" i="5"/>
  <c r="D2174" i="5"/>
  <c r="E2174" i="5"/>
  <c r="L2174" i="5"/>
  <c r="D2175" i="5"/>
  <c r="E2175" i="5"/>
  <c r="L2175" i="5"/>
  <c r="D2176" i="5"/>
  <c r="E2176" i="5"/>
  <c r="L2176" i="5"/>
  <c r="D2177" i="5"/>
  <c r="E2177" i="5"/>
  <c r="L2177" i="5"/>
  <c r="D2178" i="5"/>
  <c r="E2178" i="5"/>
  <c r="L2178" i="5"/>
  <c r="D2180" i="5"/>
  <c r="J2180" i="5" s="1"/>
  <c r="J2181" i="5" s="1"/>
  <c r="J2182" i="5" s="1"/>
  <c r="J2183" i="5" s="1"/>
  <c r="J2184" i="5" s="1"/>
  <c r="J2185" i="5" s="1"/>
  <c r="J2186" i="5" s="1"/>
  <c r="J2187" i="5" s="1"/>
  <c r="J2188" i="5" s="1"/>
  <c r="J2189" i="5" s="1"/>
  <c r="J2190" i="5" s="1"/>
  <c r="J2191" i="5" s="1"/>
  <c r="J2192" i="5" s="1"/>
  <c r="J2193" i="5" s="1"/>
  <c r="J2194" i="5" s="1"/>
  <c r="J2195" i="5" s="1"/>
  <c r="J2196" i="5" s="1"/>
  <c r="J2197" i="5" s="1"/>
  <c r="J2198" i="5" s="1"/>
  <c r="J2199" i="5" s="1"/>
  <c r="J2200" i="5" s="1"/>
  <c r="J2201" i="5" s="1"/>
  <c r="J2202" i="5" s="1"/>
  <c r="J2203" i="5" s="1"/>
  <c r="J2204" i="5" s="1"/>
  <c r="J2205" i="5" s="1"/>
  <c r="J2206" i="5" s="1"/>
  <c r="J2207" i="5" s="1"/>
  <c r="J2208" i="5" s="1"/>
  <c r="J2209" i="5" s="1"/>
  <c r="J2210" i="5" s="1"/>
  <c r="J2211" i="5" s="1"/>
  <c r="J2212" i="5" s="1"/>
  <c r="J2213" i="5" s="1"/>
  <c r="J2214" i="5" s="1"/>
  <c r="J2215" i="5" s="1"/>
  <c r="J2216" i="5" s="1"/>
  <c r="J2217" i="5" s="1"/>
  <c r="J2218" i="5" s="1"/>
  <c r="J2219" i="5" s="1"/>
  <c r="J2220" i="5" s="1"/>
  <c r="J2221" i="5" s="1"/>
  <c r="J2222" i="5" s="1"/>
  <c r="J2223" i="5" s="1"/>
  <c r="J2224" i="5" s="1"/>
  <c r="J2225" i="5" s="1"/>
  <c r="J2226" i="5" s="1"/>
  <c r="J2227" i="5" s="1"/>
  <c r="J2228" i="5" s="1"/>
  <c r="J2229" i="5" s="1"/>
  <c r="J2230" i="5" s="1"/>
  <c r="J2231" i="5" s="1"/>
  <c r="J2232" i="5" s="1"/>
  <c r="J2233" i="5" s="1"/>
  <c r="J2234" i="5" s="1"/>
  <c r="J2235" i="5" s="1"/>
  <c r="J2236" i="5" s="1"/>
  <c r="J2237" i="5" s="1"/>
  <c r="J2238" i="5" s="1"/>
  <c r="J2239" i="5" s="1"/>
  <c r="J2240" i="5" s="1"/>
  <c r="J2241" i="5" s="1"/>
  <c r="J2242" i="5" s="1"/>
  <c r="J2243" i="5" s="1"/>
  <c r="J2244" i="5" s="1"/>
  <c r="E2180" i="5"/>
  <c r="I2180" i="5"/>
  <c r="I2181" i="5" s="1"/>
  <c r="I2182" i="5" s="1"/>
  <c r="I2183" i="5" s="1"/>
  <c r="I2184" i="5" s="1"/>
  <c r="I2185" i="5" s="1"/>
  <c r="I2186" i="5" s="1"/>
  <c r="I2187" i="5" s="1"/>
  <c r="I2188" i="5" s="1"/>
  <c r="I2189" i="5" s="1"/>
  <c r="I2190" i="5" s="1"/>
  <c r="I2191" i="5" s="1"/>
  <c r="I2192" i="5" s="1"/>
  <c r="I2193" i="5" s="1"/>
  <c r="I2194" i="5" s="1"/>
  <c r="I2195" i="5" s="1"/>
  <c r="I2196" i="5" s="1"/>
  <c r="I2197" i="5" s="1"/>
  <c r="I2198" i="5" s="1"/>
  <c r="I2199" i="5" s="1"/>
  <c r="I2200" i="5" s="1"/>
  <c r="I2201" i="5" s="1"/>
  <c r="I2202" i="5" s="1"/>
  <c r="I2203" i="5" s="1"/>
  <c r="I2204" i="5" s="1"/>
  <c r="I2205" i="5" s="1"/>
  <c r="I2206" i="5" s="1"/>
  <c r="I2207" i="5" s="1"/>
  <c r="I2208" i="5" s="1"/>
  <c r="I2209" i="5" s="1"/>
  <c r="I2210" i="5" s="1"/>
  <c r="I2211" i="5" s="1"/>
  <c r="I2212" i="5" s="1"/>
  <c r="I2213" i="5" s="1"/>
  <c r="I2214" i="5" s="1"/>
  <c r="I2215" i="5" s="1"/>
  <c r="I2216" i="5" s="1"/>
  <c r="I2217" i="5" s="1"/>
  <c r="I2218" i="5" s="1"/>
  <c r="I2219" i="5" s="1"/>
  <c r="I2220" i="5" s="1"/>
  <c r="I2221" i="5" s="1"/>
  <c r="I2222" i="5" s="1"/>
  <c r="I2223" i="5" s="1"/>
  <c r="I2224" i="5" s="1"/>
  <c r="I2225" i="5" s="1"/>
  <c r="I2226" i="5" s="1"/>
  <c r="I2227" i="5" s="1"/>
  <c r="I2228" i="5" s="1"/>
  <c r="I2229" i="5" s="1"/>
  <c r="I2230" i="5" s="1"/>
  <c r="I2231" i="5" s="1"/>
  <c r="I2232" i="5" s="1"/>
  <c r="I2233" i="5" s="1"/>
  <c r="I2234" i="5" s="1"/>
  <c r="I2235" i="5" s="1"/>
  <c r="I2236" i="5" s="1"/>
  <c r="I2237" i="5" s="1"/>
  <c r="I2238" i="5" s="1"/>
  <c r="I2239" i="5" s="1"/>
  <c r="I2240" i="5" s="1"/>
  <c r="I2241" i="5" s="1"/>
  <c r="I2242" i="5" s="1"/>
  <c r="I2243" i="5" s="1"/>
  <c r="I2244" i="5" s="1"/>
  <c r="L2180" i="5"/>
  <c r="D2181" i="5"/>
  <c r="E2181" i="5"/>
  <c r="L2181" i="5"/>
  <c r="D2182" i="5"/>
  <c r="E2182" i="5"/>
  <c r="L2182" i="5"/>
  <c r="D2183" i="5"/>
  <c r="E2183" i="5"/>
  <c r="L2183" i="5"/>
  <c r="D2184" i="5"/>
  <c r="E2184" i="5"/>
  <c r="L2184" i="5"/>
  <c r="D2185" i="5"/>
  <c r="E2185" i="5"/>
  <c r="L2185" i="5"/>
  <c r="D2186" i="5"/>
  <c r="E2186" i="5"/>
  <c r="L2186" i="5"/>
  <c r="D2187" i="5"/>
  <c r="E2187" i="5"/>
  <c r="L2187" i="5"/>
  <c r="D2188" i="5"/>
  <c r="E2188" i="5"/>
  <c r="L2188" i="5"/>
  <c r="D2189" i="5"/>
  <c r="E2189" i="5"/>
  <c r="L2189" i="5"/>
  <c r="D2190" i="5"/>
  <c r="E2190" i="5"/>
  <c r="L2190" i="5"/>
  <c r="D2191" i="5"/>
  <c r="E2191" i="5"/>
  <c r="L2191" i="5"/>
  <c r="D2192" i="5"/>
  <c r="E2192" i="5"/>
  <c r="L2192" i="5"/>
  <c r="D2193" i="5"/>
  <c r="E2193" i="5"/>
  <c r="L2193" i="5"/>
  <c r="D2194" i="5"/>
  <c r="E2194" i="5"/>
  <c r="L2194" i="5"/>
  <c r="D2195" i="5"/>
  <c r="E2195" i="5"/>
  <c r="L2195" i="5"/>
  <c r="D2196" i="5"/>
  <c r="E2196" i="5"/>
  <c r="L2196" i="5"/>
  <c r="D2197" i="5"/>
  <c r="E2197" i="5"/>
  <c r="L2197" i="5"/>
  <c r="D2198" i="5"/>
  <c r="E2198" i="5"/>
  <c r="L2198" i="5"/>
  <c r="D2199" i="5"/>
  <c r="E2199" i="5"/>
  <c r="L2199" i="5"/>
  <c r="D2200" i="5"/>
  <c r="E2200" i="5"/>
  <c r="L2200" i="5"/>
  <c r="D2201" i="5"/>
  <c r="E2201" i="5"/>
  <c r="L2201" i="5"/>
  <c r="D2202" i="5"/>
  <c r="E2202" i="5"/>
  <c r="L2202" i="5"/>
  <c r="D2203" i="5"/>
  <c r="E2203" i="5"/>
  <c r="L2203" i="5"/>
  <c r="D2204" i="5"/>
  <c r="E2204" i="5"/>
  <c r="L2204" i="5"/>
  <c r="D2205" i="5"/>
  <c r="E2205" i="5"/>
  <c r="L2205" i="5"/>
  <c r="D2206" i="5"/>
  <c r="E2206" i="5"/>
  <c r="L2206" i="5"/>
  <c r="D2207" i="5"/>
  <c r="E2207" i="5"/>
  <c r="L2207" i="5"/>
  <c r="D2208" i="5"/>
  <c r="E2208" i="5"/>
  <c r="L2208" i="5"/>
  <c r="D2209" i="5"/>
  <c r="E2209" i="5"/>
  <c r="L2209" i="5"/>
  <c r="D2210" i="5"/>
  <c r="E2210" i="5"/>
  <c r="L2210" i="5"/>
  <c r="D2211" i="5"/>
  <c r="E2211" i="5"/>
  <c r="L2211" i="5"/>
  <c r="D2212" i="5"/>
  <c r="E2212" i="5"/>
  <c r="L2212" i="5"/>
  <c r="D2213" i="5"/>
  <c r="E2213" i="5"/>
  <c r="L2213" i="5"/>
  <c r="D2214" i="5"/>
  <c r="E2214" i="5"/>
  <c r="L2214" i="5"/>
  <c r="D2215" i="5"/>
  <c r="E2215" i="5"/>
  <c r="L2215" i="5"/>
  <c r="D2216" i="5"/>
  <c r="E2216" i="5"/>
  <c r="L2216" i="5"/>
  <c r="D2217" i="5"/>
  <c r="E2217" i="5"/>
  <c r="L2217" i="5"/>
  <c r="D2218" i="5"/>
  <c r="E2218" i="5"/>
  <c r="L2218" i="5"/>
  <c r="D2219" i="5"/>
  <c r="E2219" i="5"/>
  <c r="L2219" i="5"/>
  <c r="D2220" i="5"/>
  <c r="E2220" i="5"/>
  <c r="L2220" i="5"/>
  <c r="D2221" i="5"/>
  <c r="E2221" i="5"/>
  <c r="L2221" i="5"/>
  <c r="D2222" i="5"/>
  <c r="E2222" i="5"/>
  <c r="L2222" i="5"/>
  <c r="D2223" i="5"/>
  <c r="E2223" i="5"/>
  <c r="L2223" i="5"/>
  <c r="D2224" i="5"/>
  <c r="E2224" i="5"/>
  <c r="L2224" i="5"/>
  <c r="D2225" i="5"/>
  <c r="E2225" i="5"/>
  <c r="L2225" i="5"/>
  <c r="D2226" i="5"/>
  <c r="E2226" i="5"/>
  <c r="L2226" i="5"/>
  <c r="D2227" i="5"/>
  <c r="E2227" i="5"/>
  <c r="L2227" i="5"/>
  <c r="D2228" i="5"/>
  <c r="E2228" i="5"/>
  <c r="L2228" i="5"/>
  <c r="D2229" i="5"/>
  <c r="E2229" i="5"/>
  <c r="L2229" i="5"/>
  <c r="D2230" i="5"/>
  <c r="E2230" i="5"/>
  <c r="L2230" i="5"/>
  <c r="D2231" i="5"/>
  <c r="E2231" i="5"/>
  <c r="L2231" i="5"/>
  <c r="D2232" i="5"/>
  <c r="E2232" i="5"/>
  <c r="L2232" i="5"/>
  <c r="D2233" i="5"/>
  <c r="E2233" i="5"/>
  <c r="L2233" i="5"/>
  <c r="D2234" i="5"/>
  <c r="E2234" i="5"/>
  <c r="L2234" i="5"/>
  <c r="D2235" i="5"/>
  <c r="E2235" i="5"/>
  <c r="L2235" i="5"/>
  <c r="D2236" i="5"/>
  <c r="E2236" i="5"/>
  <c r="L2236" i="5"/>
  <c r="D2237" i="5"/>
  <c r="E2237" i="5"/>
  <c r="L2237" i="5"/>
  <c r="D2238" i="5"/>
  <c r="E2238" i="5"/>
  <c r="L2238" i="5"/>
  <c r="D2239" i="5"/>
  <c r="E2239" i="5"/>
  <c r="L2239" i="5"/>
  <c r="D2240" i="5"/>
  <c r="E2240" i="5"/>
  <c r="L2240" i="5"/>
  <c r="D2241" i="5"/>
  <c r="E2241" i="5"/>
  <c r="L2241" i="5"/>
  <c r="D2242" i="5"/>
  <c r="E2242" i="5"/>
  <c r="L2242" i="5"/>
  <c r="D2243" i="5"/>
  <c r="E2243" i="5"/>
  <c r="L2243" i="5"/>
  <c r="D2244" i="5"/>
  <c r="E2244" i="5"/>
  <c r="L2244" i="5"/>
  <c r="D2246" i="5"/>
  <c r="J2246" i="5" s="1"/>
  <c r="J2247" i="5" s="1"/>
  <c r="J2248" i="5" s="1"/>
  <c r="J2249" i="5" s="1"/>
  <c r="J2250" i="5" s="1"/>
  <c r="E2246" i="5"/>
  <c r="I2246" i="5"/>
  <c r="I2247" i="5" s="1"/>
  <c r="I2248" i="5" s="1"/>
  <c r="I2249" i="5" s="1"/>
  <c r="I2250" i="5" s="1"/>
  <c r="I2251" i="5" s="1"/>
  <c r="I2252" i="5" s="1"/>
  <c r="I2253" i="5" s="1"/>
  <c r="I2254" i="5" s="1"/>
  <c r="I2255" i="5" s="1"/>
  <c r="I2256" i="5" s="1"/>
  <c r="I2257" i="5" s="1"/>
  <c r="I2258" i="5" s="1"/>
  <c r="I2259" i="5" s="1"/>
  <c r="I2260" i="5" s="1"/>
  <c r="I2261" i="5" s="1"/>
  <c r="I2262" i="5" s="1"/>
  <c r="I2263" i="5" s="1"/>
  <c r="I2264" i="5" s="1"/>
  <c r="I2265" i="5" s="1"/>
  <c r="I2266" i="5" s="1"/>
  <c r="I2267" i="5" s="1"/>
  <c r="I2268" i="5" s="1"/>
  <c r="I2269" i="5" s="1"/>
  <c r="I2270" i="5" s="1"/>
  <c r="I2271" i="5" s="1"/>
  <c r="I2272" i="5" s="1"/>
  <c r="I2273" i="5" s="1"/>
  <c r="I2274" i="5" s="1"/>
  <c r="I2275" i="5" s="1"/>
  <c r="I2276" i="5" s="1"/>
  <c r="I2277" i="5" s="1"/>
  <c r="I2278" i="5" s="1"/>
  <c r="I2279" i="5" s="1"/>
  <c r="I2280" i="5" s="1"/>
  <c r="I2281" i="5" s="1"/>
  <c r="I2282" i="5" s="1"/>
  <c r="I2283" i="5" s="1"/>
  <c r="I2284" i="5" s="1"/>
  <c r="I2285" i="5" s="1"/>
  <c r="I2286" i="5" s="1"/>
  <c r="I2287" i="5" s="1"/>
  <c r="I2288" i="5" s="1"/>
  <c r="I2289" i="5" s="1"/>
  <c r="I2290" i="5" s="1"/>
  <c r="I2291" i="5" s="1"/>
  <c r="I2292" i="5" s="1"/>
  <c r="I2293" i="5" s="1"/>
  <c r="I2294" i="5" s="1"/>
  <c r="I2295" i="5" s="1"/>
  <c r="I2296" i="5" s="1"/>
  <c r="I2297" i="5" s="1"/>
  <c r="I2298" i="5" s="1"/>
  <c r="I2299" i="5" s="1"/>
  <c r="I2300" i="5" s="1"/>
  <c r="I2301" i="5" s="1"/>
  <c r="I2302" i="5" s="1"/>
  <c r="I2303" i="5" s="1"/>
  <c r="I2304" i="5" s="1"/>
  <c r="I2305" i="5" s="1"/>
  <c r="I2306" i="5" s="1"/>
  <c r="I2307" i="5" s="1"/>
  <c r="I2308" i="5" s="1"/>
  <c r="I2309" i="5" s="1"/>
  <c r="I2310" i="5" s="1"/>
  <c r="L2246" i="5"/>
  <c r="D2247" i="5"/>
  <c r="E2247" i="5"/>
  <c r="L2247" i="5"/>
  <c r="D2248" i="5"/>
  <c r="E2248" i="5"/>
  <c r="L2248" i="5"/>
  <c r="D2249" i="5"/>
  <c r="E2249" i="5"/>
  <c r="L2249" i="5"/>
  <c r="D2250" i="5"/>
  <c r="E2250" i="5"/>
  <c r="L2250" i="5"/>
  <c r="D2251" i="5"/>
  <c r="E2251" i="5"/>
  <c r="J2251" i="5"/>
  <c r="J2252" i="5" s="1"/>
  <c r="J2253" i="5" s="1"/>
  <c r="J2254" i="5" s="1"/>
  <c r="J2255" i="5" s="1"/>
  <c r="J2256" i="5" s="1"/>
  <c r="J2257" i="5" s="1"/>
  <c r="J2258" i="5" s="1"/>
  <c r="J2259" i="5" s="1"/>
  <c r="J2260" i="5" s="1"/>
  <c r="J2261" i="5" s="1"/>
  <c r="J2262" i="5" s="1"/>
  <c r="J2263" i="5" s="1"/>
  <c r="J2264" i="5" s="1"/>
  <c r="J2265" i="5" s="1"/>
  <c r="J2266" i="5" s="1"/>
  <c r="J2267" i="5" s="1"/>
  <c r="J2268" i="5" s="1"/>
  <c r="J2269" i="5" s="1"/>
  <c r="J2270" i="5" s="1"/>
  <c r="J2271" i="5" s="1"/>
  <c r="J2272" i="5" s="1"/>
  <c r="J2273" i="5" s="1"/>
  <c r="J2274" i="5" s="1"/>
  <c r="J2275" i="5" s="1"/>
  <c r="J2276" i="5" s="1"/>
  <c r="J2277" i="5" s="1"/>
  <c r="J2278" i="5" s="1"/>
  <c r="J2279" i="5" s="1"/>
  <c r="J2280" i="5" s="1"/>
  <c r="J2281" i="5" s="1"/>
  <c r="J2282" i="5" s="1"/>
  <c r="J2283" i="5" s="1"/>
  <c r="J2284" i="5" s="1"/>
  <c r="J2285" i="5" s="1"/>
  <c r="J2286" i="5" s="1"/>
  <c r="J2287" i="5" s="1"/>
  <c r="J2288" i="5" s="1"/>
  <c r="J2289" i="5" s="1"/>
  <c r="J2290" i="5" s="1"/>
  <c r="J2291" i="5" s="1"/>
  <c r="J2292" i="5" s="1"/>
  <c r="J2293" i="5" s="1"/>
  <c r="J2294" i="5" s="1"/>
  <c r="J2295" i="5" s="1"/>
  <c r="J2296" i="5" s="1"/>
  <c r="J2297" i="5" s="1"/>
  <c r="J2298" i="5" s="1"/>
  <c r="J2299" i="5" s="1"/>
  <c r="J2300" i="5" s="1"/>
  <c r="J2301" i="5" s="1"/>
  <c r="J2302" i="5" s="1"/>
  <c r="J2303" i="5" s="1"/>
  <c r="J2304" i="5" s="1"/>
  <c r="J2305" i="5" s="1"/>
  <c r="J2306" i="5" s="1"/>
  <c r="J2307" i="5" s="1"/>
  <c r="J2308" i="5" s="1"/>
  <c r="J2309" i="5" s="1"/>
  <c r="J2310" i="5" s="1"/>
  <c r="L2251" i="5"/>
  <c r="D2252" i="5"/>
  <c r="E2252" i="5"/>
  <c r="L2252" i="5"/>
  <c r="D2253" i="5"/>
  <c r="E2253" i="5"/>
  <c r="L2253" i="5"/>
  <c r="D2254" i="5"/>
  <c r="E2254" i="5"/>
  <c r="L2254" i="5"/>
  <c r="D2255" i="5"/>
  <c r="E2255" i="5"/>
  <c r="L2255" i="5"/>
  <c r="D2256" i="5"/>
  <c r="E2256" i="5"/>
  <c r="L2256" i="5"/>
  <c r="D2257" i="5"/>
  <c r="E2257" i="5"/>
  <c r="L2257" i="5"/>
  <c r="D2258" i="5"/>
  <c r="E2258" i="5"/>
  <c r="L2258" i="5"/>
  <c r="D2259" i="5"/>
  <c r="E2259" i="5"/>
  <c r="L2259" i="5"/>
  <c r="D2260" i="5"/>
  <c r="E2260" i="5"/>
  <c r="L2260" i="5"/>
  <c r="D2261" i="5"/>
  <c r="E2261" i="5"/>
  <c r="L2261" i="5"/>
  <c r="D2262" i="5"/>
  <c r="E2262" i="5"/>
  <c r="L2262" i="5"/>
  <c r="D2263" i="5"/>
  <c r="E2263" i="5"/>
  <c r="L2263" i="5"/>
  <c r="D2264" i="5"/>
  <c r="E2264" i="5"/>
  <c r="L2264" i="5"/>
  <c r="D2265" i="5"/>
  <c r="E2265" i="5"/>
  <c r="L2265" i="5"/>
  <c r="D2266" i="5"/>
  <c r="E2266" i="5"/>
  <c r="L2266" i="5"/>
  <c r="D2267" i="5"/>
  <c r="E2267" i="5"/>
  <c r="L2267" i="5"/>
  <c r="D2268" i="5"/>
  <c r="E2268" i="5"/>
  <c r="L2268" i="5"/>
  <c r="D2269" i="5"/>
  <c r="E2269" i="5"/>
  <c r="L2269" i="5"/>
  <c r="D2270" i="5"/>
  <c r="E2270" i="5"/>
  <c r="L2270" i="5"/>
  <c r="D2271" i="5"/>
  <c r="E2271" i="5"/>
  <c r="L2271" i="5"/>
  <c r="D2272" i="5"/>
  <c r="E2272" i="5"/>
  <c r="L2272" i="5"/>
  <c r="D2273" i="5"/>
  <c r="E2273" i="5"/>
  <c r="L2273" i="5"/>
  <c r="D2274" i="5"/>
  <c r="E2274" i="5"/>
  <c r="L2274" i="5"/>
  <c r="D2275" i="5"/>
  <c r="E2275" i="5"/>
  <c r="L2275" i="5"/>
  <c r="D2276" i="5"/>
  <c r="E2276" i="5"/>
  <c r="L2276" i="5"/>
  <c r="D2277" i="5"/>
  <c r="E2277" i="5"/>
  <c r="L2277" i="5"/>
  <c r="D2278" i="5"/>
  <c r="E2278" i="5"/>
  <c r="L2278" i="5"/>
  <c r="D2279" i="5"/>
  <c r="E2279" i="5"/>
  <c r="L2279" i="5"/>
  <c r="D2280" i="5"/>
  <c r="E2280" i="5"/>
  <c r="L2280" i="5"/>
  <c r="D2281" i="5"/>
  <c r="E2281" i="5"/>
  <c r="L2281" i="5"/>
  <c r="D2282" i="5"/>
  <c r="E2282" i="5"/>
  <c r="L2282" i="5"/>
  <c r="D2283" i="5"/>
  <c r="E2283" i="5"/>
  <c r="L2283" i="5"/>
  <c r="D2284" i="5"/>
  <c r="E2284" i="5"/>
  <c r="L2284" i="5"/>
  <c r="D2285" i="5"/>
  <c r="E2285" i="5"/>
  <c r="L2285" i="5"/>
  <c r="D2286" i="5"/>
  <c r="E2286" i="5"/>
  <c r="L2286" i="5"/>
  <c r="D2287" i="5"/>
  <c r="E2287" i="5"/>
  <c r="L2287" i="5"/>
  <c r="D2288" i="5"/>
  <c r="E2288" i="5"/>
  <c r="L2288" i="5"/>
  <c r="D2289" i="5"/>
  <c r="E2289" i="5"/>
  <c r="L2289" i="5"/>
  <c r="D2290" i="5"/>
  <c r="E2290" i="5"/>
  <c r="L2290" i="5"/>
  <c r="D2291" i="5"/>
  <c r="E2291" i="5"/>
  <c r="L2291" i="5"/>
  <c r="D2292" i="5"/>
  <c r="E2292" i="5"/>
  <c r="L2292" i="5"/>
  <c r="D2293" i="5"/>
  <c r="E2293" i="5"/>
  <c r="L2293" i="5"/>
  <c r="D2294" i="5"/>
  <c r="E2294" i="5"/>
  <c r="L2294" i="5"/>
  <c r="D2295" i="5"/>
  <c r="E2295" i="5"/>
  <c r="L2295" i="5"/>
  <c r="D2296" i="5"/>
  <c r="E2296" i="5"/>
  <c r="L2296" i="5"/>
  <c r="D2297" i="5"/>
  <c r="E2297" i="5"/>
  <c r="L2297" i="5"/>
  <c r="D2298" i="5"/>
  <c r="E2298" i="5"/>
  <c r="L2298" i="5"/>
  <c r="D2299" i="5"/>
  <c r="E2299" i="5"/>
  <c r="L2299" i="5"/>
  <c r="D2300" i="5"/>
  <c r="E2300" i="5"/>
  <c r="L2300" i="5"/>
  <c r="D2301" i="5"/>
  <c r="E2301" i="5"/>
  <c r="L2301" i="5"/>
  <c r="D2302" i="5"/>
  <c r="E2302" i="5"/>
  <c r="L2302" i="5"/>
  <c r="D2303" i="5"/>
  <c r="E2303" i="5"/>
  <c r="L2303" i="5"/>
  <c r="D2304" i="5"/>
  <c r="E2304" i="5"/>
  <c r="L2304" i="5"/>
  <c r="D2305" i="5"/>
  <c r="E2305" i="5"/>
  <c r="L2305" i="5"/>
  <c r="D2306" i="5"/>
  <c r="E2306" i="5"/>
  <c r="L2306" i="5"/>
  <c r="D2307" i="5"/>
  <c r="E2307" i="5"/>
  <c r="L2307" i="5"/>
  <c r="D2308" i="5"/>
  <c r="E2308" i="5"/>
  <c r="L2308" i="5"/>
  <c r="D2309" i="5"/>
  <c r="E2309" i="5"/>
  <c r="L2309" i="5"/>
  <c r="D2310" i="5"/>
  <c r="E2310" i="5"/>
  <c r="L2310" i="5"/>
  <c r="E2312" i="5"/>
  <c r="I2312" i="5"/>
  <c r="I2313" i="5" s="1"/>
  <c r="I2314" i="5" s="1"/>
  <c r="I2315" i="5" s="1"/>
  <c r="I2316" i="5" s="1"/>
  <c r="I2317" i="5" s="1"/>
  <c r="I2318" i="5" s="1"/>
  <c r="I2319" i="5" s="1"/>
  <c r="I2320" i="5" s="1"/>
  <c r="I2321" i="5" s="1"/>
  <c r="I2322" i="5" s="1"/>
  <c r="I2323" i="5" s="1"/>
  <c r="I2324" i="5" s="1"/>
  <c r="I2325" i="5" s="1"/>
  <c r="I2326" i="5" s="1"/>
  <c r="I2327" i="5" s="1"/>
  <c r="I2328" i="5" s="1"/>
  <c r="I2329" i="5" s="1"/>
  <c r="I2330" i="5" s="1"/>
  <c r="I2331" i="5" s="1"/>
  <c r="I2332" i="5" s="1"/>
  <c r="I2333" i="5" s="1"/>
  <c r="I2334" i="5" s="1"/>
  <c r="I2335" i="5" s="1"/>
  <c r="I2336" i="5" s="1"/>
  <c r="I2337" i="5" s="1"/>
  <c r="I2338" i="5" s="1"/>
  <c r="I2339" i="5" s="1"/>
  <c r="I2340" i="5" s="1"/>
  <c r="I2341" i="5" s="1"/>
  <c r="I2342" i="5" s="1"/>
  <c r="I2343" i="5" s="1"/>
  <c r="I2344" i="5" s="1"/>
  <c r="I2345" i="5" s="1"/>
  <c r="I2346" i="5" s="1"/>
  <c r="I2347" i="5" s="1"/>
  <c r="I2348" i="5" s="1"/>
  <c r="I2349" i="5" s="1"/>
  <c r="I2350" i="5" s="1"/>
  <c r="I2351" i="5" s="1"/>
  <c r="I2352" i="5" s="1"/>
  <c r="I2353" i="5" s="1"/>
  <c r="I2354" i="5" s="1"/>
  <c r="I2355" i="5" s="1"/>
  <c r="I2356" i="5" s="1"/>
  <c r="I2357" i="5" s="1"/>
  <c r="I2358" i="5" s="1"/>
  <c r="I2359" i="5" s="1"/>
  <c r="I2360" i="5" s="1"/>
  <c r="I2361" i="5" s="1"/>
  <c r="I2362" i="5" s="1"/>
  <c r="I2363" i="5" s="1"/>
  <c r="I2364" i="5" s="1"/>
  <c r="I2365" i="5" s="1"/>
  <c r="I2366" i="5" s="1"/>
  <c r="I2367" i="5" s="1"/>
  <c r="I2368" i="5" s="1"/>
  <c r="I2369" i="5" s="1"/>
  <c r="I2370" i="5" s="1"/>
  <c r="I2371" i="5" s="1"/>
  <c r="I2372" i="5" s="1"/>
  <c r="I2373" i="5" s="1"/>
  <c r="I2374" i="5" s="1"/>
  <c r="I2375" i="5" s="1"/>
  <c r="I2376" i="5" s="1"/>
  <c r="L2312" i="5"/>
  <c r="M2312" i="5"/>
  <c r="E2313" i="5"/>
  <c r="L2313" i="5"/>
  <c r="M2313" i="5"/>
  <c r="E2314" i="5"/>
  <c r="L2314" i="5"/>
  <c r="M2314" i="5"/>
  <c r="E2315" i="5"/>
  <c r="L2315" i="5"/>
  <c r="M2315" i="5"/>
  <c r="E2316" i="5"/>
  <c r="L2316" i="5"/>
  <c r="M2316" i="5"/>
  <c r="E2317" i="5"/>
  <c r="L2317" i="5"/>
  <c r="M2317" i="5"/>
  <c r="E2318" i="5"/>
  <c r="L2318" i="5"/>
  <c r="M2318" i="5"/>
  <c r="E2319" i="5"/>
  <c r="L2319" i="5"/>
  <c r="M2319" i="5"/>
  <c r="E2320" i="5"/>
  <c r="L2320" i="5"/>
  <c r="M2320" i="5"/>
  <c r="E2321" i="5"/>
  <c r="L2321" i="5"/>
  <c r="M2321" i="5"/>
  <c r="E2322" i="5"/>
  <c r="L2322" i="5"/>
  <c r="M2322" i="5"/>
  <c r="E2323" i="5"/>
  <c r="L2323" i="5"/>
  <c r="M2323" i="5"/>
  <c r="E2324" i="5"/>
  <c r="L2324" i="5"/>
  <c r="M2324" i="5"/>
  <c r="E2325" i="5"/>
  <c r="L2325" i="5"/>
  <c r="E2326" i="5"/>
  <c r="L2326" i="5"/>
  <c r="E2327" i="5"/>
  <c r="L2327" i="5"/>
  <c r="E2328" i="5"/>
  <c r="L2328" i="5"/>
  <c r="E2329" i="5"/>
  <c r="L2329" i="5"/>
  <c r="E2330" i="5"/>
  <c r="L2330" i="5"/>
  <c r="E2331" i="5"/>
  <c r="L2331" i="5"/>
  <c r="E2332" i="5"/>
  <c r="L2332" i="5"/>
  <c r="E2333" i="5"/>
  <c r="L2333" i="5"/>
  <c r="E2334" i="5"/>
  <c r="L2334" i="5"/>
  <c r="E2335" i="5"/>
  <c r="L2335" i="5"/>
  <c r="E2336" i="5"/>
  <c r="L2336" i="5"/>
  <c r="E2337" i="5"/>
  <c r="L2337" i="5"/>
  <c r="E2338" i="5"/>
  <c r="L2338" i="5"/>
  <c r="E2339" i="5"/>
  <c r="L2339" i="5"/>
  <c r="E2340" i="5"/>
  <c r="L2340" i="5"/>
  <c r="E2341" i="5"/>
  <c r="L2341" i="5"/>
  <c r="E2342" i="5"/>
  <c r="L2342" i="5"/>
  <c r="E2343" i="5"/>
  <c r="L2343" i="5"/>
  <c r="E2344" i="5"/>
  <c r="L2344" i="5"/>
  <c r="E2345" i="5"/>
  <c r="L2345" i="5"/>
  <c r="E2346" i="5"/>
  <c r="L2346" i="5"/>
  <c r="E2347" i="5"/>
  <c r="L2347" i="5"/>
  <c r="E2348" i="5"/>
  <c r="L2348" i="5"/>
  <c r="E2349" i="5"/>
  <c r="L2349" i="5"/>
  <c r="E2350" i="5"/>
  <c r="L2350" i="5"/>
  <c r="E2351" i="5"/>
  <c r="L2351" i="5"/>
  <c r="E2352" i="5"/>
  <c r="L2352" i="5"/>
  <c r="E2353" i="5"/>
  <c r="L2353" i="5"/>
  <c r="E2354" i="5"/>
  <c r="L2354" i="5"/>
  <c r="E2355" i="5"/>
  <c r="L2355" i="5"/>
  <c r="E2356" i="5"/>
  <c r="L2356" i="5"/>
  <c r="E2357" i="5"/>
  <c r="L2357" i="5"/>
  <c r="E2358" i="5"/>
  <c r="L2358" i="5"/>
  <c r="E2359" i="5"/>
  <c r="L2359" i="5"/>
  <c r="E2360" i="5"/>
  <c r="L2360" i="5"/>
  <c r="E2361" i="5"/>
  <c r="L2361" i="5"/>
  <c r="E2362" i="5"/>
  <c r="L2362" i="5"/>
  <c r="E2363" i="5"/>
  <c r="L2363" i="5"/>
  <c r="E2364" i="5"/>
  <c r="L2364" i="5"/>
  <c r="E2365" i="5"/>
  <c r="L2365" i="5"/>
  <c r="E2366" i="5"/>
  <c r="L2366" i="5"/>
  <c r="E2367" i="5"/>
  <c r="L2367" i="5"/>
  <c r="E2368" i="5"/>
  <c r="L2368" i="5"/>
  <c r="E2369" i="5"/>
  <c r="L2369" i="5"/>
  <c r="E2370" i="5"/>
  <c r="L2370" i="5"/>
  <c r="E2371" i="5"/>
  <c r="L2371" i="5"/>
  <c r="E2372" i="5"/>
  <c r="L2372" i="5"/>
  <c r="E2373" i="5"/>
  <c r="L2373" i="5"/>
  <c r="E2374" i="5"/>
  <c r="L2374" i="5"/>
  <c r="E2375" i="5"/>
  <c r="L2375" i="5"/>
  <c r="E2376" i="5"/>
  <c r="L2376" i="5"/>
  <c r="D2378" i="5"/>
  <c r="H2378" i="5" s="1"/>
  <c r="H2379" i="5" s="1"/>
  <c r="H2380" i="5" s="1"/>
  <c r="H2381" i="5" s="1"/>
  <c r="H2382" i="5" s="1"/>
  <c r="H2383" i="5" s="1"/>
  <c r="H2384" i="5" s="1"/>
  <c r="H2385" i="5" s="1"/>
  <c r="H2386" i="5" s="1"/>
  <c r="H2387" i="5" s="1"/>
  <c r="H2388" i="5" s="1"/>
  <c r="H2389" i="5" s="1"/>
  <c r="H2390" i="5" s="1"/>
  <c r="H2391" i="5" s="1"/>
  <c r="H2392" i="5" s="1"/>
  <c r="H2393" i="5" s="1"/>
  <c r="H2394" i="5" s="1"/>
  <c r="H2395" i="5" s="1"/>
  <c r="H2396" i="5" s="1"/>
  <c r="H2397" i="5" s="1"/>
  <c r="H2398" i="5" s="1"/>
  <c r="H2399" i="5" s="1"/>
  <c r="H2400" i="5" s="1"/>
  <c r="H2401" i="5" s="1"/>
  <c r="H2402" i="5" s="1"/>
  <c r="H2403" i="5" s="1"/>
  <c r="H2404" i="5" s="1"/>
  <c r="H2405" i="5" s="1"/>
  <c r="H2406" i="5" s="1"/>
  <c r="H2407" i="5" s="1"/>
  <c r="H2408" i="5" s="1"/>
  <c r="H2409" i="5" s="1"/>
  <c r="H2410" i="5" s="1"/>
  <c r="H2411" i="5" s="1"/>
  <c r="H2412" i="5" s="1"/>
  <c r="H2413" i="5" s="1"/>
  <c r="H2414" i="5" s="1"/>
  <c r="H2415" i="5" s="1"/>
  <c r="H2416" i="5" s="1"/>
  <c r="H2417" i="5" s="1"/>
  <c r="H2418" i="5" s="1"/>
  <c r="H2419" i="5" s="1"/>
  <c r="H2420" i="5" s="1"/>
  <c r="H2421" i="5" s="1"/>
  <c r="H2422" i="5" s="1"/>
  <c r="H2423" i="5" s="1"/>
  <c r="H2424" i="5" s="1"/>
  <c r="H2425" i="5" s="1"/>
  <c r="H2426" i="5" s="1"/>
  <c r="H2427" i="5" s="1"/>
  <c r="H2428" i="5" s="1"/>
  <c r="H2429" i="5" s="1"/>
  <c r="H2430" i="5" s="1"/>
  <c r="H2431" i="5" s="1"/>
  <c r="H2432" i="5" s="1"/>
  <c r="H2433" i="5" s="1"/>
  <c r="H2434" i="5" s="1"/>
  <c r="H2435" i="5" s="1"/>
  <c r="H2436" i="5" s="1"/>
  <c r="H2437" i="5" s="1"/>
  <c r="H2438" i="5" s="1"/>
  <c r="H2439" i="5" s="1"/>
  <c r="H2440" i="5" s="1"/>
  <c r="H2441" i="5" s="1"/>
  <c r="H2442" i="5" s="1"/>
  <c r="E2378" i="5"/>
  <c r="I2378" i="5"/>
  <c r="I2379" i="5" s="1"/>
  <c r="I2380" i="5" s="1"/>
  <c r="I2381" i="5" s="1"/>
  <c r="I2382" i="5" s="1"/>
  <c r="I2383" i="5" s="1"/>
  <c r="I2384" i="5" s="1"/>
  <c r="I2385" i="5" s="1"/>
  <c r="I2386" i="5" s="1"/>
  <c r="I2387" i="5" s="1"/>
  <c r="I2388" i="5" s="1"/>
  <c r="I2389" i="5" s="1"/>
  <c r="I2390" i="5" s="1"/>
  <c r="I2391" i="5" s="1"/>
  <c r="I2392" i="5" s="1"/>
  <c r="I2393" i="5" s="1"/>
  <c r="I2394" i="5" s="1"/>
  <c r="I2395" i="5" s="1"/>
  <c r="I2396" i="5" s="1"/>
  <c r="I2397" i="5" s="1"/>
  <c r="I2398" i="5" s="1"/>
  <c r="I2399" i="5" s="1"/>
  <c r="I2400" i="5" s="1"/>
  <c r="I2401" i="5" s="1"/>
  <c r="I2402" i="5" s="1"/>
  <c r="I2403" i="5" s="1"/>
  <c r="I2404" i="5" s="1"/>
  <c r="I2405" i="5" s="1"/>
  <c r="I2406" i="5" s="1"/>
  <c r="I2407" i="5" s="1"/>
  <c r="I2408" i="5" s="1"/>
  <c r="I2409" i="5" s="1"/>
  <c r="I2410" i="5" s="1"/>
  <c r="I2411" i="5" s="1"/>
  <c r="I2412" i="5" s="1"/>
  <c r="I2413" i="5" s="1"/>
  <c r="I2414" i="5" s="1"/>
  <c r="I2415" i="5" s="1"/>
  <c r="I2416" i="5" s="1"/>
  <c r="I2417" i="5" s="1"/>
  <c r="I2418" i="5" s="1"/>
  <c r="I2419" i="5" s="1"/>
  <c r="I2420" i="5" s="1"/>
  <c r="I2421" i="5" s="1"/>
  <c r="I2422" i="5" s="1"/>
  <c r="I2423" i="5" s="1"/>
  <c r="I2424" i="5" s="1"/>
  <c r="I2425" i="5" s="1"/>
  <c r="I2426" i="5" s="1"/>
  <c r="I2427" i="5" s="1"/>
  <c r="I2428" i="5" s="1"/>
  <c r="I2429" i="5" s="1"/>
  <c r="I2430" i="5" s="1"/>
  <c r="I2431" i="5" s="1"/>
  <c r="I2432" i="5" s="1"/>
  <c r="I2433" i="5" s="1"/>
  <c r="I2434" i="5" s="1"/>
  <c r="I2435" i="5" s="1"/>
  <c r="I2436" i="5" s="1"/>
  <c r="I2437" i="5" s="1"/>
  <c r="I2438" i="5" s="1"/>
  <c r="I2439" i="5" s="1"/>
  <c r="I2440" i="5" s="1"/>
  <c r="I2441" i="5" s="1"/>
  <c r="I2442" i="5" s="1"/>
  <c r="L2378" i="5"/>
  <c r="D2379" i="5"/>
  <c r="E2379" i="5"/>
  <c r="L2379" i="5"/>
  <c r="D2380" i="5"/>
  <c r="E2380" i="5"/>
  <c r="L2380" i="5"/>
  <c r="D2381" i="5"/>
  <c r="E2381" i="5"/>
  <c r="L2381" i="5"/>
  <c r="D2382" i="5"/>
  <c r="E2382" i="5"/>
  <c r="L2382" i="5"/>
  <c r="D2383" i="5"/>
  <c r="E2383" i="5"/>
  <c r="L2383" i="5"/>
  <c r="D2384" i="5"/>
  <c r="E2384" i="5"/>
  <c r="L2384" i="5"/>
  <c r="D2385" i="5"/>
  <c r="E2385" i="5"/>
  <c r="L2385" i="5"/>
  <c r="D2386" i="5"/>
  <c r="E2386" i="5"/>
  <c r="L2386" i="5"/>
  <c r="D2387" i="5"/>
  <c r="E2387" i="5"/>
  <c r="L2387" i="5"/>
  <c r="D2388" i="5"/>
  <c r="E2388" i="5"/>
  <c r="L2388" i="5"/>
  <c r="D2389" i="5"/>
  <c r="E2389" i="5"/>
  <c r="L2389" i="5"/>
  <c r="D2390" i="5"/>
  <c r="E2390" i="5"/>
  <c r="L2390" i="5"/>
  <c r="D2391" i="5"/>
  <c r="E2391" i="5"/>
  <c r="L2391" i="5"/>
  <c r="D2392" i="5"/>
  <c r="E2392" i="5"/>
  <c r="L2392" i="5"/>
  <c r="D2393" i="5"/>
  <c r="E2393" i="5"/>
  <c r="L2393" i="5"/>
  <c r="D2394" i="5"/>
  <c r="E2394" i="5"/>
  <c r="L2394" i="5"/>
  <c r="D2395" i="5"/>
  <c r="E2395" i="5"/>
  <c r="L2395" i="5"/>
  <c r="D2396" i="5"/>
  <c r="E2396" i="5"/>
  <c r="L2396" i="5"/>
  <c r="D2397" i="5"/>
  <c r="E2397" i="5"/>
  <c r="L2397" i="5"/>
  <c r="D2398" i="5"/>
  <c r="E2398" i="5"/>
  <c r="L2398" i="5"/>
  <c r="D2399" i="5"/>
  <c r="E2399" i="5"/>
  <c r="L2399" i="5"/>
  <c r="D2400" i="5"/>
  <c r="E2400" i="5"/>
  <c r="L2400" i="5"/>
  <c r="D2401" i="5"/>
  <c r="E2401" i="5"/>
  <c r="L2401" i="5"/>
  <c r="D2402" i="5"/>
  <c r="E2402" i="5"/>
  <c r="L2402" i="5"/>
  <c r="D2403" i="5"/>
  <c r="E2403" i="5"/>
  <c r="L2403" i="5"/>
  <c r="D2404" i="5"/>
  <c r="E2404" i="5"/>
  <c r="L2404" i="5"/>
  <c r="D2405" i="5"/>
  <c r="E2405" i="5"/>
  <c r="L2405" i="5"/>
  <c r="D2406" i="5"/>
  <c r="E2406" i="5"/>
  <c r="L2406" i="5"/>
  <c r="D2407" i="5"/>
  <c r="E2407" i="5"/>
  <c r="L2407" i="5"/>
  <c r="D2408" i="5"/>
  <c r="E2408" i="5"/>
  <c r="L2408" i="5"/>
  <c r="D2409" i="5"/>
  <c r="E2409" i="5"/>
  <c r="L2409" i="5"/>
  <c r="D2410" i="5"/>
  <c r="E2410" i="5"/>
  <c r="L2410" i="5"/>
  <c r="D2411" i="5"/>
  <c r="E2411" i="5"/>
  <c r="L2411" i="5"/>
  <c r="D2412" i="5"/>
  <c r="E2412" i="5"/>
  <c r="L2412" i="5"/>
  <c r="D2413" i="5"/>
  <c r="E2413" i="5"/>
  <c r="L2413" i="5"/>
  <c r="D2414" i="5"/>
  <c r="E2414" i="5"/>
  <c r="L2414" i="5"/>
  <c r="D2415" i="5"/>
  <c r="E2415" i="5"/>
  <c r="L2415" i="5"/>
  <c r="D2416" i="5"/>
  <c r="E2416" i="5"/>
  <c r="L2416" i="5"/>
  <c r="D2417" i="5"/>
  <c r="E2417" i="5"/>
  <c r="L2417" i="5"/>
  <c r="D2418" i="5"/>
  <c r="E2418" i="5"/>
  <c r="L2418" i="5"/>
  <c r="D2419" i="5"/>
  <c r="E2419" i="5"/>
  <c r="L2419" i="5"/>
  <c r="D2420" i="5"/>
  <c r="E2420" i="5"/>
  <c r="L2420" i="5"/>
  <c r="D2421" i="5"/>
  <c r="E2421" i="5"/>
  <c r="L2421" i="5"/>
  <c r="D2422" i="5"/>
  <c r="E2422" i="5"/>
  <c r="L2422" i="5"/>
  <c r="D2423" i="5"/>
  <c r="E2423" i="5"/>
  <c r="L2423" i="5"/>
  <c r="D2424" i="5"/>
  <c r="E2424" i="5"/>
  <c r="L2424" i="5"/>
  <c r="D2425" i="5"/>
  <c r="E2425" i="5"/>
  <c r="L2425" i="5"/>
  <c r="D2426" i="5"/>
  <c r="E2426" i="5"/>
  <c r="L2426" i="5"/>
  <c r="D2427" i="5"/>
  <c r="E2427" i="5"/>
  <c r="L2427" i="5"/>
  <c r="D2428" i="5"/>
  <c r="E2428" i="5"/>
  <c r="L2428" i="5"/>
  <c r="D2429" i="5"/>
  <c r="E2429" i="5"/>
  <c r="L2429" i="5"/>
  <c r="D2430" i="5"/>
  <c r="E2430" i="5"/>
  <c r="L2430" i="5"/>
  <c r="D2431" i="5"/>
  <c r="E2431" i="5"/>
  <c r="L2431" i="5"/>
  <c r="D2432" i="5"/>
  <c r="E2432" i="5"/>
  <c r="L2432" i="5"/>
  <c r="D2433" i="5"/>
  <c r="E2433" i="5"/>
  <c r="L2433" i="5"/>
  <c r="D2434" i="5"/>
  <c r="E2434" i="5"/>
  <c r="L2434" i="5"/>
  <c r="D2435" i="5"/>
  <c r="E2435" i="5"/>
  <c r="L2435" i="5"/>
  <c r="D2436" i="5"/>
  <c r="E2436" i="5"/>
  <c r="L2436" i="5"/>
  <c r="D2437" i="5"/>
  <c r="E2437" i="5"/>
  <c r="L2437" i="5"/>
  <c r="D2438" i="5"/>
  <c r="E2438" i="5"/>
  <c r="L2438" i="5"/>
  <c r="D2439" i="5"/>
  <c r="E2439" i="5"/>
  <c r="L2439" i="5"/>
  <c r="D2440" i="5"/>
  <c r="E2440" i="5"/>
  <c r="L2440" i="5"/>
  <c r="D2441" i="5"/>
  <c r="E2441" i="5"/>
  <c r="L2441" i="5"/>
  <c r="D2442" i="5"/>
  <c r="E2442" i="5"/>
  <c r="L2442" i="5"/>
  <c r="D2444" i="5"/>
  <c r="E2444" i="5"/>
  <c r="H2444" i="5"/>
  <c r="H2445" i="5" s="1"/>
  <c r="H2446" i="5" s="1"/>
  <c r="H2447" i="5" s="1"/>
  <c r="H2448" i="5" s="1"/>
  <c r="H2449" i="5" s="1"/>
  <c r="H2450" i="5" s="1"/>
  <c r="H2451" i="5" s="1"/>
  <c r="H2452" i="5" s="1"/>
  <c r="H2453" i="5" s="1"/>
  <c r="H2454" i="5" s="1"/>
  <c r="H2455" i="5" s="1"/>
  <c r="H2456" i="5" s="1"/>
  <c r="H2457" i="5" s="1"/>
  <c r="H2458" i="5" s="1"/>
  <c r="H2459" i="5" s="1"/>
  <c r="H2460" i="5" s="1"/>
  <c r="H2461" i="5" s="1"/>
  <c r="H2462" i="5" s="1"/>
  <c r="H2463" i="5" s="1"/>
  <c r="H2464" i="5" s="1"/>
  <c r="H2465" i="5" s="1"/>
  <c r="H2466" i="5" s="1"/>
  <c r="H2467" i="5" s="1"/>
  <c r="H2468" i="5" s="1"/>
  <c r="H2469" i="5" s="1"/>
  <c r="H2470" i="5" s="1"/>
  <c r="H2471" i="5" s="1"/>
  <c r="H2472" i="5" s="1"/>
  <c r="H2473" i="5" s="1"/>
  <c r="H2474" i="5" s="1"/>
  <c r="H2475" i="5" s="1"/>
  <c r="H2476" i="5" s="1"/>
  <c r="H2477" i="5" s="1"/>
  <c r="H2478" i="5" s="1"/>
  <c r="H2479" i="5" s="1"/>
  <c r="H2480" i="5" s="1"/>
  <c r="H2481" i="5" s="1"/>
  <c r="H2482" i="5" s="1"/>
  <c r="H2483" i="5" s="1"/>
  <c r="H2484" i="5" s="1"/>
  <c r="H2485" i="5" s="1"/>
  <c r="H2486" i="5" s="1"/>
  <c r="H2487" i="5" s="1"/>
  <c r="H2488" i="5" s="1"/>
  <c r="H2489" i="5" s="1"/>
  <c r="H2490" i="5" s="1"/>
  <c r="H2491" i="5" s="1"/>
  <c r="H2492" i="5" s="1"/>
  <c r="H2493" i="5" s="1"/>
  <c r="H2494" i="5" s="1"/>
  <c r="H2495" i="5" s="1"/>
  <c r="H2496" i="5" s="1"/>
  <c r="H2497" i="5" s="1"/>
  <c r="H2498" i="5" s="1"/>
  <c r="H2499" i="5" s="1"/>
  <c r="H2500" i="5" s="1"/>
  <c r="H2501" i="5" s="1"/>
  <c r="H2502" i="5" s="1"/>
  <c r="H2503" i="5" s="1"/>
  <c r="H2504" i="5" s="1"/>
  <c r="H2505" i="5" s="1"/>
  <c r="H2506" i="5" s="1"/>
  <c r="H2507" i="5" s="1"/>
  <c r="H2508" i="5" s="1"/>
  <c r="I2444" i="5"/>
  <c r="I2445" i="5" s="1"/>
  <c r="I2446" i="5" s="1"/>
  <c r="I2447" i="5" s="1"/>
  <c r="I2448" i="5" s="1"/>
  <c r="I2449" i="5" s="1"/>
  <c r="I2450" i="5" s="1"/>
  <c r="I2451" i="5" s="1"/>
  <c r="I2452" i="5" s="1"/>
  <c r="I2453" i="5" s="1"/>
  <c r="I2454" i="5" s="1"/>
  <c r="I2455" i="5" s="1"/>
  <c r="I2456" i="5" s="1"/>
  <c r="I2457" i="5" s="1"/>
  <c r="I2458" i="5" s="1"/>
  <c r="I2459" i="5" s="1"/>
  <c r="I2460" i="5" s="1"/>
  <c r="I2461" i="5" s="1"/>
  <c r="I2462" i="5" s="1"/>
  <c r="I2463" i="5" s="1"/>
  <c r="I2464" i="5" s="1"/>
  <c r="I2465" i="5" s="1"/>
  <c r="I2466" i="5" s="1"/>
  <c r="I2467" i="5" s="1"/>
  <c r="I2468" i="5" s="1"/>
  <c r="I2469" i="5" s="1"/>
  <c r="I2470" i="5" s="1"/>
  <c r="I2471" i="5" s="1"/>
  <c r="I2472" i="5" s="1"/>
  <c r="I2473" i="5" s="1"/>
  <c r="I2474" i="5" s="1"/>
  <c r="I2475" i="5" s="1"/>
  <c r="I2476" i="5" s="1"/>
  <c r="I2477" i="5" s="1"/>
  <c r="I2478" i="5" s="1"/>
  <c r="I2479" i="5" s="1"/>
  <c r="I2480" i="5" s="1"/>
  <c r="I2481" i="5" s="1"/>
  <c r="I2482" i="5" s="1"/>
  <c r="I2483" i="5" s="1"/>
  <c r="I2484" i="5" s="1"/>
  <c r="I2485" i="5" s="1"/>
  <c r="I2486" i="5" s="1"/>
  <c r="I2487" i="5" s="1"/>
  <c r="I2488" i="5" s="1"/>
  <c r="I2489" i="5" s="1"/>
  <c r="I2490" i="5" s="1"/>
  <c r="I2491" i="5" s="1"/>
  <c r="I2492" i="5" s="1"/>
  <c r="I2493" i="5" s="1"/>
  <c r="I2494" i="5" s="1"/>
  <c r="I2495" i="5" s="1"/>
  <c r="I2496" i="5" s="1"/>
  <c r="I2497" i="5" s="1"/>
  <c r="I2498" i="5" s="1"/>
  <c r="I2499" i="5" s="1"/>
  <c r="I2500" i="5" s="1"/>
  <c r="I2501" i="5" s="1"/>
  <c r="I2502" i="5" s="1"/>
  <c r="I2503" i="5" s="1"/>
  <c r="I2504" i="5" s="1"/>
  <c r="I2505" i="5" s="1"/>
  <c r="I2506" i="5" s="1"/>
  <c r="I2507" i="5" s="1"/>
  <c r="I2508" i="5" s="1"/>
  <c r="J2444" i="5"/>
  <c r="J2445" i="5" s="1"/>
  <c r="J2446" i="5" s="1"/>
  <c r="J2447" i="5" s="1"/>
  <c r="J2448" i="5" s="1"/>
  <c r="J2449" i="5" s="1"/>
  <c r="J2450" i="5" s="1"/>
  <c r="J2451" i="5" s="1"/>
  <c r="J2452" i="5" s="1"/>
  <c r="J2453" i="5" s="1"/>
  <c r="J2454" i="5" s="1"/>
  <c r="J2455" i="5" s="1"/>
  <c r="J2456" i="5" s="1"/>
  <c r="J2457" i="5" s="1"/>
  <c r="J2458" i="5" s="1"/>
  <c r="J2459" i="5" s="1"/>
  <c r="J2460" i="5" s="1"/>
  <c r="J2461" i="5" s="1"/>
  <c r="J2462" i="5" s="1"/>
  <c r="K2444" i="5"/>
  <c r="K2445" i="5" s="1"/>
  <c r="K2446" i="5" s="1"/>
  <c r="L2444" i="5"/>
  <c r="D2445" i="5"/>
  <c r="E2445" i="5"/>
  <c r="L2445" i="5"/>
  <c r="D2446" i="5"/>
  <c r="E2446" i="5"/>
  <c r="L2446" i="5"/>
  <c r="D2447" i="5"/>
  <c r="E2447" i="5"/>
  <c r="K2447" i="5"/>
  <c r="K2448" i="5" s="1"/>
  <c r="K2449" i="5" s="1"/>
  <c r="L2447" i="5"/>
  <c r="D2448" i="5"/>
  <c r="E2448" i="5"/>
  <c r="L2448" i="5"/>
  <c r="D2449" i="5"/>
  <c r="E2449" i="5"/>
  <c r="L2449" i="5"/>
  <c r="D2450" i="5"/>
  <c r="E2450" i="5"/>
  <c r="K2450" i="5"/>
  <c r="K2451" i="5" s="1"/>
  <c r="K2452" i="5" s="1"/>
  <c r="K2453" i="5" s="1"/>
  <c r="K2454" i="5" s="1"/>
  <c r="K2455" i="5" s="1"/>
  <c r="K2456" i="5" s="1"/>
  <c r="K2457" i="5" s="1"/>
  <c r="K2458" i="5" s="1"/>
  <c r="K2459" i="5" s="1"/>
  <c r="L2450" i="5"/>
  <c r="D2451" i="5"/>
  <c r="E2451" i="5"/>
  <c r="L2451" i="5"/>
  <c r="D2452" i="5"/>
  <c r="E2452" i="5"/>
  <c r="L2452" i="5"/>
  <c r="D2453" i="5"/>
  <c r="E2453" i="5"/>
  <c r="L2453" i="5"/>
  <c r="D2454" i="5"/>
  <c r="E2454" i="5"/>
  <c r="L2454" i="5"/>
  <c r="D2455" i="5"/>
  <c r="E2455" i="5"/>
  <c r="L2455" i="5"/>
  <c r="D2456" i="5"/>
  <c r="E2456" i="5"/>
  <c r="L2456" i="5"/>
  <c r="D2457" i="5"/>
  <c r="E2457" i="5"/>
  <c r="L2457" i="5"/>
  <c r="D2458" i="5"/>
  <c r="E2458" i="5"/>
  <c r="L2458" i="5"/>
  <c r="D2459" i="5"/>
  <c r="E2459" i="5"/>
  <c r="L2459" i="5"/>
  <c r="D2460" i="5"/>
  <c r="E2460" i="5"/>
  <c r="K2460" i="5"/>
  <c r="K2461" i="5" s="1"/>
  <c r="L2460" i="5"/>
  <c r="D2461" i="5"/>
  <c r="E2461" i="5"/>
  <c r="L2461" i="5"/>
  <c r="D2462" i="5"/>
  <c r="E2462" i="5"/>
  <c r="K2462" i="5"/>
  <c r="K2463" i="5" s="1"/>
  <c r="K2464" i="5" s="1"/>
  <c r="K2465" i="5" s="1"/>
  <c r="L2462" i="5"/>
  <c r="D2463" i="5"/>
  <c r="E2463" i="5"/>
  <c r="J2463" i="5"/>
  <c r="J2464" i="5" s="1"/>
  <c r="J2465" i="5" s="1"/>
  <c r="J2466" i="5" s="1"/>
  <c r="J2467" i="5" s="1"/>
  <c r="J2468" i="5" s="1"/>
  <c r="J2469" i="5" s="1"/>
  <c r="J2470" i="5" s="1"/>
  <c r="J2471" i="5" s="1"/>
  <c r="J2472" i="5" s="1"/>
  <c r="J2473" i="5" s="1"/>
  <c r="J2474" i="5" s="1"/>
  <c r="J2475" i="5" s="1"/>
  <c r="J2476" i="5" s="1"/>
  <c r="J2477" i="5" s="1"/>
  <c r="J2478" i="5" s="1"/>
  <c r="J2479" i="5" s="1"/>
  <c r="J2480" i="5" s="1"/>
  <c r="J2481" i="5" s="1"/>
  <c r="J2482" i="5" s="1"/>
  <c r="J2483" i="5" s="1"/>
  <c r="J2484" i="5" s="1"/>
  <c r="J2485" i="5" s="1"/>
  <c r="J2486" i="5" s="1"/>
  <c r="J2487" i="5" s="1"/>
  <c r="J2488" i="5" s="1"/>
  <c r="J2489" i="5" s="1"/>
  <c r="J2490" i="5" s="1"/>
  <c r="J2491" i="5" s="1"/>
  <c r="J2492" i="5" s="1"/>
  <c r="J2493" i="5" s="1"/>
  <c r="J2494" i="5" s="1"/>
  <c r="J2495" i="5" s="1"/>
  <c r="J2496" i="5" s="1"/>
  <c r="J2497" i="5" s="1"/>
  <c r="J2498" i="5" s="1"/>
  <c r="J2499" i="5" s="1"/>
  <c r="J2500" i="5" s="1"/>
  <c r="J2501" i="5" s="1"/>
  <c r="J2502" i="5" s="1"/>
  <c r="J2503" i="5" s="1"/>
  <c r="J2504" i="5" s="1"/>
  <c r="J2505" i="5" s="1"/>
  <c r="J2506" i="5" s="1"/>
  <c r="J2507" i="5" s="1"/>
  <c r="J2508" i="5" s="1"/>
  <c r="L2463" i="5"/>
  <c r="D2464" i="5"/>
  <c r="E2464" i="5"/>
  <c r="L2464" i="5"/>
  <c r="D2465" i="5"/>
  <c r="E2465" i="5"/>
  <c r="L2465" i="5"/>
  <c r="D2466" i="5"/>
  <c r="E2466" i="5"/>
  <c r="K2466" i="5"/>
  <c r="K2467" i="5" s="1"/>
  <c r="K2468" i="5" s="1"/>
  <c r="K2469" i="5" s="1"/>
  <c r="K2470" i="5" s="1"/>
  <c r="K2471" i="5" s="1"/>
  <c r="K2472" i="5" s="1"/>
  <c r="K2473" i="5" s="1"/>
  <c r="K2474" i="5" s="1"/>
  <c r="K2475" i="5" s="1"/>
  <c r="K2476" i="5" s="1"/>
  <c r="K2477" i="5" s="1"/>
  <c r="K2478" i="5" s="1"/>
  <c r="K2479" i="5" s="1"/>
  <c r="K2480" i="5" s="1"/>
  <c r="K2481" i="5" s="1"/>
  <c r="K2482" i="5" s="1"/>
  <c r="K2483" i="5" s="1"/>
  <c r="K2484" i="5" s="1"/>
  <c r="K2485" i="5" s="1"/>
  <c r="K2486" i="5" s="1"/>
  <c r="K2487" i="5" s="1"/>
  <c r="K2488" i="5" s="1"/>
  <c r="K2489" i="5" s="1"/>
  <c r="K2490" i="5" s="1"/>
  <c r="K2491" i="5" s="1"/>
  <c r="K2492" i="5" s="1"/>
  <c r="K2493" i="5" s="1"/>
  <c r="K2494" i="5" s="1"/>
  <c r="K2495" i="5" s="1"/>
  <c r="K2496" i="5" s="1"/>
  <c r="K2497" i="5" s="1"/>
  <c r="K2498" i="5" s="1"/>
  <c r="K2499" i="5" s="1"/>
  <c r="K2500" i="5" s="1"/>
  <c r="K2501" i="5" s="1"/>
  <c r="K2502" i="5" s="1"/>
  <c r="K2503" i="5" s="1"/>
  <c r="K2504" i="5" s="1"/>
  <c r="K2505" i="5" s="1"/>
  <c r="K2506" i="5" s="1"/>
  <c r="K2507" i="5" s="1"/>
  <c r="K2508" i="5" s="1"/>
  <c r="L2466" i="5"/>
  <c r="D2467" i="5"/>
  <c r="E2467" i="5"/>
  <c r="L2467" i="5"/>
  <c r="D2468" i="5"/>
  <c r="E2468" i="5"/>
  <c r="L2468" i="5"/>
  <c r="D2469" i="5"/>
  <c r="E2469" i="5"/>
  <c r="L2469" i="5"/>
  <c r="D2470" i="5"/>
  <c r="E2470" i="5"/>
  <c r="L2470" i="5"/>
  <c r="D2471" i="5"/>
  <c r="E2471" i="5"/>
  <c r="L2471" i="5"/>
  <c r="D2472" i="5"/>
  <c r="E2472" i="5"/>
  <c r="L2472" i="5"/>
  <c r="D2473" i="5"/>
  <c r="E2473" i="5"/>
  <c r="L2473" i="5"/>
  <c r="D2474" i="5"/>
  <c r="E2474" i="5"/>
  <c r="L2474" i="5"/>
  <c r="D2475" i="5"/>
  <c r="E2475" i="5"/>
  <c r="L2475" i="5"/>
  <c r="D2476" i="5"/>
  <c r="E2476" i="5"/>
  <c r="L2476" i="5"/>
  <c r="D2477" i="5"/>
  <c r="E2477" i="5"/>
  <c r="L2477" i="5"/>
  <c r="D2478" i="5"/>
  <c r="E2478" i="5"/>
  <c r="L2478" i="5"/>
  <c r="D2479" i="5"/>
  <c r="E2479" i="5"/>
  <c r="L2479" i="5"/>
  <c r="D2480" i="5"/>
  <c r="E2480" i="5"/>
  <c r="L2480" i="5"/>
  <c r="D2481" i="5"/>
  <c r="E2481" i="5"/>
  <c r="L2481" i="5"/>
  <c r="D2482" i="5"/>
  <c r="E2482" i="5"/>
  <c r="L2482" i="5"/>
  <c r="D2483" i="5"/>
  <c r="E2483" i="5"/>
  <c r="L2483" i="5"/>
  <c r="D2484" i="5"/>
  <c r="E2484" i="5"/>
  <c r="L2484" i="5"/>
  <c r="D2485" i="5"/>
  <c r="E2485" i="5"/>
  <c r="L2485" i="5"/>
  <c r="D2486" i="5"/>
  <c r="E2486" i="5"/>
  <c r="L2486" i="5"/>
  <c r="D2487" i="5"/>
  <c r="E2487" i="5"/>
  <c r="L2487" i="5"/>
  <c r="D2488" i="5"/>
  <c r="E2488" i="5"/>
  <c r="L2488" i="5"/>
  <c r="D2489" i="5"/>
  <c r="E2489" i="5"/>
  <c r="L2489" i="5"/>
  <c r="D2490" i="5"/>
  <c r="E2490" i="5"/>
  <c r="L2490" i="5"/>
  <c r="D2491" i="5"/>
  <c r="E2491" i="5"/>
  <c r="L2491" i="5"/>
  <c r="D2492" i="5"/>
  <c r="E2492" i="5"/>
  <c r="L2492" i="5"/>
  <c r="D2493" i="5"/>
  <c r="E2493" i="5"/>
  <c r="L2493" i="5"/>
  <c r="D2494" i="5"/>
  <c r="E2494" i="5"/>
  <c r="L2494" i="5"/>
  <c r="D2495" i="5"/>
  <c r="E2495" i="5"/>
  <c r="L2495" i="5"/>
  <c r="D2496" i="5"/>
  <c r="E2496" i="5"/>
  <c r="L2496" i="5"/>
  <c r="D2497" i="5"/>
  <c r="E2497" i="5"/>
  <c r="L2497" i="5"/>
  <c r="D2498" i="5"/>
  <c r="E2498" i="5"/>
  <c r="L2498" i="5"/>
  <c r="D2499" i="5"/>
  <c r="E2499" i="5"/>
  <c r="L2499" i="5"/>
  <c r="D2500" i="5"/>
  <c r="E2500" i="5"/>
  <c r="L2500" i="5"/>
  <c r="D2501" i="5"/>
  <c r="E2501" i="5"/>
  <c r="L2501" i="5"/>
  <c r="D2502" i="5"/>
  <c r="E2502" i="5"/>
  <c r="L2502" i="5"/>
  <c r="D2503" i="5"/>
  <c r="E2503" i="5"/>
  <c r="L2503" i="5"/>
  <c r="D2504" i="5"/>
  <c r="E2504" i="5"/>
  <c r="L2504" i="5"/>
  <c r="D2505" i="5"/>
  <c r="E2505" i="5"/>
  <c r="L2505" i="5"/>
  <c r="D2506" i="5"/>
  <c r="E2506" i="5"/>
  <c r="L2506" i="5"/>
  <c r="D2507" i="5"/>
  <c r="E2507" i="5"/>
  <c r="L2507" i="5"/>
  <c r="D2508" i="5"/>
  <c r="E2508" i="5"/>
  <c r="L2508" i="5"/>
  <c r="D2510" i="5"/>
  <c r="J2510" i="5" s="1"/>
  <c r="J2511" i="5" s="1"/>
  <c r="J2512" i="5" s="1"/>
  <c r="J2513" i="5" s="1"/>
  <c r="J2514" i="5" s="1"/>
  <c r="J2515" i="5" s="1"/>
  <c r="J2516" i="5" s="1"/>
  <c r="J2517" i="5" s="1"/>
  <c r="J2518" i="5" s="1"/>
  <c r="J2519" i="5" s="1"/>
  <c r="J2520" i="5" s="1"/>
  <c r="J2521" i="5" s="1"/>
  <c r="J2522" i="5" s="1"/>
  <c r="J2523" i="5" s="1"/>
  <c r="J2524" i="5" s="1"/>
  <c r="J2525" i="5" s="1"/>
  <c r="J2526" i="5" s="1"/>
  <c r="J2527" i="5" s="1"/>
  <c r="J2528" i="5" s="1"/>
  <c r="J2529" i="5" s="1"/>
  <c r="J2530" i="5" s="1"/>
  <c r="J2531" i="5" s="1"/>
  <c r="J2532" i="5" s="1"/>
  <c r="J2533" i="5" s="1"/>
  <c r="J2534" i="5" s="1"/>
  <c r="J2535" i="5" s="1"/>
  <c r="J2536" i="5" s="1"/>
  <c r="J2537" i="5" s="1"/>
  <c r="J2538" i="5" s="1"/>
  <c r="J2539" i="5" s="1"/>
  <c r="J2540" i="5" s="1"/>
  <c r="J2541" i="5" s="1"/>
  <c r="J2542" i="5" s="1"/>
  <c r="J2543" i="5" s="1"/>
  <c r="J2544" i="5" s="1"/>
  <c r="J2545" i="5" s="1"/>
  <c r="J2546" i="5" s="1"/>
  <c r="J2547" i="5" s="1"/>
  <c r="J2548" i="5" s="1"/>
  <c r="J2549" i="5" s="1"/>
  <c r="J2550" i="5" s="1"/>
  <c r="J2551" i="5" s="1"/>
  <c r="J2552" i="5" s="1"/>
  <c r="J2553" i="5" s="1"/>
  <c r="J2554" i="5" s="1"/>
  <c r="J2555" i="5" s="1"/>
  <c r="J2556" i="5" s="1"/>
  <c r="J2557" i="5" s="1"/>
  <c r="J2558" i="5" s="1"/>
  <c r="J2559" i="5" s="1"/>
  <c r="J2560" i="5" s="1"/>
  <c r="J2561" i="5" s="1"/>
  <c r="J2562" i="5" s="1"/>
  <c r="J2563" i="5" s="1"/>
  <c r="J2564" i="5" s="1"/>
  <c r="J2565" i="5" s="1"/>
  <c r="J2566" i="5" s="1"/>
  <c r="J2567" i="5" s="1"/>
  <c r="J2568" i="5" s="1"/>
  <c r="J2569" i="5" s="1"/>
  <c r="J2570" i="5" s="1"/>
  <c r="J2571" i="5" s="1"/>
  <c r="J2572" i="5" s="1"/>
  <c r="J2573" i="5" s="1"/>
  <c r="J2574" i="5" s="1"/>
  <c r="E2510" i="5"/>
  <c r="H2510" i="5"/>
  <c r="H2511" i="5" s="1"/>
  <c r="I2510" i="5"/>
  <c r="I2511" i="5" s="1"/>
  <c r="I2512" i="5" s="1"/>
  <c r="I2513" i="5" s="1"/>
  <c r="I2514" i="5" s="1"/>
  <c r="I2515" i="5" s="1"/>
  <c r="I2516" i="5" s="1"/>
  <c r="I2517" i="5" s="1"/>
  <c r="I2518" i="5" s="1"/>
  <c r="I2519" i="5" s="1"/>
  <c r="I2520" i="5" s="1"/>
  <c r="I2521" i="5" s="1"/>
  <c r="I2522" i="5" s="1"/>
  <c r="I2523" i="5" s="1"/>
  <c r="I2524" i="5" s="1"/>
  <c r="I2525" i="5" s="1"/>
  <c r="I2526" i="5" s="1"/>
  <c r="I2527" i="5" s="1"/>
  <c r="I2528" i="5" s="1"/>
  <c r="I2529" i="5" s="1"/>
  <c r="I2530" i="5" s="1"/>
  <c r="I2531" i="5" s="1"/>
  <c r="I2532" i="5" s="1"/>
  <c r="I2533" i="5" s="1"/>
  <c r="I2534" i="5" s="1"/>
  <c r="I2535" i="5" s="1"/>
  <c r="I2536" i="5" s="1"/>
  <c r="I2537" i="5" s="1"/>
  <c r="I2538" i="5" s="1"/>
  <c r="I2539" i="5" s="1"/>
  <c r="I2540" i="5" s="1"/>
  <c r="I2541" i="5" s="1"/>
  <c r="I2542" i="5" s="1"/>
  <c r="I2543" i="5" s="1"/>
  <c r="I2544" i="5" s="1"/>
  <c r="I2545" i="5" s="1"/>
  <c r="I2546" i="5" s="1"/>
  <c r="I2547" i="5" s="1"/>
  <c r="I2548" i="5" s="1"/>
  <c r="I2549" i="5" s="1"/>
  <c r="I2550" i="5" s="1"/>
  <c r="I2551" i="5" s="1"/>
  <c r="I2552" i="5" s="1"/>
  <c r="I2553" i="5" s="1"/>
  <c r="I2554" i="5" s="1"/>
  <c r="I2555" i="5" s="1"/>
  <c r="I2556" i="5" s="1"/>
  <c r="I2557" i="5" s="1"/>
  <c r="I2558" i="5" s="1"/>
  <c r="I2559" i="5" s="1"/>
  <c r="I2560" i="5" s="1"/>
  <c r="I2561" i="5" s="1"/>
  <c r="I2562" i="5" s="1"/>
  <c r="I2563" i="5" s="1"/>
  <c r="I2564" i="5" s="1"/>
  <c r="I2565" i="5" s="1"/>
  <c r="I2566" i="5" s="1"/>
  <c r="I2567" i="5" s="1"/>
  <c r="I2568" i="5" s="1"/>
  <c r="I2569" i="5" s="1"/>
  <c r="I2570" i="5" s="1"/>
  <c r="I2571" i="5" s="1"/>
  <c r="I2572" i="5" s="1"/>
  <c r="I2573" i="5" s="1"/>
  <c r="I2574" i="5" s="1"/>
  <c r="K2510" i="5"/>
  <c r="L2510" i="5"/>
  <c r="D2511" i="5"/>
  <c r="E2511" i="5"/>
  <c r="K2511" i="5"/>
  <c r="K2512" i="5" s="1"/>
  <c r="K2513" i="5" s="1"/>
  <c r="K2514" i="5" s="1"/>
  <c r="K2515" i="5" s="1"/>
  <c r="K2516" i="5" s="1"/>
  <c r="L2511" i="5"/>
  <c r="D2512" i="5"/>
  <c r="E2512" i="5"/>
  <c r="H2512" i="5"/>
  <c r="H2513" i="5" s="1"/>
  <c r="H2514" i="5" s="1"/>
  <c r="H2515" i="5" s="1"/>
  <c r="H2516" i="5" s="1"/>
  <c r="H2517" i="5" s="1"/>
  <c r="H2518" i="5" s="1"/>
  <c r="H2519" i="5" s="1"/>
  <c r="H2520" i="5" s="1"/>
  <c r="H2521" i="5" s="1"/>
  <c r="H2522" i="5" s="1"/>
  <c r="L2512" i="5"/>
  <c r="D2513" i="5"/>
  <c r="E2513" i="5"/>
  <c r="L2513" i="5"/>
  <c r="D2514" i="5"/>
  <c r="E2514" i="5"/>
  <c r="L2514" i="5"/>
  <c r="D2515" i="5"/>
  <c r="E2515" i="5"/>
  <c r="L2515" i="5"/>
  <c r="D2516" i="5"/>
  <c r="E2516" i="5"/>
  <c r="L2516" i="5"/>
  <c r="D2517" i="5"/>
  <c r="E2517" i="5"/>
  <c r="K2517" i="5"/>
  <c r="K2518" i="5" s="1"/>
  <c r="K2519" i="5" s="1"/>
  <c r="K2520" i="5" s="1"/>
  <c r="K2521" i="5" s="1"/>
  <c r="K2522" i="5" s="1"/>
  <c r="K2523" i="5" s="1"/>
  <c r="K2524" i="5" s="1"/>
  <c r="K2525" i="5" s="1"/>
  <c r="K2526" i="5" s="1"/>
  <c r="K2527" i="5" s="1"/>
  <c r="K2528" i="5" s="1"/>
  <c r="K2529" i="5" s="1"/>
  <c r="K2530" i="5" s="1"/>
  <c r="K2531" i="5" s="1"/>
  <c r="K2532" i="5" s="1"/>
  <c r="K2533" i="5" s="1"/>
  <c r="K2534" i="5" s="1"/>
  <c r="K2535" i="5" s="1"/>
  <c r="K2536" i="5" s="1"/>
  <c r="K2537" i="5" s="1"/>
  <c r="K2538" i="5" s="1"/>
  <c r="K2539" i="5" s="1"/>
  <c r="K2540" i="5" s="1"/>
  <c r="K2541" i="5" s="1"/>
  <c r="K2542" i="5" s="1"/>
  <c r="K2543" i="5" s="1"/>
  <c r="K2544" i="5" s="1"/>
  <c r="K2545" i="5" s="1"/>
  <c r="K2546" i="5" s="1"/>
  <c r="K2547" i="5" s="1"/>
  <c r="K2548" i="5" s="1"/>
  <c r="K2549" i="5" s="1"/>
  <c r="K2550" i="5" s="1"/>
  <c r="K2551" i="5" s="1"/>
  <c r="K2552" i="5" s="1"/>
  <c r="K2553" i="5" s="1"/>
  <c r="K2554" i="5" s="1"/>
  <c r="K2555" i="5" s="1"/>
  <c r="K2556" i="5" s="1"/>
  <c r="K2557" i="5" s="1"/>
  <c r="K2558" i="5" s="1"/>
  <c r="K2559" i="5" s="1"/>
  <c r="K2560" i="5" s="1"/>
  <c r="K2561" i="5" s="1"/>
  <c r="K2562" i="5" s="1"/>
  <c r="K2563" i="5" s="1"/>
  <c r="K2564" i="5" s="1"/>
  <c r="K2565" i="5" s="1"/>
  <c r="K2566" i="5" s="1"/>
  <c r="K2567" i="5" s="1"/>
  <c r="K2568" i="5" s="1"/>
  <c r="K2569" i="5" s="1"/>
  <c r="K2570" i="5" s="1"/>
  <c r="K2571" i="5" s="1"/>
  <c r="K2572" i="5" s="1"/>
  <c r="K2573" i="5" s="1"/>
  <c r="K2574" i="5" s="1"/>
  <c r="L2517" i="5"/>
  <c r="D2518" i="5"/>
  <c r="E2518" i="5"/>
  <c r="L2518" i="5"/>
  <c r="D2519" i="5"/>
  <c r="E2519" i="5"/>
  <c r="L2519" i="5"/>
  <c r="D2520" i="5"/>
  <c r="E2520" i="5"/>
  <c r="L2520" i="5"/>
  <c r="D2521" i="5"/>
  <c r="E2521" i="5"/>
  <c r="L2521" i="5"/>
  <c r="D2522" i="5"/>
  <c r="E2522" i="5"/>
  <c r="L2522" i="5"/>
  <c r="D2523" i="5"/>
  <c r="E2523" i="5"/>
  <c r="H2523" i="5"/>
  <c r="H2524" i="5" s="1"/>
  <c r="H2525" i="5" s="1"/>
  <c r="H2526" i="5" s="1"/>
  <c r="H2527" i="5" s="1"/>
  <c r="L2523" i="5"/>
  <c r="D2524" i="5"/>
  <c r="E2524" i="5"/>
  <c r="L2524" i="5"/>
  <c r="D2525" i="5"/>
  <c r="E2525" i="5"/>
  <c r="L2525" i="5"/>
  <c r="D2526" i="5"/>
  <c r="E2526" i="5"/>
  <c r="L2526" i="5"/>
  <c r="D2527" i="5"/>
  <c r="E2527" i="5"/>
  <c r="L2527" i="5"/>
  <c r="D2528" i="5"/>
  <c r="E2528" i="5"/>
  <c r="H2528" i="5"/>
  <c r="H2529" i="5" s="1"/>
  <c r="H2530" i="5" s="1"/>
  <c r="H2531" i="5" s="1"/>
  <c r="H2532" i="5" s="1"/>
  <c r="H2533" i="5" s="1"/>
  <c r="H2534" i="5" s="1"/>
  <c r="H2535" i="5" s="1"/>
  <c r="H2536" i="5" s="1"/>
  <c r="H2537" i="5" s="1"/>
  <c r="H2538" i="5" s="1"/>
  <c r="H2539" i="5" s="1"/>
  <c r="H2540" i="5" s="1"/>
  <c r="H2541" i="5" s="1"/>
  <c r="H2542" i="5" s="1"/>
  <c r="H2543" i="5" s="1"/>
  <c r="H2544" i="5" s="1"/>
  <c r="H2545" i="5" s="1"/>
  <c r="H2546" i="5" s="1"/>
  <c r="H2547" i="5" s="1"/>
  <c r="L2528" i="5"/>
  <c r="D2529" i="5"/>
  <c r="E2529" i="5"/>
  <c r="L2529" i="5"/>
  <c r="D2530" i="5"/>
  <c r="E2530" i="5"/>
  <c r="L2530" i="5"/>
  <c r="D2531" i="5"/>
  <c r="E2531" i="5"/>
  <c r="L2531" i="5"/>
  <c r="D2532" i="5"/>
  <c r="E2532" i="5"/>
  <c r="L2532" i="5"/>
  <c r="D2533" i="5"/>
  <c r="E2533" i="5"/>
  <c r="L2533" i="5"/>
  <c r="D2534" i="5"/>
  <c r="E2534" i="5"/>
  <c r="L2534" i="5"/>
  <c r="D2535" i="5"/>
  <c r="E2535" i="5"/>
  <c r="L2535" i="5"/>
  <c r="D2536" i="5"/>
  <c r="E2536" i="5"/>
  <c r="L2536" i="5"/>
  <c r="D2537" i="5"/>
  <c r="E2537" i="5"/>
  <c r="L2537" i="5"/>
  <c r="D2538" i="5"/>
  <c r="E2538" i="5"/>
  <c r="L2538" i="5"/>
  <c r="D2539" i="5"/>
  <c r="E2539" i="5"/>
  <c r="L2539" i="5"/>
  <c r="D2540" i="5"/>
  <c r="E2540" i="5"/>
  <c r="L2540" i="5"/>
  <c r="D2541" i="5"/>
  <c r="E2541" i="5"/>
  <c r="L2541" i="5"/>
  <c r="D2542" i="5"/>
  <c r="E2542" i="5"/>
  <c r="L2542" i="5"/>
  <c r="D2543" i="5"/>
  <c r="E2543" i="5"/>
  <c r="L2543" i="5"/>
  <c r="D2544" i="5"/>
  <c r="E2544" i="5"/>
  <c r="L2544" i="5"/>
  <c r="D2545" i="5"/>
  <c r="E2545" i="5"/>
  <c r="L2545" i="5"/>
  <c r="D2546" i="5"/>
  <c r="E2546" i="5"/>
  <c r="L2546" i="5"/>
  <c r="D2547" i="5"/>
  <c r="E2547" i="5"/>
  <c r="L2547" i="5"/>
  <c r="D2548" i="5"/>
  <c r="E2548" i="5"/>
  <c r="H2548" i="5"/>
  <c r="H2549" i="5" s="1"/>
  <c r="H2550" i="5" s="1"/>
  <c r="H2551" i="5" s="1"/>
  <c r="H2552" i="5" s="1"/>
  <c r="H2553" i="5" s="1"/>
  <c r="H2554" i="5" s="1"/>
  <c r="H2555" i="5" s="1"/>
  <c r="H2556" i="5" s="1"/>
  <c r="H2557" i="5" s="1"/>
  <c r="H2558" i="5" s="1"/>
  <c r="H2559" i="5" s="1"/>
  <c r="H2560" i="5" s="1"/>
  <c r="H2561" i="5" s="1"/>
  <c r="H2562" i="5" s="1"/>
  <c r="H2563" i="5" s="1"/>
  <c r="H2564" i="5" s="1"/>
  <c r="H2565" i="5" s="1"/>
  <c r="H2566" i="5" s="1"/>
  <c r="H2567" i="5" s="1"/>
  <c r="L2548" i="5"/>
  <c r="D2549" i="5"/>
  <c r="E2549" i="5"/>
  <c r="L2549" i="5"/>
  <c r="D2550" i="5"/>
  <c r="E2550" i="5"/>
  <c r="L2550" i="5"/>
  <c r="D2551" i="5"/>
  <c r="E2551" i="5"/>
  <c r="L2551" i="5"/>
  <c r="D2552" i="5"/>
  <c r="E2552" i="5"/>
  <c r="L2552" i="5"/>
  <c r="D2553" i="5"/>
  <c r="E2553" i="5"/>
  <c r="L2553" i="5"/>
  <c r="D2554" i="5"/>
  <c r="E2554" i="5"/>
  <c r="L2554" i="5"/>
  <c r="D2555" i="5"/>
  <c r="E2555" i="5"/>
  <c r="L2555" i="5"/>
  <c r="D2556" i="5"/>
  <c r="E2556" i="5"/>
  <c r="L2556" i="5"/>
  <c r="D2557" i="5"/>
  <c r="E2557" i="5"/>
  <c r="L2557" i="5"/>
  <c r="D2558" i="5"/>
  <c r="E2558" i="5"/>
  <c r="L2558" i="5"/>
  <c r="D2559" i="5"/>
  <c r="E2559" i="5"/>
  <c r="L2559" i="5"/>
  <c r="D2560" i="5"/>
  <c r="E2560" i="5"/>
  <c r="L2560" i="5"/>
  <c r="D2561" i="5"/>
  <c r="E2561" i="5"/>
  <c r="L2561" i="5"/>
  <c r="D2562" i="5"/>
  <c r="E2562" i="5"/>
  <c r="L2562" i="5"/>
  <c r="D2563" i="5"/>
  <c r="E2563" i="5"/>
  <c r="L2563" i="5"/>
  <c r="D2564" i="5"/>
  <c r="E2564" i="5"/>
  <c r="L2564" i="5"/>
  <c r="D2565" i="5"/>
  <c r="E2565" i="5"/>
  <c r="L2565" i="5"/>
  <c r="D2566" i="5"/>
  <c r="E2566" i="5"/>
  <c r="L2566" i="5"/>
  <c r="D2567" i="5"/>
  <c r="E2567" i="5"/>
  <c r="L2567" i="5"/>
  <c r="D2568" i="5"/>
  <c r="E2568" i="5"/>
  <c r="H2568" i="5"/>
  <c r="H2569" i="5" s="1"/>
  <c r="H2570" i="5" s="1"/>
  <c r="H2571" i="5" s="1"/>
  <c r="H2572" i="5" s="1"/>
  <c r="H2573" i="5" s="1"/>
  <c r="H2574" i="5" s="1"/>
  <c r="L2568" i="5"/>
  <c r="D2569" i="5"/>
  <c r="E2569" i="5"/>
  <c r="L2569" i="5"/>
  <c r="D2570" i="5"/>
  <c r="E2570" i="5"/>
  <c r="L2570" i="5"/>
  <c r="D2571" i="5"/>
  <c r="E2571" i="5"/>
  <c r="L2571" i="5"/>
  <c r="D2572" i="5"/>
  <c r="E2572" i="5"/>
  <c r="L2572" i="5"/>
  <c r="D2573" i="5"/>
  <c r="E2573" i="5"/>
  <c r="L2573" i="5"/>
  <c r="D2574" i="5"/>
  <c r="E2574" i="5"/>
  <c r="L2574" i="5"/>
  <c r="E2576" i="5"/>
  <c r="I2576" i="5"/>
  <c r="I2577" i="5" s="1"/>
  <c r="I2578" i="5" s="1"/>
  <c r="I2579" i="5" s="1"/>
  <c r="I2580" i="5" s="1"/>
  <c r="I2581" i="5" s="1"/>
  <c r="I2582" i="5" s="1"/>
  <c r="I2583" i="5" s="1"/>
  <c r="I2584" i="5" s="1"/>
  <c r="I2585" i="5" s="1"/>
  <c r="I2586" i="5" s="1"/>
  <c r="I2587" i="5" s="1"/>
  <c r="I2588" i="5" s="1"/>
  <c r="I2589" i="5" s="1"/>
  <c r="I2590" i="5" s="1"/>
  <c r="I2591" i="5" s="1"/>
  <c r="I2592" i="5" s="1"/>
  <c r="I2593" i="5" s="1"/>
  <c r="I2594" i="5" s="1"/>
  <c r="I2595" i="5" s="1"/>
  <c r="I2596" i="5" s="1"/>
  <c r="I2597" i="5" s="1"/>
  <c r="I2598" i="5" s="1"/>
  <c r="I2599" i="5" s="1"/>
  <c r="I2600" i="5" s="1"/>
  <c r="I2601" i="5" s="1"/>
  <c r="I2602" i="5" s="1"/>
  <c r="I2603" i="5" s="1"/>
  <c r="I2604" i="5" s="1"/>
  <c r="I2605" i="5" s="1"/>
  <c r="I2606" i="5" s="1"/>
  <c r="I2607" i="5" s="1"/>
  <c r="I2608" i="5" s="1"/>
  <c r="I2609" i="5" s="1"/>
  <c r="I2610" i="5" s="1"/>
  <c r="I2611" i="5" s="1"/>
  <c r="I2612" i="5" s="1"/>
  <c r="I2613" i="5" s="1"/>
  <c r="I2614" i="5" s="1"/>
  <c r="I2615" i="5" s="1"/>
  <c r="I2616" i="5" s="1"/>
  <c r="I2617" i="5" s="1"/>
  <c r="I2618" i="5" s="1"/>
  <c r="I2619" i="5" s="1"/>
  <c r="I2620" i="5" s="1"/>
  <c r="I2621" i="5" s="1"/>
  <c r="I2622" i="5" s="1"/>
  <c r="I2623" i="5" s="1"/>
  <c r="I2624" i="5" s="1"/>
  <c r="I2625" i="5" s="1"/>
  <c r="I2626" i="5" s="1"/>
  <c r="I2627" i="5" s="1"/>
  <c r="I2628" i="5" s="1"/>
  <c r="I2629" i="5" s="1"/>
  <c r="I2630" i="5" s="1"/>
  <c r="I2631" i="5" s="1"/>
  <c r="I2632" i="5" s="1"/>
  <c r="I2633" i="5" s="1"/>
  <c r="I2634" i="5" s="1"/>
  <c r="I2635" i="5" s="1"/>
  <c r="I2636" i="5" s="1"/>
  <c r="I2637" i="5" s="1"/>
  <c r="I2638" i="5" s="1"/>
  <c r="I2639" i="5" s="1"/>
  <c r="I2640" i="5" s="1"/>
  <c r="L2576" i="5"/>
  <c r="M2576" i="5"/>
  <c r="E2577" i="5"/>
  <c r="L2577" i="5"/>
  <c r="M2577" i="5"/>
  <c r="E2578" i="5"/>
  <c r="L2578" i="5"/>
  <c r="M2578" i="5"/>
  <c r="E2579" i="5"/>
  <c r="L2579" i="5"/>
  <c r="M2579" i="5"/>
  <c r="E2580" i="5"/>
  <c r="L2580" i="5"/>
  <c r="M2580" i="5"/>
  <c r="E2581" i="5"/>
  <c r="L2581" i="5"/>
  <c r="M2581" i="5"/>
  <c r="E2582" i="5"/>
  <c r="L2582" i="5"/>
  <c r="M2582" i="5"/>
  <c r="E2583" i="5"/>
  <c r="L2583" i="5"/>
  <c r="M2583" i="5"/>
  <c r="E2584" i="5"/>
  <c r="L2584" i="5"/>
  <c r="M2584" i="5"/>
  <c r="E2585" i="5"/>
  <c r="L2585" i="5"/>
  <c r="M2585" i="5"/>
  <c r="E2586" i="5"/>
  <c r="L2586" i="5"/>
  <c r="M2586" i="5"/>
  <c r="E2587" i="5"/>
  <c r="L2587" i="5"/>
  <c r="M2587" i="5"/>
  <c r="E2588" i="5"/>
  <c r="L2588" i="5"/>
  <c r="M2588" i="5"/>
  <c r="E2589" i="5"/>
  <c r="L2589" i="5"/>
  <c r="E2590" i="5"/>
  <c r="L2590" i="5"/>
  <c r="E2591" i="5"/>
  <c r="L2591" i="5"/>
  <c r="E2592" i="5"/>
  <c r="L2592" i="5"/>
  <c r="E2593" i="5"/>
  <c r="L2593" i="5"/>
  <c r="E2594" i="5"/>
  <c r="L2594" i="5"/>
  <c r="E2595" i="5"/>
  <c r="L2595" i="5"/>
  <c r="E2596" i="5"/>
  <c r="L2596" i="5"/>
  <c r="E2597" i="5"/>
  <c r="L2597" i="5"/>
  <c r="E2598" i="5"/>
  <c r="L2598" i="5"/>
  <c r="E2599" i="5"/>
  <c r="L2599" i="5"/>
  <c r="E2600" i="5"/>
  <c r="L2600" i="5"/>
  <c r="E2601" i="5"/>
  <c r="L2601" i="5"/>
  <c r="E2602" i="5"/>
  <c r="L2602" i="5"/>
  <c r="E2603" i="5"/>
  <c r="L2603" i="5"/>
  <c r="E2604" i="5"/>
  <c r="L2604" i="5"/>
  <c r="E2605" i="5"/>
  <c r="L2605" i="5"/>
  <c r="E2606" i="5"/>
  <c r="L2606" i="5"/>
  <c r="E2607" i="5"/>
  <c r="L2607" i="5"/>
  <c r="E2608" i="5"/>
  <c r="L2608" i="5"/>
  <c r="E2609" i="5"/>
  <c r="L2609" i="5"/>
  <c r="E2610" i="5"/>
  <c r="L2610" i="5"/>
  <c r="E2611" i="5"/>
  <c r="L2611" i="5"/>
  <c r="E2612" i="5"/>
  <c r="L2612" i="5"/>
  <c r="E2613" i="5"/>
  <c r="L2613" i="5"/>
  <c r="E2614" i="5"/>
  <c r="L2614" i="5"/>
  <c r="E2615" i="5"/>
  <c r="L2615" i="5"/>
  <c r="E2616" i="5"/>
  <c r="L2616" i="5"/>
  <c r="E2617" i="5"/>
  <c r="L2617" i="5"/>
  <c r="E2618" i="5"/>
  <c r="L2618" i="5"/>
  <c r="E2619" i="5"/>
  <c r="L2619" i="5"/>
  <c r="E2620" i="5"/>
  <c r="L2620" i="5"/>
  <c r="E2621" i="5"/>
  <c r="L2621" i="5"/>
  <c r="E2622" i="5"/>
  <c r="L2622" i="5"/>
  <c r="E2623" i="5"/>
  <c r="L2623" i="5"/>
  <c r="E2624" i="5"/>
  <c r="L2624" i="5"/>
  <c r="E2625" i="5"/>
  <c r="L2625" i="5"/>
  <c r="E2626" i="5"/>
  <c r="L2626" i="5"/>
  <c r="E2627" i="5"/>
  <c r="L2627" i="5"/>
  <c r="E2628" i="5"/>
  <c r="L2628" i="5"/>
  <c r="E2629" i="5"/>
  <c r="L2629" i="5"/>
  <c r="E2630" i="5"/>
  <c r="L2630" i="5"/>
  <c r="E2631" i="5"/>
  <c r="L2631" i="5"/>
  <c r="E2632" i="5"/>
  <c r="L2632" i="5"/>
  <c r="E2633" i="5"/>
  <c r="L2633" i="5"/>
  <c r="E2634" i="5"/>
  <c r="L2634" i="5"/>
  <c r="E2635" i="5"/>
  <c r="L2635" i="5"/>
  <c r="E2636" i="5"/>
  <c r="L2636" i="5"/>
  <c r="E2637" i="5"/>
  <c r="L2637" i="5"/>
  <c r="E2638" i="5"/>
  <c r="L2638" i="5"/>
  <c r="E2639" i="5"/>
  <c r="L2639" i="5"/>
  <c r="E2640" i="5"/>
  <c r="L2640" i="5"/>
  <c r="D2642" i="5"/>
  <c r="H2642" i="5" s="1"/>
  <c r="H2643" i="5" s="1"/>
  <c r="H2644" i="5" s="1"/>
  <c r="H2645" i="5" s="1"/>
  <c r="H2646" i="5" s="1"/>
  <c r="H2647" i="5" s="1"/>
  <c r="H2648" i="5" s="1"/>
  <c r="H2649" i="5" s="1"/>
  <c r="H2650" i="5" s="1"/>
  <c r="H2651" i="5" s="1"/>
  <c r="H2652" i="5" s="1"/>
  <c r="H2653" i="5" s="1"/>
  <c r="H2654" i="5" s="1"/>
  <c r="H2655" i="5" s="1"/>
  <c r="H2656" i="5" s="1"/>
  <c r="H2657" i="5" s="1"/>
  <c r="H2658" i="5" s="1"/>
  <c r="H2659" i="5" s="1"/>
  <c r="H2660" i="5" s="1"/>
  <c r="H2661" i="5" s="1"/>
  <c r="E2642" i="5"/>
  <c r="I2642" i="5"/>
  <c r="I2643" i="5" s="1"/>
  <c r="I2644" i="5" s="1"/>
  <c r="I2645" i="5" s="1"/>
  <c r="I2646" i="5" s="1"/>
  <c r="I2647" i="5" s="1"/>
  <c r="I2648" i="5" s="1"/>
  <c r="I2649" i="5" s="1"/>
  <c r="I2650" i="5" s="1"/>
  <c r="I2651" i="5" s="1"/>
  <c r="I2652" i="5" s="1"/>
  <c r="I2653" i="5" s="1"/>
  <c r="I2654" i="5" s="1"/>
  <c r="I2655" i="5" s="1"/>
  <c r="I2656" i="5" s="1"/>
  <c r="I2657" i="5" s="1"/>
  <c r="I2658" i="5" s="1"/>
  <c r="I2659" i="5" s="1"/>
  <c r="I2660" i="5" s="1"/>
  <c r="I2661" i="5" s="1"/>
  <c r="I2662" i="5" s="1"/>
  <c r="I2663" i="5" s="1"/>
  <c r="I2664" i="5" s="1"/>
  <c r="I2665" i="5" s="1"/>
  <c r="I2666" i="5" s="1"/>
  <c r="I2667" i="5" s="1"/>
  <c r="I2668" i="5" s="1"/>
  <c r="I2669" i="5" s="1"/>
  <c r="I2670" i="5" s="1"/>
  <c r="I2671" i="5" s="1"/>
  <c r="I2672" i="5" s="1"/>
  <c r="I2673" i="5" s="1"/>
  <c r="I2674" i="5" s="1"/>
  <c r="I2675" i="5" s="1"/>
  <c r="I2676" i="5" s="1"/>
  <c r="I2677" i="5" s="1"/>
  <c r="I2678" i="5" s="1"/>
  <c r="I2679" i="5" s="1"/>
  <c r="I2680" i="5" s="1"/>
  <c r="I2681" i="5" s="1"/>
  <c r="I2682" i="5" s="1"/>
  <c r="I2683" i="5" s="1"/>
  <c r="I2684" i="5" s="1"/>
  <c r="I2685" i="5" s="1"/>
  <c r="I2686" i="5" s="1"/>
  <c r="I2687" i="5" s="1"/>
  <c r="I2688" i="5" s="1"/>
  <c r="I2689" i="5" s="1"/>
  <c r="I2690" i="5" s="1"/>
  <c r="I2691" i="5" s="1"/>
  <c r="I2692" i="5" s="1"/>
  <c r="I2693" i="5" s="1"/>
  <c r="I2694" i="5" s="1"/>
  <c r="I2695" i="5" s="1"/>
  <c r="I2696" i="5" s="1"/>
  <c r="I2697" i="5" s="1"/>
  <c r="I2698" i="5" s="1"/>
  <c r="I2699" i="5" s="1"/>
  <c r="I2700" i="5" s="1"/>
  <c r="I2701" i="5" s="1"/>
  <c r="I2702" i="5" s="1"/>
  <c r="I2703" i="5" s="1"/>
  <c r="I2704" i="5" s="1"/>
  <c r="I2705" i="5" s="1"/>
  <c r="I2706" i="5" s="1"/>
  <c r="J2642" i="5"/>
  <c r="J2643" i="5" s="1"/>
  <c r="J2644" i="5" s="1"/>
  <c r="J2645" i="5" s="1"/>
  <c r="J2646" i="5" s="1"/>
  <c r="J2647" i="5" s="1"/>
  <c r="J2648" i="5" s="1"/>
  <c r="J2649" i="5" s="1"/>
  <c r="J2650" i="5" s="1"/>
  <c r="J2651" i="5" s="1"/>
  <c r="J2652" i="5" s="1"/>
  <c r="J2653" i="5" s="1"/>
  <c r="J2654" i="5" s="1"/>
  <c r="L2642" i="5"/>
  <c r="D2643" i="5"/>
  <c r="E2643" i="5"/>
  <c r="L2643" i="5"/>
  <c r="D2644" i="5"/>
  <c r="E2644" i="5"/>
  <c r="L2644" i="5"/>
  <c r="D2645" i="5"/>
  <c r="E2645" i="5"/>
  <c r="L2645" i="5"/>
  <c r="D2646" i="5"/>
  <c r="E2646" i="5"/>
  <c r="L2646" i="5"/>
  <c r="D2647" i="5"/>
  <c r="E2647" i="5"/>
  <c r="L2647" i="5"/>
  <c r="D2648" i="5"/>
  <c r="E2648" i="5"/>
  <c r="L2648" i="5"/>
  <c r="D2649" i="5"/>
  <c r="E2649" i="5"/>
  <c r="L2649" i="5"/>
  <c r="D2650" i="5"/>
  <c r="E2650" i="5"/>
  <c r="L2650" i="5"/>
  <c r="D2651" i="5"/>
  <c r="E2651" i="5"/>
  <c r="L2651" i="5"/>
  <c r="D2652" i="5"/>
  <c r="E2652" i="5"/>
  <c r="L2652" i="5"/>
  <c r="D2653" i="5"/>
  <c r="E2653" i="5"/>
  <c r="L2653" i="5"/>
  <c r="D2654" i="5"/>
  <c r="E2654" i="5"/>
  <c r="L2654" i="5"/>
  <c r="D2655" i="5"/>
  <c r="E2655" i="5"/>
  <c r="J2655" i="5"/>
  <c r="J2656" i="5" s="1"/>
  <c r="J2657" i="5" s="1"/>
  <c r="J2658" i="5" s="1"/>
  <c r="J2659" i="5" s="1"/>
  <c r="J2660" i="5" s="1"/>
  <c r="J2661" i="5" s="1"/>
  <c r="J2662" i="5" s="1"/>
  <c r="J2663" i="5" s="1"/>
  <c r="J2664" i="5" s="1"/>
  <c r="J2665" i="5" s="1"/>
  <c r="J2666" i="5" s="1"/>
  <c r="J2667" i="5" s="1"/>
  <c r="J2668" i="5" s="1"/>
  <c r="J2669" i="5" s="1"/>
  <c r="J2670" i="5" s="1"/>
  <c r="J2671" i="5" s="1"/>
  <c r="J2672" i="5" s="1"/>
  <c r="J2673" i="5" s="1"/>
  <c r="J2674" i="5" s="1"/>
  <c r="J2675" i="5" s="1"/>
  <c r="J2676" i="5" s="1"/>
  <c r="J2677" i="5" s="1"/>
  <c r="J2678" i="5" s="1"/>
  <c r="J2679" i="5" s="1"/>
  <c r="J2680" i="5" s="1"/>
  <c r="J2681" i="5" s="1"/>
  <c r="J2682" i="5" s="1"/>
  <c r="J2683" i="5" s="1"/>
  <c r="J2684" i="5" s="1"/>
  <c r="J2685" i="5" s="1"/>
  <c r="J2686" i="5" s="1"/>
  <c r="J2687" i="5" s="1"/>
  <c r="J2688" i="5" s="1"/>
  <c r="J2689" i="5" s="1"/>
  <c r="J2690" i="5" s="1"/>
  <c r="J2691" i="5" s="1"/>
  <c r="J2692" i="5" s="1"/>
  <c r="J2693" i="5" s="1"/>
  <c r="J2694" i="5" s="1"/>
  <c r="J2695" i="5" s="1"/>
  <c r="J2696" i="5" s="1"/>
  <c r="J2697" i="5" s="1"/>
  <c r="J2698" i="5" s="1"/>
  <c r="J2699" i="5" s="1"/>
  <c r="J2700" i="5" s="1"/>
  <c r="J2701" i="5" s="1"/>
  <c r="J2702" i="5" s="1"/>
  <c r="J2703" i="5" s="1"/>
  <c r="J2704" i="5" s="1"/>
  <c r="J2705" i="5" s="1"/>
  <c r="J2706" i="5" s="1"/>
  <c r="L2655" i="5"/>
  <c r="D2656" i="5"/>
  <c r="E2656" i="5"/>
  <c r="L2656" i="5"/>
  <c r="D2657" i="5"/>
  <c r="E2657" i="5"/>
  <c r="L2657" i="5"/>
  <c r="D2658" i="5"/>
  <c r="E2658" i="5"/>
  <c r="L2658" i="5"/>
  <c r="D2659" i="5"/>
  <c r="E2659" i="5"/>
  <c r="L2659" i="5"/>
  <c r="D2660" i="5"/>
  <c r="E2660" i="5"/>
  <c r="L2660" i="5"/>
  <c r="D2661" i="5"/>
  <c r="E2661" i="5"/>
  <c r="L2661" i="5"/>
  <c r="D2662" i="5"/>
  <c r="E2662" i="5"/>
  <c r="H2662" i="5"/>
  <c r="H2663" i="5" s="1"/>
  <c r="H2664" i="5" s="1"/>
  <c r="H2665" i="5" s="1"/>
  <c r="H2666" i="5" s="1"/>
  <c r="H2667" i="5" s="1"/>
  <c r="H2668" i="5" s="1"/>
  <c r="H2669" i="5" s="1"/>
  <c r="H2670" i="5" s="1"/>
  <c r="H2671" i="5" s="1"/>
  <c r="H2672" i="5" s="1"/>
  <c r="H2673" i="5" s="1"/>
  <c r="H2674" i="5" s="1"/>
  <c r="H2675" i="5" s="1"/>
  <c r="H2676" i="5" s="1"/>
  <c r="H2677" i="5" s="1"/>
  <c r="H2678" i="5" s="1"/>
  <c r="H2679" i="5" s="1"/>
  <c r="H2680" i="5" s="1"/>
  <c r="H2681" i="5" s="1"/>
  <c r="H2682" i="5" s="1"/>
  <c r="H2683" i="5" s="1"/>
  <c r="H2684" i="5" s="1"/>
  <c r="H2685" i="5" s="1"/>
  <c r="H2686" i="5" s="1"/>
  <c r="H2687" i="5" s="1"/>
  <c r="H2688" i="5" s="1"/>
  <c r="H2689" i="5" s="1"/>
  <c r="H2690" i="5" s="1"/>
  <c r="H2691" i="5" s="1"/>
  <c r="H2692" i="5" s="1"/>
  <c r="H2693" i="5" s="1"/>
  <c r="H2694" i="5" s="1"/>
  <c r="H2695" i="5" s="1"/>
  <c r="H2696" i="5" s="1"/>
  <c r="H2697" i="5" s="1"/>
  <c r="H2698" i="5" s="1"/>
  <c r="H2699" i="5" s="1"/>
  <c r="H2700" i="5" s="1"/>
  <c r="H2701" i="5" s="1"/>
  <c r="H2702" i="5" s="1"/>
  <c r="H2703" i="5" s="1"/>
  <c r="H2704" i="5" s="1"/>
  <c r="H2705" i="5" s="1"/>
  <c r="H2706" i="5" s="1"/>
  <c r="L2662" i="5"/>
  <c r="D2663" i="5"/>
  <c r="E2663" i="5"/>
  <c r="L2663" i="5"/>
  <c r="D2664" i="5"/>
  <c r="E2664" i="5"/>
  <c r="L2664" i="5"/>
  <c r="D2665" i="5"/>
  <c r="E2665" i="5"/>
  <c r="L2665" i="5"/>
  <c r="D2666" i="5"/>
  <c r="E2666" i="5"/>
  <c r="L2666" i="5"/>
  <c r="D2667" i="5"/>
  <c r="E2667" i="5"/>
  <c r="L2667" i="5"/>
  <c r="D2668" i="5"/>
  <c r="E2668" i="5"/>
  <c r="L2668" i="5"/>
  <c r="D2669" i="5"/>
  <c r="E2669" i="5"/>
  <c r="L2669" i="5"/>
  <c r="D2670" i="5"/>
  <c r="E2670" i="5"/>
  <c r="L2670" i="5"/>
  <c r="D2671" i="5"/>
  <c r="E2671" i="5"/>
  <c r="L2671" i="5"/>
  <c r="D2672" i="5"/>
  <c r="E2672" i="5"/>
  <c r="L2672" i="5"/>
  <c r="D2673" i="5"/>
  <c r="E2673" i="5"/>
  <c r="L2673" i="5"/>
  <c r="D2674" i="5"/>
  <c r="E2674" i="5"/>
  <c r="L2674" i="5"/>
  <c r="D2675" i="5"/>
  <c r="E2675" i="5"/>
  <c r="L2675" i="5"/>
  <c r="D2676" i="5"/>
  <c r="E2676" i="5"/>
  <c r="L2676" i="5"/>
  <c r="D2677" i="5"/>
  <c r="E2677" i="5"/>
  <c r="L2677" i="5"/>
  <c r="D2678" i="5"/>
  <c r="E2678" i="5"/>
  <c r="L2678" i="5"/>
  <c r="D2679" i="5"/>
  <c r="E2679" i="5"/>
  <c r="L2679" i="5"/>
  <c r="D2680" i="5"/>
  <c r="E2680" i="5"/>
  <c r="L2680" i="5"/>
  <c r="D2681" i="5"/>
  <c r="E2681" i="5"/>
  <c r="L2681" i="5"/>
  <c r="D2682" i="5"/>
  <c r="E2682" i="5"/>
  <c r="L2682" i="5"/>
  <c r="D2683" i="5"/>
  <c r="E2683" i="5"/>
  <c r="L2683" i="5"/>
  <c r="D2684" i="5"/>
  <c r="E2684" i="5"/>
  <c r="L2684" i="5"/>
  <c r="D2685" i="5"/>
  <c r="E2685" i="5"/>
  <c r="L2685" i="5"/>
  <c r="D2686" i="5"/>
  <c r="E2686" i="5"/>
  <c r="L2686" i="5"/>
  <c r="D2687" i="5"/>
  <c r="E2687" i="5"/>
  <c r="L2687" i="5"/>
  <c r="D2688" i="5"/>
  <c r="E2688" i="5"/>
  <c r="L2688" i="5"/>
  <c r="D2689" i="5"/>
  <c r="E2689" i="5"/>
  <c r="L2689" i="5"/>
  <c r="D2690" i="5"/>
  <c r="E2690" i="5"/>
  <c r="L2690" i="5"/>
  <c r="D2691" i="5"/>
  <c r="E2691" i="5"/>
  <c r="L2691" i="5"/>
  <c r="D2692" i="5"/>
  <c r="E2692" i="5"/>
  <c r="L2692" i="5"/>
  <c r="D2693" i="5"/>
  <c r="E2693" i="5"/>
  <c r="L2693" i="5"/>
  <c r="D2694" i="5"/>
  <c r="E2694" i="5"/>
  <c r="L2694" i="5"/>
  <c r="D2695" i="5"/>
  <c r="E2695" i="5"/>
  <c r="L2695" i="5"/>
  <c r="D2696" i="5"/>
  <c r="E2696" i="5"/>
  <c r="L2696" i="5"/>
  <c r="D2697" i="5"/>
  <c r="E2697" i="5"/>
  <c r="L2697" i="5"/>
  <c r="D2698" i="5"/>
  <c r="E2698" i="5"/>
  <c r="L2698" i="5"/>
  <c r="D2699" i="5"/>
  <c r="E2699" i="5"/>
  <c r="L2699" i="5"/>
  <c r="D2700" i="5"/>
  <c r="E2700" i="5"/>
  <c r="L2700" i="5"/>
  <c r="D2701" i="5"/>
  <c r="E2701" i="5"/>
  <c r="L2701" i="5"/>
  <c r="D2702" i="5"/>
  <c r="E2702" i="5"/>
  <c r="L2702" i="5"/>
  <c r="D2703" i="5"/>
  <c r="E2703" i="5"/>
  <c r="L2703" i="5"/>
  <c r="D2704" i="5"/>
  <c r="E2704" i="5"/>
  <c r="L2704" i="5"/>
  <c r="D2705" i="5"/>
  <c r="E2705" i="5"/>
  <c r="L2705" i="5"/>
  <c r="D2706" i="5"/>
  <c r="E2706" i="5"/>
  <c r="L2706" i="5"/>
  <c r="D2708" i="5"/>
  <c r="K2708" i="5" s="1"/>
  <c r="K2709" i="5" s="1"/>
  <c r="K2710" i="5" s="1"/>
  <c r="K2711" i="5" s="1"/>
  <c r="K2712" i="5" s="1"/>
  <c r="K2713" i="5" s="1"/>
  <c r="K2714" i="5" s="1"/>
  <c r="K2715" i="5" s="1"/>
  <c r="K2716" i="5" s="1"/>
  <c r="K2717" i="5" s="1"/>
  <c r="K2718" i="5" s="1"/>
  <c r="K2719" i="5" s="1"/>
  <c r="K2720" i="5" s="1"/>
  <c r="K2721" i="5" s="1"/>
  <c r="K2722" i="5" s="1"/>
  <c r="K2723" i="5" s="1"/>
  <c r="K2724" i="5" s="1"/>
  <c r="K2725" i="5" s="1"/>
  <c r="K2726" i="5" s="1"/>
  <c r="K2727" i="5" s="1"/>
  <c r="K2728" i="5" s="1"/>
  <c r="K2729" i="5" s="1"/>
  <c r="K2730" i="5" s="1"/>
  <c r="K2731" i="5" s="1"/>
  <c r="K2732" i="5" s="1"/>
  <c r="K2733" i="5" s="1"/>
  <c r="K2734" i="5" s="1"/>
  <c r="K2735" i="5" s="1"/>
  <c r="K2736" i="5" s="1"/>
  <c r="K2737" i="5" s="1"/>
  <c r="K2738" i="5" s="1"/>
  <c r="K2739" i="5" s="1"/>
  <c r="K2740" i="5" s="1"/>
  <c r="K2741" i="5" s="1"/>
  <c r="K2742" i="5" s="1"/>
  <c r="K2743" i="5" s="1"/>
  <c r="K2744" i="5" s="1"/>
  <c r="K2745" i="5" s="1"/>
  <c r="K2746" i="5" s="1"/>
  <c r="K2747" i="5" s="1"/>
  <c r="K2748" i="5" s="1"/>
  <c r="K2749" i="5" s="1"/>
  <c r="K2750" i="5" s="1"/>
  <c r="K2751" i="5" s="1"/>
  <c r="K2752" i="5" s="1"/>
  <c r="K2753" i="5" s="1"/>
  <c r="K2754" i="5" s="1"/>
  <c r="K2755" i="5" s="1"/>
  <c r="K2756" i="5" s="1"/>
  <c r="K2757" i="5" s="1"/>
  <c r="K2758" i="5" s="1"/>
  <c r="K2759" i="5" s="1"/>
  <c r="K2760" i="5" s="1"/>
  <c r="K2761" i="5" s="1"/>
  <c r="K2762" i="5" s="1"/>
  <c r="K2763" i="5" s="1"/>
  <c r="K2764" i="5" s="1"/>
  <c r="K2765" i="5" s="1"/>
  <c r="K2766" i="5" s="1"/>
  <c r="K2767" i="5" s="1"/>
  <c r="K2768" i="5" s="1"/>
  <c r="K2769" i="5" s="1"/>
  <c r="K2770" i="5" s="1"/>
  <c r="K2771" i="5" s="1"/>
  <c r="K2772" i="5" s="1"/>
  <c r="E2708" i="5"/>
  <c r="I2708" i="5"/>
  <c r="I2709" i="5" s="1"/>
  <c r="I2710" i="5" s="1"/>
  <c r="I2711" i="5" s="1"/>
  <c r="I2712" i="5" s="1"/>
  <c r="I2713" i="5" s="1"/>
  <c r="I2714" i="5" s="1"/>
  <c r="I2715" i="5" s="1"/>
  <c r="I2716" i="5" s="1"/>
  <c r="I2717" i="5" s="1"/>
  <c r="I2718" i="5" s="1"/>
  <c r="I2719" i="5" s="1"/>
  <c r="I2720" i="5" s="1"/>
  <c r="I2721" i="5" s="1"/>
  <c r="I2722" i="5" s="1"/>
  <c r="I2723" i="5" s="1"/>
  <c r="I2724" i="5" s="1"/>
  <c r="I2725" i="5" s="1"/>
  <c r="I2726" i="5" s="1"/>
  <c r="I2727" i="5" s="1"/>
  <c r="I2728" i="5" s="1"/>
  <c r="I2729" i="5" s="1"/>
  <c r="I2730" i="5" s="1"/>
  <c r="I2731" i="5" s="1"/>
  <c r="I2732" i="5" s="1"/>
  <c r="I2733" i="5" s="1"/>
  <c r="I2734" i="5" s="1"/>
  <c r="I2735" i="5" s="1"/>
  <c r="I2736" i="5" s="1"/>
  <c r="I2737" i="5" s="1"/>
  <c r="I2738" i="5" s="1"/>
  <c r="I2739" i="5" s="1"/>
  <c r="I2740" i="5" s="1"/>
  <c r="I2741" i="5" s="1"/>
  <c r="I2742" i="5" s="1"/>
  <c r="I2743" i="5" s="1"/>
  <c r="I2744" i="5" s="1"/>
  <c r="I2745" i="5" s="1"/>
  <c r="I2746" i="5" s="1"/>
  <c r="I2747" i="5" s="1"/>
  <c r="I2748" i="5" s="1"/>
  <c r="I2749" i="5" s="1"/>
  <c r="I2750" i="5" s="1"/>
  <c r="I2751" i="5" s="1"/>
  <c r="I2752" i="5" s="1"/>
  <c r="I2753" i="5" s="1"/>
  <c r="I2754" i="5" s="1"/>
  <c r="I2755" i="5" s="1"/>
  <c r="I2756" i="5" s="1"/>
  <c r="I2757" i="5" s="1"/>
  <c r="I2758" i="5" s="1"/>
  <c r="I2759" i="5" s="1"/>
  <c r="I2760" i="5" s="1"/>
  <c r="I2761" i="5" s="1"/>
  <c r="I2762" i="5" s="1"/>
  <c r="I2763" i="5" s="1"/>
  <c r="I2764" i="5" s="1"/>
  <c r="I2765" i="5" s="1"/>
  <c r="I2766" i="5" s="1"/>
  <c r="I2767" i="5" s="1"/>
  <c r="I2768" i="5" s="1"/>
  <c r="I2769" i="5" s="1"/>
  <c r="I2770" i="5" s="1"/>
  <c r="I2771" i="5" s="1"/>
  <c r="I2772" i="5" s="1"/>
  <c r="L2708" i="5"/>
  <c r="D2709" i="5"/>
  <c r="E2709" i="5"/>
  <c r="L2709" i="5"/>
  <c r="D2710" i="5"/>
  <c r="E2710" i="5"/>
  <c r="L2710" i="5"/>
  <c r="D2711" i="5"/>
  <c r="E2711" i="5"/>
  <c r="L2711" i="5"/>
  <c r="D2712" i="5"/>
  <c r="E2712" i="5"/>
  <c r="L2712" i="5"/>
  <c r="D2713" i="5"/>
  <c r="E2713" i="5"/>
  <c r="L2713" i="5"/>
  <c r="D2714" i="5"/>
  <c r="E2714" i="5"/>
  <c r="L2714" i="5"/>
  <c r="D2715" i="5"/>
  <c r="E2715" i="5"/>
  <c r="L2715" i="5"/>
  <c r="D2716" i="5"/>
  <c r="E2716" i="5"/>
  <c r="L2716" i="5"/>
  <c r="D2717" i="5"/>
  <c r="E2717" i="5"/>
  <c r="L2717" i="5"/>
  <c r="D2718" i="5"/>
  <c r="E2718" i="5"/>
  <c r="L2718" i="5"/>
  <c r="D2719" i="5"/>
  <c r="E2719" i="5"/>
  <c r="L2719" i="5"/>
  <c r="D2720" i="5"/>
  <c r="E2720" i="5"/>
  <c r="L2720" i="5"/>
  <c r="D2721" i="5"/>
  <c r="E2721" i="5"/>
  <c r="L2721" i="5"/>
  <c r="D2722" i="5"/>
  <c r="E2722" i="5"/>
  <c r="L2722" i="5"/>
  <c r="D2723" i="5"/>
  <c r="E2723" i="5"/>
  <c r="L2723" i="5"/>
  <c r="D2724" i="5"/>
  <c r="E2724" i="5"/>
  <c r="L2724" i="5"/>
  <c r="D2725" i="5"/>
  <c r="E2725" i="5"/>
  <c r="L2725" i="5"/>
  <c r="D2726" i="5"/>
  <c r="E2726" i="5"/>
  <c r="L2726" i="5"/>
  <c r="D2727" i="5"/>
  <c r="E2727" i="5"/>
  <c r="L2727" i="5"/>
  <c r="D2728" i="5"/>
  <c r="E2728" i="5"/>
  <c r="L2728" i="5"/>
  <c r="D2729" i="5"/>
  <c r="E2729" i="5"/>
  <c r="L2729" i="5"/>
  <c r="D2730" i="5"/>
  <c r="E2730" i="5"/>
  <c r="L2730" i="5"/>
  <c r="D2731" i="5"/>
  <c r="E2731" i="5"/>
  <c r="L2731" i="5"/>
  <c r="D2732" i="5"/>
  <c r="E2732" i="5"/>
  <c r="L2732" i="5"/>
  <c r="D2733" i="5"/>
  <c r="E2733" i="5"/>
  <c r="L2733" i="5"/>
  <c r="D2734" i="5"/>
  <c r="E2734" i="5"/>
  <c r="L2734" i="5"/>
  <c r="D2735" i="5"/>
  <c r="E2735" i="5"/>
  <c r="L2735" i="5"/>
  <c r="D2736" i="5"/>
  <c r="E2736" i="5"/>
  <c r="L2736" i="5"/>
  <c r="D2737" i="5"/>
  <c r="E2737" i="5"/>
  <c r="L2737" i="5"/>
  <c r="D2738" i="5"/>
  <c r="E2738" i="5"/>
  <c r="L2738" i="5"/>
  <c r="D2739" i="5"/>
  <c r="E2739" i="5"/>
  <c r="L2739" i="5"/>
  <c r="D2740" i="5"/>
  <c r="E2740" i="5"/>
  <c r="L2740" i="5"/>
  <c r="D2741" i="5"/>
  <c r="E2741" i="5"/>
  <c r="L2741" i="5"/>
  <c r="D2742" i="5"/>
  <c r="E2742" i="5"/>
  <c r="L2742" i="5"/>
  <c r="D2743" i="5"/>
  <c r="E2743" i="5"/>
  <c r="L2743" i="5"/>
  <c r="D2744" i="5"/>
  <c r="E2744" i="5"/>
  <c r="L2744" i="5"/>
  <c r="D2745" i="5"/>
  <c r="E2745" i="5"/>
  <c r="L2745" i="5"/>
  <c r="D2746" i="5"/>
  <c r="E2746" i="5"/>
  <c r="L2746" i="5"/>
  <c r="D2747" i="5"/>
  <c r="E2747" i="5"/>
  <c r="L2747" i="5"/>
  <c r="D2748" i="5"/>
  <c r="E2748" i="5"/>
  <c r="L2748" i="5"/>
  <c r="D2749" i="5"/>
  <c r="E2749" i="5"/>
  <c r="L2749" i="5"/>
  <c r="D2750" i="5"/>
  <c r="E2750" i="5"/>
  <c r="L2750" i="5"/>
  <c r="D2751" i="5"/>
  <c r="E2751" i="5"/>
  <c r="L2751" i="5"/>
  <c r="D2752" i="5"/>
  <c r="E2752" i="5"/>
  <c r="L2752" i="5"/>
  <c r="D2753" i="5"/>
  <c r="E2753" i="5"/>
  <c r="L2753" i="5"/>
  <c r="D2754" i="5"/>
  <c r="E2754" i="5"/>
  <c r="L2754" i="5"/>
  <c r="D2755" i="5"/>
  <c r="E2755" i="5"/>
  <c r="L2755" i="5"/>
  <c r="D2756" i="5"/>
  <c r="E2756" i="5"/>
  <c r="L2756" i="5"/>
  <c r="D2757" i="5"/>
  <c r="E2757" i="5"/>
  <c r="L2757" i="5"/>
  <c r="D2758" i="5"/>
  <c r="E2758" i="5"/>
  <c r="L2758" i="5"/>
  <c r="D2759" i="5"/>
  <c r="E2759" i="5"/>
  <c r="L2759" i="5"/>
  <c r="D2760" i="5"/>
  <c r="E2760" i="5"/>
  <c r="L2760" i="5"/>
  <c r="D2761" i="5"/>
  <c r="E2761" i="5"/>
  <c r="L2761" i="5"/>
  <c r="D2762" i="5"/>
  <c r="E2762" i="5"/>
  <c r="L2762" i="5"/>
  <c r="D2763" i="5"/>
  <c r="E2763" i="5"/>
  <c r="L2763" i="5"/>
  <c r="D2764" i="5"/>
  <c r="E2764" i="5"/>
  <c r="L2764" i="5"/>
  <c r="D2765" i="5"/>
  <c r="E2765" i="5"/>
  <c r="L2765" i="5"/>
  <c r="D2766" i="5"/>
  <c r="E2766" i="5"/>
  <c r="L2766" i="5"/>
  <c r="D2767" i="5"/>
  <c r="E2767" i="5"/>
  <c r="L2767" i="5"/>
  <c r="D2768" i="5"/>
  <c r="E2768" i="5"/>
  <c r="L2768" i="5"/>
  <c r="D2769" i="5"/>
  <c r="E2769" i="5"/>
  <c r="L2769" i="5"/>
  <c r="D2770" i="5"/>
  <c r="E2770" i="5"/>
  <c r="L2770" i="5"/>
  <c r="D2771" i="5"/>
  <c r="E2771" i="5"/>
  <c r="L2771" i="5"/>
  <c r="D2772" i="5"/>
  <c r="E2772" i="5"/>
  <c r="L2772" i="5"/>
  <c r="D2774" i="5"/>
  <c r="K2774" i="5" s="1"/>
  <c r="K2775" i="5" s="1"/>
  <c r="K2776" i="5" s="1"/>
  <c r="K2777" i="5" s="1"/>
  <c r="E2774" i="5"/>
  <c r="H2774" i="5"/>
  <c r="H2775" i="5" s="1"/>
  <c r="I2774" i="5"/>
  <c r="I2775" i="5" s="1"/>
  <c r="I2776" i="5" s="1"/>
  <c r="I2777" i="5" s="1"/>
  <c r="I2778" i="5" s="1"/>
  <c r="I2779" i="5" s="1"/>
  <c r="I2780" i="5" s="1"/>
  <c r="I2781" i="5" s="1"/>
  <c r="I2782" i="5" s="1"/>
  <c r="I2783" i="5" s="1"/>
  <c r="I2784" i="5" s="1"/>
  <c r="I2785" i="5" s="1"/>
  <c r="I2786" i="5" s="1"/>
  <c r="I2787" i="5" s="1"/>
  <c r="I2788" i="5" s="1"/>
  <c r="I2789" i="5" s="1"/>
  <c r="I2790" i="5" s="1"/>
  <c r="I2791" i="5" s="1"/>
  <c r="I2792" i="5" s="1"/>
  <c r="I2793" i="5" s="1"/>
  <c r="I2794" i="5" s="1"/>
  <c r="I2795" i="5" s="1"/>
  <c r="I2796" i="5" s="1"/>
  <c r="I2797" i="5" s="1"/>
  <c r="I2798" i="5" s="1"/>
  <c r="I2799" i="5" s="1"/>
  <c r="I2800" i="5" s="1"/>
  <c r="I2801" i="5" s="1"/>
  <c r="I2802" i="5" s="1"/>
  <c r="I2803" i="5" s="1"/>
  <c r="I2804" i="5" s="1"/>
  <c r="I2805" i="5" s="1"/>
  <c r="I2806" i="5" s="1"/>
  <c r="I2807" i="5" s="1"/>
  <c r="I2808" i="5" s="1"/>
  <c r="I2809" i="5" s="1"/>
  <c r="I2810" i="5" s="1"/>
  <c r="I2811" i="5" s="1"/>
  <c r="I2812" i="5" s="1"/>
  <c r="I2813" i="5" s="1"/>
  <c r="I2814" i="5" s="1"/>
  <c r="I2815" i="5" s="1"/>
  <c r="I2816" i="5" s="1"/>
  <c r="I2817" i="5" s="1"/>
  <c r="I2818" i="5" s="1"/>
  <c r="I2819" i="5" s="1"/>
  <c r="I2820" i="5" s="1"/>
  <c r="I2821" i="5" s="1"/>
  <c r="I2822" i="5" s="1"/>
  <c r="I2823" i="5" s="1"/>
  <c r="I2824" i="5" s="1"/>
  <c r="I2825" i="5" s="1"/>
  <c r="I2826" i="5" s="1"/>
  <c r="I2827" i="5" s="1"/>
  <c r="I2828" i="5" s="1"/>
  <c r="I2829" i="5" s="1"/>
  <c r="I2830" i="5" s="1"/>
  <c r="I2831" i="5" s="1"/>
  <c r="I2832" i="5" s="1"/>
  <c r="I2833" i="5" s="1"/>
  <c r="I2834" i="5" s="1"/>
  <c r="I2835" i="5" s="1"/>
  <c r="I2836" i="5" s="1"/>
  <c r="I2837" i="5" s="1"/>
  <c r="I2838" i="5" s="1"/>
  <c r="L2774" i="5"/>
  <c r="D2775" i="5"/>
  <c r="E2775" i="5"/>
  <c r="L2775" i="5"/>
  <c r="D2776" i="5"/>
  <c r="E2776" i="5"/>
  <c r="H2776" i="5"/>
  <c r="H2777" i="5" s="1"/>
  <c r="H2778" i="5" s="1"/>
  <c r="H2779" i="5" s="1"/>
  <c r="H2780" i="5" s="1"/>
  <c r="H2781" i="5" s="1"/>
  <c r="H2782" i="5" s="1"/>
  <c r="H2783" i="5" s="1"/>
  <c r="H2784" i="5" s="1"/>
  <c r="H2785" i="5" s="1"/>
  <c r="H2786" i="5" s="1"/>
  <c r="H2787" i="5" s="1"/>
  <c r="H2788" i="5" s="1"/>
  <c r="H2789" i="5" s="1"/>
  <c r="H2790" i="5" s="1"/>
  <c r="H2791" i="5" s="1"/>
  <c r="H2792" i="5" s="1"/>
  <c r="H2793" i="5" s="1"/>
  <c r="H2794" i="5" s="1"/>
  <c r="H2795" i="5" s="1"/>
  <c r="H2796" i="5" s="1"/>
  <c r="H2797" i="5" s="1"/>
  <c r="H2798" i="5" s="1"/>
  <c r="H2799" i="5" s="1"/>
  <c r="H2800" i="5" s="1"/>
  <c r="H2801" i="5" s="1"/>
  <c r="H2802" i="5" s="1"/>
  <c r="H2803" i="5" s="1"/>
  <c r="H2804" i="5" s="1"/>
  <c r="H2805" i="5" s="1"/>
  <c r="H2806" i="5" s="1"/>
  <c r="H2807" i="5" s="1"/>
  <c r="H2808" i="5" s="1"/>
  <c r="H2809" i="5" s="1"/>
  <c r="H2810" i="5" s="1"/>
  <c r="H2811" i="5" s="1"/>
  <c r="H2812" i="5" s="1"/>
  <c r="H2813" i="5" s="1"/>
  <c r="H2814" i="5" s="1"/>
  <c r="H2815" i="5" s="1"/>
  <c r="H2816" i="5" s="1"/>
  <c r="H2817" i="5" s="1"/>
  <c r="H2818" i="5" s="1"/>
  <c r="H2819" i="5" s="1"/>
  <c r="H2820" i="5" s="1"/>
  <c r="H2821" i="5" s="1"/>
  <c r="H2822" i="5" s="1"/>
  <c r="H2823" i="5" s="1"/>
  <c r="H2824" i="5" s="1"/>
  <c r="H2825" i="5" s="1"/>
  <c r="H2826" i="5" s="1"/>
  <c r="H2827" i="5" s="1"/>
  <c r="H2828" i="5" s="1"/>
  <c r="H2829" i="5" s="1"/>
  <c r="H2830" i="5" s="1"/>
  <c r="H2831" i="5" s="1"/>
  <c r="H2832" i="5" s="1"/>
  <c r="H2833" i="5" s="1"/>
  <c r="H2834" i="5" s="1"/>
  <c r="H2835" i="5" s="1"/>
  <c r="H2836" i="5" s="1"/>
  <c r="H2837" i="5" s="1"/>
  <c r="H2838" i="5" s="1"/>
  <c r="L2776" i="5"/>
  <c r="D2777" i="5"/>
  <c r="E2777" i="5"/>
  <c r="L2777" i="5"/>
  <c r="D2778" i="5"/>
  <c r="E2778" i="5"/>
  <c r="K2778" i="5"/>
  <c r="K2779" i="5" s="1"/>
  <c r="K2780" i="5" s="1"/>
  <c r="L2778" i="5"/>
  <c r="D2779" i="5"/>
  <c r="E2779" i="5"/>
  <c r="L2779" i="5"/>
  <c r="D2780" i="5"/>
  <c r="E2780" i="5"/>
  <c r="L2780" i="5"/>
  <c r="D2781" i="5"/>
  <c r="E2781" i="5"/>
  <c r="K2781" i="5"/>
  <c r="K2782" i="5" s="1"/>
  <c r="K2783" i="5" s="1"/>
  <c r="K2784" i="5" s="1"/>
  <c r="K2785" i="5" s="1"/>
  <c r="K2786" i="5" s="1"/>
  <c r="K2787" i="5" s="1"/>
  <c r="K2788" i="5" s="1"/>
  <c r="K2789" i="5" s="1"/>
  <c r="K2790" i="5" s="1"/>
  <c r="K2791" i="5" s="1"/>
  <c r="K2792" i="5" s="1"/>
  <c r="K2793" i="5" s="1"/>
  <c r="K2794" i="5" s="1"/>
  <c r="K2795" i="5" s="1"/>
  <c r="K2796" i="5" s="1"/>
  <c r="K2797" i="5" s="1"/>
  <c r="K2798" i="5" s="1"/>
  <c r="K2799" i="5" s="1"/>
  <c r="K2800" i="5" s="1"/>
  <c r="K2801" i="5" s="1"/>
  <c r="K2802" i="5" s="1"/>
  <c r="K2803" i="5" s="1"/>
  <c r="K2804" i="5" s="1"/>
  <c r="K2805" i="5" s="1"/>
  <c r="K2806" i="5" s="1"/>
  <c r="K2807" i="5" s="1"/>
  <c r="K2808" i="5" s="1"/>
  <c r="K2809" i="5" s="1"/>
  <c r="K2810" i="5" s="1"/>
  <c r="K2811" i="5" s="1"/>
  <c r="K2812" i="5" s="1"/>
  <c r="K2813" i="5" s="1"/>
  <c r="K2814" i="5" s="1"/>
  <c r="K2815" i="5" s="1"/>
  <c r="K2816" i="5" s="1"/>
  <c r="K2817" i="5" s="1"/>
  <c r="K2818" i="5" s="1"/>
  <c r="K2819" i="5" s="1"/>
  <c r="K2820" i="5" s="1"/>
  <c r="K2821" i="5" s="1"/>
  <c r="K2822" i="5" s="1"/>
  <c r="K2823" i="5" s="1"/>
  <c r="K2824" i="5" s="1"/>
  <c r="K2825" i="5" s="1"/>
  <c r="K2826" i="5" s="1"/>
  <c r="K2827" i="5" s="1"/>
  <c r="K2828" i="5" s="1"/>
  <c r="K2829" i="5" s="1"/>
  <c r="K2830" i="5" s="1"/>
  <c r="K2831" i="5" s="1"/>
  <c r="K2832" i="5" s="1"/>
  <c r="K2833" i="5" s="1"/>
  <c r="K2834" i="5" s="1"/>
  <c r="K2835" i="5" s="1"/>
  <c r="K2836" i="5" s="1"/>
  <c r="K2837" i="5" s="1"/>
  <c r="K2838" i="5" s="1"/>
  <c r="L2781" i="5"/>
  <c r="D2782" i="5"/>
  <c r="E2782" i="5"/>
  <c r="L2782" i="5"/>
  <c r="D2783" i="5"/>
  <c r="E2783" i="5"/>
  <c r="L2783" i="5"/>
  <c r="D2784" i="5"/>
  <c r="E2784" i="5"/>
  <c r="L2784" i="5"/>
  <c r="D2785" i="5"/>
  <c r="E2785" i="5"/>
  <c r="L2785" i="5"/>
  <c r="D2786" i="5"/>
  <c r="E2786" i="5"/>
  <c r="L2786" i="5"/>
  <c r="D2787" i="5"/>
  <c r="E2787" i="5"/>
  <c r="L2787" i="5"/>
  <c r="D2788" i="5"/>
  <c r="E2788" i="5"/>
  <c r="L2788" i="5"/>
  <c r="D2789" i="5"/>
  <c r="E2789" i="5"/>
  <c r="L2789" i="5"/>
  <c r="D2790" i="5"/>
  <c r="E2790" i="5"/>
  <c r="L2790" i="5"/>
  <c r="D2791" i="5"/>
  <c r="E2791" i="5"/>
  <c r="L2791" i="5"/>
  <c r="D2792" i="5"/>
  <c r="E2792" i="5"/>
  <c r="L2792" i="5"/>
  <c r="D2793" i="5"/>
  <c r="E2793" i="5"/>
  <c r="L2793" i="5"/>
  <c r="D2794" i="5"/>
  <c r="E2794" i="5"/>
  <c r="L2794" i="5"/>
  <c r="D2795" i="5"/>
  <c r="E2795" i="5"/>
  <c r="L2795" i="5"/>
  <c r="D2796" i="5"/>
  <c r="E2796" i="5"/>
  <c r="L2796" i="5"/>
  <c r="D2797" i="5"/>
  <c r="E2797" i="5"/>
  <c r="L2797" i="5"/>
  <c r="D2798" i="5"/>
  <c r="E2798" i="5"/>
  <c r="L2798" i="5"/>
  <c r="D2799" i="5"/>
  <c r="E2799" i="5"/>
  <c r="L2799" i="5"/>
  <c r="D2800" i="5"/>
  <c r="E2800" i="5"/>
  <c r="L2800" i="5"/>
  <c r="D2801" i="5"/>
  <c r="E2801" i="5"/>
  <c r="L2801" i="5"/>
  <c r="D2802" i="5"/>
  <c r="E2802" i="5"/>
  <c r="L2802" i="5"/>
  <c r="D2803" i="5"/>
  <c r="E2803" i="5"/>
  <c r="L2803" i="5"/>
  <c r="D2804" i="5"/>
  <c r="E2804" i="5"/>
  <c r="L2804" i="5"/>
  <c r="D2805" i="5"/>
  <c r="E2805" i="5"/>
  <c r="L2805" i="5"/>
  <c r="D2806" i="5"/>
  <c r="E2806" i="5"/>
  <c r="L2806" i="5"/>
  <c r="D2807" i="5"/>
  <c r="E2807" i="5"/>
  <c r="L2807" i="5"/>
  <c r="D2808" i="5"/>
  <c r="E2808" i="5"/>
  <c r="L2808" i="5"/>
  <c r="D2809" i="5"/>
  <c r="E2809" i="5"/>
  <c r="L2809" i="5"/>
  <c r="D2810" i="5"/>
  <c r="E2810" i="5"/>
  <c r="L2810" i="5"/>
  <c r="D2811" i="5"/>
  <c r="E2811" i="5"/>
  <c r="L2811" i="5"/>
  <c r="D2812" i="5"/>
  <c r="E2812" i="5"/>
  <c r="L2812" i="5"/>
  <c r="D2813" i="5"/>
  <c r="E2813" i="5"/>
  <c r="L2813" i="5"/>
  <c r="D2814" i="5"/>
  <c r="E2814" i="5"/>
  <c r="L2814" i="5"/>
  <c r="D2815" i="5"/>
  <c r="E2815" i="5"/>
  <c r="L2815" i="5"/>
  <c r="D2816" i="5"/>
  <c r="E2816" i="5"/>
  <c r="L2816" i="5"/>
  <c r="D2817" i="5"/>
  <c r="E2817" i="5"/>
  <c r="L2817" i="5"/>
  <c r="D2818" i="5"/>
  <c r="E2818" i="5"/>
  <c r="L2818" i="5"/>
  <c r="D2819" i="5"/>
  <c r="E2819" i="5"/>
  <c r="L2819" i="5"/>
  <c r="D2820" i="5"/>
  <c r="E2820" i="5"/>
  <c r="L2820" i="5"/>
  <c r="D2821" i="5"/>
  <c r="E2821" i="5"/>
  <c r="L2821" i="5"/>
  <c r="D2822" i="5"/>
  <c r="E2822" i="5"/>
  <c r="L2822" i="5"/>
  <c r="D2823" i="5"/>
  <c r="E2823" i="5"/>
  <c r="L2823" i="5"/>
  <c r="D2824" i="5"/>
  <c r="E2824" i="5"/>
  <c r="L2824" i="5"/>
  <c r="D2825" i="5"/>
  <c r="E2825" i="5"/>
  <c r="L2825" i="5"/>
  <c r="D2826" i="5"/>
  <c r="E2826" i="5"/>
  <c r="L2826" i="5"/>
  <c r="D2827" i="5"/>
  <c r="E2827" i="5"/>
  <c r="L2827" i="5"/>
  <c r="D2828" i="5"/>
  <c r="E2828" i="5"/>
  <c r="L2828" i="5"/>
  <c r="D2829" i="5"/>
  <c r="E2829" i="5"/>
  <c r="L2829" i="5"/>
  <c r="D2830" i="5"/>
  <c r="E2830" i="5"/>
  <c r="L2830" i="5"/>
  <c r="D2831" i="5"/>
  <c r="E2831" i="5"/>
  <c r="L2831" i="5"/>
  <c r="D2832" i="5"/>
  <c r="E2832" i="5"/>
  <c r="L2832" i="5"/>
  <c r="D2833" i="5"/>
  <c r="E2833" i="5"/>
  <c r="L2833" i="5"/>
  <c r="D2834" i="5"/>
  <c r="E2834" i="5"/>
  <c r="L2834" i="5"/>
  <c r="D2835" i="5"/>
  <c r="E2835" i="5"/>
  <c r="L2835" i="5"/>
  <c r="D2836" i="5"/>
  <c r="E2836" i="5"/>
  <c r="L2836" i="5"/>
  <c r="D2837" i="5"/>
  <c r="E2837" i="5"/>
  <c r="L2837" i="5"/>
  <c r="D2838" i="5"/>
  <c r="E2838" i="5"/>
  <c r="L2838" i="5"/>
  <c r="R2869" i="5"/>
  <c r="S2869" i="5"/>
  <c r="T2869" i="5"/>
  <c r="U2869" i="5"/>
  <c r="V2869" i="5"/>
  <c r="W2869" i="5"/>
  <c r="X2869" i="5"/>
  <c r="Y2869" i="5"/>
  <c r="Z2871" i="5"/>
  <c r="AA2871" i="5"/>
  <c r="AB2871" i="5"/>
  <c r="AC2871" i="5"/>
  <c r="AD2871" i="5"/>
  <c r="AE2871" i="5"/>
  <c r="AF2871" i="5"/>
  <c r="AG2871" i="5"/>
  <c r="AH2871" i="5"/>
  <c r="AI2871" i="5"/>
  <c r="AJ2871" i="5"/>
  <c r="AK2871" i="5"/>
  <c r="AL2871" i="5"/>
  <c r="AM2871" i="5"/>
  <c r="AN2871" i="5"/>
  <c r="AO2871" i="5"/>
  <c r="AP2871" i="5"/>
  <c r="AQ2871" i="5"/>
  <c r="P1191" i="4"/>
  <c r="P1192" i="4" s="1"/>
  <c r="P1193" i="4" s="1"/>
  <c r="P1194" i="4" s="1"/>
  <c r="P1195" i="4" s="1"/>
  <c r="P1196" i="4" s="1"/>
  <c r="P1197" i="4" s="1"/>
  <c r="P1198" i="4" s="1"/>
  <c r="P1199" i="4" s="1"/>
  <c r="P1200" i="4" s="1"/>
  <c r="P1201" i="4" s="1"/>
  <c r="P1202" i="4" s="1"/>
  <c r="P1203" i="4" s="1"/>
  <c r="P1204" i="4" s="1"/>
  <c r="P1205" i="4" s="1"/>
  <c r="P1206" i="4" s="1"/>
  <c r="P1207" i="4" s="1"/>
  <c r="P1208" i="4" s="1"/>
  <c r="P1209" i="4" s="1"/>
  <c r="P1210" i="4" s="1"/>
  <c r="P1211" i="4" s="1"/>
  <c r="P1212" i="4" s="1"/>
  <c r="P1213" i="4" s="1"/>
  <c r="P1214" i="4" s="1"/>
  <c r="P1215" i="4" s="1"/>
  <c r="P1216" i="4" s="1"/>
  <c r="P1217" i="4" s="1"/>
  <c r="P1218" i="4" s="1"/>
  <c r="P1219" i="4" s="1"/>
  <c r="P1220" i="4" s="1"/>
  <c r="P1221" i="4" s="1"/>
  <c r="P1222" i="4" s="1"/>
  <c r="P1223" i="4" s="1"/>
  <c r="P1224" i="4" s="1"/>
  <c r="P1225" i="4" s="1"/>
  <c r="P1226" i="4" s="1"/>
  <c r="P1227" i="4" s="1"/>
  <c r="P1228" i="4" s="1"/>
  <c r="P1229" i="4" s="1"/>
  <c r="P1230" i="4" s="1"/>
  <c r="P1231" i="4" s="1"/>
  <c r="P1232" i="4" s="1"/>
  <c r="P1233" i="4" s="1"/>
  <c r="P1234" i="4" s="1"/>
  <c r="P1235" i="4" s="1"/>
  <c r="P1236" i="4" s="1"/>
  <c r="P1237" i="4" s="1"/>
  <c r="P1238" i="4" s="1"/>
  <c r="P1239" i="4" s="1"/>
  <c r="P1240" i="4" s="1"/>
  <c r="P1241" i="4" s="1"/>
  <c r="P1242" i="4" s="1"/>
  <c r="P1243" i="4" s="1"/>
  <c r="P1244" i="4" s="1"/>
  <c r="P1245" i="4" s="1"/>
  <c r="P1246" i="4" s="1"/>
  <c r="P1247" i="4" s="1"/>
  <c r="P1248" i="4" s="1"/>
  <c r="P1249" i="4" s="1"/>
  <c r="P1250" i="4" s="1"/>
  <c r="P1251" i="4" s="1"/>
  <c r="P1252" i="4" s="1"/>
  <c r="P1253" i="4" s="1"/>
  <c r="P1254" i="4" s="1"/>
  <c r="P1059" i="4"/>
  <c r="P1060" i="4" s="1"/>
  <c r="P1061" i="4" s="1"/>
  <c r="P1062" i="4" s="1"/>
  <c r="P1063" i="4" s="1"/>
  <c r="P1064" i="4" s="1"/>
  <c r="P1065" i="4" s="1"/>
  <c r="P1066" i="4" s="1"/>
  <c r="P1067" i="4" s="1"/>
  <c r="P1068" i="4" s="1"/>
  <c r="P1069" i="4" s="1"/>
  <c r="P1070" i="4" s="1"/>
  <c r="P1071" i="4" s="1"/>
  <c r="P1072" i="4" s="1"/>
  <c r="P1073" i="4" s="1"/>
  <c r="P1074" i="4" s="1"/>
  <c r="P1075" i="4" s="1"/>
  <c r="P1076" i="4" s="1"/>
  <c r="P1077" i="4" s="1"/>
  <c r="P1078" i="4" s="1"/>
  <c r="P1079" i="4" s="1"/>
  <c r="P1080" i="4" s="1"/>
  <c r="P1081" i="4" s="1"/>
  <c r="P1082" i="4" s="1"/>
  <c r="P1083" i="4" s="1"/>
  <c r="P1084" i="4" s="1"/>
  <c r="P1085" i="4" s="1"/>
  <c r="P1086" i="4" s="1"/>
  <c r="P1087" i="4" s="1"/>
  <c r="P1088" i="4" s="1"/>
  <c r="P1089" i="4" s="1"/>
  <c r="P1090" i="4" s="1"/>
  <c r="P1091" i="4" s="1"/>
  <c r="P1092" i="4" s="1"/>
  <c r="P1093" i="4" s="1"/>
  <c r="P1094" i="4" s="1"/>
  <c r="P1095" i="4" s="1"/>
  <c r="P1096" i="4" s="1"/>
  <c r="P1097" i="4" s="1"/>
  <c r="P1098" i="4" s="1"/>
  <c r="P1099" i="4" s="1"/>
  <c r="P1100" i="4" s="1"/>
  <c r="P1101" i="4" s="1"/>
  <c r="P1102" i="4" s="1"/>
  <c r="P1103" i="4" s="1"/>
  <c r="P1104" i="4" s="1"/>
  <c r="P1105" i="4" s="1"/>
  <c r="P1106" i="4" s="1"/>
  <c r="P1107" i="4" s="1"/>
  <c r="P1108" i="4" s="1"/>
  <c r="P1109" i="4" s="1"/>
  <c r="P1110" i="4" s="1"/>
  <c r="P1111" i="4" s="1"/>
  <c r="P1112" i="4" s="1"/>
  <c r="P1113" i="4" s="1"/>
  <c r="P1114" i="4" s="1"/>
  <c r="P1115" i="4" s="1"/>
  <c r="P1116" i="4" s="1"/>
  <c r="P1117" i="4" s="1"/>
  <c r="P1118" i="4" s="1"/>
  <c r="P1119" i="4" s="1"/>
  <c r="P1120" i="4" s="1"/>
  <c r="P1121" i="4" s="1"/>
  <c r="P1122" i="4" s="1"/>
  <c r="P663" i="4"/>
  <c r="P664" i="4" s="1"/>
  <c r="P665" i="4" s="1"/>
  <c r="P666" i="4" s="1"/>
  <c r="P667" i="4" s="1"/>
  <c r="P668" i="4" s="1"/>
  <c r="P669" i="4" s="1"/>
  <c r="P670" i="4" s="1"/>
  <c r="P671" i="4" s="1"/>
  <c r="P672" i="4" s="1"/>
  <c r="P673" i="4" s="1"/>
  <c r="P674" i="4" s="1"/>
  <c r="P675" i="4" s="1"/>
  <c r="P676" i="4" s="1"/>
  <c r="P677" i="4" s="1"/>
  <c r="P678" i="4" s="1"/>
  <c r="P679" i="4" s="1"/>
  <c r="P680" i="4" s="1"/>
  <c r="P681" i="4" s="1"/>
  <c r="P682" i="4" s="1"/>
  <c r="P683" i="4" s="1"/>
  <c r="P684" i="4" s="1"/>
  <c r="P685" i="4" s="1"/>
  <c r="P686" i="4" s="1"/>
  <c r="P687" i="4" s="1"/>
  <c r="P688" i="4" s="1"/>
  <c r="P689" i="4" s="1"/>
  <c r="P690" i="4" s="1"/>
  <c r="P691" i="4" s="1"/>
  <c r="P692" i="4" s="1"/>
  <c r="P693" i="4" s="1"/>
  <c r="P694" i="4" s="1"/>
  <c r="P695" i="4" s="1"/>
  <c r="P696" i="4" s="1"/>
  <c r="P697" i="4" s="1"/>
  <c r="P698" i="4" s="1"/>
  <c r="P699" i="4" s="1"/>
  <c r="P700" i="4" s="1"/>
  <c r="P701" i="4" s="1"/>
  <c r="P702" i="4" s="1"/>
  <c r="P703" i="4" s="1"/>
  <c r="P704" i="4" s="1"/>
  <c r="P705" i="4" s="1"/>
  <c r="P706" i="4" s="1"/>
  <c r="P707" i="4" s="1"/>
  <c r="P708" i="4" s="1"/>
  <c r="P709" i="4" s="1"/>
  <c r="P710" i="4" s="1"/>
  <c r="P711" i="4" s="1"/>
  <c r="P712" i="4" s="1"/>
  <c r="P713" i="4" s="1"/>
  <c r="P714" i="4" s="1"/>
  <c r="P715" i="4" s="1"/>
  <c r="P716" i="4" s="1"/>
  <c r="P717" i="4" s="1"/>
  <c r="P718" i="4" s="1"/>
  <c r="P719" i="4" s="1"/>
  <c r="P720" i="4" s="1"/>
  <c r="P721" i="4" s="1"/>
  <c r="P722" i="4" s="1"/>
  <c r="P723" i="4" s="1"/>
  <c r="P724" i="4" s="1"/>
  <c r="P725" i="4" s="1"/>
  <c r="P726" i="4" s="1"/>
  <c r="P3" i="4"/>
  <c r="P4" i="4" s="1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P37" i="4" s="1"/>
  <c r="P38" i="4" s="1"/>
  <c r="P39" i="4" s="1"/>
  <c r="P40" i="4" s="1"/>
  <c r="P41" i="4" s="1"/>
  <c r="P42" i="4" s="1"/>
  <c r="P43" i="4" s="1"/>
  <c r="P44" i="4" s="1"/>
  <c r="P45" i="4" s="1"/>
  <c r="P46" i="4" s="1"/>
  <c r="P47" i="4" s="1"/>
  <c r="P48" i="4" s="1"/>
  <c r="P49" i="4" s="1"/>
  <c r="P50" i="4" s="1"/>
  <c r="P51" i="4" s="1"/>
  <c r="P52" i="4" s="1"/>
  <c r="P53" i="4" s="1"/>
  <c r="P54" i="4" s="1"/>
  <c r="P55" i="4" s="1"/>
  <c r="P56" i="4" s="1"/>
  <c r="P57" i="4" s="1"/>
  <c r="P58" i="4" s="1"/>
  <c r="P59" i="4" s="1"/>
  <c r="P60" i="4" s="1"/>
  <c r="P61" i="4" s="1"/>
  <c r="P62" i="4" s="1"/>
  <c r="P63" i="4" s="1"/>
  <c r="P64" i="4" s="1"/>
  <c r="P65" i="4" s="1"/>
  <c r="P66" i="4" s="1"/>
  <c r="D48" i="9"/>
  <c r="D47" i="9"/>
  <c r="D46" i="9"/>
  <c r="D45" i="9"/>
  <c r="D44" i="9"/>
  <c r="D43" i="9"/>
  <c r="D41" i="9"/>
  <c r="D39" i="9"/>
  <c r="D38" i="9"/>
  <c r="D37" i="9"/>
  <c r="D36" i="9"/>
  <c r="D34" i="9"/>
  <c r="D32" i="9"/>
  <c r="D31" i="9"/>
  <c r="D30" i="9"/>
  <c r="D29" i="9"/>
  <c r="D27" i="9"/>
  <c r="D26" i="9"/>
  <c r="D24" i="9"/>
  <c r="D23" i="9"/>
  <c r="D22" i="9"/>
  <c r="D20" i="9"/>
  <c r="D19" i="9"/>
  <c r="D17" i="9"/>
  <c r="D15" i="9"/>
  <c r="D14" i="9"/>
  <c r="D13" i="9"/>
  <c r="D11" i="9"/>
  <c r="D10" i="9"/>
  <c r="D8" i="9"/>
  <c r="D7" i="9"/>
  <c r="D6" i="9"/>
  <c r="D5" i="9"/>
  <c r="D4" i="9"/>
  <c r="D2" i="9"/>
  <c r="D48" i="7"/>
  <c r="D47" i="7"/>
  <c r="D46" i="7"/>
  <c r="D45" i="7"/>
  <c r="D44" i="7"/>
  <c r="D43" i="7"/>
  <c r="D41" i="7"/>
  <c r="D39" i="7"/>
  <c r="D38" i="7"/>
  <c r="D37" i="7"/>
  <c r="D36" i="7"/>
  <c r="D34" i="7"/>
  <c r="D32" i="7"/>
  <c r="D31" i="7"/>
  <c r="D30" i="7"/>
  <c r="D29" i="7"/>
  <c r="D27" i="7"/>
  <c r="D26" i="7"/>
  <c r="D24" i="7"/>
  <c r="D23" i="7"/>
  <c r="D22" i="7"/>
  <c r="D20" i="7"/>
  <c r="D19" i="7"/>
  <c r="D17" i="7"/>
  <c r="D15" i="7"/>
  <c r="D14" i="7"/>
  <c r="D13" i="7"/>
  <c r="D11" i="7"/>
  <c r="D10" i="7"/>
  <c r="D8" i="7"/>
  <c r="D7" i="7"/>
  <c r="D6" i="7"/>
  <c r="D5" i="7"/>
  <c r="D4" i="7"/>
  <c r="D2" i="7"/>
  <c r="K2642" i="2" l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J2642" i="2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H2378" i="2"/>
  <c r="H2379" i="2" s="1"/>
  <c r="H2380" i="2" s="1"/>
  <c r="H2381" i="2" s="1"/>
  <c r="H2382" i="2" s="1"/>
  <c r="H2383" i="2" s="1"/>
  <c r="H2384" i="2" s="1"/>
  <c r="H2385" i="2" s="1"/>
  <c r="H2386" i="2" s="1"/>
  <c r="H2387" i="2" s="1"/>
  <c r="H2388" i="2" s="1"/>
  <c r="H2389" i="2" s="1"/>
  <c r="H2390" i="2" s="1"/>
  <c r="H2391" i="2" s="1"/>
  <c r="H2392" i="2" s="1"/>
  <c r="H2393" i="2" s="1"/>
  <c r="H2394" i="2" s="1"/>
  <c r="H2395" i="2" s="1"/>
  <c r="H2396" i="2" s="1"/>
  <c r="H2397" i="2" s="1"/>
  <c r="H2398" i="2" s="1"/>
  <c r="H2399" i="2" s="1"/>
  <c r="H2400" i="2" s="1"/>
  <c r="H2401" i="2" s="1"/>
  <c r="H2402" i="2" s="1"/>
  <c r="H2403" i="2" s="1"/>
  <c r="H2404" i="2" s="1"/>
  <c r="H2405" i="2" s="1"/>
  <c r="H2406" i="2" s="1"/>
  <c r="H2407" i="2" s="1"/>
  <c r="H2408" i="2" s="1"/>
  <c r="H2409" i="2" s="1"/>
  <c r="H2410" i="2" s="1"/>
  <c r="H2411" i="2" s="1"/>
  <c r="H2412" i="2" s="1"/>
  <c r="H2413" i="2" s="1"/>
  <c r="H2414" i="2" s="1"/>
  <c r="H2415" i="2" s="1"/>
  <c r="H2416" i="2" s="1"/>
  <c r="H2417" i="2" s="1"/>
  <c r="H2418" i="2" s="1"/>
  <c r="H2419" i="2" s="1"/>
  <c r="H2420" i="2" s="1"/>
  <c r="H2421" i="2" s="1"/>
  <c r="H2422" i="2" s="1"/>
  <c r="H2423" i="2" s="1"/>
  <c r="H2424" i="2" s="1"/>
  <c r="H2425" i="2" s="1"/>
  <c r="H2426" i="2" s="1"/>
  <c r="H2427" i="2" s="1"/>
  <c r="H2428" i="2" s="1"/>
  <c r="H2429" i="2" s="1"/>
  <c r="H2430" i="2" s="1"/>
  <c r="H2431" i="2" s="1"/>
  <c r="H2432" i="2" s="1"/>
  <c r="H2433" i="2" s="1"/>
  <c r="H2434" i="2" s="1"/>
  <c r="H2435" i="2" s="1"/>
  <c r="H2436" i="2" s="1"/>
  <c r="H2437" i="2" s="1"/>
  <c r="H2438" i="2" s="1"/>
  <c r="H2439" i="2" s="1"/>
  <c r="H2440" i="2" s="1"/>
  <c r="H2441" i="2" s="1"/>
  <c r="H2442" i="2" s="1"/>
  <c r="J2378" i="2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K2378" i="2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180" i="2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J2114" i="2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K2114" i="2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H2114" i="2"/>
  <c r="H2115" i="2" s="1"/>
  <c r="H2116" i="2" s="1"/>
  <c r="H2117" i="2" s="1"/>
  <c r="H2118" i="2" s="1"/>
  <c r="H2119" i="2" s="1"/>
  <c r="H2120" i="2" s="1"/>
  <c r="H2121" i="2" s="1"/>
  <c r="H2122" i="2" s="1"/>
  <c r="H2123" i="2" s="1"/>
  <c r="H2124" i="2" s="1"/>
  <c r="H2125" i="2" s="1"/>
  <c r="H2126" i="2" s="1"/>
  <c r="H2127" i="2" s="1"/>
  <c r="H2128" i="2" s="1"/>
  <c r="H2129" i="2" s="1"/>
  <c r="H2130" i="2" s="1"/>
  <c r="H2131" i="2" s="1"/>
  <c r="H2132" i="2" s="1"/>
  <c r="H2133" i="2" s="1"/>
  <c r="H2134" i="2" s="1"/>
  <c r="H2135" i="2" s="1"/>
  <c r="H2136" i="2" s="1"/>
  <c r="H2137" i="2" s="1"/>
  <c r="H2138" i="2" s="1"/>
  <c r="H2139" i="2" s="1"/>
  <c r="H2140" i="2" s="1"/>
  <c r="H2141" i="2" s="1"/>
  <c r="H2142" i="2" s="1"/>
  <c r="H2143" i="2" s="1"/>
  <c r="H2144" i="2" s="1"/>
  <c r="H2145" i="2" s="1"/>
  <c r="H2146" i="2" s="1"/>
  <c r="H2147" i="2" s="1"/>
  <c r="H2148" i="2" s="1"/>
  <c r="H2149" i="2" s="1"/>
  <c r="H2150" i="2" s="1"/>
  <c r="H2151" i="2" s="1"/>
  <c r="H2152" i="2" s="1"/>
  <c r="H2153" i="2" s="1"/>
  <c r="H2154" i="2" s="1"/>
  <c r="H2155" i="2" s="1"/>
  <c r="H2156" i="2" s="1"/>
  <c r="H2157" i="2" s="1"/>
  <c r="H2158" i="2" s="1"/>
  <c r="H2159" i="2" s="1"/>
  <c r="H2160" i="2" s="1"/>
  <c r="H2161" i="2" s="1"/>
  <c r="H2162" i="2" s="1"/>
  <c r="H2163" i="2" s="1"/>
  <c r="H2164" i="2" s="1"/>
  <c r="H2165" i="2" s="1"/>
  <c r="H2166" i="2" s="1"/>
  <c r="H2167" i="2" s="1"/>
  <c r="H2168" i="2" s="1"/>
  <c r="H2169" i="2" s="1"/>
  <c r="H2170" i="2" s="1"/>
  <c r="H2171" i="2" s="1"/>
  <c r="H2172" i="2" s="1"/>
  <c r="H2173" i="2" s="1"/>
  <c r="H2174" i="2" s="1"/>
  <c r="H2175" i="2" s="1"/>
  <c r="H2176" i="2" s="1"/>
  <c r="H2177" i="2" s="1"/>
  <c r="H2178" i="2" s="1"/>
  <c r="H1916" i="2"/>
  <c r="H1917" i="2" s="1"/>
  <c r="H1918" i="2" s="1"/>
  <c r="H1919" i="2" s="1"/>
  <c r="H1920" i="2" s="1"/>
  <c r="H1921" i="2" s="1"/>
  <c r="H1922" i="2" s="1"/>
  <c r="H1923" i="2" s="1"/>
  <c r="H1924" i="2" s="1"/>
  <c r="H1925" i="2" s="1"/>
  <c r="H1926" i="2" s="1"/>
  <c r="H1927" i="2" s="1"/>
  <c r="H1928" i="2" s="1"/>
  <c r="H1929" i="2" s="1"/>
  <c r="H1930" i="2" s="1"/>
  <c r="H1931" i="2" s="1"/>
  <c r="H1932" i="2" s="1"/>
  <c r="H1933" i="2" s="1"/>
  <c r="H1934" i="2" s="1"/>
  <c r="H1935" i="2" s="1"/>
  <c r="H1936" i="2" s="1"/>
  <c r="H1937" i="2" s="1"/>
  <c r="H1938" i="2" s="1"/>
  <c r="H1939" i="2" s="1"/>
  <c r="H1940" i="2" s="1"/>
  <c r="H1941" i="2" s="1"/>
  <c r="H1942" i="2" s="1"/>
  <c r="H1943" i="2" s="1"/>
  <c r="H1944" i="2" s="1"/>
  <c r="H1945" i="2" s="1"/>
  <c r="H1946" i="2" s="1"/>
  <c r="H1947" i="2" s="1"/>
  <c r="H1948" i="2" s="1"/>
  <c r="H1949" i="2" s="1"/>
  <c r="H1950" i="2" s="1"/>
  <c r="H1951" i="2" s="1"/>
  <c r="H1952" i="2" s="1"/>
  <c r="H1953" i="2" s="1"/>
  <c r="H1954" i="2" s="1"/>
  <c r="H1955" i="2" s="1"/>
  <c r="H1956" i="2" s="1"/>
  <c r="H1957" i="2" s="1"/>
  <c r="H1958" i="2" s="1"/>
  <c r="H1959" i="2" s="1"/>
  <c r="H1960" i="2" s="1"/>
  <c r="H1961" i="2" s="1"/>
  <c r="H1962" i="2" s="1"/>
  <c r="H1963" i="2" s="1"/>
  <c r="H1964" i="2" s="1"/>
  <c r="H1965" i="2" s="1"/>
  <c r="H1966" i="2" s="1"/>
  <c r="H1967" i="2" s="1"/>
  <c r="H1968" i="2" s="1"/>
  <c r="H1969" i="2" s="1"/>
  <c r="H1970" i="2" s="1"/>
  <c r="H1971" i="2" s="1"/>
  <c r="H1972" i="2" s="1"/>
  <c r="H1973" i="2" s="1"/>
  <c r="H1974" i="2" s="1"/>
  <c r="H1975" i="2" s="1"/>
  <c r="H1976" i="2" s="1"/>
  <c r="H1977" i="2" s="1"/>
  <c r="H1978" i="2" s="1"/>
  <c r="H1979" i="2" s="1"/>
  <c r="H1980" i="2" s="1"/>
  <c r="H1718" i="2"/>
  <c r="H1719" i="2" s="1"/>
  <c r="H1720" i="2" s="1"/>
  <c r="H1721" i="2" s="1"/>
  <c r="H1722" i="2" s="1"/>
  <c r="H1723" i="2" s="1"/>
  <c r="H1724" i="2" s="1"/>
  <c r="H1725" i="2" s="1"/>
  <c r="H1726" i="2" s="1"/>
  <c r="H1727" i="2" s="1"/>
  <c r="H1728" i="2" s="1"/>
  <c r="H1729" i="2" s="1"/>
  <c r="H1730" i="2" s="1"/>
  <c r="H1731" i="2" s="1"/>
  <c r="H1732" i="2" s="1"/>
  <c r="H1733" i="2" s="1"/>
  <c r="H1734" i="2" s="1"/>
  <c r="H1735" i="2" s="1"/>
  <c r="H1736" i="2" s="1"/>
  <c r="H1737" i="2" s="1"/>
  <c r="H1738" i="2" s="1"/>
  <c r="H1739" i="2" s="1"/>
  <c r="H1740" i="2" s="1"/>
  <c r="H1741" i="2" s="1"/>
  <c r="H1742" i="2" s="1"/>
  <c r="H1743" i="2" s="1"/>
  <c r="H1744" i="2" s="1"/>
  <c r="H1745" i="2" s="1"/>
  <c r="H1746" i="2" s="1"/>
  <c r="H1747" i="2" s="1"/>
  <c r="H1748" i="2" s="1"/>
  <c r="H1749" i="2" s="1"/>
  <c r="H1750" i="2" s="1"/>
  <c r="H1751" i="2" s="1"/>
  <c r="H1752" i="2" s="1"/>
  <c r="H1753" i="2" s="1"/>
  <c r="H1754" i="2" s="1"/>
  <c r="H1755" i="2" s="1"/>
  <c r="H1756" i="2" s="1"/>
  <c r="H1757" i="2" s="1"/>
  <c r="H1758" i="2" s="1"/>
  <c r="H1759" i="2" s="1"/>
  <c r="H1760" i="2" s="1"/>
  <c r="H1761" i="2" s="1"/>
  <c r="H1762" i="2" s="1"/>
  <c r="H1763" i="2" s="1"/>
  <c r="H1764" i="2" s="1"/>
  <c r="H1765" i="2" s="1"/>
  <c r="H1766" i="2" s="1"/>
  <c r="H1767" i="2" s="1"/>
  <c r="H1768" i="2" s="1"/>
  <c r="H1769" i="2" s="1"/>
  <c r="H1770" i="2" s="1"/>
  <c r="H1771" i="2" s="1"/>
  <c r="H1772" i="2" s="1"/>
  <c r="H1773" i="2" s="1"/>
  <c r="H1774" i="2" s="1"/>
  <c r="H1775" i="2" s="1"/>
  <c r="H1776" i="2" s="1"/>
  <c r="H1777" i="2" s="1"/>
  <c r="H1778" i="2" s="1"/>
  <c r="H1779" i="2" s="1"/>
  <c r="H1780" i="2" s="1"/>
  <c r="H1781" i="2" s="1"/>
  <c r="H1782" i="2" s="1"/>
  <c r="K1850" i="2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652" i="2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J1652" i="2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K1256" i="2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H728" i="2"/>
  <c r="H729" i="2" s="1"/>
  <c r="H730" i="2" s="1"/>
  <c r="H731" i="2" s="1"/>
  <c r="H732" i="2" s="1"/>
  <c r="H733" i="2" s="1"/>
  <c r="H734" i="2" s="1"/>
  <c r="H735" i="2" s="1"/>
  <c r="H736" i="2" s="1"/>
  <c r="H737" i="2" s="1"/>
  <c r="H738" i="2" s="1"/>
  <c r="H739" i="2" s="1"/>
  <c r="H740" i="2" s="1"/>
  <c r="H741" i="2" s="1"/>
  <c r="H742" i="2" s="1"/>
  <c r="H743" i="2" s="1"/>
  <c r="H744" i="2" s="1"/>
  <c r="H745" i="2" s="1"/>
  <c r="H746" i="2" s="1"/>
  <c r="H747" i="2" s="1"/>
  <c r="H748" i="2" s="1"/>
  <c r="H749" i="2" s="1"/>
  <c r="H750" i="2" s="1"/>
  <c r="H751" i="2" s="1"/>
  <c r="H752" i="2" s="1"/>
  <c r="H753" i="2" s="1"/>
  <c r="H754" i="2" s="1"/>
  <c r="H755" i="2" s="1"/>
  <c r="H756" i="2" s="1"/>
  <c r="H757" i="2" s="1"/>
  <c r="H758" i="2" s="1"/>
  <c r="H759" i="2" s="1"/>
  <c r="H760" i="2" s="1"/>
  <c r="H761" i="2" s="1"/>
  <c r="H762" i="2" s="1"/>
  <c r="H763" i="2" s="1"/>
  <c r="H764" i="2" s="1"/>
  <c r="H765" i="2" s="1"/>
  <c r="H766" i="2" s="1"/>
  <c r="H767" i="2" s="1"/>
  <c r="H768" i="2" s="1"/>
  <c r="H769" i="2" s="1"/>
  <c r="H770" i="2" s="1"/>
  <c r="H771" i="2" s="1"/>
  <c r="H772" i="2" s="1"/>
  <c r="H773" i="2" s="1"/>
  <c r="H774" i="2" s="1"/>
  <c r="H775" i="2" s="1"/>
  <c r="H776" i="2" s="1"/>
  <c r="H777" i="2" s="1"/>
  <c r="H778" i="2" s="1"/>
  <c r="H779" i="2" s="1"/>
  <c r="H780" i="2" s="1"/>
  <c r="H781" i="2" s="1"/>
  <c r="H782" i="2" s="1"/>
  <c r="H783" i="2" s="1"/>
  <c r="H784" i="2" s="1"/>
  <c r="H785" i="2" s="1"/>
  <c r="H786" i="2" s="1"/>
  <c r="H787" i="2" s="1"/>
  <c r="H788" i="2" s="1"/>
  <c r="H789" i="2" s="1"/>
  <c r="H790" i="2" s="1"/>
  <c r="H791" i="2" s="1"/>
  <c r="H792" i="2" s="1"/>
  <c r="J728" i="2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K728" i="2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68" i="2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AU38" i="6"/>
  <c r="J2774" i="5"/>
  <c r="J2775" i="5" s="1"/>
  <c r="J2776" i="5" s="1"/>
  <c r="J2777" i="5" s="1"/>
  <c r="J2778" i="5" s="1"/>
  <c r="J2779" i="5" s="1"/>
  <c r="J2780" i="5" s="1"/>
  <c r="J2781" i="5" s="1"/>
  <c r="J2782" i="5" s="1"/>
  <c r="J2783" i="5" s="1"/>
  <c r="J2784" i="5" s="1"/>
  <c r="J2785" i="5" s="1"/>
  <c r="J2786" i="5" s="1"/>
  <c r="J2787" i="5" s="1"/>
  <c r="J2788" i="5" s="1"/>
  <c r="J2789" i="5" s="1"/>
  <c r="J2790" i="5" s="1"/>
  <c r="J2791" i="5" s="1"/>
  <c r="J2792" i="5" s="1"/>
  <c r="J2793" i="5" s="1"/>
  <c r="J2794" i="5" s="1"/>
  <c r="J2795" i="5" s="1"/>
  <c r="J2796" i="5" s="1"/>
  <c r="J2797" i="5" s="1"/>
  <c r="J2798" i="5" s="1"/>
  <c r="J2799" i="5" s="1"/>
  <c r="J2800" i="5" s="1"/>
  <c r="J2801" i="5" s="1"/>
  <c r="J2802" i="5" s="1"/>
  <c r="J2803" i="5" s="1"/>
  <c r="J2804" i="5" s="1"/>
  <c r="J2805" i="5" s="1"/>
  <c r="J2806" i="5" s="1"/>
  <c r="J2807" i="5" s="1"/>
  <c r="J2808" i="5" s="1"/>
  <c r="J2809" i="5" s="1"/>
  <c r="J2810" i="5" s="1"/>
  <c r="J2811" i="5" s="1"/>
  <c r="J2812" i="5" s="1"/>
  <c r="J2813" i="5" s="1"/>
  <c r="J2814" i="5" s="1"/>
  <c r="J2815" i="5" s="1"/>
  <c r="J2816" i="5" s="1"/>
  <c r="J2817" i="5" s="1"/>
  <c r="J2818" i="5" s="1"/>
  <c r="J2819" i="5" s="1"/>
  <c r="J2820" i="5" s="1"/>
  <c r="J2821" i="5" s="1"/>
  <c r="J2822" i="5" s="1"/>
  <c r="J2823" i="5" s="1"/>
  <c r="J2824" i="5" s="1"/>
  <c r="J2825" i="5" s="1"/>
  <c r="J2826" i="5" s="1"/>
  <c r="J2827" i="5" s="1"/>
  <c r="J2828" i="5" s="1"/>
  <c r="J2829" i="5" s="1"/>
  <c r="J2830" i="5" s="1"/>
  <c r="J2831" i="5" s="1"/>
  <c r="J2832" i="5" s="1"/>
  <c r="J2833" i="5" s="1"/>
  <c r="J2834" i="5" s="1"/>
  <c r="J2835" i="5" s="1"/>
  <c r="J2836" i="5" s="1"/>
  <c r="J2837" i="5" s="1"/>
  <c r="J2838" i="5" s="1"/>
  <c r="H2708" i="5"/>
  <c r="H2709" i="5" s="1"/>
  <c r="H2710" i="5" s="1"/>
  <c r="H2711" i="5" s="1"/>
  <c r="H2712" i="5" s="1"/>
  <c r="H2713" i="5" s="1"/>
  <c r="H2714" i="5" s="1"/>
  <c r="H2715" i="5" s="1"/>
  <c r="H2716" i="5" s="1"/>
  <c r="H2717" i="5" s="1"/>
  <c r="H2718" i="5" s="1"/>
  <c r="H2719" i="5" s="1"/>
  <c r="H2720" i="5" s="1"/>
  <c r="H2721" i="5" s="1"/>
  <c r="H2722" i="5" s="1"/>
  <c r="H2723" i="5" s="1"/>
  <c r="H2724" i="5" s="1"/>
  <c r="H2725" i="5" s="1"/>
  <c r="H2726" i="5" s="1"/>
  <c r="H2727" i="5" s="1"/>
  <c r="H2728" i="5" s="1"/>
  <c r="H2729" i="5" s="1"/>
  <c r="H2730" i="5" s="1"/>
  <c r="H2731" i="5" s="1"/>
  <c r="H2732" i="5" s="1"/>
  <c r="H2733" i="5" s="1"/>
  <c r="H2734" i="5" s="1"/>
  <c r="H2735" i="5" s="1"/>
  <c r="H2736" i="5" s="1"/>
  <c r="H2737" i="5" s="1"/>
  <c r="H2738" i="5" s="1"/>
  <c r="H2739" i="5" s="1"/>
  <c r="H2740" i="5" s="1"/>
  <c r="H2741" i="5" s="1"/>
  <c r="H2742" i="5" s="1"/>
  <c r="H2743" i="5" s="1"/>
  <c r="H2744" i="5" s="1"/>
  <c r="H2745" i="5" s="1"/>
  <c r="H2746" i="5" s="1"/>
  <c r="H2747" i="5" s="1"/>
  <c r="H2748" i="5" s="1"/>
  <c r="H2749" i="5" s="1"/>
  <c r="H2750" i="5" s="1"/>
  <c r="H2751" i="5" s="1"/>
  <c r="H2752" i="5" s="1"/>
  <c r="H2753" i="5" s="1"/>
  <c r="H2754" i="5" s="1"/>
  <c r="H2755" i="5" s="1"/>
  <c r="H2756" i="5" s="1"/>
  <c r="H2757" i="5" s="1"/>
  <c r="H2758" i="5" s="1"/>
  <c r="H2759" i="5" s="1"/>
  <c r="H2760" i="5" s="1"/>
  <c r="H2761" i="5" s="1"/>
  <c r="H2762" i="5" s="1"/>
  <c r="H2763" i="5" s="1"/>
  <c r="H2764" i="5" s="1"/>
  <c r="H2765" i="5" s="1"/>
  <c r="H2766" i="5" s="1"/>
  <c r="H2767" i="5" s="1"/>
  <c r="H2768" i="5" s="1"/>
  <c r="H2769" i="5" s="1"/>
  <c r="H2770" i="5" s="1"/>
  <c r="H2771" i="5" s="1"/>
  <c r="H2772" i="5" s="1"/>
  <c r="J2708" i="5"/>
  <c r="J2709" i="5" s="1"/>
  <c r="J2710" i="5" s="1"/>
  <c r="J2711" i="5" s="1"/>
  <c r="J2712" i="5" s="1"/>
  <c r="J2713" i="5" s="1"/>
  <c r="J2714" i="5" s="1"/>
  <c r="J2715" i="5" s="1"/>
  <c r="J2716" i="5" s="1"/>
  <c r="J2717" i="5" s="1"/>
  <c r="J2718" i="5" s="1"/>
  <c r="J2719" i="5" s="1"/>
  <c r="J2720" i="5" s="1"/>
  <c r="J2721" i="5" s="1"/>
  <c r="J2722" i="5" s="1"/>
  <c r="J2723" i="5" s="1"/>
  <c r="J2724" i="5" s="1"/>
  <c r="J2725" i="5" s="1"/>
  <c r="J2726" i="5" s="1"/>
  <c r="J2727" i="5" s="1"/>
  <c r="J2728" i="5" s="1"/>
  <c r="J2729" i="5" s="1"/>
  <c r="J2730" i="5" s="1"/>
  <c r="J2731" i="5" s="1"/>
  <c r="J2732" i="5" s="1"/>
  <c r="J2733" i="5" s="1"/>
  <c r="J2734" i="5" s="1"/>
  <c r="J2735" i="5" s="1"/>
  <c r="J2736" i="5" s="1"/>
  <c r="J2737" i="5" s="1"/>
  <c r="J2738" i="5" s="1"/>
  <c r="J2739" i="5" s="1"/>
  <c r="J2740" i="5" s="1"/>
  <c r="J2741" i="5" s="1"/>
  <c r="J2742" i="5" s="1"/>
  <c r="J2743" i="5" s="1"/>
  <c r="J2744" i="5" s="1"/>
  <c r="J2745" i="5" s="1"/>
  <c r="J2746" i="5" s="1"/>
  <c r="J2747" i="5" s="1"/>
  <c r="J2748" i="5" s="1"/>
  <c r="J2749" i="5" s="1"/>
  <c r="J2750" i="5" s="1"/>
  <c r="J2751" i="5" s="1"/>
  <c r="J2752" i="5" s="1"/>
  <c r="J2753" i="5" s="1"/>
  <c r="J2754" i="5" s="1"/>
  <c r="J2755" i="5" s="1"/>
  <c r="J2756" i="5" s="1"/>
  <c r="J2757" i="5" s="1"/>
  <c r="J2758" i="5" s="1"/>
  <c r="J2759" i="5" s="1"/>
  <c r="J2760" i="5" s="1"/>
  <c r="J2761" i="5" s="1"/>
  <c r="J2762" i="5" s="1"/>
  <c r="J2763" i="5" s="1"/>
  <c r="J2764" i="5" s="1"/>
  <c r="J2765" i="5" s="1"/>
  <c r="J2766" i="5" s="1"/>
  <c r="J2767" i="5" s="1"/>
  <c r="J2768" i="5" s="1"/>
  <c r="J2769" i="5" s="1"/>
  <c r="J2770" i="5" s="1"/>
  <c r="J2771" i="5" s="1"/>
  <c r="J2772" i="5" s="1"/>
  <c r="K2642" i="5"/>
  <c r="K2643" i="5" s="1"/>
  <c r="K2644" i="5" s="1"/>
  <c r="K2645" i="5" s="1"/>
  <c r="K2646" i="5" s="1"/>
  <c r="K2647" i="5" s="1"/>
  <c r="K2648" i="5" s="1"/>
  <c r="K2649" i="5" s="1"/>
  <c r="K2650" i="5" s="1"/>
  <c r="K2651" i="5" s="1"/>
  <c r="K2652" i="5" s="1"/>
  <c r="K2653" i="5" s="1"/>
  <c r="K2654" i="5" s="1"/>
  <c r="K2655" i="5" s="1"/>
  <c r="K2656" i="5" s="1"/>
  <c r="K2657" i="5" s="1"/>
  <c r="K2658" i="5" s="1"/>
  <c r="K2659" i="5" s="1"/>
  <c r="K2660" i="5" s="1"/>
  <c r="K2661" i="5" s="1"/>
  <c r="K2662" i="5" s="1"/>
  <c r="K2663" i="5" s="1"/>
  <c r="K2664" i="5" s="1"/>
  <c r="K2665" i="5" s="1"/>
  <c r="K2666" i="5" s="1"/>
  <c r="K2667" i="5" s="1"/>
  <c r="K2668" i="5" s="1"/>
  <c r="K2669" i="5" s="1"/>
  <c r="K2670" i="5" s="1"/>
  <c r="K2671" i="5" s="1"/>
  <c r="K2672" i="5" s="1"/>
  <c r="K2673" i="5" s="1"/>
  <c r="K2674" i="5" s="1"/>
  <c r="K2675" i="5" s="1"/>
  <c r="K2676" i="5" s="1"/>
  <c r="K2677" i="5" s="1"/>
  <c r="K2678" i="5" s="1"/>
  <c r="K2679" i="5" s="1"/>
  <c r="K2680" i="5" s="1"/>
  <c r="K2681" i="5" s="1"/>
  <c r="K2682" i="5" s="1"/>
  <c r="K2683" i="5" s="1"/>
  <c r="K2684" i="5" s="1"/>
  <c r="K2685" i="5" s="1"/>
  <c r="K2686" i="5" s="1"/>
  <c r="K2687" i="5" s="1"/>
  <c r="K2688" i="5" s="1"/>
  <c r="K2689" i="5" s="1"/>
  <c r="K2690" i="5" s="1"/>
  <c r="K2691" i="5" s="1"/>
  <c r="K2692" i="5" s="1"/>
  <c r="K2693" i="5" s="1"/>
  <c r="K2694" i="5" s="1"/>
  <c r="K2695" i="5" s="1"/>
  <c r="K2696" i="5" s="1"/>
  <c r="K2697" i="5" s="1"/>
  <c r="K2698" i="5" s="1"/>
  <c r="K2699" i="5" s="1"/>
  <c r="K2700" i="5" s="1"/>
  <c r="K2701" i="5" s="1"/>
  <c r="K2702" i="5" s="1"/>
  <c r="K2703" i="5" s="1"/>
  <c r="K2704" i="5" s="1"/>
  <c r="K2705" i="5" s="1"/>
  <c r="K2706" i="5" s="1"/>
  <c r="J2378" i="5"/>
  <c r="J2379" i="5" s="1"/>
  <c r="J2380" i="5" s="1"/>
  <c r="J2381" i="5" s="1"/>
  <c r="J2382" i="5" s="1"/>
  <c r="J2383" i="5" s="1"/>
  <c r="J2384" i="5" s="1"/>
  <c r="J2385" i="5" s="1"/>
  <c r="J2386" i="5" s="1"/>
  <c r="J2387" i="5" s="1"/>
  <c r="J2388" i="5" s="1"/>
  <c r="J2389" i="5" s="1"/>
  <c r="J2390" i="5" s="1"/>
  <c r="J2391" i="5" s="1"/>
  <c r="J2392" i="5" s="1"/>
  <c r="J2393" i="5" s="1"/>
  <c r="J2394" i="5" s="1"/>
  <c r="J2395" i="5" s="1"/>
  <c r="J2396" i="5" s="1"/>
  <c r="J2397" i="5" s="1"/>
  <c r="J2398" i="5" s="1"/>
  <c r="J2399" i="5" s="1"/>
  <c r="J2400" i="5" s="1"/>
  <c r="J2401" i="5" s="1"/>
  <c r="J2402" i="5" s="1"/>
  <c r="J2403" i="5" s="1"/>
  <c r="J2404" i="5" s="1"/>
  <c r="J2405" i="5" s="1"/>
  <c r="J2406" i="5" s="1"/>
  <c r="J2407" i="5" s="1"/>
  <c r="J2408" i="5" s="1"/>
  <c r="J2409" i="5" s="1"/>
  <c r="J2410" i="5" s="1"/>
  <c r="J2411" i="5" s="1"/>
  <c r="J2412" i="5" s="1"/>
  <c r="J2413" i="5" s="1"/>
  <c r="J2414" i="5" s="1"/>
  <c r="J2415" i="5" s="1"/>
  <c r="J2416" i="5" s="1"/>
  <c r="J2417" i="5" s="1"/>
  <c r="J2418" i="5" s="1"/>
  <c r="J2419" i="5" s="1"/>
  <c r="J2420" i="5" s="1"/>
  <c r="J2421" i="5" s="1"/>
  <c r="J2422" i="5" s="1"/>
  <c r="J2423" i="5" s="1"/>
  <c r="J2424" i="5" s="1"/>
  <c r="J2425" i="5" s="1"/>
  <c r="J2426" i="5" s="1"/>
  <c r="J2427" i="5" s="1"/>
  <c r="J2428" i="5" s="1"/>
  <c r="J2429" i="5" s="1"/>
  <c r="J2430" i="5" s="1"/>
  <c r="J2431" i="5" s="1"/>
  <c r="J2432" i="5" s="1"/>
  <c r="J2433" i="5" s="1"/>
  <c r="J2434" i="5" s="1"/>
  <c r="J2435" i="5" s="1"/>
  <c r="J2436" i="5" s="1"/>
  <c r="J2437" i="5" s="1"/>
  <c r="J2438" i="5" s="1"/>
  <c r="J2439" i="5" s="1"/>
  <c r="J2440" i="5" s="1"/>
  <c r="J2441" i="5" s="1"/>
  <c r="J2442" i="5" s="1"/>
  <c r="K2378" i="5"/>
  <c r="K2379" i="5" s="1"/>
  <c r="K2380" i="5" s="1"/>
  <c r="K2381" i="5" s="1"/>
  <c r="K2382" i="5" s="1"/>
  <c r="K2383" i="5" s="1"/>
  <c r="K2384" i="5" s="1"/>
  <c r="K2385" i="5" s="1"/>
  <c r="K2386" i="5" s="1"/>
  <c r="K2387" i="5" s="1"/>
  <c r="K2388" i="5" s="1"/>
  <c r="K2389" i="5" s="1"/>
  <c r="K2390" i="5" s="1"/>
  <c r="K2391" i="5" s="1"/>
  <c r="K2392" i="5" s="1"/>
  <c r="K2393" i="5" s="1"/>
  <c r="K2394" i="5" s="1"/>
  <c r="K2395" i="5" s="1"/>
  <c r="K2396" i="5" s="1"/>
  <c r="K2397" i="5" s="1"/>
  <c r="K2398" i="5" s="1"/>
  <c r="K2399" i="5" s="1"/>
  <c r="K2400" i="5" s="1"/>
  <c r="K2401" i="5" s="1"/>
  <c r="K2402" i="5" s="1"/>
  <c r="K2403" i="5" s="1"/>
  <c r="K2404" i="5" s="1"/>
  <c r="K2405" i="5" s="1"/>
  <c r="K2406" i="5" s="1"/>
  <c r="K2407" i="5" s="1"/>
  <c r="K2408" i="5" s="1"/>
  <c r="K2409" i="5" s="1"/>
  <c r="K2410" i="5" s="1"/>
  <c r="K2411" i="5" s="1"/>
  <c r="K2412" i="5" s="1"/>
  <c r="K2413" i="5" s="1"/>
  <c r="K2414" i="5" s="1"/>
  <c r="K2415" i="5" s="1"/>
  <c r="K2416" i="5" s="1"/>
  <c r="K2417" i="5" s="1"/>
  <c r="K2418" i="5" s="1"/>
  <c r="K2419" i="5" s="1"/>
  <c r="K2420" i="5" s="1"/>
  <c r="K2421" i="5" s="1"/>
  <c r="K2422" i="5" s="1"/>
  <c r="K2423" i="5" s="1"/>
  <c r="K2424" i="5" s="1"/>
  <c r="K2425" i="5" s="1"/>
  <c r="K2426" i="5" s="1"/>
  <c r="K2427" i="5" s="1"/>
  <c r="K2428" i="5" s="1"/>
  <c r="K2429" i="5" s="1"/>
  <c r="K2430" i="5" s="1"/>
  <c r="K2431" i="5" s="1"/>
  <c r="K2432" i="5" s="1"/>
  <c r="K2433" i="5" s="1"/>
  <c r="K2434" i="5" s="1"/>
  <c r="K2435" i="5" s="1"/>
  <c r="K2436" i="5" s="1"/>
  <c r="K2437" i="5" s="1"/>
  <c r="K2438" i="5" s="1"/>
  <c r="K2439" i="5" s="1"/>
  <c r="K2440" i="5" s="1"/>
  <c r="K2441" i="5" s="1"/>
  <c r="K2442" i="5" s="1"/>
  <c r="K2246" i="5"/>
  <c r="K2247" i="5" s="1"/>
  <c r="K2248" i="5" s="1"/>
  <c r="K2249" i="5" s="1"/>
  <c r="K2250" i="5" s="1"/>
  <c r="K2251" i="5" s="1"/>
  <c r="K2252" i="5" s="1"/>
  <c r="K2253" i="5" s="1"/>
  <c r="K2254" i="5" s="1"/>
  <c r="K2255" i="5" s="1"/>
  <c r="K2256" i="5" s="1"/>
  <c r="K2257" i="5" s="1"/>
  <c r="K2258" i="5" s="1"/>
  <c r="K2259" i="5" s="1"/>
  <c r="K2260" i="5" s="1"/>
  <c r="K2261" i="5" s="1"/>
  <c r="K2262" i="5" s="1"/>
  <c r="K2263" i="5" s="1"/>
  <c r="K2264" i="5" s="1"/>
  <c r="K2265" i="5" s="1"/>
  <c r="K2266" i="5" s="1"/>
  <c r="K2267" i="5" s="1"/>
  <c r="K2268" i="5" s="1"/>
  <c r="K2269" i="5" s="1"/>
  <c r="K2270" i="5" s="1"/>
  <c r="K2271" i="5" s="1"/>
  <c r="K2272" i="5" s="1"/>
  <c r="K2273" i="5" s="1"/>
  <c r="K2274" i="5" s="1"/>
  <c r="K2275" i="5" s="1"/>
  <c r="K2276" i="5" s="1"/>
  <c r="K2277" i="5" s="1"/>
  <c r="K2278" i="5" s="1"/>
  <c r="K2279" i="5" s="1"/>
  <c r="K2280" i="5" s="1"/>
  <c r="K2281" i="5" s="1"/>
  <c r="K2282" i="5" s="1"/>
  <c r="K2283" i="5" s="1"/>
  <c r="K2284" i="5" s="1"/>
  <c r="K2285" i="5" s="1"/>
  <c r="K2286" i="5" s="1"/>
  <c r="K2287" i="5" s="1"/>
  <c r="K2288" i="5" s="1"/>
  <c r="K2289" i="5" s="1"/>
  <c r="K2290" i="5" s="1"/>
  <c r="K2291" i="5" s="1"/>
  <c r="K2292" i="5" s="1"/>
  <c r="K2293" i="5" s="1"/>
  <c r="K2294" i="5" s="1"/>
  <c r="K2295" i="5" s="1"/>
  <c r="K2296" i="5" s="1"/>
  <c r="K2297" i="5" s="1"/>
  <c r="K2298" i="5" s="1"/>
  <c r="K2299" i="5" s="1"/>
  <c r="K2300" i="5" s="1"/>
  <c r="K2301" i="5" s="1"/>
  <c r="K2302" i="5" s="1"/>
  <c r="K2303" i="5" s="1"/>
  <c r="K2304" i="5" s="1"/>
  <c r="K2305" i="5" s="1"/>
  <c r="K2306" i="5" s="1"/>
  <c r="K2307" i="5" s="1"/>
  <c r="K2308" i="5" s="1"/>
  <c r="K2309" i="5" s="1"/>
  <c r="K2310" i="5" s="1"/>
  <c r="H2246" i="5"/>
  <c r="H2247" i="5" s="1"/>
  <c r="H2248" i="5" s="1"/>
  <c r="H2249" i="5" s="1"/>
  <c r="H2250" i="5" s="1"/>
  <c r="H2251" i="5" s="1"/>
  <c r="H2252" i="5" s="1"/>
  <c r="H2253" i="5" s="1"/>
  <c r="H2254" i="5" s="1"/>
  <c r="H2255" i="5" s="1"/>
  <c r="H2256" i="5" s="1"/>
  <c r="H2257" i="5" s="1"/>
  <c r="H2258" i="5" s="1"/>
  <c r="H2259" i="5" s="1"/>
  <c r="H2260" i="5" s="1"/>
  <c r="H2261" i="5" s="1"/>
  <c r="H2262" i="5" s="1"/>
  <c r="H2263" i="5" s="1"/>
  <c r="H2264" i="5" s="1"/>
  <c r="H2265" i="5" s="1"/>
  <c r="H2266" i="5" s="1"/>
  <c r="H2267" i="5" s="1"/>
  <c r="H2268" i="5" s="1"/>
  <c r="H2269" i="5" s="1"/>
  <c r="H2270" i="5" s="1"/>
  <c r="H2271" i="5" s="1"/>
  <c r="H2272" i="5" s="1"/>
  <c r="H2273" i="5" s="1"/>
  <c r="H2274" i="5" s="1"/>
  <c r="H2275" i="5" s="1"/>
  <c r="H2276" i="5" s="1"/>
  <c r="H2277" i="5" s="1"/>
  <c r="H2278" i="5" s="1"/>
  <c r="H2279" i="5" s="1"/>
  <c r="H2280" i="5" s="1"/>
  <c r="H2281" i="5" s="1"/>
  <c r="H2282" i="5" s="1"/>
  <c r="H2283" i="5" s="1"/>
  <c r="H2284" i="5" s="1"/>
  <c r="H2285" i="5" s="1"/>
  <c r="H2286" i="5" s="1"/>
  <c r="H2287" i="5" s="1"/>
  <c r="H2288" i="5" s="1"/>
  <c r="H2289" i="5" s="1"/>
  <c r="H2290" i="5" s="1"/>
  <c r="H2291" i="5" s="1"/>
  <c r="H2292" i="5" s="1"/>
  <c r="H2293" i="5" s="1"/>
  <c r="H2294" i="5" s="1"/>
  <c r="H2295" i="5" s="1"/>
  <c r="H2296" i="5" s="1"/>
  <c r="H2297" i="5" s="1"/>
  <c r="H2298" i="5" s="1"/>
  <c r="H2299" i="5" s="1"/>
  <c r="H2300" i="5" s="1"/>
  <c r="H2301" i="5" s="1"/>
  <c r="H2302" i="5" s="1"/>
  <c r="H2303" i="5" s="1"/>
  <c r="H2304" i="5" s="1"/>
  <c r="H2305" i="5" s="1"/>
  <c r="H2306" i="5" s="1"/>
  <c r="H2307" i="5" s="1"/>
  <c r="H2308" i="5" s="1"/>
  <c r="H2309" i="5" s="1"/>
  <c r="H2310" i="5" s="1"/>
  <c r="K2180" i="5"/>
  <c r="K2181" i="5" s="1"/>
  <c r="K2182" i="5" s="1"/>
  <c r="K2183" i="5" s="1"/>
  <c r="K2184" i="5" s="1"/>
  <c r="K2185" i="5" s="1"/>
  <c r="K2186" i="5" s="1"/>
  <c r="K2187" i="5" s="1"/>
  <c r="K2188" i="5" s="1"/>
  <c r="K2189" i="5" s="1"/>
  <c r="K2190" i="5" s="1"/>
  <c r="K2191" i="5" s="1"/>
  <c r="K2192" i="5" s="1"/>
  <c r="K2193" i="5" s="1"/>
  <c r="K2194" i="5" s="1"/>
  <c r="K2195" i="5" s="1"/>
  <c r="K2196" i="5" s="1"/>
  <c r="K2197" i="5" s="1"/>
  <c r="K2198" i="5" s="1"/>
  <c r="K2199" i="5" s="1"/>
  <c r="K2200" i="5" s="1"/>
  <c r="K2201" i="5" s="1"/>
  <c r="K2202" i="5" s="1"/>
  <c r="K2203" i="5" s="1"/>
  <c r="K2204" i="5" s="1"/>
  <c r="K2205" i="5" s="1"/>
  <c r="K2206" i="5" s="1"/>
  <c r="K2207" i="5" s="1"/>
  <c r="K2208" i="5" s="1"/>
  <c r="K2209" i="5" s="1"/>
  <c r="K2210" i="5" s="1"/>
  <c r="K2211" i="5" s="1"/>
  <c r="K2212" i="5" s="1"/>
  <c r="K2213" i="5" s="1"/>
  <c r="K2214" i="5" s="1"/>
  <c r="K2215" i="5" s="1"/>
  <c r="K2216" i="5" s="1"/>
  <c r="K2217" i="5" s="1"/>
  <c r="K2218" i="5" s="1"/>
  <c r="K2219" i="5" s="1"/>
  <c r="K2220" i="5" s="1"/>
  <c r="K2221" i="5" s="1"/>
  <c r="K2222" i="5" s="1"/>
  <c r="K2223" i="5" s="1"/>
  <c r="K2224" i="5" s="1"/>
  <c r="K2225" i="5" s="1"/>
  <c r="K2226" i="5" s="1"/>
  <c r="K2227" i="5" s="1"/>
  <c r="K2228" i="5" s="1"/>
  <c r="K2229" i="5" s="1"/>
  <c r="K2230" i="5" s="1"/>
  <c r="K2231" i="5" s="1"/>
  <c r="K2232" i="5" s="1"/>
  <c r="K2233" i="5" s="1"/>
  <c r="K2234" i="5" s="1"/>
  <c r="K2235" i="5" s="1"/>
  <c r="K2236" i="5" s="1"/>
  <c r="K2237" i="5" s="1"/>
  <c r="K2238" i="5" s="1"/>
  <c r="K2239" i="5" s="1"/>
  <c r="K2240" i="5" s="1"/>
  <c r="K2241" i="5" s="1"/>
  <c r="K2242" i="5" s="1"/>
  <c r="K2243" i="5" s="1"/>
  <c r="K2244" i="5" s="1"/>
  <c r="H2180" i="5"/>
  <c r="H2181" i="5" s="1"/>
  <c r="H2182" i="5" s="1"/>
  <c r="H2183" i="5" s="1"/>
  <c r="H2184" i="5" s="1"/>
  <c r="H2185" i="5" s="1"/>
  <c r="H2186" i="5" s="1"/>
  <c r="H2187" i="5" s="1"/>
  <c r="H2188" i="5" s="1"/>
  <c r="H2189" i="5" s="1"/>
  <c r="H2190" i="5" s="1"/>
  <c r="H2191" i="5" s="1"/>
  <c r="H2192" i="5" s="1"/>
  <c r="H2193" i="5" s="1"/>
  <c r="H2194" i="5" s="1"/>
  <c r="H2195" i="5" s="1"/>
  <c r="H2196" i="5" s="1"/>
  <c r="H2197" i="5" s="1"/>
  <c r="H2198" i="5" s="1"/>
  <c r="H2199" i="5" s="1"/>
  <c r="H2200" i="5" s="1"/>
  <c r="H2201" i="5" s="1"/>
  <c r="H2202" i="5" s="1"/>
  <c r="H2203" i="5" s="1"/>
  <c r="H2204" i="5" s="1"/>
  <c r="H2205" i="5" s="1"/>
  <c r="H2206" i="5" s="1"/>
  <c r="H2207" i="5" s="1"/>
  <c r="H2208" i="5" s="1"/>
  <c r="H2209" i="5" s="1"/>
  <c r="H2210" i="5" s="1"/>
  <c r="H2211" i="5" s="1"/>
  <c r="H2212" i="5" s="1"/>
  <c r="H2213" i="5" s="1"/>
  <c r="H2214" i="5" s="1"/>
  <c r="H2215" i="5" s="1"/>
  <c r="H2216" i="5" s="1"/>
  <c r="H2217" i="5" s="1"/>
  <c r="H2218" i="5" s="1"/>
  <c r="H2219" i="5" s="1"/>
  <c r="H2220" i="5" s="1"/>
  <c r="H2221" i="5" s="1"/>
  <c r="H2222" i="5" s="1"/>
  <c r="H2223" i="5" s="1"/>
  <c r="H2224" i="5" s="1"/>
  <c r="H2225" i="5" s="1"/>
  <c r="H2226" i="5" s="1"/>
  <c r="H2227" i="5" s="1"/>
  <c r="H2228" i="5" s="1"/>
  <c r="H2229" i="5" s="1"/>
  <c r="H2230" i="5" s="1"/>
  <c r="H2231" i="5" s="1"/>
  <c r="H2232" i="5" s="1"/>
  <c r="H2233" i="5" s="1"/>
  <c r="H2234" i="5" s="1"/>
  <c r="H2235" i="5" s="1"/>
  <c r="H2236" i="5" s="1"/>
  <c r="H2237" i="5" s="1"/>
  <c r="H2238" i="5" s="1"/>
  <c r="H2239" i="5" s="1"/>
  <c r="H2240" i="5" s="1"/>
  <c r="H2241" i="5" s="1"/>
  <c r="H2242" i="5" s="1"/>
  <c r="H2243" i="5" s="1"/>
  <c r="H2244" i="5" s="1"/>
  <c r="K2114" i="5"/>
  <c r="K2115" i="5" s="1"/>
  <c r="K2116" i="5" s="1"/>
  <c r="K2117" i="5" s="1"/>
  <c r="K2118" i="5" s="1"/>
  <c r="K2119" i="5" s="1"/>
  <c r="K2120" i="5" s="1"/>
  <c r="K2121" i="5" s="1"/>
  <c r="K2122" i="5" s="1"/>
  <c r="K2123" i="5" s="1"/>
  <c r="K2124" i="5" s="1"/>
  <c r="K2125" i="5" s="1"/>
  <c r="K2126" i="5" s="1"/>
  <c r="K2127" i="5" s="1"/>
  <c r="K2128" i="5" s="1"/>
  <c r="K2129" i="5" s="1"/>
  <c r="K2130" i="5" s="1"/>
  <c r="K2131" i="5" s="1"/>
  <c r="K2132" i="5" s="1"/>
  <c r="K2133" i="5" s="1"/>
  <c r="K2134" i="5" s="1"/>
  <c r="K2135" i="5" s="1"/>
  <c r="K2136" i="5" s="1"/>
  <c r="K2137" i="5" s="1"/>
  <c r="K2138" i="5" s="1"/>
  <c r="K2139" i="5" s="1"/>
  <c r="K2140" i="5" s="1"/>
  <c r="K2141" i="5" s="1"/>
  <c r="K2142" i="5" s="1"/>
  <c r="K2143" i="5" s="1"/>
  <c r="K2144" i="5" s="1"/>
  <c r="K2145" i="5" s="1"/>
  <c r="K2146" i="5" s="1"/>
  <c r="K2147" i="5" s="1"/>
  <c r="K2148" i="5" s="1"/>
  <c r="K2149" i="5" s="1"/>
  <c r="K2150" i="5" s="1"/>
  <c r="K2151" i="5" s="1"/>
  <c r="K2152" i="5" s="1"/>
  <c r="K2153" i="5" s="1"/>
  <c r="K2154" i="5" s="1"/>
  <c r="K2155" i="5" s="1"/>
  <c r="K2156" i="5" s="1"/>
  <c r="K2157" i="5" s="1"/>
  <c r="K2158" i="5" s="1"/>
  <c r="K2159" i="5" s="1"/>
  <c r="K2160" i="5" s="1"/>
  <c r="K2161" i="5" s="1"/>
  <c r="K2162" i="5" s="1"/>
  <c r="K2163" i="5" s="1"/>
  <c r="K2164" i="5" s="1"/>
  <c r="K2165" i="5" s="1"/>
  <c r="K2166" i="5" s="1"/>
  <c r="K2167" i="5" s="1"/>
  <c r="K2168" i="5" s="1"/>
  <c r="K2169" i="5" s="1"/>
  <c r="K2170" i="5" s="1"/>
  <c r="K2171" i="5" s="1"/>
  <c r="K2172" i="5" s="1"/>
  <c r="K2173" i="5" s="1"/>
  <c r="K2174" i="5" s="1"/>
  <c r="K2175" i="5" s="1"/>
  <c r="K2176" i="5" s="1"/>
  <c r="K2177" i="5" s="1"/>
  <c r="K2178" i="5" s="1"/>
  <c r="H2114" i="5"/>
  <c r="H2115" i="5" s="1"/>
  <c r="H2116" i="5" s="1"/>
  <c r="H2117" i="5" s="1"/>
  <c r="H2118" i="5" s="1"/>
  <c r="H2119" i="5" s="1"/>
  <c r="H2120" i="5" s="1"/>
  <c r="H2121" i="5" s="1"/>
  <c r="H2122" i="5" s="1"/>
  <c r="H2123" i="5" s="1"/>
  <c r="H2124" i="5" s="1"/>
  <c r="H2125" i="5" s="1"/>
  <c r="H2126" i="5" s="1"/>
  <c r="H2127" i="5" s="1"/>
  <c r="H2128" i="5" s="1"/>
  <c r="H2129" i="5" s="1"/>
  <c r="H2130" i="5" s="1"/>
  <c r="H2131" i="5" s="1"/>
  <c r="H2132" i="5" s="1"/>
  <c r="H2133" i="5" s="1"/>
  <c r="H2134" i="5" s="1"/>
  <c r="H2135" i="5" s="1"/>
  <c r="H2136" i="5" s="1"/>
  <c r="H2137" i="5" s="1"/>
  <c r="H2138" i="5" s="1"/>
  <c r="H2139" i="5" s="1"/>
  <c r="H2140" i="5" s="1"/>
  <c r="H2141" i="5" s="1"/>
  <c r="H2142" i="5" s="1"/>
  <c r="H2143" i="5" s="1"/>
  <c r="H2144" i="5" s="1"/>
  <c r="H2145" i="5" s="1"/>
  <c r="H2146" i="5" s="1"/>
  <c r="H2147" i="5" s="1"/>
  <c r="H2148" i="5" s="1"/>
  <c r="H2149" i="5" s="1"/>
  <c r="H2150" i="5" s="1"/>
  <c r="H2151" i="5" s="1"/>
  <c r="H2152" i="5" s="1"/>
  <c r="H2153" i="5" s="1"/>
  <c r="H2154" i="5" s="1"/>
  <c r="H2155" i="5" s="1"/>
  <c r="H2156" i="5" s="1"/>
  <c r="H2157" i="5" s="1"/>
  <c r="H2158" i="5" s="1"/>
  <c r="H2159" i="5" s="1"/>
  <c r="H2160" i="5" s="1"/>
  <c r="H2161" i="5" s="1"/>
  <c r="H2162" i="5" s="1"/>
  <c r="H2163" i="5" s="1"/>
  <c r="H2164" i="5" s="1"/>
  <c r="H2165" i="5" s="1"/>
  <c r="H2166" i="5" s="1"/>
  <c r="H2167" i="5" s="1"/>
  <c r="H2168" i="5" s="1"/>
  <c r="H2169" i="5" s="1"/>
  <c r="H2170" i="5" s="1"/>
  <c r="H2171" i="5" s="1"/>
  <c r="H2172" i="5" s="1"/>
  <c r="H2173" i="5" s="1"/>
  <c r="H2174" i="5" s="1"/>
  <c r="H2175" i="5" s="1"/>
  <c r="H2176" i="5" s="1"/>
  <c r="H2177" i="5" s="1"/>
  <c r="H2178" i="5" s="1"/>
  <c r="H1850" i="5"/>
  <c r="H1851" i="5" s="1"/>
  <c r="H1852" i="5" s="1"/>
  <c r="H1853" i="5" s="1"/>
  <c r="H1854" i="5" s="1"/>
  <c r="H1855" i="5" s="1"/>
  <c r="H1856" i="5" s="1"/>
  <c r="H1857" i="5" s="1"/>
  <c r="H1858" i="5" s="1"/>
  <c r="H1859" i="5" s="1"/>
  <c r="H1860" i="5" s="1"/>
  <c r="H1861" i="5" s="1"/>
  <c r="H1862" i="5" s="1"/>
  <c r="H1863" i="5" s="1"/>
  <c r="H1864" i="5" s="1"/>
  <c r="H1865" i="5" s="1"/>
  <c r="H1866" i="5" s="1"/>
  <c r="H1867" i="5" s="1"/>
  <c r="H1868" i="5" s="1"/>
  <c r="H1869" i="5" s="1"/>
  <c r="H1870" i="5" s="1"/>
  <c r="H1871" i="5" s="1"/>
  <c r="H1872" i="5" s="1"/>
  <c r="H1873" i="5" s="1"/>
  <c r="H1874" i="5" s="1"/>
  <c r="H1875" i="5" s="1"/>
  <c r="H1876" i="5" s="1"/>
  <c r="H1877" i="5" s="1"/>
  <c r="H1878" i="5" s="1"/>
  <c r="H1879" i="5" s="1"/>
  <c r="H1880" i="5" s="1"/>
  <c r="H1881" i="5" s="1"/>
  <c r="H1882" i="5" s="1"/>
  <c r="H1883" i="5" s="1"/>
  <c r="H1884" i="5" s="1"/>
  <c r="H1885" i="5" s="1"/>
  <c r="H1886" i="5" s="1"/>
  <c r="H1887" i="5" s="1"/>
  <c r="H1888" i="5" s="1"/>
  <c r="H1889" i="5" s="1"/>
  <c r="H1890" i="5" s="1"/>
  <c r="H1891" i="5" s="1"/>
  <c r="H1892" i="5" s="1"/>
  <c r="H1893" i="5" s="1"/>
  <c r="H1894" i="5" s="1"/>
  <c r="H1895" i="5" s="1"/>
  <c r="H1896" i="5" s="1"/>
  <c r="H1897" i="5" s="1"/>
  <c r="H1898" i="5" s="1"/>
  <c r="H1899" i="5" s="1"/>
  <c r="H1900" i="5" s="1"/>
  <c r="H1901" i="5" s="1"/>
  <c r="H1902" i="5" s="1"/>
  <c r="H1903" i="5" s="1"/>
  <c r="H1904" i="5" s="1"/>
  <c r="H1905" i="5" s="1"/>
  <c r="H1906" i="5" s="1"/>
  <c r="H1907" i="5" s="1"/>
  <c r="H1908" i="5" s="1"/>
  <c r="H1909" i="5" s="1"/>
  <c r="H1910" i="5" s="1"/>
  <c r="H1911" i="5" s="1"/>
  <c r="H1912" i="5" s="1"/>
  <c r="H1913" i="5" s="1"/>
  <c r="H1914" i="5" s="1"/>
  <c r="J1850" i="5"/>
  <c r="J1851" i="5" s="1"/>
  <c r="J1852" i="5" s="1"/>
  <c r="J1853" i="5" s="1"/>
  <c r="J1854" i="5" s="1"/>
  <c r="J1855" i="5" s="1"/>
  <c r="J1856" i="5" s="1"/>
  <c r="J1857" i="5" s="1"/>
  <c r="J1858" i="5" s="1"/>
  <c r="J1859" i="5" s="1"/>
  <c r="J1860" i="5" s="1"/>
  <c r="J1861" i="5" s="1"/>
  <c r="J1862" i="5" s="1"/>
  <c r="J1863" i="5" s="1"/>
  <c r="J1864" i="5" s="1"/>
  <c r="J1865" i="5" s="1"/>
  <c r="J1866" i="5" s="1"/>
  <c r="J1867" i="5" s="1"/>
  <c r="J1868" i="5" s="1"/>
  <c r="J1869" i="5" s="1"/>
  <c r="J1870" i="5" s="1"/>
  <c r="J1871" i="5" s="1"/>
  <c r="J1872" i="5" s="1"/>
  <c r="J1873" i="5" s="1"/>
  <c r="J1874" i="5" s="1"/>
  <c r="J1875" i="5" s="1"/>
  <c r="J1876" i="5" s="1"/>
  <c r="J1877" i="5" s="1"/>
  <c r="J1878" i="5" s="1"/>
  <c r="J1879" i="5" s="1"/>
  <c r="J1880" i="5" s="1"/>
  <c r="J1881" i="5" s="1"/>
  <c r="J1882" i="5" s="1"/>
  <c r="J1883" i="5" s="1"/>
  <c r="J1884" i="5" s="1"/>
  <c r="J1885" i="5" s="1"/>
  <c r="J1886" i="5" s="1"/>
  <c r="J1887" i="5" s="1"/>
  <c r="J1888" i="5" s="1"/>
  <c r="J1889" i="5" s="1"/>
  <c r="J1890" i="5" s="1"/>
  <c r="J1891" i="5" s="1"/>
  <c r="J1892" i="5" s="1"/>
  <c r="J1893" i="5" s="1"/>
  <c r="J1894" i="5" s="1"/>
  <c r="J1895" i="5" s="1"/>
  <c r="J1896" i="5" s="1"/>
  <c r="J1897" i="5" s="1"/>
  <c r="J1898" i="5" s="1"/>
  <c r="J1899" i="5" s="1"/>
  <c r="J1900" i="5" s="1"/>
  <c r="J1901" i="5" s="1"/>
  <c r="J1902" i="5" s="1"/>
  <c r="J1903" i="5" s="1"/>
  <c r="J1904" i="5" s="1"/>
  <c r="J1905" i="5" s="1"/>
  <c r="J1906" i="5" s="1"/>
  <c r="J1907" i="5" s="1"/>
  <c r="J1908" i="5" s="1"/>
  <c r="J1909" i="5" s="1"/>
  <c r="J1910" i="5" s="1"/>
  <c r="J1911" i="5" s="1"/>
  <c r="J1912" i="5" s="1"/>
  <c r="J1913" i="5" s="1"/>
  <c r="J1914" i="5" s="1"/>
  <c r="J1982" i="5"/>
  <c r="J1983" i="5" s="1"/>
  <c r="J1984" i="5" s="1"/>
  <c r="J1985" i="5" s="1"/>
  <c r="J1986" i="5" s="1"/>
  <c r="J1987" i="5" s="1"/>
  <c r="J1988" i="5" s="1"/>
  <c r="J1989" i="5" s="1"/>
  <c r="J1990" i="5" s="1"/>
  <c r="J1991" i="5" s="1"/>
  <c r="J1992" i="5" s="1"/>
  <c r="J1993" i="5" s="1"/>
  <c r="J1994" i="5" s="1"/>
  <c r="J1995" i="5" s="1"/>
  <c r="J1996" i="5" s="1"/>
  <c r="J1997" i="5" s="1"/>
  <c r="J1998" i="5" s="1"/>
  <c r="J1999" i="5" s="1"/>
  <c r="J2000" i="5" s="1"/>
  <c r="J2001" i="5" s="1"/>
  <c r="J2002" i="5" s="1"/>
  <c r="J2003" i="5" s="1"/>
  <c r="J2004" i="5" s="1"/>
  <c r="J2005" i="5" s="1"/>
  <c r="J2006" i="5" s="1"/>
  <c r="J2007" i="5" s="1"/>
  <c r="J2008" i="5" s="1"/>
  <c r="J2009" i="5" s="1"/>
  <c r="J2010" i="5" s="1"/>
  <c r="J2011" i="5" s="1"/>
  <c r="J2012" i="5" s="1"/>
  <c r="J2013" i="5" s="1"/>
  <c r="J2014" i="5" s="1"/>
  <c r="J2015" i="5" s="1"/>
  <c r="J2016" i="5" s="1"/>
  <c r="J2017" i="5" s="1"/>
  <c r="J2018" i="5" s="1"/>
  <c r="J2019" i="5" s="1"/>
  <c r="J2020" i="5" s="1"/>
  <c r="J2021" i="5" s="1"/>
  <c r="J2022" i="5" s="1"/>
  <c r="J2023" i="5" s="1"/>
  <c r="J2024" i="5" s="1"/>
  <c r="J2025" i="5" s="1"/>
  <c r="J2026" i="5" s="1"/>
  <c r="J2027" i="5" s="1"/>
  <c r="J2028" i="5" s="1"/>
  <c r="J2029" i="5" s="1"/>
  <c r="J2030" i="5" s="1"/>
  <c r="J2031" i="5" s="1"/>
  <c r="J2032" i="5" s="1"/>
  <c r="J2033" i="5" s="1"/>
  <c r="J2034" i="5" s="1"/>
  <c r="J2035" i="5" s="1"/>
  <c r="J2036" i="5" s="1"/>
  <c r="J2037" i="5" s="1"/>
  <c r="J2038" i="5" s="1"/>
  <c r="J2039" i="5" s="1"/>
  <c r="J2040" i="5" s="1"/>
  <c r="J2041" i="5" s="1"/>
  <c r="J2042" i="5" s="1"/>
  <c r="J2043" i="5" s="1"/>
  <c r="J2044" i="5" s="1"/>
  <c r="J2045" i="5" s="1"/>
  <c r="J2046" i="5" s="1"/>
  <c r="K1982" i="5"/>
  <c r="K1983" i="5" s="1"/>
  <c r="K1984" i="5" s="1"/>
  <c r="K1985" i="5" s="1"/>
  <c r="K1986" i="5" s="1"/>
  <c r="K1987" i="5" s="1"/>
  <c r="K1988" i="5" s="1"/>
  <c r="K1989" i="5" s="1"/>
  <c r="K1990" i="5" s="1"/>
  <c r="K1991" i="5" s="1"/>
  <c r="K1992" i="5" s="1"/>
  <c r="K1993" i="5" s="1"/>
  <c r="K1994" i="5" s="1"/>
  <c r="K1995" i="5" s="1"/>
  <c r="K1996" i="5" s="1"/>
  <c r="K1997" i="5" s="1"/>
  <c r="K1998" i="5" s="1"/>
  <c r="K1999" i="5" s="1"/>
  <c r="K2000" i="5" s="1"/>
  <c r="K2001" i="5" s="1"/>
  <c r="K2002" i="5" s="1"/>
  <c r="K2003" i="5" s="1"/>
  <c r="K2004" i="5" s="1"/>
  <c r="K2005" i="5" s="1"/>
  <c r="K2006" i="5" s="1"/>
  <c r="K2007" i="5" s="1"/>
  <c r="K2008" i="5" s="1"/>
  <c r="K2009" i="5" s="1"/>
  <c r="K2010" i="5" s="1"/>
  <c r="K2011" i="5" s="1"/>
  <c r="K2012" i="5" s="1"/>
  <c r="K2013" i="5" s="1"/>
  <c r="K2014" i="5" s="1"/>
  <c r="K2015" i="5" s="1"/>
  <c r="K2016" i="5" s="1"/>
  <c r="K2017" i="5" s="1"/>
  <c r="K2018" i="5" s="1"/>
  <c r="K2019" i="5" s="1"/>
  <c r="K2020" i="5" s="1"/>
  <c r="K2021" i="5" s="1"/>
  <c r="K2022" i="5" s="1"/>
  <c r="K2023" i="5" s="1"/>
  <c r="K2024" i="5" s="1"/>
  <c r="K2025" i="5" s="1"/>
  <c r="K2026" i="5" s="1"/>
  <c r="K2027" i="5" s="1"/>
  <c r="K2028" i="5" s="1"/>
  <c r="K2029" i="5" s="1"/>
  <c r="K2030" i="5" s="1"/>
  <c r="K2031" i="5" s="1"/>
  <c r="K2032" i="5" s="1"/>
  <c r="K2033" i="5" s="1"/>
  <c r="K2034" i="5" s="1"/>
  <c r="K2035" i="5" s="1"/>
  <c r="K2036" i="5" s="1"/>
  <c r="K2037" i="5" s="1"/>
  <c r="K2038" i="5" s="1"/>
  <c r="K2039" i="5" s="1"/>
  <c r="K2040" i="5" s="1"/>
  <c r="K2041" i="5" s="1"/>
  <c r="K2042" i="5" s="1"/>
  <c r="K2043" i="5" s="1"/>
  <c r="K2044" i="5" s="1"/>
  <c r="K2045" i="5" s="1"/>
  <c r="K2046" i="5" s="1"/>
  <c r="H1718" i="5"/>
  <c r="H1719" i="5" s="1"/>
  <c r="H1720" i="5" s="1"/>
  <c r="H1721" i="5" s="1"/>
  <c r="H1722" i="5" s="1"/>
  <c r="H1723" i="5" s="1"/>
  <c r="H1724" i="5" s="1"/>
  <c r="H1725" i="5" s="1"/>
  <c r="H1726" i="5" s="1"/>
  <c r="H1727" i="5" s="1"/>
  <c r="H1728" i="5" s="1"/>
  <c r="H1729" i="5" s="1"/>
  <c r="H1730" i="5" s="1"/>
  <c r="H1731" i="5" s="1"/>
  <c r="H1732" i="5" s="1"/>
  <c r="H1733" i="5" s="1"/>
  <c r="H1734" i="5" s="1"/>
  <c r="H1735" i="5" s="1"/>
  <c r="H1736" i="5" s="1"/>
  <c r="H1737" i="5" s="1"/>
  <c r="H1738" i="5" s="1"/>
  <c r="H1739" i="5" s="1"/>
  <c r="H1740" i="5" s="1"/>
  <c r="H1741" i="5" s="1"/>
  <c r="H1742" i="5" s="1"/>
  <c r="H1743" i="5" s="1"/>
  <c r="H1744" i="5" s="1"/>
  <c r="H1745" i="5" s="1"/>
  <c r="H1746" i="5" s="1"/>
  <c r="H1747" i="5" s="1"/>
  <c r="H1748" i="5" s="1"/>
  <c r="H1749" i="5" s="1"/>
  <c r="H1750" i="5" s="1"/>
  <c r="H1751" i="5" s="1"/>
  <c r="H1752" i="5" s="1"/>
  <c r="H1753" i="5" s="1"/>
  <c r="H1754" i="5" s="1"/>
  <c r="H1755" i="5" s="1"/>
  <c r="H1756" i="5" s="1"/>
  <c r="H1757" i="5" s="1"/>
  <c r="H1758" i="5" s="1"/>
  <c r="H1759" i="5" s="1"/>
  <c r="H1760" i="5" s="1"/>
  <c r="H1761" i="5" s="1"/>
  <c r="H1762" i="5" s="1"/>
  <c r="H1763" i="5" s="1"/>
  <c r="H1764" i="5" s="1"/>
  <c r="H1765" i="5" s="1"/>
  <c r="H1766" i="5" s="1"/>
  <c r="H1767" i="5" s="1"/>
  <c r="H1768" i="5" s="1"/>
  <c r="H1769" i="5" s="1"/>
  <c r="H1770" i="5" s="1"/>
  <c r="H1771" i="5" s="1"/>
  <c r="H1772" i="5" s="1"/>
  <c r="H1773" i="5" s="1"/>
  <c r="H1774" i="5" s="1"/>
  <c r="H1775" i="5" s="1"/>
  <c r="H1776" i="5" s="1"/>
  <c r="H1777" i="5" s="1"/>
  <c r="H1778" i="5" s="1"/>
  <c r="H1779" i="5" s="1"/>
  <c r="H1780" i="5" s="1"/>
  <c r="H1781" i="5" s="1"/>
  <c r="H1782" i="5" s="1"/>
  <c r="J1718" i="5"/>
  <c r="J1719" i="5" s="1"/>
  <c r="J1720" i="5" s="1"/>
  <c r="J1721" i="5" s="1"/>
  <c r="J1722" i="5" s="1"/>
  <c r="J1723" i="5" s="1"/>
  <c r="J1724" i="5" s="1"/>
  <c r="J1725" i="5" s="1"/>
  <c r="J1726" i="5" s="1"/>
  <c r="J1727" i="5" s="1"/>
  <c r="J1728" i="5" s="1"/>
  <c r="J1729" i="5" s="1"/>
  <c r="J1730" i="5" s="1"/>
  <c r="J1731" i="5" s="1"/>
  <c r="J1732" i="5" s="1"/>
  <c r="J1733" i="5" s="1"/>
  <c r="J1734" i="5" s="1"/>
  <c r="J1735" i="5" s="1"/>
  <c r="J1736" i="5" s="1"/>
  <c r="J1737" i="5" s="1"/>
  <c r="J1738" i="5" s="1"/>
  <c r="J1739" i="5" s="1"/>
  <c r="J1740" i="5" s="1"/>
  <c r="J1741" i="5" s="1"/>
  <c r="J1742" i="5" s="1"/>
  <c r="J1743" i="5" s="1"/>
  <c r="J1744" i="5" s="1"/>
  <c r="J1745" i="5" s="1"/>
  <c r="J1746" i="5" s="1"/>
  <c r="J1747" i="5" s="1"/>
  <c r="J1748" i="5" s="1"/>
  <c r="J1749" i="5" s="1"/>
  <c r="J1750" i="5" s="1"/>
  <c r="J1751" i="5" s="1"/>
  <c r="J1752" i="5" s="1"/>
  <c r="J1753" i="5" s="1"/>
  <c r="J1754" i="5" s="1"/>
  <c r="J1755" i="5" s="1"/>
  <c r="J1756" i="5" s="1"/>
  <c r="J1757" i="5" s="1"/>
  <c r="J1758" i="5" s="1"/>
  <c r="J1759" i="5" s="1"/>
  <c r="J1760" i="5" s="1"/>
  <c r="J1761" i="5" s="1"/>
  <c r="J1762" i="5" s="1"/>
  <c r="J1763" i="5" s="1"/>
  <c r="J1764" i="5" s="1"/>
  <c r="J1765" i="5" s="1"/>
  <c r="J1766" i="5" s="1"/>
  <c r="J1767" i="5" s="1"/>
  <c r="J1768" i="5" s="1"/>
  <c r="J1769" i="5" s="1"/>
  <c r="J1770" i="5" s="1"/>
  <c r="J1771" i="5" s="1"/>
  <c r="J1772" i="5" s="1"/>
  <c r="J1773" i="5" s="1"/>
  <c r="J1774" i="5" s="1"/>
  <c r="J1775" i="5" s="1"/>
  <c r="J1776" i="5" s="1"/>
  <c r="J1777" i="5" s="1"/>
  <c r="J1778" i="5" s="1"/>
  <c r="J1779" i="5" s="1"/>
  <c r="J1780" i="5" s="1"/>
  <c r="J1781" i="5" s="1"/>
  <c r="J1782" i="5" s="1"/>
  <c r="K1718" i="5"/>
  <c r="K1719" i="5" s="1"/>
  <c r="K1720" i="5" s="1"/>
  <c r="K1721" i="5" s="1"/>
  <c r="K1722" i="5" s="1"/>
  <c r="K1723" i="5" s="1"/>
  <c r="K1724" i="5" s="1"/>
  <c r="K1725" i="5" s="1"/>
  <c r="K1726" i="5" s="1"/>
  <c r="K1727" i="5" s="1"/>
  <c r="K1728" i="5" s="1"/>
  <c r="K1729" i="5" s="1"/>
  <c r="K1730" i="5" s="1"/>
  <c r="K1731" i="5" s="1"/>
  <c r="K1732" i="5" s="1"/>
  <c r="K1733" i="5" s="1"/>
  <c r="K1734" i="5" s="1"/>
  <c r="K1735" i="5" s="1"/>
  <c r="K1736" i="5" s="1"/>
  <c r="K1737" i="5" s="1"/>
  <c r="K1738" i="5" s="1"/>
  <c r="K1739" i="5" s="1"/>
  <c r="K1740" i="5" s="1"/>
  <c r="K1741" i="5" s="1"/>
  <c r="K1742" i="5" s="1"/>
  <c r="K1743" i="5" s="1"/>
  <c r="K1744" i="5" s="1"/>
  <c r="K1745" i="5" s="1"/>
  <c r="K1746" i="5" s="1"/>
  <c r="K1747" i="5" s="1"/>
  <c r="K1748" i="5" s="1"/>
  <c r="K1749" i="5" s="1"/>
  <c r="K1750" i="5" s="1"/>
  <c r="K1751" i="5" s="1"/>
  <c r="K1752" i="5" s="1"/>
  <c r="K1753" i="5" s="1"/>
  <c r="K1754" i="5" s="1"/>
  <c r="K1755" i="5" s="1"/>
  <c r="K1756" i="5" s="1"/>
  <c r="K1757" i="5" s="1"/>
  <c r="K1758" i="5" s="1"/>
  <c r="K1759" i="5" s="1"/>
  <c r="K1760" i="5" s="1"/>
  <c r="K1761" i="5" s="1"/>
  <c r="K1762" i="5" s="1"/>
  <c r="K1763" i="5" s="1"/>
  <c r="K1764" i="5" s="1"/>
  <c r="K1765" i="5" s="1"/>
  <c r="K1766" i="5" s="1"/>
  <c r="K1767" i="5" s="1"/>
  <c r="K1768" i="5" s="1"/>
  <c r="K1769" i="5" s="1"/>
  <c r="K1770" i="5" s="1"/>
  <c r="K1771" i="5" s="1"/>
  <c r="K1772" i="5" s="1"/>
  <c r="K1773" i="5" s="1"/>
  <c r="K1774" i="5" s="1"/>
  <c r="K1775" i="5" s="1"/>
  <c r="K1776" i="5" s="1"/>
  <c r="K1777" i="5" s="1"/>
  <c r="K1778" i="5" s="1"/>
  <c r="K1779" i="5" s="1"/>
  <c r="K1780" i="5" s="1"/>
  <c r="K1781" i="5" s="1"/>
  <c r="K1782" i="5" s="1"/>
  <c r="H1322" i="5"/>
  <c r="H1323" i="5" s="1"/>
  <c r="H1324" i="5" s="1"/>
  <c r="H1325" i="5" s="1"/>
  <c r="H1326" i="5" s="1"/>
  <c r="H1327" i="5" s="1"/>
  <c r="H1328" i="5" s="1"/>
  <c r="H1329" i="5" s="1"/>
  <c r="H1330" i="5" s="1"/>
  <c r="H1331" i="5" s="1"/>
  <c r="H1332" i="5" s="1"/>
  <c r="H1333" i="5" s="1"/>
  <c r="H1334" i="5" s="1"/>
  <c r="H1335" i="5" s="1"/>
  <c r="H1336" i="5" s="1"/>
  <c r="H1337" i="5" s="1"/>
  <c r="H1338" i="5" s="1"/>
  <c r="H1339" i="5" s="1"/>
  <c r="H1340" i="5" s="1"/>
  <c r="H1341" i="5" s="1"/>
  <c r="H1342" i="5" s="1"/>
  <c r="H1343" i="5" s="1"/>
  <c r="H1344" i="5" s="1"/>
  <c r="H1345" i="5" s="1"/>
  <c r="H1346" i="5" s="1"/>
  <c r="H1347" i="5" s="1"/>
  <c r="H1348" i="5" s="1"/>
  <c r="H1349" i="5" s="1"/>
  <c r="H1350" i="5" s="1"/>
  <c r="H1351" i="5" s="1"/>
  <c r="H1352" i="5" s="1"/>
  <c r="H1353" i="5" s="1"/>
  <c r="H1354" i="5" s="1"/>
  <c r="H1355" i="5" s="1"/>
  <c r="H1356" i="5" s="1"/>
  <c r="H1357" i="5" s="1"/>
  <c r="H1358" i="5" s="1"/>
  <c r="H1359" i="5" s="1"/>
  <c r="H1360" i="5" s="1"/>
  <c r="H1361" i="5" s="1"/>
  <c r="H1362" i="5" s="1"/>
  <c r="H1363" i="5" s="1"/>
  <c r="H1364" i="5" s="1"/>
  <c r="H1365" i="5" s="1"/>
  <c r="H1366" i="5" s="1"/>
  <c r="H1367" i="5" s="1"/>
  <c r="H1368" i="5" s="1"/>
  <c r="H1369" i="5" s="1"/>
  <c r="H1370" i="5" s="1"/>
  <c r="H1371" i="5" s="1"/>
  <c r="H1372" i="5" s="1"/>
  <c r="H1373" i="5" s="1"/>
  <c r="H1374" i="5" s="1"/>
  <c r="H1375" i="5" s="1"/>
  <c r="H1376" i="5" s="1"/>
  <c r="H1377" i="5" s="1"/>
  <c r="H1378" i="5" s="1"/>
  <c r="H1379" i="5" s="1"/>
  <c r="H1380" i="5" s="1"/>
  <c r="H1381" i="5" s="1"/>
  <c r="H1382" i="5" s="1"/>
  <c r="H1383" i="5" s="1"/>
  <c r="H1384" i="5" s="1"/>
  <c r="H1385" i="5" s="1"/>
  <c r="H1386" i="5" s="1"/>
  <c r="J1322" i="5"/>
  <c r="J1323" i="5" s="1"/>
  <c r="J1324" i="5" s="1"/>
  <c r="J1325" i="5" s="1"/>
  <c r="J1326" i="5" s="1"/>
  <c r="J1327" i="5" s="1"/>
  <c r="J1328" i="5" s="1"/>
  <c r="J1329" i="5" s="1"/>
  <c r="J1330" i="5" s="1"/>
  <c r="J1331" i="5" s="1"/>
  <c r="J1332" i="5" s="1"/>
  <c r="J1333" i="5" s="1"/>
  <c r="J1334" i="5" s="1"/>
  <c r="J1335" i="5" s="1"/>
  <c r="J1336" i="5" s="1"/>
  <c r="J1337" i="5" s="1"/>
  <c r="J1338" i="5" s="1"/>
  <c r="J1339" i="5" s="1"/>
  <c r="J1340" i="5" s="1"/>
  <c r="J1341" i="5" s="1"/>
  <c r="J1342" i="5" s="1"/>
  <c r="J1343" i="5" s="1"/>
  <c r="J1344" i="5" s="1"/>
  <c r="J1345" i="5" s="1"/>
  <c r="J1346" i="5" s="1"/>
  <c r="J1347" i="5" s="1"/>
  <c r="J1348" i="5" s="1"/>
  <c r="J1349" i="5" s="1"/>
  <c r="J1350" i="5" s="1"/>
  <c r="J1351" i="5" s="1"/>
  <c r="J1352" i="5" s="1"/>
  <c r="J1353" i="5" s="1"/>
  <c r="J1354" i="5" s="1"/>
  <c r="J1355" i="5" s="1"/>
  <c r="J1356" i="5" s="1"/>
  <c r="J1357" i="5" s="1"/>
  <c r="J1358" i="5" s="1"/>
  <c r="J1359" i="5" s="1"/>
  <c r="J1360" i="5" s="1"/>
  <c r="J1361" i="5" s="1"/>
  <c r="J1362" i="5" s="1"/>
  <c r="J1363" i="5" s="1"/>
  <c r="J1364" i="5" s="1"/>
  <c r="J1365" i="5" s="1"/>
  <c r="J1366" i="5" s="1"/>
  <c r="J1367" i="5" s="1"/>
  <c r="J1368" i="5" s="1"/>
  <c r="J1369" i="5" s="1"/>
  <c r="J1370" i="5" s="1"/>
  <c r="J1371" i="5" s="1"/>
  <c r="J1372" i="5" s="1"/>
  <c r="J1373" i="5" s="1"/>
  <c r="J1374" i="5" s="1"/>
  <c r="J1375" i="5" s="1"/>
  <c r="J1376" i="5" s="1"/>
  <c r="J1377" i="5" s="1"/>
  <c r="J1378" i="5" s="1"/>
  <c r="J1379" i="5" s="1"/>
  <c r="J1380" i="5" s="1"/>
  <c r="J1381" i="5" s="1"/>
  <c r="J1382" i="5" s="1"/>
  <c r="J1383" i="5" s="1"/>
  <c r="J1384" i="5" s="1"/>
  <c r="J1385" i="5" s="1"/>
  <c r="J1386" i="5" s="1"/>
  <c r="G597" i="5"/>
  <c r="G576" i="5"/>
  <c r="G642" i="5"/>
  <c r="F571" i="5"/>
  <c r="F637" i="5"/>
  <c r="G566" i="5"/>
  <c r="G632" i="5"/>
  <c r="G588" i="5"/>
  <c r="G539" i="5"/>
  <c r="G605" i="5"/>
  <c r="F619" i="5"/>
  <c r="F553" i="5"/>
  <c r="G656" i="5"/>
  <c r="G584" i="5"/>
  <c r="F543" i="5"/>
  <c r="F563" i="5"/>
  <c r="F617" i="5"/>
  <c r="G558" i="5"/>
  <c r="F655" i="5"/>
  <c r="J134" i="5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5" i="5" s="1"/>
  <c r="J146" i="5" s="1"/>
  <c r="J147" i="5" s="1"/>
  <c r="J148" i="5" s="1"/>
  <c r="J149" i="5" s="1"/>
  <c r="J150" i="5" s="1"/>
  <c r="J151" i="5" s="1"/>
  <c r="J152" i="5" s="1"/>
  <c r="J153" i="5" s="1"/>
  <c r="J154" i="5" s="1"/>
  <c r="J155" i="5" s="1"/>
  <c r="J156" i="5" s="1"/>
  <c r="J157" i="5" s="1"/>
  <c r="J158" i="5" s="1"/>
  <c r="J159" i="5" s="1"/>
  <c r="J160" i="5" s="1"/>
  <c r="J161" i="5" s="1"/>
  <c r="J162" i="5" s="1"/>
  <c r="J163" i="5" s="1"/>
  <c r="J164" i="5" s="1"/>
  <c r="J165" i="5" s="1"/>
  <c r="J166" i="5" s="1"/>
  <c r="J167" i="5" s="1"/>
  <c r="J168" i="5" s="1"/>
  <c r="J169" i="5" s="1"/>
  <c r="J170" i="5" s="1"/>
  <c r="J171" i="5" s="1"/>
  <c r="J172" i="5" s="1"/>
  <c r="J173" i="5" s="1"/>
  <c r="J174" i="5" s="1"/>
  <c r="J175" i="5" s="1"/>
  <c r="J176" i="5" s="1"/>
  <c r="J177" i="5" s="1"/>
  <c r="J178" i="5" s="1"/>
  <c r="J179" i="5" s="1"/>
  <c r="J180" i="5" s="1"/>
  <c r="J181" i="5" s="1"/>
  <c r="J182" i="5" s="1"/>
  <c r="J183" i="5" s="1"/>
  <c r="J184" i="5" s="1"/>
  <c r="J185" i="5" s="1"/>
  <c r="J186" i="5" s="1"/>
  <c r="J187" i="5" s="1"/>
  <c r="J188" i="5" s="1"/>
  <c r="J189" i="5" s="1"/>
  <c r="J190" i="5" s="1"/>
  <c r="J191" i="5" s="1"/>
  <c r="J192" i="5" s="1"/>
  <c r="J193" i="5" s="1"/>
  <c r="J194" i="5" s="1"/>
  <c r="J195" i="5" s="1"/>
  <c r="J196" i="5" s="1"/>
  <c r="J197" i="5" s="1"/>
  <c r="J198" i="5" s="1"/>
  <c r="K134" i="5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K167" i="5" s="1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K184" i="5" s="1"/>
  <c r="K185" i="5" s="1"/>
  <c r="K186" i="5" s="1"/>
  <c r="K187" i="5" s="1"/>
  <c r="K188" i="5" s="1"/>
  <c r="K189" i="5" s="1"/>
  <c r="K190" i="5" s="1"/>
  <c r="K191" i="5" s="1"/>
  <c r="K192" i="5" s="1"/>
  <c r="K193" i="5" s="1"/>
  <c r="K194" i="5" s="1"/>
  <c r="K195" i="5" s="1"/>
  <c r="K196" i="5" s="1"/>
  <c r="K197" i="5" s="1"/>
  <c r="K198" i="5" s="1"/>
  <c r="H134" i="5"/>
  <c r="H135" i="5" s="1"/>
  <c r="H136" i="5" s="1"/>
  <c r="H137" i="5" s="1"/>
  <c r="H138" i="5" s="1"/>
  <c r="H139" i="5" s="1"/>
  <c r="H140" i="5" s="1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H161" i="5" s="1"/>
  <c r="H162" i="5" s="1"/>
  <c r="H163" i="5" s="1"/>
  <c r="H164" i="5" s="1"/>
  <c r="H165" i="5" s="1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68" i="5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J68" i="5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J84" i="5" s="1"/>
  <c r="J85" i="5" s="1"/>
  <c r="J86" i="5" s="1"/>
  <c r="J87" i="5" s="1"/>
  <c r="J88" i="5" s="1"/>
  <c r="J89" i="5" s="1"/>
  <c r="J90" i="5" s="1"/>
  <c r="J91" i="5" s="1"/>
  <c r="J92" i="5" s="1"/>
  <c r="J93" i="5" s="1"/>
  <c r="J94" i="5" s="1"/>
  <c r="J95" i="5" s="1"/>
  <c r="J96" i="5" s="1"/>
  <c r="J97" i="5" s="1"/>
  <c r="J98" i="5" s="1"/>
  <c r="J99" i="5" s="1"/>
  <c r="J100" i="5" s="1"/>
  <c r="J101" i="5" s="1"/>
  <c r="J102" i="5" s="1"/>
  <c r="J103" i="5" s="1"/>
  <c r="J104" i="5" s="1"/>
  <c r="J105" i="5" s="1"/>
  <c r="J106" i="5" s="1"/>
  <c r="J107" i="5" s="1"/>
  <c r="J108" i="5" s="1"/>
  <c r="J109" i="5" s="1"/>
  <c r="J110" i="5" s="1"/>
  <c r="J111" i="5" s="1"/>
  <c r="J112" i="5" s="1"/>
  <c r="J113" i="5" s="1"/>
  <c r="J114" i="5" s="1"/>
  <c r="J115" i="5" s="1"/>
  <c r="J116" i="5" s="1"/>
  <c r="J117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29" i="5" s="1"/>
  <c r="J130" i="5" s="1"/>
  <c r="J131" i="5" s="1"/>
  <c r="J132" i="5" s="1"/>
  <c r="K68" i="5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E2" i="3"/>
  <c r="F2" i="3"/>
  <c r="G2" i="3"/>
  <c r="I2" i="3"/>
  <c r="I3" i="3" s="1"/>
  <c r="I4" i="3" s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K2" i="3"/>
  <c r="K3" i="3" s="1"/>
  <c r="K4" i="3" s="1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L2" i="3"/>
  <c r="M2" i="3"/>
  <c r="E3" i="3"/>
  <c r="F3" i="3"/>
  <c r="G3" i="3"/>
  <c r="L3" i="3"/>
  <c r="M3" i="3"/>
  <c r="E4" i="3"/>
  <c r="F4" i="3"/>
  <c r="G4" i="3"/>
  <c r="L4" i="3"/>
  <c r="M4" i="3"/>
  <c r="E5" i="3"/>
  <c r="F5" i="3"/>
  <c r="G5" i="3"/>
  <c r="L5" i="3"/>
  <c r="M5" i="3"/>
  <c r="E6" i="3"/>
  <c r="F6" i="3"/>
  <c r="G6" i="3"/>
  <c r="L6" i="3"/>
  <c r="M6" i="3"/>
  <c r="E7" i="3"/>
  <c r="F7" i="3"/>
  <c r="G7" i="3"/>
  <c r="L7" i="3"/>
  <c r="M7" i="3"/>
  <c r="E8" i="3"/>
  <c r="F8" i="3"/>
  <c r="G8" i="3"/>
  <c r="L8" i="3"/>
  <c r="M8" i="3"/>
  <c r="E9" i="3"/>
  <c r="F9" i="3"/>
  <c r="G9" i="3"/>
  <c r="L9" i="3"/>
  <c r="M9" i="3"/>
  <c r="E10" i="3"/>
  <c r="F10" i="3"/>
  <c r="G10" i="3"/>
  <c r="L10" i="3"/>
  <c r="M10" i="3"/>
  <c r="E11" i="3"/>
  <c r="F11" i="3"/>
  <c r="F209" i="3" s="1"/>
  <c r="G11" i="3"/>
  <c r="L11" i="3"/>
  <c r="M11" i="3"/>
  <c r="E12" i="3"/>
  <c r="F12" i="3"/>
  <c r="G12" i="3"/>
  <c r="L12" i="3"/>
  <c r="M12" i="3"/>
  <c r="E13" i="3"/>
  <c r="F13" i="3"/>
  <c r="G13" i="3"/>
  <c r="L13" i="3"/>
  <c r="M13" i="3"/>
  <c r="E14" i="3"/>
  <c r="F14" i="3"/>
  <c r="G14" i="3"/>
  <c r="L14" i="3"/>
  <c r="M14" i="3"/>
  <c r="E15" i="3"/>
  <c r="F15" i="3"/>
  <c r="G15" i="3"/>
  <c r="L15" i="3"/>
  <c r="M15" i="3"/>
  <c r="E16" i="3"/>
  <c r="F16" i="3"/>
  <c r="G16" i="3"/>
  <c r="L16" i="3"/>
  <c r="M16" i="3"/>
  <c r="E17" i="3"/>
  <c r="F17" i="3"/>
  <c r="G17" i="3"/>
  <c r="L17" i="3"/>
  <c r="M17" i="3"/>
  <c r="E18" i="3"/>
  <c r="F18" i="3"/>
  <c r="G18" i="3"/>
  <c r="G216" i="3" s="1"/>
  <c r="L18" i="3"/>
  <c r="M18" i="3"/>
  <c r="E19" i="3"/>
  <c r="F19" i="3"/>
  <c r="G19" i="3"/>
  <c r="L19" i="3"/>
  <c r="M19" i="3"/>
  <c r="E20" i="3"/>
  <c r="F20" i="3"/>
  <c r="G20" i="3"/>
  <c r="L20" i="3"/>
  <c r="M20" i="3"/>
  <c r="E21" i="3"/>
  <c r="F21" i="3"/>
  <c r="G21" i="3"/>
  <c r="L21" i="3"/>
  <c r="M21" i="3"/>
  <c r="E22" i="3"/>
  <c r="F22" i="3"/>
  <c r="G22" i="3"/>
  <c r="L22" i="3"/>
  <c r="M22" i="3"/>
  <c r="E23" i="3"/>
  <c r="F23" i="3"/>
  <c r="G23" i="3"/>
  <c r="L23" i="3"/>
  <c r="M23" i="3"/>
  <c r="E24" i="3"/>
  <c r="F24" i="3"/>
  <c r="G24" i="3"/>
  <c r="L24" i="3"/>
  <c r="M24" i="3"/>
  <c r="E25" i="3"/>
  <c r="F25" i="3"/>
  <c r="G25" i="3"/>
  <c r="L25" i="3"/>
  <c r="M25" i="3"/>
  <c r="E26" i="3"/>
  <c r="F26" i="3"/>
  <c r="G26" i="3"/>
  <c r="L26" i="3"/>
  <c r="M26" i="3"/>
  <c r="E27" i="3"/>
  <c r="F27" i="3"/>
  <c r="F225" i="3" s="1"/>
  <c r="G27" i="3"/>
  <c r="L27" i="3"/>
  <c r="M27" i="3"/>
  <c r="E28" i="3"/>
  <c r="F28" i="3"/>
  <c r="G28" i="3"/>
  <c r="L28" i="3"/>
  <c r="M28" i="3"/>
  <c r="E29" i="3"/>
  <c r="F29" i="3"/>
  <c r="G29" i="3"/>
  <c r="L29" i="3"/>
  <c r="M29" i="3"/>
  <c r="E30" i="3"/>
  <c r="F30" i="3"/>
  <c r="G30" i="3"/>
  <c r="L30" i="3"/>
  <c r="M30" i="3"/>
  <c r="E31" i="3"/>
  <c r="F31" i="3"/>
  <c r="G31" i="3"/>
  <c r="L31" i="3"/>
  <c r="M31" i="3"/>
  <c r="E32" i="3"/>
  <c r="F32" i="3"/>
  <c r="G32" i="3"/>
  <c r="L32" i="3"/>
  <c r="M32" i="3"/>
  <c r="E33" i="3"/>
  <c r="F33" i="3"/>
  <c r="G33" i="3"/>
  <c r="L33" i="3"/>
  <c r="M33" i="3"/>
  <c r="E34" i="3"/>
  <c r="F34" i="3"/>
  <c r="G34" i="3"/>
  <c r="G232" i="3" s="1"/>
  <c r="L34" i="3"/>
  <c r="M34" i="3"/>
  <c r="E35" i="3"/>
  <c r="F35" i="3"/>
  <c r="G35" i="3"/>
  <c r="L35" i="3"/>
  <c r="M35" i="3"/>
  <c r="E36" i="3"/>
  <c r="F36" i="3"/>
  <c r="G36" i="3"/>
  <c r="L36" i="3"/>
  <c r="M36" i="3"/>
  <c r="E37" i="3"/>
  <c r="F37" i="3"/>
  <c r="G37" i="3"/>
  <c r="L37" i="3"/>
  <c r="M37" i="3"/>
  <c r="E38" i="3"/>
  <c r="F38" i="3"/>
  <c r="G38" i="3"/>
  <c r="L38" i="3"/>
  <c r="M38" i="3"/>
  <c r="E39" i="3"/>
  <c r="F39" i="3"/>
  <c r="G39" i="3"/>
  <c r="L39" i="3"/>
  <c r="M39" i="3"/>
  <c r="E40" i="3"/>
  <c r="F40" i="3"/>
  <c r="G40" i="3"/>
  <c r="L40" i="3"/>
  <c r="M40" i="3"/>
  <c r="E41" i="3"/>
  <c r="F41" i="3"/>
  <c r="G41" i="3"/>
  <c r="L41" i="3"/>
  <c r="M41" i="3"/>
  <c r="E42" i="3"/>
  <c r="F42" i="3"/>
  <c r="G42" i="3"/>
  <c r="L42" i="3"/>
  <c r="M42" i="3"/>
  <c r="E43" i="3"/>
  <c r="F43" i="3"/>
  <c r="F241" i="3" s="1"/>
  <c r="G43" i="3"/>
  <c r="L43" i="3"/>
  <c r="M43" i="3"/>
  <c r="E44" i="3"/>
  <c r="F44" i="3"/>
  <c r="G44" i="3"/>
  <c r="L44" i="3"/>
  <c r="M44" i="3"/>
  <c r="E45" i="3"/>
  <c r="F45" i="3"/>
  <c r="G45" i="3"/>
  <c r="L45" i="3"/>
  <c r="M45" i="3"/>
  <c r="E46" i="3"/>
  <c r="F46" i="3"/>
  <c r="G46" i="3"/>
  <c r="L46" i="3"/>
  <c r="M46" i="3"/>
  <c r="E47" i="3"/>
  <c r="F47" i="3"/>
  <c r="G47" i="3"/>
  <c r="L47" i="3"/>
  <c r="M47" i="3"/>
  <c r="E48" i="3"/>
  <c r="F48" i="3"/>
  <c r="G48" i="3"/>
  <c r="L48" i="3"/>
  <c r="M48" i="3"/>
  <c r="E49" i="3"/>
  <c r="F49" i="3"/>
  <c r="G49" i="3"/>
  <c r="L49" i="3"/>
  <c r="M49" i="3"/>
  <c r="E50" i="3"/>
  <c r="F50" i="3"/>
  <c r="G50" i="3"/>
  <c r="G248" i="3" s="1"/>
  <c r="L50" i="3"/>
  <c r="M50" i="3"/>
  <c r="E51" i="3"/>
  <c r="F51" i="3"/>
  <c r="G51" i="3"/>
  <c r="L51" i="3"/>
  <c r="M51" i="3"/>
  <c r="E52" i="3"/>
  <c r="F52" i="3"/>
  <c r="G52" i="3"/>
  <c r="L52" i="3"/>
  <c r="M52" i="3"/>
  <c r="E53" i="3"/>
  <c r="F53" i="3"/>
  <c r="G53" i="3"/>
  <c r="L53" i="3"/>
  <c r="M53" i="3"/>
  <c r="E54" i="3"/>
  <c r="F54" i="3"/>
  <c r="G54" i="3"/>
  <c r="L54" i="3"/>
  <c r="M54" i="3"/>
  <c r="E55" i="3"/>
  <c r="F55" i="3"/>
  <c r="G55" i="3"/>
  <c r="L55" i="3"/>
  <c r="M55" i="3"/>
  <c r="E56" i="3"/>
  <c r="F56" i="3"/>
  <c r="G56" i="3"/>
  <c r="L56" i="3"/>
  <c r="M56" i="3"/>
  <c r="E57" i="3"/>
  <c r="F57" i="3"/>
  <c r="G57" i="3"/>
  <c r="L57" i="3"/>
  <c r="M57" i="3"/>
  <c r="E58" i="3"/>
  <c r="F58" i="3"/>
  <c r="G58" i="3"/>
  <c r="L58" i="3"/>
  <c r="M58" i="3"/>
  <c r="E59" i="3"/>
  <c r="F59" i="3"/>
  <c r="F257" i="3" s="1"/>
  <c r="G59" i="3"/>
  <c r="L59" i="3"/>
  <c r="M59" i="3"/>
  <c r="E60" i="3"/>
  <c r="F60" i="3"/>
  <c r="G60" i="3"/>
  <c r="L60" i="3"/>
  <c r="M60" i="3"/>
  <c r="E61" i="3"/>
  <c r="F61" i="3"/>
  <c r="G61" i="3"/>
  <c r="L61" i="3"/>
  <c r="M61" i="3"/>
  <c r="E62" i="3"/>
  <c r="F62" i="3"/>
  <c r="G62" i="3"/>
  <c r="L62" i="3"/>
  <c r="M62" i="3"/>
  <c r="E63" i="3"/>
  <c r="F63" i="3"/>
  <c r="G63" i="3"/>
  <c r="L63" i="3"/>
  <c r="M63" i="3"/>
  <c r="E64" i="3"/>
  <c r="F64" i="3"/>
  <c r="G64" i="3"/>
  <c r="L64" i="3"/>
  <c r="M64" i="3"/>
  <c r="E65" i="3"/>
  <c r="F65" i="3"/>
  <c r="G65" i="3"/>
  <c r="L65" i="3"/>
  <c r="M65" i="3"/>
  <c r="E66" i="3"/>
  <c r="F66" i="3"/>
  <c r="G66" i="3"/>
  <c r="G264" i="3" s="1"/>
  <c r="L66" i="3"/>
  <c r="M66" i="3"/>
  <c r="D68" i="3"/>
  <c r="E68" i="3"/>
  <c r="I68" i="3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K68" i="3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L68" i="3"/>
  <c r="D69" i="3"/>
  <c r="E69" i="3"/>
  <c r="L69" i="3"/>
  <c r="D70" i="3"/>
  <c r="E70" i="3"/>
  <c r="L70" i="3"/>
  <c r="D71" i="3"/>
  <c r="E71" i="3"/>
  <c r="L71" i="3"/>
  <c r="D72" i="3"/>
  <c r="E72" i="3"/>
  <c r="L72" i="3"/>
  <c r="D73" i="3"/>
  <c r="E73" i="3"/>
  <c r="L73" i="3"/>
  <c r="D74" i="3"/>
  <c r="E74" i="3"/>
  <c r="L74" i="3"/>
  <c r="D75" i="3"/>
  <c r="E75" i="3"/>
  <c r="L75" i="3"/>
  <c r="D76" i="3"/>
  <c r="E76" i="3"/>
  <c r="L76" i="3"/>
  <c r="D77" i="3"/>
  <c r="E77" i="3"/>
  <c r="L77" i="3"/>
  <c r="D78" i="3"/>
  <c r="E78" i="3"/>
  <c r="L78" i="3"/>
  <c r="D79" i="3"/>
  <c r="E79" i="3"/>
  <c r="L79" i="3"/>
  <c r="D80" i="3"/>
  <c r="E80" i="3"/>
  <c r="L80" i="3"/>
  <c r="D81" i="3"/>
  <c r="E81" i="3"/>
  <c r="L81" i="3"/>
  <c r="D82" i="3"/>
  <c r="E82" i="3"/>
  <c r="L82" i="3"/>
  <c r="D83" i="3"/>
  <c r="E83" i="3"/>
  <c r="L83" i="3"/>
  <c r="D84" i="3"/>
  <c r="E84" i="3"/>
  <c r="L84" i="3"/>
  <c r="D85" i="3"/>
  <c r="E85" i="3"/>
  <c r="L85" i="3"/>
  <c r="D86" i="3"/>
  <c r="E86" i="3"/>
  <c r="L86" i="3"/>
  <c r="D87" i="3"/>
  <c r="E87" i="3"/>
  <c r="L87" i="3"/>
  <c r="D88" i="3"/>
  <c r="E88" i="3"/>
  <c r="L88" i="3"/>
  <c r="D89" i="3"/>
  <c r="E89" i="3"/>
  <c r="L89" i="3"/>
  <c r="D90" i="3"/>
  <c r="E90" i="3"/>
  <c r="L90" i="3"/>
  <c r="D91" i="3"/>
  <c r="E91" i="3"/>
  <c r="L91" i="3"/>
  <c r="D92" i="3"/>
  <c r="E92" i="3"/>
  <c r="L92" i="3"/>
  <c r="D93" i="3"/>
  <c r="E93" i="3"/>
  <c r="L93" i="3"/>
  <c r="D94" i="3"/>
  <c r="E94" i="3"/>
  <c r="L94" i="3"/>
  <c r="D95" i="3"/>
  <c r="E95" i="3"/>
  <c r="L95" i="3"/>
  <c r="D96" i="3"/>
  <c r="E96" i="3"/>
  <c r="L96" i="3"/>
  <c r="D97" i="3"/>
  <c r="E97" i="3"/>
  <c r="L97" i="3"/>
  <c r="D98" i="3"/>
  <c r="E98" i="3"/>
  <c r="L98" i="3"/>
  <c r="D99" i="3"/>
  <c r="E99" i="3"/>
  <c r="L99" i="3"/>
  <c r="D100" i="3"/>
  <c r="E100" i="3"/>
  <c r="L100" i="3"/>
  <c r="D101" i="3"/>
  <c r="E101" i="3"/>
  <c r="L101" i="3"/>
  <c r="D102" i="3"/>
  <c r="E102" i="3"/>
  <c r="L102" i="3"/>
  <c r="D103" i="3"/>
  <c r="E103" i="3"/>
  <c r="L103" i="3"/>
  <c r="D104" i="3"/>
  <c r="E104" i="3"/>
  <c r="L104" i="3"/>
  <c r="D105" i="3"/>
  <c r="E105" i="3"/>
  <c r="L105" i="3"/>
  <c r="D106" i="3"/>
  <c r="E106" i="3"/>
  <c r="L106" i="3"/>
  <c r="D107" i="3"/>
  <c r="E107" i="3"/>
  <c r="L107" i="3"/>
  <c r="D108" i="3"/>
  <c r="E108" i="3"/>
  <c r="L108" i="3"/>
  <c r="D109" i="3"/>
  <c r="E109" i="3"/>
  <c r="L109" i="3"/>
  <c r="D110" i="3"/>
  <c r="E110" i="3"/>
  <c r="L110" i="3"/>
  <c r="D111" i="3"/>
  <c r="E111" i="3"/>
  <c r="L111" i="3"/>
  <c r="D112" i="3"/>
  <c r="E112" i="3"/>
  <c r="L112" i="3"/>
  <c r="D113" i="3"/>
  <c r="E113" i="3"/>
  <c r="L113" i="3"/>
  <c r="D114" i="3"/>
  <c r="E114" i="3"/>
  <c r="L114" i="3"/>
  <c r="D115" i="3"/>
  <c r="E115" i="3"/>
  <c r="L115" i="3"/>
  <c r="D116" i="3"/>
  <c r="E116" i="3"/>
  <c r="L116" i="3"/>
  <c r="D117" i="3"/>
  <c r="E117" i="3"/>
  <c r="L117" i="3"/>
  <c r="D118" i="3"/>
  <c r="E118" i="3"/>
  <c r="L118" i="3"/>
  <c r="D119" i="3"/>
  <c r="E119" i="3"/>
  <c r="L119" i="3"/>
  <c r="D120" i="3"/>
  <c r="E120" i="3"/>
  <c r="L120" i="3"/>
  <c r="D121" i="3"/>
  <c r="E121" i="3"/>
  <c r="L121" i="3"/>
  <c r="D122" i="3"/>
  <c r="E122" i="3"/>
  <c r="L122" i="3"/>
  <c r="D123" i="3"/>
  <c r="E123" i="3"/>
  <c r="L123" i="3"/>
  <c r="D124" i="3"/>
  <c r="E124" i="3"/>
  <c r="L124" i="3"/>
  <c r="D125" i="3"/>
  <c r="E125" i="3"/>
  <c r="L125" i="3"/>
  <c r="D126" i="3"/>
  <c r="E126" i="3"/>
  <c r="L126" i="3"/>
  <c r="D127" i="3"/>
  <c r="E127" i="3"/>
  <c r="L127" i="3"/>
  <c r="D128" i="3"/>
  <c r="E128" i="3"/>
  <c r="L128" i="3"/>
  <c r="D129" i="3"/>
  <c r="E129" i="3"/>
  <c r="L129" i="3"/>
  <c r="D130" i="3"/>
  <c r="E130" i="3"/>
  <c r="L130" i="3"/>
  <c r="D131" i="3"/>
  <c r="E131" i="3"/>
  <c r="L131" i="3"/>
  <c r="D132" i="3"/>
  <c r="E132" i="3"/>
  <c r="L132" i="3"/>
  <c r="D134" i="3"/>
  <c r="E134" i="3"/>
  <c r="I134" i="3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I172" i="3" s="1"/>
  <c r="I173" i="3" s="1"/>
  <c r="I174" i="3" s="1"/>
  <c r="I175" i="3" s="1"/>
  <c r="I176" i="3" s="1"/>
  <c r="I177" i="3" s="1"/>
  <c r="I178" i="3" s="1"/>
  <c r="I179" i="3" s="1"/>
  <c r="I180" i="3" s="1"/>
  <c r="I181" i="3" s="1"/>
  <c r="I182" i="3" s="1"/>
  <c r="I183" i="3" s="1"/>
  <c r="I184" i="3" s="1"/>
  <c r="I185" i="3" s="1"/>
  <c r="I186" i="3" s="1"/>
  <c r="I187" i="3" s="1"/>
  <c r="I188" i="3" s="1"/>
  <c r="I189" i="3" s="1"/>
  <c r="I190" i="3" s="1"/>
  <c r="I191" i="3" s="1"/>
  <c r="I192" i="3" s="1"/>
  <c r="I193" i="3" s="1"/>
  <c r="I194" i="3" s="1"/>
  <c r="I195" i="3" s="1"/>
  <c r="I196" i="3" s="1"/>
  <c r="I197" i="3" s="1"/>
  <c r="I198" i="3" s="1"/>
  <c r="K134" i="3"/>
  <c r="K135" i="3" s="1"/>
  <c r="K136" i="3" s="1"/>
  <c r="K137" i="3" s="1"/>
  <c r="K138" i="3" s="1"/>
  <c r="K139" i="3" s="1"/>
  <c r="K140" i="3" s="1"/>
  <c r="K141" i="3" s="1"/>
  <c r="K142" i="3" s="1"/>
  <c r="K143" i="3" s="1"/>
  <c r="K144" i="3" s="1"/>
  <c r="K145" i="3" s="1"/>
  <c r="K146" i="3" s="1"/>
  <c r="K147" i="3" s="1"/>
  <c r="K148" i="3" s="1"/>
  <c r="K149" i="3" s="1"/>
  <c r="K150" i="3" s="1"/>
  <c r="K151" i="3" s="1"/>
  <c r="K152" i="3" s="1"/>
  <c r="K153" i="3" s="1"/>
  <c r="K154" i="3" s="1"/>
  <c r="K155" i="3" s="1"/>
  <c r="K156" i="3" s="1"/>
  <c r="K157" i="3" s="1"/>
  <c r="K158" i="3" s="1"/>
  <c r="K159" i="3" s="1"/>
  <c r="K160" i="3" s="1"/>
  <c r="K161" i="3" s="1"/>
  <c r="K162" i="3" s="1"/>
  <c r="K163" i="3" s="1"/>
  <c r="K164" i="3" s="1"/>
  <c r="K165" i="3" s="1"/>
  <c r="K166" i="3" s="1"/>
  <c r="K167" i="3" s="1"/>
  <c r="K168" i="3" s="1"/>
  <c r="K169" i="3" s="1"/>
  <c r="K170" i="3" s="1"/>
  <c r="K171" i="3" s="1"/>
  <c r="K172" i="3" s="1"/>
  <c r="K173" i="3" s="1"/>
  <c r="K174" i="3" s="1"/>
  <c r="K175" i="3" s="1"/>
  <c r="K176" i="3" s="1"/>
  <c r="K177" i="3" s="1"/>
  <c r="K178" i="3" s="1"/>
  <c r="K179" i="3" s="1"/>
  <c r="K180" i="3" s="1"/>
  <c r="K181" i="3" s="1"/>
  <c r="K182" i="3" s="1"/>
  <c r="K183" i="3" s="1"/>
  <c r="K184" i="3" s="1"/>
  <c r="K185" i="3" s="1"/>
  <c r="K186" i="3" s="1"/>
  <c r="K187" i="3" s="1"/>
  <c r="K188" i="3" s="1"/>
  <c r="K189" i="3" s="1"/>
  <c r="K190" i="3" s="1"/>
  <c r="K191" i="3" s="1"/>
  <c r="K192" i="3" s="1"/>
  <c r="K193" i="3" s="1"/>
  <c r="K194" i="3" s="1"/>
  <c r="K195" i="3" s="1"/>
  <c r="K196" i="3" s="1"/>
  <c r="K197" i="3" s="1"/>
  <c r="K198" i="3" s="1"/>
  <c r="L134" i="3"/>
  <c r="D135" i="3"/>
  <c r="E135" i="3"/>
  <c r="L135" i="3"/>
  <c r="D136" i="3"/>
  <c r="E136" i="3"/>
  <c r="L136" i="3"/>
  <c r="D137" i="3"/>
  <c r="E137" i="3"/>
  <c r="L137" i="3"/>
  <c r="D138" i="3"/>
  <c r="E138" i="3"/>
  <c r="L138" i="3"/>
  <c r="D139" i="3"/>
  <c r="E139" i="3"/>
  <c r="L139" i="3"/>
  <c r="D140" i="3"/>
  <c r="E140" i="3"/>
  <c r="L140" i="3"/>
  <c r="D141" i="3"/>
  <c r="E141" i="3"/>
  <c r="L141" i="3"/>
  <c r="D142" i="3"/>
  <c r="E142" i="3"/>
  <c r="L142" i="3"/>
  <c r="D143" i="3"/>
  <c r="E143" i="3"/>
  <c r="L143" i="3"/>
  <c r="D144" i="3"/>
  <c r="E144" i="3"/>
  <c r="L144" i="3"/>
  <c r="D145" i="3"/>
  <c r="E145" i="3"/>
  <c r="L145" i="3"/>
  <c r="D146" i="3"/>
  <c r="E146" i="3"/>
  <c r="L146" i="3"/>
  <c r="D147" i="3"/>
  <c r="E147" i="3"/>
  <c r="L147" i="3"/>
  <c r="D148" i="3"/>
  <c r="E148" i="3"/>
  <c r="L148" i="3"/>
  <c r="D149" i="3"/>
  <c r="E149" i="3"/>
  <c r="L149" i="3"/>
  <c r="D150" i="3"/>
  <c r="E150" i="3"/>
  <c r="L150" i="3"/>
  <c r="D151" i="3"/>
  <c r="E151" i="3"/>
  <c r="L151" i="3"/>
  <c r="D152" i="3"/>
  <c r="E152" i="3"/>
  <c r="L152" i="3"/>
  <c r="D153" i="3"/>
  <c r="E153" i="3"/>
  <c r="L153" i="3"/>
  <c r="D154" i="3"/>
  <c r="E154" i="3"/>
  <c r="L154" i="3"/>
  <c r="D155" i="3"/>
  <c r="E155" i="3"/>
  <c r="L155" i="3"/>
  <c r="D156" i="3"/>
  <c r="E156" i="3"/>
  <c r="L156" i="3"/>
  <c r="D157" i="3"/>
  <c r="E157" i="3"/>
  <c r="L157" i="3"/>
  <c r="D158" i="3"/>
  <c r="E158" i="3"/>
  <c r="L158" i="3"/>
  <c r="D159" i="3"/>
  <c r="E159" i="3"/>
  <c r="L159" i="3"/>
  <c r="D160" i="3"/>
  <c r="E160" i="3"/>
  <c r="L160" i="3"/>
  <c r="D161" i="3"/>
  <c r="E161" i="3"/>
  <c r="L161" i="3"/>
  <c r="D162" i="3"/>
  <c r="E162" i="3"/>
  <c r="L162" i="3"/>
  <c r="D163" i="3"/>
  <c r="E163" i="3"/>
  <c r="L163" i="3"/>
  <c r="D164" i="3"/>
  <c r="E164" i="3"/>
  <c r="L164" i="3"/>
  <c r="D165" i="3"/>
  <c r="E165" i="3"/>
  <c r="L165" i="3"/>
  <c r="D166" i="3"/>
  <c r="E166" i="3"/>
  <c r="L166" i="3"/>
  <c r="D167" i="3"/>
  <c r="E167" i="3"/>
  <c r="L167" i="3"/>
  <c r="D168" i="3"/>
  <c r="E168" i="3"/>
  <c r="L168" i="3"/>
  <c r="D169" i="3"/>
  <c r="E169" i="3"/>
  <c r="L169" i="3"/>
  <c r="D170" i="3"/>
  <c r="E170" i="3"/>
  <c r="L170" i="3"/>
  <c r="D171" i="3"/>
  <c r="E171" i="3"/>
  <c r="L171" i="3"/>
  <c r="D172" i="3"/>
  <c r="E172" i="3"/>
  <c r="L172" i="3"/>
  <c r="D173" i="3"/>
  <c r="E173" i="3"/>
  <c r="L173" i="3"/>
  <c r="D174" i="3"/>
  <c r="E174" i="3"/>
  <c r="L174" i="3"/>
  <c r="D175" i="3"/>
  <c r="E175" i="3"/>
  <c r="L175" i="3"/>
  <c r="D176" i="3"/>
  <c r="E176" i="3"/>
  <c r="L176" i="3"/>
  <c r="D177" i="3"/>
  <c r="E177" i="3"/>
  <c r="L177" i="3"/>
  <c r="D178" i="3"/>
  <c r="E178" i="3"/>
  <c r="L178" i="3"/>
  <c r="D179" i="3"/>
  <c r="E179" i="3"/>
  <c r="L179" i="3"/>
  <c r="D180" i="3"/>
  <c r="E180" i="3"/>
  <c r="L180" i="3"/>
  <c r="D181" i="3"/>
  <c r="E181" i="3"/>
  <c r="L181" i="3"/>
  <c r="D182" i="3"/>
  <c r="E182" i="3"/>
  <c r="L182" i="3"/>
  <c r="D183" i="3"/>
  <c r="E183" i="3"/>
  <c r="L183" i="3"/>
  <c r="D184" i="3"/>
  <c r="E184" i="3"/>
  <c r="L184" i="3"/>
  <c r="D185" i="3"/>
  <c r="E185" i="3"/>
  <c r="L185" i="3"/>
  <c r="D186" i="3"/>
  <c r="E186" i="3"/>
  <c r="L186" i="3"/>
  <c r="D187" i="3"/>
  <c r="E187" i="3"/>
  <c r="L187" i="3"/>
  <c r="D188" i="3"/>
  <c r="E188" i="3"/>
  <c r="L188" i="3"/>
  <c r="D189" i="3"/>
  <c r="E189" i="3"/>
  <c r="L189" i="3"/>
  <c r="D190" i="3"/>
  <c r="E190" i="3"/>
  <c r="L190" i="3"/>
  <c r="D191" i="3"/>
  <c r="E191" i="3"/>
  <c r="L191" i="3"/>
  <c r="D192" i="3"/>
  <c r="E192" i="3"/>
  <c r="L192" i="3"/>
  <c r="D193" i="3"/>
  <c r="E193" i="3"/>
  <c r="L193" i="3"/>
  <c r="D194" i="3"/>
  <c r="E194" i="3"/>
  <c r="L194" i="3"/>
  <c r="D195" i="3"/>
  <c r="E195" i="3"/>
  <c r="L195" i="3"/>
  <c r="D196" i="3"/>
  <c r="E196" i="3"/>
  <c r="L196" i="3"/>
  <c r="D197" i="3"/>
  <c r="E197" i="3"/>
  <c r="L197" i="3"/>
  <c r="D198" i="3"/>
  <c r="E198" i="3"/>
  <c r="L198" i="3"/>
  <c r="E200" i="3"/>
  <c r="F200" i="3"/>
  <c r="G200" i="3"/>
  <c r="I200" i="3"/>
  <c r="I201" i="3" s="1"/>
  <c r="I202" i="3" s="1"/>
  <c r="I203" i="3" s="1"/>
  <c r="I204" i="3" s="1"/>
  <c r="I205" i="3" s="1"/>
  <c r="I206" i="3" s="1"/>
  <c r="I207" i="3" s="1"/>
  <c r="I208" i="3" s="1"/>
  <c r="I209" i="3" s="1"/>
  <c r="I210" i="3" s="1"/>
  <c r="I211" i="3" s="1"/>
  <c r="I212" i="3" s="1"/>
  <c r="I213" i="3" s="1"/>
  <c r="I214" i="3" s="1"/>
  <c r="I215" i="3" s="1"/>
  <c r="I216" i="3" s="1"/>
  <c r="I217" i="3" s="1"/>
  <c r="I218" i="3" s="1"/>
  <c r="I219" i="3" s="1"/>
  <c r="I220" i="3" s="1"/>
  <c r="I221" i="3" s="1"/>
  <c r="I222" i="3" s="1"/>
  <c r="I223" i="3" s="1"/>
  <c r="I224" i="3" s="1"/>
  <c r="I225" i="3" s="1"/>
  <c r="I226" i="3" s="1"/>
  <c r="I227" i="3" s="1"/>
  <c r="I228" i="3" s="1"/>
  <c r="I229" i="3" s="1"/>
  <c r="I230" i="3" s="1"/>
  <c r="I231" i="3" s="1"/>
  <c r="I232" i="3" s="1"/>
  <c r="I233" i="3" s="1"/>
  <c r="I234" i="3" s="1"/>
  <c r="I235" i="3" s="1"/>
  <c r="I236" i="3" s="1"/>
  <c r="I237" i="3" s="1"/>
  <c r="I238" i="3" s="1"/>
  <c r="I239" i="3" s="1"/>
  <c r="I240" i="3" s="1"/>
  <c r="I241" i="3" s="1"/>
  <c r="I242" i="3" s="1"/>
  <c r="I243" i="3" s="1"/>
  <c r="I244" i="3" s="1"/>
  <c r="I245" i="3" s="1"/>
  <c r="I246" i="3" s="1"/>
  <c r="I247" i="3" s="1"/>
  <c r="I248" i="3" s="1"/>
  <c r="I249" i="3" s="1"/>
  <c r="I250" i="3" s="1"/>
  <c r="I251" i="3" s="1"/>
  <c r="I252" i="3" s="1"/>
  <c r="I253" i="3" s="1"/>
  <c r="I254" i="3" s="1"/>
  <c r="I255" i="3" s="1"/>
  <c r="I256" i="3" s="1"/>
  <c r="I257" i="3" s="1"/>
  <c r="I258" i="3" s="1"/>
  <c r="I259" i="3" s="1"/>
  <c r="I260" i="3" s="1"/>
  <c r="I261" i="3" s="1"/>
  <c r="I262" i="3" s="1"/>
  <c r="I263" i="3" s="1"/>
  <c r="I264" i="3" s="1"/>
  <c r="K200" i="3"/>
  <c r="K201" i="3" s="1"/>
  <c r="K202" i="3" s="1"/>
  <c r="K203" i="3" s="1"/>
  <c r="K204" i="3" s="1"/>
  <c r="K205" i="3" s="1"/>
  <c r="K206" i="3" s="1"/>
  <c r="K207" i="3" s="1"/>
  <c r="K208" i="3" s="1"/>
  <c r="K209" i="3" s="1"/>
  <c r="K210" i="3" s="1"/>
  <c r="K211" i="3" s="1"/>
  <c r="K212" i="3" s="1"/>
  <c r="K213" i="3" s="1"/>
  <c r="K214" i="3" s="1"/>
  <c r="K215" i="3" s="1"/>
  <c r="K216" i="3" s="1"/>
  <c r="K217" i="3" s="1"/>
  <c r="K218" i="3" s="1"/>
  <c r="K219" i="3" s="1"/>
  <c r="K220" i="3" s="1"/>
  <c r="K221" i="3" s="1"/>
  <c r="K222" i="3" s="1"/>
  <c r="K223" i="3" s="1"/>
  <c r="K224" i="3" s="1"/>
  <c r="K225" i="3" s="1"/>
  <c r="K226" i="3" s="1"/>
  <c r="K227" i="3" s="1"/>
  <c r="K228" i="3" s="1"/>
  <c r="K229" i="3" s="1"/>
  <c r="K230" i="3" s="1"/>
  <c r="K231" i="3" s="1"/>
  <c r="K232" i="3" s="1"/>
  <c r="K233" i="3" s="1"/>
  <c r="K234" i="3" s="1"/>
  <c r="K235" i="3" s="1"/>
  <c r="K236" i="3" s="1"/>
  <c r="K237" i="3" s="1"/>
  <c r="K238" i="3" s="1"/>
  <c r="K239" i="3" s="1"/>
  <c r="K240" i="3" s="1"/>
  <c r="K241" i="3" s="1"/>
  <c r="K242" i="3" s="1"/>
  <c r="K243" i="3" s="1"/>
  <c r="K244" i="3" s="1"/>
  <c r="K245" i="3" s="1"/>
  <c r="K246" i="3" s="1"/>
  <c r="K247" i="3" s="1"/>
  <c r="K248" i="3" s="1"/>
  <c r="K249" i="3" s="1"/>
  <c r="K250" i="3" s="1"/>
  <c r="K251" i="3" s="1"/>
  <c r="K252" i="3" s="1"/>
  <c r="K253" i="3" s="1"/>
  <c r="K254" i="3" s="1"/>
  <c r="K255" i="3" s="1"/>
  <c r="K256" i="3" s="1"/>
  <c r="K257" i="3" s="1"/>
  <c r="K258" i="3" s="1"/>
  <c r="K259" i="3" s="1"/>
  <c r="K260" i="3" s="1"/>
  <c r="K261" i="3" s="1"/>
  <c r="K262" i="3" s="1"/>
  <c r="K263" i="3" s="1"/>
  <c r="K264" i="3" s="1"/>
  <c r="L200" i="3"/>
  <c r="M200" i="3"/>
  <c r="E201" i="3"/>
  <c r="F201" i="3"/>
  <c r="G201" i="3"/>
  <c r="L201" i="3"/>
  <c r="M201" i="3"/>
  <c r="E202" i="3"/>
  <c r="F202" i="3"/>
  <c r="G202" i="3"/>
  <c r="G268" i="3" s="1"/>
  <c r="L202" i="3"/>
  <c r="M202" i="3"/>
  <c r="E203" i="3"/>
  <c r="F203" i="3"/>
  <c r="G203" i="3"/>
  <c r="L203" i="3"/>
  <c r="M203" i="3"/>
  <c r="E204" i="3"/>
  <c r="F204" i="3"/>
  <c r="G204" i="3"/>
  <c r="L204" i="3"/>
  <c r="M204" i="3"/>
  <c r="E205" i="3"/>
  <c r="F205" i="3"/>
  <c r="G205" i="3"/>
  <c r="G271" i="3" s="1"/>
  <c r="L205" i="3"/>
  <c r="M205" i="3"/>
  <c r="E206" i="3"/>
  <c r="F206" i="3"/>
  <c r="F272" i="3" s="1"/>
  <c r="F338" i="3" s="1"/>
  <c r="G206" i="3"/>
  <c r="L206" i="3"/>
  <c r="M206" i="3"/>
  <c r="E207" i="3"/>
  <c r="F207" i="3"/>
  <c r="G207" i="3"/>
  <c r="L207" i="3"/>
  <c r="M207" i="3"/>
  <c r="E208" i="3"/>
  <c r="F208" i="3"/>
  <c r="F274" i="3" s="1"/>
  <c r="G208" i="3"/>
  <c r="L208" i="3"/>
  <c r="M208" i="3"/>
  <c r="E209" i="3"/>
  <c r="G209" i="3"/>
  <c r="L209" i="3"/>
  <c r="M209" i="3"/>
  <c r="E210" i="3"/>
  <c r="F210" i="3"/>
  <c r="F276" i="3" s="1"/>
  <c r="G210" i="3"/>
  <c r="L210" i="3"/>
  <c r="M210" i="3"/>
  <c r="E211" i="3"/>
  <c r="F211" i="3"/>
  <c r="F277" i="3" s="1"/>
  <c r="F343" i="3" s="1"/>
  <c r="G211" i="3"/>
  <c r="L211" i="3"/>
  <c r="M211" i="3"/>
  <c r="E212" i="3"/>
  <c r="F212" i="3"/>
  <c r="F278" i="3" s="1"/>
  <c r="F344" i="3" s="1"/>
  <c r="F410" i="3" s="1"/>
  <c r="G212" i="3"/>
  <c r="L212" i="3"/>
  <c r="M212" i="3"/>
  <c r="E213" i="3"/>
  <c r="F213" i="3"/>
  <c r="G213" i="3"/>
  <c r="L213" i="3"/>
  <c r="M213" i="3"/>
  <c r="E214" i="3"/>
  <c r="F214" i="3"/>
  <c r="F280" i="3" s="1"/>
  <c r="G214" i="3"/>
  <c r="L214" i="3"/>
  <c r="M214" i="3"/>
  <c r="E215" i="3"/>
  <c r="F215" i="3"/>
  <c r="G215" i="3"/>
  <c r="G281" i="3" s="1"/>
  <c r="L215" i="3"/>
  <c r="M215" i="3"/>
  <c r="E216" i="3"/>
  <c r="F216" i="3"/>
  <c r="L216" i="3"/>
  <c r="M216" i="3"/>
  <c r="E217" i="3"/>
  <c r="F217" i="3"/>
  <c r="G217" i="3"/>
  <c r="L217" i="3"/>
  <c r="M217" i="3"/>
  <c r="E218" i="3"/>
  <c r="F218" i="3"/>
  <c r="G218" i="3"/>
  <c r="L218" i="3"/>
  <c r="M218" i="3"/>
  <c r="E219" i="3"/>
  <c r="F219" i="3"/>
  <c r="G219" i="3"/>
  <c r="L219" i="3"/>
  <c r="M219" i="3"/>
  <c r="E220" i="3"/>
  <c r="F220" i="3"/>
  <c r="G220" i="3"/>
  <c r="L220" i="3"/>
  <c r="M220" i="3"/>
  <c r="E221" i="3"/>
  <c r="F221" i="3"/>
  <c r="G221" i="3"/>
  <c r="G287" i="3" s="1"/>
  <c r="L221" i="3"/>
  <c r="M221" i="3"/>
  <c r="E222" i="3"/>
  <c r="F222" i="3"/>
  <c r="G222" i="3"/>
  <c r="L222" i="3"/>
  <c r="M222" i="3"/>
  <c r="E223" i="3"/>
  <c r="F223" i="3"/>
  <c r="G223" i="3"/>
  <c r="L223" i="3"/>
  <c r="M223" i="3"/>
  <c r="E224" i="3"/>
  <c r="F224" i="3"/>
  <c r="F290" i="3" s="1"/>
  <c r="G224" i="3"/>
  <c r="L224" i="3"/>
  <c r="M224" i="3"/>
  <c r="E225" i="3"/>
  <c r="G225" i="3"/>
  <c r="L225" i="3"/>
  <c r="M225" i="3"/>
  <c r="E226" i="3"/>
  <c r="F226" i="3"/>
  <c r="F292" i="3" s="1"/>
  <c r="G226" i="3"/>
  <c r="L226" i="3"/>
  <c r="M226" i="3"/>
  <c r="E227" i="3"/>
  <c r="F227" i="3"/>
  <c r="G227" i="3"/>
  <c r="L227" i="3"/>
  <c r="M227" i="3"/>
  <c r="E228" i="3"/>
  <c r="F228" i="3"/>
  <c r="G228" i="3"/>
  <c r="L228" i="3"/>
  <c r="M228" i="3"/>
  <c r="E229" i="3"/>
  <c r="F229" i="3"/>
  <c r="G229" i="3"/>
  <c r="L229" i="3"/>
  <c r="M229" i="3"/>
  <c r="E230" i="3"/>
  <c r="F230" i="3"/>
  <c r="F296" i="3" s="1"/>
  <c r="G230" i="3"/>
  <c r="L230" i="3"/>
  <c r="M230" i="3"/>
  <c r="E231" i="3"/>
  <c r="F231" i="3"/>
  <c r="G231" i="3"/>
  <c r="G297" i="3" s="1"/>
  <c r="L231" i="3"/>
  <c r="M231" i="3"/>
  <c r="E232" i="3"/>
  <c r="F232" i="3"/>
  <c r="L232" i="3"/>
  <c r="M232" i="3"/>
  <c r="E233" i="3"/>
  <c r="F233" i="3"/>
  <c r="G233" i="3"/>
  <c r="G299" i="3" s="1"/>
  <c r="L233" i="3"/>
  <c r="M233" i="3"/>
  <c r="E234" i="3"/>
  <c r="F234" i="3"/>
  <c r="G234" i="3"/>
  <c r="L234" i="3"/>
  <c r="M234" i="3"/>
  <c r="E235" i="3"/>
  <c r="F235" i="3"/>
  <c r="F301" i="3" s="1"/>
  <c r="F367" i="3" s="1"/>
  <c r="F433" i="3" s="1"/>
  <c r="G235" i="3"/>
  <c r="L235" i="3"/>
  <c r="M235" i="3"/>
  <c r="E236" i="3"/>
  <c r="F236" i="3"/>
  <c r="G236" i="3"/>
  <c r="G302" i="3" s="1"/>
  <c r="G368" i="3" s="1"/>
  <c r="L236" i="3"/>
  <c r="M236" i="3"/>
  <c r="E237" i="3"/>
  <c r="F237" i="3"/>
  <c r="G237" i="3"/>
  <c r="G303" i="3" s="1"/>
  <c r="L237" i="3"/>
  <c r="M237" i="3"/>
  <c r="E238" i="3"/>
  <c r="F238" i="3"/>
  <c r="G238" i="3"/>
  <c r="L238" i="3"/>
  <c r="M238" i="3"/>
  <c r="E239" i="3"/>
  <c r="F239" i="3"/>
  <c r="G239" i="3"/>
  <c r="L239" i="3"/>
  <c r="M239" i="3"/>
  <c r="E240" i="3"/>
  <c r="F240" i="3"/>
  <c r="F306" i="3" s="1"/>
  <c r="G240" i="3"/>
  <c r="L240" i="3"/>
  <c r="M240" i="3"/>
  <c r="E241" i="3"/>
  <c r="G241" i="3"/>
  <c r="G307" i="3" s="1"/>
  <c r="L241" i="3"/>
  <c r="M241" i="3"/>
  <c r="E242" i="3"/>
  <c r="F242" i="3"/>
  <c r="G242" i="3"/>
  <c r="L242" i="3"/>
  <c r="M242" i="3"/>
  <c r="E243" i="3"/>
  <c r="F243" i="3"/>
  <c r="G243" i="3"/>
  <c r="G309" i="3" s="1"/>
  <c r="L243" i="3"/>
  <c r="M243" i="3"/>
  <c r="E244" i="3"/>
  <c r="F244" i="3"/>
  <c r="G244" i="3"/>
  <c r="L244" i="3"/>
  <c r="M244" i="3"/>
  <c r="E245" i="3"/>
  <c r="F245" i="3"/>
  <c r="G245" i="3"/>
  <c r="L245" i="3"/>
  <c r="M245" i="3"/>
  <c r="E246" i="3"/>
  <c r="F246" i="3"/>
  <c r="F312" i="3" s="1"/>
  <c r="F378" i="3" s="1"/>
  <c r="G246" i="3"/>
  <c r="G312" i="3" s="1"/>
  <c r="G378" i="3" s="1"/>
  <c r="L246" i="3"/>
  <c r="M246" i="3"/>
  <c r="E247" i="3"/>
  <c r="F247" i="3"/>
  <c r="G247" i="3"/>
  <c r="G313" i="3" s="1"/>
  <c r="G379" i="3" s="1"/>
  <c r="L247" i="3"/>
  <c r="M247" i="3"/>
  <c r="E248" i="3"/>
  <c r="F248" i="3"/>
  <c r="L248" i="3"/>
  <c r="M248" i="3"/>
  <c r="E249" i="3"/>
  <c r="F249" i="3"/>
  <c r="G249" i="3"/>
  <c r="L249" i="3"/>
  <c r="M249" i="3"/>
  <c r="E250" i="3"/>
  <c r="F250" i="3"/>
  <c r="F316" i="3" s="1"/>
  <c r="F382" i="3" s="1"/>
  <c r="G250" i="3"/>
  <c r="L250" i="3"/>
  <c r="M250" i="3"/>
  <c r="E251" i="3"/>
  <c r="F251" i="3"/>
  <c r="F317" i="3" s="1"/>
  <c r="F383" i="3" s="1"/>
  <c r="F449" i="3" s="1"/>
  <c r="F515" i="3" s="1"/>
  <c r="G251" i="3"/>
  <c r="L251" i="3"/>
  <c r="M251" i="3"/>
  <c r="E252" i="3"/>
  <c r="F252" i="3"/>
  <c r="F318" i="3" s="1"/>
  <c r="G252" i="3"/>
  <c r="L252" i="3"/>
  <c r="M252" i="3"/>
  <c r="E253" i="3"/>
  <c r="F253" i="3"/>
  <c r="F319" i="3" s="1"/>
  <c r="G253" i="3"/>
  <c r="G319" i="3" s="1"/>
  <c r="L253" i="3"/>
  <c r="M253" i="3"/>
  <c r="E254" i="3"/>
  <c r="F254" i="3"/>
  <c r="G254" i="3"/>
  <c r="L254" i="3"/>
  <c r="M254" i="3"/>
  <c r="E255" i="3"/>
  <c r="F255" i="3"/>
  <c r="G255" i="3"/>
  <c r="L255" i="3"/>
  <c r="M255" i="3"/>
  <c r="E256" i="3"/>
  <c r="F256" i="3"/>
  <c r="F322" i="3" s="1"/>
  <c r="G256" i="3"/>
  <c r="L256" i="3"/>
  <c r="M256" i="3"/>
  <c r="E257" i="3"/>
  <c r="G257" i="3"/>
  <c r="G323" i="3" s="1"/>
  <c r="L257" i="3"/>
  <c r="M257" i="3"/>
  <c r="E258" i="3"/>
  <c r="F258" i="3"/>
  <c r="G258" i="3"/>
  <c r="L258" i="3"/>
  <c r="M258" i="3"/>
  <c r="E259" i="3"/>
  <c r="F259" i="3"/>
  <c r="G259" i="3"/>
  <c r="L259" i="3"/>
  <c r="M259" i="3"/>
  <c r="E260" i="3"/>
  <c r="F260" i="3"/>
  <c r="G260" i="3"/>
  <c r="G326" i="3" s="1"/>
  <c r="G392" i="3" s="1"/>
  <c r="L260" i="3"/>
  <c r="M260" i="3"/>
  <c r="E261" i="3"/>
  <c r="F261" i="3"/>
  <c r="F327" i="3" s="1"/>
  <c r="F393" i="3" s="1"/>
  <c r="G261" i="3"/>
  <c r="G327" i="3" s="1"/>
  <c r="L261" i="3"/>
  <c r="M261" i="3"/>
  <c r="E262" i="3"/>
  <c r="F262" i="3"/>
  <c r="F328" i="3" s="1"/>
  <c r="G262" i="3"/>
  <c r="G328" i="3" s="1"/>
  <c r="G394" i="3" s="1"/>
  <c r="L262" i="3"/>
  <c r="M262" i="3"/>
  <c r="E263" i="3"/>
  <c r="F263" i="3"/>
  <c r="G263" i="3"/>
  <c r="G329" i="3" s="1"/>
  <c r="L263" i="3"/>
  <c r="M263" i="3"/>
  <c r="E264" i="3"/>
  <c r="F264" i="3"/>
  <c r="L264" i="3"/>
  <c r="M264" i="3"/>
  <c r="E266" i="3"/>
  <c r="F266" i="3"/>
  <c r="F332" i="3" s="1"/>
  <c r="G266" i="3"/>
  <c r="G332" i="3" s="1"/>
  <c r="G398" i="3" s="1"/>
  <c r="I266" i="3"/>
  <c r="I267" i="3" s="1"/>
  <c r="I268" i="3" s="1"/>
  <c r="I269" i="3" s="1"/>
  <c r="I270" i="3" s="1"/>
  <c r="I271" i="3" s="1"/>
  <c r="I272" i="3" s="1"/>
  <c r="I273" i="3" s="1"/>
  <c r="I274" i="3" s="1"/>
  <c r="I275" i="3" s="1"/>
  <c r="I276" i="3" s="1"/>
  <c r="I277" i="3" s="1"/>
  <c r="I278" i="3" s="1"/>
  <c r="I279" i="3" s="1"/>
  <c r="I280" i="3" s="1"/>
  <c r="I281" i="3" s="1"/>
  <c r="I282" i="3" s="1"/>
  <c r="I283" i="3" s="1"/>
  <c r="I284" i="3" s="1"/>
  <c r="I285" i="3" s="1"/>
  <c r="I286" i="3" s="1"/>
  <c r="I287" i="3" s="1"/>
  <c r="I288" i="3" s="1"/>
  <c r="I289" i="3" s="1"/>
  <c r="I290" i="3" s="1"/>
  <c r="I291" i="3" s="1"/>
  <c r="I292" i="3" s="1"/>
  <c r="I293" i="3" s="1"/>
  <c r="I294" i="3" s="1"/>
  <c r="I295" i="3" s="1"/>
  <c r="I296" i="3" s="1"/>
  <c r="I297" i="3" s="1"/>
  <c r="I298" i="3" s="1"/>
  <c r="I299" i="3" s="1"/>
  <c r="I300" i="3" s="1"/>
  <c r="I301" i="3" s="1"/>
  <c r="I302" i="3" s="1"/>
  <c r="I303" i="3" s="1"/>
  <c r="I304" i="3" s="1"/>
  <c r="I305" i="3" s="1"/>
  <c r="I306" i="3" s="1"/>
  <c r="I307" i="3" s="1"/>
  <c r="I308" i="3" s="1"/>
  <c r="I309" i="3" s="1"/>
  <c r="I310" i="3" s="1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I321" i="3" s="1"/>
  <c r="I322" i="3" s="1"/>
  <c r="I323" i="3" s="1"/>
  <c r="I324" i="3" s="1"/>
  <c r="I325" i="3" s="1"/>
  <c r="I326" i="3" s="1"/>
  <c r="I327" i="3" s="1"/>
  <c r="I328" i="3" s="1"/>
  <c r="I329" i="3" s="1"/>
  <c r="I330" i="3" s="1"/>
  <c r="K266" i="3"/>
  <c r="K267" i="3" s="1"/>
  <c r="K268" i="3" s="1"/>
  <c r="K269" i="3" s="1"/>
  <c r="K270" i="3" s="1"/>
  <c r="K271" i="3" s="1"/>
  <c r="K272" i="3" s="1"/>
  <c r="K273" i="3" s="1"/>
  <c r="K274" i="3" s="1"/>
  <c r="K275" i="3" s="1"/>
  <c r="K276" i="3" s="1"/>
  <c r="K277" i="3" s="1"/>
  <c r="K278" i="3" s="1"/>
  <c r="K279" i="3" s="1"/>
  <c r="K280" i="3" s="1"/>
  <c r="K281" i="3" s="1"/>
  <c r="K282" i="3" s="1"/>
  <c r="K283" i="3" s="1"/>
  <c r="K284" i="3" s="1"/>
  <c r="K285" i="3" s="1"/>
  <c r="K286" i="3" s="1"/>
  <c r="K287" i="3" s="1"/>
  <c r="K288" i="3" s="1"/>
  <c r="K289" i="3" s="1"/>
  <c r="K290" i="3" s="1"/>
  <c r="K291" i="3" s="1"/>
  <c r="K292" i="3" s="1"/>
  <c r="K293" i="3" s="1"/>
  <c r="K294" i="3" s="1"/>
  <c r="K295" i="3" s="1"/>
  <c r="K296" i="3" s="1"/>
  <c r="K297" i="3" s="1"/>
  <c r="K298" i="3" s="1"/>
  <c r="K299" i="3" s="1"/>
  <c r="K300" i="3" s="1"/>
  <c r="K301" i="3" s="1"/>
  <c r="K302" i="3" s="1"/>
  <c r="K303" i="3" s="1"/>
  <c r="K304" i="3" s="1"/>
  <c r="K305" i="3" s="1"/>
  <c r="K306" i="3" s="1"/>
  <c r="K307" i="3" s="1"/>
  <c r="K308" i="3" s="1"/>
  <c r="K309" i="3" s="1"/>
  <c r="K310" i="3" s="1"/>
  <c r="K311" i="3" s="1"/>
  <c r="K312" i="3" s="1"/>
  <c r="K313" i="3" s="1"/>
  <c r="K314" i="3" s="1"/>
  <c r="K315" i="3" s="1"/>
  <c r="K316" i="3" s="1"/>
  <c r="K317" i="3" s="1"/>
  <c r="K318" i="3" s="1"/>
  <c r="K319" i="3" s="1"/>
  <c r="K320" i="3" s="1"/>
  <c r="K321" i="3" s="1"/>
  <c r="K322" i="3" s="1"/>
  <c r="K323" i="3" s="1"/>
  <c r="K324" i="3" s="1"/>
  <c r="K325" i="3" s="1"/>
  <c r="K326" i="3" s="1"/>
  <c r="K327" i="3" s="1"/>
  <c r="K328" i="3" s="1"/>
  <c r="K329" i="3" s="1"/>
  <c r="K330" i="3" s="1"/>
  <c r="L266" i="3"/>
  <c r="M266" i="3"/>
  <c r="E267" i="3"/>
  <c r="F267" i="3"/>
  <c r="G267" i="3"/>
  <c r="G333" i="3" s="1"/>
  <c r="G399" i="3" s="1"/>
  <c r="L267" i="3"/>
  <c r="M267" i="3"/>
  <c r="E268" i="3"/>
  <c r="F268" i="3"/>
  <c r="L268" i="3"/>
  <c r="M268" i="3"/>
  <c r="E269" i="3"/>
  <c r="F269" i="3"/>
  <c r="G269" i="3"/>
  <c r="L269" i="3"/>
  <c r="M269" i="3"/>
  <c r="E270" i="3"/>
  <c r="F270" i="3"/>
  <c r="G270" i="3"/>
  <c r="L270" i="3"/>
  <c r="M270" i="3"/>
  <c r="E271" i="3"/>
  <c r="F271" i="3"/>
  <c r="L271" i="3"/>
  <c r="M271" i="3"/>
  <c r="E272" i="3"/>
  <c r="G272" i="3"/>
  <c r="L272" i="3"/>
  <c r="M272" i="3"/>
  <c r="E273" i="3"/>
  <c r="F273" i="3"/>
  <c r="F339" i="3" s="1"/>
  <c r="G273" i="3"/>
  <c r="L273" i="3"/>
  <c r="M273" i="3"/>
  <c r="E274" i="3"/>
  <c r="G274" i="3"/>
  <c r="G340" i="3" s="1"/>
  <c r="L274" i="3"/>
  <c r="M274" i="3"/>
  <c r="E275" i="3"/>
  <c r="F275" i="3"/>
  <c r="G275" i="3"/>
  <c r="L275" i="3"/>
  <c r="M275" i="3"/>
  <c r="E276" i="3"/>
  <c r="G276" i="3"/>
  <c r="G342" i="3" s="1"/>
  <c r="G408" i="3" s="1"/>
  <c r="L276" i="3"/>
  <c r="M276" i="3"/>
  <c r="E277" i="3"/>
  <c r="G277" i="3"/>
  <c r="G343" i="3" s="1"/>
  <c r="G409" i="3" s="1"/>
  <c r="L277" i="3"/>
  <c r="M277" i="3"/>
  <c r="E278" i="3"/>
  <c r="G278" i="3"/>
  <c r="L278" i="3"/>
  <c r="M278" i="3"/>
  <c r="E279" i="3"/>
  <c r="F279" i="3"/>
  <c r="G279" i="3"/>
  <c r="L279" i="3"/>
  <c r="M279" i="3"/>
  <c r="E280" i="3"/>
  <c r="G280" i="3"/>
  <c r="G346" i="3" s="1"/>
  <c r="L280" i="3"/>
  <c r="M280" i="3"/>
  <c r="E281" i="3"/>
  <c r="F281" i="3"/>
  <c r="L281" i="3"/>
  <c r="M281" i="3"/>
  <c r="E282" i="3"/>
  <c r="F282" i="3"/>
  <c r="G282" i="3"/>
  <c r="L282" i="3"/>
  <c r="M282" i="3"/>
  <c r="E283" i="3"/>
  <c r="F283" i="3"/>
  <c r="G283" i="3"/>
  <c r="L283" i="3"/>
  <c r="M283" i="3"/>
  <c r="E284" i="3"/>
  <c r="F284" i="3"/>
  <c r="G284" i="3"/>
  <c r="L284" i="3"/>
  <c r="M284" i="3"/>
  <c r="E285" i="3"/>
  <c r="F285" i="3"/>
  <c r="G285" i="3"/>
  <c r="G351" i="3" s="1"/>
  <c r="G417" i="3" s="1"/>
  <c r="L285" i="3"/>
  <c r="M285" i="3"/>
  <c r="E286" i="3"/>
  <c r="F286" i="3"/>
  <c r="F352" i="3" s="1"/>
  <c r="F418" i="3" s="1"/>
  <c r="G286" i="3"/>
  <c r="L286" i="3"/>
  <c r="M286" i="3"/>
  <c r="E287" i="3"/>
  <c r="F287" i="3"/>
  <c r="F353" i="3" s="1"/>
  <c r="L287" i="3"/>
  <c r="M287" i="3"/>
  <c r="E288" i="3"/>
  <c r="F288" i="3"/>
  <c r="G288" i="3"/>
  <c r="G354" i="3" s="1"/>
  <c r="L288" i="3"/>
  <c r="M288" i="3"/>
  <c r="E289" i="3"/>
  <c r="F289" i="3"/>
  <c r="F355" i="3" s="1"/>
  <c r="G289" i="3"/>
  <c r="L289" i="3"/>
  <c r="M289" i="3"/>
  <c r="E290" i="3"/>
  <c r="G290" i="3"/>
  <c r="G356" i="3" s="1"/>
  <c r="L290" i="3"/>
  <c r="M290" i="3"/>
  <c r="E291" i="3"/>
  <c r="F291" i="3"/>
  <c r="F357" i="3" s="1"/>
  <c r="G291" i="3"/>
  <c r="L291" i="3"/>
  <c r="M291" i="3"/>
  <c r="E292" i="3"/>
  <c r="G292" i="3"/>
  <c r="L292" i="3"/>
  <c r="M292" i="3"/>
  <c r="E293" i="3"/>
  <c r="F293" i="3"/>
  <c r="G293" i="3"/>
  <c r="G359" i="3" s="1"/>
  <c r="G425" i="3" s="1"/>
  <c r="G491" i="3" s="1"/>
  <c r="L293" i="3"/>
  <c r="M293" i="3"/>
  <c r="E294" i="3"/>
  <c r="F294" i="3"/>
  <c r="G294" i="3"/>
  <c r="L294" i="3"/>
  <c r="M294" i="3"/>
  <c r="E295" i="3"/>
  <c r="F295" i="3"/>
  <c r="G295" i="3"/>
  <c r="L295" i="3"/>
  <c r="M295" i="3"/>
  <c r="E296" i="3"/>
  <c r="G296" i="3"/>
  <c r="G362" i="3" s="1"/>
  <c r="L296" i="3"/>
  <c r="M296" i="3"/>
  <c r="E297" i="3"/>
  <c r="F297" i="3"/>
  <c r="L297" i="3"/>
  <c r="M297" i="3"/>
  <c r="E298" i="3"/>
  <c r="F298" i="3"/>
  <c r="F364" i="3" s="1"/>
  <c r="G298" i="3"/>
  <c r="G364" i="3" s="1"/>
  <c r="G430" i="3" s="1"/>
  <c r="L298" i="3"/>
  <c r="M298" i="3"/>
  <c r="E299" i="3"/>
  <c r="F299" i="3"/>
  <c r="F365" i="3" s="1"/>
  <c r="L299" i="3"/>
  <c r="M299" i="3"/>
  <c r="E300" i="3"/>
  <c r="F300" i="3"/>
  <c r="F366" i="3" s="1"/>
  <c r="G300" i="3"/>
  <c r="L300" i="3"/>
  <c r="M300" i="3"/>
  <c r="E301" i="3"/>
  <c r="G301" i="3"/>
  <c r="G367" i="3" s="1"/>
  <c r="L301" i="3"/>
  <c r="M301" i="3"/>
  <c r="E302" i="3"/>
  <c r="F302" i="3"/>
  <c r="F368" i="3" s="1"/>
  <c r="F434" i="3" s="1"/>
  <c r="F500" i="3" s="1"/>
  <c r="L302" i="3"/>
  <c r="M302" i="3"/>
  <c r="E303" i="3"/>
  <c r="F303" i="3"/>
  <c r="L303" i="3"/>
  <c r="M303" i="3"/>
  <c r="E304" i="3"/>
  <c r="F304" i="3"/>
  <c r="F370" i="3" s="1"/>
  <c r="G304" i="3"/>
  <c r="L304" i="3"/>
  <c r="M304" i="3"/>
  <c r="E305" i="3"/>
  <c r="F305" i="3"/>
  <c r="F371" i="3" s="1"/>
  <c r="G305" i="3"/>
  <c r="L305" i="3"/>
  <c r="M305" i="3"/>
  <c r="E306" i="3"/>
  <c r="G306" i="3"/>
  <c r="L306" i="3"/>
  <c r="M306" i="3"/>
  <c r="E307" i="3"/>
  <c r="F307" i="3"/>
  <c r="L307" i="3"/>
  <c r="M307" i="3"/>
  <c r="E308" i="3"/>
  <c r="F308" i="3"/>
  <c r="G308" i="3"/>
  <c r="G374" i="3" s="1"/>
  <c r="G440" i="3" s="1"/>
  <c r="L308" i="3"/>
  <c r="M308" i="3"/>
  <c r="E309" i="3"/>
  <c r="F309" i="3"/>
  <c r="L309" i="3"/>
  <c r="M309" i="3"/>
  <c r="E310" i="3"/>
  <c r="F310" i="3"/>
  <c r="G310" i="3"/>
  <c r="L310" i="3"/>
  <c r="M310" i="3"/>
  <c r="E311" i="3"/>
  <c r="F311" i="3"/>
  <c r="G311" i="3"/>
  <c r="L311" i="3"/>
  <c r="M311" i="3"/>
  <c r="E312" i="3"/>
  <c r="L312" i="3"/>
  <c r="M312" i="3"/>
  <c r="E313" i="3"/>
  <c r="F313" i="3"/>
  <c r="L313" i="3"/>
  <c r="M313" i="3"/>
  <c r="E314" i="3"/>
  <c r="F314" i="3"/>
  <c r="G314" i="3"/>
  <c r="G380" i="3" s="1"/>
  <c r="L314" i="3"/>
  <c r="M314" i="3"/>
  <c r="E315" i="3"/>
  <c r="F315" i="3"/>
  <c r="G315" i="3"/>
  <c r="G381" i="3" s="1"/>
  <c r="L315" i="3"/>
  <c r="M315" i="3"/>
  <c r="E316" i="3"/>
  <c r="G316" i="3"/>
  <c r="L316" i="3"/>
  <c r="M316" i="3"/>
  <c r="E317" i="3"/>
  <c r="G317" i="3"/>
  <c r="L317" i="3"/>
  <c r="M317" i="3"/>
  <c r="E318" i="3"/>
  <c r="G318" i="3"/>
  <c r="L318" i="3"/>
  <c r="M318" i="3"/>
  <c r="E319" i="3"/>
  <c r="L319" i="3"/>
  <c r="M319" i="3"/>
  <c r="E320" i="3"/>
  <c r="F320" i="3"/>
  <c r="G320" i="3"/>
  <c r="L320" i="3"/>
  <c r="M320" i="3"/>
  <c r="E321" i="3"/>
  <c r="F321" i="3"/>
  <c r="F387" i="3" s="1"/>
  <c r="G321" i="3"/>
  <c r="L321" i="3"/>
  <c r="M321" i="3"/>
  <c r="E322" i="3"/>
  <c r="G322" i="3"/>
  <c r="L322" i="3"/>
  <c r="M322" i="3"/>
  <c r="E323" i="3"/>
  <c r="F323" i="3"/>
  <c r="L323" i="3"/>
  <c r="M323" i="3"/>
  <c r="E324" i="3"/>
  <c r="F324" i="3"/>
  <c r="F390" i="3" s="1"/>
  <c r="G324" i="3"/>
  <c r="G390" i="3" s="1"/>
  <c r="L324" i="3"/>
  <c r="M324" i="3"/>
  <c r="E325" i="3"/>
  <c r="F325" i="3"/>
  <c r="F391" i="3" s="1"/>
  <c r="G325" i="3"/>
  <c r="G391" i="3" s="1"/>
  <c r="L325" i="3"/>
  <c r="M325" i="3"/>
  <c r="E326" i="3"/>
  <c r="F326" i="3"/>
  <c r="L326" i="3"/>
  <c r="M326" i="3"/>
  <c r="E327" i="3"/>
  <c r="L327" i="3"/>
  <c r="M327" i="3"/>
  <c r="E328" i="3"/>
  <c r="L328" i="3"/>
  <c r="M328" i="3"/>
  <c r="E329" i="3"/>
  <c r="F329" i="3"/>
  <c r="L329" i="3"/>
  <c r="M329" i="3"/>
  <c r="E330" i="3"/>
  <c r="F330" i="3"/>
  <c r="F396" i="3" s="1"/>
  <c r="F462" i="3" s="1"/>
  <c r="G330" i="3"/>
  <c r="L330" i="3"/>
  <c r="M330" i="3"/>
  <c r="E332" i="3"/>
  <c r="I332" i="3"/>
  <c r="I333" i="3" s="1"/>
  <c r="I334" i="3" s="1"/>
  <c r="I335" i="3" s="1"/>
  <c r="I336" i="3" s="1"/>
  <c r="I337" i="3" s="1"/>
  <c r="I338" i="3" s="1"/>
  <c r="I339" i="3" s="1"/>
  <c r="I340" i="3" s="1"/>
  <c r="I341" i="3" s="1"/>
  <c r="I342" i="3" s="1"/>
  <c r="I343" i="3" s="1"/>
  <c r="I344" i="3" s="1"/>
  <c r="I345" i="3" s="1"/>
  <c r="I346" i="3" s="1"/>
  <c r="I347" i="3" s="1"/>
  <c r="I348" i="3" s="1"/>
  <c r="I349" i="3" s="1"/>
  <c r="I350" i="3" s="1"/>
  <c r="I351" i="3" s="1"/>
  <c r="I352" i="3" s="1"/>
  <c r="I353" i="3" s="1"/>
  <c r="I354" i="3" s="1"/>
  <c r="I355" i="3" s="1"/>
  <c r="I356" i="3" s="1"/>
  <c r="I357" i="3" s="1"/>
  <c r="I358" i="3" s="1"/>
  <c r="I359" i="3" s="1"/>
  <c r="I360" i="3" s="1"/>
  <c r="I361" i="3" s="1"/>
  <c r="I362" i="3" s="1"/>
  <c r="I363" i="3" s="1"/>
  <c r="I364" i="3" s="1"/>
  <c r="I365" i="3" s="1"/>
  <c r="I366" i="3" s="1"/>
  <c r="I367" i="3" s="1"/>
  <c r="I368" i="3" s="1"/>
  <c r="I369" i="3" s="1"/>
  <c r="I370" i="3" s="1"/>
  <c r="I371" i="3" s="1"/>
  <c r="I372" i="3" s="1"/>
  <c r="I373" i="3" s="1"/>
  <c r="I374" i="3" s="1"/>
  <c r="I375" i="3" s="1"/>
  <c r="I376" i="3" s="1"/>
  <c r="I377" i="3" s="1"/>
  <c r="I378" i="3" s="1"/>
  <c r="I379" i="3" s="1"/>
  <c r="I380" i="3" s="1"/>
  <c r="I381" i="3" s="1"/>
  <c r="I382" i="3" s="1"/>
  <c r="I383" i="3" s="1"/>
  <c r="I384" i="3" s="1"/>
  <c r="I385" i="3" s="1"/>
  <c r="I386" i="3" s="1"/>
  <c r="I387" i="3" s="1"/>
  <c r="I388" i="3" s="1"/>
  <c r="I389" i="3" s="1"/>
  <c r="I390" i="3" s="1"/>
  <c r="I391" i="3" s="1"/>
  <c r="I392" i="3" s="1"/>
  <c r="I393" i="3" s="1"/>
  <c r="I394" i="3" s="1"/>
  <c r="I395" i="3" s="1"/>
  <c r="I396" i="3" s="1"/>
  <c r="K332" i="3"/>
  <c r="K333" i="3" s="1"/>
  <c r="K334" i="3" s="1"/>
  <c r="K335" i="3" s="1"/>
  <c r="K336" i="3" s="1"/>
  <c r="K337" i="3" s="1"/>
  <c r="K338" i="3" s="1"/>
  <c r="K339" i="3" s="1"/>
  <c r="K340" i="3" s="1"/>
  <c r="K341" i="3" s="1"/>
  <c r="K342" i="3" s="1"/>
  <c r="K343" i="3" s="1"/>
  <c r="K344" i="3" s="1"/>
  <c r="K345" i="3" s="1"/>
  <c r="K346" i="3" s="1"/>
  <c r="K347" i="3" s="1"/>
  <c r="K348" i="3" s="1"/>
  <c r="K349" i="3" s="1"/>
  <c r="K350" i="3" s="1"/>
  <c r="K351" i="3" s="1"/>
  <c r="K352" i="3" s="1"/>
  <c r="K353" i="3" s="1"/>
  <c r="K354" i="3" s="1"/>
  <c r="K355" i="3" s="1"/>
  <c r="K356" i="3" s="1"/>
  <c r="K357" i="3" s="1"/>
  <c r="K358" i="3" s="1"/>
  <c r="K359" i="3" s="1"/>
  <c r="K360" i="3" s="1"/>
  <c r="K361" i="3" s="1"/>
  <c r="K362" i="3" s="1"/>
  <c r="K363" i="3" s="1"/>
  <c r="K364" i="3" s="1"/>
  <c r="K365" i="3" s="1"/>
  <c r="K366" i="3" s="1"/>
  <c r="K367" i="3" s="1"/>
  <c r="K368" i="3" s="1"/>
  <c r="K369" i="3" s="1"/>
  <c r="K370" i="3" s="1"/>
  <c r="K371" i="3" s="1"/>
  <c r="K372" i="3" s="1"/>
  <c r="K373" i="3" s="1"/>
  <c r="K374" i="3" s="1"/>
  <c r="K375" i="3" s="1"/>
  <c r="K376" i="3" s="1"/>
  <c r="K377" i="3" s="1"/>
  <c r="K378" i="3" s="1"/>
  <c r="K379" i="3" s="1"/>
  <c r="K380" i="3" s="1"/>
  <c r="K381" i="3" s="1"/>
  <c r="K382" i="3" s="1"/>
  <c r="K383" i="3" s="1"/>
  <c r="K384" i="3" s="1"/>
  <c r="K385" i="3" s="1"/>
  <c r="K386" i="3" s="1"/>
  <c r="K387" i="3" s="1"/>
  <c r="K388" i="3" s="1"/>
  <c r="K389" i="3" s="1"/>
  <c r="K390" i="3" s="1"/>
  <c r="K391" i="3" s="1"/>
  <c r="K392" i="3" s="1"/>
  <c r="K393" i="3" s="1"/>
  <c r="K394" i="3" s="1"/>
  <c r="K395" i="3" s="1"/>
  <c r="K396" i="3" s="1"/>
  <c r="L332" i="3"/>
  <c r="M332" i="3"/>
  <c r="E333" i="3"/>
  <c r="F333" i="3"/>
  <c r="F399" i="3" s="1"/>
  <c r="L333" i="3"/>
  <c r="M333" i="3"/>
  <c r="E334" i="3"/>
  <c r="F334" i="3"/>
  <c r="F400" i="3" s="1"/>
  <c r="G334" i="3"/>
  <c r="L334" i="3"/>
  <c r="M334" i="3"/>
  <c r="E335" i="3"/>
  <c r="F335" i="3"/>
  <c r="F401" i="3" s="1"/>
  <c r="G335" i="3"/>
  <c r="G401" i="3" s="1"/>
  <c r="L335" i="3"/>
  <c r="M335" i="3"/>
  <c r="E336" i="3"/>
  <c r="F336" i="3"/>
  <c r="F402" i="3" s="1"/>
  <c r="G336" i="3"/>
  <c r="L336" i="3"/>
  <c r="M336" i="3"/>
  <c r="E337" i="3"/>
  <c r="F337" i="3"/>
  <c r="F403" i="3" s="1"/>
  <c r="F469" i="3" s="1"/>
  <c r="G337" i="3"/>
  <c r="G403" i="3" s="1"/>
  <c r="G469" i="3" s="1"/>
  <c r="G535" i="3" s="1"/>
  <c r="L337" i="3"/>
  <c r="M337" i="3"/>
  <c r="E338" i="3"/>
  <c r="G338" i="3"/>
  <c r="L338" i="3"/>
  <c r="M338" i="3"/>
  <c r="E339" i="3"/>
  <c r="G339" i="3"/>
  <c r="G405" i="3" s="1"/>
  <c r="L339" i="3"/>
  <c r="M339" i="3"/>
  <c r="E340" i="3"/>
  <c r="F340" i="3"/>
  <c r="L340" i="3"/>
  <c r="M340" i="3"/>
  <c r="E341" i="3"/>
  <c r="F341" i="3"/>
  <c r="G341" i="3"/>
  <c r="L341" i="3"/>
  <c r="M341" i="3"/>
  <c r="E342" i="3"/>
  <c r="F342" i="3"/>
  <c r="L342" i="3"/>
  <c r="M342" i="3"/>
  <c r="E343" i="3"/>
  <c r="L343" i="3"/>
  <c r="M343" i="3"/>
  <c r="E344" i="3"/>
  <c r="G344" i="3"/>
  <c r="G410" i="3" s="1"/>
  <c r="G476" i="3" s="1"/>
  <c r="L344" i="3"/>
  <c r="M344" i="3"/>
  <c r="E345" i="3"/>
  <c r="F345" i="3"/>
  <c r="G345" i="3"/>
  <c r="L345" i="3"/>
  <c r="M345" i="3"/>
  <c r="E346" i="3"/>
  <c r="F346" i="3"/>
  <c r="L346" i="3"/>
  <c r="M346" i="3"/>
  <c r="E347" i="3"/>
  <c r="F347" i="3"/>
  <c r="G347" i="3"/>
  <c r="L347" i="3"/>
  <c r="M347" i="3"/>
  <c r="E348" i="3"/>
  <c r="F348" i="3"/>
  <c r="F414" i="3" s="1"/>
  <c r="G348" i="3"/>
  <c r="L348" i="3"/>
  <c r="M348" i="3"/>
  <c r="E349" i="3"/>
  <c r="F349" i="3"/>
  <c r="G349" i="3"/>
  <c r="L349" i="3"/>
  <c r="M349" i="3"/>
  <c r="E350" i="3"/>
  <c r="F350" i="3"/>
  <c r="F416" i="3" s="1"/>
  <c r="G350" i="3"/>
  <c r="G416" i="3" s="1"/>
  <c r="L350" i="3"/>
  <c r="M350" i="3"/>
  <c r="E351" i="3"/>
  <c r="F351" i="3"/>
  <c r="F417" i="3" s="1"/>
  <c r="L351" i="3"/>
  <c r="M351" i="3"/>
  <c r="E352" i="3"/>
  <c r="G352" i="3"/>
  <c r="G418" i="3" s="1"/>
  <c r="L352" i="3"/>
  <c r="M352" i="3"/>
  <c r="E353" i="3"/>
  <c r="G353" i="3"/>
  <c r="L353" i="3"/>
  <c r="M353" i="3"/>
  <c r="E354" i="3"/>
  <c r="F354" i="3"/>
  <c r="F420" i="3" s="1"/>
  <c r="L354" i="3"/>
  <c r="M354" i="3"/>
  <c r="E355" i="3"/>
  <c r="G355" i="3"/>
  <c r="L355" i="3"/>
  <c r="M355" i="3"/>
  <c r="E356" i="3"/>
  <c r="F356" i="3"/>
  <c r="L356" i="3"/>
  <c r="M356" i="3"/>
  <c r="E357" i="3"/>
  <c r="G357" i="3"/>
  <c r="G423" i="3" s="1"/>
  <c r="L357" i="3"/>
  <c r="M357" i="3"/>
  <c r="E358" i="3"/>
  <c r="F358" i="3"/>
  <c r="G358" i="3"/>
  <c r="G424" i="3" s="1"/>
  <c r="L358" i="3"/>
  <c r="M358" i="3"/>
  <c r="E359" i="3"/>
  <c r="F359" i="3"/>
  <c r="L359" i="3"/>
  <c r="M359" i="3"/>
  <c r="E360" i="3"/>
  <c r="F360" i="3"/>
  <c r="F426" i="3" s="1"/>
  <c r="G360" i="3"/>
  <c r="L360" i="3"/>
  <c r="M360" i="3"/>
  <c r="E361" i="3"/>
  <c r="F361" i="3"/>
  <c r="G361" i="3"/>
  <c r="G427" i="3" s="1"/>
  <c r="G493" i="3" s="1"/>
  <c r="L361" i="3"/>
  <c r="M361" i="3"/>
  <c r="E362" i="3"/>
  <c r="F362" i="3"/>
  <c r="F428" i="3" s="1"/>
  <c r="F494" i="3" s="1"/>
  <c r="L362" i="3"/>
  <c r="M362" i="3"/>
  <c r="E363" i="3"/>
  <c r="F363" i="3"/>
  <c r="G363" i="3"/>
  <c r="L363" i="3"/>
  <c r="M363" i="3"/>
  <c r="E364" i="3"/>
  <c r="L364" i="3"/>
  <c r="M364" i="3"/>
  <c r="E365" i="3"/>
  <c r="G365" i="3"/>
  <c r="L365" i="3"/>
  <c r="M365" i="3"/>
  <c r="E366" i="3"/>
  <c r="G366" i="3"/>
  <c r="L366" i="3"/>
  <c r="M366" i="3"/>
  <c r="E367" i="3"/>
  <c r="L367" i="3"/>
  <c r="M367" i="3"/>
  <c r="E368" i="3"/>
  <c r="L368" i="3"/>
  <c r="M368" i="3"/>
  <c r="E369" i="3"/>
  <c r="F369" i="3"/>
  <c r="G369" i="3"/>
  <c r="G435" i="3" s="1"/>
  <c r="G501" i="3" s="1"/>
  <c r="L369" i="3"/>
  <c r="M369" i="3"/>
  <c r="E370" i="3"/>
  <c r="G370" i="3"/>
  <c r="G436" i="3" s="1"/>
  <c r="G502" i="3" s="1"/>
  <c r="G568" i="3" s="1"/>
  <c r="L370" i="3"/>
  <c r="M370" i="3"/>
  <c r="E371" i="3"/>
  <c r="G371" i="3"/>
  <c r="L371" i="3"/>
  <c r="M371" i="3"/>
  <c r="E372" i="3"/>
  <c r="F372" i="3"/>
  <c r="F438" i="3" s="1"/>
  <c r="F504" i="3" s="1"/>
  <c r="F570" i="3" s="1"/>
  <c r="G372" i="3"/>
  <c r="L372" i="3"/>
  <c r="M372" i="3"/>
  <c r="E373" i="3"/>
  <c r="F373" i="3"/>
  <c r="F439" i="3" s="1"/>
  <c r="F505" i="3" s="1"/>
  <c r="F571" i="3" s="1"/>
  <c r="G373" i="3"/>
  <c r="G439" i="3" s="1"/>
  <c r="G505" i="3" s="1"/>
  <c r="G571" i="3" s="1"/>
  <c r="L373" i="3"/>
  <c r="M373" i="3"/>
  <c r="E374" i="3"/>
  <c r="F374" i="3"/>
  <c r="F440" i="3" s="1"/>
  <c r="F506" i="3" s="1"/>
  <c r="F572" i="3" s="1"/>
  <c r="L374" i="3"/>
  <c r="M374" i="3"/>
  <c r="E375" i="3"/>
  <c r="F375" i="3"/>
  <c r="G375" i="3"/>
  <c r="G441" i="3" s="1"/>
  <c r="G507" i="3" s="1"/>
  <c r="L375" i="3"/>
  <c r="M375" i="3"/>
  <c r="E376" i="3"/>
  <c r="F376" i="3"/>
  <c r="G376" i="3"/>
  <c r="L376" i="3"/>
  <c r="M376" i="3"/>
  <c r="E377" i="3"/>
  <c r="F377" i="3"/>
  <c r="G377" i="3"/>
  <c r="G443" i="3" s="1"/>
  <c r="L377" i="3"/>
  <c r="M377" i="3"/>
  <c r="E378" i="3"/>
  <c r="L378" i="3"/>
  <c r="M378" i="3"/>
  <c r="E379" i="3"/>
  <c r="F379" i="3"/>
  <c r="L379" i="3"/>
  <c r="M379" i="3"/>
  <c r="E380" i="3"/>
  <c r="F380" i="3"/>
  <c r="F446" i="3" s="1"/>
  <c r="L380" i="3"/>
  <c r="M380" i="3"/>
  <c r="E381" i="3"/>
  <c r="F381" i="3"/>
  <c r="L381" i="3"/>
  <c r="M381" i="3"/>
  <c r="E382" i="3"/>
  <c r="G382" i="3"/>
  <c r="G448" i="3" s="1"/>
  <c r="G514" i="3" s="1"/>
  <c r="G580" i="3" s="1"/>
  <c r="L382" i="3"/>
  <c r="M382" i="3"/>
  <c r="E383" i="3"/>
  <c r="G383" i="3"/>
  <c r="G449" i="3" s="1"/>
  <c r="G515" i="3" s="1"/>
  <c r="G647" i="3" s="1"/>
  <c r="L383" i="3"/>
  <c r="M383" i="3"/>
  <c r="E384" i="3"/>
  <c r="F384" i="3"/>
  <c r="G384" i="3"/>
  <c r="L384" i="3"/>
  <c r="M384" i="3"/>
  <c r="E385" i="3"/>
  <c r="F385" i="3"/>
  <c r="G385" i="3"/>
  <c r="L385" i="3"/>
  <c r="M385" i="3"/>
  <c r="E386" i="3"/>
  <c r="F386" i="3"/>
  <c r="F452" i="3" s="1"/>
  <c r="G386" i="3"/>
  <c r="G452" i="3" s="1"/>
  <c r="G518" i="3" s="1"/>
  <c r="L386" i="3"/>
  <c r="M386" i="3"/>
  <c r="E387" i="3"/>
  <c r="G387" i="3"/>
  <c r="G453" i="3" s="1"/>
  <c r="L387" i="3"/>
  <c r="M387" i="3"/>
  <c r="E388" i="3"/>
  <c r="F388" i="3"/>
  <c r="F454" i="3" s="1"/>
  <c r="G388" i="3"/>
  <c r="G454" i="3" s="1"/>
  <c r="G520" i="3" s="1"/>
  <c r="G586" i="3" s="1"/>
  <c r="L388" i="3"/>
  <c r="M388" i="3"/>
  <c r="E389" i="3"/>
  <c r="F389" i="3"/>
  <c r="F455" i="3" s="1"/>
  <c r="G389" i="3"/>
  <c r="L389" i="3"/>
  <c r="M389" i="3"/>
  <c r="E390" i="3"/>
  <c r="L390" i="3"/>
  <c r="M390" i="3"/>
  <c r="E391" i="3"/>
  <c r="L391" i="3"/>
  <c r="M391" i="3"/>
  <c r="E392" i="3"/>
  <c r="F392" i="3"/>
  <c r="L392" i="3"/>
  <c r="M392" i="3"/>
  <c r="E393" i="3"/>
  <c r="G393" i="3"/>
  <c r="G459" i="3" s="1"/>
  <c r="L393" i="3"/>
  <c r="M393" i="3"/>
  <c r="E394" i="3"/>
  <c r="F394" i="3"/>
  <c r="L394" i="3"/>
  <c r="M394" i="3"/>
  <c r="E395" i="3"/>
  <c r="F395" i="3"/>
  <c r="G395" i="3"/>
  <c r="G461" i="3" s="1"/>
  <c r="L395" i="3"/>
  <c r="M395" i="3"/>
  <c r="E396" i="3"/>
  <c r="G396" i="3"/>
  <c r="L396" i="3"/>
  <c r="M396" i="3"/>
  <c r="E398" i="3"/>
  <c r="F398" i="3"/>
  <c r="I398" i="3"/>
  <c r="I399" i="3" s="1"/>
  <c r="I400" i="3" s="1"/>
  <c r="I401" i="3" s="1"/>
  <c r="I402" i="3" s="1"/>
  <c r="I403" i="3" s="1"/>
  <c r="I404" i="3" s="1"/>
  <c r="I405" i="3" s="1"/>
  <c r="I406" i="3" s="1"/>
  <c r="I407" i="3" s="1"/>
  <c r="I408" i="3" s="1"/>
  <c r="I409" i="3" s="1"/>
  <c r="I410" i="3" s="1"/>
  <c r="I411" i="3" s="1"/>
  <c r="I412" i="3" s="1"/>
  <c r="I413" i="3" s="1"/>
  <c r="I414" i="3" s="1"/>
  <c r="I415" i="3" s="1"/>
  <c r="I416" i="3" s="1"/>
  <c r="I417" i="3" s="1"/>
  <c r="I418" i="3" s="1"/>
  <c r="I419" i="3" s="1"/>
  <c r="I420" i="3" s="1"/>
  <c r="I421" i="3" s="1"/>
  <c r="I422" i="3" s="1"/>
  <c r="I423" i="3" s="1"/>
  <c r="I424" i="3" s="1"/>
  <c r="I425" i="3" s="1"/>
  <c r="I426" i="3" s="1"/>
  <c r="I427" i="3" s="1"/>
  <c r="I428" i="3" s="1"/>
  <c r="I429" i="3" s="1"/>
  <c r="I430" i="3" s="1"/>
  <c r="I431" i="3" s="1"/>
  <c r="I432" i="3" s="1"/>
  <c r="I433" i="3" s="1"/>
  <c r="I434" i="3" s="1"/>
  <c r="I435" i="3" s="1"/>
  <c r="I436" i="3" s="1"/>
  <c r="I437" i="3" s="1"/>
  <c r="I438" i="3" s="1"/>
  <c r="I439" i="3" s="1"/>
  <c r="I440" i="3" s="1"/>
  <c r="I441" i="3" s="1"/>
  <c r="I442" i="3" s="1"/>
  <c r="I443" i="3" s="1"/>
  <c r="I444" i="3" s="1"/>
  <c r="I445" i="3" s="1"/>
  <c r="I446" i="3" s="1"/>
  <c r="I447" i="3" s="1"/>
  <c r="I448" i="3" s="1"/>
  <c r="I449" i="3" s="1"/>
  <c r="I450" i="3" s="1"/>
  <c r="I451" i="3" s="1"/>
  <c r="I452" i="3" s="1"/>
  <c r="I453" i="3" s="1"/>
  <c r="I454" i="3" s="1"/>
  <c r="I455" i="3" s="1"/>
  <c r="I456" i="3" s="1"/>
  <c r="I457" i="3" s="1"/>
  <c r="I458" i="3" s="1"/>
  <c r="I459" i="3" s="1"/>
  <c r="I460" i="3" s="1"/>
  <c r="I461" i="3" s="1"/>
  <c r="I462" i="3" s="1"/>
  <c r="K398" i="3"/>
  <c r="K399" i="3" s="1"/>
  <c r="K400" i="3" s="1"/>
  <c r="K401" i="3" s="1"/>
  <c r="K402" i="3" s="1"/>
  <c r="K403" i="3" s="1"/>
  <c r="K404" i="3" s="1"/>
  <c r="K405" i="3" s="1"/>
  <c r="K406" i="3" s="1"/>
  <c r="K407" i="3" s="1"/>
  <c r="K408" i="3" s="1"/>
  <c r="K409" i="3" s="1"/>
  <c r="K410" i="3" s="1"/>
  <c r="K411" i="3" s="1"/>
  <c r="K412" i="3" s="1"/>
  <c r="K413" i="3" s="1"/>
  <c r="K414" i="3" s="1"/>
  <c r="K415" i="3" s="1"/>
  <c r="K416" i="3" s="1"/>
  <c r="K417" i="3" s="1"/>
  <c r="K418" i="3" s="1"/>
  <c r="K419" i="3" s="1"/>
  <c r="K420" i="3" s="1"/>
  <c r="K421" i="3" s="1"/>
  <c r="K422" i="3" s="1"/>
  <c r="K423" i="3" s="1"/>
  <c r="K424" i="3" s="1"/>
  <c r="K425" i="3" s="1"/>
  <c r="K426" i="3" s="1"/>
  <c r="K427" i="3" s="1"/>
  <c r="K428" i="3" s="1"/>
  <c r="K429" i="3" s="1"/>
  <c r="K430" i="3" s="1"/>
  <c r="K431" i="3" s="1"/>
  <c r="K432" i="3" s="1"/>
  <c r="K433" i="3" s="1"/>
  <c r="K434" i="3" s="1"/>
  <c r="K435" i="3" s="1"/>
  <c r="K436" i="3" s="1"/>
  <c r="K437" i="3" s="1"/>
  <c r="K438" i="3" s="1"/>
  <c r="K439" i="3" s="1"/>
  <c r="K440" i="3" s="1"/>
  <c r="K441" i="3" s="1"/>
  <c r="K442" i="3" s="1"/>
  <c r="K443" i="3" s="1"/>
  <c r="K444" i="3" s="1"/>
  <c r="K445" i="3" s="1"/>
  <c r="K446" i="3" s="1"/>
  <c r="K447" i="3" s="1"/>
  <c r="K448" i="3" s="1"/>
  <c r="K449" i="3" s="1"/>
  <c r="K450" i="3" s="1"/>
  <c r="K451" i="3" s="1"/>
  <c r="K452" i="3" s="1"/>
  <c r="K453" i="3" s="1"/>
  <c r="K454" i="3" s="1"/>
  <c r="K455" i="3" s="1"/>
  <c r="K456" i="3" s="1"/>
  <c r="K457" i="3" s="1"/>
  <c r="K458" i="3" s="1"/>
  <c r="K459" i="3" s="1"/>
  <c r="K460" i="3" s="1"/>
  <c r="K461" i="3" s="1"/>
  <c r="K462" i="3" s="1"/>
  <c r="L398" i="3"/>
  <c r="M398" i="3"/>
  <c r="E399" i="3"/>
  <c r="L399" i="3"/>
  <c r="M399" i="3"/>
  <c r="E400" i="3"/>
  <c r="G400" i="3"/>
  <c r="L400" i="3"/>
  <c r="M400" i="3"/>
  <c r="E401" i="3"/>
  <c r="L401" i="3"/>
  <c r="M401" i="3"/>
  <c r="E402" i="3"/>
  <c r="G402" i="3"/>
  <c r="L402" i="3"/>
  <c r="M402" i="3"/>
  <c r="E403" i="3"/>
  <c r="L403" i="3"/>
  <c r="M403" i="3"/>
  <c r="E404" i="3"/>
  <c r="F404" i="3"/>
  <c r="F470" i="3" s="1"/>
  <c r="G404" i="3"/>
  <c r="G470" i="3" s="1"/>
  <c r="L404" i="3"/>
  <c r="M404" i="3"/>
  <c r="E405" i="3"/>
  <c r="F405" i="3"/>
  <c r="F471" i="3" s="1"/>
  <c r="F537" i="3" s="1"/>
  <c r="L405" i="3"/>
  <c r="M405" i="3"/>
  <c r="E406" i="3"/>
  <c r="F406" i="3"/>
  <c r="G406" i="3"/>
  <c r="L406" i="3"/>
  <c r="M406" i="3"/>
  <c r="E407" i="3"/>
  <c r="F407" i="3"/>
  <c r="G407" i="3"/>
  <c r="L407" i="3"/>
  <c r="M407" i="3"/>
  <c r="E408" i="3"/>
  <c r="F408" i="3"/>
  <c r="L408" i="3"/>
  <c r="M408" i="3"/>
  <c r="E409" i="3"/>
  <c r="F409" i="3"/>
  <c r="F475" i="3" s="1"/>
  <c r="L409" i="3"/>
  <c r="M409" i="3"/>
  <c r="E410" i="3"/>
  <c r="L410" i="3"/>
  <c r="M410" i="3"/>
  <c r="E411" i="3"/>
  <c r="F411" i="3"/>
  <c r="F477" i="3" s="1"/>
  <c r="F543" i="3" s="1"/>
  <c r="G411" i="3"/>
  <c r="G477" i="3" s="1"/>
  <c r="L411" i="3"/>
  <c r="M411" i="3"/>
  <c r="E412" i="3"/>
  <c r="F412" i="3"/>
  <c r="F478" i="3" s="1"/>
  <c r="F544" i="3" s="1"/>
  <c r="G412" i="3"/>
  <c r="G478" i="3" s="1"/>
  <c r="G544" i="3" s="1"/>
  <c r="L412" i="3"/>
  <c r="M412" i="3"/>
  <c r="E413" i="3"/>
  <c r="F413" i="3"/>
  <c r="F479" i="3" s="1"/>
  <c r="G413" i="3"/>
  <c r="G479" i="3" s="1"/>
  <c r="G611" i="3" s="1"/>
  <c r="L413" i="3"/>
  <c r="M413" i="3"/>
  <c r="E414" i="3"/>
  <c r="G414" i="3"/>
  <c r="L414" i="3"/>
  <c r="M414" i="3"/>
  <c r="E415" i="3"/>
  <c r="F415" i="3"/>
  <c r="F481" i="3" s="1"/>
  <c r="G415" i="3"/>
  <c r="L415" i="3"/>
  <c r="M415" i="3"/>
  <c r="E416" i="3"/>
  <c r="L416" i="3"/>
  <c r="M416" i="3"/>
  <c r="E417" i="3"/>
  <c r="L417" i="3"/>
  <c r="M417" i="3"/>
  <c r="E418" i="3"/>
  <c r="L418" i="3"/>
  <c r="M418" i="3"/>
  <c r="E419" i="3"/>
  <c r="F419" i="3"/>
  <c r="F485" i="3" s="1"/>
  <c r="G419" i="3"/>
  <c r="G485" i="3" s="1"/>
  <c r="G551" i="3" s="1"/>
  <c r="L419" i="3"/>
  <c r="M419" i="3"/>
  <c r="E420" i="3"/>
  <c r="G420" i="3"/>
  <c r="G486" i="3" s="1"/>
  <c r="L420" i="3"/>
  <c r="M420" i="3"/>
  <c r="E421" i="3"/>
  <c r="F421" i="3"/>
  <c r="F487" i="3" s="1"/>
  <c r="G421" i="3"/>
  <c r="G487" i="3" s="1"/>
  <c r="G553" i="3" s="1"/>
  <c r="L421" i="3"/>
  <c r="M421" i="3"/>
  <c r="E422" i="3"/>
  <c r="F422" i="3"/>
  <c r="G422" i="3"/>
  <c r="L422" i="3"/>
  <c r="M422" i="3"/>
  <c r="E423" i="3"/>
  <c r="F423" i="3"/>
  <c r="L423" i="3"/>
  <c r="M423" i="3"/>
  <c r="E424" i="3"/>
  <c r="F424" i="3"/>
  <c r="L424" i="3"/>
  <c r="M424" i="3"/>
  <c r="E425" i="3"/>
  <c r="F425" i="3"/>
  <c r="F491" i="3" s="1"/>
  <c r="L425" i="3"/>
  <c r="M425" i="3"/>
  <c r="E426" i="3"/>
  <c r="G426" i="3"/>
  <c r="G492" i="3" s="1"/>
  <c r="G624" i="3" s="1"/>
  <c r="L426" i="3"/>
  <c r="M426" i="3"/>
  <c r="E427" i="3"/>
  <c r="F427" i="3"/>
  <c r="L427" i="3"/>
  <c r="M427" i="3"/>
  <c r="E428" i="3"/>
  <c r="G428" i="3"/>
  <c r="L428" i="3"/>
  <c r="M428" i="3"/>
  <c r="E429" i="3"/>
  <c r="F429" i="3"/>
  <c r="F495" i="3" s="1"/>
  <c r="G429" i="3"/>
  <c r="L429" i="3"/>
  <c r="M429" i="3"/>
  <c r="E430" i="3"/>
  <c r="F430" i="3"/>
  <c r="F496" i="3" s="1"/>
  <c r="F562" i="3" s="1"/>
  <c r="L430" i="3"/>
  <c r="M430" i="3"/>
  <c r="E431" i="3"/>
  <c r="F431" i="3"/>
  <c r="G431" i="3"/>
  <c r="G497" i="3" s="1"/>
  <c r="G563" i="3" s="1"/>
  <c r="L431" i="3"/>
  <c r="M431" i="3"/>
  <c r="E432" i="3"/>
  <c r="F432" i="3"/>
  <c r="G432" i="3"/>
  <c r="L432" i="3"/>
  <c r="M432" i="3"/>
  <c r="E433" i="3"/>
  <c r="G433" i="3"/>
  <c r="L433" i="3"/>
  <c r="M433" i="3"/>
  <c r="E434" i="3"/>
  <c r="G434" i="3"/>
  <c r="L434" i="3"/>
  <c r="M434" i="3"/>
  <c r="E435" i="3"/>
  <c r="F435" i="3"/>
  <c r="L435" i="3"/>
  <c r="M435" i="3"/>
  <c r="E436" i="3"/>
  <c r="F436" i="3"/>
  <c r="L436" i="3"/>
  <c r="M436" i="3"/>
  <c r="E437" i="3"/>
  <c r="F437" i="3"/>
  <c r="F503" i="3" s="1"/>
  <c r="G437" i="3"/>
  <c r="L437" i="3"/>
  <c r="M437" i="3"/>
  <c r="E438" i="3"/>
  <c r="G438" i="3"/>
  <c r="L438" i="3"/>
  <c r="M438" i="3"/>
  <c r="E439" i="3"/>
  <c r="L439" i="3"/>
  <c r="M439" i="3"/>
  <c r="E440" i="3"/>
  <c r="L440" i="3"/>
  <c r="M440" i="3"/>
  <c r="E441" i="3"/>
  <c r="F441" i="3"/>
  <c r="L441" i="3"/>
  <c r="M441" i="3"/>
  <c r="E442" i="3"/>
  <c r="F442" i="3"/>
  <c r="G442" i="3"/>
  <c r="G508" i="3" s="1"/>
  <c r="L442" i="3"/>
  <c r="M442" i="3"/>
  <c r="E443" i="3"/>
  <c r="F443" i="3"/>
  <c r="L443" i="3"/>
  <c r="M443" i="3"/>
  <c r="E444" i="3"/>
  <c r="F444" i="3"/>
  <c r="F510" i="3" s="1"/>
  <c r="F576" i="3" s="1"/>
  <c r="G444" i="3"/>
  <c r="G510" i="3" s="1"/>
  <c r="L444" i="3"/>
  <c r="M444" i="3"/>
  <c r="E445" i="3"/>
  <c r="F445" i="3"/>
  <c r="G445" i="3"/>
  <c r="L445" i="3"/>
  <c r="M445" i="3"/>
  <c r="E446" i="3"/>
  <c r="G446" i="3"/>
  <c r="L446" i="3"/>
  <c r="M446" i="3"/>
  <c r="E447" i="3"/>
  <c r="F447" i="3"/>
  <c r="G447" i="3"/>
  <c r="L447" i="3"/>
  <c r="M447" i="3"/>
  <c r="E448" i="3"/>
  <c r="F448" i="3"/>
  <c r="L448" i="3"/>
  <c r="M448" i="3"/>
  <c r="E449" i="3"/>
  <c r="L449" i="3"/>
  <c r="M449" i="3"/>
  <c r="E450" i="3"/>
  <c r="F450" i="3"/>
  <c r="G450" i="3"/>
  <c r="L450" i="3"/>
  <c r="M450" i="3"/>
  <c r="E451" i="3"/>
  <c r="F451" i="3"/>
  <c r="F517" i="3" s="1"/>
  <c r="F649" i="3" s="1"/>
  <c r="G451" i="3"/>
  <c r="L451" i="3"/>
  <c r="M451" i="3"/>
  <c r="E452" i="3"/>
  <c r="L452" i="3"/>
  <c r="M452" i="3"/>
  <c r="E453" i="3"/>
  <c r="F453" i="3"/>
  <c r="F519" i="3" s="1"/>
  <c r="L453" i="3"/>
  <c r="M453" i="3"/>
  <c r="E454" i="3"/>
  <c r="L454" i="3"/>
  <c r="M454" i="3"/>
  <c r="E455" i="3"/>
  <c r="G455" i="3"/>
  <c r="L455" i="3"/>
  <c r="M455" i="3"/>
  <c r="E456" i="3"/>
  <c r="F456" i="3"/>
  <c r="G456" i="3"/>
  <c r="L456" i="3"/>
  <c r="M456" i="3"/>
  <c r="E457" i="3"/>
  <c r="F457" i="3"/>
  <c r="G457" i="3"/>
  <c r="G523" i="3" s="1"/>
  <c r="G655" i="3" s="1"/>
  <c r="L457" i="3"/>
  <c r="M457" i="3"/>
  <c r="E458" i="3"/>
  <c r="F458" i="3"/>
  <c r="G458" i="3"/>
  <c r="L458" i="3"/>
  <c r="M458" i="3"/>
  <c r="E459" i="3"/>
  <c r="F459" i="3"/>
  <c r="L459" i="3"/>
  <c r="M459" i="3"/>
  <c r="E460" i="3"/>
  <c r="F460" i="3"/>
  <c r="G460" i="3"/>
  <c r="G526" i="3" s="1"/>
  <c r="L460" i="3"/>
  <c r="M460" i="3"/>
  <c r="E461" i="3"/>
  <c r="F461" i="3"/>
  <c r="L461" i="3"/>
  <c r="M461" i="3"/>
  <c r="E462" i="3"/>
  <c r="G462" i="3"/>
  <c r="L462" i="3"/>
  <c r="M462" i="3"/>
  <c r="E464" i="3"/>
  <c r="F464" i="3"/>
  <c r="F596" i="3" s="1"/>
  <c r="G464" i="3"/>
  <c r="G596" i="3" s="1"/>
  <c r="I464" i="3"/>
  <c r="I465" i="3" s="1"/>
  <c r="I466" i="3" s="1"/>
  <c r="I467" i="3" s="1"/>
  <c r="I468" i="3" s="1"/>
  <c r="I469" i="3" s="1"/>
  <c r="I470" i="3" s="1"/>
  <c r="I471" i="3" s="1"/>
  <c r="I472" i="3" s="1"/>
  <c r="I473" i="3" s="1"/>
  <c r="I474" i="3" s="1"/>
  <c r="I475" i="3" s="1"/>
  <c r="I476" i="3" s="1"/>
  <c r="I477" i="3" s="1"/>
  <c r="I478" i="3" s="1"/>
  <c r="I479" i="3" s="1"/>
  <c r="I480" i="3" s="1"/>
  <c r="I481" i="3" s="1"/>
  <c r="I482" i="3" s="1"/>
  <c r="I483" i="3" s="1"/>
  <c r="I484" i="3" s="1"/>
  <c r="I485" i="3" s="1"/>
  <c r="I486" i="3" s="1"/>
  <c r="I487" i="3" s="1"/>
  <c r="I488" i="3" s="1"/>
  <c r="I489" i="3" s="1"/>
  <c r="I490" i="3" s="1"/>
  <c r="I491" i="3" s="1"/>
  <c r="I492" i="3" s="1"/>
  <c r="I493" i="3" s="1"/>
  <c r="I494" i="3" s="1"/>
  <c r="I495" i="3" s="1"/>
  <c r="I496" i="3" s="1"/>
  <c r="I497" i="3" s="1"/>
  <c r="I498" i="3" s="1"/>
  <c r="I499" i="3" s="1"/>
  <c r="I500" i="3" s="1"/>
  <c r="I501" i="3" s="1"/>
  <c r="I502" i="3" s="1"/>
  <c r="I503" i="3" s="1"/>
  <c r="I504" i="3" s="1"/>
  <c r="I505" i="3" s="1"/>
  <c r="I506" i="3" s="1"/>
  <c r="I507" i="3" s="1"/>
  <c r="I508" i="3" s="1"/>
  <c r="I509" i="3" s="1"/>
  <c r="I510" i="3" s="1"/>
  <c r="I511" i="3" s="1"/>
  <c r="I512" i="3" s="1"/>
  <c r="I513" i="3" s="1"/>
  <c r="I514" i="3" s="1"/>
  <c r="I515" i="3" s="1"/>
  <c r="I516" i="3" s="1"/>
  <c r="I517" i="3" s="1"/>
  <c r="I518" i="3" s="1"/>
  <c r="I519" i="3" s="1"/>
  <c r="I520" i="3" s="1"/>
  <c r="I521" i="3" s="1"/>
  <c r="I522" i="3" s="1"/>
  <c r="I523" i="3" s="1"/>
  <c r="I524" i="3" s="1"/>
  <c r="I525" i="3" s="1"/>
  <c r="I526" i="3" s="1"/>
  <c r="I527" i="3" s="1"/>
  <c r="I528" i="3" s="1"/>
  <c r="K464" i="3"/>
  <c r="K465" i="3" s="1"/>
  <c r="K466" i="3" s="1"/>
  <c r="K467" i="3" s="1"/>
  <c r="K468" i="3" s="1"/>
  <c r="K469" i="3" s="1"/>
  <c r="K470" i="3" s="1"/>
  <c r="K471" i="3" s="1"/>
  <c r="K472" i="3" s="1"/>
  <c r="K473" i="3" s="1"/>
  <c r="K474" i="3" s="1"/>
  <c r="K475" i="3" s="1"/>
  <c r="K476" i="3" s="1"/>
  <c r="K477" i="3" s="1"/>
  <c r="K478" i="3" s="1"/>
  <c r="K479" i="3" s="1"/>
  <c r="K480" i="3" s="1"/>
  <c r="K481" i="3" s="1"/>
  <c r="K482" i="3" s="1"/>
  <c r="K483" i="3" s="1"/>
  <c r="K484" i="3" s="1"/>
  <c r="K485" i="3" s="1"/>
  <c r="K486" i="3" s="1"/>
  <c r="K487" i="3" s="1"/>
  <c r="K488" i="3" s="1"/>
  <c r="K489" i="3" s="1"/>
  <c r="K490" i="3" s="1"/>
  <c r="K491" i="3" s="1"/>
  <c r="K492" i="3" s="1"/>
  <c r="K493" i="3" s="1"/>
  <c r="K494" i="3" s="1"/>
  <c r="K495" i="3" s="1"/>
  <c r="K496" i="3" s="1"/>
  <c r="K497" i="3" s="1"/>
  <c r="K498" i="3" s="1"/>
  <c r="K499" i="3" s="1"/>
  <c r="K500" i="3" s="1"/>
  <c r="K501" i="3" s="1"/>
  <c r="K502" i="3" s="1"/>
  <c r="K503" i="3" s="1"/>
  <c r="K504" i="3" s="1"/>
  <c r="K505" i="3" s="1"/>
  <c r="K506" i="3" s="1"/>
  <c r="K507" i="3" s="1"/>
  <c r="K508" i="3" s="1"/>
  <c r="K509" i="3" s="1"/>
  <c r="K510" i="3" s="1"/>
  <c r="K511" i="3" s="1"/>
  <c r="K512" i="3" s="1"/>
  <c r="K513" i="3" s="1"/>
  <c r="K514" i="3" s="1"/>
  <c r="K515" i="3" s="1"/>
  <c r="K516" i="3" s="1"/>
  <c r="K517" i="3" s="1"/>
  <c r="K518" i="3" s="1"/>
  <c r="K519" i="3" s="1"/>
  <c r="K520" i="3" s="1"/>
  <c r="K521" i="3" s="1"/>
  <c r="K522" i="3" s="1"/>
  <c r="K523" i="3" s="1"/>
  <c r="K524" i="3" s="1"/>
  <c r="K525" i="3" s="1"/>
  <c r="K526" i="3" s="1"/>
  <c r="K527" i="3" s="1"/>
  <c r="K528" i="3" s="1"/>
  <c r="L464" i="3"/>
  <c r="M464" i="3"/>
  <c r="E465" i="3"/>
  <c r="F465" i="3"/>
  <c r="F531" i="3" s="1"/>
  <c r="G465" i="3"/>
  <c r="G531" i="3" s="1"/>
  <c r="L465" i="3"/>
  <c r="M465" i="3"/>
  <c r="E466" i="3"/>
  <c r="F466" i="3"/>
  <c r="F532" i="3" s="1"/>
  <c r="G466" i="3"/>
  <c r="G532" i="3" s="1"/>
  <c r="L466" i="3"/>
  <c r="M466" i="3"/>
  <c r="E467" i="3"/>
  <c r="F467" i="3"/>
  <c r="F599" i="3" s="1"/>
  <c r="G467" i="3"/>
  <c r="G533" i="3" s="1"/>
  <c r="L467" i="3"/>
  <c r="M467" i="3"/>
  <c r="E468" i="3"/>
  <c r="F468" i="3"/>
  <c r="F534" i="3" s="1"/>
  <c r="G468" i="3"/>
  <c r="G534" i="3" s="1"/>
  <c r="L468" i="3"/>
  <c r="M468" i="3"/>
  <c r="E469" i="3"/>
  <c r="L469" i="3"/>
  <c r="M469" i="3"/>
  <c r="E470" i="3"/>
  <c r="L470" i="3"/>
  <c r="M470" i="3"/>
  <c r="E471" i="3"/>
  <c r="G471" i="3"/>
  <c r="G537" i="3" s="1"/>
  <c r="L471" i="3"/>
  <c r="M471" i="3"/>
  <c r="E472" i="3"/>
  <c r="F472" i="3"/>
  <c r="G472" i="3"/>
  <c r="G538" i="3" s="1"/>
  <c r="L472" i="3"/>
  <c r="M472" i="3"/>
  <c r="E473" i="3"/>
  <c r="F473" i="3"/>
  <c r="G473" i="3"/>
  <c r="L473" i="3"/>
  <c r="M473" i="3"/>
  <c r="E474" i="3"/>
  <c r="F474" i="3"/>
  <c r="F540" i="3" s="1"/>
  <c r="G474" i="3"/>
  <c r="L474" i="3"/>
  <c r="M474" i="3"/>
  <c r="E475" i="3"/>
  <c r="G475" i="3"/>
  <c r="G607" i="3" s="1"/>
  <c r="L475" i="3"/>
  <c r="M475" i="3"/>
  <c r="E476" i="3"/>
  <c r="F476" i="3"/>
  <c r="L476" i="3"/>
  <c r="M476" i="3"/>
  <c r="E477" i="3"/>
  <c r="L477" i="3"/>
  <c r="M477" i="3"/>
  <c r="E478" i="3"/>
  <c r="L478" i="3"/>
  <c r="M478" i="3"/>
  <c r="E479" i="3"/>
  <c r="L479" i="3"/>
  <c r="M479" i="3"/>
  <c r="E480" i="3"/>
  <c r="F480" i="3"/>
  <c r="G480" i="3"/>
  <c r="L480" i="3"/>
  <c r="M480" i="3"/>
  <c r="E481" i="3"/>
  <c r="G481" i="3"/>
  <c r="L481" i="3"/>
  <c r="M481" i="3"/>
  <c r="E482" i="3"/>
  <c r="F482" i="3"/>
  <c r="F614" i="3" s="1"/>
  <c r="G482" i="3"/>
  <c r="G548" i="3" s="1"/>
  <c r="L482" i="3"/>
  <c r="M482" i="3"/>
  <c r="E483" i="3"/>
  <c r="F483" i="3"/>
  <c r="F615" i="3" s="1"/>
  <c r="G483" i="3"/>
  <c r="L483" i="3"/>
  <c r="M483" i="3"/>
  <c r="E484" i="3"/>
  <c r="F484" i="3"/>
  <c r="G484" i="3"/>
  <c r="G616" i="3" s="1"/>
  <c r="L484" i="3"/>
  <c r="M484" i="3"/>
  <c r="E485" i="3"/>
  <c r="L485" i="3"/>
  <c r="M485" i="3"/>
  <c r="E486" i="3"/>
  <c r="F486" i="3"/>
  <c r="L486" i="3"/>
  <c r="M486" i="3"/>
  <c r="E487" i="3"/>
  <c r="L487" i="3"/>
  <c r="M487" i="3"/>
  <c r="E488" i="3"/>
  <c r="F488" i="3"/>
  <c r="G488" i="3"/>
  <c r="G554" i="3" s="1"/>
  <c r="L488" i="3"/>
  <c r="M488" i="3"/>
  <c r="E489" i="3"/>
  <c r="F489" i="3"/>
  <c r="G489" i="3"/>
  <c r="G555" i="3" s="1"/>
  <c r="L489" i="3"/>
  <c r="M489" i="3"/>
  <c r="E490" i="3"/>
  <c r="F490" i="3"/>
  <c r="F556" i="3" s="1"/>
  <c r="G490" i="3"/>
  <c r="G556" i="3" s="1"/>
  <c r="L490" i="3"/>
  <c r="M490" i="3"/>
  <c r="E491" i="3"/>
  <c r="L491" i="3"/>
  <c r="M491" i="3"/>
  <c r="E492" i="3"/>
  <c r="F492" i="3"/>
  <c r="L492" i="3"/>
  <c r="M492" i="3"/>
  <c r="E493" i="3"/>
  <c r="F493" i="3"/>
  <c r="L493" i="3"/>
  <c r="M493" i="3"/>
  <c r="E494" i="3"/>
  <c r="G494" i="3"/>
  <c r="L494" i="3"/>
  <c r="M494" i="3"/>
  <c r="E495" i="3"/>
  <c r="G495" i="3"/>
  <c r="G561" i="3" s="1"/>
  <c r="L495" i="3"/>
  <c r="M495" i="3"/>
  <c r="E496" i="3"/>
  <c r="G496" i="3"/>
  <c r="L496" i="3"/>
  <c r="M496" i="3"/>
  <c r="E497" i="3"/>
  <c r="F497" i="3"/>
  <c r="F563" i="3" s="1"/>
  <c r="L497" i="3"/>
  <c r="M497" i="3"/>
  <c r="E498" i="3"/>
  <c r="F498" i="3"/>
  <c r="F564" i="3" s="1"/>
  <c r="G498" i="3"/>
  <c r="L498" i="3"/>
  <c r="M498" i="3"/>
  <c r="E499" i="3"/>
  <c r="F499" i="3"/>
  <c r="F631" i="3" s="1"/>
  <c r="G499" i="3"/>
  <c r="L499" i="3"/>
  <c r="M499" i="3"/>
  <c r="E500" i="3"/>
  <c r="G500" i="3"/>
  <c r="G632" i="3" s="1"/>
  <c r="L500" i="3"/>
  <c r="M500" i="3"/>
  <c r="E501" i="3"/>
  <c r="F501" i="3"/>
  <c r="L501" i="3"/>
  <c r="M501" i="3"/>
  <c r="E502" i="3"/>
  <c r="F502" i="3"/>
  <c r="F568" i="3" s="1"/>
  <c r="L502" i="3"/>
  <c r="M502" i="3"/>
  <c r="E503" i="3"/>
  <c r="G503" i="3"/>
  <c r="L503" i="3"/>
  <c r="M503" i="3"/>
  <c r="E504" i="3"/>
  <c r="G504" i="3"/>
  <c r="G570" i="3" s="1"/>
  <c r="L504" i="3"/>
  <c r="M504" i="3"/>
  <c r="E505" i="3"/>
  <c r="L505" i="3"/>
  <c r="M505" i="3"/>
  <c r="E506" i="3"/>
  <c r="G506" i="3"/>
  <c r="L506" i="3"/>
  <c r="M506" i="3"/>
  <c r="E507" i="3"/>
  <c r="F507" i="3"/>
  <c r="F639" i="3" s="1"/>
  <c r="L507" i="3"/>
  <c r="M507" i="3"/>
  <c r="E508" i="3"/>
  <c r="F508" i="3"/>
  <c r="F640" i="3" s="1"/>
  <c r="L508" i="3"/>
  <c r="M508" i="3"/>
  <c r="E509" i="3"/>
  <c r="F509" i="3"/>
  <c r="G509" i="3"/>
  <c r="G575" i="3" s="1"/>
  <c r="L509" i="3"/>
  <c r="M509" i="3"/>
  <c r="E510" i="3"/>
  <c r="L510" i="3"/>
  <c r="M510" i="3"/>
  <c r="E511" i="3"/>
  <c r="F511" i="3"/>
  <c r="G511" i="3"/>
  <c r="G577" i="3" s="1"/>
  <c r="L511" i="3"/>
  <c r="M511" i="3"/>
  <c r="E512" i="3"/>
  <c r="F512" i="3"/>
  <c r="G512" i="3"/>
  <c r="L512" i="3"/>
  <c r="M512" i="3"/>
  <c r="E513" i="3"/>
  <c r="F513" i="3"/>
  <c r="F579" i="3" s="1"/>
  <c r="G513" i="3"/>
  <c r="G579" i="3" s="1"/>
  <c r="L513" i="3"/>
  <c r="M513" i="3"/>
  <c r="E514" i="3"/>
  <c r="F514" i="3"/>
  <c r="F580" i="3" s="1"/>
  <c r="L514" i="3"/>
  <c r="M514" i="3"/>
  <c r="E515" i="3"/>
  <c r="L515" i="3"/>
  <c r="M515" i="3"/>
  <c r="E516" i="3"/>
  <c r="F516" i="3"/>
  <c r="G516" i="3"/>
  <c r="G648" i="3" s="1"/>
  <c r="L516" i="3"/>
  <c r="M516" i="3"/>
  <c r="E517" i="3"/>
  <c r="G517" i="3"/>
  <c r="L517" i="3"/>
  <c r="M517" i="3"/>
  <c r="E518" i="3"/>
  <c r="F518" i="3"/>
  <c r="L518" i="3"/>
  <c r="M518" i="3"/>
  <c r="E519" i="3"/>
  <c r="G519" i="3"/>
  <c r="L519" i="3"/>
  <c r="M519" i="3"/>
  <c r="E520" i="3"/>
  <c r="F520" i="3"/>
  <c r="F586" i="3" s="1"/>
  <c r="L520" i="3"/>
  <c r="M520" i="3"/>
  <c r="E521" i="3"/>
  <c r="F521" i="3"/>
  <c r="F587" i="3" s="1"/>
  <c r="G521" i="3"/>
  <c r="G587" i="3" s="1"/>
  <c r="L521" i="3"/>
  <c r="M521" i="3"/>
  <c r="E522" i="3"/>
  <c r="F522" i="3"/>
  <c r="F588" i="3" s="1"/>
  <c r="G522" i="3"/>
  <c r="L522" i="3"/>
  <c r="M522" i="3"/>
  <c r="E523" i="3"/>
  <c r="F523" i="3"/>
  <c r="F655" i="3" s="1"/>
  <c r="L523" i="3"/>
  <c r="M523" i="3"/>
  <c r="E524" i="3"/>
  <c r="F524" i="3"/>
  <c r="F656" i="3" s="1"/>
  <c r="G524" i="3"/>
  <c r="G656" i="3" s="1"/>
  <c r="L524" i="3"/>
  <c r="M524" i="3"/>
  <c r="E525" i="3"/>
  <c r="F525" i="3"/>
  <c r="G525" i="3"/>
  <c r="L525" i="3"/>
  <c r="M525" i="3"/>
  <c r="E526" i="3"/>
  <c r="F526" i="3"/>
  <c r="L526" i="3"/>
  <c r="M526" i="3"/>
  <c r="E527" i="3"/>
  <c r="F527" i="3"/>
  <c r="G527" i="3"/>
  <c r="L527" i="3"/>
  <c r="M527" i="3"/>
  <c r="E528" i="3"/>
  <c r="F528" i="3"/>
  <c r="G528" i="3"/>
  <c r="L528" i="3"/>
  <c r="M528" i="3"/>
  <c r="E530" i="3"/>
  <c r="F530" i="3"/>
  <c r="G530" i="3"/>
  <c r="I530" i="3"/>
  <c r="I531" i="3" s="1"/>
  <c r="I532" i="3" s="1"/>
  <c r="I533" i="3" s="1"/>
  <c r="I534" i="3" s="1"/>
  <c r="I535" i="3" s="1"/>
  <c r="I536" i="3" s="1"/>
  <c r="I537" i="3" s="1"/>
  <c r="I538" i="3" s="1"/>
  <c r="I539" i="3" s="1"/>
  <c r="I540" i="3" s="1"/>
  <c r="I541" i="3" s="1"/>
  <c r="I542" i="3" s="1"/>
  <c r="I543" i="3" s="1"/>
  <c r="I544" i="3" s="1"/>
  <c r="I545" i="3" s="1"/>
  <c r="I546" i="3" s="1"/>
  <c r="I547" i="3" s="1"/>
  <c r="I548" i="3" s="1"/>
  <c r="I549" i="3" s="1"/>
  <c r="I550" i="3" s="1"/>
  <c r="I551" i="3" s="1"/>
  <c r="I552" i="3" s="1"/>
  <c r="I553" i="3" s="1"/>
  <c r="I554" i="3" s="1"/>
  <c r="I555" i="3" s="1"/>
  <c r="I556" i="3" s="1"/>
  <c r="I557" i="3" s="1"/>
  <c r="I558" i="3" s="1"/>
  <c r="I559" i="3" s="1"/>
  <c r="I560" i="3" s="1"/>
  <c r="I561" i="3" s="1"/>
  <c r="I562" i="3" s="1"/>
  <c r="I563" i="3" s="1"/>
  <c r="I564" i="3" s="1"/>
  <c r="I565" i="3" s="1"/>
  <c r="I566" i="3" s="1"/>
  <c r="I567" i="3" s="1"/>
  <c r="I568" i="3" s="1"/>
  <c r="I569" i="3" s="1"/>
  <c r="I570" i="3" s="1"/>
  <c r="I571" i="3" s="1"/>
  <c r="I572" i="3" s="1"/>
  <c r="I573" i="3" s="1"/>
  <c r="I574" i="3" s="1"/>
  <c r="I575" i="3" s="1"/>
  <c r="I576" i="3" s="1"/>
  <c r="I577" i="3" s="1"/>
  <c r="I578" i="3" s="1"/>
  <c r="I579" i="3" s="1"/>
  <c r="I580" i="3" s="1"/>
  <c r="I581" i="3" s="1"/>
  <c r="I582" i="3" s="1"/>
  <c r="I583" i="3" s="1"/>
  <c r="I584" i="3" s="1"/>
  <c r="I585" i="3" s="1"/>
  <c r="I586" i="3" s="1"/>
  <c r="I587" i="3" s="1"/>
  <c r="I588" i="3" s="1"/>
  <c r="I589" i="3" s="1"/>
  <c r="I590" i="3" s="1"/>
  <c r="I591" i="3" s="1"/>
  <c r="I592" i="3" s="1"/>
  <c r="I593" i="3" s="1"/>
  <c r="I594" i="3" s="1"/>
  <c r="K530" i="3"/>
  <c r="K531" i="3" s="1"/>
  <c r="K532" i="3" s="1"/>
  <c r="K533" i="3" s="1"/>
  <c r="K534" i="3" s="1"/>
  <c r="K535" i="3" s="1"/>
  <c r="K536" i="3" s="1"/>
  <c r="K537" i="3" s="1"/>
  <c r="K538" i="3" s="1"/>
  <c r="K539" i="3" s="1"/>
  <c r="K540" i="3" s="1"/>
  <c r="K541" i="3" s="1"/>
  <c r="K542" i="3" s="1"/>
  <c r="K543" i="3" s="1"/>
  <c r="K544" i="3" s="1"/>
  <c r="K545" i="3" s="1"/>
  <c r="K546" i="3" s="1"/>
  <c r="K547" i="3" s="1"/>
  <c r="K548" i="3" s="1"/>
  <c r="K549" i="3" s="1"/>
  <c r="K550" i="3" s="1"/>
  <c r="K551" i="3" s="1"/>
  <c r="K552" i="3" s="1"/>
  <c r="K553" i="3" s="1"/>
  <c r="K554" i="3" s="1"/>
  <c r="K555" i="3" s="1"/>
  <c r="K556" i="3" s="1"/>
  <c r="K557" i="3" s="1"/>
  <c r="K558" i="3" s="1"/>
  <c r="K559" i="3" s="1"/>
  <c r="K560" i="3" s="1"/>
  <c r="K561" i="3" s="1"/>
  <c r="K562" i="3" s="1"/>
  <c r="K563" i="3" s="1"/>
  <c r="K564" i="3" s="1"/>
  <c r="K565" i="3" s="1"/>
  <c r="K566" i="3" s="1"/>
  <c r="K567" i="3" s="1"/>
  <c r="K568" i="3" s="1"/>
  <c r="K569" i="3" s="1"/>
  <c r="K570" i="3" s="1"/>
  <c r="K571" i="3" s="1"/>
  <c r="K572" i="3" s="1"/>
  <c r="K573" i="3" s="1"/>
  <c r="K574" i="3" s="1"/>
  <c r="K575" i="3" s="1"/>
  <c r="K576" i="3" s="1"/>
  <c r="K577" i="3" s="1"/>
  <c r="K578" i="3" s="1"/>
  <c r="K579" i="3" s="1"/>
  <c r="K580" i="3" s="1"/>
  <c r="K581" i="3" s="1"/>
  <c r="K582" i="3" s="1"/>
  <c r="K583" i="3" s="1"/>
  <c r="K584" i="3" s="1"/>
  <c r="K585" i="3" s="1"/>
  <c r="K586" i="3" s="1"/>
  <c r="K587" i="3" s="1"/>
  <c r="K588" i="3" s="1"/>
  <c r="K589" i="3" s="1"/>
  <c r="K590" i="3" s="1"/>
  <c r="K591" i="3" s="1"/>
  <c r="K592" i="3" s="1"/>
  <c r="K593" i="3" s="1"/>
  <c r="K594" i="3" s="1"/>
  <c r="L530" i="3"/>
  <c r="M530" i="3"/>
  <c r="E531" i="3"/>
  <c r="L531" i="3"/>
  <c r="M531" i="3"/>
  <c r="E532" i="3"/>
  <c r="L532" i="3"/>
  <c r="M532" i="3"/>
  <c r="E533" i="3"/>
  <c r="L533" i="3"/>
  <c r="M533" i="3"/>
  <c r="E534" i="3"/>
  <c r="L534" i="3"/>
  <c r="M534" i="3"/>
  <c r="E535" i="3"/>
  <c r="L535" i="3"/>
  <c r="M535" i="3"/>
  <c r="E536" i="3"/>
  <c r="G536" i="3"/>
  <c r="L536" i="3"/>
  <c r="M536" i="3"/>
  <c r="E537" i="3"/>
  <c r="L537" i="3"/>
  <c r="M537" i="3"/>
  <c r="E538" i="3"/>
  <c r="F538" i="3"/>
  <c r="L538" i="3"/>
  <c r="M538" i="3"/>
  <c r="E539" i="3"/>
  <c r="F539" i="3"/>
  <c r="G539" i="3"/>
  <c r="L539" i="3"/>
  <c r="M539" i="3"/>
  <c r="E540" i="3"/>
  <c r="G540" i="3"/>
  <c r="L540" i="3"/>
  <c r="M540" i="3"/>
  <c r="E541" i="3"/>
  <c r="G541" i="3"/>
  <c r="L541" i="3"/>
  <c r="M541" i="3"/>
  <c r="E542" i="3"/>
  <c r="F542" i="3"/>
  <c r="G542" i="3"/>
  <c r="L542" i="3"/>
  <c r="M542" i="3"/>
  <c r="E543" i="3"/>
  <c r="L543" i="3"/>
  <c r="M543" i="3"/>
  <c r="E544" i="3"/>
  <c r="L544" i="3"/>
  <c r="M544" i="3"/>
  <c r="E545" i="3"/>
  <c r="F545" i="3"/>
  <c r="L545" i="3"/>
  <c r="M545" i="3"/>
  <c r="E546" i="3"/>
  <c r="F546" i="3"/>
  <c r="G546" i="3"/>
  <c r="L546" i="3"/>
  <c r="M546" i="3"/>
  <c r="E547" i="3"/>
  <c r="F547" i="3"/>
  <c r="G547" i="3"/>
  <c r="L547" i="3"/>
  <c r="M547" i="3"/>
  <c r="E548" i="3"/>
  <c r="F548" i="3"/>
  <c r="L548" i="3"/>
  <c r="M548" i="3"/>
  <c r="E549" i="3"/>
  <c r="F549" i="3"/>
  <c r="G549" i="3"/>
  <c r="L549" i="3"/>
  <c r="M549" i="3"/>
  <c r="E550" i="3"/>
  <c r="F550" i="3"/>
  <c r="G550" i="3"/>
  <c r="L550" i="3"/>
  <c r="M550" i="3"/>
  <c r="E551" i="3"/>
  <c r="F551" i="3"/>
  <c r="L551" i="3"/>
  <c r="M551" i="3"/>
  <c r="E552" i="3"/>
  <c r="F552" i="3"/>
  <c r="G552" i="3"/>
  <c r="L552" i="3"/>
  <c r="M552" i="3"/>
  <c r="E553" i="3"/>
  <c r="F553" i="3"/>
  <c r="L553" i="3"/>
  <c r="M553" i="3"/>
  <c r="E554" i="3"/>
  <c r="F554" i="3"/>
  <c r="L554" i="3"/>
  <c r="M554" i="3"/>
  <c r="E555" i="3"/>
  <c r="F555" i="3"/>
  <c r="L555" i="3"/>
  <c r="M555" i="3"/>
  <c r="E556" i="3"/>
  <c r="L556" i="3"/>
  <c r="M556" i="3"/>
  <c r="E557" i="3"/>
  <c r="L557" i="3"/>
  <c r="M557" i="3"/>
  <c r="E558" i="3"/>
  <c r="F558" i="3"/>
  <c r="G558" i="3"/>
  <c r="L558" i="3"/>
  <c r="M558" i="3"/>
  <c r="E559" i="3"/>
  <c r="F559" i="3"/>
  <c r="L559" i="3"/>
  <c r="M559" i="3"/>
  <c r="E560" i="3"/>
  <c r="F560" i="3"/>
  <c r="G560" i="3"/>
  <c r="L560" i="3"/>
  <c r="M560" i="3"/>
  <c r="E561" i="3"/>
  <c r="F561" i="3"/>
  <c r="L561" i="3"/>
  <c r="M561" i="3"/>
  <c r="E562" i="3"/>
  <c r="G562" i="3"/>
  <c r="L562" i="3"/>
  <c r="M562" i="3"/>
  <c r="E563" i="3"/>
  <c r="L563" i="3"/>
  <c r="M563" i="3"/>
  <c r="E564" i="3"/>
  <c r="G564" i="3"/>
  <c r="L564" i="3"/>
  <c r="M564" i="3"/>
  <c r="E565" i="3"/>
  <c r="G565" i="3"/>
  <c r="L565" i="3"/>
  <c r="M565" i="3"/>
  <c r="E566" i="3"/>
  <c r="G566" i="3"/>
  <c r="L566" i="3"/>
  <c r="M566" i="3"/>
  <c r="E567" i="3"/>
  <c r="F567" i="3"/>
  <c r="L567" i="3"/>
  <c r="M567" i="3"/>
  <c r="E568" i="3"/>
  <c r="L568" i="3"/>
  <c r="M568" i="3"/>
  <c r="E569" i="3"/>
  <c r="F569" i="3"/>
  <c r="G569" i="3"/>
  <c r="L569" i="3"/>
  <c r="M569" i="3"/>
  <c r="E570" i="3"/>
  <c r="L570" i="3"/>
  <c r="M570" i="3"/>
  <c r="E571" i="3"/>
  <c r="L571" i="3"/>
  <c r="M571" i="3"/>
  <c r="E572" i="3"/>
  <c r="G572" i="3"/>
  <c r="L572" i="3"/>
  <c r="M572" i="3"/>
  <c r="E573" i="3"/>
  <c r="L573" i="3"/>
  <c r="M573" i="3"/>
  <c r="E574" i="3"/>
  <c r="F574" i="3"/>
  <c r="G574" i="3"/>
  <c r="L574" i="3"/>
  <c r="M574" i="3"/>
  <c r="E575" i="3"/>
  <c r="F575" i="3"/>
  <c r="L575" i="3"/>
  <c r="M575" i="3"/>
  <c r="E576" i="3"/>
  <c r="G576" i="3"/>
  <c r="L576" i="3"/>
  <c r="M576" i="3"/>
  <c r="E577" i="3"/>
  <c r="F577" i="3"/>
  <c r="L577" i="3"/>
  <c r="M577" i="3"/>
  <c r="E578" i="3"/>
  <c r="F578" i="3"/>
  <c r="G578" i="3"/>
  <c r="L578" i="3"/>
  <c r="M578" i="3"/>
  <c r="E579" i="3"/>
  <c r="L579" i="3"/>
  <c r="M579" i="3"/>
  <c r="E580" i="3"/>
  <c r="L580" i="3"/>
  <c r="M580" i="3"/>
  <c r="E581" i="3"/>
  <c r="G581" i="3"/>
  <c r="L581" i="3"/>
  <c r="M581" i="3"/>
  <c r="E582" i="3"/>
  <c r="F582" i="3"/>
  <c r="G582" i="3"/>
  <c r="L582" i="3"/>
  <c r="M582" i="3"/>
  <c r="E583" i="3"/>
  <c r="F583" i="3"/>
  <c r="L583" i="3"/>
  <c r="M583" i="3"/>
  <c r="E584" i="3"/>
  <c r="F584" i="3"/>
  <c r="G584" i="3"/>
  <c r="L584" i="3"/>
  <c r="M584" i="3"/>
  <c r="E585" i="3"/>
  <c r="F585" i="3"/>
  <c r="G585" i="3"/>
  <c r="L585" i="3"/>
  <c r="M585" i="3"/>
  <c r="E586" i="3"/>
  <c r="L586" i="3"/>
  <c r="M586" i="3"/>
  <c r="E587" i="3"/>
  <c r="L587" i="3"/>
  <c r="M587" i="3"/>
  <c r="E588" i="3"/>
  <c r="G588" i="3"/>
  <c r="L588" i="3"/>
  <c r="M588" i="3"/>
  <c r="E589" i="3"/>
  <c r="L589" i="3"/>
  <c r="M589" i="3"/>
  <c r="E590" i="3"/>
  <c r="F590" i="3"/>
  <c r="G590" i="3"/>
  <c r="L590" i="3"/>
  <c r="M590" i="3"/>
  <c r="E591" i="3"/>
  <c r="F591" i="3"/>
  <c r="G591" i="3"/>
  <c r="L591" i="3"/>
  <c r="M591" i="3"/>
  <c r="E592" i="3"/>
  <c r="F592" i="3"/>
  <c r="G592" i="3"/>
  <c r="L592" i="3"/>
  <c r="M592" i="3"/>
  <c r="E593" i="3"/>
  <c r="F593" i="3"/>
  <c r="G593" i="3"/>
  <c r="L593" i="3"/>
  <c r="M593" i="3"/>
  <c r="E594" i="3"/>
  <c r="F594" i="3"/>
  <c r="G594" i="3"/>
  <c r="L594" i="3"/>
  <c r="M594" i="3"/>
  <c r="E596" i="3"/>
  <c r="E597" i="3"/>
  <c r="F597" i="3"/>
  <c r="G597" i="3"/>
  <c r="H597" i="3"/>
  <c r="I597" i="3"/>
  <c r="I598" i="3" s="1"/>
  <c r="J597" i="3"/>
  <c r="J598" i="3" s="1"/>
  <c r="J599" i="3" s="1"/>
  <c r="J600" i="3" s="1"/>
  <c r="J601" i="3" s="1"/>
  <c r="J602" i="3" s="1"/>
  <c r="J603" i="3" s="1"/>
  <c r="J604" i="3" s="1"/>
  <c r="J605" i="3" s="1"/>
  <c r="J606" i="3" s="1"/>
  <c r="J607" i="3" s="1"/>
  <c r="J608" i="3" s="1"/>
  <c r="J609" i="3" s="1"/>
  <c r="J610" i="3" s="1"/>
  <c r="J611" i="3" s="1"/>
  <c r="J612" i="3" s="1"/>
  <c r="J613" i="3" s="1"/>
  <c r="J614" i="3" s="1"/>
  <c r="J615" i="3" s="1"/>
  <c r="J616" i="3" s="1"/>
  <c r="J617" i="3" s="1"/>
  <c r="J618" i="3" s="1"/>
  <c r="J619" i="3" s="1"/>
  <c r="J620" i="3" s="1"/>
  <c r="J621" i="3" s="1"/>
  <c r="J622" i="3" s="1"/>
  <c r="J623" i="3" s="1"/>
  <c r="J624" i="3" s="1"/>
  <c r="J625" i="3" s="1"/>
  <c r="J626" i="3" s="1"/>
  <c r="J627" i="3" s="1"/>
  <c r="J628" i="3" s="1"/>
  <c r="J629" i="3" s="1"/>
  <c r="J630" i="3" s="1"/>
  <c r="J631" i="3" s="1"/>
  <c r="J632" i="3" s="1"/>
  <c r="J633" i="3" s="1"/>
  <c r="J634" i="3" s="1"/>
  <c r="J635" i="3" s="1"/>
  <c r="J636" i="3" s="1"/>
  <c r="J637" i="3" s="1"/>
  <c r="J638" i="3" s="1"/>
  <c r="J639" i="3" s="1"/>
  <c r="J640" i="3" s="1"/>
  <c r="J641" i="3" s="1"/>
  <c r="J642" i="3" s="1"/>
  <c r="J643" i="3" s="1"/>
  <c r="J644" i="3" s="1"/>
  <c r="J645" i="3" s="1"/>
  <c r="J646" i="3" s="1"/>
  <c r="J647" i="3" s="1"/>
  <c r="J648" i="3" s="1"/>
  <c r="J649" i="3" s="1"/>
  <c r="J650" i="3" s="1"/>
  <c r="J651" i="3" s="1"/>
  <c r="J652" i="3" s="1"/>
  <c r="J653" i="3" s="1"/>
  <c r="J654" i="3" s="1"/>
  <c r="J655" i="3" s="1"/>
  <c r="J656" i="3" s="1"/>
  <c r="J657" i="3" s="1"/>
  <c r="J658" i="3" s="1"/>
  <c r="J659" i="3" s="1"/>
  <c r="J660" i="3" s="1"/>
  <c r="K597" i="3"/>
  <c r="K598" i="3" s="1"/>
  <c r="K599" i="3" s="1"/>
  <c r="K600" i="3" s="1"/>
  <c r="E598" i="3"/>
  <c r="G598" i="3"/>
  <c r="H598" i="3"/>
  <c r="H599" i="3" s="1"/>
  <c r="H600" i="3" s="1"/>
  <c r="H601" i="3" s="1"/>
  <c r="H602" i="3" s="1"/>
  <c r="H603" i="3" s="1"/>
  <c r="H604" i="3" s="1"/>
  <c r="H605" i="3" s="1"/>
  <c r="H606" i="3" s="1"/>
  <c r="H607" i="3" s="1"/>
  <c r="H608" i="3" s="1"/>
  <c r="H609" i="3" s="1"/>
  <c r="H610" i="3" s="1"/>
  <c r="H611" i="3" s="1"/>
  <c r="H612" i="3" s="1"/>
  <c r="H613" i="3" s="1"/>
  <c r="H614" i="3" s="1"/>
  <c r="H615" i="3" s="1"/>
  <c r="H616" i="3" s="1"/>
  <c r="H617" i="3" s="1"/>
  <c r="H618" i="3" s="1"/>
  <c r="H619" i="3" s="1"/>
  <c r="H620" i="3" s="1"/>
  <c r="H621" i="3" s="1"/>
  <c r="H622" i="3" s="1"/>
  <c r="H623" i="3" s="1"/>
  <c r="H624" i="3" s="1"/>
  <c r="H625" i="3" s="1"/>
  <c r="H626" i="3" s="1"/>
  <c r="H627" i="3" s="1"/>
  <c r="H628" i="3" s="1"/>
  <c r="H629" i="3" s="1"/>
  <c r="H630" i="3" s="1"/>
  <c r="H631" i="3" s="1"/>
  <c r="H632" i="3" s="1"/>
  <c r="H633" i="3" s="1"/>
  <c r="H634" i="3" s="1"/>
  <c r="H635" i="3" s="1"/>
  <c r="H636" i="3" s="1"/>
  <c r="H637" i="3" s="1"/>
  <c r="H638" i="3" s="1"/>
  <c r="H639" i="3" s="1"/>
  <c r="H640" i="3" s="1"/>
  <c r="H641" i="3" s="1"/>
  <c r="H642" i="3" s="1"/>
  <c r="H643" i="3" s="1"/>
  <c r="H644" i="3" s="1"/>
  <c r="H645" i="3" s="1"/>
  <c r="H646" i="3" s="1"/>
  <c r="H647" i="3" s="1"/>
  <c r="H648" i="3" s="1"/>
  <c r="H649" i="3" s="1"/>
  <c r="H650" i="3" s="1"/>
  <c r="H651" i="3" s="1"/>
  <c r="H652" i="3" s="1"/>
  <c r="H653" i="3" s="1"/>
  <c r="H654" i="3" s="1"/>
  <c r="H655" i="3" s="1"/>
  <c r="H656" i="3" s="1"/>
  <c r="H657" i="3" s="1"/>
  <c r="H658" i="3" s="1"/>
  <c r="H659" i="3" s="1"/>
  <c r="H660" i="3" s="1"/>
  <c r="E599" i="3"/>
  <c r="G599" i="3"/>
  <c r="I599" i="3"/>
  <c r="E600" i="3"/>
  <c r="F600" i="3"/>
  <c r="I600" i="3"/>
  <c r="I601" i="3" s="1"/>
  <c r="I602" i="3" s="1"/>
  <c r="I603" i="3" s="1"/>
  <c r="I604" i="3" s="1"/>
  <c r="I605" i="3" s="1"/>
  <c r="I606" i="3" s="1"/>
  <c r="I607" i="3" s="1"/>
  <c r="I608" i="3" s="1"/>
  <c r="I609" i="3" s="1"/>
  <c r="I610" i="3" s="1"/>
  <c r="I611" i="3" s="1"/>
  <c r="I612" i="3" s="1"/>
  <c r="I613" i="3" s="1"/>
  <c r="I614" i="3" s="1"/>
  <c r="I615" i="3" s="1"/>
  <c r="I616" i="3" s="1"/>
  <c r="I617" i="3" s="1"/>
  <c r="I618" i="3" s="1"/>
  <c r="I619" i="3" s="1"/>
  <c r="I620" i="3" s="1"/>
  <c r="I621" i="3" s="1"/>
  <c r="I622" i="3" s="1"/>
  <c r="I623" i="3" s="1"/>
  <c r="I624" i="3" s="1"/>
  <c r="I625" i="3" s="1"/>
  <c r="I626" i="3" s="1"/>
  <c r="I627" i="3" s="1"/>
  <c r="I628" i="3" s="1"/>
  <c r="I629" i="3" s="1"/>
  <c r="I630" i="3" s="1"/>
  <c r="I631" i="3" s="1"/>
  <c r="I632" i="3" s="1"/>
  <c r="I633" i="3" s="1"/>
  <c r="I634" i="3" s="1"/>
  <c r="I635" i="3" s="1"/>
  <c r="I636" i="3" s="1"/>
  <c r="I637" i="3" s="1"/>
  <c r="I638" i="3" s="1"/>
  <c r="I639" i="3" s="1"/>
  <c r="E601" i="3"/>
  <c r="G601" i="3"/>
  <c r="K601" i="3"/>
  <c r="E602" i="3"/>
  <c r="G602" i="3"/>
  <c r="K602" i="3"/>
  <c r="K603" i="3" s="1"/>
  <c r="K604" i="3" s="1"/>
  <c r="K605" i="3" s="1"/>
  <c r="E603" i="3"/>
  <c r="F603" i="3"/>
  <c r="G603" i="3"/>
  <c r="E604" i="3"/>
  <c r="F604" i="3"/>
  <c r="G604" i="3"/>
  <c r="E605" i="3"/>
  <c r="F605" i="3"/>
  <c r="G605" i="3"/>
  <c r="E606" i="3"/>
  <c r="F606" i="3"/>
  <c r="G606" i="3"/>
  <c r="K606" i="3"/>
  <c r="K607" i="3" s="1"/>
  <c r="K608" i="3" s="1"/>
  <c r="K609" i="3" s="1"/>
  <c r="K610" i="3" s="1"/>
  <c r="K611" i="3" s="1"/>
  <c r="K612" i="3" s="1"/>
  <c r="K613" i="3" s="1"/>
  <c r="K614" i="3" s="1"/>
  <c r="K615" i="3" s="1"/>
  <c r="K616" i="3" s="1"/>
  <c r="K617" i="3" s="1"/>
  <c r="K618" i="3" s="1"/>
  <c r="K619" i="3" s="1"/>
  <c r="K620" i="3" s="1"/>
  <c r="K621" i="3" s="1"/>
  <c r="K622" i="3" s="1"/>
  <c r="K623" i="3" s="1"/>
  <c r="K624" i="3" s="1"/>
  <c r="K625" i="3" s="1"/>
  <c r="K626" i="3" s="1"/>
  <c r="K627" i="3" s="1"/>
  <c r="K628" i="3" s="1"/>
  <c r="K629" i="3" s="1"/>
  <c r="K630" i="3" s="1"/>
  <c r="K631" i="3" s="1"/>
  <c r="E607" i="3"/>
  <c r="E608" i="3"/>
  <c r="F608" i="3"/>
  <c r="G608" i="3"/>
  <c r="E609" i="3"/>
  <c r="E610" i="3"/>
  <c r="F610" i="3"/>
  <c r="G610" i="3"/>
  <c r="E611" i="3"/>
  <c r="F611" i="3"/>
  <c r="E612" i="3"/>
  <c r="F612" i="3"/>
  <c r="G612" i="3"/>
  <c r="E613" i="3"/>
  <c r="F613" i="3"/>
  <c r="G613" i="3"/>
  <c r="E614" i="3"/>
  <c r="G614" i="3"/>
  <c r="E615" i="3"/>
  <c r="G615" i="3"/>
  <c r="E616" i="3"/>
  <c r="F616" i="3"/>
  <c r="E617" i="3"/>
  <c r="F617" i="3"/>
  <c r="E618" i="3"/>
  <c r="F618" i="3"/>
  <c r="G618" i="3"/>
  <c r="E619" i="3"/>
  <c r="F619" i="3"/>
  <c r="E620" i="3"/>
  <c r="F620" i="3"/>
  <c r="G620" i="3"/>
  <c r="E621" i="3"/>
  <c r="F621" i="3"/>
  <c r="G621" i="3"/>
  <c r="E622" i="3"/>
  <c r="F622" i="3"/>
  <c r="G622" i="3"/>
  <c r="E623" i="3"/>
  <c r="E624" i="3"/>
  <c r="F624" i="3"/>
  <c r="E625" i="3"/>
  <c r="F625" i="3"/>
  <c r="E626" i="3"/>
  <c r="F626" i="3"/>
  <c r="G626" i="3"/>
  <c r="E627" i="3"/>
  <c r="F627" i="3"/>
  <c r="G627" i="3"/>
  <c r="E628" i="3"/>
  <c r="F628" i="3"/>
  <c r="G628" i="3"/>
  <c r="E629" i="3"/>
  <c r="F629" i="3"/>
  <c r="G629" i="3"/>
  <c r="E630" i="3"/>
  <c r="F630" i="3"/>
  <c r="G630" i="3"/>
  <c r="E631" i="3"/>
  <c r="G631" i="3"/>
  <c r="E632" i="3"/>
  <c r="K632" i="3"/>
  <c r="K633" i="3" s="1"/>
  <c r="K634" i="3" s="1"/>
  <c r="K635" i="3" s="1"/>
  <c r="K636" i="3" s="1"/>
  <c r="K637" i="3" s="1"/>
  <c r="K638" i="3" s="1"/>
  <c r="K639" i="3" s="1"/>
  <c r="K640" i="3" s="1"/>
  <c r="K641" i="3" s="1"/>
  <c r="K642" i="3" s="1"/>
  <c r="K643" i="3" s="1"/>
  <c r="K644" i="3" s="1"/>
  <c r="K645" i="3" s="1"/>
  <c r="K646" i="3" s="1"/>
  <c r="K647" i="3" s="1"/>
  <c r="K648" i="3" s="1"/>
  <c r="K649" i="3" s="1"/>
  <c r="K650" i="3" s="1"/>
  <c r="K651" i="3" s="1"/>
  <c r="K652" i="3" s="1"/>
  <c r="K653" i="3" s="1"/>
  <c r="K654" i="3" s="1"/>
  <c r="K655" i="3" s="1"/>
  <c r="K656" i="3" s="1"/>
  <c r="K657" i="3" s="1"/>
  <c r="K658" i="3" s="1"/>
  <c r="K659" i="3" s="1"/>
  <c r="K660" i="3" s="1"/>
  <c r="E633" i="3"/>
  <c r="F633" i="3"/>
  <c r="E634" i="3"/>
  <c r="F634" i="3"/>
  <c r="G634" i="3"/>
  <c r="E635" i="3"/>
  <c r="F635" i="3"/>
  <c r="G635" i="3"/>
  <c r="E636" i="3"/>
  <c r="F636" i="3"/>
  <c r="G636" i="3"/>
  <c r="E637" i="3"/>
  <c r="F637" i="3"/>
  <c r="G637" i="3"/>
  <c r="E638" i="3"/>
  <c r="F638" i="3"/>
  <c r="G638" i="3"/>
  <c r="E639" i="3"/>
  <c r="E640" i="3"/>
  <c r="G640" i="3"/>
  <c r="I640" i="3"/>
  <c r="I641" i="3" s="1"/>
  <c r="I642" i="3" s="1"/>
  <c r="I643" i="3" s="1"/>
  <c r="I644" i="3" s="1"/>
  <c r="I645" i="3" s="1"/>
  <c r="I646" i="3" s="1"/>
  <c r="I647" i="3" s="1"/>
  <c r="I648" i="3" s="1"/>
  <c r="I649" i="3" s="1"/>
  <c r="I650" i="3" s="1"/>
  <c r="I651" i="3" s="1"/>
  <c r="I652" i="3" s="1"/>
  <c r="I653" i="3" s="1"/>
  <c r="I654" i="3" s="1"/>
  <c r="I655" i="3" s="1"/>
  <c r="I656" i="3" s="1"/>
  <c r="I657" i="3" s="1"/>
  <c r="I658" i="3" s="1"/>
  <c r="I659" i="3" s="1"/>
  <c r="I660" i="3" s="1"/>
  <c r="E641" i="3"/>
  <c r="F641" i="3"/>
  <c r="G641" i="3"/>
  <c r="E642" i="3"/>
  <c r="F642" i="3"/>
  <c r="G642" i="3"/>
  <c r="E643" i="3"/>
  <c r="F643" i="3"/>
  <c r="G643" i="3"/>
  <c r="E644" i="3"/>
  <c r="F644" i="3"/>
  <c r="G644" i="3"/>
  <c r="E645" i="3"/>
  <c r="F645" i="3"/>
  <c r="G645" i="3"/>
  <c r="E646" i="3"/>
  <c r="G646" i="3"/>
  <c r="E647" i="3"/>
  <c r="E648" i="3"/>
  <c r="F648" i="3"/>
  <c r="E649" i="3"/>
  <c r="E650" i="3"/>
  <c r="F650" i="3"/>
  <c r="G650" i="3"/>
  <c r="E651" i="3"/>
  <c r="F651" i="3"/>
  <c r="G651" i="3"/>
  <c r="E652" i="3"/>
  <c r="F652" i="3"/>
  <c r="G652" i="3"/>
  <c r="E653" i="3"/>
  <c r="F653" i="3"/>
  <c r="G653" i="3"/>
  <c r="E654" i="3"/>
  <c r="F654" i="3"/>
  <c r="G654" i="3"/>
  <c r="E655" i="3"/>
  <c r="E656" i="3"/>
  <c r="E657" i="3"/>
  <c r="F657" i="3"/>
  <c r="G657" i="3"/>
  <c r="E658" i="3"/>
  <c r="F658" i="3"/>
  <c r="G658" i="3"/>
  <c r="E659" i="3"/>
  <c r="F659" i="3"/>
  <c r="G659" i="3"/>
  <c r="E660" i="3"/>
  <c r="F660" i="3"/>
  <c r="G660" i="3"/>
  <c r="E662" i="3"/>
  <c r="F662" i="3"/>
  <c r="F860" i="3" s="1"/>
  <c r="G662" i="3"/>
  <c r="I662" i="3"/>
  <c r="I663" i="3" s="1"/>
  <c r="I664" i="3" s="1"/>
  <c r="I665" i="3" s="1"/>
  <c r="I666" i="3" s="1"/>
  <c r="I667" i="3" s="1"/>
  <c r="I668" i="3" s="1"/>
  <c r="I669" i="3" s="1"/>
  <c r="I670" i="3" s="1"/>
  <c r="I671" i="3" s="1"/>
  <c r="I672" i="3" s="1"/>
  <c r="I673" i="3" s="1"/>
  <c r="I674" i="3" s="1"/>
  <c r="I675" i="3" s="1"/>
  <c r="I676" i="3" s="1"/>
  <c r="I677" i="3" s="1"/>
  <c r="I678" i="3" s="1"/>
  <c r="I679" i="3" s="1"/>
  <c r="I680" i="3" s="1"/>
  <c r="I681" i="3" s="1"/>
  <c r="I682" i="3" s="1"/>
  <c r="I683" i="3" s="1"/>
  <c r="I684" i="3" s="1"/>
  <c r="I685" i="3" s="1"/>
  <c r="I686" i="3" s="1"/>
  <c r="I687" i="3" s="1"/>
  <c r="I688" i="3" s="1"/>
  <c r="I689" i="3" s="1"/>
  <c r="I690" i="3" s="1"/>
  <c r="I691" i="3" s="1"/>
  <c r="I692" i="3" s="1"/>
  <c r="I693" i="3" s="1"/>
  <c r="I694" i="3" s="1"/>
  <c r="I695" i="3" s="1"/>
  <c r="I696" i="3" s="1"/>
  <c r="I697" i="3" s="1"/>
  <c r="I698" i="3" s="1"/>
  <c r="I699" i="3" s="1"/>
  <c r="I700" i="3" s="1"/>
  <c r="I701" i="3" s="1"/>
  <c r="I702" i="3" s="1"/>
  <c r="I703" i="3" s="1"/>
  <c r="I704" i="3" s="1"/>
  <c r="I705" i="3" s="1"/>
  <c r="I706" i="3" s="1"/>
  <c r="I707" i="3" s="1"/>
  <c r="I708" i="3" s="1"/>
  <c r="I709" i="3" s="1"/>
  <c r="I710" i="3" s="1"/>
  <c r="I711" i="3" s="1"/>
  <c r="I712" i="3" s="1"/>
  <c r="I713" i="3" s="1"/>
  <c r="I714" i="3" s="1"/>
  <c r="I715" i="3" s="1"/>
  <c r="I716" i="3" s="1"/>
  <c r="I717" i="3" s="1"/>
  <c r="I718" i="3" s="1"/>
  <c r="I719" i="3" s="1"/>
  <c r="I720" i="3" s="1"/>
  <c r="I721" i="3" s="1"/>
  <c r="I722" i="3" s="1"/>
  <c r="I723" i="3" s="1"/>
  <c r="I724" i="3" s="1"/>
  <c r="I725" i="3" s="1"/>
  <c r="I726" i="3" s="1"/>
  <c r="K662" i="3"/>
  <c r="K663" i="3" s="1"/>
  <c r="K664" i="3" s="1"/>
  <c r="K665" i="3" s="1"/>
  <c r="K666" i="3" s="1"/>
  <c r="K667" i="3" s="1"/>
  <c r="K668" i="3" s="1"/>
  <c r="K669" i="3" s="1"/>
  <c r="K670" i="3" s="1"/>
  <c r="K671" i="3" s="1"/>
  <c r="K672" i="3" s="1"/>
  <c r="K673" i="3" s="1"/>
  <c r="K674" i="3" s="1"/>
  <c r="K675" i="3" s="1"/>
  <c r="K676" i="3" s="1"/>
  <c r="K677" i="3" s="1"/>
  <c r="K678" i="3" s="1"/>
  <c r="K679" i="3" s="1"/>
  <c r="K680" i="3" s="1"/>
  <c r="K681" i="3" s="1"/>
  <c r="K682" i="3" s="1"/>
  <c r="K683" i="3" s="1"/>
  <c r="K684" i="3" s="1"/>
  <c r="K685" i="3" s="1"/>
  <c r="K686" i="3" s="1"/>
  <c r="K687" i="3" s="1"/>
  <c r="K688" i="3" s="1"/>
  <c r="K689" i="3" s="1"/>
  <c r="K690" i="3" s="1"/>
  <c r="K691" i="3" s="1"/>
  <c r="K692" i="3" s="1"/>
  <c r="K693" i="3" s="1"/>
  <c r="K694" i="3" s="1"/>
  <c r="K695" i="3" s="1"/>
  <c r="K696" i="3" s="1"/>
  <c r="K697" i="3" s="1"/>
  <c r="K698" i="3" s="1"/>
  <c r="K699" i="3" s="1"/>
  <c r="K700" i="3" s="1"/>
  <c r="K701" i="3" s="1"/>
  <c r="K702" i="3" s="1"/>
  <c r="K703" i="3" s="1"/>
  <c r="K704" i="3" s="1"/>
  <c r="K705" i="3" s="1"/>
  <c r="K706" i="3" s="1"/>
  <c r="K707" i="3" s="1"/>
  <c r="K708" i="3" s="1"/>
  <c r="K709" i="3" s="1"/>
  <c r="K710" i="3" s="1"/>
  <c r="K711" i="3" s="1"/>
  <c r="K712" i="3" s="1"/>
  <c r="K713" i="3" s="1"/>
  <c r="K714" i="3" s="1"/>
  <c r="K715" i="3" s="1"/>
  <c r="K716" i="3" s="1"/>
  <c r="K717" i="3" s="1"/>
  <c r="K718" i="3" s="1"/>
  <c r="K719" i="3" s="1"/>
  <c r="K720" i="3" s="1"/>
  <c r="K721" i="3" s="1"/>
  <c r="K722" i="3" s="1"/>
  <c r="K723" i="3" s="1"/>
  <c r="K724" i="3" s="1"/>
  <c r="K725" i="3" s="1"/>
  <c r="K726" i="3" s="1"/>
  <c r="L662" i="3"/>
  <c r="M662" i="3"/>
  <c r="E663" i="3"/>
  <c r="F663" i="3"/>
  <c r="G663" i="3"/>
  <c r="L663" i="3"/>
  <c r="M663" i="3"/>
  <c r="E664" i="3"/>
  <c r="F664" i="3"/>
  <c r="G664" i="3"/>
  <c r="G862" i="3" s="1"/>
  <c r="G928" i="3" s="1"/>
  <c r="G994" i="3" s="1"/>
  <c r="G1060" i="3" s="1"/>
  <c r="G1126" i="3" s="1"/>
  <c r="L664" i="3"/>
  <c r="M664" i="3"/>
  <c r="E665" i="3"/>
  <c r="F665" i="3"/>
  <c r="G665" i="3"/>
  <c r="L665" i="3"/>
  <c r="M665" i="3"/>
  <c r="E666" i="3"/>
  <c r="F666" i="3"/>
  <c r="G666" i="3"/>
  <c r="L666" i="3"/>
  <c r="M666" i="3"/>
  <c r="E667" i="3"/>
  <c r="F667" i="3"/>
  <c r="G667" i="3"/>
  <c r="L667" i="3"/>
  <c r="M667" i="3"/>
  <c r="E668" i="3"/>
  <c r="F668" i="3"/>
  <c r="G668" i="3"/>
  <c r="L668" i="3"/>
  <c r="M668" i="3"/>
  <c r="E669" i="3"/>
  <c r="F669" i="3"/>
  <c r="F867" i="3" s="1"/>
  <c r="G669" i="3"/>
  <c r="G867" i="3" s="1"/>
  <c r="L669" i="3"/>
  <c r="M669" i="3"/>
  <c r="E670" i="3"/>
  <c r="F670" i="3"/>
  <c r="G670" i="3"/>
  <c r="L670" i="3"/>
  <c r="M670" i="3"/>
  <c r="E671" i="3"/>
  <c r="F671" i="3"/>
  <c r="G671" i="3"/>
  <c r="L671" i="3"/>
  <c r="M671" i="3"/>
  <c r="E672" i="3"/>
  <c r="F672" i="3"/>
  <c r="G672" i="3"/>
  <c r="L672" i="3"/>
  <c r="M672" i="3"/>
  <c r="E673" i="3"/>
  <c r="F673" i="3"/>
  <c r="G673" i="3"/>
  <c r="L673" i="3"/>
  <c r="M673" i="3"/>
  <c r="E674" i="3"/>
  <c r="F674" i="3"/>
  <c r="G674" i="3"/>
  <c r="L674" i="3"/>
  <c r="M674" i="3"/>
  <c r="E675" i="3"/>
  <c r="F675" i="3"/>
  <c r="G675" i="3"/>
  <c r="L675" i="3"/>
  <c r="M675" i="3"/>
  <c r="E676" i="3"/>
  <c r="F676" i="3"/>
  <c r="G676" i="3"/>
  <c r="G874" i="3" s="1"/>
  <c r="L676" i="3"/>
  <c r="M676" i="3"/>
  <c r="E677" i="3"/>
  <c r="F677" i="3"/>
  <c r="G677" i="3"/>
  <c r="G875" i="3" s="1"/>
  <c r="G941" i="3" s="1"/>
  <c r="L677" i="3"/>
  <c r="M677" i="3"/>
  <c r="E678" i="3"/>
  <c r="F678" i="3"/>
  <c r="F876" i="3" s="1"/>
  <c r="G678" i="3"/>
  <c r="G876" i="3" s="1"/>
  <c r="L678" i="3"/>
  <c r="M678" i="3"/>
  <c r="E679" i="3"/>
  <c r="F679" i="3"/>
  <c r="F877" i="3" s="1"/>
  <c r="G679" i="3"/>
  <c r="L679" i="3"/>
  <c r="M679" i="3"/>
  <c r="E680" i="3"/>
  <c r="F680" i="3"/>
  <c r="G680" i="3"/>
  <c r="L680" i="3"/>
  <c r="M680" i="3"/>
  <c r="E681" i="3"/>
  <c r="F681" i="3"/>
  <c r="F879" i="3" s="1"/>
  <c r="G681" i="3"/>
  <c r="L681" i="3"/>
  <c r="M681" i="3"/>
  <c r="E682" i="3"/>
  <c r="F682" i="3"/>
  <c r="G682" i="3"/>
  <c r="L682" i="3"/>
  <c r="M682" i="3"/>
  <c r="E683" i="3"/>
  <c r="F683" i="3"/>
  <c r="G683" i="3"/>
  <c r="L683" i="3"/>
  <c r="M683" i="3"/>
  <c r="E684" i="3"/>
  <c r="F684" i="3"/>
  <c r="G684" i="3"/>
  <c r="L684" i="3"/>
  <c r="M684" i="3"/>
  <c r="E685" i="3"/>
  <c r="F685" i="3"/>
  <c r="F883" i="3" s="1"/>
  <c r="G685" i="3"/>
  <c r="G883" i="3" s="1"/>
  <c r="L685" i="3"/>
  <c r="M685" i="3"/>
  <c r="E686" i="3"/>
  <c r="F686" i="3"/>
  <c r="G686" i="3"/>
  <c r="L686" i="3"/>
  <c r="M686" i="3"/>
  <c r="E687" i="3"/>
  <c r="F687" i="3"/>
  <c r="F885" i="3" s="1"/>
  <c r="G687" i="3"/>
  <c r="L687" i="3"/>
  <c r="M687" i="3"/>
  <c r="E688" i="3"/>
  <c r="F688" i="3"/>
  <c r="G688" i="3"/>
  <c r="L688" i="3"/>
  <c r="M688" i="3"/>
  <c r="E689" i="3"/>
  <c r="F689" i="3"/>
  <c r="F887" i="3" s="1"/>
  <c r="G689" i="3"/>
  <c r="G887" i="3" s="1"/>
  <c r="L689" i="3"/>
  <c r="M689" i="3"/>
  <c r="E690" i="3"/>
  <c r="F690" i="3"/>
  <c r="G690" i="3"/>
  <c r="L690" i="3"/>
  <c r="M690" i="3"/>
  <c r="E691" i="3"/>
  <c r="F691" i="3"/>
  <c r="G691" i="3"/>
  <c r="L691" i="3"/>
  <c r="M691" i="3"/>
  <c r="E692" i="3"/>
  <c r="F692" i="3"/>
  <c r="G692" i="3"/>
  <c r="G890" i="3" s="1"/>
  <c r="L692" i="3"/>
  <c r="M692" i="3"/>
  <c r="E693" i="3"/>
  <c r="F693" i="3"/>
  <c r="G693" i="3"/>
  <c r="L693" i="3"/>
  <c r="M693" i="3"/>
  <c r="E694" i="3"/>
  <c r="F694" i="3"/>
  <c r="F892" i="3" s="1"/>
  <c r="G694" i="3"/>
  <c r="L694" i="3"/>
  <c r="M694" i="3"/>
  <c r="E695" i="3"/>
  <c r="F695" i="3"/>
  <c r="G695" i="3"/>
  <c r="G893" i="3" s="1"/>
  <c r="G959" i="3" s="1"/>
  <c r="G1025" i="3" s="1"/>
  <c r="G1091" i="3" s="1"/>
  <c r="G1157" i="3" s="1"/>
  <c r="L695" i="3"/>
  <c r="M695" i="3"/>
  <c r="E696" i="3"/>
  <c r="F696" i="3"/>
  <c r="G696" i="3"/>
  <c r="G894" i="3" s="1"/>
  <c r="L696" i="3"/>
  <c r="M696" i="3"/>
  <c r="E697" i="3"/>
  <c r="F697" i="3"/>
  <c r="G697" i="3"/>
  <c r="L697" i="3"/>
  <c r="M697" i="3"/>
  <c r="E698" i="3"/>
  <c r="F698" i="3"/>
  <c r="G698" i="3"/>
  <c r="L698" i="3"/>
  <c r="M698" i="3"/>
  <c r="E699" i="3"/>
  <c r="F699" i="3"/>
  <c r="G699" i="3"/>
  <c r="L699" i="3"/>
  <c r="M699" i="3"/>
  <c r="E700" i="3"/>
  <c r="F700" i="3"/>
  <c r="G700" i="3"/>
  <c r="L700" i="3"/>
  <c r="M700" i="3"/>
  <c r="E701" i="3"/>
  <c r="F701" i="3"/>
  <c r="F899" i="3" s="1"/>
  <c r="G701" i="3"/>
  <c r="G899" i="3" s="1"/>
  <c r="L701" i="3"/>
  <c r="M701" i="3"/>
  <c r="E702" i="3"/>
  <c r="F702" i="3"/>
  <c r="G702" i="3"/>
  <c r="G900" i="3" s="1"/>
  <c r="L702" i="3"/>
  <c r="M702" i="3"/>
  <c r="E703" i="3"/>
  <c r="F703" i="3"/>
  <c r="G703" i="3"/>
  <c r="L703" i="3"/>
  <c r="M703" i="3"/>
  <c r="E704" i="3"/>
  <c r="F704" i="3"/>
  <c r="G704" i="3"/>
  <c r="G902" i="3" s="1"/>
  <c r="G968" i="3" s="1"/>
  <c r="G1034" i="3" s="1"/>
  <c r="G1100" i="3" s="1"/>
  <c r="G1166" i="3" s="1"/>
  <c r="L704" i="3"/>
  <c r="M704" i="3"/>
  <c r="E705" i="3"/>
  <c r="F705" i="3"/>
  <c r="G705" i="3"/>
  <c r="L705" i="3"/>
  <c r="M705" i="3"/>
  <c r="E706" i="3"/>
  <c r="F706" i="3"/>
  <c r="G706" i="3"/>
  <c r="L706" i="3"/>
  <c r="M706" i="3"/>
  <c r="E707" i="3"/>
  <c r="F707" i="3"/>
  <c r="G707" i="3"/>
  <c r="L707" i="3"/>
  <c r="M707" i="3"/>
  <c r="E708" i="3"/>
  <c r="F708" i="3"/>
  <c r="G708" i="3"/>
  <c r="G906" i="3" s="1"/>
  <c r="L708" i="3"/>
  <c r="M708" i="3"/>
  <c r="E709" i="3"/>
  <c r="F709" i="3"/>
  <c r="G709" i="3"/>
  <c r="G907" i="3" s="1"/>
  <c r="G973" i="3" s="1"/>
  <c r="L709" i="3"/>
  <c r="M709" i="3"/>
  <c r="E710" i="3"/>
  <c r="F710" i="3"/>
  <c r="F908" i="3" s="1"/>
  <c r="F974" i="3" s="1"/>
  <c r="G710" i="3"/>
  <c r="G908" i="3" s="1"/>
  <c r="L710" i="3"/>
  <c r="M710" i="3"/>
  <c r="E711" i="3"/>
  <c r="F711" i="3"/>
  <c r="F909" i="3" s="1"/>
  <c r="G711" i="3"/>
  <c r="L711" i="3"/>
  <c r="M711" i="3"/>
  <c r="E712" i="3"/>
  <c r="F712" i="3"/>
  <c r="G712" i="3"/>
  <c r="L712" i="3"/>
  <c r="M712" i="3"/>
  <c r="E713" i="3"/>
  <c r="F713" i="3"/>
  <c r="G713" i="3"/>
  <c r="L713" i="3"/>
  <c r="M713" i="3"/>
  <c r="E714" i="3"/>
  <c r="F714" i="3"/>
  <c r="F912" i="3" s="1"/>
  <c r="G714" i="3"/>
  <c r="G912" i="3" s="1"/>
  <c r="L714" i="3"/>
  <c r="M714" i="3"/>
  <c r="E715" i="3"/>
  <c r="F715" i="3"/>
  <c r="G715" i="3"/>
  <c r="L715" i="3"/>
  <c r="M715" i="3"/>
  <c r="E716" i="3"/>
  <c r="F716" i="3"/>
  <c r="G716" i="3"/>
  <c r="L716" i="3"/>
  <c r="M716" i="3"/>
  <c r="E717" i="3"/>
  <c r="F717" i="3"/>
  <c r="F915" i="3" s="1"/>
  <c r="G717" i="3"/>
  <c r="G915" i="3" s="1"/>
  <c r="L717" i="3"/>
  <c r="M717" i="3"/>
  <c r="E718" i="3"/>
  <c r="F718" i="3"/>
  <c r="G718" i="3"/>
  <c r="G916" i="3" s="1"/>
  <c r="L718" i="3"/>
  <c r="M718" i="3"/>
  <c r="E719" i="3"/>
  <c r="F719" i="3"/>
  <c r="G719" i="3"/>
  <c r="L719" i="3"/>
  <c r="M719" i="3"/>
  <c r="E720" i="3"/>
  <c r="F720" i="3"/>
  <c r="F918" i="3" s="1"/>
  <c r="G720" i="3"/>
  <c r="L720" i="3"/>
  <c r="M720" i="3"/>
  <c r="E721" i="3"/>
  <c r="F721" i="3"/>
  <c r="G721" i="3"/>
  <c r="L721" i="3"/>
  <c r="M721" i="3"/>
  <c r="E722" i="3"/>
  <c r="F722" i="3"/>
  <c r="G722" i="3"/>
  <c r="L722" i="3"/>
  <c r="M722" i="3"/>
  <c r="E723" i="3"/>
  <c r="F723" i="3"/>
  <c r="G723" i="3"/>
  <c r="L723" i="3"/>
  <c r="M723" i="3"/>
  <c r="E724" i="3"/>
  <c r="F724" i="3"/>
  <c r="G724" i="3"/>
  <c r="G922" i="3" s="1"/>
  <c r="L724" i="3"/>
  <c r="M724" i="3"/>
  <c r="E725" i="3"/>
  <c r="F725" i="3"/>
  <c r="G725" i="3"/>
  <c r="L725" i="3"/>
  <c r="M725" i="3"/>
  <c r="E726" i="3"/>
  <c r="F726" i="3"/>
  <c r="F924" i="3" s="1"/>
  <c r="G726" i="3"/>
  <c r="L726" i="3"/>
  <c r="M726" i="3"/>
  <c r="D728" i="3"/>
  <c r="K728" i="3" s="1"/>
  <c r="E728" i="3"/>
  <c r="I728" i="3"/>
  <c r="I729" i="3" s="1"/>
  <c r="I730" i="3" s="1"/>
  <c r="I731" i="3" s="1"/>
  <c r="I732" i="3" s="1"/>
  <c r="I733" i="3" s="1"/>
  <c r="I734" i="3" s="1"/>
  <c r="I735" i="3" s="1"/>
  <c r="I736" i="3" s="1"/>
  <c r="I737" i="3" s="1"/>
  <c r="I738" i="3" s="1"/>
  <c r="I739" i="3" s="1"/>
  <c r="I740" i="3" s="1"/>
  <c r="I741" i="3" s="1"/>
  <c r="I742" i="3" s="1"/>
  <c r="I743" i="3" s="1"/>
  <c r="I744" i="3" s="1"/>
  <c r="I745" i="3" s="1"/>
  <c r="I746" i="3" s="1"/>
  <c r="I747" i="3" s="1"/>
  <c r="I748" i="3" s="1"/>
  <c r="I749" i="3" s="1"/>
  <c r="I750" i="3" s="1"/>
  <c r="I751" i="3" s="1"/>
  <c r="I752" i="3" s="1"/>
  <c r="I753" i="3" s="1"/>
  <c r="I754" i="3" s="1"/>
  <c r="I755" i="3" s="1"/>
  <c r="I756" i="3" s="1"/>
  <c r="I757" i="3" s="1"/>
  <c r="I758" i="3" s="1"/>
  <c r="I759" i="3" s="1"/>
  <c r="I760" i="3" s="1"/>
  <c r="I761" i="3" s="1"/>
  <c r="I762" i="3" s="1"/>
  <c r="I763" i="3" s="1"/>
  <c r="I764" i="3" s="1"/>
  <c r="I765" i="3" s="1"/>
  <c r="I766" i="3" s="1"/>
  <c r="I767" i="3" s="1"/>
  <c r="I768" i="3" s="1"/>
  <c r="I769" i="3" s="1"/>
  <c r="I770" i="3" s="1"/>
  <c r="I771" i="3" s="1"/>
  <c r="I772" i="3" s="1"/>
  <c r="I773" i="3" s="1"/>
  <c r="I774" i="3" s="1"/>
  <c r="I775" i="3" s="1"/>
  <c r="I776" i="3" s="1"/>
  <c r="I777" i="3" s="1"/>
  <c r="I778" i="3" s="1"/>
  <c r="I779" i="3" s="1"/>
  <c r="I780" i="3" s="1"/>
  <c r="I781" i="3" s="1"/>
  <c r="I782" i="3" s="1"/>
  <c r="I783" i="3" s="1"/>
  <c r="I784" i="3" s="1"/>
  <c r="I785" i="3" s="1"/>
  <c r="I786" i="3" s="1"/>
  <c r="I787" i="3" s="1"/>
  <c r="I788" i="3" s="1"/>
  <c r="I789" i="3" s="1"/>
  <c r="I790" i="3" s="1"/>
  <c r="I791" i="3" s="1"/>
  <c r="I792" i="3" s="1"/>
  <c r="L728" i="3"/>
  <c r="D729" i="3"/>
  <c r="E729" i="3"/>
  <c r="K729" i="3"/>
  <c r="K730" i="3" s="1"/>
  <c r="K731" i="3" s="1"/>
  <c r="K732" i="3" s="1"/>
  <c r="K733" i="3" s="1"/>
  <c r="K734" i="3" s="1"/>
  <c r="K735" i="3" s="1"/>
  <c r="K736" i="3" s="1"/>
  <c r="K737" i="3" s="1"/>
  <c r="K738" i="3" s="1"/>
  <c r="K739" i="3" s="1"/>
  <c r="K740" i="3" s="1"/>
  <c r="K741" i="3" s="1"/>
  <c r="K742" i="3" s="1"/>
  <c r="K743" i="3" s="1"/>
  <c r="K744" i="3" s="1"/>
  <c r="K745" i="3" s="1"/>
  <c r="K746" i="3" s="1"/>
  <c r="K747" i="3" s="1"/>
  <c r="K748" i="3" s="1"/>
  <c r="K749" i="3" s="1"/>
  <c r="K750" i="3" s="1"/>
  <c r="K751" i="3" s="1"/>
  <c r="K752" i="3" s="1"/>
  <c r="K753" i="3" s="1"/>
  <c r="K754" i="3" s="1"/>
  <c r="K755" i="3" s="1"/>
  <c r="K756" i="3" s="1"/>
  <c r="K757" i="3" s="1"/>
  <c r="K758" i="3" s="1"/>
  <c r="K759" i="3" s="1"/>
  <c r="K760" i="3" s="1"/>
  <c r="K761" i="3" s="1"/>
  <c r="K762" i="3" s="1"/>
  <c r="K763" i="3" s="1"/>
  <c r="K764" i="3" s="1"/>
  <c r="K765" i="3" s="1"/>
  <c r="K766" i="3" s="1"/>
  <c r="K767" i="3" s="1"/>
  <c r="K768" i="3" s="1"/>
  <c r="K769" i="3" s="1"/>
  <c r="K770" i="3" s="1"/>
  <c r="K771" i="3" s="1"/>
  <c r="K772" i="3" s="1"/>
  <c r="K773" i="3" s="1"/>
  <c r="K774" i="3" s="1"/>
  <c r="K775" i="3" s="1"/>
  <c r="K776" i="3" s="1"/>
  <c r="K777" i="3" s="1"/>
  <c r="K778" i="3" s="1"/>
  <c r="K779" i="3" s="1"/>
  <c r="K780" i="3" s="1"/>
  <c r="K781" i="3" s="1"/>
  <c r="K782" i="3" s="1"/>
  <c r="K783" i="3" s="1"/>
  <c r="K784" i="3" s="1"/>
  <c r="K785" i="3" s="1"/>
  <c r="K786" i="3" s="1"/>
  <c r="K787" i="3" s="1"/>
  <c r="K788" i="3" s="1"/>
  <c r="K789" i="3" s="1"/>
  <c r="K790" i="3" s="1"/>
  <c r="K791" i="3" s="1"/>
  <c r="K792" i="3" s="1"/>
  <c r="L729" i="3"/>
  <c r="D730" i="3"/>
  <c r="E730" i="3"/>
  <c r="L730" i="3"/>
  <c r="D731" i="3"/>
  <c r="E731" i="3"/>
  <c r="L731" i="3"/>
  <c r="D732" i="3"/>
  <c r="E732" i="3"/>
  <c r="L732" i="3"/>
  <c r="D733" i="3"/>
  <c r="E733" i="3"/>
  <c r="L733" i="3"/>
  <c r="D734" i="3"/>
  <c r="E734" i="3"/>
  <c r="L734" i="3"/>
  <c r="D735" i="3"/>
  <c r="E735" i="3"/>
  <c r="L735" i="3"/>
  <c r="D736" i="3"/>
  <c r="E736" i="3"/>
  <c r="L736" i="3"/>
  <c r="D737" i="3"/>
  <c r="E737" i="3"/>
  <c r="L737" i="3"/>
  <c r="D738" i="3"/>
  <c r="E738" i="3"/>
  <c r="L738" i="3"/>
  <c r="D739" i="3"/>
  <c r="E739" i="3"/>
  <c r="L739" i="3"/>
  <c r="D740" i="3"/>
  <c r="E740" i="3"/>
  <c r="L740" i="3"/>
  <c r="D741" i="3"/>
  <c r="E741" i="3"/>
  <c r="L741" i="3"/>
  <c r="D742" i="3"/>
  <c r="E742" i="3"/>
  <c r="L742" i="3"/>
  <c r="D743" i="3"/>
  <c r="E743" i="3"/>
  <c r="L743" i="3"/>
  <c r="D744" i="3"/>
  <c r="E744" i="3"/>
  <c r="L744" i="3"/>
  <c r="D745" i="3"/>
  <c r="E745" i="3"/>
  <c r="L745" i="3"/>
  <c r="D746" i="3"/>
  <c r="E746" i="3"/>
  <c r="L746" i="3"/>
  <c r="D747" i="3"/>
  <c r="E747" i="3"/>
  <c r="L747" i="3"/>
  <c r="D748" i="3"/>
  <c r="E748" i="3"/>
  <c r="L748" i="3"/>
  <c r="D749" i="3"/>
  <c r="E749" i="3"/>
  <c r="L749" i="3"/>
  <c r="D750" i="3"/>
  <c r="E750" i="3"/>
  <c r="L750" i="3"/>
  <c r="D751" i="3"/>
  <c r="E751" i="3"/>
  <c r="L751" i="3"/>
  <c r="D752" i="3"/>
  <c r="E752" i="3"/>
  <c r="L752" i="3"/>
  <c r="D753" i="3"/>
  <c r="E753" i="3"/>
  <c r="L753" i="3"/>
  <c r="D754" i="3"/>
  <c r="E754" i="3"/>
  <c r="L754" i="3"/>
  <c r="D755" i="3"/>
  <c r="E755" i="3"/>
  <c r="L755" i="3"/>
  <c r="D756" i="3"/>
  <c r="E756" i="3"/>
  <c r="L756" i="3"/>
  <c r="D757" i="3"/>
  <c r="E757" i="3"/>
  <c r="L757" i="3"/>
  <c r="D758" i="3"/>
  <c r="E758" i="3"/>
  <c r="L758" i="3"/>
  <c r="D759" i="3"/>
  <c r="E759" i="3"/>
  <c r="L759" i="3"/>
  <c r="D760" i="3"/>
  <c r="E760" i="3"/>
  <c r="L760" i="3"/>
  <c r="D761" i="3"/>
  <c r="E761" i="3"/>
  <c r="L761" i="3"/>
  <c r="D762" i="3"/>
  <c r="E762" i="3"/>
  <c r="L762" i="3"/>
  <c r="D763" i="3"/>
  <c r="E763" i="3"/>
  <c r="L763" i="3"/>
  <c r="D764" i="3"/>
  <c r="E764" i="3"/>
  <c r="L764" i="3"/>
  <c r="D765" i="3"/>
  <c r="E765" i="3"/>
  <c r="L765" i="3"/>
  <c r="D766" i="3"/>
  <c r="E766" i="3"/>
  <c r="L766" i="3"/>
  <c r="D767" i="3"/>
  <c r="E767" i="3"/>
  <c r="L767" i="3"/>
  <c r="D768" i="3"/>
  <c r="E768" i="3"/>
  <c r="L768" i="3"/>
  <c r="D769" i="3"/>
  <c r="E769" i="3"/>
  <c r="L769" i="3"/>
  <c r="D770" i="3"/>
  <c r="E770" i="3"/>
  <c r="L770" i="3"/>
  <c r="D771" i="3"/>
  <c r="E771" i="3"/>
  <c r="L771" i="3"/>
  <c r="D772" i="3"/>
  <c r="E772" i="3"/>
  <c r="L772" i="3"/>
  <c r="D773" i="3"/>
  <c r="E773" i="3"/>
  <c r="L773" i="3"/>
  <c r="D774" i="3"/>
  <c r="E774" i="3"/>
  <c r="L774" i="3"/>
  <c r="D775" i="3"/>
  <c r="E775" i="3"/>
  <c r="L775" i="3"/>
  <c r="D776" i="3"/>
  <c r="E776" i="3"/>
  <c r="L776" i="3"/>
  <c r="D777" i="3"/>
  <c r="E777" i="3"/>
  <c r="L777" i="3"/>
  <c r="D778" i="3"/>
  <c r="E778" i="3"/>
  <c r="L778" i="3"/>
  <c r="D779" i="3"/>
  <c r="E779" i="3"/>
  <c r="L779" i="3"/>
  <c r="D780" i="3"/>
  <c r="E780" i="3"/>
  <c r="L780" i="3"/>
  <c r="D781" i="3"/>
  <c r="E781" i="3"/>
  <c r="L781" i="3"/>
  <c r="D782" i="3"/>
  <c r="E782" i="3"/>
  <c r="L782" i="3"/>
  <c r="D783" i="3"/>
  <c r="E783" i="3"/>
  <c r="L783" i="3"/>
  <c r="D784" i="3"/>
  <c r="E784" i="3"/>
  <c r="L784" i="3"/>
  <c r="D785" i="3"/>
  <c r="E785" i="3"/>
  <c r="L785" i="3"/>
  <c r="D786" i="3"/>
  <c r="E786" i="3"/>
  <c r="L786" i="3"/>
  <c r="D787" i="3"/>
  <c r="E787" i="3"/>
  <c r="L787" i="3"/>
  <c r="D788" i="3"/>
  <c r="E788" i="3"/>
  <c r="L788" i="3"/>
  <c r="D789" i="3"/>
  <c r="E789" i="3"/>
  <c r="L789" i="3"/>
  <c r="D790" i="3"/>
  <c r="E790" i="3"/>
  <c r="L790" i="3"/>
  <c r="D791" i="3"/>
  <c r="E791" i="3"/>
  <c r="L791" i="3"/>
  <c r="D792" i="3"/>
  <c r="E792" i="3"/>
  <c r="L792" i="3"/>
  <c r="D794" i="3"/>
  <c r="E794" i="3"/>
  <c r="I794" i="3"/>
  <c r="I795" i="3" s="1"/>
  <c r="I796" i="3" s="1"/>
  <c r="I797" i="3" s="1"/>
  <c r="I798" i="3" s="1"/>
  <c r="I799" i="3" s="1"/>
  <c r="I800" i="3" s="1"/>
  <c r="I801" i="3" s="1"/>
  <c r="I802" i="3" s="1"/>
  <c r="I803" i="3" s="1"/>
  <c r="I804" i="3" s="1"/>
  <c r="I805" i="3" s="1"/>
  <c r="I806" i="3" s="1"/>
  <c r="I807" i="3" s="1"/>
  <c r="I808" i="3" s="1"/>
  <c r="I809" i="3" s="1"/>
  <c r="I810" i="3" s="1"/>
  <c r="I811" i="3" s="1"/>
  <c r="I812" i="3" s="1"/>
  <c r="I813" i="3" s="1"/>
  <c r="I814" i="3" s="1"/>
  <c r="I815" i="3" s="1"/>
  <c r="I816" i="3" s="1"/>
  <c r="I817" i="3" s="1"/>
  <c r="I818" i="3" s="1"/>
  <c r="I819" i="3" s="1"/>
  <c r="I820" i="3" s="1"/>
  <c r="I821" i="3" s="1"/>
  <c r="I822" i="3" s="1"/>
  <c r="I823" i="3" s="1"/>
  <c r="I824" i="3" s="1"/>
  <c r="I825" i="3" s="1"/>
  <c r="I826" i="3" s="1"/>
  <c r="I827" i="3" s="1"/>
  <c r="I828" i="3" s="1"/>
  <c r="I829" i="3" s="1"/>
  <c r="I830" i="3" s="1"/>
  <c r="I831" i="3" s="1"/>
  <c r="I832" i="3" s="1"/>
  <c r="I833" i="3" s="1"/>
  <c r="I834" i="3" s="1"/>
  <c r="I835" i="3" s="1"/>
  <c r="I836" i="3" s="1"/>
  <c r="I837" i="3" s="1"/>
  <c r="I838" i="3" s="1"/>
  <c r="I839" i="3" s="1"/>
  <c r="I840" i="3" s="1"/>
  <c r="I841" i="3" s="1"/>
  <c r="I842" i="3" s="1"/>
  <c r="I843" i="3" s="1"/>
  <c r="I844" i="3" s="1"/>
  <c r="I845" i="3" s="1"/>
  <c r="I846" i="3" s="1"/>
  <c r="I847" i="3" s="1"/>
  <c r="I848" i="3" s="1"/>
  <c r="I849" i="3" s="1"/>
  <c r="I850" i="3" s="1"/>
  <c r="I851" i="3" s="1"/>
  <c r="I852" i="3" s="1"/>
  <c r="I853" i="3" s="1"/>
  <c r="I854" i="3" s="1"/>
  <c r="I855" i="3" s="1"/>
  <c r="I856" i="3" s="1"/>
  <c r="I857" i="3" s="1"/>
  <c r="I858" i="3" s="1"/>
  <c r="K794" i="3"/>
  <c r="K795" i="3" s="1"/>
  <c r="K796" i="3" s="1"/>
  <c r="K797" i="3" s="1"/>
  <c r="K798" i="3" s="1"/>
  <c r="K799" i="3" s="1"/>
  <c r="K800" i="3" s="1"/>
  <c r="K801" i="3" s="1"/>
  <c r="K802" i="3" s="1"/>
  <c r="K803" i="3" s="1"/>
  <c r="K804" i="3" s="1"/>
  <c r="K805" i="3" s="1"/>
  <c r="K806" i="3" s="1"/>
  <c r="K807" i="3" s="1"/>
  <c r="K808" i="3" s="1"/>
  <c r="K809" i="3" s="1"/>
  <c r="K810" i="3" s="1"/>
  <c r="K811" i="3" s="1"/>
  <c r="K812" i="3" s="1"/>
  <c r="K813" i="3" s="1"/>
  <c r="K814" i="3" s="1"/>
  <c r="K815" i="3" s="1"/>
  <c r="K816" i="3" s="1"/>
  <c r="K817" i="3" s="1"/>
  <c r="K818" i="3" s="1"/>
  <c r="K819" i="3" s="1"/>
  <c r="K820" i="3" s="1"/>
  <c r="K821" i="3" s="1"/>
  <c r="K822" i="3" s="1"/>
  <c r="K823" i="3" s="1"/>
  <c r="K824" i="3" s="1"/>
  <c r="K825" i="3" s="1"/>
  <c r="K826" i="3" s="1"/>
  <c r="K827" i="3" s="1"/>
  <c r="K828" i="3" s="1"/>
  <c r="K829" i="3" s="1"/>
  <c r="K830" i="3" s="1"/>
  <c r="K831" i="3" s="1"/>
  <c r="K832" i="3" s="1"/>
  <c r="K833" i="3" s="1"/>
  <c r="K834" i="3" s="1"/>
  <c r="K835" i="3" s="1"/>
  <c r="K836" i="3" s="1"/>
  <c r="K837" i="3" s="1"/>
  <c r="K838" i="3" s="1"/>
  <c r="K839" i="3" s="1"/>
  <c r="K840" i="3" s="1"/>
  <c r="K841" i="3" s="1"/>
  <c r="K842" i="3" s="1"/>
  <c r="K843" i="3" s="1"/>
  <c r="K844" i="3" s="1"/>
  <c r="K845" i="3" s="1"/>
  <c r="K846" i="3" s="1"/>
  <c r="K847" i="3" s="1"/>
  <c r="K848" i="3" s="1"/>
  <c r="K849" i="3" s="1"/>
  <c r="K850" i="3" s="1"/>
  <c r="K851" i="3" s="1"/>
  <c r="K852" i="3" s="1"/>
  <c r="K853" i="3" s="1"/>
  <c r="K854" i="3" s="1"/>
  <c r="K855" i="3" s="1"/>
  <c r="K856" i="3" s="1"/>
  <c r="K857" i="3" s="1"/>
  <c r="K858" i="3" s="1"/>
  <c r="L794" i="3"/>
  <c r="D795" i="3"/>
  <c r="E795" i="3"/>
  <c r="L795" i="3"/>
  <c r="D796" i="3"/>
  <c r="E796" i="3"/>
  <c r="L796" i="3"/>
  <c r="D797" i="3"/>
  <c r="E797" i="3"/>
  <c r="L797" i="3"/>
  <c r="D798" i="3"/>
  <c r="E798" i="3"/>
  <c r="L798" i="3"/>
  <c r="D799" i="3"/>
  <c r="E799" i="3"/>
  <c r="L799" i="3"/>
  <c r="D800" i="3"/>
  <c r="E800" i="3"/>
  <c r="L800" i="3"/>
  <c r="D801" i="3"/>
  <c r="E801" i="3"/>
  <c r="L801" i="3"/>
  <c r="D802" i="3"/>
  <c r="E802" i="3"/>
  <c r="L802" i="3"/>
  <c r="D803" i="3"/>
  <c r="E803" i="3"/>
  <c r="L803" i="3"/>
  <c r="D804" i="3"/>
  <c r="E804" i="3"/>
  <c r="L804" i="3"/>
  <c r="D805" i="3"/>
  <c r="E805" i="3"/>
  <c r="L805" i="3"/>
  <c r="D806" i="3"/>
  <c r="E806" i="3"/>
  <c r="L806" i="3"/>
  <c r="D807" i="3"/>
  <c r="E807" i="3"/>
  <c r="L807" i="3"/>
  <c r="D808" i="3"/>
  <c r="E808" i="3"/>
  <c r="L808" i="3"/>
  <c r="D809" i="3"/>
  <c r="E809" i="3"/>
  <c r="L809" i="3"/>
  <c r="D810" i="3"/>
  <c r="E810" i="3"/>
  <c r="L810" i="3"/>
  <c r="D811" i="3"/>
  <c r="E811" i="3"/>
  <c r="L811" i="3"/>
  <c r="D812" i="3"/>
  <c r="E812" i="3"/>
  <c r="L812" i="3"/>
  <c r="D813" i="3"/>
  <c r="E813" i="3"/>
  <c r="L813" i="3"/>
  <c r="D814" i="3"/>
  <c r="E814" i="3"/>
  <c r="L814" i="3"/>
  <c r="D815" i="3"/>
  <c r="E815" i="3"/>
  <c r="L815" i="3"/>
  <c r="D816" i="3"/>
  <c r="E816" i="3"/>
  <c r="L816" i="3"/>
  <c r="D817" i="3"/>
  <c r="E817" i="3"/>
  <c r="L817" i="3"/>
  <c r="D818" i="3"/>
  <c r="E818" i="3"/>
  <c r="L818" i="3"/>
  <c r="D819" i="3"/>
  <c r="E819" i="3"/>
  <c r="L819" i="3"/>
  <c r="D820" i="3"/>
  <c r="E820" i="3"/>
  <c r="L820" i="3"/>
  <c r="D821" i="3"/>
  <c r="E821" i="3"/>
  <c r="L821" i="3"/>
  <c r="D822" i="3"/>
  <c r="E822" i="3"/>
  <c r="L822" i="3"/>
  <c r="D823" i="3"/>
  <c r="E823" i="3"/>
  <c r="L823" i="3"/>
  <c r="D824" i="3"/>
  <c r="E824" i="3"/>
  <c r="L824" i="3"/>
  <c r="D825" i="3"/>
  <c r="E825" i="3"/>
  <c r="L825" i="3"/>
  <c r="D826" i="3"/>
  <c r="E826" i="3"/>
  <c r="L826" i="3"/>
  <c r="D827" i="3"/>
  <c r="E827" i="3"/>
  <c r="L827" i="3"/>
  <c r="D828" i="3"/>
  <c r="E828" i="3"/>
  <c r="L828" i="3"/>
  <c r="D829" i="3"/>
  <c r="E829" i="3"/>
  <c r="L829" i="3"/>
  <c r="D830" i="3"/>
  <c r="E830" i="3"/>
  <c r="L830" i="3"/>
  <c r="D831" i="3"/>
  <c r="E831" i="3"/>
  <c r="L831" i="3"/>
  <c r="D832" i="3"/>
  <c r="E832" i="3"/>
  <c r="L832" i="3"/>
  <c r="D833" i="3"/>
  <c r="E833" i="3"/>
  <c r="L833" i="3"/>
  <c r="D834" i="3"/>
  <c r="E834" i="3"/>
  <c r="L834" i="3"/>
  <c r="D835" i="3"/>
  <c r="E835" i="3"/>
  <c r="L835" i="3"/>
  <c r="D836" i="3"/>
  <c r="E836" i="3"/>
  <c r="L836" i="3"/>
  <c r="D837" i="3"/>
  <c r="E837" i="3"/>
  <c r="L837" i="3"/>
  <c r="D838" i="3"/>
  <c r="E838" i="3"/>
  <c r="L838" i="3"/>
  <c r="D839" i="3"/>
  <c r="E839" i="3"/>
  <c r="L839" i="3"/>
  <c r="D840" i="3"/>
  <c r="E840" i="3"/>
  <c r="L840" i="3"/>
  <c r="D841" i="3"/>
  <c r="E841" i="3"/>
  <c r="L841" i="3"/>
  <c r="D842" i="3"/>
  <c r="E842" i="3"/>
  <c r="L842" i="3"/>
  <c r="D843" i="3"/>
  <c r="E843" i="3"/>
  <c r="L843" i="3"/>
  <c r="D844" i="3"/>
  <c r="E844" i="3"/>
  <c r="L844" i="3"/>
  <c r="D845" i="3"/>
  <c r="E845" i="3"/>
  <c r="L845" i="3"/>
  <c r="D846" i="3"/>
  <c r="E846" i="3"/>
  <c r="L846" i="3"/>
  <c r="D847" i="3"/>
  <c r="E847" i="3"/>
  <c r="L847" i="3"/>
  <c r="D848" i="3"/>
  <c r="E848" i="3"/>
  <c r="L848" i="3"/>
  <c r="D849" i="3"/>
  <c r="E849" i="3"/>
  <c r="L849" i="3"/>
  <c r="D850" i="3"/>
  <c r="E850" i="3"/>
  <c r="L850" i="3"/>
  <c r="D851" i="3"/>
  <c r="E851" i="3"/>
  <c r="L851" i="3"/>
  <c r="D852" i="3"/>
  <c r="E852" i="3"/>
  <c r="L852" i="3"/>
  <c r="D853" i="3"/>
  <c r="E853" i="3"/>
  <c r="L853" i="3"/>
  <c r="D854" i="3"/>
  <c r="E854" i="3"/>
  <c r="L854" i="3"/>
  <c r="D855" i="3"/>
  <c r="E855" i="3"/>
  <c r="L855" i="3"/>
  <c r="D856" i="3"/>
  <c r="E856" i="3"/>
  <c r="L856" i="3"/>
  <c r="D857" i="3"/>
  <c r="E857" i="3"/>
  <c r="L857" i="3"/>
  <c r="D858" i="3"/>
  <c r="E858" i="3"/>
  <c r="L858" i="3"/>
  <c r="E860" i="3"/>
  <c r="G860" i="3"/>
  <c r="I860" i="3"/>
  <c r="I861" i="3" s="1"/>
  <c r="I862" i="3" s="1"/>
  <c r="I863" i="3" s="1"/>
  <c r="I864" i="3" s="1"/>
  <c r="I865" i="3" s="1"/>
  <c r="I866" i="3" s="1"/>
  <c r="I867" i="3" s="1"/>
  <c r="I868" i="3" s="1"/>
  <c r="I869" i="3" s="1"/>
  <c r="I870" i="3" s="1"/>
  <c r="I871" i="3" s="1"/>
  <c r="I872" i="3" s="1"/>
  <c r="I873" i="3" s="1"/>
  <c r="I874" i="3" s="1"/>
  <c r="I875" i="3" s="1"/>
  <c r="I876" i="3" s="1"/>
  <c r="I877" i="3" s="1"/>
  <c r="I878" i="3" s="1"/>
  <c r="I879" i="3" s="1"/>
  <c r="I880" i="3" s="1"/>
  <c r="I881" i="3" s="1"/>
  <c r="I882" i="3" s="1"/>
  <c r="I883" i="3" s="1"/>
  <c r="I884" i="3" s="1"/>
  <c r="I885" i="3" s="1"/>
  <c r="I886" i="3" s="1"/>
  <c r="I887" i="3" s="1"/>
  <c r="I888" i="3" s="1"/>
  <c r="I889" i="3" s="1"/>
  <c r="I890" i="3" s="1"/>
  <c r="I891" i="3" s="1"/>
  <c r="I892" i="3" s="1"/>
  <c r="I893" i="3" s="1"/>
  <c r="I894" i="3" s="1"/>
  <c r="I895" i="3" s="1"/>
  <c r="I896" i="3" s="1"/>
  <c r="I897" i="3" s="1"/>
  <c r="I898" i="3" s="1"/>
  <c r="I899" i="3" s="1"/>
  <c r="I900" i="3" s="1"/>
  <c r="I901" i="3" s="1"/>
  <c r="I902" i="3" s="1"/>
  <c r="I903" i="3" s="1"/>
  <c r="I904" i="3" s="1"/>
  <c r="I905" i="3" s="1"/>
  <c r="I906" i="3" s="1"/>
  <c r="I907" i="3" s="1"/>
  <c r="I908" i="3" s="1"/>
  <c r="I909" i="3" s="1"/>
  <c r="I910" i="3" s="1"/>
  <c r="I911" i="3" s="1"/>
  <c r="I912" i="3" s="1"/>
  <c r="I913" i="3" s="1"/>
  <c r="I914" i="3" s="1"/>
  <c r="I915" i="3" s="1"/>
  <c r="I916" i="3" s="1"/>
  <c r="I917" i="3" s="1"/>
  <c r="I918" i="3" s="1"/>
  <c r="I919" i="3" s="1"/>
  <c r="I920" i="3" s="1"/>
  <c r="I921" i="3" s="1"/>
  <c r="I922" i="3" s="1"/>
  <c r="I923" i="3" s="1"/>
  <c r="I924" i="3" s="1"/>
  <c r="K860" i="3"/>
  <c r="K861" i="3" s="1"/>
  <c r="K862" i="3" s="1"/>
  <c r="K863" i="3" s="1"/>
  <c r="K864" i="3" s="1"/>
  <c r="K865" i="3" s="1"/>
  <c r="K866" i="3" s="1"/>
  <c r="K867" i="3" s="1"/>
  <c r="K868" i="3" s="1"/>
  <c r="K869" i="3" s="1"/>
  <c r="K870" i="3" s="1"/>
  <c r="K871" i="3" s="1"/>
  <c r="K872" i="3" s="1"/>
  <c r="K873" i="3" s="1"/>
  <c r="K874" i="3" s="1"/>
  <c r="K875" i="3" s="1"/>
  <c r="K876" i="3" s="1"/>
  <c r="K877" i="3" s="1"/>
  <c r="K878" i="3" s="1"/>
  <c r="K879" i="3" s="1"/>
  <c r="K880" i="3" s="1"/>
  <c r="K881" i="3" s="1"/>
  <c r="K882" i="3" s="1"/>
  <c r="K883" i="3" s="1"/>
  <c r="K884" i="3" s="1"/>
  <c r="K885" i="3" s="1"/>
  <c r="K886" i="3" s="1"/>
  <c r="K887" i="3" s="1"/>
  <c r="K888" i="3" s="1"/>
  <c r="K889" i="3" s="1"/>
  <c r="K890" i="3" s="1"/>
  <c r="K891" i="3" s="1"/>
  <c r="K892" i="3" s="1"/>
  <c r="K893" i="3" s="1"/>
  <c r="K894" i="3" s="1"/>
  <c r="K895" i="3" s="1"/>
  <c r="K896" i="3" s="1"/>
  <c r="K897" i="3" s="1"/>
  <c r="K898" i="3" s="1"/>
  <c r="K899" i="3" s="1"/>
  <c r="K900" i="3" s="1"/>
  <c r="K901" i="3" s="1"/>
  <c r="K902" i="3" s="1"/>
  <c r="K903" i="3" s="1"/>
  <c r="K904" i="3" s="1"/>
  <c r="K905" i="3" s="1"/>
  <c r="K906" i="3" s="1"/>
  <c r="K907" i="3" s="1"/>
  <c r="K908" i="3" s="1"/>
  <c r="K909" i="3" s="1"/>
  <c r="K910" i="3" s="1"/>
  <c r="K911" i="3" s="1"/>
  <c r="K912" i="3" s="1"/>
  <c r="K913" i="3" s="1"/>
  <c r="K914" i="3" s="1"/>
  <c r="K915" i="3" s="1"/>
  <c r="K916" i="3" s="1"/>
  <c r="K917" i="3" s="1"/>
  <c r="K918" i="3" s="1"/>
  <c r="K919" i="3" s="1"/>
  <c r="K920" i="3" s="1"/>
  <c r="K921" i="3" s="1"/>
  <c r="K922" i="3" s="1"/>
  <c r="K923" i="3" s="1"/>
  <c r="K924" i="3" s="1"/>
  <c r="L860" i="3"/>
  <c r="M860" i="3"/>
  <c r="E861" i="3"/>
  <c r="F861" i="3"/>
  <c r="G861" i="3"/>
  <c r="G927" i="3" s="1"/>
  <c r="L861" i="3"/>
  <c r="M861" i="3"/>
  <c r="E862" i="3"/>
  <c r="F862" i="3"/>
  <c r="L862" i="3"/>
  <c r="M862" i="3"/>
  <c r="E863" i="3"/>
  <c r="F863" i="3"/>
  <c r="G863" i="3"/>
  <c r="L863" i="3"/>
  <c r="M863" i="3"/>
  <c r="E864" i="3"/>
  <c r="F864" i="3"/>
  <c r="G864" i="3"/>
  <c r="G930" i="3" s="1"/>
  <c r="G996" i="3" s="1"/>
  <c r="L864" i="3"/>
  <c r="M864" i="3"/>
  <c r="E865" i="3"/>
  <c r="F865" i="3"/>
  <c r="F931" i="3" s="1"/>
  <c r="F997" i="3" s="1"/>
  <c r="G865" i="3"/>
  <c r="G931" i="3" s="1"/>
  <c r="G997" i="3" s="1"/>
  <c r="L865" i="3"/>
  <c r="M865" i="3"/>
  <c r="E866" i="3"/>
  <c r="F866" i="3"/>
  <c r="G866" i="3"/>
  <c r="L866" i="3"/>
  <c r="M866" i="3"/>
  <c r="E867" i="3"/>
  <c r="L867" i="3"/>
  <c r="M867" i="3"/>
  <c r="E868" i="3"/>
  <c r="F868" i="3"/>
  <c r="G868" i="3"/>
  <c r="L868" i="3"/>
  <c r="M868" i="3"/>
  <c r="E869" i="3"/>
  <c r="F869" i="3"/>
  <c r="G869" i="3"/>
  <c r="L869" i="3"/>
  <c r="M869" i="3"/>
  <c r="E870" i="3"/>
  <c r="F870" i="3"/>
  <c r="G870" i="3"/>
  <c r="L870" i="3"/>
  <c r="M870" i="3"/>
  <c r="E871" i="3"/>
  <c r="F871" i="3"/>
  <c r="F937" i="3" s="1"/>
  <c r="F1003" i="3" s="1"/>
  <c r="G871" i="3"/>
  <c r="L871" i="3"/>
  <c r="M871" i="3"/>
  <c r="E872" i="3"/>
  <c r="F872" i="3"/>
  <c r="F938" i="3" s="1"/>
  <c r="F1004" i="3" s="1"/>
  <c r="F1070" i="3" s="1"/>
  <c r="G872" i="3"/>
  <c r="G938" i="3" s="1"/>
  <c r="L872" i="3"/>
  <c r="M872" i="3"/>
  <c r="E873" i="3"/>
  <c r="F873" i="3"/>
  <c r="G873" i="3"/>
  <c r="L873" i="3"/>
  <c r="M873" i="3"/>
  <c r="E874" i="3"/>
  <c r="F874" i="3"/>
  <c r="F940" i="3" s="1"/>
  <c r="L874" i="3"/>
  <c r="M874" i="3"/>
  <c r="E875" i="3"/>
  <c r="F875" i="3"/>
  <c r="L875" i="3"/>
  <c r="M875" i="3"/>
  <c r="E876" i="3"/>
  <c r="L876" i="3"/>
  <c r="M876" i="3"/>
  <c r="E877" i="3"/>
  <c r="G877" i="3"/>
  <c r="L877" i="3"/>
  <c r="M877" i="3"/>
  <c r="E878" i="3"/>
  <c r="F878" i="3"/>
  <c r="F944" i="3" s="1"/>
  <c r="G878" i="3"/>
  <c r="L878" i="3"/>
  <c r="M878" i="3"/>
  <c r="E879" i="3"/>
  <c r="G879" i="3"/>
  <c r="G945" i="3" s="1"/>
  <c r="G1011" i="3" s="1"/>
  <c r="G1077" i="3" s="1"/>
  <c r="G1143" i="3" s="1"/>
  <c r="L879" i="3"/>
  <c r="M879" i="3"/>
  <c r="E880" i="3"/>
  <c r="F880" i="3"/>
  <c r="F946" i="3" s="1"/>
  <c r="F1012" i="3" s="1"/>
  <c r="G880" i="3"/>
  <c r="L880" i="3"/>
  <c r="M880" i="3"/>
  <c r="E881" i="3"/>
  <c r="F881" i="3"/>
  <c r="F947" i="3" s="1"/>
  <c r="G881" i="3"/>
  <c r="G947" i="3" s="1"/>
  <c r="L881" i="3"/>
  <c r="M881" i="3"/>
  <c r="E882" i="3"/>
  <c r="F882" i="3"/>
  <c r="G882" i="3"/>
  <c r="L882" i="3"/>
  <c r="M882" i="3"/>
  <c r="E883" i="3"/>
  <c r="L883" i="3"/>
  <c r="M883" i="3"/>
  <c r="E884" i="3"/>
  <c r="F884" i="3"/>
  <c r="F950" i="3" s="1"/>
  <c r="G884" i="3"/>
  <c r="G950" i="3" s="1"/>
  <c r="G1016" i="3" s="1"/>
  <c r="L884" i="3"/>
  <c r="M884" i="3"/>
  <c r="E885" i="3"/>
  <c r="G885" i="3"/>
  <c r="L885" i="3"/>
  <c r="M885" i="3"/>
  <c r="E886" i="3"/>
  <c r="F886" i="3"/>
  <c r="F952" i="3" s="1"/>
  <c r="G886" i="3"/>
  <c r="G952" i="3" s="1"/>
  <c r="L886" i="3"/>
  <c r="M886" i="3"/>
  <c r="E887" i="3"/>
  <c r="L887" i="3"/>
  <c r="M887" i="3"/>
  <c r="E888" i="3"/>
  <c r="F888" i="3"/>
  <c r="F954" i="3" s="1"/>
  <c r="F1020" i="3" s="1"/>
  <c r="F1086" i="3" s="1"/>
  <c r="G888" i="3"/>
  <c r="G954" i="3" s="1"/>
  <c r="L888" i="3"/>
  <c r="M888" i="3"/>
  <c r="E889" i="3"/>
  <c r="F889" i="3"/>
  <c r="G889" i="3"/>
  <c r="L889" i="3"/>
  <c r="M889" i="3"/>
  <c r="E890" i="3"/>
  <c r="F890" i="3"/>
  <c r="F956" i="3" s="1"/>
  <c r="L890" i="3"/>
  <c r="M890" i="3"/>
  <c r="E891" i="3"/>
  <c r="F891" i="3"/>
  <c r="G891" i="3"/>
  <c r="L891" i="3"/>
  <c r="M891" i="3"/>
  <c r="E892" i="3"/>
  <c r="G892" i="3"/>
  <c r="L892" i="3"/>
  <c r="M892" i="3"/>
  <c r="E893" i="3"/>
  <c r="F893" i="3"/>
  <c r="F959" i="3" s="1"/>
  <c r="F1025" i="3" s="1"/>
  <c r="L893" i="3"/>
  <c r="M893" i="3"/>
  <c r="E894" i="3"/>
  <c r="F894" i="3"/>
  <c r="L894" i="3"/>
  <c r="M894" i="3"/>
  <c r="E895" i="3"/>
  <c r="F895" i="3"/>
  <c r="F961" i="3" s="1"/>
  <c r="F1027" i="3" s="1"/>
  <c r="F1093" i="3" s="1"/>
  <c r="G895" i="3"/>
  <c r="L895" i="3"/>
  <c r="M895" i="3"/>
  <c r="E896" i="3"/>
  <c r="F896" i="3"/>
  <c r="G896" i="3"/>
  <c r="L896" i="3"/>
  <c r="M896" i="3"/>
  <c r="E897" i="3"/>
  <c r="F897" i="3"/>
  <c r="F963" i="3" s="1"/>
  <c r="F1029" i="3" s="1"/>
  <c r="F1095" i="3" s="1"/>
  <c r="G897" i="3"/>
  <c r="G963" i="3" s="1"/>
  <c r="L897" i="3"/>
  <c r="M897" i="3"/>
  <c r="E898" i="3"/>
  <c r="F898" i="3"/>
  <c r="G898" i="3"/>
  <c r="L898" i="3"/>
  <c r="M898" i="3"/>
  <c r="E899" i="3"/>
  <c r="L899" i="3"/>
  <c r="M899" i="3"/>
  <c r="E900" i="3"/>
  <c r="F900" i="3"/>
  <c r="L900" i="3"/>
  <c r="M900" i="3"/>
  <c r="E901" i="3"/>
  <c r="F901" i="3"/>
  <c r="F967" i="3" s="1"/>
  <c r="F1033" i="3" s="1"/>
  <c r="G901" i="3"/>
  <c r="L901" i="3"/>
  <c r="M901" i="3"/>
  <c r="E902" i="3"/>
  <c r="F902" i="3"/>
  <c r="L902" i="3"/>
  <c r="M902" i="3"/>
  <c r="E903" i="3"/>
  <c r="F903" i="3"/>
  <c r="G903" i="3"/>
  <c r="G969" i="3" s="1"/>
  <c r="G1035" i="3" s="1"/>
  <c r="G1101" i="3" s="1"/>
  <c r="L903" i="3"/>
  <c r="M903" i="3"/>
  <c r="E904" i="3"/>
  <c r="F904" i="3"/>
  <c r="F970" i="3" s="1"/>
  <c r="F1036" i="3" s="1"/>
  <c r="F1102" i="3" s="1"/>
  <c r="G904" i="3"/>
  <c r="G970" i="3" s="1"/>
  <c r="L904" i="3"/>
  <c r="M904" i="3"/>
  <c r="E905" i="3"/>
  <c r="F905" i="3"/>
  <c r="G905" i="3"/>
  <c r="L905" i="3"/>
  <c r="M905" i="3"/>
  <c r="E906" i="3"/>
  <c r="F906" i="3"/>
  <c r="F972" i="3" s="1"/>
  <c r="L906" i="3"/>
  <c r="M906" i="3"/>
  <c r="E907" i="3"/>
  <c r="F907" i="3"/>
  <c r="L907" i="3"/>
  <c r="M907" i="3"/>
  <c r="E908" i="3"/>
  <c r="L908" i="3"/>
  <c r="M908" i="3"/>
  <c r="E909" i="3"/>
  <c r="G909" i="3"/>
  <c r="L909" i="3"/>
  <c r="M909" i="3"/>
  <c r="E910" i="3"/>
  <c r="F910" i="3"/>
  <c r="F976" i="3" s="1"/>
  <c r="G910" i="3"/>
  <c r="G976" i="3" s="1"/>
  <c r="G1042" i="3" s="1"/>
  <c r="L910" i="3"/>
  <c r="M910" i="3"/>
  <c r="E911" i="3"/>
  <c r="F911" i="3"/>
  <c r="G911" i="3"/>
  <c r="G977" i="3" s="1"/>
  <c r="G1043" i="3" s="1"/>
  <c r="G1109" i="3" s="1"/>
  <c r="G1175" i="3" s="1"/>
  <c r="L911" i="3"/>
  <c r="M911" i="3"/>
  <c r="E912" i="3"/>
  <c r="L912" i="3"/>
  <c r="M912" i="3"/>
  <c r="E913" i="3"/>
  <c r="F913" i="3"/>
  <c r="F979" i="3" s="1"/>
  <c r="F1045" i="3" s="1"/>
  <c r="F1111" i="3" s="1"/>
  <c r="G913" i="3"/>
  <c r="G979" i="3" s="1"/>
  <c r="L913" i="3"/>
  <c r="M913" i="3"/>
  <c r="E914" i="3"/>
  <c r="F914" i="3"/>
  <c r="G914" i="3"/>
  <c r="L914" i="3"/>
  <c r="M914" i="3"/>
  <c r="E915" i="3"/>
  <c r="L915" i="3"/>
  <c r="M915" i="3"/>
  <c r="E916" i="3"/>
  <c r="F916" i="3"/>
  <c r="F982" i="3" s="1"/>
  <c r="L916" i="3"/>
  <c r="M916" i="3"/>
  <c r="E917" i="3"/>
  <c r="F917" i="3"/>
  <c r="F983" i="3" s="1"/>
  <c r="G917" i="3"/>
  <c r="G983" i="3" s="1"/>
  <c r="L917" i="3"/>
  <c r="M917" i="3"/>
  <c r="E918" i="3"/>
  <c r="G918" i="3"/>
  <c r="L918" i="3"/>
  <c r="M918" i="3"/>
  <c r="E919" i="3"/>
  <c r="F919" i="3"/>
  <c r="G919" i="3"/>
  <c r="G985" i="3" s="1"/>
  <c r="G1051" i="3" s="1"/>
  <c r="G1117" i="3" s="1"/>
  <c r="L919" i="3"/>
  <c r="M919" i="3"/>
  <c r="E920" i="3"/>
  <c r="F920" i="3"/>
  <c r="F986" i="3" s="1"/>
  <c r="F1052" i="3" s="1"/>
  <c r="F1118" i="3" s="1"/>
  <c r="G920" i="3"/>
  <c r="G986" i="3" s="1"/>
  <c r="L920" i="3"/>
  <c r="M920" i="3"/>
  <c r="E921" i="3"/>
  <c r="F921" i="3"/>
  <c r="G921" i="3"/>
  <c r="L921" i="3"/>
  <c r="M921" i="3"/>
  <c r="E922" i="3"/>
  <c r="F922" i="3"/>
  <c r="F988" i="3" s="1"/>
  <c r="L922" i="3"/>
  <c r="M922" i="3"/>
  <c r="E923" i="3"/>
  <c r="F923" i="3"/>
  <c r="G923" i="3"/>
  <c r="G989" i="3" s="1"/>
  <c r="G1055" i="3" s="1"/>
  <c r="L923" i="3"/>
  <c r="M923" i="3"/>
  <c r="E924" i="3"/>
  <c r="G924" i="3"/>
  <c r="L924" i="3"/>
  <c r="M924" i="3"/>
  <c r="E926" i="3"/>
  <c r="F926" i="3"/>
  <c r="F992" i="3" s="1"/>
  <c r="F1058" i="3" s="1"/>
  <c r="G926" i="3"/>
  <c r="G992" i="3" s="1"/>
  <c r="G1058" i="3" s="1"/>
  <c r="I926" i="3"/>
  <c r="I927" i="3" s="1"/>
  <c r="I928" i="3" s="1"/>
  <c r="I929" i="3" s="1"/>
  <c r="I930" i="3" s="1"/>
  <c r="I931" i="3" s="1"/>
  <c r="I932" i="3" s="1"/>
  <c r="I933" i="3" s="1"/>
  <c r="I934" i="3" s="1"/>
  <c r="I935" i="3" s="1"/>
  <c r="I936" i="3" s="1"/>
  <c r="I937" i="3" s="1"/>
  <c r="I938" i="3" s="1"/>
  <c r="I939" i="3" s="1"/>
  <c r="I940" i="3" s="1"/>
  <c r="I941" i="3" s="1"/>
  <c r="I942" i="3" s="1"/>
  <c r="I943" i="3" s="1"/>
  <c r="I944" i="3" s="1"/>
  <c r="I945" i="3" s="1"/>
  <c r="I946" i="3" s="1"/>
  <c r="I947" i="3" s="1"/>
  <c r="I948" i="3" s="1"/>
  <c r="I949" i="3" s="1"/>
  <c r="I950" i="3" s="1"/>
  <c r="I951" i="3" s="1"/>
  <c r="I952" i="3" s="1"/>
  <c r="I953" i="3" s="1"/>
  <c r="I954" i="3" s="1"/>
  <c r="I955" i="3" s="1"/>
  <c r="I956" i="3" s="1"/>
  <c r="I957" i="3" s="1"/>
  <c r="I958" i="3" s="1"/>
  <c r="I959" i="3" s="1"/>
  <c r="I960" i="3" s="1"/>
  <c r="I961" i="3" s="1"/>
  <c r="I962" i="3" s="1"/>
  <c r="I963" i="3" s="1"/>
  <c r="I964" i="3" s="1"/>
  <c r="I965" i="3" s="1"/>
  <c r="I966" i="3" s="1"/>
  <c r="I967" i="3" s="1"/>
  <c r="I968" i="3" s="1"/>
  <c r="I969" i="3" s="1"/>
  <c r="I970" i="3" s="1"/>
  <c r="I971" i="3" s="1"/>
  <c r="I972" i="3" s="1"/>
  <c r="I973" i="3" s="1"/>
  <c r="I974" i="3" s="1"/>
  <c r="I975" i="3" s="1"/>
  <c r="I976" i="3" s="1"/>
  <c r="I977" i="3" s="1"/>
  <c r="I978" i="3" s="1"/>
  <c r="I979" i="3" s="1"/>
  <c r="I980" i="3" s="1"/>
  <c r="I981" i="3" s="1"/>
  <c r="I982" i="3" s="1"/>
  <c r="I983" i="3" s="1"/>
  <c r="I984" i="3" s="1"/>
  <c r="I985" i="3" s="1"/>
  <c r="I986" i="3" s="1"/>
  <c r="I987" i="3" s="1"/>
  <c r="I988" i="3" s="1"/>
  <c r="I989" i="3" s="1"/>
  <c r="I990" i="3" s="1"/>
  <c r="K926" i="3"/>
  <c r="K927" i="3" s="1"/>
  <c r="K928" i="3" s="1"/>
  <c r="K929" i="3" s="1"/>
  <c r="K930" i="3" s="1"/>
  <c r="K931" i="3" s="1"/>
  <c r="K932" i="3" s="1"/>
  <c r="K933" i="3" s="1"/>
  <c r="K934" i="3" s="1"/>
  <c r="K935" i="3" s="1"/>
  <c r="K936" i="3" s="1"/>
  <c r="K937" i="3" s="1"/>
  <c r="K938" i="3" s="1"/>
  <c r="K939" i="3" s="1"/>
  <c r="K940" i="3" s="1"/>
  <c r="K941" i="3" s="1"/>
  <c r="K942" i="3" s="1"/>
  <c r="K943" i="3" s="1"/>
  <c r="K944" i="3" s="1"/>
  <c r="K945" i="3" s="1"/>
  <c r="K946" i="3" s="1"/>
  <c r="K947" i="3" s="1"/>
  <c r="K948" i="3" s="1"/>
  <c r="K949" i="3" s="1"/>
  <c r="K950" i="3" s="1"/>
  <c r="K951" i="3" s="1"/>
  <c r="K952" i="3" s="1"/>
  <c r="K953" i="3" s="1"/>
  <c r="K954" i="3" s="1"/>
  <c r="K955" i="3" s="1"/>
  <c r="K956" i="3" s="1"/>
  <c r="K957" i="3" s="1"/>
  <c r="K958" i="3" s="1"/>
  <c r="K959" i="3" s="1"/>
  <c r="K960" i="3" s="1"/>
  <c r="K961" i="3" s="1"/>
  <c r="K962" i="3" s="1"/>
  <c r="K963" i="3" s="1"/>
  <c r="K964" i="3" s="1"/>
  <c r="K965" i="3" s="1"/>
  <c r="K966" i="3" s="1"/>
  <c r="K967" i="3" s="1"/>
  <c r="K968" i="3" s="1"/>
  <c r="K969" i="3" s="1"/>
  <c r="K970" i="3" s="1"/>
  <c r="K971" i="3" s="1"/>
  <c r="K972" i="3" s="1"/>
  <c r="K973" i="3" s="1"/>
  <c r="K974" i="3" s="1"/>
  <c r="K975" i="3" s="1"/>
  <c r="K976" i="3" s="1"/>
  <c r="K977" i="3" s="1"/>
  <c r="K978" i="3" s="1"/>
  <c r="K979" i="3" s="1"/>
  <c r="K980" i="3" s="1"/>
  <c r="K981" i="3" s="1"/>
  <c r="K982" i="3" s="1"/>
  <c r="K983" i="3" s="1"/>
  <c r="K984" i="3" s="1"/>
  <c r="K985" i="3" s="1"/>
  <c r="K986" i="3" s="1"/>
  <c r="K987" i="3" s="1"/>
  <c r="K988" i="3" s="1"/>
  <c r="K989" i="3" s="1"/>
  <c r="K990" i="3" s="1"/>
  <c r="L926" i="3"/>
  <c r="M926" i="3"/>
  <c r="E927" i="3"/>
  <c r="F927" i="3"/>
  <c r="L927" i="3"/>
  <c r="M927" i="3"/>
  <c r="E928" i="3"/>
  <c r="F928" i="3"/>
  <c r="L928" i="3"/>
  <c r="M928" i="3"/>
  <c r="E929" i="3"/>
  <c r="F929" i="3"/>
  <c r="F995" i="3" s="1"/>
  <c r="F1061" i="3" s="1"/>
  <c r="G929" i="3"/>
  <c r="L929" i="3"/>
  <c r="M929" i="3"/>
  <c r="E930" i="3"/>
  <c r="F930" i="3"/>
  <c r="F996" i="3" s="1"/>
  <c r="L930" i="3"/>
  <c r="M930" i="3"/>
  <c r="E931" i="3"/>
  <c r="L931" i="3"/>
  <c r="M931" i="3"/>
  <c r="E932" i="3"/>
  <c r="F932" i="3"/>
  <c r="G932" i="3"/>
  <c r="L932" i="3"/>
  <c r="M932" i="3"/>
  <c r="E933" i="3"/>
  <c r="F933" i="3"/>
  <c r="G933" i="3"/>
  <c r="L933" i="3"/>
  <c r="M933" i="3"/>
  <c r="E934" i="3"/>
  <c r="F934" i="3"/>
  <c r="G934" i="3"/>
  <c r="G1000" i="3" s="1"/>
  <c r="L934" i="3"/>
  <c r="M934" i="3"/>
  <c r="E935" i="3"/>
  <c r="F935" i="3"/>
  <c r="G935" i="3"/>
  <c r="L935" i="3"/>
  <c r="M935" i="3"/>
  <c r="E936" i="3"/>
  <c r="F936" i="3"/>
  <c r="F1002" i="3" s="1"/>
  <c r="G936" i="3"/>
  <c r="G1002" i="3" s="1"/>
  <c r="G1068" i="3" s="1"/>
  <c r="G1134" i="3" s="1"/>
  <c r="L936" i="3"/>
  <c r="M936" i="3"/>
  <c r="E937" i="3"/>
  <c r="G937" i="3"/>
  <c r="G1003" i="3" s="1"/>
  <c r="G1069" i="3" s="1"/>
  <c r="L937" i="3"/>
  <c r="M937" i="3"/>
  <c r="E938" i="3"/>
  <c r="L938" i="3"/>
  <c r="M938" i="3"/>
  <c r="E939" i="3"/>
  <c r="F939" i="3"/>
  <c r="G939" i="3"/>
  <c r="L939" i="3"/>
  <c r="M939" i="3"/>
  <c r="E940" i="3"/>
  <c r="G940" i="3"/>
  <c r="L940" i="3"/>
  <c r="M940" i="3"/>
  <c r="E941" i="3"/>
  <c r="F941" i="3"/>
  <c r="L941" i="3"/>
  <c r="M941" i="3"/>
  <c r="E942" i="3"/>
  <c r="F942" i="3"/>
  <c r="G942" i="3"/>
  <c r="G1008" i="3" s="1"/>
  <c r="L942" i="3"/>
  <c r="M942" i="3"/>
  <c r="E943" i="3"/>
  <c r="F943" i="3"/>
  <c r="F1009" i="3" s="1"/>
  <c r="G943" i="3"/>
  <c r="G1009" i="3" s="1"/>
  <c r="L943" i="3"/>
  <c r="M943" i="3"/>
  <c r="E944" i="3"/>
  <c r="G944" i="3"/>
  <c r="G1010" i="3" s="1"/>
  <c r="L944" i="3"/>
  <c r="M944" i="3"/>
  <c r="E945" i="3"/>
  <c r="F945" i="3"/>
  <c r="F1011" i="3" s="1"/>
  <c r="F1077" i="3" s="1"/>
  <c r="L945" i="3"/>
  <c r="M945" i="3"/>
  <c r="E946" i="3"/>
  <c r="G946" i="3"/>
  <c r="L946" i="3"/>
  <c r="M946" i="3"/>
  <c r="E947" i="3"/>
  <c r="L947" i="3"/>
  <c r="M947" i="3"/>
  <c r="E948" i="3"/>
  <c r="F948" i="3"/>
  <c r="G948" i="3"/>
  <c r="L948" i="3"/>
  <c r="M948" i="3"/>
  <c r="E949" i="3"/>
  <c r="F949" i="3"/>
  <c r="F1015" i="3" s="1"/>
  <c r="G949" i="3"/>
  <c r="G1015" i="3" s="1"/>
  <c r="G1081" i="3" s="1"/>
  <c r="G1147" i="3" s="1"/>
  <c r="L949" i="3"/>
  <c r="M949" i="3"/>
  <c r="E950" i="3"/>
  <c r="L950" i="3"/>
  <c r="M950" i="3"/>
  <c r="E951" i="3"/>
  <c r="F951" i="3"/>
  <c r="G951" i="3"/>
  <c r="L951" i="3"/>
  <c r="M951" i="3"/>
  <c r="E952" i="3"/>
  <c r="L952" i="3"/>
  <c r="M952" i="3"/>
  <c r="E953" i="3"/>
  <c r="F953" i="3"/>
  <c r="G953" i="3"/>
  <c r="G1019" i="3" s="1"/>
  <c r="G1085" i="3" s="1"/>
  <c r="L953" i="3"/>
  <c r="M953" i="3"/>
  <c r="E954" i="3"/>
  <c r="L954" i="3"/>
  <c r="M954" i="3"/>
  <c r="E955" i="3"/>
  <c r="F955" i="3"/>
  <c r="G955" i="3"/>
  <c r="L955" i="3"/>
  <c r="M955" i="3"/>
  <c r="E956" i="3"/>
  <c r="G956" i="3"/>
  <c r="G1022" i="3" s="1"/>
  <c r="G1088" i="3" s="1"/>
  <c r="G1154" i="3" s="1"/>
  <c r="L956" i="3"/>
  <c r="M956" i="3"/>
  <c r="E957" i="3"/>
  <c r="F957" i="3"/>
  <c r="G957" i="3"/>
  <c r="G1023" i="3" s="1"/>
  <c r="L957" i="3"/>
  <c r="M957" i="3"/>
  <c r="E958" i="3"/>
  <c r="F958" i="3"/>
  <c r="F1024" i="3" s="1"/>
  <c r="G958" i="3"/>
  <c r="G1024" i="3" s="1"/>
  <c r="L958" i="3"/>
  <c r="M958" i="3"/>
  <c r="E959" i="3"/>
  <c r="L959" i="3"/>
  <c r="M959" i="3"/>
  <c r="E960" i="3"/>
  <c r="F960" i="3"/>
  <c r="F1026" i="3" s="1"/>
  <c r="F1092" i="3" s="1"/>
  <c r="F1158" i="3" s="1"/>
  <c r="G960" i="3"/>
  <c r="G1026" i="3" s="1"/>
  <c r="L960" i="3"/>
  <c r="M960" i="3"/>
  <c r="E961" i="3"/>
  <c r="G961" i="3"/>
  <c r="G1027" i="3" s="1"/>
  <c r="G1093" i="3" s="1"/>
  <c r="G1159" i="3" s="1"/>
  <c r="L961" i="3"/>
  <c r="M961" i="3"/>
  <c r="E962" i="3"/>
  <c r="F962" i="3"/>
  <c r="F1028" i="3" s="1"/>
  <c r="F1094" i="3" s="1"/>
  <c r="G962" i="3"/>
  <c r="G1028" i="3" s="1"/>
  <c r="G1094" i="3" s="1"/>
  <c r="L962" i="3"/>
  <c r="M962" i="3"/>
  <c r="E963" i="3"/>
  <c r="L963" i="3"/>
  <c r="M963" i="3"/>
  <c r="E964" i="3"/>
  <c r="F964" i="3"/>
  <c r="G964" i="3"/>
  <c r="L964" i="3"/>
  <c r="M964" i="3"/>
  <c r="E965" i="3"/>
  <c r="F965" i="3"/>
  <c r="G965" i="3"/>
  <c r="L965" i="3"/>
  <c r="M965" i="3"/>
  <c r="E966" i="3"/>
  <c r="F966" i="3"/>
  <c r="G966" i="3"/>
  <c r="G1032" i="3" s="1"/>
  <c r="L966" i="3"/>
  <c r="M966" i="3"/>
  <c r="E967" i="3"/>
  <c r="G967" i="3"/>
  <c r="L967" i="3"/>
  <c r="M967" i="3"/>
  <c r="E968" i="3"/>
  <c r="F968" i="3"/>
  <c r="L968" i="3"/>
  <c r="M968" i="3"/>
  <c r="E969" i="3"/>
  <c r="F969" i="3"/>
  <c r="L969" i="3"/>
  <c r="M969" i="3"/>
  <c r="E970" i="3"/>
  <c r="L970" i="3"/>
  <c r="M970" i="3"/>
  <c r="E971" i="3"/>
  <c r="F971" i="3"/>
  <c r="G971" i="3"/>
  <c r="L971" i="3"/>
  <c r="M971" i="3"/>
  <c r="E972" i="3"/>
  <c r="G972" i="3"/>
  <c r="L972" i="3"/>
  <c r="M972" i="3"/>
  <c r="E973" i="3"/>
  <c r="F973" i="3"/>
  <c r="L973" i="3"/>
  <c r="M973" i="3"/>
  <c r="E974" i="3"/>
  <c r="G974" i="3"/>
  <c r="L974" i="3"/>
  <c r="M974" i="3"/>
  <c r="E975" i="3"/>
  <c r="F975" i="3"/>
  <c r="G975" i="3"/>
  <c r="G1041" i="3" s="1"/>
  <c r="G1107" i="3" s="1"/>
  <c r="G1173" i="3" s="1"/>
  <c r="L975" i="3"/>
  <c r="M975" i="3"/>
  <c r="E976" i="3"/>
  <c r="L976" i="3"/>
  <c r="M976" i="3"/>
  <c r="E977" i="3"/>
  <c r="F977" i="3"/>
  <c r="L977" i="3"/>
  <c r="M977" i="3"/>
  <c r="E978" i="3"/>
  <c r="F978" i="3"/>
  <c r="F1044" i="3" s="1"/>
  <c r="F1110" i="3" s="1"/>
  <c r="G978" i="3"/>
  <c r="L978" i="3"/>
  <c r="M978" i="3"/>
  <c r="E979" i="3"/>
  <c r="L979" i="3"/>
  <c r="M979" i="3"/>
  <c r="E980" i="3"/>
  <c r="F980" i="3"/>
  <c r="G980" i="3"/>
  <c r="L980" i="3"/>
  <c r="M980" i="3"/>
  <c r="E981" i="3"/>
  <c r="F981" i="3"/>
  <c r="G981" i="3"/>
  <c r="L981" i="3"/>
  <c r="M981" i="3"/>
  <c r="E982" i="3"/>
  <c r="G982" i="3"/>
  <c r="G1048" i="3" s="1"/>
  <c r="L982" i="3"/>
  <c r="M982" i="3"/>
  <c r="E983" i="3"/>
  <c r="L983" i="3"/>
  <c r="M983" i="3"/>
  <c r="E984" i="3"/>
  <c r="F984" i="3"/>
  <c r="G984" i="3"/>
  <c r="G1050" i="3" s="1"/>
  <c r="G1116" i="3" s="1"/>
  <c r="G1182" i="3" s="1"/>
  <c r="L984" i="3"/>
  <c r="M984" i="3"/>
  <c r="E985" i="3"/>
  <c r="F985" i="3"/>
  <c r="L985" i="3"/>
  <c r="M985" i="3"/>
  <c r="E986" i="3"/>
  <c r="L986" i="3"/>
  <c r="M986" i="3"/>
  <c r="E987" i="3"/>
  <c r="F987" i="3"/>
  <c r="G987" i="3"/>
  <c r="L987" i="3"/>
  <c r="M987" i="3"/>
  <c r="E988" i="3"/>
  <c r="G988" i="3"/>
  <c r="G1054" i="3" s="1"/>
  <c r="L988" i="3"/>
  <c r="M988" i="3"/>
  <c r="E989" i="3"/>
  <c r="F989" i="3"/>
  <c r="L989" i="3"/>
  <c r="M989" i="3"/>
  <c r="E990" i="3"/>
  <c r="F990" i="3"/>
  <c r="F1056" i="3" s="1"/>
  <c r="G990" i="3"/>
  <c r="G1056" i="3" s="1"/>
  <c r="L990" i="3"/>
  <c r="M990" i="3"/>
  <c r="E992" i="3"/>
  <c r="I992" i="3"/>
  <c r="I993" i="3" s="1"/>
  <c r="I994" i="3" s="1"/>
  <c r="I995" i="3" s="1"/>
  <c r="I996" i="3" s="1"/>
  <c r="I997" i="3" s="1"/>
  <c r="I998" i="3" s="1"/>
  <c r="I999" i="3" s="1"/>
  <c r="I1000" i="3" s="1"/>
  <c r="I1001" i="3" s="1"/>
  <c r="I1002" i="3" s="1"/>
  <c r="I1003" i="3" s="1"/>
  <c r="I1004" i="3" s="1"/>
  <c r="I1005" i="3" s="1"/>
  <c r="I1006" i="3" s="1"/>
  <c r="I1007" i="3" s="1"/>
  <c r="I1008" i="3" s="1"/>
  <c r="I1009" i="3" s="1"/>
  <c r="I1010" i="3" s="1"/>
  <c r="I1011" i="3" s="1"/>
  <c r="I1012" i="3" s="1"/>
  <c r="I1013" i="3" s="1"/>
  <c r="I1014" i="3" s="1"/>
  <c r="I1015" i="3" s="1"/>
  <c r="I1016" i="3" s="1"/>
  <c r="I1017" i="3" s="1"/>
  <c r="I1018" i="3" s="1"/>
  <c r="I1019" i="3" s="1"/>
  <c r="I1020" i="3" s="1"/>
  <c r="I1021" i="3" s="1"/>
  <c r="I1022" i="3" s="1"/>
  <c r="I1023" i="3" s="1"/>
  <c r="I1024" i="3" s="1"/>
  <c r="I1025" i="3" s="1"/>
  <c r="I1026" i="3" s="1"/>
  <c r="I1027" i="3" s="1"/>
  <c r="I1028" i="3" s="1"/>
  <c r="I1029" i="3" s="1"/>
  <c r="I1030" i="3" s="1"/>
  <c r="I1031" i="3" s="1"/>
  <c r="I1032" i="3" s="1"/>
  <c r="I1033" i="3" s="1"/>
  <c r="I1034" i="3" s="1"/>
  <c r="I1035" i="3" s="1"/>
  <c r="I1036" i="3" s="1"/>
  <c r="I1037" i="3" s="1"/>
  <c r="I1038" i="3" s="1"/>
  <c r="I1039" i="3" s="1"/>
  <c r="I1040" i="3" s="1"/>
  <c r="I1041" i="3" s="1"/>
  <c r="I1042" i="3" s="1"/>
  <c r="I1043" i="3" s="1"/>
  <c r="I1044" i="3" s="1"/>
  <c r="I1045" i="3" s="1"/>
  <c r="I1046" i="3" s="1"/>
  <c r="I1047" i="3" s="1"/>
  <c r="I1048" i="3" s="1"/>
  <c r="I1049" i="3" s="1"/>
  <c r="I1050" i="3" s="1"/>
  <c r="I1051" i="3" s="1"/>
  <c r="I1052" i="3" s="1"/>
  <c r="I1053" i="3" s="1"/>
  <c r="I1054" i="3" s="1"/>
  <c r="I1055" i="3" s="1"/>
  <c r="I1056" i="3" s="1"/>
  <c r="K992" i="3"/>
  <c r="K993" i="3" s="1"/>
  <c r="K994" i="3" s="1"/>
  <c r="K995" i="3" s="1"/>
  <c r="K996" i="3" s="1"/>
  <c r="K997" i="3" s="1"/>
  <c r="K998" i="3" s="1"/>
  <c r="K999" i="3" s="1"/>
  <c r="K1000" i="3" s="1"/>
  <c r="K1001" i="3" s="1"/>
  <c r="K1002" i="3" s="1"/>
  <c r="K1003" i="3" s="1"/>
  <c r="K1004" i="3" s="1"/>
  <c r="K1005" i="3" s="1"/>
  <c r="K1006" i="3" s="1"/>
  <c r="K1007" i="3" s="1"/>
  <c r="K1008" i="3" s="1"/>
  <c r="K1009" i="3" s="1"/>
  <c r="K1010" i="3" s="1"/>
  <c r="K1011" i="3" s="1"/>
  <c r="K1012" i="3" s="1"/>
  <c r="K1013" i="3" s="1"/>
  <c r="K1014" i="3" s="1"/>
  <c r="K1015" i="3" s="1"/>
  <c r="K1016" i="3" s="1"/>
  <c r="K1017" i="3" s="1"/>
  <c r="K1018" i="3" s="1"/>
  <c r="K1019" i="3" s="1"/>
  <c r="K1020" i="3" s="1"/>
  <c r="K1021" i="3" s="1"/>
  <c r="K1022" i="3" s="1"/>
  <c r="K1023" i="3" s="1"/>
  <c r="K1024" i="3" s="1"/>
  <c r="K1025" i="3" s="1"/>
  <c r="K1026" i="3" s="1"/>
  <c r="K1027" i="3" s="1"/>
  <c r="K1028" i="3" s="1"/>
  <c r="K1029" i="3" s="1"/>
  <c r="K1030" i="3" s="1"/>
  <c r="K1031" i="3" s="1"/>
  <c r="K1032" i="3" s="1"/>
  <c r="K1033" i="3" s="1"/>
  <c r="K1034" i="3" s="1"/>
  <c r="K1035" i="3" s="1"/>
  <c r="K1036" i="3" s="1"/>
  <c r="K1037" i="3" s="1"/>
  <c r="K1038" i="3" s="1"/>
  <c r="K1039" i="3" s="1"/>
  <c r="K1040" i="3" s="1"/>
  <c r="K1041" i="3" s="1"/>
  <c r="K1042" i="3" s="1"/>
  <c r="K1043" i="3" s="1"/>
  <c r="K1044" i="3" s="1"/>
  <c r="K1045" i="3" s="1"/>
  <c r="K1046" i="3" s="1"/>
  <c r="K1047" i="3" s="1"/>
  <c r="K1048" i="3" s="1"/>
  <c r="K1049" i="3" s="1"/>
  <c r="K1050" i="3" s="1"/>
  <c r="K1051" i="3" s="1"/>
  <c r="K1052" i="3" s="1"/>
  <c r="K1053" i="3" s="1"/>
  <c r="K1054" i="3" s="1"/>
  <c r="K1055" i="3" s="1"/>
  <c r="K1056" i="3" s="1"/>
  <c r="L992" i="3"/>
  <c r="M992" i="3"/>
  <c r="E993" i="3"/>
  <c r="F993" i="3"/>
  <c r="G993" i="3"/>
  <c r="L993" i="3"/>
  <c r="M993" i="3"/>
  <c r="E994" i="3"/>
  <c r="F994" i="3"/>
  <c r="F1060" i="3" s="1"/>
  <c r="L994" i="3"/>
  <c r="M994" i="3"/>
  <c r="E995" i="3"/>
  <c r="G995" i="3"/>
  <c r="L995" i="3"/>
  <c r="M995" i="3"/>
  <c r="E996" i="3"/>
  <c r="L996" i="3"/>
  <c r="M996" i="3"/>
  <c r="E997" i="3"/>
  <c r="L997" i="3"/>
  <c r="M997" i="3"/>
  <c r="E998" i="3"/>
  <c r="F998" i="3"/>
  <c r="G998" i="3"/>
  <c r="L998" i="3"/>
  <c r="M998" i="3"/>
  <c r="E999" i="3"/>
  <c r="F999" i="3"/>
  <c r="G999" i="3"/>
  <c r="L999" i="3"/>
  <c r="M999" i="3"/>
  <c r="E1000" i="3"/>
  <c r="F1000" i="3"/>
  <c r="F1066" i="3" s="1"/>
  <c r="F1132" i="3" s="1"/>
  <c r="L1000" i="3"/>
  <c r="M1000" i="3"/>
  <c r="E1001" i="3"/>
  <c r="F1001" i="3"/>
  <c r="G1001" i="3"/>
  <c r="L1001" i="3"/>
  <c r="M1001" i="3"/>
  <c r="E1002" i="3"/>
  <c r="L1002" i="3"/>
  <c r="M1002" i="3"/>
  <c r="E1003" i="3"/>
  <c r="L1003" i="3"/>
  <c r="M1003" i="3"/>
  <c r="E1004" i="3"/>
  <c r="G1004" i="3"/>
  <c r="L1004" i="3"/>
  <c r="M1004" i="3"/>
  <c r="E1005" i="3"/>
  <c r="F1005" i="3"/>
  <c r="F1071" i="3" s="1"/>
  <c r="G1005" i="3"/>
  <c r="G1071" i="3" s="1"/>
  <c r="L1005" i="3"/>
  <c r="M1005" i="3"/>
  <c r="E1006" i="3"/>
  <c r="F1006" i="3"/>
  <c r="G1006" i="3"/>
  <c r="L1006" i="3"/>
  <c r="M1006" i="3"/>
  <c r="E1007" i="3"/>
  <c r="F1007" i="3"/>
  <c r="G1007" i="3"/>
  <c r="L1007" i="3"/>
  <c r="M1007" i="3"/>
  <c r="E1008" i="3"/>
  <c r="F1008" i="3"/>
  <c r="L1008" i="3"/>
  <c r="M1008" i="3"/>
  <c r="E1009" i="3"/>
  <c r="L1009" i="3"/>
  <c r="M1009" i="3"/>
  <c r="E1010" i="3"/>
  <c r="F1010" i="3"/>
  <c r="F1076" i="3" s="1"/>
  <c r="F1142" i="3" s="1"/>
  <c r="L1010" i="3"/>
  <c r="M1010" i="3"/>
  <c r="E1011" i="3"/>
  <c r="L1011" i="3"/>
  <c r="M1011" i="3"/>
  <c r="E1012" i="3"/>
  <c r="G1012" i="3"/>
  <c r="G1078" i="3" s="1"/>
  <c r="L1012" i="3"/>
  <c r="M1012" i="3"/>
  <c r="E1013" i="3"/>
  <c r="F1013" i="3"/>
  <c r="F1079" i="3" s="1"/>
  <c r="F1145" i="3" s="1"/>
  <c r="G1013" i="3"/>
  <c r="L1013" i="3"/>
  <c r="M1013" i="3"/>
  <c r="E1014" i="3"/>
  <c r="F1014" i="3"/>
  <c r="F1080" i="3" s="1"/>
  <c r="G1014" i="3"/>
  <c r="L1014" i="3"/>
  <c r="M1014" i="3"/>
  <c r="E1015" i="3"/>
  <c r="L1015" i="3"/>
  <c r="M1015" i="3"/>
  <c r="E1016" i="3"/>
  <c r="F1016" i="3"/>
  <c r="L1016" i="3"/>
  <c r="M1016" i="3"/>
  <c r="E1017" i="3"/>
  <c r="F1017" i="3"/>
  <c r="G1017" i="3"/>
  <c r="L1017" i="3"/>
  <c r="M1017" i="3"/>
  <c r="E1018" i="3"/>
  <c r="F1018" i="3"/>
  <c r="G1018" i="3"/>
  <c r="G1084" i="3" s="1"/>
  <c r="G1150" i="3" s="1"/>
  <c r="L1018" i="3"/>
  <c r="M1018" i="3"/>
  <c r="E1019" i="3"/>
  <c r="F1019" i="3"/>
  <c r="L1019" i="3"/>
  <c r="M1019" i="3"/>
  <c r="E1020" i="3"/>
  <c r="G1020" i="3"/>
  <c r="G1086" i="3" s="1"/>
  <c r="L1020" i="3"/>
  <c r="M1020" i="3"/>
  <c r="E1021" i="3"/>
  <c r="F1021" i="3"/>
  <c r="F1087" i="3" s="1"/>
  <c r="F1153" i="3" s="1"/>
  <c r="G1021" i="3"/>
  <c r="L1021" i="3"/>
  <c r="M1021" i="3"/>
  <c r="E1022" i="3"/>
  <c r="F1022" i="3"/>
  <c r="L1022" i="3"/>
  <c r="M1022" i="3"/>
  <c r="E1023" i="3"/>
  <c r="F1023" i="3"/>
  <c r="L1023" i="3"/>
  <c r="M1023" i="3"/>
  <c r="E1024" i="3"/>
  <c r="L1024" i="3"/>
  <c r="M1024" i="3"/>
  <c r="E1025" i="3"/>
  <c r="L1025" i="3"/>
  <c r="M1025" i="3"/>
  <c r="E1026" i="3"/>
  <c r="L1026" i="3"/>
  <c r="M1026" i="3"/>
  <c r="E1027" i="3"/>
  <c r="L1027" i="3"/>
  <c r="M1027" i="3"/>
  <c r="E1028" i="3"/>
  <c r="L1028" i="3"/>
  <c r="M1028" i="3"/>
  <c r="E1029" i="3"/>
  <c r="G1029" i="3"/>
  <c r="L1029" i="3"/>
  <c r="M1029" i="3"/>
  <c r="E1030" i="3"/>
  <c r="F1030" i="3"/>
  <c r="G1030" i="3"/>
  <c r="L1030" i="3"/>
  <c r="M1030" i="3"/>
  <c r="E1031" i="3"/>
  <c r="F1031" i="3"/>
  <c r="G1031" i="3"/>
  <c r="L1031" i="3"/>
  <c r="M1031" i="3"/>
  <c r="E1032" i="3"/>
  <c r="F1032" i="3"/>
  <c r="L1032" i="3"/>
  <c r="M1032" i="3"/>
  <c r="E1033" i="3"/>
  <c r="G1033" i="3"/>
  <c r="L1033" i="3"/>
  <c r="M1033" i="3"/>
  <c r="E1034" i="3"/>
  <c r="F1034" i="3"/>
  <c r="L1034" i="3"/>
  <c r="M1034" i="3"/>
  <c r="E1035" i="3"/>
  <c r="F1035" i="3"/>
  <c r="L1035" i="3"/>
  <c r="M1035" i="3"/>
  <c r="E1036" i="3"/>
  <c r="G1036" i="3"/>
  <c r="L1036" i="3"/>
  <c r="M1036" i="3"/>
  <c r="E1037" i="3"/>
  <c r="F1037" i="3"/>
  <c r="F1103" i="3" s="1"/>
  <c r="G1037" i="3"/>
  <c r="G1103" i="3" s="1"/>
  <c r="L1037" i="3"/>
  <c r="M1037" i="3"/>
  <c r="E1038" i="3"/>
  <c r="F1038" i="3"/>
  <c r="G1038" i="3"/>
  <c r="L1038" i="3"/>
  <c r="M1038" i="3"/>
  <c r="E1039" i="3"/>
  <c r="F1039" i="3"/>
  <c r="G1039" i="3"/>
  <c r="G1105" i="3" s="1"/>
  <c r="G1171" i="3" s="1"/>
  <c r="L1039" i="3"/>
  <c r="M1039" i="3"/>
  <c r="E1040" i="3"/>
  <c r="F1040" i="3"/>
  <c r="G1040" i="3"/>
  <c r="L1040" i="3"/>
  <c r="M1040" i="3"/>
  <c r="E1041" i="3"/>
  <c r="F1041" i="3"/>
  <c r="L1041" i="3"/>
  <c r="M1041" i="3"/>
  <c r="E1042" i="3"/>
  <c r="F1042" i="3"/>
  <c r="L1042" i="3"/>
  <c r="M1042" i="3"/>
  <c r="E1043" i="3"/>
  <c r="F1043" i="3"/>
  <c r="F1109" i="3" s="1"/>
  <c r="L1043" i="3"/>
  <c r="M1043" i="3"/>
  <c r="E1044" i="3"/>
  <c r="G1044" i="3"/>
  <c r="G1110" i="3" s="1"/>
  <c r="L1044" i="3"/>
  <c r="M1044" i="3"/>
  <c r="E1045" i="3"/>
  <c r="G1045" i="3"/>
  <c r="L1045" i="3"/>
  <c r="M1045" i="3"/>
  <c r="E1046" i="3"/>
  <c r="F1046" i="3"/>
  <c r="G1046" i="3"/>
  <c r="G1112" i="3" s="1"/>
  <c r="G1178" i="3" s="1"/>
  <c r="L1046" i="3"/>
  <c r="M1046" i="3"/>
  <c r="E1047" i="3"/>
  <c r="F1047" i="3"/>
  <c r="G1047" i="3"/>
  <c r="L1047" i="3"/>
  <c r="M1047" i="3"/>
  <c r="E1048" i="3"/>
  <c r="F1048" i="3"/>
  <c r="F1114" i="3" s="1"/>
  <c r="F1180" i="3" s="1"/>
  <c r="L1048" i="3"/>
  <c r="M1048" i="3"/>
  <c r="E1049" i="3"/>
  <c r="F1049" i="3"/>
  <c r="G1049" i="3"/>
  <c r="L1049" i="3"/>
  <c r="M1049" i="3"/>
  <c r="E1050" i="3"/>
  <c r="F1050" i="3"/>
  <c r="F1116" i="3" s="1"/>
  <c r="F1182" i="3" s="1"/>
  <c r="L1050" i="3"/>
  <c r="M1050" i="3"/>
  <c r="E1051" i="3"/>
  <c r="F1051" i="3"/>
  <c r="L1051" i="3"/>
  <c r="M1051" i="3"/>
  <c r="E1052" i="3"/>
  <c r="G1052" i="3"/>
  <c r="G1118" i="3" s="1"/>
  <c r="L1052" i="3"/>
  <c r="M1052" i="3"/>
  <c r="E1053" i="3"/>
  <c r="F1053" i="3"/>
  <c r="F1119" i="3" s="1"/>
  <c r="G1053" i="3"/>
  <c r="G1119" i="3" s="1"/>
  <c r="G1185" i="3" s="1"/>
  <c r="L1053" i="3"/>
  <c r="M1053" i="3"/>
  <c r="E1054" i="3"/>
  <c r="F1054" i="3"/>
  <c r="L1054" i="3"/>
  <c r="M1054" i="3"/>
  <c r="E1055" i="3"/>
  <c r="F1055" i="3"/>
  <c r="L1055" i="3"/>
  <c r="M1055" i="3"/>
  <c r="E1056" i="3"/>
  <c r="L1056" i="3"/>
  <c r="M1056" i="3"/>
  <c r="E1058" i="3"/>
  <c r="I1058" i="3"/>
  <c r="I1059" i="3" s="1"/>
  <c r="I1060" i="3" s="1"/>
  <c r="I1061" i="3" s="1"/>
  <c r="I1062" i="3" s="1"/>
  <c r="I1063" i="3" s="1"/>
  <c r="I1064" i="3" s="1"/>
  <c r="I1065" i="3" s="1"/>
  <c r="I1066" i="3" s="1"/>
  <c r="I1067" i="3" s="1"/>
  <c r="I1068" i="3" s="1"/>
  <c r="I1069" i="3" s="1"/>
  <c r="I1070" i="3" s="1"/>
  <c r="I1071" i="3" s="1"/>
  <c r="I1072" i="3" s="1"/>
  <c r="I1073" i="3" s="1"/>
  <c r="I1074" i="3" s="1"/>
  <c r="I1075" i="3" s="1"/>
  <c r="I1076" i="3" s="1"/>
  <c r="I1077" i="3" s="1"/>
  <c r="I1078" i="3" s="1"/>
  <c r="I1079" i="3" s="1"/>
  <c r="I1080" i="3" s="1"/>
  <c r="I1081" i="3" s="1"/>
  <c r="I1082" i="3" s="1"/>
  <c r="I1083" i="3" s="1"/>
  <c r="I1084" i="3" s="1"/>
  <c r="I1085" i="3" s="1"/>
  <c r="I1086" i="3" s="1"/>
  <c r="I1087" i="3" s="1"/>
  <c r="I1088" i="3" s="1"/>
  <c r="I1089" i="3" s="1"/>
  <c r="I1090" i="3" s="1"/>
  <c r="I1091" i="3" s="1"/>
  <c r="I1092" i="3" s="1"/>
  <c r="I1093" i="3" s="1"/>
  <c r="I1094" i="3" s="1"/>
  <c r="I1095" i="3" s="1"/>
  <c r="I1096" i="3" s="1"/>
  <c r="I1097" i="3" s="1"/>
  <c r="I1098" i="3" s="1"/>
  <c r="I1099" i="3" s="1"/>
  <c r="I1100" i="3" s="1"/>
  <c r="I1101" i="3" s="1"/>
  <c r="I1102" i="3" s="1"/>
  <c r="I1103" i="3" s="1"/>
  <c r="I1104" i="3" s="1"/>
  <c r="I1105" i="3" s="1"/>
  <c r="I1106" i="3" s="1"/>
  <c r="I1107" i="3" s="1"/>
  <c r="I1108" i="3" s="1"/>
  <c r="I1109" i="3" s="1"/>
  <c r="I1110" i="3" s="1"/>
  <c r="I1111" i="3" s="1"/>
  <c r="I1112" i="3" s="1"/>
  <c r="I1113" i="3" s="1"/>
  <c r="I1114" i="3" s="1"/>
  <c r="I1115" i="3" s="1"/>
  <c r="I1116" i="3" s="1"/>
  <c r="I1117" i="3" s="1"/>
  <c r="I1118" i="3" s="1"/>
  <c r="I1119" i="3" s="1"/>
  <c r="I1120" i="3" s="1"/>
  <c r="I1121" i="3" s="1"/>
  <c r="I1122" i="3" s="1"/>
  <c r="K1058" i="3"/>
  <c r="K1059" i="3" s="1"/>
  <c r="K1060" i="3" s="1"/>
  <c r="K1061" i="3" s="1"/>
  <c r="K1062" i="3" s="1"/>
  <c r="K1063" i="3" s="1"/>
  <c r="K1064" i="3" s="1"/>
  <c r="K1065" i="3" s="1"/>
  <c r="K1066" i="3" s="1"/>
  <c r="K1067" i="3" s="1"/>
  <c r="K1068" i="3" s="1"/>
  <c r="K1069" i="3" s="1"/>
  <c r="K1070" i="3" s="1"/>
  <c r="K1071" i="3" s="1"/>
  <c r="K1072" i="3" s="1"/>
  <c r="K1073" i="3" s="1"/>
  <c r="K1074" i="3" s="1"/>
  <c r="K1075" i="3" s="1"/>
  <c r="K1076" i="3" s="1"/>
  <c r="K1077" i="3" s="1"/>
  <c r="K1078" i="3" s="1"/>
  <c r="K1079" i="3" s="1"/>
  <c r="K1080" i="3" s="1"/>
  <c r="K1081" i="3" s="1"/>
  <c r="K1082" i="3" s="1"/>
  <c r="K1083" i="3" s="1"/>
  <c r="K1084" i="3" s="1"/>
  <c r="K1085" i="3" s="1"/>
  <c r="K1086" i="3" s="1"/>
  <c r="K1087" i="3" s="1"/>
  <c r="K1088" i="3" s="1"/>
  <c r="K1089" i="3" s="1"/>
  <c r="K1090" i="3" s="1"/>
  <c r="K1091" i="3" s="1"/>
  <c r="K1092" i="3" s="1"/>
  <c r="K1093" i="3" s="1"/>
  <c r="K1094" i="3" s="1"/>
  <c r="K1095" i="3" s="1"/>
  <c r="K1096" i="3" s="1"/>
  <c r="K1097" i="3" s="1"/>
  <c r="K1098" i="3" s="1"/>
  <c r="K1099" i="3" s="1"/>
  <c r="K1100" i="3" s="1"/>
  <c r="K1101" i="3" s="1"/>
  <c r="K1102" i="3" s="1"/>
  <c r="K1103" i="3" s="1"/>
  <c r="K1104" i="3" s="1"/>
  <c r="K1105" i="3" s="1"/>
  <c r="K1106" i="3" s="1"/>
  <c r="K1107" i="3" s="1"/>
  <c r="K1108" i="3" s="1"/>
  <c r="K1109" i="3" s="1"/>
  <c r="K1110" i="3" s="1"/>
  <c r="K1111" i="3" s="1"/>
  <c r="K1112" i="3" s="1"/>
  <c r="K1113" i="3" s="1"/>
  <c r="K1114" i="3" s="1"/>
  <c r="K1115" i="3" s="1"/>
  <c r="K1116" i="3" s="1"/>
  <c r="K1117" i="3" s="1"/>
  <c r="K1118" i="3" s="1"/>
  <c r="K1119" i="3" s="1"/>
  <c r="K1120" i="3" s="1"/>
  <c r="K1121" i="3" s="1"/>
  <c r="K1122" i="3" s="1"/>
  <c r="L1058" i="3"/>
  <c r="M1058" i="3"/>
  <c r="E1059" i="3"/>
  <c r="F1059" i="3"/>
  <c r="F1125" i="3" s="1"/>
  <c r="G1059" i="3"/>
  <c r="G1125" i="3" s="1"/>
  <c r="L1059" i="3"/>
  <c r="M1059" i="3"/>
  <c r="E1060" i="3"/>
  <c r="L1060" i="3"/>
  <c r="M1060" i="3"/>
  <c r="E1061" i="3"/>
  <c r="G1061" i="3"/>
  <c r="G1127" i="3" s="1"/>
  <c r="L1061" i="3"/>
  <c r="M1061" i="3"/>
  <c r="E1062" i="3"/>
  <c r="F1062" i="3"/>
  <c r="G1062" i="3"/>
  <c r="L1062" i="3"/>
  <c r="M1062" i="3"/>
  <c r="E1063" i="3"/>
  <c r="F1063" i="3"/>
  <c r="F1129" i="3" s="1"/>
  <c r="G1063" i="3"/>
  <c r="L1063" i="3"/>
  <c r="M1063" i="3"/>
  <c r="E1064" i="3"/>
  <c r="F1064" i="3"/>
  <c r="G1064" i="3"/>
  <c r="L1064" i="3"/>
  <c r="M1064" i="3"/>
  <c r="E1065" i="3"/>
  <c r="F1065" i="3"/>
  <c r="G1065" i="3"/>
  <c r="L1065" i="3"/>
  <c r="M1065" i="3"/>
  <c r="E1066" i="3"/>
  <c r="G1066" i="3"/>
  <c r="G1132" i="3" s="1"/>
  <c r="L1066" i="3"/>
  <c r="M1066" i="3"/>
  <c r="E1067" i="3"/>
  <c r="F1067" i="3"/>
  <c r="F1133" i="3" s="1"/>
  <c r="G1067" i="3"/>
  <c r="G1133" i="3" s="1"/>
  <c r="L1067" i="3"/>
  <c r="M1067" i="3"/>
  <c r="E1068" i="3"/>
  <c r="F1068" i="3"/>
  <c r="F1134" i="3" s="1"/>
  <c r="L1068" i="3"/>
  <c r="M1068" i="3"/>
  <c r="E1069" i="3"/>
  <c r="F1069" i="3"/>
  <c r="L1069" i="3"/>
  <c r="M1069" i="3"/>
  <c r="E1070" i="3"/>
  <c r="G1070" i="3"/>
  <c r="L1070" i="3"/>
  <c r="M1070" i="3"/>
  <c r="E1071" i="3"/>
  <c r="L1071" i="3"/>
  <c r="M1071" i="3"/>
  <c r="E1072" i="3"/>
  <c r="F1072" i="3"/>
  <c r="G1072" i="3"/>
  <c r="L1072" i="3"/>
  <c r="M1072" i="3"/>
  <c r="E1073" i="3"/>
  <c r="F1073" i="3"/>
  <c r="F1139" i="3" s="1"/>
  <c r="G1073" i="3"/>
  <c r="G1139" i="3" s="1"/>
  <c r="L1073" i="3"/>
  <c r="M1073" i="3"/>
  <c r="E1074" i="3"/>
  <c r="F1074" i="3"/>
  <c r="F1140" i="3" s="1"/>
  <c r="G1074" i="3"/>
  <c r="L1074" i="3"/>
  <c r="M1074" i="3"/>
  <c r="E1075" i="3"/>
  <c r="F1075" i="3"/>
  <c r="F1141" i="3" s="1"/>
  <c r="G1075" i="3"/>
  <c r="G1141" i="3" s="1"/>
  <c r="L1075" i="3"/>
  <c r="M1075" i="3"/>
  <c r="E1076" i="3"/>
  <c r="G1076" i="3"/>
  <c r="G1142" i="3" s="1"/>
  <c r="L1076" i="3"/>
  <c r="M1076" i="3"/>
  <c r="E1077" i="3"/>
  <c r="L1077" i="3"/>
  <c r="M1077" i="3"/>
  <c r="E1078" i="3"/>
  <c r="F1078" i="3"/>
  <c r="L1078" i="3"/>
  <c r="M1078" i="3"/>
  <c r="E1079" i="3"/>
  <c r="G1079" i="3"/>
  <c r="L1079" i="3"/>
  <c r="M1079" i="3"/>
  <c r="E1080" i="3"/>
  <c r="G1080" i="3"/>
  <c r="L1080" i="3"/>
  <c r="M1080" i="3"/>
  <c r="E1081" i="3"/>
  <c r="F1081" i="3"/>
  <c r="L1081" i="3"/>
  <c r="M1081" i="3"/>
  <c r="E1082" i="3"/>
  <c r="F1082" i="3"/>
  <c r="F1148" i="3" s="1"/>
  <c r="G1082" i="3"/>
  <c r="G1148" i="3" s="1"/>
  <c r="L1082" i="3"/>
  <c r="M1082" i="3"/>
  <c r="E1083" i="3"/>
  <c r="F1083" i="3"/>
  <c r="F1149" i="3" s="1"/>
  <c r="G1083" i="3"/>
  <c r="G1149" i="3" s="1"/>
  <c r="L1083" i="3"/>
  <c r="M1083" i="3"/>
  <c r="E1084" i="3"/>
  <c r="F1084" i="3"/>
  <c r="F1150" i="3" s="1"/>
  <c r="L1084" i="3"/>
  <c r="M1084" i="3"/>
  <c r="E1085" i="3"/>
  <c r="F1085" i="3"/>
  <c r="L1085" i="3"/>
  <c r="M1085" i="3"/>
  <c r="E1086" i="3"/>
  <c r="L1086" i="3"/>
  <c r="M1086" i="3"/>
  <c r="E1087" i="3"/>
  <c r="G1087" i="3"/>
  <c r="L1087" i="3"/>
  <c r="M1087" i="3"/>
  <c r="E1088" i="3"/>
  <c r="F1088" i="3"/>
  <c r="L1088" i="3"/>
  <c r="M1088" i="3"/>
  <c r="E1089" i="3"/>
  <c r="F1089" i="3"/>
  <c r="G1089" i="3"/>
  <c r="L1089" i="3"/>
  <c r="M1089" i="3"/>
  <c r="E1090" i="3"/>
  <c r="F1090" i="3"/>
  <c r="F1156" i="3" s="1"/>
  <c r="G1090" i="3"/>
  <c r="G1156" i="3" s="1"/>
  <c r="L1090" i="3"/>
  <c r="M1090" i="3"/>
  <c r="E1091" i="3"/>
  <c r="F1091" i="3"/>
  <c r="F1157" i="3" s="1"/>
  <c r="L1091" i="3"/>
  <c r="M1091" i="3"/>
  <c r="E1092" i="3"/>
  <c r="G1092" i="3"/>
  <c r="G1158" i="3" s="1"/>
  <c r="L1092" i="3"/>
  <c r="M1092" i="3"/>
  <c r="E1093" i="3"/>
  <c r="L1093" i="3"/>
  <c r="M1093" i="3"/>
  <c r="E1094" i="3"/>
  <c r="L1094" i="3"/>
  <c r="M1094" i="3"/>
  <c r="E1095" i="3"/>
  <c r="G1095" i="3"/>
  <c r="L1095" i="3"/>
  <c r="M1095" i="3"/>
  <c r="E1096" i="3"/>
  <c r="F1096" i="3"/>
  <c r="G1096" i="3"/>
  <c r="L1096" i="3"/>
  <c r="M1096" i="3"/>
  <c r="E1097" i="3"/>
  <c r="F1097" i="3"/>
  <c r="G1097" i="3"/>
  <c r="L1097" i="3"/>
  <c r="M1097" i="3"/>
  <c r="E1098" i="3"/>
  <c r="F1098" i="3"/>
  <c r="F1164" i="3" s="1"/>
  <c r="G1098" i="3"/>
  <c r="L1098" i="3"/>
  <c r="M1098" i="3"/>
  <c r="E1099" i="3"/>
  <c r="F1099" i="3"/>
  <c r="F1165" i="3" s="1"/>
  <c r="G1099" i="3"/>
  <c r="G1165" i="3" s="1"/>
  <c r="L1099" i="3"/>
  <c r="M1099" i="3"/>
  <c r="E1100" i="3"/>
  <c r="F1100" i="3"/>
  <c r="F1166" i="3" s="1"/>
  <c r="L1100" i="3"/>
  <c r="M1100" i="3"/>
  <c r="E1101" i="3"/>
  <c r="F1101" i="3"/>
  <c r="L1101" i="3"/>
  <c r="M1101" i="3"/>
  <c r="E1102" i="3"/>
  <c r="G1102" i="3"/>
  <c r="L1102" i="3"/>
  <c r="M1102" i="3"/>
  <c r="E1103" i="3"/>
  <c r="L1103" i="3"/>
  <c r="M1103" i="3"/>
  <c r="E1104" i="3"/>
  <c r="F1104" i="3"/>
  <c r="G1104" i="3"/>
  <c r="L1104" i="3"/>
  <c r="M1104" i="3"/>
  <c r="E1105" i="3"/>
  <c r="F1105" i="3"/>
  <c r="L1105" i="3"/>
  <c r="M1105" i="3"/>
  <c r="E1106" i="3"/>
  <c r="F1106" i="3"/>
  <c r="F1172" i="3" s="1"/>
  <c r="G1106" i="3"/>
  <c r="L1106" i="3"/>
  <c r="M1106" i="3"/>
  <c r="E1107" i="3"/>
  <c r="F1107" i="3"/>
  <c r="F1173" i="3" s="1"/>
  <c r="L1107" i="3"/>
  <c r="M1107" i="3"/>
  <c r="E1108" i="3"/>
  <c r="F1108" i="3"/>
  <c r="G1108" i="3"/>
  <c r="G1174" i="3" s="1"/>
  <c r="L1108" i="3"/>
  <c r="M1108" i="3"/>
  <c r="E1109" i="3"/>
  <c r="L1109" i="3"/>
  <c r="M1109" i="3"/>
  <c r="E1110" i="3"/>
  <c r="L1110" i="3"/>
  <c r="M1110" i="3"/>
  <c r="E1111" i="3"/>
  <c r="G1111" i="3"/>
  <c r="L1111" i="3"/>
  <c r="M1111" i="3"/>
  <c r="E1112" i="3"/>
  <c r="F1112" i="3"/>
  <c r="L1112" i="3"/>
  <c r="M1112" i="3"/>
  <c r="E1113" i="3"/>
  <c r="F1113" i="3"/>
  <c r="G1113" i="3"/>
  <c r="G1179" i="3" s="1"/>
  <c r="L1113" i="3"/>
  <c r="M1113" i="3"/>
  <c r="E1114" i="3"/>
  <c r="G1114" i="3"/>
  <c r="L1114" i="3"/>
  <c r="M1114" i="3"/>
  <c r="E1115" i="3"/>
  <c r="F1115" i="3"/>
  <c r="F1181" i="3" s="1"/>
  <c r="G1115" i="3"/>
  <c r="G1181" i="3" s="1"/>
  <c r="L1115" i="3"/>
  <c r="M1115" i="3"/>
  <c r="E1116" i="3"/>
  <c r="L1116" i="3"/>
  <c r="M1116" i="3"/>
  <c r="E1117" i="3"/>
  <c r="F1117" i="3"/>
  <c r="L1117" i="3"/>
  <c r="M1117" i="3"/>
  <c r="E1118" i="3"/>
  <c r="L1118" i="3"/>
  <c r="M1118" i="3"/>
  <c r="E1119" i="3"/>
  <c r="L1119" i="3"/>
  <c r="M1119" i="3"/>
  <c r="E1120" i="3"/>
  <c r="F1120" i="3"/>
  <c r="G1120" i="3"/>
  <c r="L1120" i="3"/>
  <c r="M1120" i="3"/>
  <c r="E1121" i="3"/>
  <c r="F1121" i="3"/>
  <c r="G1121" i="3"/>
  <c r="L1121" i="3"/>
  <c r="M1121" i="3"/>
  <c r="E1122" i="3"/>
  <c r="F1122" i="3"/>
  <c r="F1188" i="3" s="1"/>
  <c r="G1122" i="3"/>
  <c r="G1188" i="3" s="1"/>
  <c r="L1122" i="3"/>
  <c r="M1122" i="3"/>
  <c r="E1124" i="3"/>
  <c r="F1124" i="3"/>
  <c r="G1124" i="3"/>
  <c r="E1125" i="3"/>
  <c r="H1125" i="3"/>
  <c r="H1126" i="3" s="1"/>
  <c r="H1127" i="3" s="1"/>
  <c r="I1125" i="3"/>
  <c r="J1125" i="3"/>
  <c r="J1126" i="3" s="1"/>
  <c r="J1127" i="3" s="1"/>
  <c r="J1128" i="3" s="1"/>
  <c r="J1129" i="3" s="1"/>
  <c r="J1130" i="3" s="1"/>
  <c r="J1131" i="3" s="1"/>
  <c r="J1132" i="3" s="1"/>
  <c r="J1133" i="3" s="1"/>
  <c r="J1134" i="3" s="1"/>
  <c r="J1135" i="3" s="1"/>
  <c r="J1136" i="3" s="1"/>
  <c r="J1137" i="3" s="1"/>
  <c r="J1138" i="3" s="1"/>
  <c r="J1139" i="3" s="1"/>
  <c r="J1140" i="3" s="1"/>
  <c r="J1141" i="3" s="1"/>
  <c r="J1142" i="3" s="1"/>
  <c r="J1143" i="3" s="1"/>
  <c r="J1144" i="3" s="1"/>
  <c r="J1145" i="3" s="1"/>
  <c r="J1146" i="3" s="1"/>
  <c r="J1147" i="3" s="1"/>
  <c r="J1148" i="3" s="1"/>
  <c r="J1149" i="3" s="1"/>
  <c r="J1150" i="3" s="1"/>
  <c r="J1151" i="3" s="1"/>
  <c r="J1152" i="3" s="1"/>
  <c r="J1153" i="3" s="1"/>
  <c r="J1154" i="3" s="1"/>
  <c r="J1155" i="3" s="1"/>
  <c r="J1156" i="3" s="1"/>
  <c r="J1157" i="3" s="1"/>
  <c r="J1158" i="3" s="1"/>
  <c r="J1159" i="3" s="1"/>
  <c r="J1160" i="3" s="1"/>
  <c r="J1161" i="3" s="1"/>
  <c r="J1162" i="3" s="1"/>
  <c r="J1163" i="3" s="1"/>
  <c r="J1164" i="3" s="1"/>
  <c r="J1165" i="3" s="1"/>
  <c r="J1166" i="3" s="1"/>
  <c r="J1167" i="3" s="1"/>
  <c r="J1168" i="3" s="1"/>
  <c r="J1169" i="3" s="1"/>
  <c r="J1170" i="3" s="1"/>
  <c r="J1171" i="3" s="1"/>
  <c r="J1172" i="3" s="1"/>
  <c r="J1173" i="3" s="1"/>
  <c r="J1174" i="3" s="1"/>
  <c r="J1175" i="3" s="1"/>
  <c r="J1176" i="3" s="1"/>
  <c r="J1177" i="3" s="1"/>
  <c r="J1178" i="3" s="1"/>
  <c r="J1179" i="3" s="1"/>
  <c r="J1180" i="3" s="1"/>
  <c r="J1181" i="3" s="1"/>
  <c r="J1182" i="3" s="1"/>
  <c r="J1183" i="3" s="1"/>
  <c r="J1184" i="3" s="1"/>
  <c r="J1185" i="3" s="1"/>
  <c r="J1186" i="3" s="1"/>
  <c r="J1187" i="3" s="1"/>
  <c r="J1188" i="3" s="1"/>
  <c r="K1125" i="3"/>
  <c r="E1126" i="3"/>
  <c r="F1126" i="3"/>
  <c r="I1126" i="3"/>
  <c r="I1127" i="3" s="1"/>
  <c r="I1128" i="3" s="1"/>
  <c r="I1129" i="3" s="1"/>
  <c r="I1130" i="3" s="1"/>
  <c r="I1131" i="3" s="1"/>
  <c r="I1132" i="3" s="1"/>
  <c r="I1133" i="3" s="1"/>
  <c r="I1134" i="3" s="1"/>
  <c r="I1135" i="3" s="1"/>
  <c r="I1136" i="3" s="1"/>
  <c r="I1137" i="3" s="1"/>
  <c r="I1138" i="3" s="1"/>
  <c r="I1139" i="3" s="1"/>
  <c r="I1140" i="3" s="1"/>
  <c r="I1141" i="3" s="1"/>
  <c r="I1142" i="3" s="1"/>
  <c r="I1143" i="3" s="1"/>
  <c r="I1144" i="3" s="1"/>
  <c r="I1145" i="3" s="1"/>
  <c r="I1146" i="3" s="1"/>
  <c r="K1126" i="3"/>
  <c r="E1127" i="3"/>
  <c r="F1127" i="3"/>
  <c r="K1127" i="3"/>
  <c r="K1128" i="3" s="1"/>
  <c r="K1129" i="3" s="1"/>
  <c r="K1130" i="3" s="1"/>
  <c r="K1131" i="3" s="1"/>
  <c r="K1132" i="3" s="1"/>
  <c r="K1133" i="3" s="1"/>
  <c r="K1134" i="3" s="1"/>
  <c r="K1135" i="3" s="1"/>
  <c r="K1136" i="3" s="1"/>
  <c r="K1137" i="3" s="1"/>
  <c r="K1138" i="3" s="1"/>
  <c r="K1139" i="3" s="1"/>
  <c r="K1140" i="3" s="1"/>
  <c r="K1141" i="3" s="1"/>
  <c r="K1142" i="3" s="1"/>
  <c r="K1143" i="3" s="1"/>
  <c r="K1144" i="3" s="1"/>
  <c r="K1145" i="3" s="1"/>
  <c r="K1146" i="3" s="1"/>
  <c r="K1147" i="3" s="1"/>
  <c r="K1148" i="3" s="1"/>
  <c r="K1149" i="3" s="1"/>
  <c r="E1128" i="3"/>
  <c r="F1128" i="3"/>
  <c r="G1128" i="3"/>
  <c r="H1128" i="3"/>
  <c r="H1129" i="3" s="1"/>
  <c r="H1130" i="3" s="1"/>
  <c r="H1131" i="3" s="1"/>
  <c r="H1132" i="3" s="1"/>
  <c r="H1133" i="3" s="1"/>
  <c r="H1134" i="3" s="1"/>
  <c r="H1135" i="3" s="1"/>
  <c r="H1136" i="3" s="1"/>
  <c r="H1137" i="3" s="1"/>
  <c r="H1138" i="3" s="1"/>
  <c r="H1139" i="3" s="1"/>
  <c r="H1140" i="3" s="1"/>
  <c r="H1141" i="3" s="1"/>
  <c r="H1142" i="3" s="1"/>
  <c r="H1143" i="3" s="1"/>
  <c r="H1144" i="3" s="1"/>
  <c r="H1145" i="3" s="1"/>
  <c r="H1146" i="3" s="1"/>
  <c r="H1147" i="3" s="1"/>
  <c r="H1148" i="3" s="1"/>
  <c r="H1149" i="3" s="1"/>
  <c r="H1150" i="3" s="1"/>
  <c r="H1151" i="3" s="1"/>
  <c r="H1152" i="3" s="1"/>
  <c r="H1153" i="3" s="1"/>
  <c r="H1154" i="3" s="1"/>
  <c r="H1155" i="3" s="1"/>
  <c r="H1156" i="3" s="1"/>
  <c r="H1157" i="3" s="1"/>
  <c r="H1158" i="3" s="1"/>
  <c r="H1159" i="3" s="1"/>
  <c r="H1160" i="3" s="1"/>
  <c r="H1161" i="3" s="1"/>
  <c r="H1162" i="3" s="1"/>
  <c r="H1163" i="3" s="1"/>
  <c r="H1164" i="3" s="1"/>
  <c r="H1165" i="3" s="1"/>
  <c r="H1166" i="3" s="1"/>
  <c r="H1167" i="3" s="1"/>
  <c r="H1168" i="3" s="1"/>
  <c r="H1169" i="3" s="1"/>
  <c r="H1170" i="3" s="1"/>
  <c r="H1171" i="3" s="1"/>
  <c r="H1172" i="3" s="1"/>
  <c r="H1173" i="3" s="1"/>
  <c r="H1174" i="3" s="1"/>
  <c r="H1175" i="3" s="1"/>
  <c r="H1176" i="3" s="1"/>
  <c r="H1177" i="3" s="1"/>
  <c r="H1178" i="3" s="1"/>
  <c r="H1179" i="3" s="1"/>
  <c r="H1180" i="3" s="1"/>
  <c r="H1181" i="3" s="1"/>
  <c r="H1182" i="3" s="1"/>
  <c r="H1183" i="3" s="1"/>
  <c r="H1184" i="3" s="1"/>
  <c r="H1185" i="3" s="1"/>
  <c r="H1186" i="3" s="1"/>
  <c r="H1187" i="3" s="1"/>
  <c r="H1188" i="3" s="1"/>
  <c r="E1129" i="3"/>
  <c r="G1129" i="3"/>
  <c r="E1130" i="3"/>
  <c r="F1130" i="3"/>
  <c r="G1130" i="3"/>
  <c r="E1131" i="3"/>
  <c r="F1131" i="3"/>
  <c r="G1131" i="3"/>
  <c r="E1132" i="3"/>
  <c r="E1133" i="3"/>
  <c r="E1134" i="3"/>
  <c r="E1135" i="3"/>
  <c r="F1135" i="3"/>
  <c r="G1135" i="3"/>
  <c r="E1136" i="3"/>
  <c r="F1136" i="3"/>
  <c r="G1136" i="3"/>
  <c r="E1137" i="3"/>
  <c r="F1137" i="3"/>
  <c r="G1137" i="3"/>
  <c r="E1138" i="3"/>
  <c r="F1138" i="3"/>
  <c r="G1138" i="3"/>
  <c r="E1139" i="3"/>
  <c r="E1140" i="3"/>
  <c r="G1140" i="3"/>
  <c r="E1141" i="3"/>
  <c r="E1142" i="3"/>
  <c r="E1143" i="3"/>
  <c r="F1143" i="3"/>
  <c r="E1144" i="3"/>
  <c r="F1144" i="3"/>
  <c r="G1144" i="3"/>
  <c r="E1145" i="3"/>
  <c r="G1145" i="3"/>
  <c r="E1146" i="3"/>
  <c r="F1146" i="3"/>
  <c r="G1146" i="3"/>
  <c r="E1147" i="3"/>
  <c r="F1147" i="3"/>
  <c r="I1147" i="3"/>
  <c r="I1148" i="3" s="1"/>
  <c r="I1149" i="3" s="1"/>
  <c r="I1150" i="3" s="1"/>
  <c r="I1151" i="3" s="1"/>
  <c r="I1152" i="3" s="1"/>
  <c r="I1153" i="3" s="1"/>
  <c r="I1154" i="3" s="1"/>
  <c r="I1155" i="3" s="1"/>
  <c r="I1156" i="3" s="1"/>
  <c r="I1157" i="3" s="1"/>
  <c r="I1158" i="3" s="1"/>
  <c r="I1159" i="3" s="1"/>
  <c r="I1160" i="3" s="1"/>
  <c r="I1161" i="3" s="1"/>
  <c r="I1162" i="3" s="1"/>
  <c r="I1163" i="3" s="1"/>
  <c r="I1164" i="3" s="1"/>
  <c r="I1165" i="3" s="1"/>
  <c r="I1166" i="3" s="1"/>
  <c r="I1167" i="3" s="1"/>
  <c r="I1168" i="3" s="1"/>
  <c r="I1169" i="3" s="1"/>
  <c r="I1170" i="3" s="1"/>
  <c r="I1171" i="3" s="1"/>
  <c r="I1172" i="3" s="1"/>
  <c r="I1173" i="3" s="1"/>
  <c r="I1174" i="3" s="1"/>
  <c r="I1175" i="3" s="1"/>
  <c r="I1176" i="3" s="1"/>
  <c r="I1177" i="3" s="1"/>
  <c r="I1178" i="3" s="1"/>
  <c r="I1179" i="3" s="1"/>
  <c r="I1180" i="3" s="1"/>
  <c r="I1181" i="3" s="1"/>
  <c r="I1182" i="3" s="1"/>
  <c r="I1183" i="3" s="1"/>
  <c r="I1184" i="3" s="1"/>
  <c r="I1185" i="3" s="1"/>
  <c r="I1186" i="3" s="1"/>
  <c r="I1187" i="3" s="1"/>
  <c r="I1188" i="3" s="1"/>
  <c r="E1148" i="3"/>
  <c r="E1149" i="3"/>
  <c r="E1150" i="3"/>
  <c r="K1150" i="3"/>
  <c r="K1151" i="3" s="1"/>
  <c r="K1152" i="3" s="1"/>
  <c r="K1153" i="3" s="1"/>
  <c r="K1154" i="3" s="1"/>
  <c r="K1155" i="3" s="1"/>
  <c r="K1156" i="3" s="1"/>
  <c r="K1157" i="3" s="1"/>
  <c r="K1158" i="3" s="1"/>
  <c r="K1159" i="3" s="1"/>
  <c r="K1160" i="3" s="1"/>
  <c r="K1161" i="3" s="1"/>
  <c r="K1162" i="3" s="1"/>
  <c r="K1163" i="3" s="1"/>
  <c r="K1164" i="3" s="1"/>
  <c r="K1165" i="3" s="1"/>
  <c r="K1166" i="3" s="1"/>
  <c r="K1167" i="3" s="1"/>
  <c r="K1168" i="3" s="1"/>
  <c r="K1169" i="3" s="1"/>
  <c r="K1170" i="3" s="1"/>
  <c r="K1171" i="3" s="1"/>
  <c r="K1172" i="3" s="1"/>
  <c r="K1173" i="3" s="1"/>
  <c r="K1174" i="3" s="1"/>
  <c r="K1175" i="3" s="1"/>
  <c r="K1176" i="3" s="1"/>
  <c r="K1177" i="3" s="1"/>
  <c r="K1178" i="3" s="1"/>
  <c r="K1179" i="3" s="1"/>
  <c r="K1180" i="3" s="1"/>
  <c r="K1181" i="3" s="1"/>
  <c r="K1182" i="3" s="1"/>
  <c r="K1183" i="3" s="1"/>
  <c r="K1184" i="3" s="1"/>
  <c r="K1185" i="3" s="1"/>
  <c r="K1186" i="3" s="1"/>
  <c r="K1187" i="3" s="1"/>
  <c r="K1188" i="3" s="1"/>
  <c r="E1151" i="3"/>
  <c r="F1151" i="3"/>
  <c r="G1151" i="3"/>
  <c r="E1152" i="3"/>
  <c r="F1152" i="3"/>
  <c r="G1152" i="3"/>
  <c r="E1153" i="3"/>
  <c r="G1153" i="3"/>
  <c r="E1154" i="3"/>
  <c r="F1154" i="3"/>
  <c r="E1155" i="3"/>
  <c r="F1155" i="3"/>
  <c r="G1155" i="3"/>
  <c r="E1156" i="3"/>
  <c r="E1157" i="3"/>
  <c r="E1158" i="3"/>
  <c r="E1159" i="3"/>
  <c r="F1159" i="3"/>
  <c r="E1160" i="3"/>
  <c r="F1160" i="3"/>
  <c r="G1160" i="3"/>
  <c r="E1161" i="3"/>
  <c r="F1161" i="3"/>
  <c r="G1161" i="3"/>
  <c r="E1162" i="3"/>
  <c r="F1162" i="3"/>
  <c r="G1162" i="3"/>
  <c r="E1163" i="3"/>
  <c r="F1163" i="3"/>
  <c r="G1163" i="3"/>
  <c r="E1164" i="3"/>
  <c r="G1164" i="3"/>
  <c r="E1165" i="3"/>
  <c r="E1166" i="3"/>
  <c r="E1167" i="3"/>
  <c r="F1167" i="3"/>
  <c r="G1167" i="3"/>
  <c r="E1168" i="3"/>
  <c r="F1168" i="3"/>
  <c r="G1168" i="3"/>
  <c r="E1169" i="3"/>
  <c r="F1169" i="3"/>
  <c r="G1169" i="3"/>
  <c r="E1170" i="3"/>
  <c r="F1170" i="3"/>
  <c r="G1170" i="3"/>
  <c r="E1171" i="3"/>
  <c r="F1171" i="3"/>
  <c r="E1172" i="3"/>
  <c r="G1172" i="3"/>
  <c r="E1173" i="3"/>
  <c r="E1174" i="3"/>
  <c r="F1174" i="3"/>
  <c r="E1175" i="3"/>
  <c r="F1175" i="3"/>
  <c r="E1176" i="3"/>
  <c r="F1176" i="3"/>
  <c r="G1176" i="3"/>
  <c r="E1177" i="3"/>
  <c r="F1177" i="3"/>
  <c r="G1177" i="3"/>
  <c r="E1178" i="3"/>
  <c r="F1178" i="3"/>
  <c r="E1179" i="3"/>
  <c r="F1179" i="3"/>
  <c r="E1180" i="3"/>
  <c r="G1180" i="3"/>
  <c r="E1181" i="3"/>
  <c r="E1182" i="3"/>
  <c r="E1183" i="3"/>
  <c r="F1183" i="3"/>
  <c r="G1183" i="3"/>
  <c r="E1184" i="3"/>
  <c r="F1184" i="3"/>
  <c r="G1184" i="3"/>
  <c r="E1185" i="3"/>
  <c r="F1185" i="3"/>
  <c r="E1186" i="3"/>
  <c r="F1186" i="3"/>
  <c r="G1186" i="3"/>
  <c r="E1187" i="3"/>
  <c r="F1187" i="3"/>
  <c r="G1187" i="3"/>
  <c r="E1188" i="3"/>
  <c r="E1190" i="3"/>
  <c r="F1190" i="3"/>
  <c r="G1190" i="3"/>
  <c r="I1190" i="3"/>
  <c r="I1191" i="3" s="1"/>
  <c r="I1192" i="3" s="1"/>
  <c r="I1193" i="3" s="1"/>
  <c r="I1194" i="3" s="1"/>
  <c r="I1195" i="3" s="1"/>
  <c r="I1196" i="3" s="1"/>
  <c r="I1197" i="3" s="1"/>
  <c r="I1198" i="3" s="1"/>
  <c r="I1199" i="3" s="1"/>
  <c r="I1200" i="3" s="1"/>
  <c r="I1201" i="3" s="1"/>
  <c r="I1202" i="3" s="1"/>
  <c r="I1203" i="3" s="1"/>
  <c r="I1204" i="3" s="1"/>
  <c r="I1205" i="3" s="1"/>
  <c r="I1206" i="3" s="1"/>
  <c r="I1207" i="3" s="1"/>
  <c r="I1208" i="3" s="1"/>
  <c r="I1209" i="3" s="1"/>
  <c r="I1210" i="3" s="1"/>
  <c r="I1211" i="3" s="1"/>
  <c r="I1212" i="3" s="1"/>
  <c r="I1213" i="3" s="1"/>
  <c r="I1214" i="3" s="1"/>
  <c r="I1215" i="3" s="1"/>
  <c r="I1216" i="3" s="1"/>
  <c r="I1217" i="3" s="1"/>
  <c r="I1218" i="3" s="1"/>
  <c r="I1219" i="3" s="1"/>
  <c r="I1220" i="3" s="1"/>
  <c r="I1221" i="3" s="1"/>
  <c r="I1222" i="3" s="1"/>
  <c r="I1223" i="3" s="1"/>
  <c r="I1224" i="3" s="1"/>
  <c r="I1225" i="3" s="1"/>
  <c r="I1226" i="3" s="1"/>
  <c r="I1227" i="3" s="1"/>
  <c r="I1228" i="3" s="1"/>
  <c r="I1229" i="3" s="1"/>
  <c r="I1230" i="3" s="1"/>
  <c r="I1231" i="3" s="1"/>
  <c r="I1232" i="3" s="1"/>
  <c r="I1233" i="3" s="1"/>
  <c r="I1234" i="3" s="1"/>
  <c r="I1235" i="3" s="1"/>
  <c r="I1236" i="3" s="1"/>
  <c r="I1237" i="3" s="1"/>
  <c r="I1238" i="3" s="1"/>
  <c r="I1239" i="3" s="1"/>
  <c r="I1240" i="3" s="1"/>
  <c r="I1241" i="3" s="1"/>
  <c r="I1242" i="3" s="1"/>
  <c r="I1243" i="3" s="1"/>
  <c r="I1244" i="3" s="1"/>
  <c r="I1245" i="3" s="1"/>
  <c r="I1246" i="3" s="1"/>
  <c r="I1247" i="3" s="1"/>
  <c r="I1248" i="3" s="1"/>
  <c r="I1249" i="3" s="1"/>
  <c r="I1250" i="3" s="1"/>
  <c r="I1251" i="3" s="1"/>
  <c r="I1252" i="3" s="1"/>
  <c r="I1253" i="3" s="1"/>
  <c r="I1254" i="3" s="1"/>
  <c r="K1190" i="3"/>
  <c r="K1191" i="3" s="1"/>
  <c r="K1192" i="3" s="1"/>
  <c r="K1193" i="3" s="1"/>
  <c r="K1194" i="3" s="1"/>
  <c r="K1195" i="3" s="1"/>
  <c r="K1196" i="3" s="1"/>
  <c r="K1197" i="3" s="1"/>
  <c r="K1198" i="3" s="1"/>
  <c r="K1199" i="3" s="1"/>
  <c r="K1200" i="3" s="1"/>
  <c r="K1201" i="3" s="1"/>
  <c r="K1202" i="3" s="1"/>
  <c r="K1203" i="3" s="1"/>
  <c r="K1204" i="3" s="1"/>
  <c r="K1205" i="3" s="1"/>
  <c r="K1206" i="3" s="1"/>
  <c r="K1207" i="3" s="1"/>
  <c r="K1208" i="3" s="1"/>
  <c r="K1209" i="3" s="1"/>
  <c r="K1210" i="3" s="1"/>
  <c r="K1211" i="3" s="1"/>
  <c r="K1212" i="3" s="1"/>
  <c r="K1213" i="3" s="1"/>
  <c r="K1214" i="3" s="1"/>
  <c r="K1215" i="3" s="1"/>
  <c r="K1216" i="3" s="1"/>
  <c r="K1217" i="3" s="1"/>
  <c r="K1218" i="3" s="1"/>
  <c r="K1219" i="3" s="1"/>
  <c r="K1220" i="3" s="1"/>
  <c r="K1221" i="3" s="1"/>
  <c r="K1222" i="3" s="1"/>
  <c r="K1223" i="3" s="1"/>
  <c r="K1224" i="3" s="1"/>
  <c r="K1225" i="3" s="1"/>
  <c r="K1226" i="3" s="1"/>
  <c r="K1227" i="3" s="1"/>
  <c r="K1228" i="3" s="1"/>
  <c r="K1229" i="3" s="1"/>
  <c r="K1230" i="3" s="1"/>
  <c r="K1231" i="3" s="1"/>
  <c r="K1232" i="3" s="1"/>
  <c r="K1233" i="3" s="1"/>
  <c r="K1234" i="3" s="1"/>
  <c r="K1235" i="3" s="1"/>
  <c r="K1236" i="3" s="1"/>
  <c r="K1237" i="3" s="1"/>
  <c r="K1238" i="3" s="1"/>
  <c r="K1239" i="3" s="1"/>
  <c r="K1240" i="3" s="1"/>
  <c r="K1241" i="3" s="1"/>
  <c r="K1242" i="3" s="1"/>
  <c r="K1243" i="3" s="1"/>
  <c r="K1244" i="3" s="1"/>
  <c r="K1245" i="3" s="1"/>
  <c r="K1246" i="3" s="1"/>
  <c r="K1247" i="3" s="1"/>
  <c r="K1248" i="3" s="1"/>
  <c r="K1249" i="3" s="1"/>
  <c r="K1250" i="3" s="1"/>
  <c r="K1251" i="3" s="1"/>
  <c r="K1252" i="3" s="1"/>
  <c r="K1253" i="3" s="1"/>
  <c r="K1254" i="3" s="1"/>
  <c r="L1190" i="3"/>
  <c r="M1190" i="3"/>
  <c r="E1191" i="3"/>
  <c r="F1191" i="3"/>
  <c r="G1191" i="3"/>
  <c r="L1191" i="3"/>
  <c r="M1191" i="3"/>
  <c r="E1192" i="3"/>
  <c r="F1192" i="3"/>
  <c r="G1192" i="3"/>
  <c r="L1192" i="3"/>
  <c r="M1192" i="3"/>
  <c r="E1193" i="3"/>
  <c r="F1193" i="3"/>
  <c r="G1193" i="3"/>
  <c r="L1193" i="3"/>
  <c r="M1193" i="3"/>
  <c r="E1194" i="3"/>
  <c r="F1194" i="3"/>
  <c r="G1194" i="3"/>
  <c r="L1194" i="3"/>
  <c r="M1194" i="3"/>
  <c r="E1195" i="3"/>
  <c r="F1195" i="3"/>
  <c r="G1195" i="3"/>
  <c r="L1195" i="3"/>
  <c r="M1195" i="3"/>
  <c r="E1196" i="3"/>
  <c r="F1196" i="3"/>
  <c r="G1196" i="3"/>
  <c r="L1196" i="3"/>
  <c r="M1196" i="3"/>
  <c r="E1197" i="3"/>
  <c r="F1197" i="3"/>
  <c r="G1197" i="3"/>
  <c r="L1197" i="3"/>
  <c r="M1197" i="3"/>
  <c r="E1198" i="3"/>
  <c r="F1198" i="3"/>
  <c r="G1198" i="3"/>
  <c r="L1198" i="3"/>
  <c r="M1198" i="3"/>
  <c r="E1199" i="3"/>
  <c r="F1199" i="3"/>
  <c r="G1199" i="3"/>
  <c r="L1199" i="3"/>
  <c r="M1199" i="3"/>
  <c r="E1200" i="3"/>
  <c r="F1200" i="3"/>
  <c r="G1200" i="3"/>
  <c r="L1200" i="3"/>
  <c r="M1200" i="3"/>
  <c r="E1201" i="3"/>
  <c r="F1201" i="3"/>
  <c r="G1201" i="3"/>
  <c r="L1201" i="3"/>
  <c r="M1201" i="3"/>
  <c r="E1202" i="3"/>
  <c r="F1202" i="3"/>
  <c r="G1202" i="3"/>
  <c r="L1202" i="3"/>
  <c r="M1202" i="3"/>
  <c r="E1203" i="3"/>
  <c r="F1203" i="3"/>
  <c r="G1203" i="3"/>
  <c r="L1203" i="3"/>
  <c r="M1203" i="3"/>
  <c r="E1204" i="3"/>
  <c r="F1204" i="3"/>
  <c r="G1204" i="3"/>
  <c r="L1204" i="3"/>
  <c r="M1204" i="3"/>
  <c r="E1205" i="3"/>
  <c r="F1205" i="3"/>
  <c r="G1205" i="3"/>
  <c r="L1205" i="3"/>
  <c r="M1205" i="3"/>
  <c r="E1206" i="3"/>
  <c r="F1206" i="3"/>
  <c r="G1206" i="3"/>
  <c r="L1206" i="3"/>
  <c r="M1206" i="3"/>
  <c r="E1207" i="3"/>
  <c r="F1207" i="3"/>
  <c r="G1207" i="3"/>
  <c r="L1207" i="3"/>
  <c r="M1207" i="3"/>
  <c r="E1208" i="3"/>
  <c r="F1208" i="3"/>
  <c r="G1208" i="3"/>
  <c r="L1208" i="3"/>
  <c r="M1208" i="3"/>
  <c r="E1209" i="3"/>
  <c r="F1209" i="3"/>
  <c r="G1209" i="3"/>
  <c r="L1209" i="3"/>
  <c r="M1209" i="3"/>
  <c r="E1210" i="3"/>
  <c r="F1210" i="3"/>
  <c r="G1210" i="3"/>
  <c r="L1210" i="3"/>
  <c r="M1210" i="3"/>
  <c r="E1211" i="3"/>
  <c r="F1211" i="3"/>
  <c r="G1211" i="3"/>
  <c r="L1211" i="3"/>
  <c r="M1211" i="3"/>
  <c r="E1212" i="3"/>
  <c r="F1212" i="3"/>
  <c r="G1212" i="3"/>
  <c r="L1212" i="3"/>
  <c r="M1212" i="3"/>
  <c r="E1213" i="3"/>
  <c r="F1213" i="3"/>
  <c r="G1213" i="3"/>
  <c r="L1213" i="3"/>
  <c r="M1213" i="3"/>
  <c r="E1214" i="3"/>
  <c r="F1214" i="3"/>
  <c r="G1214" i="3"/>
  <c r="L1214" i="3"/>
  <c r="M1214" i="3"/>
  <c r="E1215" i="3"/>
  <c r="F1215" i="3"/>
  <c r="G1215" i="3"/>
  <c r="L1215" i="3"/>
  <c r="M1215" i="3"/>
  <c r="E1216" i="3"/>
  <c r="F1216" i="3"/>
  <c r="G1216" i="3"/>
  <c r="L1216" i="3"/>
  <c r="M1216" i="3"/>
  <c r="E1217" i="3"/>
  <c r="F1217" i="3"/>
  <c r="G1217" i="3"/>
  <c r="L1217" i="3"/>
  <c r="M1217" i="3"/>
  <c r="E1218" i="3"/>
  <c r="F1218" i="3"/>
  <c r="G1218" i="3"/>
  <c r="L1218" i="3"/>
  <c r="M1218" i="3"/>
  <c r="E1219" i="3"/>
  <c r="F1219" i="3"/>
  <c r="G1219" i="3"/>
  <c r="L1219" i="3"/>
  <c r="M1219" i="3"/>
  <c r="E1220" i="3"/>
  <c r="F1220" i="3"/>
  <c r="F1418" i="3" s="1"/>
  <c r="F1484" i="3" s="1"/>
  <c r="G1220" i="3"/>
  <c r="L1220" i="3"/>
  <c r="M1220" i="3"/>
  <c r="E1221" i="3"/>
  <c r="F1221" i="3"/>
  <c r="G1221" i="3"/>
  <c r="L1221" i="3"/>
  <c r="M1221" i="3"/>
  <c r="E1222" i="3"/>
  <c r="F1222" i="3"/>
  <c r="G1222" i="3"/>
  <c r="L1222" i="3"/>
  <c r="M1222" i="3"/>
  <c r="E1223" i="3"/>
  <c r="F1223" i="3"/>
  <c r="G1223" i="3"/>
  <c r="L1223" i="3"/>
  <c r="M1223" i="3"/>
  <c r="E1224" i="3"/>
  <c r="F1224" i="3"/>
  <c r="G1224" i="3"/>
  <c r="L1224" i="3"/>
  <c r="M1224" i="3"/>
  <c r="E1225" i="3"/>
  <c r="F1225" i="3"/>
  <c r="G1225" i="3"/>
  <c r="L1225" i="3"/>
  <c r="M1225" i="3"/>
  <c r="E1226" i="3"/>
  <c r="F1226" i="3"/>
  <c r="G1226" i="3"/>
  <c r="L1226" i="3"/>
  <c r="M1226" i="3"/>
  <c r="E1227" i="3"/>
  <c r="F1227" i="3"/>
  <c r="G1227" i="3"/>
  <c r="L1227" i="3"/>
  <c r="M1227" i="3"/>
  <c r="E1228" i="3"/>
  <c r="F1228" i="3"/>
  <c r="G1228" i="3"/>
  <c r="L1228" i="3"/>
  <c r="M1228" i="3"/>
  <c r="E1229" i="3"/>
  <c r="F1229" i="3"/>
  <c r="G1229" i="3"/>
  <c r="L1229" i="3"/>
  <c r="M1229" i="3"/>
  <c r="E1230" i="3"/>
  <c r="F1230" i="3"/>
  <c r="G1230" i="3"/>
  <c r="L1230" i="3"/>
  <c r="M1230" i="3"/>
  <c r="E1231" i="3"/>
  <c r="F1231" i="3"/>
  <c r="G1231" i="3"/>
  <c r="L1231" i="3"/>
  <c r="M1231" i="3"/>
  <c r="E1232" i="3"/>
  <c r="F1232" i="3"/>
  <c r="G1232" i="3"/>
  <c r="L1232" i="3"/>
  <c r="M1232" i="3"/>
  <c r="E1233" i="3"/>
  <c r="F1233" i="3"/>
  <c r="G1233" i="3"/>
  <c r="L1233" i="3"/>
  <c r="M1233" i="3"/>
  <c r="E1234" i="3"/>
  <c r="F1234" i="3"/>
  <c r="G1234" i="3"/>
  <c r="L1234" i="3"/>
  <c r="M1234" i="3"/>
  <c r="E1235" i="3"/>
  <c r="F1235" i="3"/>
  <c r="G1235" i="3"/>
  <c r="L1235" i="3"/>
  <c r="M1235" i="3"/>
  <c r="E1236" i="3"/>
  <c r="F1236" i="3"/>
  <c r="G1236" i="3"/>
  <c r="L1236" i="3"/>
  <c r="M1236" i="3"/>
  <c r="E1237" i="3"/>
  <c r="F1237" i="3"/>
  <c r="G1237" i="3"/>
  <c r="L1237" i="3"/>
  <c r="M1237" i="3"/>
  <c r="E1238" i="3"/>
  <c r="F1238" i="3"/>
  <c r="G1238" i="3"/>
  <c r="L1238" i="3"/>
  <c r="M1238" i="3"/>
  <c r="E1239" i="3"/>
  <c r="F1239" i="3"/>
  <c r="G1239" i="3"/>
  <c r="L1239" i="3"/>
  <c r="M1239" i="3"/>
  <c r="E1240" i="3"/>
  <c r="F1240" i="3"/>
  <c r="G1240" i="3"/>
  <c r="L1240" i="3"/>
  <c r="M1240" i="3"/>
  <c r="E1241" i="3"/>
  <c r="F1241" i="3"/>
  <c r="G1241" i="3"/>
  <c r="L1241" i="3"/>
  <c r="M1241" i="3"/>
  <c r="E1242" i="3"/>
  <c r="F1242" i="3"/>
  <c r="G1242" i="3"/>
  <c r="L1242" i="3"/>
  <c r="M1242" i="3"/>
  <c r="E1243" i="3"/>
  <c r="F1243" i="3"/>
  <c r="G1243" i="3"/>
  <c r="L1243" i="3"/>
  <c r="M1243" i="3"/>
  <c r="E1244" i="3"/>
  <c r="F1244" i="3"/>
  <c r="G1244" i="3"/>
  <c r="L1244" i="3"/>
  <c r="M1244" i="3"/>
  <c r="E1245" i="3"/>
  <c r="F1245" i="3"/>
  <c r="G1245" i="3"/>
  <c r="L1245" i="3"/>
  <c r="M1245" i="3"/>
  <c r="E1246" i="3"/>
  <c r="F1246" i="3"/>
  <c r="G1246" i="3"/>
  <c r="L1246" i="3"/>
  <c r="M1246" i="3"/>
  <c r="E1247" i="3"/>
  <c r="F1247" i="3"/>
  <c r="G1247" i="3"/>
  <c r="L1247" i="3"/>
  <c r="M1247" i="3"/>
  <c r="E1248" i="3"/>
  <c r="F1248" i="3"/>
  <c r="G1248" i="3"/>
  <c r="L1248" i="3"/>
  <c r="M1248" i="3"/>
  <c r="E1249" i="3"/>
  <c r="F1249" i="3"/>
  <c r="G1249" i="3"/>
  <c r="L1249" i="3"/>
  <c r="M1249" i="3"/>
  <c r="E1250" i="3"/>
  <c r="F1250" i="3"/>
  <c r="G1250" i="3"/>
  <c r="L1250" i="3"/>
  <c r="M1250" i="3"/>
  <c r="E1251" i="3"/>
  <c r="F1251" i="3"/>
  <c r="G1251" i="3"/>
  <c r="L1251" i="3"/>
  <c r="M1251" i="3"/>
  <c r="E1252" i="3"/>
  <c r="F1252" i="3"/>
  <c r="G1252" i="3"/>
  <c r="L1252" i="3"/>
  <c r="M1252" i="3"/>
  <c r="E1253" i="3"/>
  <c r="F1253" i="3"/>
  <c r="G1253" i="3"/>
  <c r="L1253" i="3"/>
  <c r="M1253" i="3"/>
  <c r="E1254" i="3"/>
  <c r="F1254" i="3"/>
  <c r="G1254" i="3"/>
  <c r="L1254" i="3"/>
  <c r="M1254" i="3"/>
  <c r="D1256" i="3"/>
  <c r="E1256" i="3"/>
  <c r="I1256" i="3"/>
  <c r="I1257" i="3" s="1"/>
  <c r="I1258" i="3" s="1"/>
  <c r="I1259" i="3" s="1"/>
  <c r="I1260" i="3" s="1"/>
  <c r="I1261" i="3" s="1"/>
  <c r="I1262" i="3" s="1"/>
  <c r="I1263" i="3" s="1"/>
  <c r="I1264" i="3" s="1"/>
  <c r="I1265" i="3" s="1"/>
  <c r="I1266" i="3" s="1"/>
  <c r="I1267" i="3" s="1"/>
  <c r="I1268" i="3" s="1"/>
  <c r="I1269" i="3" s="1"/>
  <c r="I1270" i="3" s="1"/>
  <c r="I1271" i="3" s="1"/>
  <c r="I1272" i="3" s="1"/>
  <c r="I1273" i="3" s="1"/>
  <c r="I1274" i="3" s="1"/>
  <c r="I1275" i="3" s="1"/>
  <c r="I1276" i="3" s="1"/>
  <c r="I1277" i="3" s="1"/>
  <c r="I1278" i="3" s="1"/>
  <c r="I1279" i="3" s="1"/>
  <c r="I1280" i="3" s="1"/>
  <c r="I1281" i="3" s="1"/>
  <c r="I1282" i="3" s="1"/>
  <c r="I1283" i="3" s="1"/>
  <c r="I1284" i="3" s="1"/>
  <c r="I1285" i="3" s="1"/>
  <c r="I1286" i="3" s="1"/>
  <c r="I1287" i="3" s="1"/>
  <c r="I1288" i="3" s="1"/>
  <c r="I1289" i="3" s="1"/>
  <c r="I1290" i="3" s="1"/>
  <c r="I1291" i="3" s="1"/>
  <c r="I1292" i="3" s="1"/>
  <c r="I1293" i="3" s="1"/>
  <c r="I1294" i="3" s="1"/>
  <c r="I1295" i="3" s="1"/>
  <c r="I1296" i="3" s="1"/>
  <c r="I1297" i="3" s="1"/>
  <c r="I1298" i="3" s="1"/>
  <c r="I1299" i="3" s="1"/>
  <c r="I1300" i="3" s="1"/>
  <c r="I1301" i="3" s="1"/>
  <c r="I1302" i="3" s="1"/>
  <c r="I1303" i="3" s="1"/>
  <c r="I1304" i="3" s="1"/>
  <c r="I1305" i="3" s="1"/>
  <c r="I1306" i="3" s="1"/>
  <c r="I1307" i="3" s="1"/>
  <c r="I1308" i="3" s="1"/>
  <c r="I1309" i="3" s="1"/>
  <c r="I1310" i="3" s="1"/>
  <c r="I1311" i="3" s="1"/>
  <c r="I1312" i="3" s="1"/>
  <c r="I1313" i="3" s="1"/>
  <c r="I1314" i="3" s="1"/>
  <c r="I1315" i="3" s="1"/>
  <c r="I1316" i="3" s="1"/>
  <c r="I1317" i="3" s="1"/>
  <c r="I1318" i="3" s="1"/>
  <c r="I1319" i="3" s="1"/>
  <c r="I1320" i="3" s="1"/>
  <c r="K1256" i="3"/>
  <c r="K1257" i="3" s="1"/>
  <c r="K1258" i="3" s="1"/>
  <c r="K1259" i="3" s="1"/>
  <c r="K1260" i="3" s="1"/>
  <c r="K1261" i="3" s="1"/>
  <c r="L1256" i="3"/>
  <c r="D1257" i="3"/>
  <c r="E1257" i="3"/>
  <c r="L1257" i="3"/>
  <c r="D1258" i="3"/>
  <c r="E1258" i="3"/>
  <c r="L1258" i="3"/>
  <c r="D1259" i="3"/>
  <c r="E1259" i="3"/>
  <c r="L1259" i="3"/>
  <c r="D1260" i="3"/>
  <c r="E1260" i="3"/>
  <c r="L1260" i="3"/>
  <c r="D1261" i="3"/>
  <c r="E1261" i="3"/>
  <c r="L1261" i="3"/>
  <c r="D1262" i="3"/>
  <c r="E1262" i="3"/>
  <c r="K1262" i="3"/>
  <c r="K1263" i="3" s="1"/>
  <c r="K1264" i="3" s="1"/>
  <c r="K1265" i="3" s="1"/>
  <c r="K1266" i="3" s="1"/>
  <c r="K1267" i="3" s="1"/>
  <c r="K1268" i="3" s="1"/>
  <c r="K1269" i="3" s="1"/>
  <c r="K1270" i="3" s="1"/>
  <c r="K1271" i="3" s="1"/>
  <c r="K1272" i="3" s="1"/>
  <c r="K1273" i="3" s="1"/>
  <c r="K1274" i="3" s="1"/>
  <c r="K1275" i="3" s="1"/>
  <c r="K1276" i="3" s="1"/>
  <c r="K1277" i="3" s="1"/>
  <c r="K1278" i="3" s="1"/>
  <c r="K1279" i="3" s="1"/>
  <c r="K1280" i="3" s="1"/>
  <c r="K1281" i="3" s="1"/>
  <c r="K1282" i="3" s="1"/>
  <c r="K1283" i="3" s="1"/>
  <c r="K1284" i="3" s="1"/>
  <c r="K1285" i="3" s="1"/>
  <c r="K1286" i="3" s="1"/>
  <c r="K1287" i="3" s="1"/>
  <c r="K1288" i="3" s="1"/>
  <c r="K1289" i="3" s="1"/>
  <c r="K1290" i="3" s="1"/>
  <c r="K1291" i="3" s="1"/>
  <c r="K1292" i="3" s="1"/>
  <c r="K1293" i="3" s="1"/>
  <c r="K1294" i="3" s="1"/>
  <c r="K1295" i="3" s="1"/>
  <c r="K1296" i="3" s="1"/>
  <c r="K1297" i="3" s="1"/>
  <c r="K1298" i="3" s="1"/>
  <c r="K1299" i="3" s="1"/>
  <c r="K1300" i="3" s="1"/>
  <c r="K1301" i="3" s="1"/>
  <c r="K1302" i="3" s="1"/>
  <c r="K1303" i="3" s="1"/>
  <c r="K1304" i="3" s="1"/>
  <c r="K1305" i="3" s="1"/>
  <c r="K1306" i="3" s="1"/>
  <c r="K1307" i="3" s="1"/>
  <c r="K1308" i="3" s="1"/>
  <c r="K1309" i="3" s="1"/>
  <c r="K1310" i="3" s="1"/>
  <c r="K1311" i="3" s="1"/>
  <c r="K1312" i="3" s="1"/>
  <c r="K1313" i="3" s="1"/>
  <c r="K1314" i="3" s="1"/>
  <c r="K1315" i="3" s="1"/>
  <c r="K1316" i="3" s="1"/>
  <c r="K1317" i="3" s="1"/>
  <c r="K1318" i="3" s="1"/>
  <c r="K1319" i="3" s="1"/>
  <c r="K1320" i="3" s="1"/>
  <c r="L1262" i="3"/>
  <c r="D1263" i="3"/>
  <c r="E1263" i="3"/>
  <c r="L1263" i="3"/>
  <c r="D1264" i="3"/>
  <c r="E1264" i="3"/>
  <c r="L1264" i="3"/>
  <c r="D1265" i="3"/>
  <c r="E1265" i="3"/>
  <c r="L1265" i="3"/>
  <c r="D1266" i="3"/>
  <c r="E1266" i="3"/>
  <c r="L1266" i="3"/>
  <c r="D1267" i="3"/>
  <c r="E1267" i="3"/>
  <c r="L1267" i="3"/>
  <c r="D1268" i="3"/>
  <c r="E1268" i="3"/>
  <c r="L1268" i="3"/>
  <c r="D1269" i="3"/>
  <c r="E1269" i="3"/>
  <c r="L1269" i="3"/>
  <c r="D1270" i="3"/>
  <c r="E1270" i="3"/>
  <c r="L1270" i="3"/>
  <c r="D1271" i="3"/>
  <c r="E1271" i="3"/>
  <c r="L1271" i="3"/>
  <c r="D1272" i="3"/>
  <c r="E1272" i="3"/>
  <c r="L1272" i="3"/>
  <c r="D1273" i="3"/>
  <c r="E1273" i="3"/>
  <c r="L1273" i="3"/>
  <c r="D1274" i="3"/>
  <c r="E1274" i="3"/>
  <c r="L1274" i="3"/>
  <c r="D1275" i="3"/>
  <c r="E1275" i="3"/>
  <c r="L1275" i="3"/>
  <c r="D1276" i="3"/>
  <c r="E1276" i="3"/>
  <c r="L1276" i="3"/>
  <c r="D1277" i="3"/>
  <c r="E1277" i="3"/>
  <c r="L1277" i="3"/>
  <c r="D1278" i="3"/>
  <c r="E1278" i="3"/>
  <c r="L1278" i="3"/>
  <c r="D1279" i="3"/>
  <c r="E1279" i="3"/>
  <c r="L1279" i="3"/>
  <c r="D1280" i="3"/>
  <c r="E1280" i="3"/>
  <c r="L1280" i="3"/>
  <c r="D1281" i="3"/>
  <c r="E1281" i="3"/>
  <c r="L1281" i="3"/>
  <c r="D1282" i="3"/>
  <c r="E1282" i="3"/>
  <c r="L1282" i="3"/>
  <c r="D1283" i="3"/>
  <c r="E1283" i="3"/>
  <c r="L1283" i="3"/>
  <c r="D1284" i="3"/>
  <c r="E1284" i="3"/>
  <c r="L1284" i="3"/>
  <c r="D1285" i="3"/>
  <c r="E1285" i="3"/>
  <c r="L1285" i="3"/>
  <c r="D1286" i="3"/>
  <c r="E1286" i="3"/>
  <c r="L1286" i="3"/>
  <c r="D1287" i="3"/>
  <c r="E1287" i="3"/>
  <c r="L1287" i="3"/>
  <c r="D1288" i="3"/>
  <c r="E1288" i="3"/>
  <c r="L1288" i="3"/>
  <c r="D1289" i="3"/>
  <c r="E1289" i="3"/>
  <c r="L1289" i="3"/>
  <c r="D1290" i="3"/>
  <c r="E1290" i="3"/>
  <c r="L1290" i="3"/>
  <c r="D1291" i="3"/>
  <c r="E1291" i="3"/>
  <c r="L1291" i="3"/>
  <c r="D1292" i="3"/>
  <c r="E1292" i="3"/>
  <c r="L1292" i="3"/>
  <c r="D1293" i="3"/>
  <c r="E1293" i="3"/>
  <c r="L1293" i="3"/>
  <c r="D1294" i="3"/>
  <c r="E1294" i="3"/>
  <c r="L1294" i="3"/>
  <c r="D1295" i="3"/>
  <c r="E1295" i="3"/>
  <c r="L1295" i="3"/>
  <c r="D1296" i="3"/>
  <c r="E1296" i="3"/>
  <c r="L1296" i="3"/>
  <c r="D1297" i="3"/>
  <c r="E1297" i="3"/>
  <c r="L1297" i="3"/>
  <c r="D1298" i="3"/>
  <c r="E1298" i="3"/>
  <c r="L1298" i="3"/>
  <c r="D1299" i="3"/>
  <c r="E1299" i="3"/>
  <c r="L1299" i="3"/>
  <c r="D1300" i="3"/>
  <c r="E1300" i="3"/>
  <c r="L1300" i="3"/>
  <c r="D1301" i="3"/>
  <c r="E1301" i="3"/>
  <c r="L1301" i="3"/>
  <c r="D1302" i="3"/>
  <c r="E1302" i="3"/>
  <c r="L1302" i="3"/>
  <c r="D1303" i="3"/>
  <c r="E1303" i="3"/>
  <c r="L1303" i="3"/>
  <c r="D1304" i="3"/>
  <c r="E1304" i="3"/>
  <c r="L1304" i="3"/>
  <c r="D1305" i="3"/>
  <c r="E1305" i="3"/>
  <c r="L1305" i="3"/>
  <c r="D1306" i="3"/>
  <c r="E1306" i="3"/>
  <c r="L1306" i="3"/>
  <c r="D1307" i="3"/>
  <c r="E1307" i="3"/>
  <c r="L1307" i="3"/>
  <c r="D1308" i="3"/>
  <c r="E1308" i="3"/>
  <c r="L1308" i="3"/>
  <c r="D1309" i="3"/>
  <c r="E1309" i="3"/>
  <c r="L1309" i="3"/>
  <c r="D1310" i="3"/>
  <c r="E1310" i="3"/>
  <c r="L1310" i="3"/>
  <c r="D1311" i="3"/>
  <c r="E1311" i="3"/>
  <c r="L1311" i="3"/>
  <c r="D1312" i="3"/>
  <c r="E1312" i="3"/>
  <c r="L1312" i="3"/>
  <c r="D1313" i="3"/>
  <c r="E1313" i="3"/>
  <c r="L1313" i="3"/>
  <c r="D1314" i="3"/>
  <c r="E1314" i="3"/>
  <c r="L1314" i="3"/>
  <c r="D1315" i="3"/>
  <c r="E1315" i="3"/>
  <c r="L1315" i="3"/>
  <c r="D1316" i="3"/>
  <c r="E1316" i="3"/>
  <c r="L1316" i="3"/>
  <c r="D1317" i="3"/>
  <c r="E1317" i="3"/>
  <c r="L1317" i="3"/>
  <c r="D1318" i="3"/>
  <c r="E1318" i="3"/>
  <c r="L1318" i="3"/>
  <c r="D1319" i="3"/>
  <c r="E1319" i="3"/>
  <c r="L1319" i="3"/>
  <c r="D1320" i="3"/>
  <c r="E1320" i="3"/>
  <c r="L1320" i="3"/>
  <c r="D1322" i="3"/>
  <c r="E1322" i="3"/>
  <c r="I1322" i="3"/>
  <c r="I1323" i="3" s="1"/>
  <c r="I1324" i="3" s="1"/>
  <c r="I1325" i="3" s="1"/>
  <c r="I1326" i="3" s="1"/>
  <c r="I1327" i="3" s="1"/>
  <c r="I1328" i="3" s="1"/>
  <c r="I1329" i="3" s="1"/>
  <c r="I1330" i="3" s="1"/>
  <c r="I1331" i="3" s="1"/>
  <c r="I1332" i="3" s="1"/>
  <c r="I1333" i="3" s="1"/>
  <c r="I1334" i="3" s="1"/>
  <c r="I1335" i="3" s="1"/>
  <c r="I1336" i="3" s="1"/>
  <c r="I1337" i="3" s="1"/>
  <c r="I1338" i="3" s="1"/>
  <c r="I1339" i="3" s="1"/>
  <c r="I1340" i="3" s="1"/>
  <c r="I1341" i="3" s="1"/>
  <c r="I1342" i="3" s="1"/>
  <c r="I1343" i="3" s="1"/>
  <c r="I1344" i="3" s="1"/>
  <c r="I1345" i="3" s="1"/>
  <c r="I1346" i="3" s="1"/>
  <c r="I1347" i="3" s="1"/>
  <c r="I1348" i="3" s="1"/>
  <c r="I1349" i="3" s="1"/>
  <c r="I1350" i="3" s="1"/>
  <c r="I1351" i="3" s="1"/>
  <c r="I1352" i="3" s="1"/>
  <c r="I1353" i="3" s="1"/>
  <c r="I1354" i="3" s="1"/>
  <c r="I1355" i="3" s="1"/>
  <c r="I1356" i="3" s="1"/>
  <c r="I1357" i="3" s="1"/>
  <c r="I1358" i="3" s="1"/>
  <c r="I1359" i="3" s="1"/>
  <c r="I1360" i="3" s="1"/>
  <c r="I1361" i="3" s="1"/>
  <c r="I1362" i="3" s="1"/>
  <c r="I1363" i="3" s="1"/>
  <c r="I1364" i="3" s="1"/>
  <c r="I1365" i="3" s="1"/>
  <c r="I1366" i="3" s="1"/>
  <c r="I1367" i="3" s="1"/>
  <c r="I1368" i="3" s="1"/>
  <c r="I1369" i="3" s="1"/>
  <c r="I1370" i="3" s="1"/>
  <c r="I1371" i="3" s="1"/>
  <c r="I1372" i="3" s="1"/>
  <c r="I1373" i="3" s="1"/>
  <c r="I1374" i="3" s="1"/>
  <c r="I1375" i="3" s="1"/>
  <c r="I1376" i="3" s="1"/>
  <c r="I1377" i="3" s="1"/>
  <c r="I1378" i="3" s="1"/>
  <c r="I1379" i="3" s="1"/>
  <c r="I1380" i="3" s="1"/>
  <c r="I1381" i="3" s="1"/>
  <c r="I1382" i="3" s="1"/>
  <c r="I1383" i="3" s="1"/>
  <c r="I1384" i="3" s="1"/>
  <c r="I1385" i="3" s="1"/>
  <c r="I1386" i="3" s="1"/>
  <c r="K1322" i="3"/>
  <c r="K1323" i="3" s="1"/>
  <c r="K1324" i="3" s="1"/>
  <c r="K1325" i="3" s="1"/>
  <c r="K1326" i="3" s="1"/>
  <c r="K1327" i="3" s="1"/>
  <c r="K1328" i="3" s="1"/>
  <c r="K1329" i="3" s="1"/>
  <c r="K1330" i="3" s="1"/>
  <c r="K1331" i="3" s="1"/>
  <c r="K1332" i="3" s="1"/>
  <c r="K1333" i="3" s="1"/>
  <c r="K1334" i="3" s="1"/>
  <c r="K1335" i="3" s="1"/>
  <c r="K1336" i="3" s="1"/>
  <c r="K1337" i="3" s="1"/>
  <c r="K1338" i="3" s="1"/>
  <c r="K1339" i="3" s="1"/>
  <c r="K1340" i="3" s="1"/>
  <c r="K1341" i="3" s="1"/>
  <c r="K1342" i="3" s="1"/>
  <c r="K1343" i="3" s="1"/>
  <c r="K1344" i="3" s="1"/>
  <c r="K1345" i="3" s="1"/>
  <c r="K1346" i="3" s="1"/>
  <c r="K1347" i="3" s="1"/>
  <c r="K1348" i="3" s="1"/>
  <c r="K1349" i="3" s="1"/>
  <c r="K1350" i="3" s="1"/>
  <c r="K1351" i="3" s="1"/>
  <c r="K1352" i="3" s="1"/>
  <c r="K1353" i="3" s="1"/>
  <c r="K1354" i="3" s="1"/>
  <c r="K1355" i="3" s="1"/>
  <c r="K1356" i="3" s="1"/>
  <c r="K1357" i="3" s="1"/>
  <c r="K1358" i="3" s="1"/>
  <c r="K1359" i="3" s="1"/>
  <c r="K1360" i="3" s="1"/>
  <c r="K1361" i="3" s="1"/>
  <c r="K1362" i="3" s="1"/>
  <c r="K1363" i="3" s="1"/>
  <c r="K1364" i="3" s="1"/>
  <c r="K1365" i="3" s="1"/>
  <c r="K1366" i="3" s="1"/>
  <c r="K1367" i="3" s="1"/>
  <c r="K1368" i="3" s="1"/>
  <c r="K1369" i="3" s="1"/>
  <c r="K1370" i="3" s="1"/>
  <c r="K1371" i="3" s="1"/>
  <c r="K1372" i="3" s="1"/>
  <c r="K1373" i="3" s="1"/>
  <c r="K1374" i="3" s="1"/>
  <c r="K1375" i="3" s="1"/>
  <c r="K1376" i="3" s="1"/>
  <c r="K1377" i="3" s="1"/>
  <c r="K1378" i="3" s="1"/>
  <c r="K1379" i="3" s="1"/>
  <c r="K1380" i="3" s="1"/>
  <c r="K1381" i="3" s="1"/>
  <c r="K1382" i="3" s="1"/>
  <c r="K1383" i="3" s="1"/>
  <c r="K1384" i="3" s="1"/>
  <c r="K1385" i="3" s="1"/>
  <c r="K1386" i="3" s="1"/>
  <c r="L1322" i="3"/>
  <c r="D1323" i="3"/>
  <c r="E1323" i="3"/>
  <c r="L1323" i="3"/>
  <c r="D1324" i="3"/>
  <c r="E1324" i="3"/>
  <c r="L1324" i="3"/>
  <c r="D1325" i="3"/>
  <c r="E1325" i="3"/>
  <c r="L1325" i="3"/>
  <c r="D1326" i="3"/>
  <c r="E1326" i="3"/>
  <c r="L1326" i="3"/>
  <c r="D1327" i="3"/>
  <c r="E1327" i="3"/>
  <c r="L1327" i="3"/>
  <c r="D1328" i="3"/>
  <c r="E1328" i="3"/>
  <c r="L1328" i="3"/>
  <c r="D1329" i="3"/>
  <c r="E1329" i="3"/>
  <c r="L1329" i="3"/>
  <c r="D1330" i="3"/>
  <c r="E1330" i="3"/>
  <c r="L1330" i="3"/>
  <c r="D1331" i="3"/>
  <c r="E1331" i="3"/>
  <c r="L1331" i="3"/>
  <c r="D1332" i="3"/>
  <c r="E1332" i="3"/>
  <c r="L1332" i="3"/>
  <c r="D1333" i="3"/>
  <c r="E1333" i="3"/>
  <c r="L1333" i="3"/>
  <c r="D1334" i="3"/>
  <c r="E1334" i="3"/>
  <c r="L1334" i="3"/>
  <c r="D1335" i="3"/>
  <c r="E1335" i="3"/>
  <c r="L1335" i="3"/>
  <c r="D1336" i="3"/>
  <c r="E1336" i="3"/>
  <c r="L1336" i="3"/>
  <c r="D1337" i="3"/>
  <c r="E1337" i="3"/>
  <c r="L1337" i="3"/>
  <c r="D1338" i="3"/>
  <c r="E1338" i="3"/>
  <c r="L1338" i="3"/>
  <c r="D1339" i="3"/>
  <c r="E1339" i="3"/>
  <c r="L1339" i="3"/>
  <c r="D1340" i="3"/>
  <c r="E1340" i="3"/>
  <c r="L1340" i="3"/>
  <c r="D1341" i="3"/>
  <c r="E1341" i="3"/>
  <c r="L1341" i="3"/>
  <c r="D1342" i="3"/>
  <c r="E1342" i="3"/>
  <c r="L1342" i="3"/>
  <c r="D1343" i="3"/>
  <c r="E1343" i="3"/>
  <c r="L1343" i="3"/>
  <c r="D1344" i="3"/>
  <c r="E1344" i="3"/>
  <c r="L1344" i="3"/>
  <c r="D1345" i="3"/>
  <c r="E1345" i="3"/>
  <c r="L1345" i="3"/>
  <c r="D1346" i="3"/>
  <c r="E1346" i="3"/>
  <c r="L1346" i="3"/>
  <c r="D1347" i="3"/>
  <c r="E1347" i="3"/>
  <c r="L1347" i="3"/>
  <c r="D1348" i="3"/>
  <c r="E1348" i="3"/>
  <c r="L1348" i="3"/>
  <c r="D1349" i="3"/>
  <c r="E1349" i="3"/>
  <c r="L1349" i="3"/>
  <c r="D1350" i="3"/>
  <c r="E1350" i="3"/>
  <c r="L1350" i="3"/>
  <c r="D1351" i="3"/>
  <c r="E1351" i="3"/>
  <c r="L1351" i="3"/>
  <c r="D1352" i="3"/>
  <c r="E1352" i="3"/>
  <c r="L1352" i="3"/>
  <c r="D1353" i="3"/>
  <c r="E1353" i="3"/>
  <c r="L1353" i="3"/>
  <c r="D1354" i="3"/>
  <c r="E1354" i="3"/>
  <c r="L1354" i="3"/>
  <c r="D1355" i="3"/>
  <c r="E1355" i="3"/>
  <c r="L1355" i="3"/>
  <c r="D1356" i="3"/>
  <c r="E1356" i="3"/>
  <c r="L1356" i="3"/>
  <c r="D1357" i="3"/>
  <c r="E1357" i="3"/>
  <c r="L1357" i="3"/>
  <c r="D1358" i="3"/>
  <c r="E1358" i="3"/>
  <c r="L1358" i="3"/>
  <c r="D1359" i="3"/>
  <c r="E1359" i="3"/>
  <c r="L1359" i="3"/>
  <c r="D1360" i="3"/>
  <c r="E1360" i="3"/>
  <c r="L1360" i="3"/>
  <c r="D1361" i="3"/>
  <c r="E1361" i="3"/>
  <c r="L1361" i="3"/>
  <c r="D1362" i="3"/>
  <c r="E1362" i="3"/>
  <c r="L1362" i="3"/>
  <c r="D1363" i="3"/>
  <c r="E1363" i="3"/>
  <c r="L1363" i="3"/>
  <c r="D1364" i="3"/>
  <c r="E1364" i="3"/>
  <c r="L1364" i="3"/>
  <c r="D1365" i="3"/>
  <c r="E1365" i="3"/>
  <c r="L1365" i="3"/>
  <c r="D1366" i="3"/>
  <c r="E1366" i="3"/>
  <c r="L1366" i="3"/>
  <c r="D1367" i="3"/>
  <c r="E1367" i="3"/>
  <c r="L1367" i="3"/>
  <c r="D1368" i="3"/>
  <c r="E1368" i="3"/>
  <c r="L1368" i="3"/>
  <c r="D1369" i="3"/>
  <c r="E1369" i="3"/>
  <c r="L1369" i="3"/>
  <c r="D1370" i="3"/>
  <c r="E1370" i="3"/>
  <c r="L1370" i="3"/>
  <c r="D1371" i="3"/>
  <c r="E1371" i="3"/>
  <c r="L1371" i="3"/>
  <c r="D1372" i="3"/>
  <c r="E1372" i="3"/>
  <c r="L1372" i="3"/>
  <c r="D1373" i="3"/>
  <c r="E1373" i="3"/>
  <c r="L1373" i="3"/>
  <c r="D1374" i="3"/>
  <c r="E1374" i="3"/>
  <c r="L1374" i="3"/>
  <c r="D1375" i="3"/>
  <c r="E1375" i="3"/>
  <c r="L1375" i="3"/>
  <c r="D1376" i="3"/>
  <c r="E1376" i="3"/>
  <c r="L1376" i="3"/>
  <c r="D1377" i="3"/>
  <c r="E1377" i="3"/>
  <c r="L1377" i="3"/>
  <c r="D1378" i="3"/>
  <c r="E1378" i="3"/>
  <c r="L1378" i="3"/>
  <c r="D1379" i="3"/>
  <c r="E1379" i="3"/>
  <c r="L1379" i="3"/>
  <c r="D1380" i="3"/>
  <c r="E1380" i="3"/>
  <c r="L1380" i="3"/>
  <c r="D1381" i="3"/>
  <c r="E1381" i="3"/>
  <c r="L1381" i="3"/>
  <c r="D1382" i="3"/>
  <c r="E1382" i="3"/>
  <c r="L1382" i="3"/>
  <c r="D1383" i="3"/>
  <c r="E1383" i="3"/>
  <c r="L1383" i="3"/>
  <c r="D1384" i="3"/>
  <c r="E1384" i="3"/>
  <c r="L1384" i="3"/>
  <c r="D1385" i="3"/>
  <c r="E1385" i="3"/>
  <c r="L1385" i="3"/>
  <c r="D1386" i="3"/>
  <c r="E1386" i="3"/>
  <c r="L1386" i="3"/>
  <c r="E1388" i="3"/>
  <c r="F1388" i="3"/>
  <c r="G1388" i="3"/>
  <c r="I1388" i="3"/>
  <c r="I1389" i="3" s="1"/>
  <c r="I1390" i="3" s="1"/>
  <c r="I1391" i="3" s="1"/>
  <c r="I1392" i="3" s="1"/>
  <c r="I1393" i="3" s="1"/>
  <c r="I1394" i="3" s="1"/>
  <c r="I1395" i="3" s="1"/>
  <c r="I1396" i="3" s="1"/>
  <c r="I1397" i="3" s="1"/>
  <c r="I1398" i="3" s="1"/>
  <c r="I1399" i="3" s="1"/>
  <c r="I1400" i="3" s="1"/>
  <c r="I1401" i="3" s="1"/>
  <c r="I1402" i="3" s="1"/>
  <c r="I1403" i="3" s="1"/>
  <c r="I1404" i="3" s="1"/>
  <c r="I1405" i="3" s="1"/>
  <c r="I1406" i="3" s="1"/>
  <c r="I1407" i="3" s="1"/>
  <c r="I1408" i="3" s="1"/>
  <c r="I1409" i="3" s="1"/>
  <c r="I1410" i="3" s="1"/>
  <c r="I1411" i="3" s="1"/>
  <c r="I1412" i="3" s="1"/>
  <c r="I1413" i="3" s="1"/>
  <c r="I1414" i="3" s="1"/>
  <c r="I1415" i="3" s="1"/>
  <c r="I1416" i="3" s="1"/>
  <c r="I1417" i="3" s="1"/>
  <c r="I1418" i="3" s="1"/>
  <c r="I1419" i="3" s="1"/>
  <c r="I1420" i="3" s="1"/>
  <c r="I1421" i="3" s="1"/>
  <c r="I1422" i="3" s="1"/>
  <c r="I1423" i="3" s="1"/>
  <c r="I1424" i="3" s="1"/>
  <c r="I1425" i="3" s="1"/>
  <c r="I1426" i="3" s="1"/>
  <c r="I1427" i="3" s="1"/>
  <c r="I1428" i="3" s="1"/>
  <c r="I1429" i="3" s="1"/>
  <c r="I1430" i="3" s="1"/>
  <c r="I1431" i="3" s="1"/>
  <c r="I1432" i="3" s="1"/>
  <c r="I1433" i="3" s="1"/>
  <c r="I1434" i="3" s="1"/>
  <c r="I1435" i="3" s="1"/>
  <c r="I1436" i="3" s="1"/>
  <c r="I1437" i="3" s="1"/>
  <c r="I1438" i="3" s="1"/>
  <c r="I1439" i="3" s="1"/>
  <c r="I1440" i="3" s="1"/>
  <c r="I1441" i="3" s="1"/>
  <c r="I1442" i="3" s="1"/>
  <c r="I1443" i="3" s="1"/>
  <c r="I1444" i="3" s="1"/>
  <c r="I1445" i="3" s="1"/>
  <c r="I1446" i="3" s="1"/>
  <c r="I1447" i="3" s="1"/>
  <c r="I1448" i="3" s="1"/>
  <c r="I1449" i="3" s="1"/>
  <c r="I1450" i="3" s="1"/>
  <c r="I1451" i="3" s="1"/>
  <c r="I1452" i="3" s="1"/>
  <c r="K1388" i="3"/>
  <c r="K1389" i="3" s="1"/>
  <c r="K1390" i="3" s="1"/>
  <c r="K1391" i="3" s="1"/>
  <c r="K1392" i="3" s="1"/>
  <c r="K1393" i="3" s="1"/>
  <c r="K1394" i="3" s="1"/>
  <c r="K1395" i="3" s="1"/>
  <c r="K1396" i="3" s="1"/>
  <c r="K1397" i="3" s="1"/>
  <c r="K1398" i="3" s="1"/>
  <c r="K1399" i="3" s="1"/>
  <c r="K1400" i="3" s="1"/>
  <c r="K1401" i="3" s="1"/>
  <c r="K1402" i="3" s="1"/>
  <c r="K1403" i="3" s="1"/>
  <c r="K1404" i="3" s="1"/>
  <c r="K1405" i="3" s="1"/>
  <c r="K1406" i="3" s="1"/>
  <c r="K1407" i="3" s="1"/>
  <c r="K1408" i="3" s="1"/>
  <c r="K1409" i="3" s="1"/>
  <c r="K1410" i="3" s="1"/>
  <c r="K1411" i="3" s="1"/>
  <c r="K1412" i="3" s="1"/>
  <c r="K1413" i="3" s="1"/>
  <c r="K1414" i="3" s="1"/>
  <c r="K1415" i="3" s="1"/>
  <c r="K1416" i="3" s="1"/>
  <c r="K1417" i="3" s="1"/>
  <c r="K1418" i="3" s="1"/>
  <c r="K1419" i="3" s="1"/>
  <c r="K1420" i="3" s="1"/>
  <c r="K1421" i="3" s="1"/>
  <c r="K1422" i="3" s="1"/>
  <c r="K1423" i="3" s="1"/>
  <c r="K1424" i="3" s="1"/>
  <c r="K1425" i="3" s="1"/>
  <c r="K1426" i="3" s="1"/>
  <c r="K1427" i="3" s="1"/>
  <c r="K1428" i="3" s="1"/>
  <c r="K1429" i="3" s="1"/>
  <c r="K1430" i="3" s="1"/>
  <c r="K1431" i="3" s="1"/>
  <c r="K1432" i="3" s="1"/>
  <c r="K1433" i="3" s="1"/>
  <c r="K1434" i="3" s="1"/>
  <c r="K1435" i="3" s="1"/>
  <c r="K1436" i="3" s="1"/>
  <c r="K1437" i="3" s="1"/>
  <c r="K1438" i="3" s="1"/>
  <c r="K1439" i="3" s="1"/>
  <c r="K1440" i="3" s="1"/>
  <c r="K1441" i="3" s="1"/>
  <c r="K1442" i="3" s="1"/>
  <c r="K1443" i="3" s="1"/>
  <c r="K1444" i="3" s="1"/>
  <c r="K1445" i="3" s="1"/>
  <c r="K1446" i="3" s="1"/>
  <c r="K1447" i="3" s="1"/>
  <c r="K1448" i="3" s="1"/>
  <c r="K1449" i="3" s="1"/>
  <c r="K1450" i="3" s="1"/>
  <c r="K1451" i="3" s="1"/>
  <c r="K1452" i="3" s="1"/>
  <c r="L1388" i="3"/>
  <c r="M1388" i="3"/>
  <c r="E1389" i="3"/>
  <c r="F1389" i="3"/>
  <c r="F1455" i="3" s="1"/>
  <c r="F1521" i="3" s="1"/>
  <c r="G1389" i="3"/>
  <c r="L1389" i="3"/>
  <c r="M1389" i="3"/>
  <c r="E1390" i="3"/>
  <c r="F1390" i="3"/>
  <c r="G1390" i="3"/>
  <c r="L1390" i="3"/>
  <c r="M1390" i="3"/>
  <c r="E1391" i="3"/>
  <c r="F1391" i="3"/>
  <c r="G1391" i="3"/>
  <c r="L1391" i="3"/>
  <c r="M1391" i="3"/>
  <c r="E1392" i="3"/>
  <c r="F1392" i="3"/>
  <c r="G1392" i="3"/>
  <c r="L1392" i="3"/>
  <c r="M1392" i="3"/>
  <c r="E1393" i="3"/>
  <c r="F1393" i="3"/>
  <c r="G1393" i="3"/>
  <c r="L1393" i="3"/>
  <c r="M1393" i="3"/>
  <c r="E1394" i="3"/>
  <c r="F1394" i="3"/>
  <c r="G1394" i="3"/>
  <c r="L1394" i="3"/>
  <c r="M1394" i="3"/>
  <c r="E1395" i="3"/>
  <c r="F1395" i="3"/>
  <c r="F1461" i="3" s="1"/>
  <c r="F1527" i="3" s="1"/>
  <c r="G1395" i="3"/>
  <c r="L1395" i="3"/>
  <c r="M1395" i="3"/>
  <c r="E1396" i="3"/>
  <c r="F1396" i="3"/>
  <c r="G1396" i="3"/>
  <c r="L1396" i="3"/>
  <c r="M1396" i="3"/>
  <c r="E1397" i="3"/>
  <c r="F1397" i="3"/>
  <c r="G1397" i="3"/>
  <c r="L1397" i="3"/>
  <c r="M1397" i="3"/>
  <c r="E1398" i="3"/>
  <c r="F1398" i="3"/>
  <c r="G1398" i="3"/>
  <c r="L1398" i="3"/>
  <c r="M1398" i="3"/>
  <c r="E1399" i="3"/>
  <c r="F1399" i="3"/>
  <c r="G1399" i="3"/>
  <c r="L1399" i="3"/>
  <c r="M1399" i="3"/>
  <c r="E1400" i="3"/>
  <c r="F1400" i="3"/>
  <c r="G1400" i="3"/>
  <c r="G1466" i="3" s="1"/>
  <c r="G1532" i="3" s="1"/>
  <c r="L1400" i="3"/>
  <c r="M1400" i="3"/>
  <c r="E1401" i="3"/>
  <c r="F1401" i="3"/>
  <c r="G1401" i="3"/>
  <c r="L1401" i="3"/>
  <c r="M1401" i="3"/>
  <c r="E1402" i="3"/>
  <c r="F1402" i="3"/>
  <c r="F1468" i="3" s="1"/>
  <c r="F1534" i="3" s="1"/>
  <c r="G1402" i="3"/>
  <c r="G1468" i="3" s="1"/>
  <c r="G1534" i="3" s="1"/>
  <c r="L1402" i="3"/>
  <c r="M1402" i="3"/>
  <c r="E1403" i="3"/>
  <c r="F1403" i="3"/>
  <c r="G1403" i="3"/>
  <c r="L1403" i="3"/>
  <c r="M1403" i="3"/>
  <c r="E1404" i="3"/>
  <c r="F1404" i="3"/>
  <c r="G1404" i="3"/>
  <c r="L1404" i="3"/>
  <c r="M1404" i="3"/>
  <c r="E1405" i="3"/>
  <c r="F1405" i="3"/>
  <c r="G1405" i="3"/>
  <c r="L1405" i="3"/>
  <c r="M1405" i="3"/>
  <c r="E1406" i="3"/>
  <c r="F1406" i="3"/>
  <c r="G1406" i="3"/>
  <c r="L1406" i="3"/>
  <c r="M1406" i="3"/>
  <c r="E1407" i="3"/>
  <c r="F1407" i="3"/>
  <c r="G1407" i="3"/>
  <c r="L1407" i="3"/>
  <c r="M1407" i="3"/>
  <c r="E1408" i="3"/>
  <c r="F1408" i="3"/>
  <c r="G1408" i="3"/>
  <c r="L1408" i="3"/>
  <c r="M1408" i="3"/>
  <c r="E1409" i="3"/>
  <c r="F1409" i="3"/>
  <c r="F1475" i="3" s="1"/>
  <c r="F1541" i="3" s="1"/>
  <c r="G1409" i="3"/>
  <c r="G1475" i="3" s="1"/>
  <c r="G1541" i="3" s="1"/>
  <c r="L1409" i="3"/>
  <c r="M1409" i="3"/>
  <c r="E1410" i="3"/>
  <c r="F1410" i="3"/>
  <c r="G1410" i="3"/>
  <c r="L1410" i="3"/>
  <c r="M1410" i="3"/>
  <c r="E1411" i="3"/>
  <c r="F1411" i="3"/>
  <c r="G1411" i="3"/>
  <c r="L1411" i="3"/>
  <c r="M1411" i="3"/>
  <c r="E1412" i="3"/>
  <c r="F1412" i="3"/>
  <c r="G1412" i="3"/>
  <c r="L1412" i="3"/>
  <c r="M1412" i="3"/>
  <c r="E1413" i="3"/>
  <c r="F1413" i="3"/>
  <c r="G1413" i="3"/>
  <c r="L1413" i="3"/>
  <c r="M1413" i="3"/>
  <c r="E1414" i="3"/>
  <c r="F1414" i="3"/>
  <c r="G1414" i="3"/>
  <c r="L1414" i="3"/>
  <c r="M1414" i="3"/>
  <c r="E1415" i="3"/>
  <c r="F1415" i="3"/>
  <c r="G1415" i="3"/>
  <c r="L1415" i="3"/>
  <c r="M1415" i="3"/>
  <c r="E1416" i="3"/>
  <c r="F1416" i="3"/>
  <c r="F1482" i="3" s="1"/>
  <c r="F1548" i="3" s="1"/>
  <c r="G1416" i="3"/>
  <c r="G1482" i="3" s="1"/>
  <c r="G1548" i="3" s="1"/>
  <c r="L1416" i="3"/>
  <c r="M1416" i="3"/>
  <c r="E1417" i="3"/>
  <c r="F1417" i="3"/>
  <c r="G1417" i="3"/>
  <c r="G1483" i="3" s="1"/>
  <c r="G1549" i="3" s="1"/>
  <c r="L1417" i="3"/>
  <c r="M1417" i="3"/>
  <c r="E1418" i="3"/>
  <c r="G1418" i="3"/>
  <c r="G1484" i="3" s="1"/>
  <c r="G1550" i="3" s="1"/>
  <c r="L1418" i="3"/>
  <c r="M1418" i="3"/>
  <c r="E1419" i="3"/>
  <c r="F1419" i="3"/>
  <c r="G1419" i="3"/>
  <c r="L1419" i="3"/>
  <c r="M1419" i="3"/>
  <c r="E1420" i="3"/>
  <c r="F1420" i="3"/>
  <c r="G1420" i="3"/>
  <c r="L1420" i="3"/>
  <c r="M1420" i="3"/>
  <c r="E1421" i="3"/>
  <c r="F1421" i="3"/>
  <c r="F1487" i="3" s="1"/>
  <c r="F1553" i="3" s="1"/>
  <c r="G1421" i="3"/>
  <c r="L1421" i="3"/>
  <c r="M1421" i="3"/>
  <c r="E1422" i="3"/>
  <c r="F1422" i="3"/>
  <c r="F1488" i="3" s="1"/>
  <c r="G1422" i="3"/>
  <c r="L1422" i="3"/>
  <c r="M1422" i="3"/>
  <c r="E1423" i="3"/>
  <c r="F1423" i="3"/>
  <c r="G1423" i="3"/>
  <c r="L1423" i="3"/>
  <c r="M1423" i="3"/>
  <c r="E1424" i="3"/>
  <c r="F1424" i="3"/>
  <c r="G1424" i="3"/>
  <c r="L1424" i="3"/>
  <c r="M1424" i="3"/>
  <c r="E1425" i="3"/>
  <c r="F1425" i="3"/>
  <c r="F1491" i="3" s="1"/>
  <c r="F1557" i="3" s="1"/>
  <c r="G1425" i="3"/>
  <c r="G1491" i="3" s="1"/>
  <c r="G1557" i="3" s="1"/>
  <c r="L1425" i="3"/>
  <c r="M1425" i="3"/>
  <c r="E1426" i="3"/>
  <c r="F1426" i="3"/>
  <c r="F1492" i="3" s="1"/>
  <c r="F1558" i="3" s="1"/>
  <c r="G1426" i="3"/>
  <c r="L1426" i="3"/>
  <c r="M1426" i="3"/>
  <c r="E1427" i="3"/>
  <c r="F1427" i="3"/>
  <c r="F1493" i="3" s="1"/>
  <c r="F1559" i="3" s="1"/>
  <c r="G1427" i="3"/>
  <c r="L1427" i="3"/>
  <c r="M1427" i="3"/>
  <c r="E1428" i="3"/>
  <c r="F1428" i="3"/>
  <c r="G1428" i="3"/>
  <c r="L1428" i="3"/>
  <c r="M1428" i="3"/>
  <c r="E1429" i="3"/>
  <c r="F1429" i="3"/>
  <c r="G1429" i="3"/>
  <c r="L1429" i="3"/>
  <c r="M1429" i="3"/>
  <c r="E1430" i="3"/>
  <c r="F1430" i="3"/>
  <c r="G1430" i="3"/>
  <c r="L1430" i="3"/>
  <c r="M1430" i="3"/>
  <c r="E1431" i="3"/>
  <c r="F1431" i="3"/>
  <c r="G1431" i="3"/>
  <c r="L1431" i="3"/>
  <c r="M1431" i="3"/>
  <c r="E1432" i="3"/>
  <c r="F1432" i="3"/>
  <c r="G1432" i="3"/>
  <c r="G1498" i="3" s="1"/>
  <c r="G1564" i="3" s="1"/>
  <c r="L1432" i="3"/>
  <c r="M1432" i="3"/>
  <c r="E1433" i="3"/>
  <c r="F1433" i="3"/>
  <c r="G1433" i="3"/>
  <c r="G1499" i="3" s="1"/>
  <c r="G1565" i="3" s="1"/>
  <c r="L1433" i="3"/>
  <c r="M1433" i="3"/>
  <c r="E1434" i="3"/>
  <c r="F1434" i="3"/>
  <c r="G1434" i="3"/>
  <c r="L1434" i="3"/>
  <c r="M1434" i="3"/>
  <c r="E1435" i="3"/>
  <c r="F1435" i="3"/>
  <c r="G1435" i="3"/>
  <c r="L1435" i="3"/>
  <c r="M1435" i="3"/>
  <c r="E1436" i="3"/>
  <c r="F1436" i="3"/>
  <c r="G1436" i="3"/>
  <c r="L1436" i="3"/>
  <c r="M1436" i="3"/>
  <c r="E1437" i="3"/>
  <c r="F1437" i="3"/>
  <c r="F1503" i="3" s="1"/>
  <c r="G1437" i="3"/>
  <c r="L1437" i="3"/>
  <c r="M1437" i="3"/>
  <c r="E1438" i="3"/>
  <c r="F1438" i="3"/>
  <c r="G1438" i="3"/>
  <c r="L1438" i="3"/>
  <c r="M1438" i="3"/>
  <c r="E1439" i="3"/>
  <c r="F1439" i="3"/>
  <c r="G1439" i="3"/>
  <c r="L1439" i="3"/>
  <c r="M1439" i="3"/>
  <c r="E1440" i="3"/>
  <c r="F1440" i="3"/>
  <c r="G1440" i="3"/>
  <c r="L1440" i="3"/>
  <c r="M1440" i="3"/>
  <c r="E1441" i="3"/>
  <c r="F1441" i="3"/>
  <c r="F1507" i="3" s="1"/>
  <c r="G1441" i="3"/>
  <c r="G1507" i="3" s="1"/>
  <c r="L1441" i="3"/>
  <c r="M1441" i="3"/>
  <c r="E1442" i="3"/>
  <c r="F1442" i="3"/>
  <c r="G1442" i="3"/>
  <c r="L1442" i="3"/>
  <c r="M1442" i="3"/>
  <c r="E1443" i="3"/>
  <c r="F1443" i="3"/>
  <c r="F1509" i="3" s="1"/>
  <c r="G1443" i="3"/>
  <c r="L1443" i="3"/>
  <c r="M1443" i="3"/>
  <c r="E1444" i="3"/>
  <c r="F1444" i="3"/>
  <c r="G1444" i="3"/>
  <c r="L1444" i="3"/>
  <c r="M1444" i="3"/>
  <c r="E1445" i="3"/>
  <c r="F1445" i="3"/>
  <c r="G1445" i="3"/>
  <c r="L1445" i="3"/>
  <c r="M1445" i="3"/>
  <c r="E1446" i="3"/>
  <c r="F1446" i="3"/>
  <c r="G1446" i="3"/>
  <c r="L1446" i="3"/>
  <c r="M1446" i="3"/>
  <c r="E1447" i="3"/>
  <c r="F1447" i="3"/>
  <c r="G1447" i="3"/>
  <c r="G1513" i="3" s="1"/>
  <c r="G1579" i="3" s="1"/>
  <c r="L1447" i="3"/>
  <c r="M1447" i="3"/>
  <c r="E1448" i="3"/>
  <c r="F1448" i="3"/>
  <c r="G1448" i="3"/>
  <c r="G1514" i="3" s="1"/>
  <c r="G1580" i="3" s="1"/>
  <c r="L1448" i="3"/>
  <c r="M1448" i="3"/>
  <c r="E1449" i="3"/>
  <c r="F1449" i="3"/>
  <c r="F1515" i="3" s="1"/>
  <c r="F1581" i="3" s="1"/>
  <c r="G1449" i="3"/>
  <c r="L1449" i="3"/>
  <c r="M1449" i="3"/>
  <c r="E1450" i="3"/>
  <c r="F1450" i="3"/>
  <c r="F1516" i="3" s="1"/>
  <c r="G1450" i="3"/>
  <c r="G1516" i="3" s="1"/>
  <c r="L1450" i="3"/>
  <c r="M1450" i="3"/>
  <c r="E1451" i="3"/>
  <c r="F1451" i="3"/>
  <c r="G1451" i="3"/>
  <c r="L1451" i="3"/>
  <c r="M1451" i="3"/>
  <c r="E1452" i="3"/>
  <c r="F1452" i="3"/>
  <c r="F1518" i="3" s="1"/>
  <c r="G1452" i="3"/>
  <c r="L1452" i="3"/>
  <c r="M1452" i="3"/>
  <c r="E1454" i="3"/>
  <c r="F1454" i="3"/>
  <c r="G1454" i="3"/>
  <c r="I1454" i="3"/>
  <c r="I1455" i="3" s="1"/>
  <c r="I1456" i="3" s="1"/>
  <c r="I1457" i="3" s="1"/>
  <c r="I1458" i="3" s="1"/>
  <c r="I1459" i="3" s="1"/>
  <c r="I1460" i="3" s="1"/>
  <c r="I1461" i="3" s="1"/>
  <c r="I1462" i="3" s="1"/>
  <c r="I1463" i="3" s="1"/>
  <c r="I1464" i="3" s="1"/>
  <c r="I1465" i="3" s="1"/>
  <c r="I1466" i="3" s="1"/>
  <c r="I1467" i="3" s="1"/>
  <c r="I1468" i="3" s="1"/>
  <c r="I1469" i="3" s="1"/>
  <c r="I1470" i="3" s="1"/>
  <c r="I1471" i="3" s="1"/>
  <c r="I1472" i="3" s="1"/>
  <c r="I1473" i="3" s="1"/>
  <c r="I1474" i="3" s="1"/>
  <c r="I1475" i="3" s="1"/>
  <c r="I1476" i="3" s="1"/>
  <c r="I1477" i="3" s="1"/>
  <c r="I1478" i="3" s="1"/>
  <c r="I1479" i="3" s="1"/>
  <c r="I1480" i="3" s="1"/>
  <c r="I1481" i="3" s="1"/>
  <c r="I1482" i="3" s="1"/>
  <c r="I1483" i="3" s="1"/>
  <c r="I1484" i="3" s="1"/>
  <c r="I1485" i="3" s="1"/>
  <c r="I1486" i="3" s="1"/>
  <c r="I1487" i="3" s="1"/>
  <c r="I1488" i="3" s="1"/>
  <c r="I1489" i="3" s="1"/>
  <c r="I1490" i="3" s="1"/>
  <c r="I1491" i="3" s="1"/>
  <c r="I1492" i="3" s="1"/>
  <c r="I1493" i="3" s="1"/>
  <c r="I1494" i="3" s="1"/>
  <c r="I1495" i="3" s="1"/>
  <c r="I1496" i="3" s="1"/>
  <c r="I1497" i="3" s="1"/>
  <c r="I1498" i="3" s="1"/>
  <c r="I1499" i="3" s="1"/>
  <c r="I1500" i="3" s="1"/>
  <c r="I1501" i="3" s="1"/>
  <c r="I1502" i="3" s="1"/>
  <c r="I1503" i="3" s="1"/>
  <c r="I1504" i="3" s="1"/>
  <c r="I1505" i="3" s="1"/>
  <c r="I1506" i="3" s="1"/>
  <c r="I1507" i="3" s="1"/>
  <c r="I1508" i="3" s="1"/>
  <c r="I1509" i="3" s="1"/>
  <c r="I1510" i="3" s="1"/>
  <c r="I1511" i="3" s="1"/>
  <c r="I1512" i="3" s="1"/>
  <c r="I1513" i="3" s="1"/>
  <c r="I1514" i="3" s="1"/>
  <c r="I1515" i="3" s="1"/>
  <c r="I1516" i="3" s="1"/>
  <c r="I1517" i="3" s="1"/>
  <c r="I1518" i="3" s="1"/>
  <c r="K1454" i="3"/>
  <c r="K1455" i="3" s="1"/>
  <c r="K1456" i="3" s="1"/>
  <c r="K1457" i="3" s="1"/>
  <c r="K1458" i="3" s="1"/>
  <c r="K1459" i="3" s="1"/>
  <c r="K1460" i="3" s="1"/>
  <c r="K1461" i="3" s="1"/>
  <c r="K1462" i="3" s="1"/>
  <c r="K1463" i="3" s="1"/>
  <c r="K1464" i="3" s="1"/>
  <c r="K1465" i="3" s="1"/>
  <c r="K1466" i="3" s="1"/>
  <c r="K1467" i="3" s="1"/>
  <c r="K1468" i="3" s="1"/>
  <c r="K1469" i="3" s="1"/>
  <c r="K1470" i="3" s="1"/>
  <c r="K1471" i="3" s="1"/>
  <c r="K1472" i="3" s="1"/>
  <c r="K1473" i="3" s="1"/>
  <c r="K1474" i="3" s="1"/>
  <c r="K1475" i="3" s="1"/>
  <c r="K1476" i="3" s="1"/>
  <c r="K1477" i="3" s="1"/>
  <c r="K1478" i="3" s="1"/>
  <c r="K1479" i="3" s="1"/>
  <c r="K1480" i="3" s="1"/>
  <c r="K1481" i="3" s="1"/>
  <c r="K1482" i="3" s="1"/>
  <c r="K1483" i="3" s="1"/>
  <c r="K1484" i="3" s="1"/>
  <c r="K1485" i="3" s="1"/>
  <c r="K1486" i="3" s="1"/>
  <c r="K1487" i="3" s="1"/>
  <c r="K1488" i="3" s="1"/>
  <c r="K1489" i="3" s="1"/>
  <c r="K1490" i="3" s="1"/>
  <c r="K1491" i="3" s="1"/>
  <c r="K1492" i="3" s="1"/>
  <c r="K1493" i="3" s="1"/>
  <c r="K1494" i="3" s="1"/>
  <c r="K1495" i="3" s="1"/>
  <c r="K1496" i="3" s="1"/>
  <c r="K1497" i="3" s="1"/>
  <c r="K1498" i="3" s="1"/>
  <c r="K1499" i="3" s="1"/>
  <c r="K1500" i="3" s="1"/>
  <c r="K1501" i="3" s="1"/>
  <c r="K1502" i="3" s="1"/>
  <c r="K1503" i="3" s="1"/>
  <c r="K1504" i="3" s="1"/>
  <c r="K1505" i="3" s="1"/>
  <c r="K1506" i="3" s="1"/>
  <c r="K1507" i="3" s="1"/>
  <c r="K1508" i="3" s="1"/>
  <c r="K1509" i="3" s="1"/>
  <c r="K1510" i="3" s="1"/>
  <c r="K1511" i="3" s="1"/>
  <c r="K1512" i="3" s="1"/>
  <c r="K1513" i="3" s="1"/>
  <c r="K1514" i="3" s="1"/>
  <c r="K1515" i="3" s="1"/>
  <c r="K1516" i="3" s="1"/>
  <c r="K1517" i="3" s="1"/>
  <c r="K1518" i="3" s="1"/>
  <c r="L1454" i="3"/>
  <c r="M1454" i="3"/>
  <c r="E1455" i="3"/>
  <c r="G1455" i="3"/>
  <c r="G1521" i="3" s="1"/>
  <c r="L1455" i="3"/>
  <c r="M1455" i="3"/>
  <c r="E1456" i="3"/>
  <c r="F1456" i="3"/>
  <c r="G1456" i="3"/>
  <c r="G1522" i="3" s="1"/>
  <c r="L1456" i="3"/>
  <c r="M1456" i="3"/>
  <c r="E1457" i="3"/>
  <c r="F1457" i="3"/>
  <c r="F1523" i="3" s="1"/>
  <c r="G1457" i="3"/>
  <c r="L1457" i="3"/>
  <c r="M1457" i="3"/>
  <c r="E1458" i="3"/>
  <c r="F1458" i="3"/>
  <c r="G1458" i="3"/>
  <c r="L1458" i="3"/>
  <c r="M1458" i="3"/>
  <c r="E1459" i="3"/>
  <c r="F1459" i="3"/>
  <c r="G1459" i="3"/>
  <c r="L1459" i="3"/>
  <c r="M1459" i="3"/>
  <c r="E1460" i="3"/>
  <c r="F1460" i="3"/>
  <c r="F1526" i="3" s="1"/>
  <c r="G1460" i="3"/>
  <c r="G1526" i="3" s="1"/>
  <c r="L1460" i="3"/>
  <c r="M1460" i="3"/>
  <c r="E1461" i="3"/>
  <c r="G1461" i="3"/>
  <c r="L1461" i="3"/>
  <c r="M1461" i="3"/>
  <c r="E1462" i="3"/>
  <c r="F1462" i="3"/>
  <c r="F1528" i="3" s="1"/>
  <c r="G1462" i="3"/>
  <c r="G1528" i="3" s="1"/>
  <c r="L1462" i="3"/>
  <c r="M1462" i="3"/>
  <c r="E1463" i="3"/>
  <c r="F1463" i="3"/>
  <c r="G1463" i="3"/>
  <c r="L1463" i="3"/>
  <c r="M1463" i="3"/>
  <c r="E1464" i="3"/>
  <c r="F1464" i="3"/>
  <c r="G1464" i="3"/>
  <c r="L1464" i="3"/>
  <c r="M1464" i="3"/>
  <c r="E1465" i="3"/>
  <c r="F1465" i="3"/>
  <c r="F1531" i="3" s="1"/>
  <c r="G1465" i="3"/>
  <c r="L1465" i="3"/>
  <c r="M1465" i="3"/>
  <c r="E1466" i="3"/>
  <c r="F1466" i="3"/>
  <c r="F1532" i="3" s="1"/>
  <c r="L1466" i="3"/>
  <c r="M1466" i="3"/>
  <c r="E1467" i="3"/>
  <c r="F1467" i="3"/>
  <c r="G1467" i="3"/>
  <c r="L1467" i="3"/>
  <c r="M1467" i="3"/>
  <c r="E1468" i="3"/>
  <c r="L1468" i="3"/>
  <c r="M1468" i="3"/>
  <c r="E1469" i="3"/>
  <c r="F1469" i="3"/>
  <c r="F1535" i="3" s="1"/>
  <c r="G1469" i="3"/>
  <c r="G1535" i="3" s="1"/>
  <c r="L1469" i="3"/>
  <c r="M1469" i="3"/>
  <c r="E1470" i="3"/>
  <c r="F1470" i="3"/>
  <c r="G1470" i="3"/>
  <c r="L1470" i="3"/>
  <c r="M1470" i="3"/>
  <c r="E1471" i="3"/>
  <c r="F1471" i="3"/>
  <c r="G1471" i="3"/>
  <c r="G1537" i="3" s="1"/>
  <c r="L1471" i="3"/>
  <c r="M1471" i="3"/>
  <c r="E1472" i="3"/>
  <c r="F1472" i="3"/>
  <c r="G1472" i="3"/>
  <c r="L1472" i="3"/>
  <c r="M1472" i="3"/>
  <c r="E1473" i="3"/>
  <c r="F1473" i="3"/>
  <c r="F1539" i="3" s="1"/>
  <c r="G1473" i="3"/>
  <c r="G1539" i="3" s="1"/>
  <c r="L1473" i="3"/>
  <c r="M1473" i="3"/>
  <c r="E1474" i="3"/>
  <c r="F1474" i="3"/>
  <c r="G1474" i="3"/>
  <c r="L1474" i="3"/>
  <c r="M1474" i="3"/>
  <c r="E1475" i="3"/>
  <c r="L1475" i="3"/>
  <c r="M1475" i="3"/>
  <c r="E1476" i="3"/>
  <c r="F1476" i="3"/>
  <c r="F1542" i="3" s="1"/>
  <c r="G1476" i="3"/>
  <c r="G1542" i="3" s="1"/>
  <c r="L1476" i="3"/>
  <c r="M1476" i="3"/>
  <c r="E1477" i="3"/>
  <c r="F1477" i="3"/>
  <c r="G1477" i="3"/>
  <c r="L1477" i="3"/>
  <c r="M1477" i="3"/>
  <c r="E1478" i="3"/>
  <c r="F1478" i="3"/>
  <c r="F1544" i="3" s="1"/>
  <c r="G1478" i="3"/>
  <c r="G1544" i="3" s="1"/>
  <c r="L1478" i="3"/>
  <c r="M1478" i="3"/>
  <c r="E1479" i="3"/>
  <c r="F1479" i="3"/>
  <c r="G1479" i="3"/>
  <c r="L1479" i="3"/>
  <c r="M1479" i="3"/>
  <c r="E1480" i="3"/>
  <c r="F1480" i="3"/>
  <c r="G1480" i="3"/>
  <c r="L1480" i="3"/>
  <c r="M1480" i="3"/>
  <c r="E1481" i="3"/>
  <c r="F1481" i="3"/>
  <c r="F1547" i="3" s="1"/>
  <c r="G1481" i="3"/>
  <c r="L1481" i="3"/>
  <c r="M1481" i="3"/>
  <c r="E1482" i="3"/>
  <c r="L1482" i="3"/>
  <c r="M1482" i="3"/>
  <c r="E1483" i="3"/>
  <c r="F1483" i="3"/>
  <c r="L1483" i="3"/>
  <c r="M1483" i="3"/>
  <c r="E1484" i="3"/>
  <c r="L1484" i="3"/>
  <c r="M1484" i="3"/>
  <c r="E1485" i="3"/>
  <c r="F1485" i="3"/>
  <c r="F1551" i="3" s="1"/>
  <c r="G1485" i="3"/>
  <c r="G1551" i="3" s="1"/>
  <c r="L1485" i="3"/>
  <c r="M1485" i="3"/>
  <c r="E1486" i="3"/>
  <c r="F1486" i="3"/>
  <c r="G1486" i="3"/>
  <c r="L1486" i="3"/>
  <c r="M1486" i="3"/>
  <c r="E1487" i="3"/>
  <c r="G1487" i="3"/>
  <c r="G1553" i="3" s="1"/>
  <c r="L1487" i="3"/>
  <c r="M1487" i="3"/>
  <c r="E1488" i="3"/>
  <c r="G1488" i="3"/>
  <c r="G1554" i="3" s="1"/>
  <c r="L1488" i="3"/>
  <c r="M1488" i="3"/>
  <c r="E1489" i="3"/>
  <c r="F1489" i="3"/>
  <c r="F1555" i="3" s="1"/>
  <c r="G1489" i="3"/>
  <c r="G1555" i="3" s="1"/>
  <c r="L1489" i="3"/>
  <c r="M1489" i="3"/>
  <c r="E1490" i="3"/>
  <c r="F1490" i="3"/>
  <c r="G1490" i="3"/>
  <c r="L1490" i="3"/>
  <c r="M1490" i="3"/>
  <c r="E1491" i="3"/>
  <c r="L1491" i="3"/>
  <c r="M1491" i="3"/>
  <c r="E1492" i="3"/>
  <c r="G1492" i="3"/>
  <c r="G1558" i="3" s="1"/>
  <c r="L1492" i="3"/>
  <c r="M1492" i="3"/>
  <c r="E1493" i="3"/>
  <c r="G1493" i="3"/>
  <c r="L1493" i="3"/>
  <c r="M1493" i="3"/>
  <c r="E1494" i="3"/>
  <c r="F1494" i="3"/>
  <c r="F1560" i="3" s="1"/>
  <c r="G1494" i="3"/>
  <c r="G1560" i="3" s="1"/>
  <c r="L1494" i="3"/>
  <c r="M1494" i="3"/>
  <c r="E1495" i="3"/>
  <c r="F1495" i="3"/>
  <c r="G1495" i="3"/>
  <c r="L1495" i="3"/>
  <c r="M1495" i="3"/>
  <c r="E1496" i="3"/>
  <c r="F1496" i="3"/>
  <c r="G1496" i="3"/>
  <c r="L1496" i="3"/>
  <c r="M1496" i="3"/>
  <c r="E1497" i="3"/>
  <c r="F1497" i="3"/>
  <c r="F1563" i="3" s="1"/>
  <c r="G1497" i="3"/>
  <c r="L1497" i="3"/>
  <c r="M1497" i="3"/>
  <c r="E1498" i="3"/>
  <c r="F1498" i="3"/>
  <c r="F1564" i="3" s="1"/>
  <c r="L1498" i="3"/>
  <c r="M1498" i="3"/>
  <c r="E1499" i="3"/>
  <c r="F1499" i="3"/>
  <c r="L1499" i="3"/>
  <c r="M1499" i="3"/>
  <c r="E1500" i="3"/>
  <c r="F1500" i="3"/>
  <c r="G1500" i="3"/>
  <c r="L1500" i="3"/>
  <c r="M1500" i="3"/>
  <c r="E1501" i="3"/>
  <c r="F1501" i="3"/>
  <c r="F1567" i="3" s="1"/>
  <c r="G1501" i="3"/>
  <c r="G1567" i="3" s="1"/>
  <c r="L1501" i="3"/>
  <c r="M1501" i="3"/>
  <c r="E1502" i="3"/>
  <c r="F1502" i="3"/>
  <c r="G1502" i="3"/>
  <c r="L1502" i="3"/>
  <c r="M1502" i="3"/>
  <c r="E1503" i="3"/>
  <c r="G1503" i="3"/>
  <c r="G1569" i="3" s="1"/>
  <c r="L1503" i="3"/>
  <c r="M1503" i="3"/>
  <c r="E1504" i="3"/>
  <c r="F1504" i="3"/>
  <c r="G1504" i="3"/>
  <c r="L1504" i="3"/>
  <c r="M1504" i="3"/>
  <c r="E1505" i="3"/>
  <c r="F1505" i="3"/>
  <c r="F1571" i="3" s="1"/>
  <c r="G1505" i="3"/>
  <c r="G1571" i="3" s="1"/>
  <c r="L1505" i="3"/>
  <c r="M1505" i="3"/>
  <c r="E1506" i="3"/>
  <c r="F1506" i="3"/>
  <c r="G1506" i="3"/>
  <c r="L1506" i="3"/>
  <c r="M1506" i="3"/>
  <c r="E1507" i="3"/>
  <c r="L1507" i="3"/>
  <c r="M1507" i="3"/>
  <c r="E1508" i="3"/>
  <c r="F1508" i="3"/>
  <c r="F1574" i="3" s="1"/>
  <c r="G1508" i="3"/>
  <c r="G1574" i="3" s="1"/>
  <c r="L1508" i="3"/>
  <c r="M1508" i="3"/>
  <c r="E1509" i="3"/>
  <c r="G1509" i="3"/>
  <c r="L1509" i="3"/>
  <c r="M1509" i="3"/>
  <c r="E1510" i="3"/>
  <c r="F1510" i="3"/>
  <c r="F1576" i="3" s="1"/>
  <c r="G1510" i="3"/>
  <c r="G1576" i="3" s="1"/>
  <c r="L1510" i="3"/>
  <c r="M1510" i="3"/>
  <c r="E1511" i="3"/>
  <c r="F1511" i="3"/>
  <c r="G1511" i="3"/>
  <c r="L1511" i="3"/>
  <c r="M1511" i="3"/>
  <c r="E1512" i="3"/>
  <c r="F1512" i="3"/>
  <c r="G1512" i="3"/>
  <c r="G1578" i="3" s="1"/>
  <c r="L1512" i="3"/>
  <c r="M1512" i="3"/>
  <c r="E1513" i="3"/>
  <c r="F1513" i="3"/>
  <c r="L1513" i="3"/>
  <c r="M1513" i="3"/>
  <c r="E1514" i="3"/>
  <c r="F1514" i="3"/>
  <c r="F1580" i="3" s="1"/>
  <c r="L1514" i="3"/>
  <c r="M1514" i="3"/>
  <c r="E1515" i="3"/>
  <c r="G1515" i="3"/>
  <c r="L1515" i="3"/>
  <c r="M1515" i="3"/>
  <c r="E1516" i="3"/>
  <c r="L1516" i="3"/>
  <c r="M1516" i="3"/>
  <c r="E1517" i="3"/>
  <c r="F1517" i="3"/>
  <c r="F1583" i="3" s="1"/>
  <c r="G1517" i="3"/>
  <c r="G1583" i="3" s="1"/>
  <c r="L1517" i="3"/>
  <c r="M1517" i="3"/>
  <c r="E1518" i="3"/>
  <c r="G1518" i="3"/>
  <c r="L1518" i="3"/>
  <c r="M1518" i="3"/>
  <c r="E1520" i="3"/>
  <c r="F1520" i="3"/>
  <c r="G1520" i="3"/>
  <c r="E1521" i="3"/>
  <c r="H1521" i="3"/>
  <c r="I1521" i="3"/>
  <c r="J1521" i="3"/>
  <c r="K1521" i="3"/>
  <c r="E1522" i="3"/>
  <c r="F1522" i="3"/>
  <c r="H1522" i="3"/>
  <c r="I1522" i="3"/>
  <c r="I1523" i="3" s="1"/>
  <c r="I1524" i="3" s="1"/>
  <c r="J1522" i="3"/>
  <c r="J1523" i="3" s="1"/>
  <c r="J1524" i="3" s="1"/>
  <c r="K1522" i="3"/>
  <c r="K1523" i="3" s="1"/>
  <c r="K1524" i="3" s="1"/>
  <c r="K1525" i="3" s="1"/>
  <c r="K1526" i="3" s="1"/>
  <c r="E1523" i="3"/>
  <c r="G1523" i="3"/>
  <c r="H1523" i="3"/>
  <c r="H1524" i="3" s="1"/>
  <c r="H1525" i="3" s="1"/>
  <c r="H1526" i="3" s="1"/>
  <c r="H1527" i="3" s="1"/>
  <c r="H1528" i="3" s="1"/>
  <c r="H1529" i="3" s="1"/>
  <c r="H1530" i="3" s="1"/>
  <c r="H1531" i="3" s="1"/>
  <c r="H1532" i="3" s="1"/>
  <c r="H1533" i="3" s="1"/>
  <c r="H1534" i="3" s="1"/>
  <c r="H1535" i="3" s="1"/>
  <c r="H1536" i="3" s="1"/>
  <c r="H1537" i="3" s="1"/>
  <c r="H1538" i="3" s="1"/>
  <c r="H1539" i="3" s="1"/>
  <c r="H1540" i="3" s="1"/>
  <c r="H1541" i="3" s="1"/>
  <c r="H1542" i="3" s="1"/>
  <c r="H1543" i="3" s="1"/>
  <c r="H1544" i="3" s="1"/>
  <c r="H1545" i="3" s="1"/>
  <c r="H1546" i="3" s="1"/>
  <c r="H1547" i="3" s="1"/>
  <c r="H1548" i="3" s="1"/>
  <c r="H1549" i="3" s="1"/>
  <c r="H1550" i="3" s="1"/>
  <c r="H1551" i="3" s="1"/>
  <c r="H1552" i="3" s="1"/>
  <c r="H1553" i="3" s="1"/>
  <c r="H1554" i="3" s="1"/>
  <c r="H1555" i="3" s="1"/>
  <c r="H1556" i="3" s="1"/>
  <c r="H1557" i="3" s="1"/>
  <c r="H1558" i="3" s="1"/>
  <c r="H1559" i="3" s="1"/>
  <c r="H1560" i="3" s="1"/>
  <c r="H1561" i="3" s="1"/>
  <c r="H1562" i="3" s="1"/>
  <c r="H1563" i="3" s="1"/>
  <c r="H1564" i="3" s="1"/>
  <c r="H1565" i="3" s="1"/>
  <c r="H1566" i="3" s="1"/>
  <c r="H1567" i="3" s="1"/>
  <c r="H1568" i="3" s="1"/>
  <c r="H1569" i="3" s="1"/>
  <c r="H1570" i="3" s="1"/>
  <c r="H1571" i="3" s="1"/>
  <c r="H1572" i="3" s="1"/>
  <c r="H1573" i="3" s="1"/>
  <c r="H1574" i="3" s="1"/>
  <c r="H1575" i="3" s="1"/>
  <c r="H1576" i="3" s="1"/>
  <c r="H1577" i="3" s="1"/>
  <c r="H1578" i="3" s="1"/>
  <c r="H1579" i="3" s="1"/>
  <c r="H1580" i="3" s="1"/>
  <c r="H1581" i="3" s="1"/>
  <c r="H1582" i="3" s="1"/>
  <c r="H1583" i="3" s="1"/>
  <c r="H1584" i="3" s="1"/>
  <c r="E1524" i="3"/>
  <c r="F1524" i="3"/>
  <c r="G1524" i="3"/>
  <c r="E1525" i="3"/>
  <c r="F1525" i="3"/>
  <c r="G1525" i="3"/>
  <c r="I1525" i="3"/>
  <c r="I1526" i="3" s="1"/>
  <c r="I1527" i="3" s="1"/>
  <c r="I1528" i="3" s="1"/>
  <c r="I1529" i="3" s="1"/>
  <c r="I1530" i="3" s="1"/>
  <c r="I1531" i="3" s="1"/>
  <c r="I1532" i="3" s="1"/>
  <c r="I1533" i="3" s="1"/>
  <c r="I1534" i="3" s="1"/>
  <c r="I1535" i="3" s="1"/>
  <c r="I1536" i="3" s="1"/>
  <c r="I1537" i="3" s="1"/>
  <c r="I1538" i="3" s="1"/>
  <c r="I1539" i="3" s="1"/>
  <c r="I1540" i="3" s="1"/>
  <c r="I1541" i="3" s="1"/>
  <c r="I1542" i="3" s="1"/>
  <c r="I1543" i="3" s="1"/>
  <c r="I1544" i="3" s="1"/>
  <c r="I1545" i="3" s="1"/>
  <c r="I1546" i="3" s="1"/>
  <c r="I1547" i="3" s="1"/>
  <c r="I1548" i="3" s="1"/>
  <c r="I1549" i="3" s="1"/>
  <c r="I1550" i="3" s="1"/>
  <c r="I1551" i="3" s="1"/>
  <c r="I1552" i="3" s="1"/>
  <c r="I1553" i="3" s="1"/>
  <c r="I1554" i="3" s="1"/>
  <c r="I1555" i="3" s="1"/>
  <c r="I1556" i="3" s="1"/>
  <c r="I1557" i="3" s="1"/>
  <c r="I1558" i="3" s="1"/>
  <c r="I1559" i="3" s="1"/>
  <c r="I1560" i="3" s="1"/>
  <c r="I1561" i="3" s="1"/>
  <c r="I1562" i="3" s="1"/>
  <c r="I1563" i="3" s="1"/>
  <c r="I1564" i="3" s="1"/>
  <c r="I1565" i="3" s="1"/>
  <c r="I1566" i="3" s="1"/>
  <c r="I1567" i="3" s="1"/>
  <c r="I1568" i="3" s="1"/>
  <c r="I1569" i="3" s="1"/>
  <c r="I1570" i="3" s="1"/>
  <c r="I1571" i="3" s="1"/>
  <c r="I1572" i="3" s="1"/>
  <c r="I1573" i="3" s="1"/>
  <c r="I1574" i="3" s="1"/>
  <c r="I1575" i="3" s="1"/>
  <c r="I1576" i="3" s="1"/>
  <c r="I1577" i="3" s="1"/>
  <c r="I1578" i="3" s="1"/>
  <c r="I1579" i="3" s="1"/>
  <c r="I1580" i="3" s="1"/>
  <c r="I1581" i="3" s="1"/>
  <c r="I1582" i="3" s="1"/>
  <c r="I1583" i="3" s="1"/>
  <c r="I1584" i="3" s="1"/>
  <c r="J1525" i="3"/>
  <c r="J1526" i="3" s="1"/>
  <c r="J1527" i="3" s="1"/>
  <c r="J1528" i="3" s="1"/>
  <c r="J1529" i="3" s="1"/>
  <c r="J1530" i="3" s="1"/>
  <c r="J1531" i="3" s="1"/>
  <c r="J1532" i="3" s="1"/>
  <c r="J1533" i="3" s="1"/>
  <c r="J1534" i="3" s="1"/>
  <c r="J1535" i="3" s="1"/>
  <c r="J1536" i="3" s="1"/>
  <c r="J1537" i="3" s="1"/>
  <c r="J1538" i="3" s="1"/>
  <c r="J1539" i="3" s="1"/>
  <c r="J1540" i="3" s="1"/>
  <c r="J1541" i="3" s="1"/>
  <c r="J1542" i="3" s="1"/>
  <c r="J1543" i="3" s="1"/>
  <c r="J1544" i="3" s="1"/>
  <c r="J1545" i="3" s="1"/>
  <c r="J1546" i="3" s="1"/>
  <c r="J1547" i="3" s="1"/>
  <c r="J1548" i="3" s="1"/>
  <c r="J1549" i="3" s="1"/>
  <c r="J1550" i="3" s="1"/>
  <c r="J1551" i="3" s="1"/>
  <c r="J1552" i="3" s="1"/>
  <c r="J1553" i="3" s="1"/>
  <c r="J1554" i="3" s="1"/>
  <c r="J1555" i="3" s="1"/>
  <c r="J1556" i="3" s="1"/>
  <c r="J1557" i="3" s="1"/>
  <c r="J1558" i="3" s="1"/>
  <c r="J1559" i="3" s="1"/>
  <c r="J1560" i="3" s="1"/>
  <c r="J1561" i="3" s="1"/>
  <c r="J1562" i="3" s="1"/>
  <c r="J1563" i="3" s="1"/>
  <c r="J1564" i="3" s="1"/>
  <c r="J1565" i="3" s="1"/>
  <c r="J1566" i="3" s="1"/>
  <c r="J1567" i="3" s="1"/>
  <c r="J1568" i="3" s="1"/>
  <c r="J1569" i="3" s="1"/>
  <c r="J1570" i="3" s="1"/>
  <c r="J1571" i="3" s="1"/>
  <c r="J1572" i="3" s="1"/>
  <c r="J1573" i="3" s="1"/>
  <c r="J1574" i="3" s="1"/>
  <c r="J1575" i="3" s="1"/>
  <c r="J1576" i="3" s="1"/>
  <c r="J1577" i="3" s="1"/>
  <c r="J1578" i="3" s="1"/>
  <c r="J1579" i="3" s="1"/>
  <c r="J1580" i="3" s="1"/>
  <c r="J1581" i="3" s="1"/>
  <c r="J1582" i="3" s="1"/>
  <c r="J1583" i="3" s="1"/>
  <c r="J1584" i="3" s="1"/>
  <c r="E1526" i="3"/>
  <c r="E1527" i="3"/>
  <c r="G1527" i="3"/>
  <c r="K1527" i="3"/>
  <c r="K1528" i="3" s="1"/>
  <c r="K1529" i="3" s="1"/>
  <c r="K1530" i="3" s="1"/>
  <c r="K1531" i="3" s="1"/>
  <c r="K1532" i="3" s="1"/>
  <c r="K1533" i="3" s="1"/>
  <c r="K1534" i="3" s="1"/>
  <c r="K1535" i="3" s="1"/>
  <c r="K1536" i="3" s="1"/>
  <c r="K1537" i="3" s="1"/>
  <c r="K1538" i="3" s="1"/>
  <c r="K1539" i="3" s="1"/>
  <c r="K1540" i="3" s="1"/>
  <c r="K1541" i="3" s="1"/>
  <c r="K1542" i="3" s="1"/>
  <c r="K1543" i="3" s="1"/>
  <c r="K1544" i="3" s="1"/>
  <c r="K1545" i="3" s="1"/>
  <c r="K1546" i="3" s="1"/>
  <c r="K1547" i="3" s="1"/>
  <c r="K1548" i="3" s="1"/>
  <c r="K1549" i="3" s="1"/>
  <c r="K1550" i="3" s="1"/>
  <c r="K1551" i="3" s="1"/>
  <c r="K1552" i="3" s="1"/>
  <c r="K1553" i="3" s="1"/>
  <c r="K1554" i="3" s="1"/>
  <c r="K1555" i="3" s="1"/>
  <c r="K1556" i="3" s="1"/>
  <c r="K1557" i="3" s="1"/>
  <c r="K1558" i="3" s="1"/>
  <c r="K1559" i="3" s="1"/>
  <c r="K1560" i="3" s="1"/>
  <c r="K1561" i="3" s="1"/>
  <c r="K1562" i="3" s="1"/>
  <c r="K1563" i="3" s="1"/>
  <c r="K1564" i="3" s="1"/>
  <c r="K1565" i="3" s="1"/>
  <c r="K1566" i="3" s="1"/>
  <c r="K1567" i="3" s="1"/>
  <c r="K1568" i="3" s="1"/>
  <c r="K1569" i="3" s="1"/>
  <c r="K1570" i="3" s="1"/>
  <c r="K1571" i="3" s="1"/>
  <c r="K1572" i="3" s="1"/>
  <c r="K1573" i="3" s="1"/>
  <c r="K1574" i="3" s="1"/>
  <c r="K1575" i="3" s="1"/>
  <c r="K1576" i="3" s="1"/>
  <c r="K1577" i="3" s="1"/>
  <c r="K1578" i="3" s="1"/>
  <c r="K1579" i="3" s="1"/>
  <c r="K1580" i="3" s="1"/>
  <c r="K1581" i="3" s="1"/>
  <c r="K1582" i="3" s="1"/>
  <c r="K1583" i="3" s="1"/>
  <c r="K1584" i="3" s="1"/>
  <c r="E1528" i="3"/>
  <c r="E1529" i="3"/>
  <c r="F1529" i="3"/>
  <c r="G1529" i="3"/>
  <c r="E1530" i="3"/>
  <c r="F1530" i="3"/>
  <c r="G1530" i="3"/>
  <c r="E1531" i="3"/>
  <c r="G1531" i="3"/>
  <c r="E1532" i="3"/>
  <c r="E1533" i="3"/>
  <c r="F1533" i="3"/>
  <c r="G1533" i="3"/>
  <c r="E1534" i="3"/>
  <c r="E1535" i="3"/>
  <c r="E1536" i="3"/>
  <c r="F1536" i="3"/>
  <c r="G1536" i="3"/>
  <c r="E1537" i="3"/>
  <c r="F1537" i="3"/>
  <c r="E1538" i="3"/>
  <c r="F1538" i="3"/>
  <c r="G1538" i="3"/>
  <c r="E1539" i="3"/>
  <c r="E1540" i="3"/>
  <c r="F1540" i="3"/>
  <c r="G1540" i="3"/>
  <c r="E1541" i="3"/>
  <c r="E1542" i="3"/>
  <c r="E1543" i="3"/>
  <c r="F1543" i="3"/>
  <c r="G1543" i="3"/>
  <c r="E1544" i="3"/>
  <c r="E1545" i="3"/>
  <c r="F1545" i="3"/>
  <c r="G1545" i="3"/>
  <c r="E1546" i="3"/>
  <c r="F1546" i="3"/>
  <c r="G1546" i="3"/>
  <c r="E1547" i="3"/>
  <c r="G1547" i="3"/>
  <c r="E1548" i="3"/>
  <c r="E1549" i="3"/>
  <c r="F1549" i="3"/>
  <c r="E1550" i="3"/>
  <c r="F1550" i="3"/>
  <c r="E1551" i="3"/>
  <c r="E1552" i="3"/>
  <c r="F1552" i="3"/>
  <c r="G1552" i="3"/>
  <c r="E1553" i="3"/>
  <c r="E1554" i="3"/>
  <c r="F1554" i="3"/>
  <c r="E1555" i="3"/>
  <c r="E1556" i="3"/>
  <c r="F1556" i="3"/>
  <c r="G1556" i="3"/>
  <c r="E1557" i="3"/>
  <c r="E1558" i="3"/>
  <c r="E1559" i="3"/>
  <c r="G1559" i="3"/>
  <c r="E1560" i="3"/>
  <c r="E1561" i="3"/>
  <c r="F1561" i="3"/>
  <c r="G1561" i="3"/>
  <c r="E1562" i="3"/>
  <c r="F1562" i="3"/>
  <c r="G1562" i="3"/>
  <c r="E1563" i="3"/>
  <c r="G1563" i="3"/>
  <c r="E1564" i="3"/>
  <c r="E1565" i="3"/>
  <c r="F1565" i="3"/>
  <c r="E1566" i="3"/>
  <c r="F1566" i="3"/>
  <c r="G1566" i="3"/>
  <c r="E1567" i="3"/>
  <c r="E1568" i="3"/>
  <c r="F1568" i="3"/>
  <c r="G1568" i="3"/>
  <c r="E1569" i="3"/>
  <c r="F1569" i="3"/>
  <c r="E1570" i="3"/>
  <c r="F1570" i="3"/>
  <c r="G1570" i="3"/>
  <c r="E1571" i="3"/>
  <c r="E1572" i="3"/>
  <c r="F1572" i="3"/>
  <c r="G1572" i="3"/>
  <c r="E1573" i="3"/>
  <c r="F1573" i="3"/>
  <c r="G1573" i="3"/>
  <c r="E1574" i="3"/>
  <c r="E1575" i="3"/>
  <c r="F1575" i="3"/>
  <c r="G1575" i="3"/>
  <c r="E1576" i="3"/>
  <c r="E1577" i="3"/>
  <c r="F1577" i="3"/>
  <c r="G1577" i="3"/>
  <c r="E1578" i="3"/>
  <c r="F1578" i="3"/>
  <c r="E1579" i="3"/>
  <c r="F1579" i="3"/>
  <c r="E1580" i="3"/>
  <c r="E1581" i="3"/>
  <c r="G1581" i="3"/>
  <c r="E1582" i="3"/>
  <c r="F1582" i="3"/>
  <c r="G1582" i="3"/>
  <c r="E1583" i="3"/>
  <c r="E1584" i="3"/>
  <c r="F1584" i="3"/>
  <c r="G1584" i="3"/>
  <c r="E1586" i="3"/>
  <c r="I1586" i="3"/>
  <c r="I1587" i="3" s="1"/>
  <c r="I1588" i="3" s="1"/>
  <c r="I1589" i="3" s="1"/>
  <c r="I1590" i="3" s="1"/>
  <c r="I1591" i="3" s="1"/>
  <c r="I1592" i="3" s="1"/>
  <c r="I1593" i="3" s="1"/>
  <c r="I1594" i="3" s="1"/>
  <c r="I1595" i="3" s="1"/>
  <c r="I1596" i="3" s="1"/>
  <c r="I1597" i="3" s="1"/>
  <c r="I1598" i="3" s="1"/>
  <c r="I1599" i="3" s="1"/>
  <c r="I1600" i="3" s="1"/>
  <c r="I1601" i="3" s="1"/>
  <c r="I1602" i="3" s="1"/>
  <c r="I1603" i="3" s="1"/>
  <c r="I1604" i="3" s="1"/>
  <c r="I1605" i="3" s="1"/>
  <c r="I1606" i="3" s="1"/>
  <c r="I1607" i="3" s="1"/>
  <c r="I1608" i="3" s="1"/>
  <c r="I1609" i="3" s="1"/>
  <c r="I1610" i="3" s="1"/>
  <c r="I1611" i="3" s="1"/>
  <c r="I1612" i="3" s="1"/>
  <c r="I1613" i="3" s="1"/>
  <c r="I1614" i="3" s="1"/>
  <c r="I1615" i="3" s="1"/>
  <c r="I1616" i="3" s="1"/>
  <c r="I1617" i="3" s="1"/>
  <c r="I1618" i="3" s="1"/>
  <c r="I1619" i="3" s="1"/>
  <c r="I1620" i="3" s="1"/>
  <c r="I1621" i="3" s="1"/>
  <c r="I1622" i="3" s="1"/>
  <c r="I1623" i="3" s="1"/>
  <c r="I1624" i="3" s="1"/>
  <c r="I1625" i="3" s="1"/>
  <c r="I1626" i="3" s="1"/>
  <c r="I1627" i="3" s="1"/>
  <c r="I1628" i="3" s="1"/>
  <c r="I1629" i="3" s="1"/>
  <c r="I1630" i="3" s="1"/>
  <c r="I1631" i="3" s="1"/>
  <c r="I1632" i="3" s="1"/>
  <c r="I1633" i="3" s="1"/>
  <c r="I1634" i="3" s="1"/>
  <c r="I1635" i="3" s="1"/>
  <c r="I1636" i="3" s="1"/>
  <c r="I1637" i="3" s="1"/>
  <c r="I1638" i="3" s="1"/>
  <c r="I1639" i="3" s="1"/>
  <c r="I1640" i="3" s="1"/>
  <c r="I1641" i="3" s="1"/>
  <c r="I1642" i="3" s="1"/>
  <c r="I1643" i="3" s="1"/>
  <c r="I1644" i="3" s="1"/>
  <c r="I1645" i="3" s="1"/>
  <c r="I1646" i="3" s="1"/>
  <c r="I1647" i="3" s="1"/>
  <c r="I1648" i="3" s="1"/>
  <c r="I1649" i="3" s="1"/>
  <c r="I1650" i="3" s="1"/>
  <c r="L1586" i="3"/>
  <c r="M1586" i="3"/>
  <c r="E1587" i="3"/>
  <c r="L1587" i="3"/>
  <c r="M1587" i="3"/>
  <c r="E1588" i="3"/>
  <c r="L1588" i="3"/>
  <c r="M1588" i="3"/>
  <c r="E1589" i="3"/>
  <c r="L1589" i="3"/>
  <c r="M1589" i="3"/>
  <c r="E1590" i="3"/>
  <c r="L1590" i="3"/>
  <c r="M1590" i="3"/>
  <c r="E1591" i="3"/>
  <c r="L1591" i="3"/>
  <c r="M1591" i="3"/>
  <c r="E1592" i="3"/>
  <c r="L1592" i="3"/>
  <c r="M1592" i="3"/>
  <c r="E1593" i="3"/>
  <c r="L1593" i="3"/>
  <c r="M1593" i="3"/>
  <c r="E1594" i="3"/>
  <c r="L1594" i="3"/>
  <c r="M1594" i="3"/>
  <c r="E1595" i="3"/>
  <c r="L1595" i="3"/>
  <c r="M1595" i="3"/>
  <c r="E1596" i="3"/>
  <c r="L1596" i="3"/>
  <c r="M1596" i="3"/>
  <c r="E1597" i="3"/>
  <c r="L1597" i="3"/>
  <c r="M1597" i="3"/>
  <c r="E1598" i="3"/>
  <c r="L1598" i="3"/>
  <c r="M1598" i="3"/>
  <c r="E1599" i="3"/>
  <c r="L1599" i="3"/>
  <c r="M1599" i="3"/>
  <c r="E1600" i="3"/>
  <c r="L1600" i="3"/>
  <c r="M1600" i="3"/>
  <c r="E1601" i="3"/>
  <c r="L1601" i="3"/>
  <c r="M1601" i="3"/>
  <c r="E1602" i="3"/>
  <c r="L1602" i="3"/>
  <c r="M1602" i="3"/>
  <c r="E1603" i="3"/>
  <c r="L1603" i="3"/>
  <c r="M1603" i="3"/>
  <c r="E1604" i="3"/>
  <c r="L1604" i="3"/>
  <c r="M1604" i="3"/>
  <c r="E1605" i="3"/>
  <c r="L1605" i="3"/>
  <c r="M1605" i="3"/>
  <c r="E1606" i="3"/>
  <c r="L1606" i="3"/>
  <c r="M1606" i="3"/>
  <c r="E1607" i="3"/>
  <c r="L1607" i="3"/>
  <c r="M1607" i="3"/>
  <c r="E1608" i="3"/>
  <c r="L1608" i="3"/>
  <c r="M1608" i="3"/>
  <c r="E1609" i="3"/>
  <c r="L1609" i="3"/>
  <c r="M1609" i="3"/>
  <c r="E1610" i="3"/>
  <c r="L1610" i="3"/>
  <c r="M1610" i="3"/>
  <c r="E1611" i="3"/>
  <c r="L1611" i="3"/>
  <c r="M1611" i="3"/>
  <c r="E1612" i="3"/>
  <c r="L1612" i="3"/>
  <c r="M1612" i="3"/>
  <c r="E1613" i="3"/>
  <c r="L1613" i="3"/>
  <c r="M1613" i="3"/>
  <c r="E1614" i="3"/>
  <c r="L1614" i="3"/>
  <c r="M1614" i="3"/>
  <c r="E1615" i="3"/>
  <c r="L1615" i="3"/>
  <c r="M1615" i="3"/>
  <c r="E1616" i="3"/>
  <c r="L1616" i="3"/>
  <c r="M1616" i="3"/>
  <c r="E1617" i="3"/>
  <c r="L1617" i="3"/>
  <c r="M1617" i="3"/>
  <c r="E1618" i="3"/>
  <c r="L1618" i="3"/>
  <c r="M1618" i="3"/>
  <c r="E1619" i="3"/>
  <c r="L1619" i="3"/>
  <c r="M1619" i="3"/>
  <c r="E1620" i="3"/>
  <c r="L1620" i="3"/>
  <c r="M1620" i="3"/>
  <c r="E1621" i="3"/>
  <c r="L1621" i="3"/>
  <c r="M1621" i="3"/>
  <c r="E1622" i="3"/>
  <c r="L1622" i="3"/>
  <c r="M1622" i="3"/>
  <c r="E1623" i="3"/>
  <c r="L1623" i="3"/>
  <c r="M1623" i="3"/>
  <c r="E1624" i="3"/>
  <c r="L1624" i="3"/>
  <c r="M1624" i="3"/>
  <c r="E1625" i="3"/>
  <c r="L1625" i="3"/>
  <c r="M1625" i="3"/>
  <c r="E1626" i="3"/>
  <c r="L1626" i="3"/>
  <c r="M1626" i="3"/>
  <c r="E1627" i="3"/>
  <c r="L1627" i="3"/>
  <c r="M1627" i="3"/>
  <c r="E1628" i="3"/>
  <c r="L1628" i="3"/>
  <c r="M1628" i="3"/>
  <c r="E1629" i="3"/>
  <c r="L1629" i="3"/>
  <c r="M1629" i="3"/>
  <c r="E1630" i="3"/>
  <c r="L1630" i="3"/>
  <c r="M1630" i="3"/>
  <c r="E1631" i="3"/>
  <c r="L1631" i="3"/>
  <c r="M1631" i="3"/>
  <c r="E1632" i="3"/>
  <c r="L1632" i="3"/>
  <c r="M1632" i="3"/>
  <c r="E1633" i="3"/>
  <c r="L1633" i="3"/>
  <c r="M1633" i="3"/>
  <c r="E1634" i="3"/>
  <c r="L1634" i="3"/>
  <c r="M1634" i="3"/>
  <c r="E1635" i="3"/>
  <c r="L1635" i="3"/>
  <c r="M1635" i="3"/>
  <c r="E1636" i="3"/>
  <c r="L1636" i="3"/>
  <c r="M1636" i="3"/>
  <c r="E1637" i="3"/>
  <c r="L1637" i="3"/>
  <c r="M1637" i="3"/>
  <c r="E1638" i="3"/>
  <c r="L1638" i="3"/>
  <c r="M1638" i="3"/>
  <c r="E1639" i="3"/>
  <c r="L1639" i="3"/>
  <c r="M1639" i="3"/>
  <c r="E1640" i="3"/>
  <c r="L1640" i="3"/>
  <c r="M1640" i="3"/>
  <c r="E1641" i="3"/>
  <c r="L1641" i="3"/>
  <c r="M1641" i="3"/>
  <c r="E1642" i="3"/>
  <c r="L1642" i="3"/>
  <c r="M1642" i="3"/>
  <c r="E1643" i="3"/>
  <c r="L1643" i="3"/>
  <c r="M1643" i="3"/>
  <c r="E1644" i="3"/>
  <c r="L1644" i="3"/>
  <c r="M1644" i="3"/>
  <c r="E1645" i="3"/>
  <c r="L1645" i="3"/>
  <c r="M1645" i="3"/>
  <c r="E1646" i="3"/>
  <c r="L1646" i="3"/>
  <c r="M1646" i="3"/>
  <c r="E1647" i="3"/>
  <c r="L1647" i="3"/>
  <c r="M1647" i="3"/>
  <c r="E1648" i="3"/>
  <c r="L1648" i="3"/>
  <c r="M1648" i="3"/>
  <c r="E1649" i="3"/>
  <c r="L1649" i="3"/>
  <c r="M1649" i="3"/>
  <c r="E1650" i="3"/>
  <c r="L1650" i="3"/>
  <c r="M1650" i="3"/>
  <c r="D1652" i="3"/>
  <c r="E1652" i="3"/>
  <c r="I1652" i="3"/>
  <c r="I1653" i="3" s="1"/>
  <c r="I1654" i="3" s="1"/>
  <c r="I1655" i="3" s="1"/>
  <c r="I1656" i="3" s="1"/>
  <c r="I1657" i="3" s="1"/>
  <c r="I1658" i="3" s="1"/>
  <c r="I1659" i="3" s="1"/>
  <c r="I1660" i="3" s="1"/>
  <c r="I1661" i="3" s="1"/>
  <c r="I1662" i="3" s="1"/>
  <c r="I1663" i="3" s="1"/>
  <c r="I1664" i="3" s="1"/>
  <c r="I1665" i="3" s="1"/>
  <c r="I1666" i="3" s="1"/>
  <c r="I1667" i="3" s="1"/>
  <c r="I1668" i="3" s="1"/>
  <c r="I1669" i="3" s="1"/>
  <c r="I1670" i="3" s="1"/>
  <c r="I1671" i="3" s="1"/>
  <c r="I1672" i="3" s="1"/>
  <c r="I1673" i="3" s="1"/>
  <c r="I1674" i="3" s="1"/>
  <c r="I1675" i="3" s="1"/>
  <c r="I1676" i="3" s="1"/>
  <c r="I1677" i="3" s="1"/>
  <c r="I1678" i="3" s="1"/>
  <c r="I1679" i="3" s="1"/>
  <c r="I1680" i="3" s="1"/>
  <c r="I1681" i="3" s="1"/>
  <c r="I1682" i="3" s="1"/>
  <c r="I1683" i="3" s="1"/>
  <c r="I1684" i="3" s="1"/>
  <c r="I1685" i="3" s="1"/>
  <c r="I1686" i="3" s="1"/>
  <c r="I1687" i="3" s="1"/>
  <c r="I1688" i="3" s="1"/>
  <c r="I1689" i="3" s="1"/>
  <c r="I1690" i="3" s="1"/>
  <c r="I1691" i="3" s="1"/>
  <c r="I1692" i="3" s="1"/>
  <c r="I1693" i="3" s="1"/>
  <c r="I1694" i="3" s="1"/>
  <c r="I1695" i="3" s="1"/>
  <c r="I1696" i="3" s="1"/>
  <c r="I1697" i="3" s="1"/>
  <c r="I1698" i="3" s="1"/>
  <c r="I1699" i="3" s="1"/>
  <c r="I1700" i="3" s="1"/>
  <c r="I1701" i="3" s="1"/>
  <c r="I1702" i="3" s="1"/>
  <c r="I1703" i="3" s="1"/>
  <c r="I1704" i="3" s="1"/>
  <c r="I1705" i="3" s="1"/>
  <c r="I1706" i="3" s="1"/>
  <c r="I1707" i="3" s="1"/>
  <c r="I1708" i="3" s="1"/>
  <c r="I1709" i="3" s="1"/>
  <c r="I1710" i="3" s="1"/>
  <c r="I1711" i="3" s="1"/>
  <c r="I1712" i="3" s="1"/>
  <c r="I1713" i="3" s="1"/>
  <c r="I1714" i="3" s="1"/>
  <c r="I1715" i="3" s="1"/>
  <c r="I1716" i="3" s="1"/>
  <c r="K1652" i="3"/>
  <c r="L1652" i="3"/>
  <c r="D1653" i="3"/>
  <c r="E1653" i="3"/>
  <c r="K1653" i="3"/>
  <c r="K1654" i="3" s="1"/>
  <c r="K1655" i="3" s="1"/>
  <c r="K1656" i="3" s="1"/>
  <c r="K1657" i="3" s="1"/>
  <c r="L1653" i="3"/>
  <c r="D1654" i="3"/>
  <c r="E1654" i="3"/>
  <c r="L1654" i="3"/>
  <c r="D1655" i="3"/>
  <c r="E1655" i="3"/>
  <c r="L1655" i="3"/>
  <c r="D1656" i="3"/>
  <c r="E1656" i="3"/>
  <c r="L1656" i="3"/>
  <c r="D1657" i="3"/>
  <c r="E1657" i="3"/>
  <c r="L1657" i="3"/>
  <c r="D1658" i="3"/>
  <c r="E1658" i="3"/>
  <c r="K1658" i="3"/>
  <c r="K1659" i="3" s="1"/>
  <c r="K1660" i="3" s="1"/>
  <c r="K1661" i="3" s="1"/>
  <c r="K1662" i="3" s="1"/>
  <c r="K1663" i="3" s="1"/>
  <c r="L1658" i="3"/>
  <c r="D1659" i="3"/>
  <c r="E1659" i="3"/>
  <c r="L1659" i="3"/>
  <c r="D1660" i="3"/>
  <c r="E1660" i="3"/>
  <c r="L1660" i="3"/>
  <c r="D1661" i="3"/>
  <c r="E1661" i="3"/>
  <c r="L1661" i="3"/>
  <c r="D1662" i="3"/>
  <c r="E1662" i="3"/>
  <c r="L1662" i="3"/>
  <c r="D1663" i="3"/>
  <c r="E1663" i="3"/>
  <c r="L1663" i="3"/>
  <c r="D1664" i="3"/>
  <c r="E1664" i="3"/>
  <c r="K1664" i="3"/>
  <c r="K1665" i="3" s="1"/>
  <c r="K1666" i="3" s="1"/>
  <c r="K1667" i="3" s="1"/>
  <c r="K1668" i="3" s="1"/>
  <c r="K1669" i="3" s="1"/>
  <c r="K1670" i="3" s="1"/>
  <c r="K1671" i="3" s="1"/>
  <c r="K1672" i="3" s="1"/>
  <c r="K1673" i="3" s="1"/>
  <c r="K1674" i="3" s="1"/>
  <c r="K1675" i="3" s="1"/>
  <c r="K1676" i="3" s="1"/>
  <c r="K1677" i="3" s="1"/>
  <c r="K1678" i="3" s="1"/>
  <c r="K1679" i="3" s="1"/>
  <c r="K1680" i="3" s="1"/>
  <c r="K1681" i="3" s="1"/>
  <c r="K1682" i="3" s="1"/>
  <c r="K1683" i="3" s="1"/>
  <c r="K1684" i="3" s="1"/>
  <c r="K1685" i="3" s="1"/>
  <c r="K1686" i="3" s="1"/>
  <c r="K1687" i="3" s="1"/>
  <c r="K1688" i="3" s="1"/>
  <c r="K1689" i="3" s="1"/>
  <c r="K1690" i="3" s="1"/>
  <c r="K1691" i="3" s="1"/>
  <c r="K1692" i="3" s="1"/>
  <c r="K1693" i="3" s="1"/>
  <c r="K1694" i="3" s="1"/>
  <c r="K1695" i="3" s="1"/>
  <c r="K1696" i="3" s="1"/>
  <c r="K1697" i="3" s="1"/>
  <c r="K1698" i="3" s="1"/>
  <c r="K1699" i="3" s="1"/>
  <c r="K1700" i="3" s="1"/>
  <c r="K1701" i="3" s="1"/>
  <c r="K1702" i="3" s="1"/>
  <c r="K1703" i="3" s="1"/>
  <c r="K1704" i="3" s="1"/>
  <c r="K1705" i="3" s="1"/>
  <c r="K1706" i="3" s="1"/>
  <c r="K1707" i="3" s="1"/>
  <c r="K1708" i="3" s="1"/>
  <c r="K1709" i="3" s="1"/>
  <c r="K1710" i="3" s="1"/>
  <c r="K1711" i="3" s="1"/>
  <c r="K1712" i="3" s="1"/>
  <c r="K1713" i="3" s="1"/>
  <c r="K1714" i="3" s="1"/>
  <c r="K1715" i="3" s="1"/>
  <c r="K1716" i="3" s="1"/>
  <c r="L1664" i="3"/>
  <c r="D1665" i="3"/>
  <c r="E1665" i="3"/>
  <c r="L1665" i="3"/>
  <c r="D1666" i="3"/>
  <c r="E1666" i="3"/>
  <c r="L1666" i="3"/>
  <c r="D1667" i="3"/>
  <c r="E1667" i="3"/>
  <c r="L1667" i="3"/>
  <c r="D1668" i="3"/>
  <c r="E1668" i="3"/>
  <c r="L1668" i="3"/>
  <c r="D1669" i="3"/>
  <c r="E1669" i="3"/>
  <c r="L1669" i="3"/>
  <c r="D1670" i="3"/>
  <c r="E1670" i="3"/>
  <c r="L1670" i="3"/>
  <c r="D1671" i="3"/>
  <c r="E1671" i="3"/>
  <c r="L1671" i="3"/>
  <c r="D1672" i="3"/>
  <c r="E1672" i="3"/>
  <c r="L1672" i="3"/>
  <c r="D1673" i="3"/>
  <c r="E1673" i="3"/>
  <c r="L1673" i="3"/>
  <c r="D1674" i="3"/>
  <c r="E1674" i="3"/>
  <c r="L1674" i="3"/>
  <c r="D1675" i="3"/>
  <c r="E1675" i="3"/>
  <c r="L1675" i="3"/>
  <c r="D1676" i="3"/>
  <c r="E1676" i="3"/>
  <c r="L1676" i="3"/>
  <c r="D1677" i="3"/>
  <c r="E1677" i="3"/>
  <c r="L1677" i="3"/>
  <c r="D1678" i="3"/>
  <c r="E1678" i="3"/>
  <c r="L1678" i="3"/>
  <c r="D1679" i="3"/>
  <c r="E1679" i="3"/>
  <c r="L1679" i="3"/>
  <c r="D1680" i="3"/>
  <c r="E1680" i="3"/>
  <c r="L1680" i="3"/>
  <c r="D1681" i="3"/>
  <c r="E1681" i="3"/>
  <c r="L1681" i="3"/>
  <c r="D1682" i="3"/>
  <c r="E1682" i="3"/>
  <c r="L1682" i="3"/>
  <c r="D1683" i="3"/>
  <c r="E1683" i="3"/>
  <c r="L1683" i="3"/>
  <c r="D1684" i="3"/>
  <c r="E1684" i="3"/>
  <c r="L1684" i="3"/>
  <c r="D1685" i="3"/>
  <c r="E1685" i="3"/>
  <c r="L1685" i="3"/>
  <c r="D1686" i="3"/>
  <c r="E1686" i="3"/>
  <c r="L1686" i="3"/>
  <c r="D1687" i="3"/>
  <c r="E1687" i="3"/>
  <c r="L1687" i="3"/>
  <c r="D1688" i="3"/>
  <c r="E1688" i="3"/>
  <c r="L1688" i="3"/>
  <c r="D1689" i="3"/>
  <c r="E1689" i="3"/>
  <c r="L1689" i="3"/>
  <c r="D1690" i="3"/>
  <c r="E1690" i="3"/>
  <c r="L1690" i="3"/>
  <c r="D1691" i="3"/>
  <c r="E1691" i="3"/>
  <c r="L1691" i="3"/>
  <c r="D1692" i="3"/>
  <c r="E1692" i="3"/>
  <c r="L1692" i="3"/>
  <c r="D1693" i="3"/>
  <c r="E1693" i="3"/>
  <c r="L1693" i="3"/>
  <c r="D1694" i="3"/>
  <c r="E1694" i="3"/>
  <c r="L1694" i="3"/>
  <c r="D1695" i="3"/>
  <c r="E1695" i="3"/>
  <c r="L1695" i="3"/>
  <c r="D1696" i="3"/>
  <c r="E1696" i="3"/>
  <c r="L1696" i="3"/>
  <c r="D1697" i="3"/>
  <c r="E1697" i="3"/>
  <c r="L1697" i="3"/>
  <c r="D1698" i="3"/>
  <c r="E1698" i="3"/>
  <c r="L1698" i="3"/>
  <c r="D1699" i="3"/>
  <c r="E1699" i="3"/>
  <c r="L1699" i="3"/>
  <c r="D1700" i="3"/>
  <c r="E1700" i="3"/>
  <c r="L1700" i="3"/>
  <c r="D1701" i="3"/>
  <c r="E1701" i="3"/>
  <c r="L1701" i="3"/>
  <c r="D1702" i="3"/>
  <c r="E1702" i="3"/>
  <c r="L1702" i="3"/>
  <c r="D1703" i="3"/>
  <c r="E1703" i="3"/>
  <c r="L1703" i="3"/>
  <c r="D1704" i="3"/>
  <c r="E1704" i="3"/>
  <c r="L1704" i="3"/>
  <c r="D1705" i="3"/>
  <c r="E1705" i="3"/>
  <c r="L1705" i="3"/>
  <c r="D1706" i="3"/>
  <c r="E1706" i="3"/>
  <c r="L1706" i="3"/>
  <c r="D1707" i="3"/>
  <c r="E1707" i="3"/>
  <c r="L1707" i="3"/>
  <c r="D1708" i="3"/>
  <c r="E1708" i="3"/>
  <c r="L1708" i="3"/>
  <c r="D1709" i="3"/>
  <c r="E1709" i="3"/>
  <c r="L1709" i="3"/>
  <c r="D1710" i="3"/>
  <c r="E1710" i="3"/>
  <c r="L1710" i="3"/>
  <c r="D1711" i="3"/>
  <c r="E1711" i="3"/>
  <c r="L1711" i="3"/>
  <c r="D1712" i="3"/>
  <c r="E1712" i="3"/>
  <c r="L1712" i="3"/>
  <c r="D1713" i="3"/>
  <c r="E1713" i="3"/>
  <c r="L1713" i="3"/>
  <c r="D1714" i="3"/>
  <c r="E1714" i="3"/>
  <c r="L1714" i="3"/>
  <c r="D1715" i="3"/>
  <c r="E1715" i="3"/>
  <c r="L1715" i="3"/>
  <c r="D1716" i="3"/>
  <c r="E1716" i="3"/>
  <c r="L1716" i="3"/>
  <c r="D1718" i="3"/>
  <c r="E1718" i="3"/>
  <c r="I1718" i="3"/>
  <c r="I1719" i="3" s="1"/>
  <c r="I1720" i="3" s="1"/>
  <c r="I1721" i="3" s="1"/>
  <c r="I1722" i="3" s="1"/>
  <c r="I1723" i="3" s="1"/>
  <c r="I1724" i="3" s="1"/>
  <c r="I1725" i="3" s="1"/>
  <c r="I1726" i="3" s="1"/>
  <c r="I1727" i="3" s="1"/>
  <c r="I1728" i="3" s="1"/>
  <c r="I1729" i="3" s="1"/>
  <c r="I1730" i="3" s="1"/>
  <c r="I1731" i="3" s="1"/>
  <c r="I1732" i="3" s="1"/>
  <c r="I1733" i="3" s="1"/>
  <c r="I1734" i="3" s="1"/>
  <c r="I1735" i="3" s="1"/>
  <c r="I1736" i="3" s="1"/>
  <c r="I1737" i="3" s="1"/>
  <c r="I1738" i="3" s="1"/>
  <c r="I1739" i="3" s="1"/>
  <c r="I1740" i="3" s="1"/>
  <c r="I1741" i="3" s="1"/>
  <c r="I1742" i="3" s="1"/>
  <c r="I1743" i="3" s="1"/>
  <c r="I1744" i="3" s="1"/>
  <c r="I1745" i="3" s="1"/>
  <c r="I1746" i="3" s="1"/>
  <c r="I1747" i="3" s="1"/>
  <c r="I1748" i="3" s="1"/>
  <c r="I1749" i="3" s="1"/>
  <c r="I1750" i="3" s="1"/>
  <c r="I1751" i="3" s="1"/>
  <c r="I1752" i="3" s="1"/>
  <c r="I1753" i="3" s="1"/>
  <c r="I1754" i="3" s="1"/>
  <c r="I1755" i="3" s="1"/>
  <c r="I1756" i="3" s="1"/>
  <c r="I1757" i="3" s="1"/>
  <c r="I1758" i="3" s="1"/>
  <c r="I1759" i="3" s="1"/>
  <c r="I1760" i="3" s="1"/>
  <c r="I1761" i="3" s="1"/>
  <c r="I1762" i="3" s="1"/>
  <c r="I1763" i="3" s="1"/>
  <c r="I1764" i="3" s="1"/>
  <c r="I1765" i="3" s="1"/>
  <c r="I1766" i="3" s="1"/>
  <c r="I1767" i="3" s="1"/>
  <c r="I1768" i="3" s="1"/>
  <c r="I1769" i="3" s="1"/>
  <c r="I1770" i="3" s="1"/>
  <c r="I1771" i="3" s="1"/>
  <c r="I1772" i="3" s="1"/>
  <c r="I1773" i="3" s="1"/>
  <c r="I1774" i="3" s="1"/>
  <c r="I1775" i="3" s="1"/>
  <c r="I1776" i="3" s="1"/>
  <c r="I1777" i="3" s="1"/>
  <c r="I1778" i="3" s="1"/>
  <c r="I1779" i="3" s="1"/>
  <c r="I1780" i="3" s="1"/>
  <c r="I1781" i="3" s="1"/>
  <c r="I1782" i="3" s="1"/>
  <c r="K1718" i="3"/>
  <c r="L1718" i="3"/>
  <c r="D1719" i="3"/>
  <c r="E1719" i="3"/>
  <c r="K1719" i="3"/>
  <c r="K1720" i="3" s="1"/>
  <c r="K1721" i="3" s="1"/>
  <c r="K1722" i="3" s="1"/>
  <c r="K1723" i="3" s="1"/>
  <c r="K1724" i="3" s="1"/>
  <c r="K1725" i="3" s="1"/>
  <c r="K1726" i="3" s="1"/>
  <c r="K1727" i="3" s="1"/>
  <c r="K1728" i="3" s="1"/>
  <c r="K1729" i="3" s="1"/>
  <c r="K1730" i="3" s="1"/>
  <c r="K1731" i="3" s="1"/>
  <c r="K1732" i="3" s="1"/>
  <c r="K1733" i="3" s="1"/>
  <c r="K1734" i="3" s="1"/>
  <c r="K1735" i="3" s="1"/>
  <c r="K1736" i="3" s="1"/>
  <c r="K1737" i="3" s="1"/>
  <c r="K1738" i="3" s="1"/>
  <c r="K1739" i="3" s="1"/>
  <c r="K1740" i="3" s="1"/>
  <c r="K1741" i="3" s="1"/>
  <c r="K1742" i="3" s="1"/>
  <c r="K1743" i="3" s="1"/>
  <c r="K1744" i="3" s="1"/>
  <c r="K1745" i="3" s="1"/>
  <c r="K1746" i="3" s="1"/>
  <c r="K1747" i="3" s="1"/>
  <c r="K1748" i="3" s="1"/>
  <c r="K1749" i="3" s="1"/>
  <c r="K1750" i="3" s="1"/>
  <c r="K1751" i="3" s="1"/>
  <c r="K1752" i="3" s="1"/>
  <c r="K1753" i="3" s="1"/>
  <c r="K1754" i="3" s="1"/>
  <c r="K1755" i="3" s="1"/>
  <c r="K1756" i="3" s="1"/>
  <c r="K1757" i="3" s="1"/>
  <c r="K1758" i="3" s="1"/>
  <c r="K1759" i="3" s="1"/>
  <c r="K1760" i="3" s="1"/>
  <c r="K1761" i="3" s="1"/>
  <c r="K1762" i="3" s="1"/>
  <c r="K1763" i="3" s="1"/>
  <c r="K1764" i="3" s="1"/>
  <c r="K1765" i="3" s="1"/>
  <c r="K1766" i="3" s="1"/>
  <c r="K1767" i="3" s="1"/>
  <c r="K1768" i="3" s="1"/>
  <c r="K1769" i="3" s="1"/>
  <c r="K1770" i="3" s="1"/>
  <c r="K1771" i="3" s="1"/>
  <c r="K1772" i="3" s="1"/>
  <c r="K1773" i="3" s="1"/>
  <c r="K1774" i="3" s="1"/>
  <c r="K1775" i="3" s="1"/>
  <c r="K1776" i="3" s="1"/>
  <c r="K1777" i="3" s="1"/>
  <c r="K1778" i="3" s="1"/>
  <c r="K1779" i="3" s="1"/>
  <c r="K1780" i="3" s="1"/>
  <c r="K1781" i="3" s="1"/>
  <c r="K1782" i="3" s="1"/>
  <c r="L1719" i="3"/>
  <c r="D1720" i="3"/>
  <c r="E1720" i="3"/>
  <c r="L1720" i="3"/>
  <c r="D1721" i="3"/>
  <c r="E1721" i="3"/>
  <c r="L1721" i="3"/>
  <c r="D1722" i="3"/>
  <c r="E1722" i="3"/>
  <c r="L1722" i="3"/>
  <c r="D1723" i="3"/>
  <c r="E1723" i="3"/>
  <c r="L1723" i="3"/>
  <c r="D1724" i="3"/>
  <c r="E1724" i="3"/>
  <c r="L1724" i="3"/>
  <c r="D1725" i="3"/>
  <c r="E1725" i="3"/>
  <c r="L1725" i="3"/>
  <c r="D1726" i="3"/>
  <c r="E1726" i="3"/>
  <c r="L1726" i="3"/>
  <c r="D1727" i="3"/>
  <c r="E1727" i="3"/>
  <c r="L1727" i="3"/>
  <c r="D1728" i="3"/>
  <c r="E1728" i="3"/>
  <c r="L1728" i="3"/>
  <c r="D1729" i="3"/>
  <c r="E1729" i="3"/>
  <c r="L1729" i="3"/>
  <c r="D1730" i="3"/>
  <c r="E1730" i="3"/>
  <c r="L1730" i="3"/>
  <c r="D1731" i="3"/>
  <c r="E1731" i="3"/>
  <c r="L1731" i="3"/>
  <c r="D1732" i="3"/>
  <c r="E1732" i="3"/>
  <c r="L1732" i="3"/>
  <c r="D1733" i="3"/>
  <c r="E1733" i="3"/>
  <c r="L1733" i="3"/>
  <c r="D1734" i="3"/>
  <c r="E1734" i="3"/>
  <c r="L1734" i="3"/>
  <c r="D1735" i="3"/>
  <c r="E1735" i="3"/>
  <c r="L1735" i="3"/>
  <c r="D1736" i="3"/>
  <c r="E1736" i="3"/>
  <c r="L1736" i="3"/>
  <c r="D1737" i="3"/>
  <c r="E1737" i="3"/>
  <c r="L1737" i="3"/>
  <c r="D1738" i="3"/>
  <c r="E1738" i="3"/>
  <c r="L1738" i="3"/>
  <c r="D1739" i="3"/>
  <c r="E1739" i="3"/>
  <c r="L1739" i="3"/>
  <c r="D1740" i="3"/>
  <c r="E1740" i="3"/>
  <c r="L1740" i="3"/>
  <c r="D1741" i="3"/>
  <c r="E1741" i="3"/>
  <c r="L1741" i="3"/>
  <c r="D1742" i="3"/>
  <c r="E1742" i="3"/>
  <c r="L1742" i="3"/>
  <c r="D1743" i="3"/>
  <c r="E1743" i="3"/>
  <c r="L1743" i="3"/>
  <c r="D1744" i="3"/>
  <c r="E1744" i="3"/>
  <c r="L1744" i="3"/>
  <c r="D1745" i="3"/>
  <c r="E1745" i="3"/>
  <c r="L1745" i="3"/>
  <c r="D1746" i="3"/>
  <c r="E1746" i="3"/>
  <c r="L1746" i="3"/>
  <c r="D1747" i="3"/>
  <c r="E1747" i="3"/>
  <c r="L1747" i="3"/>
  <c r="D1748" i="3"/>
  <c r="E1748" i="3"/>
  <c r="L1748" i="3"/>
  <c r="D1749" i="3"/>
  <c r="E1749" i="3"/>
  <c r="L1749" i="3"/>
  <c r="D1750" i="3"/>
  <c r="E1750" i="3"/>
  <c r="L1750" i="3"/>
  <c r="D1751" i="3"/>
  <c r="E1751" i="3"/>
  <c r="L1751" i="3"/>
  <c r="D1752" i="3"/>
  <c r="E1752" i="3"/>
  <c r="L1752" i="3"/>
  <c r="D1753" i="3"/>
  <c r="E1753" i="3"/>
  <c r="L1753" i="3"/>
  <c r="D1754" i="3"/>
  <c r="E1754" i="3"/>
  <c r="L1754" i="3"/>
  <c r="D1755" i="3"/>
  <c r="E1755" i="3"/>
  <c r="L1755" i="3"/>
  <c r="D1756" i="3"/>
  <c r="E1756" i="3"/>
  <c r="L1756" i="3"/>
  <c r="D1757" i="3"/>
  <c r="E1757" i="3"/>
  <c r="L1757" i="3"/>
  <c r="D1758" i="3"/>
  <c r="E1758" i="3"/>
  <c r="L1758" i="3"/>
  <c r="D1759" i="3"/>
  <c r="E1759" i="3"/>
  <c r="L1759" i="3"/>
  <c r="D1760" i="3"/>
  <c r="E1760" i="3"/>
  <c r="L1760" i="3"/>
  <c r="D1761" i="3"/>
  <c r="E1761" i="3"/>
  <c r="L1761" i="3"/>
  <c r="D1762" i="3"/>
  <c r="E1762" i="3"/>
  <c r="L1762" i="3"/>
  <c r="D1763" i="3"/>
  <c r="E1763" i="3"/>
  <c r="L1763" i="3"/>
  <c r="D1764" i="3"/>
  <c r="E1764" i="3"/>
  <c r="L1764" i="3"/>
  <c r="D1765" i="3"/>
  <c r="E1765" i="3"/>
  <c r="L1765" i="3"/>
  <c r="D1766" i="3"/>
  <c r="E1766" i="3"/>
  <c r="L1766" i="3"/>
  <c r="D1767" i="3"/>
  <c r="E1767" i="3"/>
  <c r="L1767" i="3"/>
  <c r="D1768" i="3"/>
  <c r="E1768" i="3"/>
  <c r="L1768" i="3"/>
  <c r="D1769" i="3"/>
  <c r="E1769" i="3"/>
  <c r="L1769" i="3"/>
  <c r="D1770" i="3"/>
  <c r="E1770" i="3"/>
  <c r="L1770" i="3"/>
  <c r="D1771" i="3"/>
  <c r="E1771" i="3"/>
  <c r="L1771" i="3"/>
  <c r="D1772" i="3"/>
  <c r="E1772" i="3"/>
  <c r="L1772" i="3"/>
  <c r="D1773" i="3"/>
  <c r="E1773" i="3"/>
  <c r="L1773" i="3"/>
  <c r="D1774" i="3"/>
  <c r="E1774" i="3"/>
  <c r="L1774" i="3"/>
  <c r="D1775" i="3"/>
  <c r="E1775" i="3"/>
  <c r="L1775" i="3"/>
  <c r="D1776" i="3"/>
  <c r="E1776" i="3"/>
  <c r="L1776" i="3"/>
  <c r="D1777" i="3"/>
  <c r="E1777" i="3"/>
  <c r="L1777" i="3"/>
  <c r="D1778" i="3"/>
  <c r="E1778" i="3"/>
  <c r="L1778" i="3"/>
  <c r="D1779" i="3"/>
  <c r="E1779" i="3"/>
  <c r="L1779" i="3"/>
  <c r="D1780" i="3"/>
  <c r="E1780" i="3"/>
  <c r="L1780" i="3"/>
  <c r="D1781" i="3"/>
  <c r="E1781" i="3"/>
  <c r="L1781" i="3"/>
  <c r="D1782" i="3"/>
  <c r="E1782" i="3"/>
  <c r="L1782" i="3"/>
  <c r="E1784" i="3"/>
  <c r="I1784" i="3"/>
  <c r="I1785" i="3" s="1"/>
  <c r="I1786" i="3" s="1"/>
  <c r="I1787" i="3" s="1"/>
  <c r="I1788" i="3" s="1"/>
  <c r="I1789" i="3" s="1"/>
  <c r="I1790" i="3" s="1"/>
  <c r="I1791" i="3" s="1"/>
  <c r="I1792" i="3" s="1"/>
  <c r="I1793" i="3" s="1"/>
  <c r="I1794" i="3" s="1"/>
  <c r="I1795" i="3" s="1"/>
  <c r="I1796" i="3" s="1"/>
  <c r="I1797" i="3" s="1"/>
  <c r="I1798" i="3" s="1"/>
  <c r="I1799" i="3" s="1"/>
  <c r="I1800" i="3" s="1"/>
  <c r="I1801" i="3" s="1"/>
  <c r="I1802" i="3" s="1"/>
  <c r="I1803" i="3" s="1"/>
  <c r="I1804" i="3" s="1"/>
  <c r="I1805" i="3" s="1"/>
  <c r="I1806" i="3" s="1"/>
  <c r="I1807" i="3" s="1"/>
  <c r="I1808" i="3" s="1"/>
  <c r="I1809" i="3" s="1"/>
  <c r="I1810" i="3" s="1"/>
  <c r="I1811" i="3" s="1"/>
  <c r="I1812" i="3" s="1"/>
  <c r="I1813" i="3" s="1"/>
  <c r="I1814" i="3" s="1"/>
  <c r="I1815" i="3" s="1"/>
  <c r="I1816" i="3" s="1"/>
  <c r="I1817" i="3" s="1"/>
  <c r="I1818" i="3" s="1"/>
  <c r="I1819" i="3" s="1"/>
  <c r="I1820" i="3" s="1"/>
  <c r="I1821" i="3" s="1"/>
  <c r="I1822" i="3" s="1"/>
  <c r="I1823" i="3" s="1"/>
  <c r="I1824" i="3" s="1"/>
  <c r="I1825" i="3" s="1"/>
  <c r="I1826" i="3" s="1"/>
  <c r="I1827" i="3" s="1"/>
  <c r="I1828" i="3" s="1"/>
  <c r="I1829" i="3" s="1"/>
  <c r="I1830" i="3" s="1"/>
  <c r="I1831" i="3" s="1"/>
  <c r="I1832" i="3" s="1"/>
  <c r="I1833" i="3" s="1"/>
  <c r="I1834" i="3" s="1"/>
  <c r="I1835" i="3" s="1"/>
  <c r="I1836" i="3" s="1"/>
  <c r="I1837" i="3" s="1"/>
  <c r="I1838" i="3" s="1"/>
  <c r="I1839" i="3" s="1"/>
  <c r="I1840" i="3" s="1"/>
  <c r="I1841" i="3" s="1"/>
  <c r="I1842" i="3" s="1"/>
  <c r="I1843" i="3" s="1"/>
  <c r="I1844" i="3" s="1"/>
  <c r="I1845" i="3" s="1"/>
  <c r="I1846" i="3" s="1"/>
  <c r="I1847" i="3" s="1"/>
  <c r="I1848" i="3" s="1"/>
  <c r="L1784" i="3"/>
  <c r="M1784" i="3"/>
  <c r="E1785" i="3"/>
  <c r="L1785" i="3"/>
  <c r="M1785" i="3"/>
  <c r="E1786" i="3"/>
  <c r="L1786" i="3"/>
  <c r="M1786" i="3"/>
  <c r="E1787" i="3"/>
  <c r="L1787" i="3"/>
  <c r="M1787" i="3"/>
  <c r="E1788" i="3"/>
  <c r="L1788" i="3"/>
  <c r="M1788" i="3"/>
  <c r="E1789" i="3"/>
  <c r="L1789" i="3"/>
  <c r="M1789" i="3"/>
  <c r="E1790" i="3"/>
  <c r="L1790" i="3"/>
  <c r="M1790" i="3"/>
  <c r="E1791" i="3"/>
  <c r="L1791" i="3"/>
  <c r="M1791" i="3"/>
  <c r="E1792" i="3"/>
  <c r="L1792" i="3"/>
  <c r="M1792" i="3"/>
  <c r="E1793" i="3"/>
  <c r="L1793" i="3"/>
  <c r="M1793" i="3"/>
  <c r="E1794" i="3"/>
  <c r="L1794" i="3"/>
  <c r="M1794" i="3"/>
  <c r="E1795" i="3"/>
  <c r="L1795" i="3"/>
  <c r="M1795" i="3"/>
  <c r="E1796" i="3"/>
  <c r="L1796" i="3"/>
  <c r="M1796" i="3"/>
  <c r="E1797" i="3"/>
  <c r="L1797" i="3"/>
  <c r="M1797" i="3"/>
  <c r="E1798" i="3"/>
  <c r="L1798" i="3"/>
  <c r="M1798" i="3"/>
  <c r="E1799" i="3"/>
  <c r="L1799" i="3"/>
  <c r="M1799" i="3"/>
  <c r="E1800" i="3"/>
  <c r="L1800" i="3"/>
  <c r="M1800" i="3"/>
  <c r="E1801" i="3"/>
  <c r="L1801" i="3"/>
  <c r="M1801" i="3"/>
  <c r="E1802" i="3"/>
  <c r="L1802" i="3"/>
  <c r="M1802" i="3"/>
  <c r="E1803" i="3"/>
  <c r="L1803" i="3"/>
  <c r="M1803" i="3"/>
  <c r="E1804" i="3"/>
  <c r="L1804" i="3"/>
  <c r="M1804" i="3"/>
  <c r="E1805" i="3"/>
  <c r="L1805" i="3"/>
  <c r="M1805" i="3"/>
  <c r="E1806" i="3"/>
  <c r="L1806" i="3"/>
  <c r="M1806" i="3"/>
  <c r="E1807" i="3"/>
  <c r="L1807" i="3"/>
  <c r="M1807" i="3"/>
  <c r="E1808" i="3"/>
  <c r="L1808" i="3"/>
  <c r="M1808" i="3"/>
  <c r="E1809" i="3"/>
  <c r="L1809" i="3"/>
  <c r="M1809" i="3"/>
  <c r="E1810" i="3"/>
  <c r="L1810" i="3"/>
  <c r="M1810" i="3"/>
  <c r="E1811" i="3"/>
  <c r="L1811" i="3"/>
  <c r="M1811" i="3"/>
  <c r="E1812" i="3"/>
  <c r="L1812" i="3"/>
  <c r="M1812" i="3"/>
  <c r="E1813" i="3"/>
  <c r="L1813" i="3"/>
  <c r="M1813" i="3"/>
  <c r="E1814" i="3"/>
  <c r="L1814" i="3"/>
  <c r="M1814" i="3"/>
  <c r="E1815" i="3"/>
  <c r="L1815" i="3"/>
  <c r="M1815" i="3"/>
  <c r="E1816" i="3"/>
  <c r="L1816" i="3"/>
  <c r="M1816" i="3"/>
  <c r="E1817" i="3"/>
  <c r="L1817" i="3"/>
  <c r="M1817" i="3"/>
  <c r="E1818" i="3"/>
  <c r="L1818" i="3"/>
  <c r="M1818" i="3"/>
  <c r="E1819" i="3"/>
  <c r="L1819" i="3"/>
  <c r="M1819" i="3"/>
  <c r="E1820" i="3"/>
  <c r="L1820" i="3"/>
  <c r="M1820" i="3"/>
  <c r="E1821" i="3"/>
  <c r="L1821" i="3"/>
  <c r="M1821" i="3"/>
  <c r="E1822" i="3"/>
  <c r="L1822" i="3"/>
  <c r="M1822" i="3"/>
  <c r="E1823" i="3"/>
  <c r="L1823" i="3"/>
  <c r="M1823" i="3"/>
  <c r="E1824" i="3"/>
  <c r="L1824" i="3"/>
  <c r="M1824" i="3"/>
  <c r="E1825" i="3"/>
  <c r="L1825" i="3"/>
  <c r="M1825" i="3"/>
  <c r="E1826" i="3"/>
  <c r="L1826" i="3"/>
  <c r="M1826" i="3"/>
  <c r="E1827" i="3"/>
  <c r="L1827" i="3"/>
  <c r="M1827" i="3"/>
  <c r="E1828" i="3"/>
  <c r="L1828" i="3"/>
  <c r="M1828" i="3"/>
  <c r="E1829" i="3"/>
  <c r="L1829" i="3"/>
  <c r="M1829" i="3"/>
  <c r="E1830" i="3"/>
  <c r="L1830" i="3"/>
  <c r="M1830" i="3"/>
  <c r="E1831" i="3"/>
  <c r="L1831" i="3"/>
  <c r="M1831" i="3"/>
  <c r="E1832" i="3"/>
  <c r="L1832" i="3"/>
  <c r="M1832" i="3"/>
  <c r="E1833" i="3"/>
  <c r="L1833" i="3"/>
  <c r="M1833" i="3"/>
  <c r="E1834" i="3"/>
  <c r="L1834" i="3"/>
  <c r="M1834" i="3"/>
  <c r="E1835" i="3"/>
  <c r="L1835" i="3"/>
  <c r="M1835" i="3"/>
  <c r="E1836" i="3"/>
  <c r="L1836" i="3"/>
  <c r="M1836" i="3"/>
  <c r="E1837" i="3"/>
  <c r="L1837" i="3"/>
  <c r="M1837" i="3"/>
  <c r="E1838" i="3"/>
  <c r="L1838" i="3"/>
  <c r="M1838" i="3"/>
  <c r="E1839" i="3"/>
  <c r="L1839" i="3"/>
  <c r="M1839" i="3"/>
  <c r="E1840" i="3"/>
  <c r="L1840" i="3"/>
  <c r="M1840" i="3"/>
  <c r="E1841" i="3"/>
  <c r="L1841" i="3"/>
  <c r="M1841" i="3"/>
  <c r="E1842" i="3"/>
  <c r="L1842" i="3"/>
  <c r="M1842" i="3"/>
  <c r="E1843" i="3"/>
  <c r="L1843" i="3"/>
  <c r="M1843" i="3"/>
  <c r="E1844" i="3"/>
  <c r="L1844" i="3"/>
  <c r="M1844" i="3"/>
  <c r="E1845" i="3"/>
  <c r="L1845" i="3"/>
  <c r="M1845" i="3"/>
  <c r="E1846" i="3"/>
  <c r="L1846" i="3"/>
  <c r="M1846" i="3"/>
  <c r="E1847" i="3"/>
  <c r="L1847" i="3"/>
  <c r="M1847" i="3"/>
  <c r="E1848" i="3"/>
  <c r="L1848" i="3"/>
  <c r="M1848" i="3"/>
  <c r="D1850" i="3"/>
  <c r="E1850" i="3"/>
  <c r="I1850" i="3"/>
  <c r="I1851" i="3" s="1"/>
  <c r="I1852" i="3" s="1"/>
  <c r="I1853" i="3" s="1"/>
  <c r="I1854" i="3" s="1"/>
  <c r="I1855" i="3" s="1"/>
  <c r="I1856" i="3" s="1"/>
  <c r="I1857" i="3" s="1"/>
  <c r="I1858" i="3" s="1"/>
  <c r="I1859" i="3" s="1"/>
  <c r="I1860" i="3" s="1"/>
  <c r="I1861" i="3" s="1"/>
  <c r="I1862" i="3" s="1"/>
  <c r="I1863" i="3" s="1"/>
  <c r="I1864" i="3" s="1"/>
  <c r="I1865" i="3" s="1"/>
  <c r="I1866" i="3" s="1"/>
  <c r="I1867" i="3" s="1"/>
  <c r="I1868" i="3" s="1"/>
  <c r="I1869" i="3" s="1"/>
  <c r="I1870" i="3" s="1"/>
  <c r="I1871" i="3" s="1"/>
  <c r="I1872" i="3" s="1"/>
  <c r="I1873" i="3" s="1"/>
  <c r="I1874" i="3" s="1"/>
  <c r="I1875" i="3" s="1"/>
  <c r="I1876" i="3" s="1"/>
  <c r="I1877" i="3" s="1"/>
  <c r="I1878" i="3" s="1"/>
  <c r="I1879" i="3" s="1"/>
  <c r="I1880" i="3" s="1"/>
  <c r="I1881" i="3" s="1"/>
  <c r="I1882" i="3" s="1"/>
  <c r="I1883" i="3" s="1"/>
  <c r="I1884" i="3" s="1"/>
  <c r="I1885" i="3" s="1"/>
  <c r="I1886" i="3" s="1"/>
  <c r="I1887" i="3" s="1"/>
  <c r="I1888" i="3" s="1"/>
  <c r="I1889" i="3" s="1"/>
  <c r="I1890" i="3" s="1"/>
  <c r="I1891" i="3" s="1"/>
  <c r="I1892" i="3" s="1"/>
  <c r="I1893" i="3" s="1"/>
  <c r="I1894" i="3" s="1"/>
  <c r="I1895" i="3" s="1"/>
  <c r="I1896" i="3" s="1"/>
  <c r="I1897" i="3" s="1"/>
  <c r="I1898" i="3" s="1"/>
  <c r="I1899" i="3" s="1"/>
  <c r="I1900" i="3" s="1"/>
  <c r="I1901" i="3" s="1"/>
  <c r="I1902" i="3" s="1"/>
  <c r="I1903" i="3" s="1"/>
  <c r="I1904" i="3" s="1"/>
  <c r="I1905" i="3" s="1"/>
  <c r="I1906" i="3" s="1"/>
  <c r="I1907" i="3" s="1"/>
  <c r="I1908" i="3" s="1"/>
  <c r="I1909" i="3" s="1"/>
  <c r="I1910" i="3" s="1"/>
  <c r="I1911" i="3" s="1"/>
  <c r="I1912" i="3" s="1"/>
  <c r="I1913" i="3" s="1"/>
  <c r="I1914" i="3" s="1"/>
  <c r="K1850" i="3"/>
  <c r="K1851" i="3" s="1"/>
  <c r="K1852" i="3" s="1"/>
  <c r="L1850" i="3"/>
  <c r="D1851" i="3"/>
  <c r="E1851" i="3"/>
  <c r="L1851" i="3"/>
  <c r="D1852" i="3"/>
  <c r="E1852" i="3"/>
  <c r="L1852" i="3"/>
  <c r="D1853" i="3"/>
  <c r="E1853" i="3"/>
  <c r="K1853" i="3"/>
  <c r="K1854" i="3" s="1"/>
  <c r="K1855" i="3" s="1"/>
  <c r="K1856" i="3" s="1"/>
  <c r="K1857" i="3" s="1"/>
  <c r="K1858" i="3" s="1"/>
  <c r="K1859" i="3" s="1"/>
  <c r="K1860" i="3" s="1"/>
  <c r="K1861" i="3" s="1"/>
  <c r="K1862" i="3" s="1"/>
  <c r="K1863" i="3" s="1"/>
  <c r="K1864" i="3" s="1"/>
  <c r="K1865" i="3" s="1"/>
  <c r="L1853" i="3"/>
  <c r="D1854" i="3"/>
  <c r="E1854" i="3"/>
  <c r="L1854" i="3"/>
  <c r="D1855" i="3"/>
  <c r="E1855" i="3"/>
  <c r="L1855" i="3"/>
  <c r="D1856" i="3"/>
  <c r="E1856" i="3"/>
  <c r="L1856" i="3"/>
  <c r="D1857" i="3"/>
  <c r="E1857" i="3"/>
  <c r="L1857" i="3"/>
  <c r="D1858" i="3"/>
  <c r="E1858" i="3"/>
  <c r="L1858" i="3"/>
  <c r="D1859" i="3"/>
  <c r="E1859" i="3"/>
  <c r="L1859" i="3"/>
  <c r="D1860" i="3"/>
  <c r="E1860" i="3"/>
  <c r="L1860" i="3"/>
  <c r="D1861" i="3"/>
  <c r="E1861" i="3"/>
  <c r="L1861" i="3"/>
  <c r="D1862" i="3"/>
  <c r="E1862" i="3"/>
  <c r="L1862" i="3"/>
  <c r="D1863" i="3"/>
  <c r="E1863" i="3"/>
  <c r="L1863" i="3"/>
  <c r="D1864" i="3"/>
  <c r="E1864" i="3"/>
  <c r="L1864" i="3"/>
  <c r="D1865" i="3"/>
  <c r="E1865" i="3"/>
  <c r="L1865" i="3"/>
  <c r="D1866" i="3"/>
  <c r="E1866" i="3"/>
  <c r="K1866" i="3"/>
  <c r="K1867" i="3" s="1"/>
  <c r="K1868" i="3" s="1"/>
  <c r="K1869" i="3" s="1"/>
  <c r="K1870" i="3" s="1"/>
  <c r="K1871" i="3" s="1"/>
  <c r="K1872" i="3" s="1"/>
  <c r="K1873" i="3" s="1"/>
  <c r="K1874" i="3" s="1"/>
  <c r="K1875" i="3" s="1"/>
  <c r="K1876" i="3" s="1"/>
  <c r="K1877" i="3" s="1"/>
  <c r="K1878" i="3" s="1"/>
  <c r="K1879" i="3" s="1"/>
  <c r="K1880" i="3" s="1"/>
  <c r="K1881" i="3" s="1"/>
  <c r="K1882" i="3" s="1"/>
  <c r="K1883" i="3" s="1"/>
  <c r="K1884" i="3" s="1"/>
  <c r="K1885" i="3" s="1"/>
  <c r="K1886" i="3" s="1"/>
  <c r="K1887" i="3" s="1"/>
  <c r="K1888" i="3" s="1"/>
  <c r="K1889" i="3" s="1"/>
  <c r="K1890" i="3" s="1"/>
  <c r="K1891" i="3" s="1"/>
  <c r="K1892" i="3" s="1"/>
  <c r="K1893" i="3" s="1"/>
  <c r="K1894" i="3" s="1"/>
  <c r="K1895" i="3" s="1"/>
  <c r="K1896" i="3" s="1"/>
  <c r="K1897" i="3" s="1"/>
  <c r="K1898" i="3" s="1"/>
  <c r="K1899" i="3" s="1"/>
  <c r="K1900" i="3" s="1"/>
  <c r="K1901" i="3" s="1"/>
  <c r="K1902" i="3" s="1"/>
  <c r="K1903" i="3" s="1"/>
  <c r="K1904" i="3" s="1"/>
  <c r="K1905" i="3" s="1"/>
  <c r="K1906" i="3" s="1"/>
  <c r="K1907" i="3" s="1"/>
  <c r="K1908" i="3" s="1"/>
  <c r="K1909" i="3" s="1"/>
  <c r="K1910" i="3" s="1"/>
  <c r="K1911" i="3" s="1"/>
  <c r="K1912" i="3" s="1"/>
  <c r="K1913" i="3" s="1"/>
  <c r="K1914" i="3" s="1"/>
  <c r="L1866" i="3"/>
  <c r="D1867" i="3"/>
  <c r="E1867" i="3"/>
  <c r="L1867" i="3"/>
  <c r="D1868" i="3"/>
  <c r="E1868" i="3"/>
  <c r="L1868" i="3"/>
  <c r="D1869" i="3"/>
  <c r="E1869" i="3"/>
  <c r="L1869" i="3"/>
  <c r="D1870" i="3"/>
  <c r="E1870" i="3"/>
  <c r="L1870" i="3"/>
  <c r="D1871" i="3"/>
  <c r="E1871" i="3"/>
  <c r="L1871" i="3"/>
  <c r="D1872" i="3"/>
  <c r="E1872" i="3"/>
  <c r="L1872" i="3"/>
  <c r="D1873" i="3"/>
  <c r="E1873" i="3"/>
  <c r="L1873" i="3"/>
  <c r="D1874" i="3"/>
  <c r="E1874" i="3"/>
  <c r="L1874" i="3"/>
  <c r="D1875" i="3"/>
  <c r="E1875" i="3"/>
  <c r="L1875" i="3"/>
  <c r="D1876" i="3"/>
  <c r="E1876" i="3"/>
  <c r="L1876" i="3"/>
  <c r="D1877" i="3"/>
  <c r="E1877" i="3"/>
  <c r="L1877" i="3"/>
  <c r="D1878" i="3"/>
  <c r="E1878" i="3"/>
  <c r="L1878" i="3"/>
  <c r="D1879" i="3"/>
  <c r="E1879" i="3"/>
  <c r="L1879" i="3"/>
  <c r="D1880" i="3"/>
  <c r="E1880" i="3"/>
  <c r="L1880" i="3"/>
  <c r="D1881" i="3"/>
  <c r="E1881" i="3"/>
  <c r="L1881" i="3"/>
  <c r="D1882" i="3"/>
  <c r="E1882" i="3"/>
  <c r="L1882" i="3"/>
  <c r="D1883" i="3"/>
  <c r="E1883" i="3"/>
  <c r="L1883" i="3"/>
  <c r="D1884" i="3"/>
  <c r="E1884" i="3"/>
  <c r="L1884" i="3"/>
  <c r="D1885" i="3"/>
  <c r="E1885" i="3"/>
  <c r="L1885" i="3"/>
  <c r="D1886" i="3"/>
  <c r="E1886" i="3"/>
  <c r="L1886" i="3"/>
  <c r="D1887" i="3"/>
  <c r="E1887" i="3"/>
  <c r="L1887" i="3"/>
  <c r="D1888" i="3"/>
  <c r="E1888" i="3"/>
  <c r="L1888" i="3"/>
  <c r="D1889" i="3"/>
  <c r="E1889" i="3"/>
  <c r="L1889" i="3"/>
  <c r="D1890" i="3"/>
  <c r="E1890" i="3"/>
  <c r="L1890" i="3"/>
  <c r="D1891" i="3"/>
  <c r="E1891" i="3"/>
  <c r="L1891" i="3"/>
  <c r="D1892" i="3"/>
  <c r="E1892" i="3"/>
  <c r="L1892" i="3"/>
  <c r="D1893" i="3"/>
  <c r="E1893" i="3"/>
  <c r="L1893" i="3"/>
  <c r="D1894" i="3"/>
  <c r="E1894" i="3"/>
  <c r="L1894" i="3"/>
  <c r="D1895" i="3"/>
  <c r="E1895" i="3"/>
  <c r="L1895" i="3"/>
  <c r="D1896" i="3"/>
  <c r="E1896" i="3"/>
  <c r="L1896" i="3"/>
  <c r="D1897" i="3"/>
  <c r="E1897" i="3"/>
  <c r="L1897" i="3"/>
  <c r="D1898" i="3"/>
  <c r="E1898" i="3"/>
  <c r="L1898" i="3"/>
  <c r="D1899" i="3"/>
  <c r="E1899" i="3"/>
  <c r="L1899" i="3"/>
  <c r="D1900" i="3"/>
  <c r="E1900" i="3"/>
  <c r="L1900" i="3"/>
  <c r="D1901" i="3"/>
  <c r="E1901" i="3"/>
  <c r="L1901" i="3"/>
  <c r="D1902" i="3"/>
  <c r="E1902" i="3"/>
  <c r="L1902" i="3"/>
  <c r="D1903" i="3"/>
  <c r="E1903" i="3"/>
  <c r="L1903" i="3"/>
  <c r="D1904" i="3"/>
  <c r="E1904" i="3"/>
  <c r="L1904" i="3"/>
  <c r="D1905" i="3"/>
  <c r="E1905" i="3"/>
  <c r="L1905" i="3"/>
  <c r="D1906" i="3"/>
  <c r="E1906" i="3"/>
  <c r="L1906" i="3"/>
  <c r="D1907" i="3"/>
  <c r="E1907" i="3"/>
  <c r="L1907" i="3"/>
  <c r="D1908" i="3"/>
  <c r="E1908" i="3"/>
  <c r="L1908" i="3"/>
  <c r="D1909" i="3"/>
  <c r="E1909" i="3"/>
  <c r="L1909" i="3"/>
  <c r="D1910" i="3"/>
  <c r="E1910" i="3"/>
  <c r="L1910" i="3"/>
  <c r="D1911" i="3"/>
  <c r="E1911" i="3"/>
  <c r="L1911" i="3"/>
  <c r="D1912" i="3"/>
  <c r="E1912" i="3"/>
  <c r="L1912" i="3"/>
  <c r="D1913" i="3"/>
  <c r="E1913" i="3"/>
  <c r="L1913" i="3"/>
  <c r="D1914" i="3"/>
  <c r="E1914" i="3"/>
  <c r="L1914" i="3"/>
  <c r="D1916" i="3"/>
  <c r="E1916" i="3"/>
  <c r="I1916" i="3"/>
  <c r="I1917" i="3" s="1"/>
  <c r="I1918" i="3" s="1"/>
  <c r="I1919" i="3" s="1"/>
  <c r="I1920" i="3" s="1"/>
  <c r="I1921" i="3" s="1"/>
  <c r="I1922" i="3" s="1"/>
  <c r="I1923" i="3" s="1"/>
  <c r="I1924" i="3" s="1"/>
  <c r="I1925" i="3" s="1"/>
  <c r="I1926" i="3" s="1"/>
  <c r="I1927" i="3" s="1"/>
  <c r="I1928" i="3" s="1"/>
  <c r="I1929" i="3" s="1"/>
  <c r="I1930" i="3" s="1"/>
  <c r="I1931" i="3" s="1"/>
  <c r="I1932" i="3" s="1"/>
  <c r="I1933" i="3" s="1"/>
  <c r="I1934" i="3" s="1"/>
  <c r="I1935" i="3" s="1"/>
  <c r="I1936" i="3" s="1"/>
  <c r="I1937" i="3" s="1"/>
  <c r="I1938" i="3" s="1"/>
  <c r="I1939" i="3" s="1"/>
  <c r="I1940" i="3" s="1"/>
  <c r="I1941" i="3" s="1"/>
  <c r="I1942" i="3" s="1"/>
  <c r="I1943" i="3" s="1"/>
  <c r="I1944" i="3" s="1"/>
  <c r="I1945" i="3" s="1"/>
  <c r="I1946" i="3" s="1"/>
  <c r="I1947" i="3" s="1"/>
  <c r="I1948" i="3" s="1"/>
  <c r="I1949" i="3" s="1"/>
  <c r="I1950" i="3" s="1"/>
  <c r="I1951" i="3" s="1"/>
  <c r="I1952" i="3" s="1"/>
  <c r="I1953" i="3" s="1"/>
  <c r="I1954" i="3" s="1"/>
  <c r="I1955" i="3" s="1"/>
  <c r="I1956" i="3" s="1"/>
  <c r="I1957" i="3" s="1"/>
  <c r="I1958" i="3" s="1"/>
  <c r="I1959" i="3" s="1"/>
  <c r="I1960" i="3" s="1"/>
  <c r="I1961" i="3" s="1"/>
  <c r="I1962" i="3" s="1"/>
  <c r="I1963" i="3" s="1"/>
  <c r="I1964" i="3" s="1"/>
  <c r="I1965" i="3" s="1"/>
  <c r="I1966" i="3" s="1"/>
  <c r="I1967" i="3" s="1"/>
  <c r="I1968" i="3" s="1"/>
  <c r="I1969" i="3" s="1"/>
  <c r="I1970" i="3" s="1"/>
  <c r="I1971" i="3" s="1"/>
  <c r="I1972" i="3" s="1"/>
  <c r="I1973" i="3" s="1"/>
  <c r="I1974" i="3" s="1"/>
  <c r="I1975" i="3" s="1"/>
  <c r="I1976" i="3" s="1"/>
  <c r="I1977" i="3" s="1"/>
  <c r="I1978" i="3" s="1"/>
  <c r="I1979" i="3" s="1"/>
  <c r="I1980" i="3" s="1"/>
  <c r="L1916" i="3"/>
  <c r="D1917" i="3"/>
  <c r="E1917" i="3"/>
  <c r="L1917" i="3"/>
  <c r="D1918" i="3"/>
  <c r="E1918" i="3"/>
  <c r="L1918" i="3"/>
  <c r="D1919" i="3"/>
  <c r="E1919" i="3"/>
  <c r="L1919" i="3"/>
  <c r="D1920" i="3"/>
  <c r="E1920" i="3"/>
  <c r="L1920" i="3"/>
  <c r="D1921" i="3"/>
  <c r="E1921" i="3"/>
  <c r="L1921" i="3"/>
  <c r="D1922" i="3"/>
  <c r="E1922" i="3"/>
  <c r="L1922" i="3"/>
  <c r="D1923" i="3"/>
  <c r="E1923" i="3"/>
  <c r="L1923" i="3"/>
  <c r="D1924" i="3"/>
  <c r="E1924" i="3"/>
  <c r="L1924" i="3"/>
  <c r="D1925" i="3"/>
  <c r="E1925" i="3"/>
  <c r="L1925" i="3"/>
  <c r="D1926" i="3"/>
  <c r="E1926" i="3"/>
  <c r="L1926" i="3"/>
  <c r="D1927" i="3"/>
  <c r="E1927" i="3"/>
  <c r="L1927" i="3"/>
  <c r="D1928" i="3"/>
  <c r="E1928" i="3"/>
  <c r="L1928" i="3"/>
  <c r="D1929" i="3"/>
  <c r="E1929" i="3"/>
  <c r="L1929" i="3"/>
  <c r="D1930" i="3"/>
  <c r="E1930" i="3"/>
  <c r="L1930" i="3"/>
  <c r="D1931" i="3"/>
  <c r="E1931" i="3"/>
  <c r="L1931" i="3"/>
  <c r="D1932" i="3"/>
  <c r="E1932" i="3"/>
  <c r="L1932" i="3"/>
  <c r="D1933" i="3"/>
  <c r="E1933" i="3"/>
  <c r="L1933" i="3"/>
  <c r="D1934" i="3"/>
  <c r="E1934" i="3"/>
  <c r="L1934" i="3"/>
  <c r="D1935" i="3"/>
  <c r="E1935" i="3"/>
  <c r="L1935" i="3"/>
  <c r="D1936" i="3"/>
  <c r="E1936" i="3"/>
  <c r="L1936" i="3"/>
  <c r="D1937" i="3"/>
  <c r="E1937" i="3"/>
  <c r="L1937" i="3"/>
  <c r="D1938" i="3"/>
  <c r="E1938" i="3"/>
  <c r="L1938" i="3"/>
  <c r="D1939" i="3"/>
  <c r="E1939" i="3"/>
  <c r="L1939" i="3"/>
  <c r="D1940" i="3"/>
  <c r="E1940" i="3"/>
  <c r="L1940" i="3"/>
  <c r="D1941" i="3"/>
  <c r="E1941" i="3"/>
  <c r="L1941" i="3"/>
  <c r="D1942" i="3"/>
  <c r="E1942" i="3"/>
  <c r="L1942" i="3"/>
  <c r="D1943" i="3"/>
  <c r="E1943" i="3"/>
  <c r="L1943" i="3"/>
  <c r="D1944" i="3"/>
  <c r="E1944" i="3"/>
  <c r="L1944" i="3"/>
  <c r="D1945" i="3"/>
  <c r="E1945" i="3"/>
  <c r="L1945" i="3"/>
  <c r="D1946" i="3"/>
  <c r="E1946" i="3"/>
  <c r="L1946" i="3"/>
  <c r="D1947" i="3"/>
  <c r="E1947" i="3"/>
  <c r="L1947" i="3"/>
  <c r="D1948" i="3"/>
  <c r="E1948" i="3"/>
  <c r="L1948" i="3"/>
  <c r="D1949" i="3"/>
  <c r="E1949" i="3"/>
  <c r="L1949" i="3"/>
  <c r="D1950" i="3"/>
  <c r="E1950" i="3"/>
  <c r="L1950" i="3"/>
  <c r="D1951" i="3"/>
  <c r="E1951" i="3"/>
  <c r="L1951" i="3"/>
  <c r="D1952" i="3"/>
  <c r="E1952" i="3"/>
  <c r="L1952" i="3"/>
  <c r="D1953" i="3"/>
  <c r="E1953" i="3"/>
  <c r="L1953" i="3"/>
  <c r="D1954" i="3"/>
  <c r="E1954" i="3"/>
  <c r="L1954" i="3"/>
  <c r="D1955" i="3"/>
  <c r="E1955" i="3"/>
  <c r="L1955" i="3"/>
  <c r="D1956" i="3"/>
  <c r="E1956" i="3"/>
  <c r="L1956" i="3"/>
  <c r="D1957" i="3"/>
  <c r="E1957" i="3"/>
  <c r="L1957" i="3"/>
  <c r="D1958" i="3"/>
  <c r="E1958" i="3"/>
  <c r="L1958" i="3"/>
  <c r="D1959" i="3"/>
  <c r="E1959" i="3"/>
  <c r="L1959" i="3"/>
  <c r="D1960" i="3"/>
  <c r="E1960" i="3"/>
  <c r="L1960" i="3"/>
  <c r="D1961" i="3"/>
  <c r="E1961" i="3"/>
  <c r="L1961" i="3"/>
  <c r="D1962" i="3"/>
  <c r="E1962" i="3"/>
  <c r="L1962" i="3"/>
  <c r="D1963" i="3"/>
  <c r="E1963" i="3"/>
  <c r="L1963" i="3"/>
  <c r="D1964" i="3"/>
  <c r="E1964" i="3"/>
  <c r="L1964" i="3"/>
  <c r="D1965" i="3"/>
  <c r="E1965" i="3"/>
  <c r="L1965" i="3"/>
  <c r="D1966" i="3"/>
  <c r="E1966" i="3"/>
  <c r="L1966" i="3"/>
  <c r="D1967" i="3"/>
  <c r="E1967" i="3"/>
  <c r="L1967" i="3"/>
  <c r="D1968" i="3"/>
  <c r="E1968" i="3"/>
  <c r="L1968" i="3"/>
  <c r="D1969" i="3"/>
  <c r="E1969" i="3"/>
  <c r="L1969" i="3"/>
  <c r="D1970" i="3"/>
  <c r="E1970" i="3"/>
  <c r="L1970" i="3"/>
  <c r="D1971" i="3"/>
  <c r="E1971" i="3"/>
  <c r="L1971" i="3"/>
  <c r="D1972" i="3"/>
  <c r="E1972" i="3"/>
  <c r="L1972" i="3"/>
  <c r="D1973" i="3"/>
  <c r="E1973" i="3"/>
  <c r="L1973" i="3"/>
  <c r="D1974" i="3"/>
  <c r="E1974" i="3"/>
  <c r="L1974" i="3"/>
  <c r="D1975" i="3"/>
  <c r="E1975" i="3"/>
  <c r="L1975" i="3"/>
  <c r="D1976" i="3"/>
  <c r="E1976" i="3"/>
  <c r="L1976" i="3"/>
  <c r="D1977" i="3"/>
  <c r="E1977" i="3"/>
  <c r="L1977" i="3"/>
  <c r="D1978" i="3"/>
  <c r="E1978" i="3"/>
  <c r="L1978" i="3"/>
  <c r="D1979" i="3"/>
  <c r="E1979" i="3"/>
  <c r="L1979" i="3"/>
  <c r="D1980" i="3"/>
  <c r="E1980" i="3"/>
  <c r="L1980" i="3"/>
  <c r="D1982" i="3"/>
  <c r="E1982" i="3"/>
  <c r="I1982" i="3"/>
  <c r="I1983" i="3" s="1"/>
  <c r="I1984" i="3" s="1"/>
  <c r="I1985" i="3" s="1"/>
  <c r="I1986" i="3" s="1"/>
  <c r="I1987" i="3" s="1"/>
  <c r="I1988" i="3" s="1"/>
  <c r="I1989" i="3" s="1"/>
  <c r="I1990" i="3" s="1"/>
  <c r="I1991" i="3" s="1"/>
  <c r="I1992" i="3" s="1"/>
  <c r="I1993" i="3" s="1"/>
  <c r="I1994" i="3" s="1"/>
  <c r="I1995" i="3" s="1"/>
  <c r="I1996" i="3" s="1"/>
  <c r="I1997" i="3" s="1"/>
  <c r="I1998" i="3" s="1"/>
  <c r="I1999" i="3" s="1"/>
  <c r="I2000" i="3" s="1"/>
  <c r="I2001" i="3" s="1"/>
  <c r="I2002" i="3" s="1"/>
  <c r="I2003" i="3" s="1"/>
  <c r="I2004" i="3" s="1"/>
  <c r="I2005" i="3" s="1"/>
  <c r="I2006" i="3" s="1"/>
  <c r="I2007" i="3" s="1"/>
  <c r="I2008" i="3" s="1"/>
  <c r="I2009" i="3" s="1"/>
  <c r="I2010" i="3" s="1"/>
  <c r="I2011" i="3" s="1"/>
  <c r="I2012" i="3" s="1"/>
  <c r="I2013" i="3" s="1"/>
  <c r="I2014" i="3" s="1"/>
  <c r="I2015" i="3" s="1"/>
  <c r="I2016" i="3" s="1"/>
  <c r="I2017" i="3" s="1"/>
  <c r="I2018" i="3" s="1"/>
  <c r="I2019" i="3" s="1"/>
  <c r="I2020" i="3" s="1"/>
  <c r="I2021" i="3" s="1"/>
  <c r="I2022" i="3" s="1"/>
  <c r="I2023" i="3" s="1"/>
  <c r="I2024" i="3" s="1"/>
  <c r="I2025" i="3" s="1"/>
  <c r="I2026" i="3" s="1"/>
  <c r="I2027" i="3" s="1"/>
  <c r="I2028" i="3" s="1"/>
  <c r="I2029" i="3" s="1"/>
  <c r="I2030" i="3" s="1"/>
  <c r="I2031" i="3" s="1"/>
  <c r="I2032" i="3" s="1"/>
  <c r="I2033" i="3" s="1"/>
  <c r="I2034" i="3" s="1"/>
  <c r="I2035" i="3" s="1"/>
  <c r="I2036" i="3" s="1"/>
  <c r="I2037" i="3" s="1"/>
  <c r="I2038" i="3" s="1"/>
  <c r="I2039" i="3" s="1"/>
  <c r="I2040" i="3" s="1"/>
  <c r="I2041" i="3" s="1"/>
  <c r="I2042" i="3" s="1"/>
  <c r="I2043" i="3" s="1"/>
  <c r="I2044" i="3" s="1"/>
  <c r="I2045" i="3" s="1"/>
  <c r="I2046" i="3" s="1"/>
  <c r="L1982" i="3"/>
  <c r="D1983" i="3"/>
  <c r="E1983" i="3"/>
  <c r="L1983" i="3"/>
  <c r="D1984" i="3"/>
  <c r="E1984" i="3"/>
  <c r="L1984" i="3"/>
  <c r="D1985" i="3"/>
  <c r="E1985" i="3"/>
  <c r="L1985" i="3"/>
  <c r="D1986" i="3"/>
  <c r="E1986" i="3"/>
  <c r="L1986" i="3"/>
  <c r="D1987" i="3"/>
  <c r="E1987" i="3"/>
  <c r="L1987" i="3"/>
  <c r="D1988" i="3"/>
  <c r="E1988" i="3"/>
  <c r="L1988" i="3"/>
  <c r="D1989" i="3"/>
  <c r="E1989" i="3"/>
  <c r="L1989" i="3"/>
  <c r="D1990" i="3"/>
  <c r="E1990" i="3"/>
  <c r="L1990" i="3"/>
  <c r="D1991" i="3"/>
  <c r="E1991" i="3"/>
  <c r="L1991" i="3"/>
  <c r="D1992" i="3"/>
  <c r="E1992" i="3"/>
  <c r="L1992" i="3"/>
  <c r="D1993" i="3"/>
  <c r="E1993" i="3"/>
  <c r="L1993" i="3"/>
  <c r="D1994" i="3"/>
  <c r="E1994" i="3"/>
  <c r="L1994" i="3"/>
  <c r="D1995" i="3"/>
  <c r="E1995" i="3"/>
  <c r="L1995" i="3"/>
  <c r="D1996" i="3"/>
  <c r="E1996" i="3"/>
  <c r="L1996" i="3"/>
  <c r="D1997" i="3"/>
  <c r="E1997" i="3"/>
  <c r="L1997" i="3"/>
  <c r="D1998" i="3"/>
  <c r="E1998" i="3"/>
  <c r="L1998" i="3"/>
  <c r="D1999" i="3"/>
  <c r="E1999" i="3"/>
  <c r="L1999" i="3"/>
  <c r="D2000" i="3"/>
  <c r="E2000" i="3"/>
  <c r="L2000" i="3"/>
  <c r="D2001" i="3"/>
  <c r="E2001" i="3"/>
  <c r="L2001" i="3"/>
  <c r="D2002" i="3"/>
  <c r="E2002" i="3"/>
  <c r="L2002" i="3"/>
  <c r="D2003" i="3"/>
  <c r="E2003" i="3"/>
  <c r="L2003" i="3"/>
  <c r="D2004" i="3"/>
  <c r="E2004" i="3"/>
  <c r="L2004" i="3"/>
  <c r="D2005" i="3"/>
  <c r="E2005" i="3"/>
  <c r="L2005" i="3"/>
  <c r="D2006" i="3"/>
  <c r="E2006" i="3"/>
  <c r="L2006" i="3"/>
  <c r="D2007" i="3"/>
  <c r="E2007" i="3"/>
  <c r="L2007" i="3"/>
  <c r="D2008" i="3"/>
  <c r="E2008" i="3"/>
  <c r="L2008" i="3"/>
  <c r="D2009" i="3"/>
  <c r="E2009" i="3"/>
  <c r="L2009" i="3"/>
  <c r="D2010" i="3"/>
  <c r="E2010" i="3"/>
  <c r="L2010" i="3"/>
  <c r="D2011" i="3"/>
  <c r="E2011" i="3"/>
  <c r="L2011" i="3"/>
  <c r="D2012" i="3"/>
  <c r="E2012" i="3"/>
  <c r="L2012" i="3"/>
  <c r="D2013" i="3"/>
  <c r="E2013" i="3"/>
  <c r="L2013" i="3"/>
  <c r="D2014" i="3"/>
  <c r="E2014" i="3"/>
  <c r="L2014" i="3"/>
  <c r="D2015" i="3"/>
  <c r="E2015" i="3"/>
  <c r="L2015" i="3"/>
  <c r="D2016" i="3"/>
  <c r="E2016" i="3"/>
  <c r="L2016" i="3"/>
  <c r="D2017" i="3"/>
  <c r="E2017" i="3"/>
  <c r="L2017" i="3"/>
  <c r="D2018" i="3"/>
  <c r="E2018" i="3"/>
  <c r="L2018" i="3"/>
  <c r="D2019" i="3"/>
  <c r="E2019" i="3"/>
  <c r="L2019" i="3"/>
  <c r="D2020" i="3"/>
  <c r="E2020" i="3"/>
  <c r="L2020" i="3"/>
  <c r="D2021" i="3"/>
  <c r="E2021" i="3"/>
  <c r="L2021" i="3"/>
  <c r="D2022" i="3"/>
  <c r="E2022" i="3"/>
  <c r="L2022" i="3"/>
  <c r="D2023" i="3"/>
  <c r="E2023" i="3"/>
  <c r="L2023" i="3"/>
  <c r="D2024" i="3"/>
  <c r="E2024" i="3"/>
  <c r="L2024" i="3"/>
  <c r="D2025" i="3"/>
  <c r="E2025" i="3"/>
  <c r="L2025" i="3"/>
  <c r="D2026" i="3"/>
  <c r="E2026" i="3"/>
  <c r="L2026" i="3"/>
  <c r="D2027" i="3"/>
  <c r="E2027" i="3"/>
  <c r="L2027" i="3"/>
  <c r="D2028" i="3"/>
  <c r="E2028" i="3"/>
  <c r="L2028" i="3"/>
  <c r="D2029" i="3"/>
  <c r="E2029" i="3"/>
  <c r="L2029" i="3"/>
  <c r="D2030" i="3"/>
  <c r="E2030" i="3"/>
  <c r="L2030" i="3"/>
  <c r="D2031" i="3"/>
  <c r="E2031" i="3"/>
  <c r="L2031" i="3"/>
  <c r="D2032" i="3"/>
  <c r="E2032" i="3"/>
  <c r="L2032" i="3"/>
  <c r="D2033" i="3"/>
  <c r="E2033" i="3"/>
  <c r="L2033" i="3"/>
  <c r="D2034" i="3"/>
  <c r="E2034" i="3"/>
  <c r="L2034" i="3"/>
  <c r="D2035" i="3"/>
  <c r="E2035" i="3"/>
  <c r="L2035" i="3"/>
  <c r="D2036" i="3"/>
  <c r="E2036" i="3"/>
  <c r="L2036" i="3"/>
  <c r="D2037" i="3"/>
  <c r="E2037" i="3"/>
  <c r="L2037" i="3"/>
  <c r="D2038" i="3"/>
  <c r="E2038" i="3"/>
  <c r="L2038" i="3"/>
  <c r="D2039" i="3"/>
  <c r="E2039" i="3"/>
  <c r="L2039" i="3"/>
  <c r="D2040" i="3"/>
  <c r="E2040" i="3"/>
  <c r="L2040" i="3"/>
  <c r="D2041" i="3"/>
  <c r="E2041" i="3"/>
  <c r="L2041" i="3"/>
  <c r="D2042" i="3"/>
  <c r="E2042" i="3"/>
  <c r="L2042" i="3"/>
  <c r="D2043" i="3"/>
  <c r="E2043" i="3"/>
  <c r="L2043" i="3"/>
  <c r="D2044" i="3"/>
  <c r="E2044" i="3"/>
  <c r="L2044" i="3"/>
  <c r="D2045" i="3"/>
  <c r="E2045" i="3"/>
  <c r="L2045" i="3"/>
  <c r="D2046" i="3"/>
  <c r="E2046" i="3"/>
  <c r="L2046" i="3"/>
  <c r="E2048" i="3"/>
  <c r="I2048" i="3"/>
  <c r="I2049" i="3" s="1"/>
  <c r="I2050" i="3" s="1"/>
  <c r="I2051" i="3" s="1"/>
  <c r="I2052" i="3" s="1"/>
  <c r="I2053" i="3" s="1"/>
  <c r="I2054" i="3" s="1"/>
  <c r="I2055" i="3" s="1"/>
  <c r="I2056" i="3" s="1"/>
  <c r="I2057" i="3" s="1"/>
  <c r="I2058" i="3" s="1"/>
  <c r="I2059" i="3" s="1"/>
  <c r="I2060" i="3" s="1"/>
  <c r="I2061" i="3" s="1"/>
  <c r="I2062" i="3" s="1"/>
  <c r="I2063" i="3" s="1"/>
  <c r="I2064" i="3" s="1"/>
  <c r="I2065" i="3" s="1"/>
  <c r="I2066" i="3" s="1"/>
  <c r="I2067" i="3" s="1"/>
  <c r="I2068" i="3" s="1"/>
  <c r="I2069" i="3" s="1"/>
  <c r="I2070" i="3" s="1"/>
  <c r="I2071" i="3" s="1"/>
  <c r="I2072" i="3" s="1"/>
  <c r="I2073" i="3" s="1"/>
  <c r="I2074" i="3" s="1"/>
  <c r="I2075" i="3" s="1"/>
  <c r="I2076" i="3" s="1"/>
  <c r="I2077" i="3" s="1"/>
  <c r="I2078" i="3" s="1"/>
  <c r="I2079" i="3" s="1"/>
  <c r="I2080" i="3" s="1"/>
  <c r="I2081" i="3" s="1"/>
  <c r="I2082" i="3" s="1"/>
  <c r="I2083" i="3" s="1"/>
  <c r="I2084" i="3" s="1"/>
  <c r="I2085" i="3" s="1"/>
  <c r="I2086" i="3" s="1"/>
  <c r="I2087" i="3" s="1"/>
  <c r="I2088" i="3" s="1"/>
  <c r="I2089" i="3" s="1"/>
  <c r="I2090" i="3" s="1"/>
  <c r="I2091" i="3" s="1"/>
  <c r="I2092" i="3" s="1"/>
  <c r="I2093" i="3" s="1"/>
  <c r="I2094" i="3" s="1"/>
  <c r="I2095" i="3" s="1"/>
  <c r="I2096" i="3" s="1"/>
  <c r="I2097" i="3" s="1"/>
  <c r="I2098" i="3" s="1"/>
  <c r="I2099" i="3" s="1"/>
  <c r="I2100" i="3" s="1"/>
  <c r="I2101" i="3" s="1"/>
  <c r="I2102" i="3" s="1"/>
  <c r="I2103" i="3" s="1"/>
  <c r="I2104" i="3" s="1"/>
  <c r="I2105" i="3" s="1"/>
  <c r="I2106" i="3" s="1"/>
  <c r="I2107" i="3" s="1"/>
  <c r="I2108" i="3" s="1"/>
  <c r="I2109" i="3" s="1"/>
  <c r="I2110" i="3" s="1"/>
  <c r="I2111" i="3" s="1"/>
  <c r="I2112" i="3" s="1"/>
  <c r="L2048" i="3"/>
  <c r="M2048" i="3"/>
  <c r="E2049" i="3"/>
  <c r="L2049" i="3"/>
  <c r="M2049" i="3"/>
  <c r="E2050" i="3"/>
  <c r="L2050" i="3"/>
  <c r="M2050" i="3"/>
  <c r="E2051" i="3"/>
  <c r="L2051" i="3"/>
  <c r="M2051" i="3"/>
  <c r="E2052" i="3"/>
  <c r="L2052" i="3"/>
  <c r="M2052" i="3"/>
  <c r="E2053" i="3"/>
  <c r="L2053" i="3"/>
  <c r="M2053" i="3"/>
  <c r="E2054" i="3"/>
  <c r="L2054" i="3"/>
  <c r="M2054" i="3"/>
  <c r="E2055" i="3"/>
  <c r="L2055" i="3"/>
  <c r="M2055" i="3"/>
  <c r="E2056" i="3"/>
  <c r="L2056" i="3"/>
  <c r="M2056" i="3"/>
  <c r="E2057" i="3"/>
  <c r="L2057" i="3"/>
  <c r="M2057" i="3"/>
  <c r="E2058" i="3"/>
  <c r="L2058" i="3"/>
  <c r="M2058" i="3"/>
  <c r="E2059" i="3"/>
  <c r="L2059" i="3"/>
  <c r="M2059" i="3"/>
  <c r="E2060" i="3"/>
  <c r="L2060" i="3"/>
  <c r="M2060" i="3"/>
  <c r="E2061" i="3"/>
  <c r="L2061" i="3"/>
  <c r="M2061" i="3"/>
  <c r="E2062" i="3"/>
  <c r="L2062" i="3"/>
  <c r="M2062" i="3"/>
  <c r="E2063" i="3"/>
  <c r="L2063" i="3"/>
  <c r="M2063" i="3"/>
  <c r="E2064" i="3"/>
  <c r="L2064" i="3"/>
  <c r="M2064" i="3"/>
  <c r="E2065" i="3"/>
  <c r="L2065" i="3"/>
  <c r="M2065" i="3"/>
  <c r="E2066" i="3"/>
  <c r="L2066" i="3"/>
  <c r="M2066" i="3"/>
  <c r="E2067" i="3"/>
  <c r="L2067" i="3"/>
  <c r="M2067" i="3"/>
  <c r="E2068" i="3"/>
  <c r="L2068" i="3"/>
  <c r="M2068" i="3"/>
  <c r="E2069" i="3"/>
  <c r="L2069" i="3"/>
  <c r="M2069" i="3"/>
  <c r="E2070" i="3"/>
  <c r="L2070" i="3"/>
  <c r="M2070" i="3"/>
  <c r="E2071" i="3"/>
  <c r="L2071" i="3"/>
  <c r="M2071" i="3"/>
  <c r="E2072" i="3"/>
  <c r="L2072" i="3"/>
  <c r="M2072" i="3"/>
  <c r="E2073" i="3"/>
  <c r="L2073" i="3"/>
  <c r="M2073" i="3"/>
  <c r="E2074" i="3"/>
  <c r="L2074" i="3"/>
  <c r="M2074" i="3"/>
  <c r="E2075" i="3"/>
  <c r="L2075" i="3"/>
  <c r="M2075" i="3"/>
  <c r="E2076" i="3"/>
  <c r="L2076" i="3"/>
  <c r="M2076" i="3"/>
  <c r="E2077" i="3"/>
  <c r="L2077" i="3"/>
  <c r="M2077" i="3"/>
  <c r="E2078" i="3"/>
  <c r="L2078" i="3"/>
  <c r="M2078" i="3"/>
  <c r="E2079" i="3"/>
  <c r="L2079" i="3"/>
  <c r="M2079" i="3"/>
  <c r="E2080" i="3"/>
  <c r="L2080" i="3"/>
  <c r="M2080" i="3"/>
  <c r="E2081" i="3"/>
  <c r="L2081" i="3"/>
  <c r="M2081" i="3"/>
  <c r="E2082" i="3"/>
  <c r="L2082" i="3"/>
  <c r="M2082" i="3"/>
  <c r="E2083" i="3"/>
  <c r="L2083" i="3"/>
  <c r="M2083" i="3"/>
  <c r="E2084" i="3"/>
  <c r="L2084" i="3"/>
  <c r="M2084" i="3"/>
  <c r="E2085" i="3"/>
  <c r="L2085" i="3"/>
  <c r="M2085" i="3"/>
  <c r="E2086" i="3"/>
  <c r="L2086" i="3"/>
  <c r="M2086" i="3"/>
  <c r="E2087" i="3"/>
  <c r="L2087" i="3"/>
  <c r="M2087" i="3"/>
  <c r="E2088" i="3"/>
  <c r="L2088" i="3"/>
  <c r="M2088" i="3"/>
  <c r="E2089" i="3"/>
  <c r="L2089" i="3"/>
  <c r="M2089" i="3"/>
  <c r="E2090" i="3"/>
  <c r="L2090" i="3"/>
  <c r="M2090" i="3"/>
  <c r="E2091" i="3"/>
  <c r="L2091" i="3"/>
  <c r="M2091" i="3"/>
  <c r="E2092" i="3"/>
  <c r="L2092" i="3"/>
  <c r="M2092" i="3"/>
  <c r="E2093" i="3"/>
  <c r="L2093" i="3"/>
  <c r="M2093" i="3"/>
  <c r="E2094" i="3"/>
  <c r="L2094" i="3"/>
  <c r="M2094" i="3"/>
  <c r="E2095" i="3"/>
  <c r="L2095" i="3"/>
  <c r="M2095" i="3"/>
  <c r="E2096" i="3"/>
  <c r="L2096" i="3"/>
  <c r="M2096" i="3"/>
  <c r="E2097" i="3"/>
  <c r="L2097" i="3"/>
  <c r="M2097" i="3"/>
  <c r="E2098" i="3"/>
  <c r="L2098" i="3"/>
  <c r="M2098" i="3"/>
  <c r="E2099" i="3"/>
  <c r="L2099" i="3"/>
  <c r="M2099" i="3"/>
  <c r="E2100" i="3"/>
  <c r="L2100" i="3"/>
  <c r="M2100" i="3"/>
  <c r="E2101" i="3"/>
  <c r="L2101" i="3"/>
  <c r="M2101" i="3"/>
  <c r="E2102" i="3"/>
  <c r="L2102" i="3"/>
  <c r="M2102" i="3"/>
  <c r="E2103" i="3"/>
  <c r="L2103" i="3"/>
  <c r="M2103" i="3"/>
  <c r="E2104" i="3"/>
  <c r="L2104" i="3"/>
  <c r="M2104" i="3"/>
  <c r="E2105" i="3"/>
  <c r="L2105" i="3"/>
  <c r="M2105" i="3"/>
  <c r="E2106" i="3"/>
  <c r="L2106" i="3"/>
  <c r="M2106" i="3"/>
  <c r="E2107" i="3"/>
  <c r="L2107" i="3"/>
  <c r="M2107" i="3"/>
  <c r="E2108" i="3"/>
  <c r="L2108" i="3"/>
  <c r="M2108" i="3"/>
  <c r="E2109" i="3"/>
  <c r="L2109" i="3"/>
  <c r="M2109" i="3"/>
  <c r="E2110" i="3"/>
  <c r="L2110" i="3"/>
  <c r="M2110" i="3"/>
  <c r="E2111" i="3"/>
  <c r="L2111" i="3"/>
  <c r="M2111" i="3"/>
  <c r="E2112" i="3"/>
  <c r="L2112" i="3"/>
  <c r="M2112" i="3"/>
  <c r="D2114" i="3"/>
  <c r="E2114" i="3"/>
  <c r="I2114" i="3"/>
  <c r="I2115" i="3" s="1"/>
  <c r="I2116" i="3" s="1"/>
  <c r="I2117" i="3" s="1"/>
  <c r="I2118" i="3" s="1"/>
  <c r="I2119" i="3" s="1"/>
  <c r="I2120" i="3" s="1"/>
  <c r="I2121" i="3" s="1"/>
  <c r="I2122" i="3" s="1"/>
  <c r="I2123" i="3" s="1"/>
  <c r="I2124" i="3" s="1"/>
  <c r="I2125" i="3" s="1"/>
  <c r="I2126" i="3" s="1"/>
  <c r="I2127" i="3" s="1"/>
  <c r="I2128" i="3" s="1"/>
  <c r="I2129" i="3" s="1"/>
  <c r="I2130" i="3" s="1"/>
  <c r="I2131" i="3" s="1"/>
  <c r="I2132" i="3" s="1"/>
  <c r="I2133" i="3" s="1"/>
  <c r="I2134" i="3" s="1"/>
  <c r="I2135" i="3" s="1"/>
  <c r="I2136" i="3" s="1"/>
  <c r="I2137" i="3" s="1"/>
  <c r="I2138" i="3" s="1"/>
  <c r="I2139" i="3" s="1"/>
  <c r="I2140" i="3" s="1"/>
  <c r="I2141" i="3" s="1"/>
  <c r="I2142" i="3" s="1"/>
  <c r="I2143" i="3" s="1"/>
  <c r="I2144" i="3" s="1"/>
  <c r="I2145" i="3" s="1"/>
  <c r="I2146" i="3" s="1"/>
  <c r="I2147" i="3" s="1"/>
  <c r="I2148" i="3" s="1"/>
  <c r="I2149" i="3" s="1"/>
  <c r="I2150" i="3" s="1"/>
  <c r="I2151" i="3" s="1"/>
  <c r="I2152" i="3" s="1"/>
  <c r="I2153" i="3" s="1"/>
  <c r="I2154" i="3" s="1"/>
  <c r="I2155" i="3" s="1"/>
  <c r="I2156" i="3" s="1"/>
  <c r="I2157" i="3" s="1"/>
  <c r="I2158" i="3" s="1"/>
  <c r="I2159" i="3" s="1"/>
  <c r="I2160" i="3" s="1"/>
  <c r="I2161" i="3" s="1"/>
  <c r="I2162" i="3" s="1"/>
  <c r="I2163" i="3" s="1"/>
  <c r="I2164" i="3" s="1"/>
  <c r="I2165" i="3" s="1"/>
  <c r="I2166" i="3" s="1"/>
  <c r="I2167" i="3" s="1"/>
  <c r="I2168" i="3" s="1"/>
  <c r="I2169" i="3" s="1"/>
  <c r="I2170" i="3" s="1"/>
  <c r="I2171" i="3" s="1"/>
  <c r="I2172" i="3" s="1"/>
  <c r="I2173" i="3" s="1"/>
  <c r="I2174" i="3" s="1"/>
  <c r="I2175" i="3" s="1"/>
  <c r="I2176" i="3" s="1"/>
  <c r="I2177" i="3" s="1"/>
  <c r="I2178" i="3" s="1"/>
  <c r="K2114" i="3"/>
  <c r="K2115" i="3" s="1"/>
  <c r="K2116" i="3" s="1"/>
  <c r="K2117" i="3" s="1"/>
  <c r="K2118" i="3" s="1"/>
  <c r="K2119" i="3" s="1"/>
  <c r="K2120" i="3" s="1"/>
  <c r="K2121" i="3" s="1"/>
  <c r="K2122" i="3" s="1"/>
  <c r="K2123" i="3" s="1"/>
  <c r="K2124" i="3" s="1"/>
  <c r="K2125" i="3" s="1"/>
  <c r="K2126" i="3" s="1"/>
  <c r="K2127" i="3" s="1"/>
  <c r="K2128" i="3" s="1"/>
  <c r="K2129" i="3" s="1"/>
  <c r="K2130" i="3" s="1"/>
  <c r="K2131" i="3" s="1"/>
  <c r="K2132" i="3" s="1"/>
  <c r="K2133" i="3" s="1"/>
  <c r="K2134" i="3" s="1"/>
  <c r="K2135" i="3" s="1"/>
  <c r="K2136" i="3" s="1"/>
  <c r="K2137" i="3" s="1"/>
  <c r="K2138" i="3" s="1"/>
  <c r="K2139" i="3" s="1"/>
  <c r="K2140" i="3" s="1"/>
  <c r="K2141" i="3" s="1"/>
  <c r="K2142" i="3" s="1"/>
  <c r="K2143" i="3" s="1"/>
  <c r="K2144" i="3" s="1"/>
  <c r="K2145" i="3" s="1"/>
  <c r="K2146" i="3" s="1"/>
  <c r="K2147" i="3" s="1"/>
  <c r="K2148" i="3" s="1"/>
  <c r="K2149" i="3" s="1"/>
  <c r="K2150" i="3" s="1"/>
  <c r="K2151" i="3" s="1"/>
  <c r="K2152" i="3" s="1"/>
  <c r="K2153" i="3" s="1"/>
  <c r="K2154" i="3" s="1"/>
  <c r="K2155" i="3" s="1"/>
  <c r="K2156" i="3" s="1"/>
  <c r="K2157" i="3" s="1"/>
  <c r="K2158" i="3" s="1"/>
  <c r="K2159" i="3" s="1"/>
  <c r="K2160" i="3" s="1"/>
  <c r="K2161" i="3" s="1"/>
  <c r="K2162" i="3" s="1"/>
  <c r="K2163" i="3" s="1"/>
  <c r="K2164" i="3" s="1"/>
  <c r="K2165" i="3" s="1"/>
  <c r="K2166" i="3" s="1"/>
  <c r="K2167" i="3" s="1"/>
  <c r="K2168" i="3" s="1"/>
  <c r="K2169" i="3" s="1"/>
  <c r="K2170" i="3" s="1"/>
  <c r="K2171" i="3" s="1"/>
  <c r="K2172" i="3" s="1"/>
  <c r="K2173" i="3" s="1"/>
  <c r="K2174" i="3" s="1"/>
  <c r="K2175" i="3" s="1"/>
  <c r="K2176" i="3" s="1"/>
  <c r="K2177" i="3" s="1"/>
  <c r="K2178" i="3" s="1"/>
  <c r="L2114" i="3"/>
  <c r="D2115" i="3"/>
  <c r="E2115" i="3"/>
  <c r="L2115" i="3"/>
  <c r="D2116" i="3"/>
  <c r="E2116" i="3"/>
  <c r="L2116" i="3"/>
  <c r="D2117" i="3"/>
  <c r="E2117" i="3"/>
  <c r="L2117" i="3"/>
  <c r="D2118" i="3"/>
  <c r="E2118" i="3"/>
  <c r="L2118" i="3"/>
  <c r="D2119" i="3"/>
  <c r="E2119" i="3"/>
  <c r="L2119" i="3"/>
  <c r="D2120" i="3"/>
  <c r="E2120" i="3"/>
  <c r="L2120" i="3"/>
  <c r="D2121" i="3"/>
  <c r="E2121" i="3"/>
  <c r="L2121" i="3"/>
  <c r="D2122" i="3"/>
  <c r="E2122" i="3"/>
  <c r="L2122" i="3"/>
  <c r="D2123" i="3"/>
  <c r="E2123" i="3"/>
  <c r="L2123" i="3"/>
  <c r="D2124" i="3"/>
  <c r="E2124" i="3"/>
  <c r="L2124" i="3"/>
  <c r="D2125" i="3"/>
  <c r="E2125" i="3"/>
  <c r="L2125" i="3"/>
  <c r="D2126" i="3"/>
  <c r="E2126" i="3"/>
  <c r="L2126" i="3"/>
  <c r="D2127" i="3"/>
  <c r="E2127" i="3"/>
  <c r="L2127" i="3"/>
  <c r="D2128" i="3"/>
  <c r="E2128" i="3"/>
  <c r="L2128" i="3"/>
  <c r="D2129" i="3"/>
  <c r="E2129" i="3"/>
  <c r="L2129" i="3"/>
  <c r="D2130" i="3"/>
  <c r="E2130" i="3"/>
  <c r="L2130" i="3"/>
  <c r="D2131" i="3"/>
  <c r="E2131" i="3"/>
  <c r="L2131" i="3"/>
  <c r="D2132" i="3"/>
  <c r="E2132" i="3"/>
  <c r="L2132" i="3"/>
  <c r="D2133" i="3"/>
  <c r="E2133" i="3"/>
  <c r="L2133" i="3"/>
  <c r="D2134" i="3"/>
  <c r="E2134" i="3"/>
  <c r="L2134" i="3"/>
  <c r="D2135" i="3"/>
  <c r="E2135" i="3"/>
  <c r="L2135" i="3"/>
  <c r="D2136" i="3"/>
  <c r="E2136" i="3"/>
  <c r="L2136" i="3"/>
  <c r="D2137" i="3"/>
  <c r="E2137" i="3"/>
  <c r="L2137" i="3"/>
  <c r="D2138" i="3"/>
  <c r="E2138" i="3"/>
  <c r="L2138" i="3"/>
  <c r="D2139" i="3"/>
  <c r="E2139" i="3"/>
  <c r="L2139" i="3"/>
  <c r="D2140" i="3"/>
  <c r="E2140" i="3"/>
  <c r="L2140" i="3"/>
  <c r="D2141" i="3"/>
  <c r="E2141" i="3"/>
  <c r="L2141" i="3"/>
  <c r="D2142" i="3"/>
  <c r="E2142" i="3"/>
  <c r="L2142" i="3"/>
  <c r="D2143" i="3"/>
  <c r="E2143" i="3"/>
  <c r="L2143" i="3"/>
  <c r="D2144" i="3"/>
  <c r="E2144" i="3"/>
  <c r="L2144" i="3"/>
  <c r="D2145" i="3"/>
  <c r="E2145" i="3"/>
  <c r="L2145" i="3"/>
  <c r="D2146" i="3"/>
  <c r="E2146" i="3"/>
  <c r="L2146" i="3"/>
  <c r="D2147" i="3"/>
  <c r="E2147" i="3"/>
  <c r="L2147" i="3"/>
  <c r="D2148" i="3"/>
  <c r="E2148" i="3"/>
  <c r="L2148" i="3"/>
  <c r="D2149" i="3"/>
  <c r="E2149" i="3"/>
  <c r="L2149" i="3"/>
  <c r="D2150" i="3"/>
  <c r="E2150" i="3"/>
  <c r="L2150" i="3"/>
  <c r="D2151" i="3"/>
  <c r="E2151" i="3"/>
  <c r="L2151" i="3"/>
  <c r="D2152" i="3"/>
  <c r="E2152" i="3"/>
  <c r="L2152" i="3"/>
  <c r="D2153" i="3"/>
  <c r="E2153" i="3"/>
  <c r="L2153" i="3"/>
  <c r="D2154" i="3"/>
  <c r="E2154" i="3"/>
  <c r="L2154" i="3"/>
  <c r="D2155" i="3"/>
  <c r="E2155" i="3"/>
  <c r="L2155" i="3"/>
  <c r="D2156" i="3"/>
  <c r="E2156" i="3"/>
  <c r="L2156" i="3"/>
  <c r="D2157" i="3"/>
  <c r="E2157" i="3"/>
  <c r="L2157" i="3"/>
  <c r="D2158" i="3"/>
  <c r="E2158" i="3"/>
  <c r="L2158" i="3"/>
  <c r="D2159" i="3"/>
  <c r="E2159" i="3"/>
  <c r="L2159" i="3"/>
  <c r="D2160" i="3"/>
  <c r="E2160" i="3"/>
  <c r="L2160" i="3"/>
  <c r="D2161" i="3"/>
  <c r="E2161" i="3"/>
  <c r="L2161" i="3"/>
  <c r="D2162" i="3"/>
  <c r="E2162" i="3"/>
  <c r="L2162" i="3"/>
  <c r="D2163" i="3"/>
  <c r="E2163" i="3"/>
  <c r="L2163" i="3"/>
  <c r="D2164" i="3"/>
  <c r="E2164" i="3"/>
  <c r="L2164" i="3"/>
  <c r="D2165" i="3"/>
  <c r="E2165" i="3"/>
  <c r="L2165" i="3"/>
  <c r="D2166" i="3"/>
  <c r="E2166" i="3"/>
  <c r="L2166" i="3"/>
  <c r="D2167" i="3"/>
  <c r="E2167" i="3"/>
  <c r="L2167" i="3"/>
  <c r="D2168" i="3"/>
  <c r="E2168" i="3"/>
  <c r="L2168" i="3"/>
  <c r="D2169" i="3"/>
  <c r="E2169" i="3"/>
  <c r="L2169" i="3"/>
  <c r="D2170" i="3"/>
  <c r="E2170" i="3"/>
  <c r="L2170" i="3"/>
  <c r="D2171" i="3"/>
  <c r="E2171" i="3"/>
  <c r="L2171" i="3"/>
  <c r="D2172" i="3"/>
  <c r="E2172" i="3"/>
  <c r="L2172" i="3"/>
  <c r="D2173" i="3"/>
  <c r="E2173" i="3"/>
  <c r="L2173" i="3"/>
  <c r="D2174" i="3"/>
  <c r="E2174" i="3"/>
  <c r="L2174" i="3"/>
  <c r="D2175" i="3"/>
  <c r="E2175" i="3"/>
  <c r="L2175" i="3"/>
  <c r="D2176" i="3"/>
  <c r="E2176" i="3"/>
  <c r="L2176" i="3"/>
  <c r="D2177" i="3"/>
  <c r="E2177" i="3"/>
  <c r="L2177" i="3"/>
  <c r="D2178" i="3"/>
  <c r="E2178" i="3"/>
  <c r="L2178" i="3"/>
  <c r="D2180" i="3"/>
  <c r="K2180" i="3" s="1"/>
  <c r="K2181" i="3" s="1"/>
  <c r="K2182" i="3" s="1"/>
  <c r="K2183" i="3" s="1"/>
  <c r="K2184" i="3" s="1"/>
  <c r="K2185" i="3" s="1"/>
  <c r="K2186" i="3" s="1"/>
  <c r="K2187" i="3" s="1"/>
  <c r="K2188" i="3" s="1"/>
  <c r="K2189" i="3" s="1"/>
  <c r="K2190" i="3" s="1"/>
  <c r="K2191" i="3" s="1"/>
  <c r="K2192" i="3" s="1"/>
  <c r="K2193" i="3" s="1"/>
  <c r="K2194" i="3" s="1"/>
  <c r="K2195" i="3" s="1"/>
  <c r="K2196" i="3" s="1"/>
  <c r="K2197" i="3" s="1"/>
  <c r="K2198" i="3" s="1"/>
  <c r="K2199" i="3" s="1"/>
  <c r="K2200" i="3" s="1"/>
  <c r="K2201" i="3" s="1"/>
  <c r="K2202" i="3" s="1"/>
  <c r="K2203" i="3" s="1"/>
  <c r="K2204" i="3" s="1"/>
  <c r="K2205" i="3" s="1"/>
  <c r="K2206" i="3" s="1"/>
  <c r="K2207" i="3" s="1"/>
  <c r="K2208" i="3" s="1"/>
  <c r="K2209" i="3" s="1"/>
  <c r="K2210" i="3" s="1"/>
  <c r="K2211" i="3" s="1"/>
  <c r="K2212" i="3" s="1"/>
  <c r="K2213" i="3" s="1"/>
  <c r="K2214" i="3" s="1"/>
  <c r="K2215" i="3" s="1"/>
  <c r="K2216" i="3" s="1"/>
  <c r="K2217" i="3" s="1"/>
  <c r="K2218" i="3" s="1"/>
  <c r="K2219" i="3" s="1"/>
  <c r="K2220" i="3" s="1"/>
  <c r="K2221" i="3" s="1"/>
  <c r="K2222" i="3" s="1"/>
  <c r="K2223" i="3" s="1"/>
  <c r="K2224" i="3" s="1"/>
  <c r="K2225" i="3" s="1"/>
  <c r="K2226" i="3" s="1"/>
  <c r="K2227" i="3" s="1"/>
  <c r="K2228" i="3" s="1"/>
  <c r="K2229" i="3" s="1"/>
  <c r="K2230" i="3" s="1"/>
  <c r="K2231" i="3" s="1"/>
  <c r="K2232" i="3" s="1"/>
  <c r="K2233" i="3" s="1"/>
  <c r="K2234" i="3" s="1"/>
  <c r="K2235" i="3" s="1"/>
  <c r="K2236" i="3" s="1"/>
  <c r="K2237" i="3" s="1"/>
  <c r="K2238" i="3" s="1"/>
  <c r="K2239" i="3" s="1"/>
  <c r="K2240" i="3" s="1"/>
  <c r="K2241" i="3" s="1"/>
  <c r="K2242" i="3" s="1"/>
  <c r="K2243" i="3" s="1"/>
  <c r="K2244" i="3" s="1"/>
  <c r="E2180" i="3"/>
  <c r="I2180" i="3"/>
  <c r="I2181" i="3" s="1"/>
  <c r="I2182" i="3" s="1"/>
  <c r="I2183" i="3" s="1"/>
  <c r="I2184" i="3" s="1"/>
  <c r="I2185" i="3" s="1"/>
  <c r="I2186" i="3" s="1"/>
  <c r="I2187" i="3" s="1"/>
  <c r="I2188" i="3" s="1"/>
  <c r="I2189" i="3" s="1"/>
  <c r="I2190" i="3" s="1"/>
  <c r="I2191" i="3" s="1"/>
  <c r="I2192" i="3" s="1"/>
  <c r="I2193" i="3" s="1"/>
  <c r="I2194" i="3" s="1"/>
  <c r="I2195" i="3" s="1"/>
  <c r="I2196" i="3" s="1"/>
  <c r="I2197" i="3" s="1"/>
  <c r="I2198" i="3" s="1"/>
  <c r="I2199" i="3" s="1"/>
  <c r="I2200" i="3" s="1"/>
  <c r="I2201" i="3" s="1"/>
  <c r="I2202" i="3" s="1"/>
  <c r="I2203" i="3" s="1"/>
  <c r="I2204" i="3" s="1"/>
  <c r="I2205" i="3" s="1"/>
  <c r="I2206" i="3" s="1"/>
  <c r="I2207" i="3" s="1"/>
  <c r="I2208" i="3" s="1"/>
  <c r="I2209" i="3" s="1"/>
  <c r="I2210" i="3" s="1"/>
  <c r="I2211" i="3" s="1"/>
  <c r="I2212" i="3" s="1"/>
  <c r="I2213" i="3" s="1"/>
  <c r="I2214" i="3" s="1"/>
  <c r="I2215" i="3" s="1"/>
  <c r="I2216" i="3" s="1"/>
  <c r="I2217" i="3" s="1"/>
  <c r="I2218" i="3" s="1"/>
  <c r="I2219" i="3" s="1"/>
  <c r="I2220" i="3" s="1"/>
  <c r="I2221" i="3" s="1"/>
  <c r="I2222" i="3" s="1"/>
  <c r="I2223" i="3" s="1"/>
  <c r="I2224" i="3" s="1"/>
  <c r="I2225" i="3" s="1"/>
  <c r="I2226" i="3" s="1"/>
  <c r="I2227" i="3" s="1"/>
  <c r="I2228" i="3" s="1"/>
  <c r="I2229" i="3" s="1"/>
  <c r="I2230" i="3" s="1"/>
  <c r="I2231" i="3" s="1"/>
  <c r="I2232" i="3" s="1"/>
  <c r="I2233" i="3" s="1"/>
  <c r="I2234" i="3" s="1"/>
  <c r="I2235" i="3" s="1"/>
  <c r="I2236" i="3" s="1"/>
  <c r="I2237" i="3" s="1"/>
  <c r="I2238" i="3" s="1"/>
  <c r="I2239" i="3" s="1"/>
  <c r="I2240" i="3" s="1"/>
  <c r="I2241" i="3" s="1"/>
  <c r="I2242" i="3" s="1"/>
  <c r="I2243" i="3" s="1"/>
  <c r="I2244" i="3" s="1"/>
  <c r="L2180" i="3"/>
  <c r="D2181" i="3"/>
  <c r="E2181" i="3"/>
  <c r="L2181" i="3"/>
  <c r="D2182" i="3"/>
  <c r="E2182" i="3"/>
  <c r="L2182" i="3"/>
  <c r="D2183" i="3"/>
  <c r="E2183" i="3"/>
  <c r="L2183" i="3"/>
  <c r="D2184" i="3"/>
  <c r="E2184" i="3"/>
  <c r="L2184" i="3"/>
  <c r="D2185" i="3"/>
  <c r="E2185" i="3"/>
  <c r="L2185" i="3"/>
  <c r="D2186" i="3"/>
  <c r="E2186" i="3"/>
  <c r="L2186" i="3"/>
  <c r="D2187" i="3"/>
  <c r="E2187" i="3"/>
  <c r="L2187" i="3"/>
  <c r="D2188" i="3"/>
  <c r="E2188" i="3"/>
  <c r="L2188" i="3"/>
  <c r="D2189" i="3"/>
  <c r="E2189" i="3"/>
  <c r="L2189" i="3"/>
  <c r="D2190" i="3"/>
  <c r="E2190" i="3"/>
  <c r="L2190" i="3"/>
  <c r="D2191" i="3"/>
  <c r="E2191" i="3"/>
  <c r="L2191" i="3"/>
  <c r="D2192" i="3"/>
  <c r="E2192" i="3"/>
  <c r="L2192" i="3"/>
  <c r="D2193" i="3"/>
  <c r="E2193" i="3"/>
  <c r="L2193" i="3"/>
  <c r="D2194" i="3"/>
  <c r="E2194" i="3"/>
  <c r="L2194" i="3"/>
  <c r="D2195" i="3"/>
  <c r="E2195" i="3"/>
  <c r="L2195" i="3"/>
  <c r="D2196" i="3"/>
  <c r="E2196" i="3"/>
  <c r="L2196" i="3"/>
  <c r="D2197" i="3"/>
  <c r="E2197" i="3"/>
  <c r="L2197" i="3"/>
  <c r="D2198" i="3"/>
  <c r="E2198" i="3"/>
  <c r="L2198" i="3"/>
  <c r="D2199" i="3"/>
  <c r="E2199" i="3"/>
  <c r="L2199" i="3"/>
  <c r="D2200" i="3"/>
  <c r="E2200" i="3"/>
  <c r="L2200" i="3"/>
  <c r="D2201" i="3"/>
  <c r="E2201" i="3"/>
  <c r="L2201" i="3"/>
  <c r="D2202" i="3"/>
  <c r="E2202" i="3"/>
  <c r="L2202" i="3"/>
  <c r="D2203" i="3"/>
  <c r="E2203" i="3"/>
  <c r="L2203" i="3"/>
  <c r="D2204" i="3"/>
  <c r="E2204" i="3"/>
  <c r="L2204" i="3"/>
  <c r="D2205" i="3"/>
  <c r="E2205" i="3"/>
  <c r="L2205" i="3"/>
  <c r="D2206" i="3"/>
  <c r="E2206" i="3"/>
  <c r="L2206" i="3"/>
  <c r="D2207" i="3"/>
  <c r="E2207" i="3"/>
  <c r="L2207" i="3"/>
  <c r="D2208" i="3"/>
  <c r="E2208" i="3"/>
  <c r="L2208" i="3"/>
  <c r="D2209" i="3"/>
  <c r="E2209" i="3"/>
  <c r="L2209" i="3"/>
  <c r="D2210" i="3"/>
  <c r="E2210" i="3"/>
  <c r="L2210" i="3"/>
  <c r="D2211" i="3"/>
  <c r="E2211" i="3"/>
  <c r="L2211" i="3"/>
  <c r="D2212" i="3"/>
  <c r="E2212" i="3"/>
  <c r="L2212" i="3"/>
  <c r="D2213" i="3"/>
  <c r="E2213" i="3"/>
  <c r="L2213" i="3"/>
  <c r="D2214" i="3"/>
  <c r="E2214" i="3"/>
  <c r="L2214" i="3"/>
  <c r="D2215" i="3"/>
  <c r="E2215" i="3"/>
  <c r="L2215" i="3"/>
  <c r="D2216" i="3"/>
  <c r="E2216" i="3"/>
  <c r="L2216" i="3"/>
  <c r="D2217" i="3"/>
  <c r="E2217" i="3"/>
  <c r="L2217" i="3"/>
  <c r="D2218" i="3"/>
  <c r="E2218" i="3"/>
  <c r="L2218" i="3"/>
  <c r="D2219" i="3"/>
  <c r="E2219" i="3"/>
  <c r="L2219" i="3"/>
  <c r="D2220" i="3"/>
  <c r="E2220" i="3"/>
  <c r="L2220" i="3"/>
  <c r="D2221" i="3"/>
  <c r="E2221" i="3"/>
  <c r="L2221" i="3"/>
  <c r="D2222" i="3"/>
  <c r="E2222" i="3"/>
  <c r="L2222" i="3"/>
  <c r="D2223" i="3"/>
  <c r="E2223" i="3"/>
  <c r="L2223" i="3"/>
  <c r="D2224" i="3"/>
  <c r="E2224" i="3"/>
  <c r="L2224" i="3"/>
  <c r="D2225" i="3"/>
  <c r="E2225" i="3"/>
  <c r="L2225" i="3"/>
  <c r="D2226" i="3"/>
  <c r="E2226" i="3"/>
  <c r="L2226" i="3"/>
  <c r="D2227" i="3"/>
  <c r="E2227" i="3"/>
  <c r="L2227" i="3"/>
  <c r="D2228" i="3"/>
  <c r="E2228" i="3"/>
  <c r="L2228" i="3"/>
  <c r="D2229" i="3"/>
  <c r="E2229" i="3"/>
  <c r="L2229" i="3"/>
  <c r="D2230" i="3"/>
  <c r="E2230" i="3"/>
  <c r="L2230" i="3"/>
  <c r="D2231" i="3"/>
  <c r="E2231" i="3"/>
  <c r="L2231" i="3"/>
  <c r="D2232" i="3"/>
  <c r="E2232" i="3"/>
  <c r="L2232" i="3"/>
  <c r="D2233" i="3"/>
  <c r="E2233" i="3"/>
  <c r="L2233" i="3"/>
  <c r="D2234" i="3"/>
  <c r="E2234" i="3"/>
  <c r="L2234" i="3"/>
  <c r="D2235" i="3"/>
  <c r="E2235" i="3"/>
  <c r="L2235" i="3"/>
  <c r="D2236" i="3"/>
  <c r="E2236" i="3"/>
  <c r="L2236" i="3"/>
  <c r="D2237" i="3"/>
  <c r="E2237" i="3"/>
  <c r="L2237" i="3"/>
  <c r="D2238" i="3"/>
  <c r="E2238" i="3"/>
  <c r="L2238" i="3"/>
  <c r="D2239" i="3"/>
  <c r="E2239" i="3"/>
  <c r="L2239" i="3"/>
  <c r="D2240" i="3"/>
  <c r="E2240" i="3"/>
  <c r="L2240" i="3"/>
  <c r="D2241" i="3"/>
  <c r="E2241" i="3"/>
  <c r="L2241" i="3"/>
  <c r="D2242" i="3"/>
  <c r="E2242" i="3"/>
  <c r="L2242" i="3"/>
  <c r="D2243" i="3"/>
  <c r="E2243" i="3"/>
  <c r="L2243" i="3"/>
  <c r="D2244" i="3"/>
  <c r="E2244" i="3"/>
  <c r="L2244" i="3"/>
  <c r="D2246" i="3"/>
  <c r="E2246" i="3"/>
  <c r="I2246" i="3"/>
  <c r="I2247" i="3" s="1"/>
  <c r="I2248" i="3" s="1"/>
  <c r="I2249" i="3" s="1"/>
  <c r="I2250" i="3" s="1"/>
  <c r="I2251" i="3" s="1"/>
  <c r="I2252" i="3" s="1"/>
  <c r="I2253" i="3" s="1"/>
  <c r="I2254" i="3" s="1"/>
  <c r="I2255" i="3" s="1"/>
  <c r="I2256" i="3" s="1"/>
  <c r="I2257" i="3" s="1"/>
  <c r="I2258" i="3" s="1"/>
  <c r="I2259" i="3" s="1"/>
  <c r="I2260" i="3" s="1"/>
  <c r="I2261" i="3" s="1"/>
  <c r="I2262" i="3" s="1"/>
  <c r="I2263" i="3" s="1"/>
  <c r="I2264" i="3" s="1"/>
  <c r="I2265" i="3" s="1"/>
  <c r="I2266" i="3" s="1"/>
  <c r="I2267" i="3" s="1"/>
  <c r="I2268" i="3" s="1"/>
  <c r="I2269" i="3" s="1"/>
  <c r="I2270" i="3" s="1"/>
  <c r="I2271" i="3" s="1"/>
  <c r="I2272" i="3" s="1"/>
  <c r="I2273" i="3" s="1"/>
  <c r="I2274" i="3" s="1"/>
  <c r="I2275" i="3" s="1"/>
  <c r="I2276" i="3" s="1"/>
  <c r="I2277" i="3" s="1"/>
  <c r="I2278" i="3" s="1"/>
  <c r="I2279" i="3" s="1"/>
  <c r="I2280" i="3" s="1"/>
  <c r="I2281" i="3" s="1"/>
  <c r="I2282" i="3" s="1"/>
  <c r="I2283" i="3" s="1"/>
  <c r="I2284" i="3" s="1"/>
  <c r="I2285" i="3" s="1"/>
  <c r="I2286" i="3" s="1"/>
  <c r="I2287" i="3" s="1"/>
  <c r="I2288" i="3" s="1"/>
  <c r="I2289" i="3" s="1"/>
  <c r="I2290" i="3" s="1"/>
  <c r="I2291" i="3" s="1"/>
  <c r="I2292" i="3" s="1"/>
  <c r="I2293" i="3" s="1"/>
  <c r="I2294" i="3" s="1"/>
  <c r="I2295" i="3" s="1"/>
  <c r="I2296" i="3" s="1"/>
  <c r="I2297" i="3" s="1"/>
  <c r="I2298" i="3" s="1"/>
  <c r="I2299" i="3" s="1"/>
  <c r="I2300" i="3" s="1"/>
  <c r="I2301" i="3" s="1"/>
  <c r="I2302" i="3" s="1"/>
  <c r="I2303" i="3" s="1"/>
  <c r="I2304" i="3" s="1"/>
  <c r="I2305" i="3" s="1"/>
  <c r="I2306" i="3" s="1"/>
  <c r="I2307" i="3" s="1"/>
  <c r="I2308" i="3" s="1"/>
  <c r="I2309" i="3" s="1"/>
  <c r="I2310" i="3" s="1"/>
  <c r="K2246" i="3"/>
  <c r="K2247" i="3" s="1"/>
  <c r="K2248" i="3" s="1"/>
  <c r="K2249" i="3" s="1"/>
  <c r="K2250" i="3" s="1"/>
  <c r="K2251" i="3" s="1"/>
  <c r="K2252" i="3" s="1"/>
  <c r="K2253" i="3" s="1"/>
  <c r="L2246" i="3"/>
  <c r="D2247" i="3"/>
  <c r="E2247" i="3"/>
  <c r="L2247" i="3"/>
  <c r="D2248" i="3"/>
  <c r="E2248" i="3"/>
  <c r="L2248" i="3"/>
  <c r="D2249" i="3"/>
  <c r="E2249" i="3"/>
  <c r="L2249" i="3"/>
  <c r="D2250" i="3"/>
  <c r="E2250" i="3"/>
  <c r="L2250" i="3"/>
  <c r="D2251" i="3"/>
  <c r="E2251" i="3"/>
  <c r="L2251" i="3"/>
  <c r="D2252" i="3"/>
  <c r="E2252" i="3"/>
  <c r="L2252" i="3"/>
  <c r="D2253" i="3"/>
  <c r="E2253" i="3"/>
  <c r="L2253" i="3"/>
  <c r="D2254" i="3"/>
  <c r="E2254" i="3"/>
  <c r="K2254" i="3"/>
  <c r="K2255" i="3" s="1"/>
  <c r="K2256" i="3" s="1"/>
  <c r="K2257" i="3" s="1"/>
  <c r="K2258" i="3" s="1"/>
  <c r="K2259" i="3" s="1"/>
  <c r="K2260" i="3" s="1"/>
  <c r="K2261" i="3" s="1"/>
  <c r="K2262" i="3" s="1"/>
  <c r="K2263" i="3" s="1"/>
  <c r="K2264" i="3" s="1"/>
  <c r="K2265" i="3" s="1"/>
  <c r="K2266" i="3" s="1"/>
  <c r="K2267" i="3" s="1"/>
  <c r="K2268" i="3" s="1"/>
  <c r="K2269" i="3" s="1"/>
  <c r="K2270" i="3" s="1"/>
  <c r="K2271" i="3" s="1"/>
  <c r="K2272" i="3" s="1"/>
  <c r="K2273" i="3" s="1"/>
  <c r="K2274" i="3" s="1"/>
  <c r="K2275" i="3" s="1"/>
  <c r="K2276" i="3" s="1"/>
  <c r="K2277" i="3" s="1"/>
  <c r="K2278" i="3" s="1"/>
  <c r="K2279" i="3" s="1"/>
  <c r="K2280" i="3" s="1"/>
  <c r="K2281" i="3" s="1"/>
  <c r="K2282" i="3" s="1"/>
  <c r="K2283" i="3" s="1"/>
  <c r="K2284" i="3" s="1"/>
  <c r="K2285" i="3" s="1"/>
  <c r="K2286" i="3" s="1"/>
  <c r="K2287" i="3" s="1"/>
  <c r="K2288" i="3" s="1"/>
  <c r="K2289" i="3" s="1"/>
  <c r="K2290" i="3" s="1"/>
  <c r="K2291" i="3" s="1"/>
  <c r="K2292" i="3" s="1"/>
  <c r="K2293" i="3" s="1"/>
  <c r="K2294" i="3" s="1"/>
  <c r="K2295" i="3" s="1"/>
  <c r="K2296" i="3" s="1"/>
  <c r="K2297" i="3" s="1"/>
  <c r="K2298" i="3" s="1"/>
  <c r="K2299" i="3" s="1"/>
  <c r="K2300" i="3" s="1"/>
  <c r="K2301" i="3" s="1"/>
  <c r="K2302" i="3" s="1"/>
  <c r="K2303" i="3" s="1"/>
  <c r="K2304" i="3" s="1"/>
  <c r="K2305" i="3" s="1"/>
  <c r="K2306" i="3" s="1"/>
  <c r="K2307" i="3" s="1"/>
  <c r="K2308" i="3" s="1"/>
  <c r="K2309" i="3" s="1"/>
  <c r="K2310" i="3" s="1"/>
  <c r="L2254" i="3"/>
  <c r="D2255" i="3"/>
  <c r="E2255" i="3"/>
  <c r="L2255" i="3"/>
  <c r="D2256" i="3"/>
  <c r="E2256" i="3"/>
  <c r="L2256" i="3"/>
  <c r="D2257" i="3"/>
  <c r="E2257" i="3"/>
  <c r="L2257" i="3"/>
  <c r="D2258" i="3"/>
  <c r="E2258" i="3"/>
  <c r="L2258" i="3"/>
  <c r="D2259" i="3"/>
  <c r="E2259" i="3"/>
  <c r="L2259" i="3"/>
  <c r="D2260" i="3"/>
  <c r="E2260" i="3"/>
  <c r="L2260" i="3"/>
  <c r="D2261" i="3"/>
  <c r="E2261" i="3"/>
  <c r="L2261" i="3"/>
  <c r="D2262" i="3"/>
  <c r="E2262" i="3"/>
  <c r="L2262" i="3"/>
  <c r="D2263" i="3"/>
  <c r="E2263" i="3"/>
  <c r="L2263" i="3"/>
  <c r="D2264" i="3"/>
  <c r="E2264" i="3"/>
  <c r="L2264" i="3"/>
  <c r="D2265" i="3"/>
  <c r="E2265" i="3"/>
  <c r="L2265" i="3"/>
  <c r="D2266" i="3"/>
  <c r="E2266" i="3"/>
  <c r="L2266" i="3"/>
  <c r="D2267" i="3"/>
  <c r="E2267" i="3"/>
  <c r="L2267" i="3"/>
  <c r="D2268" i="3"/>
  <c r="E2268" i="3"/>
  <c r="L2268" i="3"/>
  <c r="D2269" i="3"/>
  <c r="E2269" i="3"/>
  <c r="L2269" i="3"/>
  <c r="D2270" i="3"/>
  <c r="E2270" i="3"/>
  <c r="L2270" i="3"/>
  <c r="D2271" i="3"/>
  <c r="E2271" i="3"/>
  <c r="L2271" i="3"/>
  <c r="D2272" i="3"/>
  <c r="E2272" i="3"/>
  <c r="L2272" i="3"/>
  <c r="D2273" i="3"/>
  <c r="E2273" i="3"/>
  <c r="L2273" i="3"/>
  <c r="D2274" i="3"/>
  <c r="E2274" i="3"/>
  <c r="L2274" i="3"/>
  <c r="D2275" i="3"/>
  <c r="E2275" i="3"/>
  <c r="L2275" i="3"/>
  <c r="D2276" i="3"/>
  <c r="E2276" i="3"/>
  <c r="L2276" i="3"/>
  <c r="D2277" i="3"/>
  <c r="E2277" i="3"/>
  <c r="L2277" i="3"/>
  <c r="D2278" i="3"/>
  <c r="E2278" i="3"/>
  <c r="L2278" i="3"/>
  <c r="D2279" i="3"/>
  <c r="E2279" i="3"/>
  <c r="L2279" i="3"/>
  <c r="D2280" i="3"/>
  <c r="E2280" i="3"/>
  <c r="L2280" i="3"/>
  <c r="D2281" i="3"/>
  <c r="E2281" i="3"/>
  <c r="L2281" i="3"/>
  <c r="D2282" i="3"/>
  <c r="E2282" i="3"/>
  <c r="L2282" i="3"/>
  <c r="D2283" i="3"/>
  <c r="E2283" i="3"/>
  <c r="L2283" i="3"/>
  <c r="D2284" i="3"/>
  <c r="E2284" i="3"/>
  <c r="L2284" i="3"/>
  <c r="D2285" i="3"/>
  <c r="E2285" i="3"/>
  <c r="L2285" i="3"/>
  <c r="D2286" i="3"/>
  <c r="E2286" i="3"/>
  <c r="L2286" i="3"/>
  <c r="D2287" i="3"/>
  <c r="E2287" i="3"/>
  <c r="L2287" i="3"/>
  <c r="D2288" i="3"/>
  <c r="E2288" i="3"/>
  <c r="L2288" i="3"/>
  <c r="D2289" i="3"/>
  <c r="E2289" i="3"/>
  <c r="L2289" i="3"/>
  <c r="D2290" i="3"/>
  <c r="E2290" i="3"/>
  <c r="L2290" i="3"/>
  <c r="D2291" i="3"/>
  <c r="E2291" i="3"/>
  <c r="L2291" i="3"/>
  <c r="D2292" i="3"/>
  <c r="E2292" i="3"/>
  <c r="L2292" i="3"/>
  <c r="D2293" i="3"/>
  <c r="E2293" i="3"/>
  <c r="L2293" i="3"/>
  <c r="D2294" i="3"/>
  <c r="E2294" i="3"/>
  <c r="L2294" i="3"/>
  <c r="D2295" i="3"/>
  <c r="E2295" i="3"/>
  <c r="L2295" i="3"/>
  <c r="D2296" i="3"/>
  <c r="E2296" i="3"/>
  <c r="L2296" i="3"/>
  <c r="D2297" i="3"/>
  <c r="E2297" i="3"/>
  <c r="L2297" i="3"/>
  <c r="D2298" i="3"/>
  <c r="E2298" i="3"/>
  <c r="L2298" i="3"/>
  <c r="D2299" i="3"/>
  <c r="E2299" i="3"/>
  <c r="L2299" i="3"/>
  <c r="D2300" i="3"/>
  <c r="E2300" i="3"/>
  <c r="L2300" i="3"/>
  <c r="D2301" i="3"/>
  <c r="E2301" i="3"/>
  <c r="L2301" i="3"/>
  <c r="D2302" i="3"/>
  <c r="E2302" i="3"/>
  <c r="L2302" i="3"/>
  <c r="D2303" i="3"/>
  <c r="E2303" i="3"/>
  <c r="L2303" i="3"/>
  <c r="D2304" i="3"/>
  <c r="E2304" i="3"/>
  <c r="L2304" i="3"/>
  <c r="D2305" i="3"/>
  <c r="E2305" i="3"/>
  <c r="L2305" i="3"/>
  <c r="D2306" i="3"/>
  <c r="E2306" i="3"/>
  <c r="L2306" i="3"/>
  <c r="D2307" i="3"/>
  <c r="E2307" i="3"/>
  <c r="L2307" i="3"/>
  <c r="D2308" i="3"/>
  <c r="E2308" i="3"/>
  <c r="L2308" i="3"/>
  <c r="D2309" i="3"/>
  <c r="E2309" i="3"/>
  <c r="L2309" i="3"/>
  <c r="D2310" i="3"/>
  <c r="E2310" i="3"/>
  <c r="L2310" i="3"/>
  <c r="E2312" i="3"/>
  <c r="I2312" i="3"/>
  <c r="I2313" i="3" s="1"/>
  <c r="I2314" i="3" s="1"/>
  <c r="I2315" i="3" s="1"/>
  <c r="I2316" i="3" s="1"/>
  <c r="I2317" i="3" s="1"/>
  <c r="I2318" i="3" s="1"/>
  <c r="I2319" i="3" s="1"/>
  <c r="I2320" i="3" s="1"/>
  <c r="I2321" i="3" s="1"/>
  <c r="I2322" i="3" s="1"/>
  <c r="I2323" i="3" s="1"/>
  <c r="I2324" i="3" s="1"/>
  <c r="I2325" i="3" s="1"/>
  <c r="I2326" i="3" s="1"/>
  <c r="I2327" i="3" s="1"/>
  <c r="I2328" i="3" s="1"/>
  <c r="I2329" i="3" s="1"/>
  <c r="I2330" i="3" s="1"/>
  <c r="I2331" i="3" s="1"/>
  <c r="I2332" i="3" s="1"/>
  <c r="I2333" i="3" s="1"/>
  <c r="I2334" i="3" s="1"/>
  <c r="I2335" i="3" s="1"/>
  <c r="I2336" i="3" s="1"/>
  <c r="I2337" i="3" s="1"/>
  <c r="I2338" i="3" s="1"/>
  <c r="I2339" i="3" s="1"/>
  <c r="I2340" i="3" s="1"/>
  <c r="I2341" i="3" s="1"/>
  <c r="I2342" i="3" s="1"/>
  <c r="I2343" i="3" s="1"/>
  <c r="I2344" i="3" s="1"/>
  <c r="I2345" i="3" s="1"/>
  <c r="I2346" i="3" s="1"/>
  <c r="I2347" i="3" s="1"/>
  <c r="I2348" i="3" s="1"/>
  <c r="I2349" i="3" s="1"/>
  <c r="I2350" i="3" s="1"/>
  <c r="I2351" i="3" s="1"/>
  <c r="I2352" i="3" s="1"/>
  <c r="I2353" i="3" s="1"/>
  <c r="I2354" i="3" s="1"/>
  <c r="I2355" i="3" s="1"/>
  <c r="I2356" i="3" s="1"/>
  <c r="I2357" i="3" s="1"/>
  <c r="I2358" i="3" s="1"/>
  <c r="I2359" i="3" s="1"/>
  <c r="I2360" i="3" s="1"/>
  <c r="I2361" i="3" s="1"/>
  <c r="I2362" i="3" s="1"/>
  <c r="I2363" i="3" s="1"/>
  <c r="I2364" i="3" s="1"/>
  <c r="I2365" i="3" s="1"/>
  <c r="I2366" i="3" s="1"/>
  <c r="I2367" i="3" s="1"/>
  <c r="I2368" i="3" s="1"/>
  <c r="I2369" i="3" s="1"/>
  <c r="I2370" i="3" s="1"/>
  <c r="I2371" i="3" s="1"/>
  <c r="I2372" i="3" s="1"/>
  <c r="I2373" i="3" s="1"/>
  <c r="I2374" i="3" s="1"/>
  <c r="I2375" i="3" s="1"/>
  <c r="I2376" i="3" s="1"/>
  <c r="L2312" i="3"/>
  <c r="M2312" i="3"/>
  <c r="E2313" i="3"/>
  <c r="L2313" i="3"/>
  <c r="M2313" i="3"/>
  <c r="E2314" i="3"/>
  <c r="L2314" i="3"/>
  <c r="M2314" i="3"/>
  <c r="E2315" i="3"/>
  <c r="L2315" i="3"/>
  <c r="M2315" i="3"/>
  <c r="E2316" i="3"/>
  <c r="L2316" i="3"/>
  <c r="M2316" i="3"/>
  <c r="E2317" i="3"/>
  <c r="L2317" i="3"/>
  <c r="M2317" i="3"/>
  <c r="E2318" i="3"/>
  <c r="L2318" i="3"/>
  <c r="M2318" i="3"/>
  <c r="E2319" i="3"/>
  <c r="L2319" i="3"/>
  <c r="M2319" i="3"/>
  <c r="E2320" i="3"/>
  <c r="L2320" i="3"/>
  <c r="M2320" i="3"/>
  <c r="E2321" i="3"/>
  <c r="L2321" i="3"/>
  <c r="M2321" i="3"/>
  <c r="E2322" i="3"/>
  <c r="L2322" i="3"/>
  <c r="M2322" i="3"/>
  <c r="E2323" i="3"/>
  <c r="L2323" i="3"/>
  <c r="M2323" i="3"/>
  <c r="E2324" i="3"/>
  <c r="L2324" i="3"/>
  <c r="M2324" i="3"/>
  <c r="E2325" i="3"/>
  <c r="L2325" i="3"/>
  <c r="M2325" i="3"/>
  <c r="E2326" i="3"/>
  <c r="L2326" i="3"/>
  <c r="M2326" i="3"/>
  <c r="E2327" i="3"/>
  <c r="L2327" i="3"/>
  <c r="M2327" i="3"/>
  <c r="E2328" i="3"/>
  <c r="L2328" i="3"/>
  <c r="M2328" i="3"/>
  <c r="E2329" i="3"/>
  <c r="L2329" i="3"/>
  <c r="M2329" i="3"/>
  <c r="E2330" i="3"/>
  <c r="L2330" i="3"/>
  <c r="M2330" i="3"/>
  <c r="E2331" i="3"/>
  <c r="L2331" i="3"/>
  <c r="M2331" i="3"/>
  <c r="E2332" i="3"/>
  <c r="L2332" i="3"/>
  <c r="M2332" i="3"/>
  <c r="E2333" i="3"/>
  <c r="L2333" i="3"/>
  <c r="M2333" i="3"/>
  <c r="E2334" i="3"/>
  <c r="L2334" i="3"/>
  <c r="M2334" i="3"/>
  <c r="E2335" i="3"/>
  <c r="L2335" i="3"/>
  <c r="M2335" i="3"/>
  <c r="E2336" i="3"/>
  <c r="L2336" i="3"/>
  <c r="M2336" i="3"/>
  <c r="E2337" i="3"/>
  <c r="L2337" i="3"/>
  <c r="M2337" i="3"/>
  <c r="E2338" i="3"/>
  <c r="L2338" i="3"/>
  <c r="M2338" i="3"/>
  <c r="E2339" i="3"/>
  <c r="L2339" i="3"/>
  <c r="M2339" i="3"/>
  <c r="E2340" i="3"/>
  <c r="L2340" i="3"/>
  <c r="M2340" i="3"/>
  <c r="E2341" i="3"/>
  <c r="L2341" i="3"/>
  <c r="M2341" i="3"/>
  <c r="E2342" i="3"/>
  <c r="L2342" i="3"/>
  <c r="M2342" i="3"/>
  <c r="E2343" i="3"/>
  <c r="L2343" i="3"/>
  <c r="M2343" i="3"/>
  <c r="E2344" i="3"/>
  <c r="L2344" i="3"/>
  <c r="M2344" i="3"/>
  <c r="E2345" i="3"/>
  <c r="L2345" i="3"/>
  <c r="M2345" i="3"/>
  <c r="E2346" i="3"/>
  <c r="L2346" i="3"/>
  <c r="M2346" i="3"/>
  <c r="E2347" i="3"/>
  <c r="L2347" i="3"/>
  <c r="M2347" i="3"/>
  <c r="E2348" i="3"/>
  <c r="L2348" i="3"/>
  <c r="M2348" i="3"/>
  <c r="E2349" i="3"/>
  <c r="L2349" i="3"/>
  <c r="M2349" i="3"/>
  <c r="E2350" i="3"/>
  <c r="L2350" i="3"/>
  <c r="M2350" i="3"/>
  <c r="E2351" i="3"/>
  <c r="L2351" i="3"/>
  <c r="M2351" i="3"/>
  <c r="E2352" i="3"/>
  <c r="L2352" i="3"/>
  <c r="M2352" i="3"/>
  <c r="E2353" i="3"/>
  <c r="L2353" i="3"/>
  <c r="M2353" i="3"/>
  <c r="E2354" i="3"/>
  <c r="L2354" i="3"/>
  <c r="M2354" i="3"/>
  <c r="E2355" i="3"/>
  <c r="L2355" i="3"/>
  <c r="M2355" i="3"/>
  <c r="E2356" i="3"/>
  <c r="L2356" i="3"/>
  <c r="M2356" i="3"/>
  <c r="E2357" i="3"/>
  <c r="L2357" i="3"/>
  <c r="M2357" i="3"/>
  <c r="E2358" i="3"/>
  <c r="L2358" i="3"/>
  <c r="M2358" i="3"/>
  <c r="E2359" i="3"/>
  <c r="L2359" i="3"/>
  <c r="M2359" i="3"/>
  <c r="E2360" i="3"/>
  <c r="L2360" i="3"/>
  <c r="M2360" i="3"/>
  <c r="E2361" i="3"/>
  <c r="L2361" i="3"/>
  <c r="M2361" i="3"/>
  <c r="E2362" i="3"/>
  <c r="L2362" i="3"/>
  <c r="M2362" i="3"/>
  <c r="E2363" i="3"/>
  <c r="L2363" i="3"/>
  <c r="M2363" i="3"/>
  <c r="E2364" i="3"/>
  <c r="L2364" i="3"/>
  <c r="M2364" i="3"/>
  <c r="E2365" i="3"/>
  <c r="L2365" i="3"/>
  <c r="M2365" i="3"/>
  <c r="E2366" i="3"/>
  <c r="L2366" i="3"/>
  <c r="M2366" i="3"/>
  <c r="E2367" i="3"/>
  <c r="L2367" i="3"/>
  <c r="M2367" i="3"/>
  <c r="E2368" i="3"/>
  <c r="L2368" i="3"/>
  <c r="M2368" i="3"/>
  <c r="E2369" i="3"/>
  <c r="L2369" i="3"/>
  <c r="M2369" i="3"/>
  <c r="E2370" i="3"/>
  <c r="L2370" i="3"/>
  <c r="M2370" i="3"/>
  <c r="E2371" i="3"/>
  <c r="L2371" i="3"/>
  <c r="M2371" i="3"/>
  <c r="E2372" i="3"/>
  <c r="L2372" i="3"/>
  <c r="M2372" i="3"/>
  <c r="E2373" i="3"/>
  <c r="L2373" i="3"/>
  <c r="M2373" i="3"/>
  <c r="E2374" i="3"/>
  <c r="L2374" i="3"/>
  <c r="M2374" i="3"/>
  <c r="E2375" i="3"/>
  <c r="L2375" i="3"/>
  <c r="M2375" i="3"/>
  <c r="E2376" i="3"/>
  <c r="L2376" i="3"/>
  <c r="M2376" i="3"/>
  <c r="D2378" i="3"/>
  <c r="E2378" i="3"/>
  <c r="I2378" i="3"/>
  <c r="I2379" i="3" s="1"/>
  <c r="I2380" i="3" s="1"/>
  <c r="I2381" i="3" s="1"/>
  <c r="I2382" i="3" s="1"/>
  <c r="I2383" i="3" s="1"/>
  <c r="I2384" i="3" s="1"/>
  <c r="I2385" i="3" s="1"/>
  <c r="I2386" i="3" s="1"/>
  <c r="I2387" i="3" s="1"/>
  <c r="I2388" i="3" s="1"/>
  <c r="I2389" i="3" s="1"/>
  <c r="I2390" i="3" s="1"/>
  <c r="I2391" i="3" s="1"/>
  <c r="I2392" i="3" s="1"/>
  <c r="I2393" i="3" s="1"/>
  <c r="I2394" i="3" s="1"/>
  <c r="I2395" i="3" s="1"/>
  <c r="I2396" i="3" s="1"/>
  <c r="I2397" i="3" s="1"/>
  <c r="I2398" i="3" s="1"/>
  <c r="I2399" i="3" s="1"/>
  <c r="I2400" i="3" s="1"/>
  <c r="I2401" i="3" s="1"/>
  <c r="I2402" i="3" s="1"/>
  <c r="I2403" i="3" s="1"/>
  <c r="I2404" i="3" s="1"/>
  <c r="I2405" i="3" s="1"/>
  <c r="I2406" i="3" s="1"/>
  <c r="I2407" i="3" s="1"/>
  <c r="I2408" i="3" s="1"/>
  <c r="I2409" i="3" s="1"/>
  <c r="I2410" i="3" s="1"/>
  <c r="I2411" i="3" s="1"/>
  <c r="I2412" i="3" s="1"/>
  <c r="I2413" i="3" s="1"/>
  <c r="I2414" i="3" s="1"/>
  <c r="I2415" i="3" s="1"/>
  <c r="I2416" i="3" s="1"/>
  <c r="I2417" i="3" s="1"/>
  <c r="I2418" i="3" s="1"/>
  <c r="I2419" i="3" s="1"/>
  <c r="I2420" i="3" s="1"/>
  <c r="I2421" i="3" s="1"/>
  <c r="I2422" i="3" s="1"/>
  <c r="I2423" i="3" s="1"/>
  <c r="I2424" i="3" s="1"/>
  <c r="I2425" i="3" s="1"/>
  <c r="I2426" i="3" s="1"/>
  <c r="I2427" i="3" s="1"/>
  <c r="I2428" i="3" s="1"/>
  <c r="I2429" i="3" s="1"/>
  <c r="I2430" i="3" s="1"/>
  <c r="I2431" i="3" s="1"/>
  <c r="I2432" i="3" s="1"/>
  <c r="I2433" i="3" s="1"/>
  <c r="I2434" i="3" s="1"/>
  <c r="I2435" i="3" s="1"/>
  <c r="I2436" i="3" s="1"/>
  <c r="I2437" i="3" s="1"/>
  <c r="I2438" i="3" s="1"/>
  <c r="I2439" i="3" s="1"/>
  <c r="I2440" i="3" s="1"/>
  <c r="I2441" i="3" s="1"/>
  <c r="I2442" i="3" s="1"/>
  <c r="L2378" i="3"/>
  <c r="D2379" i="3"/>
  <c r="E2379" i="3"/>
  <c r="L2379" i="3"/>
  <c r="D2380" i="3"/>
  <c r="E2380" i="3"/>
  <c r="L2380" i="3"/>
  <c r="D2381" i="3"/>
  <c r="E2381" i="3"/>
  <c r="L2381" i="3"/>
  <c r="D2382" i="3"/>
  <c r="E2382" i="3"/>
  <c r="L2382" i="3"/>
  <c r="D2383" i="3"/>
  <c r="E2383" i="3"/>
  <c r="L2383" i="3"/>
  <c r="D2384" i="3"/>
  <c r="E2384" i="3"/>
  <c r="L2384" i="3"/>
  <c r="D2385" i="3"/>
  <c r="E2385" i="3"/>
  <c r="L2385" i="3"/>
  <c r="D2386" i="3"/>
  <c r="E2386" i="3"/>
  <c r="L2386" i="3"/>
  <c r="D2387" i="3"/>
  <c r="E2387" i="3"/>
  <c r="L2387" i="3"/>
  <c r="D2388" i="3"/>
  <c r="E2388" i="3"/>
  <c r="L2388" i="3"/>
  <c r="D2389" i="3"/>
  <c r="E2389" i="3"/>
  <c r="L2389" i="3"/>
  <c r="D2390" i="3"/>
  <c r="E2390" i="3"/>
  <c r="L2390" i="3"/>
  <c r="D2391" i="3"/>
  <c r="E2391" i="3"/>
  <c r="L2391" i="3"/>
  <c r="D2392" i="3"/>
  <c r="E2392" i="3"/>
  <c r="L2392" i="3"/>
  <c r="D2393" i="3"/>
  <c r="E2393" i="3"/>
  <c r="L2393" i="3"/>
  <c r="D2394" i="3"/>
  <c r="E2394" i="3"/>
  <c r="L2394" i="3"/>
  <c r="D2395" i="3"/>
  <c r="E2395" i="3"/>
  <c r="L2395" i="3"/>
  <c r="D2396" i="3"/>
  <c r="E2396" i="3"/>
  <c r="L2396" i="3"/>
  <c r="D2397" i="3"/>
  <c r="E2397" i="3"/>
  <c r="L2397" i="3"/>
  <c r="D2398" i="3"/>
  <c r="E2398" i="3"/>
  <c r="L2398" i="3"/>
  <c r="D2399" i="3"/>
  <c r="E2399" i="3"/>
  <c r="L2399" i="3"/>
  <c r="D2400" i="3"/>
  <c r="E2400" i="3"/>
  <c r="L2400" i="3"/>
  <c r="D2401" i="3"/>
  <c r="E2401" i="3"/>
  <c r="L2401" i="3"/>
  <c r="D2402" i="3"/>
  <c r="E2402" i="3"/>
  <c r="L2402" i="3"/>
  <c r="D2403" i="3"/>
  <c r="E2403" i="3"/>
  <c r="L2403" i="3"/>
  <c r="D2404" i="3"/>
  <c r="E2404" i="3"/>
  <c r="L2404" i="3"/>
  <c r="D2405" i="3"/>
  <c r="E2405" i="3"/>
  <c r="L2405" i="3"/>
  <c r="D2406" i="3"/>
  <c r="E2406" i="3"/>
  <c r="L2406" i="3"/>
  <c r="D2407" i="3"/>
  <c r="E2407" i="3"/>
  <c r="L2407" i="3"/>
  <c r="D2408" i="3"/>
  <c r="E2408" i="3"/>
  <c r="L2408" i="3"/>
  <c r="D2409" i="3"/>
  <c r="E2409" i="3"/>
  <c r="L2409" i="3"/>
  <c r="D2410" i="3"/>
  <c r="E2410" i="3"/>
  <c r="L2410" i="3"/>
  <c r="D2411" i="3"/>
  <c r="E2411" i="3"/>
  <c r="L2411" i="3"/>
  <c r="D2412" i="3"/>
  <c r="E2412" i="3"/>
  <c r="L2412" i="3"/>
  <c r="D2413" i="3"/>
  <c r="E2413" i="3"/>
  <c r="L2413" i="3"/>
  <c r="D2414" i="3"/>
  <c r="E2414" i="3"/>
  <c r="L2414" i="3"/>
  <c r="D2415" i="3"/>
  <c r="E2415" i="3"/>
  <c r="L2415" i="3"/>
  <c r="D2416" i="3"/>
  <c r="E2416" i="3"/>
  <c r="L2416" i="3"/>
  <c r="D2417" i="3"/>
  <c r="E2417" i="3"/>
  <c r="L2417" i="3"/>
  <c r="D2418" i="3"/>
  <c r="E2418" i="3"/>
  <c r="L2418" i="3"/>
  <c r="D2419" i="3"/>
  <c r="E2419" i="3"/>
  <c r="L2419" i="3"/>
  <c r="D2420" i="3"/>
  <c r="E2420" i="3"/>
  <c r="L2420" i="3"/>
  <c r="D2421" i="3"/>
  <c r="E2421" i="3"/>
  <c r="L2421" i="3"/>
  <c r="D2422" i="3"/>
  <c r="E2422" i="3"/>
  <c r="L2422" i="3"/>
  <c r="D2423" i="3"/>
  <c r="E2423" i="3"/>
  <c r="L2423" i="3"/>
  <c r="D2424" i="3"/>
  <c r="E2424" i="3"/>
  <c r="L2424" i="3"/>
  <c r="D2425" i="3"/>
  <c r="E2425" i="3"/>
  <c r="L2425" i="3"/>
  <c r="D2426" i="3"/>
  <c r="E2426" i="3"/>
  <c r="L2426" i="3"/>
  <c r="D2427" i="3"/>
  <c r="E2427" i="3"/>
  <c r="L2427" i="3"/>
  <c r="D2428" i="3"/>
  <c r="E2428" i="3"/>
  <c r="L2428" i="3"/>
  <c r="D2429" i="3"/>
  <c r="E2429" i="3"/>
  <c r="L2429" i="3"/>
  <c r="D2430" i="3"/>
  <c r="E2430" i="3"/>
  <c r="L2430" i="3"/>
  <c r="D2431" i="3"/>
  <c r="E2431" i="3"/>
  <c r="L2431" i="3"/>
  <c r="D2432" i="3"/>
  <c r="E2432" i="3"/>
  <c r="L2432" i="3"/>
  <c r="D2433" i="3"/>
  <c r="E2433" i="3"/>
  <c r="L2433" i="3"/>
  <c r="D2434" i="3"/>
  <c r="E2434" i="3"/>
  <c r="L2434" i="3"/>
  <c r="D2435" i="3"/>
  <c r="E2435" i="3"/>
  <c r="L2435" i="3"/>
  <c r="D2436" i="3"/>
  <c r="E2436" i="3"/>
  <c r="L2436" i="3"/>
  <c r="D2437" i="3"/>
  <c r="E2437" i="3"/>
  <c r="L2437" i="3"/>
  <c r="D2438" i="3"/>
  <c r="E2438" i="3"/>
  <c r="L2438" i="3"/>
  <c r="D2439" i="3"/>
  <c r="E2439" i="3"/>
  <c r="L2439" i="3"/>
  <c r="D2440" i="3"/>
  <c r="E2440" i="3"/>
  <c r="L2440" i="3"/>
  <c r="D2441" i="3"/>
  <c r="E2441" i="3"/>
  <c r="L2441" i="3"/>
  <c r="D2442" i="3"/>
  <c r="E2442" i="3"/>
  <c r="L2442" i="3"/>
  <c r="D2444" i="3"/>
  <c r="E2444" i="3"/>
  <c r="I2444" i="3"/>
  <c r="I2445" i="3" s="1"/>
  <c r="I2446" i="3" s="1"/>
  <c r="I2447" i="3" s="1"/>
  <c r="I2448" i="3" s="1"/>
  <c r="I2449" i="3" s="1"/>
  <c r="I2450" i="3" s="1"/>
  <c r="I2451" i="3" s="1"/>
  <c r="I2452" i="3" s="1"/>
  <c r="I2453" i="3" s="1"/>
  <c r="I2454" i="3" s="1"/>
  <c r="I2455" i="3" s="1"/>
  <c r="I2456" i="3" s="1"/>
  <c r="I2457" i="3" s="1"/>
  <c r="I2458" i="3" s="1"/>
  <c r="I2459" i="3" s="1"/>
  <c r="I2460" i="3" s="1"/>
  <c r="I2461" i="3" s="1"/>
  <c r="I2462" i="3" s="1"/>
  <c r="I2463" i="3" s="1"/>
  <c r="I2464" i="3" s="1"/>
  <c r="I2465" i="3" s="1"/>
  <c r="I2466" i="3" s="1"/>
  <c r="I2467" i="3" s="1"/>
  <c r="I2468" i="3" s="1"/>
  <c r="I2469" i="3" s="1"/>
  <c r="I2470" i="3" s="1"/>
  <c r="I2471" i="3" s="1"/>
  <c r="I2472" i="3" s="1"/>
  <c r="I2473" i="3" s="1"/>
  <c r="I2474" i="3" s="1"/>
  <c r="I2475" i="3" s="1"/>
  <c r="I2476" i="3" s="1"/>
  <c r="I2477" i="3" s="1"/>
  <c r="I2478" i="3" s="1"/>
  <c r="I2479" i="3" s="1"/>
  <c r="I2480" i="3" s="1"/>
  <c r="I2481" i="3" s="1"/>
  <c r="I2482" i="3" s="1"/>
  <c r="I2483" i="3" s="1"/>
  <c r="I2484" i="3" s="1"/>
  <c r="I2485" i="3" s="1"/>
  <c r="I2486" i="3" s="1"/>
  <c r="I2487" i="3" s="1"/>
  <c r="I2488" i="3" s="1"/>
  <c r="I2489" i="3" s="1"/>
  <c r="I2490" i="3" s="1"/>
  <c r="I2491" i="3" s="1"/>
  <c r="I2492" i="3" s="1"/>
  <c r="I2493" i="3" s="1"/>
  <c r="I2494" i="3" s="1"/>
  <c r="I2495" i="3" s="1"/>
  <c r="I2496" i="3" s="1"/>
  <c r="I2497" i="3" s="1"/>
  <c r="I2498" i="3" s="1"/>
  <c r="I2499" i="3" s="1"/>
  <c r="I2500" i="3" s="1"/>
  <c r="I2501" i="3" s="1"/>
  <c r="I2502" i="3" s="1"/>
  <c r="I2503" i="3" s="1"/>
  <c r="I2504" i="3" s="1"/>
  <c r="I2505" i="3" s="1"/>
  <c r="I2506" i="3" s="1"/>
  <c r="I2507" i="3" s="1"/>
  <c r="I2508" i="3" s="1"/>
  <c r="L2444" i="3"/>
  <c r="D2445" i="3"/>
  <c r="E2445" i="3"/>
  <c r="L2445" i="3"/>
  <c r="D2446" i="3"/>
  <c r="E2446" i="3"/>
  <c r="L2446" i="3"/>
  <c r="D2447" i="3"/>
  <c r="E2447" i="3"/>
  <c r="L2447" i="3"/>
  <c r="D2448" i="3"/>
  <c r="E2448" i="3"/>
  <c r="L2448" i="3"/>
  <c r="D2449" i="3"/>
  <c r="E2449" i="3"/>
  <c r="L2449" i="3"/>
  <c r="D2450" i="3"/>
  <c r="E2450" i="3"/>
  <c r="L2450" i="3"/>
  <c r="D2451" i="3"/>
  <c r="E2451" i="3"/>
  <c r="L2451" i="3"/>
  <c r="D2452" i="3"/>
  <c r="E2452" i="3"/>
  <c r="L2452" i="3"/>
  <c r="D2453" i="3"/>
  <c r="E2453" i="3"/>
  <c r="L2453" i="3"/>
  <c r="D2454" i="3"/>
  <c r="E2454" i="3"/>
  <c r="L2454" i="3"/>
  <c r="D2455" i="3"/>
  <c r="E2455" i="3"/>
  <c r="L2455" i="3"/>
  <c r="D2456" i="3"/>
  <c r="E2456" i="3"/>
  <c r="L2456" i="3"/>
  <c r="D2457" i="3"/>
  <c r="E2457" i="3"/>
  <c r="L2457" i="3"/>
  <c r="D2458" i="3"/>
  <c r="E2458" i="3"/>
  <c r="L2458" i="3"/>
  <c r="D2459" i="3"/>
  <c r="E2459" i="3"/>
  <c r="L2459" i="3"/>
  <c r="D2460" i="3"/>
  <c r="E2460" i="3"/>
  <c r="L2460" i="3"/>
  <c r="D2461" i="3"/>
  <c r="E2461" i="3"/>
  <c r="L2461" i="3"/>
  <c r="D2462" i="3"/>
  <c r="E2462" i="3"/>
  <c r="L2462" i="3"/>
  <c r="D2463" i="3"/>
  <c r="E2463" i="3"/>
  <c r="L2463" i="3"/>
  <c r="D2464" i="3"/>
  <c r="E2464" i="3"/>
  <c r="L2464" i="3"/>
  <c r="D2465" i="3"/>
  <c r="E2465" i="3"/>
  <c r="L2465" i="3"/>
  <c r="D2466" i="3"/>
  <c r="E2466" i="3"/>
  <c r="L2466" i="3"/>
  <c r="D2467" i="3"/>
  <c r="E2467" i="3"/>
  <c r="L2467" i="3"/>
  <c r="D2468" i="3"/>
  <c r="E2468" i="3"/>
  <c r="L2468" i="3"/>
  <c r="D2469" i="3"/>
  <c r="E2469" i="3"/>
  <c r="L2469" i="3"/>
  <c r="D2470" i="3"/>
  <c r="E2470" i="3"/>
  <c r="L2470" i="3"/>
  <c r="D2471" i="3"/>
  <c r="E2471" i="3"/>
  <c r="L2471" i="3"/>
  <c r="D2472" i="3"/>
  <c r="E2472" i="3"/>
  <c r="L2472" i="3"/>
  <c r="D2473" i="3"/>
  <c r="E2473" i="3"/>
  <c r="L2473" i="3"/>
  <c r="D2474" i="3"/>
  <c r="E2474" i="3"/>
  <c r="L2474" i="3"/>
  <c r="D2475" i="3"/>
  <c r="E2475" i="3"/>
  <c r="L2475" i="3"/>
  <c r="D2476" i="3"/>
  <c r="E2476" i="3"/>
  <c r="L2476" i="3"/>
  <c r="D2477" i="3"/>
  <c r="E2477" i="3"/>
  <c r="L2477" i="3"/>
  <c r="D2478" i="3"/>
  <c r="E2478" i="3"/>
  <c r="L2478" i="3"/>
  <c r="D2479" i="3"/>
  <c r="E2479" i="3"/>
  <c r="L2479" i="3"/>
  <c r="D2480" i="3"/>
  <c r="E2480" i="3"/>
  <c r="L2480" i="3"/>
  <c r="D2481" i="3"/>
  <c r="E2481" i="3"/>
  <c r="L2481" i="3"/>
  <c r="D2482" i="3"/>
  <c r="E2482" i="3"/>
  <c r="L2482" i="3"/>
  <c r="D2483" i="3"/>
  <c r="E2483" i="3"/>
  <c r="L2483" i="3"/>
  <c r="D2484" i="3"/>
  <c r="E2484" i="3"/>
  <c r="L2484" i="3"/>
  <c r="D2485" i="3"/>
  <c r="E2485" i="3"/>
  <c r="L2485" i="3"/>
  <c r="D2486" i="3"/>
  <c r="E2486" i="3"/>
  <c r="L2486" i="3"/>
  <c r="D2487" i="3"/>
  <c r="E2487" i="3"/>
  <c r="L2487" i="3"/>
  <c r="D2488" i="3"/>
  <c r="E2488" i="3"/>
  <c r="L2488" i="3"/>
  <c r="D2489" i="3"/>
  <c r="E2489" i="3"/>
  <c r="L2489" i="3"/>
  <c r="D2490" i="3"/>
  <c r="E2490" i="3"/>
  <c r="L2490" i="3"/>
  <c r="D2491" i="3"/>
  <c r="E2491" i="3"/>
  <c r="L2491" i="3"/>
  <c r="D2492" i="3"/>
  <c r="E2492" i="3"/>
  <c r="L2492" i="3"/>
  <c r="D2493" i="3"/>
  <c r="E2493" i="3"/>
  <c r="L2493" i="3"/>
  <c r="D2494" i="3"/>
  <c r="E2494" i="3"/>
  <c r="L2494" i="3"/>
  <c r="D2495" i="3"/>
  <c r="E2495" i="3"/>
  <c r="L2495" i="3"/>
  <c r="D2496" i="3"/>
  <c r="E2496" i="3"/>
  <c r="L2496" i="3"/>
  <c r="D2497" i="3"/>
  <c r="E2497" i="3"/>
  <c r="L2497" i="3"/>
  <c r="D2498" i="3"/>
  <c r="E2498" i="3"/>
  <c r="L2498" i="3"/>
  <c r="D2499" i="3"/>
  <c r="E2499" i="3"/>
  <c r="L2499" i="3"/>
  <c r="D2500" i="3"/>
  <c r="E2500" i="3"/>
  <c r="L2500" i="3"/>
  <c r="D2501" i="3"/>
  <c r="E2501" i="3"/>
  <c r="L2501" i="3"/>
  <c r="D2502" i="3"/>
  <c r="E2502" i="3"/>
  <c r="L2502" i="3"/>
  <c r="D2503" i="3"/>
  <c r="E2503" i="3"/>
  <c r="L2503" i="3"/>
  <c r="D2504" i="3"/>
  <c r="E2504" i="3"/>
  <c r="L2504" i="3"/>
  <c r="D2505" i="3"/>
  <c r="E2505" i="3"/>
  <c r="L2505" i="3"/>
  <c r="D2506" i="3"/>
  <c r="E2506" i="3"/>
  <c r="L2506" i="3"/>
  <c r="D2507" i="3"/>
  <c r="E2507" i="3"/>
  <c r="L2507" i="3"/>
  <c r="D2508" i="3"/>
  <c r="E2508" i="3"/>
  <c r="L2508" i="3"/>
  <c r="D2510" i="3"/>
  <c r="E2510" i="3"/>
  <c r="I2510" i="3"/>
  <c r="I2511" i="3" s="1"/>
  <c r="I2512" i="3" s="1"/>
  <c r="I2513" i="3" s="1"/>
  <c r="I2514" i="3" s="1"/>
  <c r="I2515" i="3" s="1"/>
  <c r="I2516" i="3" s="1"/>
  <c r="I2517" i="3" s="1"/>
  <c r="I2518" i="3" s="1"/>
  <c r="I2519" i="3" s="1"/>
  <c r="I2520" i="3" s="1"/>
  <c r="I2521" i="3" s="1"/>
  <c r="I2522" i="3" s="1"/>
  <c r="I2523" i="3" s="1"/>
  <c r="I2524" i="3" s="1"/>
  <c r="I2525" i="3" s="1"/>
  <c r="I2526" i="3" s="1"/>
  <c r="I2527" i="3" s="1"/>
  <c r="I2528" i="3" s="1"/>
  <c r="I2529" i="3" s="1"/>
  <c r="I2530" i="3" s="1"/>
  <c r="I2531" i="3" s="1"/>
  <c r="I2532" i="3" s="1"/>
  <c r="I2533" i="3" s="1"/>
  <c r="I2534" i="3" s="1"/>
  <c r="I2535" i="3" s="1"/>
  <c r="I2536" i="3" s="1"/>
  <c r="I2537" i="3" s="1"/>
  <c r="I2538" i="3" s="1"/>
  <c r="I2539" i="3" s="1"/>
  <c r="I2540" i="3" s="1"/>
  <c r="I2541" i="3" s="1"/>
  <c r="I2542" i="3" s="1"/>
  <c r="I2543" i="3" s="1"/>
  <c r="I2544" i="3" s="1"/>
  <c r="I2545" i="3" s="1"/>
  <c r="I2546" i="3" s="1"/>
  <c r="I2547" i="3" s="1"/>
  <c r="I2548" i="3" s="1"/>
  <c r="I2549" i="3" s="1"/>
  <c r="I2550" i="3" s="1"/>
  <c r="I2551" i="3" s="1"/>
  <c r="I2552" i="3" s="1"/>
  <c r="I2553" i="3" s="1"/>
  <c r="I2554" i="3" s="1"/>
  <c r="I2555" i="3" s="1"/>
  <c r="I2556" i="3" s="1"/>
  <c r="I2557" i="3" s="1"/>
  <c r="I2558" i="3" s="1"/>
  <c r="I2559" i="3" s="1"/>
  <c r="I2560" i="3" s="1"/>
  <c r="I2561" i="3" s="1"/>
  <c r="I2562" i="3" s="1"/>
  <c r="I2563" i="3" s="1"/>
  <c r="I2564" i="3" s="1"/>
  <c r="I2565" i="3" s="1"/>
  <c r="I2566" i="3" s="1"/>
  <c r="I2567" i="3" s="1"/>
  <c r="I2568" i="3" s="1"/>
  <c r="I2569" i="3" s="1"/>
  <c r="I2570" i="3" s="1"/>
  <c r="I2571" i="3" s="1"/>
  <c r="I2572" i="3" s="1"/>
  <c r="I2573" i="3" s="1"/>
  <c r="I2574" i="3" s="1"/>
  <c r="K2510" i="3"/>
  <c r="K2511" i="3" s="1"/>
  <c r="K2512" i="3" s="1"/>
  <c r="K2513" i="3" s="1"/>
  <c r="K2514" i="3" s="1"/>
  <c r="K2515" i="3" s="1"/>
  <c r="L2510" i="3"/>
  <c r="D2511" i="3"/>
  <c r="E2511" i="3"/>
  <c r="L2511" i="3"/>
  <c r="D2512" i="3"/>
  <c r="E2512" i="3"/>
  <c r="L2512" i="3"/>
  <c r="D2513" i="3"/>
  <c r="E2513" i="3"/>
  <c r="L2513" i="3"/>
  <c r="D2514" i="3"/>
  <c r="E2514" i="3"/>
  <c r="L2514" i="3"/>
  <c r="D2515" i="3"/>
  <c r="E2515" i="3"/>
  <c r="L2515" i="3"/>
  <c r="D2516" i="3"/>
  <c r="E2516" i="3"/>
  <c r="K2516" i="3"/>
  <c r="K2517" i="3" s="1"/>
  <c r="K2518" i="3" s="1"/>
  <c r="K2519" i="3" s="1"/>
  <c r="K2520" i="3" s="1"/>
  <c r="K2521" i="3" s="1"/>
  <c r="K2522" i="3" s="1"/>
  <c r="K2523" i="3" s="1"/>
  <c r="K2524" i="3" s="1"/>
  <c r="K2525" i="3" s="1"/>
  <c r="K2526" i="3" s="1"/>
  <c r="K2527" i="3" s="1"/>
  <c r="K2528" i="3" s="1"/>
  <c r="K2529" i="3" s="1"/>
  <c r="K2530" i="3" s="1"/>
  <c r="K2531" i="3" s="1"/>
  <c r="K2532" i="3" s="1"/>
  <c r="K2533" i="3" s="1"/>
  <c r="K2534" i="3" s="1"/>
  <c r="K2535" i="3" s="1"/>
  <c r="K2536" i="3" s="1"/>
  <c r="K2537" i="3" s="1"/>
  <c r="K2538" i="3" s="1"/>
  <c r="K2539" i="3" s="1"/>
  <c r="K2540" i="3" s="1"/>
  <c r="K2541" i="3" s="1"/>
  <c r="K2542" i="3" s="1"/>
  <c r="K2543" i="3" s="1"/>
  <c r="K2544" i="3" s="1"/>
  <c r="K2545" i="3" s="1"/>
  <c r="K2546" i="3" s="1"/>
  <c r="K2547" i="3" s="1"/>
  <c r="K2548" i="3" s="1"/>
  <c r="K2549" i="3" s="1"/>
  <c r="K2550" i="3" s="1"/>
  <c r="K2551" i="3" s="1"/>
  <c r="K2552" i="3" s="1"/>
  <c r="K2553" i="3" s="1"/>
  <c r="K2554" i="3" s="1"/>
  <c r="K2555" i="3" s="1"/>
  <c r="K2556" i="3" s="1"/>
  <c r="K2557" i="3" s="1"/>
  <c r="K2558" i="3" s="1"/>
  <c r="K2559" i="3" s="1"/>
  <c r="K2560" i="3" s="1"/>
  <c r="K2561" i="3" s="1"/>
  <c r="K2562" i="3" s="1"/>
  <c r="K2563" i="3" s="1"/>
  <c r="K2564" i="3" s="1"/>
  <c r="K2565" i="3" s="1"/>
  <c r="K2566" i="3" s="1"/>
  <c r="K2567" i="3" s="1"/>
  <c r="K2568" i="3" s="1"/>
  <c r="K2569" i="3" s="1"/>
  <c r="K2570" i="3" s="1"/>
  <c r="K2571" i="3" s="1"/>
  <c r="K2572" i="3" s="1"/>
  <c r="K2573" i="3" s="1"/>
  <c r="K2574" i="3" s="1"/>
  <c r="L2516" i="3"/>
  <c r="D2517" i="3"/>
  <c r="E2517" i="3"/>
  <c r="L2517" i="3"/>
  <c r="D2518" i="3"/>
  <c r="E2518" i="3"/>
  <c r="L2518" i="3"/>
  <c r="D2519" i="3"/>
  <c r="E2519" i="3"/>
  <c r="L2519" i="3"/>
  <c r="D2520" i="3"/>
  <c r="E2520" i="3"/>
  <c r="L2520" i="3"/>
  <c r="D2521" i="3"/>
  <c r="E2521" i="3"/>
  <c r="L2521" i="3"/>
  <c r="D2522" i="3"/>
  <c r="E2522" i="3"/>
  <c r="L2522" i="3"/>
  <c r="D2523" i="3"/>
  <c r="E2523" i="3"/>
  <c r="L2523" i="3"/>
  <c r="D2524" i="3"/>
  <c r="E2524" i="3"/>
  <c r="L2524" i="3"/>
  <c r="D2525" i="3"/>
  <c r="E2525" i="3"/>
  <c r="L2525" i="3"/>
  <c r="D2526" i="3"/>
  <c r="E2526" i="3"/>
  <c r="L2526" i="3"/>
  <c r="D2527" i="3"/>
  <c r="E2527" i="3"/>
  <c r="L2527" i="3"/>
  <c r="D2528" i="3"/>
  <c r="E2528" i="3"/>
  <c r="L2528" i="3"/>
  <c r="D2529" i="3"/>
  <c r="E2529" i="3"/>
  <c r="L2529" i="3"/>
  <c r="D2530" i="3"/>
  <c r="E2530" i="3"/>
  <c r="L2530" i="3"/>
  <c r="D2531" i="3"/>
  <c r="E2531" i="3"/>
  <c r="L2531" i="3"/>
  <c r="D2532" i="3"/>
  <c r="E2532" i="3"/>
  <c r="L2532" i="3"/>
  <c r="D2533" i="3"/>
  <c r="E2533" i="3"/>
  <c r="L2533" i="3"/>
  <c r="D2534" i="3"/>
  <c r="E2534" i="3"/>
  <c r="L2534" i="3"/>
  <c r="D2535" i="3"/>
  <c r="E2535" i="3"/>
  <c r="L2535" i="3"/>
  <c r="D2536" i="3"/>
  <c r="E2536" i="3"/>
  <c r="L2536" i="3"/>
  <c r="D2537" i="3"/>
  <c r="E2537" i="3"/>
  <c r="L2537" i="3"/>
  <c r="D2538" i="3"/>
  <c r="E2538" i="3"/>
  <c r="L2538" i="3"/>
  <c r="D2539" i="3"/>
  <c r="E2539" i="3"/>
  <c r="L2539" i="3"/>
  <c r="D2540" i="3"/>
  <c r="E2540" i="3"/>
  <c r="L2540" i="3"/>
  <c r="D2541" i="3"/>
  <c r="E2541" i="3"/>
  <c r="L2541" i="3"/>
  <c r="D2542" i="3"/>
  <c r="E2542" i="3"/>
  <c r="L2542" i="3"/>
  <c r="D2543" i="3"/>
  <c r="E2543" i="3"/>
  <c r="L2543" i="3"/>
  <c r="D2544" i="3"/>
  <c r="E2544" i="3"/>
  <c r="L2544" i="3"/>
  <c r="D2545" i="3"/>
  <c r="E2545" i="3"/>
  <c r="L2545" i="3"/>
  <c r="D2546" i="3"/>
  <c r="E2546" i="3"/>
  <c r="L2546" i="3"/>
  <c r="D2547" i="3"/>
  <c r="E2547" i="3"/>
  <c r="L2547" i="3"/>
  <c r="D2548" i="3"/>
  <c r="E2548" i="3"/>
  <c r="L2548" i="3"/>
  <c r="D2549" i="3"/>
  <c r="E2549" i="3"/>
  <c r="L2549" i="3"/>
  <c r="D2550" i="3"/>
  <c r="E2550" i="3"/>
  <c r="L2550" i="3"/>
  <c r="D2551" i="3"/>
  <c r="E2551" i="3"/>
  <c r="L2551" i="3"/>
  <c r="D2552" i="3"/>
  <c r="E2552" i="3"/>
  <c r="L2552" i="3"/>
  <c r="D2553" i="3"/>
  <c r="E2553" i="3"/>
  <c r="L2553" i="3"/>
  <c r="D2554" i="3"/>
  <c r="E2554" i="3"/>
  <c r="L2554" i="3"/>
  <c r="D2555" i="3"/>
  <c r="E2555" i="3"/>
  <c r="L2555" i="3"/>
  <c r="D2556" i="3"/>
  <c r="E2556" i="3"/>
  <c r="L2556" i="3"/>
  <c r="D2557" i="3"/>
  <c r="E2557" i="3"/>
  <c r="L2557" i="3"/>
  <c r="D2558" i="3"/>
  <c r="E2558" i="3"/>
  <c r="L2558" i="3"/>
  <c r="D2559" i="3"/>
  <c r="E2559" i="3"/>
  <c r="L2559" i="3"/>
  <c r="D2560" i="3"/>
  <c r="E2560" i="3"/>
  <c r="L2560" i="3"/>
  <c r="D2561" i="3"/>
  <c r="E2561" i="3"/>
  <c r="L2561" i="3"/>
  <c r="D2562" i="3"/>
  <c r="E2562" i="3"/>
  <c r="L2562" i="3"/>
  <c r="D2563" i="3"/>
  <c r="E2563" i="3"/>
  <c r="L2563" i="3"/>
  <c r="D2564" i="3"/>
  <c r="E2564" i="3"/>
  <c r="L2564" i="3"/>
  <c r="D2565" i="3"/>
  <c r="E2565" i="3"/>
  <c r="L2565" i="3"/>
  <c r="D2566" i="3"/>
  <c r="E2566" i="3"/>
  <c r="L2566" i="3"/>
  <c r="D2567" i="3"/>
  <c r="E2567" i="3"/>
  <c r="L2567" i="3"/>
  <c r="D2568" i="3"/>
  <c r="E2568" i="3"/>
  <c r="L2568" i="3"/>
  <c r="D2569" i="3"/>
  <c r="E2569" i="3"/>
  <c r="L2569" i="3"/>
  <c r="D2570" i="3"/>
  <c r="E2570" i="3"/>
  <c r="L2570" i="3"/>
  <c r="D2571" i="3"/>
  <c r="E2571" i="3"/>
  <c r="L2571" i="3"/>
  <c r="D2572" i="3"/>
  <c r="E2572" i="3"/>
  <c r="L2572" i="3"/>
  <c r="D2573" i="3"/>
  <c r="E2573" i="3"/>
  <c r="L2573" i="3"/>
  <c r="D2574" i="3"/>
  <c r="E2574" i="3"/>
  <c r="L2574" i="3"/>
  <c r="E2576" i="3"/>
  <c r="I2576" i="3"/>
  <c r="I2577" i="3" s="1"/>
  <c r="I2578" i="3" s="1"/>
  <c r="I2579" i="3" s="1"/>
  <c r="I2580" i="3" s="1"/>
  <c r="I2581" i="3" s="1"/>
  <c r="I2582" i="3" s="1"/>
  <c r="I2583" i="3" s="1"/>
  <c r="I2584" i="3" s="1"/>
  <c r="I2585" i="3" s="1"/>
  <c r="I2586" i="3" s="1"/>
  <c r="I2587" i="3" s="1"/>
  <c r="I2588" i="3" s="1"/>
  <c r="I2589" i="3" s="1"/>
  <c r="I2590" i="3" s="1"/>
  <c r="I2591" i="3" s="1"/>
  <c r="I2592" i="3" s="1"/>
  <c r="I2593" i="3" s="1"/>
  <c r="I2594" i="3" s="1"/>
  <c r="I2595" i="3" s="1"/>
  <c r="I2596" i="3" s="1"/>
  <c r="I2597" i="3" s="1"/>
  <c r="I2598" i="3" s="1"/>
  <c r="I2599" i="3" s="1"/>
  <c r="I2600" i="3" s="1"/>
  <c r="I2601" i="3" s="1"/>
  <c r="I2602" i="3" s="1"/>
  <c r="I2603" i="3" s="1"/>
  <c r="I2604" i="3" s="1"/>
  <c r="I2605" i="3" s="1"/>
  <c r="I2606" i="3" s="1"/>
  <c r="I2607" i="3" s="1"/>
  <c r="I2608" i="3" s="1"/>
  <c r="I2609" i="3" s="1"/>
  <c r="I2610" i="3" s="1"/>
  <c r="I2611" i="3" s="1"/>
  <c r="I2612" i="3" s="1"/>
  <c r="I2613" i="3" s="1"/>
  <c r="I2614" i="3" s="1"/>
  <c r="I2615" i="3" s="1"/>
  <c r="I2616" i="3" s="1"/>
  <c r="I2617" i="3" s="1"/>
  <c r="I2618" i="3" s="1"/>
  <c r="I2619" i="3" s="1"/>
  <c r="I2620" i="3" s="1"/>
  <c r="I2621" i="3" s="1"/>
  <c r="I2622" i="3" s="1"/>
  <c r="I2623" i="3" s="1"/>
  <c r="I2624" i="3" s="1"/>
  <c r="I2625" i="3" s="1"/>
  <c r="I2626" i="3" s="1"/>
  <c r="I2627" i="3" s="1"/>
  <c r="I2628" i="3" s="1"/>
  <c r="I2629" i="3" s="1"/>
  <c r="I2630" i="3" s="1"/>
  <c r="I2631" i="3" s="1"/>
  <c r="I2632" i="3" s="1"/>
  <c r="I2633" i="3" s="1"/>
  <c r="I2634" i="3" s="1"/>
  <c r="I2635" i="3" s="1"/>
  <c r="I2636" i="3" s="1"/>
  <c r="I2637" i="3" s="1"/>
  <c r="I2638" i="3" s="1"/>
  <c r="I2639" i="3" s="1"/>
  <c r="I2640" i="3" s="1"/>
  <c r="L2576" i="3"/>
  <c r="M2576" i="3"/>
  <c r="E2577" i="3"/>
  <c r="L2577" i="3"/>
  <c r="M2577" i="3"/>
  <c r="E2578" i="3"/>
  <c r="L2578" i="3"/>
  <c r="M2578" i="3"/>
  <c r="E2579" i="3"/>
  <c r="L2579" i="3"/>
  <c r="M2579" i="3"/>
  <c r="E2580" i="3"/>
  <c r="L2580" i="3"/>
  <c r="M2580" i="3"/>
  <c r="E2581" i="3"/>
  <c r="L2581" i="3"/>
  <c r="M2581" i="3"/>
  <c r="E2582" i="3"/>
  <c r="L2582" i="3"/>
  <c r="M2582" i="3"/>
  <c r="E2583" i="3"/>
  <c r="L2583" i="3"/>
  <c r="M2583" i="3"/>
  <c r="E2584" i="3"/>
  <c r="L2584" i="3"/>
  <c r="M2584" i="3"/>
  <c r="E2585" i="3"/>
  <c r="L2585" i="3"/>
  <c r="M2585" i="3"/>
  <c r="E2586" i="3"/>
  <c r="L2586" i="3"/>
  <c r="M2586" i="3"/>
  <c r="E2587" i="3"/>
  <c r="L2587" i="3"/>
  <c r="M2587" i="3"/>
  <c r="E2588" i="3"/>
  <c r="L2588" i="3"/>
  <c r="M2588" i="3"/>
  <c r="E2589" i="3"/>
  <c r="L2589" i="3"/>
  <c r="M2589" i="3"/>
  <c r="E2590" i="3"/>
  <c r="L2590" i="3"/>
  <c r="M2590" i="3"/>
  <c r="E2591" i="3"/>
  <c r="L2591" i="3"/>
  <c r="M2591" i="3"/>
  <c r="E2592" i="3"/>
  <c r="L2592" i="3"/>
  <c r="M2592" i="3"/>
  <c r="E2593" i="3"/>
  <c r="L2593" i="3"/>
  <c r="M2593" i="3"/>
  <c r="E2594" i="3"/>
  <c r="L2594" i="3"/>
  <c r="M2594" i="3"/>
  <c r="E2595" i="3"/>
  <c r="L2595" i="3"/>
  <c r="M2595" i="3"/>
  <c r="E2596" i="3"/>
  <c r="L2596" i="3"/>
  <c r="M2596" i="3"/>
  <c r="E2597" i="3"/>
  <c r="L2597" i="3"/>
  <c r="M2597" i="3"/>
  <c r="E2598" i="3"/>
  <c r="L2598" i="3"/>
  <c r="M2598" i="3"/>
  <c r="E2599" i="3"/>
  <c r="L2599" i="3"/>
  <c r="M2599" i="3"/>
  <c r="E2600" i="3"/>
  <c r="L2600" i="3"/>
  <c r="M2600" i="3"/>
  <c r="E2601" i="3"/>
  <c r="L2601" i="3"/>
  <c r="M2601" i="3"/>
  <c r="E2602" i="3"/>
  <c r="L2602" i="3"/>
  <c r="M2602" i="3"/>
  <c r="E2603" i="3"/>
  <c r="L2603" i="3"/>
  <c r="M2603" i="3"/>
  <c r="E2604" i="3"/>
  <c r="L2604" i="3"/>
  <c r="M2604" i="3"/>
  <c r="E2605" i="3"/>
  <c r="L2605" i="3"/>
  <c r="M2605" i="3"/>
  <c r="E2606" i="3"/>
  <c r="L2606" i="3"/>
  <c r="M2606" i="3"/>
  <c r="E2607" i="3"/>
  <c r="L2607" i="3"/>
  <c r="M2607" i="3"/>
  <c r="E2608" i="3"/>
  <c r="L2608" i="3"/>
  <c r="M2608" i="3"/>
  <c r="E2609" i="3"/>
  <c r="L2609" i="3"/>
  <c r="M2609" i="3"/>
  <c r="E2610" i="3"/>
  <c r="L2610" i="3"/>
  <c r="M2610" i="3"/>
  <c r="E2611" i="3"/>
  <c r="L2611" i="3"/>
  <c r="M2611" i="3"/>
  <c r="E2612" i="3"/>
  <c r="L2612" i="3"/>
  <c r="M2612" i="3"/>
  <c r="E2613" i="3"/>
  <c r="L2613" i="3"/>
  <c r="M2613" i="3"/>
  <c r="E2614" i="3"/>
  <c r="L2614" i="3"/>
  <c r="M2614" i="3"/>
  <c r="E2615" i="3"/>
  <c r="L2615" i="3"/>
  <c r="M2615" i="3"/>
  <c r="E2616" i="3"/>
  <c r="L2616" i="3"/>
  <c r="M2616" i="3"/>
  <c r="E2617" i="3"/>
  <c r="L2617" i="3"/>
  <c r="M2617" i="3"/>
  <c r="E2618" i="3"/>
  <c r="L2618" i="3"/>
  <c r="M2618" i="3"/>
  <c r="E2619" i="3"/>
  <c r="L2619" i="3"/>
  <c r="M2619" i="3"/>
  <c r="E2620" i="3"/>
  <c r="L2620" i="3"/>
  <c r="M2620" i="3"/>
  <c r="E2621" i="3"/>
  <c r="L2621" i="3"/>
  <c r="M2621" i="3"/>
  <c r="E2622" i="3"/>
  <c r="L2622" i="3"/>
  <c r="M2622" i="3"/>
  <c r="E2623" i="3"/>
  <c r="L2623" i="3"/>
  <c r="M2623" i="3"/>
  <c r="E2624" i="3"/>
  <c r="L2624" i="3"/>
  <c r="M2624" i="3"/>
  <c r="E2625" i="3"/>
  <c r="L2625" i="3"/>
  <c r="M2625" i="3"/>
  <c r="E2626" i="3"/>
  <c r="L2626" i="3"/>
  <c r="M2626" i="3"/>
  <c r="E2627" i="3"/>
  <c r="L2627" i="3"/>
  <c r="M2627" i="3"/>
  <c r="E2628" i="3"/>
  <c r="L2628" i="3"/>
  <c r="M2628" i="3"/>
  <c r="E2629" i="3"/>
  <c r="L2629" i="3"/>
  <c r="M2629" i="3"/>
  <c r="E2630" i="3"/>
  <c r="L2630" i="3"/>
  <c r="M2630" i="3"/>
  <c r="E2631" i="3"/>
  <c r="L2631" i="3"/>
  <c r="M2631" i="3"/>
  <c r="E2632" i="3"/>
  <c r="L2632" i="3"/>
  <c r="M2632" i="3"/>
  <c r="E2633" i="3"/>
  <c r="L2633" i="3"/>
  <c r="M2633" i="3"/>
  <c r="E2634" i="3"/>
  <c r="L2634" i="3"/>
  <c r="M2634" i="3"/>
  <c r="E2635" i="3"/>
  <c r="L2635" i="3"/>
  <c r="M2635" i="3"/>
  <c r="E2636" i="3"/>
  <c r="L2636" i="3"/>
  <c r="M2636" i="3"/>
  <c r="E2637" i="3"/>
  <c r="L2637" i="3"/>
  <c r="M2637" i="3"/>
  <c r="E2638" i="3"/>
  <c r="L2638" i="3"/>
  <c r="M2638" i="3"/>
  <c r="E2639" i="3"/>
  <c r="L2639" i="3"/>
  <c r="M2639" i="3"/>
  <c r="E2640" i="3"/>
  <c r="L2640" i="3"/>
  <c r="M2640" i="3"/>
  <c r="D2642" i="3"/>
  <c r="E2642" i="3"/>
  <c r="I2642" i="3"/>
  <c r="I2643" i="3" s="1"/>
  <c r="I2644" i="3" s="1"/>
  <c r="I2645" i="3" s="1"/>
  <c r="I2646" i="3" s="1"/>
  <c r="I2647" i="3" s="1"/>
  <c r="I2648" i="3" s="1"/>
  <c r="I2649" i="3" s="1"/>
  <c r="I2650" i="3" s="1"/>
  <c r="I2651" i="3" s="1"/>
  <c r="I2652" i="3" s="1"/>
  <c r="I2653" i="3" s="1"/>
  <c r="I2654" i="3" s="1"/>
  <c r="I2655" i="3" s="1"/>
  <c r="I2656" i="3" s="1"/>
  <c r="I2657" i="3" s="1"/>
  <c r="I2658" i="3" s="1"/>
  <c r="I2659" i="3" s="1"/>
  <c r="I2660" i="3" s="1"/>
  <c r="I2661" i="3" s="1"/>
  <c r="I2662" i="3" s="1"/>
  <c r="I2663" i="3" s="1"/>
  <c r="I2664" i="3" s="1"/>
  <c r="I2665" i="3" s="1"/>
  <c r="I2666" i="3" s="1"/>
  <c r="I2667" i="3" s="1"/>
  <c r="I2668" i="3" s="1"/>
  <c r="I2669" i="3" s="1"/>
  <c r="I2670" i="3" s="1"/>
  <c r="I2671" i="3" s="1"/>
  <c r="I2672" i="3" s="1"/>
  <c r="I2673" i="3" s="1"/>
  <c r="I2674" i="3" s="1"/>
  <c r="I2675" i="3" s="1"/>
  <c r="I2676" i="3" s="1"/>
  <c r="I2677" i="3" s="1"/>
  <c r="I2678" i="3" s="1"/>
  <c r="I2679" i="3" s="1"/>
  <c r="I2680" i="3" s="1"/>
  <c r="I2681" i="3" s="1"/>
  <c r="I2682" i="3" s="1"/>
  <c r="I2683" i="3" s="1"/>
  <c r="I2684" i="3" s="1"/>
  <c r="I2685" i="3" s="1"/>
  <c r="I2686" i="3" s="1"/>
  <c r="I2687" i="3" s="1"/>
  <c r="I2688" i="3" s="1"/>
  <c r="I2689" i="3" s="1"/>
  <c r="I2690" i="3" s="1"/>
  <c r="I2691" i="3" s="1"/>
  <c r="I2692" i="3" s="1"/>
  <c r="I2693" i="3" s="1"/>
  <c r="I2694" i="3" s="1"/>
  <c r="I2695" i="3" s="1"/>
  <c r="I2696" i="3" s="1"/>
  <c r="I2697" i="3" s="1"/>
  <c r="I2698" i="3" s="1"/>
  <c r="I2699" i="3" s="1"/>
  <c r="I2700" i="3" s="1"/>
  <c r="I2701" i="3" s="1"/>
  <c r="I2702" i="3" s="1"/>
  <c r="I2703" i="3" s="1"/>
  <c r="I2704" i="3" s="1"/>
  <c r="I2705" i="3" s="1"/>
  <c r="I2706" i="3" s="1"/>
  <c r="K2642" i="3"/>
  <c r="K2643" i="3" s="1"/>
  <c r="K2644" i="3" s="1"/>
  <c r="K2645" i="3" s="1"/>
  <c r="K2646" i="3" s="1"/>
  <c r="K2647" i="3" s="1"/>
  <c r="K2648" i="3" s="1"/>
  <c r="K2649" i="3" s="1"/>
  <c r="K2650" i="3" s="1"/>
  <c r="K2651" i="3" s="1"/>
  <c r="K2652" i="3" s="1"/>
  <c r="K2653" i="3" s="1"/>
  <c r="K2654" i="3" s="1"/>
  <c r="K2655" i="3" s="1"/>
  <c r="K2656" i="3" s="1"/>
  <c r="K2657" i="3" s="1"/>
  <c r="K2658" i="3" s="1"/>
  <c r="K2659" i="3" s="1"/>
  <c r="K2660" i="3" s="1"/>
  <c r="K2661" i="3" s="1"/>
  <c r="K2662" i="3" s="1"/>
  <c r="K2663" i="3" s="1"/>
  <c r="K2664" i="3" s="1"/>
  <c r="K2665" i="3" s="1"/>
  <c r="K2666" i="3" s="1"/>
  <c r="K2667" i="3" s="1"/>
  <c r="K2668" i="3" s="1"/>
  <c r="K2669" i="3" s="1"/>
  <c r="K2670" i="3" s="1"/>
  <c r="K2671" i="3" s="1"/>
  <c r="K2672" i="3" s="1"/>
  <c r="K2673" i="3" s="1"/>
  <c r="K2674" i="3" s="1"/>
  <c r="K2675" i="3" s="1"/>
  <c r="K2676" i="3" s="1"/>
  <c r="K2677" i="3" s="1"/>
  <c r="K2678" i="3" s="1"/>
  <c r="K2679" i="3" s="1"/>
  <c r="K2680" i="3" s="1"/>
  <c r="K2681" i="3" s="1"/>
  <c r="K2682" i="3" s="1"/>
  <c r="K2683" i="3" s="1"/>
  <c r="K2684" i="3" s="1"/>
  <c r="K2685" i="3" s="1"/>
  <c r="K2686" i="3" s="1"/>
  <c r="K2687" i="3" s="1"/>
  <c r="K2688" i="3" s="1"/>
  <c r="K2689" i="3" s="1"/>
  <c r="K2690" i="3" s="1"/>
  <c r="K2691" i="3" s="1"/>
  <c r="K2692" i="3" s="1"/>
  <c r="K2693" i="3" s="1"/>
  <c r="K2694" i="3" s="1"/>
  <c r="K2695" i="3" s="1"/>
  <c r="K2696" i="3" s="1"/>
  <c r="K2697" i="3" s="1"/>
  <c r="K2698" i="3" s="1"/>
  <c r="K2699" i="3" s="1"/>
  <c r="K2700" i="3" s="1"/>
  <c r="K2701" i="3" s="1"/>
  <c r="K2702" i="3" s="1"/>
  <c r="K2703" i="3" s="1"/>
  <c r="K2704" i="3" s="1"/>
  <c r="K2705" i="3" s="1"/>
  <c r="K2706" i="3" s="1"/>
  <c r="L2642" i="3"/>
  <c r="D2643" i="3"/>
  <c r="E2643" i="3"/>
  <c r="L2643" i="3"/>
  <c r="D2644" i="3"/>
  <c r="E2644" i="3"/>
  <c r="L2644" i="3"/>
  <c r="D2645" i="3"/>
  <c r="E2645" i="3"/>
  <c r="L2645" i="3"/>
  <c r="D2646" i="3"/>
  <c r="E2646" i="3"/>
  <c r="L2646" i="3"/>
  <c r="D2647" i="3"/>
  <c r="E2647" i="3"/>
  <c r="L2647" i="3"/>
  <c r="D2648" i="3"/>
  <c r="E2648" i="3"/>
  <c r="L2648" i="3"/>
  <c r="D2649" i="3"/>
  <c r="E2649" i="3"/>
  <c r="L2649" i="3"/>
  <c r="D2650" i="3"/>
  <c r="E2650" i="3"/>
  <c r="L2650" i="3"/>
  <c r="D2651" i="3"/>
  <c r="E2651" i="3"/>
  <c r="L2651" i="3"/>
  <c r="D2652" i="3"/>
  <c r="E2652" i="3"/>
  <c r="L2652" i="3"/>
  <c r="D2653" i="3"/>
  <c r="E2653" i="3"/>
  <c r="L2653" i="3"/>
  <c r="D2654" i="3"/>
  <c r="E2654" i="3"/>
  <c r="L2654" i="3"/>
  <c r="D2655" i="3"/>
  <c r="E2655" i="3"/>
  <c r="L2655" i="3"/>
  <c r="D2656" i="3"/>
  <c r="E2656" i="3"/>
  <c r="L2656" i="3"/>
  <c r="D2657" i="3"/>
  <c r="E2657" i="3"/>
  <c r="L2657" i="3"/>
  <c r="D2658" i="3"/>
  <c r="E2658" i="3"/>
  <c r="L2658" i="3"/>
  <c r="D2659" i="3"/>
  <c r="E2659" i="3"/>
  <c r="L2659" i="3"/>
  <c r="D2660" i="3"/>
  <c r="E2660" i="3"/>
  <c r="L2660" i="3"/>
  <c r="D2661" i="3"/>
  <c r="E2661" i="3"/>
  <c r="L2661" i="3"/>
  <c r="D2662" i="3"/>
  <c r="E2662" i="3"/>
  <c r="L2662" i="3"/>
  <c r="D2663" i="3"/>
  <c r="E2663" i="3"/>
  <c r="L2663" i="3"/>
  <c r="D2664" i="3"/>
  <c r="E2664" i="3"/>
  <c r="L2664" i="3"/>
  <c r="D2665" i="3"/>
  <c r="E2665" i="3"/>
  <c r="L2665" i="3"/>
  <c r="D2666" i="3"/>
  <c r="E2666" i="3"/>
  <c r="L2666" i="3"/>
  <c r="D2667" i="3"/>
  <c r="E2667" i="3"/>
  <c r="L2667" i="3"/>
  <c r="D2668" i="3"/>
  <c r="E2668" i="3"/>
  <c r="L2668" i="3"/>
  <c r="D2669" i="3"/>
  <c r="E2669" i="3"/>
  <c r="L2669" i="3"/>
  <c r="D2670" i="3"/>
  <c r="E2670" i="3"/>
  <c r="L2670" i="3"/>
  <c r="D2671" i="3"/>
  <c r="E2671" i="3"/>
  <c r="L2671" i="3"/>
  <c r="D2672" i="3"/>
  <c r="E2672" i="3"/>
  <c r="L2672" i="3"/>
  <c r="D2673" i="3"/>
  <c r="E2673" i="3"/>
  <c r="L2673" i="3"/>
  <c r="D2674" i="3"/>
  <c r="E2674" i="3"/>
  <c r="L2674" i="3"/>
  <c r="D2675" i="3"/>
  <c r="E2675" i="3"/>
  <c r="L2675" i="3"/>
  <c r="D2676" i="3"/>
  <c r="E2676" i="3"/>
  <c r="L2676" i="3"/>
  <c r="D2677" i="3"/>
  <c r="E2677" i="3"/>
  <c r="L2677" i="3"/>
  <c r="D2678" i="3"/>
  <c r="E2678" i="3"/>
  <c r="L2678" i="3"/>
  <c r="D2679" i="3"/>
  <c r="E2679" i="3"/>
  <c r="L2679" i="3"/>
  <c r="D2680" i="3"/>
  <c r="E2680" i="3"/>
  <c r="L2680" i="3"/>
  <c r="D2681" i="3"/>
  <c r="E2681" i="3"/>
  <c r="L2681" i="3"/>
  <c r="D2682" i="3"/>
  <c r="E2682" i="3"/>
  <c r="L2682" i="3"/>
  <c r="D2683" i="3"/>
  <c r="E2683" i="3"/>
  <c r="L2683" i="3"/>
  <c r="D2684" i="3"/>
  <c r="E2684" i="3"/>
  <c r="L2684" i="3"/>
  <c r="D2685" i="3"/>
  <c r="E2685" i="3"/>
  <c r="L2685" i="3"/>
  <c r="D2686" i="3"/>
  <c r="E2686" i="3"/>
  <c r="L2686" i="3"/>
  <c r="D2687" i="3"/>
  <c r="E2687" i="3"/>
  <c r="L2687" i="3"/>
  <c r="D2688" i="3"/>
  <c r="E2688" i="3"/>
  <c r="L2688" i="3"/>
  <c r="D2689" i="3"/>
  <c r="E2689" i="3"/>
  <c r="L2689" i="3"/>
  <c r="D2690" i="3"/>
  <c r="E2690" i="3"/>
  <c r="L2690" i="3"/>
  <c r="D2691" i="3"/>
  <c r="E2691" i="3"/>
  <c r="L2691" i="3"/>
  <c r="D2692" i="3"/>
  <c r="E2692" i="3"/>
  <c r="L2692" i="3"/>
  <c r="D2693" i="3"/>
  <c r="E2693" i="3"/>
  <c r="L2693" i="3"/>
  <c r="D2694" i="3"/>
  <c r="E2694" i="3"/>
  <c r="L2694" i="3"/>
  <c r="D2695" i="3"/>
  <c r="E2695" i="3"/>
  <c r="L2695" i="3"/>
  <c r="D2696" i="3"/>
  <c r="E2696" i="3"/>
  <c r="L2696" i="3"/>
  <c r="D2697" i="3"/>
  <c r="E2697" i="3"/>
  <c r="L2697" i="3"/>
  <c r="D2698" i="3"/>
  <c r="E2698" i="3"/>
  <c r="L2698" i="3"/>
  <c r="D2699" i="3"/>
  <c r="E2699" i="3"/>
  <c r="L2699" i="3"/>
  <c r="D2700" i="3"/>
  <c r="E2700" i="3"/>
  <c r="L2700" i="3"/>
  <c r="D2701" i="3"/>
  <c r="E2701" i="3"/>
  <c r="L2701" i="3"/>
  <c r="D2702" i="3"/>
  <c r="E2702" i="3"/>
  <c r="L2702" i="3"/>
  <c r="D2703" i="3"/>
  <c r="E2703" i="3"/>
  <c r="L2703" i="3"/>
  <c r="D2704" i="3"/>
  <c r="E2704" i="3"/>
  <c r="L2704" i="3"/>
  <c r="D2705" i="3"/>
  <c r="E2705" i="3"/>
  <c r="L2705" i="3"/>
  <c r="D2706" i="3"/>
  <c r="E2706" i="3"/>
  <c r="L2706" i="3"/>
  <c r="D2708" i="3"/>
  <c r="E2708" i="3"/>
  <c r="I2708" i="3"/>
  <c r="I2709" i="3" s="1"/>
  <c r="I2710" i="3" s="1"/>
  <c r="I2711" i="3" s="1"/>
  <c r="I2712" i="3" s="1"/>
  <c r="I2713" i="3" s="1"/>
  <c r="I2714" i="3" s="1"/>
  <c r="I2715" i="3" s="1"/>
  <c r="I2716" i="3" s="1"/>
  <c r="I2717" i="3" s="1"/>
  <c r="I2718" i="3" s="1"/>
  <c r="I2719" i="3" s="1"/>
  <c r="I2720" i="3" s="1"/>
  <c r="I2721" i="3" s="1"/>
  <c r="I2722" i="3" s="1"/>
  <c r="I2723" i="3" s="1"/>
  <c r="I2724" i="3" s="1"/>
  <c r="I2725" i="3" s="1"/>
  <c r="I2726" i="3" s="1"/>
  <c r="I2727" i="3" s="1"/>
  <c r="I2728" i="3" s="1"/>
  <c r="I2729" i="3" s="1"/>
  <c r="I2730" i="3" s="1"/>
  <c r="I2731" i="3" s="1"/>
  <c r="I2732" i="3" s="1"/>
  <c r="I2733" i="3" s="1"/>
  <c r="I2734" i="3" s="1"/>
  <c r="I2735" i="3" s="1"/>
  <c r="I2736" i="3" s="1"/>
  <c r="I2737" i="3" s="1"/>
  <c r="I2738" i="3" s="1"/>
  <c r="I2739" i="3" s="1"/>
  <c r="I2740" i="3" s="1"/>
  <c r="I2741" i="3" s="1"/>
  <c r="I2742" i="3" s="1"/>
  <c r="I2743" i="3" s="1"/>
  <c r="I2744" i="3" s="1"/>
  <c r="I2745" i="3" s="1"/>
  <c r="I2746" i="3" s="1"/>
  <c r="I2747" i="3" s="1"/>
  <c r="I2748" i="3" s="1"/>
  <c r="I2749" i="3" s="1"/>
  <c r="I2750" i="3" s="1"/>
  <c r="I2751" i="3" s="1"/>
  <c r="I2752" i="3" s="1"/>
  <c r="I2753" i="3" s="1"/>
  <c r="I2754" i="3" s="1"/>
  <c r="I2755" i="3" s="1"/>
  <c r="I2756" i="3" s="1"/>
  <c r="I2757" i="3" s="1"/>
  <c r="I2758" i="3" s="1"/>
  <c r="I2759" i="3" s="1"/>
  <c r="I2760" i="3" s="1"/>
  <c r="I2761" i="3" s="1"/>
  <c r="I2762" i="3" s="1"/>
  <c r="I2763" i="3" s="1"/>
  <c r="I2764" i="3" s="1"/>
  <c r="I2765" i="3" s="1"/>
  <c r="I2766" i="3" s="1"/>
  <c r="I2767" i="3" s="1"/>
  <c r="I2768" i="3" s="1"/>
  <c r="I2769" i="3" s="1"/>
  <c r="I2770" i="3" s="1"/>
  <c r="I2771" i="3" s="1"/>
  <c r="I2772" i="3" s="1"/>
  <c r="K2708" i="3"/>
  <c r="L2708" i="3"/>
  <c r="D2709" i="3"/>
  <c r="E2709" i="3"/>
  <c r="K2709" i="3"/>
  <c r="K2710" i="3" s="1"/>
  <c r="K2711" i="3" s="1"/>
  <c r="K2712" i="3" s="1"/>
  <c r="K2713" i="3" s="1"/>
  <c r="K2714" i="3" s="1"/>
  <c r="K2715" i="3" s="1"/>
  <c r="K2716" i="3" s="1"/>
  <c r="K2717" i="3" s="1"/>
  <c r="K2718" i="3" s="1"/>
  <c r="K2719" i="3" s="1"/>
  <c r="K2720" i="3" s="1"/>
  <c r="K2721" i="3" s="1"/>
  <c r="K2722" i="3" s="1"/>
  <c r="K2723" i="3" s="1"/>
  <c r="K2724" i="3" s="1"/>
  <c r="K2725" i="3" s="1"/>
  <c r="K2726" i="3" s="1"/>
  <c r="K2727" i="3" s="1"/>
  <c r="K2728" i="3" s="1"/>
  <c r="K2729" i="3" s="1"/>
  <c r="K2730" i="3" s="1"/>
  <c r="K2731" i="3" s="1"/>
  <c r="K2732" i="3" s="1"/>
  <c r="K2733" i="3" s="1"/>
  <c r="K2734" i="3" s="1"/>
  <c r="K2735" i="3" s="1"/>
  <c r="K2736" i="3" s="1"/>
  <c r="K2737" i="3" s="1"/>
  <c r="K2738" i="3" s="1"/>
  <c r="K2739" i="3" s="1"/>
  <c r="K2740" i="3" s="1"/>
  <c r="K2741" i="3" s="1"/>
  <c r="K2742" i="3" s="1"/>
  <c r="K2743" i="3" s="1"/>
  <c r="K2744" i="3" s="1"/>
  <c r="K2745" i="3" s="1"/>
  <c r="K2746" i="3" s="1"/>
  <c r="K2747" i="3" s="1"/>
  <c r="K2748" i="3" s="1"/>
  <c r="K2749" i="3" s="1"/>
  <c r="K2750" i="3" s="1"/>
  <c r="K2751" i="3" s="1"/>
  <c r="K2752" i="3" s="1"/>
  <c r="K2753" i="3" s="1"/>
  <c r="K2754" i="3" s="1"/>
  <c r="K2755" i="3" s="1"/>
  <c r="K2756" i="3" s="1"/>
  <c r="K2757" i="3" s="1"/>
  <c r="K2758" i="3" s="1"/>
  <c r="K2759" i="3" s="1"/>
  <c r="K2760" i="3" s="1"/>
  <c r="K2761" i="3" s="1"/>
  <c r="K2762" i="3" s="1"/>
  <c r="K2763" i="3" s="1"/>
  <c r="K2764" i="3" s="1"/>
  <c r="K2765" i="3" s="1"/>
  <c r="K2766" i="3" s="1"/>
  <c r="K2767" i="3" s="1"/>
  <c r="K2768" i="3" s="1"/>
  <c r="K2769" i="3" s="1"/>
  <c r="K2770" i="3" s="1"/>
  <c r="K2771" i="3" s="1"/>
  <c r="K2772" i="3" s="1"/>
  <c r="L2709" i="3"/>
  <c r="D2710" i="3"/>
  <c r="E2710" i="3"/>
  <c r="L2710" i="3"/>
  <c r="D2711" i="3"/>
  <c r="E2711" i="3"/>
  <c r="L2711" i="3"/>
  <c r="D2712" i="3"/>
  <c r="E2712" i="3"/>
  <c r="L2712" i="3"/>
  <c r="D2713" i="3"/>
  <c r="E2713" i="3"/>
  <c r="L2713" i="3"/>
  <c r="D2714" i="3"/>
  <c r="E2714" i="3"/>
  <c r="L2714" i="3"/>
  <c r="D2715" i="3"/>
  <c r="E2715" i="3"/>
  <c r="L2715" i="3"/>
  <c r="D2716" i="3"/>
  <c r="E2716" i="3"/>
  <c r="L2716" i="3"/>
  <c r="D2717" i="3"/>
  <c r="E2717" i="3"/>
  <c r="L2717" i="3"/>
  <c r="D2718" i="3"/>
  <c r="E2718" i="3"/>
  <c r="L2718" i="3"/>
  <c r="D2719" i="3"/>
  <c r="E2719" i="3"/>
  <c r="L2719" i="3"/>
  <c r="D2720" i="3"/>
  <c r="E2720" i="3"/>
  <c r="L2720" i="3"/>
  <c r="D2721" i="3"/>
  <c r="E2721" i="3"/>
  <c r="L2721" i="3"/>
  <c r="D2722" i="3"/>
  <c r="E2722" i="3"/>
  <c r="L2722" i="3"/>
  <c r="D2723" i="3"/>
  <c r="E2723" i="3"/>
  <c r="L2723" i="3"/>
  <c r="D2724" i="3"/>
  <c r="E2724" i="3"/>
  <c r="L2724" i="3"/>
  <c r="D2725" i="3"/>
  <c r="E2725" i="3"/>
  <c r="L2725" i="3"/>
  <c r="D2726" i="3"/>
  <c r="E2726" i="3"/>
  <c r="L2726" i="3"/>
  <c r="D2727" i="3"/>
  <c r="E2727" i="3"/>
  <c r="L2727" i="3"/>
  <c r="D2728" i="3"/>
  <c r="E2728" i="3"/>
  <c r="L2728" i="3"/>
  <c r="D2729" i="3"/>
  <c r="E2729" i="3"/>
  <c r="L2729" i="3"/>
  <c r="D2730" i="3"/>
  <c r="E2730" i="3"/>
  <c r="L2730" i="3"/>
  <c r="D2731" i="3"/>
  <c r="E2731" i="3"/>
  <c r="L2731" i="3"/>
  <c r="D2732" i="3"/>
  <c r="E2732" i="3"/>
  <c r="L2732" i="3"/>
  <c r="D2733" i="3"/>
  <c r="E2733" i="3"/>
  <c r="L2733" i="3"/>
  <c r="D2734" i="3"/>
  <c r="E2734" i="3"/>
  <c r="L2734" i="3"/>
  <c r="D2735" i="3"/>
  <c r="E2735" i="3"/>
  <c r="L2735" i="3"/>
  <c r="D2736" i="3"/>
  <c r="E2736" i="3"/>
  <c r="L2736" i="3"/>
  <c r="D2737" i="3"/>
  <c r="E2737" i="3"/>
  <c r="L2737" i="3"/>
  <c r="D2738" i="3"/>
  <c r="E2738" i="3"/>
  <c r="L2738" i="3"/>
  <c r="D2739" i="3"/>
  <c r="E2739" i="3"/>
  <c r="L2739" i="3"/>
  <c r="D2740" i="3"/>
  <c r="E2740" i="3"/>
  <c r="L2740" i="3"/>
  <c r="D2741" i="3"/>
  <c r="E2741" i="3"/>
  <c r="L2741" i="3"/>
  <c r="D2742" i="3"/>
  <c r="E2742" i="3"/>
  <c r="L2742" i="3"/>
  <c r="D2743" i="3"/>
  <c r="E2743" i="3"/>
  <c r="L2743" i="3"/>
  <c r="D2744" i="3"/>
  <c r="E2744" i="3"/>
  <c r="L2744" i="3"/>
  <c r="D2745" i="3"/>
  <c r="E2745" i="3"/>
  <c r="L2745" i="3"/>
  <c r="D2746" i="3"/>
  <c r="E2746" i="3"/>
  <c r="L2746" i="3"/>
  <c r="D2747" i="3"/>
  <c r="E2747" i="3"/>
  <c r="L2747" i="3"/>
  <c r="D2748" i="3"/>
  <c r="E2748" i="3"/>
  <c r="L2748" i="3"/>
  <c r="D2749" i="3"/>
  <c r="E2749" i="3"/>
  <c r="L2749" i="3"/>
  <c r="D2750" i="3"/>
  <c r="E2750" i="3"/>
  <c r="L2750" i="3"/>
  <c r="D2751" i="3"/>
  <c r="E2751" i="3"/>
  <c r="L2751" i="3"/>
  <c r="D2752" i="3"/>
  <c r="E2752" i="3"/>
  <c r="L2752" i="3"/>
  <c r="D2753" i="3"/>
  <c r="E2753" i="3"/>
  <c r="L2753" i="3"/>
  <c r="D2754" i="3"/>
  <c r="E2754" i="3"/>
  <c r="L2754" i="3"/>
  <c r="D2755" i="3"/>
  <c r="E2755" i="3"/>
  <c r="L2755" i="3"/>
  <c r="D2756" i="3"/>
  <c r="E2756" i="3"/>
  <c r="L2756" i="3"/>
  <c r="D2757" i="3"/>
  <c r="E2757" i="3"/>
  <c r="L2757" i="3"/>
  <c r="D2758" i="3"/>
  <c r="E2758" i="3"/>
  <c r="L2758" i="3"/>
  <c r="D2759" i="3"/>
  <c r="E2759" i="3"/>
  <c r="L2759" i="3"/>
  <c r="D2760" i="3"/>
  <c r="E2760" i="3"/>
  <c r="L2760" i="3"/>
  <c r="D2761" i="3"/>
  <c r="E2761" i="3"/>
  <c r="L2761" i="3"/>
  <c r="D2762" i="3"/>
  <c r="E2762" i="3"/>
  <c r="L2762" i="3"/>
  <c r="D2763" i="3"/>
  <c r="E2763" i="3"/>
  <c r="L2763" i="3"/>
  <c r="D2764" i="3"/>
  <c r="E2764" i="3"/>
  <c r="L2764" i="3"/>
  <c r="D2765" i="3"/>
  <c r="E2765" i="3"/>
  <c r="L2765" i="3"/>
  <c r="D2766" i="3"/>
  <c r="E2766" i="3"/>
  <c r="L2766" i="3"/>
  <c r="D2767" i="3"/>
  <c r="E2767" i="3"/>
  <c r="L2767" i="3"/>
  <c r="D2768" i="3"/>
  <c r="E2768" i="3"/>
  <c r="L2768" i="3"/>
  <c r="D2769" i="3"/>
  <c r="E2769" i="3"/>
  <c r="L2769" i="3"/>
  <c r="D2770" i="3"/>
  <c r="E2770" i="3"/>
  <c r="L2770" i="3"/>
  <c r="D2771" i="3"/>
  <c r="E2771" i="3"/>
  <c r="L2771" i="3"/>
  <c r="D2772" i="3"/>
  <c r="E2772" i="3"/>
  <c r="L2772" i="3"/>
  <c r="D2774" i="3"/>
  <c r="E2774" i="3"/>
  <c r="I2774" i="3"/>
  <c r="I2775" i="3" s="1"/>
  <c r="I2776" i="3" s="1"/>
  <c r="I2777" i="3" s="1"/>
  <c r="I2778" i="3" s="1"/>
  <c r="I2779" i="3" s="1"/>
  <c r="I2780" i="3" s="1"/>
  <c r="I2781" i="3" s="1"/>
  <c r="I2782" i="3" s="1"/>
  <c r="I2783" i="3" s="1"/>
  <c r="I2784" i="3" s="1"/>
  <c r="I2785" i="3" s="1"/>
  <c r="I2786" i="3" s="1"/>
  <c r="I2787" i="3" s="1"/>
  <c r="I2788" i="3" s="1"/>
  <c r="I2789" i="3" s="1"/>
  <c r="I2790" i="3" s="1"/>
  <c r="I2791" i="3" s="1"/>
  <c r="I2792" i="3" s="1"/>
  <c r="I2793" i="3" s="1"/>
  <c r="I2794" i="3" s="1"/>
  <c r="I2795" i="3" s="1"/>
  <c r="I2796" i="3" s="1"/>
  <c r="I2797" i="3" s="1"/>
  <c r="I2798" i="3" s="1"/>
  <c r="I2799" i="3" s="1"/>
  <c r="I2800" i="3" s="1"/>
  <c r="I2801" i="3" s="1"/>
  <c r="I2802" i="3" s="1"/>
  <c r="I2803" i="3" s="1"/>
  <c r="I2804" i="3" s="1"/>
  <c r="I2805" i="3" s="1"/>
  <c r="I2806" i="3" s="1"/>
  <c r="I2807" i="3" s="1"/>
  <c r="I2808" i="3" s="1"/>
  <c r="I2809" i="3" s="1"/>
  <c r="I2810" i="3" s="1"/>
  <c r="I2811" i="3" s="1"/>
  <c r="I2812" i="3" s="1"/>
  <c r="I2813" i="3" s="1"/>
  <c r="I2814" i="3" s="1"/>
  <c r="I2815" i="3" s="1"/>
  <c r="I2816" i="3" s="1"/>
  <c r="I2817" i="3" s="1"/>
  <c r="I2818" i="3" s="1"/>
  <c r="I2819" i="3" s="1"/>
  <c r="I2820" i="3" s="1"/>
  <c r="I2821" i="3" s="1"/>
  <c r="I2822" i="3" s="1"/>
  <c r="I2823" i="3" s="1"/>
  <c r="I2824" i="3" s="1"/>
  <c r="I2825" i="3" s="1"/>
  <c r="I2826" i="3" s="1"/>
  <c r="I2827" i="3" s="1"/>
  <c r="I2828" i="3" s="1"/>
  <c r="I2829" i="3" s="1"/>
  <c r="I2830" i="3" s="1"/>
  <c r="I2831" i="3" s="1"/>
  <c r="I2832" i="3" s="1"/>
  <c r="I2833" i="3" s="1"/>
  <c r="I2834" i="3" s="1"/>
  <c r="I2835" i="3" s="1"/>
  <c r="I2836" i="3" s="1"/>
  <c r="I2837" i="3" s="1"/>
  <c r="I2838" i="3" s="1"/>
  <c r="L2774" i="3"/>
  <c r="D2775" i="3"/>
  <c r="E2775" i="3"/>
  <c r="L2775" i="3"/>
  <c r="D2776" i="3"/>
  <c r="E2776" i="3"/>
  <c r="L2776" i="3"/>
  <c r="D2777" i="3"/>
  <c r="E2777" i="3"/>
  <c r="L2777" i="3"/>
  <c r="D2778" i="3"/>
  <c r="E2778" i="3"/>
  <c r="L2778" i="3"/>
  <c r="D2779" i="3"/>
  <c r="E2779" i="3"/>
  <c r="L2779" i="3"/>
  <c r="D2780" i="3"/>
  <c r="E2780" i="3"/>
  <c r="L2780" i="3"/>
  <c r="D2781" i="3"/>
  <c r="E2781" i="3"/>
  <c r="L2781" i="3"/>
  <c r="D2782" i="3"/>
  <c r="E2782" i="3"/>
  <c r="L2782" i="3"/>
  <c r="D2783" i="3"/>
  <c r="E2783" i="3"/>
  <c r="L2783" i="3"/>
  <c r="D2784" i="3"/>
  <c r="E2784" i="3"/>
  <c r="L2784" i="3"/>
  <c r="D2785" i="3"/>
  <c r="E2785" i="3"/>
  <c r="L2785" i="3"/>
  <c r="D2786" i="3"/>
  <c r="E2786" i="3"/>
  <c r="L2786" i="3"/>
  <c r="D2787" i="3"/>
  <c r="E2787" i="3"/>
  <c r="L2787" i="3"/>
  <c r="D2788" i="3"/>
  <c r="E2788" i="3"/>
  <c r="L2788" i="3"/>
  <c r="D2789" i="3"/>
  <c r="E2789" i="3"/>
  <c r="L2789" i="3"/>
  <c r="D2790" i="3"/>
  <c r="E2790" i="3"/>
  <c r="L2790" i="3"/>
  <c r="D2791" i="3"/>
  <c r="E2791" i="3"/>
  <c r="L2791" i="3"/>
  <c r="D2792" i="3"/>
  <c r="E2792" i="3"/>
  <c r="L2792" i="3"/>
  <c r="D2793" i="3"/>
  <c r="E2793" i="3"/>
  <c r="L2793" i="3"/>
  <c r="D2794" i="3"/>
  <c r="E2794" i="3"/>
  <c r="L2794" i="3"/>
  <c r="D2795" i="3"/>
  <c r="E2795" i="3"/>
  <c r="L2795" i="3"/>
  <c r="D2796" i="3"/>
  <c r="E2796" i="3"/>
  <c r="L2796" i="3"/>
  <c r="D2797" i="3"/>
  <c r="E2797" i="3"/>
  <c r="L2797" i="3"/>
  <c r="D2798" i="3"/>
  <c r="E2798" i="3"/>
  <c r="L2798" i="3"/>
  <c r="D2799" i="3"/>
  <c r="E2799" i="3"/>
  <c r="L2799" i="3"/>
  <c r="D2800" i="3"/>
  <c r="E2800" i="3"/>
  <c r="L2800" i="3"/>
  <c r="D2801" i="3"/>
  <c r="E2801" i="3"/>
  <c r="L2801" i="3"/>
  <c r="D2802" i="3"/>
  <c r="E2802" i="3"/>
  <c r="L2802" i="3"/>
  <c r="D2803" i="3"/>
  <c r="E2803" i="3"/>
  <c r="L2803" i="3"/>
  <c r="D2804" i="3"/>
  <c r="E2804" i="3"/>
  <c r="L2804" i="3"/>
  <c r="D2805" i="3"/>
  <c r="E2805" i="3"/>
  <c r="L2805" i="3"/>
  <c r="D2806" i="3"/>
  <c r="E2806" i="3"/>
  <c r="L2806" i="3"/>
  <c r="D2807" i="3"/>
  <c r="E2807" i="3"/>
  <c r="L2807" i="3"/>
  <c r="D2808" i="3"/>
  <c r="E2808" i="3"/>
  <c r="L2808" i="3"/>
  <c r="D2809" i="3"/>
  <c r="E2809" i="3"/>
  <c r="L2809" i="3"/>
  <c r="D2810" i="3"/>
  <c r="E2810" i="3"/>
  <c r="L2810" i="3"/>
  <c r="D2811" i="3"/>
  <c r="E2811" i="3"/>
  <c r="L2811" i="3"/>
  <c r="D2812" i="3"/>
  <c r="E2812" i="3"/>
  <c r="L2812" i="3"/>
  <c r="D2813" i="3"/>
  <c r="E2813" i="3"/>
  <c r="L2813" i="3"/>
  <c r="D2814" i="3"/>
  <c r="E2814" i="3"/>
  <c r="L2814" i="3"/>
  <c r="D2815" i="3"/>
  <c r="E2815" i="3"/>
  <c r="L2815" i="3"/>
  <c r="D2816" i="3"/>
  <c r="E2816" i="3"/>
  <c r="L2816" i="3"/>
  <c r="D2817" i="3"/>
  <c r="E2817" i="3"/>
  <c r="L2817" i="3"/>
  <c r="D2818" i="3"/>
  <c r="E2818" i="3"/>
  <c r="L2818" i="3"/>
  <c r="D2819" i="3"/>
  <c r="E2819" i="3"/>
  <c r="L2819" i="3"/>
  <c r="D2820" i="3"/>
  <c r="E2820" i="3"/>
  <c r="L2820" i="3"/>
  <c r="D2821" i="3"/>
  <c r="E2821" i="3"/>
  <c r="L2821" i="3"/>
  <c r="D2822" i="3"/>
  <c r="E2822" i="3"/>
  <c r="L2822" i="3"/>
  <c r="D2823" i="3"/>
  <c r="E2823" i="3"/>
  <c r="L2823" i="3"/>
  <c r="D2824" i="3"/>
  <c r="E2824" i="3"/>
  <c r="L2824" i="3"/>
  <c r="D2825" i="3"/>
  <c r="E2825" i="3"/>
  <c r="L2825" i="3"/>
  <c r="D2826" i="3"/>
  <c r="E2826" i="3"/>
  <c r="L2826" i="3"/>
  <c r="D2827" i="3"/>
  <c r="E2827" i="3"/>
  <c r="L2827" i="3"/>
  <c r="D2828" i="3"/>
  <c r="E2828" i="3"/>
  <c r="L2828" i="3"/>
  <c r="D2829" i="3"/>
  <c r="E2829" i="3"/>
  <c r="L2829" i="3"/>
  <c r="D2830" i="3"/>
  <c r="E2830" i="3"/>
  <c r="L2830" i="3"/>
  <c r="D2831" i="3"/>
  <c r="E2831" i="3"/>
  <c r="L2831" i="3"/>
  <c r="D2832" i="3"/>
  <c r="E2832" i="3"/>
  <c r="L2832" i="3"/>
  <c r="D2833" i="3"/>
  <c r="E2833" i="3"/>
  <c r="L2833" i="3"/>
  <c r="D2834" i="3"/>
  <c r="E2834" i="3"/>
  <c r="L2834" i="3"/>
  <c r="D2835" i="3"/>
  <c r="E2835" i="3"/>
  <c r="L2835" i="3"/>
  <c r="D2836" i="3"/>
  <c r="E2836" i="3"/>
  <c r="L2836" i="3"/>
  <c r="D2837" i="3"/>
  <c r="E2837" i="3"/>
  <c r="L2837" i="3"/>
  <c r="D2838" i="3"/>
  <c r="E2838" i="3"/>
  <c r="L2838" i="3"/>
  <c r="Q2871" i="3"/>
  <c r="R2871" i="3"/>
  <c r="S2871" i="3"/>
  <c r="Q48" i="1" a="1"/>
  <c r="Q48" i="1" s="1"/>
  <c r="Q47" i="1" a="1"/>
  <c r="Q47" i="1" s="1"/>
  <c r="Q46" i="1" a="1"/>
  <c r="Q46" i="1" s="1"/>
  <c r="Q45" i="1" a="1"/>
  <c r="Q45" i="1" s="1"/>
  <c r="Q44" i="1" a="1"/>
  <c r="Q44" i="1" s="1"/>
  <c r="Q43" i="1" a="1"/>
  <c r="Q43" i="1" s="1"/>
  <c r="Q41" i="1" a="1"/>
  <c r="Q41" i="1" s="1"/>
  <c r="Q40" i="1" a="1"/>
  <c r="Q40" i="1" s="1"/>
  <c r="Q39" i="1" a="1"/>
  <c r="Q39" i="1" s="1"/>
  <c r="Q38" i="1" a="1"/>
  <c r="Q38" i="1" s="1"/>
  <c r="Q37" i="1" a="1"/>
  <c r="Q37" i="1" s="1"/>
  <c r="Q36" i="1" a="1"/>
  <c r="Q36" i="1" s="1"/>
  <c r="Q34" i="1" a="1"/>
  <c r="Q34" i="1" s="1"/>
  <c r="Q33" i="1" a="1"/>
  <c r="Q33" i="1" s="1"/>
  <c r="Q32" i="1" a="1"/>
  <c r="Q32" i="1" s="1"/>
  <c r="Q31" i="1" a="1"/>
  <c r="Q31" i="1" s="1"/>
  <c r="Q30" i="1" a="1"/>
  <c r="Q30" i="1" s="1"/>
  <c r="Q29" i="1" a="1"/>
  <c r="Q29" i="1" s="1"/>
  <c r="Q27" i="1" a="1"/>
  <c r="Q27" i="1" s="1"/>
  <c r="Q26" i="1" a="1"/>
  <c r="Q26" i="1" s="1"/>
  <c r="Q24" i="1" a="1"/>
  <c r="Q24" i="1" s="1"/>
  <c r="Q23" i="1" a="1"/>
  <c r="Q23" i="1" s="1"/>
  <c r="Q22" i="1" a="1"/>
  <c r="Q22" i="1" s="1"/>
  <c r="Q20" i="1" a="1"/>
  <c r="Q20" i="1" s="1"/>
  <c r="Q19" i="1" a="1"/>
  <c r="Q19" i="1" s="1"/>
  <c r="Q17" i="1" a="1"/>
  <c r="Q17" i="1" s="1"/>
  <c r="Q16" i="1" a="1"/>
  <c r="Q16" i="1" s="1"/>
  <c r="Q15" i="1" a="1"/>
  <c r="Q15" i="1" s="1"/>
  <c r="Q14" i="1" a="1"/>
  <c r="Q14" i="1" s="1"/>
  <c r="Q13" i="1" a="1"/>
  <c r="Q13" i="1" s="1"/>
  <c r="Q11" i="1" a="1"/>
  <c r="Q11" i="1" s="1"/>
  <c r="Q10" i="1" a="1"/>
  <c r="Q10" i="1" s="1"/>
  <c r="Q8" i="1" a="1"/>
  <c r="Q8" i="1" s="1"/>
  <c r="Q7" i="1" a="1"/>
  <c r="Q7" i="1" s="1"/>
  <c r="Q6" i="1" a="1"/>
  <c r="Q6" i="1" s="1"/>
  <c r="Q5" i="1" a="1"/>
  <c r="Q5" i="1" s="1"/>
  <c r="Q4" i="1" a="1"/>
  <c r="Q4" i="1" s="1"/>
  <c r="Q3" i="1" a="1"/>
  <c r="Q3" i="1" s="1"/>
  <c r="Q2" i="1" a="1"/>
  <c r="Q2" i="1" s="1"/>
  <c r="I2774" i="4"/>
  <c r="I2775" i="4" s="1"/>
  <c r="I2776" i="4" s="1"/>
  <c r="I2777" i="4" s="1"/>
  <c r="I2778" i="4" s="1"/>
  <c r="I2779" i="4" s="1"/>
  <c r="I2780" i="4" s="1"/>
  <c r="I2781" i="4" s="1"/>
  <c r="I2782" i="4" s="1"/>
  <c r="I2783" i="4" s="1"/>
  <c r="I2784" i="4" s="1"/>
  <c r="I2785" i="4" s="1"/>
  <c r="I2786" i="4" s="1"/>
  <c r="I2787" i="4" s="1"/>
  <c r="I2788" i="4" s="1"/>
  <c r="I2789" i="4" s="1"/>
  <c r="I2790" i="4" s="1"/>
  <c r="I2791" i="4" s="1"/>
  <c r="I2792" i="4" s="1"/>
  <c r="I2793" i="4" s="1"/>
  <c r="I2794" i="4" s="1"/>
  <c r="I2795" i="4" s="1"/>
  <c r="I2796" i="4" s="1"/>
  <c r="I2797" i="4" s="1"/>
  <c r="I2798" i="4" s="1"/>
  <c r="I2799" i="4" s="1"/>
  <c r="I2800" i="4" s="1"/>
  <c r="I2801" i="4" s="1"/>
  <c r="I2802" i="4" s="1"/>
  <c r="I2803" i="4" s="1"/>
  <c r="I2804" i="4" s="1"/>
  <c r="I2805" i="4" s="1"/>
  <c r="I2806" i="4" s="1"/>
  <c r="I2807" i="4" s="1"/>
  <c r="I2808" i="4" s="1"/>
  <c r="I2809" i="4" s="1"/>
  <c r="I2810" i="4" s="1"/>
  <c r="I2811" i="4" s="1"/>
  <c r="I2812" i="4" s="1"/>
  <c r="I2813" i="4" s="1"/>
  <c r="I2814" i="4" s="1"/>
  <c r="I2815" i="4" s="1"/>
  <c r="I2816" i="4" s="1"/>
  <c r="I2817" i="4" s="1"/>
  <c r="I2818" i="4" s="1"/>
  <c r="I2819" i="4" s="1"/>
  <c r="I2820" i="4" s="1"/>
  <c r="I2821" i="4" s="1"/>
  <c r="I2822" i="4" s="1"/>
  <c r="I2823" i="4" s="1"/>
  <c r="I2824" i="4" s="1"/>
  <c r="I2825" i="4" s="1"/>
  <c r="I2826" i="4" s="1"/>
  <c r="I2827" i="4" s="1"/>
  <c r="I2828" i="4" s="1"/>
  <c r="I2829" i="4" s="1"/>
  <c r="I2830" i="4" s="1"/>
  <c r="I2831" i="4" s="1"/>
  <c r="I2832" i="4" s="1"/>
  <c r="I2833" i="4" s="1"/>
  <c r="I2834" i="4" s="1"/>
  <c r="I2835" i="4" s="1"/>
  <c r="I2836" i="4" s="1"/>
  <c r="I2837" i="4" s="1"/>
  <c r="I2838" i="4" s="1"/>
  <c r="I2708" i="4"/>
  <c r="I2709" i="4" s="1"/>
  <c r="I2710" i="4" s="1"/>
  <c r="I2711" i="4" s="1"/>
  <c r="I2712" i="4" s="1"/>
  <c r="I2713" i="4" s="1"/>
  <c r="I2714" i="4" s="1"/>
  <c r="I2715" i="4" s="1"/>
  <c r="I2716" i="4" s="1"/>
  <c r="I2717" i="4" s="1"/>
  <c r="I2718" i="4" s="1"/>
  <c r="I2719" i="4" s="1"/>
  <c r="I2720" i="4" s="1"/>
  <c r="I2721" i="4" s="1"/>
  <c r="I2722" i="4" s="1"/>
  <c r="I2723" i="4" s="1"/>
  <c r="I2724" i="4" s="1"/>
  <c r="I2725" i="4" s="1"/>
  <c r="I2726" i="4" s="1"/>
  <c r="I2727" i="4" s="1"/>
  <c r="I2728" i="4" s="1"/>
  <c r="I2729" i="4" s="1"/>
  <c r="I2730" i="4" s="1"/>
  <c r="I2731" i="4" s="1"/>
  <c r="I2732" i="4" s="1"/>
  <c r="I2733" i="4" s="1"/>
  <c r="I2734" i="4" s="1"/>
  <c r="I2735" i="4" s="1"/>
  <c r="I2736" i="4" s="1"/>
  <c r="I2737" i="4" s="1"/>
  <c r="I2738" i="4" s="1"/>
  <c r="I2739" i="4" s="1"/>
  <c r="I2740" i="4" s="1"/>
  <c r="I2741" i="4" s="1"/>
  <c r="I2742" i="4" s="1"/>
  <c r="I2743" i="4" s="1"/>
  <c r="I2744" i="4" s="1"/>
  <c r="I2745" i="4" s="1"/>
  <c r="I2746" i="4" s="1"/>
  <c r="I2747" i="4" s="1"/>
  <c r="I2748" i="4" s="1"/>
  <c r="I2749" i="4" s="1"/>
  <c r="I2750" i="4" s="1"/>
  <c r="I2751" i="4" s="1"/>
  <c r="I2752" i="4" s="1"/>
  <c r="I2753" i="4" s="1"/>
  <c r="I2754" i="4" s="1"/>
  <c r="I2755" i="4" s="1"/>
  <c r="I2756" i="4" s="1"/>
  <c r="I2757" i="4" s="1"/>
  <c r="I2758" i="4" s="1"/>
  <c r="I2759" i="4" s="1"/>
  <c r="I2760" i="4" s="1"/>
  <c r="I2761" i="4" s="1"/>
  <c r="I2762" i="4" s="1"/>
  <c r="I2763" i="4" s="1"/>
  <c r="I2764" i="4" s="1"/>
  <c r="I2765" i="4" s="1"/>
  <c r="I2766" i="4" s="1"/>
  <c r="I2767" i="4" s="1"/>
  <c r="I2768" i="4" s="1"/>
  <c r="I2769" i="4" s="1"/>
  <c r="I2770" i="4" s="1"/>
  <c r="I2771" i="4" s="1"/>
  <c r="I2772" i="4" s="1"/>
  <c r="I2642" i="4"/>
  <c r="I2643" i="4" s="1"/>
  <c r="I2644" i="4" s="1"/>
  <c r="I2645" i="4" s="1"/>
  <c r="I2646" i="4" s="1"/>
  <c r="I2647" i="4" s="1"/>
  <c r="I2648" i="4" s="1"/>
  <c r="I2649" i="4" s="1"/>
  <c r="I2650" i="4" s="1"/>
  <c r="I2651" i="4" s="1"/>
  <c r="I2652" i="4" s="1"/>
  <c r="I2653" i="4" s="1"/>
  <c r="I2654" i="4" s="1"/>
  <c r="I2655" i="4" s="1"/>
  <c r="I2656" i="4" s="1"/>
  <c r="I2657" i="4" s="1"/>
  <c r="I2658" i="4" s="1"/>
  <c r="I2659" i="4" s="1"/>
  <c r="I2660" i="4" s="1"/>
  <c r="I2661" i="4" s="1"/>
  <c r="I2662" i="4" s="1"/>
  <c r="I2663" i="4" s="1"/>
  <c r="I2664" i="4" s="1"/>
  <c r="I2665" i="4" s="1"/>
  <c r="I2666" i="4" s="1"/>
  <c r="I2667" i="4" s="1"/>
  <c r="I2668" i="4" s="1"/>
  <c r="I2669" i="4" s="1"/>
  <c r="I2670" i="4" s="1"/>
  <c r="I2671" i="4" s="1"/>
  <c r="I2672" i="4" s="1"/>
  <c r="I2673" i="4" s="1"/>
  <c r="I2674" i="4" s="1"/>
  <c r="I2675" i="4" s="1"/>
  <c r="I2676" i="4" s="1"/>
  <c r="I2677" i="4" s="1"/>
  <c r="I2678" i="4" s="1"/>
  <c r="I2679" i="4" s="1"/>
  <c r="I2680" i="4" s="1"/>
  <c r="I2681" i="4" s="1"/>
  <c r="I2682" i="4" s="1"/>
  <c r="I2683" i="4" s="1"/>
  <c r="I2684" i="4" s="1"/>
  <c r="I2685" i="4" s="1"/>
  <c r="I2686" i="4" s="1"/>
  <c r="I2687" i="4" s="1"/>
  <c r="I2688" i="4" s="1"/>
  <c r="I2689" i="4" s="1"/>
  <c r="I2690" i="4" s="1"/>
  <c r="I2691" i="4" s="1"/>
  <c r="I2692" i="4" s="1"/>
  <c r="I2693" i="4" s="1"/>
  <c r="I2694" i="4" s="1"/>
  <c r="I2695" i="4" s="1"/>
  <c r="I2696" i="4" s="1"/>
  <c r="I2697" i="4" s="1"/>
  <c r="I2698" i="4" s="1"/>
  <c r="I2699" i="4" s="1"/>
  <c r="I2700" i="4" s="1"/>
  <c r="I2701" i="4" s="1"/>
  <c r="I2702" i="4" s="1"/>
  <c r="I2703" i="4" s="1"/>
  <c r="I2704" i="4" s="1"/>
  <c r="I2705" i="4" s="1"/>
  <c r="I2706" i="4" s="1"/>
  <c r="I2576" i="4"/>
  <c r="I2577" i="4" s="1"/>
  <c r="I2578" i="4" s="1"/>
  <c r="I2579" i="4" s="1"/>
  <c r="I2580" i="4" s="1"/>
  <c r="I2581" i="4" s="1"/>
  <c r="I2582" i="4" s="1"/>
  <c r="I2583" i="4" s="1"/>
  <c r="I2584" i="4" s="1"/>
  <c r="I2585" i="4" s="1"/>
  <c r="I2586" i="4" s="1"/>
  <c r="I2587" i="4" s="1"/>
  <c r="I2588" i="4" s="1"/>
  <c r="I2589" i="4" s="1"/>
  <c r="I2590" i="4" s="1"/>
  <c r="I2591" i="4" s="1"/>
  <c r="I2592" i="4" s="1"/>
  <c r="I2593" i="4" s="1"/>
  <c r="I2594" i="4" s="1"/>
  <c r="I2595" i="4" s="1"/>
  <c r="I2596" i="4" s="1"/>
  <c r="I2597" i="4" s="1"/>
  <c r="I2598" i="4" s="1"/>
  <c r="I2599" i="4" s="1"/>
  <c r="I2600" i="4" s="1"/>
  <c r="I2601" i="4" s="1"/>
  <c r="I2602" i="4" s="1"/>
  <c r="I2603" i="4" s="1"/>
  <c r="I2604" i="4" s="1"/>
  <c r="I2605" i="4" s="1"/>
  <c r="I2606" i="4" s="1"/>
  <c r="I2607" i="4" s="1"/>
  <c r="I2608" i="4" s="1"/>
  <c r="I2609" i="4" s="1"/>
  <c r="I2610" i="4" s="1"/>
  <c r="I2611" i="4" s="1"/>
  <c r="I2612" i="4" s="1"/>
  <c r="I2613" i="4" s="1"/>
  <c r="I2614" i="4" s="1"/>
  <c r="I2615" i="4" s="1"/>
  <c r="I2616" i="4" s="1"/>
  <c r="I2617" i="4" s="1"/>
  <c r="I2618" i="4" s="1"/>
  <c r="I2619" i="4" s="1"/>
  <c r="I2620" i="4" s="1"/>
  <c r="I2621" i="4" s="1"/>
  <c r="I2622" i="4" s="1"/>
  <c r="I2623" i="4" s="1"/>
  <c r="I2624" i="4" s="1"/>
  <c r="I2625" i="4" s="1"/>
  <c r="I2626" i="4" s="1"/>
  <c r="I2627" i="4" s="1"/>
  <c r="I2628" i="4" s="1"/>
  <c r="I2629" i="4" s="1"/>
  <c r="I2630" i="4" s="1"/>
  <c r="I2631" i="4" s="1"/>
  <c r="I2632" i="4" s="1"/>
  <c r="I2633" i="4" s="1"/>
  <c r="I2634" i="4" s="1"/>
  <c r="I2635" i="4" s="1"/>
  <c r="I2636" i="4" s="1"/>
  <c r="I2637" i="4" s="1"/>
  <c r="I2638" i="4" s="1"/>
  <c r="I2639" i="4" s="1"/>
  <c r="I2640" i="4" s="1"/>
  <c r="I2510" i="4"/>
  <c r="I2511" i="4" s="1"/>
  <c r="I2512" i="4" s="1"/>
  <c r="I2513" i="4" s="1"/>
  <c r="I2514" i="4" s="1"/>
  <c r="I2515" i="4" s="1"/>
  <c r="I2516" i="4" s="1"/>
  <c r="I2517" i="4" s="1"/>
  <c r="I2518" i="4" s="1"/>
  <c r="I2519" i="4" s="1"/>
  <c r="I2520" i="4" s="1"/>
  <c r="I2521" i="4" s="1"/>
  <c r="I2522" i="4" s="1"/>
  <c r="I2523" i="4" s="1"/>
  <c r="I2524" i="4" s="1"/>
  <c r="I2525" i="4" s="1"/>
  <c r="I2526" i="4" s="1"/>
  <c r="I2527" i="4" s="1"/>
  <c r="I2528" i="4" s="1"/>
  <c r="I2529" i="4" s="1"/>
  <c r="I2530" i="4" s="1"/>
  <c r="I2531" i="4" s="1"/>
  <c r="I2532" i="4" s="1"/>
  <c r="I2533" i="4" s="1"/>
  <c r="I2534" i="4" s="1"/>
  <c r="I2535" i="4" s="1"/>
  <c r="I2536" i="4" s="1"/>
  <c r="I2537" i="4" s="1"/>
  <c r="I2538" i="4" s="1"/>
  <c r="I2539" i="4" s="1"/>
  <c r="I2540" i="4" s="1"/>
  <c r="I2541" i="4" s="1"/>
  <c r="I2542" i="4" s="1"/>
  <c r="I2543" i="4" s="1"/>
  <c r="I2544" i="4" s="1"/>
  <c r="I2545" i="4" s="1"/>
  <c r="I2546" i="4" s="1"/>
  <c r="I2547" i="4" s="1"/>
  <c r="I2548" i="4" s="1"/>
  <c r="I2549" i="4" s="1"/>
  <c r="I2550" i="4" s="1"/>
  <c r="I2551" i="4" s="1"/>
  <c r="I2552" i="4" s="1"/>
  <c r="I2553" i="4" s="1"/>
  <c r="I2554" i="4" s="1"/>
  <c r="I2555" i="4" s="1"/>
  <c r="I2556" i="4" s="1"/>
  <c r="I2557" i="4" s="1"/>
  <c r="I2558" i="4" s="1"/>
  <c r="I2559" i="4" s="1"/>
  <c r="I2560" i="4" s="1"/>
  <c r="I2561" i="4" s="1"/>
  <c r="I2562" i="4" s="1"/>
  <c r="I2563" i="4" s="1"/>
  <c r="I2564" i="4" s="1"/>
  <c r="I2565" i="4" s="1"/>
  <c r="I2566" i="4" s="1"/>
  <c r="I2567" i="4" s="1"/>
  <c r="I2568" i="4" s="1"/>
  <c r="I2569" i="4" s="1"/>
  <c r="I2570" i="4" s="1"/>
  <c r="I2571" i="4" s="1"/>
  <c r="I2572" i="4" s="1"/>
  <c r="I2573" i="4" s="1"/>
  <c r="I2574" i="4" s="1"/>
  <c r="I2444" i="4"/>
  <c r="I2445" i="4" s="1"/>
  <c r="I2446" i="4" s="1"/>
  <c r="I2447" i="4" s="1"/>
  <c r="I2448" i="4" s="1"/>
  <c r="I2449" i="4" s="1"/>
  <c r="I2450" i="4" s="1"/>
  <c r="I2451" i="4" s="1"/>
  <c r="I2452" i="4" s="1"/>
  <c r="I2453" i="4" s="1"/>
  <c r="I2454" i="4" s="1"/>
  <c r="I2455" i="4" s="1"/>
  <c r="I2456" i="4" s="1"/>
  <c r="I2457" i="4" s="1"/>
  <c r="I2458" i="4" s="1"/>
  <c r="I2459" i="4" s="1"/>
  <c r="I2460" i="4" s="1"/>
  <c r="I2461" i="4" s="1"/>
  <c r="I2462" i="4" s="1"/>
  <c r="I2463" i="4" s="1"/>
  <c r="I2464" i="4" s="1"/>
  <c r="I2465" i="4" s="1"/>
  <c r="I2466" i="4" s="1"/>
  <c r="I2467" i="4" s="1"/>
  <c r="I2468" i="4" s="1"/>
  <c r="I2469" i="4" s="1"/>
  <c r="I2470" i="4" s="1"/>
  <c r="I2471" i="4" s="1"/>
  <c r="I2472" i="4" s="1"/>
  <c r="I2473" i="4" s="1"/>
  <c r="I2474" i="4" s="1"/>
  <c r="I2475" i="4" s="1"/>
  <c r="I2476" i="4" s="1"/>
  <c r="I2477" i="4" s="1"/>
  <c r="I2478" i="4" s="1"/>
  <c r="I2479" i="4" s="1"/>
  <c r="I2480" i="4" s="1"/>
  <c r="I2481" i="4" s="1"/>
  <c r="I2482" i="4" s="1"/>
  <c r="I2483" i="4" s="1"/>
  <c r="I2484" i="4" s="1"/>
  <c r="I2485" i="4" s="1"/>
  <c r="I2486" i="4" s="1"/>
  <c r="I2487" i="4" s="1"/>
  <c r="I2488" i="4" s="1"/>
  <c r="I2489" i="4" s="1"/>
  <c r="I2490" i="4" s="1"/>
  <c r="I2491" i="4" s="1"/>
  <c r="I2492" i="4" s="1"/>
  <c r="I2493" i="4" s="1"/>
  <c r="I2494" i="4" s="1"/>
  <c r="I2495" i="4" s="1"/>
  <c r="I2496" i="4" s="1"/>
  <c r="I2497" i="4" s="1"/>
  <c r="I2498" i="4" s="1"/>
  <c r="I2499" i="4" s="1"/>
  <c r="I2500" i="4" s="1"/>
  <c r="I2501" i="4" s="1"/>
  <c r="I2502" i="4" s="1"/>
  <c r="I2503" i="4" s="1"/>
  <c r="I2504" i="4" s="1"/>
  <c r="I2505" i="4" s="1"/>
  <c r="I2506" i="4" s="1"/>
  <c r="I2507" i="4" s="1"/>
  <c r="I2508" i="4" s="1"/>
  <c r="I2378" i="4"/>
  <c r="I2379" i="4" s="1"/>
  <c r="I2380" i="4" s="1"/>
  <c r="I2381" i="4" s="1"/>
  <c r="I2382" i="4" s="1"/>
  <c r="I2383" i="4" s="1"/>
  <c r="I2384" i="4" s="1"/>
  <c r="I2385" i="4" s="1"/>
  <c r="I2386" i="4" s="1"/>
  <c r="I2387" i="4" s="1"/>
  <c r="I2388" i="4" s="1"/>
  <c r="I2389" i="4" s="1"/>
  <c r="I2390" i="4" s="1"/>
  <c r="I2391" i="4" s="1"/>
  <c r="I2392" i="4" s="1"/>
  <c r="I2393" i="4" s="1"/>
  <c r="I2394" i="4" s="1"/>
  <c r="I2395" i="4" s="1"/>
  <c r="I2396" i="4" s="1"/>
  <c r="I2397" i="4" s="1"/>
  <c r="I2398" i="4" s="1"/>
  <c r="I2399" i="4" s="1"/>
  <c r="I2400" i="4" s="1"/>
  <c r="I2401" i="4" s="1"/>
  <c r="I2402" i="4" s="1"/>
  <c r="I2403" i="4" s="1"/>
  <c r="I2404" i="4" s="1"/>
  <c r="I2405" i="4" s="1"/>
  <c r="I2406" i="4" s="1"/>
  <c r="I2407" i="4" s="1"/>
  <c r="I2408" i="4" s="1"/>
  <c r="I2409" i="4" s="1"/>
  <c r="I2410" i="4" s="1"/>
  <c r="I2411" i="4" s="1"/>
  <c r="I2412" i="4" s="1"/>
  <c r="I2413" i="4" s="1"/>
  <c r="I2414" i="4" s="1"/>
  <c r="I2415" i="4" s="1"/>
  <c r="I2416" i="4" s="1"/>
  <c r="I2417" i="4" s="1"/>
  <c r="I2418" i="4" s="1"/>
  <c r="I2419" i="4" s="1"/>
  <c r="I2420" i="4" s="1"/>
  <c r="I2421" i="4" s="1"/>
  <c r="I2422" i="4" s="1"/>
  <c r="I2423" i="4" s="1"/>
  <c r="I2424" i="4" s="1"/>
  <c r="I2425" i="4" s="1"/>
  <c r="I2426" i="4" s="1"/>
  <c r="I2427" i="4" s="1"/>
  <c r="I2428" i="4" s="1"/>
  <c r="I2429" i="4" s="1"/>
  <c r="I2430" i="4" s="1"/>
  <c r="I2431" i="4" s="1"/>
  <c r="I2432" i="4" s="1"/>
  <c r="I2433" i="4" s="1"/>
  <c r="I2434" i="4" s="1"/>
  <c r="I2435" i="4" s="1"/>
  <c r="I2436" i="4" s="1"/>
  <c r="I2437" i="4" s="1"/>
  <c r="I2438" i="4" s="1"/>
  <c r="I2439" i="4" s="1"/>
  <c r="I2440" i="4" s="1"/>
  <c r="I2441" i="4" s="1"/>
  <c r="I2442" i="4" s="1"/>
  <c r="I2312" i="4"/>
  <c r="I2313" i="4" s="1"/>
  <c r="I2314" i="4" s="1"/>
  <c r="I2315" i="4" s="1"/>
  <c r="I2316" i="4" s="1"/>
  <c r="I2317" i="4" s="1"/>
  <c r="I2318" i="4" s="1"/>
  <c r="I2319" i="4" s="1"/>
  <c r="I2320" i="4" s="1"/>
  <c r="I2321" i="4" s="1"/>
  <c r="I2322" i="4" s="1"/>
  <c r="I2323" i="4" s="1"/>
  <c r="I2324" i="4" s="1"/>
  <c r="I2325" i="4" s="1"/>
  <c r="I2326" i="4" s="1"/>
  <c r="I2327" i="4" s="1"/>
  <c r="I2328" i="4" s="1"/>
  <c r="I2329" i="4" s="1"/>
  <c r="I2330" i="4" s="1"/>
  <c r="I2331" i="4" s="1"/>
  <c r="I2332" i="4" s="1"/>
  <c r="I2333" i="4" s="1"/>
  <c r="I2334" i="4" s="1"/>
  <c r="I2335" i="4" s="1"/>
  <c r="I2336" i="4" s="1"/>
  <c r="I2337" i="4" s="1"/>
  <c r="I2338" i="4" s="1"/>
  <c r="I2339" i="4" s="1"/>
  <c r="I2340" i="4" s="1"/>
  <c r="I2341" i="4" s="1"/>
  <c r="I2342" i="4" s="1"/>
  <c r="I2343" i="4" s="1"/>
  <c r="I2344" i="4" s="1"/>
  <c r="I2345" i="4" s="1"/>
  <c r="I2346" i="4" s="1"/>
  <c r="I2347" i="4" s="1"/>
  <c r="I2348" i="4" s="1"/>
  <c r="I2349" i="4" s="1"/>
  <c r="I2350" i="4" s="1"/>
  <c r="I2351" i="4" s="1"/>
  <c r="I2352" i="4" s="1"/>
  <c r="I2353" i="4" s="1"/>
  <c r="I2354" i="4" s="1"/>
  <c r="I2355" i="4" s="1"/>
  <c r="I2356" i="4" s="1"/>
  <c r="I2357" i="4" s="1"/>
  <c r="I2358" i="4" s="1"/>
  <c r="I2359" i="4" s="1"/>
  <c r="I2360" i="4" s="1"/>
  <c r="I2361" i="4" s="1"/>
  <c r="I2362" i="4" s="1"/>
  <c r="I2363" i="4" s="1"/>
  <c r="I2364" i="4" s="1"/>
  <c r="I2365" i="4" s="1"/>
  <c r="I2366" i="4" s="1"/>
  <c r="I2367" i="4" s="1"/>
  <c r="I2368" i="4" s="1"/>
  <c r="I2369" i="4" s="1"/>
  <c r="I2370" i="4" s="1"/>
  <c r="I2371" i="4" s="1"/>
  <c r="I2372" i="4" s="1"/>
  <c r="I2373" i="4" s="1"/>
  <c r="I2374" i="4" s="1"/>
  <c r="I2375" i="4" s="1"/>
  <c r="I2376" i="4" s="1"/>
  <c r="I2246" i="4"/>
  <c r="I2247" i="4" s="1"/>
  <c r="I2248" i="4" s="1"/>
  <c r="I2249" i="4" s="1"/>
  <c r="I2250" i="4" s="1"/>
  <c r="I2251" i="4" s="1"/>
  <c r="I2252" i="4" s="1"/>
  <c r="I2253" i="4" s="1"/>
  <c r="I2254" i="4" s="1"/>
  <c r="I2255" i="4" s="1"/>
  <c r="I2256" i="4" s="1"/>
  <c r="I2257" i="4" s="1"/>
  <c r="I2258" i="4" s="1"/>
  <c r="I2259" i="4" s="1"/>
  <c r="I2260" i="4" s="1"/>
  <c r="I2261" i="4" s="1"/>
  <c r="I2262" i="4" s="1"/>
  <c r="I2263" i="4" s="1"/>
  <c r="I2264" i="4" s="1"/>
  <c r="I2265" i="4" s="1"/>
  <c r="I2266" i="4" s="1"/>
  <c r="I2267" i="4" s="1"/>
  <c r="I2268" i="4" s="1"/>
  <c r="I2269" i="4" s="1"/>
  <c r="I2270" i="4" s="1"/>
  <c r="I2271" i="4" s="1"/>
  <c r="I2272" i="4" s="1"/>
  <c r="I2273" i="4" s="1"/>
  <c r="I2274" i="4" s="1"/>
  <c r="I2275" i="4" s="1"/>
  <c r="I2276" i="4" s="1"/>
  <c r="I2277" i="4" s="1"/>
  <c r="I2278" i="4" s="1"/>
  <c r="I2279" i="4" s="1"/>
  <c r="I2280" i="4" s="1"/>
  <c r="I2281" i="4" s="1"/>
  <c r="I2282" i="4" s="1"/>
  <c r="I2283" i="4" s="1"/>
  <c r="I2284" i="4" s="1"/>
  <c r="I2285" i="4" s="1"/>
  <c r="I2286" i="4" s="1"/>
  <c r="I2287" i="4" s="1"/>
  <c r="I2288" i="4" s="1"/>
  <c r="I2289" i="4" s="1"/>
  <c r="I2290" i="4" s="1"/>
  <c r="I2291" i="4" s="1"/>
  <c r="I2292" i="4" s="1"/>
  <c r="I2293" i="4" s="1"/>
  <c r="I2294" i="4" s="1"/>
  <c r="I2295" i="4" s="1"/>
  <c r="I2296" i="4" s="1"/>
  <c r="I2297" i="4" s="1"/>
  <c r="I2298" i="4" s="1"/>
  <c r="I2299" i="4" s="1"/>
  <c r="I2300" i="4" s="1"/>
  <c r="I2301" i="4" s="1"/>
  <c r="I2302" i="4" s="1"/>
  <c r="I2303" i="4" s="1"/>
  <c r="I2304" i="4" s="1"/>
  <c r="I2305" i="4" s="1"/>
  <c r="I2306" i="4" s="1"/>
  <c r="I2307" i="4" s="1"/>
  <c r="I2308" i="4" s="1"/>
  <c r="I2309" i="4" s="1"/>
  <c r="I2310" i="4" s="1"/>
  <c r="I2180" i="4"/>
  <c r="I2181" i="4" s="1"/>
  <c r="I2182" i="4" s="1"/>
  <c r="I2183" i="4" s="1"/>
  <c r="I2184" i="4" s="1"/>
  <c r="I2185" i="4" s="1"/>
  <c r="I2186" i="4" s="1"/>
  <c r="I2187" i="4" s="1"/>
  <c r="I2188" i="4" s="1"/>
  <c r="I2189" i="4" s="1"/>
  <c r="I2190" i="4" s="1"/>
  <c r="I2191" i="4" s="1"/>
  <c r="I2192" i="4" s="1"/>
  <c r="I2193" i="4" s="1"/>
  <c r="I2194" i="4" s="1"/>
  <c r="I2195" i="4" s="1"/>
  <c r="I2196" i="4" s="1"/>
  <c r="I2197" i="4" s="1"/>
  <c r="I2198" i="4" s="1"/>
  <c r="I2199" i="4" s="1"/>
  <c r="I2200" i="4" s="1"/>
  <c r="I2201" i="4" s="1"/>
  <c r="I2202" i="4" s="1"/>
  <c r="I2203" i="4" s="1"/>
  <c r="I2204" i="4" s="1"/>
  <c r="I2205" i="4" s="1"/>
  <c r="I2206" i="4" s="1"/>
  <c r="I2207" i="4" s="1"/>
  <c r="I2208" i="4" s="1"/>
  <c r="I2209" i="4" s="1"/>
  <c r="I2210" i="4" s="1"/>
  <c r="I2211" i="4" s="1"/>
  <c r="I2212" i="4" s="1"/>
  <c r="I2213" i="4" s="1"/>
  <c r="I2214" i="4" s="1"/>
  <c r="I2215" i="4" s="1"/>
  <c r="I2216" i="4" s="1"/>
  <c r="I2217" i="4" s="1"/>
  <c r="I2218" i="4" s="1"/>
  <c r="I2219" i="4" s="1"/>
  <c r="I2220" i="4" s="1"/>
  <c r="I2221" i="4" s="1"/>
  <c r="I2222" i="4" s="1"/>
  <c r="I2223" i="4" s="1"/>
  <c r="I2224" i="4" s="1"/>
  <c r="I2225" i="4" s="1"/>
  <c r="I2226" i="4" s="1"/>
  <c r="I2227" i="4" s="1"/>
  <c r="I2228" i="4" s="1"/>
  <c r="I2229" i="4" s="1"/>
  <c r="I2230" i="4" s="1"/>
  <c r="I2231" i="4" s="1"/>
  <c r="I2232" i="4" s="1"/>
  <c r="I2233" i="4" s="1"/>
  <c r="I2234" i="4" s="1"/>
  <c r="I2235" i="4" s="1"/>
  <c r="I2236" i="4" s="1"/>
  <c r="I2237" i="4" s="1"/>
  <c r="I2238" i="4" s="1"/>
  <c r="I2239" i="4" s="1"/>
  <c r="I2240" i="4" s="1"/>
  <c r="I2241" i="4" s="1"/>
  <c r="I2242" i="4" s="1"/>
  <c r="I2243" i="4" s="1"/>
  <c r="I2244" i="4" s="1"/>
  <c r="I2114" i="4"/>
  <c r="I2115" i="4" s="1"/>
  <c r="I2116" i="4" s="1"/>
  <c r="I2117" i="4" s="1"/>
  <c r="I2118" i="4" s="1"/>
  <c r="I2119" i="4" s="1"/>
  <c r="I2120" i="4" s="1"/>
  <c r="I2121" i="4" s="1"/>
  <c r="I2122" i="4" s="1"/>
  <c r="I2123" i="4" s="1"/>
  <c r="I2124" i="4" s="1"/>
  <c r="I2125" i="4" s="1"/>
  <c r="I2126" i="4" s="1"/>
  <c r="I2127" i="4" s="1"/>
  <c r="I2128" i="4" s="1"/>
  <c r="I2129" i="4" s="1"/>
  <c r="I2130" i="4" s="1"/>
  <c r="I2131" i="4" s="1"/>
  <c r="I2132" i="4" s="1"/>
  <c r="I2133" i="4" s="1"/>
  <c r="I2134" i="4" s="1"/>
  <c r="I2135" i="4" s="1"/>
  <c r="I2136" i="4" s="1"/>
  <c r="I2137" i="4" s="1"/>
  <c r="I2138" i="4" s="1"/>
  <c r="I2139" i="4" s="1"/>
  <c r="I2140" i="4" s="1"/>
  <c r="I2141" i="4" s="1"/>
  <c r="I2142" i="4" s="1"/>
  <c r="I2143" i="4" s="1"/>
  <c r="I2144" i="4" s="1"/>
  <c r="I2145" i="4" s="1"/>
  <c r="I2146" i="4" s="1"/>
  <c r="I2147" i="4" s="1"/>
  <c r="I2148" i="4" s="1"/>
  <c r="I2149" i="4" s="1"/>
  <c r="I2150" i="4" s="1"/>
  <c r="I2151" i="4" s="1"/>
  <c r="I2152" i="4" s="1"/>
  <c r="I2153" i="4" s="1"/>
  <c r="I2154" i="4" s="1"/>
  <c r="I2155" i="4" s="1"/>
  <c r="I2156" i="4" s="1"/>
  <c r="I2157" i="4" s="1"/>
  <c r="I2158" i="4" s="1"/>
  <c r="I2159" i="4" s="1"/>
  <c r="I2160" i="4" s="1"/>
  <c r="I2161" i="4" s="1"/>
  <c r="I2162" i="4" s="1"/>
  <c r="I2163" i="4" s="1"/>
  <c r="I2164" i="4" s="1"/>
  <c r="I2165" i="4" s="1"/>
  <c r="I2166" i="4" s="1"/>
  <c r="I2167" i="4" s="1"/>
  <c r="I2168" i="4" s="1"/>
  <c r="I2169" i="4" s="1"/>
  <c r="I2170" i="4" s="1"/>
  <c r="I2171" i="4" s="1"/>
  <c r="I2172" i="4" s="1"/>
  <c r="I2173" i="4" s="1"/>
  <c r="I2174" i="4" s="1"/>
  <c r="I2175" i="4" s="1"/>
  <c r="I2176" i="4" s="1"/>
  <c r="I2177" i="4" s="1"/>
  <c r="I2178" i="4" s="1"/>
  <c r="I2048" i="4"/>
  <c r="I2049" i="4" s="1"/>
  <c r="I2050" i="4" s="1"/>
  <c r="I2051" i="4" s="1"/>
  <c r="I2052" i="4" s="1"/>
  <c r="I2053" i="4" s="1"/>
  <c r="I2054" i="4" s="1"/>
  <c r="I2055" i="4" s="1"/>
  <c r="I2056" i="4" s="1"/>
  <c r="I2057" i="4" s="1"/>
  <c r="I2058" i="4" s="1"/>
  <c r="I2059" i="4" s="1"/>
  <c r="I2060" i="4" s="1"/>
  <c r="I2061" i="4" s="1"/>
  <c r="I2062" i="4" s="1"/>
  <c r="I2063" i="4" s="1"/>
  <c r="I2064" i="4" s="1"/>
  <c r="I2065" i="4" s="1"/>
  <c r="I2066" i="4" s="1"/>
  <c r="I2067" i="4" s="1"/>
  <c r="I2068" i="4" s="1"/>
  <c r="I2069" i="4" s="1"/>
  <c r="I2070" i="4" s="1"/>
  <c r="I2071" i="4" s="1"/>
  <c r="I2072" i="4" s="1"/>
  <c r="I2073" i="4" s="1"/>
  <c r="I2074" i="4" s="1"/>
  <c r="I2075" i="4" s="1"/>
  <c r="I2076" i="4" s="1"/>
  <c r="I2077" i="4" s="1"/>
  <c r="I2078" i="4" s="1"/>
  <c r="I2079" i="4" s="1"/>
  <c r="I2080" i="4" s="1"/>
  <c r="I2081" i="4" s="1"/>
  <c r="I2082" i="4" s="1"/>
  <c r="I2083" i="4" s="1"/>
  <c r="I2084" i="4" s="1"/>
  <c r="I2085" i="4" s="1"/>
  <c r="I2086" i="4" s="1"/>
  <c r="I2087" i="4" s="1"/>
  <c r="I2088" i="4" s="1"/>
  <c r="I2089" i="4" s="1"/>
  <c r="I2090" i="4" s="1"/>
  <c r="I2091" i="4" s="1"/>
  <c r="I2092" i="4" s="1"/>
  <c r="I2093" i="4" s="1"/>
  <c r="I2094" i="4" s="1"/>
  <c r="I2095" i="4" s="1"/>
  <c r="I2096" i="4" s="1"/>
  <c r="I2097" i="4" s="1"/>
  <c r="I2098" i="4" s="1"/>
  <c r="I2099" i="4" s="1"/>
  <c r="I2100" i="4" s="1"/>
  <c r="I2101" i="4" s="1"/>
  <c r="I2102" i="4" s="1"/>
  <c r="I2103" i="4" s="1"/>
  <c r="I2104" i="4" s="1"/>
  <c r="I2105" i="4" s="1"/>
  <c r="I2106" i="4" s="1"/>
  <c r="I2107" i="4" s="1"/>
  <c r="I2108" i="4" s="1"/>
  <c r="I2109" i="4" s="1"/>
  <c r="I2110" i="4" s="1"/>
  <c r="I2111" i="4" s="1"/>
  <c r="I2112" i="4" s="1"/>
  <c r="I1982" i="4"/>
  <c r="I1983" i="4" s="1"/>
  <c r="I1984" i="4" s="1"/>
  <c r="I1985" i="4" s="1"/>
  <c r="I1986" i="4" s="1"/>
  <c r="I1987" i="4" s="1"/>
  <c r="I1988" i="4" s="1"/>
  <c r="I1989" i="4" s="1"/>
  <c r="I1990" i="4" s="1"/>
  <c r="I1991" i="4" s="1"/>
  <c r="I1992" i="4" s="1"/>
  <c r="I1993" i="4" s="1"/>
  <c r="I1994" i="4" s="1"/>
  <c r="I1995" i="4" s="1"/>
  <c r="I1996" i="4" s="1"/>
  <c r="I1997" i="4" s="1"/>
  <c r="I1998" i="4" s="1"/>
  <c r="I1999" i="4" s="1"/>
  <c r="I2000" i="4" s="1"/>
  <c r="I2001" i="4" s="1"/>
  <c r="I2002" i="4" s="1"/>
  <c r="I2003" i="4" s="1"/>
  <c r="I2004" i="4" s="1"/>
  <c r="I2005" i="4" s="1"/>
  <c r="I2006" i="4" s="1"/>
  <c r="I2007" i="4" s="1"/>
  <c r="I2008" i="4" s="1"/>
  <c r="I2009" i="4" s="1"/>
  <c r="I2010" i="4" s="1"/>
  <c r="I2011" i="4" s="1"/>
  <c r="I2012" i="4" s="1"/>
  <c r="I2013" i="4" s="1"/>
  <c r="I2014" i="4" s="1"/>
  <c r="I2015" i="4" s="1"/>
  <c r="I2016" i="4" s="1"/>
  <c r="I2017" i="4" s="1"/>
  <c r="I2018" i="4" s="1"/>
  <c r="I2019" i="4" s="1"/>
  <c r="I2020" i="4" s="1"/>
  <c r="I2021" i="4" s="1"/>
  <c r="I2022" i="4" s="1"/>
  <c r="I2023" i="4" s="1"/>
  <c r="I2024" i="4" s="1"/>
  <c r="I2025" i="4" s="1"/>
  <c r="I2026" i="4" s="1"/>
  <c r="I2027" i="4" s="1"/>
  <c r="I2028" i="4" s="1"/>
  <c r="I2029" i="4" s="1"/>
  <c r="I2030" i="4" s="1"/>
  <c r="I2031" i="4" s="1"/>
  <c r="I2032" i="4" s="1"/>
  <c r="I2033" i="4" s="1"/>
  <c r="I2034" i="4" s="1"/>
  <c r="I2035" i="4" s="1"/>
  <c r="I2036" i="4" s="1"/>
  <c r="I2037" i="4" s="1"/>
  <c r="I2038" i="4" s="1"/>
  <c r="I2039" i="4" s="1"/>
  <c r="I2040" i="4" s="1"/>
  <c r="I2041" i="4" s="1"/>
  <c r="I2042" i="4" s="1"/>
  <c r="I2043" i="4" s="1"/>
  <c r="I2044" i="4" s="1"/>
  <c r="I2045" i="4" s="1"/>
  <c r="I2046" i="4" s="1"/>
  <c r="I1916" i="4"/>
  <c r="I1917" i="4" s="1"/>
  <c r="I1918" i="4" s="1"/>
  <c r="I1919" i="4" s="1"/>
  <c r="I1920" i="4" s="1"/>
  <c r="I1921" i="4" s="1"/>
  <c r="I1922" i="4" s="1"/>
  <c r="I1923" i="4" s="1"/>
  <c r="I1924" i="4" s="1"/>
  <c r="I1925" i="4" s="1"/>
  <c r="I1926" i="4" s="1"/>
  <c r="I1927" i="4" s="1"/>
  <c r="I1928" i="4" s="1"/>
  <c r="I1929" i="4" s="1"/>
  <c r="I1930" i="4" s="1"/>
  <c r="I1931" i="4" s="1"/>
  <c r="I1932" i="4" s="1"/>
  <c r="I1933" i="4" s="1"/>
  <c r="I1934" i="4" s="1"/>
  <c r="I1935" i="4" s="1"/>
  <c r="I1936" i="4" s="1"/>
  <c r="I1937" i="4" s="1"/>
  <c r="I1938" i="4" s="1"/>
  <c r="I1939" i="4" s="1"/>
  <c r="I1940" i="4" s="1"/>
  <c r="I1941" i="4" s="1"/>
  <c r="I1942" i="4" s="1"/>
  <c r="I1943" i="4" s="1"/>
  <c r="I1944" i="4" s="1"/>
  <c r="I1945" i="4" s="1"/>
  <c r="I1946" i="4" s="1"/>
  <c r="I1947" i="4" s="1"/>
  <c r="I1948" i="4" s="1"/>
  <c r="I1949" i="4" s="1"/>
  <c r="I1950" i="4" s="1"/>
  <c r="I1951" i="4" s="1"/>
  <c r="I1952" i="4" s="1"/>
  <c r="I1953" i="4" s="1"/>
  <c r="I1954" i="4" s="1"/>
  <c r="I1955" i="4" s="1"/>
  <c r="I1956" i="4" s="1"/>
  <c r="I1957" i="4" s="1"/>
  <c r="I1958" i="4" s="1"/>
  <c r="I1959" i="4" s="1"/>
  <c r="I1960" i="4" s="1"/>
  <c r="I1961" i="4" s="1"/>
  <c r="I1962" i="4" s="1"/>
  <c r="I1963" i="4" s="1"/>
  <c r="I1964" i="4" s="1"/>
  <c r="I1965" i="4" s="1"/>
  <c r="I1966" i="4" s="1"/>
  <c r="I1967" i="4" s="1"/>
  <c r="I1968" i="4" s="1"/>
  <c r="I1969" i="4" s="1"/>
  <c r="I1970" i="4" s="1"/>
  <c r="I1971" i="4" s="1"/>
  <c r="I1972" i="4" s="1"/>
  <c r="I1973" i="4" s="1"/>
  <c r="I1974" i="4" s="1"/>
  <c r="I1975" i="4" s="1"/>
  <c r="I1976" i="4" s="1"/>
  <c r="I1977" i="4" s="1"/>
  <c r="I1978" i="4" s="1"/>
  <c r="I1979" i="4" s="1"/>
  <c r="I1980" i="4" s="1"/>
  <c r="I1850" i="4"/>
  <c r="I1851" i="4" s="1"/>
  <c r="I1852" i="4" s="1"/>
  <c r="I1853" i="4" s="1"/>
  <c r="I1854" i="4" s="1"/>
  <c r="I1855" i="4" s="1"/>
  <c r="I1856" i="4" s="1"/>
  <c r="I1857" i="4" s="1"/>
  <c r="I1858" i="4" s="1"/>
  <c r="I1859" i="4" s="1"/>
  <c r="I1860" i="4" s="1"/>
  <c r="I1861" i="4" s="1"/>
  <c r="I1862" i="4" s="1"/>
  <c r="I1863" i="4" s="1"/>
  <c r="I1864" i="4" s="1"/>
  <c r="I1865" i="4" s="1"/>
  <c r="I1866" i="4" s="1"/>
  <c r="I1867" i="4" s="1"/>
  <c r="I1868" i="4" s="1"/>
  <c r="I1869" i="4" s="1"/>
  <c r="I1870" i="4" s="1"/>
  <c r="I1871" i="4" s="1"/>
  <c r="I1872" i="4" s="1"/>
  <c r="I1873" i="4" s="1"/>
  <c r="I1874" i="4" s="1"/>
  <c r="I1875" i="4" s="1"/>
  <c r="I1876" i="4" s="1"/>
  <c r="I1877" i="4" s="1"/>
  <c r="I1878" i="4" s="1"/>
  <c r="I1879" i="4" s="1"/>
  <c r="I1880" i="4" s="1"/>
  <c r="I1881" i="4" s="1"/>
  <c r="I1882" i="4" s="1"/>
  <c r="I1883" i="4" s="1"/>
  <c r="I1884" i="4" s="1"/>
  <c r="I1885" i="4" s="1"/>
  <c r="I1886" i="4" s="1"/>
  <c r="I1887" i="4" s="1"/>
  <c r="I1888" i="4" s="1"/>
  <c r="I1889" i="4" s="1"/>
  <c r="I1890" i="4" s="1"/>
  <c r="I1891" i="4" s="1"/>
  <c r="I1892" i="4" s="1"/>
  <c r="I1893" i="4" s="1"/>
  <c r="I1894" i="4" s="1"/>
  <c r="I1895" i="4" s="1"/>
  <c r="I1896" i="4" s="1"/>
  <c r="I1897" i="4" s="1"/>
  <c r="I1898" i="4" s="1"/>
  <c r="I1899" i="4" s="1"/>
  <c r="I1900" i="4" s="1"/>
  <c r="I1901" i="4" s="1"/>
  <c r="I1902" i="4" s="1"/>
  <c r="I1903" i="4" s="1"/>
  <c r="I1904" i="4" s="1"/>
  <c r="I1905" i="4" s="1"/>
  <c r="I1906" i="4" s="1"/>
  <c r="I1907" i="4" s="1"/>
  <c r="I1908" i="4" s="1"/>
  <c r="I1909" i="4" s="1"/>
  <c r="I1910" i="4" s="1"/>
  <c r="I1911" i="4" s="1"/>
  <c r="I1912" i="4" s="1"/>
  <c r="I1913" i="4" s="1"/>
  <c r="I1914" i="4" s="1"/>
  <c r="I1784" i="4"/>
  <c r="I1785" i="4" s="1"/>
  <c r="I1786" i="4" s="1"/>
  <c r="I1787" i="4" s="1"/>
  <c r="I1788" i="4" s="1"/>
  <c r="I1789" i="4" s="1"/>
  <c r="I1790" i="4" s="1"/>
  <c r="I1791" i="4" s="1"/>
  <c r="I1792" i="4" s="1"/>
  <c r="I1793" i="4" s="1"/>
  <c r="I1794" i="4" s="1"/>
  <c r="I1795" i="4" s="1"/>
  <c r="I1796" i="4" s="1"/>
  <c r="I1797" i="4" s="1"/>
  <c r="I1798" i="4" s="1"/>
  <c r="I1799" i="4" s="1"/>
  <c r="I1800" i="4" s="1"/>
  <c r="I1801" i="4" s="1"/>
  <c r="I1802" i="4" s="1"/>
  <c r="I1803" i="4" s="1"/>
  <c r="I1804" i="4" s="1"/>
  <c r="I1805" i="4" s="1"/>
  <c r="I1806" i="4" s="1"/>
  <c r="I1807" i="4" s="1"/>
  <c r="I1808" i="4" s="1"/>
  <c r="I1809" i="4" s="1"/>
  <c r="I1810" i="4" s="1"/>
  <c r="I1811" i="4" s="1"/>
  <c r="I1812" i="4" s="1"/>
  <c r="I1813" i="4" s="1"/>
  <c r="I1814" i="4" s="1"/>
  <c r="I1815" i="4" s="1"/>
  <c r="I1816" i="4" s="1"/>
  <c r="I1817" i="4" s="1"/>
  <c r="I1818" i="4" s="1"/>
  <c r="I1819" i="4" s="1"/>
  <c r="I1820" i="4" s="1"/>
  <c r="I1821" i="4" s="1"/>
  <c r="I1822" i="4" s="1"/>
  <c r="I1823" i="4" s="1"/>
  <c r="I1824" i="4" s="1"/>
  <c r="I1825" i="4" s="1"/>
  <c r="I1826" i="4" s="1"/>
  <c r="I1827" i="4" s="1"/>
  <c r="I1828" i="4" s="1"/>
  <c r="I1829" i="4" s="1"/>
  <c r="I1830" i="4" s="1"/>
  <c r="I1831" i="4" s="1"/>
  <c r="I1832" i="4" s="1"/>
  <c r="I1833" i="4" s="1"/>
  <c r="I1834" i="4" s="1"/>
  <c r="I1835" i="4" s="1"/>
  <c r="I1836" i="4" s="1"/>
  <c r="I1837" i="4" s="1"/>
  <c r="I1838" i="4" s="1"/>
  <c r="I1839" i="4" s="1"/>
  <c r="I1840" i="4" s="1"/>
  <c r="I1841" i="4" s="1"/>
  <c r="I1842" i="4" s="1"/>
  <c r="I1843" i="4" s="1"/>
  <c r="I1844" i="4" s="1"/>
  <c r="I1845" i="4" s="1"/>
  <c r="I1846" i="4" s="1"/>
  <c r="I1847" i="4" s="1"/>
  <c r="I1848" i="4" s="1"/>
  <c r="I1718" i="4"/>
  <c r="I1719" i="4" s="1"/>
  <c r="I1720" i="4" s="1"/>
  <c r="I1721" i="4" s="1"/>
  <c r="I1722" i="4" s="1"/>
  <c r="I1723" i="4" s="1"/>
  <c r="I1724" i="4" s="1"/>
  <c r="I1725" i="4" s="1"/>
  <c r="I1726" i="4" s="1"/>
  <c r="I1727" i="4" s="1"/>
  <c r="I1728" i="4" s="1"/>
  <c r="I1729" i="4" s="1"/>
  <c r="I1730" i="4" s="1"/>
  <c r="I1731" i="4" s="1"/>
  <c r="I1732" i="4" s="1"/>
  <c r="I1733" i="4" s="1"/>
  <c r="I1734" i="4" s="1"/>
  <c r="I1735" i="4" s="1"/>
  <c r="I1736" i="4" s="1"/>
  <c r="I1737" i="4" s="1"/>
  <c r="I1738" i="4" s="1"/>
  <c r="I1739" i="4" s="1"/>
  <c r="I1740" i="4" s="1"/>
  <c r="I1741" i="4" s="1"/>
  <c r="I1742" i="4" s="1"/>
  <c r="I1743" i="4" s="1"/>
  <c r="I1744" i="4" s="1"/>
  <c r="I1745" i="4" s="1"/>
  <c r="I1746" i="4" s="1"/>
  <c r="I1747" i="4" s="1"/>
  <c r="I1748" i="4" s="1"/>
  <c r="I1749" i="4" s="1"/>
  <c r="I1750" i="4" s="1"/>
  <c r="I1751" i="4" s="1"/>
  <c r="I1752" i="4" s="1"/>
  <c r="I1753" i="4" s="1"/>
  <c r="I1754" i="4" s="1"/>
  <c r="I1755" i="4" s="1"/>
  <c r="I1756" i="4" s="1"/>
  <c r="I1757" i="4" s="1"/>
  <c r="I1758" i="4" s="1"/>
  <c r="I1759" i="4" s="1"/>
  <c r="I1760" i="4" s="1"/>
  <c r="I1761" i="4" s="1"/>
  <c r="I1762" i="4" s="1"/>
  <c r="I1763" i="4" s="1"/>
  <c r="I1764" i="4" s="1"/>
  <c r="I1765" i="4" s="1"/>
  <c r="I1766" i="4" s="1"/>
  <c r="I1767" i="4" s="1"/>
  <c r="I1768" i="4" s="1"/>
  <c r="I1769" i="4" s="1"/>
  <c r="I1770" i="4" s="1"/>
  <c r="I1771" i="4" s="1"/>
  <c r="I1772" i="4" s="1"/>
  <c r="I1773" i="4" s="1"/>
  <c r="I1774" i="4" s="1"/>
  <c r="I1775" i="4" s="1"/>
  <c r="I1776" i="4" s="1"/>
  <c r="I1777" i="4" s="1"/>
  <c r="I1778" i="4" s="1"/>
  <c r="I1779" i="4" s="1"/>
  <c r="I1780" i="4" s="1"/>
  <c r="I1781" i="4" s="1"/>
  <c r="I1782" i="4" s="1"/>
  <c r="I1652" i="4"/>
  <c r="I1653" i="4" s="1"/>
  <c r="I1654" i="4" s="1"/>
  <c r="I1655" i="4" s="1"/>
  <c r="I1656" i="4" s="1"/>
  <c r="I1657" i="4" s="1"/>
  <c r="I1658" i="4" s="1"/>
  <c r="I1659" i="4" s="1"/>
  <c r="I1660" i="4" s="1"/>
  <c r="I1661" i="4" s="1"/>
  <c r="I1662" i="4" s="1"/>
  <c r="I1663" i="4" s="1"/>
  <c r="I1664" i="4" s="1"/>
  <c r="I1665" i="4" s="1"/>
  <c r="I1666" i="4" s="1"/>
  <c r="I1667" i="4" s="1"/>
  <c r="I1668" i="4" s="1"/>
  <c r="I1669" i="4" s="1"/>
  <c r="I1670" i="4" s="1"/>
  <c r="I1671" i="4" s="1"/>
  <c r="I1672" i="4" s="1"/>
  <c r="I1673" i="4" s="1"/>
  <c r="I1674" i="4" s="1"/>
  <c r="I1675" i="4" s="1"/>
  <c r="I1676" i="4" s="1"/>
  <c r="I1677" i="4" s="1"/>
  <c r="I1678" i="4" s="1"/>
  <c r="I1679" i="4" s="1"/>
  <c r="I1680" i="4" s="1"/>
  <c r="I1681" i="4" s="1"/>
  <c r="I1682" i="4" s="1"/>
  <c r="I1683" i="4" s="1"/>
  <c r="I1684" i="4" s="1"/>
  <c r="I1685" i="4" s="1"/>
  <c r="I1686" i="4" s="1"/>
  <c r="I1687" i="4" s="1"/>
  <c r="I1688" i="4" s="1"/>
  <c r="I1689" i="4" s="1"/>
  <c r="I1690" i="4" s="1"/>
  <c r="I1691" i="4" s="1"/>
  <c r="I1692" i="4" s="1"/>
  <c r="I1693" i="4" s="1"/>
  <c r="I1694" i="4" s="1"/>
  <c r="I1695" i="4" s="1"/>
  <c r="I1696" i="4" s="1"/>
  <c r="I1697" i="4" s="1"/>
  <c r="I1698" i="4" s="1"/>
  <c r="I1699" i="4" s="1"/>
  <c r="I1700" i="4" s="1"/>
  <c r="I1701" i="4" s="1"/>
  <c r="I1702" i="4" s="1"/>
  <c r="I1703" i="4" s="1"/>
  <c r="I1704" i="4" s="1"/>
  <c r="I1705" i="4" s="1"/>
  <c r="I1706" i="4" s="1"/>
  <c r="I1707" i="4" s="1"/>
  <c r="I1708" i="4" s="1"/>
  <c r="I1709" i="4" s="1"/>
  <c r="I1710" i="4" s="1"/>
  <c r="I1711" i="4" s="1"/>
  <c r="I1712" i="4" s="1"/>
  <c r="I1713" i="4" s="1"/>
  <c r="I1714" i="4" s="1"/>
  <c r="I1715" i="4" s="1"/>
  <c r="I1716" i="4" s="1"/>
  <c r="I1586" i="4"/>
  <c r="I1587" i="4" s="1"/>
  <c r="I1588" i="4" s="1"/>
  <c r="I1589" i="4" s="1"/>
  <c r="I1590" i="4" s="1"/>
  <c r="I1591" i="4" s="1"/>
  <c r="I1592" i="4" s="1"/>
  <c r="I1593" i="4" s="1"/>
  <c r="I1594" i="4" s="1"/>
  <c r="I1595" i="4" s="1"/>
  <c r="I1596" i="4" s="1"/>
  <c r="I1597" i="4" s="1"/>
  <c r="I1598" i="4" s="1"/>
  <c r="I1599" i="4" s="1"/>
  <c r="I1600" i="4" s="1"/>
  <c r="I1601" i="4" s="1"/>
  <c r="I1602" i="4" s="1"/>
  <c r="I1603" i="4" s="1"/>
  <c r="I1604" i="4" s="1"/>
  <c r="I1605" i="4" s="1"/>
  <c r="I1606" i="4" s="1"/>
  <c r="I1607" i="4" s="1"/>
  <c r="I1608" i="4" s="1"/>
  <c r="I1609" i="4" s="1"/>
  <c r="I1610" i="4" s="1"/>
  <c r="I1611" i="4" s="1"/>
  <c r="I1612" i="4" s="1"/>
  <c r="I1613" i="4" s="1"/>
  <c r="I1614" i="4" s="1"/>
  <c r="I1615" i="4" s="1"/>
  <c r="I1616" i="4" s="1"/>
  <c r="I1617" i="4" s="1"/>
  <c r="I1618" i="4" s="1"/>
  <c r="I1619" i="4" s="1"/>
  <c r="I1620" i="4" s="1"/>
  <c r="I1621" i="4" s="1"/>
  <c r="I1622" i="4" s="1"/>
  <c r="I1623" i="4" s="1"/>
  <c r="I1624" i="4" s="1"/>
  <c r="I1625" i="4" s="1"/>
  <c r="I1626" i="4" s="1"/>
  <c r="I1627" i="4" s="1"/>
  <c r="I1628" i="4" s="1"/>
  <c r="I1629" i="4" s="1"/>
  <c r="I1630" i="4" s="1"/>
  <c r="I1631" i="4" s="1"/>
  <c r="I1632" i="4" s="1"/>
  <c r="I1633" i="4" s="1"/>
  <c r="I1634" i="4" s="1"/>
  <c r="I1635" i="4" s="1"/>
  <c r="I1636" i="4" s="1"/>
  <c r="I1637" i="4" s="1"/>
  <c r="I1638" i="4" s="1"/>
  <c r="I1639" i="4" s="1"/>
  <c r="I1640" i="4" s="1"/>
  <c r="I1641" i="4" s="1"/>
  <c r="I1642" i="4" s="1"/>
  <c r="I1643" i="4" s="1"/>
  <c r="I1644" i="4" s="1"/>
  <c r="I1645" i="4" s="1"/>
  <c r="I1646" i="4" s="1"/>
  <c r="I1647" i="4" s="1"/>
  <c r="I1648" i="4" s="1"/>
  <c r="I1649" i="4" s="1"/>
  <c r="I1650" i="4" s="1"/>
  <c r="I1521" i="4"/>
  <c r="I1522" i="4" s="1"/>
  <c r="I1523" i="4" s="1"/>
  <c r="I1524" i="4" s="1"/>
  <c r="I1525" i="4" s="1"/>
  <c r="I1526" i="4" s="1"/>
  <c r="I1527" i="4" s="1"/>
  <c r="I1528" i="4" s="1"/>
  <c r="I1529" i="4" s="1"/>
  <c r="I1530" i="4" s="1"/>
  <c r="I1531" i="4" s="1"/>
  <c r="I1532" i="4" s="1"/>
  <c r="I1533" i="4" s="1"/>
  <c r="I1534" i="4" s="1"/>
  <c r="I1535" i="4" s="1"/>
  <c r="I1536" i="4" s="1"/>
  <c r="I1537" i="4" s="1"/>
  <c r="I1538" i="4" s="1"/>
  <c r="I1539" i="4" s="1"/>
  <c r="I1540" i="4" s="1"/>
  <c r="I1541" i="4" s="1"/>
  <c r="I1542" i="4" s="1"/>
  <c r="I1543" i="4" s="1"/>
  <c r="I1544" i="4" s="1"/>
  <c r="I1545" i="4" s="1"/>
  <c r="I1546" i="4" s="1"/>
  <c r="I1547" i="4" s="1"/>
  <c r="I1548" i="4" s="1"/>
  <c r="I1549" i="4" s="1"/>
  <c r="I1550" i="4" s="1"/>
  <c r="I1551" i="4" s="1"/>
  <c r="I1552" i="4" s="1"/>
  <c r="I1553" i="4" s="1"/>
  <c r="I1554" i="4" s="1"/>
  <c r="I1555" i="4" s="1"/>
  <c r="I1556" i="4" s="1"/>
  <c r="I1557" i="4" s="1"/>
  <c r="I1558" i="4" s="1"/>
  <c r="I1559" i="4" s="1"/>
  <c r="I1560" i="4" s="1"/>
  <c r="I1561" i="4" s="1"/>
  <c r="I1562" i="4" s="1"/>
  <c r="I1563" i="4" s="1"/>
  <c r="I1564" i="4" s="1"/>
  <c r="I1565" i="4" s="1"/>
  <c r="I1566" i="4" s="1"/>
  <c r="I1567" i="4" s="1"/>
  <c r="I1568" i="4" s="1"/>
  <c r="I1569" i="4" s="1"/>
  <c r="I1570" i="4" s="1"/>
  <c r="I1571" i="4" s="1"/>
  <c r="I1572" i="4" s="1"/>
  <c r="I1573" i="4" s="1"/>
  <c r="I1574" i="4" s="1"/>
  <c r="I1575" i="4" s="1"/>
  <c r="I1576" i="4" s="1"/>
  <c r="I1577" i="4" s="1"/>
  <c r="I1578" i="4" s="1"/>
  <c r="I1579" i="4" s="1"/>
  <c r="I1580" i="4" s="1"/>
  <c r="I1581" i="4" s="1"/>
  <c r="I1582" i="4" s="1"/>
  <c r="I1583" i="4" s="1"/>
  <c r="I1584" i="4" s="1"/>
  <c r="I1454" i="4"/>
  <c r="I1455" i="4" s="1"/>
  <c r="I1456" i="4" s="1"/>
  <c r="I1457" i="4" s="1"/>
  <c r="I1458" i="4" s="1"/>
  <c r="I1459" i="4" s="1"/>
  <c r="I1460" i="4" s="1"/>
  <c r="I1461" i="4" s="1"/>
  <c r="I1462" i="4" s="1"/>
  <c r="I1463" i="4" s="1"/>
  <c r="I1464" i="4" s="1"/>
  <c r="I1465" i="4" s="1"/>
  <c r="I1466" i="4" s="1"/>
  <c r="I1467" i="4" s="1"/>
  <c r="I1468" i="4" s="1"/>
  <c r="I1469" i="4" s="1"/>
  <c r="I1470" i="4" s="1"/>
  <c r="I1471" i="4" s="1"/>
  <c r="I1472" i="4" s="1"/>
  <c r="I1473" i="4" s="1"/>
  <c r="I1474" i="4" s="1"/>
  <c r="I1475" i="4" s="1"/>
  <c r="I1476" i="4" s="1"/>
  <c r="I1477" i="4" s="1"/>
  <c r="I1478" i="4" s="1"/>
  <c r="I1479" i="4" s="1"/>
  <c r="I1480" i="4" s="1"/>
  <c r="I1481" i="4" s="1"/>
  <c r="I1482" i="4" s="1"/>
  <c r="I1483" i="4" s="1"/>
  <c r="I1484" i="4" s="1"/>
  <c r="I1485" i="4" s="1"/>
  <c r="I1486" i="4" s="1"/>
  <c r="I1487" i="4" s="1"/>
  <c r="I1488" i="4" s="1"/>
  <c r="I1489" i="4" s="1"/>
  <c r="I1490" i="4" s="1"/>
  <c r="I1491" i="4" s="1"/>
  <c r="I1492" i="4" s="1"/>
  <c r="I1493" i="4" s="1"/>
  <c r="I1494" i="4" s="1"/>
  <c r="I1495" i="4" s="1"/>
  <c r="I1496" i="4" s="1"/>
  <c r="I1497" i="4" s="1"/>
  <c r="I1498" i="4" s="1"/>
  <c r="I1499" i="4" s="1"/>
  <c r="I1500" i="4" s="1"/>
  <c r="I1501" i="4" s="1"/>
  <c r="I1502" i="4" s="1"/>
  <c r="I1503" i="4" s="1"/>
  <c r="I1504" i="4" s="1"/>
  <c r="I1505" i="4" s="1"/>
  <c r="I1506" i="4" s="1"/>
  <c r="I1507" i="4" s="1"/>
  <c r="I1508" i="4" s="1"/>
  <c r="I1509" i="4" s="1"/>
  <c r="I1510" i="4" s="1"/>
  <c r="I1511" i="4" s="1"/>
  <c r="I1512" i="4" s="1"/>
  <c r="I1513" i="4" s="1"/>
  <c r="I1514" i="4" s="1"/>
  <c r="I1515" i="4" s="1"/>
  <c r="I1516" i="4" s="1"/>
  <c r="I1517" i="4" s="1"/>
  <c r="I1518" i="4" s="1"/>
  <c r="I1388" i="4"/>
  <c r="I1389" i="4" s="1"/>
  <c r="I1390" i="4" s="1"/>
  <c r="I1391" i="4" s="1"/>
  <c r="I1392" i="4" s="1"/>
  <c r="I1393" i="4" s="1"/>
  <c r="I1394" i="4" s="1"/>
  <c r="I1395" i="4" s="1"/>
  <c r="I1396" i="4" s="1"/>
  <c r="I1397" i="4" s="1"/>
  <c r="I1398" i="4" s="1"/>
  <c r="I1399" i="4" s="1"/>
  <c r="I1400" i="4" s="1"/>
  <c r="I1401" i="4" s="1"/>
  <c r="I1402" i="4" s="1"/>
  <c r="I1403" i="4" s="1"/>
  <c r="I1404" i="4" s="1"/>
  <c r="I1405" i="4" s="1"/>
  <c r="I1406" i="4" s="1"/>
  <c r="I1407" i="4" s="1"/>
  <c r="I1408" i="4" s="1"/>
  <c r="I1409" i="4" s="1"/>
  <c r="I1410" i="4" s="1"/>
  <c r="I1411" i="4" s="1"/>
  <c r="I1412" i="4" s="1"/>
  <c r="I1413" i="4" s="1"/>
  <c r="I1414" i="4" s="1"/>
  <c r="I1415" i="4" s="1"/>
  <c r="I1416" i="4" s="1"/>
  <c r="I1417" i="4" s="1"/>
  <c r="I1418" i="4" s="1"/>
  <c r="I1419" i="4" s="1"/>
  <c r="I1420" i="4" s="1"/>
  <c r="I1421" i="4" s="1"/>
  <c r="I1422" i="4" s="1"/>
  <c r="I1423" i="4" s="1"/>
  <c r="I1424" i="4" s="1"/>
  <c r="I1425" i="4" s="1"/>
  <c r="I1426" i="4" s="1"/>
  <c r="I1427" i="4" s="1"/>
  <c r="I1428" i="4" s="1"/>
  <c r="I1429" i="4" s="1"/>
  <c r="I1430" i="4" s="1"/>
  <c r="I1431" i="4" s="1"/>
  <c r="I1432" i="4" s="1"/>
  <c r="I1433" i="4" s="1"/>
  <c r="I1434" i="4" s="1"/>
  <c r="I1435" i="4" s="1"/>
  <c r="I1436" i="4" s="1"/>
  <c r="I1437" i="4" s="1"/>
  <c r="I1438" i="4" s="1"/>
  <c r="I1439" i="4" s="1"/>
  <c r="I1440" i="4" s="1"/>
  <c r="I1441" i="4" s="1"/>
  <c r="I1442" i="4" s="1"/>
  <c r="I1443" i="4" s="1"/>
  <c r="I1444" i="4" s="1"/>
  <c r="I1445" i="4" s="1"/>
  <c r="I1446" i="4" s="1"/>
  <c r="I1447" i="4" s="1"/>
  <c r="I1448" i="4" s="1"/>
  <c r="I1449" i="4" s="1"/>
  <c r="I1450" i="4" s="1"/>
  <c r="I1451" i="4" s="1"/>
  <c r="I1452" i="4" s="1"/>
  <c r="I1322" i="4"/>
  <c r="I1323" i="4" s="1"/>
  <c r="I1324" i="4" s="1"/>
  <c r="I1325" i="4" s="1"/>
  <c r="I1326" i="4" s="1"/>
  <c r="I1327" i="4" s="1"/>
  <c r="I1328" i="4" s="1"/>
  <c r="I1329" i="4" s="1"/>
  <c r="I1330" i="4" s="1"/>
  <c r="I1331" i="4" s="1"/>
  <c r="I1332" i="4" s="1"/>
  <c r="I1333" i="4" s="1"/>
  <c r="I1334" i="4" s="1"/>
  <c r="I1335" i="4" s="1"/>
  <c r="I1336" i="4" s="1"/>
  <c r="I1337" i="4" s="1"/>
  <c r="I1338" i="4" s="1"/>
  <c r="I1339" i="4" s="1"/>
  <c r="I1340" i="4" s="1"/>
  <c r="I1341" i="4" s="1"/>
  <c r="I1342" i="4" s="1"/>
  <c r="I1343" i="4" s="1"/>
  <c r="I1344" i="4" s="1"/>
  <c r="I1345" i="4" s="1"/>
  <c r="I1346" i="4" s="1"/>
  <c r="I1347" i="4" s="1"/>
  <c r="I1348" i="4" s="1"/>
  <c r="I1349" i="4" s="1"/>
  <c r="I1350" i="4" s="1"/>
  <c r="I1351" i="4" s="1"/>
  <c r="I1352" i="4" s="1"/>
  <c r="I1353" i="4" s="1"/>
  <c r="I1354" i="4" s="1"/>
  <c r="I1355" i="4" s="1"/>
  <c r="I1356" i="4" s="1"/>
  <c r="I1357" i="4" s="1"/>
  <c r="I1358" i="4" s="1"/>
  <c r="I1359" i="4" s="1"/>
  <c r="I1360" i="4" s="1"/>
  <c r="I1361" i="4" s="1"/>
  <c r="I1362" i="4" s="1"/>
  <c r="I1363" i="4" s="1"/>
  <c r="I1364" i="4" s="1"/>
  <c r="I1365" i="4" s="1"/>
  <c r="I1366" i="4" s="1"/>
  <c r="I1367" i="4" s="1"/>
  <c r="I1368" i="4" s="1"/>
  <c r="I1369" i="4" s="1"/>
  <c r="I1370" i="4" s="1"/>
  <c r="I1371" i="4" s="1"/>
  <c r="I1372" i="4" s="1"/>
  <c r="I1373" i="4" s="1"/>
  <c r="I1374" i="4" s="1"/>
  <c r="I1375" i="4" s="1"/>
  <c r="I1376" i="4" s="1"/>
  <c r="I1377" i="4" s="1"/>
  <c r="I1378" i="4" s="1"/>
  <c r="I1379" i="4" s="1"/>
  <c r="I1380" i="4" s="1"/>
  <c r="I1381" i="4" s="1"/>
  <c r="I1382" i="4" s="1"/>
  <c r="I1383" i="4" s="1"/>
  <c r="I1384" i="4" s="1"/>
  <c r="I1385" i="4" s="1"/>
  <c r="I1386" i="4" s="1"/>
  <c r="I1256" i="4"/>
  <c r="I1257" i="4" s="1"/>
  <c r="I1258" i="4" s="1"/>
  <c r="I1259" i="4" s="1"/>
  <c r="I1260" i="4" s="1"/>
  <c r="I1261" i="4" s="1"/>
  <c r="I1262" i="4" s="1"/>
  <c r="I1263" i="4" s="1"/>
  <c r="I1264" i="4" s="1"/>
  <c r="I1265" i="4" s="1"/>
  <c r="I1266" i="4" s="1"/>
  <c r="I1267" i="4" s="1"/>
  <c r="I1268" i="4" s="1"/>
  <c r="I1269" i="4" s="1"/>
  <c r="I1270" i="4" s="1"/>
  <c r="I1271" i="4" s="1"/>
  <c r="I1272" i="4" s="1"/>
  <c r="I1273" i="4" s="1"/>
  <c r="I1274" i="4" s="1"/>
  <c r="I1275" i="4" s="1"/>
  <c r="I1276" i="4" s="1"/>
  <c r="I1277" i="4" s="1"/>
  <c r="I1278" i="4" s="1"/>
  <c r="I1279" i="4" s="1"/>
  <c r="I1280" i="4" s="1"/>
  <c r="I1281" i="4" s="1"/>
  <c r="I1282" i="4" s="1"/>
  <c r="I1283" i="4" s="1"/>
  <c r="I1284" i="4" s="1"/>
  <c r="I1285" i="4" s="1"/>
  <c r="I1286" i="4" s="1"/>
  <c r="I1287" i="4" s="1"/>
  <c r="I1288" i="4" s="1"/>
  <c r="I1289" i="4" s="1"/>
  <c r="I1290" i="4" s="1"/>
  <c r="I1291" i="4" s="1"/>
  <c r="I1292" i="4" s="1"/>
  <c r="I1293" i="4" s="1"/>
  <c r="I1294" i="4" s="1"/>
  <c r="I1295" i="4" s="1"/>
  <c r="I1296" i="4" s="1"/>
  <c r="I1297" i="4" s="1"/>
  <c r="I1298" i="4" s="1"/>
  <c r="I1299" i="4" s="1"/>
  <c r="I1300" i="4" s="1"/>
  <c r="I1301" i="4" s="1"/>
  <c r="I1302" i="4" s="1"/>
  <c r="I1303" i="4" s="1"/>
  <c r="I1304" i="4" s="1"/>
  <c r="I1305" i="4" s="1"/>
  <c r="I1306" i="4" s="1"/>
  <c r="I1307" i="4" s="1"/>
  <c r="I1308" i="4" s="1"/>
  <c r="I1309" i="4" s="1"/>
  <c r="I1310" i="4" s="1"/>
  <c r="I1311" i="4" s="1"/>
  <c r="I1312" i="4" s="1"/>
  <c r="I1313" i="4" s="1"/>
  <c r="I1314" i="4" s="1"/>
  <c r="I1315" i="4" s="1"/>
  <c r="I1316" i="4" s="1"/>
  <c r="I1317" i="4" s="1"/>
  <c r="I1318" i="4" s="1"/>
  <c r="I1319" i="4" s="1"/>
  <c r="I1320" i="4" s="1"/>
  <c r="I1190" i="4"/>
  <c r="I1191" i="4" s="1"/>
  <c r="I1192" i="4" s="1"/>
  <c r="I1193" i="4" s="1"/>
  <c r="I1194" i="4" s="1"/>
  <c r="I1195" i="4" s="1"/>
  <c r="I1196" i="4" s="1"/>
  <c r="I1197" i="4" s="1"/>
  <c r="I1198" i="4" s="1"/>
  <c r="I1199" i="4" s="1"/>
  <c r="I1200" i="4" s="1"/>
  <c r="I1201" i="4" s="1"/>
  <c r="I1202" i="4" s="1"/>
  <c r="I1203" i="4" s="1"/>
  <c r="I1204" i="4" s="1"/>
  <c r="I1205" i="4" s="1"/>
  <c r="I1206" i="4" s="1"/>
  <c r="I1207" i="4" s="1"/>
  <c r="I1208" i="4" s="1"/>
  <c r="I1209" i="4" s="1"/>
  <c r="I1210" i="4" s="1"/>
  <c r="I1211" i="4" s="1"/>
  <c r="I1212" i="4" s="1"/>
  <c r="I1213" i="4" s="1"/>
  <c r="I1214" i="4" s="1"/>
  <c r="I1215" i="4" s="1"/>
  <c r="I1216" i="4" s="1"/>
  <c r="I1217" i="4" s="1"/>
  <c r="I1218" i="4" s="1"/>
  <c r="I1219" i="4" s="1"/>
  <c r="I1220" i="4" s="1"/>
  <c r="I1221" i="4" s="1"/>
  <c r="I1222" i="4" s="1"/>
  <c r="I1223" i="4" s="1"/>
  <c r="I1224" i="4" s="1"/>
  <c r="I1225" i="4" s="1"/>
  <c r="I1226" i="4" s="1"/>
  <c r="I1227" i="4" s="1"/>
  <c r="I1228" i="4" s="1"/>
  <c r="I1229" i="4" s="1"/>
  <c r="I1230" i="4" s="1"/>
  <c r="I1231" i="4" s="1"/>
  <c r="I1232" i="4" s="1"/>
  <c r="I1233" i="4" s="1"/>
  <c r="I1234" i="4" s="1"/>
  <c r="I1235" i="4" s="1"/>
  <c r="I1236" i="4" s="1"/>
  <c r="I1237" i="4" s="1"/>
  <c r="I1238" i="4" s="1"/>
  <c r="I1239" i="4" s="1"/>
  <c r="I1240" i="4" s="1"/>
  <c r="I1241" i="4" s="1"/>
  <c r="I1242" i="4" s="1"/>
  <c r="I1243" i="4" s="1"/>
  <c r="I1244" i="4" s="1"/>
  <c r="I1245" i="4" s="1"/>
  <c r="I1246" i="4" s="1"/>
  <c r="I1247" i="4" s="1"/>
  <c r="I1248" i="4" s="1"/>
  <c r="I1249" i="4" s="1"/>
  <c r="I1250" i="4" s="1"/>
  <c r="I1251" i="4" s="1"/>
  <c r="I1252" i="4" s="1"/>
  <c r="I1253" i="4" s="1"/>
  <c r="I1254" i="4" s="1"/>
  <c r="I1125" i="4"/>
  <c r="I1126" i="4" s="1"/>
  <c r="I1127" i="4" s="1"/>
  <c r="I1128" i="4" s="1"/>
  <c r="I1129" i="4" s="1"/>
  <c r="I1130" i="4" s="1"/>
  <c r="I1131" i="4" s="1"/>
  <c r="I1132" i="4" s="1"/>
  <c r="I1133" i="4" s="1"/>
  <c r="I1134" i="4" s="1"/>
  <c r="I1135" i="4" s="1"/>
  <c r="I1136" i="4" s="1"/>
  <c r="I1137" i="4" s="1"/>
  <c r="I1138" i="4" s="1"/>
  <c r="I1139" i="4" s="1"/>
  <c r="I1140" i="4" s="1"/>
  <c r="I1141" i="4" s="1"/>
  <c r="I1142" i="4" s="1"/>
  <c r="I1143" i="4" s="1"/>
  <c r="I1144" i="4" s="1"/>
  <c r="I1145" i="4" s="1"/>
  <c r="I1146" i="4" s="1"/>
  <c r="I1147" i="4" s="1"/>
  <c r="I1148" i="4" s="1"/>
  <c r="I1149" i="4" s="1"/>
  <c r="I1150" i="4" s="1"/>
  <c r="I1151" i="4" s="1"/>
  <c r="I1152" i="4" s="1"/>
  <c r="I1153" i="4" s="1"/>
  <c r="I1154" i="4" s="1"/>
  <c r="I1155" i="4" s="1"/>
  <c r="I1156" i="4" s="1"/>
  <c r="I1157" i="4" s="1"/>
  <c r="I1158" i="4" s="1"/>
  <c r="I1159" i="4" s="1"/>
  <c r="I1160" i="4" s="1"/>
  <c r="I1161" i="4" s="1"/>
  <c r="I1162" i="4" s="1"/>
  <c r="I1163" i="4" s="1"/>
  <c r="I1164" i="4" s="1"/>
  <c r="I1165" i="4" s="1"/>
  <c r="I1166" i="4" s="1"/>
  <c r="I1167" i="4" s="1"/>
  <c r="I1168" i="4" s="1"/>
  <c r="I1169" i="4" s="1"/>
  <c r="I1170" i="4" s="1"/>
  <c r="I1171" i="4" s="1"/>
  <c r="I1172" i="4" s="1"/>
  <c r="I1173" i="4" s="1"/>
  <c r="I1174" i="4" s="1"/>
  <c r="I1175" i="4" s="1"/>
  <c r="I1176" i="4" s="1"/>
  <c r="I1177" i="4" s="1"/>
  <c r="I1178" i="4" s="1"/>
  <c r="I1179" i="4" s="1"/>
  <c r="I1180" i="4" s="1"/>
  <c r="I1181" i="4" s="1"/>
  <c r="I1182" i="4" s="1"/>
  <c r="I1183" i="4" s="1"/>
  <c r="I1184" i="4" s="1"/>
  <c r="I1185" i="4" s="1"/>
  <c r="I1186" i="4" s="1"/>
  <c r="I1187" i="4" s="1"/>
  <c r="I1188" i="4" s="1"/>
  <c r="I1058" i="4"/>
  <c r="I1059" i="4" s="1"/>
  <c r="I1060" i="4" s="1"/>
  <c r="I1061" i="4" s="1"/>
  <c r="I1062" i="4" s="1"/>
  <c r="I1063" i="4" s="1"/>
  <c r="I1064" i="4" s="1"/>
  <c r="I1065" i="4" s="1"/>
  <c r="I1066" i="4" s="1"/>
  <c r="I1067" i="4" s="1"/>
  <c r="I1068" i="4" s="1"/>
  <c r="I1069" i="4" s="1"/>
  <c r="I1070" i="4" s="1"/>
  <c r="I1071" i="4" s="1"/>
  <c r="I1072" i="4" s="1"/>
  <c r="I1073" i="4" s="1"/>
  <c r="I1074" i="4" s="1"/>
  <c r="I1075" i="4" s="1"/>
  <c r="I1076" i="4" s="1"/>
  <c r="I1077" i="4" s="1"/>
  <c r="I1078" i="4" s="1"/>
  <c r="I1079" i="4" s="1"/>
  <c r="I1080" i="4" s="1"/>
  <c r="I1081" i="4" s="1"/>
  <c r="I1082" i="4" s="1"/>
  <c r="I1083" i="4" s="1"/>
  <c r="I1084" i="4" s="1"/>
  <c r="I1085" i="4" s="1"/>
  <c r="I1086" i="4" s="1"/>
  <c r="I1087" i="4" s="1"/>
  <c r="I1088" i="4" s="1"/>
  <c r="I1089" i="4" s="1"/>
  <c r="I1090" i="4" s="1"/>
  <c r="I1091" i="4" s="1"/>
  <c r="I1092" i="4" s="1"/>
  <c r="I1093" i="4" s="1"/>
  <c r="I1094" i="4" s="1"/>
  <c r="I1095" i="4" s="1"/>
  <c r="I1096" i="4" s="1"/>
  <c r="I1097" i="4" s="1"/>
  <c r="I1098" i="4" s="1"/>
  <c r="I1099" i="4" s="1"/>
  <c r="I1100" i="4" s="1"/>
  <c r="I1101" i="4" s="1"/>
  <c r="I1102" i="4" s="1"/>
  <c r="I1103" i="4" s="1"/>
  <c r="I1104" i="4" s="1"/>
  <c r="I1105" i="4" s="1"/>
  <c r="I1106" i="4" s="1"/>
  <c r="I1107" i="4" s="1"/>
  <c r="I1108" i="4" s="1"/>
  <c r="I1109" i="4" s="1"/>
  <c r="I1110" i="4" s="1"/>
  <c r="I1111" i="4" s="1"/>
  <c r="I1112" i="4" s="1"/>
  <c r="I1113" i="4" s="1"/>
  <c r="I1114" i="4" s="1"/>
  <c r="I1115" i="4" s="1"/>
  <c r="I1116" i="4" s="1"/>
  <c r="I1117" i="4" s="1"/>
  <c r="I1118" i="4" s="1"/>
  <c r="I1119" i="4" s="1"/>
  <c r="I1120" i="4" s="1"/>
  <c r="I1121" i="4" s="1"/>
  <c r="I1122" i="4" s="1"/>
  <c r="I992" i="4"/>
  <c r="I993" i="4" s="1"/>
  <c r="I994" i="4" s="1"/>
  <c r="I995" i="4" s="1"/>
  <c r="I996" i="4" s="1"/>
  <c r="I997" i="4" s="1"/>
  <c r="I998" i="4" s="1"/>
  <c r="I999" i="4" s="1"/>
  <c r="I1000" i="4" s="1"/>
  <c r="I1001" i="4" s="1"/>
  <c r="I1002" i="4" s="1"/>
  <c r="I1003" i="4" s="1"/>
  <c r="I1004" i="4" s="1"/>
  <c r="I1005" i="4" s="1"/>
  <c r="I1006" i="4" s="1"/>
  <c r="I1007" i="4" s="1"/>
  <c r="I1008" i="4" s="1"/>
  <c r="I1009" i="4" s="1"/>
  <c r="I1010" i="4" s="1"/>
  <c r="I1011" i="4" s="1"/>
  <c r="I1012" i="4" s="1"/>
  <c r="I1013" i="4" s="1"/>
  <c r="I1014" i="4" s="1"/>
  <c r="I1015" i="4" s="1"/>
  <c r="I1016" i="4" s="1"/>
  <c r="I1017" i="4" s="1"/>
  <c r="I1018" i="4" s="1"/>
  <c r="I1019" i="4" s="1"/>
  <c r="I1020" i="4" s="1"/>
  <c r="I1021" i="4" s="1"/>
  <c r="I1022" i="4" s="1"/>
  <c r="I1023" i="4" s="1"/>
  <c r="I1024" i="4" s="1"/>
  <c r="I1025" i="4" s="1"/>
  <c r="I1026" i="4" s="1"/>
  <c r="I1027" i="4" s="1"/>
  <c r="I1028" i="4" s="1"/>
  <c r="I1029" i="4" s="1"/>
  <c r="I1030" i="4" s="1"/>
  <c r="I1031" i="4" s="1"/>
  <c r="I1032" i="4" s="1"/>
  <c r="I1033" i="4" s="1"/>
  <c r="I1034" i="4" s="1"/>
  <c r="I1035" i="4" s="1"/>
  <c r="I1036" i="4" s="1"/>
  <c r="I1037" i="4" s="1"/>
  <c r="I1038" i="4" s="1"/>
  <c r="I1039" i="4" s="1"/>
  <c r="I1040" i="4" s="1"/>
  <c r="I1041" i="4" s="1"/>
  <c r="I1042" i="4" s="1"/>
  <c r="I1043" i="4" s="1"/>
  <c r="I1044" i="4" s="1"/>
  <c r="I1045" i="4" s="1"/>
  <c r="I1046" i="4" s="1"/>
  <c r="I1047" i="4" s="1"/>
  <c r="I1048" i="4" s="1"/>
  <c r="I1049" i="4" s="1"/>
  <c r="I1050" i="4" s="1"/>
  <c r="I1051" i="4" s="1"/>
  <c r="I1052" i="4" s="1"/>
  <c r="I1053" i="4" s="1"/>
  <c r="I1054" i="4" s="1"/>
  <c r="I1055" i="4" s="1"/>
  <c r="I1056" i="4" s="1"/>
  <c r="I926" i="4"/>
  <c r="I927" i="4" s="1"/>
  <c r="I928" i="4" s="1"/>
  <c r="I929" i="4" s="1"/>
  <c r="I930" i="4" s="1"/>
  <c r="I931" i="4" s="1"/>
  <c r="I932" i="4" s="1"/>
  <c r="I933" i="4" s="1"/>
  <c r="I934" i="4" s="1"/>
  <c r="I935" i="4" s="1"/>
  <c r="I936" i="4" s="1"/>
  <c r="I937" i="4" s="1"/>
  <c r="I938" i="4" s="1"/>
  <c r="I939" i="4" s="1"/>
  <c r="I940" i="4" s="1"/>
  <c r="I941" i="4" s="1"/>
  <c r="I942" i="4" s="1"/>
  <c r="I943" i="4" s="1"/>
  <c r="I944" i="4" s="1"/>
  <c r="I945" i="4" s="1"/>
  <c r="I946" i="4" s="1"/>
  <c r="I947" i="4" s="1"/>
  <c r="I948" i="4" s="1"/>
  <c r="I949" i="4" s="1"/>
  <c r="I950" i="4" s="1"/>
  <c r="I951" i="4" s="1"/>
  <c r="I952" i="4" s="1"/>
  <c r="I953" i="4" s="1"/>
  <c r="I954" i="4" s="1"/>
  <c r="I955" i="4" s="1"/>
  <c r="I956" i="4" s="1"/>
  <c r="I957" i="4" s="1"/>
  <c r="I958" i="4" s="1"/>
  <c r="I959" i="4" s="1"/>
  <c r="I960" i="4" s="1"/>
  <c r="I961" i="4" s="1"/>
  <c r="I962" i="4" s="1"/>
  <c r="I963" i="4" s="1"/>
  <c r="I964" i="4" s="1"/>
  <c r="I965" i="4" s="1"/>
  <c r="I966" i="4" s="1"/>
  <c r="I967" i="4" s="1"/>
  <c r="I968" i="4" s="1"/>
  <c r="I969" i="4" s="1"/>
  <c r="I970" i="4" s="1"/>
  <c r="I971" i="4" s="1"/>
  <c r="I972" i="4" s="1"/>
  <c r="I973" i="4" s="1"/>
  <c r="I974" i="4" s="1"/>
  <c r="I975" i="4" s="1"/>
  <c r="I976" i="4" s="1"/>
  <c r="I977" i="4" s="1"/>
  <c r="I978" i="4" s="1"/>
  <c r="I979" i="4" s="1"/>
  <c r="I980" i="4" s="1"/>
  <c r="I981" i="4" s="1"/>
  <c r="I982" i="4" s="1"/>
  <c r="I983" i="4" s="1"/>
  <c r="I984" i="4" s="1"/>
  <c r="I985" i="4" s="1"/>
  <c r="I986" i="4" s="1"/>
  <c r="I987" i="4" s="1"/>
  <c r="I988" i="4" s="1"/>
  <c r="I989" i="4" s="1"/>
  <c r="I990" i="4" s="1"/>
  <c r="I860" i="4"/>
  <c r="I861" i="4" s="1"/>
  <c r="I862" i="4" s="1"/>
  <c r="I863" i="4" s="1"/>
  <c r="I864" i="4" s="1"/>
  <c r="I865" i="4" s="1"/>
  <c r="I866" i="4" s="1"/>
  <c r="I867" i="4" s="1"/>
  <c r="I868" i="4" s="1"/>
  <c r="I869" i="4" s="1"/>
  <c r="I870" i="4" s="1"/>
  <c r="I871" i="4" s="1"/>
  <c r="I872" i="4" s="1"/>
  <c r="I873" i="4" s="1"/>
  <c r="I874" i="4" s="1"/>
  <c r="I875" i="4" s="1"/>
  <c r="I876" i="4" s="1"/>
  <c r="I877" i="4" s="1"/>
  <c r="I878" i="4" s="1"/>
  <c r="I879" i="4" s="1"/>
  <c r="I880" i="4" s="1"/>
  <c r="I881" i="4" s="1"/>
  <c r="I882" i="4" s="1"/>
  <c r="I883" i="4" s="1"/>
  <c r="I884" i="4" s="1"/>
  <c r="I885" i="4" s="1"/>
  <c r="I886" i="4" s="1"/>
  <c r="I887" i="4" s="1"/>
  <c r="I888" i="4" s="1"/>
  <c r="I889" i="4" s="1"/>
  <c r="I890" i="4" s="1"/>
  <c r="I891" i="4" s="1"/>
  <c r="I892" i="4" s="1"/>
  <c r="I893" i="4" s="1"/>
  <c r="I894" i="4" s="1"/>
  <c r="I895" i="4" s="1"/>
  <c r="I896" i="4" s="1"/>
  <c r="I897" i="4" s="1"/>
  <c r="I898" i="4" s="1"/>
  <c r="I899" i="4" s="1"/>
  <c r="I900" i="4" s="1"/>
  <c r="I901" i="4" s="1"/>
  <c r="I902" i="4" s="1"/>
  <c r="I903" i="4" s="1"/>
  <c r="I904" i="4" s="1"/>
  <c r="I905" i="4" s="1"/>
  <c r="I906" i="4" s="1"/>
  <c r="I907" i="4" s="1"/>
  <c r="I908" i="4" s="1"/>
  <c r="I909" i="4" s="1"/>
  <c r="I910" i="4" s="1"/>
  <c r="I911" i="4" s="1"/>
  <c r="I912" i="4" s="1"/>
  <c r="I913" i="4" s="1"/>
  <c r="I914" i="4" s="1"/>
  <c r="I915" i="4" s="1"/>
  <c r="I916" i="4" s="1"/>
  <c r="I917" i="4" s="1"/>
  <c r="I918" i="4" s="1"/>
  <c r="I919" i="4" s="1"/>
  <c r="I920" i="4" s="1"/>
  <c r="I921" i="4" s="1"/>
  <c r="I922" i="4" s="1"/>
  <c r="I923" i="4" s="1"/>
  <c r="I924" i="4" s="1"/>
  <c r="I794" i="4"/>
  <c r="I795" i="4" s="1"/>
  <c r="I796" i="4" s="1"/>
  <c r="I797" i="4" s="1"/>
  <c r="I798" i="4" s="1"/>
  <c r="I799" i="4" s="1"/>
  <c r="I800" i="4" s="1"/>
  <c r="I801" i="4" s="1"/>
  <c r="I802" i="4" s="1"/>
  <c r="I803" i="4" s="1"/>
  <c r="I804" i="4" s="1"/>
  <c r="I805" i="4" s="1"/>
  <c r="I806" i="4" s="1"/>
  <c r="I807" i="4" s="1"/>
  <c r="I808" i="4" s="1"/>
  <c r="I809" i="4" s="1"/>
  <c r="I810" i="4" s="1"/>
  <c r="I811" i="4" s="1"/>
  <c r="I812" i="4" s="1"/>
  <c r="I813" i="4" s="1"/>
  <c r="I814" i="4" s="1"/>
  <c r="I815" i="4" s="1"/>
  <c r="I816" i="4" s="1"/>
  <c r="I817" i="4" s="1"/>
  <c r="I818" i="4" s="1"/>
  <c r="I819" i="4" s="1"/>
  <c r="I820" i="4" s="1"/>
  <c r="I821" i="4" s="1"/>
  <c r="I822" i="4" s="1"/>
  <c r="I823" i="4" s="1"/>
  <c r="I824" i="4" s="1"/>
  <c r="I825" i="4" s="1"/>
  <c r="I826" i="4" s="1"/>
  <c r="I827" i="4" s="1"/>
  <c r="I828" i="4" s="1"/>
  <c r="I829" i="4" s="1"/>
  <c r="I830" i="4" s="1"/>
  <c r="I831" i="4" s="1"/>
  <c r="I832" i="4" s="1"/>
  <c r="I833" i="4" s="1"/>
  <c r="I834" i="4" s="1"/>
  <c r="I835" i="4" s="1"/>
  <c r="I836" i="4" s="1"/>
  <c r="I837" i="4" s="1"/>
  <c r="I838" i="4" s="1"/>
  <c r="I839" i="4" s="1"/>
  <c r="I840" i="4" s="1"/>
  <c r="I841" i="4" s="1"/>
  <c r="I842" i="4" s="1"/>
  <c r="I843" i="4" s="1"/>
  <c r="I844" i="4" s="1"/>
  <c r="I845" i="4" s="1"/>
  <c r="I846" i="4" s="1"/>
  <c r="I847" i="4" s="1"/>
  <c r="I848" i="4" s="1"/>
  <c r="I849" i="4" s="1"/>
  <c r="I850" i="4" s="1"/>
  <c r="I851" i="4" s="1"/>
  <c r="I852" i="4" s="1"/>
  <c r="I853" i="4" s="1"/>
  <c r="I854" i="4" s="1"/>
  <c r="I855" i="4" s="1"/>
  <c r="I856" i="4" s="1"/>
  <c r="I857" i="4" s="1"/>
  <c r="I858" i="4" s="1"/>
  <c r="I728" i="4"/>
  <c r="I729" i="4" s="1"/>
  <c r="I730" i="4" s="1"/>
  <c r="I731" i="4" s="1"/>
  <c r="I732" i="4" s="1"/>
  <c r="I733" i="4" s="1"/>
  <c r="I734" i="4" s="1"/>
  <c r="I735" i="4" s="1"/>
  <c r="I736" i="4" s="1"/>
  <c r="I737" i="4" s="1"/>
  <c r="I738" i="4" s="1"/>
  <c r="I739" i="4" s="1"/>
  <c r="I740" i="4" s="1"/>
  <c r="I741" i="4" s="1"/>
  <c r="I742" i="4" s="1"/>
  <c r="I743" i="4" s="1"/>
  <c r="I744" i="4" s="1"/>
  <c r="I745" i="4" s="1"/>
  <c r="I746" i="4" s="1"/>
  <c r="I747" i="4" s="1"/>
  <c r="I748" i="4" s="1"/>
  <c r="I749" i="4" s="1"/>
  <c r="I750" i="4" s="1"/>
  <c r="I751" i="4" s="1"/>
  <c r="I752" i="4" s="1"/>
  <c r="I753" i="4" s="1"/>
  <c r="I754" i="4" s="1"/>
  <c r="I755" i="4" s="1"/>
  <c r="I756" i="4" s="1"/>
  <c r="I757" i="4" s="1"/>
  <c r="I758" i="4" s="1"/>
  <c r="I759" i="4" s="1"/>
  <c r="I760" i="4" s="1"/>
  <c r="I761" i="4" s="1"/>
  <c r="I762" i="4" s="1"/>
  <c r="I763" i="4" s="1"/>
  <c r="I764" i="4" s="1"/>
  <c r="I765" i="4" s="1"/>
  <c r="I766" i="4" s="1"/>
  <c r="I767" i="4" s="1"/>
  <c r="I768" i="4" s="1"/>
  <c r="I769" i="4" s="1"/>
  <c r="I770" i="4" s="1"/>
  <c r="I771" i="4" s="1"/>
  <c r="I772" i="4" s="1"/>
  <c r="I773" i="4" s="1"/>
  <c r="I774" i="4" s="1"/>
  <c r="I775" i="4" s="1"/>
  <c r="I776" i="4" s="1"/>
  <c r="I777" i="4" s="1"/>
  <c r="I778" i="4" s="1"/>
  <c r="I779" i="4" s="1"/>
  <c r="I780" i="4" s="1"/>
  <c r="I781" i="4" s="1"/>
  <c r="I782" i="4" s="1"/>
  <c r="I783" i="4" s="1"/>
  <c r="I784" i="4" s="1"/>
  <c r="I785" i="4" s="1"/>
  <c r="I786" i="4" s="1"/>
  <c r="I787" i="4" s="1"/>
  <c r="I788" i="4" s="1"/>
  <c r="I789" i="4" s="1"/>
  <c r="I790" i="4" s="1"/>
  <c r="I791" i="4" s="1"/>
  <c r="I792" i="4" s="1"/>
  <c r="I662" i="4"/>
  <c r="I663" i="4" s="1"/>
  <c r="I664" i="4" s="1"/>
  <c r="I665" i="4" s="1"/>
  <c r="I666" i="4" s="1"/>
  <c r="I667" i="4" s="1"/>
  <c r="I668" i="4" s="1"/>
  <c r="I669" i="4" s="1"/>
  <c r="I670" i="4" s="1"/>
  <c r="I671" i="4" s="1"/>
  <c r="I672" i="4" s="1"/>
  <c r="I673" i="4" s="1"/>
  <c r="I674" i="4" s="1"/>
  <c r="I675" i="4" s="1"/>
  <c r="I676" i="4" s="1"/>
  <c r="I677" i="4" s="1"/>
  <c r="I678" i="4" s="1"/>
  <c r="I679" i="4" s="1"/>
  <c r="I680" i="4" s="1"/>
  <c r="I681" i="4" s="1"/>
  <c r="I682" i="4" s="1"/>
  <c r="I683" i="4" s="1"/>
  <c r="I684" i="4" s="1"/>
  <c r="I685" i="4" s="1"/>
  <c r="I686" i="4" s="1"/>
  <c r="I687" i="4" s="1"/>
  <c r="I688" i="4" s="1"/>
  <c r="I689" i="4" s="1"/>
  <c r="I690" i="4" s="1"/>
  <c r="I691" i="4" s="1"/>
  <c r="I692" i="4" s="1"/>
  <c r="I693" i="4" s="1"/>
  <c r="I694" i="4" s="1"/>
  <c r="I695" i="4" s="1"/>
  <c r="I696" i="4" s="1"/>
  <c r="I697" i="4" s="1"/>
  <c r="I698" i="4" s="1"/>
  <c r="I699" i="4" s="1"/>
  <c r="I700" i="4" s="1"/>
  <c r="I701" i="4" s="1"/>
  <c r="I702" i="4" s="1"/>
  <c r="I703" i="4" s="1"/>
  <c r="I704" i="4" s="1"/>
  <c r="I705" i="4" s="1"/>
  <c r="I706" i="4" s="1"/>
  <c r="I707" i="4" s="1"/>
  <c r="I708" i="4" s="1"/>
  <c r="I709" i="4" s="1"/>
  <c r="I710" i="4" s="1"/>
  <c r="I711" i="4" s="1"/>
  <c r="I712" i="4" s="1"/>
  <c r="I713" i="4" s="1"/>
  <c r="I714" i="4" s="1"/>
  <c r="I715" i="4" s="1"/>
  <c r="I716" i="4" s="1"/>
  <c r="I717" i="4" s="1"/>
  <c r="I718" i="4" s="1"/>
  <c r="I719" i="4" s="1"/>
  <c r="I720" i="4" s="1"/>
  <c r="I721" i="4" s="1"/>
  <c r="I722" i="4" s="1"/>
  <c r="I723" i="4" s="1"/>
  <c r="I724" i="4" s="1"/>
  <c r="I725" i="4" s="1"/>
  <c r="I726" i="4" s="1"/>
  <c r="I597" i="4"/>
  <c r="I598" i="4" s="1"/>
  <c r="I599" i="4" s="1"/>
  <c r="I600" i="4" s="1"/>
  <c r="I601" i="4" s="1"/>
  <c r="I602" i="4" s="1"/>
  <c r="I603" i="4" s="1"/>
  <c r="I604" i="4" s="1"/>
  <c r="I605" i="4" s="1"/>
  <c r="I606" i="4" s="1"/>
  <c r="I607" i="4" s="1"/>
  <c r="I608" i="4" s="1"/>
  <c r="I609" i="4" s="1"/>
  <c r="I610" i="4" s="1"/>
  <c r="I611" i="4" s="1"/>
  <c r="I612" i="4" s="1"/>
  <c r="I613" i="4" s="1"/>
  <c r="I614" i="4" s="1"/>
  <c r="I615" i="4" s="1"/>
  <c r="I616" i="4" s="1"/>
  <c r="I617" i="4" s="1"/>
  <c r="I618" i="4" s="1"/>
  <c r="I619" i="4" s="1"/>
  <c r="I620" i="4" s="1"/>
  <c r="I621" i="4" s="1"/>
  <c r="I622" i="4" s="1"/>
  <c r="I623" i="4" s="1"/>
  <c r="I624" i="4" s="1"/>
  <c r="I625" i="4" s="1"/>
  <c r="I626" i="4" s="1"/>
  <c r="I627" i="4" s="1"/>
  <c r="I628" i="4" s="1"/>
  <c r="I629" i="4" s="1"/>
  <c r="I630" i="4" s="1"/>
  <c r="I631" i="4" s="1"/>
  <c r="I632" i="4" s="1"/>
  <c r="I633" i="4" s="1"/>
  <c r="I634" i="4" s="1"/>
  <c r="I635" i="4" s="1"/>
  <c r="I636" i="4" s="1"/>
  <c r="I637" i="4" s="1"/>
  <c r="I638" i="4" s="1"/>
  <c r="I639" i="4" s="1"/>
  <c r="I640" i="4" s="1"/>
  <c r="I641" i="4" s="1"/>
  <c r="I642" i="4" s="1"/>
  <c r="I643" i="4" s="1"/>
  <c r="I644" i="4" s="1"/>
  <c r="I645" i="4" s="1"/>
  <c r="I646" i="4" s="1"/>
  <c r="I647" i="4" s="1"/>
  <c r="I648" i="4" s="1"/>
  <c r="I649" i="4" s="1"/>
  <c r="I650" i="4" s="1"/>
  <c r="I651" i="4" s="1"/>
  <c r="I652" i="4" s="1"/>
  <c r="I653" i="4" s="1"/>
  <c r="I654" i="4" s="1"/>
  <c r="I655" i="4" s="1"/>
  <c r="I656" i="4" s="1"/>
  <c r="I657" i="4" s="1"/>
  <c r="I658" i="4" s="1"/>
  <c r="I659" i="4" s="1"/>
  <c r="I660" i="4" s="1"/>
  <c r="I530" i="4"/>
  <c r="I531" i="4" s="1"/>
  <c r="I532" i="4" s="1"/>
  <c r="I533" i="4" s="1"/>
  <c r="I534" i="4" s="1"/>
  <c r="I535" i="4" s="1"/>
  <c r="I536" i="4" s="1"/>
  <c r="I537" i="4" s="1"/>
  <c r="I538" i="4" s="1"/>
  <c r="I539" i="4" s="1"/>
  <c r="I540" i="4" s="1"/>
  <c r="I541" i="4" s="1"/>
  <c r="I542" i="4" s="1"/>
  <c r="I543" i="4" s="1"/>
  <c r="I544" i="4" s="1"/>
  <c r="I545" i="4" s="1"/>
  <c r="I546" i="4" s="1"/>
  <c r="I547" i="4" s="1"/>
  <c r="I548" i="4" s="1"/>
  <c r="I549" i="4" s="1"/>
  <c r="I550" i="4" s="1"/>
  <c r="I551" i="4" s="1"/>
  <c r="I552" i="4" s="1"/>
  <c r="I553" i="4" s="1"/>
  <c r="I554" i="4" s="1"/>
  <c r="I555" i="4" s="1"/>
  <c r="I556" i="4" s="1"/>
  <c r="I557" i="4" s="1"/>
  <c r="I558" i="4" s="1"/>
  <c r="I559" i="4" s="1"/>
  <c r="I560" i="4" s="1"/>
  <c r="I561" i="4" s="1"/>
  <c r="I562" i="4" s="1"/>
  <c r="I563" i="4" s="1"/>
  <c r="I564" i="4" s="1"/>
  <c r="I565" i="4" s="1"/>
  <c r="I566" i="4" s="1"/>
  <c r="I567" i="4" s="1"/>
  <c r="I568" i="4" s="1"/>
  <c r="I569" i="4" s="1"/>
  <c r="I570" i="4" s="1"/>
  <c r="I571" i="4" s="1"/>
  <c r="I572" i="4" s="1"/>
  <c r="I573" i="4" s="1"/>
  <c r="I574" i="4" s="1"/>
  <c r="I575" i="4" s="1"/>
  <c r="I576" i="4" s="1"/>
  <c r="I577" i="4" s="1"/>
  <c r="I578" i="4" s="1"/>
  <c r="I579" i="4" s="1"/>
  <c r="I580" i="4" s="1"/>
  <c r="I581" i="4" s="1"/>
  <c r="I582" i="4" s="1"/>
  <c r="I583" i="4" s="1"/>
  <c r="I584" i="4" s="1"/>
  <c r="I585" i="4" s="1"/>
  <c r="I586" i="4" s="1"/>
  <c r="I587" i="4" s="1"/>
  <c r="I588" i="4" s="1"/>
  <c r="I589" i="4" s="1"/>
  <c r="I590" i="4" s="1"/>
  <c r="I591" i="4" s="1"/>
  <c r="I592" i="4" s="1"/>
  <c r="I593" i="4" s="1"/>
  <c r="I594" i="4" s="1"/>
  <c r="I464" i="4"/>
  <c r="I465" i="4" s="1"/>
  <c r="I466" i="4" s="1"/>
  <c r="I467" i="4" s="1"/>
  <c r="I468" i="4" s="1"/>
  <c r="I469" i="4" s="1"/>
  <c r="I470" i="4" s="1"/>
  <c r="I471" i="4" s="1"/>
  <c r="I472" i="4" s="1"/>
  <c r="I473" i="4" s="1"/>
  <c r="I474" i="4" s="1"/>
  <c r="I475" i="4" s="1"/>
  <c r="I476" i="4" s="1"/>
  <c r="I477" i="4" s="1"/>
  <c r="I478" i="4" s="1"/>
  <c r="I479" i="4" s="1"/>
  <c r="I480" i="4" s="1"/>
  <c r="I481" i="4" s="1"/>
  <c r="I482" i="4" s="1"/>
  <c r="I483" i="4" s="1"/>
  <c r="I484" i="4" s="1"/>
  <c r="I485" i="4" s="1"/>
  <c r="I486" i="4" s="1"/>
  <c r="I487" i="4" s="1"/>
  <c r="I488" i="4" s="1"/>
  <c r="I489" i="4" s="1"/>
  <c r="I490" i="4" s="1"/>
  <c r="I491" i="4" s="1"/>
  <c r="I492" i="4" s="1"/>
  <c r="I493" i="4" s="1"/>
  <c r="I494" i="4" s="1"/>
  <c r="I495" i="4" s="1"/>
  <c r="I496" i="4" s="1"/>
  <c r="I497" i="4" s="1"/>
  <c r="I498" i="4" s="1"/>
  <c r="I499" i="4" s="1"/>
  <c r="I500" i="4" s="1"/>
  <c r="I501" i="4" s="1"/>
  <c r="I502" i="4" s="1"/>
  <c r="I503" i="4" s="1"/>
  <c r="I504" i="4" s="1"/>
  <c r="I505" i="4" s="1"/>
  <c r="I506" i="4" s="1"/>
  <c r="I507" i="4" s="1"/>
  <c r="I508" i="4" s="1"/>
  <c r="I509" i="4" s="1"/>
  <c r="I510" i="4" s="1"/>
  <c r="I511" i="4" s="1"/>
  <c r="I512" i="4" s="1"/>
  <c r="I513" i="4" s="1"/>
  <c r="I514" i="4" s="1"/>
  <c r="I515" i="4" s="1"/>
  <c r="I516" i="4" s="1"/>
  <c r="I517" i="4" s="1"/>
  <c r="I518" i="4" s="1"/>
  <c r="I519" i="4" s="1"/>
  <c r="I520" i="4" s="1"/>
  <c r="I521" i="4" s="1"/>
  <c r="I522" i="4" s="1"/>
  <c r="I523" i="4" s="1"/>
  <c r="I524" i="4" s="1"/>
  <c r="I525" i="4" s="1"/>
  <c r="I526" i="4" s="1"/>
  <c r="I527" i="4" s="1"/>
  <c r="I528" i="4" s="1"/>
  <c r="I398" i="4"/>
  <c r="I399" i="4" s="1"/>
  <c r="I400" i="4" s="1"/>
  <c r="I401" i="4" s="1"/>
  <c r="I402" i="4" s="1"/>
  <c r="I403" i="4" s="1"/>
  <c r="I404" i="4" s="1"/>
  <c r="I405" i="4" s="1"/>
  <c r="I406" i="4" s="1"/>
  <c r="I407" i="4" s="1"/>
  <c r="I408" i="4" s="1"/>
  <c r="I409" i="4" s="1"/>
  <c r="I410" i="4" s="1"/>
  <c r="I411" i="4" s="1"/>
  <c r="I412" i="4" s="1"/>
  <c r="I413" i="4" s="1"/>
  <c r="I414" i="4" s="1"/>
  <c r="I415" i="4" s="1"/>
  <c r="I416" i="4" s="1"/>
  <c r="I417" i="4" s="1"/>
  <c r="I418" i="4" s="1"/>
  <c r="I419" i="4" s="1"/>
  <c r="I420" i="4" s="1"/>
  <c r="I421" i="4" s="1"/>
  <c r="I422" i="4" s="1"/>
  <c r="I423" i="4" s="1"/>
  <c r="I424" i="4" s="1"/>
  <c r="I425" i="4" s="1"/>
  <c r="I426" i="4" s="1"/>
  <c r="I427" i="4" s="1"/>
  <c r="I428" i="4" s="1"/>
  <c r="I429" i="4" s="1"/>
  <c r="I430" i="4" s="1"/>
  <c r="I431" i="4" s="1"/>
  <c r="I432" i="4" s="1"/>
  <c r="I433" i="4" s="1"/>
  <c r="I434" i="4" s="1"/>
  <c r="I435" i="4" s="1"/>
  <c r="I436" i="4" s="1"/>
  <c r="I437" i="4" s="1"/>
  <c r="I438" i="4" s="1"/>
  <c r="I439" i="4" s="1"/>
  <c r="I440" i="4" s="1"/>
  <c r="I441" i="4" s="1"/>
  <c r="I442" i="4" s="1"/>
  <c r="I443" i="4" s="1"/>
  <c r="I444" i="4" s="1"/>
  <c r="I445" i="4" s="1"/>
  <c r="I446" i="4" s="1"/>
  <c r="I447" i="4" s="1"/>
  <c r="I448" i="4" s="1"/>
  <c r="I449" i="4" s="1"/>
  <c r="I450" i="4" s="1"/>
  <c r="I451" i="4" s="1"/>
  <c r="I452" i="4" s="1"/>
  <c r="I453" i="4" s="1"/>
  <c r="I454" i="4" s="1"/>
  <c r="I455" i="4" s="1"/>
  <c r="I456" i="4" s="1"/>
  <c r="I457" i="4" s="1"/>
  <c r="I458" i="4" s="1"/>
  <c r="I459" i="4" s="1"/>
  <c r="I460" i="4" s="1"/>
  <c r="I461" i="4" s="1"/>
  <c r="I462" i="4" s="1"/>
  <c r="I332" i="4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I362" i="4" s="1"/>
  <c r="I363" i="4" s="1"/>
  <c r="I364" i="4" s="1"/>
  <c r="I365" i="4" s="1"/>
  <c r="I366" i="4" s="1"/>
  <c r="I367" i="4" s="1"/>
  <c r="I368" i="4" s="1"/>
  <c r="I369" i="4" s="1"/>
  <c r="I370" i="4" s="1"/>
  <c r="I371" i="4" s="1"/>
  <c r="I372" i="4" s="1"/>
  <c r="I373" i="4" s="1"/>
  <c r="I374" i="4" s="1"/>
  <c r="I375" i="4" s="1"/>
  <c r="I376" i="4" s="1"/>
  <c r="I377" i="4" s="1"/>
  <c r="I378" i="4" s="1"/>
  <c r="I379" i="4" s="1"/>
  <c r="I380" i="4" s="1"/>
  <c r="I381" i="4" s="1"/>
  <c r="I382" i="4" s="1"/>
  <c r="I383" i="4" s="1"/>
  <c r="I384" i="4" s="1"/>
  <c r="I385" i="4" s="1"/>
  <c r="I386" i="4" s="1"/>
  <c r="I387" i="4" s="1"/>
  <c r="I388" i="4" s="1"/>
  <c r="I389" i="4" s="1"/>
  <c r="I390" i="4" s="1"/>
  <c r="I391" i="4" s="1"/>
  <c r="I392" i="4" s="1"/>
  <c r="I393" i="4" s="1"/>
  <c r="I394" i="4" s="1"/>
  <c r="I395" i="4" s="1"/>
  <c r="I396" i="4" s="1"/>
  <c r="I266" i="4"/>
  <c r="I267" i="4" s="1"/>
  <c r="I268" i="4" s="1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200" i="4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134" i="4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68" i="4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2" i="4"/>
  <c r="I3" i="4" s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E2" i="4"/>
  <c r="M2" i="4"/>
  <c r="E3" i="4"/>
  <c r="M3" i="4"/>
  <c r="E4" i="4"/>
  <c r="M4" i="4"/>
  <c r="E5" i="4"/>
  <c r="M5" i="4"/>
  <c r="E6" i="4"/>
  <c r="M6" i="4"/>
  <c r="E7" i="4"/>
  <c r="M7" i="4"/>
  <c r="E8" i="4"/>
  <c r="M8" i="4"/>
  <c r="E9" i="4"/>
  <c r="M9" i="4"/>
  <c r="E10" i="4"/>
  <c r="M10" i="4"/>
  <c r="E11" i="4"/>
  <c r="M11" i="4"/>
  <c r="E12" i="4"/>
  <c r="M12" i="4"/>
  <c r="E13" i="4"/>
  <c r="M13" i="4"/>
  <c r="E14" i="4"/>
  <c r="M14" i="4"/>
  <c r="E15" i="4"/>
  <c r="L15" i="4"/>
  <c r="E16" i="4"/>
  <c r="L16" i="4"/>
  <c r="E17" i="4"/>
  <c r="L17" i="4"/>
  <c r="E18" i="4"/>
  <c r="L18" i="4"/>
  <c r="E19" i="4"/>
  <c r="L19" i="4"/>
  <c r="E20" i="4"/>
  <c r="L20" i="4"/>
  <c r="E21" i="4"/>
  <c r="L21" i="4"/>
  <c r="E22" i="4"/>
  <c r="L22" i="4"/>
  <c r="E23" i="4"/>
  <c r="L23" i="4"/>
  <c r="E24" i="4"/>
  <c r="L24" i="4"/>
  <c r="E25" i="4"/>
  <c r="L25" i="4"/>
  <c r="E26" i="4"/>
  <c r="L26" i="4"/>
  <c r="E27" i="4"/>
  <c r="L27" i="4"/>
  <c r="E28" i="4"/>
  <c r="L28" i="4"/>
  <c r="E29" i="4"/>
  <c r="L29" i="4"/>
  <c r="E30" i="4"/>
  <c r="L30" i="4"/>
  <c r="E31" i="4"/>
  <c r="L31" i="4"/>
  <c r="E32" i="4"/>
  <c r="L32" i="4"/>
  <c r="E33" i="4"/>
  <c r="L33" i="4"/>
  <c r="E34" i="4"/>
  <c r="L34" i="4"/>
  <c r="E35" i="4"/>
  <c r="L35" i="4"/>
  <c r="E36" i="4"/>
  <c r="L36" i="4"/>
  <c r="E37" i="4"/>
  <c r="L37" i="4"/>
  <c r="E38" i="4"/>
  <c r="L38" i="4"/>
  <c r="E39" i="4"/>
  <c r="L39" i="4"/>
  <c r="E40" i="4"/>
  <c r="L40" i="4"/>
  <c r="E41" i="4"/>
  <c r="L41" i="4"/>
  <c r="E42" i="4"/>
  <c r="L42" i="4"/>
  <c r="E43" i="4"/>
  <c r="L43" i="4"/>
  <c r="E44" i="4"/>
  <c r="L44" i="4"/>
  <c r="E45" i="4"/>
  <c r="L45" i="4"/>
  <c r="E46" i="4"/>
  <c r="L46" i="4"/>
  <c r="E47" i="4"/>
  <c r="L47" i="4"/>
  <c r="E48" i="4"/>
  <c r="L48" i="4"/>
  <c r="E49" i="4"/>
  <c r="L49" i="4"/>
  <c r="E50" i="4"/>
  <c r="L50" i="4"/>
  <c r="E51" i="4"/>
  <c r="L51" i="4"/>
  <c r="E52" i="4"/>
  <c r="L52" i="4"/>
  <c r="E53" i="4"/>
  <c r="L53" i="4"/>
  <c r="E54" i="4"/>
  <c r="L54" i="4"/>
  <c r="E55" i="4"/>
  <c r="L55" i="4"/>
  <c r="E56" i="4"/>
  <c r="L56" i="4"/>
  <c r="E57" i="4"/>
  <c r="L57" i="4"/>
  <c r="E58" i="4"/>
  <c r="L58" i="4"/>
  <c r="E59" i="4"/>
  <c r="L59" i="4"/>
  <c r="E60" i="4"/>
  <c r="L60" i="4"/>
  <c r="E61" i="4"/>
  <c r="L61" i="4"/>
  <c r="E62" i="4"/>
  <c r="L62" i="4"/>
  <c r="E63" i="4"/>
  <c r="L63" i="4"/>
  <c r="E64" i="4"/>
  <c r="L64" i="4"/>
  <c r="E65" i="4"/>
  <c r="L65" i="4"/>
  <c r="E66" i="4"/>
  <c r="L66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L81" i="4"/>
  <c r="D82" i="4"/>
  <c r="E82" i="4"/>
  <c r="L82" i="4"/>
  <c r="D83" i="4"/>
  <c r="E83" i="4"/>
  <c r="L83" i="4"/>
  <c r="D84" i="4"/>
  <c r="E84" i="4"/>
  <c r="L84" i="4"/>
  <c r="D85" i="4"/>
  <c r="E85" i="4"/>
  <c r="L85" i="4"/>
  <c r="D86" i="4"/>
  <c r="E86" i="4"/>
  <c r="L86" i="4"/>
  <c r="D87" i="4"/>
  <c r="E87" i="4"/>
  <c r="L87" i="4"/>
  <c r="D88" i="4"/>
  <c r="E88" i="4"/>
  <c r="L88" i="4"/>
  <c r="D89" i="4"/>
  <c r="E89" i="4"/>
  <c r="L89" i="4"/>
  <c r="D90" i="4"/>
  <c r="E90" i="4"/>
  <c r="L90" i="4"/>
  <c r="D91" i="4"/>
  <c r="E91" i="4"/>
  <c r="L91" i="4"/>
  <c r="D92" i="4"/>
  <c r="E92" i="4"/>
  <c r="L92" i="4"/>
  <c r="D93" i="4"/>
  <c r="E93" i="4"/>
  <c r="L93" i="4"/>
  <c r="D94" i="4"/>
  <c r="E94" i="4"/>
  <c r="L94" i="4"/>
  <c r="D95" i="4"/>
  <c r="E95" i="4"/>
  <c r="L95" i="4"/>
  <c r="D96" i="4"/>
  <c r="E96" i="4"/>
  <c r="L96" i="4"/>
  <c r="D97" i="4"/>
  <c r="E97" i="4"/>
  <c r="L97" i="4"/>
  <c r="D98" i="4"/>
  <c r="E98" i="4"/>
  <c r="L98" i="4"/>
  <c r="D99" i="4"/>
  <c r="E99" i="4"/>
  <c r="L99" i="4"/>
  <c r="D100" i="4"/>
  <c r="E100" i="4"/>
  <c r="L100" i="4"/>
  <c r="D101" i="4"/>
  <c r="E101" i="4"/>
  <c r="L101" i="4"/>
  <c r="D102" i="4"/>
  <c r="E102" i="4"/>
  <c r="L102" i="4"/>
  <c r="D103" i="4"/>
  <c r="E103" i="4"/>
  <c r="L103" i="4"/>
  <c r="D104" i="4"/>
  <c r="E104" i="4"/>
  <c r="L104" i="4"/>
  <c r="D105" i="4"/>
  <c r="E105" i="4"/>
  <c r="L105" i="4"/>
  <c r="D106" i="4"/>
  <c r="E106" i="4"/>
  <c r="L106" i="4"/>
  <c r="D107" i="4"/>
  <c r="E107" i="4"/>
  <c r="L107" i="4"/>
  <c r="D108" i="4"/>
  <c r="E108" i="4"/>
  <c r="L108" i="4"/>
  <c r="D109" i="4"/>
  <c r="E109" i="4"/>
  <c r="L109" i="4"/>
  <c r="D110" i="4"/>
  <c r="E110" i="4"/>
  <c r="L110" i="4"/>
  <c r="D111" i="4"/>
  <c r="E111" i="4"/>
  <c r="L111" i="4"/>
  <c r="D112" i="4"/>
  <c r="E112" i="4"/>
  <c r="L112" i="4"/>
  <c r="D113" i="4"/>
  <c r="E113" i="4"/>
  <c r="L113" i="4"/>
  <c r="D114" i="4"/>
  <c r="E114" i="4"/>
  <c r="L114" i="4"/>
  <c r="D115" i="4"/>
  <c r="E115" i="4"/>
  <c r="L115" i="4"/>
  <c r="D116" i="4"/>
  <c r="E116" i="4"/>
  <c r="L116" i="4"/>
  <c r="D117" i="4"/>
  <c r="E117" i="4"/>
  <c r="L117" i="4"/>
  <c r="D118" i="4"/>
  <c r="E118" i="4"/>
  <c r="L118" i="4"/>
  <c r="D119" i="4"/>
  <c r="E119" i="4"/>
  <c r="L119" i="4"/>
  <c r="D120" i="4"/>
  <c r="E120" i="4"/>
  <c r="L120" i="4"/>
  <c r="D121" i="4"/>
  <c r="E121" i="4"/>
  <c r="L121" i="4"/>
  <c r="D122" i="4"/>
  <c r="E122" i="4"/>
  <c r="L122" i="4"/>
  <c r="D123" i="4"/>
  <c r="E123" i="4"/>
  <c r="L123" i="4"/>
  <c r="D124" i="4"/>
  <c r="E124" i="4"/>
  <c r="L124" i="4"/>
  <c r="D125" i="4"/>
  <c r="E125" i="4"/>
  <c r="L125" i="4"/>
  <c r="D126" i="4"/>
  <c r="E126" i="4"/>
  <c r="L126" i="4"/>
  <c r="D127" i="4"/>
  <c r="E127" i="4"/>
  <c r="L127" i="4"/>
  <c r="D128" i="4"/>
  <c r="E128" i="4"/>
  <c r="L128" i="4"/>
  <c r="D129" i="4"/>
  <c r="E129" i="4"/>
  <c r="L129" i="4"/>
  <c r="D130" i="4"/>
  <c r="E130" i="4"/>
  <c r="L130" i="4"/>
  <c r="D131" i="4"/>
  <c r="E131" i="4"/>
  <c r="L131" i="4"/>
  <c r="D132" i="4"/>
  <c r="E132" i="4"/>
  <c r="L132" i="4"/>
  <c r="D134" i="4"/>
  <c r="E134" i="4"/>
  <c r="D135" i="4"/>
  <c r="E135" i="4"/>
  <c r="D136" i="4"/>
  <c r="E136" i="4"/>
  <c r="D137" i="4"/>
  <c r="E137" i="4"/>
  <c r="D138" i="4"/>
  <c r="E138" i="4"/>
  <c r="D139" i="4"/>
  <c r="E139" i="4"/>
  <c r="D140" i="4"/>
  <c r="E140" i="4"/>
  <c r="D141" i="4"/>
  <c r="E141" i="4"/>
  <c r="D142" i="4"/>
  <c r="E142" i="4"/>
  <c r="D143" i="4"/>
  <c r="E143" i="4"/>
  <c r="D144" i="4"/>
  <c r="E144" i="4"/>
  <c r="D145" i="4"/>
  <c r="E145" i="4"/>
  <c r="D146" i="4"/>
  <c r="E146" i="4"/>
  <c r="D147" i="4"/>
  <c r="E147" i="4"/>
  <c r="L147" i="4"/>
  <c r="D148" i="4"/>
  <c r="E148" i="4"/>
  <c r="L148" i="4"/>
  <c r="D149" i="4"/>
  <c r="E149" i="4"/>
  <c r="L149" i="4"/>
  <c r="D150" i="4"/>
  <c r="E150" i="4"/>
  <c r="L150" i="4"/>
  <c r="D151" i="4"/>
  <c r="E151" i="4"/>
  <c r="L151" i="4"/>
  <c r="D152" i="4"/>
  <c r="E152" i="4"/>
  <c r="L152" i="4"/>
  <c r="D153" i="4"/>
  <c r="E153" i="4"/>
  <c r="L153" i="4"/>
  <c r="D154" i="4"/>
  <c r="E154" i="4"/>
  <c r="L154" i="4"/>
  <c r="D155" i="4"/>
  <c r="E155" i="4"/>
  <c r="L155" i="4"/>
  <c r="D156" i="4"/>
  <c r="E156" i="4"/>
  <c r="L156" i="4"/>
  <c r="D157" i="4"/>
  <c r="E157" i="4"/>
  <c r="L157" i="4"/>
  <c r="D158" i="4"/>
  <c r="E158" i="4"/>
  <c r="L158" i="4"/>
  <c r="D159" i="4"/>
  <c r="E159" i="4"/>
  <c r="L159" i="4"/>
  <c r="D160" i="4"/>
  <c r="E160" i="4"/>
  <c r="L160" i="4"/>
  <c r="D161" i="4"/>
  <c r="E161" i="4"/>
  <c r="L161" i="4"/>
  <c r="D162" i="4"/>
  <c r="E162" i="4"/>
  <c r="L162" i="4"/>
  <c r="D163" i="4"/>
  <c r="E163" i="4"/>
  <c r="L163" i="4"/>
  <c r="D164" i="4"/>
  <c r="E164" i="4"/>
  <c r="L164" i="4"/>
  <c r="D165" i="4"/>
  <c r="E165" i="4"/>
  <c r="L165" i="4"/>
  <c r="D166" i="4"/>
  <c r="E166" i="4"/>
  <c r="L166" i="4"/>
  <c r="D167" i="4"/>
  <c r="E167" i="4"/>
  <c r="L167" i="4"/>
  <c r="D168" i="4"/>
  <c r="E168" i="4"/>
  <c r="L168" i="4"/>
  <c r="D169" i="4"/>
  <c r="E169" i="4"/>
  <c r="L169" i="4"/>
  <c r="D170" i="4"/>
  <c r="E170" i="4"/>
  <c r="L170" i="4"/>
  <c r="D171" i="4"/>
  <c r="E171" i="4"/>
  <c r="L171" i="4"/>
  <c r="D172" i="4"/>
  <c r="E172" i="4"/>
  <c r="L172" i="4"/>
  <c r="D173" i="4"/>
  <c r="E173" i="4"/>
  <c r="L173" i="4"/>
  <c r="D174" i="4"/>
  <c r="E174" i="4"/>
  <c r="L174" i="4"/>
  <c r="D175" i="4"/>
  <c r="E175" i="4"/>
  <c r="L175" i="4"/>
  <c r="D176" i="4"/>
  <c r="E176" i="4"/>
  <c r="L176" i="4"/>
  <c r="D177" i="4"/>
  <c r="E177" i="4"/>
  <c r="L177" i="4"/>
  <c r="D178" i="4"/>
  <c r="E178" i="4"/>
  <c r="L178" i="4"/>
  <c r="D179" i="4"/>
  <c r="E179" i="4"/>
  <c r="L179" i="4"/>
  <c r="D180" i="4"/>
  <c r="E180" i="4"/>
  <c r="L180" i="4"/>
  <c r="D181" i="4"/>
  <c r="E181" i="4"/>
  <c r="L181" i="4"/>
  <c r="D182" i="4"/>
  <c r="E182" i="4"/>
  <c r="L182" i="4"/>
  <c r="D183" i="4"/>
  <c r="E183" i="4"/>
  <c r="L183" i="4"/>
  <c r="D184" i="4"/>
  <c r="E184" i="4"/>
  <c r="L184" i="4"/>
  <c r="D185" i="4"/>
  <c r="E185" i="4"/>
  <c r="L185" i="4"/>
  <c r="D186" i="4"/>
  <c r="E186" i="4"/>
  <c r="L186" i="4"/>
  <c r="D187" i="4"/>
  <c r="E187" i="4"/>
  <c r="L187" i="4"/>
  <c r="D188" i="4"/>
  <c r="E188" i="4"/>
  <c r="L188" i="4"/>
  <c r="D189" i="4"/>
  <c r="E189" i="4"/>
  <c r="L189" i="4"/>
  <c r="D190" i="4"/>
  <c r="E190" i="4"/>
  <c r="L190" i="4"/>
  <c r="D191" i="4"/>
  <c r="E191" i="4"/>
  <c r="L191" i="4"/>
  <c r="D192" i="4"/>
  <c r="E192" i="4"/>
  <c r="L192" i="4"/>
  <c r="D193" i="4"/>
  <c r="E193" i="4"/>
  <c r="L193" i="4"/>
  <c r="D194" i="4"/>
  <c r="E194" i="4"/>
  <c r="L194" i="4"/>
  <c r="D195" i="4"/>
  <c r="E195" i="4"/>
  <c r="L195" i="4"/>
  <c r="D196" i="4"/>
  <c r="E196" i="4"/>
  <c r="L196" i="4"/>
  <c r="D197" i="4"/>
  <c r="E197" i="4"/>
  <c r="L197" i="4"/>
  <c r="D198" i="4"/>
  <c r="E198" i="4"/>
  <c r="L198" i="4"/>
  <c r="E200" i="4"/>
  <c r="M200" i="4"/>
  <c r="E201" i="4"/>
  <c r="M201" i="4"/>
  <c r="E202" i="4"/>
  <c r="M202" i="4"/>
  <c r="E203" i="4"/>
  <c r="M203" i="4"/>
  <c r="E204" i="4"/>
  <c r="M204" i="4"/>
  <c r="E205" i="4"/>
  <c r="M205" i="4"/>
  <c r="E206" i="4"/>
  <c r="M206" i="4"/>
  <c r="E207" i="4"/>
  <c r="M207" i="4"/>
  <c r="E208" i="4"/>
  <c r="M208" i="4"/>
  <c r="E209" i="4"/>
  <c r="M209" i="4"/>
  <c r="E210" i="4"/>
  <c r="M210" i="4"/>
  <c r="E211" i="4"/>
  <c r="M211" i="4"/>
  <c r="E212" i="4"/>
  <c r="M212" i="4"/>
  <c r="E213" i="4"/>
  <c r="L213" i="4"/>
  <c r="E214" i="4"/>
  <c r="L214" i="4"/>
  <c r="E215" i="4"/>
  <c r="L215" i="4"/>
  <c r="E216" i="4"/>
  <c r="L216" i="4"/>
  <c r="E217" i="4"/>
  <c r="L217" i="4"/>
  <c r="E218" i="4"/>
  <c r="L218" i="4"/>
  <c r="E219" i="4"/>
  <c r="L219" i="4"/>
  <c r="E220" i="4"/>
  <c r="L220" i="4"/>
  <c r="E221" i="4"/>
  <c r="L221" i="4"/>
  <c r="E222" i="4"/>
  <c r="L222" i="4"/>
  <c r="E223" i="4"/>
  <c r="L223" i="4"/>
  <c r="E224" i="4"/>
  <c r="L224" i="4"/>
  <c r="E225" i="4"/>
  <c r="L225" i="4"/>
  <c r="E226" i="4"/>
  <c r="L226" i="4"/>
  <c r="E227" i="4"/>
  <c r="L227" i="4"/>
  <c r="E228" i="4"/>
  <c r="L228" i="4"/>
  <c r="E229" i="4"/>
  <c r="L229" i="4"/>
  <c r="E230" i="4"/>
  <c r="L230" i="4"/>
  <c r="E231" i="4"/>
  <c r="L231" i="4"/>
  <c r="E232" i="4"/>
  <c r="L232" i="4"/>
  <c r="E233" i="4"/>
  <c r="L233" i="4"/>
  <c r="E234" i="4"/>
  <c r="L234" i="4"/>
  <c r="E235" i="4"/>
  <c r="L235" i="4"/>
  <c r="E236" i="4"/>
  <c r="L236" i="4"/>
  <c r="E237" i="4"/>
  <c r="L237" i="4"/>
  <c r="E238" i="4"/>
  <c r="L238" i="4"/>
  <c r="E239" i="4"/>
  <c r="L239" i="4"/>
  <c r="E240" i="4"/>
  <c r="L240" i="4"/>
  <c r="E241" i="4"/>
  <c r="L241" i="4"/>
  <c r="E242" i="4"/>
  <c r="L242" i="4"/>
  <c r="E243" i="4"/>
  <c r="L243" i="4"/>
  <c r="E244" i="4"/>
  <c r="L244" i="4"/>
  <c r="E245" i="4"/>
  <c r="L245" i="4"/>
  <c r="E246" i="4"/>
  <c r="L246" i="4"/>
  <c r="E247" i="4"/>
  <c r="L247" i="4"/>
  <c r="E248" i="4"/>
  <c r="L248" i="4"/>
  <c r="E249" i="4"/>
  <c r="L249" i="4"/>
  <c r="E250" i="4"/>
  <c r="L250" i="4"/>
  <c r="E251" i="4"/>
  <c r="L251" i="4"/>
  <c r="E252" i="4"/>
  <c r="L252" i="4"/>
  <c r="E253" i="4"/>
  <c r="L253" i="4"/>
  <c r="E254" i="4"/>
  <c r="L254" i="4"/>
  <c r="E255" i="4"/>
  <c r="L255" i="4"/>
  <c r="E256" i="4"/>
  <c r="L256" i="4"/>
  <c r="E257" i="4"/>
  <c r="L257" i="4"/>
  <c r="E258" i="4"/>
  <c r="L258" i="4"/>
  <c r="E259" i="4"/>
  <c r="L259" i="4"/>
  <c r="E260" i="4"/>
  <c r="L260" i="4"/>
  <c r="E261" i="4"/>
  <c r="L261" i="4"/>
  <c r="E262" i="4"/>
  <c r="L262" i="4"/>
  <c r="E263" i="4"/>
  <c r="L263" i="4"/>
  <c r="E264" i="4"/>
  <c r="L264" i="4"/>
  <c r="E266" i="4"/>
  <c r="M266" i="4"/>
  <c r="E267" i="4"/>
  <c r="M267" i="4"/>
  <c r="E268" i="4"/>
  <c r="M268" i="4"/>
  <c r="E269" i="4"/>
  <c r="M269" i="4"/>
  <c r="E270" i="4"/>
  <c r="M270" i="4"/>
  <c r="E271" i="4"/>
  <c r="M271" i="4"/>
  <c r="E272" i="4"/>
  <c r="M272" i="4"/>
  <c r="E273" i="4"/>
  <c r="M273" i="4"/>
  <c r="E274" i="4"/>
  <c r="M274" i="4"/>
  <c r="E275" i="4"/>
  <c r="M275" i="4"/>
  <c r="E276" i="4"/>
  <c r="M276" i="4"/>
  <c r="E277" i="4"/>
  <c r="M277" i="4"/>
  <c r="E278" i="4"/>
  <c r="M278" i="4"/>
  <c r="E279" i="4"/>
  <c r="L279" i="4"/>
  <c r="E280" i="4"/>
  <c r="L280" i="4"/>
  <c r="E281" i="4"/>
  <c r="L281" i="4"/>
  <c r="E282" i="4"/>
  <c r="L282" i="4"/>
  <c r="E283" i="4"/>
  <c r="L283" i="4"/>
  <c r="E284" i="4"/>
  <c r="L284" i="4"/>
  <c r="E285" i="4"/>
  <c r="L285" i="4"/>
  <c r="E286" i="4"/>
  <c r="L286" i="4"/>
  <c r="E287" i="4"/>
  <c r="L287" i="4"/>
  <c r="E288" i="4"/>
  <c r="L288" i="4"/>
  <c r="E289" i="4"/>
  <c r="L289" i="4"/>
  <c r="E290" i="4"/>
  <c r="L290" i="4"/>
  <c r="E291" i="4"/>
  <c r="L291" i="4"/>
  <c r="E292" i="4"/>
  <c r="L292" i="4"/>
  <c r="E293" i="4"/>
  <c r="L293" i="4"/>
  <c r="E294" i="4"/>
  <c r="L294" i="4"/>
  <c r="E295" i="4"/>
  <c r="L295" i="4"/>
  <c r="E296" i="4"/>
  <c r="L296" i="4"/>
  <c r="E297" i="4"/>
  <c r="L297" i="4"/>
  <c r="E298" i="4"/>
  <c r="L298" i="4"/>
  <c r="E299" i="4"/>
  <c r="L299" i="4"/>
  <c r="E300" i="4"/>
  <c r="L300" i="4"/>
  <c r="E301" i="4"/>
  <c r="L301" i="4"/>
  <c r="E302" i="4"/>
  <c r="L302" i="4"/>
  <c r="E303" i="4"/>
  <c r="L303" i="4"/>
  <c r="E304" i="4"/>
  <c r="L304" i="4"/>
  <c r="E305" i="4"/>
  <c r="L305" i="4"/>
  <c r="E306" i="4"/>
  <c r="L306" i="4"/>
  <c r="E307" i="4"/>
  <c r="L307" i="4"/>
  <c r="E308" i="4"/>
  <c r="L308" i="4"/>
  <c r="E309" i="4"/>
  <c r="L309" i="4"/>
  <c r="E310" i="4"/>
  <c r="L310" i="4"/>
  <c r="E311" i="4"/>
  <c r="L311" i="4"/>
  <c r="E312" i="4"/>
  <c r="L312" i="4"/>
  <c r="E313" i="4"/>
  <c r="L313" i="4"/>
  <c r="E314" i="4"/>
  <c r="L314" i="4"/>
  <c r="E315" i="4"/>
  <c r="L315" i="4"/>
  <c r="E316" i="4"/>
  <c r="L316" i="4"/>
  <c r="E317" i="4"/>
  <c r="L317" i="4"/>
  <c r="E318" i="4"/>
  <c r="L318" i="4"/>
  <c r="E319" i="4"/>
  <c r="L319" i="4"/>
  <c r="E320" i="4"/>
  <c r="L320" i="4"/>
  <c r="E321" i="4"/>
  <c r="L321" i="4"/>
  <c r="E322" i="4"/>
  <c r="L322" i="4"/>
  <c r="E323" i="4"/>
  <c r="L323" i="4"/>
  <c r="E324" i="4"/>
  <c r="L324" i="4"/>
  <c r="E325" i="4"/>
  <c r="L325" i="4"/>
  <c r="E326" i="4"/>
  <c r="L326" i="4"/>
  <c r="E327" i="4"/>
  <c r="L327" i="4"/>
  <c r="E328" i="4"/>
  <c r="L328" i="4"/>
  <c r="E329" i="4"/>
  <c r="L329" i="4"/>
  <c r="E330" i="4"/>
  <c r="L330" i="4"/>
  <c r="E332" i="4"/>
  <c r="M332" i="4"/>
  <c r="E333" i="4"/>
  <c r="M333" i="4"/>
  <c r="E334" i="4"/>
  <c r="M334" i="4"/>
  <c r="E335" i="4"/>
  <c r="M335" i="4"/>
  <c r="E336" i="4"/>
  <c r="M336" i="4"/>
  <c r="E337" i="4"/>
  <c r="M337" i="4"/>
  <c r="E338" i="4"/>
  <c r="M338" i="4"/>
  <c r="E339" i="4"/>
  <c r="M339" i="4"/>
  <c r="E340" i="4"/>
  <c r="M340" i="4"/>
  <c r="E341" i="4"/>
  <c r="M341" i="4"/>
  <c r="E342" i="4"/>
  <c r="M342" i="4"/>
  <c r="E343" i="4"/>
  <c r="M343" i="4"/>
  <c r="E344" i="4"/>
  <c r="M344" i="4"/>
  <c r="E345" i="4"/>
  <c r="L345" i="4"/>
  <c r="E346" i="4"/>
  <c r="L346" i="4"/>
  <c r="E347" i="4"/>
  <c r="L347" i="4"/>
  <c r="E348" i="4"/>
  <c r="L348" i="4"/>
  <c r="E349" i="4"/>
  <c r="L349" i="4"/>
  <c r="E350" i="4"/>
  <c r="L350" i="4"/>
  <c r="E351" i="4"/>
  <c r="L351" i="4"/>
  <c r="E352" i="4"/>
  <c r="L352" i="4"/>
  <c r="E353" i="4"/>
  <c r="L353" i="4"/>
  <c r="E354" i="4"/>
  <c r="L354" i="4"/>
  <c r="E355" i="4"/>
  <c r="L355" i="4"/>
  <c r="E356" i="4"/>
  <c r="L356" i="4"/>
  <c r="E357" i="4"/>
  <c r="L357" i="4"/>
  <c r="E358" i="4"/>
  <c r="L358" i="4"/>
  <c r="E359" i="4"/>
  <c r="L359" i="4"/>
  <c r="E360" i="4"/>
  <c r="L360" i="4"/>
  <c r="E361" i="4"/>
  <c r="L361" i="4"/>
  <c r="E362" i="4"/>
  <c r="L362" i="4"/>
  <c r="E363" i="4"/>
  <c r="L363" i="4"/>
  <c r="E364" i="4"/>
  <c r="L364" i="4"/>
  <c r="E365" i="4"/>
  <c r="L365" i="4"/>
  <c r="E366" i="4"/>
  <c r="L366" i="4"/>
  <c r="E367" i="4"/>
  <c r="L367" i="4"/>
  <c r="E368" i="4"/>
  <c r="L368" i="4"/>
  <c r="E369" i="4"/>
  <c r="L369" i="4"/>
  <c r="E370" i="4"/>
  <c r="L370" i="4"/>
  <c r="E371" i="4"/>
  <c r="L371" i="4"/>
  <c r="E372" i="4"/>
  <c r="L372" i="4"/>
  <c r="E373" i="4"/>
  <c r="L373" i="4"/>
  <c r="E374" i="4"/>
  <c r="L374" i="4"/>
  <c r="E375" i="4"/>
  <c r="L375" i="4"/>
  <c r="E376" i="4"/>
  <c r="L376" i="4"/>
  <c r="E377" i="4"/>
  <c r="L377" i="4"/>
  <c r="E378" i="4"/>
  <c r="L378" i="4"/>
  <c r="E379" i="4"/>
  <c r="L379" i="4"/>
  <c r="E380" i="4"/>
  <c r="L380" i="4"/>
  <c r="E381" i="4"/>
  <c r="L381" i="4"/>
  <c r="E382" i="4"/>
  <c r="L382" i="4"/>
  <c r="E383" i="4"/>
  <c r="L383" i="4"/>
  <c r="E384" i="4"/>
  <c r="L384" i="4"/>
  <c r="E385" i="4"/>
  <c r="L385" i="4"/>
  <c r="E386" i="4"/>
  <c r="L386" i="4"/>
  <c r="E387" i="4"/>
  <c r="L387" i="4"/>
  <c r="E388" i="4"/>
  <c r="L388" i="4"/>
  <c r="E389" i="4"/>
  <c r="L389" i="4"/>
  <c r="E390" i="4"/>
  <c r="L390" i="4"/>
  <c r="E391" i="4"/>
  <c r="L391" i="4"/>
  <c r="E392" i="4"/>
  <c r="L392" i="4"/>
  <c r="E393" i="4"/>
  <c r="L393" i="4"/>
  <c r="E394" i="4"/>
  <c r="L394" i="4"/>
  <c r="E395" i="4"/>
  <c r="L395" i="4"/>
  <c r="E396" i="4"/>
  <c r="L396" i="4"/>
  <c r="E398" i="4"/>
  <c r="M398" i="4"/>
  <c r="E399" i="4"/>
  <c r="M399" i="4"/>
  <c r="E400" i="4"/>
  <c r="M400" i="4"/>
  <c r="E401" i="4"/>
  <c r="M401" i="4"/>
  <c r="E402" i="4"/>
  <c r="M402" i="4"/>
  <c r="E403" i="4"/>
  <c r="M403" i="4"/>
  <c r="E404" i="4"/>
  <c r="M404" i="4"/>
  <c r="E405" i="4"/>
  <c r="M405" i="4"/>
  <c r="E406" i="4"/>
  <c r="M406" i="4"/>
  <c r="E407" i="4"/>
  <c r="M407" i="4"/>
  <c r="E408" i="4"/>
  <c r="M408" i="4"/>
  <c r="E409" i="4"/>
  <c r="M409" i="4"/>
  <c r="E410" i="4"/>
  <c r="M410" i="4"/>
  <c r="E411" i="4"/>
  <c r="L411" i="4"/>
  <c r="E412" i="4"/>
  <c r="L412" i="4"/>
  <c r="E413" i="4"/>
  <c r="L413" i="4"/>
  <c r="E414" i="4"/>
  <c r="L414" i="4"/>
  <c r="E415" i="4"/>
  <c r="L415" i="4"/>
  <c r="E416" i="4"/>
  <c r="L416" i="4"/>
  <c r="E417" i="4"/>
  <c r="L417" i="4"/>
  <c r="E418" i="4"/>
  <c r="L418" i="4"/>
  <c r="E419" i="4"/>
  <c r="L419" i="4"/>
  <c r="E420" i="4"/>
  <c r="L420" i="4"/>
  <c r="E421" i="4"/>
  <c r="L421" i="4"/>
  <c r="E422" i="4"/>
  <c r="L422" i="4"/>
  <c r="E423" i="4"/>
  <c r="L423" i="4"/>
  <c r="E424" i="4"/>
  <c r="L424" i="4"/>
  <c r="E425" i="4"/>
  <c r="L425" i="4"/>
  <c r="E426" i="4"/>
  <c r="L426" i="4"/>
  <c r="E427" i="4"/>
  <c r="L427" i="4"/>
  <c r="E428" i="4"/>
  <c r="L428" i="4"/>
  <c r="E429" i="4"/>
  <c r="L429" i="4"/>
  <c r="E430" i="4"/>
  <c r="L430" i="4"/>
  <c r="E431" i="4"/>
  <c r="L431" i="4"/>
  <c r="E432" i="4"/>
  <c r="L432" i="4"/>
  <c r="E433" i="4"/>
  <c r="L433" i="4"/>
  <c r="E434" i="4"/>
  <c r="L434" i="4"/>
  <c r="E435" i="4"/>
  <c r="L435" i="4"/>
  <c r="E436" i="4"/>
  <c r="L436" i="4"/>
  <c r="E437" i="4"/>
  <c r="L437" i="4"/>
  <c r="E438" i="4"/>
  <c r="L438" i="4"/>
  <c r="E439" i="4"/>
  <c r="L439" i="4"/>
  <c r="E440" i="4"/>
  <c r="L440" i="4"/>
  <c r="E441" i="4"/>
  <c r="L441" i="4"/>
  <c r="E442" i="4"/>
  <c r="L442" i="4"/>
  <c r="E443" i="4"/>
  <c r="L443" i="4"/>
  <c r="E444" i="4"/>
  <c r="L444" i="4"/>
  <c r="E445" i="4"/>
  <c r="L445" i="4"/>
  <c r="E446" i="4"/>
  <c r="L446" i="4"/>
  <c r="E447" i="4"/>
  <c r="L447" i="4"/>
  <c r="E448" i="4"/>
  <c r="L448" i="4"/>
  <c r="E449" i="4"/>
  <c r="L449" i="4"/>
  <c r="E450" i="4"/>
  <c r="L450" i="4"/>
  <c r="E451" i="4"/>
  <c r="L451" i="4"/>
  <c r="E452" i="4"/>
  <c r="L452" i="4"/>
  <c r="E453" i="4"/>
  <c r="L453" i="4"/>
  <c r="E454" i="4"/>
  <c r="L454" i="4"/>
  <c r="E455" i="4"/>
  <c r="L455" i="4"/>
  <c r="E456" i="4"/>
  <c r="L456" i="4"/>
  <c r="E457" i="4"/>
  <c r="L457" i="4"/>
  <c r="E458" i="4"/>
  <c r="L458" i="4"/>
  <c r="E459" i="4"/>
  <c r="L459" i="4"/>
  <c r="E460" i="4"/>
  <c r="L460" i="4"/>
  <c r="E461" i="4"/>
  <c r="L461" i="4"/>
  <c r="E462" i="4"/>
  <c r="L462" i="4"/>
  <c r="E464" i="4"/>
  <c r="M464" i="4"/>
  <c r="E465" i="4"/>
  <c r="M465" i="4"/>
  <c r="E466" i="4"/>
  <c r="M466" i="4"/>
  <c r="E467" i="4"/>
  <c r="M467" i="4"/>
  <c r="E468" i="4"/>
  <c r="M468" i="4"/>
  <c r="E469" i="4"/>
  <c r="M469" i="4"/>
  <c r="E470" i="4"/>
  <c r="M470" i="4"/>
  <c r="E471" i="4"/>
  <c r="M471" i="4"/>
  <c r="E472" i="4"/>
  <c r="M472" i="4"/>
  <c r="E473" i="4"/>
  <c r="M473" i="4"/>
  <c r="E474" i="4"/>
  <c r="M474" i="4"/>
  <c r="E475" i="4"/>
  <c r="M475" i="4"/>
  <c r="E476" i="4"/>
  <c r="M476" i="4"/>
  <c r="E477" i="4"/>
  <c r="L477" i="4"/>
  <c r="E478" i="4"/>
  <c r="L478" i="4"/>
  <c r="E479" i="4"/>
  <c r="L479" i="4"/>
  <c r="E480" i="4"/>
  <c r="L480" i="4"/>
  <c r="E481" i="4"/>
  <c r="L481" i="4"/>
  <c r="E482" i="4"/>
  <c r="L482" i="4"/>
  <c r="E483" i="4"/>
  <c r="L483" i="4"/>
  <c r="E484" i="4"/>
  <c r="L484" i="4"/>
  <c r="E485" i="4"/>
  <c r="L485" i="4"/>
  <c r="E486" i="4"/>
  <c r="L486" i="4"/>
  <c r="E487" i="4"/>
  <c r="L487" i="4"/>
  <c r="E488" i="4"/>
  <c r="L488" i="4"/>
  <c r="E489" i="4"/>
  <c r="L489" i="4"/>
  <c r="E490" i="4"/>
  <c r="L490" i="4"/>
  <c r="E491" i="4"/>
  <c r="L491" i="4"/>
  <c r="E492" i="4"/>
  <c r="L492" i="4"/>
  <c r="E493" i="4"/>
  <c r="L493" i="4"/>
  <c r="E494" i="4"/>
  <c r="L494" i="4"/>
  <c r="E495" i="4"/>
  <c r="L495" i="4"/>
  <c r="E496" i="4"/>
  <c r="L496" i="4"/>
  <c r="E497" i="4"/>
  <c r="L497" i="4"/>
  <c r="E498" i="4"/>
  <c r="L498" i="4"/>
  <c r="E499" i="4"/>
  <c r="L499" i="4"/>
  <c r="E500" i="4"/>
  <c r="L500" i="4"/>
  <c r="E501" i="4"/>
  <c r="L501" i="4"/>
  <c r="E502" i="4"/>
  <c r="L502" i="4"/>
  <c r="E503" i="4"/>
  <c r="L503" i="4"/>
  <c r="E504" i="4"/>
  <c r="L504" i="4"/>
  <c r="E505" i="4"/>
  <c r="L505" i="4"/>
  <c r="E506" i="4"/>
  <c r="L506" i="4"/>
  <c r="E507" i="4"/>
  <c r="L507" i="4"/>
  <c r="E508" i="4"/>
  <c r="L508" i="4"/>
  <c r="E509" i="4"/>
  <c r="L509" i="4"/>
  <c r="E510" i="4"/>
  <c r="L510" i="4"/>
  <c r="E511" i="4"/>
  <c r="L511" i="4"/>
  <c r="E512" i="4"/>
  <c r="L512" i="4"/>
  <c r="E513" i="4"/>
  <c r="L513" i="4"/>
  <c r="E514" i="4"/>
  <c r="L514" i="4"/>
  <c r="E515" i="4"/>
  <c r="L515" i="4"/>
  <c r="E516" i="4"/>
  <c r="L516" i="4"/>
  <c r="E517" i="4"/>
  <c r="L517" i="4"/>
  <c r="E518" i="4"/>
  <c r="L518" i="4"/>
  <c r="E519" i="4"/>
  <c r="L519" i="4"/>
  <c r="E520" i="4"/>
  <c r="L520" i="4"/>
  <c r="E521" i="4"/>
  <c r="L521" i="4"/>
  <c r="E522" i="4"/>
  <c r="L522" i="4"/>
  <c r="E523" i="4"/>
  <c r="L523" i="4"/>
  <c r="E524" i="4"/>
  <c r="L524" i="4"/>
  <c r="E525" i="4"/>
  <c r="L525" i="4"/>
  <c r="E526" i="4"/>
  <c r="L526" i="4"/>
  <c r="E527" i="4"/>
  <c r="L527" i="4"/>
  <c r="E528" i="4"/>
  <c r="L528" i="4"/>
  <c r="E530" i="4"/>
  <c r="M530" i="4"/>
  <c r="E531" i="4"/>
  <c r="M531" i="4"/>
  <c r="E532" i="4"/>
  <c r="M532" i="4"/>
  <c r="E533" i="4"/>
  <c r="M533" i="4"/>
  <c r="E534" i="4"/>
  <c r="M534" i="4"/>
  <c r="E535" i="4"/>
  <c r="M535" i="4"/>
  <c r="E536" i="4"/>
  <c r="M536" i="4"/>
  <c r="E537" i="4"/>
  <c r="M537" i="4"/>
  <c r="E538" i="4"/>
  <c r="M538" i="4"/>
  <c r="E539" i="4"/>
  <c r="M539" i="4"/>
  <c r="E540" i="4"/>
  <c r="M540" i="4"/>
  <c r="E541" i="4"/>
  <c r="M541" i="4"/>
  <c r="E542" i="4"/>
  <c r="M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6" i="4"/>
  <c r="E597" i="4"/>
  <c r="H597" i="4"/>
  <c r="H598" i="4" s="1"/>
  <c r="H599" i="4" s="1"/>
  <c r="H600" i="4" s="1"/>
  <c r="H601" i="4" s="1"/>
  <c r="H602" i="4" s="1"/>
  <c r="H603" i="4" s="1"/>
  <c r="H604" i="4" s="1"/>
  <c r="H605" i="4" s="1"/>
  <c r="H606" i="4" s="1"/>
  <c r="H607" i="4" s="1"/>
  <c r="H608" i="4" s="1"/>
  <c r="H609" i="4" s="1"/>
  <c r="H610" i="4" s="1"/>
  <c r="H611" i="4" s="1"/>
  <c r="H612" i="4" s="1"/>
  <c r="H613" i="4" s="1"/>
  <c r="H614" i="4" s="1"/>
  <c r="H615" i="4" s="1"/>
  <c r="H616" i="4" s="1"/>
  <c r="H617" i="4" s="1"/>
  <c r="H618" i="4" s="1"/>
  <c r="H619" i="4" s="1"/>
  <c r="H620" i="4" s="1"/>
  <c r="H621" i="4" s="1"/>
  <c r="H622" i="4" s="1"/>
  <c r="H623" i="4" s="1"/>
  <c r="H624" i="4" s="1"/>
  <c r="H625" i="4" s="1"/>
  <c r="H626" i="4" s="1"/>
  <c r="H627" i="4" s="1"/>
  <c r="H628" i="4" s="1"/>
  <c r="H629" i="4" s="1"/>
  <c r="H630" i="4" s="1"/>
  <c r="H631" i="4" s="1"/>
  <c r="H632" i="4" s="1"/>
  <c r="H633" i="4" s="1"/>
  <c r="H634" i="4" s="1"/>
  <c r="H635" i="4" s="1"/>
  <c r="H636" i="4" s="1"/>
  <c r="H637" i="4" s="1"/>
  <c r="H638" i="4" s="1"/>
  <c r="H639" i="4" s="1"/>
  <c r="H640" i="4" s="1"/>
  <c r="H641" i="4" s="1"/>
  <c r="H642" i="4" s="1"/>
  <c r="H643" i="4" s="1"/>
  <c r="H644" i="4" s="1"/>
  <c r="H645" i="4" s="1"/>
  <c r="H646" i="4" s="1"/>
  <c r="H647" i="4" s="1"/>
  <c r="H648" i="4" s="1"/>
  <c r="H649" i="4" s="1"/>
  <c r="H650" i="4" s="1"/>
  <c r="H651" i="4" s="1"/>
  <c r="H652" i="4" s="1"/>
  <c r="H653" i="4" s="1"/>
  <c r="H654" i="4" s="1"/>
  <c r="H655" i="4" s="1"/>
  <c r="H656" i="4" s="1"/>
  <c r="H657" i="4" s="1"/>
  <c r="H658" i="4" s="1"/>
  <c r="H659" i="4" s="1"/>
  <c r="H660" i="4" s="1"/>
  <c r="J597" i="4"/>
  <c r="J598" i="4" s="1"/>
  <c r="J599" i="4" s="1"/>
  <c r="J600" i="4" s="1"/>
  <c r="J601" i="4" s="1"/>
  <c r="J602" i="4" s="1"/>
  <c r="J603" i="4" s="1"/>
  <c r="J604" i="4" s="1"/>
  <c r="J605" i="4" s="1"/>
  <c r="J606" i="4" s="1"/>
  <c r="J607" i="4" s="1"/>
  <c r="J608" i="4" s="1"/>
  <c r="J609" i="4" s="1"/>
  <c r="J610" i="4" s="1"/>
  <c r="J611" i="4" s="1"/>
  <c r="J612" i="4" s="1"/>
  <c r="J613" i="4" s="1"/>
  <c r="J614" i="4" s="1"/>
  <c r="J615" i="4" s="1"/>
  <c r="J616" i="4" s="1"/>
  <c r="J617" i="4" s="1"/>
  <c r="J618" i="4" s="1"/>
  <c r="J619" i="4" s="1"/>
  <c r="J620" i="4" s="1"/>
  <c r="J621" i="4" s="1"/>
  <c r="J622" i="4" s="1"/>
  <c r="J623" i="4" s="1"/>
  <c r="J624" i="4" s="1"/>
  <c r="J625" i="4" s="1"/>
  <c r="J626" i="4" s="1"/>
  <c r="J627" i="4" s="1"/>
  <c r="J628" i="4" s="1"/>
  <c r="J629" i="4" s="1"/>
  <c r="J630" i="4" s="1"/>
  <c r="J631" i="4" s="1"/>
  <c r="J632" i="4" s="1"/>
  <c r="J633" i="4" s="1"/>
  <c r="J634" i="4" s="1"/>
  <c r="J635" i="4" s="1"/>
  <c r="J636" i="4" s="1"/>
  <c r="J637" i="4" s="1"/>
  <c r="J638" i="4" s="1"/>
  <c r="J639" i="4" s="1"/>
  <c r="J640" i="4" s="1"/>
  <c r="J641" i="4" s="1"/>
  <c r="J642" i="4" s="1"/>
  <c r="J643" i="4" s="1"/>
  <c r="J644" i="4" s="1"/>
  <c r="J645" i="4" s="1"/>
  <c r="J646" i="4" s="1"/>
  <c r="J647" i="4" s="1"/>
  <c r="J648" i="4" s="1"/>
  <c r="J649" i="4" s="1"/>
  <c r="J650" i="4" s="1"/>
  <c r="J651" i="4" s="1"/>
  <c r="J652" i="4" s="1"/>
  <c r="J653" i="4" s="1"/>
  <c r="J654" i="4" s="1"/>
  <c r="J655" i="4" s="1"/>
  <c r="J656" i="4" s="1"/>
  <c r="J657" i="4" s="1"/>
  <c r="J658" i="4" s="1"/>
  <c r="J659" i="4" s="1"/>
  <c r="J660" i="4" s="1"/>
  <c r="K597" i="4"/>
  <c r="E598" i="4"/>
  <c r="K598" i="4"/>
  <c r="K599" i="4" s="1"/>
  <c r="K600" i="4" s="1"/>
  <c r="K601" i="4" s="1"/>
  <c r="K602" i="4" s="1"/>
  <c r="K603" i="4" s="1"/>
  <c r="K604" i="4" s="1"/>
  <c r="K605" i="4" s="1"/>
  <c r="K606" i="4" s="1"/>
  <c r="K607" i="4" s="1"/>
  <c r="K608" i="4" s="1"/>
  <c r="K609" i="4" s="1"/>
  <c r="K610" i="4" s="1"/>
  <c r="K611" i="4" s="1"/>
  <c r="K612" i="4" s="1"/>
  <c r="K613" i="4" s="1"/>
  <c r="K614" i="4" s="1"/>
  <c r="K615" i="4" s="1"/>
  <c r="K616" i="4" s="1"/>
  <c r="K617" i="4" s="1"/>
  <c r="K618" i="4" s="1"/>
  <c r="K619" i="4" s="1"/>
  <c r="K620" i="4" s="1"/>
  <c r="K621" i="4" s="1"/>
  <c r="K622" i="4" s="1"/>
  <c r="K623" i="4" s="1"/>
  <c r="K624" i="4" s="1"/>
  <c r="K625" i="4" s="1"/>
  <c r="K626" i="4" s="1"/>
  <c r="K627" i="4" s="1"/>
  <c r="K628" i="4" s="1"/>
  <c r="K629" i="4" s="1"/>
  <c r="K630" i="4" s="1"/>
  <c r="K631" i="4" s="1"/>
  <c r="K632" i="4" s="1"/>
  <c r="K633" i="4" s="1"/>
  <c r="K634" i="4" s="1"/>
  <c r="K635" i="4" s="1"/>
  <c r="K636" i="4" s="1"/>
  <c r="K637" i="4" s="1"/>
  <c r="K638" i="4" s="1"/>
  <c r="K639" i="4" s="1"/>
  <c r="K640" i="4" s="1"/>
  <c r="K641" i="4" s="1"/>
  <c r="K642" i="4" s="1"/>
  <c r="K643" i="4" s="1"/>
  <c r="K644" i="4" s="1"/>
  <c r="K645" i="4" s="1"/>
  <c r="K646" i="4" s="1"/>
  <c r="K647" i="4" s="1"/>
  <c r="K648" i="4" s="1"/>
  <c r="K649" i="4" s="1"/>
  <c r="K650" i="4" s="1"/>
  <c r="K651" i="4" s="1"/>
  <c r="K652" i="4" s="1"/>
  <c r="K653" i="4" s="1"/>
  <c r="K654" i="4" s="1"/>
  <c r="K655" i="4" s="1"/>
  <c r="K656" i="4" s="1"/>
  <c r="K657" i="4" s="1"/>
  <c r="K658" i="4" s="1"/>
  <c r="K659" i="4" s="1"/>
  <c r="K660" i="4" s="1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2" i="4"/>
  <c r="M662" i="4"/>
  <c r="E663" i="4"/>
  <c r="M663" i="4"/>
  <c r="E664" i="4"/>
  <c r="M664" i="4"/>
  <c r="E665" i="4"/>
  <c r="M665" i="4"/>
  <c r="E666" i="4"/>
  <c r="M666" i="4"/>
  <c r="E667" i="4"/>
  <c r="M667" i="4"/>
  <c r="E668" i="4"/>
  <c r="M668" i="4"/>
  <c r="E669" i="4"/>
  <c r="M669" i="4"/>
  <c r="E670" i="4"/>
  <c r="M670" i="4"/>
  <c r="E671" i="4"/>
  <c r="M671" i="4"/>
  <c r="E672" i="4"/>
  <c r="M672" i="4"/>
  <c r="E673" i="4"/>
  <c r="M673" i="4"/>
  <c r="E674" i="4"/>
  <c r="M674" i="4"/>
  <c r="E675" i="4"/>
  <c r="L675" i="4"/>
  <c r="E676" i="4"/>
  <c r="L676" i="4"/>
  <c r="E677" i="4"/>
  <c r="L677" i="4"/>
  <c r="E678" i="4"/>
  <c r="L678" i="4"/>
  <c r="E679" i="4"/>
  <c r="L679" i="4"/>
  <c r="E680" i="4"/>
  <c r="L680" i="4"/>
  <c r="E681" i="4"/>
  <c r="L681" i="4"/>
  <c r="E682" i="4"/>
  <c r="L682" i="4"/>
  <c r="E683" i="4"/>
  <c r="L683" i="4"/>
  <c r="E684" i="4"/>
  <c r="L684" i="4"/>
  <c r="E685" i="4"/>
  <c r="L685" i="4"/>
  <c r="E686" i="4"/>
  <c r="L686" i="4"/>
  <c r="E687" i="4"/>
  <c r="L687" i="4"/>
  <c r="E688" i="4"/>
  <c r="L688" i="4"/>
  <c r="E689" i="4"/>
  <c r="L689" i="4"/>
  <c r="E690" i="4"/>
  <c r="L690" i="4"/>
  <c r="E691" i="4"/>
  <c r="L691" i="4"/>
  <c r="E692" i="4"/>
  <c r="L692" i="4"/>
  <c r="E693" i="4"/>
  <c r="L693" i="4"/>
  <c r="E694" i="4"/>
  <c r="L694" i="4"/>
  <c r="E695" i="4"/>
  <c r="L695" i="4"/>
  <c r="E696" i="4"/>
  <c r="L696" i="4"/>
  <c r="E697" i="4"/>
  <c r="L697" i="4"/>
  <c r="E698" i="4"/>
  <c r="L698" i="4"/>
  <c r="E699" i="4"/>
  <c r="L699" i="4"/>
  <c r="E700" i="4"/>
  <c r="L700" i="4"/>
  <c r="E701" i="4"/>
  <c r="L701" i="4"/>
  <c r="E702" i="4"/>
  <c r="L702" i="4"/>
  <c r="E703" i="4"/>
  <c r="L703" i="4"/>
  <c r="E704" i="4"/>
  <c r="L704" i="4"/>
  <c r="E705" i="4"/>
  <c r="L705" i="4"/>
  <c r="E706" i="4"/>
  <c r="L706" i="4"/>
  <c r="E707" i="4"/>
  <c r="L707" i="4"/>
  <c r="E708" i="4"/>
  <c r="L708" i="4"/>
  <c r="E709" i="4"/>
  <c r="L709" i="4"/>
  <c r="E710" i="4"/>
  <c r="L710" i="4"/>
  <c r="E711" i="4"/>
  <c r="L711" i="4"/>
  <c r="E712" i="4"/>
  <c r="L712" i="4"/>
  <c r="E713" i="4"/>
  <c r="L713" i="4"/>
  <c r="E714" i="4"/>
  <c r="L714" i="4"/>
  <c r="E715" i="4"/>
  <c r="L715" i="4"/>
  <c r="E716" i="4"/>
  <c r="L716" i="4"/>
  <c r="E717" i="4"/>
  <c r="L717" i="4"/>
  <c r="E718" i="4"/>
  <c r="L718" i="4"/>
  <c r="E719" i="4"/>
  <c r="L719" i="4"/>
  <c r="E720" i="4"/>
  <c r="L720" i="4"/>
  <c r="E721" i="4"/>
  <c r="L721" i="4"/>
  <c r="E722" i="4"/>
  <c r="L722" i="4"/>
  <c r="E723" i="4"/>
  <c r="L723" i="4"/>
  <c r="E724" i="4"/>
  <c r="L724" i="4"/>
  <c r="E725" i="4"/>
  <c r="L725" i="4"/>
  <c r="E726" i="4"/>
  <c r="L726" i="4"/>
  <c r="D728" i="4"/>
  <c r="E728" i="4"/>
  <c r="D729" i="4"/>
  <c r="E729" i="4"/>
  <c r="D730" i="4"/>
  <c r="E730" i="4"/>
  <c r="D731" i="4"/>
  <c r="E731" i="4"/>
  <c r="D732" i="4"/>
  <c r="E732" i="4"/>
  <c r="D733" i="4"/>
  <c r="E733" i="4"/>
  <c r="D734" i="4"/>
  <c r="E734" i="4"/>
  <c r="D735" i="4"/>
  <c r="E735" i="4"/>
  <c r="D736" i="4"/>
  <c r="E736" i="4"/>
  <c r="D737" i="4"/>
  <c r="E737" i="4"/>
  <c r="D738" i="4"/>
  <c r="E738" i="4"/>
  <c r="D739" i="4"/>
  <c r="E739" i="4"/>
  <c r="D740" i="4"/>
  <c r="E740" i="4"/>
  <c r="D741" i="4"/>
  <c r="E741" i="4"/>
  <c r="L741" i="4"/>
  <c r="D742" i="4"/>
  <c r="E742" i="4"/>
  <c r="L742" i="4"/>
  <c r="D743" i="4"/>
  <c r="E743" i="4"/>
  <c r="L743" i="4"/>
  <c r="D744" i="4"/>
  <c r="E744" i="4"/>
  <c r="L744" i="4"/>
  <c r="D745" i="4"/>
  <c r="E745" i="4"/>
  <c r="L745" i="4"/>
  <c r="D746" i="4"/>
  <c r="E746" i="4"/>
  <c r="L746" i="4"/>
  <c r="D747" i="4"/>
  <c r="E747" i="4"/>
  <c r="L747" i="4"/>
  <c r="D748" i="4"/>
  <c r="E748" i="4"/>
  <c r="L748" i="4"/>
  <c r="D749" i="4"/>
  <c r="E749" i="4"/>
  <c r="L749" i="4"/>
  <c r="D750" i="4"/>
  <c r="E750" i="4"/>
  <c r="L750" i="4"/>
  <c r="D751" i="4"/>
  <c r="E751" i="4"/>
  <c r="L751" i="4"/>
  <c r="D752" i="4"/>
  <c r="E752" i="4"/>
  <c r="L752" i="4"/>
  <c r="D753" i="4"/>
  <c r="E753" i="4"/>
  <c r="L753" i="4"/>
  <c r="D754" i="4"/>
  <c r="E754" i="4"/>
  <c r="L754" i="4"/>
  <c r="D755" i="4"/>
  <c r="E755" i="4"/>
  <c r="L755" i="4"/>
  <c r="D756" i="4"/>
  <c r="E756" i="4"/>
  <c r="L756" i="4"/>
  <c r="D757" i="4"/>
  <c r="E757" i="4"/>
  <c r="L757" i="4"/>
  <c r="D758" i="4"/>
  <c r="E758" i="4"/>
  <c r="L758" i="4"/>
  <c r="D759" i="4"/>
  <c r="E759" i="4"/>
  <c r="L759" i="4"/>
  <c r="D760" i="4"/>
  <c r="E760" i="4"/>
  <c r="L760" i="4"/>
  <c r="D761" i="4"/>
  <c r="E761" i="4"/>
  <c r="L761" i="4"/>
  <c r="D762" i="4"/>
  <c r="E762" i="4"/>
  <c r="L762" i="4"/>
  <c r="D763" i="4"/>
  <c r="E763" i="4"/>
  <c r="L763" i="4"/>
  <c r="D764" i="4"/>
  <c r="E764" i="4"/>
  <c r="L764" i="4"/>
  <c r="D765" i="4"/>
  <c r="E765" i="4"/>
  <c r="L765" i="4"/>
  <c r="D766" i="4"/>
  <c r="E766" i="4"/>
  <c r="L766" i="4"/>
  <c r="D767" i="4"/>
  <c r="E767" i="4"/>
  <c r="L767" i="4"/>
  <c r="D768" i="4"/>
  <c r="E768" i="4"/>
  <c r="L768" i="4"/>
  <c r="D769" i="4"/>
  <c r="E769" i="4"/>
  <c r="L769" i="4"/>
  <c r="D770" i="4"/>
  <c r="E770" i="4"/>
  <c r="L770" i="4"/>
  <c r="D771" i="4"/>
  <c r="E771" i="4"/>
  <c r="L771" i="4"/>
  <c r="D772" i="4"/>
  <c r="E772" i="4"/>
  <c r="L772" i="4"/>
  <c r="D773" i="4"/>
  <c r="E773" i="4"/>
  <c r="L773" i="4"/>
  <c r="D774" i="4"/>
  <c r="E774" i="4"/>
  <c r="L774" i="4"/>
  <c r="D775" i="4"/>
  <c r="E775" i="4"/>
  <c r="L775" i="4"/>
  <c r="D776" i="4"/>
  <c r="E776" i="4"/>
  <c r="L776" i="4"/>
  <c r="D777" i="4"/>
  <c r="E777" i="4"/>
  <c r="L777" i="4"/>
  <c r="D778" i="4"/>
  <c r="E778" i="4"/>
  <c r="L778" i="4"/>
  <c r="D779" i="4"/>
  <c r="E779" i="4"/>
  <c r="L779" i="4"/>
  <c r="D780" i="4"/>
  <c r="E780" i="4"/>
  <c r="L780" i="4"/>
  <c r="D781" i="4"/>
  <c r="E781" i="4"/>
  <c r="L781" i="4"/>
  <c r="D782" i="4"/>
  <c r="E782" i="4"/>
  <c r="L782" i="4"/>
  <c r="D783" i="4"/>
  <c r="E783" i="4"/>
  <c r="L783" i="4"/>
  <c r="D784" i="4"/>
  <c r="E784" i="4"/>
  <c r="L784" i="4"/>
  <c r="D785" i="4"/>
  <c r="E785" i="4"/>
  <c r="L785" i="4"/>
  <c r="D786" i="4"/>
  <c r="E786" i="4"/>
  <c r="L786" i="4"/>
  <c r="D787" i="4"/>
  <c r="E787" i="4"/>
  <c r="L787" i="4"/>
  <c r="D788" i="4"/>
  <c r="E788" i="4"/>
  <c r="L788" i="4"/>
  <c r="D789" i="4"/>
  <c r="E789" i="4"/>
  <c r="L789" i="4"/>
  <c r="D790" i="4"/>
  <c r="E790" i="4"/>
  <c r="L790" i="4"/>
  <c r="D791" i="4"/>
  <c r="E791" i="4"/>
  <c r="L791" i="4"/>
  <c r="D792" i="4"/>
  <c r="E792" i="4"/>
  <c r="L792" i="4"/>
  <c r="D794" i="4"/>
  <c r="E794" i="4"/>
  <c r="D795" i="4"/>
  <c r="E795" i="4"/>
  <c r="D796" i="4"/>
  <c r="E796" i="4"/>
  <c r="D797" i="4"/>
  <c r="E797" i="4"/>
  <c r="D798" i="4"/>
  <c r="E798" i="4"/>
  <c r="D799" i="4"/>
  <c r="E799" i="4"/>
  <c r="D800" i="4"/>
  <c r="E800" i="4"/>
  <c r="D801" i="4"/>
  <c r="E801" i="4"/>
  <c r="D802" i="4"/>
  <c r="E802" i="4"/>
  <c r="D803" i="4"/>
  <c r="E803" i="4"/>
  <c r="D804" i="4"/>
  <c r="E804" i="4"/>
  <c r="D805" i="4"/>
  <c r="E805" i="4"/>
  <c r="D806" i="4"/>
  <c r="E806" i="4"/>
  <c r="D807" i="4"/>
  <c r="E807" i="4"/>
  <c r="L807" i="4"/>
  <c r="D808" i="4"/>
  <c r="E808" i="4"/>
  <c r="L808" i="4"/>
  <c r="D809" i="4"/>
  <c r="E809" i="4"/>
  <c r="L809" i="4"/>
  <c r="D810" i="4"/>
  <c r="E810" i="4"/>
  <c r="L810" i="4"/>
  <c r="D811" i="4"/>
  <c r="E811" i="4"/>
  <c r="L811" i="4"/>
  <c r="D812" i="4"/>
  <c r="E812" i="4"/>
  <c r="L812" i="4"/>
  <c r="D813" i="4"/>
  <c r="E813" i="4"/>
  <c r="L813" i="4"/>
  <c r="D814" i="4"/>
  <c r="E814" i="4"/>
  <c r="L814" i="4"/>
  <c r="D815" i="4"/>
  <c r="E815" i="4"/>
  <c r="L815" i="4"/>
  <c r="D816" i="4"/>
  <c r="E816" i="4"/>
  <c r="L816" i="4"/>
  <c r="D817" i="4"/>
  <c r="E817" i="4"/>
  <c r="L817" i="4"/>
  <c r="D818" i="4"/>
  <c r="E818" i="4"/>
  <c r="L818" i="4"/>
  <c r="D819" i="4"/>
  <c r="E819" i="4"/>
  <c r="L819" i="4"/>
  <c r="D820" i="4"/>
  <c r="E820" i="4"/>
  <c r="L820" i="4"/>
  <c r="D821" i="4"/>
  <c r="E821" i="4"/>
  <c r="L821" i="4"/>
  <c r="D822" i="4"/>
  <c r="E822" i="4"/>
  <c r="L822" i="4"/>
  <c r="D823" i="4"/>
  <c r="E823" i="4"/>
  <c r="L823" i="4"/>
  <c r="D824" i="4"/>
  <c r="E824" i="4"/>
  <c r="L824" i="4"/>
  <c r="D825" i="4"/>
  <c r="E825" i="4"/>
  <c r="L825" i="4"/>
  <c r="D826" i="4"/>
  <c r="E826" i="4"/>
  <c r="L826" i="4"/>
  <c r="D827" i="4"/>
  <c r="E827" i="4"/>
  <c r="L827" i="4"/>
  <c r="D828" i="4"/>
  <c r="E828" i="4"/>
  <c r="L828" i="4"/>
  <c r="D829" i="4"/>
  <c r="E829" i="4"/>
  <c r="L829" i="4"/>
  <c r="D830" i="4"/>
  <c r="E830" i="4"/>
  <c r="L830" i="4"/>
  <c r="D831" i="4"/>
  <c r="E831" i="4"/>
  <c r="L831" i="4"/>
  <c r="D832" i="4"/>
  <c r="E832" i="4"/>
  <c r="L832" i="4"/>
  <c r="D833" i="4"/>
  <c r="E833" i="4"/>
  <c r="L833" i="4"/>
  <c r="D834" i="4"/>
  <c r="E834" i="4"/>
  <c r="L834" i="4"/>
  <c r="D835" i="4"/>
  <c r="E835" i="4"/>
  <c r="L835" i="4"/>
  <c r="D836" i="4"/>
  <c r="E836" i="4"/>
  <c r="L836" i="4"/>
  <c r="D837" i="4"/>
  <c r="E837" i="4"/>
  <c r="L837" i="4"/>
  <c r="D838" i="4"/>
  <c r="E838" i="4"/>
  <c r="L838" i="4"/>
  <c r="D839" i="4"/>
  <c r="E839" i="4"/>
  <c r="L839" i="4"/>
  <c r="D840" i="4"/>
  <c r="E840" i="4"/>
  <c r="L840" i="4"/>
  <c r="D841" i="4"/>
  <c r="E841" i="4"/>
  <c r="L841" i="4"/>
  <c r="D842" i="4"/>
  <c r="E842" i="4"/>
  <c r="L842" i="4"/>
  <c r="D843" i="4"/>
  <c r="E843" i="4"/>
  <c r="L843" i="4"/>
  <c r="D844" i="4"/>
  <c r="E844" i="4"/>
  <c r="L844" i="4"/>
  <c r="D845" i="4"/>
  <c r="E845" i="4"/>
  <c r="L845" i="4"/>
  <c r="D846" i="4"/>
  <c r="E846" i="4"/>
  <c r="L846" i="4"/>
  <c r="D847" i="4"/>
  <c r="E847" i="4"/>
  <c r="L847" i="4"/>
  <c r="D848" i="4"/>
  <c r="E848" i="4"/>
  <c r="L848" i="4"/>
  <c r="D849" i="4"/>
  <c r="E849" i="4"/>
  <c r="L849" i="4"/>
  <c r="D850" i="4"/>
  <c r="E850" i="4"/>
  <c r="L850" i="4"/>
  <c r="D851" i="4"/>
  <c r="E851" i="4"/>
  <c r="L851" i="4"/>
  <c r="D852" i="4"/>
  <c r="E852" i="4"/>
  <c r="L852" i="4"/>
  <c r="D853" i="4"/>
  <c r="E853" i="4"/>
  <c r="L853" i="4"/>
  <c r="D854" i="4"/>
  <c r="E854" i="4"/>
  <c r="L854" i="4"/>
  <c r="D855" i="4"/>
  <c r="E855" i="4"/>
  <c r="L855" i="4"/>
  <c r="D856" i="4"/>
  <c r="E856" i="4"/>
  <c r="L856" i="4"/>
  <c r="D857" i="4"/>
  <c r="E857" i="4"/>
  <c r="L857" i="4"/>
  <c r="D858" i="4"/>
  <c r="E858" i="4"/>
  <c r="L858" i="4"/>
  <c r="E860" i="4"/>
  <c r="M860" i="4"/>
  <c r="E861" i="4"/>
  <c r="M861" i="4"/>
  <c r="E862" i="4"/>
  <c r="M862" i="4"/>
  <c r="E863" i="4"/>
  <c r="M863" i="4"/>
  <c r="E864" i="4"/>
  <c r="M864" i="4"/>
  <c r="E865" i="4"/>
  <c r="M865" i="4"/>
  <c r="E866" i="4"/>
  <c r="M866" i="4"/>
  <c r="E867" i="4"/>
  <c r="M867" i="4"/>
  <c r="E868" i="4"/>
  <c r="M868" i="4"/>
  <c r="E869" i="4"/>
  <c r="M869" i="4"/>
  <c r="E870" i="4"/>
  <c r="M870" i="4"/>
  <c r="E871" i="4"/>
  <c r="M871" i="4"/>
  <c r="E872" i="4"/>
  <c r="M872" i="4"/>
  <c r="E873" i="4"/>
  <c r="L873" i="4"/>
  <c r="E874" i="4"/>
  <c r="L874" i="4"/>
  <c r="E875" i="4"/>
  <c r="L875" i="4"/>
  <c r="E876" i="4"/>
  <c r="L876" i="4"/>
  <c r="E877" i="4"/>
  <c r="L877" i="4"/>
  <c r="E878" i="4"/>
  <c r="L878" i="4"/>
  <c r="E879" i="4"/>
  <c r="L879" i="4"/>
  <c r="E880" i="4"/>
  <c r="L880" i="4"/>
  <c r="E881" i="4"/>
  <c r="L881" i="4"/>
  <c r="E882" i="4"/>
  <c r="L882" i="4"/>
  <c r="E883" i="4"/>
  <c r="L883" i="4"/>
  <c r="E884" i="4"/>
  <c r="L884" i="4"/>
  <c r="E885" i="4"/>
  <c r="L885" i="4"/>
  <c r="E886" i="4"/>
  <c r="L886" i="4"/>
  <c r="E887" i="4"/>
  <c r="L887" i="4"/>
  <c r="E888" i="4"/>
  <c r="L888" i="4"/>
  <c r="E889" i="4"/>
  <c r="L889" i="4"/>
  <c r="E890" i="4"/>
  <c r="L890" i="4"/>
  <c r="E891" i="4"/>
  <c r="L891" i="4"/>
  <c r="E892" i="4"/>
  <c r="L892" i="4"/>
  <c r="E893" i="4"/>
  <c r="L893" i="4"/>
  <c r="E894" i="4"/>
  <c r="L894" i="4"/>
  <c r="E895" i="4"/>
  <c r="L895" i="4"/>
  <c r="E896" i="4"/>
  <c r="L896" i="4"/>
  <c r="E897" i="4"/>
  <c r="L897" i="4"/>
  <c r="E898" i="4"/>
  <c r="L898" i="4"/>
  <c r="E899" i="4"/>
  <c r="L899" i="4"/>
  <c r="E900" i="4"/>
  <c r="L900" i="4"/>
  <c r="E901" i="4"/>
  <c r="L901" i="4"/>
  <c r="E902" i="4"/>
  <c r="L902" i="4"/>
  <c r="E903" i="4"/>
  <c r="L903" i="4"/>
  <c r="E904" i="4"/>
  <c r="L904" i="4"/>
  <c r="E905" i="4"/>
  <c r="L905" i="4"/>
  <c r="E906" i="4"/>
  <c r="L906" i="4"/>
  <c r="E907" i="4"/>
  <c r="L907" i="4"/>
  <c r="E908" i="4"/>
  <c r="L908" i="4"/>
  <c r="E909" i="4"/>
  <c r="L909" i="4"/>
  <c r="E910" i="4"/>
  <c r="L910" i="4"/>
  <c r="E911" i="4"/>
  <c r="L911" i="4"/>
  <c r="E912" i="4"/>
  <c r="L912" i="4"/>
  <c r="E913" i="4"/>
  <c r="L913" i="4"/>
  <c r="E914" i="4"/>
  <c r="L914" i="4"/>
  <c r="E915" i="4"/>
  <c r="L915" i="4"/>
  <c r="E916" i="4"/>
  <c r="L916" i="4"/>
  <c r="E917" i="4"/>
  <c r="L917" i="4"/>
  <c r="E918" i="4"/>
  <c r="L918" i="4"/>
  <c r="E919" i="4"/>
  <c r="L919" i="4"/>
  <c r="E920" i="4"/>
  <c r="L920" i="4"/>
  <c r="E921" i="4"/>
  <c r="L921" i="4"/>
  <c r="E922" i="4"/>
  <c r="L922" i="4"/>
  <c r="E923" i="4"/>
  <c r="L923" i="4"/>
  <c r="E924" i="4"/>
  <c r="L924" i="4"/>
  <c r="E926" i="4"/>
  <c r="M926" i="4"/>
  <c r="E927" i="4"/>
  <c r="M927" i="4"/>
  <c r="E928" i="4"/>
  <c r="M928" i="4"/>
  <c r="E929" i="4"/>
  <c r="M929" i="4"/>
  <c r="E930" i="4"/>
  <c r="M930" i="4"/>
  <c r="E931" i="4"/>
  <c r="M931" i="4"/>
  <c r="E932" i="4"/>
  <c r="M932" i="4"/>
  <c r="E933" i="4"/>
  <c r="M933" i="4"/>
  <c r="E934" i="4"/>
  <c r="M934" i="4"/>
  <c r="E935" i="4"/>
  <c r="M935" i="4"/>
  <c r="E936" i="4"/>
  <c r="M936" i="4"/>
  <c r="E937" i="4"/>
  <c r="M937" i="4"/>
  <c r="E938" i="4"/>
  <c r="M938" i="4"/>
  <c r="E939" i="4"/>
  <c r="L939" i="4"/>
  <c r="E940" i="4"/>
  <c r="L940" i="4"/>
  <c r="E941" i="4"/>
  <c r="L941" i="4"/>
  <c r="E942" i="4"/>
  <c r="L942" i="4"/>
  <c r="E943" i="4"/>
  <c r="L943" i="4"/>
  <c r="E944" i="4"/>
  <c r="L944" i="4"/>
  <c r="E945" i="4"/>
  <c r="L945" i="4"/>
  <c r="E946" i="4"/>
  <c r="L946" i="4"/>
  <c r="E947" i="4"/>
  <c r="L947" i="4"/>
  <c r="E948" i="4"/>
  <c r="L948" i="4"/>
  <c r="E949" i="4"/>
  <c r="L949" i="4"/>
  <c r="E950" i="4"/>
  <c r="L950" i="4"/>
  <c r="E951" i="4"/>
  <c r="L951" i="4"/>
  <c r="E952" i="4"/>
  <c r="L952" i="4"/>
  <c r="E953" i="4"/>
  <c r="L953" i="4"/>
  <c r="E954" i="4"/>
  <c r="L954" i="4"/>
  <c r="E955" i="4"/>
  <c r="L955" i="4"/>
  <c r="E956" i="4"/>
  <c r="L956" i="4"/>
  <c r="E957" i="4"/>
  <c r="L957" i="4"/>
  <c r="E958" i="4"/>
  <c r="L958" i="4"/>
  <c r="E959" i="4"/>
  <c r="L959" i="4"/>
  <c r="E960" i="4"/>
  <c r="L960" i="4"/>
  <c r="E961" i="4"/>
  <c r="L961" i="4"/>
  <c r="E962" i="4"/>
  <c r="L962" i="4"/>
  <c r="E963" i="4"/>
  <c r="L963" i="4"/>
  <c r="E964" i="4"/>
  <c r="L964" i="4"/>
  <c r="E965" i="4"/>
  <c r="L965" i="4"/>
  <c r="E966" i="4"/>
  <c r="L966" i="4"/>
  <c r="E967" i="4"/>
  <c r="L967" i="4"/>
  <c r="E968" i="4"/>
  <c r="L968" i="4"/>
  <c r="E969" i="4"/>
  <c r="L969" i="4"/>
  <c r="E970" i="4"/>
  <c r="L970" i="4"/>
  <c r="E971" i="4"/>
  <c r="L971" i="4"/>
  <c r="E972" i="4"/>
  <c r="L972" i="4"/>
  <c r="E973" i="4"/>
  <c r="L973" i="4"/>
  <c r="E974" i="4"/>
  <c r="L974" i="4"/>
  <c r="E975" i="4"/>
  <c r="L975" i="4"/>
  <c r="E976" i="4"/>
  <c r="L976" i="4"/>
  <c r="E977" i="4"/>
  <c r="L977" i="4"/>
  <c r="E978" i="4"/>
  <c r="L978" i="4"/>
  <c r="E979" i="4"/>
  <c r="L979" i="4"/>
  <c r="E980" i="4"/>
  <c r="L980" i="4"/>
  <c r="E981" i="4"/>
  <c r="L981" i="4"/>
  <c r="E982" i="4"/>
  <c r="L982" i="4"/>
  <c r="E983" i="4"/>
  <c r="L983" i="4"/>
  <c r="E984" i="4"/>
  <c r="L984" i="4"/>
  <c r="E985" i="4"/>
  <c r="L985" i="4"/>
  <c r="E986" i="4"/>
  <c r="L986" i="4"/>
  <c r="E987" i="4"/>
  <c r="L987" i="4"/>
  <c r="E988" i="4"/>
  <c r="L988" i="4"/>
  <c r="E989" i="4"/>
  <c r="L989" i="4"/>
  <c r="E990" i="4"/>
  <c r="L990" i="4"/>
  <c r="E992" i="4"/>
  <c r="M992" i="4"/>
  <c r="E993" i="4"/>
  <c r="M993" i="4"/>
  <c r="E994" i="4"/>
  <c r="M994" i="4"/>
  <c r="E995" i="4"/>
  <c r="M995" i="4"/>
  <c r="E996" i="4"/>
  <c r="M996" i="4"/>
  <c r="E997" i="4"/>
  <c r="M997" i="4"/>
  <c r="E998" i="4"/>
  <c r="M998" i="4"/>
  <c r="E999" i="4"/>
  <c r="M999" i="4"/>
  <c r="E1000" i="4"/>
  <c r="M1000" i="4"/>
  <c r="E1001" i="4"/>
  <c r="M1001" i="4"/>
  <c r="E1002" i="4"/>
  <c r="M1002" i="4"/>
  <c r="E1003" i="4"/>
  <c r="M1003" i="4"/>
  <c r="E1004" i="4"/>
  <c r="M1004" i="4"/>
  <c r="E1005" i="4"/>
  <c r="L1005" i="4"/>
  <c r="E1006" i="4"/>
  <c r="L1006" i="4"/>
  <c r="E1007" i="4"/>
  <c r="L1007" i="4"/>
  <c r="E1008" i="4"/>
  <c r="L1008" i="4"/>
  <c r="E1009" i="4"/>
  <c r="L1009" i="4"/>
  <c r="E1010" i="4"/>
  <c r="L1010" i="4"/>
  <c r="E1011" i="4"/>
  <c r="L1011" i="4"/>
  <c r="E1012" i="4"/>
  <c r="L1012" i="4"/>
  <c r="E1013" i="4"/>
  <c r="L1013" i="4"/>
  <c r="E1014" i="4"/>
  <c r="L1014" i="4"/>
  <c r="E1015" i="4"/>
  <c r="L1015" i="4"/>
  <c r="E1016" i="4"/>
  <c r="L1016" i="4"/>
  <c r="E1017" i="4"/>
  <c r="L1017" i="4"/>
  <c r="E1018" i="4"/>
  <c r="L1018" i="4"/>
  <c r="E1019" i="4"/>
  <c r="L1019" i="4"/>
  <c r="E1020" i="4"/>
  <c r="L1020" i="4"/>
  <c r="E1021" i="4"/>
  <c r="L1021" i="4"/>
  <c r="E1022" i="4"/>
  <c r="L1022" i="4"/>
  <c r="E1023" i="4"/>
  <c r="L1023" i="4"/>
  <c r="E1024" i="4"/>
  <c r="L1024" i="4"/>
  <c r="E1025" i="4"/>
  <c r="L1025" i="4"/>
  <c r="E1026" i="4"/>
  <c r="L1026" i="4"/>
  <c r="E1027" i="4"/>
  <c r="L1027" i="4"/>
  <c r="E1028" i="4"/>
  <c r="L1028" i="4"/>
  <c r="E1029" i="4"/>
  <c r="L1029" i="4"/>
  <c r="E1030" i="4"/>
  <c r="L1030" i="4"/>
  <c r="E1031" i="4"/>
  <c r="L1031" i="4"/>
  <c r="E1032" i="4"/>
  <c r="L1032" i="4"/>
  <c r="E1033" i="4"/>
  <c r="L1033" i="4"/>
  <c r="E1034" i="4"/>
  <c r="L1034" i="4"/>
  <c r="E1035" i="4"/>
  <c r="L1035" i="4"/>
  <c r="E1036" i="4"/>
  <c r="L1036" i="4"/>
  <c r="E1037" i="4"/>
  <c r="L1037" i="4"/>
  <c r="E1038" i="4"/>
  <c r="L1038" i="4"/>
  <c r="E1039" i="4"/>
  <c r="L1039" i="4"/>
  <c r="E1040" i="4"/>
  <c r="L1040" i="4"/>
  <c r="E1041" i="4"/>
  <c r="L1041" i="4"/>
  <c r="E1042" i="4"/>
  <c r="L1042" i="4"/>
  <c r="E1043" i="4"/>
  <c r="L1043" i="4"/>
  <c r="E1044" i="4"/>
  <c r="L1044" i="4"/>
  <c r="E1045" i="4"/>
  <c r="L1045" i="4"/>
  <c r="E1046" i="4"/>
  <c r="L1046" i="4"/>
  <c r="E1047" i="4"/>
  <c r="L1047" i="4"/>
  <c r="E1048" i="4"/>
  <c r="L1048" i="4"/>
  <c r="E1049" i="4"/>
  <c r="L1049" i="4"/>
  <c r="E1050" i="4"/>
  <c r="L1050" i="4"/>
  <c r="E1051" i="4"/>
  <c r="L1051" i="4"/>
  <c r="E1052" i="4"/>
  <c r="L1052" i="4"/>
  <c r="E1053" i="4"/>
  <c r="L1053" i="4"/>
  <c r="E1054" i="4"/>
  <c r="L1054" i="4"/>
  <c r="E1055" i="4"/>
  <c r="L1055" i="4"/>
  <c r="E1056" i="4"/>
  <c r="L1056" i="4"/>
  <c r="E1058" i="4"/>
  <c r="M1058" i="4"/>
  <c r="E1059" i="4"/>
  <c r="M1059" i="4"/>
  <c r="E1060" i="4"/>
  <c r="M1060" i="4"/>
  <c r="E1061" i="4"/>
  <c r="M1061" i="4"/>
  <c r="E1062" i="4"/>
  <c r="M1062" i="4"/>
  <c r="E1063" i="4"/>
  <c r="M1063" i="4"/>
  <c r="E1064" i="4"/>
  <c r="M1064" i="4"/>
  <c r="E1065" i="4"/>
  <c r="M1065" i="4"/>
  <c r="E1066" i="4"/>
  <c r="M1066" i="4"/>
  <c r="E1067" i="4"/>
  <c r="M1067" i="4"/>
  <c r="E1068" i="4"/>
  <c r="M1068" i="4"/>
  <c r="E1069" i="4"/>
  <c r="M1069" i="4"/>
  <c r="E1070" i="4"/>
  <c r="M1070" i="4"/>
  <c r="E1071" i="4"/>
  <c r="L1071" i="4"/>
  <c r="E1072" i="4"/>
  <c r="L1072" i="4"/>
  <c r="E1073" i="4"/>
  <c r="L1073" i="4"/>
  <c r="E1074" i="4"/>
  <c r="L1074" i="4"/>
  <c r="E1075" i="4"/>
  <c r="L1075" i="4"/>
  <c r="E1076" i="4"/>
  <c r="L1076" i="4"/>
  <c r="E1077" i="4"/>
  <c r="L1077" i="4"/>
  <c r="E1078" i="4"/>
  <c r="L1078" i="4"/>
  <c r="E1079" i="4"/>
  <c r="L1079" i="4"/>
  <c r="E1080" i="4"/>
  <c r="L1080" i="4"/>
  <c r="E1081" i="4"/>
  <c r="L1081" i="4"/>
  <c r="E1082" i="4"/>
  <c r="L1082" i="4"/>
  <c r="E1083" i="4"/>
  <c r="L1083" i="4"/>
  <c r="E1084" i="4"/>
  <c r="L1084" i="4"/>
  <c r="E1085" i="4"/>
  <c r="L1085" i="4"/>
  <c r="E1086" i="4"/>
  <c r="L1086" i="4"/>
  <c r="E1087" i="4"/>
  <c r="L1087" i="4"/>
  <c r="E1088" i="4"/>
  <c r="L1088" i="4"/>
  <c r="E1089" i="4"/>
  <c r="L1089" i="4"/>
  <c r="E1090" i="4"/>
  <c r="L1090" i="4"/>
  <c r="E1091" i="4"/>
  <c r="L1091" i="4"/>
  <c r="E1092" i="4"/>
  <c r="L1092" i="4"/>
  <c r="E1093" i="4"/>
  <c r="L1093" i="4"/>
  <c r="E1094" i="4"/>
  <c r="L1094" i="4"/>
  <c r="E1095" i="4"/>
  <c r="L1095" i="4"/>
  <c r="E1096" i="4"/>
  <c r="L1096" i="4"/>
  <c r="E1097" i="4"/>
  <c r="L1097" i="4"/>
  <c r="E1098" i="4"/>
  <c r="L1098" i="4"/>
  <c r="E1099" i="4"/>
  <c r="L1099" i="4"/>
  <c r="E1100" i="4"/>
  <c r="L1100" i="4"/>
  <c r="E1101" i="4"/>
  <c r="L1101" i="4"/>
  <c r="E1102" i="4"/>
  <c r="L1102" i="4"/>
  <c r="E1103" i="4"/>
  <c r="L1103" i="4"/>
  <c r="E1104" i="4"/>
  <c r="L1104" i="4"/>
  <c r="E1105" i="4"/>
  <c r="L1105" i="4"/>
  <c r="E1106" i="4"/>
  <c r="L1106" i="4"/>
  <c r="E1107" i="4"/>
  <c r="L1107" i="4"/>
  <c r="E1108" i="4"/>
  <c r="L1108" i="4"/>
  <c r="E1109" i="4"/>
  <c r="L1109" i="4"/>
  <c r="E1110" i="4"/>
  <c r="L1110" i="4"/>
  <c r="E1111" i="4"/>
  <c r="L1111" i="4"/>
  <c r="E1112" i="4"/>
  <c r="L1112" i="4"/>
  <c r="E1113" i="4"/>
  <c r="L1113" i="4"/>
  <c r="E1114" i="4"/>
  <c r="L1114" i="4"/>
  <c r="E1115" i="4"/>
  <c r="L1115" i="4"/>
  <c r="E1116" i="4"/>
  <c r="L1116" i="4"/>
  <c r="E1117" i="4"/>
  <c r="L1117" i="4"/>
  <c r="E1118" i="4"/>
  <c r="L1118" i="4"/>
  <c r="E1119" i="4"/>
  <c r="L1119" i="4"/>
  <c r="E1120" i="4"/>
  <c r="L1120" i="4"/>
  <c r="E1121" i="4"/>
  <c r="L1121" i="4"/>
  <c r="E1122" i="4"/>
  <c r="L1122" i="4"/>
  <c r="E1124" i="4"/>
  <c r="E1125" i="4"/>
  <c r="H1125" i="4"/>
  <c r="H1126" i="4" s="1"/>
  <c r="H1127" i="4" s="1"/>
  <c r="H1128" i="4" s="1"/>
  <c r="H1129" i="4" s="1"/>
  <c r="H1130" i="4" s="1"/>
  <c r="H1131" i="4" s="1"/>
  <c r="H1132" i="4" s="1"/>
  <c r="H1133" i="4" s="1"/>
  <c r="H1134" i="4" s="1"/>
  <c r="H1135" i="4" s="1"/>
  <c r="H1136" i="4" s="1"/>
  <c r="H1137" i="4" s="1"/>
  <c r="H1138" i="4" s="1"/>
  <c r="H1139" i="4" s="1"/>
  <c r="H1140" i="4" s="1"/>
  <c r="H1141" i="4" s="1"/>
  <c r="H1142" i="4" s="1"/>
  <c r="H1143" i="4" s="1"/>
  <c r="H1144" i="4" s="1"/>
  <c r="H1145" i="4" s="1"/>
  <c r="H1146" i="4" s="1"/>
  <c r="H1147" i="4" s="1"/>
  <c r="H1148" i="4" s="1"/>
  <c r="H1149" i="4" s="1"/>
  <c r="H1150" i="4" s="1"/>
  <c r="H1151" i="4" s="1"/>
  <c r="H1152" i="4" s="1"/>
  <c r="H1153" i="4" s="1"/>
  <c r="H1154" i="4" s="1"/>
  <c r="H1155" i="4" s="1"/>
  <c r="H1156" i="4" s="1"/>
  <c r="H1157" i="4" s="1"/>
  <c r="H1158" i="4" s="1"/>
  <c r="H1159" i="4" s="1"/>
  <c r="H1160" i="4" s="1"/>
  <c r="H1161" i="4" s="1"/>
  <c r="H1162" i="4" s="1"/>
  <c r="H1163" i="4" s="1"/>
  <c r="H1164" i="4" s="1"/>
  <c r="H1165" i="4" s="1"/>
  <c r="H1166" i="4" s="1"/>
  <c r="H1167" i="4" s="1"/>
  <c r="H1168" i="4" s="1"/>
  <c r="H1169" i="4" s="1"/>
  <c r="H1170" i="4" s="1"/>
  <c r="H1171" i="4" s="1"/>
  <c r="H1172" i="4" s="1"/>
  <c r="H1173" i="4" s="1"/>
  <c r="H1174" i="4" s="1"/>
  <c r="H1175" i="4" s="1"/>
  <c r="H1176" i="4" s="1"/>
  <c r="H1177" i="4" s="1"/>
  <c r="H1178" i="4" s="1"/>
  <c r="H1179" i="4" s="1"/>
  <c r="H1180" i="4" s="1"/>
  <c r="H1181" i="4" s="1"/>
  <c r="H1182" i="4" s="1"/>
  <c r="H1183" i="4" s="1"/>
  <c r="H1184" i="4" s="1"/>
  <c r="H1185" i="4" s="1"/>
  <c r="H1186" i="4" s="1"/>
  <c r="H1187" i="4" s="1"/>
  <c r="H1188" i="4" s="1"/>
  <c r="J1125" i="4"/>
  <c r="J1126" i="4" s="1"/>
  <c r="J1127" i="4" s="1"/>
  <c r="J1128" i="4" s="1"/>
  <c r="J1129" i="4" s="1"/>
  <c r="J1130" i="4" s="1"/>
  <c r="J1131" i="4" s="1"/>
  <c r="J1132" i="4" s="1"/>
  <c r="J1133" i="4" s="1"/>
  <c r="J1134" i="4" s="1"/>
  <c r="J1135" i="4" s="1"/>
  <c r="J1136" i="4" s="1"/>
  <c r="J1137" i="4" s="1"/>
  <c r="J1138" i="4" s="1"/>
  <c r="J1139" i="4" s="1"/>
  <c r="J1140" i="4" s="1"/>
  <c r="J1141" i="4" s="1"/>
  <c r="J1142" i="4" s="1"/>
  <c r="J1143" i="4" s="1"/>
  <c r="J1144" i="4" s="1"/>
  <c r="J1145" i="4" s="1"/>
  <c r="J1146" i="4" s="1"/>
  <c r="J1147" i="4" s="1"/>
  <c r="J1148" i="4" s="1"/>
  <c r="J1149" i="4" s="1"/>
  <c r="J1150" i="4" s="1"/>
  <c r="J1151" i="4" s="1"/>
  <c r="J1152" i="4" s="1"/>
  <c r="J1153" i="4" s="1"/>
  <c r="J1154" i="4" s="1"/>
  <c r="J1155" i="4" s="1"/>
  <c r="J1156" i="4" s="1"/>
  <c r="J1157" i="4" s="1"/>
  <c r="J1158" i="4" s="1"/>
  <c r="J1159" i="4" s="1"/>
  <c r="J1160" i="4" s="1"/>
  <c r="J1161" i="4" s="1"/>
  <c r="J1162" i="4" s="1"/>
  <c r="J1163" i="4" s="1"/>
  <c r="J1164" i="4" s="1"/>
  <c r="J1165" i="4" s="1"/>
  <c r="J1166" i="4" s="1"/>
  <c r="J1167" i="4" s="1"/>
  <c r="J1168" i="4" s="1"/>
  <c r="J1169" i="4" s="1"/>
  <c r="J1170" i="4" s="1"/>
  <c r="J1171" i="4" s="1"/>
  <c r="J1172" i="4" s="1"/>
  <c r="J1173" i="4" s="1"/>
  <c r="J1174" i="4" s="1"/>
  <c r="J1175" i="4" s="1"/>
  <c r="J1176" i="4" s="1"/>
  <c r="J1177" i="4" s="1"/>
  <c r="J1178" i="4" s="1"/>
  <c r="J1179" i="4" s="1"/>
  <c r="J1180" i="4" s="1"/>
  <c r="J1181" i="4" s="1"/>
  <c r="J1182" i="4" s="1"/>
  <c r="J1183" i="4" s="1"/>
  <c r="J1184" i="4" s="1"/>
  <c r="J1185" i="4" s="1"/>
  <c r="J1186" i="4" s="1"/>
  <c r="J1187" i="4" s="1"/>
  <c r="J1188" i="4" s="1"/>
  <c r="K1125" i="4"/>
  <c r="K1126" i="4" s="1"/>
  <c r="K1127" i="4" s="1"/>
  <c r="K1128" i="4" s="1"/>
  <c r="K1129" i="4" s="1"/>
  <c r="K1130" i="4" s="1"/>
  <c r="K1131" i="4" s="1"/>
  <c r="K1132" i="4" s="1"/>
  <c r="K1133" i="4" s="1"/>
  <c r="K1134" i="4" s="1"/>
  <c r="K1135" i="4" s="1"/>
  <c r="K1136" i="4" s="1"/>
  <c r="K1137" i="4" s="1"/>
  <c r="K1138" i="4" s="1"/>
  <c r="K1139" i="4" s="1"/>
  <c r="K1140" i="4" s="1"/>
  <c r="K1141" i="4" s="1"/>
  <c r="K1142" i="4" s="1"/>
  <c r="K1143" i="4" s="1"/>
  <c r="K1144" i="4" s="1"/>
  <c r="K1145" i="4" s="1"/>
  <c r="K1146" i="4" s="1"/>
  <c r="K1147" i="4" s="1"/>
  <c r="K1148" i="4" s="1"/>
  <c r="K1149" i="4" s="1"/>
  <c r="K1150" i="4" s="1"/>
  <c r="K1151" i="4" s="1"/>
  <c r="K1152" i="4" s="1"/>
  <c r="K1153" i="4" s="1"/>
  <c r="K1154" i="4" s="1"/>
  <c r="K1155" i="4" s="1"/>
  <c r="K1156" i="4" s="1"/>
  <c r="K1157" i="4" s="1"/>
  <c r="K1158" i="4" s="1"/>
  <c r="K1159" i="4" s="1"/>
  <c r="K1160" i="4" s="1"/>
  <c r="K1161" i="4" s="1"/>
  <c r="K1162" i="4" s="1"/>
  <c r="K1163" i="4" s="1"/>
  <c r="K1164" i="4" s="1"/>
  <c r="K1165" i="4" s="1"/>
  <c r="K1166" i="4" s="1"/>
  <c r="K1167" i="4" s="1"/>
  <c r="K1168" i="4" s="1"/>
  <c r="K1169" i="4" s="1"/>
  <c r="K1170" i="4" s="1"/>
  <c r="K1171" i="4" s="1"/>
  <c r="K1172" i="4" s="1"/>
  <c r="K1173" i="4" s="1"/>
  <c r="K1174" i="4" s="1"/>
  <c r="K1175" i="4" s="1"/>
  <c r="K1176" i="4" s="1"/>
  <c r="K1177" i="4" s="1"/>
  <c r="K1178" i="4" s="1"/>
  <c r="K1179" i="4" s="1"/>
  <c r="K1180" i="4" s="1"/>
  <c r="K1181" i="4" s="1"/>
  <c r="K1182" i="4" s="1"/>
  <c r="K1183" i="4" s="1"/>
  <c r="K1184" i="4" s="1"/>
  <c r="K1185" i="4" s="1"/>
  <c r="K1186" i="4" s="1"/>
  <c r="K1187" i="4" s="1"/>
  <c r="K1188" i="4" s="1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90" i="4"/>
  <c r="M1190" i="4"/>
  <c r="E1191" i="4"/>
  <c r="M1191" i="4"/>
  <c r="E1192" i="4"/>
  <c r="M1192" i="4"/>
  <c r="E1193" i="4"/>
  <c r="M1193" i="4"/>
  <c r="E1194" i="4"/>
  <c r="M1194" i="4"/>
  <c r="E1195" i="4"/>
  <c r="M1195" i="4"/>
  <c r="E1196" i="4"/>
  <c r="M1196" i="4"/>
  <c r="E1197" i="4"/>
  <c r="M1197" i="4"/>
  <c r="E1198" i="4"/>
  <c r="M1198" i="4"/>
  <c r="E1199" i="4"/>
  <c r="M1199" i="4"/>
  <c r="E1200" i="4"/>
  <c r="M1200" i="4"/>
  <c r="E1201" i="4"/>
  <c r="M1201" i="4"/>
  <c r="E1202" i="4"/>
  <c r="M1202" i="4"/>
  <c r="E1203" i="4"/>
  <c r="L1203" i="4"/>
  <c r="E1204" i="4"/>
  <c r="L1204" i="4"/>
  <c r="E1205" i="4"/>
  <c r="L1205" i="4"/>
  <c r="E1206" i="4"/>
  <c r="L1206" i="4"/>
  <c r="E1207" i="4"/>
  <c r="L1207" i="4"/>
  <c r="E1208" i="4"/>
  <c r="L1208" i="4"/>
  <c r="E1209" i="4"/>
  <c r="L1209" i="4"/>
  <c r="E1210" i="4"/>
  <c r="L1210" i="4"/>
  <c r="E1211" i="4"/>
  <c r="L1211" i="4"/>
  <c r="E1212" i="4"/>
  <c r="L1212" i="4"/>
  <c r="E1213" i="4"/>
  <c r="L1213" i="4"/>
  <c r="E1214" i="4"/>
  <c r="L1214" i="4"/>
  <c r="E1215" i="4"/>
  <c r="L1215" i="4"/>
  <c r="E1216" i="4"/>
  <c r="L1216" i="4"/>
  <c r="E1217" i="4"/>
  <c r="L1217" i="4"/>
  <c r="E1218" i="4"/>
  <c r="L1218" i="4"/>
  <c r="E1219" i="4"/>
  <c r="L1219" i="4"/>
  <c r="E1220" i="4"/>
  <c r="L1220" i="4"/>
  <c r="E1221" i="4"/>
  <c r="L1221" i="4"/>
  <c r="E1222" i="4"/>
  <c r="L1222" i="4"/>
  <c r="E1223" i="4"/>
  <c r="L1223" i="4"/>
  <c r="E1224" i="4"/>
  <c r="L1224" i="4"/>
  <c r="E1225" i="4"/>
  <c r="L1225" i="4"/>
  <c r="E1226" i="4"/>
  <c r="L1226" i="4"/>
  <c r="E1227" i="4"/>
  <c r="L1227" i="4"/>
  <c r="E1228" i="4"/>
  <c r="L1228" i="4"/>
  <c r="E1229" i="4"/>
  <c r="L1229" i="4"/>
  <c r="E1230" i="4"/>
  <c r="L1230" i="4"/>
  <c r="E1231" i="4"/>
  <c r="L1231" i="4"/>
  <c r="E1232" i="4"/>
  <c r="L1232" i="4"/>
  <c r="E1233" i="4"/>
  <c r="L1233" i="4"/>
  <c r="E1234" i="4"/>
  <c r="L1234" i="4"/>
  <c r="E1235" i="4"/>
  <c r="L1235" i="4"/>
  <c r="E1236" i="4"/>
  <c r="L1236" i="4"/>
  <c r="E1237" i="4"/>
  <c r="L1237" i="4"/>
  <c r="E1238" i="4"/>
  <c r="L1238" i="4"/>
  <c r="E1239" i="4"/>
  <c r="L1239" i="4"/>
  <c r="E1240" i="4"/>
  <c r="L1240" i="4"/>
  <c r="E1241" i="4"/>
  <c r="L1241" i="4"/>
  <c r="E1242" i="4"/>
  <c r="L1242" i="4"/>
  <c r="E1243" i="4"/>
  <c r="L1243" i="4"/>
  <c r="E1244" i="4"/>
  <c r="L1244" i="4"/>
  <c r="E1245" i="4"/>
  <c r="L1245" i="4"/>
  <c r="E1246" i="4"/>
  <c r="L1246" i="4"/>
  <c r="E1247" i="4"/>
  <c r="L1247" i="4"/>
  <c r="E1248" i="4"/>
  <c r="L1248" i="4"/>
  <c r="E1249" i="4"/>
  <c r="L1249" i="4"/>
  <c r="E1250" i="4"/>
  <c r="L1250" i="4"/>
  <c r="E1251" i="4"/>
  <c r="L1251" i="4"/>
  <c r="E1252" i="4"/>
  <c r="L1252" i="4"/>
  <c r="E1253" i="4"/>
  <c r="L1253" i="4"/>
  <c r="E1254" i="4"/>
  <c r="L1254" i="4"/>
  <c r="D1256" i="4"/>
  <c r="E1256" i="4"/>
  <c r="D1257" i="4"/>
  <c r="E1257" i="4"/>
  <c r="D1258" i="4"/>
  <c r="E1258" i="4"/>
  <c r="D1259" i="4"/>
  <c r="E1259" i="4"/>
  <c r="D1260" i="4"/>
  <c r="E1260" i="4"/>
  <c r="D1261" i="4"/>
  <c r="E1261" i="4"/>
  <c r="D1262" i="4"/>
  <c r="E1262" i="4"/>
  <c r="D1263" i="4"/>
  <c r="E1263" i="4"/>
  <c r="D1264" i="4"/>
  <c r="E1264" i="4"/>
  <c r="D1265" i="4"/>
  <c r="E1265" i="4"/>
  <c r="D1266" i="4"/>
  <c r="E1266" i="4"/>
  <c r="D1267" i="4"/>
  <c r="E1267" i="4"/>
  <c r="D1268" i="4"/>
  <c r="E1268" i="4"/>
  <c r="D1269" i="4"/>
  <c r="E1269" i="4"/>
  <c r="L1269" i="4"/>
  <c r="D1270" i="4"/>
  <c r="E1270" i="4"/>
  <c r="L1270" i="4"/>
  <c r="D1271" i="4"/>
  <c r="E1271" i="4"/>
  <c r="L1271" i="4"/>
  <c r="D1272" i="4"/>
  <c r="E1272" i="4"/>
  <c r="L1272" i="4"/>
  <c r="D1273" i="4"/>
  <c r="E1273" i="4"/>
  <c r="L1273" i="4"/>
  <c r="D1274" i="4"/>
  <c r="E1274" i="4"/>
  <c r="L1274" i="4"/>
  <c r="D1275" i="4"/>
  <c r="E1275" i="4"/>
  <c r="L1275" i="4"/>
  <c r="D1276" i="4"/>
  <c r="E1276" i="4"/>
  <c r="L1276" i="4"/>
  <c r="D1277" i="4"/>
  <c r="E1277" i="4"/>
  <c r="L1277" i="4"/>
  <c r="D1278" i="4"/>
  <c r="E1278" i="4"/>
  <c r="L1278" i="4"/>
  <c r="D1279" i="4"/>
  <c r="E1279" i="4"/>
  <c r="L1279" i="4"/>
  <c r="D1280" i="4"/>
  <c r="E1280" i="4"/>
  <c r="L1280" i="4"/>
  <c r="D1281" i="4"/>
  <c r="E1281" i="4"/>
  <c r="L1281" i="4"/>
  <c r="D1282" i="4"/>
  <c r="E1282" i="4"/>
  <c r="L1282" i="4"/>
  <c r="D1283" i="4"/>
  <c r="E1283" i="4"/>
  <c r="L1283" i="4"/>
  <c r="D1284" i="4"/>
  <c r="E1284" i="4"/>
  <c r="L1284" i="4"/>
  <c r="D1285" i="4"/>
  <c r="E1285" i="4"/>
  <c r="L1285" i="4"/>
  <c r="D1286" i="4"/>
  <c r="E1286" i="4"/>
  <c r="L1286" i="4"/>
  <c r="D1287" i="4"/>
  <c r="E1287" i="4"/>
  <c r="L1287" i="4"/>
  <c r="D1288" i="4"/>
  <c r="E1288" i="4"/>
  <c r="L1288" i="4"/>
  <c r="D1289" i="4"/>
  <c r="E1289" i="4"/>
  <c r="L1289" i="4"/>
  <c r="D1290" i="4"/>
  <c r="E1290" i="4"/>
  <c r="L1290" i="4"/>
  <c r="D1291" i="4"/>
  <c r="E1291" i="4"/>
  <c r="L1291" i="4"/>
  <c r="D1292" i="4"/>
  <c r="E1292" i="4"/>
  <c r="L1292" i="4"/>
  <c r="D1293" i="4"/>
  <c r="E1293" i="4"/>
  <c r="L1293" i="4"/>
  <c r="D1294" i="4"/>
  <c r="E1294" i="4"/>
  <c r="L1294" i="4"/>
  <c r="D1295" i="4"/>
  <c r="E1295" i="4"/>
  <c r="L1295" i="4"/>
  <c r="D1296" i="4"/>
  <c r="E1296" i="4"/>
  <c r="L1296" i="4"/>
  <c r="D1297" i="4"/>
  <c r="E1297" i="4"/>
  <c r="L1297" i="4"/>
  <c r="D1298" i="4"/>
  <c r="E1298" i="4"/>
  <c r="L1298" i="4"/>
  <c r="D1299" i="4"/>
  <c r="E1299" i="4"/>
  <c r="L1299" i="4"/>
  <c r="D1300" i="4"/>
  <c r="E1300" i="4"/>
  <c r="L1300" i="4"/>
  <c r="D1301" i="4"/>
  <c r="E1301" i="4"/>
  <c r="L1301" i="4"/>
  <c r="D1302" i="4"/>
  <c r="E1302" i="4"/>
  <c r="L1302" i="4"/>
  <c r="D1303" i="4"/>
  <c r="E1303" i="4"/>
  <c r="L1303" i="4"/>
  <c r="D1304" i="4"/>
  <c r="E1304" i="4"/>
  <c r="L1304" i="4"/>
  <c r="D1305" i="4"/>
  <c r="E1305" i="4"/>
  <c r="L1305" i="4"/>
  <c r="D1306" i="4"/>
  <c r="E1306" i="4"/>
  <c r="L1306" i="4"/>
  <c r="D1307" i="4"/>
  <c r="E1307" i="4"/>
  <c r="L1307" i="4"/>
  <c r="D1308" i="4"/>
  <c r="E1308" i="4"/>
  <c r="L1308" i="4"/>
  <c r="D1309" i="4"/>
  <c r="E1309" i="4"/>
  <c r="L1309" i="4"/>
  <c r="D1310" i="4"/>
  <c r="E1310" i="4"/>
  <c r="L1310" i="4"/>
  <c r="D1311" i="4"/>
  <c r="E1311" i="4"/>
  <c r="L1311" i="4"/>
  <c r="D1312" i="4"/>
  <c r="E1312" i="4"/>
  <c r="L1312" i="4"/>
  <c r="D1313" i="4"/>
  <c r="E1313" i="4"/>
  <c r="L1313" i="4"/>
  <c r="D1314" i="4"/>
  <c r="E1314" i="4"/>
  <c r="L1314" i="4"/>
  <c r="D1315" i="4"/>
  <c r="E1315" i="4"/>
  <c r="L1315" i="4"/>
  <c r="D1316" i="4"/>
  <c r="E1316" i="4"/>
  <c r="L1316" i="4"/>
  <c r="D1317" i="4"/>
  <c r="E1317" i="4"/>
  <c r="L1317" i="4"/>
  <c r="D1318" i="4"/>
  <c r="E1318" i="4"/>
  <c r="L1318" i="4"/>
  <c r="D1319" i="4"/>
  <c r="E1319" i="4"/>
  <c r="L1319" i="4"/>
  <c r="D1320" i="4"/>
  <c r="E1320" i="4"/>
  <c r="L1320" i="4"/>
  <c r="D1322" i="4"/>
  <c r="E1322" i="4"/>
  <c r="D1323" i="4"/>
  <c r="E1323" i="4"/>
  <c r="D1324" i="4"/>
  <c r="E1324" i="4"/>
  <c r="D1325" i="4"/>
  <c r="E1325" i="4"/>
  <c r="D1326" i="4"/>
  <c r="E1326" i="4"/>
  <c r="D1327" i="4"/>
  <c r="E1327" i="4"/>
  <c r="D1328" i="4"/>
  <c r="E1328" i="4"/>
  <c r="D1329" i="4"/>
  <c r="E1329" i="4"/>
  <c r="D1330" i="4"/>
  <c r="E1330" i="4"/>
  <c r="D1331" i="4"/>
  <c r="E1331" i="4"/>
  <c r="D1332" i="4"/>
  <c r="E1332" i="4"/>
  <c r="D1333" i="4"/>
  <c r="E1333" i="4"/>
  <c r="D1334" i="4"/>
  <c r="E1334" i="4"/>
  <c r="D1335" i="4"/>
  <c r="E1335" i="4"/>
  <c r="L1335" i="4"/>
  <c r="D1336" i="4"/>
  <c r="E1336" i="4"/>
  <c r="L1336" i="4"/>
  <c r="D1337" i="4"/>
  <c r="E1337" i="4"/>
  <c r="L1337" i="4"/>
  <c r="D1338" i="4"/>
  <c r="E1338" i="4"/>
  <c r="L1338" i="4"/>
  <c r="D1339" i="4"/>
  <c r="E1339" i="4"/>
  <c r="L1339" i="4"/>
  <c r="D1340" i="4"/>
  <c r="E1340" i="4"/>
  <c r="L1340" i="4"/>
  <c r="D1341" i="4"/>
  <c r="E1341" i="4"/>
  <c r="L1341" i="4"/>
  <c r="D1342" i="4"/>
  <c r="E1342" i="4"/>
  <c r="L1342" i="4"/>
  <c r="D1343" i="4"/>
  <c r="E1343" i="4"/>
  <c r="L1343" i="4"/>
  <c r="D1344" i="4"/>
  <c r="E1344" i="4"/>
  <c r="L1344" i="4"/>
  <c r="D1345" i="4"/>
  <c r="E1345" i="4"/>
  <c r="L1345" i="4"/>
  <c r="D1346" i="4"/>
  <c r="E1346" i="4"/>
  <c r="L1346" i="4"/>
  <c r="D1347" i="4"/>
  <c r="E1347" i="4"/>
  <c r="L1347" i="4"/>
  <c r="D1348" i="4"/>
  <c r="E1348" i="4"/>
  <c r="L1348" i="4"/>
  <c r="D1349" i="4"/>
  <c r="E1349" i="4"/>
  <c r="L1349" i="4"/>
  <c r="D1350" i="4"/>
  <c r="E1350" i="4"/>
  <c r="L1350" i="4"/>
  <c r="D1351" i="4"/>
  <c r="E1351" i="4"/>
  <c r="L1351" i="4"/>
  <c r="D1352" i="4"/>
  <c r="E1352" i="4"/>
  <c r="L1352" i="4"/>
  <c r="D1353" i="4"/>
  <c r="E1353" i="4"/>
  <c r="L1353" i="4"/>
  <c r="D1354" i="4"/>
  <c r="E1354" i="4"/>
  <c r="L1354" i="4"/>
  <c r="D1355" i="4"/>
  <c r="E1355" i="4"/>
  <c r="L1355" i="4"/>
  <c r="D1356" i="4"/>
  <c r="E1356" i="4"/>
  <c r="L1356" i="4"/>
  <c r="D1357" i="4"/>
  <c r="E1357" i="4"/>
  <c r="L1357" i="4"/>
  <c r="D1358" i="4"/>
  <c r="E1358" i="4"/>
  <c r="L1358" i="4"/>
  <c r="D1359" i="4"/>
  <c r="E1359" i="4"/>
  <c r="L1359" i="4"/>
  <c r="D1360" i="4"/>
  <c r="E1360" i="4"/>
  <c r="L1360" i="4"/>
  <c r="D1361" i="4"/>
  <c r="E1361" i="4"/>
  <c r="L1361" i="4"/>
  <c r="D1362" i="4"/>
  <c r="E1362" i="4"/>
  <c r="L1362" i="4"/>
  <c r="D1363" i="4"/>
  <c r="E1363" i="4"/>
  <c r="L1363" i="4"/>
  <c r="D1364" i="4"/>
  <c r="E1364" i="4"/>
  <c r="L1364" i="4"/>
  <c r="D1365" i="4"/>
  <c r="E1365" i="4"/>
  <c r="L1365" i="4"/>
  <c r="D1366" i="4"/>
  <c r="E1366" i="4"/>
  <c r="L1366" i="4"/>
  <c r="D1367" i="4"/>
  <c r="E1367" i="4"/>
  <c r="L1367" i="4"/>
  <c r="D1368" i="4"/>
  <c r="E1368" i="4"/>
  <c r="L1368" i="4"/>
  <c r="D1369" i="4"/>
  <c r="E1369" i="4"/>
  <c r="L1369" i="4"/>
  <c r="D1370" i="4"/>
  <c r="E1370" i="4"/>
  <c r="L1370" i="4"/>
  <c r="D1371" i="4"/>
  <c r="E1371" i="4"/>
  <c r="L1371" i="4"/>
  <c r="D1372" i="4"/>
  <c r="E1372" i="4"/>
  <c r="L1372" i="4"/>
  <c r="D1373" i="4"/>
  <c r="E1373" i="4"/>
  <c r="L1373" i="4"/>
  <c r="D1374" i="4"/>
  <c r="E1374" i="4"/>
  <c r="L1374" i="4"/>
  <c r="D1375" i="4"/>
  <c r="E1375" i="4"/>
  <c r="L1375" i="4"/>
  <c r="D1376" i="4"/>
  <c r="E1376" i="4"/>
  <c r="L1376" i="4"/>
  <c r="D1377" i="4"/>
  <c r="E1377" i="4"/>
  <c r="L1377" i="4"/>
  <c r="D1378" i="4"/>
  <c r="E1378" i="4"/>
  <c r="L1378" i="4"/>
  <c r="D1379" i="4"/>
  <c r="E1379" i="4"/>
  <c r="L1379" i="4"/>
  <c r="D1380" i="4"/>
  <c r="E1380" i="4"/>
  <c r="L1380" i="4"/>
  <c r="D1381" i="4"/>
  <c r="E1381" i="4"/>
  <c r="L1381" i="4"/>
  <c r="D1382" i="4"/>
  <c r="E1382" i="4"/>
  <c r="L1382" i="4"/>
  <c r="D1383" i="4"/>
  <c r="E1383" i="4"/>
  <c r="L1383" i="4"/>
  <c r="D1384" i="4"/>
  <c r="E1384" i="4"/>
  <c r="L1384" i="4"/>
  <c r="D1385" i="4"/>
  <c r="E1385" i="4"/>
  <c r="L1385" i="4"/>
  <c r="D1386" i="4"/>
  <c r="E1386" i="4"/>
  <c r="L1386" i="4"/>
  <c r="E1388" i="4"/>
  <c r="M1388" i="4"/>
  <c r="E1389" i="4"/>
  <c r="M1389" i="4"/>
  <c r="E1390" i="4"/>
  <c r="M1390" i="4"/>
  <c r="E1391" i="4"/>
  <c r="M1391" i="4"/>
  <c r="E1392" i="4"/>
  <c r="M1392" i="4"/>
  <c r="E1393" i="4"/>
  <c r="M1393" i="4"/>
  <c r="E1394" i="4"/>
  <c r="M1394" i="4"/>
  <c r="E1395" i="4"/>
  <c r="M1395" i="4"/>
  <c r="E1396" i="4"/>
  <c r="M1396" i="4"/>
  <c r="E1397" i="4"/>
  <c r="M1397" i="4"/>
  <c r="E1398" i="4"/>
  <c r="M1398" i="4"/>
  <c r="E1399" i="4"/>
  <c r="M1399" i="4"/>
  <c r="E1400" i="4"/>
  <c r="M1400" i="4"/>
  <c r="E1401" i="4"/>
  <c r="L1401" i="4"/>
  <c r="E1402" i="4"/>
  <c r="L1402" i="4"/>
  <c r="E1403" i="4"/>
  <c r="L1403" i="4"/>
  <c r="E1404" i="4"/>
  <c r="L1404" i="4"/>
  <c r="E1405" i="4"/>
  <c r="L1405" i="4"/>
  <c r="E1406" i="4"/>
  <c r="L1406" i="4"/>
  <c r="E1407" i="4"/>
  <c r="L1407" i="4"/>
  <c r="E1408" i="4"/>
  <c r="L1408" i="4"/>
  <c r="E1409" i="4"/>
  <c r="L1409" i="4"/>
  <c r="E1410" i="4"/>
  <c r="L1410" i="4"/>
  <c r="E1411" i="4"/>
  <c r="L1411" i="4"/>
  <c r="E1412" i="4"/>
  <c r="L1412" i="4"/>
  <c r="E1413" i="4"/>
  <c r="L1413" i="4"/>
  <c r="E1414" i="4"/>
  <c r="L1414" i="4"/>
  <c r="E1415" i="4"/>
  <c r="L1415" i="4"/>
  <c r="E1416" i="4"/>
  <c r="L1416" i="4"/>
  <c r="E1417" i="4"/>
  <c r="L1417" i="4"/>
  <c r="E1418" i="4"/>
  <c r="L1418" i="4"/>
  <c r="E1419" i="4"/>
  <c r="L1419" i="4"/>
  <c r="E1420" i="4"/>
  <c r="L1420" i="4"/>
  <c r="E1421" i="4"/>
  <c r="L1421" i="4"/>
  <c r="E1422" i="4"/>
  <c r="L1422" i="4"/>
  <c r="E1423" i="4"/>
  <c r="L1423" i="4"/>
  <c r="E1424" i="4"/>
  <c r="L1424" i="4"/>
  <c r="E1425" i="4"/>
  <c r="L1425" i="4"/>
  <c r="E1426" i="4"/>
  <c r="L1426" i="4"/>
  <c r="E1427" i="4"/>
  <c r="L1427" i="4"/>
  <c r="E1428" i="4"/>
  <c r="L1428" i="4"/>
  <c r="E1429" i="4"/>
  <c r="L1429" i="4"/>
  <c r="E1430" i="4"/>
  <c r="L1430" i="4"/>
  <c r="E1431" i="4"/>
  <c r="L1431" i="4"/>
  <c r="E1432" i="4"/>
  <c r="L1432" i="4"/>
  <c r="E1433" i="4"/>
  <c r="L1433" i="4"/>
  <c r="E1434" i="4"/>
  <c r="L1434" i="4"/>
  <c r="E1435" i="4"/>
  <c r="L1435" i="4"/>
  <c r="E1436" i="4"/>
  <c r="L1436" i="4"/>
  <c r="E1437" i="4"/>
  <c r="L1437" i="4"/>
  <c r="E1438" i="4"/>
  <c r="L1438" i="4"/>
  <c r="E1439" i="4"/>
  <c r="L1439" i="4"/>
  <c r="E1440" i="4"/>
  <c r="L1440" i="4"/>
  <c r="E1441" i="4"/>
  <c r="L1441" i="4"/>
  <c r="E1442" i="4"/>
  <c r="L1442" i="4"/>
  <c r="E1443" i="4"/>
  <c r="L1443" i="4"/>
  <c r="E1444" i="4"/>
  <c r="L1444" i="4"/>
  <c r="E1445" i="4"/>
  <c r="L1445" i="4"/>
  <c r="E1446" i="4"/>
  <c r="L1446" i="4"/>
  <c r="E1447" i="4"/>
  <c r="L1447" i="4"/>
  <c r="E1448" i="4"/>
  <c r="L1448" i="4"/>
  <c r="E1449" i="4"/>
  <c r="L1449" i="4"/>
  <c r="E1450" i="4"/>
  <c r="L1450" i="4"/>
  <c r="E1451" i="4"/>
  <c r="L1451" i="4"/>
  <c r="E1452" i="4"/>
  <c r="L1452" i="4"/>
  <c r="E1454" i="4"/>
  <c r="M1454" i="4"/>
  <c r="E1455" i="4"/>
  <c r="M1455" i="4"/>
  <c r="E1456" i="4"/>
  <c r="M1456" i="4"/>
  <c r="E1457" i="4"/>
  <c r="M1457" i="4"/>
  <c r="E1458" i="4"/>
  <c r="M1458" i="4"/>
  <c r="E1459" i="4"/>
  <c r="M1459" i="4"/>
  <c r="E1460" i="4"/>
  <c r="M1460" i="4"/>
  <c r="E1461" i="4"/>
  <c r="M1461" i="4"/>
  <c r="E1462" i="4"/>
  <c r="M1462" i="4"/>
  <c r="E1463" i="4"/>
  <c r="M1463" i="4"/>
  <c r="E1464" i="4"/>
  <c r="M1464" i="4"/>
  <c r="E1465" i="4"/>
  <c r="M1465" i="4"/>
  <c r="E1466" i="4"/>
  <c r="M1466" i="4"/>
  <c r="E1467" i="4"/>
  <c r="L1467" i="4"/>
  <c r="E1468" i="4"/>
  <c r="L1468" i="4"/>
  <c r="E1469" i="4"/>
  <c r="L1469" i="4"/>
  <c r="E1470" i="4"/>
  <c r="L1470" i="4"/>
  <c r="E1471" i="4"/>
  <c r="L1471" i="4"/>
  <c r="E1472" i="4"/>
  <c r="L1472" i="4"/>
  <c r="E1473" i="4"/>
  <c r="L1473" i="4"/>
  <c r="E1474" i="4"/>
  <c r="L1474" i="4"/>
  <c r="E1475" i="4"/>
  <c r="L1475" i="4"/>
  <c r="E1476" i="4"/>
  <c r="L1476" i="4"/>
  <c r="E1477" i="4"/>
  <c r="L1477" i="4"/>
  <c r="E1478" i="4"/>
  <c r="L1478" i="4"/>
  <c r="E1479" i="4"/>
  <c r="L1479" i="4"/>
  <c r="E1480" i="4"/>
  <c r="L1480" i="4"/>
  <c r="E1481" i="4"/>
  <c r="L1481" i="4"/>
  <c r="E1482" i="4"/>
  <c r="L1482" i="4"/>
  <c r="E1483" i="4"/>
  <c r="L1483" i="4"/>
  <c r="E1484" i="4"/>
  <c r="L1484" i="4"/>
  <c r="E1485" i="4"/>
  <c r="L1485" i="4"/>
  <c r="E1486" i="4"/>
  <c r="L1486" i="4"/>
  <c r="E1487" i="4"/>
  <c r="L1487" i="4"/>
  <c r="E1488" i="4"/>
  <c r="L1488" i="4"/>
  <c r="E1489" i="4"/>
  <c r="L1489" i="4"/>
  <c r="E1490" i="4"/>
  <c r="L1490" i="4"/>
  <c r="E1491" i="4"/>
  <c r="L1491" i="4"/>
  <c r="E1492" i="4"/>
  <c r="L1492" i="4"/>
  <c r="E1493" i="4"/>
  <c r="L1493" i="4"/>
  <c r="E1494" i="4"/>
  <c r="L1494" i="4"/>
  <c r="E1495" i="4"/>
  <c r="L1495" i="4"/>
  <c r="E1496" i="4"/>
  <c r="L1496" i="4"/>
  <c r="E1497" i="4"/>
  <c r="L1497" i="4"/>
  <c r="E1498" i="4"/>
  <c r="L1498" i="4"/>
  <c r="E1499" i="4"/>
  <c r="L1499" i="4"/>
  <c r="E1500" i="4"/>
  <c r="L1500" i="4"/>
  <c r="E1501" i="4"/>
  <c r="L1501" i="4"/>
  <c r="E1502" i="4"/>
  <c r="L1502" i="4"/>
  <c r="E1503" i="4"/>
  <c r="L1503" i="4"/>
  <c r="E1504" i="4"/>
  <c r="L1504" i="4"/>
  <c r="E1505" i="4"/>
  <c r="L1505" i="4"/>
  <c r="E1506" i="4"/>
  <c r="L1506" i="4"/>
  <c r="E1507" i="4"/>
  <c r="L1507" i="4"/>
  <c r="E1508" i="4"/>
  <c r="L1508" i="4"/>
  <c r="E1509" i="4"/>
  <c r="L1509" i="4"/>
  <c r="E1510" i="4"/>
  <c r="L1510" i="4"/>
  <c r="E1511" i="4"/>
  <c r="L1511" i="4"/>
  <c r="E1512" i="4"/>
  <c r="L1512" i="4"/>
  <c r="E1513" i="4"/>
  <c r="L1513" i="4"/>
  <c r="E1514" i="4"/>
  <c r="L1514" i="4"/>
  <c r="E1515" i="4"/>
  <c r="L1515" i="4"/>
  <c r="E1516" i="4"/>
  <c r="L1516" i="4"/>
  <c r="E1517" i="4"/>
  <c r="L1517" i="4"/>
  <c r="E1518" i="4"/>
  <c r="L1518" i="4"/>
  <c r="E1520" i="4"/>
  <c r="E1521" i="4"/>
  <c r="H1521" i="4"/>
  <c r="H1522" i="4" s="1"/>
  <c r="H1523" i="4" s="1"/>
  <c r="H1524" i="4" s="1"/>
  <c r="H1525" i="4" s="1"/>
  <c r="H1526" i="4" s="1"/>
  <c r="H1527" i="4" s="1"/>
  <c r="H1528" i="4" s="1"/>
  <c r="H1529" i="4" s="1"/>
  <c r="H1530" i="4" s="1"/>
  <c r="H1531" i="4" s="1"/>
  <c r="H1532" i="4" s="1"/>
  <c r="H1533" i="4" s="1"/>
  <c r="H1534" i="4" s="1"/>
  <c r="H1535" i="4" s="1"/>
  <c r="H1536" i="4" s="1"/>
  <c r="H1537" i="4" s="1"/>
  <c r="H1538" i="4" s="1"/>
  <c r="H1539" i="4" s="1"/>
  <c r="H1540" i="4" s="1"/>
  <c r="H1541" i="4" s="1"/>
  <c r="H1542" i="4" s="1"/>
  <c r="H1543" i="4" s="1"/>
  <c r="H1544" i="4" s="1"/>
  <c r="H1545" i="4" s="1"/>
  <c r="H1546" i="4" s="1"/>
  <c r="H1547" i="4" s="1"/>
  <c r="H1548" i="4" s="1"/>
  <c r="H1549" i="4" s="1"/>
  <c r="H1550" i="4" s="1"/>
  <c r="H1551" i="4" s="1"/>
  <c r="H1552" i="4" s="1"/>
  <c r="H1553" i="4" s="1"/>
  <c r="H1554" i="4" s="1"/>
  <c r="H1555" i="4" s="1"/>
  <c r="H1556" i="4" s="1"/>
  <c r="H1557" i="4" s="1"/>
  <c r="H1558" i="4" s="1"/>
  <c r="H1559" i="4" s="1"/>
  <c r="H1560" i="4" s="1"/>
  <c r="H1561" i="4" s="1"/>
  <c r="H1562" i="4" s="1"/>
  <c r="H1563" i="4" s="1"/>
  <c r="H1564" i="4" s="1"/>
  <c r="H1565" i="4" s="1"/>
  <c r="H1566" i="4" s="1"/>
  <c r="H1567" i="4" s="1"/>
  <c r="H1568" i="4" s="1"/>
  <c r="H1569" i="4" s="1"/>
  <c r="H1570" i="4" s="1"/>
  <c r="H1571" i="4" s="1"/>
  <c r="H1572" i="4" s="1"/>
  <c r="H1573" i="4" s="1"/>
  <c r="H1574" i="4" s="1"/>
  <c r="H1575" i="4" s="1"/>
  <c r="H1576" i="4" s="1"/>
  <c r="H1577" i="4" s="1"/>
  <c r="H1578" i="4" s="1"/>
  <c r="H1579" i="4" s="1"/>
  <c r="H1580" i="4" s="1"/>
  <c r="H1581" i="4" s="1"/>
  <c r="H1582" i="4" s="1"/>
  <c r="H1583" i="4" s="1"/>
  <c r="H1584" i="4" s="1"/>
  <c r="J1521" i="4"/>
  <c r="J1522" i="4" s="1"/>
  <c r="J1523" i="4" s="1"/>
  <c r="J1524" i="4" s="1"/>
  <c r="J1525" i="4" s="1"/>
  <c r="J1526" i="4" s="1"/>
  <c r="J1527" i="4" s="1"/>
  <c r="J1528" i="4" s="1"/>
  <c r="J1529" i="4" s="1"/>
  <c r="J1530" i="4" s="1"/>
  <c r="J1531" i="4" s="1"/>
  <c r="J1532" i="4" s="1"/>
  <c r="J1533" i="4" s="1"/>
  <c r="J1534" i="4" s="1"/>
  <c r="J1535" i="4" s="1"/>
  <c r="J1536" i="4" s="1"/>
  <c r="J1537" i="4" s="1"/>
  <c r="J1538" i="4" s="1"/>
  <c r="J1539" i="4" s="1"/>
  <c r="J1540" i="4" s="1"/>
  <c r="J1541" i="4" s="1"/>
  <c r="J1542" i="4" s="1"/>
  <c r="J1543" i="4" s="1"/>
  <c r="J1544" i="4" s="1"/>
  <c r="J1545" i="4" s="1"/>
  <c r="J1546" i="4" s="1"/>
  <c r="J1547" i="4" s="1"/>
  <c r="J1548" i="4" s="1"/>
  <c r="J1549" i="4" s="1"/>
  <c r="J1550" i="4" s="1"/>
  <c r="J1551" i="4" s="1"/>
  <c r="J1552" i="4" s="1"/>
  <c r="J1553" i="4" s="1"/>
  <c r="J1554" i="4" s="1"/>
  <c r="J1555" i="4" s="1"/>
  <c r="J1556" i="4" s="1"/>
  <c r="J1557" i="4" s="1"/>
  <c r="J1558" i="4" s="1"/>
  <c r="J1559" i="4" s="1"/>
  <c r="J1560" i="4" s="1"/>
  <c r="J1561" i="4" s="1"/>
  <c r="J1562" i="4" s="1"/>
  <c r="J1563" i="4" s="1"/>
  <c r="J1564" i="4" s="1"/>
  <c r="J1565" i="4" s="1"/>
  <c r="J1566" i="4" s="1"/>
  <c r="J1567" i="4" s="1"/>
  <c r="J1568" i="4" s="1"/>
  <c r="J1569" i="4" s="1"/>
  <c r="J1570" i="4" s="1"/>
  <c r="J1571" i="4" s="1"/>
  <c r="J1572" i="4" s="1"/>
  <c r="J1573" i="4" s="1"/>
  <c r="J1574" i="4" s="1"/>
  <c r="J1575" i="4" s="1"/>
  <c r="J1576" i="4" s="1"/>
  <c r="J1577" i="4" s="1"/>
  <c r="J1578" i="4" s="1"/>
  <c r="J1579" i="4" s="1"/>
  <c r="J1580" i="4" s="1"/>
  <c r="J1581" i="4" s="1"/>
  <c r="J1582" i="4" s="1"/>
  <c r="J1583" i="4" s="1"/>
  <c r="J1584" i="4" s="1"/>
  <c r="K1521" i="4"/>
  <c r="K1522" i="4" s="1"/>
  <c r="K1523" i="4" s="1"/>
  <c r="K1524" i="4" s="1"/>
  <c r="K1525" i="4" s="1"/>
  <c r="K1526" i="4" s="1"/>
  <c r="K1527" i="4" s="1"/>
  <c r="K1528" i="4" s="1"/>
  <c r="K1529" i="4" s="1"/>
  <c r="K1530" i="4" s="1"/>
  <c r="K1531" i="4" s="1"/>
  <c r="K1532" i="4" s="1"/>
  <c r="K1533" i="4" s="1"/>
  <c r="K1534" i="4" s="1"/>
  <c r="K1535" i="4" s="1"/>
  <c r="K1536" i="4" s="1"/>
  <c r="K1537" i="4" s="1"/>
  <c r="K1538" i="4" s="1"/>
  <c r="K1539" i="4" s="1"/>
  <c r="K1540" i="4" s="1"/>
  <c r="K1541" i="4" s="1"/>
  <c r="K1542" i="4" s="1"/>
  <c r="K1543" i="4" s="1"/>
  <c r="K1544" i="4" s="1"/>
  <c r="K1545" i="4" s="1"/>
  <c r="K1546" i="4" s="1"/>
  <c r="K1547" i="4" s="1"/>
  <c r="K1548" i="4" s="1"/>
  <c r="K1549" i="4" s="1"/>
  <c r="K1550" i="4" s="1"/>
  <c r="K1551" i="4" s="1"/>
  <c r="K1552" i="4" s="1"/>
  <c r="K1553" i="4" s="1"/>
  <c r="K1554" i="4" s="1"/>
  <c r="K1555" i="4" s="1"/>
  <c r="K1556" i="4" s="1"/>
  <c r="K1557" i="4" s="1"/>
  <c r="K1558" i="4" s="1"/>
  <c r="K1559" i="4" s="1"/>
  <c r="K1560" i="4" s="1"/>
  <c r="K1561" i="4" s="1"/>
  <c r="K1562" i="4" s="1"/>
  <c r="K1563" i="4" s="1"/>
  <c r="K1564" i="4" s="1"/>
  <c r="K1565" i="4" s="1"/>
  <c r="K1566" i="4" s="1"/>
  <c r="K1567" i="4" s="1"/>
  <c r="K1568" i="4" s="1"/>
  <c r="K1569" i="4" s="1"/>
  <c r="K1570" i="4" s="1"/>
  <c r="K1571" i="4" s="1"/>
  <c r="K1572" i="4" s="1"/>
  <c r="K1573" i="4" s="1"/>
  <c r="K1574" i="4" s="1"/>
  <c r="K1575" i="4" s="1"/>
  <c r="K1576" i="4" s="1"/>
  <c r="K1577" i="4" s="1"/>
  <c r="K1578" i="4" s="1"/>
  <c r="K1579" i="4" s="1"/>
  <c r="K1580" i="4" s="1"/>
  <c r="K1581" i="4" s="1"/>
  <c r="K1582" i="4" s="1"/>
  <c r="K1583" i="4" s="1"/>
  <c r="K1584" i="4" s="1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6" i="4"/>
  <c r="M1586" i="4"/>
  <c r="E1587" i="4"/>
  <c r="M1587" i="4"/>
  <c r="E1588" i="4"/>
  <c r="M1588" i="4"/>
  <c r="E1589" i="4"/>
  <c r="M1589" i="4"/>
  <c r="E1590" i="4"/>
  <c r="M1590" i="4"/>
  <c r="E1591" i="4"/>
  <c r="M1591" i="4"/>
  <c r="E1592" i="4"/>
  <c r="M1592" i="4"/>
  <c r="E1593" i="4"/>
  <c r="M1593" i="4"/>
  <c r="E1594" i="4"/>
  <c r="M1594" i="4"/>
  <c r="E1595" i="4"/>
  <c r="M1595" i="4"/>
  <c r="E1596" i="4"/>
  <c r="M1596" i="4"/>
  <c r="E1597" i="4"/>
  <c r="M1597" i="4"/>
  <c r="E1598" i="4"/>
  <c r="M1598" i="4"/>
  <c r="E1599" i="4"/>
  <c r="L1599" i="4"/>
  <c r="E1600" i="4"/>
  <c r="L1600" i="4"/>
  <c r="E1601" i="4"/>
  <c r="L1601" i="4"/>
  <c r="E1602" i="4"/>
  <c r="L1602" i="4"/>
  <c r="E1603" i="4"/>
  <c r="L1603" i="4"/>
  <c r="E1604" i="4"/>
  <c r="L1604" i="4"/>
  <c r="E1605" i="4"/>
  <c r="L1605" i="4"/>
  <c r="E1606" i="4"/>
  <c r="L1606" i="4"/>
  <c r="E1607" i="4"/>
  <c r="L1607" i="4"/>
  <c r="E1608" i="4"/>
  <c r="L1608" i="4"/>
  <c r="E1609" i="4"/>
  <c r="L1609" i="4"/>
  <c r="E1610" i="4"/>
  <c r="L1610" i="4"/>
  <c r="E1611" i="4"/>
  <c r="L1611" i="4"/>
  <c r="E1612" i="4"/>
  <c r="L1612" i="4"/>
  <c r="E1613" i="4"/>
  <c r="L1613" i="4"/>
  <c r="E1614" i="4"/>
  <c r="L1614" i="4"/>
  <c r="E1615" i="4"/>
  <c r="L1615" i="4"/>
  <c r="E1616" i="4"/>
  <c r="L1616" i="4"/>
  <c r="E1617" i="4"/>
  <c r="L1617" i="4"/>
  <c r="E1618" i="4"/>
  <c r="L1618" i="4"/>
  <c r="E1619" i="4"/>
  <c r="L1619" i="4"/>
  <c r="E1620" i="4"/>
  <c r="L1620" i="4"/>
  <c r="E1621" i="4"/>
  <c r="L1621" i="4"/>
  <c r="E1622" i="4"/>
  <c r="L1622" i="4"/>
  <c r="E1623" i="4"/>
  <c r="L1623" i="4"/>
  <c r="E1624" i="4"/>
  <c r="L1624" i="4"/>
  <c r="E1625" i="4"/>
  <c r="L1625" i="4"/>
  <c r="E1626" i="4"/>
  <c r="L1626" i="4"/>
  <c r="E1627" i="4"/>
  <c r="L1627" i="4"/>
  <c r="E1628" i="4"/>
  <c r="L1628" i="4"/>
  <c r="E1629" i="4"/>
  <c r="L1629" i="4"/>
  <c r="E1630" i="4"/>
  <c r="L1630" i="4"/>
  <c r="E1631" i="4"/>
  <c r="L1631" i="4"/>
  <c r="E1632" i="4"/>
  <c r="L1632" i="4"/>
  <c r="E1633" i="4"/>
  <c r="L1633" i="4"/>
  <c r="E1634" i="4"/>
  <c r="L1634" i="4"/>
  <c r="E1635" i="4"/>
  <c r="L1635" i="4"/>
  <c r="E1636" i="4"/>
  <c r="L1636" i="4"/>
  <c r="E1637" i="4"/>
  <c r="L1637" i="4"/>
  <c r="E1638" i="4"/>
  <c r="L1638" i="4"/>
  <c r="E1639" i="4"/>
  <c r="L1639" i="4"/>
  <c r="E1640" i="4"/>
  <c r="L1640" i="4"/>
  <c r="E1641" i="4"/>
  <c r="L1641" i="4"/>
  <c r="E1642" i="4"/>
  <c r="L1642" i="4"/>
  <c r="E1643" i="4"/>
  <c r="L1643" i="4"/>
  <c r="E1644" i="4"/>
  <c r="L1644" i="4"/>
  <c r="E1645" i="4"/>
  <c r="L1645" i="4"/>
  <c r="E1646" i="4"/>
  <c r="L1646" i="4"/>
  <c r="E1647" i="4"/>
  <c r="L1647" i="4"/>
  <c r="E1648" i="4"/>
  <c r="L1648" i="4"/>
  <c r="E1649" i="4"/>
  <c r="L1649" i="4"/>
  <c r="E1650" i="4"/>
  <c r="L1650" i="4"/>
  <c r="D1652" i="4"/>
  <c r="E1652" i="4"/>
  <c r="D1653" i="4"/>
  <c r="E1653" i="4"/>
  <c r="D1654" i="4"/>
  <c r="E1654" i="4"/>
  <c r="D1655" i="4"/>
  <c r="E1655" i="4"/>
  <c r="D1656" i="4"/>
  <c r="E1656" i="4"/>
  <c r="D1657" i="4"/>
  <c r="E1657" i="4"/>
  <c r="D1658" i="4"/>
  <c r="E1658" i="4"/>
  <c r="D1659" i="4"/>
  <c r="E1659" i="4"/>
  <c r="D1660" i="4"/>
  <c r="E1660" i="4"/>
  <c r="D1661" i="4"/>
  <c r="E1661" i="4"/>
  <c r="D1662" i="4"/>
  <c r="E1662" i="4"/>
  <c r="D1663" i="4"/>
  <c r="E1663" i="4"/>
  <c r="D1664" i="4"/>
  <c r="E1664" i="4"/>
  <c r="D1665" i="4"/>
  <c r="E1665" i="4"/>
  <c r="L1665" i="4"/>
  <c r="D1666" i="4"/>
  <c r="E1666" i="4"/>
  <c r="L1666" i="4"/>
  <c r="D1667" i="4"/>
  <c r="E1667" i="4"/>
  <c r="L1667" i="4"/>
  <c r="D1668" i="4"/>
  <c r="E1668" i="4"/>
  <c r="L1668" i="4"/>
  <c r="D1669" i="4"/>
  <c r="E1669" i="4"/>
  <c r="L1669" i="4"/>
  <c r="D1670" i="4"/>
  <c r="E1670" i="4"/>
  <c r="L1670" i="4"/>
  <c r="D1671" i="4"/>
  <c r="E1671" i="4"/>
  <c r="L1671" i="4"/>
  <c r="D1672" i="4"/>
  <c r="E1672" i="4"/>
  <c r="L1672" i="4"/>
  <c r="D1673" i="4"/>
  <c r="E1673" i="4"/>
  <c r="L1673" i="4"/>
  <c r="D1674" i="4"/>
  <c r="E1674" i="4"/>
  <c r="L1674" i="4"/>
  <c r="D1675" i="4"/>
  <c r="E1675" i="4"/>
  <c r="L1675" i="4"/>
  <c r="D1676" i="4"/>
  <c r="E1676" i="4"/>
  <c r="L1676" i="4"/>
  <c r="D1677" i="4"/>
  <c r="E1677" i="4"/>
  <c r="L1677" i="4"/>
  <c r="D1678" i="4"/>
  <c r="E1678" i="4"/>
  <c r="L1678" i="4"/>
  <c r="D1679" i="4"/>
  <c r="E1679" i="4"/>
  <c r="L1679" i="4"/>
  <c r="D1680" i="4"/>
  <c r="E1680" i="4"/>
  <c r="L1680" i="4"/>
  <c r="D1681" i="4"/>
  <c r="E1681" i="4"/>
  <c r="L1681" i="4"/>
  <c r="D1682" i="4"/>
  <c r="E1682" i="4"/>
  <c r="L1682" i="4"/>
  <c r="D1683" i="4"/>
  <c r="E1683" i="4"/>
  <c r="L1683" i="4"/>
  <c r="D1684" i="4"/>
  <c r="E1684" i="4"/>
  <c r="L1684" i="4"/>
  <c r="D1685" i="4"/>
  <c r="E1685" i="4"/>
  <c r="L1685" i="4"/>
  <c r="D1686" i="4"/>
  <c r="E1686" i="4"/>
  <c r="L1686" i="4"/>
  <c r="D1687" i="4"/>
  <c r="E1687" i="4"/>
  <c r="L1687" i="4"/>
  <c r="D1688" i="4"/>
  <c r="E1688" i="4"/>
  <c r="L1688" i="4"/>
  <c r="D1689" i="4"/>
  <c r="E1689" i="4"/>
  <c r="L1689" i="4"/>
  <c r="D1690" i="4"/>
  <c r="E1690" i="4"/>
  <c r="L1690" i="4"/>
  <c r="D1691" i="4"/>
  <c r="E1691" i="4"/>
  <c r="L1691" i="4"/>
  <c r="D1692" i="4"/>
  <c r="E1692" i="4"/>
  <c r="L1692" i="4"/>
  <c r="D1693" i="4"/>
  <c r="E1693" i="4"/>
  <c r="L1693" i="4"/>
  <c r="D1694" i="4"/>
  <c r="E1694" i="4"/>
  <c r="L1694" i="4"/>
  <c r="D1695" i="4"/>
  <c r="E1695" i="4"/>
  <c r="L1695" i="4"/>
  <c r="D1696" i="4"/>
  <c r="E1696" i="4"/>
  <c r="L1696" i="4"/>
  <c r="D1697" i="4"/>
  <c r="E1697" i="4"/>
  <c r="L1697" i="4"/>
  <c r="D1698" i="4"/>
  <c r="E1698" i="4"/>
  <c r="L1698" i="4"/>
  <c r="D1699" i="4"/>
  <c r="E1699" i="4"/>
  <c r="L1699" i="4"/>
  <c r="D1700" i="4"/>
  <c r="E1700" i="4"/>
  <c r="L1700" i="4"/>
  <c r="D1701" i="4"/>
  <c r="E1701" i="4"/>
  <c r="L1701" i="4"/>
  <c r="D1702" i="4"/>
  <c r="E1702" i="4"/>
  <c r="L1702" i="4"/>
  <c r="D1703" i="4"/>
  <c r="E1703" i="4"/>
  <c r="L1703" i="4"/>
  <c r="D1704" i="4"/>
  <c r="E1704" i="4"/>
  <c r="L1704" i="4"/>
  <c r="D1705" i="4"/>
  <c r="E1705" i="4"/>
  <c r="L1705" i="4"/>
  <c r="D1706" i="4"/>
  <c r="E1706" i="4"/>
  <c r="L1706" i="4"/>
  <c r="D1707" i="4"/>
  <c r="E1707" i="4"/>
  <c r="L1707" i="4"/>
  <c r="D1708" i="4"/>
  <c r="E1708" i="4"/>
  <c r="L1708" i="4"/>
  <c r="D1709" i="4"/>
  <c r="E1709" i="4"/>
  <c r="L1709" i="4"/>
  <c r="D1710" i="4"/>
  <c r="E1710" i="4"/>
  <c r="L1710" i="4"/>
  <c r="D1711" i="4"/>
  <c r="E1711" i="4"/>
  <c r="L1711" i="4"/>
  <c r="D1712" i="4"/>
  <c r="E1712" i="4"/>
  <c r="L1712" i="4"/>
  <c r="D1713" i="4"/>
  <c r="E1713" i="4"/>
  <c r="L1713" i="4"/>
  <c r="D1714" i="4"/>
  <c r="E1714" i="4"/>
  <c r="L1714" i="4"/>
  <c r="D1715" i="4"/>
  <c r="E1715" i="4"/>
  <c r="L1715" i="4"/>
  <c r="D1716" i="4"/>
  <c r="E1716" i="4"/>
  <c r="L1716" i="4"/>
  <c r="D1718" i="4"/>
  <c r="E1718" i="4"/>
  <c r="D1719" i="4"/>
  <c r="E1719" i="4"/>
  <c r="D1720" i="4"/>
  <c r="E1720" i="4"/>
  <c r="D1721" i="4"/>
  <c r="E1721" i="4"/>
  <c r="D1722" i="4"/>
  <c r="E1722" i="4"/>
  <c r="D1723" i="4"/>
  <c r="E1723" i="4"/>
  <c r="D1724" i="4"/>
  <c r="E1724" i="4"/>
  <c r="D1725" i="4"/>
  <c r="E1725" i="4"/>
  <c r="D1726" i="4"/>
  <c r="E1726" i="4"/>
  <c r="D1727" i="4"/>
  <c r="E1727" i="4"/>
  <c r="D1728" i="4"/>
  <c r="E1728" i="4"/>
  <c r="D1729" i="4"/>
  <c r="E1729" i="4"/>
  <c r="D1730" i="4"/>
  <c r="E1730" i="4"/>
  <c r="D1731" i="4"/>
  <c r="E1731" i="4"/>
  <c r="L1731" i="4"/>
  <c r="D1732" i="4"/>
  <c r="E1732" i="4"/>
  <c r="L1732" i="4"/>
  <c r="D1733" i="4"/>
  <c r="E1733" i="4"/>
  <c r="L1733" i="4"/>
  <c r="D1734" i="4"/>
  <c r="E1734" i="4"/>
  <c r="L1734" i="4"/>
  <c r="D1735" i="4"/>
  <c r="E1735" i="4"/>
  <c r="L1735" i="4"/>
  <c r="D1736" i="4"/>
  <c r="E1736" i="4"/>
  <c r="L1736" i="4"/>
  <c r="D1737" i="4"/>
  <c r="E1737" i="4"/>
  <c r="L1737" i="4"/>
  <c r="D1738" i="4"/>
  <c r="E1738" i="4"/>
  <c r="L1738" i="4"/>
  <c r="D1739" i="4"/>
  <c r="E1739" i="4"/>
  <c r="L1739" i="4"/>
  <c r="D1740" i="4"/>
  <c r="E1740" i="4"/>
  <c r="L1740" i="4"/>
  <c r="D1741" i="4"/>
  <c r="E1741" i="4"/>
  <c r="L1741" i="4"/>
  <c r="D1742" i="4"/>
  <c r="E1742" i="4"/>
  <c r="L1742" i="4"/>
  <c r="D1743" i="4"/>
  <c r="E1743" i="4"/>
  <c r="L1743" i="4"/>
  <c r="D1744" i="4"/>
  <c r="E1744" i="4"/>
  <c r="L1744" i="4"/>
  <c r="D1745" i="4"/>
  <c r="E1745" i="4"/>
  <c r="L1745" i="4"/>
  <c r="D1746" i="4"/>
  <c r="E1746" i="4"/>
  <c r="L1746" i="4"/>
  <c r="D1747" i="4"/>
  <c r="E1747" i="4"/>
  <c r="L1747" i="4"/>
  <c r="D1748" i="4"/>
  <c r="E1748" i="4"/>
  <c r="L1748" i="4"/>
  <c r="D1749" i="4"/>
  <c r="E1749" i="4"/>
  <c r="L1749" i="4"/>
  <c r="D1750" i="4"/>
  <c r="E1750" i="4"/>
  <c r="L1750" i="4"/>
  <c r="D1751" i="4"/>
  <c r="E1751" i="4"/>
  <c r="L1751" i="4"/>
  <c r="D1752" i="4"/>
  <c r="E1752" i="4"/>
  <c r="L1752" i="4"/>
  <c r="D1753" i="4"/>
  <c r="E1753" i="4"/>
  <c r="L1753" i="4"/>
  <c r="D1754" i="4"/>
  <c r="E1754" i="4"/>
  <c r="L1754" i="4"/>
  <c r="D1755" i="4"/>
  <c r="E1755" i="4"/>
  <c r="L1755" i="4"/>
  <c r="D1756" i="4"/>
  <c r="E1756" i="4"/>
  <c r="L1756" i="4"/>
  <c r="D1757" i="4"/>
  <c r="E1757" i="4"/>
  <c r="L1757" i="4"/>
  <c r="D1758" i="4"/>
  <c r="E1758" i="4"/>
  <c r="L1758" i="4"/>
  <c r="D1759" i="4"/>
  <c r="E1759" i="4"/>
  <c r="L1759" i="4"/>
  <c r="D1760" i="4"/>
  <c r="E1760" i="4"/>
  <c r="L1760" i="4"/>
  <c r="D1761" i="4"/>
  <c r="E1761" i="4"/>
  <c r="L1761" i="4"/>
  <c r="D1762" i="4"/>
  <c r="E1762" i="4"/>
  <c r="L1762" i="4"/>
  <c r="D1763" i="4"/>
  <c r="E1763" i="4"/>
  <c r="L1763" i="4"/>
  <c r="D1764" i="4"/>
  <c r="E1764" i="4"/>
  <c r="L1764" i="4"/>
  <c r="D1765" i="4"/>
  <c r="E1765" i="4"/>
  <c r="L1765" i="4"/>
  <c r="D1766" i="4"/>
  <c r="E1766" i="4"/>
  <c r="L1766" i="4"/>
  <c r="D1767" i="4"/>
  <c r="E1767" i="4"/>
  <c r="L1767" i="4"/>
  <c r="D1768" i="4"/>
  <c r="E1768" i="4"/>
  <c r="L1768" i="4"/>
  <c r="D1769" i="4"/>
  <c r="E1769" i="4"/>
  <c r="L1769" i="4"/>
  <c r="D1770" i="4"/>
  <c r="E1770" i="4"/>
  <c r="L1770" i="4"/>
  <c r="D1771" i="4"/>
  <c r="E1771" i="4"/>
  <c r="L1771" i="4"/>
  <c r="D1772" i="4"/>
  <c r="E1772" i="4"/>
  <c r="L1772" i="4"/>
  <c r="D1773" i="4"/>
  <c r="E1773" i="4"/>
  <c r="L1773" i="4"/>
  <c r="D1774" i="4"/>
  <c r="E1774" i="4"/>
  <c r="L1774" i="4"/>
  <c r="D1775" i="4"/>
  <c r="E1775" i="4"/>
  <c r="L1775" i="4"/>
  <c r="D1776" i="4"/>
  <c r="E1776" i="4"/>
  <c r="L1776" i="4"/>
  <c r="D1777" i="4"/>
  <c r="E1777" i="4"/>
  <c r="L1777" i="4"/>
  <c r="D1778" i="4"/>
  <c r="E1778" i="4"/>
  <c r="L1778" i="4"/>
  <c r="D1779" i="4"/>
  <c r="E1779" i="4"/>
  <c r="L1779" i="4"/>
  <c r="D1780" i="4"/>
  <c r="E1780" i="4"/>
  <c r="L1780" i="4"/>
  <c r="D1781" i="4"/>
  <c r="E1781" i="4"/>
  <c r="L1781" i="4"/>
  <c r="D1782" i="4"/>
  <c r="E1782" i="4"/>
  <c r="L1782" i="4"/>
  <c r="E1784" i="4"/>
  <c r="M1784" i="4"/>
  <c r="E1785" i="4"/>
  <c r="M1785" i="4"/>
  <c r="E1786" i="4"/>
  <c r="M1786" i="4"/>
  <c r="E1787" i="4"/>
  <c r="M1787" i="4"/>
  <c r="E1788" i="4"/>
  <c r="M1788" i="4"/>
  <c r="E1789" i="4"/>
  <c r="M1789" i="4"/>
  <c r="E1790" i="4"/>
  <c r="M1790" i="4"/>
  <c r="E1791" i="4"/>
  <c r="M1791" i="4"/>
  <c r="E1792" i="4"/>
  <c r="M1792" i="4"/>
  <c r="E1793" i="4"/>
  <c r="M1793" i="4"/>
  <c r="E1794" i="4"/>
  <c r="M1794" i="4"/>
  <c r="E1795" i="4"/>
  <c r="M1795" i="4"/>
  <c r="E1796" i="4"/>
  <c r="M1796" i="4"/>
  <c r="E1797" i="4"/>
  <c r="L1797" i="4"/>
  <c r="E1798" i="4"/>
  <c r="L1798" i="4"/>
  <c r="E1799" i="4"/>
  <c r="L1799" i="4"/>
  <c r="E1800" i="4"/>
  <c r="L1800" i="4"/>
  <c r="E1801" i="4"/>
  <c r="L1801" i="4"/>
  <c r="E1802" i="4"/>
  <c r="L1802" i="4"/>
  <c r="E1803" i="4"/>
  <c r="L1803" i="4"/>
  <c r="E1804" i="4"/>
  <c r="L1804" i="4"/>
  <c r="E1805" i="4"/>
  <c r="L1805" i="4"/>
  <c r="E1806" i="4"/>
  <c r="L1806" i="4"/>
  <c r="E1807" i="4"/>
  <c r="L1807" i="4"/>
  <c r="E1808" i="4"/>
  <c r="L1808" i="4"/>
  <c r="E1809" i="4"/>
  <c r="L1809" i="4"/>
  <c r="E1810" i="4"/>
  <c r="L1810" i="4"/>
  <c r="E1811" i="4"/>
  <c r="L1811" i="4"/>
  <c r="E1812" i="4"/>
  <c r="L1812" i="4"/>
  <c r="E1813" i="4"/>
  <c r="L1813" i="4"/>
  <c r="E1814" i="4"/>
  <c r="L1814" i="4"/>
  <c r="E1815" i="4"/>
  <c r="L1815" i="4"/>
  <c r="E1816" i="4"/>
  <c r="L1816" i="4"/>
  <c r="E1817" i="4"/>
  <c r="L1817" i="4"/>
  <c r="E1818" i="4"/>
  <c r="L1818" i="4"/>
  <c r="E1819" i="4"/>
  <c r="L1819" i="4"/>
  <c r="E1820" i="4"/>
  <c r="L1820" i="4"/>
  <c r="E1821" i="4"/>
  <c r="L1821" i="4"/>
  <c r="E1822" i="4"/>
  <c r="L1822" i="4"/>
  <c r="E1823" i="4"/>
  <c r="L1823" i="4"/>
  <c r="E1824" i="4"/>
  <c r="L1824" i="4"/>
  <c r="E1825" i="4"/>
  <c r="L1825" i="4"/>
  <c r="E1826" i="4"/>
  <c r="L1826" i="4"/>
  <c r="E1827" i="4"/>
  <c r="L1827" i="4"/>
  <c r="E1828" i="4"/>
  <c r="L1828" i="4"/>
  <c r="E1829" i="4"/>
  <c r="L1829" i="4"/>
  <c r="E1830" i="4"/>
  <c r="L1830" i="4"/>
  <c r="E1831" i="4"/>
  <c r="L1831" i="4"/>
  <c r="E1832" i="4"/>
  <c r="L1832" i="4"/>
  <c r="E1833" i="4"/>
  <c r="L1833" i="4"/>
  <c r="E1834" i="4"/>
  <c r="L1834" i="4"/>
  <c r="E1835" i="4"/>
  <c r="L1835" i="4"/>
  <c r="E1836" i="4"/>
  <c r="L1836" i="4"/>
  <c r="E1837" i="4"/>
  <c r="L1837" i="4"/>
  <c r="E1838" i="4"/>
  <c r="L1838" i="4"/>
  <c r="E1839" i="4"/>
  <c r="L1839" i="4"/>
  <c r="E1840" i="4"/>
  <c r="L1840" i="4"/>
  <c r="E1841" i="4"/>
  <c r="L1841" i="4"/>
  <c r="E1842" i="4"/>
  <c r="L1842" i="4"/>
  <c r="E1843" i="4"/>
  <c r="L1843" i="4"/>
  <c r="E1844" i="4"/>
  <c r="L1844" i="4"/>
  <c r="E1845" i="4"/>
  <c r="L1845" i="4"/>
  <c r="E1846" i="4"/>
  <c r="L1846" i="4"/>
  <c r="E1847" i="4"/>
  <c r="L1847" i="4"/>
  <c r="E1848" i="4"/>
  <c r="L1848" i="4"/>
  <c r="D1850" i="4"/>
  <c r="E1850" i="4"/>
  <c r="D1851" i="4"/>
  <c r="E1851" i="4"/>
  <c r="D1852" i="4"/>
  <c r="E1852" i="4"/>
  <c r="D1853" i="4"/>
  <c r="E1853" i="4"/>
  <c r="D1854" i="4"/>
  <c r="E1854" i="4"/>
  <c r="D1855" i="4"/>
  <c r="E1855" i="4"/>
  <c r="D1856" i="4"/>
  <c r="E1856" i="4"/>
  <c r="D1857" i="4"/>
  <c r="E1857" i="4"/>
  <c r="D1858" i="4"/>
  <c r="E1858" i="4"/>
  <c r="D1859" i="4"/>
  <c r="E1859" i="4"/>
  <c r="D1860" i="4"/>
  <c r="E1860" i="4"/>
  <c r="D1861" i="4"/>
  <c r="E1861" i="4"/>
  <c r="D1862" i="4"/>
  <c r="E1862" i="4"/>
  <c r="D1863" i="4"/>
  <c r="E1863" i="4"/>
  <c r="L1863" i="4"/>
  <c r="D1864" i="4"/>
  <c r="E1864" i="4"/>
  <c r="L1864" i="4"/>
  <c r="D1865" i="4"/>
  <c r="E1865" i="4"/>
  <c r="L1865" i="4"/>
  <c r="D1866" i="4"/>
  <c r="E1866" i="4"/>
  <c r="L1866" i="4"/>
  <c r="D1867" i="4"/>
  <c r="E1867" i="4"/>
  <c r="L1867" i="4"/>
  <c r="D1868" i="4"/>
  <c r="E1868" i="4"/>
  <c r="L1868" i="4"/>
  <c r="D1869" i="4"/>
  <c r="E1869" i="4"/>
  <c r="L1869" i="4"/>
  <c r="D1870" i="4"/>
  <c r="E1870" i="4"/>
  <c r="L1870" i="4"/>
  <c r="D1871" i="4"/>
  <c r="E1871" i="4"/>
  <c r="L1871" i="4"/>
  <c r="D1872" i="4"/>
  <c r="E1872" i="4"/>
  <c r="L1872" i="4"/>
  <c r="D1873" i="4"/>
  <c r="E1873" i="4"/>
  <c r="L1873" i="4"/>
  <c r="D1874" i="4"/>
  <c r="E1874" i="4"/>
  <c r="L1874" i="4"/>
  <c r="D1875" i="4"/>
  <c r="E1875" i="4"/>
  <c r="L1875" i="4"/>
  <c r="D1876" i="4"/>
  <c r="E1876" i="4"/>
  <c r="L1876" i="4"/>
  <c r="D1877" i="4"/>
  <c r="E1877" i="4"/>
  <c r="L1877" i="4"/>
  <c r="D1878" i="4"/>
  <c r="E1878" i="4"/>
  <c r="L1878" i="4"/>
  <c r="D1879" i="4"/>
  <c r="E1879" i="4"/>
  <c r="L1879" i="4"/>
  <c r="D1880" i="4"/>
  <c r="E1880" i="4"/>
  <c r="L1880" i="4"/>
  <c r="D1881" i="4"/>
  <c r="E1881" i="4"/>
  <c r="L1881" i="4"/>
  <c r="D1882" i="4"/>
  <c r="E1882" i="4"/>
  <c r="L1882" i="4"/>
  <c r="D1883" i="4"/>
  <c r="E1883" i="4"/>
  <c r="L1883" i="4"/>
  <c r="D1884" i="4"/>
  <c r="E1884" i="4"/>
  <c r="L1884" i="4"/>
  <c r="D1885" i="4"/>
  <c r="E1885" i="4"/>
  <c r="L1885" i="4"/>
  <c r="D1886" i="4"/>
  <c r="E1886" i="4"/>
  <c r="L1886" i="4"/>
  <c r="D1887" i="4"/>
  <c r="E1887" i="4"/>
  <c r="L1887" i="4"/>
  <c r="D1888" i="4"/>
  <c r="E1888" i="4"/>
  <c r="L1888" i="4"/>
  <c r="D1889" i="4"/>
  <c r="E1889" i="4"/>
  <c r="L1889" i="4"/>
  <c r="D1890" i="4"/>
  <c r="E1890" i="4"/>
  <c r="L1890" i="4"/>
  <c r="D1891" i="4"/>
  <c r="E1891" i="4"/>
  <c r="L1891" i="4"/>
  <c r="D1892" i="4"/>
  <c r="E1892" i="4"/>
  <c r="L1892" i="4"/>
  <c r="D1893" i="4"/>
  <c r="E1893" i="4"/>
  <c r="L1893" i="4"/>
  <c r="D1894" i="4"/>
  <c r="E1894" i="4"/>
  <c r="L1894" i="4"/>
  <c r="D1895" i="4"/>
  <c r="E1895" i="4"/>
  <c r="L1895" i="4"/>
  <c r="D1896" i="4"/>
  <c r="E1896" i="4"/>
  <c r="L1896" i="4"/>
  <c r="D1897" i="4"/>
  <c r="E1897" i="4"/>
  <c r="L1897" i="4"/>
  <c r="D1898" i="4"/>
  <c r="E1898" i="4"/>
  <c r="L1898" i="4"/>
  <c r="D1899" i="4"/>
  <c r="E1899" i="4"/>
  <c r="L1899" i="4"/>
  <c r="D1900" i="4"/>
  <c r="E1900" i="4"/>
  <c r="L1900" i="4"/>
  <c r="D1901" i="4"/>
  <c r="E1901" i="4"/>
  <c r="L1901" i="4"/>
  <c r="D1902" i="4"/>
  <c r="E1902" i="4"/>
  <c r="L1902" i="4"/>
  <c r="D1903" i="4"/>
  <c r="E1903" i="4"/>
  <c r="L1903" i="4"/>
  <c r="D1904" i="4"/>
  <c r="E1904" i="4"/>
  <c r="L1904" i="4"/>
  <c r="D1905" i="4"/>
  <c r="E1905" i="4"/>
  <c r="L1905" i="4"/>
  <c r="D1906" i="4"/>
  <c r="E1906" i="4"/>
  <c r="L1906" i="4"/>
  <c r="D1907" i="4"/>
  <c r="E1907" i="4"/>
  <c r="L1907" i="4"/>
  <c r="D1908" i="4"/>
  <c r="E1908" i="4"/>
  <c r="L1908" i="4"/>
  <c r="D1909" i="4"/>
  <c r="E1909" i="4"/>
  <c r="L1909" i="4"/>
  <c r="D1910" i="4"/>
  <c r="E1910" i="4"/>
  <c r="L1910" i="4"/>
  <c r="D1911" i="4"/>
  <c r="E1911" i="4"/>
  <c r="L1911" i="4"/>
  <c r="D1912" i="4"/>
  <c r="E1912" i="4"/>
  <c r="L1912" i="4"/>
  <c r="D1913" i="4"/>
  <c r="E1913" i="4"/>
  <c r="L1913" i="4"/>
  <c r="D1914" i="4"/>
  <c r="E1914" i="4"/>
  <c r="L1914" i="4"/>
  <c r="D1916" i="4"/>
  <c r="E1916" i="4"/>
  <c r="D1917" i="4"/>
  <c r="E1917" i="4"/>
  <c r="D1918" i="4"/>
  <c r="E1918" i="4"/>
  <c r="D1919" i="4"/>
  <c r="E1919" i="4"/>
  <c r="D1920" i="4"/>
  <c r="E1920" i="4"/>
  <c r="D1921" i="4"/>
  <c r="E1921" i="4"/>
  <c r="D1922" i="4"/>
  <c r="E1922" i="4"/>
  <c r="D1923" i="4"/>
  <c r="E1923" i="4"/>
  <c r="D1924" i="4"/>
  <c r="E1924" i="4"/>
  <c r="D1925" i="4"/>
  <c r="E1925" i="4"/>
  <c r="D1926" i="4"/>
  <c r="E1926" i="4"/>
  <c r="D1927" i="4"/>
  <c r="E1927" i="4"/>
  <c r="D1928" i="4"/>
  <c r="E1928" i="4"/>
  <c r="D1929" i="4"/>
  <c r="E1929" i="4"/>
  <c r="L1929" i="4"/>
  <c r="D1930" i="4"/>
  <c r="E1930" i="4"/>
  <c r="L1930" i="4"/>
  <c r="D1931" i="4"/>
  <c r="E1931" i="4"/>
  <c r="L1931" i="4"/>
  <c r="D1932" i="4"/>
  <c r="E1932" i="4"/>
  <c r="L1932" i="4"/>
  <c r="D1933" i="4"/>
  <c r="E1933" i="4"/>
  <c r="L1933" i="4"/>
  <c r="D1934" i="4"/>
  <c r="E1934" i="4"/>
  <c r="L1934" i="4"/>
  <c r="D1935" i="4"/>
  <c r="E1935" i="4"/>
  <c r="L1935" i="4"/>
  <c r="D1936" i="4"/>
  <c r="E1936" i="4"/>
  <c r="L1936" i="4"/>
  <c r="D1937" i="4"/>
  <c r="E1937" i="4"/>
  <c r="L1937" i="4"/>
  <c r="D1938" i="4"/>
  <c r="E1938" i="4"/>
  <c r="L1938" i="4"/>
  <c r="D1939" i="4"/>
  <c r="E1939" i="4"/>
  <c r="L1939" i="4"/>
  <c r="D1940" i="4"/>
  <c r="E1940" i="4"/>
  <c r="L1940" i="4"/>
  <c r="D1941" i="4"/>
  <c r="E1941" i="4"/>
  <c r="L1941" i="4"/>
  <c r="D1942" i="4"/>
  <c r="E1942" i="4"/>
  <c r="L1942" i="4"/>
  <c r="D1943" i="4"/>
  <c r="E1943" i="4"/>
  <c r="L1943" i="4"/>
  <c r="D1944" i="4"/>
  <c r="E1944" i="4"/>
  <c r="L1944" i="4"/>
  <c r="D1945" i="4"/>
  <c r="E1945" i="4"/>
  <c r="L1945" i="4"/>
  <c r="D1946" i="4"/>
  <c r="E1946" i="4"/>
  <c r="L1946" i="4"/>
  <c r="D1947" i="4"/>
  <c r="E1947" i="4"/>
  <c r="L1947" i="4"/>
  <c r="D1948" i="4"/>
  <c r="E1948" i="4"/>
  <c r="L1948" i="4"/>
  <c r="D1949" i="4"/>
  <c r="E1949" i="4"/>
  <c r="L1949" i="4"/>
  <c r="D1950" i="4"/>
  <c r="E1950" i="4"/>
  <c r="L1950" i="4"/>
  <c r="D1951" i="4"/>
  <c r="E1951" i="4"/>
  <c r="L1951" i="4"/>
  <c r="D1952" i="4"/>
  <c r="E1952" i="4"/>
  <c r="L1952" i="4"/>
  <c r="D1953" i="4"/>
  <c r="E1953" i="4"/>
  <c r="L1953" i="4"/>
  <c r="D1954" i="4"/>
  <c r="E1954" i="4"/>
  <c r="L1954" i="4"/>
  <c r="D1955" i="4"/>
  <c r="E1955" i="4"/>
  <c r="L1955" i="4"/>
  <c r="D1956" i="4"/>
  <c r="E1956" i="4"/>
  <c r="L1956" i="4"/>
  <c r="D1957" i="4"/>
  <c r="E1957" i="4"/>
  <c r="L1957" i="4"/>
  <c r="D1958" i="4"/>
  <c r="E1958" i="4"/>
  <c r="L1958" i="4"/>
  <c r="D1959" i="4"/>
  <c r="E1959" i="4"/>
  <c r="L1959" i="4"/>
  <c r="D1960" i="4"/>
  <c r="E1960" i="4"/>
  <c r="L1960" i="4"/>
  <c r="D1961" i="4"/>
  <c r="E1961" i="4"/>
  <c r="L1961" i="4"/>
  <c r="D1962" i="4"/>
  <c r="E1962" i="4"/>
  <c r="L1962" i="4"/>
  <c r="D1963" i="4"/>
  <c r="E1963" i="4"/>
  <c r="L1963" i="4"/>
  <c r="D1964" i="4"/>
  <c r="E1964" i="4"/>
  <c r="L1964" i="4"/>
  <c r="D1965" i="4"/>
  <c r="E1965" i="4"/>
  <c r="L1965" i="4"/>
  <c r="D1966" i="4"/>
  <c r="E1966" i="4"/>
  <c r="L1966" i="4"/>
  <c r="D1967" i="4"/>
  <c r="E1967" i="4"/>
  <c r="L1967" i="4"/>
  <c r="D1968" i="4"/>
  <c r="E1968" i="4"/>
  <c r="L1968" i="4"/>
  <c r="D1969" i="4"/>
  <c r="E1969" i="4"/>
  <c r="L1969" i="4"/>
  <c r="D1970" i="4"/>
  <c r="E1970" i="4"/>
  <c r="L1970" i="4"/>
  <c r="D1971" i="4"/>
  <c r="E1971" i="4"/>
  <c r="L1971" i="4"/>
  <c r="D1972" i="4"/>
  <c r="E1972" i="4"/>
  <c r="L1972" i="4"/>
  <c r="D1973" i="4"/>
  <c r="E1973" i="4"/>
  <c r="L1973" i="4"/>
  <c r="D1974" i="4"/>
  <c r="E1974" i="4"/>
  <c r="L1974" i="4"/>
  <c r="D1975" i="4"/>
  <c r="E1975" i="4"/>
  <c r="L1975" i="4"/>
  <c r="D1976" i="4"/>
  <c r="E1976" i="4"/>
  <c r="L1976" i="4"/>
  <c r="D1977" i="4"/>
  <c r="E1977" i="4"/>
  <c r="L1977" i="4"/>
  <c r="D1978" i="4"/>
  <c r="E1978" i="4"/>
  <c r="L1978" i="4"/>
  <c r="D1979" i="4"/>
  <c r="E1979" i="4"/>
  <c r="L1979" i="4"/>
  <c r="D1980" i="4"/>
  <c r="E1980" i="4"/>
  <c r="L1980" i="4"/>
  <c r="D1982" i="4"/>
  <c r="E1982" i="4"/>
  <c r="D1983" i="4"/>
  <c r="E1983" i="4"/>
  <c r="D1984" i="4"/>
  <c r="E1984" i="4"/>
  <c r="D1985" i="4"/>
  <c r="E1985" i="4"/>
  <c r="D1986" i="4"/>
  <c r="E1986" i="4"/>
  <c r="D1987" i="4"/>
  <c r="E1987" i="4"/>
  <c r="D1988" i="4"/>
  <c r="E1988" i="4"/>
  <c r="D1989" i="4"/>
  <c r="E1989" i="4"/>
  <c r="D1990" i="4"/>
  <c r="E1990" i="4"/>
  <c r="D1991" i="4"/>
  <c r="E1991" i="4"/>
  <c r="D1992" i="4"/>
  <c r="E1992" i="4"/>
  <c r="D1993" i="4"/>
  <c r="E1993" i="4"/>
  <c r="D1994" i="4"/>
  <c r="E1994" i="4"/>
  <c r="D1995" i="4"/>
  <c r="E1995" i="4"/>
  <c r="L1995" i="4"/>
  <c r="D1996" i="4"/>
  <c r="E1996" i="4"/>
  <c r="L1996" i="4"/>
  <c r="D1997" i="4"/>
  <c r="E1997" i="4"/>
  <c r="L1997" i="4"/>
  <c r="D1998" i="4"/>
  <c r="E1998" i="4"/>
  <c r="L1998" i="4"/>
  <c r="D1999" i="4"/>
  <c r="E1999" i="4"/>
  <c r="L1999" i="4"/>
  <c r="D2000" i="4"/>
  <c r="E2000" i="4"/>
  <c r="L2000" i="4"/>
  <c r="D2001" i="4"/>
  <c r="E2001" i="4"/>
  <c r="L2001" i="4"/>
  <c r="D2002" i="4"/>
  <c r="E2002" i="4"/>
  <c r="L2002" i="4"/>
  <c r="D2003" i="4"/>
  <c r="E2003" i="4"/>
  <c r="L2003" i="4"/>
  <c r="D2004" i="4"/>
  <c r="E2004" i="4"/>
  <c r="L2004" i="4"/>
  <c r="D2005" i="4"/>
  <c r="E2005" i="4"/>
  <c r="L2005" i="4"/>
  <c r="D2006" i="4"/>
  <c r="E2006" i="4"/>
  <c r="L2006" i="4"/>
  <c r="D2007" i="4"/>
  <c r="E2007" i="4"/>
  <c r="L2007" i="4"/>
  <c r="D2008" i="4"/>
  <c r="E2008" i="4"/>
  <c r="L2008" i="4"/>
  <c r="D2009" i="4"/>
  <c r="E2009" i="4"/>
  <c r="L2009" i="4"/>
  <c r="D2010" i="4"/>
  <c r="E2010" i="4"/>
  <c r="L2010" i="4"/>
  <c r="D2011" i="4"/>
  <c r="E2011" i="4"/>
  <c r="L2011" i="4"/>
  <c r="D2012" i="4"/>
  <c r="E2012" i="4"/>
  <c r="L2012" i="4"/>
  <c r="D2013" i="4"/>
  <c r="E2013" i="4"/>
  <c r="L2013" i="4"/>
  <c r="D2014" i="4"/>
  <c r="E2014" i="4"/>
  <c r="L2014" i="4"/>
  <c r="D2015" i="4"/>
  <c r="E2015" i="4"/>
  <c r="L2015" i="4"/>
  <c r="D2016" i="4"/>
  <c r="E2016" i="4"/>
  <c r="L2016" i="4"/>
  <c r="D2017" i="4"/>
  <c r="E2017" i="4"/>
  <c r="L2017" i="4"/>
  <c r="D2018" i="4"/>
  <c r="E2018" i="4"/>
  <c r="L2018" i="4"/>
  <c r="D2019" i="4"/>
  <c r="E2019" i="4"/>
  <c r="L2019" i="4"/>
  <c r="D2020" i="4"/>
  <c r="E2020" i="4"/>
  <c r="L2020" i="4"/>
  <c r="D2021" i="4"/>
  <c r="E2021" i="4"/>
  <c r="L2021" i="4"/>
  <c r="D2022" i="4"/>
  <c r="E2022" i="4"/>
  <c r="L2022" i="4"/>
  <c r="D2023" i="4"/>
  <c r="E2023" i="4"/>
  <c r="L2023" i="4"/>
  <c r="D2024" i="4"/>
  <c r="E2024" i="4"/>
  <c r="L2024" i="4"/>
  <c r="D2025" i="4"/>
  <c r="E2025" i="4"/>
  <c r="L2025" i="4"/>
  <c r="D2026" i="4"/>
  <c r="E2026" i="4"/>
  <c r="L2026" i="4"/>
  <c r="D2027" i="4"/>
  <c r="E2027" i="4"/>
  <c r="L2027" i="4"/>
  <c r="D2028" i="4"/>
  <c r="E2028" i="4"/>
  <c r="L2028" i="4"/>
  <c r="D2029" i="4"/>
  <c r="E2029" i="4"/>
  <c r="L2029" i="4"/>
  <c r="D2030" i="4"/>
  <c r="E2030" i="4"/>
  <c r="L2030" i="4"/>
  <c r="D2031" i="4"/>
  <c r="E2031" i="4"/>
  <c r="L2031" i="4"/>
  <c r="D2032" i="4"/>
  <c r="E2032" i="4"/>
  <c r="L2032" i="4"/>
  <c r="D2033" i="4"/>
  <c r="E2033" i="4"/>
  <c r="L2033" i="4"/>
  <c r="D2034" i="4"/>
  <c r="E2034" i="4"/>
  <c r="L2034" i="4"/>
  <c r="D2035" i="4"/>
  <c r="E2035" i="4"/>
  <c r="L2035" i="4"/>
  <c r="D2036" i="4"/>
  <c r="E2036" i="4"/>
  <c r="L2036" i="4"/>
  <c r="D2037" i="4"/>
  <c r="E2037" i="4"/>
  <c r="L2037" i="4"/>
  <c r="D2038" i="4"/>
  <c r="E2038" i="4"/>
  <c r="L2038" i="4"/>
  <c r="D2039" i="4"/>
  <c r="E2039" i="4"/>
  <c r="L2039" i="4"/>
  <c r="D2040" i="4"/>
  <c r="E2040" i="4"/>
  <c r="L2040" i="4"/>
  <c r="D2041" i="4"/>
  <c r="E2041" i="4"/>
  <c r="L2041" i="4"/>
  <c r="D2042" i="4"/>
  <c r="E2042" i="4"/>
  <c r="L2042" i="4"/>
  <c r="D2043" i="4"/>
  <c r="E2043" i="4"/>
  <c r="L2043" i="4"/>
  <c r="D2044" i="4"/>
  <c r="E2044" i="4"/>
  <c r="L2044" i="4"/>
  <c r="D2045" i="4"/>
  <c r="E2045" i="4"/>
  <c r="L2045" i="4"/>
  <c r="D2046" i="4"/>
  <c r="E2046" i="4"/>
  <c r="L2046" i="4"/>
  <c r="E2048" i="4"/>
  <c r="M2048" i="4"/>
  <c r="E2049" i="4"/>
  <c r="M2049" i="4"/>
  <c r="E2050" i="4"/>
  <c r="M2050" i="4"/>
  <c r="E2051" i="4"/>
  <c r="M2051" i="4"/>
  <c r="E2052" i="4"/>
  <c r="M2052" i="4"/>
  <c r="E2053" i="4"/>
  <c r="M2053" i="4"/>
  <c r="E2054" i="4"/>
  <c r="M2054" i="4"/>
  <c r="E2055" i="4"/>
  <c r="M2055" i="4"/>
  <c r="E2056" i="4"/>
  <c r="M2056" i="4"/>
  <c r="E2057" i="4"/>
  <c r="M2057" i="4"/>
  <c r="E2058" i="4"/>
  <c r="M2058" i="4"/>
  <c r="E2059" i="4"/>
  <c r="M2059" i="4"/>
  <c r="E2060" i="4"/>
  <c r="M2060" i="4"/>
  <c r="E2061" i="4"/>
  <c r="L2061" i="4"/>
  <c r="E2062" i="4"/>
  <c r="L2062" i="4"/>
  <c r="E2063" i="4"/>
  <c r="L2063" i="4"/>
  <c r="E2064" i="4"/>
  <c r="L2064" i="4"/>
  <c r="E2065" i="4"/>
  <c r="L2065" i="4"/>
  <c r="E2066" i="4"/>
  <c r="L2066" i="4"/>
  <c r="E2067" i="4"/>
  <c r="L2067" i="4"/>
  <c r="E2068" i="4"/>
  <c r="L2068" i="4"/>
  <c r="E2069" i="4"/>
  <c r="L2069" i="4"/>
  <c r="E2070" i="4"/>
  <c r="L2070" i="4"/>
  <c r="E2071" i="4"/>
  <c r="L2071" i="4"/>
  <c r="E2072" i="4"/>
  <c r="L2072" i="4"/>
  <c r="E2073" i="4"/>
  <c r="L2073" i="4"/>
  <c r="E2074" i="4"/>
  <c r="L2074" i="4"/>
  <c r="E2075" i="4"/>
  <c r="L2075" i="4"/>
  <c r="E2076" i="4"/>
  <c r="L2076" i="4"/>
  <c r="E2077" i="4"/>
  <c r="L2077" i="4"/>
  <c r="E2078" i="4"/>
  <c r="L2078" i="4"/>
  <c r="E2079" i="4"/>
  <c r="L2079" i="4"/>
  <c r="E2080" i="4"/>
  <c r="L2080" i="4"/>
  <c r="E2081" i="4"/>
  <c r="L2081" i="4"/>
  <c r="E2082" i="4"/>
  <c r="L2082" i="4"/>
  <c r="E2083" i="4"/>
  <c r="L2083" i="4"/>
  <c r="E2084" i="4"/>
  <c r="L2084" i="4"/>
  <c r="E2085" i="4"/>
  <c r="L2085" i="4"/>
  <c r="E2086" i="4"/>
  <c r="L2086" i="4"/>
  <c r="E2087" i="4"/>
  <c r="L2087" i="4"/>
  <c r="E2088" i="4"/>
  <c r="L2088" i="4"/>
  <c r="E2089" i="4"/>
  <c r="L2089" i="4"/>
  <c r="E2090" i="4"/>
  <c r="L2090" i="4"/>
  <c r="E2091" i="4"/>
  <c r="L2091" i="4"/>
  <c r="E2092" i="4"/>
  <c r="L2092" i="4"/>
  <c r="E2093" i="4"/>
  <c r="L2093" i="4"/>
  <c r="E2094" i="4"/>
  <c r="L2094" i="4"/>
  <c r="E2095" i="4"/>
  <c r="L2095" i="4"/>
  <c r="E2096" i="4"/>
  <c r="L2096" i="4"/>
  <c r="E2097" i="4"/>
  <c r="L2097" i="4"/>
  <c r="E2098" i="4"/>
  <c r="L2098" i="4"/>
  <c r="E2099" i="4"/>
  <c r="L2099" i="4"/>
  <c r="E2100" i="4"/>
  <c r="L2100" i="4"/>
  <c r="E2101" i="4"/>
  <c r="L2101" i="4"/>
  <c r="E2102" i="4"/>
  <c r="L2102" i="4"/>
  <c r="E2103" i="4"/>
  <c r="L2103" i="4"/>
  <c r="E2104" i="4"/>
  <c r="L2104" i="4"/>
  <c r="E2105" i="4"/>
  <c r="L2105" i="4"/>
  <c r="E2106" i="4"/>
  <c r="L2106" i="4"/>
  <c r="E2107" i="4"/>
  <c r="L2107" i="4"/>
  <c r="E2108" i="4"/>
  <c r="L2108" i="4"/>
  <c r="E2109" i="4"/>
  <c r="L2109" i="4"/>
  <c r="E2110" i="4"/>
  <c r="L2110" i="4"/>
  <c r="E2111" i="4"/>
  <c r="L2111" i="4"/>
  <c r="E2112" i="4"/>
  <c r="L2112" i="4"/>
  <c r="D2114" i="4"/>
  <c r="E2114" i="4"/>
  <c r="D2115" i="4"/>
  <c r="E2115" i="4"/>
  <c r="D2116" i="4"/>
  <c r="E2116" i="4"/>
  <c r="D2117" i="4"/>
  <c r="E2117" i="4"/>
  <c r="D2118" i="4"/>
  <c r="E2118" i="4"/>
  <c r="D2119" i="4"/>
  <c r="E2119" i="4"/>
  <c r="D2120" i="4"/>
  <c r="E2120" i="4"/>
  <c r="D2121" i="4"/>
  <c r="E2121" i="4"/>
  <c r="D2122" i="4"/>
  <c r="E2122" i="4"/>
  <c r="D2123" i="4"/>
  <c r="E2123" i="4"/>
  <c r="D2124" i="4"/>
  <c r="E2124" i="4"/>
  <c r="D2125" i="4"/>
  <c r="E2125" i="4"/>
  <c r="D2126" i="4"/>
  <c r="E2126" i="4"/>
  <c r="D2127" i="4"/>
  <c r="E2127" i="4"/>
  <c r="L2127" i="4"/>
  <c r="D2128" i="4"/>
  <c r="E2128" i="4"/>
  <c r="L2128" i="4"/>
  <c r="D2129" i="4"/>
  <c r="E2129" i="4"/>
  <c r="L2129" i="4"/>
  <c r="D2130" i="4"/>
  <c r="E2130" i="4"/>
  <c r="L2130" i="4"/>
  <c r="D2131" i="4"/>
  <c r="E2131" i="4"/>
  <c r="L2131" i="4"/>
  <c r="D2132" i="4"/>
  <c r="E2132" i="4"/>
  <c r="L2132" i="4"/>
  <c r="D2133" i="4"/>
  <c r="E2133" i="4"/>
  <c r="L2133" i="4"/>
  <c r="D2134" i="4"/>
  <c r="E2134" i="4"/>
  <c r="L2134" i="4"/>
  <c r="D2135" i="4"/>
  <c r="E2135" i="4"/>
  <c r="L2135" i="4"/>
  <c r="D2136" i="4"/>
  <c r="E2136" i="4"/>
  <c r="L2136" i="4"/>
  <c r="D2137" i="4"/>
  <c r="E2137" i="4"/>
  <c r="L2137" i="4"/>
  <c r="D2138" i="4"/>
  <c r="E2138" i="4"/>
  <c r="L2138" i="4"/>
  <c r="D2139" i="4"/>
  <c r="E2139" i="4"/>
  <c r="L2139" i="4"/>
  <c r="D2140" i="4"/>
  <c r="E2140" i="4"/>
  <c r="L2140" i="4"/>
  <c r="D2141" i="4"/>
  <c r="E2141" i="4"/>
  <c r="L2141" i="4"/>
  <c r="D2142" i="4"/>
  <c r="E2142" i="4"/>
  <c r="L2142" i="4"/>
  <c r="D2143" i="4"/>
  <c r="E2143" i="4"/>
  <c r="L2143" i="4"/>
  <c r="D2144" i="4"/>
  <c r="E2144" i="4"/>
  <c r="L2144" i="4"/>
  <c r="D2145" i="4"/>
  <c r="E2145" i="4"/>
  <c r="L2145" i="4"/>
  <c r="D2146" i="4"/>
  <c r="E2146" i="4"/>
  <c r="L2146" i="4"/>
  <c r="D2147" i="4"/>
  <c r="E2147" i="4"/>
  <c r="L2147" i="4"/>
  <c r="D2148" i="4"/>
  <c r="E2148" i="4"/>
  <c r="L2148" i="4"/>
  <c r="D2149" i="4"/>
  <c r="E2149" i="4"/>
  <c r="L2149" i="4"/>
  <c r="D2150" i="4"/>
  <c r="E2150" i="4"/>
  <c r="L2150" i="4"/>
  <c r="D2151" i="4"/>
  <c r="E2151" i="4"/>
  <c r="L2151" i="4"/>
  <c r="D2152" i="4"/>
  <c r="E2152" i="4"/>
  <c r="L2152" i="4"/>
  <c r="D2153" i="4"/>
  <c r="E2153" i="4"/>
  <c r="L2153" i="4"/>
  <c r="D2154" i="4"/>
  <c r="E2154" i="4"/>
  <c r="L2154" i="4"/>
  <c r="D2155" i="4"/>
  <c r="E2155" i="4"/>
  <c r="L2155" i="4"/>
  <c r="D2156" i="4"/>
  <c r="E2156" i="4"/>
  <c r="L2156" i="4"/>
  <c r="D2157" i="4"/>
  <c r="E2157" i="4"/>
  <c r="L2157" i="4"/>
  <c r="D2158" i="4"/>
  <c r="E2158" i="4"/>
  <c r="L2158" i="4"/>
  <c r="D2159" i="4"/>
  <c r="E2159" i="4"/>
  <c r="L2159" i="4"/>
  <c r="D2160" i="4"/>
  <c r="E2160" i="4"/>
  <c r="L2160" i="4"/>
  <c r="D2161" i="4"/>
  <c r="E2161" i="4"/>
  <c r="L2161" i="4"/>
  <c r="D2162" i="4"/>
  <c r="E2162" i="4"/>
  <c r="L2162" i="4"/>
  <c r="D2163" i="4"/>
  <c r="E2163" i="4"/>
  <c r="L2163" i="4"/>
  <c r="D2164" i="4"/>
  <c r="E2164" i="4"/>
  <c r="L2164" i="4"/>
  <c r="D2165" i="4"/>
  <c r="E2165" i="4"/>
  <c r="L2165" i="4"/>
  <c r="D2166" i="4"/>
  <c r="E2166" i="4"/>
  <c r="L2166" i="4"/>
  <c r="D2167" i="4"/>
  <c r="E2167" i="4"/>
  <c r="L2167" i="4"/>
  <c r="D2168" i="4"/>
  <c r="E2168" i="4"/>
  <c r="L2168" i="4"/>
  <c r="D2169" i="4"/>
  <c r="E2169" i="4"/>
  <c r="L2169" i="4"/>
  <c r="D2170" i="4"/>
  <c r="E2170" i="4"/>
  <c r="L2170" i="4"/>
  <c r="D2171" i="4"/>
  <c r="E2171" i="4"/>
  <c r="L2171" i="4"/>
  <c r="D2172" i="4"/>
  <c r="E2172" i="4"/>
  <c r="L2172" i="4"/>
  <c r="D2173" i="4"/>
  <c r="E2173" i="4"/>
  <c r="L2173" i="4"/>
  <c r="D2174" i="4"/>
  <c r="E2174" i="4"/>
  <c r="L2174" i="4"/>
  <c r="D2175" i="4"/>
  <c r="E2175" i="4"/>
  <c r="L2175" i="4"/>
  <c r="D2176" i="4"/>
  <c r="E2176" i="4"/>
  <c r="L2176" i="4"/>
  <c r="D2177" i="4"/>
  <c r="E2177" i="4"/>
  <c r="L2177" i="4"/>
  <c r="D2178" i="4"/>
  <c r="E2178" i="4"/>
  <c r="L2178" i="4"/>
  <c r="D2180" i="4"/>
  <c r="E2180" i="4"/>
  <c r="D2181" i="4"/>
  <c r="E2181" i="4"/>
  <c r="D2182" i="4"/>
  <c r="E2182" i="4"/>
  <c r="D2183" i="4"/>
  <c r="E2183" i="4"/>
  <c r="D2184" i="4"/>
  <c r="E2184" i="4"/>
  <c r="D2185" i="4"/>
  <c r="E2185" i="4"/>
  <c r="D2186" i="4"/>
  <c r="E2186" i="4"/>
  <c r="D2187" i="4"/>
  <c r="E2187" i="4"/>
  <c r="D2188" i="4"/>
  <c r="E2188" i="4"/>
  <c r="D2189" i="4"/>
  <c r="E2189" i="4"/>
  <c r="D2190" i="4"/>
  <c r="E2190" i="4"/>
  <c r="D2191" i="4"/>
  <c r="E2191" i="4"/>
  <c r="D2192" i="4"/>
  <c r="E2192" i="4"/>
  <c r="D2193" i="4"/>
  <c r="E2193" i="4"/>
  <c r="L2193" i="4"/>
  <c r="D2194" i="4"/>
  <c r="E2194" i="4"/>
  <c r="L2194" i="4"/>
  <c r="D2195" i="4"/>
  <c r="E2195" i="4"/>
  <c r="L2195" i="4"/>
  <c r="D2196" i="4"/>
  <c r="E2196" i="4"/>
  <c r="L2196" i="4"/>
  <c r="D2197" i="4"/>
  <c r="E2197" i="4"/>
  <c r="L2197" i="4"/>
  <c r="D2198" i="4"/>
  <c r="E2198" i="4"/>
  <c r="L2198" i="4"/>
  <c r="D2199" i="4"/>
  <c r="E2199" i="4"/>
  <c r="L2199" i="4"/>
  <c r="D2200" i="4"/>
  <c r="E2200" i="4"/>
  <c r="L2200" i="4"/>
  <c r="D2201" i="4"/>
  <c r="E2201" i="4"/>
  <c r="L2201" i="4"/>
  <c r="D2202" i="4"/>
  <c r="E2202" i="4"/>
  <c r="L2202" i="4"/>
  <c r="D2203" i="4"/>
  <c r="E2203" i="4"/>
  <c r="L2203" i="4"/>
  <c r="D2204" i="4"/>
  <c r="E2204" i="4"/>
  <c r="L2204" i="4"/>
  <c r="D2205" i="4"/>
  <c r="E2205" i="4"/>
  <c r="L2205" i="4"/>
  <c r="D2206" i="4"/>
  <c r="E2206" i="4"/>
  <c r="L2206" i="4"/>
  <c r="D2207" i="4"/>
  <c r="E2207" i="4"/>
  <c r="L2207" i="4"/>
  <c r="D2208" i="4"/>
  <c r="E2208" i="4"/>
  <c r="L2208" i="4"/>
  <c r="D2209" i="4"/>
  <c r="E2209" i="4"/>
  <c r="L2209" i="4"/>
  <c r="D2210" i="4"/>
  <c r="E2210" i="4"/>
  <c r="L2210" i="4"/>
  <c r="D2211" i="4"/>
  <c r="E2211" i="4"/>
  <c r="L2211" i="4"/>
  <c r="D2212" i="4"/>
  <c r="E2212" i="4"/>
  <c r="L2212" i="4"/>
  <c r="D2213" i="4"/>
  <c r="E2213" i="4"/>
  <c r="L2213" i="4"/>
  <c r="D2214" i="4"/>
  <c r="E2214" i="4"/>
  <c r="L2214" i="4"/>
  <c r="D2215" i="4"/>
  <c r="E2215" i="4"/>
  <c r="L2215" i="4"/>
  <c r="D2216" i="4"/>
  <c r="E2216" i="4"/>
  <c r="L2216" i="4"/>
  <c r="D2217" i="4"/>
  <c r="E2217" i="4"/>
  <c r="L2217" i="4"/>
  <c r="D2218" i="4"/>
  <c r="E2218" i="4"/>
  <c r="L2218" i="4"/>
  <c r="D2219" i="4"/>
  <c r="E2219" i="4"/>
  <c r="L2219" i="4"/>
  <c r="D2220" i="4"/>
  <c r="E2220" i="4"/>
  <c r="L2220" i="4"/>
  <c r="D2221" i="4"/>
  <c r="E2221" i="4"/>
  <c r="L2221" i="4"/>
  <c r="D2222" i="4"/>
  <c r="E2222" i="4"/>
  <c r="L2222" i="4"/>
  <c r="D2223" i="4"/>
  <c r="E2223" i="4"/>
  <c r="L2223" i="4"/>
  <c r="D2224" i="4"/>
  <c r="E2224" i="4"/>
  <c r="L2224" i="4"/>
  <c r="D2225" i="4"/>
  <c r="E2225" i="4"/>
  <c r="L2225" i="4"/>
  <c r="D2226" i="4"/>
  <c r="E2226" i="4"/>
  <c r="L2226" i="4"/>
  <c r="D2227" i="4"/>
  <c r="E2227" i="4"/>
  <c r="L2227" i="4"/>
  <c r="D2228" i="4"/>
  <c r="E2228" i="4"/>
  <c r="L2228" i="4"/>
  <c r="D2229" i="4"/>
  <c r="E2229" i="4"/>
  <c r="L2229" i="4"/>
  <c r="D2230" i="4"/>
  <c r="E2230" i="4"/>
  <c r="L2230" i="4"/>
  <c r="D2231" i="4"/>
  <c r="E2231" i="4"/>
  <c r="L2231" i="4"/>
  <c r="D2232" i="4"/>
  <c r="E2232" i="4"/>
  <c r="L2232" i="4"/>
  <c r="D2233" i="4"/>
  <c r="E2233" i="4"/>
  <c r="L2233" i="4"/>
  <c r="D2234" i="4"/>
  <c r="E2234" i="4"/>
  <c r="L2234" i="4"/>
  <c r="D2235" i="4"/>
  <c r="E2235" i="4"/>
  <c r="L2235" i="4"/>
  <c r="D2236" i="4"/>
  <c r="E2236" i="4"/>
  <c r="L2236" i="4"/>
  <c r="D2237" i="4"/>
  <c r="E2237" i="4"/>
  <c r="L2237" i="4"/>
  <c r="D2238" i="4"/>
  <c r="E2238" i="4"/>
  <c r="L2238" i="4"/>
  <c r="D2239" i="4"/>
  <c r="E2239" i="4"/>
  <c r="L2239" i="4"/>
  <c r="D2240" i="4"/>
  <c r="E2240" i="4"/>
  <c r="L2240" i="4"/>
  <c r="D2241" i="4"/>
  <c r="E2241" i="4"/>
  <c r="L2241" i="4"/>
  <c r="D2242" i="4"/>
  <c r="E2242" i="4"/>
  <c r="L2242" i="4"/>
  <c r="D2243" i="4"/>
  <c r="E2243" i="4"/>
  <c r="L2243" i="4"/>
  <c r="D2244" i="4"/>
  <c r="E2244" i="4"/>
  <c r="L2244" i="4"/>
  <c r="D2246" i="4"/>
  <c r="E2246" i="4"/>
  <c r="D2247" i="4"/>
  <c r="E2247" i="4"/>
  <c r="D2248" i="4"/>
  <c r="E2248" i="4"/>
  <c r="D2249" i="4"/>
  <c r="E2249" i="4"/>
  <c r="D2250" i="4"/>
  <c r="E2250" i="4"/>
  <c r="D2251" i="4"/>
  <c r="E2251" i="4"/>
  <c r="D2252" i="4"/>
  <c r="E2252" i="4"/>
  <c r="D2253" i="4"/>
  <c r="E2253" i="4"/>
  <c r="D2254" i="4"/>
  <c r="E2254" i="4"/>
  <c r="D2255" i="4"/>
  <c r="E2255" i="4"/>
  <c r="D2256" i="4"/>
  <c r="E2256" i="4"/>
  <c r="D2257" i="4"/>
  <c r="E2257" i="4"/>
  <c r="D2258" i="4"/>
  <c r="E2258" i="4"/>
  <c r="D2259" i="4"/>
  <c r="E2259" i="4"/>
  <c r="L2259" i="4"/>
  <c r="D2260" i="4"/>
  <c r="E2260" i="4"/>
  <c r="L2260" i="4"/>
  <c r="D2261" i="4"/>
  <c r="E2261" i="4"/>
  <c r="L2261" i="4"/>
  <c r="D2262" i="4"/>
  <c r="E2262" i="4"/>
  <c r="L2262" i="4"/>
  <c r="D2263" i="4"/>
  <c r="E2263" i="4"/>
  <c r="L2263" i="4"/>
  <c r="D2264" i="4"/>
  <c r="E2264" i="4"/>
  <c r="L2264" i="4"/>
  <c r="D2265" i="4"/>
  <c r="E2265" i="4"/>
  <c r="L2265" i="4"/>
  <c r="D2266" i="4"/>
  <c r="E2266" i="4"/>
  <c r="L2266" i="4"/>
  <c r="D2267" i="4"/>
  <c r="E2267" i="4"/>
  <c r="L2267" i="4"/>
  <c r="D2268" i="4"/>
  <c r="E2268" i="4"/>
  <c r="L2268" i="4"/>
  <c r="D2269" i="4"/>
  <c r="E2269" i="4"/>
  <c r="L2269" i="4"/>
  <c r="D2270" i="4"/>
  <c r="E2270" i="4"/>
  <c r="L2270" i="4"/>
  <c r="D2271" i="4"/>
  <c r="E2271" i="4"/>
  <c r="L2271" i="4"/>
  <c r="D2272" i="4"/>
  <c r="E2272" i="4"/>
  <c r="L2272" i="4"/>
  <c r="D2273" i="4"/>
  <c r="E2273" i="4"/>
  <c r="L2273" i="4"/>
  <c r="D2274" i="4"/>
  <c r="E2274" i="4"/>
  <c r="L2274" i="4"/>
  <c r="D2275" i="4"/>
  <c r="E2275" i="4"/>
  <c r="L2275" i="4"/>
  <c r="D2276" i="4"/>
  <c r="E2276" i="4"/>
  <c r="L2276" i="4"/>
  <c r="D2277" i="4"/>
  <c r="E2277" i="4"/>
  <c r="L2277" i="4"/>
  <c r="D2278" i="4"/>
  <c r="E2278" i="4"/>
  <c r="L2278" i="4"/>
  <c r="D2279" i="4"/>
  <c r="E2279" i="4"/>
  <c r="L2279" i="4"/>
  <c r="D2280" i="4"/>
  <c r="E2280" i="4"/>
  <c r="L2280" i="4"/>
  <c r="D2281" i="4"/>
  <c r="E2281" i="4"/>
  <c r="L2281" i="4"/>
  <c r="D2282" i="4"/>
  <c r="E2282" i="4"/>
  <c r="L2282" i="4"/>
  <c r="D2283" i="4"/>
  <c r="E2283" i="4"/>
  <c r="L2283" i="4"/>
  <c r="D2284" i="4"/>
  <c r="E2284" i="4"/>
  <c r="L2284" i="4"/>
  <c r="D2285" i="4"/>
  <c r="E2285" i="4"/>
  <c r="L2285" i="4"/>
  <c r="D2286" i="4"/>
  <c r="E2286" i="4"/>
  <c r="L2286" i="4"/>
  <c r="D2287" i="4"/>
  <c r="E2287" i="4"/>
  <c r="L2287" i="4"/>
  <c r="D2288" i="4"/>
  <c r="E2288" i="4"/>
  <c r="L2288" i="4"/>
  <c r="D2289" i="4"/>
  <c r="E2289" i="4"/>
  <c r="L2289" i="4"/>
  <c r="D2290" i="4"/>
  <c r="E2290" i="4"/>
  <c r="L2290" i="4"/>
  <c r="D2291" i="4"/>
  <c r="E2291" i="4"/>
  <c r="L2291" i="4"/>
  <c r="D2292" i="4"/>
  <c r="E2292" i="4"/>
  <c r="L2292" i="4"/>
  <c r="D2293" i="4"/>
  <c r="E2293" i="4"/>
  <c r="L2293" i="4"/>
  <c r="D2294" i="4"/>
  <c r="E2294" i="4"/>
  <c r="L2294" i="4"/>
  <c r="D2295" i="4"/>
  <c r="E2295" i="4"/>
  <c r="L2295" i="4"/>
  <c r="D2296" i="4"/>
  <c r="E2296" i="4"/>
  <c r="L2296" i="4"/>
  <c r="D2297" i="4"/>
  <c r="E2297" i="4"/>
  <c r="L2297" i="4"/>
  <c r="D2298" i="4"/>
  <c r="E2298" i="4"/>
  <c r="L2298" i="4"/>
  <c r="D2299" i="4"/>
  <c r="E2299" i="4"/>
  <c r="L2299" i="4"/>
  <c r="D2300" i="4"/>
  <c r="E2300" i="4"/>
  <c r="L2300" i="4"/>
  <c r="D2301" i="4"/>
  <c r="E2301" i="4"/>
  <c r="L2301" i="4"/>
  <c r="D2302" i="4"/>
  <c r="E2302" i="4"/>
  <c r="L2302" i="4"/>
  <c r="D2303" i="4"/>
  <c r="E2303" i="4"/>
  <c r="L2303" i="4"/>
  <c r="D2304" i="4"/>
  <c r="E2304" i="4"/>
  <c r="L2304" i="4"/>
  <c r="D2305" i="4"/>
  <c r="E2305" i="4"/>
  <c r="L2305" i="4"/>
  <c r="D2306" i="4"/>
  <c r="E2306" i="4"/>
  <c r="L2306" i="4"/>
  <c r="D2307" i="4"/>
  <c r="E2307" i="4"/>
  <c r="L2307" i="4"/>
  <c r="D2308" i="4"/>
  <c r="E2308" i="4"/>
  <c r="L2308" i="4"/>
  <c r="D2309" i="4"/>
  <c r="E2309" i="4"/>
  <c r="L2309" i="4"/>
  <c r="D2310" i="4"/>
  <c r="E2310" i="4"/>
  <c r="L2310" i="4"/>
  <c r="E2312" i="4"/>
  <c r="M2312" i="4"/>
  <c r="E2313" i="4"/>
  <c r="M2313" i="4"/>
  <c r="E2314" i="4"/>
  <c r="M2314" i="4"/>
  <c r="E2315" i="4"/>
  <c r="M2315" i="4"/>
  <c r="E2316" i="4"/>
  <c r="M2316" i="4"/>
  <c r="E2317" i="4"/>
  <c r="M2317" i="4"/>
  <c r="E2318" i="4"/>
  <c r="M2318" i="4"/>
  <c r="E2319" i="4"/>
  <c r="M2319" i="4"/>
  <c r="E2320" i="4"/>
  <c r="M2320" i="4"/>
  <c r="E2321" i="4"/>
  <c r="M2321" i="4"/>
  <c r="E2322" i="4"/>
  <c r="M2322" i="4"/>
  <c r="E2323" i="4"/>
  <c r="M2323" i="4"/>
  <c r="E2324" i="4"/>
  <c r="M2324" i="4"/>
  <c r="E2325" i="4"/>
  <c r="L2325" i="4"/>
  <c r="E2326" i="4"/>
  <c r="L2326" i="4"/>
  <c r="E2327" i="4"/>
  <c r="L2327" i="4"/>
  <c r="E2328" i="4"/>
  <c r="L2328" i="4"/>
  <c r="E2329" i="4"/>
  <c r="L2329" i="4"/>
  <c r="E2330" i="4"/>
  <c r="L2330" i="4"/>
  <c r="E2331" i="4"/>
  <c r="L2331" i="4"/>
  <c r="E2332" i="4"/>
  <c r="L2332" i="4"/>
  <c r="E2333" i="4"/>
  <c r="L2333" i="4"/>
  <c r="E2334" i="4"/>
  <c r="L2334" i="4"/>
  <c r="E2335" i="4"/>
  <c r="L2335" i="4"/>
  <c r="E2336" i="4"/>
  <c r="L2336" i="4"/>
  <c r="E2337" i="4"/>
  <c r="L2337" i="4"/>
  <c r="E2338" i="4"/>
  <c r="L2338" i="4"/>
  <c r="E2339" i="4"/>
  <c r="L2339" i="4"/>
  <c r="E2340" i="4"/>
  <c r="L2340" i="4"/>
  <c r="E2341" i="4"/>
  <c r="L2341" i="4"/>
  <c r="E2342" i="4"/>
  <c r="L2342" i="4"/>
  <c r="E2343" i="4"/>
  <c r="L2343" i="4"/>
  <c r="E2344" i="4"/>
  <c r="L2344" i="4"/>
  <c r="E2345" i="4"/>
  <c r="L2345" i="4"/>
  <c r="E2346" i="4"/>
  <c r="L2346" i="4"/>
  <c r="E2347" i="4"/>
  <c r="L2347" i="4"/>
  <c r="E2348" i="4"/>
  <c r="L2348" i="4"/>
  <c r="E2349" i="4"/>
  <c r="L2349" i="4"/>
  <c r="E2350" i="4"/>
  <c r="L2350" i="4"/>
  <c r="E2351" i="4"/>
  <c r="L2351" i="4"/>
  <c r="E2352" i="4"/>
  <c r="L2352" i="4"/>
  <c r="E2353" i="4"/>
  <c r="L2353" i="4"/>
  <c r="E2354" i="4"/>
  <c r="L2354" i="4"/>
  <c r="E2355" i="4"/>
  <c r="L2355" i="4"/>
  <c r="E2356" i="4"/>
  <c r="L2356" i="4"/>
  <c r="E2357" i="4"/>
  <c r="L2357" i="4"/>
  <c r="E2358" i="4"/>
  <c r="L2358" i="4"/>
  <c r="E2359" i="4"/>
  <c r="L2359" i="4"/>
  <c r="E2360" i="4"/>
  <c r="L2360" i="4"/>
  <c r="E2361" i="4"/>
  <c r="L2361" i="4"/>
  <c r="E2362" i="4"/>
  <c r="L2362" i="4"/>
  <c r="E2363" i="4"/>
  <c r="L2363" i="4"/>
  <c r="E2364" i="4"/>
  <c r="L2364" i="4"/>
  <c r="E2365" i="4"/>
  <c r="L2365" i="4"/>
  <c r="E2366" i="4"/>
  <c r="L2366" i="4"/>
  <c r="E2367" i="4"/>
  <c r="L2367" i="4"/>
  <c r="E2368" i="4"/>
  <c r="L2368" i="4"/>
  <c r="E2369" i="4"/>
  <c r="L2369" i="4"/>
  <c r="E2370" i="4"/>
  <c r="L2370" i="4"/>
  <c r="E2371" i="4"/>
  <c r="L2371" i="4"/>
  <c r="E2372" i="4"/>
  <c r="L2372" i="4"/>
  <c r="E2373" i="4"/>
  <c r="L2373" i="4"/>
  <c r="E2374" i="4"/>
  <c r="L2374" i="4"/>
  <c r="E2375" i="4"/>
  <c r="L2375" i="4"/>
  <c r="E2376" i="4"/>
  <c r="L2376" i="4"/>
  <c r="D2378" i="4"/>
  <c r="E2378" i="4"/>
  <c r="D2379" i="4"/>
  <c r="E2379" i="4"/>
  <c r="D2380" i="4"/>
  <c r="E2380" i="4"/>
  <c r="D2381" i="4"/>
  <c r="E2381" i="4"/>
  <c r="D2382" i="4"/>
  <c r="E2382" i="4"/>
  <c r="D2383" i="4"/>
  <c r="E2383" i="4"/>
  <c r="D2384" i="4"/>
  <c r="E2384" i="4"/>
  <c r="D2385" i="4"/>
  <c r="E2385" i="4"/>
  <c r="D2386" i="4"/>
  <c r="E2386" i="4"/>
  <c r="D2387" i="4"/>
  <c r="E2387" i="4"/>
  <c r="D2388" i="4"/>
  <c r="E2388" i="4"/>
  <c r="D2389" i="4"/>
  <c r="E2389" i="4"/>
  <c r="D2390" i="4"/>
  <c r="E2390" i="4"/>
  <c r="D2391" i="4"/>
  <c r="E2391" i="4"/>
  <c r="L2391" i="4"/>
  <c r="D2392" i="4"/>
  <c r="E2392" i="4"/>
  <c r="L2392" i="4"/>
  <c r="D2393" i="4"/>
  <c r="E2393" i="4"/>
  <c r="L2393" i="4"/>
  <c r="D2394" i="4"/>
  <c r="E2394" i="4"/>
  <c r="L2394" i="4"/>
  <c r="D2395" i="4"/>
  <c r="E2395" i="4"/>
  <c r="L2395" i="4"/>
  <c r="D2396" i="4"/>
  <c r="E2396" i="4"/>
  <c r="L2396" i="4"/>
  <c r="D2397" i="4"/>
  <c r="E2397" i="4"/>
  <c r="L2397" i="4"/>
  <c r="D2398" i="4"/>
  <c r="E2398" i="4"/>
  <c r="L2398" i="4"/>
  <c r="D2399" i="4"/>
  <c r="E2399" i="4"/>
  <c r="L2399" i="4"/>
  <c r="D2400" i="4"/>
  <c r="E2400" i="4"/>
  <c r="L2400" i="4"/>
  <c r="D2401" i="4"/>
  <c r="E2401" i="4"/>
  <c r="L2401" i="4"/>
  <c r="D2402" i="4"/>
  <c r="E2402" i="4"/>
  <c r="L2402" i="4"/>
  <c r="D2403" i="4"/>
  <c r="E2403" i="4"/>
  <c r="L2403" i="4"/>
  <c r="D2404" i="4"/>
  <c r="E2404" i="4"/>
  <c r="L2404" i="4"/>
  <c r="D2405" i="4"/>
  <c r="E2405" i="4"/>
  <c r="L2405" i="4"/>
  <c r="D2406" i="4"/>
  <c r="E2406" i="4"/>
  <c r="L2406" i="4"/>
  <c r="D2407" i="4"/>
  <c r="E2407" i="4"/>
  <c r="L2407" i="4"/>
  <c r="D2408" i="4"/>
  <c r="E2408" i="4"/>
  <c r="L2408" i="4"/>
  <c r="D2409" i="4"/>
  <c r="E2409" i="4"/>
  <c r="L2409" i="4"/>
  <c r="D2410" i="4"/>
  <c r="E2410" i="4"/>
  <c r="L2410" i="4"/>
  <c r="D2411" i="4"/>
  <c r="E2411" i="4"/>
  <c r="L2411" i="4"/>
  <c r="D2412" i="4"/>
  <c r="E2412" i="4"/>
  <c r="L2412" i="4"/>
  <c r="D2413" i="4"/>
  <c r="E2413" i="4"/>
  <c r="L2413" i="4"/>
  <c r="D2414" i="4"/>
  <c r="E2414" i="4"/>
  <c r="L2414" i="4"/>
  <c r="D2415" i="4"/>
  <c r="E2415" i="4"/>
  <c r="L2415" i="4"/>
  <c r="D2416" i="4"/>
  <c r="E2416" i="4"/>
  <c r="L2416" i="4"/>
  <c r="D2417" i="4"/>
  <c r="E2417" i="4"/>
  <c r="L2417" i="4"/>
  <c r="D2418" i="4"/>
  <c r="E2418" i="4"/>
  <c r="L2418" i="4"/>
  <c r="D2419" i="4"/>
  <c r="E2419" i="4"/>
  <c r="L2419" i="4"/>
  <c r="D2420" i="4"/>
  <c r="E2420" i="4"/>
  <c r="L2420" i="4"/>
  <c r="D2421" i="4"/>
  <c r="E2421" i="4"/>
  <c r="L2421" i="4"/>
  <c r="D2422" i="4"/>
  <c r="E2422" i="4"/>
  <c r="L2422" i="4"/>
  <c r="D2423" i="4"/>
  <c r="E2423" i="4"/>
  <c r="L2423" i="4"/>
  <c r="D2424" i="4"/>
  <c r="E2424" i="4"/>
  <c r="L2424" i="4"/>
  <c r="D2425" i="4"/>
  <c r="E2425" i="4"/>
  <c r="L2425" i="4"/>
  <c r="D2426" i="4"/>
  <c r="E2426" i="4"/>
  <c r="L2426" i="4"/>
  <c r="D2427" i="4"/>
  <c r="E2427" i="4"/>
  <c r="L2427" i="4"/>
  <c r="D2428" i="4"/>
  <c r="E2428" i="4"/>
  <c r="L2428" i="4"/>
  <c r="D2429" i="4"/>
  <c r="E2429" i="4"/>
  <c r="L2429" i="4"/>
  <c r="D2430" i="4"/>
  <c r="E2430" i="4"/>
  <c r="L2430" i="4"/>
  <c r="D2431" i="4"/>
  <c r="E2431" i="4"/>
  <c r="L2431" i="4"/>
  <c r="D2432" i="4"/>
  <c r="E2432" i="4"/>
  <c r="L2432" i="4"/>
  <c r="D2433" i="4"/>
  <c r="E2433" i="4"/>
  <c r="L2433" i="4"/>
  <c r="D2434" i="4"/>
  <c r="E2434" i="4"/>
  <c r="L2434" i="4"/>
  <c r="D2435" i="4"/>
  <c r="E2435" i="4"/>
  <c r="L2435" i="4"/>
  <c r="D2436" i="4"/>
  <c r="E2436" i="4"/>
  <c r="L2436" i="4"/>
  <c r="D2437" i="4"/>
  <c r="E2437" i="4"/>
  <c r="L2437" i="4"/>
  <c r="D2438" i="4"/>
  <c r="E2438" i="4"/>
  <c r="L2438" i="4"/>
  <c r="D2439" i="4"/>
  <c r="E2439" i="4"/>
  <c r="L2439" i="4"/>
  <c r="D2440" i="4"/>
  <c r="E2440" i="4"/>
  <c r="L2440" i="4"/>
  <c r="D2441" i="4"/>
  <c r="E2441" i="4"/>
  <c r="L2441" i="4"/>
  <c r="D2442" i="4"/>
  <c r="E2442" i="4"/>
  <c r="L2442" i="4"/>
  <c r="D2444" i="4"/>
  <c r="E2444" i="4"/>
  <c r="D2445" i="4"/>
  <c r="E2445" i="4"/>
  <c r="D2446" i="4"/>
  <c r="E2446" i="4"/>
  <c r="D2447" i="4"/>
  <c r="E2447" i="4"/>
  <c r="D2448" i="4"/>
  <c r="E2448" i="4"/>
  <c r="D2449" i="4"/>
  <c r="E2449" i="4"/>
  <c r="D2450" i="4"/>
  <c r="E2450" i="4"/>
  <c r="D2451" i="4"/>
  <c r="E2451" i="4"/>
  <c r="D2452" i="4"/>
  <c r="E2452" i="4"/>
  <c r="D2453" i="4"/>
  <c r="E2453" i="4"/>
  <c r="D2454" i="4"/>
  <c r="E2454" i="4"/>
  <c r="D2455" i="4"/>
  <c r="E2455" i="4"/>
  <c r="D2456" i="4"/>
  <c r="E2456" i="4"/>
  <c r="D2457" i="4"/>
  <c r="E2457" i="4"/>
  <c r="L2457" i="4"/>
  <c r="D2458" i="4"/>
  <c r="E2458" i="4"/>
  <c r="L2458" i="4"/>
  <c r="D2459" i="4"/>
  <c r="E2459" i="4"/>
  <c r="L2459" i="4"/>
  <c r="D2460" i="4"/>
  <c r="E2460" i="4"/>
  <c r="L2460" i="4"/>
  <c r="D2461" i="4"/>
  <c r="E2461" i="4"/>
  <c r="L2461" i="4"/>
  <c r="D2462" i="4"/>
  <c r="E2462" i="4"/>
  <c r="L2462" i="4"/>
  <c r="D2463" i="4"/>
  <c r="E2463" i="4"/>
  <c r="L2463" i="4"/>
  <c r="D2464" i="4"/>
  <c r="E2464" i="4"/>
  <c r="L2464" i="4"/>
  <c r="D2465" i="4"/>
  <c r="E2465" i="4"/>
  <c r="L2465" i="4"/>
  <c r="D2466" i="4"/>
  <c r="E2466" i="4"/>
  <c r="L2466" i="4"/>
  <c r="D2467" i="4"/>
  <c r="E2467" i="4"/>
  <c r="L2467" i="4"/>
  <c r="D2468" i="4"/>
  <c r="E2468" i="4"/>
  <c r="L2468" i="4"/>
  <c r="D2469" i="4"/>
  <c r="E2469" i="4"/>
  <c r="L2469" i="4"/>
  <c r="D2470" i="4"/>
  <c r="E2470" i="4"/>
  <c r="L2470" i="4"/>
  <c r="D2471" i="4"/>
  <c r="E2471" i="4"/>
  <c r="L2471" i="4"/>
  <c r="D2472" i="4"/>
  <c r="E2472" i="4"/>
  <c r="L2472" i="4"/>
  <c r="D2473" i="4"/>
  <c r="E2473" i="4"/>
  <c r="L2473" i="4"/>
  <c r="D2474" i="4"/>
  <c r="E2474" i="4"/>
  <c r="L2474" i="4"/>
  <c r="D2475" i="4"/>
  <c r="E2475" i="4"/>
  <c r="L2475" i="4"/>
  <c r="D2476" i="4"/>
  <c r="E2476" i="4"/>
  <c r="L2476" i="4"/>
  <c r="D2477" i="4"/>
  <c r="E2477" i="4"/>
  <c r="L2477" i="4"/>
  <c r="D2478" i="4"/>
  <c r="E2478" i="4"/>
  <c r="L2478" i="4"/>
  <c r="D2479" i="4"/>
  <c r="E2479" i="4"/>
  <c r="L2479" i="4"/>
  <c r="D2480" i="4"/>
  <c r="E2480" i="4"/>
  <c r="L2480" i="4"/>
  <c r="D2481" i="4"/>
  <c r="E2481" i="4"/>
  <c r="L2481" i="4"/>
  <c r="D2482" i="4"/>
  <c r="E2482" i="4"/>
  <c r="L2482" i="4"/>
  <c r="D2483" i="4"/>
  <c r="E2483" i="4"/>
  <c r="L2483" i="4"/>
  <c r="D2484" i="4"/>
  <c r="E2484" i="4"/>
  <c r="L2484" i="4"/>
  <c r="D2485" i="4"/>
  <c r="E2485" i="4"/>
  <c r="L2485" i="4"/>
  <c r="D2486" i="4"/>
  <c r="E2486" i="4"/>
  <c r="L2486" i="4"/>
  <c r="D2487" i="4"/>
  <c r="E2487" i="4"/>
  <c r="L2487" i="4"/>
  <c r="D2488" i="4"/>
  <c r="E2488" i="4"/>
  <c r="L2488" i="4"/>
  <c r="D2489" i="4"/>
  <c r="E2489" i="4"/>
  <c r="L2489" i="4"/>
  <c r="D2490" i="4"/>
  <c r="E2490" i="4"/>
  <c r="L2490" i="4"/>
  <c r="D2491" i="4"/>
  <c r="E2491" i="4"/>
  <c r="L2491" i="4"/>
  <c r="D2492" i="4"/>
  <c r="E2492" i="4"/>
  <c r="L2492" i="4"/>
  <c r="D2493" i="4"/>
  <c r="E2493" i="4"/>
  <c r="L2493" i="4"/>
  <c r="D2494" i="4"/>
  <c r="E2494" i="4"/>
  <c r="L2494" i="4"/>
  <c r="D2495" i="4"/>
  <c r="E2495" i="4"/>
  <c r="L2495" i="4"/>
  <c r="D2496" i="4"/>
  <c r="E2496" i="4"/>
  <c r="L2496" i="4"/>
  <c r="D2497" i="4"/>
  <c r="E2497" i="4"/>
  <c r="L2497" i="4"/>
  <c r="D2498" i="4"/>
  <c r="E2498" i="4"/>
  <c r="L2498" i="4"/>
  <c r="D2499" i="4"/>
  <c r="E2499" i="4"/>
  <c r="L2499" i="4"/>
  <c r="D2500" i="4"/>
  <c r="E2500" i="4"/>
  <c r="L2500" i="4"/>
  <c r="D2501" i="4"/>
  <c r="E2501" i="4"/>
  <c r="L2501" i="4"/>
  <c r="D2502" i="4"/>
  <c r="E2502" i="4"/>
  <c r="L2502" i="4"/>
  <c r="D2503" i="4"/>
  <c r="E2503" i="4"/>
  <c r="L2503" i="4"/>
  <c r="D2504" i="4"/>
  <c r="E2504" i="4"/>
  <c r="L2504" i="4"/>
  <c r="D2505" i="4"/>
  <c r="E2505" i="4"/>
  <c r="L2505" i="4"/>
  <c r="D2506" i="4"/>
  <c r="E2506" i="4"/>
  <c r="L2506" i="4"/>
  <c r="D2507" i="4"/>
  <c r="E2507" i="4"/>
  <c r="L2507" i="4"/>
  <c r="D2508" i="4"/>
  <c r="E2508" i="4"/>
  <c r="L2508" i="4"/>
  <c r="D2510" i="4"/>
  <c r="E2510" i="4"/>
  <c r="D2511" i="4"/>
  <c r="E2511" i="4"/>
  <c r="D2512" i="4"/>
  <c r="E2512" i="4"/>
  <c r="D2513" i="4"/>
  <c r="E2513" i="4"/>
  <c r="D2514" i="4"/>
  <c r="E2514" i="4"/>
  <c r="D2515" i="4"/>
  <c r="E2515" i="4"/>
  <c r="D2516" i="4"/>
  <c r="E2516" i="4"/>
  <c r="D2517" i="4"/>
  <c r="E2517" i="4"/>
  <c r="D2518" i="4"/>
  <c r="E2518" i="4"/>
  <c r="D2519" i="4"/>
  <c r="E2519" i="4"/>
  <c r="D2520" i="4"/>
  <c r="E2520" i="4"/>
  <c r="D2521" i="4"/>
  <c r="E2521" i="4"/>
  <c r="D2522" i="4"/>
  <c r="E2522" i="4"/>
  <c r="D2523" i="4"/>
  <c r="E2523" i="4"/>
  <c r="L2523" i="4"/>
  <c r="D2524" i="4"/>
  <c r="E2524" i="4"/>
  <c r="L2524" i="4"/>
  <c r="D2525" i="4"/>
  <c r="E2525" i="4"/>
  <c r="L2525" i="4"/>
  <c r="D2526" i="4"/>
  <c r="E2526" i="4"/>
  <c r="L2526" i="4"/>
  <c r="D2527" i="4"/>
  <c r="E2527" i="4"/>
  <c r="L2527" i="4"/>
  <c r="D2528" i="4"/>
  <c r="E2528" i="4"/>
  <c r="L2528" i="4"/>
  <c r="D2529" i="4"/>
  <c r="E2529" i="4"/>
  <c r="L2529" i="4"/>
  <c r="D2530" i="4"/>
  <c r="E2530" i="4"/>
  <c r="L2530" i="4"/>
  <c r="D2531" i="4"/>
  <c r="E2531" i="4"/>
  <c r="L2531" i="4"/>
  <c r="D2532" i="4"/>
  <c r="E2532" i="4"/>
  <c r="L2532" i="4"/>
  <c r="D2533" i="4"/>
  <c r="E2533" i="4"/>
  <c r="L2533" i="4"/>
  <c r="D2534" i="4"/>
  <c r="E2534" i="4"/>
  <c r="L2534" i="4"/>
  <c r="D2535" i="4"/>
  <c r="E2535" i="4"/>
  <c r="L2535" i="4"/>
  <c r="D2536" i="4"/>
  <c r="E2536" i="4"/>
  <c r="L2536" i="4"/>
  <c r="D2537" i="4"/>
  <c r="E2537" i="4"/>
  <c r="L2537" i="4"/>
  <c r="D2538" i="4"/>
  <c r="E2538" i="4"/>
  <c r="L2538" i="4"/>
  <c r="D2539" i="4"/>
  <c r="E2539" i="4"/>
  <c r="L2539" i="4"/>
  <c r="D2540" i="4"/>
  <c r="E2540" i="4"/>
  <c r="L2540" i="4"/>
  <c r="D2541" i="4"/>
  <c r="E2541" i="4"/>
  <c r="L2541" i="4"/>
  <c r="D2542" i="4"/>
  <c r="E2542" i="4"/>
  <c r="L2542" i="4"/>
  <c r="D2543" i="4"/>
  <c r="E2543" i="4"/>
  <c r="L2543" i="4"/>
  <c r="D2544" i="4"/>
  <c r="E2544" i="4"/>
  <c r="L2544" i="4"/>
  <c r="D2545" i="4"/>
  <c r="E2545" i="4"/>
  <c r="L2545" i="4"/>
  <c r="D2546" i="4"/>
  <c r="E2546" i="4"/>
  <c r="L2546" i="4"/>
  <c r="D2547" i="4"/>
  <c r="E2547" i="4"/>
  <c r="L2547" i="4"/>
  <c r="D2548" i="4"/>
  <c r="E2548" i="4"/>
  <c r="L2548" i="4"/>
  <c r="D2549" i="4"/>
  <c r="E2549" i="4"/>
  <c r="L2549" i="4"/>
  <c r="D2550" i="4"/>
  <c r="E2550" i="4"/>
  <c r="L2550" i="4"/>
  <c r="D2551" i="4"/>
  <c r="E2551" i="4"/>
  <c r="L2551" i="4"/>
  <c r="D2552" i="4"/>
  <c r="E2552" i="4"/>
  <c r="L2552" i="4"/>
  <c r="D2553" i="4"/>
  <c r="E2553" i="4"/>
  <c r="L2553" i="4"/>
  <c r="D2554" i="4"/>
  <c r="E2554" i="4"/>
  <c r="L2554" i="4"/>
  <c r="D2555" i="4"/>
  <c r="E2555" i="4"/>
  <c r="L2555" i="4"/>
  <c r="D2556" i="4"/>
  <c r="E2556" i="4"/>
  <c r="L2556" i="4"/>
  <c r="D2557" i="4"/>
  <c r="E2557" i="4"/>
  <c r="L2557" i="4"/>
  <c r="D2558" i="4"/>
  <c r="E2558" i="4"/>
  <c r="L2558" i="4"/>
  <c r="D2559" i="4"/>
  <c r="E2559" i="4"/>
  <c r="L2559" i="4"/>
  <c r="D2560" i="4"/>
  <c r="E2560" i="4"/>
  <c r="L2560" i="4"/>
  <c r="D2561" i="4"/>
  <c r="E2561" i="4"/>
  <c r="L2561" i="4"/>
  <c r="D2562" i="4"/>
  <c r="E2562" i="4"/>
  <c r="L2562" i="4"/>
  <c r="D2563" i="4"/>
  <c r="E2563" i="4"/>
  <c r="L2563" i="4"/>
  <c r="D2564" i="4"/>
  <c r="E2564" i="4"/>
  <c r="L2564" i="4"/>
  <c r="D2565" i="4"/>
  <c r="E2565" i="4"/>
  <c r="L2565" i="4"/>
  <c r="D2566" i="4"/>
  <c r="E2566" i="4"/>
  <c r="L2566" i="4"/>
  <c r="D2567" i="4"/>
  <c r="E2567" i="4"/>
  <c r="L2567" i="4"/>
  <c r="D2568" i="4"/>
  <c r="E2568" i="4"/>
  <c r="L2568" i="4"/>
  <c r="D2569" i="4"/>
  <c r="E2569" i="4"/>
  <c r="L2569" i="4"/>
  <c r="D2570" i="4"/>
  <c r="E2570" i="4"/>
  <c r="L2570" i="4"/>
  <c r="D2571" i="4"/>
  <c r="E2571" i="4"/>
  <c r="L2571" i="4"/>
  <c r="D2572" i="4"/>
  <c r="E2572" i="4"/>
  <c r="L2572" i="4"/>
  <c r="D2573" i="4"/>
  <c r="E2573" i="4"/>
  <c r="L2573" i="4"/>
  <c r="D2574" i="4"/>
  <c r="E2574" i="4"/>
  <c r="L2574" i="4"/>
  <c r="E2576" i="4"/>
  <c r="M2576" i="4"/>
  <c r="E2577" i="4"/>
  <c r="M2577" i="4"/>
  <c r="E2578" i="4"/>
  <c r="M2578" i="4"/>
  <c r="E2579" i="4"/>
  <c r="M2579" i="4"/>
  <c r="E2580" i="4"/>
  <c r="M2580" i="4"/>
  <c r="E2581" i="4"/>
  <c r="M2581" i="4"/>
  <c r="E2582" i="4"/>
  <c r="M2582" i="4"/>
  <c r="E2583" i="4"/>
  <c r="M2583" i="4"/>
  <c r="E2584" i="4"/>
  <c r="M2584" i="4"/>
  <c r="E2585" i="4"/>
  <c r="M2585" i="4"/>
  <c r="E2586" i="4"/>
  <c r="M2586" i="4"/>
  <c r="E2587" i="4"/>
  <c r="M2587" i="4"/>
  <c r="E2588" i="4"/>
  <c r="M2588" i="4"/>
  <c r="E2589" i="4"/>
  <c r="L2589" i="4"/>
  <c r="E2590" i="4"/>
  <c r="L2590" i="4"/>
  <c r="E2591" i="4"/>
  <c r="L2591" i="4"/>
  <c r="E2592" i="4"/>
  <c r="L2592" i="4"/>
  <c r="E2593" i="4"/>
  <c r="L2593" i="4"/>
  <c r="E2594" i="4"/>
  <c r="L2594" i="4"/>
  <c r="E2595" i="4"/>
  <c r="L2595" i="4"/>
  <c r="E2596" i="4"/>
  <c r="L2596" i="4"/>
  <c r="E2597" i="4"/>
  <c r="L2597" i="4"/>
  <c r="E2598" i="4"/>
  <c r="L2598" i="4"/>
  <c r="E2599" i="4"/>
  <c r="L2599" i="4"/>
  <c r="E2600" i="4"/>
  <c r="L2600" i="4"/>
  <c r="E2601" i="4"/>
  <c r="L2601" i="4"/>
  <c r="E2602" i="4"/>
  <c r="L2602" i="4"/>
  <c r="E2603" i="4"/>
  <c r="L2603" i="4"/>
  <c r="E2604" i="4"/>
  <c r="L2604" i="4"/>
  <c r="E2605" i="4"/>
  <c r="L2605" i="4"/>
  <c r="E2606" i="4"/>
  <c r="L2606" i="4"/>
  <c r="E2607" i="4"/>
  <c r="L2607" i="4"/>
  <c r="E2608" i="4"/>
  <c r="L2608" i="4"/>
  <c r="E2609" i="4"/>
  <c r="L2609" i="4"/>
  <c r="E2610" i="4"/>
  <c r="L2610" i="4"/>
  <c r="E2611" i="4"/>
  <c r="L2611" i="4"/>
  <c r="E2612" i="4"/>
  <c r="L2612" i="4"/>
  <c r="E2613" i="4"/>
  <c r="L2613" i="4"/>
  <c r="E2614" i="4"/>
  <c r="L2614" i="4"/>
  <c r="E2615" i="4"/>
  <c r="L2615" i="4"/>
  <c r="E2616" i="4"/>
  <c r="L2616" i="4"/>
  <c r="E2617" i="4"/>
  <c r="L2617" i="4"/>
  <c r="E2618" i="4"/>
  <c r="L2618" i="4"/>
  <c r="E2619" i="4"/>
  <c r="L2619" i="4"/>
  <c r="E2620" i="4"/>
  <c r="L2620" i="4"/>
  <c r="E2621" i="4"/>
  <c r="L2621" i="4"/>
  <c r="E2622" i="4"/>
  <c r="L2622" i="4"/>
  <c r="E2623" i="4"/>
  <c r="L2623" i="4"/>
  <c r="E2624" i="4"/>
  <c r="L2624" i="4"/>
  <c r="E2625" i="4"/>
  <c r="L2625" i="4"/>
  <c r="E2626" i="4"/>
  <c r="L2626" i="4"/>
  <c r="E2627" i="4"/>
  <c r="L2627" i="4"/>
  <c r="E2628" i="4"/>
  <c r="L2628" i="4"/>
  <c r="E2629" i="4"/>
  <c r="L2629" i="4"/>
  <c r="E2630" i="4"/>
  <c r="L2630" i="4"/>
  <c r="E2631" i="4"/>
  <c r="L2631" i="4"/>
  <c r="E2632" i="4"/>
  <c r="L2632" i="4"/>
  <c r="E2633" i="4"/>
  <c r="L2633" i="4"/>
  <c r="E2634" i="4"/>
  <c r="L2634" i="4"/>
  <c r="E2635" i="4"/>
  <c r="L2635" i="4"/>
  <c r="E2636" i="4"/>
  <c r="L2636" i="4"/>
  <c r="E2637" i="4"/>
  <c r="L2637" i="4"/>
  <c r="E2638" i="4"/>
  <c r="L2638" i="4"/>
  <c r="E2639" i="4"/>
  <c r="L2639" i="4"/>
  <c r="E2640" i="4"/>
  <c r="L2640" i="4"/>
  <c r="D2642" i="4"/>
  <c r="E2642" i="4"/>
  <c r="D2643" i="4"/>
  <c r="E2643" i="4"/>
  <c r="D2644" i="4"/>
  <c r="E2644" i="4"/>
  <c r="D2645" i="4"/>
  <c r="E2645" i="4"/>
  <c r="D2646" i="4"/>
  <c r="E2646" i="4"/>
  <c r="D2647" i="4"/>
  <c r="E2647" i="4"/>
  <c r="D2648" i="4"/>
  <c r="E2648" i="4"/>
  <c r="D2649" i="4"/>
  <c r="E2649" i="4"/>
  <c r="D2650" i="4"/>
  <c r="E2650" i="4"/>
  <c r="D2651" i="4"/>
  <c r="E2651" i="4"/>
  <c r="D2652" i="4"/>
  <c r="E2652" i="4"/>
  <c r="D2653" i="4"/>
  <c r="E2653" i="4"/>
  <c r="D2654" i="4"/>
  <c r="E2654" i="4"/>
  <c r="D2655" i="4"/>
  <c r="E2655" i="4"/>
  <c r="L2655" i="4"/>
  <c r="D2656" i="4"/>
  <c r="E2656" i="4"/>
  <c r="L2656" i="4"/>
  <c r="D2657" i="4"/>
  <c r="E2657" i="4"/>
  <c r="L2657" i="4"/>
  <c r="D2658" i="4"/>
  <c r="E2658" i="4"/>
  <c r="L2658" i="4"/>
  <c r="D2659" i="4"/>
  <c r="E2659" i="4"/>
  <c r="L2659" i="4"/>
  <c r="D2660" i="4"/>
  <c r="E2660" i="4"/>
  <c r="L2660" i="4"/>
  <c r="D2661" i="4"/>
  <c r="E2661" i="4"/>
  <c r="L2661" i="4"/>
  <c r="D2662" i="4"/>
  <c r="E2662" i="4"/>
  <c r="L2662" i="4"/>
  <c r="D2663" i="4"/>
  <c r="E2663" i="4"/>
  <c r="L2663" i="4"/>
  <c r="D2664" i="4"/>
  <c r="E2664" i="4"/>
  <c r="L2664" i="4"/>
  <c r="D2665" i="4"/>
  <c r="E2665" i="4"/>
  <c r="L2665" i="4"/>
  <c r="D2666" i="4"/>
  <c r="E2666" i="4"/>
  <c r="L2666" i="4"/>
  <c r="D2667" i="4"/>
  <c r="E2667" i="4"/>
  <c r="L2667" i="4"/>
  <c r="D2668" i="4"/>
  <c r="E2668" i="4"/>
  <c r="L2668" i="4"/>
  <c r="D2669" i="4"/>
  <c r="E2669" i="4"/>
  <c r="L2669" i="4"/>
  <c r="D2670" i="4"/>
  <c r="E2670" i="4"/>
  <c r="L2670" i="4"/>
  <c r="D2671" i="4"/>
  <c r="E2671" i="4"/>
  <c r="L2671" i="4"/>
  <c r="D2672" i="4"/>
  <c r="E2672" i="4"/>
  <c r="L2672" i="4"/>
  <c r="D2673" i="4"/>
  <c r="E2673" i="4"/>
  <c r="L2673" i="4"/>
  <c r="D2674" i="4"/>
  <c r="E2674" i="4"/>
  <c r="L2674" i="4"/>
  <c r="D2675" i="4"/>
  <c r="E2675" i="4"/>
  <c r="L2675" i="4"/>
  <c r="D2676" i="4"/>
  <c r="E2676" i="4"/>
  <c r="L2676" i="4"/>
  <c r="D2677" i="4"/>
  <c r="E2677" i="4"/>
  <c r="L2677" i="4"/>
  <c r="D2678" i="4"/>
  <c r="E2678" i="4"/>
  <c r="L2678" i="4"/>
  <c r="D2679" i="4"/>
  <c r="E2679" i="4"/>
  <c r="L2679" i="4"/>
  <c r="D2680" i="4"/>
  <c r="E2680" i="4"/>
  <c r="L2680" i="4"/>
  <c r="D2681" i="4"/>
  <c r="E2681" i="4"/>
  <c r="L2681" i="4"/>
  <c r="D2682" i="4"/>
  <c r="E2682" i="4"/>
  <c r="L2682" i="4"/>
  <c r="D2683" i="4"/>
  <c r="E2683" i="4"/>
  <c r="L2683" i="4"/>
  <c r="D2684" i="4"/>
  <c r="E2684" i="4"/>
  <c r="L2684" i="4"/>
  <c r="D2685" i="4"/>
  <c r="E2685" i="4"/>
  <c r="L2685" i="4"/>
  <c r="D2686" i="4"/>
  <c r="E2686" i="4"/>
  <c r="L2686" i="4"/>
  <c r="D2687" i="4"/>
  <c r="E2687" i="4"/>
  <c r="L2687" i="4"/>
  <c r="D2688" i="4"/>
  <c r="E2688" i="4"/>
  <c r="L2688" i="4"/>
  <c r="D2689" i="4"/>
  <c r="E2689" i="4"/>
  <c r="L2689" i="4"/>
  <c r="D2690" i="4"/>
  <c r="E2690" i="4"/>
  <c r="L2690" i="4"/>
  <c r="D2691" i="4"/>
  <c r="E2691" i="4"/>
  <c r="L2691" i="4"/>
  <c r="D2692" i="4"/>
  <c r="E2692" i="4"/>
  <c r="L2692" i="4"/>
  <c r="D2693" i="4"/>
  <c r="E2693" i="4"/>
  <c r="L2693" i="4"/>
  <c r="D2694" i="4"/>
  <c r="E2694" i="4"/>
  <c r="L2694" i="4"/>
  <c r="D2695" i="4"/>
  <c r="E2695" i="4"/>
  <c r="L2695" i="4"/>
  <c r="D2696" i="4"/>
  <c r="E2696" i="4"/>
  <c r="L2696" i="4"/>
  <c r="D2697" i="4"/>
  <c r="E2697" i="4"/>
  <c r="L2697" i="4"/>
  <c r="D2698" i="4"/>
  <c r="E2698" i="4"/>
  <c r="L2698" i="4"/>
  <c r="D2699" i="4"/>
  <c r="E2699" i="4"/>
  <c r="L2699" i="4"/>
  <c r="D2700" i="4"/>
  <c r="E2700" i="4"/>
  <c r="L2700" i="4"/>
  <c r="D2701" i="4"/>
  <c r="E2701" i="4"/>
  <c r="L2701" i="4"/>
  <c r="D2702" i="4"/>
  <c r="E2702" i="4"/>
  <c r="L2702" i="4"/>
  <c r="D2703" i="4"/>
  <c r="E2703" i="4"/>
  <c r="L2703" i="4"/>
  <c r="D2704" i="4"/>
  <c r="E2704" i="4"/>
  <c r="L2704" i="4"/>
  <c r="D2705" i="4"/>
  <c r="E2705" i="4"/>
  <c r="L2705" i="4"/>
  <c r="D2706" i="4"/>
  <c r="E2706" i="4"/>
  <c r="L2706" i="4"/>
  <c r="D2708" i="4"/>
  <c r="E2708" i="4"/>
  <c r="D2709" i="4"/>
  <c r="E2709" i="4"/>
  <c r="D2710" i="4"/>
  <c r="E2710" i="4"/>
  <c r="D2711" i="4"/>
  <c r="E2711" i="4"/>
  <c r="D2712" i="4"/>
  <c r="E2712" i="4"/>
  <c r="D2713" i="4"/>
  <c r="E2713" i="4"/>
  <c r="D2714" i="4"/>
  <c r="E2714" i="4"/>
  <c r="D2715" i="4"/>
  <c r="E2715" i="4"/>
  <c r="D2716" i="4"/>
  <c r="E2716" i="4"/>
  <c r="D2717" i="4"/>
  <c r="E2717" i="4"/>
  <c r="D2718" i="4"/>
  <c r="E2718" i="4"/>
  <c r="D2719" i="4"/>
  <c r="E2719" i="4"/>
  <c r="D2720" i="4"/>
  <c r="E2720" i="4"/>
  <c r="D2721" i="4"/>
  <c r="E2721" i="4"/>
  <c r="L2721" i="4"/>
  <c r="D2722" i="4"/>
  <c r="E2722" i="4"/>
  <c r="L2722" i="4"/>
  <c r="D2723" i="4"/>
  <c r="E2723" i="4"/>
  <c r="L2723" i="4"/>
  <c r="D2724" i="4"/>
  <c r="E2724" i="4"/>
  <c r="L2724" i="4"/>
  <c r="D2725" i="4"/>
  <c r="E2725" i="4"/>
  <c r="L2725" i="4"/>
  <c r="D2726" i="4"/>
  <c r="E2726" i="4"/>
  <c r="L2726" i="4"/>
  <c r="D2727" i="4"/>
  <c r="E2727" i="4"/>
  <c r="L2727" i="4"/>
  <c r="D2728" i="4"/>
  <c r="E2728" i="4"/>
  <c r="L2728" i="4"/>
  <c r="D2729" i="4"/>
  <c r="E2729" i="4"/>
  <c r="L2729" i="4"/>
  <c r="D2730" i="4"/>
  <c r="E2730" i="4"/>
  <c r="L2730" i="4"/>
  <c r="D2731" i="4"/>
  <c r="E2731" i="4"/>
  <c r="L2731" i="4"/>
  <c r="D2732" i="4"/>
  <c r="E2732" i="4"/>
  <c r="L2732" i="4"/>
  <c r="D2733" i="4"/>
  <c r="E2733" i="4"/>
  <c r="L2733" i="4"/>
  <c r="D2734" i="4"/>
  <c r="E2734" i="4"/>
  <c r="L2734" i="4"/>
  <c r="D2735" i="4"/>
  <c r="E2735" i="4"/>
  <c r="L2735" i="4"/>
  <c r="D2736" i="4"/>
  <c r="E2736" i="4"/>
  <c r="L2736" i="4"/>
  <c r="D2737" i="4"/>
  <c r="E2737" i="4"/>
  <c r="L2737" i="4"/>
  <c r="D2738" i="4"/>
  <c r="E2738" i="4"/>
  <c r="L2738" i="4"/>
  <c r="D2739" i="4"/>
  <c r="E2739" i="4"/>
  <c r="L2739" i="4"/>
  <c r="D2740" i="4"/>
  <c r="E2740" i="4"/>
  <c r="L2740" i="4"/>
  <c r="D2741" i="4"/>
  <c r="E2741" i="4"/>
  <c r="L2741" i="4"/>
  <c r="D2742" i="4"/>
  <c r="E2742" i="4"/>
  <c r="L2742" i="4"/>
  <c r="D2743" i="4"/>
  <c r="E2743" i="4"/>
  <c r="L2743" i="4"/>
  <c r="D2744" i="4"/>
  <c r="E2744" i="4"/>
  <c r="L2744" i="4"/>
  <c r="D2745" i="4"/>
  <c r="E2745" i="4"/>
  <c r="L2745" i="4"/>
  <c r="D2746" i="4"/>
  <c r="E2746" i="4"/>
  <c r="L2746" i="4"/>
  <c r="D2747" i="4"/>
  <c r="E2747" i="4"/>
  <c r="L2747" i="4"/>
  <c r="D2748" i="4"/>
  <c r="E2748" i="4"/>
  <c r="L2748" i="4"/>
  <c r="D2749" i="4"/>
  <c r="E2749" i="4"/>
  <c r="L2749" i="4"/>
  <c r="D2750" i="4"/>
  <c r="E2750" i="4"/>
  <c r="L2750" i="4"/>
  <c r="D2751" i="4"/>
  <c r="E2751" i="4"/>
  <c r="L2751" i="4"/>
  <c r="D2752" i="4"/>
  <c r="E2752" i="4"/>
  <c r="L2752" i="4"/>
  <c r="D2753" i="4"/>
  <c r="E2753" i="4"/>
  <c r="L2753" i="4"/>
  <c r="D2754" i="4"/>
  <c r="E2754" i="4"/>
  <c r="L2754" i="4"/>
  <c r="D2755" i="4"/>
  <c r="E2755" i="4"/>
  <c r="L2755" i="4"/>
  <c r="D2756" i="4"/>
  <c r="E2756" i="4"/>
  <c r="L2756" i="4"/>
  <c r="D2757" i="4"/>
  <c r="E2757" i="4"/>
  <c r="L2757" i="4"/>
  <c r="D2758" i="4"/>
  <c r="E2758" i="4"/>
  <c r="L2758" i="4"/>
  <c r="D2759" i="4"/>
  <c r="E2759" i="4"/>
  <c r="L2759" i="4"/>
  <c r="D2760" i="4"/>
  <c r="E2760" i="4"/>
  <c r="L2760" i="4"/>
  <c r="D2761" i="4"/>
  <c r="E2761" i="4"/>
  <c r="L2761" i="4"/>
  <c r="D2762" i="4"/>
  <c r="E2762" i="4"/>
  <c r="L2762" i="4"/>
  <c r="D2763" i="4"/>
  <c r="E2763" i="4"/>
  <c r="L2763" i="4"/>
  <c r="D2764" i="4"/>
  <c r="E2764" i="4"/>
  <c r="L2764" i="4"/>
  <c r="D2765" i="4"/>
  <c r="E2765" i="4"/>
  <c r="L2765" i="4"/>
  <c r="D2766" i="4"/>
  <c r="E2766" i="4"/>
  <c r="L2766" i="4"/>
  <c r="D2767" i="4"/>
  <c r="E2767" i="4"/>
  <c r="L2767" i="4"/>
  <c r="D2768" i="4"/>
  <c r="E2768" i="4"/>
  <c r="L2768" i="4"/>
  <c r="D2769" i="4"/>
  <c r="E2769" i="4"/>
  <c r="L2769" i="4"/>
  <c r="D2770" i="4"/>
  <c r="E2770" i="4"/>
  <c r="L2770" i="4"/>
  <c r="D2771" i="4"/>
  <c r="E2771" i="4"/>
  <c r="L2771" i="4"/>
  <c r="D2772" i="4"/>
  <c r="E2772" i="4"/>
  <c r="L2772" i="4"/>
  <c r="D2774" i="4"/>
  <c r="E2774" i="4"/>
  <c r="D2775" i="4"/>
  <c r="E2775" i="4"/>
  <c r="D2776" i="4"/>
  <c r="E2776" i="4"/>
  <c r="D2777" i="4"/>
  <c r="E2777" i="4"/>
  <c r="D2778" i="4"/>
  <c r="E2778" i="4"/>
  <c r="D2779" i="4"/>
  <c r="E2779" i="4"/>
  <c r="D2780" i="4"/>
  <c r="E2780" i="4"/>
  <c r="D2781" i="4"/>
  <c r="E2781" i="4"/>
  <c r="D2782" i="4"/>
  <c r="E2782" i="4"/>
  <c r="D2783" i="4"/>
  <c r="E2783" i="4"/>
  <c r="D2784" i="4"/>
  <c r="E2784" i="4"/>
  <c r="D2785" i="4"/>
  <c r="E2785" i="4"/>
  <c r="D2786" i="4"/>
  <c r="E2786" i="4"/>
  <c r="D2787" i="4"/>
  <c r="E2787" i="4"/>
  <c r="L2787" i="4"/>
  <c r="D2788" i="4"/>
  <c r="E2788" i="4"/>
  <c r="L2788" i="4"/>
  <c r="D2789" i="4"/>
  <c r="E2789" i="4"/>
  <c r="L2789" i="4"/>
  <c r="D2790" i="4"/>
  <c r="E2790" i="4"/>
  <c r="L2790" i="4"/>
  <c r="D2791" i="4"/>
  <c r="E2791" i="4"/>
  <c r="L2791" i="4"/>
  <c r="D2792" i="4"/>
  <c r="E2792" i="4"/>
  <c r="L2792" i="4"/>
  <c r="D2793" i="4"/>
  <c r="E2793" i="4"/>
  <c r="L2793" i="4"/>
  <c r="D2794" i="4"/>
  <c r="E2794" i="4"/>
  <c r="L2794" i="4"/>
  <c r="D2795" i="4"/>
  <c r="E2795" i="4"/>
  <c r="L2795" i="4"/>
  <c r="D2796" i="4"/>
  <c r="E2796" i="4"/>
  <c r="L2796" i="4"/>
  <c r="D2797" i="4"/>
  <c r="E2797" i="4"/>
  <c r="L2797" i="4"/>
  <c r="D2798" i="4"/>
  <c r="E2798" i="4"/>
  <c r="L2798" i="4"/>
  <c r="D2799" i="4"/>
  <c r="E2799" i="4"/>
  <c r="L2799" i="4"/>
  <c r="D2800" i="4"/>
  <c r="E2800" i="4"/>
  <c r="L2800" i="4"/>
  <c r="D2801" i="4"/>
  <c r="E2801" i="4"/>
  <c r="L2801" i="4"/>
  <c r="D2802" i="4"/>
  <c r="E2802" i="4"/>
  <c r="L2802" i="4"/>
  <c r="D2803" i="4"/>
  <c r="E2803" i="4"/>
  <c r="L2803" i="4"/>
  <c r="D2804" i="4"/>
  <c r="E2804" i="4"/>
  <c r="L2804" i="4"/>
  <c r="D2805" i="4"/>
  <c r="E2805" i="4"/>
  <c r="L2805" i="4"/>
  <c r="D2806" i="4"/>
  <c r="E2806" i="4"/>
  <c r="L2806" i="4"/>
  <c r="D2807" i="4"/>
  <c r="E2807" i="4"/>
  <c r="L2807" i="4"/>
  <c r="D2808" i="4"/>
  <c r="E2808" i="4"/>
  <c r="L2808" i="4"/>
  <c r="D2809" i="4"/>
  <c r="E2809" i="4"/>
  <c r="L2809" i="4"/>
  <c r="D2810" i="4"/>
  <c r="E2810" i="4"/>
  <c r="L2810" i="4"/>
  <c r="D2811" i="4"/>
  <c r="E2811" i="4"/>
  <c r="L2811" i="4"/>
  <c r="D2812" i="4"/>
  <c r="E2812" i="4"/>
  <c r="L2812" i="4"/>
  <c r="D2813" i="4"/>
  <c r="E2813" i="4"/>
  <c r="L2813" i="4"/>
  <c r="D2814" i="4"/>
  <c r="E2814" i="4"/>
  <c r="L2814" i="4"/>
  <c r="D2815" i="4"/>
  <c r="E2815" i="4"/>
  <c r="L2815" i="4"/>
  <c r="D2816" i="4"/>
  <c r="E2816" i="4"/>
  <c r="L2816" i="4"/>
  <c r="D2817" i="4"/>
  <c r="E2817" i="4"/>
  <c r="L2817" i="4"/>
  <c r="D2818" i="4"/>
  <c r="E2818" i="4"/>
  <c r="L2818" i="4"/>
  <c r="D2819" i="4"/>
  <c r="E2819" i="4"/>
  <c r="L2819" i="4"/>
  <c r="D2820" i="4"/>
  <c r="E2820" i="4"/>
  <c r="L2820" i="4"/>
  <c r="D2821" i="4"/>
  <c r="E2821" i="4"/>
  <c r="L2821" i="4"/>
  <c r="D2822" i="4"/>
  <c r="E2822" i="4"/>
  <c r="L2822" i="4"/>
  <c r="D2823" i="4"/>
  <c r="E2823" i="4"/>
  <c r="L2823" i="4"/>
  <c r="D2824" i="4"/>
  <c r="E2824" i="4"/>
  <c r="L2824" i="4"/>
  <c r="D2825" i="4"/>
  <c r="E2825" i="4"/>
  <c r="L2825" i="4"/>
  <c r="D2826" i="4"/>
  <c r="E2826" i="4"/>
  <c r="L2826" i="4"/>
  <c r="D2827" i="4"/>
  <c r="E2827" i="4"/>
  <c r="L2827" i="4"/>
  <c r="D2828" i="4"/>
  <c r="E2828" i="4"/>
  <c r="L2828" i="4"/>
  <c r="D2829" i="4"/>
  <c r="E2829" i="4"/>
  <c r="L2829" i="4"/>
  <c r="D2830" i="4"/>
  <c r="E2830" i="4"/>
  <c r="L2830" i="4"/>
  <c r="D2831" i="4"/>
  <c r="E2831" i="4"/>
  <c r="L2831" i="4"/>
  <c r="D2832" i="4"/>
  <c r="E2832" i="4"/>
  <c r="L2832" i="4"/>
  <c r="D2833" i="4"/>
  <c r="E2833" i="4"/>
  <c r="L2833" i="4"/>
  <c r="D2834" i="4"/>
  <c r="E2834" i="4"/>
  <c r="L2834" i="4"/>
  <c r="D2835" i="4"/>
  <c r="E2835" i="4"/>
  <c r="L2835" i="4"/>
  <c r="D2836" i="4"/>
  <c r="E2836" i="4"/>
  <c r="L2836" i="4"/>
  <c r="D2837" i="4"/>
  <c r="E2837" i="4"/>
  <c r="L2837" i="4"/>
  <c r="D2838" i="4"/>
  <c r="E2838" i="4"/>
  <c r="L2838" i="4"/>
  <c r="Q2871" i="4"/>
  <c r="R2871" i="4"/>
  <c r="S2871" i="4"/>
  <c r="J2444" i="3" l="1"/>
  <c r="J2445" i="3" s="1"/>
  <c r="J2446" i="3" s="1"/>
  <c r="J2447" i="3" s="1"/>
  <c r="J2448" i="3" s="1"/>
  <c r="J2449" i="3" s="1"/>
  <c r="J2450" i="3" s="1"/>
  <c r="J2451" i="3" s="1"/>
  <c r="J2452" i="3" s="1"/>
  <c r="J2453" i="3" s="1"/>
  <c r="J2454" i="3" s="1"/>
  <c r="J2455" i="3" s="1"/>
  <c r="J2456" i="3" s="1"/>
  <c r="J2457" i="3" s="1"/>
  <c r="J2458" i="3" s="1"/>
  <c r="J2459" i="3" s="1"/>
  <c r="J2460" i="3" s="1"/>
  <c r="J2461" i="3" s="1"/>
  <c r="J2462" i="3" s="1"/>
  <c r="J2463" i="3" s="1"/>
  <c r="J2464" i="3" s="1"/>
  <c r="J2465" i="3" s="1"/>
  <c r="J2466" i="3" s="1"/>
  <c r="J2467" i="3" s="1"/>
  <c r="J2468" i="3" s="1"/>
  <c r="J2469" i="3" s="1"/>
  <c r="J2470" i="3" s="1"/>
  <c r="J2471" i="3" s="1"/>
  <c r="J2472" i="3" s="1"/>
  <c r="J2473" i="3" s="1"/>
  <c r="J2474" i="3" s="1"/>
  <c r="J2475" i="3" s="1"/>
  <c r="J2476" i="3" s="1"/>
  <c r="J2477" i="3" s="1"/>
  <c r="J2478" i="3" s="1"/>
  <c r="J2479" i="3" s="1"/>
  <c r="J2480" i="3" s="1"/>
  <c r="J2481" i="3" s="1"/>
  <c r="J2482" i="3" s="1"/>
  <c r="J2483" i="3" s="1"/>
  <c r="J2484" i="3" s="1"/>
  <c r="J2485" i="3" s="1"/>
  <c r="J2486" i="3" s="1"/>
  <c r="J2487" i="3" s="1"/>
  <c r="J2488" i="3" s="1"/>
  <c r="J2489" i="3" s="1"/>
  <c r="J2490" i="3" s="1"/>
  <c r="J2491" i="3" s="1"/>
  <c r="J2492" i="3" s="1"/>
  <c r="J2493" i="3" s="1"/>
  <c r="J2494" i="3" s="1"/>
  <c r="J2495" i="3" s="1"/>
  <c r="J2496" i="3" s="1"/>
  <c r="J2497" i="3" s="1"/>
  <c r="J2498" i="3" s="1"/>
  <c r="J2499" i="3" s="1"/>
  <c r="J2500" i="3" s="1"/>
  <c r="J2501" i="3" s="1"/>
  <c r="J2502" i="3" s="1"/>
  <c r="J2503" i="3" s="1"/>
  <c r="J2504" i="3" s="1"/>
  <c r="J2505" i="3" s="1"/>
  <c r="J2506" i="3" s="1"/>
  <c r="J2507" i="3" s="1"/>
  <c r="J2508" i="3" s="1"/>
  <c r="K2444" i="3"/>
  <c r="K2445" i="3" s="1"/>
  <c r="K2446" i="3" s="1"/>
  <c r="K2447" i="3" s="1"/>
  <c r="K2448" i="3" s="1"/>
  <c r="K2449" i="3" s="1"/>
  <c r="K2450" i="3" s="1"/>
  <c r="K2451" i="3" s="1"/>
  <c r="K2452" i="3" s="1"/>
  <c r="K2453" i="3" s="1"/>
  <c r="K2454" i="3" s="1"/>
  <c r="K2455" i="3" s="1"/>
  <c r="K2456" i="3" s="1"/>
  <c r="K2457" i="3" s="1"/>
  <c r="K2458" i="3" s="1"/>
  <c r="K2459" i="3" s="1"/>
  <c r="K2460" i="3" s="1"/>
  <c r="K2461" i="3" s="1"/>
  <c r="K2462" i="3" s="1"/>
  <c r="K2463" i="3" s="1"/>
  <c r="K2464" i="3" s="1"/>
  <c r="K2465" i="3" s="1"/>
  <c r="K2466" i="3" s="1"/>
  <c r="K2467" i="3" s="1"/>
  <c r="K2468" i="3" s="1"/>
  <c r="K2469" i="3" s="1"/>
  <c r="K2470" i="3" s="1"/>
  <c r="K2471" i="3" s="1"/>
  <c r="K2472" i="3" s="1"/>
  <c r="K2473" i="3" s="1"/>
  <c r="K2474" i="3" s="1"/>
  <c r="K2475" i="3" s="1"/>
  <c r="K2476" i="3" s="1"/>
  <c r="K2477" i="3" s="1"/>
  <c r="K2478" i="3" s="1"/>
  <c r="K2479" i="3" s="1"/>
  <c r="K2480" i="3" s="1"/>
  <c r="K2481" i="3" s="1"/>
  <c r="K2482" i="3" s="1"/>
  <c r="K2483" i="3" s="1"/>
  <c r="K2484" i="3" s="1"/>
  <c r="K2485" i="3" s="1"/>
  <c r="K2486" i="3" s="1"/>
  <c r="K2487" i="3" s="1"/>
  <c r="K2488" i="3" s="1"/>
  <c r="K2489" i="3" s="1"/>
  <c r="K2490" i="3" s="1"/>
  <c r="K2491" i="3" s="1"/>
  <c r="K2492" i="3" s="1"/>
  <c r="K2493" i="3" s="1"/>
  <c r="K2494" i="3" s="1"/>
  <c r="K2495" i="3" s="1"/>
  <c r="K2496" i="3" s="1"/>
  <c r="K2497" i="3" s="1"/>
  <c r="K2498" i="3" s="1"/>
  <c r="K2499" i="3" s="1"/>
  <c r="K2500" i="3" s="1"/>
  <c r="K2501" i="3" s="1"/>
  <c r="K2502" i="3" s="1"/>
  <c r="K2503" i="3" s="1"/>
  <c r="K2504" i="3" s="1"/>
  <c r="K2505" i="3" s="1"/>
  <c r="K2506" i="3" s="1"/>
  <c r="K2507" i="3" s="1"/>
  <c r="K2508" i="3" s="1"/>
  <c r="K2774" i="3"/>
  <c r="K2775" i="3" s="1"/>
  <c r="K2776" i="3" s="1"/>
  <c r="K2777" i="3" s="1"/>
  <c r="K2778" i="3" s="1"/>
  <c r="K2779" i="3" s="1"/>
  <c r="K2780" i="3" s="1"/>
  <c r="K2781" i="3" s="1"/>
  <c r="K2782" i="3" s="1"/>
  <c r="K2783" i="3" s="1"/>
  <c r="K2784" i="3" s="1"/>
  <c r="K2785" i="3" s="1"/>
  <c r="K2786" i="3" s="1"/>
  <c r="K2787" i="3" s="1"/>
  <c r="K2788" i="3" s="1"/>
  <c r="K2789" i="3" s="1"/>
  <c r="K2790" i="3" s="1"/>
  <c r="K2791" i="3" s="1"/>
  <c r="K2792" i="3" s="1"/>
  <c r="K2793" i="3" s="1"/>
  <c r="K2794" i="3" s="1"/>
  <c r="K2795" i="3" s="1"/>
  <c r="K2796" i="3" s="1"/>
  <c r="K2797" i="3" s="1"/>
  <c r="K2798" i="3" s="1"/>
  <c r="K2799" i="3" s="1"/>
  <c r="K2800" i="3" s="1"/>
  <c r="K2801" i="3" s="1"/>
  <c r="K2802" i="3" s="1"/>
  <c r="K2803" i="3" s="1"/>
  <c r="K2804" i="3" s="1"/>
  <c r="K2805" i="3" s="1"/>
  <c r="K2806" i="3" s="1"/>
  <c r="K2807" i="3" s="1"/>
  <c r="K2808" i="3" s="1"/>
  <c r="K2809" i="3" s="1"/>
  <c r="K2810" i="3" s="1"/>
  <c r="K2811" i="3" s="1"/>
  <c r="K2812" i="3" s="1"/>
  <c r="K2813" i="3" s="1"/>
  <c r="K2814" i="3" s="1"/>
  <c r="K2815" i="3" s="1"/>
  <c r="K2816" i="3" s="1"/>
  <c r="K2817" i="3" s="1"/>
  <c r="K2818" i="3" s="1"/>
  <c r="K2819" i="3" s="1"/>
  <c r="K2820" i="3" s="1"/>
  <c r="K2821" i="3" s="1"/>
  <c r="K2822" i="3" s="1"/>
  <c r="K2823" i="3" s="1"/>
  <c r="K2824" i="3" s="1"/>
  <c r="K2825" i="3" s="1"/>
  <c r="K2826" i="3" s="1"/>
  <c r="K2827" i="3" s="1"/>
  <c r="K2828" i="3" s="1"/>
  <c r="K2829" i="3" s="1"/>
  <c r="K2830" i="3" s="1"/>
  <c r="K2831" i="3" s="1"/>
  <c r="K2832" i="3" s="1"/>
  <c r="K2833" i="3" s="1"/>
  <c r="K2834" i="3" s="1"/>
  <c r="K2835" i="3" s="1"/>
  <c r="K2836" i="3" s="1"/>
  <c r="K2837" i="3" s="1"/>
  <c r="K2838" i="3" s="1"/>
  <c r="K1982" i="3"/>
  <c r="K1983" i="3" s="1"/>
  <c r="K1984" i="3" s="1"/>
  <c r="K1985" i="3" s="1"/>
  <c r="K1986" i="3" s="1"/>
  <c r="K1987" i="3" s="1"/>
  <c r="K1988" i="3" s="1"/>
  <c r="K1989" i="3" s="1"/>
  <c r="K1990" i="3" s="1"/>
  <c r="K1991" i="3" s="1"/>
  <c r="K1992" i="3" s="1"/>
  <c r="K1993" i="3" s="1"/>
  <c r="K1994" i="3" s="1"/>
  <c r="K1995" i="3" s="1"/>
  <c r="K1996" i="3" s="1"/>
  <c r="K1997" i="3" s="1"/>
  <c r="K1998" i="3" s="1"/>
  <c r="K1999" i="3" s="1"/>
  <c r="K2000" i="3" s="1"/>
  <c r="K2001" i="3" s="1"/>
  <c r="K2002" i="3" s="1"/>
  <c r="K2003" i="3" s="1"/>
  <c r="K2004" i="3" s="1"/>
  <c r="K2005" i="3" s="1"/>
  <c r="K2006" i="3" s="1"/>
  <c r="K2007" i="3" s="1"/>
  <c r="K2008" i="3" s="1"/>
  <c r="K2009" i="3" s="1"/>
  <c r="K2010" i="3" s="1"/>
  <c r="K2011" i="3" s="1"/>
  <c r="K2012" i="3" s="1"/>
  <c r="K2013" i="3" s="1"/>
  <c r="K2014" i="3" s="1"/>
  <c r="K2015" i="3" s="1"/>
  <c r="K2016" i="3" s="1"/>
  <c r="K2017" i="3" s="1"/>
  <c r="K2018" i="3" s="1"/>
  <c r="K2019" i="3" s="1"/>
  <c r="K2020" i="3" s="1"/>
  <c r="K2021" i="3" s="1"/>
  <c r="K2022" i="3" s="1"/>
  <c r="K2023" i="3" s="1"/>
  <c r="K2024" i="3" s="1"/>
  <c r="K2025" i="3" s="1"/>
  <c r="K2026" i="3" s="1"/>
  <c r="K2027" i="3" s="1"/>
  <c r="K2028" i="3" s="1"/>
  <c r="K2029" i="3" s="1"/>
  <c r="K2030" i="3" s="1"/>
  <c r="K2031" i="3" s="1"/>
  <c r="K2032" i="3" s="1"/>
  <c r="K2033" i="3" s="1"/>
  <c r="K2034" i="3" s="1"/>
  <c r="K2035" i="3" s="1"/>
  <c r="K2036" i="3" s="1"/>
  <c r="K2037" i="3" s="1"/>
  <c r="K2038" i="3" s="1"/>
  <c r="K2039" i="3" s="1"/>
  <c r="K2040" i="3" s="1"/>
  <c r="K2041" i="3" s="1"/>
  <c r="K2042" i="3" s="1"/>
  <c r="K2043" i="3" s="1"/>
  <c r="K2044" i="3" s="1"/>
  <c r="K2045" i="3" s="1"/>
  <c r="K2046" i="3" s="1"/>
  <c r="J1982" i="3"/>
  <c r="J1983" i="3" s="1"/>
  <c r="J1984" i="3" s="1"/>
  <c r="J1985" i="3" s="1"/>
  <c r="J1986" i="3" s="1"/>
  <c r="J1987" i="3" s="1"/>
  <c r="J1988" i="3" s="1"/>
  <c r="J1989" i="3" s="1"/>
  <c r="J1990" i="3" s="1"/>
  <c r="J1991" i="3" s="1"/>
  <c r="J1992" i="3" s="1"/>
  <c r="J1993" i="3" s="1"/>
  <c r="J1994" i="3" s="1"/>
  <c r="J1995" i="3" s="1"/>
  <c r="J1996" i="3" s="1"/>
  <c r="J1997" i="3" s="1"/>
  <c r="J1998" i="3" s="1"/>
  <c r="J1999" i="3" s="1"/>
  <c r="J2000" i="3" s="1"/>
  <c r="J2001" i="3" s="1"/>
  <c r="J2002" i="3" s="1"/>
  <c r="J2003" i="3" s="1"/>
  <c r="J2004" i="3" s="1"/>
  <c r="J2005" i="3" s="1"/>
  <c r="J2006" i="3" s="1"/>
  <c r="J2007" i="3" s="1"/>
  <c r="J2008" i="3" s="1"/>
  <c r="J2009" i="3" s="1"/>
  <c r="J2010" i="3" s="1"/>
  <c r="J2011" i="3" s="1"/>
  <c r="J2012" i="3" s="1"/>
  <c r="J2013" i="3" s="1"/>
  <c r="J2014" i="3" s="1"/>
  <c r="J2015" i="3" s="1"/>
  <c r="J2016" i="3" s="1"/>
  <c r="J2017" i="3" s="1"/>
  <c r="J2018" i="3" s="1"/>
  <c r="J2019" i="3" s="1"/>
  <c r="J2020" i="3" s="1"/>
  <c r="J2021" i="3" s="1"/>
  <c r="J2022" i="3" s="1"/>
  <c r="J2023" i="3" s="1"/>
  <c r="J2024" i="3" s="1"/>
  <c r="J2025" i="3" s="1"/>
  <c r="J2026" i="3" s="1"/>
  <c r="J2027" i="3" s="1"/>
  <c r="J2028" i="3" s="1"/>
  <c r="J2029" i="3" s="1"/>
  <c r="J2030" i="3" s="1"/>
  <c r="J2031" i="3" s="1"/>
  <c r="J2032" i="3" s="1"/>
  <c r="J2033" i="3" s="1"/>
  <c r="J2034" i="3" s="1"/>
  <c r="J2035" i="3" s="1"/>
  <c r="J2036" i="3" s="1"/>
  <c r="J2037" i="3" s="1"/>
  <c r="J2038" i="3" s="1"/>
  <c r="J2039" i="3" s="1"/>
  <c r="J2040" i="3" s="1"/>
  <c r="J2041" i="3" s="1"/>
  <c r="J2042" i="3" s="1"/>
  <c r="J2043" i="3" s="1"/>
  <c r="J2044" i="3" s="1"/>
  <c r="J2045" i="3" s="1"/>
  <c r="J2046" i="3" s="1"/>
  <c r="H1982" i="3"/>
  <c r="H1983" i="3" s="1"/>
  <c r="H1984" i="3" s="1"/>
  <c r="H1985" i="3" s="1"/>
  <c r="H1986" i="3" s="1"/>
  <c r="H1987" i="3" s="1"/>
  <c r="H1988" i="3" s="1"/>
  <c r="H1989" i="3" s="1"/>
  <c r="H1990" i="3" s="1"/>
  <c r="H1991" i="3" s="1"/>
  <c r="H1992" i="3" s="1"/>
  <c r="H1993" i="3" s="1"/>
  <c r="H1994" i="3" s="1"/>
  <c r="H1995" i="3" s="1"/>
  <c r="H1996" i="3" s="1"/>
  <c r="H1997" i="3" s="1"/>
  <c r="H1998" i="3" s="1"/>
  <c r="H1999" i="3" s="1"/>
  <c r="H2000" i="3" s="1"/>
  <c r="H2001" i="3" s="1"/>
  <c r="H2002" i="3" s="1"/>
  <c r="H2003" i="3" s="1"/>
  <c r="H2004" i="3" s="1"/>
  <c r="H2005" i="3" s="1"/>
  <c r="H2006" i="3" s="1"/>
  <c r="H2007" i="3" s="1"/>
  <c r="H2008" i="3" s="1"/>
  <c r="H2009" i="3" s="1"/>
  <c r="H2010" i="3" s="1"/>
  <c r="H2011" i="3" s="1"/>
  <c r="H2012" i="3" s="1"/>
  <c r="H2013" i="3" s="1"/>
  <c r="H2014" i="3" s="1"/>
  <c r="H2015" i="3" s="1"/>
  <c r="H2016" i="3" s="1"/>
  <c r="H2017" i="3" s="1"/>
  <c r="H2018" i="3" s="1"/>
  <c r="H2019" i="3" s="1"/>
  <c r="H2020" i="3" s="1"/>
  <c r="H2021" i="3" s="1"/>
  <c r="H2022" i="3" s="1"/>
  <c r="H2023" i="3" s="1"/>
  <c r="H2024" i="3" s="1"/>
  <c r="H2025" i="3" s="1"/>
  <c r="H2026" i="3" s="1"/>
  <c r="H2027" i="3" s="1"/>
  <c r="H2028" i="3" s="1"/>
  <c r="H2029" i="3" s="1"/>
  <c r="H2030" i="3" s="1"/>
  <c r="H2031" i="3" s="1"/>
  <c r="H2032" i="3" s="1"/>
  <c r="H2033" i="3" s="1"/>
  <c r="H2034" i="3" s="1"/>
  <c r="H2035" i="3" s="1"/>
  <c r="H2036" i="3" s="1"/>
  <c r="H2037" i="3" s="1"/>
  <c r="H2038" i="3" s="1"/>
  <c r="H2039" i="3" s="1"/>
  <c r="H2040" i="3" s="1"/>
  <c r="H2041" i="3" s="1"/>
  <c r="H2042" i="3" s="1"/>
  <c r="H2043" i="3" s="1"/>
  <c r="H2044" i="3" s="1"/>
  <c r="H2045" i="3" s="1"/>
  <c r="H2046" i="3" s="1"/>
  <c r="K2378" i="3"/>
  <c r="K2379" i="3" s="1"/>
  <c r="K2380" i="3" s="1"/>
  <c r="K2381" i="3" s="1"/>
  <c r="K2382" i="3" s="1"/>
  <c r="K2383" i="3" s="1"/>
  <c r="K2384" i="3" s="1"/>
  <c r="K2385" i="3" s="1"/>
  <c r="K2386" i="3" s="1"/>
  <c r="K2387" i="3" s="1"/>
  <c r="K2388" i="3" s="1"/>
  <c r="K2389" i="3" s="1"/>
  <c r="K2390" i="3" s="1"/>
  <c r="K2391" i="3" s="1"/>
  <c r="K2392" i="3" s="1"/>
  <c r="K2393" i="3" s="1"/>
  <c r="K2394" i="3" s="1"/>
  <c r="K2395" i="3" s="1"/>
  <c r="K2396" i="3" s="1"/>
  <c r="K2397" i="3" s="1"/>
  <c r="K2398" i="3" s="1"/>
  <c r="K2399" i="3" s="1"/>
  <c r="K2400" i="3" s="1"/>
  <c r="K2401" i="3" s="1"/>
  <c r="K2402" i="3" s="1"/>
  <c r="K2403" i="3" s="1"/>
  <c r="K2404" i="3" s="1"/>
  <c r="K2405" i="3" s="1"/>
  <c r="K2406" i="3" s="1"/>
  <c r="K2407" i="3" s="1"/>
  <c r="K2408" i="3" s="1"/>
  <c r="K2409" i="3" s="1"/>
  <c r="K2410" i="3" s="1"/>
  <c r="K2411" i="3" s="1"/>
  <c r="K2412" i="3" s="1"/>
  <c r="K2413" i="3" s="1"/>
  <c r="K2414" i="3" s="1"/>
  <c r="K2415" i="3" s="1"/>
  <c r="K2416" i="3" s="1"/>
  <c r="K2417" i="3" s="1"/>
  <c r="K2418" i="3" s="1"/>
  <c r="K2419" i="3" s="1"/>
  <c r="K2420" i="3" s="1"/>
  <c r="K2421" i="3" s="1"/>
  <c r="K2422" i="3" s="1"/>
  <c r="K2423" i="3" s="1"/>
  <c r="K2424" i="3" s="1"/>
  <c r="K2425" i="3" s="1"/>
  <c r="K2426" i="3" s="1"/>
  <c r="K2427" i="3" s="1"/>
  <c r="K2428" i="3" s="1"/>
  <c r="K2429" i="3" s="1"/>
  <c r="K2430" i="3" s="1"/>
  <c r="K2431" i="3" s="1"/>
  <c r="K2432" i="3" s="1"/>
  <c r="K2433" i="3" s="1"/>
  <c r="K2434" i="3" s="1"/>
  <c r="K2435" i="3" s="1"/>
  <c r="K2436" i="3" s="1"/>
  <c r="K2437" i="3" s="1"/>
  <c r="K2438" i="3" s="1"/>
  <c r="K2439" i="3" s="1"/>
  <c r="K2440" i="3" s="1"/>
  <c r="K2441" i="3" s="1"/>
  <c r="K2442" i="3" s="1"/>
  <c r="J2378" i="3"/>
  <c r="J2379" i="3" s="1"/>
  <c r="J2380" i="3" s="1"/>
  <c r="J2381" i="3" s="1"/>
  <c r="J2382" i="3" s="1"/>
  <c r="J2383" i="3" s="1"/>
  <c r="J2384" i="3" s="1"/>
  <c r="J2385" i="3" s="1"/>
  <c r="J2386" i="3" s="1"/>
  <c r="J2387" i="3" s="1"/>
  <c r="J2388" i="3" s="1"/>
  <c r="J2389" i="3" s="1"/>
  <c r="J2390" i="3" s="1"/>
  <c r="J2391" i="3" s="1"/>
  <c r="J2392" i="3" s="1"/>
  <c r="J2393" i="3" s="1"/>
  <c r="J2394" i="3" s="1"/>
  <c r="J2395" i="3" s="1"/>
  <c r="J2396" i="3" s="1"/>
  <c r="J2397" i="3" s="1"/>
  <c r="J2398" i="3" s="1"/>
  <c r="J2399" i="3" s="1"/>
  <c r="J2400" i="3" s="1"/>
  <c r="J2401" i="3" s="1"/>
  <c r="J2402" i="3" s="1"/>
  <c r="J2403" i="3" s="1"/>
  <c r="J2404" i="3" s="1"/>
  <c r="J2405" i="3" s="1"/>
  <c r="J2406" i="3" s="1"/>
  <c r="J2407" i="3" s="1"/>
  <c r="J2408" i="3" s="1"/>
  <c r="J2409" i="3" s="1"/>
  <c r="J2410" i="3" s="1"/>
  <c r="J2411" i="3" s="1"/>
  <c r="J2412" i="3" s="1"/>
  <c r="J2413" i="3" s="1"/>
  <c r="J2414" i="3" s="1"/>
  <c r="J2415" i="3" s="1"/>
  <c r="J2416" i="3" s="1"/>
  <c r="J2417" i="3" s="1"/>
  <c r="J2418" i="3" s="1"/>
  <c r="J2419" i="3" s="1"/>
  <c r="J2420" i="3" s="1"/>
  <c r="J2421" i="3" s="1"/>
  <c r="J2422" i="3" s="1"/>
  <c r="J2423" i="3" s="1"/>
  <c r="J2424" i="3" s="1"/>
  <c r="J2425" i="3" s="1"/>
  <c r="J2426" i="3" s="1"/>
  <c r="J2427" i="3" s="1"/>
  <c r="J2428" i="3" s="1"/>
  <c r="J2429" i="3" s="1"/>
  <c r="J2430" i="3" s="1"/>
  <c r="J2431" i="3" s="1"/>
  <c r="J2432" i="3" s="1"/>
  <c r="J2433" i="3" s="1"/>
  <c r="J2434" i="3" s="1"/>
  <c r="J2435" i="3" s="1"/>
  <c r="J2436" i="3" s="1"/>
  <c r="J2437" i="3" s="1"/>
  <c r="J2438" i="3" s="1"/>
  <c r="J2439" i="3" s="1"/>
  <c r="J2440" i="3" s="1"/>
  <c r="J2441" i="3" s="1"/>
  <c r="J2442" i="3" s="1"/>
  <c r="K1916" i="3"/>
  <c r="K1917" i="3" s="1"/>
  <c r="K1918" i="3" s="1"/>
  <c r="K1919" i="3" s="1"/>
  <c r="K1920" i="3" s="1"/>
  <c r="K1921" i="3" s="1"/>
  <c r="K1922" i="3" s="1"/>
  <c r="K1923" i="3" s="1"/>
  <c r="K1924" i="3" s="1"/>
  <c r="K1925" i="3" s="1"/>
  <c r="K1926" i="3" s="1"/>
  <c r="K1927" i="3" s="1"/>
  <c r="K1928" i="3" s="1"/>
  <c r="K1929" i="3" s="1"/>
  <c r="K1930" i="3" s="1"/>
  <c r="K1931" i="3" s="1"/>
  <c r="K1932" i="3" s="1"/>
  <c r="K1933" i="3" s="1"/>
  <c r="K1934" i="3" s="1"/>
  <c r="K1935" i="3" s="1"/>
  <c r="K1936" i="3" s="1"/>
  <c r="K1937" i="3" s="1"/>
  <c r="K1938" i="3" s="1"/>
  <c r="K1939" i="3" s="1"/>
  <c r="K1940" i="3" s="1"/>
  <c r="K1941" i="3" s="1"/>
  <c r="K1942" i="3" s="1"/>
  <c r="K1943" i="3" s="1"/>
  <c r="K1944" i="3" s="1"/>
  <c r="K1945" i="3" s="1"/>
  <c r="K1946" i="3" s="1"/>
  <c r="K1947" i="3" s="1"/>
  <c r="K1948" i="3" s="1"/>
  <c r="K1949" i="3" s="1"/>
  <c r="K1950" i="3" s="1"/>
  <c r="K1951" i="3" s="1"/>
  <c r="K1952" i="3" s="1"/>
  <c r="K1953" i="3" s="1"/>
  <c r="K1954" i="3" s="1"/>
  <c r="K1955" i="3" s="1"/>
  <c r="K1956" i="3" s="1"/>
  <c r="K1957" i="3" s="1"/>
  <c r="K1958" i="3" s="1"/>
  <c r="K1959" i="3" s="1"/>
  <c r="K1960" i="3" s="1"/>
  <c r="K1961" i="3" s="1"/>
  <c r="K1962" i="3" s="1"/>
  <c r="K1963" i="3" s="1"/>
  <c r="K1964" i="3" s="1"/>
  <c r="K1965" i="3" s="1"/>
  <c r="K1966" i="3" s="1"/>
  <c r="K1967" i="3" s="1"/>
  <c r="K1968" i="3" s="1"/>
  <c r="K1969" i="3" s="1"/>
  <c r="K1970" i="3" s="1"/>
  <c r="K1971" i="3" s="1"/>
  <c r="K1972" i="3" s="1"/>
  <c r="K1973" i="3" s="1"/>
  <c r="K1974" i="3" s="1"/>
  <c r="K1975" i="3" s="1"/>
  <c r="K1976" i="3" s="1"/>
  <c r="K1977" i="3" s="1"/>
  <c r="K1978" i="3" s="1"/>
  <c r="K1979" i="3" s="1"/>
  <c r="K1980" i="3" s="1"/>
  <c r="G589" i="3"/>
  <c r="F601" i="3"/>
  <c r="F535" i="3"/>
  <c r="G623" i="3"/>
  <c r="G557" i="3"/>
  <c r="F536" i="3"/>
  <c r="F602" i="3"/>
  <c r="G583" i="3"/>
  <c r="G649" i="3"/>
  <c r="G543" i="3"/>
  <c r="G609" i="3"/>
  <c r="F609" i="3"/>
  <c r="G625" i="3"/>
  <c r="G559" i="3"/>
  <c r="F623" i="3"/>
  <c r="F557" i="3"/>
  <c r="G567" i="3"/>
  <c r="G633" i="3"/>
  <c r="F632" i="3"/>
  <c r="F566" i="3"/>
  <c r="G545" i="3"/>
  <c r="F541" i="3"/>
  <c r="F607" i="3"/>
  <c r="F647" i="3"/>
  <c r="F581" i="3"/>
  <c r="G639" i="3"/>
  <c r="G573" i="3"/>
  <c r="G619" i="3"/>
  <c r="G617" i="3"/>
  <c r="F533" i="3"/>
  <c r="F646" i="3"/>
  <c r="F598" i="3"/>
  <c r="F589" i="3"/>
  <c r="F573" i="3"/>
  <c r="G600" i="3"/>
  <c r="F565" i="3"/>
  <c r="O48" i="1"/>
  <c r="O47" i="1"/>
  <c r="O46" i="1"/>
  <c r="J2510" i="3" s="1"/>
  <c r="J2511" i="3" s="1"/>
  <c r="J2512" i="3" s="1"/>
  <c r="J2513" i="3" s="1"/>
  <c r="J2514" i="3" s="1"/>
  <c r="J2515" i="3" s="1"/>
  <c r="J2516" i="3" s="1"/>
  <c r="J2517" i="3" s="1"/>
  <c r="J2518" i="3" s="1"/>
  <c r="J2519" i="3" s="1"/>
  <c r="J2520" i="3" s="1"/>
  <c r="J2521" i="3" s="1"/>
  <c r="J2522" i="3" s="1"/>
  <c r="J2523" i="3" s="1"/>
  <c r="J2524" i="3" s="1"/>
  <c r="J2525" i="3" s="1"/>
  <c r="J2526" i="3" s="1"/>
  <c r="J2527" i="3" s="1"/>
  <c r="J2528" i="3" s="1"/>
  <c r="J2529" i="3" s="1"/>
  <c r="J2530" i="3" s="1"/>
  <c r="J2531" i="3" s="1"/>
  <c r="J2532" i="3" s="1"/>
  <c r="J2533" i="3" s="1"/>
  <c r="J2534" i="3" s="1"/>
  <c r="J2535" i="3" s="1"/>
  <c r="J2536" i="3" s="1"/>
  <c r="J2537" i="3" s="1"/>
  <c r="J2538" i="3" s="1"/>
  <c r="J2539" i="3" s="1"/>
  <c r="J2540" i="3" s="1"/>
  <c r="J2541" i="3" s="1"/>
  <c r="J2542" i="3" s="1"/>
  <c r="J2543" i="3" s="1"/>
  <c r="J2544" i="3" s="1"/>
  <c r="J2545" i="3" s="1"/>
  <c r="J2546" i="3" s="1"/>
  <c r="J2547" i="3" s="1"/>
  <c r="J2548" i="3" s="1"/>
  <c r="J2549" i="3" s="1"/>
  <c r="J2550" i="3" s="1"/>
  <c r="J2551" i="3" s="1"/>
  <c r="J2552" i="3" s="1"/>
  <c r="J2553" i="3" s="1"/>
  <c r="J2554" i="3" s="1"/>
  <c r="J2555" i="3" s="1"/>
  <c r="J2556" i="3" s="1"/>
  <c r="J2557" i="3" s="1"/>
  <c r="J2558" i="3" s="1"/>
  <c r="J2559" i="3" s="1"/>
  <c r="J2560" i="3" s="1"/>
  <c r="J2561" i="3" s="1"/>
  <c r="J2562" i="3" s="1"/>
  <c r="J2563" i="3" s="1"/>
  <c r="J2564" i="3" s="1"/>
  <c r="J2565" i="3" s="1"/>
  <c r="J2566" i="3" s="1"/>
  <c r="J2567" i="3" s="1"/>
  <c r="J2568" i="3" s="1"/>
  <c r="J2569" i="3" s="1"/>
  <c r="J2570" i="3" s="1"/>
  <c r="J2571" i="3" s="1"/>
  <c r="J2572" i="3" s="1"/>
  <c r="J2573" i="3" s="1"/>
  <c r="J2574" i="3" s="1"/>
  <c r="O45" i="1"/>
  <c r="O44" i="1"/>
  <c r="O43" i="1"/>
  <c r="O41" i="1"/>
  <c r="O40" i="1"/>
  <c r="O39" i="1"/>
  <c r="O38" i="1"/>
  <c r="O37" i="1"/>
  <c r="O36" i="1"/>
  <c r="O34" i="1"/>
  <c r="O33" i="1"/>
  <c r="O32" i="1"/>
  <c r="O31" i="1"/>
  <c r="J2114" i="3" s="1"/>
  <c r="J2115" i="3" s="1"/>
  <c r="J2116" i="3" s="1"/>
  <c r="J2117" i="3" s="1"/>
  <c r="J2118" i="3" s="1"/>
  <c r="J2119" i="3" s="1"/>
  <c r="J2120" i="3" s="1"/>
  <c r="J2121" i="3" s="1"/>
  <c r="J2122" i="3" s="1"/>
  <c r="J2123" i="3" s="1"/>
  <c r="J2124" i="3" s="1"/>
  <c r="J2125" i="3" s="1"/>
  <c r="J2126" i="3" s="1"/>
  <c r="J2127" i="3" s="1"/>
  <c r="J2128" i="3" s="1"/>
  <c r="J2129" i="3" s="1"/>
  <c r="J2130" i="3" s="1"/>
  <c r="J2131" i="3" s="1"/>
  <c r="J2132" i="3" s="1"/>
  <c r="J2133" i="3" s="1"/>
  <c r="J2134" i="3" s="1"/>
  <c r="J2135" i="3" s="1"/>
  <c r="J2136" i="3" s="1"/>
  <c r="J2137" i="3" s="1"/>
  <c r="J2138" i="3" s="1"/>
  <c r="J2139" i="3" s="1"/>
  <c r="J2140" i="3" s="1"/>
  <c r="J2141" i="3" s="1"/>
  <c r="J2142" i="3" s="1"/>
  <c r="J2143" i="3" s="1"/>
  <c r="J2144" i="3" s="1"/>
  <c r="J2145" i="3" s="1"/>
  <c r="J2146" i="3" s="1"/>
  <c r="J2147" i="3" s="1"/>
  <c r="J2148" i="3" s="1"/>
  <c r="J2149" i="3" s="1"/>
  <c r="J2150" i="3" s="1"/>
  <c r="J2151" i="3" s="1"/>
  <c r="J2152" i="3" s="1"/>
  <c r="J2153" i="3" s="1"/>
  <c r="J2154" i="3" s="1"/>
  <c r="J2155" i="3" s="1"/>
  <c r="J2156" i="3" s="1"/>
  <c r="J2157" i="3" s="1"/>
  <c r="J2158" i="3" s="1"/>
  <c r="J2159" i="3" s="1"/>
  <c r="J2160" i="3" s="1"/>
  <c r="J2161" i="3" s="1"/>
  <c r="J2162" i="3" s="1"/>
  <c r="J2163" i="3" s="1"/>
  <c r="J2164" i="3" s="1"/>
  <c r="J2165" i="3" s="1"/>
  <c r="J2166" i="3" s="1"/>
  <c r="J2167" i="3" s="1"/>
  <c r="J2168" i="3" s="1"/>
  <c r="J2169" i="3" s="1"/>
  <c r="J2170" i="3" s="1"/>
  <c r="J2171" i="3" s="1"/>
  <c r="J2172" i="3" s="1"/>
  <c r="J2173" i="3" s="1"/>
  <c r="J2174" i="3" s="1"/>
  <c r="J2175" i="3" s="1"/>
  <c r="J2176" i="3" s="1"/>
  <c r="J2177" i="3" s="1"/>
  <c r="J2178" i="3" s="1"/>
  <c r="O30" i="1"/>
  <c r="O29" i="1"/>
  <c r="O27" i="1"/>
  <c r="O26" i="1"/>
  <c r="O24" i="1"/>
  <c r="O23" i="1"/>
  <c r="O22" i="1"/>
  <c r="O20" i="1"/>
  <c r="O19" i="1"/>
  <c r="J728" i="3" s="1"/>
  <c r="J729" i="3" s="1"/>
  <c r="J730" i="3" s="1"/>
  <c r="J731" i="3" s="1"/>
  <c r="J732" i="3" s="1"/>
  <c r="J733" i="3" s="1"/>
  <c r="J734" i="3" s="1"/>
  <c r="J735" i="3" s="1"/>
  <c r="J736" i="3" s="1"/>
  <c r="J737" i="3" s="1"/>
  <c r="J738" i="3" s="1"/>
  <c r="J739" i="3" s="1"/>
  <c r="J740" i="3" s="1"/>
  <c r="J741" i="3" s="1"/>
  <c r="J742" i="3" s="1"/>
  <c r="J743" i="3" s="1"/>
  <c r="J744" i="3" s="1"/>
  <c r="J745" i="3" s="1"/>
  <c r="J746" i="3" s="1"/>
  <c r="J747" i="3" s="1"/>
  <c r="J748" i="3" s="1"/>
  <c r="J749" i="3" s="1"/>
  <c r="J750" i="3" s="1"/>
  <c r="J751" i="3" s="1"/>
  <c r="J752" i="3" s="1"/>
  <c r="J753" i="3" s="1"/>
  <c r="J754" i="3" s="1"/>
  <c r="J755" i="3" s="1"/>
  <c r="J756" i="3" s="1"/>
  <c r="J757" i="3" s="1"/>
  <c r="J758" i="3" s="1"/>
  <c r="J759" i="3" s="1"/>
  <c r="J760" i="3" s="1"/>
  <c r="J761" i="3" s="1"/>
  <c r="J762" i="3" s="1"/>
  <c r="J763" i="3" s="1"/>
  <c r="J764" i="3" s="1"/>
  <c r="J765" i="3" s="1"/>
  <c r="J766" i="3" s="1"/>
  <c r="J767" i="3" s="1"/>
  <c r="J768" i="3" s="1"/>
  <c r="J769" i="3" s="1"/>
  <c r="J770" i="3" s="1"/>
  <c r="J771" i="3" s="1"/>
  <c r="J772" i="3" s="1"/>
  <c r="J773" i="3" s="1"/>
  <c r="J774" i="3" s="1"/>
  <c r="J775" i="3" s="1"/>
  <c r="J776" i="3" s="1"/>
  <c r="J777" i="3" s="1"/>
  <c r="J778" i="3" s="1"/>
  <c r="J779" i="3" s="1"/>
  <c r="J780" i="3" s="1"/>
  <c r="J781" i="3" s="1"/>
  <c r="J782" i="3" s="1"/>
  <c r="J783" i="3" s="1"/>
  <c r="J784" i="3" s="1"/>
  <c r="J785" i="3" s="1"/>
  <c r="J786" i="3" s="1"/>
  <c r="J787" i="3" s="1"/>
  <c r="J788" i="3" s="1"/>
  <c r="J789" i="3" s="1"/>
  <c r="J790" i="3" s="1"/>
  <c r="J791" i="3" s="1"/>
  <c r="J792" i="3" s="1"/>
  <c r="O17" i="1"/>
  <c r="O16" i="1"/>
  <c r="O15" i="1"/>
  <c r="O14" i="1"/>
  <c r="O13" i="1"/>
  <c r="O11" i="1"/>
  <c r="O10" i="1"/>
  <c r="O8" i="1"/>
  <c r="O7" i="1"/>
  <c r="O6" i="1"/>
  <c r="O5" i="1"/>
  <c r="O4" i="1"/>
  <c r="O3" i="1"/>
  <c r="O2" i="1"/>
  <c r="N48" i="1"/>
  <c r="N47" i="1"/>
  <c r="N46" i="1"/>
  <c r="N45" i="1"/>
  <c r="N44" i="1"/>
  <c r="N43" i="1"/>
  <c r="N41" i="1"/>
  <c r="N40" i="1"/>
  <c r="N39" i="1"/>
  <c r="N38" i="1"/>
  <c r="N37" i="1"/>
  <c r="N36" i="1"/>
  <c r="H1718" i="3" s="1"/>
  <c r="H1719" i="3" s="1"/>
  <c r="H1720" i="3" s="1"/>
  <c r="H1721" i="3" s="1"/>
  <c r="H1722" i="3" s="1"/>
  <c r="H1723" i="3" s="1"/>
  <c r="H1724" i="3" s="1"/>
  <c r="H1725" i="3" s="1"/>
  <c r="H1726" i="3" s="1"/>
  <c r="H1727" i="3" s="1"/>
  <c r="H1728" i="3" s="1"/>
  <c r="H1729" i="3" s="1"/>
  <c r="H1730" i="3" s="1"/>
  <c r="H1731" i="3" s="1"/>
  <c r="H1732" i="3" s="1"/>
  <c r="H1733" i="3" s="1"/>
  <c r="H1734" i="3" s="1"/>
  <c r="H1735" i="3" s="1"/>
  <c r="H1736" i="3" s="1"/>
  <c r="H1737" i="3" s="1"/>
  <c r="H1738" i="3" s="1"/>
  <c r="H1739" i="3" s="1"/>
  <c r="H1740" i="3" s="1"/>
  <c r="H1741" i="3" s="1"/>
  <c r="H1742" i="3" s="1"/>
  <c r="H1743" i="3" s="1"/>
  <c r="H1744" i="3" s="1"/>
  <c r="H1745" i="3" s="1"/>
  <c r="H1746" i="3" s="1"/>
  <c r="H1747" i="3" s="1"/>
  <c r="H1748" i="3" s="1"/>
  <c r="H1749" i="3" s="1"/>
  <c r="H1750" i="3" s="1"/>
  <c r="H1751" i="3" s="1"/>
  <c r="H1752" i="3" s="1"/>
  <c r="H1753" i="3" s="1"/>
  <c r="H1754" i="3" s="1"/>
  <c r="H1755" i="3" s="1"/>
  <c r="H1756" i="3" s="1"/>
  <c r="H1757" i="3" s="1"/>
  <c r="H1758" i="3" s="1"/>
  <c r="H1759" i="3" s="1"/>
  <c r="H1760" i="3" s="1"/>
  <c r="H1761" i="3" s="1"/>
  <c r="H1762" i="3" s="1"/>
  <c r="H1763" i="3" s="1"/>
  <c r="H1764" i="3" s="1"/>
  <c r="H1765" i="3" s="1"/>
  <c r="H1766" i="3" s="1"/>
  <c r="H1767" i="3" s="1"/>
  <c r="H1768" i="3" s="1"/>
  <c r="H1769" i="3" s="1"/>
  <c r="H1770" i="3" s="1"/>
  <c r="H1771" i="3" s="1"/>
  <c r="H1772" i="3" s="1"/>
  <c r="H1773" i="3" s="1"/>
  <c r="H1774" i="3" s="1"/>
  <c r="H1775" i="3" s="1"/>
  <c r="H1776" i="3" s="1"/>
  <c r="H1777" i="3" s="1"/>
  <c r="H1778" i="3" s="1"/>
  <c r="H1779" i="3" s="1"/>
  <c r="H1780" i="3" s="1"/>
  <c r="H1781" i="3" s="1"/>
  <c r="H1782" i="3" s="1"/>
  <c r="N34" i="1"/>
  <c r="N33" i="1"/>
  <c r="H2642" i="3" s="1"/>
  <c r="H2643" i="3" s="1"/>
  <c r="H2644" i="3" s="1"/>
  <c r="H2645" i="3" s="1"/>
  <c r="H2646" i="3" s="1"/>
  <c r="H2647" i="3" s="1"/>
  <c r="H2648" i="3" s="1"/>
  <c r="H2649" i="3" s="1"/>
  <c r="H2650" i="3" s="1"/>
  <c r="H2651" i="3" s="1"/>
  <c r="H2652" i="3" s="1"/>
  <c r="H2653" i="3" s="1"/>
  <c r="H2654" i="3" s="1"/>
  <c r="H2655" i="3" s="1"/>
  <c r="H2656" i="3" s="1"/>
  <c r="H2657" i="3" s="1"/>
  <c r="H2658" i="3" s="1"/>
  <c r="H2659" i="3" s="1"/>
  <c r="H2660" i="3" s="1"/>
  <c r="H2661" i="3" s="1"/>
  <c r="H2662" i="3" s="1"/>
  <c r="H2663" i="3" s="1"/>
  <c r="H2664" i="3" s="1"/>
  <c r="H2665" i="3" s="1"/>
  <c r="H2666" i="3" s="1"/>
  <c r="H2667" i="3" s="1"/>
  <c r="H2668" i="3" s="1"/>
  <c r="H2669" i="3" s="1"/>
  <c r="H2670" i="3" s="1"/>
  <c r="H2671" i="3" s="1"/>
  <c r="H2672" i="3" s="1"/>
  <c r="H2673" i="3" s="1"/>
  <c r="H2674" i="3" s="1"/>
  <c r="H2675" i="3" s="1"/>
  <c r="H2676" i="3" s="1"/>
  <c r="H2677" i="3" s="1"/>
  <c r="H2678" i="3" s="1"/>
  <c r="H2679" i="3" s="1"/>
  <c r="H2680" i="3" s="1"/>
  <c r="H2681" i="3" s="1"/>
  <c r="H2682" i="3" s="1"/>
  <c r="H2683" i="3" s="1"/>
  <c r="H2684" i="3" s="1"/>
  <c r="H2685" i="3" s="1"/>
  <c r="H2686" i="3" s="1"/>
  <c r="H2687" i="3" s="1"/>
  <c r="H2688" i="3" s="1"/>
  <c r="H2689" i="3" s="1"/>
  <c r="H2690" i="3" s="1"/>
  <c r="H2691" i="3" s="1"/>
  <c r="H2692" i="3" s="1"/>
  <c r="H2693" i="3" s="1"/>
  <c r="H2694" i="3" s="1"/>
  <c r="H2695" i="3" s="1"/>
  <c r="H2696" i="3" s="1"/>
  <c r="H2697" i="3" s="1"/>
  <c r="H2698" i="3" s="1"/>
  <c r="H2699" i="3" s="1"/>
  <c r="H2700" i="3" s="1"/>
  <c r="H2701" i="3" s="1"/>
  <c r="H2702" i="3" s="1"/>
  <c r="H2703" i="3" s="1"/>
  <c r="H2704" i="3" s="1"/>
  <c r="H2705" i="3" s="1"/>
  <c r="H2706" i="3" s="1"/>
  <c r="N32" i="1"/>
  <c r="N31" i="1"/>
  <c r="N30" i="1"/>
  <c r="N29" i="1"/>
  <c r="H1652" i="3" s="1"/>
  <c r="H1653" i="3" s="1"/>
  <c r="H1654" i="3" s="1"/>
  <c r="H1655" i="3" s="1"/>
  <c r="H1656" i="3" s="1"/>
  <c r="H1657" i="3" s="1"/>
  <c r="H1658" i="3" s="1"/>
  <c r="H1659" i="3" s="1"/>
  <c r="H1660" i="3" s="1"/>
  <c r="H1661" i="3" s="1"/>
  <c r="H1662" i="3" s="1"/>
  <c r="H1663" i="3" s="1"/>
  <c r="H1664" i="3" s="1"/>
  <c r="H1665" i="3" s="1"/>
  <c r="H1666" i="3" s="1"/>
  <c r="H1667" i="3" s="1"/>
  <c r="H1668" i="3" s="1"/>
  <c r="H1669" i="3" s="1"/>
  <c r="H1670" i="3" s="1"/>
  <c r="H1671" i="3" s="1"/>
  <c r="H1672" i="3" s="1"/>
  <c r="H1673" i="3" s="1"/>
  <c r="H1674" i="3" s="1"/>
  <c r="H1675" i="3" s="1"/>
  <c r="H1676" i="3" s="1"/>
  <c r="H1677" i="3" s="1"/>
  <c r="H1678" i="3" s="1"/>
  <c r="H1679" i="3" s="1"/>
  <c r="H1680" i="3" s="1"/>
  <c r="H1681" i="3" s="1"/>
  <c r="H1682" i="3" s="1"/>
  <c r="H1683" i="3" s="1"/>
  <c r="H1684" i="3" s="1"/>
  <c r="H1685" i="3" s="1"/>
  <c r="H1686" i="3" s="1"/>
  <c r="H1687" i="3" s="1"/>
  <c r="H1688" i="3" s="1"/>
  <c r="H1689" i="3" s="1"/>
  <c r="H1690" i="3" s="1"/>
  <c r="H1691" i="3" s="1"/>
  <c r="H1692" i="3" s="1"/>
  <c r="H1693" i="3" s="1"/>
  <c r="H1694" i="3" s="1"/>
  <c r="H1695" i="3" s="1"/>
  <c r="H1696" i="3" s="1"/>
  <c r="H1697" i="3" s="1"/>
  <c r="H1698" i="3" s="1"/>
  <c r="H1699" i="3" s="1"/>
  <c r="H1700" i="3" s="1"/>
  <c r="H1701" i="3" s="1"/>
  <c r="H1702" i="3" s="1"/>
  <c r="H1703" i="3" s="1"/>
  <c r="H1704" i="3" s="1"/>
  <c r="H1705" i="3" s="1"/>
  <c r="H1706" i="3" s="1"/>
  <c r="H1707" i="3" s="1"/>
  <c r="H1708" i="3" s="1"/>
  <c r="H1709" i="3" s="1"/>
  <c r="H1710" i="3" s="1"/>
  <c r="H1711" i="3" s="1"/>
  <c r="H1712" i="3" s="1"/>
  <c r="H1713" i="3" s="1"/>
  <c r="H1714" i="3" s="1"/>
  <c r="H1715" i="3" s="1"/>
  <c r="H1716" i="3" s="1"/>
  <c r="N27" i="1"/>
  <c r="N26" i="1"/>
  <c r="N24" i="1"/>
  <c r="N23" i="1"/>
  <c r="N22" i="1"/>
  <c r="N20" i="1"/>
  <c r="N19" i="1"/>
  <c r="N17" i="1"/>
  <c r="N16" i="1"/>
  <c r="N15" i="1"/>
  <c r="N14" i="1"/>
  <c r="N13" i="1"/>
  <c r="N11" i="1"/>
  <c r="N10" i="1"/>
  <c r="N8" i="1"/>
  <c r="N7" i="1"/>
  <c r="N6" i="1"/>
  <c r="N5" i="1"/>
  <c r="N4" i="1"/>
  <c r="N3" i="1"/>
  <c r="N2" i="1"/>
  <c r="R43" i="1"/>
  <c r="J1652" i="3" l="1"/>
  <c r="J1653" i="3" s="1"/>
  <c r="J1654" i="3" s="1"/>
  <c r="J1655" i="3" s="1"/>
  <c r="J1656" i="3" s="1"/>
  <c r="J1657" i="3" s="1"/>
  <c r="J1658" i="3" s="1"/>
  <c r="J1659" i="3" s="1"/>
  <c r="J1660" i="3" s="1"/>
  <c r="J1661" i="3" s="1"/>
  <c r="J1662" i="3" s="1"/>
  <c r="J1663" i="3" s="1"/>
  <c r="J1664" i="3" s="1"/>
  <c r="J1665" i="3" s="1"/>
  <c r="J1666" i="3" s="1"/>
  <c r="J1667" i="3" s="1"/>
  <c r="J1668" i="3" s="1"/>
  <c r="J1669" i="3" s="1"/>
  <c r="J1670" i="3" s="1"/>
  <c r="J1671" i="3" s="1"/>
  <c r="J1672" i="3" s="1"/>
  <c r="J1673" i="3" s="1"/>
  <c r="J1674" i="3" s="1"/>
  <c r="J1675" i="3" s="1"/>
  <c r="J1676" i="3" s="1"/>
  <c r="J1677" i="3" s="1"/>
  <c r="J1678" i="3" s="1"/>
  <c r="J1679" i="3" s="1"/>
  <c r="J1680" i="3" s="1"/>
  <c r="J1681" i="3" s="1"/>
  <c r="J1682" i="3" s="1"/>
  <c r="J1683" i="3" s="1"/>
  <c r="J1684" i="3" s="1"/>
  <c r="J1685" i="3" s="1"/>
  <c r="J1686" i="3" s="1"/>
  <c r="J1687" i="3" s="1"/>
  <c r="J1688" i="3" s="1"/>
  <c r="J1689" i="3" s="1"/>
  <c r="J1690" i="3" s="1"/>
  <c r="J1691" i="3" s="1"/>
  <c r="J1692" i="3" s="1"/>
  <c r="J1693" i="3" s="1"/>
  <c r="J1694" i="3" s="1"/>
  <c r="J1695" i="3" s="1"/>
  <c r="J1696" i="3" s="1"/>
  <c r="J1697" i="3" s="1"/>
  <c r="J1698" i="3" s="1"/>
  <c r="J1699" i="3" s="1"/>
  <c r="J1700" i="3" s="1"/>
  <c r="J1701" i="3" s="1"/>
  <c r="J1702" i="3" s="1"/>
  <c r="J1703" i="3" s="1"/>
  <c r="J1704" i="3" s="1"/>
  <c r="J1705" i="3" s="1"/>
  <c r="J1706" i="3" s="1"/>
  <c r="J1707" i="3" s="1"/>
  <c r="J1708" i="3" s="1"/>
  <c r="J1709" i="3" s="1"/>
  <c r="J1710" i="3" s="1"/>
  <c r="J1711" i="3" s="1"/>
  <c r="J1712" i="3" s="1"/>
  <c r="J1713" i="3" s="1"/>
  <c r="J1714" i="3" s="1"/>
  <c r="J1715" i="3" s="1"/>
  <c r="J1716" i="3" s="1"/>
  <c r="J530" i="3"/>
  <c r="J531" i="3" s="1"/>
  <c r="J532" i="3" s="1"/>
  <c r="J533" i="3" s="1"/>
  <c r="J534" i="3" s="1"/>
  <c r="J535" i="3" s="1"/>
  <c r="J536" i="3" s="1"/>
  <c r="J537" i="3" s="1"/>
  <c r="J538" i="3" s="1"/>
  <c r="J539" i="3" s="1"/>
  <c r="J540" i="3" s="1"/>
  <c r="J541" i="3" s="1"/>
  <c r="J542" i="3" s="1"/>
  <c r="J543" i="3" s="1"/>
  <c r="J544" i="3" s="1"/>
  <c r="J545" i="3" s="1"/>
  <c r="J546" i="3" s="1"/>
  <c r="J547" i="3" s="1"/>
  <c r="J548" i="3" s="1"/>
  <c r="J549" i="3" s="1"/>
  <c r="J550" i="3" s="1"/>
  <c r="J551" i="3" s="1"/>
  <c r="J552" i="3" s="1"/>
  <c r="J553" i="3" s="1"/>
  <c r="J554" i="3" s="1"/>
  <c r="J555" i="3" s="1"/>
  <c r="J556" i="3" s="1"/>
  <c r="J557" i="3" s="1"/>
  <c r="J558" i="3" s="1"/>
  <c r="J559" i="3" s="1"/>
  <c r="J560" i="3" s="1"/>
  <c r="J561" i="3" s="1"/>
  <c r="J562" i="3" s="1"/>
  <c r="J563" i="3" s="1"/>
  <c r="J564" i="3" s="1"/>
  <c r="J565" i="3" s="1"/>
  <c r="J566" i="3" s="1"/>
  <c r="J567" i="3" s="1"/>
  <c r="J568" i="3" s="1"/>
  <c r="J569" i="3" s="1"/>
  <c r="J570" i="3" s="1"/>
  <c r="J571" i="3" s="1"/>
  <c r="J572" i="3" s="1"/>
  <c r="J573" i="3" s="1"/>
  <c r="J574" i="3" s="1"/>
  <c r="J575" i="3" s="1"/>
  <c r="J576" i="3" s="1"/>
  <c r="J577" i="3" s="1"/>
  <c r="J578" i="3" s="1"/>
  <c r="J579" i="3" s="1"/>
  <c r="J580" i="3" s="1"/>
  <c r="J581" i="3" s="1"/>
  <c r="J582" i="3" s="1"/>
  <c r="J583" i="3" s="1"/>
  <c r="J584" i="3" s="1"/>
  <c r="J585" i="3" s="1"/>
  <c r="J586" i="3" s="1"/>
  <c r="J587" i="3" s="1"/>
  <c r="J588" i="3" s="1"/>
  <c r="J589" i="3" s="1"/>
  <c r="J590" i="3" s="1"/>
  <c r="J591" i="3" s="1"/>
  <c r="J592" i="3" s="1"/>
  <c r="J593" i="3" s="1"/>
  <c r="J594" i="3" s="1"/>
  <c r="J662" i="3"/>
  <c r="J663" i="3" s="1"/>
  <c r="J664" i="3" s="1"/>
  <c r="J665" i="3" s="1"/>
  <c r="J666" i="3" s="1"/>
  <c r="J667" i="3" s="1"/>
  <c r="J668" i="3" s="1"/>
  <c r="J669" i="3" s="1"/>
  <c r="J670" i="3" s="1"/>
  <c r="J671" i="3" s="1"/>
  <c r="J672" i="3" s="1"/>
  <c r="J673" i="3" s="1"/>
  <c r="J674" i="3" s="1"/>
  <c r="J675" i="3" s="1"/>
  <c r="J676" i="3" s="1"/>
  <c r="J677" i="3" s="1"/>
  <c r="J678" i="3" s="1"/>
  <c r="J679" i="3" s="1"/>
  <c r="J680" i="3" s="1"/>
  <c r="J681" i="3" s="1"/>
  <c r="J682" i="3" s="1"/>
  <c r="J683" i="3" s="1"/>
  <c r="J684" i="3" s="1"/>
  <c r="J685" i="3" s="1"/>
  <c r="J686" i="3" s="1"/>
  <c r="J687" i="3" s="1"/>
  <c r="J688" i="3" s="1"/>
  <c r="J689" i="3" s="1"/>
  <c r="J690" i="3" s="1"/>
  <c r="J691" i="3" s="1"/>
  <c r="J692" i="3" s="1"/>
  <c r="J693" i="3" s="1"/>
  <c r="J694" i="3" s="1"/>
  <c r="J695" i="3" s="1"/>
  <c r="J696" i="3" s="1"/>
  <c r="J697" i="3" s="1"/>
  <c r="J698" i="3" s="1"/>
  <c r="J699" i="3" s="1"/>
  <c r="J700" i="3" s="1"/>
  <c r="J701" i="3" s="1"/>
  <c r="J702" i="3" s="1"/>
  <c r="J703" i="3" s="1"/>
  <c r="J704" i="3" s="1"/>
  <c r="J705" i="3" s="1"/>
  <c r="J706" i="3" s="1"/>
  <c r="J707" i="3" s="1"/>
  <c r="J708" i="3" s="1"/>
  <c r="J709" i="3" s="1"/>
  <c r="J710" i="3" s="1"/>
  <c r="J711" i="3" s="1"/>
  <c r="J712" i="3" s="1"/>
  <c r="J713" i="3" s="1"/>
  <c r="J714" i="3" s="1"/>
  <c r="J715" i="3" s="1"/>
  <c r="J716" i="3" s="1"/>
  <c r="J717" i="3" s="1"/>
  <c r="J718" i="3" s="1"/>
  <c r="J719" i="3" s="1"/>
  <c r="J720" i="3" s="1"/>
  <c r="J721" i="3" s="1"/>
  <c r="J722" i="3" s="1"/>
  <c r="J723" i="3" s="1"/>
  <c r="J724" i="3" s="1"/>
  <c r="J725" i="3" s="1"/>
  <c r="J726" i="3" s="1"/>
  <c r="J860" i="3"/>
  <c r="J861" i="3" s="1"/>
  <c r="J862" i="3" s="1"/>
  <c r="J863" i="3" s="1"/>
  <c r="J864" i="3" s="1"/>
  <c r="J865" i="3" s="1"/>
  <c r="J866" i="3" s="1"/>
  <c r="J867" i="3" s="1"/>
  <c r="J868" i="3" s="1"/>
  <c r="J869" i="3" s="1"/>
  <c r="J870" i="3" s="1"/>
  <c r="J871" i="3" s="1"/>
  <c r="J872" i="3" s="1"/>
  <c r="J873" i="3" s="1"/>
  <c r="J874" i="3" s="1"/>
  <c r="J875" i="3" s="1"/>
  <c r="J876" i="3" s="1"/>
  <c r="J877" i="3" s="1"/>
  <c r="J878" i="3" s="1"/>
  <c r="J879" i="3" s="1"/>
  <c r="J880" i="3" s="1"/>
  <c r="J881" i="3" s="1"/>
  <c r="J882" i="3" s="1"/>
  <c r="J883" i="3" s="1"/>
  <c r="J884" i="3" s="1"/>
  <c r="J885" i="3" s="1"/>
  <c r="J886" i="3" s="1"/>
  <c r="J887" i="3" s="1"/>
  <c r="J888" i="3" s="1"/>
  <c r="J889" i="3" s="1"/>
  <c r="J890" i="3" s="1"/>
  <c r="J891" i="3" s="1"/>
  <c r="J892" i="3" s="1"/>
  <c r="J893" i="3" s="1"/>
  <c r="J894" i="3" s="1"/>
  <c r="J895" i="3" s="1"/>
  <c r="J896" i="3" s="1"/>
  <c r="J897" i="3" s="1"/>
  <c r="J898" i="3" s="1"/>
  <c r="J899" i="3" s="1"/>
  <c r="J900" i="3" s="1"/>
  <c r="J901" i="3" s="1"/>
  <c r="J902" i="3" s="1"/>
  <c r="J903" i="3" s="1"/>
  <c r="J904" i="3" s="1"/>
  <c r="J905" i="3" s="1"/>
  <c r="J906" i="3" s="1"/>
  <c r="J907" i="3" s="1"/>
  <c r="J908" i="3" s="1"/>
  <c r="J909" i="3" s="1"/>
  <c r="J910" i="3" s="1"/>
  <c r="J911" i="3" s="1"/>
  <c r="J912" i="3" s="1"/>
  <c r="J913" i="3" s="1"/>
  <c r="J914" i="3" s="1"/>
  <c r="J915" i="3" s="1"/>
  <c r="J916" i="3" s="1"/>
  <c r="J917" i="3" s="1"/>
  <c r="J918" i="3" s="1"/>
  <c r="J919" i="3" s="1"/>
  <c r="J920" i="3" s="1"/>
  <c r="J921" i="3" s="1"/>
  <c r="J922" i="3" s="1"/>
  <c r="J923" i="3" s="1"/>
  <c r="J924" i="3" s="1"/>
  <c r="J1916" i="3"/>
  <c r="J1917" i="3" s="1"/>
  <c r="J1918" i="3" s="1"/>
  <c r="J1919" i="3" s="1"/>
  <c r="J1920" i="3" s="1"/>
  <c r="J1921" i="3" s="1"/>
  <c r="J1922" i="3" s="1"/>
  <c r="J1923" i="3" s="1"/>
  <c r="J1924" i="3" s="1"/>
  <c r="J1925" i="3" s="1"/>
  <c r="J1926" i="3" s="1"/>
  <c r="J1927" i="3" s="1"/>
  <c r="J1928" i="3" s="1"/>
  <c r="J1929" i="3" s="1"/>
  <c r="J1930" i="3" s="1"/>
  <c r="J1931" i="3" s="1"/>
  <c r="J1932" i="3" s="1"/>
  <c r="J1933" i="3" s="1"/>
  <c r="J1934" i="3" s="1"/>
  <c r="J1935" i="3" s="1"/>
  <c r="J1936" i="3" s="1"/>
  <c r="J1937" i="3" s="1"/>
  <c r="J1938" i="3" s="1"/>
  <c r="J1939" i="3" s="1"/>
  <c r="J1940" i="3" s="1"/>
  <c r="J1941" i="3" s="1"/>
  <c r="J1942" i="3" s="1"/>
  <c r="J1943" i="3" s="1"/>
  <c r="J1944" i="3" s="1"/>
  <c r="J1945" i="3" s="1"/>
  <c r="J1946" i="3" s="1"/>
  <c r="J1947" i="3" s="1"/>
  <c r="J1948" i="3" s="1"/>
  <c r="J1949" i="3" s="1"/>
  <c r="J1950" i="3" s="1"/>
  <c r="J1951" i="3" s="1"/>
  <c r="J1952" i="3" s="1"/>
  <c r="J1953" i="3" s="1"/>
  <c r="J1954" i="3" s="1"/>
  <c r="J1955" i="3" s="1"/>
  <c r="J1956" i="3" s="1"/>
  <c r="J1957" i="3" s="1"/>
  <c r="J1958" i="3" s="1"/>
  <c r="J1959" i="3" s="1"/>
  <c r="J1960" i="3" s="1"/>
  <c r="J1961" i="3" s="1"/>
  <c r="J1962" i="3" s="1"/>
  <c r="J1963" i="3" s="1"/>
  <c r="J1964" i="3" s="1"/>
  <c r="J1965" i="3" s="1"/>
  <c r="J1966" i="3" s="1"/>
  <c r="J1967" i="3" s="1"/>
  <c r="J1968" i="3" s="1"/>
  <c r="J1969" i="3" s="1"/>
  <c r="J1970" i="3" s="1"/>
  <c r="J1971" i="3" s="1"/>
  <c r="J1972" i="3" s="1"/>
  <c r="J1973" i="3" s="1"/>
  <c r="J1974" i="3" s="1"/>
  <c r="J1975" i="3" s="1"/>
  <c r="J1976" i="3" s="1"/>
  <c r="J1977" i="3" s="1"/>
  <c r="J1978" i="3" s="1"/>
  <c r="J1979" i="3" s="1"/>
  <c r="J1980" i="3" s="1"/>
  <c r="J1322" i="3"/>
  <c r="J1323" i="3" s="1"/>
  <c r="J1324" i="3" s="1"/>
  <c r="J1325" i="3" s="1"/>
  <c r="J1326" i="3" s="1"/>
  <c r="J1327" i="3" s="1"/>
  <c r="J1328" i="3" s="1"/>
  <c r="J1329" i="3" s="1"/>
  <c r="J1330" i="3" s="1"/>
  <c r="J1331" i="3" s="1"/>
  <c r="J1332" i="3" s="1"/>
  <c r="J1333" i="3" s="1"/>
  <c r="J1334" i="3" s="1"/>
  <c r="J1335" i="3" s="1"/>
  <c r="J1336" i="3" s="1"/>
  <c r="J1337" i="3" s="1"/>
  <c r="J1338" i="3" s="1"/>
  <c r="J1339" i="3" s="1"/>
  <c r="J1340" i="3" s="1"/>
  <c r="J1341" i="3" s="1"/>
  <c r="J1342" i="3" s="1"/>
  <c r="J1343" i="3" s="1"/>
  <c r="J1344" i="3" s="1"/>
  <c r="J1345" i="3" s="1"/>
  <c r="J1346" i="3" s="1"/>
  <c r="J1347" i="3" s="1"/>
  <c r="J1348" i="3" s="1"/>
  <c r="J1349" i="3" s="1"/>
  <c r="J1350" i="3" s="1"/>
  <c r="J1351" i="3" s="1"/>
  <c r="J1352" i="3" s="1"/>
  <c r="J1353" i="3" s="1"/>
  <c r="J1354" i="3" s="1"/>
  <c r="J1355" i="3" s="1"/>
  <c r="J1356" i="3" s="1"/>
  <c r="J1357" i="3" s="1"/>
  <c r="J1358" i="3" s="1"/>
  <c r="J1359" i="3" s="1"/>
  <c r="J1360" i="3" s="1"/>
  <c r="J1361" i="3" s="1"/>
  <c r="J1362" i="3" s="1"/>
  <c r="J1363" i="3" s="1"/>
  <c r="J1364" i="3" s="1"/>
  <c r="J1365" i="3" s="1"/>
  <c r="J1366" i="3" s="1"/>
  <c r="J1367" i="3" s="1"/>
  <c r="J1368" i="3" s="1"/>
  <c r="J1369" i="3" s="1"/>
  <c r="J1370" i="3" s="1"/>
  <c r="J1371" i="3" s="1"/>
  <c r="J1372" i="3" s="1"/>
  <c r="J1373" i="3" s="1"/>
  <c r="J1374" i="3" s="1"/>
  <c r="J1375" i="3" s="1"/>
  <c r="J1376" i="3" s="1"/>
  <c r="J1377" i="3" s="1"/>
  <c r="J1378" i="3" s="1"/>
  <c r="J1379" i="3" s="1"/>
  <c r="J1380" i="3" s="1"/>
  <c r="J1381" i="3" s="1"/>
  <c r="J1382" i="3" s="1"/>
  <c r="J1383" i="3" s="1"/>
  <c r="J1384" i="3" s="1"/>
  <c r="J1385" i="3" s="1"/>
  <c r="J1386" i="3" s="1"/>
  <c r="J398" i="3"/>
  <c r="J399" i="3" s="1"/>
  <c r="J400" i="3" s="1"/>
  <c r="J401" i="3" s="1"/>
  <c r="J402" i="3" s="1"/>
  <c r="J403" i="3" s="1"/>
  <c r="J404" i="3" s="1"/>
  <c r="J405" i="3" s="1"/>
  <c r="J406" i="3" s="1"/>
  <c r="J407" i="3" s="1"/>
  <c r="J408" i="3" s="1"/>
  <c r="J409" i="3" s="1"/>
  <c r="J410" i="3" s="1"/>
  <c r="J411" i="3" s="1"/>
  <c r="J412" i="3" s="1"/>
  <c r="J413" i="3" s="1"/>
  <c r="J414" i="3" s="1"/>
  <c r="J415" i="3" s="1"/>
  <c r="J416" i="3" s="1"/>
  <c r="J417" i="3" s="1"/>
  <c r="J418" i="3" s="1"/>
  <c r="J419" i="3" s="1"/>
  <c r="J420" i="3" s="1"/>
  <c r="J421" i="3" s="1"/>
  <c r="J422" i="3" s="1"/>
  <c r="J423" i="3" s="1"/>
  <c r="J424" i="3" s="1"/>
  <c r="J425" i="3" s="1"/>
  <c r="J426" i="3" s="1"/>
  <c r="J427" i="3" s="1"/>
  <c r="J428" i="3" s="1"/>
  <c r="J429" i="3" s="1"/>
  <c r="J430" i="3" s="1"/>
  <c r="J431" i="3" s="1"/>
  <c r="J432" i="3" s="1"/>
  <c r="J433" i="3" s="1"/>
  <c r="J434" i="3" s="1"/>
  <c r="J435" i="3" s="1"/>
  <c r="J436" i="3" s="1"/>
  <c r="J437" i="3" s="1"/>
  <c r="J438" i="3" s="1"/>
  <c r="J439" i="3" s="1"/>
  <c r="J440" i="3" s="1"/>
  <c r="J441" i="3" s="1"/>
  <c r="J442" i="3" s="1"/>
  <c r="J443" i="3" s="1"/>
  <c r="J444" i="3" s="1"/>
  <c r="J445" i="3" s="1"/>
  <c r="J446" i="3" s="1"/>
  <c r="J447" i="3" s="1"/>
  <c r="J448" i="3" s="1"/>
  <c r="J449" i="3" s="1"/>
  <c r="J450" i="3" s="1"/>
  <c r="J451" i="3" s="1"/>
  <c r="J452" i="3" s="1"/>
  <c r="J453" i="3" s="1"/>
  <c r="J454" i="3" s="1"/>
  <c r="J455" i="3" s="1"/>
  <c r="J456" i="3" s="1"/>
  <c r="J457" i="3" s="1"/>
  <c r="J458" i="3" s="1"/>
  <c r="J459" i="3" s="1"/>
  <c r="J460" i="3" s="1"/>
  <c r="J461" i="3" s="1"/>
  <c r="J462" i="3" s="1"/>
  <c r="J464" i="3"/>
  <c r="J465" i="3" s="1"/>
  <c r="J466" i="3" s="1"/>
  <c r="J467" i="3" s="1"/>
  <c r="J468" i="3" s="1"/>
  <c r="J469" i="3" s="1"/>
  <c r="J470" i="3" s="1"/>
  <c r="J471" i="3" s="1"/>
  <c r="J472" i="3" s="1"/>
  <c r="J473" i="3" s="1"/>
  <c r="J474" i="3" s="1"/>
  <c r="J475" i="3" s="1"/>
  <c r="J476" i="3" s="1"/>
  <c r="J477" i="3" s="1"/>
  <c r="J478" i="3" s="1"/>
  <c r="J479" i="3" s="1"/>
  <c r="J480" i="3" s="1"/>
  <c r="J481" i="3" s="1"/>
  <c r="J482" i="3" s="1"/>
  <c r="J483" i="3" s="1"/>
  <c r="J484" i="3" s="1"/>
  <c r="J485" i="3" s="1"/>
  <c r="J486" i="3" s="1"/>
  <c r="J487" i="3" s="1"/>
  <c r="J488" i="3" s="1"/>
  <c r="J489" i="3" s="1"/>
  <c r="J490" i="3" s="1"/>
  <c r="J491" i="3" s="1"/>
  <c r="J492" i="3" s="1"/>
  <c r="J493" i="3" s="1"/>
  <c r="J494" i="3" s="1"/>
  <c r="J495" i="3" s="1"/>
  <c r="J496" i="3" s="1"/>
  <c r="J497" i="3" s="1"/>
  <c r="J498" i="3" s="1"/>
  <c r="J499" i="3" s="1"/>
  <c r="J500" i="3" s="1"/>
  <c r="J501" i="3" s="1"/>
  <c r="J502" i="3" s="1"/>
  <c r="J503" i="3" s="1"/>
  <c r="J504" i="3" s="1"/>
  <c r="J505" i="3" s="1"/>
  <c r="J506" i="3" s="1"/>
  <c r="J507" i="3" s="1"/>
  <c r="J508" i="3" s="1"/>
  <c r="J509" i="3" s="1"/>
  <c r="J510" i="3" s="1"/>
  <c r="J511" i="3" s="1"/>
  <c r="J512" i="3" s="1"/>
  <c r="J513" i="3" s="1"/>
  <c r="J514" i="3" s="1"/>
  <c r="J515" i="3" s="1"/>
  <c r="J516" i="3" s="1"/>
  <c r="J517" i="3" s="1"/>
  <c r="J518" i="3" s="1"/>
  <c r="J519" i="3" s="1"/>
  <c r="J520" i="3" s="1"/>
  <c r="J521" i="3" s="1"/>
  <c r="J522" i="3" s="1"/>
  <c r="J523" i="3" s="1"/>
  <c r="J524" i="3" s="1"/>
  <c r="J525" i="3" s="1"/>
  <c r="J526" i="3" s="1"/>
  <c r="J527" i="3" s="1"/>
  <c r="J528" i="3" s="1"/>
  <c r="J2642" i="3"/>
  <c r="J2643" i="3" s="1"/>
  <c r="J2644" i="3" s="1"/>
  <c r="J2645" i="3" s="1"/>
  <c r="J2646" i="3" s="1"/>
  <c r="J2647" i="3" s="1"/>
  <c r="J2648" i="3" s="1"/>
  <c r="J2649" i="3" s="1"/>
  <c r="J2650" i="3" s="1"/>
  <c r="J2651" i="3" s="1"/>
  <c r="J2652" i="3" s="1"/>
  <c r="J2653" i="3" s="1"/>
  <c r="J2654" i="3" s="1"/>
  <c r="J2655" i="3" s="1"/>
  <c r="J2656" i="3" s="1"/>
  <c r="J2657" i="3" s="1"/>
  <c r="J2658" i="3" s="1"/>
  <c r="J2659" i="3" s="1"/>
  <c r="J2660" i="3" s="1"/>
  <c r="J2661" i="3" s="1"/>
  <c r="J2662" i="3" s="1"/>
  <c r="J2663" i="3" s="1"/>
  <c r="J2664" i="3" s="1"/>
  <c r="J2665" i="3" s="1"/>
  <c r="J2666" i="3" s="1"/>
  <c r="J2667" i="3" s="1"/>
  <c r="J2668" i="3" s="1"/>
  <c r="J2669" i="3" s="1"/>
  <c r="J2670" i="3" s="1"/>
  <c r="J2671" i="3" s="1"/>
  <c r="J2672" i="3" s="1"/>
  <c r="J2673" i="3" s="1"/>
  <c r="J2674" i="3" s="1"/>
  <c r="J2675" i="3" s="1"/>
  <c r="J2676" i="3" s="1"/>
  <c r="J2677" i="3" s="1"/>
  <c r="J2678" i="3" s="1"/>
  <c r="J2679" i="3" s="1"/>
  <c r="J2680" i="3" s="1"/>
  <c r="J2681" i="3" s="1"/>
  <c r="J2682" i="3" s="1"/>
  <c r="J2683" i="3" s="1"/>
  <c r="J2684" i="3" s="1"/>
  <c r="J2685" i="3" s="1"/>
  <c r="J2686" i="3" s="1"/>
  <c r="J2687" i="3" s="1"/>
  <c r="J2688" i="3" s="1"/>
  <c r="J2689" i="3" s="1"/>
  <c r="J2690" i="3" s="1"/>
  <c r="J2691" i="3" s="1"/>
  <c r="J2692" i="3" s="1"/>
  <c r="J2693" i="3" s="1"/>
  <c r="J2694" i="3" s="1"/>
  <c r="J2695" i="3" s="1"/>
  <c r="J2696" i="3" s="1"/>
  <c r="J2697" i="3" s="1"/>
  <c r="J2698" i="3" s="1"/>
  <c r="J2699" i="3" s="1"/>
  <c r="J2700" i="3" s="1"/>
  <c r="J2701" i="3" s="1"/>
  <c r="J2702" i="3" s="1"/>
  <c r="J2703" i="3" s="1"/>
  <c r="J2704" i="3" s="1"/>
  <c r="J2705" i="3" s="1"/>
  <c r="J2706" i="3" s="1"/>
  <c r="J926" i="3"/>
  <c r="J927" i="3" s="1"/>
  <c r="J928" i="3" s="1"/>
  <c r="J929" i="3" s="1"/>
  <c r="J930" i="3" s="1"/>
  <c r="J931" i="3" s="1"/>
  <c r="J932" i="3" s="1"/>
  <c r="J933" i="3" s="1"/>
  <c r="J934" i="3" s="1"/>
  <c r="J935" i="3" s="1"/>
  <c r="J936" i="3" s="1"/>
  <c r="J937" i="3" s="1"/>
  <c r="J938" i="3" s="1"/>
  <c r="J939" i="3" s="1"/>
  <c r="J940" i="3" s="1"/>
  <c r="J941" i="3" s="1"/>
  <c r="J942" i="3" s="1"/>
  <c r="J943" i="3" s="1"/>
  <c r="J944" i="3" s="1"/>
  <c r="J945" i="3" s="1"/>
  <c r="J946" i="3" s="1"/>
  <c r="J947" i="3" s="1"/>
  <c r="J948" i="3" s="1"/>
  <c r="J949" i="3" s="1"/>
  <c r="J950" i="3" s="1"/>
  <c r="J951" i="3" s="1"/>
  <c r="J952" i="3" s="1"/>
  <c r="J953" i="3" s="1"/>
  <c r="J954" i="3" s="1"/>
  <c r="J955" i="3" s="1"/>
  <c r="J956" i="3" s="1"/>
  <c r="J957" i="3" s="1"/>
  <c r="J958" i="3" s="1"/>
  <c r="J959" i="3" s="1"/>
  <c r="J960" i="3" s="1"/>
  <c r="J961" i="3" s="1"/>
  <c r="J962" i="3" s="1"/>
  <c r="J963" i="3" s="1"/>
  <c r="J964" i="3" s="1"/>
  <c r="J965" i="3" s="1"/>
  <c r="J966" i="3" s="1"/>
  <c r="J967" i="3" s="1"/>
  <c r="J968" i="3" s="1"/>
  <c r="J969" i="3" s="1"/>
  <c r="J970" i="3" s="1"/>
  <c r="J971" i="3" s="1"/>
  <c r="J972" i="3" s="1"/>
  <c r="J973" i="3" s="1"/>
  <c r="J974" i="3" s="1"/>
  <c r="J975" i="3" s="1"/>
  <c r="J976" i="3" s="1"/>
  <c r="J977" i="3" s="1"/>
  <c r="J978" i="3" s="1"/>
  <c r="J979" i="3" s="1"/>
  <c r="J980" i="3" s="1"/>
  <c r="J981" i="3" s="1"/>
  <c r="J982" i="3" s="1"/>
  <c r="J983" i="3" s="1"/>
  <c r="J984" i="3" s="1"/>
  <c r="J985" i="3" s="1"/>
  <c r="J986" i="3" s="1"/>
  <c r="J987" i="3" s="1"/>
  <c r="J988" i="3" s="1"/>
  <c r="J989" i="3" s="1"/>
  <c r="J990" i="3" s="1"/>
  <c r="J992" i="3"/>
  <c r="J993" i="3" s="1"/>
  <c r="J994" i="3" s="1"/>
  <c r="J995" i="3" s="1"/>
  <c r="J996" i="3" s="1"/>
  <c r="J997" i="3" s="1"/>
  <c r="J998" i="3" s="1"/>
  <c r="J999" i="3" s="1"/>
  <c r="J1000" i="3" s="1"/>
  <c r="J1001" i="3" s="1"/>
  <c r="J1002" i="3" s="1"/>
  <c r="J1003" i="3" s="1"/>
  <c r="J1004" i="3" s="1"/>
  <c r="J1005" i="3" s="1"/>
  <c r="J1006" i="3" s="1"/>
  <c r="J1007" i="3" s="1"/>
  <c r="J1008" i="3" s="1"/>
  <c r="J1009" i="3" s="1"/>
  <c r="J1010" i="3" s="1"/>
  <c r="J1011" i="3" s="1"/>
  <c r="J1012" i="3" s="1"/>
  <c r="J1013" i="3" s="1"/>
  <c r="J1014" i="3" s="1"/>
  <c r="J1015" i="3" s="1"/>
  <c r="J1016" i="3" s="1"/>
  <c r="J1017" i="3" s="1"/>
  <c r="J1018" i="3" s="1"/>
  <c r="J1019" i="3" s="1"/>
  <c r="J1020" i="3" s="1"/>
  <c r="J1021" i="3" s="1"/>
  <c r="J1022" i="3" s="1"/>
  <c r="J1023" i="3" s="1"/>
  <c r="J1024" i="3" s="1"/>
  <c r="J1025" i="3" s="1"/>
  <c r="J1026" i="3" s="1"/>
  <c r="J1027" i="3" s="1"/>
  <c r="J1028" i="3" s="1"/>
  <c r="J1029" i="3" s="1"/>
  <c r="J1030" i="3" s="1"/>
  <c r="J1031" i="3" s="1"/>
  <c r="J1032" i="3" s="1"/>
  <c r="J1033" i="3" s="1"/>
  <c r="J1034" i="3" s="1"/>
  <c r="J1035" i="3" s="1"/>
  <c r="J1036" i="3" s="1"/>
  <c r="J1037" i="3" s="1"/>
  <c r="J1038" i="3" s="1"/>
  <c r="J1039" i="3" s="1"/>
  <c r="J1040" i="3" s="1"/>
  <c r="J1041" i="3" s="1"/>
  <c r="J1042" i="3" s="1"/>
  <c r="J1043" i="3" s="1"/>
  <c r="J1044" i="3" s="1"/>
  <c r="J1045" i="3" s="1"/>
  <c r="J1046" i="3" s="1"/>
  <c r="J1047" i="3" s="1"/>
  <c r="J1048" i="3" s="1"/>
  <c r="J1049" i="3" s="1"/>
  <c r="J1050" i="3" s="1"/>
  <c r="J1051" i="3" s="1"/>
  <c r="J1052" i="3" s="1"/>
  <c r="J1053" i="3" s="1"/>
  <c r="J1054" i="3" s="1"/>
  <c r="J1055" i="3" s="1"/>
  <c r="J1056" i="3" s="1"/>
  <c r="J1058" i="3"/>
  <c r="J1059" i="3" s="1"/>
  <c r="J1060" i="3" s="1"/>
  <c r="J1061" i="3" s="1"/>
  <c r="J1062" i="3" s="1"/>
  <c r="J1063" i="3" s="1"/>
  <c r="J1064" i="3" s="1"/>
  <c r="J1065" i="3" s="1"/>
  <c r="J1066" i="3" s="1"/>
  <c r="J1067" i="3" s="1"/>
  <c r="J1068" i="3" s="1"/>
  <c r="J1069" i="3" s="1"/>
  <c r="J1070" i="3" s="1"/>
  <c r="J1071" i="3" s="1"/>
  <c r="J1072" i="3" s="1"/>
  <c r="J1073" i="3" s="1"/>
  <c r="J1074" i="3" s="1"/>
  <c r="J1075" i="3" s="1"/>
  <c r="J1076" i="3" s="1"/>
  <c r="J1077" i="3" s="1"/>
  <c r="J1078" i="3" s="1"/>
  <c r="J1079" i="3" s="1"/>
  <c r="J1080" i="3" s="1"/>
  <c r="J1081" i="3" s="1"/>
  <c r="J1082" i="3" s="1"/>
  <c r="J1083" i="3" s="1"/>
  <c r="J1084" i="3" s="1"/>
  <c r="J1085" i="3" s="1"/>
  <c r="J1086" i="3" s="1"/>
  <c r="J1087" i="3" s="1"/>
  <c r="J1088" i="3" s="1"/>
  <c r="J1089" i="3" s="1"/>
  <c r="J1090" i="3" s="1"/>
  <c r="J1091" i="3" s="1"/>
  <c r="J1092" i="3" s="1"/>
  <c r="J1093" i="3" s="1"/>
  <c r="J1094" i="3" s="1"/>
  <c r="J1095" i="3" s="1"/>
  <c r="J1096" i="3" s="1"/>
  <c r="J1097" i="3" s="1"/>
  <c r="J1098" i="3" s="1"/>
  <c r="J1099" i="3" s="1"/>
  <c r="J1100" i="3" s="1"/>
  <c r="J1101" i="3" s="1"/>
  <c r="J1102" i="3" s="1"/>
  <c r="J1103" i="3" s="1"/>
  <c r="J1104" i="3" s="1"/>
  <c r="J1105" i="3" s="1"/>
  <c r="J1106" i="3" s="1"/>
  <c r="J1107" i="3" s="1"/>
  <c r="J1108" i="3" s="1"/>
  <c r="J1109" i="3" s="1"/>
  <c r="J1110" i="3" s="1"/>
  <c r="J1111" i="3" s="1"/>
  <c r="J1112" i="3" s="1"/>
  <c r="J1113" i="3" s="1"/>
  <c r="J1114" i="3" s="1"/>
  <c r="J1115" i="3" s="1"/>
  <c r="J1116" i="3" s="1"/>
  <c r="J1117" i="3" s="1"/>
  <c r="J1118" i="3" s="1"/>
  <c r="J1119" i="3" s="1"/>
  <c r="J1120" i="3" s="1"/>
  <c r="J1121" i="3" s="1"/>
  <c r="J1122" i="3" s="1"/>
  <c r="J2180" i="3"/>
  <c r="J2181" i="3" s="1"/>
  <c r="J2182" i="3" s="1"/>
  <c r="J2183" i="3" s="1"/>
  <c r="J2184" i="3" s="1"/>
  <c r="J2185" i="3" s="1"/>
  <c r="J2186" i="3" s="1"/>
  <c r="J2187" i="3" s="1"/>
  <c r="J2188" i="3" s="1"/>
  <c r="J2189" i="3" s="1"/>
  <c r="J2190" i="3" s="1"/>
  <c r="J2191" i="3" s="1"/>
  <c r="J2192" i="3" s="1"/>
  <c r="J2193" i="3" s="1"/>
  <c r="J2194" i="3" s="1"/>
  <c r="J2195" i="3" s="1"/>
  <c r="J2196" i="3" s="1"/>
  <c r="J2197" i="3" s="1"/>
  <c r="J2198" i="3" s="1"/>
  <c r="J2199" i="3" s="1"/>
  <c r="J2200" i="3" s="1"/>
  <c r="J2201" i="3" s="1"/>
  <c r="J2202" i="3" s="1"/>
  <c r="J2203" i="3" s="1"/>
  <c r="J2204" i="3" s="1"/>
  <c r="J2205" i="3" s="1"/>
  <c r="J2206" i="3" s="1"/>
  <c r="J2207" i="3" s="1"/>
  <c r="J2208" i="3" s="1"/>
  <c r="J2209" i="3" s="1"/>
  <c r="J2210" i="3" s="1"/>
  <c r="J2211" i="3" s="1"/>
  <c r="J2212" i="3" s="1"/>
  <c r="J2213" i="3" s="1"/>
  <c r="J2214" i="3" s="1"/>
  <c r="J2215" i="3" s="1"/>
  <c r="J2216" i="3" s="1"/>
  <c r="J2217" i="3" s="1"/>
  <c r="J2218" i="3" s="1"/>
  <c r="J2219" i="3" s="1"/>
  <c r="J2220" i="3" s="1"/>
  <c r="J2221" i="3" s="1"/>
  <c r="J2222" i="3" s="1"/>
  <c r="J2223" i="3" s="1"/>
  <c r="J2224" i="3" s="1"/>
  <c r="J2225" i="3" s="1"/>
  <c r="J2226" i="3" s="1"/>
  <c r="J2227" i="3" s="1"/>
  <c r="J2228" i="3" s="1"/>
  <c r="J2229" i="3" s="1"/>
  <c r="J2230" i="3" s="1"/>
  <c r="J2231" i="3" s="1"/>
  <c r="J2232" i="3" s="1"/>
  <c r="J2233" i="3" s="1"/>
  <c r="J2234" i="3" s="1"/>
  <c r="J2235" i="3" s="1"/>
  <c r="J2236" i="3" s="1"/>
  <c r="J2237" i="3" s="1"/>
  <c r="J2238" i="3" s="1"/>
  <c r="J2239" i="3" s="1"/>
  <c r="J2240" i="3" s="1"/>
  <c r="J2241" i="3" s="1"/>
  <c r="J2242" i="3" s="1"/>
  <c r="J2243" i="3" s="1"/>
  <c r="J2244" i="3" s="1"/>
  <c r="J2708" i="3"/>
  <c r="J2709" i="3" s="1"/>
  <c r="J2710" i="3" s="1"/>
  <c r="J2711" i="3" s="1"/>
  <c r="J2712" i="3" s="1"/>
  <c r="J2713" i="3" s="1"/>
  <c r="J2714" i="3" s="1"/>
  <c r="J2715" i="3" s="1"/>
  <c r="J2716" i="3" s="1"/>
  <c r="J2717" i="3" s="1"/>
  <c r="J2718" i="3" s="1"/>
  <c r="J2719" i="3" s="1"/>
  <c r="J2720" i="3" s="1"/>
  <c r="J2721" i="3" s="1"/>
  <c r="J2722" i="3" s="1"/>
  <c r="J2723" i="3" s="1"/>
  <c r="J2724" i="3" s="1"/>
  <c r="J2725" i="3" s="1"/>
  <c r="J2726" i="3" s="1"/>
  <c r="J2727" i="3" s="1"/>
  <c r="J2728" i="3" s="1"/>
  <c r="J2729" i="3" s="1"/>
  <c r="J2730" i="3" s="1"/>
  <c r="J2731" i="3" s="1"/>
  <c r="J2732" i="3" s="1"/>
  <c r="J2733" i="3" s="1"/>
  <c r="J2734" i="3" s="1"/>
  <c r="J2735" i="3" s="1"/>
  <c r="J2736" i="3" s="1"/>
  <c r="J2737" i="3" s="1"/>
  <c r="J2738" i="3" s="1"/>
  <c r="J2739" i="3" s="1"/>
  <c r="J2740" i="3" s="1"/>
  <c r="J2741" i="3" s="1"/>
  <c r="J2742" i="3" s="1"/>
  <c r="J2743" i="3" s="1"/>
  <c r="J2744" i="3" s="1"/>
  <c r="J2745" i="3" s="1"/>
  <c r="J2746" i="3" s="1"/>
  <c r="J2747" i="3" s="1"/>
  <c r="J2748" i="3" s="1"/>
  <c r="J2749" i="3" s="1"/>
  <c r="J2750" i="3" s="1"/>
  <c r="J2751" i="3" s="1"/>
  <c r="J2752" i="3" s="1"/>
  <c r="J2753" i="3" s="1"/>
  <c r="J2754" i="3" s="1"/>
  <c r="J2755" i="3" s="1"/>
  <c r="J2756" i="3" s="1"/>
  <c r="J2757" i="3" s="1"/>
  <c r="J2758" i="3" s="1"/>
  <c r="J2759" i="3" s="1"/>
  <c r="J2760" i="3" s="1"/>
  <c r="J2761" i="3" s="1"/>
  <c r="J2762" i="3" s="1"/>
  <c r="J2763" i="3" s="1"/>
  <c r="J2764" i="3" s="1"/>
  <c r="J2765" i="3" s="1"/>
  <c r="J2766" i="3" s="1"/>
  <c r="J2767" i="3" s="1"/>
  <c r="J2768" i="3" s="1"/>
  <c r="J2769" i="3" s="1"/>
  <c r="J2770" i="3" s="1"/>
  <c r="J2771" i="3" s="1"/>
  <c r="J2772" i="3" s="1"/>
  <c r="J1718" i="3"/>
  <c r="J1719" i="3" s="1"/>
  <c r="J1720" i="3" s="1"/>
  <c r="J1721" i="3" s="1"/>
  <c r="J1722" i="3" s="1"/>
  <c r="J1723" i="3" s="1"/>
  <c r="J1724" i="3" s="1"/>
  <c r="J1725" i="3" s="1"/>
  <c r="J1726" i="3" s="1"/>
  <c r="J1727" i="3" s="1"/>
  <c r="J1728" i="3" s="1"/>
  <c r="J1729" i="3" s="1"/>
  <c r="J1730" i="3" s="1"/>
  <c r="J1731" i="3" s="1"/>
  <c r="J1732" i="3" s="1"/>
  <c r="J1733" i="3" s="1"/>
  <c r="J1734" i="3" s="1"/>
  <c r="J1735" i="3" s="1"/>
  <c r="J1736" i="3" s="1"/>
  <c r="J1737" i="3" s="1"/>
  <c r="J1738" i="3" s="1"/>
  <c r="J1739" i="3" s="1"/>
  <c r="J1740" i="3" s="1"/>
  <c r="J1741" i="3" s="1"/>
  <c r="J1742" i="3" s="1"/>
  <c r="J1743" i="3" s="1"/>
  <c r="J1744" i="3" s="1"/>
  <c r="J1745" i="3" s="1"/>
  <c r="J1746" i="3" s="1"/>
  <c r="J1747" i="3" s="1"/>
  <c r="J1748" i="3" s="1"/>
  <c r="J1749" i="3" s="1"/>
  <c r="J1750" i="3" s="1"/>
  <c r="J1751" i="3" s="1"/>
  <c r="J1752" i="3" s="1"/>
  <c r="J1753" i="3" s="1"/>
  <c r="J1754" i="3" s="1"/>
  <c r="J1755" i="3" s="1"/>
  <c r="J1756" i="3" s="1"/>
  <c r="J1757" i="3" s="1"/>
  <c r="J1758" i="3" s="1"/>
  <c r="J1759" i="3" s="1"/>
  <c r="J1760" i="3" s="1"/>
  <c r="J1761" i="3" s="1"/>
  <c r="J1762" i="3" s="1"/>
  <c r="J1763" i="3" s="1"/>
  <c r="J1764" i="3" s="1"/>
  <c r="J1765" i="3" s="1"/>
  <c r="J1766" i="3" s="1"/>
  <c r="J1767" i="3" s="1"/>
  <c r="J1768" i="3" s="1"/>
  <c r="J1769" i="3" s="1"/>
  <c r="J1770" i="3" s="1"/>
  <c r="J1771" i="3" s="1"/>
  <c r="J1772" i="3" s="1"/>
  <c r="J1773" i="3" s="1"/>
  <c r="J1774" i="3" s="1"/>
  <c r="J1775" i="3" s="1"/>
  <c r="J1776" i="3" s="1"/>
  <c r="J1777" i="3" s="1"/>
  <c r="J1778" i="3" s="1"/>
  <c r="J1779" i="3" s="1"/>
  <c r="J1780" i="3" s="1"/>
  <c r="J1781" i="3" s="1"/>
  <c r="J1782" i="3" s="1"/>
  <c r="J1190" i="3"/>
  <c r="J1191" i="3" s="1"/>
  <c r="J1192" i="3" s="1"/>
  <c r="J1193" i="3" s="1"/>
  <c r="J1194" i="3" s="1"/>
  <c r="J1195" i="3" s="1"/>
  <c r="J1196" i="3" s="1"/>
  <c r="J1197" i="3" s="1"/>
  <c r="J1198" i="3" s="1"/>
  <c r="J1199" i="3" s="1"/>
  <c r="J1200" i="3" s="1"/>
  <c r="J1201" i="3" s="1"/>
  <c r="J1202" i="3" s="1"/>
  <c r="J1203" i="3" s="1"/>
  <c r="J1204" i="3" s="1"/>
  <c r="J1205" i="3" s="1"/>
  <c r="J1206" i="3" s="1"/>
  <c r="J1207" i="3" s="1"/>
  <c r="J1208" i="3" s="1"/>
  <c r="J1209" i="3" s="1"/>
  <c r="J1210" i="3" s="1"/>
  <c r="J1211" i="3" s="1"/>
  <c r="J1212" i="3" s="1"/>
  <c r="J1213" i="3" s="1"/>
  <c r="J1214" i="3" s="1"/>
  <c r="J1215" i="3" s="1"/>
  <c r="J1216" i="3" s="1"/>
  <c r="J1217" i="3" s="1"/>
  <c r="J1218" i="3" s="1"/>
  <c r="J1219" i="3" s="1"/>
  <c r="J1220" i="3" s="1"/>
  <c r="J1221" i="3" s="1"/>
  <c r="J1222" i="3" s="1"/>
  <c r="J1223" i="3" s="1"/>
  <c r="J1224" i="3" s="1"/>
  <c r="J1225" i="3" s="1"/>
  <c r="J1226" i="3" s="1"/>
  <c r="J1227" i="3" s="1"/>
  <c r="J1228" i="3" s="1"/>
  <c r="J1229" i="3" s="1"/>
  <c r="J1230" i="3" s="1"/>
  <c r="J1231" i="3" s="1"/>
  <c r="J1232" i="3" s="1"/>
  <c r="J1233" i="3" s="1"/>
  <c r="J1234" i="3" s="1"/>
  <c r="J1235" i="3" s="1"/>
  <c r="J1236" i="3" s="1"/>
  <c r="J1237" i="3" s="1"/>
  <c r="J1238" i="3" s="1"/>
  <c r="J1239" i="3" s="1"/>
  <c r="J1240" i="3" s="1"/>
  <c r="J1241" i="3" s="1"/>
  <c r="J1242" i="3" s="1"/>
  <c r="J1243" i="3" s="1"/>
  <c r="J1244" i="3" s="1"/>
  <c r="J1245" i="3" s="1"/>
  <c r="J1246" i="3" s="1"/>
  <c r="J1247" i="3" s="1"/>
  <c r="J1248" i="3" s="1"/>
  <c r="J1249" i="3" s="1"/>
  <c r="J1250" i="3" s="1"/>
  <c r="J1251" i="3" s="1"/>
  <c r="J1252" i="3" s="1"/>
  <c r="J1253" i="3" s="1"/>
  <c r="J1254" i="3" s="1"/>
  <c r="J68" i="3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4" i="3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2" i="3"/>
  <c r="J3" i="3" s="1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200" i="3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215" i="3" s="1"/>
  <c r="J216" i="3" s="1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J227" i="3" s="1"/>
  <c r="J228" i="3" s="1"/>
  <c r="J229" i="3" s="1"/>
  <c r="J230" i="3" s="1"/>
  <c r="J231" i="3" s="1"/>
  <c r="J232" i="3" s="1"/>
  <c r="J233" i="3" s="1"/>
  <c r="J234" i="3" s="1"/>
  <c r="J235" i="3" s="1"/>
  <c r="J236" i="3" s="1"/>
  <c r="J237" i="3" s="1"/>
  <c r="J238" i="3" s="1"/>
  <c r="J239" i="3" s="1"/>
  <c r="J240" i="3" s="1"/>
  <c r="J241" i="3" s="1"/>
  <c r="J242" i="3" s="1"/>
  <c r="J243" i="3" s="1"/>
  <c r="J244" i="3" s="1"/>
  <c r="J245" i="3" s="1"/>
  <c r="J246" i="3" s="1"/>
  <c r="J247" i="3" s="1"/>
  <c r="J248" i="3" s="1"/>
  <c r="J249" i="3" s="1"/>
  <c r="J250" i="3" s="1"/>
  <c r="J251" i="3" s="1"/>
  <c r="J252" i="3" s="1"/>
  <c r="J253" i="3" s="1"/>
  <c r="J254" i="3" s="1"/>
  <c r="J255" i="3" s="1"/>
  <c r="J256" i="3" s="1"/>
  <c r="J257" i="3" s="1"/>
  <c r="J258" i="3" s="1"/>
  <c r="J259" i="3" s="1"/>
  <c r="J260" i="3" s="1"/>
  <c r="J261" i="3" s="1"/>
  <c r="J262" i="3" s="1"/>
  <c r="J263" i="3" s="1"/>
  <c r="J264" i="3" s="1"/>
  <c r="J1388" i="3"/>
  <c r="J1389" i="3" s="1"/>
  <c r="J1390" i="3" s="1"/>
  <c r="J1391" i="3" s="1"/>
  <c r="J1392" i="3" s="1"/>
  <c r="J1393" i="3" s="1"/>
  <c r="J1394" i="3" s="1"/>
  <c r="J1395" i="3" s="1"/>
  <c r="J1396" i="3" s="1"/>
  <c r="J1397" i="3" s="1"/>
  <c r="J1398" i="3" s="1"/>
  <c r="J1399" i="3" s="1"/>
  <c r="J1400" i="3" s="1"/>
  <c r="J1401" i="3" s="1"/>
  <c r="J1402" i="3" s="1"/>
  <c r="J1403" i="3" s="1"/>
  <c r="J1404" i="3" s="1"/>
  <c r="J1405" i="3" s="1"/>
  <c r="J1406" i="3" s="1"/>
  <c r="J1407" i="3" s="1"/>
  <c r="J1408" i="3" s="1"/>
  <c r="J1409" i="3" s="1"/>
  <c r="J1410" i="3" s="1"/>
  <c r="J1411" i="3" s="1"/>
  <c r="J1412" i="3" s="1"/>
  <c r="J1413" i="3" s="1"/>
  <c r="J1414" i="3" s="1"/>
  <c r="J1415" i="3" s="1"/>
  <c r="J1416" i="3" s="1"/>
  <c r="J1417" i="3" s="1"/>
  <c r="J1418" i="3" s="1"/>
  <c r="J1419" i="3" s="1"/>
  <c r="J1420" i="3" s="1"/>
  <c r="J1421" i="3" s="1"/>
  <c r="J1422" i="3" s="1"/>
  <c r="J1423" i="3" s="1"/>
  <c r="J1424" i="3" s="1"/>
  <c r="J1425" i="3" s="1"/>
  <c r="J1426" i="3" s="1"/>
  <c r="J1427" i="3" s="1"/>
  <c r="J1428" i="3" s="1"/>
  <c r="J1429" i="3" s="1"/>
  <c r="J1430" i="3" s="1"/>
  <c r="J1431" i="3" s="1"/>
  <c r="J1432" i="3" s="1"/>
  <c r="J1433" i="3" s="1"/>
  <c r="J1434" i="3" s="1"/>
  <c r="J1435" i="3" s="1"/>
  <c r="J1436" i="3" s="1"/>
  <c r="J1437" i="3" s="1"/>
  <c r="J1438" i="3" s="1"/>
  <c r="J1439" i="3" s="1"/>
  <c r="J1440" i="3" s="1"/>
  <c r="J1441" i="3" s="1"/>
  <c r="J1442" i="3" s="1"/>
  <c r="J1443" i="3" s="1"/>
  <c r="J1444" i="3" s="1"/>
  <c r="J1445" i="3" s="1"/>
  <c r="J1446" i="3" s="1"/>
  <c r="J1447" i="3" s="1"/>
  <c r="J1448" i="3" s="1"/>
  <c r="J1449" i="3" s="1"/>
  <c r="J1450" i="3" s="1"/>
  <c r="J1451" i="3" s="1"/>
  <c r="J1452" i="3" s="1"/>
  <c r="J266" i="3"/>
  <c r="J267" i="3" s="1"/>
  <c r="J268" i="3" s="1"/>
  <c r="J269" i="3" s="1"/>
  <c r="J270" i="3" s="1"/>
  <c r="J271" i="3" s="1"/>
  <c r="J272" i="3" s="1"/>
  <c r="J273" i="3" s="1"/>
  <c r="J274" i="3" s="1"/>
  <c r="J275" i="3" s="1"/>
  <c r="J276" i="3" s="1"/>
  <c r="J277" i="3" s="1"/>
  <c r="J278" i="3" s="1"/>
  <c r="J279" i="3" s="1"/>
  <c r="J280" i="3" s="1"/>
  <c r="J281" i="3" s="1"/>
  <c r="J282" i="3" s="1"/>
  <c r="J283" i="3" s="1"/>
  <c r="J284" i="3" s="1"/>
  <c r="J285" i="3" s="1"/>
  <c r="J286" i="3" s="1"/>
  <c r="J287" i="3" s="1"/>
  <c r="J288" i="3" s="1"/>
  <c r="J289" i="3" s="1"/>
  <c r="J290" i="3" s="1"/>
  <c r="J291" i="3" s="1"/>
  <c r="J292" i="3" s="1"/>
  <c r="J293" i="3" s="1"/>
  <c r="J294" i="3" s="1"/>
  <c r="J295" i="3" s="1"/>
  <c r="J296" i="3" s="1"/>
  <c r="J297" i="3" s="1"/>
  <c r="J298" i="3" s="1"/>
  <c r="J299" i="3" s="1"/>
  <c r="J300" i="3" s="1"/>
  <c r="J301" i="3" s="1"/>
  <c r="J302" i="3" s="1"/>
  <c r="J303" i="3" s="1"/>
  <c r="J304" i="3" s="1"/>
  <c r="J305" i="3" s="1"/>
  <c r="J306" i="3" s="1"/>
  <c r="J307" i="3" s="1"/>
  <c r="J308" i="3" s="1"/>
  <c r="J309" i="3" s="1"/>
  <c r="J310" i="3" s="1"/>
  <c r="J311" i="3" s="1"/>
  <c r="J312" i="3" s="1"/>
  <c r="J313" i="3" s="1"/>
  <c r="J314" i="3" s="1"/>
  <c r="J315" i="3" s="1"/>
  <c r="J316" i="3" s="1"/>
  <c r="J317" i="3" s="1"/>
  <c r="J318" i="3" s="1"/>
  <c r="J319" i="3" s="1"/>
  <c r="J320" i="3" s="1"/>
  <c r="J321" i="3" s="1"/>
  <c r="J322" i="3" s="1"/>
  <c r="J323" i="3" s="1"/>
  <c r="J324" i="3" s="1"/>
  <c r="J325" i="3" s="1"/>
  <c r="J326" i="3" s="1"/>
  <c r="J327" i="3" s="1"/>
  <c r="J328" i="3" s="1"/>
  <c r="J329" i="3" s="1"/>
  <c r="J330" i="3" s="1"/>
  <c r="J1454" i="3"/>
  <c r="J1455" i="3" s="1"/>
  <c r="J1456" i="3" s="1"/>
  <c r="J1457" i="3" s="1"/>
  <c r="J1458" i="3" s="1"/>
  <c r="J1459" i="3" s="1"/>
  <c r="J1460" i="3" s="1"/>
  <c r="J1461" i="3" s="1"/>
  <c r="J1462" i="3" s="1"/>
  <c r="J1463" i="3" s="1"/>
  <c r="J1464" i="3" s="1"/>
  <c r="J1465" i="3" s="1"/>
  <c r="J1466" i="3" s="1"/>
  <c r="J1467" i="3" s="1"/>
  <c r="J1468" i="3" s="1"/>
  <c r="J1469" i="3" s="1"/>
  <c r="J1470" i="3" s="1"/>
  <c r="J1471" i="3" s="1"/>
  <c r="J1472" i="3" s="1"/>
  <c r="J1473" i="3" s="1"/>
  <c r="J1474" i="3" s="1"/>
  <c r="J1475" i="3" s="1"/>
  <c r="J1476" i="3" s="1"/>
  <c r="J1477" i="3" s="1"/>
  <c r="J1478" i="3" s="1"/>
  <c r="J1479" i="3" s="1"/>
  <c r="J1480" i="3" s="1"/>
  <c r="J1481" i="3" s="1"/>
  <c r="J1482" i="3" s="1"/>
  <c r="J1483" i="3" s="1"/>
  <c r="J1484" i="3" s="1"/>
  <c r="J1485" i="3" s="1"/>
  <c r="J1486" i="3" s="1"/>
  <c r="J1487" i="3" s="1"/>
  <c r="J1488" i="3" s="1"/>
  <c r="J1489" i="3" s="1"/>
  <c r="J1490" i="3" s="1"/>
  <c r="J1491" i="3" s="1"/>
  <c r="J1492" i="3" s="1"/>
  <c r="J1493" i="3" s="1"/>
  <c r="J1494" i="3" s="1"/>
  <c r="J1495" i="3" s="1"/>
  <c r="J1496" i="3" s="1"/>
  <c r="J1497" i="3" s="1"/>
  <c r="J1498" i="3" s="1"/>
  <c r="J1499" i="3" s="1"/>
  <c r="J1500" i="3" s="1"/>
  <c r="J1501" i="3" s="1"/>
  <c r="J1502" i="3" s="1"/>
  <c r="J1503" i="3" s="1"/>
  <c r="J1504" i="3" s="1"/>
  <c r="J1505" i="3" s="1"/>
  <c r="J1506" i="3" s="1"/>
  <c r="J1507" i="3" s="1"/>
  <c r="J1508" i="3" s="1"/>
  <c r="J1509" i="3" s="1"/>
  <c r="J1510" i="3" s="1"/>
  <c r="J1511" i="3" s="1"/>
  <c r="J1512" i="3" s="1"/>
  <c r="J1513" i="3" s="1"/>
  <c r="J1514" i="3" s="1"/>
  <c r="J1515" i="3" s="1"/>
  <c r="J1516" i="3" s="1"/>
  <c r="J1517" i="3" s="1"/>
  <c r="J1518" i="3" s="1"/>
  <c r="J332" i="3"/>
  <c r="J333" i="3" s="1"/>
  <c r="J334" i="3" s="1"/>
  <c r="J335" i="3" s="1"/>
  <c r="J336" i="3" s="1"/>
  <c r="J337" i="3" s="1"/>
  <c r="J338" i="3" s="1"/>
  <c r="J339" i="3" s="1"/>
  <c r="J340" i="3" s="1"/>
  <c r="J341" i="3" s="1"/>
  <c r="J342" i="3" s="1"/>
  <c r="J343" i="3" s="1"/>
  <c r="J344" i="3" s="1"/>
  <c r="J345" i="3" s="1"/>
  <c r="J346" i="3" s="1"/>
  <c r="J347" i="3" s="1"/>
  <c r="J348" i="3" s="1"/>
  <c r="J349" i="3" s="1"/>
  <c r="J350" i="3" s="1"/>
  <c r="J351" i="3" s="1"/>
  <c r="J352" i="3" s="1"/>
  <c r="J353" i="3" s="1"/>
  <c r="J354" i="3" s="1"/>
  <c r="J355" i="3" s="1"/>
  <c r="J356" i="3" s="1"/>
  <c r="J357" i="3" s="1"/>
  <c r="J358" i="3" s="1"/>
  <c r="J359" i="3" s="1"/>
  <c r="J360" i="3" s="1"/>
  <c r="J361" i="3" s="1"/>
  <c r="J362" i="3" s="1"/>
  <c r="J363" i="3" s="1"/>
  <c r="J364" i="3" s="1"/>
  <c r="J365" i="3" s="1"/>
  <c r="J366" i="3" s="1"/>
  <c r="J367" i="3" s="1"/>
  <c r="J368" i="3" s="1"/>
  <c r="J369" i="3" s="1"/>
  <c r="J370" i="3" s="1"/>
  <c r="J371" i="3" s="1"/>
  <c r="J372" i="3" s="1"/>
  <c r="J373" i="3" s="1"/>
  <c r="J374" i="3" s="1"/>
  <c r="J375" i="3" s="1"/>
  <c r="J376" i="3" s="1"/>
  <c r="J377" i="3" s="1"/>
  <c r="J378" i="3" s="1"/>
  <c r="J379" i="3" s="1"/>
  <c r="J380" i="3" s="1"/>
  <c r="J381" i="3" s="1"/>
  <c r="J382" i="3" s="1"/>
  <c r="J383" i="3" s="1"/>
  <c r="J384" i="3" s="1"/>
  <c r="J385" i="3" s="1"/>
  <c r="J386" i="3" s="1"/>
  <c r="J387" i="3" s="1"/>
  <c r="J388" i="3" s="1"/>
  <c r="J389" i="3" s="1"/>
  <c r="J390" i="3" s="1"/>
  <c r="J391" i="3" s="1"/>
  <c r="J392" i="3" s="1"/>
  <c r="J393" i="3" s="1"/>
  <c r="J394" i="3" s="1"/>
  <c r="J395" i="3" s="1"/>
  <c r="J396" i="3" s="1"/>
  <c r="J1256" i="3"/>
  <c r="J1257" i="3" s="1"/>
  <c r="J1258" i="3" s="1"/>
  <c r="J1259" i="3" s="1"/>
  <c r="J1260" i="3" s="1"/>
  <c r="J1261" i="3" s="1"/>
  <c r="J1262" i="3" s="1"/>
  <c r="J1263" i="3" s="1"/>
  <c r="J1264" i="3" s="1"/>
  <c r="J1265" i="3" s="1"/>
  <c r="J1266" i="3" s="1"/>
  <c r="J1267" i="3" s="1"/>
  <c r="J1268" i="3" s="1"/>
  <c r="J1269" i="3" s="1"/>
  <c r="J1270" i="3" s="1"/>
  <c r="J1271" i="3" s="1"/>
  <c r="J1272" i="3" s="1"/>
  <c r="J1273" i="3" s="1"/>
  <c r="J1274" i="3" s="1"/>
  <c r="J1275" i="3" s="1"/>
  <c r="J1276" i="3" s="1"/>
  <c r="J1277" i="3" s="1"/>
  <c r="J1278" i="3" s="1"/>
  <c r="J1279" i="3" s="1"/>
  <c r="J1280" i="3" s="1"/>
  <c r="J1281" i="3" s="1"/>
  <c r="J1282" i="3" s="1"/>
  <c r="J1283" i="3" s="1"/>
  <c r="J1284" i="3" s="1"/>
  <c r="J1285" i="3" s="1"/>
  <c r="J1286" i="3" s="1"/>
  <c r="J1287" i="3" s="1"/>
  <c r="J1288" i="3" s="1"/>
  <c r="J1289" i="3" s="1"/>
  <c r="J1290" i="3" s="1"/>
  <c r="J1291" i="3" s="1"/>
  <c r="J1292" i="3" s="1"/>
  <c r="J1293" i="3" s="1"/>
  <c r="J1294" i="3" s="1"/>
  <c r="J1295" i="3" s="1"/>
  <c r="J1296" i="3" s="1"/>
  <c r="J1297" i="3" s="1"/>
  <c r="J1298" i="3" s="1"/>
  <c r="J1299" i="3" s="1"/>
  <c r="J1300" i="3" s="1"/>
  <c r="J1301" i="3" s="1"/>
  <c r="J1302" i="3" s="1"/>
  <c r="J1303" i="3" s="1"/>
  <c r="J1304" i="3" s="1"/>
  <c r="J1305" i="3" s="1"/>
  <c r="J1306" i="3" s="1"/>
  <c r="J1307" i="3" s="1"/>
  <c r="J1308" i="3" s="1"/>
  <c r="J1309" i="3" s="1"/>
  <c r="J1310" i="3" s="1"/>
  <c r="J1311" i="3" s="1"/>
  <c r="J1312" i="3" s="1"/>
  <c r="J1313" i="3" s="1"/>
  <c r="J1314" i="3" s="1"/>
  <c r="J1315" i="3" s="1"/>
  <c r="J1316" i="3" s="1"/>
  <c r="J1317" i="3" s="1"/>
  <c r="J1318" i="3" s="1"/>
  <c r="J1319" i="3" s="1"/>
  <c r="J1320" i="3" s="1"/>
  <c r="J2246" i="3"/>
  <c r="J2247" i="3" s="1"/>
  <c r="J2248" i="3" s="1"/>
  <c r="J2249" i="3" s="1"/>
  <c r="J2250" i="3" s="1"/>
  <c r="J2251" i="3" s="1"/>
  <c r="J2252" i="3" s="1"/>
  <c r="J2253" i="3" s="1"/>
  <c r="J2254" i="3" s="1"/>
  <c r="J2255" i="3" s="1"/>
  <c r="J2256" i="3" s="1"/>
  <c r="J2257" i="3" s="1"/>
  <c r="J2258" i="3" s="1"/>
  <c r="J2259" i="3" s="1"/>
  <c r="J2260" i="3" s="1"/>
  <c r="J2261" i="3" s="1"/>
  <c r="J2262" i="3" s="1"/>
  <c r="J2263" i="3" s="1"/>
  <c r="J2264" i="3" s="1"/>
  <c r="J2265" i="3" s="1"/>
  <c r="J2266" i="3" s="1"/>
  <c r="J2267" i="3" s="1"/>
  <c r="J2268" i="3" s="1"/>
  <c r="J2269" i="3" s="1"/>
  <c r="J2270" i="3" s="1"/>
  <c r="J2271" i="3" s="1"/>
  <c r="J2272" i="3" s="1"/>
  <c r="J2273" i="3" s="1"/>
  <c r="J2274" i="3" s="1"/>
  <c r="J2275" i="3" s="1"/>
  <c r="J2276" i="3" s="1"/>
  <c r="J2277" i="3" s="1"/>
  <c r="J2278" i="3" s="1"/>
  <c r="J2279" i="3" s="1"/>
  <c r="J2280" i="3" s="1"/>
  <c r="J2281" i="3" s="1"/>
  <c r="J2282" i="3" s="1"/>
  <c r="J2283" i="3" s="1"/>
  <c r="J2284" i="3" s="1"/>
  <c r="J2285" i="3" s="1"/>
  <c r="J2286" i="3" s="1"/>
  <c r="J2287" i="3" s="1"/>
  <c r="J2288" i="3" s="1"/>
  <c r="J2289" i="3" s="1"/>
  <c r="J2290" i="3" s="1"/>
  <c r="J2291" i="3" s="1"/>
  <c r="J2292" i="3" s="1"/>
  <c r="J2293" i="3" s="1"/>
  <c r="J2294" i="3" s="1"/>
  <c r="J2295" i="3" s="1"/>
  <c r="J2296" i="3" s="1"/>
  <c r="J2297" i="3" s="1"/>
  <c r="J2298" i="3" s="1"/>
  <c r="J2299" i="3" s="1"/>
  <c r="J2300" i="3" s="1"/>
  <c r="J2301" i="3" s="1"/>
  <c r="J2302" i="3" s="1"/>
  <c r="J2303" i="3" s="1"/>
  <c r="J2304" i="3" s="1"/>
  <c r="J2305" i="3" s="1"/>
  <c r="J2306" i="3" s="1"/>
  <c r="J2307" i="3" s="1"/>
  <c r="J2308" i="3" s="1"/>
  <c r="J2309" i="3" s="1"/>
  <c r="J2310" i="3" s="1"/>
  <c r="J2774" i="3"/>
  <c r="J2775" i="3" s="1"/>
  <c r="J2776" i="3" s="1"/>
  <c r="J2777" i="3" s="1"/>
  <c r="J2778" i="3" s="1"/>
  <c r="J2779" i="3" s="1"/>
  <c r="J2780" i="3" s="1"/>
  <c r="J2781" i="3" s="1"/>
  <c r="J2782" i="3" s="1"/>
  <c r="J2783" i="3" s="1"/>
  <c r="J2784" i="3" s="1"/>
  <c r="J2785" i="3" s="1"/>
  <c r="J2786" i="3" s="1"/>
  <c r="J2787" i="3" s="1"/>
  <c r="J2788" i="3" s="1"/>
  <c r="J2789" i="3" s="1"/>
  <c r="J2790" i="3" s="1"/>
  <c r="J2791" i="3" s="1"/>
  <c r="J2792" i="3" s="1"/>
  <c r="J2793" i="3" s="1"/>
  <c r="J2794" i="3" s="1"/>
  <c r="J2795" i="3" s="1"/>
  <c r="J2796" i="3" s="1"/>
  <c r="J2797" i="3" s="1"/>
  <c r="J2798" i="3" s="1"/>
  <c r="J2799" i="3" s="1"/>
  <c r="J2800" i="3" s="1"/>
  <c r="J2801" i="3" s="1"/>
  <c r="J2802" i="3" s="1"/>
  <c r="J2803" i="3" s="1"/>
  <c r="J2804" i="3" s="1"/>
  <c r="J2805" i="3" s="1"/>
  <c r="J2806" i="3" s="1"/>
  <c r="J2807" i="3" s="1"/>
  <c r="J2808" i="3" s="1"/>
  <c r="J2809" i="3" s="1"/>
  <c r="J2810" i="3" s="1"/>
  <c r="J2811" i="3" s="1"/>
  <c r="J2812" i="3" s="1"/>
  <c r="J2813" i="3" s="1"/>
  <c r="J2814" i="3" s="1"/>
  <c r="J2815" i="3" s="1"/>
  <c r="J2816" i="3" s="1"/>
  <c r="J2817" i="3" s="1"/>
  <c r="J2818" i="3" s="1"/>
  <c r="J2819" i="3" s="1"/>
  <c r="J2820" i="3" s="1"/>
  <c r="J2821" i="3" s="1"/>
  <c r="J2822" i="3" s="1"/>
  <c r="J2823" i="3" s="1"/>
  <c r="J2824" i="3" s="1"/>
  <c r="J2825" i="3" s="1"/>
  <c r="J2826" i="3" s="1"/>
  <c r="J2827" i="3" s="1"/>
  <c r="J2828" i="3" s="1"/>
  <c r="J2829" i="3" s="1"/>
  <c r="J2830" i="3" s="1"/>
  <c r="J2831" i="3" s="1"/>
  <c r="J2832" i="3" s="1"/>
  <c r="J2833" i="3" s="1"/>
  <c r="J2834" i="3" s="1"/>
  <c r="J2835" i="3" s="1"/>
  <c r="J2836" i="3" s="1"/>
  <c r="J2837" i="3" s="1"/>
  <c r="J2838" i="3" s="1"/>
  <c r="J1850" i="3"/>
  <c r="J1851" i="3" s="1"/>
  <c r="J1852" i="3" s="1"/>
  <c r="J1853" i="3" s="1"/>
  <c r="J1854" i="3" s="1"/>
  <c r="J1855" i="3" s="1"/>
  <c r="J1856" i="3" s="1"/>
  <c r="J1857" i="3" s="1"/>
  <c r="J1858" i="3" s="1"/>
  <c r="J1859" i="3" s="1"/>
  <c r="J1860" i="3" s="1"/>
  <c r="J1861" i="3" s="1"/>
  <c r="J1862" i="3" s="1"/>
  <c r="J1863" i="3" s="1"/>
  <c r="J1864" i="3" s="1"/>
  <c r="J1865" i="3" s="1"/>
  <c r="J1866" i="3" s="1"/>
  <c r="J1867" i="3" s="1"/>
  <c r="J1868" i="3" s="1"/>
  <c r="J1869" i="3" s="1"/>
  <c r="J1870" i="3" s="1"/>
  <c r="J1871" i="3" s="1"/>
  <c r="J1872" i="3" s="1"/>
  <c r="J1873" i="3" s="1"/>
  <c r="J1874" i="3" s="1"/>
  <c r="J1875" i="3" s="1"/>
  <c r="J1876" i="3" s="1"/>
  <c r="J1877" i="3" s="1"/>
  <c r="J1878" i="3" s="1"/>
  <c r="J1879" i="3" s="1"/>
  <c r="J1880" i="3" s="1"/>
  <c r="J1881" i="3" s="1"/>
  <c r="J1882" i="3" s="1"/>
  <c r="J1883" i="3" s="1"/>
  <c r="J1884" i="3" s="1"/>
  <c r="J1885" i="3" s="1"/>
  <c r="J1886" i="3" s="1"/>
  <c r="J1887" i="3" s="1"/>
  <c r="J1888" i="3" s="1"/>
  <c r="J1889" i="3" s="1"/>
  <c r="J1890" i="3" s="1"/>
  <c r="J1891" i="3" s="1"/>
  <c r="J1892" i="3" s="1"/>
  <c r="J1893" i="3" s="1"/>
  <c r="J1894" i="3" s="1"/>
  <c r="J1895" i="3" s="1"/>
  <c r="J1896" i="3" s="1"/>
  <c r="J1897" i="3" s="1"/>
  <c r="J1898" i="3" s="1"/>
  <c r="J1899" i="3" s="1"/>
  <c r="J1900" i="3" s="1"/>
  <c r="J1901" i="3" s="1"/>
  <c r="J1902" i="3" s="1"/>
  <c r="J1903" i="3" s="1"/>
  <c r="J1904" i="3" s="1"/>
  <c r="J1905" i="3" s="1"/>
  <c r="J1906" i="3" s="1"/>
  <c r="J1907" i="3" s="1"/>
  <c r="J1908" i="3" s="1"/>
  <c r="J1909" i="3" s="1"/>
  <c r="J1910" i="3" s="1"/>
  <c r="J1911" i="3" s="1"/>
  <c r="J1912" i="3" s="1"/>
  <c r="J1913" i="3" s="1"/>
  <c r="J1914" i="3" s="1"/>
  <c r="J794" i="3"/>
  <c r="J795" i="3" s="1"/>
  <c r="J796" i="3" s="1"/>
  <c r="J797" i="3" s="1"/>
  <c r="J798" i="3" s="1"/>
  <c r="J799" i="3" s="1"/>
  <c r="J800" i="3" s="1"/>
  <c r="J801" i="3" s="1"/>
  <c r="J802" i="3" s="1"/>
  <c r="J803" i="3" s="1"/>
  <c r="J804" i="3" s="1"/>
  <c r="J805" i="3" s="1"/>
  <c r="J806" i="3" s="1"/>
  <c r="J807" i="3" s="1"/>
  <c r="J808" i="3" s="1"/>
  <c r="J809" i="3" s="1"/>
  <c r="J810" i="3" s="1"/>
  <c r="J811" i="3" s="1"/>
  <c r="J812" i="3" s="1"/>
  <c r="J813" i="3" s="1"/>
  <c r="J814" i="3" s="1"/>
  <c r="J815" i="3" s="1"/>
  <c r="J816" i="3" s="1"/>
  <c r="J817" i="3" s="1"/>
  <c r="J818" i="3" s="1"/>
  <c r="J819" i="3" s="1"/>
  <c r="J820" i="3" s="1"/>
  <c r="J821" i="3" s="1"/>
  <c r="J822" i="3" s="1"/>
  <c r="J823" i="3" s="1"/>
  <c r="J824" i="3" s="1"/>
  <c r="J825" i="3" s="1"/>
  <c r="J826" i="3" s="1"/>
  <c r="J827" i="3" s="1"/>
  <c r="J828" i="3" s="1"/>
  <c r="J829" i="3" s="1"/>
  <c r="J830" i="3" s="1"/>
  <c r="J831" i="3" s="1"/>
  <c r="J832" i="3" s="1"/>
  <c r="J833" i="3" s="1"/>
  <c r="J834" i="3" s="1"/>
  <c r="J835" i="3" s="1"/>
  <c r="J836" i="3" s="1"/>
  <c r="J837" i="3" s="1"/>
  <c r="J838" i="3" s="1"/>
  <c r="J839" i="3" s="1"/>
  <c r="J840" i="3" s="1"/>
  <c r="J841" i="3" s="1"/>
  <c r="J842" i="3" s="1"/>
  <c r="J843" i="3" s="1"/>
  <c r="J844" i="3" s="1"/>
  <c r="J845" i="3" s="1"/>
  <c r="J846" i="3" s="1"/>
  <c r="J847" i="3" s="1"/>
  <c r="J848" i="3" s="1"/>
  <c r="J849" i="3" s="1"/>
  <c r="J850" i="3" s="1"/>
  <c r="J851" i="3" s="1"/>
  <c r="J852" i="3" s="1"/>
  <c r="J853" i="3" s="1"/>
  <c r="J854" i="3" s="1"/>
  <c r="J855" i="3" s="1"/>
  <c r="J856" i="3" s="1"/>
  <c r="J857" i="3" s="1"/>
  <c r="J858" i="3" s="1"/>
  <c r="H398" i="3"/>
  <c r="H399" i="3" s="1"/>
  <c r="H400" i="3" s="1"/>
  <c r="H401" i="3" s="1"/>
  <c r="H402" i="3" s="1"/>
  <c r="H403" i="3" s="1"/>
  <c r="H404" i="3" s="1"/>
  <c r="H405" i="3" s="1"/>
  <c r="H406" i="3" s="1"/>
  <c r="H407" i="3" s="1"/>
  <c r="H408" i="3" s="1"/>
  <c r="H409" i="3" s="1"/>
  <c r="H410" i="3" s="1"/>
  <c r="H411" i="3" s="1"/>
  <c r="H412" i="3" s="1"/>
  <c r="H413" i="3" s="1"/>
  <c r="H414" i="3" s="1"/>
  <c r="H415" i="3" s="1"/>
  <c r="H416" i="3" s="1"/>
  <c r="H417" i="3" s="1"/>
  <c r="H418" i="3" s="1"/>
  <c r="H419" i="3" s="1"/>
  <c r="H420" i="3" s="1"/>
  <c r="H421" i="3" s="1"/>
  <c r="H422" i="3" s="1"/>
  <c r="H423" i="3" s="1"/>
  <c r="H424" i="3" s="1"/>
  <c r="H425" i="3" s="1"/>
  <c r="H426" i="3" s="1"/>
  <c r="H427" i="3" s="1"/>
  <c r="H428" i="3" s="1"/>
  <c r="H429" i="3" s="1"/>
  <c r="H430" i="3" s="1"/>
  <c r="H431" i="3" s="1"/>
  <c r="H432" i="3" s="1"/>
  <c r="H433" i="3" s="1"/>
  <c r="H434" i="3" s="1"/>
  <c r="H435" i="3" s="1"/>
  <c r="H436" i="3" s="1"/>
  <c r="H437" i="3" s="1"/>
  <c r="H438" i="3" s="1"/>
  <c r="H439" i="3" s="1"/>
  <c r="H440" i="3" s="1"/>
  <c r="H441" i="3" s="1"/>
  <c r="H442" i="3" s="1"/>
  <c r="H443" i="3" s="1"/>
  <c r="H444" i="3" s="1"/>
  <c r="H445" i="3" s="1"/>
  <c r="H446" i="3" s="1"/>
  <c r="H447" i="3" s="1"/>
  <c r="H448" i="3" s="1"/>
  <c r="H449" i="3" s="1"/>
  <c r="H450" i="3" s="1"/>
  <c r="H451" i="3" s="1"/>
  <c r="H452" i="3" s="1"/>
  <c r="H453" i="3" s="1"/>
  <c r="H454" i="3" s="1"/>
  <c r="H455" i="3" s="1"/>
  <c r="H456" i="3" s="1"/>
  <c r="H457" i="3" s="1"/>
  <c r="H458" i="3" s="1"/>
  <c r="H459" i="3" s="1"/>
  <c r="H460" i="3" s="1"/>
  <c r="H461" i="3" s="1"/>
  <c r="H462" i="3" s="1"/>
  <c r="H266" i="3"/>
  <c r="H267" i="3" s="1"/>
  <c r="H268" i="3" s="1"/>
  <c r="H269" i="3" s="1"/>
  <c r="H270" i="3" s="1"/>
  <c r="H271" i="3" s="1"/>
  <c r="H272" i="3" s="1"/>
  <c r="H273" i="3" s="1"/>
  <c r="H274" i="3" s="1"/>
  <c r="H275" i="3" s="1"/>
  <c r="H276" i="3" s="1"/>
  <c r="H277" i="3" s="1"/>
  <c r="H278" i="3" s="1"/>
  <c r="H279" i="3" s="1"/>
  <c r="H280" i="3" s="1"/>
  <c r="H281" i="3" s="1"/>
  <c r="H282" i="3" s="1"/>
  <c r="H283" i="3" s="1"/>
  <c r="H284" i="3" s="1"/>
  <c r="H285" i="3" s="1"/>
  <c r="H286" i="3" s="1"/>
  <c r="H287" i="3" s="1"/>
  <c r="H288" i="3" s="1"/>
  <c r="H289" i="3" s="1"/>
  <c r="H290" i="3" s="1"/>
  <c r="H291" i="3" s="1"/>
  <c r="H292" i="3" s="1"/>
  <c r="H293" i="3" s="1"/>
  <c r="H294" i="3" s="1"/>
  <c r="H295" i="3" s="1"/>
  <c r="H296" i="3" s="1"/>
  <c r="H297" i="3" s="1"/>
  <c r="H298" i="3" s="1"/>
  <c r="H299" i="3" s="1"/>
  <c r="H300" i="3" s="1"/>
  <c r="H301" i="3" s="1"/>
  <c r="H302" i="3" s="1"/>
  <c r="H303" i="3" s="1"/>
  <c r="H304" i="3" s="1"/>
  <c r="H305" i="3" s="1"/>
  <c r="H306" i="3" s="1"/>
  <c r="H307" i="3" s="1"/>
  <c r="H308" i="3" s="1"/>
  <c r="H309" i="3" s="1"/>
  <c r="H310" i="3" s="1"/>
  <c r="H311" i="3" s="1"/>
  <c r="H312" i="3" s="1"/>
  <c r="H313" i="3" s="1"/>
  <c r="H314" i="3" s="1"/>
  <c r="H315" i="3" s="1"/>
  <c r="H316" i="3" s="1"/>
  <c r="H317" i="3" s="1"/>
  <c r="H318" i="3" s="1"/>
  <c r="H319" i="3" s="1"/>
  <c r="H320" i="3" s="1"/>
  <c r="H321" i="3" s="1"/>
  <c r="H322" i="3" s="1"/>
  <c r="H323" i="3" s="1"/>
  <c r="H324" i="3" s="1"/>
  <c r="H325" i="3" s="1"/>
  <c r="H326" i="3" s="1"/>
  <c r="H327" i="3" s="1"/>
  <c r="H328" i="3" s="1"/>
  <c r="H329" i="3" s="1"/>
  <c r="H330" i="3" s="1"/>
  <c r="H1454" i="3"/>
  <c r="H1455" i="3" s="1"/>
  <c r="H1456" i="3" s="1"/>
  <c r="H1457" i="3" s="1"/>
  <c r="H1458" i="3" s="1"/>
  <c r="H1459" i="3" s="1"/>
  <c r="H1460" i="3" s="1"/>
  <c r="H1461" i="3" s="1"/>
  <c r="H1462" i="3" s="1"/>
  <c r="H1463" i="3" s="1"/>
  <c r="H1464" i="3" s="1"/>
  <c r="H1465" i="3" s="1"/>
  <c r="H1466" i="3" s="1"/>
  <c r="H1467" i="3" s="1"/>
  <c r="H1468" i="3" s="1"/>
  <c r="H1469" i="3" s="1"/>
  <c r="H1470" i="3" s="1"/>
  <c r="H1471" i="3" s="1"/>
  <c r="H1472" i="3" s="1"/>
  <c r="H1473" i="3" s="1"/>
  <c r="H1474" i="3" s="1"/>
  <c r="H1475" i="3" s="1"/>
  <c r="H1476" i="3" s="1"/>
  <c r="H1477" i="3" s="1"/>
  <c r="H1478" i="3" s="1"/>
  <c r="H1479" i="3" s="1"/>
  <c r="H1480" i="3" s="1"/>
  <c r="H1481" i="3" s="1"/>
  <c r="H1482" i="3" s="1"/>
  <c r="H1483" i="3" s="1"/>
  <c r="H1484" i="3" s="1"/>
  <c r="H1485" i="3" s="1"/>
  <c r="H1486" i="3" s="1"/>
  <c r="H1487" i="3" s="1"/>
  <c r="H1488" i="3" s="1"/>
  <c r="H1489" i="3" s="1"/>
  <c r="H1490" i="3" s="1"/>
  <c r="H1491" i="3" s="1"/>
  <c r="H1492" i="3" s="1"/>
  <c r="H1493" i="3" s="1"/>
  <c r="H1494" i="3" s="1"/>
  <c r="H1495" i="3" s="1"/>
  <c r="H1496" i="3" s="1"/>
  <c r="H1497" i="3" s="1"/>
  <c r="H1498" i="3" s="1"/>
  <c r="H1499" i="3" s="1"/>
  <c r="H1500" i="3" s="1"/>
  <c r="H1501" i="3" s="1"/>
  <c r="H1502" i="3" s="1"/>
  <c r="H1503" i="3" s="1"/>
  <c r="H1504" i="3" s="1"/>
  <c r="H1505" i="3" s="1"/>
  <c r="H1506" i="3" s="1"/>
  <c r="H1507" i="3" s="1"/>
  <c r="H1508" i="3" s="1"/>
  <c r="H1509" i="3" s="1"/>
  <c r="H1510" i="3" s="1"/>
  <c r="H1511" i="3" s="1"/>
  <c r="H1512" i="3" s="1"/>
  <c r="H1513" i="3" s="1"/>
  <c r="H1514" i="3" s="1"/>
  <c r="H1515" i="3" s="1"/>
  <c r="H1516" i="3" s="1"/>
  <c r="H1517" i="3" s="1"/>
  <c r="H1518" i="3" s="1"/>
  <c r="H332" i="3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H344" i="3" s="1"/>
  <c r="H345" i="3" s="1"/>
  <c r="H346" i="3" s="1"/>
  <c r="H347" i="3" s="1"/>
  <c r="H348" i="3" s="1"/>
  <c r="H349" i="3" s="1"/>
  <c r="H350" i="3" s="1"/>
  <c r="H351" i="3" s="1"/>
  <c r="H352" i="3" s="1"/>
  <c r="H353" i="3" s="1"/>
  <c r="H354" i="3" s="1"/>
  <c r="H355" i="3" s="1"/>
  <c r="H356" i="3" s="1"/>
  <c r="H357" i="3" s="1"/>
  <c r="H358" i="3" s="1"/>
  <c r="H359" i="3" s="1"/>
  <c r="H360" i="3" s="1"/>
  <c r="H361" i="3" s="1"/>
  <c r="H362" i="3" s="1"/>
  <c r="H363" i="3" s="1"/>
  <c r="H364" i="3" s="1"/>
  <c r="H365" i="3" s="1"/>
  <c r="H366" i="3" s="1"/>
  <c r="H367" i="3" s="1"/>
  <c r="H368" i="3" s="1"/>
  <c r="H369" i="3" s="1"/>
  <c r="H370" i="3" s="1"/>
  <c r="H371" i="3" s="1"/>
  <c r="H372" i="3" s="1"/>
  <c r="H373" i="3" s="1"/>
  <c r="H374" i="3" s="1"/>
  <c r="H375" i="3" s="1"/>
  <c r="H376" i="3" s="1"/>
  <c r="H377" i="3" s="1"/>
  <c r="H378" i="3" s="1"/>
  <c r="H379" i="3" s="1"/>
  <c r="H380" i="3" s="1"/>
  <c r="H381" i="3" s="1"/>
  <c r="H382" i="3" s="1"/>
  <c r="H383" i="3" s="1"/>
  <c r="H384" i="3" s="1"/>
  <c r="H385" i="3" s="1"/>
  <c r="H386" i="3" s="1"/>
  <c r="H387" i="3" s="1"/>
  <c r="H388" i="3" s="1"/>
  <c r="H389" i="3" s="1"/>
  <c r="H390" i="3" s="1"/>
  <c r="H391" i="3" s="1"/>
  <c r="H392" i="3" s="1"/>
  <c r="H393" i="3" s="1"/>
  <c r="H394" i="3" s="1"/>
  <c r="H395" i="3" s="1"/>
  <c r="H396" i="3" s="1"/>
  <c r="H1256" i="3"/>
  <c r="H1257" i="3" s="1"/>
  <c r="H1258" i="3" s="1"/>
  <c r="H1259" i="3" s="1"/>
  <c r="H1260" i="3" s="1"/>
  <c r="H1261" i="3" s="1"/>
  <c r="H1262" i="3" s="1"/>
  <c r="H1263" i="3" s="1"/>
  <c r="H1264" i="3" s="1"/>
  <c r="H1265" i="3" s="1"/>
  <c r="H1266" i="3" s="1"/>
  <c r="H1267" i="3" s="1"/>
  <c r="H1268" i="3" s="1"/>
  <c r="H1269" i="3" s="1"/>
  <c r="H1270" i="3" s="1"/>
  <c r="H1271" i="3" s="1"/>
  <c r="H1272" i="3" s="1"/>
  <c r="H1273" i="3" s="1"/>
  <c r="H1274" i="3" s="1"/>
  <c r="H1275" i="3" s="1"/>
  <c r="H1276" i="3" s="1"/>
  <c r="H1277" i="3" s="1"/>
  <c r="H1278" i="3" s="1"/>
  <c r="H1279" i="3" s="1"/>
  <c r="H1280" i="3" s="1"/>
  <c r="H1281" i="3" s="1"/>
  <c r="H1282" i="3" s="1"/>
  <c r="H1283" i="3" s="1"/>
  <c r="H1284" i="3" s="1"/>
  <c r="H1285" i="3" s="1"/>
  <c r="H1286" i="3" s="1"/>
  <c r="H1287" i="3" s="1"/>
  <c r="H1288" i="3" s="1"/>
  <c r="H1289" i="3" s="1"/>
  <c r="H1290" i="3" s="1"/>
  <c r="H1291" i="3" s="1"/>
  <c r="H1292" i="3" s="1"/>
  <c r="H1293" i="3" s="1"/>
  <c r="H1294" i="3" s="1"/>
  <c r="H1295" i="3" s="1"/>
  <c r="H1296" i="3" s="1"/>
  <c r="H1297" i="3" s="1"/>
  <c r="H1298" i="3" s="1"/>
  <c r="H1299" i="3" s="1"/>
  <c r="H1300" i="3" s="1"/>
  <c r="H1301" i="3" s="1"/>
  <c r="H1302" i="3" s="1"/>
  <c r="H1303" i="3" s="1"/>
  <c r="H1304" i="3" s="1"/>
  <c r="H1305" i="3" s="1"/>
  <c r="H1306" i="3" s="1"/>
  <c r="H1307" i="3" s="1"/>
  <c r="H1308" i="3" s="1"/>
  <c r="H1309" i="3" s="1"/>
  <c r="H1310" i="3" s="1"/>
  <c r="H1311" i="3" s="1"/>
  <c r="H1312" i="3" s="1"/>
  <c r="H1313" i="3" s="1"/>
  <c r="H1314" i="3" s="1"/>
  <c r="H1315" i="3" s="1"/>
  <c r="H1316" i="3" s="1"/>
  <c r="H1317" i="3" s="1"/>
  <c r="H1318" i="3" s="1"/>
  <c r="H1319" i="3" s="1"/>
  <c r="H1320" i="3" s="1"/>
  <c r="H2246" i="3"/>
  <c r="H2247" i="3" s="1"/>
  <c r="H2248" i="3" s="1"/>
  <c r="H2249" i="3" s="1"/>
  <c r="H2250" i="3" s="1"/>
  <c r="H2251" i="3" s="1"/>
  <c r="H2252" i="3" s="1"/>
  <c r="H2253" i="3" s="1"/>
  <c r="H2254" i="3" s="1"/>
  <c r="H2255" i="3" s="1"/>
  <c r="H2256" i="3" s="1"/>
  <c r="H2257" i="3" s="1"/>
  <c r="H2258" i="3" s="1"/>
  <c r="H2259" i="3" s="1"/>
  <c r="H2260" i="3" s="1"/>
  <c r="H2261" i="3" s="1"/>
  <c r="H2262" i="3" s="1"/>
  <c r="H2263" i="3" s="1"/>
  <c r="H2264" i="3" s="1"/>
  <c r="H2265" i="3" s="1"/>
  <c r="H2266" i="3" s="1"/>
  <c r="H2267" i="3" s="1"/>
  <c r="H2268" i="3" s="1"/>
  <c r="H2269" i="3" s="1"/>
  <c r="H2270" i="3" s="1"/>
  <c r="H2271" i="3" s="1"/>
  <c r="H2272" i="3" s="1"/>
  <c r="H2273" i="3" s="1"/>
  <c r="H2274" i="3" s="1"/>
  <c r="H2275" i="3" s="1"/>
  <c r="H2276" i="3" s="1"/>
  <c r="H2277" i="3" s="1"/>
  <c r="H2278" i="3" s="1"/>
  <c r="H2279" i="3" s="1"/>
  <c r="H2280" i="3" s="1"/>
  <c r="H2281" i="3" s="1"/>
  <c r="H2282" i="3" s="1"/>
  <c r="H2283" i="3" s="1"/>
  <c r="H2284" i="3" s="1"/>
  <c r="H2285" i="3" s="1"/>
  <c r="H2286" i="3" s="1"/>
  <c r="H2287" i="3" s="1"/>
  <c r="H2288" i="3" s="1"/>
  <c r="H2289" i="3" s="1"/>
  <c r="H2290" i="3" s="1"/>
  <c r="H2291" i="3" s="1"/>
  <c r="H2292" i="3" s="1"/>
  <c r="H2293" i="3" s="1"/>
  <c r="H2294" i="3" s="1"/>
  <c r="H2295" i="3" s="1"/>
  <c r="H2296" i="3" s="1"/>
  <c r="H2297" i="3" s="1"/>
  <c r="H2298" i="3" s="1"/>
  <c r="H2299" i="3" s="1"/>
  <c r="H2300" i="3" s="1"/>
  <c r="H2301" i="3" s="1"/>
  <c r="H2302" i="3" s="1"/>
  <c r="H2303" i="3" s="1"/>
  <c r="H2304" i="3" s="1"/>
  <c r="H2305" i="3" s="1"/>
  <c r="H2306" i="3" s="1"/>
  <c r="H2307" i="3" s="1"/>
  <c r="H2308" i="3" s="1"/>
  <c r="H2309" i="3" s="1"/>
  <c r="H2310" i="3" s="1"/>
  <c r="H1850" i="3"/>
  <c r="H1851" i="3" s="1"/>
  <c r="H1852" i="3" s="1"/>
  <c r="H1853" i="3" s="1"/>
  <c r="H1854" i="3" s="1"/>
  <c r="H1855" i="3" s="1"/>
  <c r="H1856" i="3" s="1"/>
  <c r="H1857" i="3" s="1"/>
  <c r="H1858" i="3" s="1"/>
  <c r="H1859" i="3" s="1"/>
  <c r="H1860" i="3" s="1"/>
  <c r="H1861" i="3" s="1"/>
  <c r="H1862" i="3" s="1"/>
  <c r="H1863" i="3" s="1"/>
  <c r="H1864" i="3" s="1"/>
  <c r="H1865" i="3" s="1"/>
  <c r="H1866" i="3" s="1"/>
  <c r="H1867" i="3" s="1"/>
  <c r="H1868" i="3" s="1"/>
  <c r="H1869" i="3" s="1"/>
  <c r="H1870" i="3" s="1"/>
  <c r="H1871" i="3" s="1"/>
  <c r="H1872" i="3" s="1"/>
  <c r="H1873" i="3" s="1"/>
  <c r="H1874" i="3" s="1"/>
  <c r="H1875" i="3" s="1"/>
  <c r="H1876" i="3" s="1"/>
  <c r="H1877" i="3" s="1"/>
  <c r="H1878" i="3" s="1"/>
  <c r="H1879" i="3" s="1"/>
  <c r="H1880" i="3" s="1"/>
  <c r="H1881" i="3" s="1"/>
  <c r="H1882" i="3" s="1"/>
  <c r="H1883" i="3" s="1"/>
  <c r="H1884" i="3" s="1"/>
  <c r="H1885" i="3" s="1"/>
  <c r="H1886" i="3" s="1"/>
  <c r="H1887" i="3" s="1"/>
  <c r="H1888" i="3" s="1"/>
  <c r="H1889" i="3" s="1"/>
  <c r="H1890" i="3" s="1"/>
  <c r="H1891" i="3" s="1"/>
  <c r="H1892" i="3" s="1"/>
  <c r="H1893" i="3" s="1"/>
  <c r="H1894" i="3" s="1"/>
  <c r="H1895" i="3" s="1"/>
  <c r="H1896" i="3" s="1"/>
  <c r="H1897" i="3" s="1"/>
  <c r="H1898" i="3" s="1"/>
  <c r="H1899" i="3" s="1"/>
  <c r="H1900" i="3" s="1"/>
  <c r="H1901" i="3" s="1"/>
  <c r="H1902" i="3" s="1"/>
  <c r="H1903" i="3" s="1"/>
  <c r="H1904" i="3" s="1"/>
  <c r="H1905" i="3" s="1"/>
  <c r="H1906" i="3" s="1"/>
  <c r="H1907" i="3" s="1"/>
  <c r="H1908" i="3" s="1"/>
  <c r="H1909" i="3" s="1"/>
  <c r="H1910" i="3" s="1"/>
  <c r="H1911" i="3" s="1"/>
  <c r="H1912" i="3" s="1"/>
  <c r="H1913" i="3" s="1"/>
  <c r="H1914" i="3" s="1"/>
  <c r="H2510" i="3"/>
  <c r="H2511" i="3" s="1"/>
  <c r="H2512" i="3" s="1"/>
  <c r="H2513" i="3" s="1"/>
  <c r="H2514" i="3" s="1"/>
  <c r="H2515" i="3" s="1"/>
  <c r="H2516" i="3" s="1"/>
  <c r="H2517" i="3" s="1"/>
  <c r="H2518" i="3" s="1"/>
  <c r="H2519" i="3" s="1"/>
  <c r="H2520" i="3" s="1"/>
  <c r="H2521" i="3" s="1"/>
  <c r="H2522" i="3" s="1"/>
  <c r="H2523" i="3" s="1"/>
  <c r="H2524" i="3" s="1"/>
  <c r="H2525" i="3" s="1"/>
  <c r="H2526" i="3" s="1"/>
  <c r="H2527" i="3" s="1"/>
  <c r="H2528" i="3" s="1"/>
  <c r="H2529" i="3" s="1"/>
  <c r="H2530" i="3" s="1"/>
  <c r="H2531" i="3" s="1"/>
  <c r="H2532" i="3" s="1"/>
  <c r="H2533" i="3" s="1"/>
  <c r="H2534" i="3" s="1"/>
  <c r="H2535" i="3" s="1"/>
  <c r="H2536" i="3" s="1"/>
  <c r="H2537" i="3" s="1"/>
  <c r="H2538" i="3" s="1"/>
  <c r="H2539" i="3" s="1"/>
  <c r="H2540" i="3" s="1"/>
  <c r="H2541" i="3" s="1"/>
  <c r="H2542" i="3" s="1"/>
  <c r="H2543" i="3" s="1"/>
  <c r="H2544" i="3" s="1"/>
  <c r="H2545" i="3" s="1"/>
  <c r="H2546" i="3" s="1"/>
  <c r="H2547" i="3" s="1"/>
  <c r="H2548" i="3" s="1"/>
  <c r="H2549" i="3" s="1"/>
  <c r="H2550" i="3" s="1"/>
  <c r="H2551" i="3" s="1"/>
  <c r="H2552" i="3" s="1"/>
  <c r="H2553" i="3" s="1"/>
  <c r="H2554" i="3" s="1"/>
  <c r="H2555" i="3" s="1"/>
  <c r="H2556" i="3" s="1"/>
  <c r="H2557" i="3" s="1"/>
  <c r="H2558" i="3" s="1"/>
  <c r="H2559" i="3" s="1"/>
  <c r="H2560" i="3" s="1"/>
  <c r="H2561" i="3" s="1"/>
  <c r="H2562" i="3" s="1"/>
  <c r="H2563" i="3" s="1"/>
  <c r="H2564" i="3" s="1"/>
  <c r="H2565" i="3" s="1"/>
  <c r="H2566" i="3" s="1"/>
  <c r="H2567" i="3" s="1"/>
  <c r="H2568" i="3" s="1"/>
  <c r="H2569" i="3" s="1"/>
  <c r="H2570" i="3" s="1"/>
  <c r="H2571" i="3" s="1"/>
  <c r="H2572" i="3" s="1"/>
  <c r="H2573" i="3" s="1"/>
  <c r="H2574" i="3" s="1"/>
  <c r="H2774" i="3"/>
  <c r="H2775" i="3" s="1"/>
  <c r="H2776" i="3" s="1"/>
  <c r="H2777" i="3" s="1"/>
  <c r="H2778" i="3" s="1"/>
  <c r="H2779" i="3" s="1"/>
  <c r="H2780" i="3" s="1"/>
  <c r="H2781" i="3" s="1"/>
  <c r="H2782" i="3" s="1"/>
  <c r="H2783" i="3" s="1"/>
  <c r="H2784" i="3" s="1"/>
  <c r="H2785" i="3" s="1"/>
  <c r="H2786" i="3" s="1"/>
  <c r="H2787" i="3" s="1"/>
  <c r="H2788" i="3" s="1"/>
  <c r="H2789" i="3" s="1"/>
  <c r="H2790" i="3" s="1"/>
  <c r="H2791" i="3" s="1"/>
  <c r="H2792" i="3" s="1"/>
  <c r="H2793" i="3" s="1"/>
  <c r="H2794" i="3" s="1"/>
  <c r="H2795" i="3" s="1"/>
  <c r="H2796" i="3" s="1"/>
  <c r="H2797" i="3" s="1"/>
  <c r="H2798" i="3" s="1"/>
  <c r="H2799" i="3" s="1"/>
  <c r="H2800" i="3" s="1"/>
  <c r="H2801" i="3" s="1"/>
  <c r="H2802" i="3" s="1"/>
  <c r="H2803" i="3" s="1"/>
  <c r="H2804" i="3" s="1"/>
  <c r="H2805" i="3" s="1"/>
  <c r="H2806" i="3" s="1"/>
  <c r="H2807" i="3" s="1"/>
  <c r="H2808" i="3" s="1"/>
  <c r="H2809" i="3" s="1"/>
  <c r="H2810" i="3" s="1"/>
  <c r="H2811" i="3" s="1"/>
  <c r="H2812" i="3" s="1"/>
  <c r="H2813" i="3" s="1"/>
  <c r="H2814" i="3" s="1"/>
  <c r="H2815" i="3" s="1"/>
  <c r="H2816" i="3" s="1"/>
  <c r="H2817" i="3" s="1"/>
  <c r="H2818" i="3" s="1"/>
  <c r="H2819" i="3" s="1"/>
  <c r="H2820" i="3" s="1"/>
  <c r="H2821" i="3" s="1"/>
  <c r="H2822" i="3" s="1"/>
  <c r="H2823" i="3" s="1"/>
  <c r="H2824" i="3" s="1"/>
  <c r="H2825" i="3" s="1"/>
  <c r="H2826" i="3" s="1"/>
  <c r="H2827" i="3" s="1"/>
  <c r="H2828" i="3" s="1"/>
  <c r="H2829" i="3" s="1"/>
  <c r="H2830" i="3" s="1"/>
  <c r="H2831" i="3" s="1"/>
  <c r="H2832" i="3" s="1"/>
  <c r="H2833" i="3" s="1"/>
  <c r="H2834" i="3" s="1"/>
  <c r="H2835" i="3" s="1"/>
  <c r="H2836" i="3" s="1"/>
  <c r="H2837" i="3" s="1"/>
  <c r="H2838" i="3" s="1"/>
  <c r="H2708" i="3"/>
  <c r="H2709" i="3" s="1"/>
  <c r="H2710" i="3" s="1"/>
  <c r="H2711" i="3" s="1"/>
  <c r="H2712" i="3" s="1"/>
  <c r="H2713" i="3" s="1"/>
  <c r="H2714" i="3" s="1"/>
  <c r="H2715" i="3" s="1"/>
  <c r="H2716" i="3" s="1"/>
  <c r="H2717" i="3" s="1"/>
  <c r="H2718" i="3" s="1"/>
  <c r="H2719" i="3" s="1"/>
  <c r="H2720" i="3" s="1"/>
  <c r="H2721" i="3" s="1"/>
  <c r="H2722" i="3" s="1"/>
  <c r="H2723" i="3" s="1"/>
  <c r="H2724" i="3" s="1"/>
  <c r="H2725" i="3" s="1"/>
  <c r="H2726" i="3" s="1"/>
  <c r="H2727" i="3" s="1"/>
  <c r="H2728" i="3" s="1"/>
  <c r="H2729" i="3" s="1"/>
  <c r="H2730" i="3" s="1"/>
  <c r="H2731" i="3" s="1"/>
  <c r="H2732" i="3" s="1"/>
  <c r="H2733" i="3" s="1"/>
  <c r="H2734" i="3" s="1"/>
  <c r="H2735" i="3" s="1"/>
  <c r="H2736" i="3" s="1"/>
  <c r="H2737" i="3" s="1"/>
  <c r="H2738" i="3" s="1"/>
  <c r="H2739" i="3" s="1"/>
  <c r="H2740" i="3" s="1"/>
  <c r="H2741" i="3" s="1"/>
  <c r="H2742" i="3" s="1"/>
  <c r="H2743" i="3" s="1"/>
  <c r="H2744" i="3" s="1"/>
  <c r="H2745" i="3" s="1"/>
  <c r="H2746" i="3" s="1"/>
  <c r="H2747" i="3" s="1"/>
  <c r="H2748" i="3" s="1"/>
  <c r="H2749" i="3" s="1"/>
  <c r="H2750" i="3" s="1"/>
  <c r="H2751" i="3" s="1"/>
  <c r="H2752" i="3" s="1"/>
  <c r="H2753" i="3" s="1"/>
  <c r="H2754" i="3" s="1"/>
  <c r="H2755" i="3" s="1"/>
  <c r="H2756" i="3" s="1"/>
  <c r="H2757" i="3" s="1"/>
  <c r="H2758" i="3" s="1"/>
  <c r="H2759" i="3" s="1"/>
  <c r="H2760" i="3" s="1"/>
  <c r="H2761" i="3" s="1"/>
  <c r="H2762" i="3" s="1"/>
  <c r="H2763" i="3" s="1"/>
  <c r="H2764" i="3" s="1"/>
  <c r="H2765" i="3" s="1"/>
  <c r="H2766" i="3" s="1"/>
  <c r="H2767" i="3" s="1"/>
  <c r="H2768" i="3" s="1"/>
  <c r="H2769" i="3" s="1"/>
  <c r="H2770" i="3" s="1"/>
  <c r="H2771" i="3" s="1"/>
  <c r="H2772" i="3" s="1"/>
  <c r="H1916" i="3"/>
  <c r="H1917" i="3" s="1"/>
  <c r="H1918" i="3" s="1"/>
  <c r="H1919" i="3" s="1"/>
  <c r="H1920" i="3" s="1"/>
  <c r="H1921" i="3" s="1"/>
  <c r="H1922" i="3" s="1"/>
  <c r="H1923" i="3" s="1"/>
  <c r="H1924" i="3" s="1"/>
  <c r="H1925" i="3" s="1"/>
  <c r="H1926" i="3" s="1"/>
  <c r="H1927" i="3" s="1"/>
  <c r="H1928" i="3" s="1"/>
  <c r="H1929" i="3" s="1"/>
  <c r="H1930" i="3" s="1"/>
  <c r="H1931" i="3" s="1"/>
  <c r="H1932" i="3" s="1"/>
  <c r="H1933" i="3" s="1"/>
  <c r="H1934" i="3" s="1"/>
  <c r="H1935" i="3" s="1"/>
  <c r="H1936" i="3" s="1"/>
  <c r="H1937" i="3" s="1"/>
  <c r="H1938" i="3" s="1"/>
  <c r="H1939" i="3" s="1"/>
  <c r="H1940" i="3" s="1"/>
  <c r="H1941" i="3" s="1"/>
  <c r="H1942" i="3" s="1"/>
  <c r="H1943" i="3" s="1"/>
  <c r="H1944" i="3" s="1"/>
  <c r="H1945" i="3" s="1"/>
  <c r="H1946" i="3" s="1"/>
  <c r="H1947" i="3" s="1"/>
  <c r="H1948" i="3" s="1"/>
  <c r="H1949" i="3" s="1"/>
  <c r="H1950" i="3" s="1"/>
  <c r="H1951" i="3" s="1"/>
  <c r="H1952" i="3" s="1"/>
  <c r="H1953" i="3" s="1"/>
  <c r="H1954" i="3" s="1"/>
  <c r="H1955" i="3" s="1"/>
  <c r="H1956" i="3" s="1"/>
  <c r="H1957" i="3" s="1"/>
  <c r="H1958" i="3" s="1"/>
  <c r="H1959" i="3" s="1"/>
  <c r="H1960" i="3" s="1"/>
  <c r="H1961" i="3" s="1"/>
  <c r="H1962" i="3" s="1"/>
  <c r="H1963" i="3" s="1"/>
  <c r="H1964" i="3" s="1"/>
  <c r="H1965" i="3" s="1"/>
  <c r="H1966" i="3" s="1"/>
  <c r="H1967" i="3" s="1"/>
  <c r="H1968" i="3" s="1"/>
  <c r="H1969" i="3" s="1"/>
  <c r="H1970" i="3" s="1"/>
  <c r="H1971" i="3" s="1"/>
  <c r="H1972" i="3" s="1"/>
  <c r="H1973" i="3" s="1"/>
  <c r="H1974" i="3" s="1"/>
  <c r="H1975" i="3" s="1"/>
  <c r="H1976" i="3" s="1"/>
  <c r="H1977" i="3" s="1"/>
  <c r="H1978" i="3" s="1"/>
  <c r="H1979" i="3" s="1"/>
  <c r="H1980" i="3" s="1"/>
  <c r="H530" i="3"/>
  <c r="H531" i="3" s="1"/>
  <c r="H532" i="3" s="1"/>
  <c r="H533" i="3" s="1"/>
  <c r="H534" i="3" s="1"/>
  <c r="H535" i="3" s="1"/>
  <c r="H536" i="3" s="1"/>
  <c r="H537" i="3" s="1"/>
  <c r="H538" i="3" s="1"/>
  <c r="H539" i="3" s="1"/>
  <c r="H540" i="3" s="1"/>
  <c r="H541" i="3" s="1"/>
  <c r="H542" i="3" s="1"/>
  <c r="H543" i="3" s="1"/>
  <c r="H544" i="3" s="1"/>
  <c r="H545" i="3" s="1"/>
  <c r="H546" i="3" s="1"/>
  <c r="H547" i="3" s="1"/>
  <c r="H548" i="3" s="1"/>
  <c r="H549" i="3" s="1"/>
  <c r="H550" i="3" s="1"/>
  <c r="H551" i="3" s="1"/>
  <c r="H552" i="3" s="1"/>
  <c r="H553" i="3" s="1"/>
  <c r="H554" i="3" s="1"/>
  <c r="H555" i="3" s="1"/>
  <c r="H556" i="3" s="1"/>
  <c r="H557" i="3" s="1"/>
  <c r="H558" i="3" s="1"/>
  <c r="H559" i="3" s="1"/>
  <c r="H560" i="3" s="1"/>
  <c r="H561" i="3" s="1"/>
  <c r="H562" i="3" s="1"/>
  <c r="H563" i="3" s="1"/>
  <c r="H564" i="3" s="1"/>
  <c r="H565" i="3" s="1"/>
  <c r="H566" i="3" s="1"/>
  <c r="H567" i="3" s="1"/>
  <c r="H568" i="3" s="1"/>
  <c r="H569" i="3" s="1"/>
  <c r="H570" i="3" s="1"/>
  <c r="H571" i="3" s="1"/>
  <c r="H572" i="3" s="1"/>
  <c r="H573" i="3" s="1"/>
  <c r="H574" i="3" s="1"/>
  <c r="H575" i="3" s="1"/>
  <c r="H576" i="3" s="1"/>
  <c r="H577" i="3" s="1"/>
  <c r="H578" i="3" s="1"/>
  <c r="H579" i="3" s="1"/>
  <c r="H580" i="3" s="1"/>
  <c r="H581" i="3" s="1"/>
  <c r="H582" i="3" s="1"/>
  <c r="H583" i="3" s="1"/>
  <c r="H584" i="3" s="1"/>
  <c r="H585" i="3" s="1"/>
  <c r="H586" i="3" s="1"/>
  <c r="H587" i="3" s="1"/>
  <c r="H588" i="3" s="1"/>
  <c r="H589" i="3" s="1"/>
  <c r="H590" i="3" s="1"/>
  <c r="H591" i="3" s="1"/>
  <c r="H592" i="3" s="1"/>
  <c r="H593" i="3" s="1"/>
  <c r="H594" i="3" s="1"/>
  <c r="H68" i="3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2114" i="3"/>
  <c r="H2115" i="3" s="1"/>
  <c r="H2116" i="3" s="1"/>
  <c r="H2117" i="3" s="1"/>
  <c r="H2118" i="3" s="1"/>
  <c r="H2119" i="3" s="1"/>
  <c r="H2120" i="3" s="1"/>
  <c r="H2121" i="3" s="1"/>
  <c r="H2122" i="3" s="1"/>
  <c r="H2123" i="3" s="1"/>
  <c r="H2124" i="3" s="1"/>
  <c r="H2125" i="3" s="1"/>
  <c r="H2126" i="3" s="1"/>
  <c r="H2127" i="3" s="1"/>
  <c r="H2128" i="3" s="1"/>
  <c r="H2129" i="3" s="1"/>
  <c r="H2130" i="3" s="1"/>
  <c r="H2131" i="3" s="1"/>
  <c r="H2132" i="3" s="1"/>
  <c r="H2133" i="3" s="1"/>
  <c r="H2134" i="3" s="1"/>
  <c r="H2135" i="3" s="1"/>
  <c r="H2136" i="3" s="1"/>
  <c r="H2137" i="3" s="1"/>
  <c r="H2138" i="3" s="1"/>
  <c r="H2139" i="3" s="1"/>
  <c r="H2140" i="3" s="1"/>
  <c r="H2141" i="3" s="1"/>
  <c r="H2142" i="3" s="1"/>
  <c r="H2143" i="3" s="1"/>
  <c r="H2144" i="3" s="1"/>
  <c r="H2145" i="3" s="1"/>
  <c r="H2146" i="3" s="1"/>
  <c r="H2147" i="3" s="1"/>
  <c r="H2148" i="3" s="1"/>
  <c r="H2149" i="3" s="1"/>
  <c r="H2150" i="3" s="1"/>
  <c r="H2151" i="3" s="1"/>
  <c r="H2152" i="3" s="1"/>
  <c r="H2153" i="3" s="1"/>
  <c r="H2154" i="3" s="1"/>
  <c r="H2155" i="3" s="1"/>
  <c r="H2156" i="3" s="1"/>
  <c r="H2157" i="3" s="1"/>
  <c r="H2158" i="3" s="1"/>
  <c r="H2159" i="3" s="1"/>
  <c r="H2160" i="3" s="1"/>
  <c r="H2161" i="3" s="1"/>
  <c r="H2162" i="3" s="1"/>
  <c r="H2163" i="3" s="1"/>
  <c r="H2164" i="3" s="1"/>
  <c r="H2165" i="3" s="1"/>
  <c r="H2166" i="3" s="1"/>
  <c r="H2167" i="3" s="1"/>
  <c r="H2168" i="3" s="1"/>
  <c r="H2169" i="3" s="1"/>
  <c r="H2170" i="3" s="1"/>
  <c r="H2171" i="3" s="1"/>
  <c r="H2172" i="3" s="1"/>
  <c r="H2173" i="3" s="1"/>
  <c r="H2174" i="3" s="1"/>
  <c r="H2175" i="3" s="1"/>
  <c r="H2176" i="3" s="1"/>
  <c r="H2177" i="3" s="1"/>
  <c r="H2178" i="3" s="1"/>
  <c r="H1322" i="3"/>
  <c r="H1323" i="3" s="1"/>
  <c r="H1324" i="3" s="1"/>
  <c r="H1325" i="3" s="1"/>
  <c r="H1326" i="3" s="1"/>
  <c r="H1327" i="3" s="1"/>
  <c r="H1328" i="3" s="1"/>
  <c r="H1329" i="3" s="1"/>
  <c r="H1330" i="3" s="1"/>
  <c r="H1331" i="3" s="1"/>
  <c r="H1332" i="3" s="1"/>
  <c r="H1333" i="3" s="1"/>
  <c r="H1334" i="3" s="1"/>
  <c r="H1335" i="3" s="1"/>
  <c r="H1336" i="3" s="1"/>
  <c r="H1337" i="3" s="1"/>
  <c r="H1338" i="3" s="1"/>
  <c r="H1339" i="3" s="1"/>
  <c r="H1340" i="3" s="1"/>
  <c r="H1341" i="3" s="1"/>
  <c r="H1342" i="3" s="1"/>
  <c r="H1343" i="3" s="1"/>
  <c r="H1344" i="3" s="1"/>
  <c r="H1345" i="3" s="1"/>
  <c r="H1346" i="3" s="1"/>
  <c r="H1347" i="3" s="1"/>
  <c r="H1348" i="3" s="1"/>
  <c r="H1349" i="3" s="1"/>
  <c r="H1350" i="3" s="1"/>
  <c r="H1351" i="3" s="1"/>
  <c r="H1352" i="3" s="1"/>
  <c r="H1353" i="3" s="1"/>
  <c r="H1354" i="3" s="1"/>
  <c r="H1355" i="3" s="1"/>
  <c r="H1356" i="3" s="1"/>
  <c r="H1357" i="3" s="1"/>
  <c r="H1358" i="3" s="1"/>
  <c r="H1359" i="3" s="1"/>
  <c r="H1360" i="3" s="1"/>
  <c r="H1361" i="3" s="1"/>
  <c r="H1362" i="3" s="1"/>
  <c r="H1363" i="3" s="1"/>
  <c r="H1364" i="3" s="1"/>
  <c r="H1365" i="3" s="1"/>
  <c r="H1366" i="3" s="1"/>
  <c r="H1367" i="3" s="1"/>
  <c r="H1368" i="3" s="1"/>
  <c r="H1369" i="3" s="1"/>
  <c r="H1370" i="3" s="1"/>
  <c r="H1371" i="3" s="1"/>
  <c r="H1372" i="3" s="1"/>
  <c r="H1373" i="3" s="1"/>
  <c r="H1374" i="3" s="1"/>
  <c r="H1375" i="3" s="1"/>
  <c r="H1376" i="3" s="1"/>
  <c r="H1377" i="3" s="1"/>
  <c r="H1378" i="3" s="1"/>
  <c r="H1379" i="3" s="1"/>
  <c r="H1380" i="3" s="1"/>
  <c r="H1381" i="3" s="1"/>
  <c r="H1382" i="3" s="1"/>
  <c r="H1383" i="3" s="1"/>
  <c r="H1384" i="3" s="1"/>
  <c r="H1385" i="3" s="1"/>
  <c r="H1386" i="3" s="1"/>
  <c r="H728" i="3"/>
  <c r="H729" i="3" s="1"/>
  <c r="H730" i="3" s="1"/>
  <c r="H731" i="3" s="1"/>
  <c r="H732" i="3" s="1"/>
  <c r="H733" i="3" s="1"/>
  <c r="H734" i="3" s="1"/>
  <c r="H735" i="3" s="1"/>
  <c r="H736" i="3" s="1"/>
  <c r="H737" i="3" s="1"/>
  <c r="H738" i="3" s="1"/>
  <c r="H739" i="3" s="1"/>
  <c r="H740" i="3" s="1"/>
  <c r="H741" i="3" s="1"/>
  <c r="H742" i="3" s="1"/>
  <c r="H743" i="3" s="1"/>
  <c r="H744" i="3" s="1"/>
  <c r="H745" i="3" s="1"/>
  <c r="H746" i="3" s="1"/>
  <c r="H747" i="3" s="1"/>
  <c r="H748" i="3" s="1"/>
  <c r="H749" i="3" s="1"/>
  <c r="H750" i="3" s="1"/>
  <c r="H751" i="3" s="1"/>
  <c r="H752" i="3" s="1"/>
  <c r="H753" i="3" s="1"/>
  <c r="H754" i="3" s="1"/>
  <c r="H755" i="3" s="1"/>
  <c r="H756" i="3" s="1"/>
  <c r="H757" i="3" s="1"/>
  <c r="H758" i="3" s="1"/>
  <c r="H759" i="3" s="1"/>
  <c r="H760" i="3" s="1"/>
  <c r="H761" i="3" s="1"/>
  <c r="H762" i="3" s="1"/>
  <c r="H763" i="3" s="1"/>
  <c r="H764" i="3" s="1"/>
  <c r="H765" i="3" s="1"/>
  <c r="H766" i="3" s="1"/>
  <c r="H767" i="3" s="1"/>
  <c r="H768" i="3" s="1"/>
  <c r="H769" i="3" s="1"/>
  <c r="H770" i="3" s="1"/>
  <c r="H771" i="3" s="1"/>
  <c r="H772" i="3" s="1"/>
  <c r="H773" i="3" s="1"/>
  <c r="H774" i="3" s="1"/>
  <c r="H775" i="3" s="1"/>
  <c r="H776" i="3" s="1"/>
  <c r="H777" i="3" s="1"/>
  <c r="H778" i="3" s="1"/>
  <c r="H779" i="3" s="1"/>
  <c r="H780" i="3" s="1"/>
  <c r="H781" i="3" s="1"/>
  <c r="H782" i="3" s="1"/>
  <c r="H783" i="3" s="1"/>
  <c r="H784" i="3" s="1"/>
  <c r="H785" i="3" s="1"/>
  <c r="H786" i="3" s="1"/>
  <c r="H787" i="3" s="1"/>
  <c r="H788" i="3" s="1"/>
  <c r="H789" i="3" s="1"/>
  <c r="H790" i="3" s="1"/>
  <c r="H791" i="3" s="1"/>
  <c r="H792" i="3" s="1"/>
  <c r="H134" i="3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2378" i="3"/>
  <c r="H2379" i="3" s="1"/>
  <c r="H2380" i="3" s="1"/>
  <c r="H2381" i="3" s="1"/>
  <c r="H2382" i="3" s="1"/>
  <c r="H2383" i="3" s="1"/>
  <c r="H2384" i="3" s="1"/>
  <c r="H2385" i="3" s="1"/>
  <c r="H2386" i="3" s="1"/>
  <c r="H2387" i="3" s="1"/>
  <c r="H2388" i="3" s="1"/>
  <c r="H2389" i="3" s="1"/>
  <c r="H2390" i="3" s="1"/>
  <c r="H2391" i="3" s="1"/>
  <c r="H2392" i="3" s="1"/>
  <c r="H2393" i="3" s="1"/>
  <c r="H2394" i="3" s="1"/>
  <c r="H2395" i="3" s="1"/>
  <c r="H2396" i="3" s="1"/>
  <c r="H2397" i="3" s="1"/>
  <c r="H2398" i="3" s="1"/>
  <c r="H2399" i="3" s="1"/>
  <c r="H2400" i="3" s="1"/>
  <c r="H2401" i="3" s="1"/>
  <c r="H2402" i="3" s="1"/>
  <c r="H2403" i="3" s="1"/>
  <c r="H2404" i="3" s="1"/>
  <c r="H2405" i="3" s="1"/>
  <c r="H2406" i="3" s="1"/>
  <c r="H2407" i="3" s="1"/>
  <c r="H2408" i="3" s="1"/>
  <c r="H2409" i="3" s="1"/>
  <c r="H2410" i="3" s="1"/>
  <c r="H2411" i="3" s="1"/>
  <c r="H2412" i="3" s="1"/>
  <c r="H2413" i="3" s="1"/>
  <c r="H2414" i="3" s="1"/>
  <c r="H2415" i="3" s="1"/>
  <c r="H2416" i="3" s="1"/>
  <c r="H2417" i="3" s="1"/>
  <c r="H2418" i="3" s="1"/>
  <c r="H2419" i="3" s="1"/>
  <c r="H2420" i="3" s="1"/>
  <c r="H2421" i="3" s="1"/>
  <c r="H2422" i="3" s="1"/>
  <c r="H2423" i="3" s="1"/>
  <c r="H2424" i="3" s="1"/>
  <c r="H2425" i="3" s="1"/>
  <c r="H2426" i="3" s="1"/>
  <c r="H2427" i="3" s="1"/>
  <c r="H2428" i="3" s="1"/>
  <c r="H2429" i="3" s="1"/>
  <c r="H2430" i="3" s="1"/>
  <c r="H2431" i="3" s="1"/>
  <c r="H2432" i="3" s="1"/>
  <c r="H2433" i="3" s="1"/>
  <c r="H2434" i="3" s="1"/>
  <c r="H2435" i="3" s="1"/>
  <c r="H2436" i="3" s="1"/>
  <c r="H2437" i="3" s="1"/>
  <c r="H2438" i="3" s="1"/>
  <c r="H2439" i="3" s="1"/>
  <c r="H2440" i="3" s="1"/>
  <c r="H2441" i="3" s="1"/>
  <c r="H2442" i="3" s="1"/>
  <c r="H860" i="3"/>
  <c r="H861" i="3" s="1"/>
  <c r="H862" i="3" s="1"/>
  <c r="H863" i="3" s="1"/>
  <c r="H864" i="3" s="1"/>
  <c r="H865" i="3" s="1"/>
  <c r="H866" i="3" s="1"/>
  <c r="H867" i="3" s="1"/>
  <c r="H868" i="3" s="1"/>
  <c r="H869" i="3" s="1"/>
  <c r="H870" i="3" s="1"/>
  <c r="H871" i="3" s="1"/>
  <c r="H872" i="3" s="1"/>
  <c r="H873" i="3" s="1"/>
  <c r="H874" i="3" s="1"/>
  <c r="H875" i="3" s="1"/>
  <c r="H876" i="3" s="1"/>
  <c r="H877" i="3" s="1"/>
  <c r="H878" i="3" s="1"/>
  <c r="H879" i="3" s="1"/>
  <c r="H880" i="3" s="1"/>
  <c r="H881" i="3" s="1"/>
  <c r="H882" i="3" s="1"/>
  <c r="H883" i="3" s="1"/>
  <c r="H884" i="3" s="1"/>
  <c r="H885" i="3" s="1"/>
  <c r="H886" i="3" s="1"/>
  <c r="H887" i="3" s="1"/>
  <c r="H888" i="3" s="1"/>
  <c r="H889" i="3" s="1"/>
  <c r="H890" i="3" s="1"/>
  <c r="H891" i="3" s="1"/>
  <c r="H892" i="3" s="1"/>
  <c r="H893" i="3" s="1"/>
  <c r="H894" i="3" s="1"/>
  <c r="H895" i="3" s="1"/>
  <c r="H896" i="3" s="1"/>
  <c r="H897" i="3" s="1"/>
  <c r="H898" i="3" s="1"/>
  <c r="H899" i="3" s="1"/>
  <c r="H900" i="3" s="1"/>
  <c r="H901" i="3" s="1"/>
  <c r="H902" i="3" s="1"/>
  <c r="H903" i="3" s="1"/>
  <c r="H904" i="3" s="1"/>
  <c r="H905" i="3" s="1"/>
  <c r="H906" i="3" s="1"/>
  <c r="H907" i="3" s="1"/>
  <c r="H908" i="3" s="1"/>
  <c r="H909" i="3" s="1"/>
  <c r="H910" i="3" s="1"/>
  <c r="H911" i="3" s="1"/>
  <c r="H912" i="3" s="1"/>
  <c r="H913" i="3" s="1"/>
  <c r="H914" i="3" s="1"/>
  <c r="H915" i="3" s="1"/>
  <c r="H916" i="3" s="1"/>
  <c r="H917" i="3" s="1"/>
  <c r="H918" i="3" s="1"/>
  <c r="H919" i="3" s="1"/>
  <c r="H920" i="3" s="1"/>
  <c r="H921" i="3" s="1"/>
  <c r="H922" i="3" s="1"/>
  <c r="H923" i="3" s="1"/>
  <c r="H924" i="3" s="1"/>
  <c r="H992" i="3"/>
  <c r="H993" i="3" s="1"/>
  <c r="H994" i="3" s="1"/>
  <c r="H995" i="3" s="1"/>
  <c r="H996" i="3" s="1"/>
  <c r="H997" i="3" s="1"/>
  <c r="H998" i="3" s="1"/>
  <c r="H999" i="3" s="1"/>
  <c r="H1000" i="3" s="1"/>
  <c r="H1001" i="3" s="1"/>
  <c r="H1002" i="3" s="1"/>
  <c r="H1003" i="3" s="1"/>
  <c r="H1004" i="3" s="1"/>
  <c r="H1005" i="3" s="1"/>
  <c r="H1006" i="3" s="1"/>
  <c r="H1007" i="3" s="1"/>
  <c r="H1008" i="3" s="1"/>
  <c r="H1009" i="3" s="1"/>
  <c r="H1010" i="3" s="1"/>
  <c r="H1011" i="3" s="1"/>
  <c r="H1012" i="3" s="1"/>
  <c r="H1013" i="3" s="1"/>
  <c r="H1014" i="3" s="1"/>
  <c r="H1015" i="3" s="1"/>
  <c r="H1016" i="3" s="1"/>
  <c r="H1017" i="3" s="1"/>
  <c r="H1018" i="3" s="1"/>
  <c r="H1019" i="3" s="1"/>
  <c r="H1020" i="3" s="1"/>
  <c r="H1021" i="3" s="1"/>
  <c r="H1022" i="3" s="1"/>
  <c r="H1023" i="3" s="1"/>
  <c r="H1024" i="3" s="1"/>
  <c r="H1025" i="3" s="1"/>
  <c r="H1026" i="3" s="1"/>
  <c r="H1027" i="3" s="1"/>
  <c r="H1028" i="3" s="1"/>
  <c r="H1029" i="3" s="1"/>
  <c r="H1030" i="3" s="1"/>
  <c r="H1031" i="3" s="1"/>
  <c r="H1032" i="3" s="1"/>
  <c r="H1033" i="3" s="1"/>
  <c r="H1034" i="3" s="1"/>
  <c r="H1035" i="3" s="1"/>
  <c r="H1036" i="3" s="1"/>
  <c r="H1037" i="3" s="1"/>
  <c r="H1038" i="3" s="1"/>
  <c r="H1039" i="3" s="1"/>
  <c r="H1040" i="3" s="1"/>
  <c r="H1041" i="3" s="1"/>
  <c r="H1042" i="3" s="1"/>
  <c r="H1043" i="3" s="1"/>
  <c r="H1044" i="3" s="1"/>
  <c r="H1045" i="3" s="1"/>
  <c r="H1046" i="3" s="1"/>
  <c r="H1047" i="3" s="1"/>
  <c r="H1048" i="3" s="1"/>
  <c r="H1049" i="3" s="1"/>
  <c r="H1050" i="3" s="1"/>
  <c r="H1051" i="3" s="1"/>
  <c r="H1052" i="3" s="1"/>
  <c r="H1053" i="3" s="1"/>
  <c r="H1054" i="3" s="1"/>
  <c r="H1055" i="3" s="1"/>
  <c r="H1056" i="3" s="1"/>
  <c r="H464" i="3"/>
  <c r="H465" i="3" s="1"/>
  <c r="H466" i="3" s="1"/>
  <c r="H467" i="3" s="1"/>
  <c r="H468" i="3" s="1"/>
  <c r="H469" i="3" s="1"/>
  <c r="H470" i="3" s="1"/>
  <c r="H471" i="3" s="1"/>
  <c r="H472" i="3" s="1"/>
  <c r="H473" i="3" s="1"/>
  <c r="H474" i="3" s="1"/>
  <c r="H475" i="3" s="1"/>
  <c r="H476" i="3" s="1"/>
  <c r="H477" i="3" s="1"/>
  <c r="H478" i="3" s="1"/>
  <c r="H479" i="3" s="1"/>
  <c r="H480" i="3" s="1"/>
  <c r="H481" i="3" s="1"/>
  <c r="H482" i="3" s="1"/>
  <c r="H483" i="3" s="1"/>
  <c r="H484" i="3" s="1"/>
  <c r="H485" i="3" s="1"/>
  <c r="H486" i="3" s="1"/>
  <c r="H487" i="3" s="1"/>
  <c r="H488" i="3" s="1"/>
  <c r="H489" i="3" s="1"/>
  <c r="H490" i="3" s="1"/>
  <c r="H491" i="3" s="1"/>
  <c r="H492" i="3" s="1"/>
  <c r="H493" i="3" s="1"/>
  <c r="H494" i="3" s="1"/>
  <c r="H495" i="3" s="1"/>
  <c r="H496" i="3" s="1"/>
  <c r="H497" i="3" s="1"/>
  <c r="H498" i="3" s="1"/>
  <c r="H499" i="3" s="1"/>
  <c r="H500" i="3" s="1"/>
  <c r="H501" i="3" s="1"/>
  <c r="H502" i="3" s="1"/>
  <c r="H503" i="3" s="1"/>
  <c r="H504" i="3" s="1"/>
  <c r="H505" i="3" s="1"/>
  <c r="H506" i="3" s="1"/>
  <c r="H507" i="3" s="1"/>
  <c r="H508" i="3" s="1"/>
  <c r="H509" i="3" s="1"/>
  <c r="H510" i="3" s="1"/>
  <c r="H511" i="3" s="1"/>
  <c r="H512" i="3" s="1"/>
  <c r="H513" i="3" s="1"/>
  <c r="H514" i="3" s="1"/>
  <c r="H515" i="3" s="1"/>
  <c r="H516" i="3" s="1"/>
  <c r="H517" i="3" s="1"/>
  <c r="H518" i="3" s="1"/>
  <c r="H519" i="3" s="1"/>
  <c r="H520" i="3" s="1"/>
  <c r="H521" i="3" s="1"/>
  <c r="H522" i="3" s="1"/>
  <c r="H523" i="3" s="1"/>
  <c r="H524" i="3" s="1"/>
  <c r="H525" i="3" s="1"/>
  <c r="H526" i="3" s="1"/>
  <c r="H527" i="3" s="1"/>
  <c r="H528" i="3" s="1"/>
  <c r="H1058" i="3"/>
  <c r="H1059" i="3" s="1"/>
  <c r="H1060" i="3" s="1"/>
  <c r="H1061" i="3" s="1"/>
  <c r="H1062" i="3" s="1"/>
  <c r="H1063" i="3" s="1"/>
  <c r="H1064" i="3" s="1"/>
  <c r="H1065" i="3" s="1"/>
  <c r="H1066" i="3" s="1"/>
  <c r="H1067" i="3" s="1"/>
  <c r="H1068" i="3" s="1"/>
  <c r="H1069" i="3" s="1"/>
  <c r="H1070" i="3" s="1"/>
  <c r="H1071" i="3" s="1"/>
  <c r="H1072" i="3" s="1"/>
  <c r="H1073" i="3" s="1"/>
  <c r="H1074" i="3" s="1"/>
  <c r="H1075" i="3" s="1"/>
  <c r="H1076" i="3" s="1"/>
  <c r="H1077" i="3" s="1"/>
  <c r="H1078" i="3" s="1"/>
  <c r="H1079" i="3" s="1"/>
  <c r="H1080" i="3" s="1"/>
  <c r="H1081" i="3" s="1"/>
  <c r="H1082" i="3" s="1"/>
  <c r="H1083" i="3" s="1"/>
  <c r="H1084" i="3" s="1"/>
  <c r="H1085" i="3" s="1"/>
  <c r="H1086" i="3" s="1"/>
  <c r="H1087" i="3" s="1"/>
  <c r="H1088" i="3" s="1"/>
  <c r="H1089" i="3" s="1"/>
  <c r="H1090" i="3" s="1"/>
  <c r="H1091" i="3" s="1"/>
  <c r="H1092" i="3" s="1"/>
  <c r="H1093" i="3" s="1"/>
  <c r="H1094" i="3" s="1"/>
  <c r="H1095" i="3" s="1"/>
  <c r="H1096" i="3" s="1"/>
  <c r="H1097" i="3" s="1"/>
  <c r="H1098" i="3" s="1"/>
  <c r="H1099" i="3" s="1"/>
  <c r="H1100" i="3" s="1"/>
  <c r="H1101" i="3" s="1"/>
  <c r="H1102" i="3" s="1"/>
  <c r="H1103" i="3" s="1"/>
  <c r="H1104" i="3" s="1"/>
  <c r="H1105" i="3" s="1"/>
  <c r="H1106" i="3" s="1"/>
  <c r="H1107" i="3" s="1"/>
  <c r="H1108" i="3" s="1"/>
  <c r="H1109" i="3" s="1"/>
  <c r="H1110" i="3" s="1"/>
  <c r="H1111" i="3" s="1"/>
  <c r="H1112" i="3" s="1"/>
  <c r="H1113" i="3" s="1"/>
  <c r="H1114" i="3" s="1"/>
  <c r="H1115" i="3" s="1"/>
  <c r="H1116" i="3" s="1"/>
  <c r="H1117" i="3" s="1"/>
  <c r="H1118" i="3" s="1"/>
  <c r="H1119" i="3" s="1"/>
  <c r="H1120" i="3" s="1"/>
  <c r="H1121" i="3" s="1"/>
  <c r="H1122" i="3" s="1"/>
  <c r="H2180" i="3"/>
  <c r="H2181" i="3" s="1"/>
  <c r="H2182" i="3" s="1"/>
  <c r="H2183" i="3" s="1"/>
  <c r="H2184" i="3" s="1"/>
  <c r="H2185" i="3" s="1"/>
  <c r="H2186" i="3" s="1"/>
  <c r="H2187" i="3" s="1"/>
  <c r="H2188" i="3" s="1"/>
  <c r="H2189" i="3" s="1"/>
  <c r="H2190" i="3" s="1"/>
  <c r="H2191" i="3" s="1"/>
  <c r="H2192" i="3" s="1"/>
  <c r="H2193" i="3" s="1"/>
  <c r="H2194" i="3" s="1"/>
  <c r="H2195" i="3" s="1"/>
  <c r="H2196" i="3" s="1"/>
  <c r="H2197" i="3" s="1"/>
  <c r="H2198" i="3" s="1"/>
  <c r="H2199" i="3" s="1"/>
  <c r="H2200" i="3" s="1"/>
  <c r="H2201" i="3" s="1"/>
  <c r="H2202" i="3" s="1"/>
  <c r="H2203" i="3" s="1"/>
  <c r="H2204" i="3" s="1"/>
  <c r="H2205" i="3" s="1"/>
  <c r="H2206" i="3" s="1"/>
  <c r="H2207" i="3" s="1"/>
  <c r="H2208" i="3" s="1"/>
  <c r="H2209" i="3" s="1"/>
  <c r="H2210" i="3" s="1"/>
  <c r="H2211" i="3" s="1"/>
  <c r="H2212" i="3" s="1"/>
  <c r="H2213" i="3" s="1"/>
  <c r="H2214" i="3" s="1"/>
  <c r="H2215" i="3" s="1"/>
  <c r="H2216" i="3" s="1"/>
  <c r="H2217" i="3" s="1"/>
  <c r="H2218" i="3" s="1"/>
  <c r="H2219" i="3" s="1"/>
  <c r="H2220" i="3" s="1"/>
  <c r="H2221" i="3" s="1"/>
  <c r="H2222" i="3" s="1"/>
  <c r="H2223" i="3" s="1"/>
  <c r="H2224" i="3" s="1"/>
  <c r="H2225" i="3" s="1"/>
  <c r="H2226" i="3" s="1"/>
  <c r="H2227" i="3" s="1"/>
  <c r="H2228" i="3" s="1"/>
  <c r="H2229" i="3" s="1"/>
  <c r="H2230" i="3" s="1"/>
  <c r="H2231" i="3" s="1"/>
  <c r="H2232" i="3" s="1"/>
  <c r="H2233" i="3" s="1"/>
  <c r="H2234" i="3" s="1"/>
  <c r="H2235" i="3" s="1"/>
  <c r="H2236" i="3" s="1"/>
  <c r="H2237" i="3" s="1"/>
  <c r="H2238" i="3" s="1"/>
  <c r="H2239" i="3" s="1"/>
  <c r="H2240" i="3" s="1"/>
  <c r="H2241" i="3" s="1"/>
  <c r="H2242" i="3" s="1"/>
  <c r="H2243" i="3" s="1"/>
  <c r="H2244" i="3" s="1"/>
  <c r="H662" i="3"/>
  <c r="H663" i="3" s="1"/>
  <c r="H664" i="3" s="1"/>
  <c r="H665" i="3" s="1"/>
  <c r="H666" i="3" s="1"/>
  <c r="H667" i="3" s="1"/>
  <c r="H668" i="3" s="1"/>
  <c r="H669" i="3" s="1"/>
  <c r="H670" i="3" s="1"/>
  <c r="H671" i="3" s="1"/>
  <c r="H672" i="3" s="1"/>
  <c r="H673" i="3" s="1"/>
  <c r="H674" i="3" s="1"/>
  <c r="H675" i="3" s="1"/>
  <c r="H676" i="3" s="1"/>
  <c r="H677" i="3" s="1"/>
  <c r="H678" i="3" s="1"/>
  <c r="H679" i="3" s="1"/>
  <c r="H680" i="3" s="1"/>
  <c r="H681" i="3" s="1"/>
  <c r="H682" i="3" s="1"/>
  <c r="H683" i="3" s="1"/>
  <c r="H684" i="3" s="1"/>
  <c r="H685" i="3" s="1"/>
  <c r="H686" i="3" s="1"/>
  <c r="H687" i="3" s="1"/>
  <c r="H688" i="3" s="1"/>
  <c r="H689" i="3" s="1"/>
  <c r="H690" i="3" s="1"/>
  <c r="H691" i="3" s="1"/>
  <c r="H692" i="3" s="1"/>
  <c r="H693" i="3" s="1"/>
  <c r="H694" i="3" s="1"/>
  <c r="H695" i="3" s="1"/>
  <c r="H696" i="3" s="1"/>
  <c r="H697" i="3" s="1"/>
  <c r="H698" i="3" s="1"/>
  <c r="H699" i="3" s="1"/>
  <c r="H700" i="3" s="1"/>
  <c r="H701" i="3" s="1"/>
  <c r="H702" i="3" s="1"/>
  <c r="H703" i="3" s="1"/>
  <c r="H704" i="3" s="1"/>
  <c r="H705" i="3" s="1"/>
  <c r="H706" i="3" s="1"/>
  <c r="H707" i="3" s="1"/>
  <c r="H708" i="3" s="1"/>
  <c r="H709" i="3" s="1"/>
  <c r="H710" i="3" s="1"/>
  <c r="H711" i="3" s="1"/>
  <c r="H712" i="3" s="1"/>
  <c r="H713" i="3" s="1"/>
  <c r="H714" i="3" s="1"/>
  <c r="H715" i="3" s="1"/>
  <c r="H716" i="3" s="1"/>
  <c r="H717" i="3" s="1"/>
  <c r="H718" i="3" s="1"/>
  <c r="H719" i="3" s="1"/>
  <c r="H720" i="3" s="1"/>
  <c r="H721" i="3" s="1"/>
  <c r="H722" i="3" s="1"/>
  <c r="H723" i="3" s="1"/>
  <c r="H724" i="3" s="1"/>
  <c r="H725" i="3" s="1"/>
  <c r="H726" i="3" s="1"/>
  <c r="H926" i="3"/>
  <c r="H927" i="3" s="1"/>
  <c r="H928" i="3" s="1"/>
  <c r="H929" i="3" s="1"/>
  <c r="H930" i="3" s="1"/>
  <c r="H931" i="3" s="1"/>
  <c r="H932" i="3" s="1"/>
  <c r="H933" i="3" s="1"/>
  <c r="H934" i="3" s="1"/>
  <c r="H935" i="3" s="1"/>
  <c r="H936" i="3" s="1"/>
  <c r="H937" i="3" s="1"/>
  <c r="H938" i="3" s="1"/>
  <c r="H939" i="3" s="1"/>
  <c r="H940" i="3" s="1"/>
  <c r="H941" i="3" s="1"/>
  <c r="H942" i="3" s="1"/>
  <c r="H943" i="3" s="1"/>
  <c r="H944" i="3" s="1"/>
  <c r="H945" i="3" s="1"/>
  <c r="H946" i="3" s="1"/>
  <c r="H947" i="3" s="1"/>
  <c r="H948" i="3" s="1"/>
  <c r="H949" i="3" s="1"/>
  <c r="H950" i="3" s="1"/>
  <c r="H951" i="3" s="1"/>
  <c r="H952" i="3" s="1"/>
  <c r="H953" i="3" s="1"/>
  <c r="H954" i="3" s="1"/>
  <c r="H955" i="3" s="1"/>
  <c r="H956" i="3" s="1"/>
  <c r="H957" i="3" s="1"/>
  <c r="H958" i="3" s="1"/>
  <c r="H959" i="3" s="1"/>
  <c r="H960" i="3" s="1"/>
  <c r="H961" i="3" s="1"/>
  <c r="H962" i="3" s="1"/>
  <c r="H963" i="3" s="1"/>
  <c r="H964" i="3" s="1"/>
  <c r="H965" i="3" s="1"/>
  <c r="H966" i="3" s="1"/>
  <c r="H967" i="3" s="1"/>
  <c r="H968" i="3" s="1"/>
  <c r="H969" i="3" s="1"/>
  <c r="H970" i="3" s="1"/>
  <c r="H971" i="3" s="1"/>
  <c r="H972" i="3" s="1"/>
  <c r="H973" i="3" s="1"/>
  <c r="H974" i="3" s="1"/>
  <c r="H975" i="3" s="1"/>
  <c r="H976" i="3" s="1"/>
  <c r="H977" i="3" s="1"/>
  <c r="H978" i="3" s="1"/>
  <c r="H979" i="3" s="1"/>
  <c r="H980" i="3" s="1"/>
  <c r="H981" i="3" s="1"/>
  <c r="H982" i="3" s="1"/>
  <c r="H983" i="3" s="1"/>
  <c r="H984" i="3" s="1"/>
  <c r="H985" i="3" s="1"/>
  <c r="H986" i="3" s="1"/>
  <c r="H987" i="3" s="1"/>
  <c r="H988" i="3" s="1"/>
  <c r="H989" i="3" s="1"/>
  <c r="H990" i="3" s="1"/>
  <c r="H794" i="3"/>
  <c r="H795" i="3" s="1"/>
  <c r="H796" i="3" s="1"/>
  <c r="H797" i="3" s="1"/>
  <c r="H798" i="3" s="1"/>
  <c r="H799" i="3" s="1"/>
  <c r="H800" i="3" s="1"/>
  <c r="H801" i="3" s="1"/>
  <c r="H802" i="3" s="1"/>
  <c r="H803" i="3" s="1"/>
  <c r="H804" i="3" s="1"/>
  <c r="H805" i="3" s="1"/>
  <c r="H806" i="3" s="1"/>
  <c r="H807" i="3" s="1"/>
  <c r="H808" i="3" s="1"/>
  <c r="H809" i="3" s="1"/>
  <c r="H810" i="3" s="1"/>
  <c r="H811" i="3" s="1"/>
  <c r="H812" i="3" s="1"/>
  <c r="H813" i="3" s="1"/>
  <c r="H814" i="3" s="1"/>
  <c r="H815" i="3" s="1"/>
  <c r="H816" i="3" s="1"/>
  <c r="H817" i="3" s="1"/>
  <c r="H818" i="3" s="1"/>
  <c r="H819" i="3" s="1"/>
  <c r="H820" i="3" s="1"/>
  <c r="H821" i="3" s="1"/>
  <c r="H822" i="3" s="1"/>
  <c r="H823" i="3" s="1"/>
  <c r="H824" i="3" s="1"/>
  <c r="H825" i="3" s="1"/>
  <c r="H826" i="3" s="1"/>
  <c r="H827" i="3" s="1"/>
  <c r="H828" i="3" s="1"/>
  <c r="H829" i="3" s="1"/>
  <c r="H830" i="3" s="1"/>
  <c r="H831" i="3" s="1"/>
  <c r="H832" i="3" s="1"/>
  <c r="H833" i="3" s="1"/>
  <c r="H834" i="3" s="1"/>
  <c r="H835" i="3" s="1"/>
  <c r="H836" i="3" s="1"/>
  <c r="H837" i="3" s="1"/>
  <c r="H838" i="3" s="1"/>
  <c r="H839" i="3" s="1"/>
  <c r="H840" i="3" s="1"/>
  <c r="H841" i="3" s="1"/>
  <c r="H842" i="3" s="1"/>
  <c r="H843" i="3" s="1"/>
  <c r="H844" i="3" s="1"/>
  <c r="H845" i="3" s="1"/>
  <c r="H846" i="3" s="1"/>
  <c r="H847" i="3" s="1"/>
  <c r="H848" i="3" s="1"/>
  <c r="H849" i="3" s="1"/>
  <c r="H850" i="3" s="1"/>
  <c r="H851" i="3" s="1"/>
  <c r="H852" i="3" s="1"/>
  <c r="H853" i="3" s="1"/>
  <c r="H854" i="3" s="1"/>
  <c r="H855" i="3" s="1"/>
  <c r="H856" i="3" s="1"/>
  <c r="H857" i="3" s="1"/>
  <c r="H858" i="3" s="1"/>
  <c r="H2444" i="3"/>
  <c r="H2445" i="3" s="1"/>
  <c r="H2446" i="3" s="1"/>
  <c r="H2447" i="3" s="1"/>
  <c r="H2448" i="3" s="1"/>
  <c r="H2449" i="3" s="1"/>
  <c r="H2450" i="3" s="1"/>
  <c r="H2451" i="3" s="1"/>
  <c r="H2452" i="3" s="1"/>
  <c r="H2453" i="3" s="1"/>
  <c r="H2454" i="3" s="1"/>
  <c r="H2455" i="3" s="1"/>
  <c r="H2456" i="3" s="1"/>
  <c r="H2457" i="3" s="1"/>
  <c r="H2458" i="3" s="1"/>
  <c r="H2459" i="3" s="1"/>
  <c r="H2460" i="3" s="1"/>
  <c r="H2461" i="3" s="1"/>
  <c r="H2462" i="3" s="1"/>
  <c r="H2463" i="3" s="1"/>
  <c r="H2464" i="3" s="1"/>
  <c r="H2465" i="3" s="1"/>
  <c r="H2466" i="3" s="1"/>
  <c r="H2467" i="3" s="1"/>
  <c r="H2468" i="3" s="1"/>
  <c r="H2469" i="3" s="1"/>
  <c r="H2470" i="3" s="1"/>
  <c r="H2471" i="3" s="1"/>
  <c r="H2472" i="3" s="1"/>
  <c r="H2473" i="3" s="1"/>
  <c r="H2474" i="3" s="1"/>
  <c r="H2475" i="3" s="1"/>
  <c r="H2476" i="3" s="1"/>
  <c r="H2477" i="3" s="1"/>
  <c r="H2478" i="3" s="1"/>
  <c r="H2479" i="3" s="1"/>
  <c r="H2480" i="3" s="1"/>
  <c r="H2481" i="3" s="1"/>
  <c r="H2482" i="3" s="1"/>
  <c r="H2483" i="3" s="1"/>
  <c r="H2484" i="3" s="1"/>
  <c r="H2485" i="3" s="1"/>
  <c r="H2486" i="3" s="1"/>
  <c r="H2487" i="3" s="1"/>
  <c r="H2488" i="3" s="1"/>
  <c r="H2489" i="3" s="1"/>
  <c r="H2490" i="3" s="1"/>
  <c r="H2491" i="3" s="1"/>
  <c r="H2492" i="3" s="1"/>
  <c r="H2493" i="3" s="1"/>
  <c r="H2494" i="3" s="1"/>
  <c r="H2495" i="3" s="1"/>
  <c r="H2496" i="3" s="1"/>
  <c r="H2497" i="3" s="1"/>
  <c r="H2498" i="3" s="1"/>
  <c r="H2499" i="3" s="1"/>
  <c r="H2500" i="3" s="1"/>
  <c r="H2501" i="3" s="1"/>
  <c r="H2502" i="3" s="1"/>
  <c r="H2503" i="3" s="1"/>
  <c r="H2504" i="3" s="1"/>
  <c r="H2505" i="3" s="1"/>
  <c r="H2506" i="3" s="1"/>
  <c r="H2507" i="3" s="1"/>
  <c r="H2508" i="3" s="1"/>
  <c r="H1190" i="3"/>
  <c r="H1191" i="3" s="1"/>
  <c r="H1192" i="3" s="1"/>
  <c r="H1193" i="3" s="1"/>
  <c r="H1194" i="3" s="1"/>
  <c r="H1195" i="3" s="1"/>
  <c r="H1196" i="3" s="1"/>
  <c r="H1197" i="3" s="1"/>
  <c r="H1198" i="3" s="1"/>
  <c r="H1199" i="3" s="1"/>
  <c r="H1200" i="3" s="1"/>
  <c r="H1201" i="3" s="1"/>
  <c r="H1202" i="3" s="1"/>
  <c r="H1203" i="3" s="1"/>
  <c r="H1204" i="3" s="1"/>
  <c r="H1205" i="3" s="1"/>
  <c r="H1206" i="3" s="1"/>
  <c r="H1207" i="3" s="1"/>
  <c r="H1208" i="3" s="1"/>
  <c r="H1209" i="3" s="1"/>
  <c r="H1210" i="3" s="1"/>
  <c r="H1211" i="3" s="1"/>
  <c r="H1212" i="3" s="1"/>
  <c r="H1213" i="3" s="1"/>
  <c r="H1214" i="3" s="1"/>
  <c r="H1215" i="3" s="1"/>
  <c r="H1216" i="3" s="1"/>
  <c r="H1217" i="3" s="1"/>
  <c r="H1218" i="3" s="1"/>
  <c r="H1219" i="3" s="1"/>
  <c r="H1220" i="3" s="1"/>
  <c r="H1221" i="3" s="1"/>
  <c r="H1222" i="3" s="1"/>
  <c r="H1223" i="3" s="1"/>
  <c r="H1224" i="3" s="1"/>
  <c r="H1225" i="3" s="1"/>
  <c r="H1226" i="3" s="1"/>
  <c r="H1227" i="3" s="1"/>
  <c r="H1228" i="3" s="1"/>
  <c r="H1229" i="3" s="1"/>
  <c r="H1230" i="3" s="1"/>
  <c r="H1231" i="3" s="1"/>
  <c r="H1232" i="3" s="1"/>
  <c r="H1233" i="3" s="1"/>
  <c r="H1234" i="3" s="1"/>
  <c r="H1235" i="3" s="1"/>
  <c r="H1236" i="3" s="1"/>
  <c r="H1237" i="3" s="1"/>
  <c r="H1238" i="3" s="1"/>
  <c r="H1239" i="3" s="1"/>
  <c r="H1240" i="3" s="1"/>
  <c r="H1241" i="3" s="1"/>
  <c r="H1242" i="3" s="1"/>
  <c r="H1243" i="3" s="1"/>
  <c r="H1244" i="3" s="1"/>
  <c r="H1245" i="3" s="1"/>
  <c r="H1246" i="3" s="1"/>
  <c r="H1247" i="3" s="1"/>
  <c r="H1248" i="3" s="1"/>
  <c r="H1249" i="3" s="1"/>
  <c r="H1250" i="3" s="1"/>
  <c r="H1251" i="3" s="1"/>
  <c r="H1252" i="3" s="1"/>
  <c r="H1253" i="3" s="1"/>
  <c r="H1254" i="3" s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200" i="3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H217" i="3" s="1"/>
  <c r="H218" i="3" s="1"/>
  <c r="H219" i="3" s="1"/>
  <c r="H220" i="3" s="1"/>
  <c r="H221" i="3" s="1"/>
  <c r="H222" i="3" s="1"/>
  <c r="H223" i="3" s="1"/>
  <c r="H224" i="3" s="1"/>
  <c r="H225" i="3" s="1"/>
  <c r="H226" i="3" s="1"/>
  <c r="H227" i="3" s="1"/>
  <c r="H228" i="3" s="1"/>
  <c r="H229" i="3" s="1"/>
  <c r="H230" i="3" s="1"/>
  <c r="H231" i="3" s="1"/>
  <c r="H232" i="3" s="1"/>
  <c r="H233" i="3" s="1"/>
  <c r="H234" i="3" s="1"/>
  <c r="H235" i="3" s="1"/>
  <c r="H236" i="3" s="1"/>
  <c r="H237" i="3" s="1"/>
  <c r="H238" i="3" s="1"/>
  <c r="H239" i="3" s="1"/>
  <c r="H240" i="3" s="1"/>
  <c r="H241" i="3" s="1"/>
  <c r="H242" i="3" s="1"/>
  <c r="H243" i="3" s="1"/>
  <c r="H244" i="3" s="1"/>
  <c r="H245" i="3" s="1"/>
  <c r="H246" i="3" s="1"/>
  <c r="H247" i="3" s="1"/>
  <c r="H248" i="3" s="1"/>
  <c r="H249" i="3" s="1"/>
  <c r="H250" i="3" s="1"/>
  <c r="H251" i="3" s="1"/>
  <c r="H252" i="3" s="1"/>
  <c r="H253" i="3" s="1"/>
  <c r="H254" i="3" s="1"/>
  <c r="H255" i="3" s="1"/>
  <c r="H256" i="3" s="1"/>
  <c r="H257" i="3" s="1"/>
  <c r="H258" i="3" s="1"/>
  <c r="H259" i="3" s="1"/>
  <c r="H260" i="3" s="1"/>
  <c r="H261" i="3" s="1"/>
  <c r="H262" i="3" s="1"/>
  <c r="H263" i="3" s="1"/>
  <c r="H264" i="3" s="1"/>
  <c r="H1388" i="3"/>
  <c r="H1389" i="3" s="1"/>
  <c r="H1390" i="3" s="1"/>
  <c r="H1391" i="3" s="1"/>
  <c r="H1392" i="3" s="1"/>
  <c r="H1393" i="3" s="1"/>
  <c r="H1394" i="3" s="1"/>
  <c r="H1395" i="3" s="1"/>
  <c r="H1396" i="3" s="1"/>
  <c r="H1397" i="3" s="1"/>
  <c r="H1398" i="3" s="1"/>
  <c r="H1399" i="3" s="1"/>
  <c r="H1400" i="3" s="1"/>
  <c r="H1401" i="3" s="1"/>
  <c r="H1402" i="3" s="1"/>
  <c r="H1403" i="3" s="1"/>
  <c r="H1404" i="3" s="1"/>
  <c r="H1405" i="3" s="1"/>
  <c r="H1406" i="3" s="1"/>
  <c r="H1407" i="3" s="1"/>
  <c r="H1408" i="3" s="1"/>
  <c r="H1409" i="3" s="1"/>
  <c r="H1410" i="3" s="1"/>
  <c r="H1411" i="3" s="1"/>
  <c r="H1412" i="3" s="1"/>
  <c r="H1413" i="3" s="1"/>
  <c r="H1414" i="3" s="1"/>
  <c r="H1415" i="3" s="1"/>
  <c r="H1416" i="3" s="1"/>
  <c r="H1417" i="3" s="1"/>
  <c r="H1418" i="3" s="1"/>
  <c r="H1419" i="3" s="1"/>
  <c r="H1420" i="3" s="1"/>
  <c r="H1421" i="3" s="1"/>
  <c r="H1422" i="3" s="1"/>
  <c r="H1423" i="3" s="1"/>
  <c r="H1424" i="3" s="1"/>
  <c r="H1425" i="3" s="1"/>
  <c r="H1426" i="3" s="1"/>
  <c r="H1427" i="3" s="1"/>
  <c r="H1428" i="3" s="1"/>
  <c r="H1429" i="3" s="1"/>
  <c r="H1430" i="3" s="1"/>
  <c r="H1431" i="3" s="1"/>
  <c r="H1432" i="3" s="1"/>
  <c r="H1433" i="3" s="1"/>
  <c r="H1434" i="3" s="1"/>
  <c r="H1435" i="3" s="1"/>
  <c r="H1436" i="3" s="1"/>
  <c r="H1437" i="3" s="1"/>
  <c r="H1438" i="3" s="1"/>
  <c r="H1439" i="3" s="1"/>
  <c r="H1440" i="3" s="1"/>
  <c r="H1441" i="3" s="1"/>
  <c r="H1442" i="3" s="1"/>
  <c r="H1443" i="3" s="1"/>
  <c r="H1444" i="3" s="1"/>
  <c r="H1445" i="3" s="1"/>
  <c r="H1446" i="3" s="1"/>
  <c r="H1447" i="3" s="1"/>
  <c r="H1448" i="3" s="1"/>
  <c r="H1449" i="3" s="1"/>
  <c r="H1450" i="3" s="1"/>
  <c r="H1451" i="3" s="1"/>
  <c r="H1452" i="3" s="1"/>
  <c r="J1388" i="4"/>
  <c r="J1389" i="4" s="1"/>
  <c r="J1390" i="4" s="1"/>
  <c r="J1391" i="4" s="1"/>
  <c r="J1392" i="4" s="1"/>
  <c r="J1393" i="4" s="1"/>
  <c r="J1394" i="4" s="1"/>
  <c r="J1395" i="4" s="1"/>
  <c r="J1396" i="4" s="1"/>
  <c r="J1397" i="4" s="1"/>
  <c r="J1398" i="4" s="1"/>
  <c r="J1399" i="4" s="1"/>
  <c r="J1400" i="4" s="1"/>
  <c r="J1401" i="4" s="1"/>
  <c r="J1402" i="4" s="1"/>
  <c r="J1403" i="4" s="1"/>
  <c r="J1404" i="4" s="1"/>
  <c r="J1405" i="4" s="1"/>
  <c r="J1406" i="4" s="1"/>
  <c r="J1407" i="4" s="1"/>
  <c r="J1408" i="4" s="1"/>
  <c r="J1409" i="4" s="1"/>
  <c r="J1410" i="4" s="1"/>
  <c r="J1411" i="4" s="1"/>
  <c r="J1412" i="4" s="1"/>
  <c r="J1413" i="4" s="1"/>
  <c r="J1414" i="4" s="1"/>
  <c r="J1415" i="4" s="1"/>
  <c r="J1416" i="4" s="1"/>
  <c r="J1417" i="4" s="1"/>
  <c r="J1418" i="4" s="1"/>
  <c r="J1419" i="4" s="1"/>
  <c r="J1420" i="4" s="1"/>
  <c r="J1421" i="4" s="1"/>
  <c r="J1422" i="4" s="1"/>
  <c r="J1423" i="4" s="1"/>
  <c r="J1424" i="4" s="1"/>
  <c r="J1425" i="4" s="1"/>
  <c r="J1426" i="4" s="1"/>
  <c r="J1427" i="4" s="1"/>
  <c r="J1428" i="4" s="1"/>
  <c r="J1429" i="4" s="1"/>
  <c r="J1430" i="4" s="1"/>
  <c r="J1431" i="4" s="1"/>
  <c r="J1432" i="4" s="1"/>
  <c r="J1433" i="4" s="1"/>
  <c r="J1434" i="4" s="1"/>
  <c r="J1435" i="4" s="1"/>
  <c r="J1436" i="4" s="1"/>
  <c r="J1437" i="4" s="1"/>
  <c r="J1438" i="4" s="1"/>
  <c r="J1439" i="4" s="1"/>
  <c r="J1440" i="4" s="1"/>
  <c r="J1441" i="4" s="1"/>
  <c r="J1442" i="4" s="1"/>
  <c r="J1443" i="4" s="1"/>
  <c r="J1444" i="4" s="1"/>
  <c r="J1445" i="4" s="1"/>
  <c r="J1446" i="4" s="1"/>
  <c r="J1447" i="4" s="1"/>
  <c r="J1448" i="4" s="1"/>
  <c r="J1449" i="4" s="1"/>
  <c r="J1450" i="4" s="1"/>
  <c r="J1451" i="4" s="1"/>
  <c r="J1452" i="4" s="1"/>
  <c r="J1190" i="4"/>
  <c r="J1191" i="4" s="1"/>
  <c r="J1192" i="4" s="1"/>
  <c r="J1193" i="4" s="1"/>
  <c r="J1194" i="4" s="1"/>
  <c r="J1195" i="4" s="1"/>
  <c r="J1196" i="4" s="1"/>
  <c r="J1197" i="4" s="1"/>
  <c r="J1198" i="4" s="1"/>
  <c r="J1199" i="4" s="1"/>
  <c r="J1200" i="4" s="1"/>
  <c r="J1201" i="4" s="1"/>
  <c r="J1202" i="4" s="1"/>
  <c r="J1203" i="4" s="1"/>
  <c r="J1204" i="4" s="1"/>
  <c r="J1205" i="4" s="1"/>
  <c r="J1206" i="4" s="1"/>
  <c r="J1207" i="4" s="1"/>
  <c r="J1208" i="4" s="1"/>
  <c r="J1209" i="4" s="1"/>
  <c r="J1210" i="4" s="1"/>
  <c r="J1211" i="4" s="1"/>
  <c r="J1212" i="4" s="1"/>
  <c r="J1213" i="4" s="1"/>
  <c r="J1214" i="4" s="1"/>
  <c r="J1215" i="4" s="1"/>
  <c r="J1216" i="4" s="1"/>
  <c r="J1217" i="4" s="1"/>
  <c r="J1218" i="4" s="1"/>
  <c r="J1219" i="4" s="1"/>
  <c r="J1220" i="4" s="1"/>
  <c r="J1221" i="4" s="1"/>
  <c r="J1222" i="4" s="1"/>
  <c r="J1223" i="4" s="1"/>
  <c r="J1224" i="4" s="1"/>
  <c r="J1225" i="4" s="1"/>
  <c r="J1226" i="4" s="1"/>
  <c r="J1227" i="4" s="1"/>
  <c r="J1228" i="4" s="1"/>
  <c r="J1229" i="4" s="1"/>
  <c r="J1230" i="4" s="1"/>
  <c r="J1231" i="4" s="1"/>
  <c r="J1232" i="4" s="1"/>
  <c r="J1233" i="4" s="1"/>
  <c r="J1234" i="4" s="1"/>
  <c r="J1235" i="4" s="1"/>
  <c r="J1236" i="4" s="1"/>
  <c r="J1237" i="4" s="1"/>
  <c r="J1238" i="4" s="1"/>
  <c r="J1239" i="4" s="1"/>
  <c r="J1240" i="4" s="1"/>
  <c r="J1241" i="4" s="1"/>
  <c r="J1242" i="4" s="1"/>
  <c r="J1243" i="4" s="1"/>
  <c r="J1244" i="4" s="1"/>
  <c r="J1245" i="4" s="1"/>
  <c r="J1246" i="4" s="1"/>
  <c r="J1247" i="4" s="1"/>
  <c r="J1248" i="4" s="1"/>
  <c r="J1249" i="4" s="1"/>
  <c r="J1250" i="4" s="1"/>
  <c r="J1251" i="4" s="1"/>
  <c r="J1252" i="4" s="1"/>
  <c r="J1253" i="4" s="1"/>
  <c r="J1254" i="4" s="1"/>
  <c r="J1256" i="4"/>
  <c r="J1257" i="4" s="1"/>
  <c r="J1258" i="4" s="1"/>
  <c r="J1259" i="4" s="1"/>
  <c r="J1260" i="4" s="1"/>
  <c r="J1261" i="4" s="1"/>
  <c r="J1262" i="4" s="1"/>
  <c r="J1263" i="4" s="1"/>
  <c r="J1264" i="4" s="1"/>
  <c r="J1265" i="4" s="1"/>
  <c r="J1266" i="4" s="1"/>
  <c r="J1267" i="4" s="1"/>
  <c r="J1268" i="4" s="1"/>
  <c r="J1269" i="4" s="1"/>
  <c r="J1270" i="4" s="1"/>
  <c r="J1271" i="4" s="1"/>
  <c r="J1272" i="4" s="1"/>
  <c r="J1273" i="4" s="1"/>
  <c r="J1274" i="4" s="1"/>
  <c r="J1275" i="4" s="1"/>
  <c r="J1276" i="4" s="1"/>
  <c r="J1277" i="4" s="1"/>
  <c r="J1278" i="4" s="1"/>
  <c r="J1279" i="4" s="1"/>
  <c r="J1280" i="4" s="1"/>
  <c r="J1281" i="4" s="1"/>
  <c r="J1282" i="4" s="1"/>
  <c r="J1283" i="4" s="1"/>
  <c r="J1284" i="4" s="1"/>
  <c r="J1285" i="4" s="1"/>
  <c r="J1286" i="4" s="1"/>
  <c r="J1287" i="4" s="1"/>
  <c r="J1288" i="4" s="1"/>
  <c r="J1289" i="4" s="1"/>
  <c r="J1290" i="4" s="1"/>
  <c r="J1291" i="4" s="1"/>
  <c r="J1292" i="4" s="1"/>
  <c r="J1293" i="4" s="1"/>
  <c r="J1294" i="4" s="1"/>
  <c r="J1295" i="4" s="1"/>
  <c r="J1296" i="4" s="1"/>
  <c r="J1297" i="4" s="1"/>
  <c r="J1298" i="4" s="1"/>
  <c r="J1299" i="4" s="1"/>
  <c r="J1300" i="4" s="1"/>
  <c r="J1301" i="4" s="1"/>
  <c r="J1302" i="4" s="1"/>
  <c r="J1303" i="4" s="1"/>
  <c r="J1304" i="4" s="1"/>
  <c r="J1305" i="4" s="1"/>
  <c r="J1306" i="4" s="1"/>
  <c r="J1307" i="4" s="1"/>
  <c r="J1308" i="4" s="1"/>
  <c r="J1309" i="4" s="1"/>
  <c r="J1310" i="4" s="1"/>
  <c r="J1311" i="4" s="1"/>
  <c r="J1312" i="4" s="1"/>
  <c r="J1313" i="4" s="1"/>
  <c r="J1314" i="4" s="1"/>
  <c r="J1315" i="4" s="1"/>
  <c r="J1316" i="4" s="1"/>
  <c r="J1317" i="4" s="1"/>
  <c r="J1318" i="4" s="1"/>
  <c r="J1319" i="4" s="1"/>
  <c r="J1320" i="4" s="1"/>
  <c r="J1652" i="4"/>
  <c r="J1653" i="4" s="1"/>
  <c r="J1654" i="4" s="1"/>
  <c r="J1655" i="4" s="1"/>
  <c r="J1656" i="4" s="1"/>
  <c r="J1657" i="4" s="1"/>
  <c r="J1658" i="4" s="1"/>
  <c r="J1659" i="4" s="1"/>
  <c r="J1660" i="4" s="1"/>
  <c r="J1661" i="4" s="1"/>
  <c r="J1662" i="4" s="1"/>
  <c r="J1663" i="4" s="1"/>
  <c r="J1664" i="4" s="1"/>
  <c r="J1665" i="4" s="1"/>
  <c r="J1666" i="4" s="1"/>
  <c r="J1667" i="4" s="1"/>
  <c r="J1668" i="4" s="1"/>
  <c r="J1669" i="4" s="1"/>
  <c r="J1670" i="4" s="1"/>
  <c r="J1671" i="4" s="1"/>
  <c r="J1672" i="4" s="1"/>
  <c r="J1673" i="4" s="1"/>
  <c r="J1674" i="4" s="1"/>
  <c r="J1675" i="4" s="1"/>
  <c r="J1676" i="4" s="1"/>
  <c r="J1677" i="4" s="1"/>
  <c r="J1678" i="4" s="1"/>
  <c r="J1679" i="4" s="1"/>
  <c r="J1680" i="4" s="1"/>
  <c r="J1681" i="4" s="1"/>
  <c r="J1682" i="4" s="1"/>
  <c r="J1683" i="4" s="1"/>
  <c r="J1684" i="4" s="1"/>
  <c r="J1685" i="4" s="1"/>
  <c r="J1686" i="4" s="1"/>
  <c r="J1687" i="4" s="1"/>
  <c r="J1688" i="4" s="1"/>
  <c r="J1689" i="4" s="1"/>
  <c r="J1690" i="4" s="1"/>
  <c r="J1691" i="4" s="1"/>
  <c r="J1692" i="4" s="1"/>
  <c r="J1693" i="4" s="1"/>
  <c r="J1694" i="4" s="1"/>
  <c r="J1695" i="4" s="1"/>
  <c r="J1696" i="4" s="1"/>
  <c r="J1697" i="4" s="1"/>
  <c r="J1698" i="4" s="1"/>
  <c r="J1699" i="4" s="1"/>
  <c r="J1700" i="4" s="1"/>
  <c r="J1701" i="4" s="1"/>
  <c r="J1702" i="4" s="1"/>
  <c r="J1703" i="4" s="1"/>
  <c r="J1704" i="4" s="1"/>
  <c r="J1705" i="4" s="1"/>
  <c r="J1706" i="4" s="1"/>
  <c r="J1707" i="4" s="1"/>
  <c r="J1708" i="4" s="1"/>
  <c r="J1709" i="4" s="1"/>
  <c r="J1710" i="4" s="1"/>
  <c r="J1711" i="4" s="1"/>
  <c r="J1712" i="4" s="1"/>
  <c r="J1713" i="4" s="1"/>
  <c r="J1714" i="4" s="1"/>
  <c r="J1715" i="4" s="1"/>
  <c r="J1716" i="4" s="1"/>
  <c r="J2114" i="4"/>
  <c r="J2115" i="4" s="1"/>
  <c r="J2116" i="4" s="1"/>
  <c r="J2117" i="4" s="1"/>
  <c r="J2118" i="4" s="1"/>
  <c r="J2119" i="4" s="1"/>
  <c r="J2120" i="4" s="1"/>
  <c r="J2121" i="4" s="1"/>
  <c r="J2122" i="4" s="1"/>
  <c r="J2123" i="4" s="1"/>
  <c r="J2124" i="4" s="1"/>
  <c r="J2125" i="4" s="1"/>
  <c r="J2126" i="4" s="1"/>
  <c r="J2127" i="4" s="1"/>
  <c r="J2128" i="4" s="1"/>
  <c r="J2129" i="4" s="1"/>
  <c r="J2130" i="4" s="1"/>
  <c r="J2131" i="4" s="1"/>
  <c r="J2132" i="4" s="1"/>
  <c r="J2133" i="4" s="1"/>
  <c r="J2134" i="4" s="1"/>
  <c r="J2135" i="4" s="1"/>
  <c r="J2136" i="4" s="1"/>
  <c r="J2137" i="4" s="1"/>
  <c r="J2138" i="4" s="1"/>
  <c r="J2139" i="4" s="1"/>
  <c r="J2140" i="4" s="1"/>
  <c r="J2141" i="4" s="1"/>
  <c r="J2142" i="4" s="1"/>
  <c r="J2143" i="4" s="1"/>
  <c r="J2144" i="4" s="1"/>
  <c r="J2145" i="4" s="1"/>
  <c r="J2146" i="4" s="1"/>
  <c r="J2147" i="4" s="1"/>
  <c r="J2148" i="4" s="1"/>
  <c r="J2149" i="4" s="1"/>
  <c r="J2150" i="4" s="1"/>
  <c r="J2151" i="4" s="1"/>
  <c r="J2152" i="4" s="1"/>
  <c r="J2153" i="4" s="1"/>
  <c r="J2154" i="4" s="1"/>
  <c r="J2155" i="4" s="1"/>
  <c r="J2156" i="4" s="1"/>
  <c r="J2157" i="4" s="1"/>
  <c r="J2158" i="4" s="1"/>
  <c r="J2159" i="4" s="1"/>
  <c r="J2160" i="4" s="1"/>
  <c r="J2161" i="4" s="1"/>
  <c r="J2162" i="4" s="1"/>
  <c r="J2163" i="4" s="1"/>
  <c r="J2164" i="4" s="1"/>
  <c r="J2165" i="4" s="1"/>
  <c r="J2166" i="4" s="1"/>
  <c r="J2167" i="4" s="1"/>
  <c r="J2168" i="4" s="1"/>
  <c r="J2169" i="4" s="1"/>
  <c r="J2170" i="4" s="1"/>
  <c r="J2171" i="4" s="1"/>
  <c r="J2172" i="4" s="1"/>
  <c r="J2173" i="4" s="1"/>
  <c r="J2174" i="4" s="1"/>
  <c r="J2175" i="4" s="1"/>
  <c r="J2176" i="4" s="1"/>
  <c r="J2177" i="4" s="1"/>
  <c r="J2178" i="4" s="1"/>
  <c r="J200" i="4"/>
  <c r="J201" i="4" s="1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217" i="4" s="1"/>
  <c r="J218" i="4" s="1"/>
  <c r="J219" i="4" s="1"/>
  <c r="J220" i="4" s="1"/>
  <c r="J221" i="4" s="1"/>
  <c r="J222" i="4" s="1"/>
  <c r="J223" i="4" s="1"/>
  <c r="J224" i="4" s="1"/>
  <c r="J225" i="4" s="1"/>
  <c r="J226" i="4" s="1"/>
  <c r="J227" i="4" s="1"/>
  <c r="J228" i="4" s="1"/>
  <c r="J229" i="4" s="1"/>
  <c r="J230" i="4" s="1"/>
  <c r="J231" i="4" s="1"/>
  <c r="J232" i="4" s="1"/>
  <c r="J233" i="4" s="1"/>
  <c r="J234" i="4" s="1"/>
  <c r="J235" i="4" s="1"/>
  <c r="J236" i="4" s="1"/>
  <c r="J237" i="4" s="1"/>
  <c r="J238" i="4" s="1"/>
  <c r="J239" i="4" s="1"/>
  <c r="J240" i="4" s="1"/>
  <c r="J241" i="4" s="1"/>
  <c r="J242" i="4" s="1"/>
  <c r="J243" i="4" s="1"/>
  <c r="J244" i="4" s="1"/>
  <c r="J245" i="4" s="1"/>
  <c r="J246" i="4" s="1"/>
  <c r="J247" i="4" s="1"/>
  <c r="J248" i="4" s="1"/>
  <c r="J249" i="4" s="1"/>
  <c r="J250" i="4" s="1"/>
  <c r="J251" i="4" s="1"/>
  <c r="J252" i="4" s="1"/>
  <c r="J253" i="4" s="1"/>
  <c r="J254" i="4" s="1"/>
  <c r="J255" i="4" s="1"/>
  <c r="J256" i="4" s="1"/>
  <c r="J257" i="4" s="1"/>
  <c r="J258" i="4" s="1"/>
  <c r="J259" i="4" s="1"/>
  <c r="J260" i="4" s="1"/>
  <c r="J261" i="4" s="1"/>
  <c r="J262" i="4" s="1"/>
  <c r="J263" i="4" s="1"/>
  <c r="J264" i="4" s="1"/>
  <c r="J2642" i="4"/>
  <c r="J2643" i="4" s="1"/>
  <c r="J2644" i="4" s="1"/>
  <c r="J2645" i="4" s="1"/>
  <c r="J2646" i="4" s="1"/>
  <c r="J2647" i="4" s="1"/>
  <c r="J2648" i="4" s="1"/>
  <c r="J2649" i="4" s="1"/>
  <c r="J2650" i="4" s="1"/>
  <c r="J2651" i="4" s="1"/>
  <c r="J2652" i="4" s="1"/>
  <c r="J2653" i="4" s="1"/>
  <c r="J2654" i="4" s="1"/>
  <c r="J2655" i="4" s="1"/>
  <c r="J2656" i="4" s="1"/>
  <c r="J2657" i="4" s="1"/>
  <c r="J2658" i="4" s="1"/>
  <c r="J2659" i="4" s="1"/>
  <c r="J2660" i="4" s="1"/>
  <c r="J2661" i="4" s="1"/>
  <c r="J2662" i="4" s="1"/>
  <c r="J2663" i="4" s="1"/>
  <c r="J2664" i="4" s="1"/>
  <c r="J2665" i="4" s="1"/>
  <c r="J2666" i="4" s="1"/>
  <c r="J2667" i="4" s="1"/>
  <c r="J2668" i="4" s="1"/>
  <c r="J2669" i="4" s="1"/>
  <c r="J2670" i="4" s="1"/>
  <c r="J2671" i="4" s="1"/>
  <c r="J2672" i="4" s="1"/>
  <c r="J2673" i="4" s="1"/>
  <c r="J2674" i="4" s="1"/>
  <c r="J2675" i="4" s="1"/>
  <c r="J2676" i="4" s="1"/>
  <c r="J2677" i="4" s="1"/>
  <c r="J2678" i="4" s="1"/>
  <c r="J2679" i="4" s="1"/>
  <c r="J2680" i="4" s="1"/>
  <c r="J2681" i="4" s="1"/>
  <c r="J2682" i="4" s="1"/>
  <c r="J2683" i="4" s="1"/>
  <c r="J2684" i="4" s="1"/>
  <c r="J2685" i="4" s="1"/>
  <c r="J2686" i="4" s="1"/>
  <c r="J2687" i="4" s="1"/>
  <c r="J2688" i="4" s="1"/>
  <c r="J2689" i="4" s="1"/>
  <c r="J2690" i="4" s="1"/>
  <c r="J2691" i="4" s="1"/>
  <c r="J2692" i="4" s="1"/>
  <c r="J2693" i="4" s="1"/>
  <c r="J2694" i="4" s="1"/>
  <c r="J2695" i="4" s="1"/>
  <c r="J2696" i="4" s="1"/>
  <c r="J2697" i="4" s="1"/>
  <c r="J2698" i="4" s="1"/>
  <c r="J2699" i="4" s="1"/>
  <c r="J2700" i="4" s="1"/>
  <c r="J2701" i="4" s="1"/>
  <c r="J2702" i="4" s="1"/>
  <c r="J2703" i="4" s="1"/>
  <c r="J2704" i="4" s="1"/>
  <c r="J2705" i="4" s="1"/>
  <c r="J2706" i="4" s="1"/>
  <c r="J266" i="4"/>
  <c r="J267" i="4" s="1"/>
  <c r="J268" i="4" s="1"/>
  <c r="J269" i="4" s="1"/>
  <c r="J270" i="4" s="1"/>
  <c r="J271" i="4" s="1"/>
  <c r="J272" i="4" s="1"/>
  <c r="J273" i="4" s="1"/>
  <c r="J274" i="4" s="1"/>
  <c r="J275" i="4" s="1"/>
  <c r="J276" i="4" s="1"/>
  <c r="J277" i="4" s="1"/>
  <c r="J278" i="4" s="1"/>
  <c r="J279" i="4" s="1"/>
  <c r="J280" i="4" s="1"/>
  <c r="J281" i="4" s="1"/>
  <c r="J282" i="4" s="1"/>
  <c r="J283" i="4" s="1"/>
  <c r="J284" i="4" s="1"/>
  <c r="J285" i="4" s="1"/>
  <c r="J286" i="4" s="1"/>
  <c r="J287" i="4" s="1"/>
  <c r="J288" i="4" s="1"/>
  <c r="J289" i="4" s="1"/>
  <c r="J290" i="4" s="1"/>
  <c r="J291" i="4" s="1"/>
  <c r="J292" i="4" s="1"/>
  <c r="J293" i="4" s="1"/>
  <c r="J294" i="4" s="1"/>
  <c r="J295" i="4" s="1"/>
  <c r="J296" i="4" s="1"/>
  <c r="J297" i="4" s="1"/>
  <c r="J298" i="4" s="1"/>
  <c r="J299" i="4" s="1"/>
  <c r="J300" i="4" s="1"/>
  <c r="J301" i="4" s="1"/>
  <c r="J302" i="4" s="1"/>
  <c r="J303" i="4" s="1"/>
  <c r="J304" i="4" s="1"/>
  <c r="J305" i="4" s="1"/>
  <c r="J306" i="4" s="1"/>
  <c r="J307" i="4" s="1"/>
  <c r="J308" i="4" s="1"/>
  <c r="J309" i="4" s="1"/>
  <c r="J310" i="4" s="1"/>
  <c r="J311" i="4" s="1"/>
  <c r="J312" i="4" s="1"/>
  <c r="J313" i="4" s="1"/>
  <c r="J314" i="4" s="1"/>
  <c r="J315" i="4" s="1"/>
  <c r="J316" i="4" s="1"/>
  <c r="J317" i="4" s="1"/>
  <c r="J318" i="4" s="1"/>
  <c r="J319" i="4" s="1"/>
  <c r="J320" i="4" s="1"/>
  <c r="J321" i="4" s="1"/>
  <c r="J322" i="4" s="1"/>
  <c r="J323" i="4" s="1"/>
  <c r="J324" i="4" s="1"/>
  <c r="J325" i="4" s="1"/>
  <c r="J326" i="4" s="1"/>
  <c r="J327" i="4" s="1"/>
  <c r="J328" i="4" s="1"/>
  <c r="J329" i="4" s="1"/>
  <c r="J330" i="4" s="1"/>
  <c r="J1718" i="4"/>
  <c r="J1719" i="4" s="1"/>
  <c r="J1720" i="4" s="1"/>
  <c r="J1721" i="4" s="1"/>
  <c r="J1722" i="4" s="1"/>
  <c r="J1723" i="4" s="1"/>
  <c r="J1724" i="4" s="1"/>
  <c r="J1725" i="4" s="1"/>
  <c r="J1726" i="4" s="1"/>
  <c r="J1727" i="4" s="1"/>
  <c r="J1728" i="4" s="1"/>
  <c r="J1729" i="4" s="1"/>
  <c r="J1730" i="4" s="1"/>
  <c r="J1731" i="4" s="1"/>
  <c r="J1732" i="4" s="1"/>
  <c r="J1733" i="4" s="1"/>
  <c r="J1734" i="4" s="1"/>
  <c r="J1735" i="4" s="1"/>
  <c r="J1736" i="4" s="1"/>
  <c r="J1737" i="4" s="1"/>
  <c r="J1738" i="4" s="1"/>
  <c r="J1739" i="4" s="1"/>
  <c r="J1740" i="4" s="1"/>
  <c r="J1741" i="4" s="1"/>
  <c r="J1742" i="4" s="1"/>
  <c r="J1743" i="4" s="1"/>
  <c r="J1744" i="4" s="1"/>
  <c r="J1745" i="4" s="1"/>
  <c r="J1746" i="4" s="1"/>
  <c r="J1747" i="4" s="1"/>
  <c r="J1748" i="4" s="1"/>
  <c r="J1749" i="4" s="1"/>
  <c r="J1750" i="4" s="1"/>
  <c r="J1751" i="4" s="1"/>
  <c r="J1752" i="4" s="1"/>
  <c r="J1753" i="4" s="1"/>
  <c r="J1754" i="4" s="1"/>
  <c r="J1755" i="4" s="1"/>
  <c r="J1756" i="4" s="1"/>
  <c r="J1757" i="4" s="1"/>
  <c r="J1758" i="4" s="1"/>
  <c r="J1759" i="4" s="1"/>
  <c r="J1760" i="4" s="1"/>
  <c r="J1761" i="4" s="1"/>
  <c r="J1762" i="4" s="1"/>
  <c r="J1763" i="4" s="1"/>
  <c r="J1764" i="4" s="1"/>
  <c r="J1765" i="4" s="1"/>
  <c r="J1766" i="4" s="1"/>
  <c r="J1767" i="4" s="1"/>
  <c r="J1768" i="4" s="1"/>
  <c r="J1769" i="4" s="1"/>
  <c r="J1770" i="4" s="1"/>
  <c r="J1771" i="4" s="1"/>
  <c r="J1772" i="4" s="1"/>
  <c r="J1773" i="4" s="1"/>
  <c r="J1774" i="4" s="1"/>
  <c r="J1775" i="4" s="1"/>
  <c r="J1776" i="4" s="1"/>
  <c r="J1777" i="4" s="1"/>
  <c r="J1778" i="4" s="1"/>
  <c r="J1779" i="4" s="1"/>
  <c r="J1780" i="4" s="1"/>
  <c r="J1781" i="4" s="1"/>
  <c r="J1782" i="4" s="1"/>
  <c r="J728" i="4"/>
  <c r="J729" i="4" s="1"/>
  <c r="J730" i="4" s="1"/>
  <c r="J731" i="4" s="1"/>
  <c r="J732" i="4" s="1"/>
  <c r="J733" i="4" s="1"/>
  <c r="J734" i="4" s="1"/>
  <c r="J735" i="4" s="1"/>
  <c r="J736" i="4" s="1"/>
  <c r="J737" i="4" s="1"/>
  <c r="J738" i="4" s="1"/>
  <c r="J739" i="4" s="1"/>
  <c r="J740" i="4" s="1"/>
  <c r="J741" i="4" s="1"/>
  <c r="J742" i="4" s="1"/>
  <c r="J743" i="4" s="1"/>
  <c r="J744" i="4" s="1"/>
  <c r="J745" i="4" s="1"/>
  <c r="J746" i="4" s="1"/>
  <c r="J747" i="4" s="1"/>
  <c r="J748" i="4" s="1"/>
  <c r="J749" i="4" s="1"/>
  <c r="J750" i="4" s="1"/>
  <c r="J751" i="4" s="1"/>
  <c r="J752" i="4" s="1"/>
  <c r="J753" i="4" s="1"/>
  <c r="J754" i="4" s="1"/>
  <c r="J755" i="4" s="1"/>
  <c r="J756" i="4" s="1"/>
  <c r="J757" i="4" s="1"/>
  <c r="J758" i="4" s="1"/>
  <c r="J759" i="4" s="1"/>
  <c r="J760" i="4" s="1"/>
  <c r="J761" i="4" s="1"/>
  <c r="J762" i="4" s="1"/>
  <c r="J763" i="4" s="1"/>
  <c r="J764" i="4" s="1"/>
  <c r="J765" i="4" s="1"/>
  <c r="J766" i="4" s="1"/>
  <c r="J767" i="4" s="1"/>
  <c r="J768" i="4" s="1"/>
  <c r="J769" i="4" s="1"/>
  <c r="J770" i="4" s="1"/>
  <c r="J771" i="4" s="1"/>
  <c r="J772" i="4" s="1"/>
  <c r="J773" i="4" s="1"/>
  <c r="J774" i="4" s="1"/>
  <c r="J775" i="4" s="1"/>
  <c r="J776" i="4" s="1"/>
  <c r="J777" i="4" s="1"/>
  <c r="J778" i="4" s="1"/>
  <c r="J779" i="4" s="1"/>
  <c r="J780" i="4" s="1"/>
  <c r="J781" i="4" s="1"/>
  <c r="J782" i="4" s="1"/>
  <c r="J783" i="4" s="1"/>
  <c r="J784" i="4" s="1"/>
  <c r="J785" i="4" s="1"/>
  <c r="J786" i="4" s="1"/>
  <c r="J787" i="4" s="1"/>
  <c r="J788" i="4" s="1"/>
  <c r="J789" i="4" s="1"/>
  <c r="J790" i="4" s="1"/>
  <c r="J791" i="4" s="1"/>
  <c r="J792" i="4" s="1"/>
  <c r="J1850" i="4"/>
  <c r="J1851" i="4" s="1"/>
  <c r="J1852" i="4" s="1"/>
  <c r="J1853" i="4" s="1"/>
  <c r="J1854" i="4" s="1"/>
  <c r="J1855" i="4" s="1"/>
  <c r="J1856" i="4" s="1"/>
  <c r="J1857" i="4" s="1"/>
  <c r="J1858" i="4" s="1"/>
  <c r="J1859" i="4" s="1"/>
  <c r="J1860" i="4" s="1"/>
  <c r="J1861" i="4" s="1"/>
  <c r="J1862" i="4" s="1"/>
  <c r="J1863" i="4" s="1"/>
  <c r="J1864" i="4" s="1"/>
  <c r="J1865" i="4" s="1"/>
  <c r="J1866" i="4" s="1"/>
  <c r="J1867" i="4" s="1"/>
  <c r="J1868" i="4" s="1"/>
  <c r="J1869" i="4" s="1"/>
  <c r="J1870" i="4" s="1"/>
  <c r="J1871" i="4" s="1"/>
  <c r="J1872" i="4" s="1"/>
  <c r="J1873" i="4" s="1"/>
  <c r="J1874" i="4" s="1"/>
  <c r="J1875" i="4" s="1"/>
  <c r="J1876" i="4" s="1"/>
  <c r="J1877" i="4" s="1"/>
  <c r="J1878" i="4" s="1"/>
  <c r="J1879" i="4" s="1"/>
  <c r="J1880" i="4" s="1"/>
  <c r="J1881" i="4" s="1"/>
  <c r="J1882" i="4" s="1"/>
  <c r="J1883" i="4" s="1"/>
  <c r="J1884" i="4" s="1"/>
  <c r="J1885" i="4" s="1"/>
  <c r="J1886" i="4" s="1"/>
  <c r="J1887" i="4" s="1"/>
  <c r="J1888" i="4" s="1"/>
  <c r="J1889" i="4" s="1"/>
  <c r="J1890" i="4" s="1"/>
  <c r="J1891" i="4" s="1"/>
  <c r="J1892" i="4" s="1"/>
  <c r="J1893" i="4" s="1"/>
  <c r="J1894" i="4" s="1"/>
  <c r="J1895" i="4" s="1"/>
  <c r="J1896" i="4" s="1"/>
  <c r="J1897" i="4" s="1"/>
  <c r="J1898" i="4" s="1"/>
  <c r="J1899" i="4" s="1"/>
  <c r="J1900" i="4" s="1"/>
  <c r="J1901" i="4" s="1"/>
  <c r="J1902" i="4" s="1"/>
  <c r="J1903" i="4" s="1"/>
  <c r="J1904" i="4" s="1"/>
  <c r="J1905" i="4" s="1"/>
  <c r="J1906" i="4" s="1"/>
  <c r="J1907" i="4" s="1"/>
  <c r="J1908" i="4" s="1"/>
  <c r="J1909" i="4" s="1"/>
  <c r="J1910" i="4" s="1"/>
  <c r="J1911" i="4" s="1"/>
  <c r="J1912" i="4" s="1"/>
  <c r="J1913" i="4" s="1"/>
  <c r="J1914" i="4" s="1"/>
  <c r="J2" i="4"/>
  <c r="J3" i="4" s="1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2378" i="4"/>
  <c r="J2379" i="4" s="1"/>
  <c r="J2380" i="4" s="1"/>
  <c r="J2381" i="4" s="1"/>
  <c r="J2382" i="4" s="1"/>
  <c r="J2383" i="4" s="1"/>
  <c r="J2384" i="4" s="1"/>
  <c r="J2385" i="4" s="1"/>
  <c r="J2386" i="4" s="1"/>
  <c r="J2387" i="4" s="1"/>
  <c r="J2388" i="4" s="1"/>
  <c r="J2389" i="4" s="1"/>
  <c r="J2390" i="4" s="1"/>
  <c r="J2391" i="4" s="1"/>
  <c r="J2392" i="4" s="1"/>
  <c r="J2393" i="4" s="1"/>
  <c r="J2394" i="4" s="1"/>
  <c r="J2395" i="4" s="1"/>
  <c r="J2396" i="4" s="1"/>
  <c r="J2397" i="4" s="1"/>
  <c r="J2398" i="4" s="1"/>
  <c r="J2399" i="4" s="1"/>
  <c r="J2400" i="4" s="1"/>
  <c r="J2401" i="4" s="1"/>
  <c r="J2402" i="4" s="1"/>
  <c r="J2403" i="4" s="1"/>
  <c r="J2404" i="4" s="1"/>
  <c r="J2405" i="4" s="1"/>
  <c r="J2406" i="4" s="1"/>
  <c r="J2407" i="4" s="1"/>
  <c r="J2408" i="4" s="1"/>
  <c r="J2409" i="4" s="1"/>
  <c r="J2410" i="4" s="1"/>
  <c r="J2411" i="4" s="1"/>
  <c r="J2412" i="4" s="1"/>
  <c r="J2413" i="4" s="1"/>
  <c r="J2414" i="4" s="1"/>
  <c r="J2415" i="4" s="1"/>
  <c r="J2416" i="4" s="1"/>
  <c r="J2417" i="4" s="1"/>
  <c r="J2418" i="4" s="1"/>
  <c r="J2419" i="4" s="1"/>
  <c r="J2420" i="4" s="1"/>
  <c r="J2421" i="4" s="1"/>
  <c r="J2422" i="4" s="1"/>
  <c r="J2423" i="4" s="1"/>
  <c r="J2424" i="4" s="1"/>
  <c r="J2425" i="4" s="1"/>
  <c r="J2426" i="4" s="1"/>
  <c r="J2427" i="4" s="1"/>
  <c r="J2428" i="4" s="1"/>
  <c r="J2429" i="4" s="1"/>
  <c r="J2430" i="4" s="1"/>
  <c r="J2431" i="4" s="1"/>
  <c r="J2432" i="4" s="1"/>
  <c r="J2433" i="4" s="1"/>
  <c r="J2434" i="4" s="1"/>
  <c r="J2435" i="4" s="1"/>
  <c r="J2436" i="4" s="1"/>
  <c r="J2437" i="4" s="1"/>
  <c r="J2438" i="4" s="1"/>
  <c r="J2439" i="4" s="1"/>
  <c r="J2440" i="4" s="1"/>
  <c r="J2441" i="4" s="1"/>
  <c r="J2442" i="4" s="1"/>
  <c r="J332" i="4"/>
  <c r="J333" i="4" s="1"/>
  <c r="J334" i="4" s="1"/>
  <c r="J335" i="4" s="1"/>
  <c r="J336" i="4" s="1"/>
  <c r="J337" i="4" s="1"/>
  <c r="J338" i="4" s="1"/>
  <c r="J339" i="4" s="1"/>
  <c r="J340" i="4" s="1"/>
  <c r="J341" i="4" s="1"/>
  <c r="J342" i="4" s="1"/>
  <c r="J343" i="4" s="1"/>
  <c r="J344" i="4" s="1"/>
  <c r="J345" i="4" s="1"/>
  <c r="J346" i="4" s="1"/>
  <c r="J347" i="4" s="1"/>
  <c r="J348" i="4" s="1"/>
  <c r="J349" i="4" s="1"/>
  <c r="J350" i="4" s="1"/>
  <c r="J351" i="4" s="1"/>
  <c r="J352" i="4" s="1"/>
  <c r="J353" i="4" s="1"/>
  <c r="J354" i="4" s="1"/>
  <c r="J355" i="4" s="1"/>
  <c r="J356" i="4" s="1"/>
  <c r="J357" i="4" s="1"/>
  <c r="J358" i="4" s="1"/>
  <c r="J359" i="4" s="1"/>
  <c r="J360" i="4" s="1"/>
  <c r="J361" i="4" s="1"/>
  <c r="J362" i="4" s="1"/>
  <c r="J363" i="4" s="1"/>
  <c r="J364" i="4" s="1"/>
  <c r="J365" i="4" s="1"/>
  <c r="J366" i="4" s="1"/>
  <c r="J367" i="4" s="1"/>
  <c r="J368" i="4" s="1"/>
  <c r="J369" i="4" s="1"/>
  <c r="J370" i="4" s="1"/>
  <c r="J371" i="4" s="1"/>
  <c r="J372" i="4" s="1"/>
  <c r="J373" i="4" s="1"/>
  <c r="J374" i="4" s="1"/>
  <c r="J375" i="4" s="1"/>
  <c r="J376" i="4" s="1"/>
  <c r="J377" i="4" s="1"/>
  <c r="J378" i="4" s="1"/>
  <c r="J379" i="4" s="1"/>
  <c r="J380" i="4" s="1"/>
  <c r="J381" i="4" s="1"/>
  <c r="J382" i="4" s="1"/>
  <c r="J383" i="4" s="1"/>
  <c r="J384" i="4" s="1"/>
  <c r="J385" i="4" s="1"/>
  <c r="J386" i="4" s="1"/>
  <c r="J387" i="4" s="1"/>
  <c r="J388" i="4" s="1"/>
  <c r="J389" i="4" s="1"/>
  <c r="J390" i="4" s="1"/>
  <c r="J391" i="4" s="1"/>
  <c r="J392" i="4" s="1"/>
  <c r="J393" i="4" s="1"/>
  <c r="J394" i="4" s="1"/>
  <c r="J395" i="4" s="1"/>
  <c r="J396" i="4" s="1"/>
  <c r="J398" i="4"/>
  <c r="J399" i="4" s="1"/>
  <c r="J400" i="4" s="1"/>
  <c r="J401" i="4" s="1"/>
  <c r="J402" i="4" s="1"/>
  <c r="J403" i="4" s="1"/>
  <c r="J404" i="4" s="1"/>
  <c r="J405" i="4" s="1"/>
  <c r="J406" i="4" s="1"/>
  <c r="J407" i="4" s="1"/>
  <c r="J408" i="4" s="1"/>
  <c r="J409" i="4" s="1"/>
  <c r="J410" i="4" s="1"/>
  <c r="J411" i="4" s="1"/>
  <c r="J412" i="4" s="1"/>
  <c r="J413" i="4" s="1"/>
  <c r="J414" i="4" s="1"/>
  <c r="J415" i="4" s="1"/>
  <c r="J416" i="4" s="1"/>
  <c r="J417" i="4" s="1"/>
  <c r="J418" i="4" s="1"/>
  <c r="J419" i="4" s="1"/>
  <c r="J420" i="4" s="1"/>
  <c r="J421" i="4" s="1"/>
  <c r="J422" i="4" s="1"/>
  <c r="J423" i="4" s="1"/>
  <c r="J424" i="4" s="1"/>
  <c r="J425" i="4" s="1"/>
  <c r="J426" i="4" s="1"/>
  <c r="J427" i="4" s="1"/>
  <c r="J428" i="4" s="1"/>
  <c r="J429" i="4" s="1"/>
  <c r="J430" i="4" s="1"/>
  <c r="J431" i="4" s="1"/>
  <c r="J432" i="4" s="1"/>
  <c r="J433" i="4" s="1"/>
  <c r="J434" i="4" s="1"/>
  <c r="J435" i="4" s="1"/>
  <c r="J436" i="4" s="1"/>
  <c r="J437" i="4" s="1"/>
  <c r="J438" i="4" s="1"/>
  <c r="J439" i="4" s="1"/>
  <c r="J440" i="4" s="1"/>
  <c r="J441" i="4" s="1"/>
  <c r="J442" i="4" s="1"/>
  <c r="J443" i="4" s="1"/>
  <c r="J444" i="4" s="1"/>
  <c r="J445" i="4" s="1"/>
  <c r="J446" i="4" s="1"/>
  <c r="J447" i="4" s="1"/>
  <c r="J448" i="4" s="1"/>
  <c r="J449" i="4" s="1"/>
  <c r="J450" i="4" s="1"/>
  <c r="J451" i="4" s="1"/>
  <c r="J452" i="4" s="1"/>
  <c r="J453" i="4" s="1"/>
  <c r="J454" i="4" s="1"/>
  <c r="J455" i="4" s="1"/>
  <c r="J456" i="4" s="1"/>
  <c r="J457" i="4" s="1"/>
  <c r="J458" i="4" s="1"/>
  <c r="J459" i="4" s="1"/>
  <c r="J460" i="4" s="1"/>
  <c r="J461" i="4" s="1"/>
  <c r="J462" i="4" s="1"/>
  <c r="J1916" i="4"/>
  <c r="J1917" i="4" s="1"/>
  <c r="J1918" i="4" s="1"/>
  <c r="J1919" i="4" s="1"/>
  <c r="J1920" i="4" s="1"/>
  <c r="J1921" i="4" s="1"/>
  <c r="J1922" i="4" s="1"/>
  <c r="J1923" i="4" s="1"/>
  <c r="J1924" i="4" s="1"/>
  <c r="J1925" i="4" s="1"/>
  <c r="J1926" i="4" s="1"/>
  <c r="J1927" i="4" s="1"/>
  <c r="J1928" i="4" s="1"/>
  <c r="J1929" i="4" s="1"/>
  <c r="J1930" i="4" s="1"/>
  <c r="J1931" i="4" s="1"/>
  <c r="J1932" i="4" s="1"/>
  <c r="J1933" i="4" s="1"/>
  <c r="J1934" i="4" s="1"/>
  <c r="J1935" i="4" s="1"/>
  <c r="J1936" i="4" s="1"/>
  <c r="J1937" i="4" s="1"/>
  <c r="J1938" i="4" s="1"/>
  <c r="J1939" i="4" s="1"/>
  <c r="J1940" i="4" s="1"/>
  <c r="J1941" i="4" s="1"/>
  <c r="J1942" i="4" s="1"/>
  <c r="J1943" i="4" s="1"/>
  <c r="J1944" i="4" s="1"/>
  <c r="J1945" i="4" s="1"/>
  <c r="J1946" i="4" s="1"/>
  <c r="J1947" i="4" s="1"/>
  <c r="J1948" i="4" s="1"/>
  <c r="J1949" i="4" s="1"/>
  <c r="J1950" i="4" s="1"/>
  <c r="J1951" i="4" s="1"/>
  <c r="J1952" i="4" s="1"/>
  <c r="J1953" i="4" s="1"/>
  <c r="J1954" i="4" s="1"/>
  <c r="J1955" i="4" s="1"/>
  <c r="J1956" i="4" s="1"/>
  <c r="J1957" i="4" s="1"/>
  <c r="J1958" i="4" s="1"/>
  <c r="J1959" i="4" s="1"/>
  <c r="J1960" i="4" s="1"/>
  <c r="J1961" i="4" s="1"/>
  <c r="J1962" i="4" s="1"/>
  <c r="J1963" i="4" s="1"/>
  <c r="J1964" i="4" s="1"/>
  <c r="J1965" i="4" s="1"/>
  <c r="J1966" i="4" s="1"/>
  <c r="J1967" i="4" s="1"/>
  <c r="J1968" i="4" s="1"/>
  <c r="J1969" i="4" s="1"/>
  <c r="J1970" i="4" s="1"/>
  <c r="J1971" i="4" s="1"/>
  <c r="J1972" i="4" s="1"/>
  <c r="J1973" i="4" s="1"/>
  <c r="J1974" i="4" s="1"/>
  <c r="J1975" i="4" s="1"/>
  <c r="J1976" i="4" s="1"/>
  <c r="J1977" i="4" s="1"/>
  <c r="J1978" i="4" s="1"/>
  <c r="J1979" i="4" s="1"/>
  <c r="J1980" i="4" s="1"/>
  <c r="J794" i="4"/>
  <c r="J795" i="4" s="1"/>
  <c r="J796" i="4" s="1"/>
  <c r="J797" i="4" s="1"/>
  <c r="J798" i="4" s="1"/>
  <c r="J799" i="4" s="1"/>
  <c r="J800" i="4" s="1"/>
  <c r="J801" i="4" s="1"/>
  <c r="J802" i="4" s="1"/>
  <c r="J803" i="4" s="1"/>
  <c r="J804" i="4" s="1"/>
  <c r="J805" i="4" s="1"/>
  <c r="J806" i="4" s="1"/>
  <c r="J807" i="4" s="1"/>
  <c r="J808" i="4" s="1"/>
  <c r="J809" i="4" s="1"/>
  <c r="J810" i="4" s="1"/>
  <c r="J811" i="4" s="1"/>
  <c r="J812" i="4" s="1"/>
  <c r="J813" i="4" s="1"/>
  <c r="J814" i="4" s="1"/>
  <c r="J815" i="4" s="1"/>
  <c r="J816" i="4" s="1"/>
  <c r="J817" i="4" s="1"/>
  <c r="J818" i="4" s="1"/>
  <c r="J819" i="4" s="1"/>
  <c r="J820" i="4" s="1"/>
  <c r="J821" i="4" s="1"/>
  <c r="J822" i="4" s="1"/>
  <c r="J823" i="4" s="1"/>
  <c r="J824" i="4" s="1"/>
  <c r="J825" i="4" s="1"/>
  <c r="J826" i="4" s="1"/>
  <c r="J827" i="4" s="1"/>
  <c r="J828" i="4" s="1"/>
  <c r="J829" i="4" s="1"/>
  <c r="J830" i="4" s="1"/>
  <c r="J831" i="4" s="1"/>
  <c r="J832" i="4" s="1"/>
  <c r="J833" i="4" s="1"/>
  <c r="J834" i="4" s="1"/>
  <c r="J835" i="4" s="1"/>
  <c r="J836" i="4" s="1"/>
  <c r="J837" i="4" s="1"/>
  <c r="J838" i="4" s="1"/>
  <c r="J839" i="4" s="1"/>
  <c r="J840" i="4" s="1"/>
  <c r="J841" i="4" s="1"/>
  <c r="J842" i="4" s="1"/>
  <c r="J843" i="4" s="1"/>
  <c r="J844" i="4" s="1"/>
  <c r="J845" i="4" s="1"/>
  <c r="J846" i="4" s="1"/>
  <c r="J847" i="4" s="1"/>
  <c r="J848" i="4" s="1"/>
  <c r="J849" i="4" s="1"/>
  <c r="J850" i="4" s="1"/>
  <c r="J851" i="4" s="1"/>
  <c r="J852" i="4" s="1"/>
  <c r="J853" i="4" s="1"/>
  <c r="J854" i="4" s="1"/>
  <c r="J855" i="4" s="1"/>
  <c r="J856" i="4" s="1"/>
  <c r="J857" i="4" s="1"/>
  <c r="J858" i="4" s="1"/>
  <c r="J68" i="4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464" i="4"/>
  <c r="J465" i="4" s="1"/>
  <c r="J466" i="4" s="1"/>
  <c r="J467" i="4" s="1"/>
  <c r="J468" i="4" s="1"/>
  <c r="J469" i="4" s="1"/>
  <c r="J470" i="4" s="1"/>
  <c r="J471" i="4" s="1"/>
  <c r="J472" i="4" s="1"/>
  <c r="J473" i="4" s="1"/>
  <c r="J474" i="4" s="1"/>
  <c r="J475" i="4" s="1"/>
  <c r="J476" i="4" s="1"/>
  <c r="J477" i="4" s="1"/>
  <c r="J478" i="4" s="1"/>
  <c r="J479" i="4" s="1"/>
  <c r="J480" i="4" s="1"/>
  <c r="J481" i="4" s="1"/>
  <c r="J482" i="4" s="1"/>
  <c r="J483" i="4" s="1"/>
  <c r="J484" i="4" s="1"/>
  <c r="J485" i="4" s="1"/>
  <c r="J486" i="4" s="1"/>
  <c r="J487" i="4" s="1"/>
  <c r="J488" i="4" s="1"/>
  <c r="J489" i="4" s="1"/>
  <c r="J490" i="4" s="1"/>
  <c r="J491" i="4" s="1"/>
  <c r="J492" i="4" s="1"/>
  <c r="J493" i="4" s="1"/>
  <c r="J494" i="4" s="1"/>
  <c r="J495" i="4" s="1"/>
  <c r="J496" i="4" s="1"/>
  <c r="J497" i="4" s="1"/>
  <c r="J498" i="4" s="1"/>
  <c r="J499" i="4" s="1"/>
  <c r="J500" i="4" s="1"/>
  <c r="J501" i="4" s="1"/>
  <c r="J502" i="4" s="1"/>
  <c r="J503" i="4" s="1"/>
  <c r="J504" i="4" s="1"/>
  <c r="J505" i="4" s="1"/>
  <c r="J506" i="4" s="1"/>
  <c r="J507" i="4" s="1"/>
  <c r="J508" i="4" s="1"/>
  <c r="J509" i="4" s="1"/>
  <c r="J510" i="4" s="1"/>
  <c r="J511" i="4" s="1"/>
  <c r="J512" i="4" s="1"/>
  <c r="J513" i="4" s="1"/>
  <c r="J514" i="4" s="1"/>
  <c r="J515" i="4" s="1"/>
  <c r="J516" i="4" s="1"/>
  <c r="J517" i="4" s="1"/>
  <c r="J518" i="4" s="1"/>
  <c r="J519" i="4" s="1"/>
  <c r="J520" i="4" s="1"/>
  <c r="J521" i="4" s="1"/>
  <c r="J522" i="4" s="1"/>
  <c r="J523" i="4" s="1"/>
  <c r="J524" i="4" s="1"/>
  <c r="J525" i="4" s="1"/>
  <c r="J526" i="4" s="1"/>
  <c r="J527" i="4" s="1"/>
  <c r="J528" i="4" s="1"/>
  <c r="J1454" i="4"/>
  <c r="J1455" i="4" s="1"/>
  <c r="J1456" i="4" s="1"/>
  <c r="J1457" i="4" s="1"/>
  <c r="J1458" i="4" s="1"/>
  <c r="J1459" i="4" s="1"/>
  <c r="J1460" i="4" s="1"/>
  <c r="J1461" i="4" s="1"/>
  <c r="J1462" i="4" s="1"/>
  <c r="J1463" i="4" s="1"/>
  <c r="J1464" i="4" s="1"/>
  <c r="J1465" i="4" s="1"/>
  <c r="J1466" i="4" s="1"/>
  <c r="J1467" i="4" s="1"/>
  <c r="J1468" i="4" s="1"/>
  <c r="J1469" i="4" s="1"/>
  <c r="J1470" i="4" s="1"/>
  <c r="J1471" i="4" s="1"/>
  <c r="J1472" i="4" s="1"/>
  <c r="J1473" i="4" s="1"/>
  <c r="J1474" i="4" s="1"/>
  <c r="J1475" i="4" s="1"/>
  <c r="J1476" i="4" s="1"/>
  <c r="J1477" i="4" s="1"/>
  <c r="J1478" i="4" s="1"/>
  <c r="J1479" i="4" s="1"/>
  <c r="J1480" i="4" s="1"/>
  <c r="J1481" i="4" s="1"/>
  <c r="J1482" i="4" s="1"/>
  <c r="J1483" i="4" s="1"/>
  <c r="J1484" i="4" s="1"/>
  <c r="J1485" i="4" s="1"/>
  <c r="J1486" i="4" s="1"/>
  <c r="J1487" i="4" s="1"/>
  <c r="J1488" i="4" s="1"/>
  <c r="J1489" i="4" s="1"/>
  <c r="J1490" i="4" s="1"/>
  <c r="J1491" i="4" s="1"/>
  <c r="J1492" i="4" s="1"/>
  <c r="J1493" i="4" s="1"/>
  <c r="J1494" i="4" s="1"/>
  <c r="J1495" i="4" s="1"/>
  <c r="J1496" i="4" s="1"/>
  <c r="J1497" i="4" s="1"/>
  <c r="J1498" i="4" s="1"/>
  <c r="J1499" i="4" s="1"/>
  <c r="J1500" i="4" s="1"/>
  <c r="J1501" i="4" s="1"/>
  <c r="J1502" i="4" s="1"/>
  <c r="J1503" i="4" s="1"/>
  <c r="J1504" i="4" s="1"/>
  <c r="J1505" i="4" s="1"/>
  <c r="J1506" i="4" s="1"/>
  <c r="J1507" i="4" s="1"/>
  <c r="J1508" i="4" s="1"/>
  <c r="J1509" i="4" s="1"/>
  <c r="J1510" i="4" s="1"/>
  <c r="J1511" i="4" s="1"/>
  <c r="J1512" i="4" s="1"/>
  <c r="J1513" i="4" s="1"/>
  <c r="J1514" i="4" s="1"/>
  <c r="J1515" i="4" s="1"/>
  <c r="J1516" i="4" s="1"/>
  <c r="J1517" i="4" s="1"/>
  <c r="J1518" i="4" s="1"/>
  <c r="J2180" i="4"/>
  <c r="J2181" i="4" s="1"/>
  <c r="J2182" i="4" s="1"/>
  <c r="J2183" i="4" s="1"/>
  <c r="J2184" i="4" s="1"/>
  <c r="J2185" i="4" s="1"/>
  <c r="J2186" i="4" s="1"/>
  <c r="J2187" i="4" s="1"/>
  <c r="J2188" i="4" s="1"/>
  <c r="J2189" i="4" s="1"/>
  <c r="J2190" i="4" s="1"/>
  <c r="J2191" i="4" s="1"/>
  <c r="J2192" i="4" s="1"/>
  <c r="J2193" i="4" s="1"/>
  <c r="J2194" i="4" s="1"/>
  <c r="J2195" i="4" s="1"/>
  <c r="J2196" i="4" s="1"/>
  <c r="J2197" i="4" s="1"/>
  <c r="J2198" i="4" s="1"/>
  <c r="J2199" i="4" s="1"/>
  <c r="J2200" i="4" s="1"/>
  <c r="J2201" i="4" s="1"/>
  <c r="J2202" i="4" s="1"/>
  <c r="J2203" i="4" s="1"/>
  <c r="J2204" i="4" s="1"/>
  <c r="J2205" i="4" s="1"/>
  <c r="J2206" i="4" s="1"/>
  <c r="J2207" i="4" s="1"/>
  <c r="J2208" i="4" s="1"/>
  <c r="J2209" i="4" s="1"/>
  <c r="J2210" i="4" s="1"/>
  <c r="J2211" i="4" s="1"/>
  <c r="J2212" i="4" s="1"/>
  <c r="J2213" i="4" s="1"/>
  <c r="J2214" i="4" s="1"/>
  <c r="J2215" i="4" s="1"/>
  <c r="J2216" i="4" s="1"/>
  <c r="J2217" i="4" s="1"/>
  <c r="J2218" i="4" s="1"/>
  <c r="J2219" i="4" s="1"/>
  <c r="J2220" i="4" s="1"/>
  <c r="J2221" i="4" s="1"/>
  <c r="J2222" i="4" s="1"/>
  <c r="J2223" i="4" s="1"/>
  <c r="J2224" i="4" s="1"/>
  <c r="J2225" i="4" s="1"/>
  <c r="J2226" i="4" s="1"/>
  <c r="J2227" i="4" s="1"/>
  <c r="J2228" i="4" s="1"/>
  <c r="J2229" i="4" s="1"/>
  <c r="J2230" i="4" s="1"/>
  <c r="J2231" i="4" s="1"/>
  <c r="J2232" i="4" s="1"/>
  <c r="J2233" i="4" s="1"/>
  <c r="J2234" i="4" s="1"/>
  <c r="J2235" i="4" s="1"/>
  <c r="J2236" i="4" s="1"/>
  <c r="J2237" i="4" s="1"/>
  <c r="J2238" i="4" s="1"/>
  <c r="J2239" i="4" s="1"/>
  <c r="J2240" i="4" s="1"/>
  <c r="J2241" i="4" s="1"/>
  <c r="J2242" i="4" s="1"/>
  <c r="J2243" i="4" s="1"/>
  <c r="J2244" i="4" s="1"/>
  <c r="J134" i="4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662" i="4"/>
  <c r="J663" i="4" s="1"/>
  <c r="J664" i="4" s="1"/>
  <c r="J665" i="4" s="1"/>
  <c r="J666" i="4" s="1"/>
  <c r="J667" i="4" s="1"/>
  <c r="J668" i="4" s="1"/>
  <c r="J669" i="4" s="1"/>
  <c r="J670" i="4" s="1"/>
  <c r="J671" i="4" s="1"/>
  <c r="J672" i="4" s="1"/>
  <c r="J673" i="4" s="1"/>
  <c r="J674" i="4" s="1"/>
  <c r="J675" i="4" s="1"/>
  <c r="J676" i="4" s="1"/>
  <c r="J677" i="4" s="1"/>
  <c r="J678" i="4" s="1"/>
  <c r="J679" i="4" s="1"/>
  <c r="J680" i="4" s="1"/>
  <c r="J681" i="4" s="1"/>
  <c r="J682" i="4" s="1"/>
  <c r="J683" i="4" s="1"/>
  <c r="J684" i="4" s="1"/>
  <c r="J685" i="4" s="1"/>
  <c r="J686" i="4" s="1"/>
  <c r="J687" i="4" s="1"/>
  <c r="J688" i="4" s="1"/>
  <c r="J689" i="4" s="1"/>
  <c r="J690" i="4" s="1"/>
  <c r="J691" i="4" s="1"/>
  <c r="J692" i="4" s="1"/>
  <c r="J693" i="4" s="1"/>
  <c r="J694" i="4" s="1"/>
  <c r="J695" i="4" s="1"/>
  <c r="J696" i="4" s="1"/>
  <c r="J697" i="4" s="1"/>
  <c r="J698" i="4" s="1"/>
  <c r="J699" i="4" s="1"/>
  <c r="J700" i="4" s="1"/>
  <c r="J701" i="4" s="1"/>
  <c r="J702" i="4" s="1"/>
  <c r="J703" i="4" s="1"/>
  <c r="J704" i="4" s="1"/>
  <c r="J705" i="4" s="1"/>
  <c r="J706" i="4" s="1"/>
  <c r="J707" i="4" s="1"/>
  <c r="J708" i="4" s="1"/>
  <c r="J709" i="4" s="1"/>
  <c r="J710" i="4" s="1"/>
  <c r="J711" i="4" s="1"/>
  <c r="J712" i="4" s="1"/>
  <c r="J713" i="4" s="1"/>
  <c r="J714" i="4" s="1"/>
  <c r="J715" i="4" s="1"/>
  <c r="J716" i="4" s="1"/>
  <c r="J717" i="4" s="1"/>
  <c r="J718" i="4" s="1"/>
  <c r="J719" i="4" s="1"/>
  <c r="J720" i="4" s="1"/>
  <c r="J721" i="4" s="1"/>
  <c r="J722" i="4" s="1"/>
  <c r="J723" i="4" s="1"/>
  <c r="J724" i="4" s="1"/>
  <c r="J725" i="4" s="1"/>
  <c r="J726" i="4" s="1"/>
  <c r="J860" i="4"/>
  <c r="J861" i="4" s="1"/>
  <c r="J862" i="4" s="1"/>
  <c r="J863" i="4" s="1"/>
  <c r="J864" i="4" s="1"/>
  <c r="J865" i="4" s="1"/>
  <c r="J866" i="4" s="1"/>
  <c r="J867" i="4" s="1"/>
  <c r="J868" i="4" s="1"/>
  <c r="J869" i="4" s="1"/>
  <c r="J870" i="4" s="1"/>
  <c r="J871" i="4" s="1"/>
  <c r="J872" i="4" s="1"/>
  <c r="J873" i="4" s="1"/>
  <c r="J874" i="4" s="1"/>
  <c r="J875" i="4" s="1"/>
  <c r="J876" i="4" s="1"/>
  <c r="J877" i="4" s="1"/>
  <c r="J878" i="4" s="1"/>
  <c r="J879" i="4" s="1"/>
  <c r="J880" i="4" s="1"/>
  <c r="J881" i="4" s="1"/>
  <c r="J882" i="4" s="1"/>
  <c r="J883" i="4" s="1"/>
  <c r="J884" i="4" s="1"/>
  <c r="J885" i="4" s="1"/>
  <c r="J886" i="4" s="1"/>
  <c r="J887" i="4" s="1"/>
  <c r="J888" i="4" s="1"/>
  <c r="J889" i="4" s="1"/>
  <c r="J890" i="4" s="1"/>
  <c r="J891" i="4" s="1"/>
  <c r="J892" i="4" s="1"/>
  <c r="J893" i="4" s="1"/>
  <c r="J894" i="4" s="1"/>
  <c r="J895" i="4" s="1"/>
  <c r="J896" i="4" s="1"/>
  <c r="J897" i="4" s="1"/>
  <c r="J898" i="4" s="1"/>
  <c r="J899" i="4" s="1"/>
  <c r="J900" i="4" s="1"/>
  <c r="J901" i="4" s="1"/>
  <c r="J902" i="4" s="1"/>
  <c r="J903" i="4" s="1"/>
  <c r="J904" i="4" s="1"/>
  <c r="J905" i="4" s="1"/>
  <c r="J906" i="4" s="1"/>
  <c r="J907" i="4" s="1"/>
  <c r="J908" i="4" s="1"/>
  <c r="J909" i="4" s="1"/>
  <c r="J910" i="4" s="1"/>
  <c r="J911" i="4" s="1"/>
  <c r="J912" i="4" s="1"/>
  <c r="J913" i="4" s="1"/>
  <c r="J914" i="4" s="1"/>
  <c r="J915" i="4" s="1"/>
  <c r="J916" i="4" s="1"/>
  <c r="J917" i="4" s="1"/>
  <c r="J918" i="4" s="1"/>
  <c r="J919" i="4" s="1"/>
  <c r="J920" i="4" s="1"/>
  <c r="J921" i="4" s="1"/>
  <c r="J922" i="4" s="1"/>
  <c r="J923" i="4" s="1"/>
  <c r="J924" i="4" s="1"/>
  <c r="J1982" i="4"/>
  <c r="J1983" i="4" s="1"/>
  <c r="J1984" i="4" s="1"/>
  <c r="J1985" i="4" s="1"/>
  <c r="J1986" i="4" s="1"/>
  <c r="J1987" i="4" s="1"/>
  <c r="J1988" i="4" s="1"/>
  <c r="J1989" i="4" s="1"/>
  <c r="J1990" i="4" s="1"/>
  <c r="J1991" i="4" s="1"/>
  <c r="J1992" i="4" s="1"/>
  <c r="J1993" i="4" s="1"/>
  <c r="J1994" i="4" s="1"/>
  <c r="J1995" i="4" s="1"/>
  <c r="J1996" i="4" s="1"/>
  <c r="J1997" i="4" s="1"/>
  <c r="J1998" i="4" s="1"/>
  <c r="J1999" i="4" s="1"/>
  <c r="J2000" i="4" s="1"/>
  <c r="J2001" i="4" s="1"/>
  <c r="J2002" i="4" s="1"/>
  <c r="J2003" i="4" s="1"/>
  <c r="J2004" i="4" s="1"/>
  <c r="J2005" i="4" s="1"/>
  <c r="J2006" i="4" s="1"/>
  <c r="J2007" i="4" s="1"/>
  <c r="J2008" i="4" s="1"/>
  <c r="J2009" i="4" s="1"/>
  <c r="J2010" i="4" s="1"/>
  <c r="J2011" i="4" s="1"/>
  <c r="J2012" i="4" s="1"/>
  <c r="J2013" i="4" s="1"/>
  <c r="J2014" i="4" s="1"/>
  <c r="J2015" i="4" s="1"/>
  <c r="J2016" i="4" s="1"/>
  <c r="J2017" i="4" s="1"/>
  <c r="J2018" i="4" s="1"/>
  <c r="J2019" i="4" s="1"/>
  <c r="J2020" i="4" s="1"/>
  <c r="J2021" i="4" s="1"/>
  <c r="J2022" i="4" s="1"/>
  <c r="J2023" i="4" s="1"/>
  <c r="J2024" i="4" s="1"/>
  <c r="J2025" i="4" s="1"/>
  <c r="J2026" i="4" s="1"/>
  <c r="J2027" i="4" s="1"/>
  <c r="J2028" i="4" s="1"/>
  <c r="J2029" i="4" s="1"/>
  <c r="J2030" i="4" s="1"/>
  <c r="J2031" i="4" s="1"/>
  <c r="J2032" i="4" s="1"/>
  <c r="J2033" i="4" s="1"/>
  <c r="J2034" i="4" s="1"/>
  <c r="J2035" i="4" s="1"/>
  <c r="J2036" i="4" s="1"/>
  <c r="J2037" i="4" s="1"/>
  <c r="J2038" i="4" s="1"/>
  <c r="J2039" i="4" s="1"/>
  <c r="J2040" i="4" s="1"/>
  <c r="J2041" i="4" s="1"/>
  <c r="J2042" i="4" s="1"/>
  <c r="J2043" i="4" s="1"/>
  <c r="J2044" i="4" s="1"/>
  <c r="J2045" i="4" s="1"/>
  <c r="J2046" i="4" s="1"/>
  <c r="J530" i="4"/>
  <c r="J531" i="4" s="1"/>
  <c r="J532" i="4" s="1"/>
  <c r="J533" i="4" s="1"/>
  <c r="J534" i="4" s="1"/>
  <c r="J535" i="4" s="1"/>
  <c r="J536" i="4" s="1"/>
  <c r="J537" i="4" s="1"/>
  <c r="J538" i="4" s="1"/>
  <c r="J539" i="4" s="1"/>
  <c r="J540" i="4" s="1"/>
  <c r="J541" i="4" s="1"/>
  <c r="J542" i="4" s="1"/>
  <c r="J543" i="4" s="1"/>
  <c r="J544" i="4" s="1"/>
  <c r="J545" i="4" s="1"/>
  <c r="J546" i="4" s="1"/>
  <c r="J547" i="4" s="1"/>
  <c r="J548" i="4" s="1"/>
  <c r="J549" i="4" s="1"/>
  <c r="J550" i="4" s="1"/>
  <c r="J551" i="4" s="1"/>
  <c r="J552" i="4" s="1"/>
  <c r="J553" i="4" s="1"/>
  <c r="J554" i="4" s="1"/>
  <c r="J555" i="4" s="1"/>
  <c r="J556" i="4" s="1"/>
  <c r="J557" i="4" s="1"/>
  <c r="J558" i="4" s="1"/>
  <c r="J559" i="4" s="1"/>
  <c r="J560" i="4" s="1"/>
  <c r="J561" i="4" s="1"/>
  <c r="J562" i="4" s="1"/>
  <c r="J563" i="4" s="1"/>
  <c r="J564" i="4" s="1"/>
  <c r="J565" i="4" s="1"/>
  <c r="J566" i="4" s="1"/>
  <c r="J567" i="4" s="1"/>
  <c r="J568" i="4" s="1"/>
  <c r="J569" i="4" s="1"/>
  <c r="J570" i="4" s="1"/>
  <c r="J571" i="4" s="1"/>
  <c r="J572" i="4" s="1"/>
  <c r="J573" i="4" s="1"/>
  <c r="J574" i="4" s="1"/>
  <c r="J575" i="4" s="1"/>
  <c r="J576" i="4" s="1"/>
  <c r="J577" i="4" s="1"/>
  <c r="J578" i="4" s="1"/>
  <c r="J579" i="4" s="1"/>
  <c r="J580" i="4" s="1"/>
  <c r="J581" i="4" s="1"/>
  <c r="J582" i="4" s="1"/>
  <c r="J583" i="4" s="1"/>
  <c r="J584" i="4" s="1"/>
  <c r="J585" i="4" s="1"/>
  <c r="J586" i="4" s="1"/>
  <c r="J587" i="4" s="1"/>
  <c r="J588" i="4" s="1"/>
  <c r="J589" i="4" s="1"/>
  <c r="J590" i="4" s="1"/>
  <c r="J591" i="4" s="1"/>
  <c r="J592" i="4" s="1"/>
  <c r="J593" i="4" s="1"/>
  <c r="J594" i="4" s="1"/>
  <c r="J2444" i="4"/>
  <c r="J2445" i="4" s="1"/>
  <c r="J2446" i="4" s="1"/>
  <c r="J2447" i="4" s="1"/>
  <c r="J2448" i="4" s="1"/>
  <c r="J2449" i="4" s="1"/>
  <c r="J2450" i="4" s="1"/>
  <c r="J2451" i="4" s="1"/>
  <c r="J2452" i="4" s="1"/>
  <c r="J2453" i="4" s="1"/>
  <c r="J2454" i="4" s="1"/>
  <c r="J2455" i="4" s="1"/>
  <c r="J2456" i="4" s="1"/>
  <c r="J2457" i="4" s="1"/>
  <c r="J2458" i="4" s="1"/>
  <c r="J2459" i="4" s="1"/>
  <c r="J2460" i="4" s="1"/>
  <c r="J2461" i="4" s="1"/>
  <c r="J2462" i="4" s="1"/>
  <c r="J2463" i="4" s="1"/>
  <c r="J2464" i="4" s="1"/>
  <c r="J2465" i="4" s="1"/>
  <c r="J2466" i="4" s="1"/>
  <c r="J2467" i="4" s="1"/>
  <c r="J2468" i="4" s="1"/>
  <c r="J2469" i="4" s="1"/>
  <c r="J2470" i="4" s="1"/>
  <c r="J2471" i="4" s="1"/>
  <c r="J2472" i="4" s="1"/>
  <c r="J2473" i="4" s="1"/>
  <c r="J2474" i="4" s="1"/>
  <c r="J2475" i="4" s="1"/>
  <c r="J2476" i="4" s="1"/>
  <c r="J2477" i="4" s="1"/>
  <c r="J2478" i="4" s="1"/>
  <c r="J2479" i="4" s="1"/>
  <c r="J2480" i="4" s="1"/>
  <c r="J2481" i="4" s="1"/>
  <c r="J2482" i="4" s="1"/>
  <c r="J2483" i="4" s="1"/>
  <c r="J2484" i="4" s="1"/>
  <c r="J2485" i="4" s="1"/>
  <c r="J2486" i="4" s="1"/>
  <c r="J2487" i="4" s="1"/>
  <c r="J2488" i="4" s="1"/>
  <c r="J2489" i="4" s="1"/>
  <c r="J2490" i="4" s="1"/>
  <c r="J2491" i="4" s="1"/>
  <c r="J2492" i="4" s="1"/>
  <c r="J2493" i="4" s="1"/>
  <c r="J2494" i="4" s="1"/>
  <c r="J2495" i="4" s="1"/>
  <c r="J2496" i="4" s="1"/>
  <c r="J2497" i="4" s="1"/>
  <c r="J2498" i="4" s="1"/>
  <c r="J2499" i="4" s="1"/>
  <c r="J2500" i="4" s="1"/>
  <c r="J2501" i="4" s="1"/>
  <c r="J2502" i="4" s="1"/>
  <c r="J2503" i="4" s="1"/>
  <c r="J2504" i="4" s="1"/>
  <c r="J2505" i="4" s="1"/>
  <c r="J2506" i="4" s="1"/>
  <c r="J2507" i="4" s="1"/>
  <c r="J2508" i="4" s="1"/>
  <c r="J2708" i="4"/>
  <c r="J2709" i="4" s="1"/>
  <c r="J2710" i="4" s="1"/>
  <c r="J2711" i="4" s="1"/>
  <c r="J2712" i="4" s="1"/>
  <c r="J2713" i="4" s="1"/>
  <c r="J2714" i="4" s="1"/>
  <c r="J2715" i="4" s="1"/>
  <c r="J2716" i="4" s="1"/>
  <c r="J2717" i="4" s="1"/>
  <c r="J2718" i="4" s="1"/>
  <c r="J2719" i="4" s="1"/>
  <c r="J2720" i="4" s="1"/>
  <c r="J2721" i="4" s="1"/>
  <c r="J2722" i="4" s="1"/>
  <c r="J2723" i="4" s="1"/>
  <c r="J2724" i="4" s="1"/>
  <c r="J2725" i="4" s="1"/>
  <c r="J2726" i="4" s="1"/>
  <c r="J2727" i="4" s="1"/>
  <c r="J2728" i="4" s="1"/>
  <c r="J2729" i="4" s="1"/>
  <c r="J2730" i="4" s="1"/>
  <c r="J2731" i="4" s="1"/>
  <c r="J2732" i="4" s="1"/>
  <c r="J2733" i="4" s="1"/>
  <c r="J2734" i="4" s="1"/>
  <c r="J2735" i="4" s="1"/>
  <c r="J2736" i="4" s="1"/>
  <c r="J2737" i="4" s="1"/>
  <c r="J2738" i="4" s="1"/>
  <c r="J2739" i="4" s="1"/>
  <c r="J2740" i="4" s="1"/>
  <c r="J2741" i="4" s="1"/>
  <c r="J2742" i="4" s="1"/>
  <c r="J2743" i="4" s="1"/>
  <c r="J2744" i="4" s="1"/>
  <c r="J2745" i="4" s="1"/>
  <c r="J2746" i="4" s="1"/>
  <c r="J2747" i="4" s="1"/>
  <c r="J2748" i="4" s="1"/>
  <c r="J2749" i="4" s="1"/>
  <c r="J2750" i="4" s="1"/>
  <c r="J2751" i="4" s="1"/>
  <c r="J2752" i="4" s="1"/>
  <c r="J2753" i="4" s="1"/>
  <c r="J2754" i="4" s="1"/>
  <c r="J2755" i="4" s="1"/>
  <c r="J2756" i="4" s="1"/>
  <c r="J2757" i="4" s="1"/>
  <c r="J2758" i="4" s="1"/>
  <c r="J2759" i="4" s="1"/>
  <c r="J2760" i="4" s="1"/>
  <c r="J2761" i="4" s="1"/>
  <c r="J2762" i="4" s="1"/>
  <c r="J2763" i="4" s="1"/>
  <c r="J2764" i="4" s="1"/>
  <c r="J2765" i="4" s="1"/>
  <c r="J2766" i="4" s="1"/>
  <c r="J2767" i="4" s="1"/>
  <c r="J2768" i="4" s="1"/>
  <c r="J2769" i="4" s="1"/>
  <c r="J2770" i="4" s="1"/>
  <c r="J2771" i="4" s="1"/>
  <c r="J2772" i="4" s="1"/>
  <c r="J992" i="4"/>
  <c r="J993" i="4" s="1"/>
  <c r="J994" i="4" s="1"/>
  <c r="J995" i="4" s="1"/>
  <c r="J996" i="4" s="1"/>
  <c r="J997" i="4" s="1"/>
  <c r="J998" i="4" s="1"/>
  <c r="J999" i="4" s="1"/>
  <c r="J1000" i="4" s="1"/>
  <c r="J1001" i="4" s="1"/>
  <c r="J1002" i="4" s="1"/>
  <c r="J1003" i="4" s="1"/>
  <c r="J1004" i="4" s="1"/>
  <c r="J1005" i="4" s="1"/>
  <c r="J1006" i="4" s="1"/>
  <c r="J1007" i="4" s="1"/>
  <c r="J1008" i="4" s="1"/>
  <c r="J1009" i="4" s="1"/>
  <c r="J1010" i="4" s="1"/>
  <c r="J1011" i="4" s="1"/>
  <c r="J1012" i="4" s="1"/>
  <c r="J1013" i="4" s="1"/>
  <c r="J1014" i="4" s="1"/>
  <c r="J1015" i="4" s="1"/>
  <c r="J1016" i="4" s="1"/>
  <c r="J1017" i="4" s="1"/>
  <c r="J1018" i="4" s="1"/>
  <c r="J1019" i="4" s="1"/>
  <c r="J1020" i="4" s="1"/>
  <c r="J1021" i="4" s="1"/>
  <c r="J1022" i="4" s="1"/>
  <c r="J1023" i="4" s="1"/>
  <c r="J1024" i="4" s="1"/>
  <c r="J1025" i="4" s="1"/>
  <c r="J1026" i="4" s="1"/>
  <c r="J1027" i="4" s="1"/>
  <c r="J1028" i="4" s="1"/>
  <c r="J1029" i="4" s="1"/>
  <c r="J1030" i="4" s="1"/>
  <c r="J1031" i="4" s="1"/>
  <c r="J1032" i="4" s="1"/>
  <c r="J1033" i="4" s="1"/>
  <c r="J1034" i="4" s="1"/>
  <c r="J1035" i="4" s="1"/>
  <c r="J1036" i="4" s="1"/>
  <c r="J1037" i="4" s="1"/>
  <c r="J1038" i="4" s="1"/>
  <c r="J1039" i="4" s="1"/>
  <c r="J1040" i="4" s="1"/>
  <c r="J1041" i="4" s="1"/>
  <c r="J1042" i="4" s="1"/>
  <c r="J1043" i="4" s="1"/>
  <c r="J1044" i="4" s="1"/>
  <c r="J1045" i="4" s="1"/>
  <c r="J1046" i="4" s="1"/>
  <c r="J1047" i="4" s="1"/>
  <c r="J1048" i="4" s="1"/>
  <c r="J1049" i="4" s="1"/>
  <c r="J1050" i="4" s="1"/>
  <c r="J1051" i="4" s="1"/>
  <c r="J1052" i="4" s="1"/>
  <c r="J1053" i="4" s="1"/>
  <c r="J1054" i="4" s="1"/>
  <c r="J1055" i="4" s="1"/>
  <c r="J1056" i="4" s="1"/>
  <c r="J2510" i="4"/>
  <c r="J2511" i="4" s="1"/>
  <c r="J2512" i="4" s="1"/>
  <c r="J2513" i="4" s="1"/>
  <c r="J2514" i="4" s="1"/>
  <c r="J2515" i="4" s="1"/>
  <c r="J2516" i="4" s="1"/>
  <c r="J2517" i="4" s="1"/>
  <c r="J2518" i="4" s="1"/>
  <c r="J2519" i="4" s="1"/>
  <c r="J2520" i="4" s="1"/>
  <c r="J2521" i="4" s="1"/>
  <c r="J2522" i="4" s="1"/>
  <c r="J2523" i="4" s="1"/>
  <c r="J2524" i="4" s="1"/>
  <c r="J2525" i="4" s="1"/>
  <c r="J2526" i="4" s="1"/>
  <c r="J2527" i="4" s="1"/>
  <c r="J2528" i="4" s="1"/>
  <c r="J2529" i="4" s="1"/>
  <c r="J2530" i="4" s="1"/>
  <c r="J2531" i="4" s="1"/>
  <c r="J2532" i="4" s="1"/>
  <c r="J2533" i="4" s="1"/>
  <c r="J2534" i="4" s="1"/>
  <c r="J2535" i="4" s="1"/>
  <c r="J2536" i="4" s="1"/>
  <c r="J2537" i="4" s="1"/>
  <c r="J2538" i="4" s="1"/>
  <c r="J2539" i="4" s="1"/>
  <c r="J2540" i="4" s="1"/>
  <c r="J2541" i="4" s="1"/>
  <c r="J2542" i="4" s="1"/>
  <c r="J2543" i="4" s="1"/>
  <c r="J2544" i="4" s="1"/>
  <c r="J2545" i="4" s="1"/>
  <c r="J2546" i="4" s="1"/>
  <c r="J2547" i="4" s="1"/>
  <c r="J2548" i="4" s="1"/>
  <c r="J2549" i="4" s="1"/>
  <c r="J2550" i="4" s="1"/>
  <c r="J2551" i="4" s="1"/>
  <c r="J2552" i="4" s="1"/>
  <c r="J2553" i="4" s="1"/>
  <c r="J2554" i="4" s="1"/>
  <c r="J2555" i="4" s="1"/>
  <c r="J2556" i="4" s="1"/>
  <c r="J2557" i="4" s="1"/>
  <c r="J2558" i="4" s="1"/>
  <c r="J2559" i="4" s="1"/>
  <c r="J2560" i="4" s="1"/>
  <c r="J2561" i="4" s="1"/>
  <c r="J2562" i="4" s="1"/>
  <c r="J2563" i="4" s="1"/>
  <c r="J2564" i="4" s="1"/>
  <c r="J2565" i="4" s="1"/>
  <c r="J2566" i="4" s="1"/>
  <c r="J2567" i="4" s="1"/>
  <c r="J2568" i="4" s="1"/>
  <c r="J2569" i="4" s="1"/>
  <c r="J2570" i="4" s="1"/>
  <c r="J2571" i="4" s="1"/>
  <c r="J2572" i="4" s="1"/>
  <c r="J2573" i="4" s="1"/>
  <c r="J2574" i="4" s="1"/>
  <c r="J1322" i="4"/>
  <c r="J1323" i="4" s="1"/>
  <c r="J1324" i="4" s="1"/>
  <c r="J1325" i="4" s="1"/>
  <c r="J1326" i="4" s="1"/>
  <c r="J1327" i="4" s="1"/>
  <c r="J1328" i="4" s="1"/>
  <c r="J1329" i="4" s="1"/>
  <c r="J1330" i="4" s="1"/>
  <c r="J1331" i="4" s="1"/>
  <c r="J1332" i="4" s="1"/>
  <c r="J1333" i="4" s="1"/>
  <c r="J1334" i="4" s="1"/>
  <c r="J1335" i="4" s="1"/>
  <c r="J1336" i="4" s="1"/>
  <c r="J1337" i="4" s="1"/>
  <c r="J1338" i="4" s="1"/>
  <c r="J1339" i="4" s="1"/>
  <c r="J1340" i="4" s="1"/>
  <c r="J1341" i="4" s="1"/>
  <c r="J1342" i="4" s="1"/>
  <c r="J1343" i="4" s="1"/>
  <c r="J1344" i="4" s="1"/>
  <c r="J1345" i="4" s="1"/>
  <c r="J1346" i="4" s="1"/>
  <c r="J1347" i="4" s="1"/>
  <c r="J1348" i="4" s="1"/>
  <c r="J1349" i="4" s="1"/>
  <c r="J1350" i="4" s="1"/>
  <c r="J1351" i="4" s="1"/>
  <c r="J1352" i="4" s="1"/>
  <c r="J1353" i="4" s="1"/>
  <c r="J1354" i="4" s="1"/>
  <c r="J1355" i="4" s="1"/>
  <c r="J1356" i="4" s="1"/>
  <c r="J1357" i="4" s="1"/>
  <c r="J1358" i="4" s="1"/>
  <c r="J1359" i="4" s="1"/>
  <c r="J1360" i="4" s="1"/>
  <c r="J1361" i="4" s="1"/>
  <c r="J1362" i="4" s="1"/>
  <c r="J1363" i="4" s="1"/>
  <c r="J1364" i="4" s="1"/>
  <c r="J1365" i="4" s="1"/>
  <c r="J1366" i="4" s="1"/>
  <c r="J1367" i="4" s="1"/>
  <c r="J1368" i="4" s="1"/>
  <c r="J1369" i="4" s="1"/>
  <c r="J1370" i="4" s="1"/>
  <c r="J1371" i="4" s="1"/>
  <c r="J1372" i="4" s="1"/>
  <c r="J1373" i="4" s="1"/>
  <c r="J1374" i="4" s="1"/>
  <c r="J1375" i="4" s="1"/>
  <c r="J1376" i="4" s="1"/>
  <c r="J1377" i="4" s="1"/>
  <c r="J1378" i="4" s="1"/>
  <c r="J1379" i="4" s="1"/>
  <c r="J1380" i="4" s="1"/>
  <c r="J1381" i="4" s="1"/>
  <c r="J1382" i="4" s="1"/>
  <c r="J1383" i="4" s="1"/>
  <c r="J1384" i="4" s="1"/>
  <c r="J1385" i="4" s="1"/>
  <c r="J1386" i="4" s="1"/>
  <c r="J926" i="4"/>
  <c r="J927" i="4" s="1"/>
  <c r="J928" i="4" s="1"/>
  <c r="J929" i="4" s="1"/>
  <c r="J930" i="4" s="1"/>
  <c r="J931" i="4" s="1"/>
  <c r="J932" i="4" s="1"/>
  <c r="J933" i="4" s="1"/>
  <c r="J934" i="4" s="1"/>
  <c r="J935" i="4" s="1"/>
  <c r="J936" i="4" s="1"/>
  <c r="J937" i="4" s="1"/>
  <c r="J938" i="4" s="1"/>
  <c r="J939" i="4" s="1"/>
  <c r="J940" i="4" s="1"/>
  <c r="J941" i="4" s="1"/>
  <c r="J942" i="4" s="1"/>
  <c r="J943" i="4" s="1"/>
  <c r="J944" i="4" s="1"/>
  <c r="J945" i="4" s="1"/>
  <c r="J946" i="4" s="1"/>
  <c r="J947" i="4" s="1"/>
  <c r="J948" i="4" s="1"/>
  <c r="J949" i="4" s="1"/>
  <c r="J950" i="4" s="1"/>
  <c r="J951" i="4" s="1"/>
  <c r="J952" i="4" s="1"/>
  <c r="J953" i="4" s="1"/>
  <c r="J954" i="4" s="1"/>
  <c r="J955" i="4" s="1"/>
  <c r="J956" i="4" s="1"/>
  <c r="J957" i="4" s="1"/>
  <c r="J958" i="4" s="1"/>
  <c r="J959" i="4" s="1"/>
  <c r="J960" i="4" s="1"/>
  <c r="J961" i="4" s="1"/>
  <c r="J962" i="4" s="1"/>
  <c r="J963" i="4" s="1"/>
  <c r="J964" i="4" s="1"/>
  <c r="J965" i="4" s="1"/>
  <c r="J966" i="4" s="1"/>
  <c r="J967" i="4" s="1"/>
  <c r="J968" i="4" s="1"/>
  <c r="J969" i="4" s="1"/>
  <c r="J970" i="4" s="1"/>
  <c r="J971" i="4" s="1"/>
  <c r="J972" i="4" s="1"/>
  <c r="J973" i="4" s="1"/>
  <c r="J974" i="4" s="1"/>
  <c r="J975" i="4" s="1"/>
  <c r="J976" i="4" s="1"/>
  <c r="J977" i="4" s="1"/>
  <c r="J978" i="4" s="1"/>
  <c r="J979" i="4" s="1"/>
  <c r="J980" i="4" s="1"/>
  <c r="J981" i="4" s="1"/>
  <c r="J982" i="4" s="1"/>
  <c r="J983" i="4" s="1"/>
  <c r="J984" i="4" s="1"/>
  <c r="J985" i="4" s="1"/>
  <c r="J986" i="4" s="1"/>
  <c r="J987" i="4" s="1"/>
  <c r="J988" i="4" s="1"/>
  <c r="J989" i="4" s="1"/>
  <c r="J990" i="4" s="1"/>
  <c r="J2246" i="4"/>
  <c r="J2247" i="4" s="1"/>
  <c r="J2248" i="4" s="1"/>
  <c r="J2249" i="4" s="1"/>
  <c r="J2250" i="4" s="1"/>
  <c r="J2251" i="4" s="1"/>
  <c r="J2252" i="4" s="1"/>
  <c r="J2253" i="4" s="1"/>
  <c r="J2254" i="4" s="1"/>
  <c r="J2255" i="4" s="1"/>
  <c r="J2256" i="4" s="1"/>
  <c r="J2257" i="4" s="1"/>
  <c r="J2258" i="4" s="1"/>
  <c r="J2259" i="4" s="1"/>
  <c r="J2260" i="4" s="1"/>
  <c r="J2261" i="4" s="1"/>
  <c r="J2262" i="4" s="1"/>
  <c r="J2263" i="4" s="1"/>
  <c r="J2264" i="4" s="1"/>
  <c r="J2265" i="4" s="1"/>
  <c r="J2266" i="4" s="1"/>
  <c r="J2267" i="4" s="1"/>
  <c r="J2268" i="4" s="1"/>
  <c r="J2269" i="4" s="1"/>
  <c r="J2270" i="4" s="1"/>
  <c r="J2271" i="4" s="1"/>
  <c r="J2272" i="4" s="1"/>
  <c r="J2273" i="4" s="1"/>
  <c r="J2274" i="4" s="1"/>
  <c r="J2275" i="4" s="1"/>
  <c r="J2276" i="4" s="1"/>
  <c r="J2277" i="4" s="1"/>
  <c r="J2278" i="4" s="1"/>
  <c r="J2279" i="4" s="1"/>
  <c r="J2280" i="4" s="1"/>
  <c r="J2281" i="4" s="1"/>
  <c r="J2282" i="4" s="1"/>
  <c r="J2283" i="4" s="1"/>
  <c r="J2284" i="4" s="1"/>
  <c r="J2285" i="4" s="1"/>
  <c r="J2286" i="4" s="1"/>
  <c r="J2287" i="4" s="1"/>
  <c r="J2288" i="4" s="1"/>
  <c r="J2289" i="4" s="1"/>
  <c r="J2290" i="4" s="1"/>
  <c r="J2291" i="4" s="1"/>
  <c r="J2292" i="4" s="1"/>
  <c r="J2293" i="4" s="1"/>
  <c r="J2294" i="4" s="1"/>
  <c r="J2295" i="4" s="1"/>
  <c r="J2296" i="4" s="1"/>
  <c r="J2297" i="4" s="1"/>
  <c r="J2298" i="4" s="1"/>
  <c r="J2299" i="4" s="1"/>
  <c r="J2300" i="4" s="1"/>
  <c r="J2301" i="4" s="1"/>
  <c r="J2302" i="4" s="1"/>
  <c r="J2303" i="4" s="1"/>
  <c r="J2304" i="4" s="1"/>
  <c r="J2305" i="4" s="1"/>
  <c r="J2306" i="4" s="1"/>
  <c r="J2307" i="4" s="1"/>
  <c r="J2308" i="4" s="1"/>
  <c r="J2309" i="4" s="1"/>
  <c r="J2310" i="4" s="1"/>
  <c r="J1058" i="4"/>
  <c r="J1059" i="4" s="1"/>
  <c r="J1060" i="4" s="1"/>
  <c r="J1061" i="4" s="1"/>
  <c r="J1062" i="4" s="1"/>
  <c r="J1063" i="4" s="1"/>
  <c r="J1064" i="4" s="1"/>
  <c r="J1065" i="4" s="1"/>
  <c r="J1066" i="4" s="1"/>
  <c r="J1067" i="4" s="1"/>
  <c r="J1068" i="4" s="1"/>
  <c r="J1069" i="4" s="1"/>
  <c r="J1070" i="4" s="1"/>
  <c r="J1071" i="4" s="1"/>
  <c r="J1072" i="4" s="1"/>
  <c r="J1073" i="4" s="1"/>
  <c r="J1074" i="4" s="1"/>
  <c r="J1075" i="4" s="1"/>
  <c r="J1076" i="4" s="1"/>
  <c r="J1077" i="4" s="1"/>
  <c r="J1078" i="4" s="1"/>
  <c r="J1079" i="4" s="1"/>
  <c r="J1080" i="4" s="1"/>
  <c r="J1081" i="4" s="1"/>
  <c r="J1082" i="4" s="1"/>
  <c r="J1083" i="4" s="1"/>
  <c r="J1084" i="4" s="1"/>
  <c r="J1085" i="4" s="1"/>
  <c r="J1086" i="4" s="1"/>
  <c r="J1087" i="4" s="1"/>
  <c r="J1088" i="4" s="1"/>
  <c r="J1089" i="4" s="1"/>
  <c r="J1090" i="4" s="1"/>
  <c r="J1091" i="4" s="1"/>
  <c r="J1092" i="4" s="1"/>
  <c r="J1093" i="4" s="1"/>
  <c r="J1094" i="4" s="1"/>
  <c r="J1095" i="4" s="1"/>
  <c r="J1096" i="4" s="1"/>
  <c r="J1097" i="4" s="1"/>
  <c r="J1098" i="4" s="1"/>
  <c r="J1099" i="4" s="1"/>
  <c r="J1100" i="4" s="1"/>
  <c r="J1101" i="4" s="1"/>
  <c r="J1102" i="4" s="1"/>
  <c r="J1103" i="4" s="1"/>
  <c r="J1104" i="4" s="1"/>
  <c r="J1105" i="4" s="1"/>
  <c r="J1106" i="4" s="1"/>
  <c r="J1107" i="4" s="1"/>
  <c r="J1108" i="4" s="1"/>
  <c r="J1109" i="4" s="1"/>
  <c r="J1110" i="4" s="1"/>
  <c r="J1111" i="4" s="1"/>
  <c r="J1112" i="4" s="1"/>
  <c r="J1113" i="4" s="1"/>
  <c r="J1114" i="4" s="1"/>
  <c r="J1115" i="4" s="1"/>
  <c r="J1116" i="4" s="1"/>
  <c r="J1117" i="4" s="1"/>
  <c r="J1118" i="4" s="1"/>
  <c r="J1119" i="4" s="1"/>
  <c r="J1120" i="4" s="1"/>
  <c r="J1121" i="4" s="1"/>
  <c r="J1122" i="4" s="1"/>
  <c r="J2774" i="4"/>
  <c r="J2775" i="4" s="1"/>
  <c r="J2776" i="4" s="1"/>
  <c r="J2777" i="4" s="1"/>
  <c r="J2778" i="4" s="1"/>
  <c r="J2779" i="4" s="1"/>
  <c r="J2780" i="4" s="1"/>
  <c r="J2781" i="4" s="1"/>
  <c r="J2782" i="4" s="1"/>
  <c r="J2783" i="4" s="1"/>
  <c r="J2784" i="4" s="1"/>
  <c r="J2785" i="4" s="1"/>
  <c r="J2786" i="4" s="1"/>
  <c r="J2787" i="4" s="1"/>
  <c r="J2788" i="4" s="1"/>
  <c r="J2789" i="4" s="1"/>
  <c r="J2790" i="4" s="1"/>
  <c r="J2791" i="4" s="1"/>
  <c r="J2792" i="4" s="1"/>
  <c r="J2793" i="4" s="1"/>
  <c r="J2794" i="4" s="1"/>
  <c r="J2795" i="4" s="1"/>
  <c r="J2796" i="4" s="1"/>
  <c r="J2797" i="4" s="1"/>
  <c r="J2798" i="4" s="1"/>
  <c r="J2799" i="4" s="1"/>
  <c r="J2800" i="4" s="1"/>
  <c r="J2801" i="4" s="1"/>
  <c r="J2802" i="4" s="1"/>
  <c r="J2803" i="4" s="1"/>
  <c r="J2804" i="4" s="1"/>
  <c r="J2805" i="4" s="1"/>
  <c r="J2806" i="4" s="1"/>
  <c r="J2807" i="4" s="1"/>
  <c r="J2808" i="4" s="1"/>
  <c r="J2809" i="4" s="1"/>
  <c r="J2810" i="4" s="1"/>
  <c r="J2811" i="4" s="1"/>
  <c r="J2812" i="4" s="1"/>
  <c r="J2813" i="4" s="1"/>
  <c r="J2814" i="4" s="1"/>
  <c r="J2815" i="4" s="1"/>
  <c r="J2816" i="4" s="1"/>
  <c r="J2817" i="4" s="1"/>
  <c r="J2818" i="4" s="1"/>
  <c r="J2819" i="4" s="1"/>
  <c r="J2820" i="4" s="1"/>
  <c r="J2821" i="4" s="1"/>
  <c r="J2822" i="4" s="1"/>
  <c r="J2823" i="4" s="1"/>
  <c r="J2824" i="4" s="1"/>
  <c r="J2825" i="4" s="1"/>
  <c r="J2826" i="4" s="1"/>
  <c r="J2827" i="4" s="1"/>
  <c r="J2828" i="4" s="1"/>
  <c r="J2829" i="4" s="1"/>
  <c r="J2830" i="4" s="1"/>
  <c r="J2831" i="4" s="1"/>
  <c r="J2832" i="4" s="1"/>
  <c r="J2833" i="4" s="1"/>
  <c r="J2834" i="4" s="1"/>
  <c r="J2835" i="4" s="1"/>
  <c r="J2836" i="4" s="1"/>
  <c r="J2837" i="4" s="1"/>
  <c r="J2838" i="4" s="1"/>
  <c r="H2378" i="4"/>
  <c r="H2379" i="4" s="1"/>
  <c r="H2380" i="4" s="1"/>
  <c r="H2381" i="4" s="1"/>
  <c r="H2382" i="4" s="1"/>
  <c r="H2383" i="4" s="1"/>
  <c r="H2384" i="4" s="1"/>
  <c r="H2385" i="4" s="1"/>
  <c r="H2386" i="4" s="1"/>
  <c r="H2387" i="4" s="1"/>
  <c r="H2388" i="4" s="1"/>
  <c r="H2389" i="4" s="1"/>
  <c r="H2390" i="4" s="1"/>
  <c r="H2391" i="4" s="1"/>
  <c r="H2392" i="4" s="1"/>
  <c r="H2393" i="4" s="1"/>
  <c r="H2394" i="4" s="1"/>
  <c r="H2395" i="4" s="1"/>
  <c r="H2396" i="4" s="1"/>
  <c r="H2397" i="4" s="1"/>
  <c r="H2398" i="4" s="1"/>
  <c r="H2399" i="4" s="1"/>
  <c r="H2400" i="4" s="1"/>
  <c r="H2401" i="4" s="1"/>
  <c r="H2402" i="4" s="1"/>
  <c r="H2403" i="4" s="1"/>
  <c r="H2404" i="4" s="1"/>
  <c r="H2405" i="4" s="1"/>
  <c r="H2406" i="4" s="1"/>
  <c r="H2407" i="4" s="1"/>
  <c r="H2408" i="4" s="1"/>
  <c r="H2409" i="4" s="1"/>
  <c r="H2410" i="4" s="1"/>
  <c r="H2411" i="4" s="1"/>
  <c r="H2412" i="4" s="1"/>
  <c r="H2413" i="4" s="1"/>
  <c r="H2414" i="4" s="1"/>
  <c r="H2415" i="4" s="1"/>
  <c r="H2416" i="4" s="1"/>
  <c r="H2417" i="4" s="1"/>
  <c r="H2418" i="4" s="1"/>
  <c r="H2419" i="4" s="1"/>
  <c r="H2420" i="4" s="1"/>
  <c r="H2421" i="4" s="1"/>
  <c r="H2422" i="4" s="1"/>
  <c r="H2423" i="4" s="1"/>
  <c r="H2424" i="4" s="1"/>
  <c r="H2425" i="4" s="1"/>
  <c r="H2426" i="4" s="1"/>
  <c r="H2427" i="4" s="1"/>
  <c r="H2428" i="4" s="1"/>
  <c r="H2429" i="4" s="1"/>
  <c r="H2430" i="4" s="1"/>
  <c r="H2431" i="4" s="1"/>
  <c r="H2432" i="4" s="1"/>
  <c r="H2433" i="4" s="1"/>
  <c r="H2434" i="4" s="1"/>
  <c r="H2435" i="4" s="1"/>
  <c r="H2436" i="4" s="1"/>
  <c r="H2437" i="4" s="1"/>
  <c r="H2438" i="4" s="1"/>
  <c r="H2439" i="4" s="1"/>
  <c r="H2440" i="4" s="1"/>
  <c r="H2441" i="4" s="1"/>
  <c r="H2442" i="4" s="1"/>
  <c r="H2642" i="4"/>
  <c r="H2643" i="4" s="1"/>
  <c r="H2644" i="4" s="1"/>
  <c r="H2645" i="4" s="1"/>
  <c r="H2646" i="4" s="1"/>
  <c r="H2647" i="4" s="1"/>
  <c r="H2648" i="4" s="1"/>
  <c r="H2649" i="4" s="1"/>
  <c r="H2650" i="4" s="1"/>
  <c r="H2651" i="4" s="1"/>
  <c r="H2652" i="4" s="1"/>
  <c r="H2653" i="4" s="1"/>
  <c r="H2654" i="4" s="1"/>
  <c r="H2655" i="4" s="1"/>
  <c r="H2656" i="4" s="1"/>
  <c r="H2657" i="4" s="1"/>
  <c r="H2658" i="4" s="1"/>
  <c r="H2659" i="4" s="1"/>
  <c r="H2660" i="4" s="1"/>
  <c r="H2661" i="4" s="1"/>
  <c r="H2662" i="4" s="1"/>
  <c r="H2663" i="4" s="1"/>
  <c r="H2664" i="4" s="1"/>
  <c r="H2665" i="4" s="1"/>
  <c r="H2666" i="4" s="1"/>
  <c r="H2667" i="4" s="1"/>
  <c r="H2668" i="4" s="1"/>
  <c r="H2669" i="4" s="1"/>
  <c r="H2670" i="4" s="1"/>
  <c r="H2671" i="4" s="1"/>
  <c r="H2672" i="4" s="1"/>
  <c r="H2673" i="4" s="1"/>
  <c r="H2674" i="4" s="1"/>
  <c r="H2675" i="4" s="1"/>
  <c r="H2676" i="4" s="1"/>
  <c r="H2677" i="4" s="1"/>
  <c r="H2678" i="4" s="1"/>
  <c r="H2679" i="4" s="1"/>
  <c r="H2680" i="4" s="1"/>
  <c r="H2681" i="4" s="1"/>
  <c r="H2682" i="4" s="1"/>
  <c r="H2683" i="4" s="1"/>
  <c r="H2684" i="4" s="1"/>
  <c r="H2685" i="4" s="1"/>
  <c r="H2686" i="4" s="1"/>
  <c r="H2687" i="4" s="1"/>
  <c r="H2688" i="4" s="1"/>
  <c r="H2689" i="4" s="1"/>
  <c r="H2690" i="4" s="1"/>
  <c r="H2691" i="4" s="1"/>
  <c r="H2692" i="4" s="1"/>
  <c r="H2693" i="4" s="1"/>
  <c r="H2694" i="4" s="1"/>
  <c r="H2695" i="4" s="1"/>
  <c r="H2696" i="4" s="1"/>
  <c r="H2697" i="4" s="1"/>
  <c r="H2698" i="4" s="1"/>
  <c r="H2699" i="4" s="1"/>
  <c r="H2700" i="4" s="1"/>
  <c r="H2701" i="4" s="1"/>
  <c r="H2702" i="4" s="1"/>
  <c r="H2703" i="4" s="1"/>
  <c r="H2704" i="4" s="1"/>
  <c r="H2705" i="4" s="1"/>
  <c r="H2706" i="4" s="1"/>
  <c r="H1718" i="4"/>
  <c r="H1719" i="4" s="1"/>
  <c r="H1720" i="4" s="1"/>
  <c r="H1721" i="4" s="1"/>
  <c r="H1722" i="4" s="1"/>
  <c r="H1723" i="4" s="1"/>
  <c r="H1724" i="4" s="1"/>
  <c r="H1725" i="4" s="1"/>
  <c r="H1726" i="4" s="1"/>
  <c r="H1727" i="4" s="1"/>
  <c r="H1728" i="4" s="1"/>
  <c r="H1729" i="4" s="1"/>
  <c r="H1730" i="4" s="1"/>
  <c r="H1731" i="4" s="1"/>
  <c r="H1732" i="4" s="1"/>
  <c r="H1733" i="4" s="1"/>
  <c r="H1734" i="4" s="1"/>
  <c r="H1735" i="4" s="1"/>
  <c r="H1736" i="4" s="1"/>
  <c r="H1737" i="4" s="1"/>
  <c r="H1738" i="4" s="1"/>
  <c r="H1739" i="4" s="1"/>
  <c r="H1740" i="4" s="1"/>
  <c r="H1741" i="4" s="1"/>
  <c r="H1742" i="4" s="1"/>
  <c r="H1743" i="4" s="1"/>
  <c r="H1744" i="4" s="1"/>
  <c r="H1745" i="4" s="1"/>
  <c r="H1746" i="4" s="1"/>
  <c r="H1747" i="4" s="1"/>
  <c r="H1748" i="4" s="1"/>
  <c r="H1749" i="4" s="1"/>
  <c r="H1750" i="4" s="1"/>
  <c r="H1751" i="4" s="1"/>
  <c r="H1752" i="4" s="1"/>
  <c r="H1753" i="4" s="1"/>
  <c r="H1754" i="4" s="1"/>
  <c r="H1755" i="4" s="1"/>
  <c r="H1756" i="4" s="1"/>
  <c r="H1757" i="4" s="1"/>
  <c r="H1758" i="4" s="1"/>
  <c r="H1759" i="4" s="1"/>
  <c r="H1760" i="4" s="1"/>
  <c r="H1761" i="4" s="1"/>
  <c r="H1762" i="4" s="1"/>
  <c r="H1763" i="4" s="1"/>
  <c r="H1764" i="4" s="1"/>
  <c r="H1765" i="4" s="1"/>
  <c r="H1766" i="4" s="1"/>
  <c r="H1767" i="4" s="1"/>
  <c r="H1768" i="4" s="1"/>
  <c r="H1769" i="4" s="1"/>
  <c r="H1770" i="4" s="1"/>
  <c r="H1771" i="4" s="1"/>
  <c r="H1772" i="4" s="1"/>
  <c r="H1773" i="4" s="1"/>
  <c r="H1774" i="4" s="1"/>
  <c r="H1775" i="4" s="1"/>
  <c r="H1776" i="4" s="1"/>
  <c r="H1777" i="4" s="1"/>
  <c r="H1778" i="4" s="1"/>
  <c r="H1779" i="4" s="1"/>
  <c r="H1780" i="4" s="1"/>
  <c r="H1781" i="4" s="1"/>
  <c r="H1782" i="4" s="1"/>
  <c r="H1850" i="4"/>
  <c r="H1851" i="4" s="1"/>
  <c r="H1852" i="4" s="1"/>
  <c r="H1853" i="4" s="1"/>
  <c r="H1854" i="4" s="1"/>
  <c r="H1855" i="4" s="1"/>
  <c r="H1856" i="4" s="1"/>
  <c r="H1857" i="4" s="1"/>
  <c r="H1858" i="4" s="1"/>
  <c r="H1859" i="4" s="1"/>
  <c r="H1860" i="4" s="1"/>
  <c r="H1861" i="4" s="1"/>
  <c r="H1862" i="4" s="1"/>
  <c r="H1863" i="4" s="1"/>
  <c r="H1864" i="4" s="1"/>
  <c r="H1865" i="4" s="1"/>
  <c r="H1866" i="4" s="1"/>
  <c r="H1867" i="4" s="1"/>
  <c r="H1868" i="4" s="1"/>
  <c r="H1869" i="4" s="1"/>
  <c r="H1870" i="4" s="1"/>
  <c r="H1871" i="4" s="1"/>
  <c r="H1872" i="4" s="1"/>
  <c r="H1873" i="4" s="1"/>
  <c r="H1874" i="4" s="1"/>
  <c r="H1875" i="4" s="1"/>
  <c r="H1876" i="4" s="1"/>
  <c r="H1877" i="4" s="1"/>
  <c r="H1878" i="4" s="1"/>
  <c r="H1879" i="4" s="1"/>
  <c r="H1880" i="4" s="1"/>
  <c r="H1881" i="4" s="1"/>
  <c r="H1882" i="4" s="1"/>
  <c r="H1883" i="4" s="1"/>
  <c r="H1884" i="4" s="1"/>
  <c r="H1885" i="4" s="1"/>
  <c r="H1886" i="4" s="1"/>
  <c r="H1887" i="4" s="1"/>
  <c r="H1888" i="4" s="1"/>
  <c r="H1889" i="4" s="1"/>
  <c r="H1890" i="4" s="1"/>
  <c r="H1891" i="4" s="1"/>
  <c r="H1892" i="4" s="1"/>
  <c r="H1893" i="4" s="1"/>
  <c r="H1894" i="4" s="1"/>
  <c r="H1895" i="4" s="1"/>
  <c r="H1896" i="4" s="1"/>
  <c r="H1897" i="4" s="1"/>
  <c r="H1898" i="4" s="1"/>
  <c r="H1899" i="4" s="1"/>
  <c r="H1900" i="4" s="1"/>
  <c r="H1901" i="4" s="1"/>
  <c r="H1902" i="4" s="1"/>
  <c r="H1903" i="4" s="1"/>
  <c r="H1904" i="4" s="1"/>
  <c r="H1905" i="4" s="1"/>
  <c r="H1906" i="4" s="1"/>
  <c r="H1907" i="4" s="1"/>
  <c r="H1908" i="4" s="1"/>
  <c r="H1909" i="4" s="1"/>
  <c r="H1910" i="4" s="1"/>
  <c r="H1911" i="4" s="1"/>
  <c r="H1912" i="4" s="1"/>
  <c r="H1913" i="4" s="1"/>
  <c r="H1914" i="4" s="1"/>
  <c r="H1916" i="4"/>
  <c r="H1917" i="4" s="1"/>
  <c r="H1918" i="4" s="1"/>
  <c r="H1919" i="4" s="1"/>
  <c r="H1920" i="4" s="1"/>
  <c r="H1921" i="4" s="1"/>
  <c r="H1922" i="4" s="1"/>
  <c r="H1923" i="4" s="1"/>
  <c r="H1924" i="4" s="1"/>
  <c r="H1925" i="4" s="1"/>
  <c r="H1926" i="4" s="1"/>
  <c r="H1927" i="4" s="1"/>
  <c r="H1928" i="4" s="1"/>
  <c r="H1929" i="4" s="1"/>
  <c r="H1930" i="4" s="1"/>
  <c r="H1931" i="4" s="1"/>
  <c r="H1932" i="4" s="1"/>
  <c r="H1933" i="4" s="1"/>
  <c r="H1934" i="4" s="1"/>
  <c r="H1935" i="4" s="1"/>
  <c r="H1936" i="4" s="1"/>
  <c r="H1937" i="4" s="1"/>
  <c r="H1938" i="4" s="1"/>
  <c r="H1939" i="4" s="1"/>
  <c r="H1940" i="4" s="1"/>
  <c r="H1941" i="4" s="1"/>
  <c r="H1942" i="4" s="1"/>
  <c r="H1943" i="4" s="1"/>
  <c r="H1944" i="4" s="1"/>
  <c r="H1945" i="4" s="1"/>
  <c r="H1946" i="4" s="1"/>
  <c r="H1947" i="4" s="1"/>
  <c r="H1948" i="4" s="1"/>
  <c r="H1949" i="4" s="1"/>
  <c r="H1950" i="4" s="1"/>
  <c r="H1951" i="4" s="1"/>
  <c r="H1952" i="4" s="1"/>
  <c r="H1953" i="4" s="1"/>
  <c r="H1954" i="4" s="1"/>
  <c r="H1955" i="4" s="1"/>
  <c r="H1956" i="4" s="1"/>
  <c r="H1957" i="4" s="1"/>
  <c r="H1958" i="4" s="1"/>
  <c r="H1959" i="4" s="1"/>
  <c r="H1960" i="4" s="1"/>
  <c r="H1961" i="4" s="1"/>
  <c r="H1962" i="4" s="1"/>
  <c r="H1963" i="4" s="1"/>
  <c r="H1964" i="4" s="1"/>
  <c r="H1965" i="4" s="1"/>
  <c r="H1966" i="4" s="1"/>
  <c r="H1967" i="4" s="1"/>
  <c r="H1968" i="4" s="1"/>
  <c r="H1969" i="4" s="1"/>
  <c r="H1970" i="4" s="1"/>
  <c r="H1971" i="4" s="1"/>
  <c r="H1972" i="4" s="1"/>
  <c r="H1973" i="4" s="1"/>
  <c r="H1974" i="4" s="1"/>
  <c r="H1975" i="4" s="1"/>
  <c r="H1976" i="4" s="1"/>
  <c r="H1977" i="4" s="1"/>
  <c r="H1978" i="4" s="1"/>
  <c r="H1979" i="4" s="1"/>
  <c r="H1980" i="4" s="1"/>
  <c r="H2114" i="4"/>
  <c r="H2115" i="4" s="1"/>
  <c r="H2116" i="4" s="1"/>
  <c r="H2117" i="4" s="1"/>
  <c r="H2118" i="4" s="1"/>
  <c r="H2119" i="4" s="1"/>
  <c r="H2120" i="4" s="1"/>
  <c r="H2121" i="4" s="1"/>
  <c r="H2122" i="4" s="1"/>
  <c r="H2123" i="4" s="1"/>
  <c r="H2124" i="4" s="1"/>
  <c r="H2125" i="4" s="1"/>
  <c r="H2126" i="4" s="1"/>
  <c r="H2127" i="4" s="1"/>
  <c r="H2128" i="4" s="1"/>
  <c r="H2129" i="4" s="1"/>
  <c r="H2130" i="4" s="1"/>
  <c r="H2131" i="4" s="1"/>
  <c r="H2132" i="4" s="1"/>
  <c r="H2133" i="4" s="1"/>
  <c r="H2134" i="4" s="1"/>
  <c r="H2135" i="4" s="1"/>
  <c r="H2136" i="4" s="1"/>
  <c r="H2137" i="4" s="1"/>
  <c r="H2138" i="4" s="1"/>
  <c r="H2139" i="4" s="1"/>
  <c r="H2140" i="4" s="1"/>
  <c r="H2141" i="4" s="1"/>
  <c r="H2142" i="4" s="1"/>
  <c r="H2143" i="4" s="1"/>
  <c r="H2144" i="4" s="1"/>
  <c r="H2145" i="4" s="1"/>
  <c r="H2146" i="4" s="1"/>
  <c r="H2147" i="4" s="1"/>
  <c r="H2148" i="4" s="1"/>
  <c r="H2149" i="4" s="1"/>
  <c r="H2150" i="4" s="1"/>
  <c r="H2151" i="4" s="1"/>
  <c r="H2152" i="4" s="1"/>
  <c r="H2153" i="4" s="1"/>
  <c r="H2154" i="4" s="1"/>
  <c r="H2155" i="4" s="1"/>
  <c r="H2156" i="4" s="1"/>
  <c r="H2157" i="4" s="1"/>
  <c r="H2158" i="4" s="1"/>
  <c r="H2159" i="4" s="1"/>
  <c r="H2160" i="4" s="1"/>
  <c r="H2161" i="4" s="1"/>
  <c r="H2162" i="4" s="1"/>
  <c r="H2163" i="4" s="1"/>
  <c r="H2164" i="4" s="1"/>
  <c r="H2165" i="4" s="1"/>
  <c r="H2166" i="4" s="1"/>
  <c r="H2167" i="4" s="1"/>
  <c r="H2168" i="4" s="1"/>
  <c r="H2169" i="4" s="1"/>
  <c r="H2170" i="4" s="1"/>
  <c r="H2171" i="4" s="1"/>
  <c r="H2172" i="4" s="1"/>
  <c r="H2173" i="4" s="1"/>
  <c r="H2174" i="4" s="1"/>
  <c r="H2175" i="4" s="1"/>
  <c r="H2176" i="4" s="1"/>
  <c r="H2177" i="4" s="1"/>
  <c r="H2178" i="4" s="1"/>
  <c r="H266" i="4"/>
  <c r="H267" i="4" s="1"/>
  <c r="H268" i="4" s="1"/>
  <c r="H269" i="4" s="1"/>
  <c r="H270" i="4" s="1"/>
  <c r="H271" i="4" s="1"/>
  <c r="H272" i="4" s="1"/>
  <c r="H273" i="4" s="1"/>
  <c r="H274" i="4" s="1"/>
  <c r="H275" i="4" s="1"/>
  <c r="H276" i="4" s="1"/>
  <c r="H277" i="4" s="1"/>
  <c r="H278" i="4" s="1"/>
  <c r="H279" i="4" s="1"/>
  <c r="H280" i="4" s="1"/>
  <c r="H281" i="4" s="1"/>
  <c r="H282" i="4" s="1"/>
  <c r="H283" i="4" s="1"/>
  <c r="H284" i="4" s="1"/>
  <c r="H285" i="4" s="1"/>
  <c r="H286" i="4" s="1"/>
  <c r="H287" i="4" s="1"/>
  <c r="H288" i="4" s="1"/>
  <c r="H289" i="4" s="1"/>
  <c r="H290" i="4" s="1"/>
  <c r="H291" i="4" s="1"/>
  <c r="H292" i="4" s="1"/>
  <c r="H293" i="4" s="1"/>
  <c r="H294" i="4" s="1"/>
  <c r="H295" i="4" s="1"/>
  <c r="H296" i="4" s="1"/>
  <c r="H297" i="4" s="1"/>
  <c r="H298" i="4" s="1"/>
  <c r="H299" i="4" s="1"/>
  <c r="H300" i="4" s="1"/>
  <c r="H301" i="4" s="1"/>
  <c r="H302" i="4" s="1"/>
  <c r="H303" i="4" s="1"/>
  <c r="H304" i="4" s="1"/>
  <c r="H305" i="4" s="1"/>
  <c r="H306" i="4" s="1"/>
  <c r="H307" i="4" s="1"/>
  <c r="H308" i="4" s="1"/>
  <c r="H309" i="4" s="1"/>
  <c r="H310" i="4" s="1"/>
  <c r="H311" i="4" s="1"/>
  <c r="H312" i="4" s="1"/>
  <c r="H313" i="4" s="1"/>
  <c r="H314" i="4" s="1"/>
  <c r="H315" i="4" s="1"/>
  <c r="H316" i="4" s="1"/>
  <c r="H317" i="4" s="1"/>
  <c r="H318" i="4" s="1"/>
  <c r="H319" i="4" s="1"/>
  <c r="H320" i="4" s="1"/>
  <c r="H321" i="4" s="1"/>
  <c r="H322" i="4" s="1"/>
  <c r="H323" i="4" s="1"/>
  <c r="H324" i="4" s="1"/>
  <c r="H325" i="4" s="1"/>
  <c r="H326" i="4" s="1"/>
  <c r="H327" i="4" s="1"/>
  <c r="H328" i="4" s="1"/>
  <c r="H329" i="4" s="1"/>
  <c r="H330" i="4" s="1"/>
  <c r="H398" i="4"/>
  <c r="H399" i="4" s="1"/>
  <c r="H400" i="4" s="1"/>
  <c r="H401" i="4" s="1"/>
  <c r="H402" i="4" s="1"/>
  <c r="H403" i="4" s="1"/>
  <c r="H404" i="4" s="1"/>
  <c r="H405" i="4" s="1"/>
  <c r="H406" i="4" s="1"/>
  <c r="H407" i="4" s="1"/>
  <c r="H408" i="4" s="1"/>
  <c r="H409" i="4" s="1"/>
  <c r="H410" i="4" s="1"/>
  <c r="H411" i="4" s="1"/>
  <c r="H412" i="4" s="1"/>
  <c r="H413" i="4" s="1"/>
  <c r="H414" i="4" s="1"/>
  <c r="H415" i="4" s="1"/>
  <c r="H416" i="4" s="1"/>
  <c r="H417" i="4" s="1"/>
  <c r="H418" i="4" s="1"/>
  <c r="H419" i="4" s="1"/>
  <c r="H420" i="4" s="1"/>
  <c r="H421" i="4" s="1"/>
  <c r="H422" i="4" s="1"/>
  <c r="H423" i="4" s="1"/>
  <c r="H424" i="4" s="1"/>
  <c r="H425" i="4" s="1"/>
  <c r="H426" i="4" s="1"/>
  <c r="H427" i="4" s="1"/>
  <c r="H428" i="4" s="1"/>
  <c r="H429" i="4" s="1"/>
  <c r="H430" i="4" s="1"/>
  <c r="H431" i="4" s="1"/>
  <c r="H432" i="4" s="1"/>
  <c r="H433" i="4" s="1"/>
  <c r="H434" i="4" s="1"/>
  <c r="H435" i="4" s="1"/>
  <c r="H436" i="4" s="1"/>
  <c r="H437" i="4" s="1"/>
  <c r="H438" i="4" s="1"/>
  <c r="H439" i="4" s="1"/>
  <c r="H440" i="4" s="1"/>
  <c r="H441" i="4" s="1"/>
  <c r="H442" i="4" s="1"/>
  <c r="H443" i="4" s="1"/>
  <c r="H444" i="4" s="1"/>
  <c r="H445" i="4" s="1"/>
  <c r="H446" i="4" s="1"/>
  <c r="H447" i="4" s="1"/>
  <c r="H448" i="4" s="1"/>
  <c r="H449" i="4" s="1"/>
  <c r="H450" i="4" s="1"/>
  <c r="H451" i="4" s="1"/>
  <c r="H452" i="4" s="1"/>
  <c r="H453" i="4" s="1"/>
  <c r="H454" i="4" s="1"/>
  <c r="H455" i="4" s="1"/>
  <c r="H456" i="4" s="1"/>
  <c r="H457" i="4" s="1"/>
  <c r="H458" i="4" s="1"/>
  <c r="H459" i="4" s="1"/>
  <c r="H460" i="4" s="1"/>
  <c r="H461" i="4" s="1"/>
  <c r="H462" i="4" s="1"/>
  <c r="H2180" i="4"/>
  <c r="H2181" i="4" s="1"/>
  <c r="H2182" i="4" s="1"/>
  <c r="H2183" i="4" s="1"/>
  <c r="H2184" i="4" s="1"/>
  <c r="H2185" i="4" s="1"/>
  <c r="H2186" i="4" s="1"/>
  <c r="H2187" i="4" s="1"/>
  <c r="H2188" i="4" s="1"/>
  <c r="H2189" i="4" s="1"/>
  <c r="H2190" i="4" s="1"/>
  <c r="H2191" i="4" s="1"/>
  <c r="H2192" i="4" s="1"/>
  <c r="H2193" i="4" s="1"/>
  <c r="H2194" i="4" s="1"/>
  <c r="H2195" i="4" s="1"/>
  <c r="H2196" i="4" s="1"/>
  <c r="H2197" i="4" s="1"/>
  <c r="H2198" i="4" s="1"/>
  <c r="H2199" i="4" s="1"/>
  <c r="H2200" i="4" s="1"/>
  <c r="H2201" i="4" s="1"/>
  <c r="H2202" i="4" s="1"/>
  <c r="H2203" i="4" s="1"/>
  <c r="H2204" i="4" s="1"/>
  <c r="H2205" i="4" s="1"/>
  <c r="H2206" i="4" s="1"/>
  <c r="H2207" i="4" s="1"/>
  <c r="H2208" i="4" s="1"/>
  <c r="H2209" i="4" s="1"/>
  <c r="H2210" i="4" s="1"/>
  <c r="H2211" i="4" s="1"/>
  <c r="H2212" i="4" s="1"/>
  <c r="H2213" i="4" s="1"/>
  <c r="H2214" i="4" s="1"/>
  <c r="H2215" i="4" s="1"/>
  <c r="H2216" i="4" s="1"/>
  <c r="H2217" i="4" s="1"/>
  <c r="H2218" i="4" s="1"/>
  <c r="H2219" i="4" s="1"/>
  <c r="H2220" i="4" s="1"/>
  <c r="H2221" i="4" s="1"/>
  <c r="H2222" i="4" s="1"/>
  <c r="H2223" i="4" s="1"/>
  <c r="H2224" i="4" s="1"/>
  <c r="H2225" i="4" s="1"/>
  <c r="H2226" i="4" s="1"/>
  <c r="H2227" i="4" s="1"/>
  <c r="H2228" i="4" s="1"/>
  <c r="H2229" i="4" s="1"/>
  <c r="H2230" i="4" s="1"/>
  <c r="H2231" i="4" s="1"/>
  <c r="H2232" i="4" s="1"/>
  <c r="H2233" i="4" s="1"/>
  <c r="H2234" i="4" s="1"/>
  <c r="H2235" i="4" s="1"/>
  <c r="H2236" i="4" s="1"/>
  <c r="H2237" i="4" s="1"/>
  <c r="H2238" i="4" s="1"/>
  <c r="H2239" i="4" s="1"/>
  <c r="H2240" i="4" s="1"/>
  <c r="H2241" i="4" s="1"/>
  <c r="H2242" i="4" s="1"/>
  <c r="H2243" i="4" s="1"/>
  <c r="H2244" i="4" s="1"/>
  <c r="H2444" i="4"/>
  <c r="H2445" i="4" s="1"/>
  <c r="H2446" i="4" s="1"/>
  <c r="H2447" i="4" s="1"/>
  <c r="H2448" i="4" s="1"/>
  <c r="H2449" i="4" s="1"/>
  <c r="H2450" i="4" s="1"/>
  <c r="H2451" i="4" s="1"/>
  <c r="H2452" i="4" s="1"/>
  <c r="H2453" i="4" s="1"/>
  <c r="H2454" i="4" s="1"/>
  <c r="H2455" i="4" s="1"/>
  <c r="H2456" i="4" s="1"/>
  <c r="H2457" i="4" s="1"/>
  <c r="H2458" i="4" s="1"/>
  <c r="H2459" i="4" s="1"/>
  <c r="H2460" i="4" s="1"/>
  <c r="H2461" i="4" s="1"/>
  <c r="H2462" i="4" s="1"/>
  <c r="H2463" i="4" s="1"/>
  <c r="H2464" i="4" s="1"/>
  <c r="H2465" i="4" s="1"/>
  <c r="H2466" i="4" s="1"/>
  <c r="H2467" i="4" s="1"/>
  <c r="H2468" i="4" s="1"/>
  <c r="H2469" i="4" s="1"/>
  <c r="H2470" i="4" s="1"/>
  <c r="H2471" i="4" s="1"/>
  <c r="H2472" i="4" s="1"/>
  <c r="H2473" i="4" s="1"/>
  <c r="H2474" i="4" s="1"/>
  <c r="H2475" i="4" s="1"/>
  <c r="H2476" i="4" s="1"/>
  <c r="H2477" i="4" s="1"/>
  <c r="H2478" i="4" s="1"/>
  <c r="H2479" i="4" s="1"/>
  <c r="H2480" i="4" s="1"/>
  <c r="H2481" i="4" s="1"/>
  <c r="H2482" i="4" s="1"/>
  <c r="H2483" i="4" s="1"/>
  <c r="H2484" i="4" s="1"/>
  <c r="H2485" i="4" s="1"/>
  <c r="H2486" i="4" s="1"/>
  <c r="H2487" i="4" s="1"/>
  <c r="H2488" i="4" s="1"/>
  <c r="H2489" i="4" s="1"/>
  <c r="H2490" i="4" s="1"/>
  <c r="H2491" i="4" s="1"/>
  <c r="H2492" i="4" s="1"/>
  <c r="H2493" i="4" s="1"/>
  <c r="H2494" i="4" s="1"/>
  <c r="H2495" i="4" s="1"/>
  <c r="H2496" i="4" s="1"/>
  <c r="H2497" i="4" s="1"/>
  <c r="H2498" i="4" s="1"/>
  <c r="H2499" i="4" s="1"/>
  <c r="H2500" i="4" s="1"/>
  <c r="H2501" i="4" s="1"/>
  <c r="H2502" i="4" s="1"/>
  <c r="H2503" i="4" s="1"/>
  <c r="H2504" i="4" s="1"/>
  <c r="H2505" i="4" s="1"/>
  <c r="H2506" i="4" s="1"/>
  <c r="H2507" i="4" s="1"/>
  <c r="H2508" i="4" s="1"/>
  <c r="H200" i="4"/>
  <c r="H201" i="4" s="1"/>
  <c r="H202" i="4" s="1"/>
  <c r="H203" i="4" s="1"/>
  <c r="H204" i="4" s="1"/>
  <c r="H205" i="4" s="1"/>
  <c r="H206" i="4" s="1"/>
  <c r="H207" i="4" s="1"/>
  <c r="H208" i="4" s="1"/>
  <c r="H209" i="4" s="1"/>
  <c r="H210" i="4" s="1"/>
  <c r="H211" i="4" s="1"/>
  <c r="H212" i="4" s="1"/>
  <c r="H213" i="4" s="1"/>
  <c r="H214" i="4" s="1"/>
  <c r="H215" i="4" s="1"/>
  <c r="H216" i="4" s="1"/>
  <c r="H217" i="4" s="1"/>
  <c r="H218" i="4" s="1"/>
  <c r="H219" i="4" s="1"/>
  <c r="H220" i="4" s="1"/>
  <c r="H221" i="4" s="1"/>
  <c r="H222" i="4" s="1"/>
  <c r="H223" i="4" s="1"/>
  <c r="H224" i="4" s="1"/>
  <c r="H225" i="4" s="1"/>
  <c r="H226" i="4" s="1"/>
  <c r="H227" i="4" s="1"/>
  <c r="H228" i="4" s="1"/>
  <c r="H229" i="4" s="1"/>
  <c r="H230" i="4" s="1"/>
  <c r="H231" i="4" s="1"/>
  <c r="H232" i="4" s="1"/>
  <c r="H233" i="4" s="1"/>
  <c r="H234" i="4" s="1"/>
  <c r="H235" i="4" s="1"/>
  <c r="H236" i="4" s="1"/>
  <c r="H237" i="4" s="1"/>
  <c r="H238" i="4" s="1"/>
  <c r="H239" i="4" s="1"/>
  <c r="H240" i="4" s="1"/>
  <c r="H241" i="4" s="1"/>
  <c r="H242" i="4" s="1"/>
  <c r="H243" i="4" s="1"/>
  <c r="H244" i="4" s="1"/>
  <c r="H245" i="4" s="1"/>
  <c r="H246" i="4" s="1"/>
  <c r="H247" i="4" s="1"/>
  <c r="H248" i="4" s="1"/>
  <c r="H249" i="4" s="1"/>
  <c r="H250" i="4" s="1"/>
  <c r="H251" i="4" s="1"/>
  <c r="H252" i="4" s="1"/>
  <c r="H253" i="4" s="1"/>
  <c r="H254" i="4" s="1"/>
  <c r="H255" i="4" s="1"/>
  <c r="H256" i="4" s="1"/>
  <c r="H257" i="4" s="1"/>
  <c r="H258" i="4" s="1"/>
  <c r="H259" i="4" s="1"/>
  <c r="H260" i="4" s="1"/>
  <c r="H261" i="4" s="1"/>
  <c r="H262" i="4" s="1"/>
  <c r="H263" i="4" s="1"/>
  <c r="H264" i="4" s="1"/>
  <c r="H464" i="4"/>
  <c r="H465" i="4" s="1"/>
  <c r="H466" i="4" s="1"/>
  <c r="H467" i="4" s="1"/>
  <c r="H468" i="4" s="1"/>
  <c r="H469" i="4" s="1"/>
  <c r="H470" i="4" s="1"/>
  <c r="H471" i="4" s="1"/>
  <c r="H472" i="4" s="1"/>
  <c r="H473" i="4" s="1"/>
  <c r="H474" i="4" s="1"/>
  <c r="H475" i="4" s="1"/>
  <c r="H476" i="4" s="1"/>
  <c r="H477" i="4" s="1"/>
  <c r="H478" i="4" s="1"/>
  <c r="H479" i="4" s="1"/>
  <c r="H480" i="4" s="1"/>
  <c r="H481" i="4" s="1"/>
  <c r="H482" i="4" s="1"/>
  <c r="H483" i="4" s="1"/>
  <c r="H484" i="4" s="1"/>
  <c r="H485" i="4" s="1"/>
  <c r="H486" i="4" s="1"/>
  <c r="H487" i="4" s="1"/>
  <c r="H488" i="4" s="1"/>
  <c r="H489" i="4" s="1"/>
  <c r="H490" i="4" s="1"/>
  <c r="H491" i="4" s="1"/>
  <c r="H492" i="4" s="1"/>
  <c r="H493" i="4" s="1"/>
  <c r="H494" i="4" s="1"/>
  <c r="H495" i="4" s="1"/>
  <c r="H496" i="4" s="1"/>
  <c r="H497" i="4" s="1"/>
  <c r="H498" i="4" s="1"/>
  <c r="H499" i="4" s="1"/>
  <c r="H500" i="4" s="1"/>
  <c r="H501" i="4" s="1"/>
  <c r="H502" i="4" s="1"/>
  <c r="H503" i="4" s="1"/>
  <c r="H504" i="4" s="1"/>
  <c r="H505" i="4" s="1"/>
  <c r="H506" i="4" s="1"/>
  <c r="H507" i="4" s="1"/>
  <c r="H508" i="4" s="1"/>
  <c r="H509" i="4" s="1"/>
  <c r="H510" i="4" s="1"/>
  <c r="H511" i="4" s="1"/>
  <c r="H512" i="4" s="1"/>
  <c r="H513" i="4" s="1"/>
  <c r="H514" i="4" s="1"/>
  <c r="H515" i="4" s="1"/>
  <c r="H516" i="4" s="1"/>
  <c r="H517" i="4" s="1"/>
  <c r="H518" i="4" s="1"/>
  <c r="H519" i="4" s="1"/>
  <c r="H520" i="4" s="1"/>
  <c r="H521" i="4" s="1"/>
  <c r="H522" i="4" s="1"/>
  <c r="H523" i="4" s="1"/>
  <c r="H524" i="4" s="1"/>
  <c r="H525" i="4" s="1"/>
  <c r="H526" i="4" s="1"/>
  <c r="H527" i="4" s="1"/>
  <c r="H528" i="4" s="1"/>
  <c r="H530" i="4"/>
  <c r="H531" i="4" s="1"/>
  <c r="H532" i="4" s="1"/>
  <c r="H533" i="4" s="1"/>
  <c r="H534" i="4" s="1"/>
  <c r="H535" i="4" s="1"/>
  <c r="H536" i="4" s="1"/>
  <c r="H537" i="4" s="1"/>
  <c r="H538" i="4" s="1"/>
  <c r="H539" i="4" s="1"/>
  <c r="H540" i="4" s="1"/>
  <c r="H541" i="4" s="1"/>
  <c r="H542" i="4" s="1"/>
  <c r="H543" i="4" s="1"/>
  <c r="H544" i="4" s="1"/>
  <c r="H545" i="4" s="1"/>
  <c r="H546" i="4" s="1"/>
  <c r="H547" i="4" s="1"/>
  <c r="H548" i="4" s="1"/>
  <c r="H549" i="4" s="1"/>
  <c r="H550" i="4" s="1"/>
  <c r="H551" i="4" s="1"/>
  <c r="H552" i="4" s="1"/>
  <c r="H553" i="4" s="1"/>
  <c r="H554" i="4" s="1"/>
  <c r="H555" i="4" s="1"/>
  <c r="H556" i="4" s="1"/>
  <c r="H557" i="4" s="1"/>
  <c r="H558" i="4" s="1"/>
  <c r="H559" i="4" s="1"/>
  <c r="H560" i="4" s="1"/>
  <c r="H561" i="4" s="1"/>
  <c r="H562" i="4" s="1"/>
  <c r="H563" i="4" s="1"/>
  <c r="H564" i="4" s="1"/>
  <c r="H565" i="4" s="1"/>
  <c r="H566" i="4" s="1"/>
  <c r="H567" i="4" s="1"/>
  <c r="H568" i="4" s="1"/>
  <c r="H569" i="4" s="1"/>
  <c r="H570" i="4" s="1"/>
  <c r="H571" i="4" s="1"/>
  <c r="H572" i="4" s="1"/>
  <c r="H573" i="4" s="1"/>
  <c r="H574" i="4" s="1"/>
  <c r="H575" i="4" s="1"/>
  <c r="H576" i="4" s="1"/>
  <c r="H577" i="4" s="1"/>
  <c r="H578" i="4" s="1"/>
  <c r="H579" i="4" s="1"/>
  <c r="H580" i="4" s="1"/>
  <c r="H581" i="4" s="1"/>
  <c r="H582" i="4" s="1"/>
  <c r="H583" i="4" s="1"/>
  <c r="H584" i="4" s="1"/>
  <c r="H585" i="4" s="1"/>
  <c r="H586" i="4" s="1"/>
  <c r="H587" i="4" s="1"/>
  <c r="H588" i="4" s="1"/>
  <c r="H589" i="4" s="1"/>
  <c r="H590" i="4" s="1"/>
  <c r="H591" i="4" s="1"/>
  <c r="H592" i="4" s="1"/>
  <c r="H593" i="4" s="1"/>
  <c r="H594" i="4" s="1"/>
  <c r="H68" i="4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131" i="4" s="1"/>
  <c r="H132" i="4" s="1"/>
  <c r="H2708" i="4"/>
  <c r="H2709" i="4" s="1"/>
  <c r="H2710" i="4" s="1"/>
  <c r="H2711" i="4" s="1"/>
  <c r="H2712" i="4" s="1"/>
  <c r="H2713" i="4" s="1"/>
  <c r="H2714" i="4" s="1"/>
  <c r="H2715" i="4" s="1"/>
  <c r="H2716" i="4" s="1"/>
  <c r="H2717" i="4" s="1"/>
  <c r="H2718" i="4" s="1"/>
  <c r="H2719" i="4" s="1"/>
  <c r="H2720" i="4" s="1"/>
  <c r="H2721" i="4" s="1"/>
  <c r="H2722" i="4" s="1"/>
  <c r="H2723" i="4" s="1"/>
  <c r="H2724" i="4" s="1"/>
  <c r="H2725" i="4" s="1"/>
  <c r="H2726" i="4" s="1"/>
  <c r="H2727" i="4" s="1"/>
  <c r="H2728" i="4" s="1"/>
  <c r="H2729" i="4" s="1"/>
  <c r="H2730" i="4" s="1"/>
  <c r="H2731" i="4" s="1"/>
  <c r="H2732" i="4" s="1"/>
  <c r="H2733" i="4" s="1"/>
  <c r="H2734" i="4" s="1"/>
  <c r="H2735" i="4" s="1"/>
  <c r="H2736" i="4" s="1"/>
  <c r="H2737" i="4" s="1"/>
  <c r="H2738" i="4" s="1"/>
  <c r="H2739" i="4" s="1"/>
  <c r="H2740" i="4" s="1"/>
  <c r="H2741" i="4" s="1"/>
  <c r="H2742" i="4" s="1"/>
  <c r="H2743" i="4" s="1"/>
  <c r="H2744" i="4" s="1"/>
  <c r="H2745" i="4" s="1"/>
  <c r="H2746" i="4" s="1"/>
  <c r="H2747" i="4" s="1"/>
  <c r="H2748" i="4" s="1"/>
  <c r="H2749" i="4" s="1"/>
  <c r="H2750" i="4" s="1"/>
  <c r="H2751" i="4" s="1"/>
  <c r="H2752" i="4" s="1"/>
  <c r="H2753" i="4" s="1"/>
  <c r="H2754" i="4" s="1"/>
  <c r="H2755" i="4" s="1"/>
  <c r="H2756" i="4" s="1"/>
  <c r="H2757" i="4" s="1"/>
  <c r="H2758" i="4" s="1"/>
  <c r="H2759" i="4" s="1"/>
  <c r="H2760" i="4" s="1"/>
  <c r="H2761" i="4" s="1"/>
  <c r="H2762" i="4" s="1"/>
  <c r="H2763" i="4" s="1"/>
  <c r="H2764" i="4" s="1"/>
  <c r="H2765" i="4" s="1"/>
  <c r="H2766" i="4" s="1"/>
  <c r="H2767" i="4" s="1"/>
  <c r="H2768" i="4" s="1"/>
  <c r="H2769" i="4" s="1"/>
  <c r="H2770" i="4" s="1"/>
  <c r="H2771" i="4" s="1"/>
  <c r="H2772" i="4" s="1"/>
  <c r="H1256" i="4"/>
  <c r="H1257" i="4" s="1"/>
  <c r="H1258" i="4" s="1"/>
  <c r="H1259" i="4" s="1"/>
  <c r="H1260" i="4" s="1"/>
  <c r="H1261" i="4" s="1"/>
  <c r="H1262" i="4" s="1"/>
  <c r="H1263" i="4" s="1"/>
  <c r="H1264" i="4" s="1"/>
  <c r="H1265" i="4" s="1"/>
  <c r="H1266" i="4" s="1"/>
  <c r="H1267" i="4" s="1"/>
  <c r="H1268" i="4" s="1"/>
  <c r="H1269" i="4" s="1"/>
  <c r="H1270" i="4" s="1"/>
  <c r="H1271" i="4" s="1"/>
  <c r="H1272" i="4" s="1"/>
  <c r="H1273" i="4" s="1"/>
  <c r="H1274" i="4" s="1"/>
  <c r="H1275" i="4" s="1"/>
  <c r="H1276" i="4" s="1"/>
  <c r="H1277" i="4" s="1"/>
  <c r="H1278" i="4" s="1"/>
  <c r="H1279" i="4" s="1"/>
  <c r="H1280" i="4" s="1"/>
  <c r="H1281" i="4" s="1"/>
  <c r="H1282" i="4" s="1"/>
  <c r="H1283" i="4" s="1"/>
  <c r="H1284" i="4" s="1"/>
  <c r="H1285" i="4" s="1"/>
  <c r="H1286" i="4" s="1"/>
  <c r="H1287" i="4" s="1"/>
  <c r="H1288" i="4" s="1"/>
  <c r="H1289" i="4" s="1"/>
  <c r="H1290" i="4" s="1"/>
  <c r="H1291" i="4" s="1"/>
  <c r="H1292" i="4" s="1"/>
  <c r="H1293" i="4" s="1"/>
  <c r="H1294" i="4" s="1"/>
  <c r="H1295" i="4" s="1"/>
  <c r="H1296" i="4" s="1"/>
  <c r="H1297" i="4" s="1"/>
  <c r="H1298" i="4" s="1"/>
  <c r="H1299" i="4" s="1"/>
  <c r="H1300" i="4" s="1"/>
  <c r="H1301" i="4" s="1"/>
  <c r="H1302" i="4" s="1"/>
  <c r="H1303" i="4" s="1"/>
  <c r="H1304" i="4" s="1"/>
  <c r="H1305" i="4" s="1"/>
  <c r="H1306" i="4" s="1"/>
  <c r="H1307" i="4" s="1"/>
  <c r="H1308" i="4" s="1"/>
  <c r="H1309" i="4" s="1"/>
  <c r="H1310" i="4" s="1"/>
  <c r="H1311" i="4" s="1"/>
  <c r="H1312" i="4" s="1"/>
  <c r="H1313" i="4" s="1"/>
  <c r="H1314" i="4" s="1"/>
  <c r="H1315" i="4" s="1"/>
  <c r="H1316" i="4" s="1"/>
  <c r="H1317" i="4" s="1"/>
  <c r="H1318" i="4" s="1"/>
  <c r="H1319" i="4" s="1"/>
  <c r="H1320" i="4" s="1"/>
  <c r="H1322" i="4"/>
  <c r="H1323" i="4" s="1"/>
  <c r="H1324" i="4" s="1"/>
  <c r="H1325" i="4" s="1"/>
  <c r="H1326" i="4" s="1"/>
  <c r="H1327" i="4" s="1"/>
  <c r="H1328" i="4" s="1"/>
  <c r="H1329" i="4" s="1"/>
  <c r="H1330" i="4" s="1"/>
  <c r="H1331" i="4" s="1"/>
  <c r="H1332" i="4" s="1"/>
  <c r="H1333" i="4" s="1"/>
  <c r="H1334" i="4" s="1"/>
  <c r="H1335" i="4" s="1"/>
  <c r="H1336" i="4" s="1"/>
  <c r="H1337" i="4" s="1"/>
  <c r="H1338" i="4" s="1"/>
  <c r="H1339" i="4" s="1"/>
  <c r="H1340" i="4" s="1"/>
  <c r="H1341" i="4" s="1"/>
  <c r="H1342" i="4" s="1"/>
  <c r="H1343" i="4" s="1"/>
  <c r="H1344" i="4" s="1"/>
  <c r="H1345" i="4" s="1"/>
  <c r="H1346" i="4" s="1"/>
  <c r="H1347" i="4" s="1"/>
  <c r="H1348" i="4" s="1"/>
  <c r="H1349" i="4" s="1"/>
  <c r="H1350" i="4" s="1"/>
  <c r="H1351" i="4" s="1"/>
  <c r="H1352" i="4" s="1"/>
  <c r="H1353" i="4" s="1"/>
  <c r="H1354" i="4" s="1"/>
  <c r="H1355" i="4" s="1"/>
  <c r="H1356" i="4" s="1"/>
  <c r="H1357" i="4" s="1"/>
  <c r="H1358" i="4" s="1"/>
  <c r="H1359" i="4" s="1"/>
  <c r="H1360" i="4" s="1"/>
  <c r="H1361" i="4" s="1"/>
  <c r="H1362" i="4" s="1"/>
  <c r="H1363" i="4" s="1"/>
  <c r="H1364" i="4" s="1"/>
  <c r="H1365" i="4" s="1"/>
  <c r="H1366" i="4" s="1"/>
  <c r="H1367" i="4" s="1"/>
  <c r="H1368" i="4" s="1"/>
  <c r="H1369" i="4" s="1"/>
  <c r="H1370" i="4" s="1"/>
  <c r="H1371" i="4" s="1"/>
  <c r="H1372" i="4" s="1"/>
  <c r="H1373" i="4" s="1"/>
  <c r="H1374" i="4" s="1"/>
  <c r="H1375" i="4" s="1"/>
  <c r="H1376" i="4" s="1"/>
  <c r="H1377" i="4" s="1"/>
  <c r="H1378" i="4" s="1"/>
  <c r="H1379" i="4" s="1"/>
  <c r="H1380" i="4" s="1"/>
  <c r="H1381" i="4" s="1"/>
  <c r="H1382" i="4" s="1"/>
  <c r="H1383" i="4" s="1"/>
  <c r="H1384" i="4" s="1"/>
  <c r="H1385" i="4" s="1"/>
  <c r="H1386" i="4" s="1"/>
  <c r="H1652" i="4"/>
  <c r="H1653" i="4" s="1"/>
  <c r="H1654" i="4" s="1"/>
  <c r="H1655" i="4" s="1"/>
  <c r="H1656" i="4" s="1"/>
  <c r="H1657" i="4" s="1"/>
  <c r="H1658" i="4" s="1"/>
  <c r="H1659" i="4" s="1"/>
  <c r="H1660" i="4" s="1"/>
  <c r="H1661" i="4" s="1"/>
  <c r="H1662" i="4" s="1"/>
  <c r="H1663" i="4" s="1"/>
  <c r="H1664" i="4" s="1"/>
  <c r="H1665" i="4" s="1"/>
  <c r="H1666" i="4" s="1"/>
  <c r="H1667" i="4" s="1"/>
  <c r="H1668" i="4" s="1"/>
  <c r="H1669" i="4" s="1"/>
  <c r="H1670" i="4" s="1"/>
  <c r="H1671" i="4" s="1"/>
  <c r="H1672" i="4" s="1"/>
  <c r="H1673" i="4" s="1"/>
  <c r="H1674" i="4" s="1"/>
  <c r="H1675" i="4" s="1"/>
  <c r="H1676" i="4" s="1"/>
  <c r="H1677" i="4" s="1"/>
  <c r="H1678" i="4" s="1"/>
  <c r="H1679" i="4" s="1"/>
  <c r="H1680" i="4" s="1"/>
  <c r="H1681" i="4" s="1"/>
  <c r="H1682" i="4" s="1"/>
  <c r="H1683" i="4" s="1"/>
  <c r="H1684" i="4" s="1"/>
  <c r="H1685" i="4" s="1"/>
  <c r="H1686" i="4" s="1"/>
  <c r="H1687" i="4" s="1"/>
  <c r="H1688" i="4" s="1"/>
  <c r="H1689" i="4" s="1"/>
  <c r="H1690" i="4" s="1"/>
  <c r="H1691" i="4" s="1"/>
  <c r="H1692" i="4" s="1"/>
  <c r="H1693" i="4" s="1"/>
  <c r="H1694" i="4" s="1"/>
  <c r="H1695" i="4" s="1"/>
  <c r="H1696" i="4" s="1"/>
  <c r="H1697" i="4" s="1"/>
  <c r="H1698" i="4" s="1"/>
  <c r="H1699" i="4" s="1"/>
  <c r="H1700" i="4" s="1"/>
  <c r="H1701" i="4" s="1"/>
  <c r="H1702" i="4" s="1"/>
  <c r="H1703" i="4" s="1"/>
  <c r="H1704" i="4" s="1"/>
  <c r="H1705" i="4" s="1"/>
  <c r="H1706" i="4" s="1"/>
  <c r="H1707" i="4" s="1"/>
  <c r="H1708" i="4" s="1"/>
  <c r="H1709" i="4" s="1"/>
  <c r="H1710" i="4" s="1"/>
  <c r="H1711" i="4" s="1"/>
  <c r="H1712" i="4" s="1"/>
  <c r="H1713" i="4" s="1"/>
  <c r="H1714" i="4" s="1"/>
  <c r="H1715" i="4" s="1"/>
  <c r="H1716" i="4" s="1"/>
  <c r="H992" i="4"/>
  <c r="H993" i="4" s="1"/>
  <c r="H994" i="4" s="1"/>
  <c r="H995" i="4" s="1"/>
  <c r="H996" i="4" s="1"/>
  <c r="H997" i="4" s="1"/>
  <c r="H998" i="4" s="1"/>
  <c r="H999" i="4" s="1"/>
  <c r="H1000" i="4" s="1"/>
  <c r="H1001" i="4" s="1"/>
  <c r="H1002" i="4" s="1"/>
  <c r="H1003" i="4" s="1"/>
  <c r="H1004" i="4" s="1"/>
  <c r="H1005" i="4" s="1"/>
  <c r="H1006" i="4" s="1"/>
  <c r="H1007" i="4" s="1"/>
  <c r="H1008" i="4" s="1"/>
  <c r="H1009" i="4" s="1"/>
  <c r="H1010" i="4" s="1"/>
  <c r="H1011" i="4" s="1"/>
  <c r="H1012" i="4" s="1"/>
  <c r="H1013" i="4" s="1"/>
  <c r="H1014" i="4" s="1"/>
  <c r="H1015" i="4" s="1"/>
  <c r="H1016" i="4" s="1"/>
  <c r="H1017" i="4" s="1"/>
  <c r="H1018" i="4" s="1"/>
  <c r="H1019" i="4" s="1"/>
  <c r="H1020" i="4" s="1"/>
  <c r="H1021" i="4" s="1"/>
  <c r="H1022" i="4" s="1"/>
  <c r="H1023" i="4" s="1"/>
  <c r="H1024" i="4" s="1"/>
  <c r="H1025" i="4" s="1"/>
  <c r="H1026" i="4" s="1"/>
  <c r="H1027" i="4" s="1"/>
  <c r="H1028" i="4" s="1"/>
  <c r="H1029" i="4" s="1"/>
  <c r="H1030" i="4" s="1"/>
  <c r="H1031" i="4" s="1"/>
  <c r="H1032" i="4" s="1"/>
  <c r="H1033" i="4" s="1"/>
  <c r="H1034" i="4" s="1"/>
  <c r="H1035" i="4" s="1"/>
  <c r="H1036" i="4" s="1"/>
  <c r="H1037" i="4" s="1"/>
  <c r="H1038" i="4" s="1"/>
  <c r="H1039" i="4" s="1"/>
  <c r="H1040" i="4" s="1"/>
  <c r="H1041" i="4" s="1"/>
  <c r="H1042" i="4" s="1"/>
  <c r="H1043" i="4" s="1"/>
  <c r="H1044" i="4" s="1"/>
  <c r="H1045" i="4" s="1"/>
  <c r="H1046" i="4" s="1"/>
  <c r="H1047" i="4" s="1"/>
  <c r="H1048" i="4" s="1"/>
  <c r="H1049" i="4" s="1"/>
  <c r="H1050" i="4" s="1"/>
  <c r="H1051" i="4" s="1"/>
  <c r="H1052" i="4" s="1"/>
  <c r="H1053" i="4" s="1"/>
  <c r="H1054" i="4" s="1"/>
  <c r="H1055" i="4" s="1"/>
  <c r="H1056" i="4" s="1"/>
  <c r="H2510" i="4"/>
  <c r="H2511" i="4" s="1"/>
  <c r="H2512" i="4" s="1"/>
  <c r="H2513" i="4" s="1"/>
  <c r="H2514" i="4" s="1"/>
  <c r="H2515" i="4" s="1"/>
  <c r="H2516" i="4" s="1"/>
  <c r="H2517" i="4" s="1"/>
  <c r="H2518" i="4" s="1"/>
  <c r="H2519" i="4" s="1"/>
  <c r="H2520" i="4" s="1"/>
  <c r="H2521" i="4" s="1"/>
  <c r="H2522" i="4" s="1"/>
  <c r="H2523" i="4" s="1"/>
  <c r="H2524" i="4" s="1"/>
  <c r="H2525" i="4" s="1"/>
  <c r="H2526" i="4" s="1"/>
  <c r="H2527" i="4" s="1"/>
  <c r="H2528" i="4" s="1"/>
  <c r="H2529" i="4" s="1"/>
  <c r="H2530" i="4" s="1"/>
  <c r="H2531" i="4" s="1"/>
  <c r="H2532" i="4" s="1"/>
  <c r="H2533" i="4" s="1"/>
  <c r="H2534" i="4" s="1"/>
  <c r="H2535" i="4" s="1"/>
  <c r="H2536" i="4" s="1"/>
  <c r="H2537" i="4" s="1"/>
  <c r="H2538" i="4" s="1"/>
  <c r="H2539" i="4" s="1"/>
  <c r="H2540" i="4" s="1"/>
  <c r="H2541" i="4" s="1"/>
  <c r="H2542" i="4" s="1"/>
  <c r="H2543" i="4" s="1"/>
  <c r="H2544" i="4" s="1"/>
  <c r="H2545" i="4" s="1"/>
  <c r="H2546" i="4" s="1"/>
  <c r="H2547" i="4" s="1"/>
  <c r="H2548" i="4" s="1"/>
  <c r="H2549" i="4" s="1"/>
  <c r="H2550" i="4" s="1"/>
  <c r="H2551" i="4" s="1"/>
  <c r="H2552" i="4" s="1"/>
  <c r="H2553" i="4" s="1"/>
  <c r="H2554" i="4" s="1"/>
  <c r="H2555" i="4" s="1"/>
  <c r="H2556" i="4" s="1"/>
  <c r="H2557" i="4" s="1"/>
  <c r="H2558" i="4" s="1"/>
  <c r="H2559" i="4" s="1"/>
  <c r="H2560" i="4" s="1"/>
  <c r="H2561" i="4" s="1"/>
  <c r="H2562" i="4" s="1"/>
  <c r="H2563" i="4" s="1"/>
  <c r="H2564" i="4" s="1"/>
  <c r="H2565" i="4" s="1"/>
  <c r="H2566" i="4" s="1"/>
  <c r="H2567" i="4" s="1"/>
  <c r="H2568" i="4" s="1"/>
  <c r="H2569" i="4" s="1"/>
  <c r="H2570" i="4" s="1"/>
  <c r="H2571" i="4" s="1"/>
  <c r="H2572" i="4" s="1"/>
  <c r="H2573" i="4" s="1"/>
  <c r="H2574" i="4" s="1"/>
  <c r="H134" i="4"/>
  <c r="H135" i="4" s="1"/>
  <c r="H136" i="4" s="1"/>
  <c r="H137" i="4" s="1"/>
  <c r="H138" i="4" s="1"/>
  <c r="H139" i="4" s="1"/>
  <c r="H140" i="4" s="1"/>
  <c r="H141" i="4" s="1"/>
  <c r="H142" i="4" s="1"/>
  <c r="H143" i="4" s="1"/>
  <c r="H144" i="4" s="1"/>
  <c r="H145" i="4" s="1"/>
  <c r="H146" i="4" s="1"/>
  <c r="H147" i="4" s="1"/>
  <c r="H148" i="4" s="1"/>
  <c r="H149" i="4" s="1"/>
  <c r="H150" i="4" s="1"/>
  <c r="H151" i="4" s="1"/>
  <c r="H152" i="4" s="1"/>
  <c r="H153" i="4" s="1"/>
  <c r="H154" i="4" s="1"/>
  <c r="H155" i="4" s="1"/>
  <c r="H156" i="4" s="1"/>
  <c r="H157" i="4" s="1"/>
  <c r="H158" i="4" s="1"/>
  <c r="H159" i="4" s="1"/>
  <c r="H160" i="4" s="1"/>
  <c r="H161" i="4" s="1"/>
  <c r="H162" i="4" s="1"/>
  <c r="H163" i="4" s="1"/>
  <c r="H164" i="4" s="1"/>
  <c r="H165" i="4" s="1"/>
  <c r="H166" i="4" s="1"/>
  <c r="H167" i="4" s="1"/>
  <c r="H168" i="4" s="1"/>
  <c r="H169" i="4" s="1"/>
  <c r="H170" i="4" s="1"/>
  <c r="H171" i="4" s="1"/>
  <c r="H172" i="4" s="1"/>
  <c r="H173" i="4" s="1"/>
  <c r="H174" i="4" s="1"/>
  <c r="H175" i="4" s="1"/>
  <c r="H176" i="4" s="1"/>
  <c r="H177" i="4" s="1"/>
  <c r="H178" i="4" s="1"/>
  <c r="H179" i="4" s="1"/>
  <c r="H180" i="4" s="1"/>
  <c r="H181" i="4" s="1"/>
  <c r="H182" i="4" s="1"/>
  <c r="H183" i="4" s="1"/>
  <c r="H184" i="4" s="1"/>
  <c r="H185" i="4" s="1"/>
  <c r="H186" i="4" s="1"/>
  <c r="H187" i="4" s="1"/>
  <c r="H188" i="4" s="1"/>
  <c r="H189" i="4" s="1"/>
  <c r="H190" i="4" s="1"/>
  <c r="H191" i="4" s="1"/>
  <c r="H192" i="4" s="1"/>
  <c r="H193" i="4" s="1"/>
  <c r="H194" i="4" s="1"/>
  <c r="H195" i="4" s="1"/>
  <c r="H196" i="4" s="1"/>
  <c r="H197" i="4" s="1"/>
  <c r="H198" i="4" s="1"/>
  <c r="H2" i="4"/>
  <c r="H3" i="4" s="1"/>
  <c r="H4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332" i="4"/>
  <c r="H333" i="4" s="1"/>
  <c r="H334" i="4" s="1"/>
  <c r="H335" i="4" s="1"/>
  <c r="H336" i="4" s="1"/>
  <c r="H337" i="4" s="1"/>
  <c r="H338" i="4" s="1"/>
  <c r="H339" i="4" s="1"/>
  <c r="H340" i="4" s="1"/>
  <c r="H341" i="4" s="1"/>
  <c r="H342" i="4" s="1"/>
  <c r="H343" i="4" s="1"/>
  <c r="H344" i="4" s="1"/>
  <c r="H345" i="4" s="1"/>
  <c r="H346" i="4" s="1"/>
  <c r="H347" i="4" s="1"/>
  <c r="H348" i="4" s="1"/>
  <c r="H349" i="4" s="1"/>
  <c r="H350" i="4" s="1"/>
  <c r="H351" i="4" s="1"/>
  <c r="H352" i="4" s="1"/>
  <c r="H353" i="4" s="1"/>
  <c r="H354" i="4" s="1"/>
  <c r="H355" i="4" s="1"/>
  <c r="H356" i="4" s="1"/>
  <c r="H357" i="4" s="1"/>
  <c r="H358" i="4" s="1"/>
  <c r="H359" i="4" s="1"/>
  <c r="H360" i="4" s="1"/>
  <c r="H361" i="4" s="1"/>
  <c r="H362" i="4" s="1"/>
  <c r="H363" i="4" s="1"/>
  <c r="H364" i="4" s="1"/>
  <c r="H365" i="4" s="1"/>
  <c r="H366" i="4" s="1"/>
  <c r="H367" i="4" s="1"/>
  <c r="H368" i="4" s="1"/>
  <c r="H369" i="4" s="1"/>
  <c r="H370" i="4" s="1"/>
  <c r="H371" i="4" s="1"/>
  <c r="H372" i="4" s="1"/>
  <c r="H373" i="4" s="1"/>
  <c r="H374" i="4" s="1"/>
  <c r="H375" i="4" s="1"/>
  <c r="H376" i="4" s="1"/>
  <c r="H377" i="4" s="1"/>
  <c r="H378" i="4" s="1"/>
  <c r="H379" i="4" s="1"/>
  <c r="H380" i="4" s="1"/>
  <c r="H381" i="4" s="1"/>
  <c r="H382" i="4" s="1"/>
  <c r="H383" i="4" s="1"/>
  <c r="H384" i="4" s="1"/>
  <c r="H385" i="4" s="1"/>
  <c r="H386" i="4" s="1"/>
  <c r="H387" i="4" s="1"/>
  <c r="H388" i="4" s="1"/>
  <c r="H389" i="4" s="1"/>
  <c r="H390" i="4" s="1"/>
  <c r="H391" i="4" s="1"/>
  <c r="H392" i="4" s="1"/>
  <c r="H393" i="4" s="1"/>
  <c r="H394" i="4" s="1"/>
  <c r="H395" i="4" s="1"/>
  <c r="H396" i="4" s="1"/>
  <c r="H662" i="4"/>
  <c r="H663" i="4" s="1"/>
  <c r="H664" i="4" s="1"/>
  <c r="H665" i="4" s="1"/>
  <c r="H666" i="4" s="1"/>
  <c r="H667" i="4" s="1"/>
  <c r="H668" i="4" s="1"/>
  <c r="H669" i="4" s="1"/>
  <c r="H670" i="4" s="1"/>
  <c r="H671" i="4" s="1"/>
  <c r="H672" i="4" s="1"/>
  <c r="H673" i="4" s="1"/>
  <c r="H674" i="4" s="1"/>
  <c r="H675" i="4" s="1"/>
  <c r="H676" i="4" s="1"/>
  <c r="H677" i="4" s="1"/>
  <c r="H678" i="4" s="1"/>
  <c r="H679" i="4" s="1"/>
  <c r="H680" i="4" s="1"/>
  <c r="H681" i="4" s="1"/>
  <c r="H682" i="4" s="1"/>
  <c r="H683" i="4" s="1"/>
  <c r="H684" i="4" s="1"/>
  <c r="H685" i="4" s="1"/>
  <c r="H686" i="4" s="1"/>
  <c r="H687" i="4" s="1"/>
  <c r="H688" i="4" s="1"/>
  <c r="H689" i="4" s="1"/>
  <c r="H690" i="4" s="1"/>
  <c r="H691" i="4" s="1"/>
  <c r="H692" i="4" s="1"/>
  <c r="H693" i="4" s="1"/>
  <c r="H694" i="4" s="1"/>
  <c r="H695" i="4" s="1"/>
  <c r="H696" i="4" s="1"/>
  <c r="H697" i="4" s="1"/>
  <c r="H698" i="4" s="1"/>
  <c r="H699" i="4" s="1"/>
  <c r="H700" i="4" s="1"/>
  <c r="H701" i="4" s="1"/>
  <c r="H702" i="4" s="1"/>
  <c r="H703" i="4" s="1"/>
  <c r="H704" i="4" s="1"/>
  <c r="H705" i="4" s="1"/>
  <c r="H706" i="4" s="1"/>
  <c r="H707" i="4" s="1"/>
  <c r="H708" i="4" s="1"/>
  <c r="H709" i="4" s="1"/>
  <c r="H710" i="4" s="1"/>
  <c r="H711" i="4" s="1"/>
  <c r="H712" i="4" s="1"/>
  <c r="H713" i="4" s="1"/>
  <c r="H714" i="4" s="1"/>
  <c r="H715" i="4" s="1"/>
  <c r="H716" i="4" s="1"/>
  <c r="H717" i="4" s="1"/>
  <c r="H718" i="4" s="1"/>
  <c r="H719" i="4" s="1"/>
  <c r="H720" i="4" s="1"/>
  <c r="H721" i="4" s="1"/>
  <c r="H722" i="4" s="1"/>
  <c r="H723" i="4" s="1"/>
  <c r="H724" i="4" s="1"/>
  <c r="H725" i="4" s="1"/>
  <c r="H726" i="4" s="1"/>
  <c r="H860" i="4"/>
  <c r="H861" i="4" s="1"/>
  <c r="H862" i="4" s="1"/>
  <c r="H863" i="4" s="1"/>
  <c r="H864" i="4" s="1"/>
  <c r="H865" i="4" s="1"/>
  <c r="H866" i="4" s="1"/>
  <c r="H867" i="4" s="1"/>
  <c r="H868" i="4" s="1"/>
  <c r="H869" i="4" s="1"/>
  <c r="H870" i="4" s="1"/>
  <c r="H871" i="4" s="1"/>
  <c r="H872" i="4" s="1"/>
  <c r="H873" i="4" s="1"/>
  <c r="H874" i="4" s="1"/>
  <c r="H875" i="4" s="1"/>
  <c r="H876" i="4" s="1"/>
  <c r="H877" i="4" s="1"/>
  <c r="H878" i="4" s="1"/>
  <c r="H879" i="4" s="1"/>
  <c r="H880" i="4" s="1"/>
  <c r="H881" i="4" s="1"/>
  <c r="H882" i="4" s="1"/>
  <c r="H883" i="4" s="1"/>
  <c r="H884" i="4" s="1"/>
  <c r="H885" i="4" s="1"/>
  <c r="H886" i="4" s="1"/>
  <c r="H887" i="4" s="1"/>
  <c r="H888" i="4" s="1"/>
  <c r="H889" i="4" s="1"/>
  <c r="H890" i="4" s="1"/>
  <c r="H891" i="4" s="1"/>
  <c r="H892" i="4" s="1"/>
  <c r="H893" i="4" s="1"/>
  <c r="H894" i="4" s="1"/>
  <c r="H895" i="4" s="1"/>
  <c r="H896" i="4" s="1"/>
  <c r="H897" i="4" s="1"/>
  <c r="H898" i="4" s="1"/>
  <c r="H899" i="4" s="1"/>
  <c r="H900" i="4" s="1"/>
  <c r="H901" i="4" s="1"/>
  <c r="H902" i="4" s="1"/>
  <c r="H903" i="4" s="1"/>
  <c r="H904" i="4" s="1"/>
  <c r="H905" i="4" s="1"/>
  <c r="H906" i="4" s="1"/>
  <c r="H907" i="4" s="1"/>
  <c r="H908" i="4" s="1"/>
  <c r="H909" i="4" s="1"/>
  <c r="H910" i="4" s="1"/>
  <c r="H911" i="4" s="1"/>
  <c r="H912" i="4" s="1"/>
  <c r="H913" i="4" s="1"/>
  <c r="H914" i="4" s="1"/>
  <c r="H915" i="4" s="1"/>
  <c r="H916" i="4" s="1"/>
  <c r="H917" i="4" s="1"/>
  <c r="H918" i="4" s="1"/>
  <c r="H919" i="4" s="1"/>
  <c r="H920" i="4" s="1"/>
  <c r="H921" i="4" s="1"/>
  <c r="H922" i="4" s="1"/>
  <c r="H923" i="4" s="1"/>
  <c r="H924" i="4" s="1"/>
  <c r="H1982" i="4"/>
  <c r="H1983" i="4" s="1"/>
  <c r="H1984" i="4" s="1"/>
  <c r="H1985" i="4" s="1"/>
  <c r="H1986" i="4" s="1"/>
  <c r="H1987" i="4" s="1"/>
  <c r="H1988" i="4" s="1"/>
  <c r="H1989" i="4" s="1"/>
  <c r="H1990" i="4" s="1"/>
  <c r="H1991" i="4" s="1"/>
  <c r="H1992" i="4" s="1"/>
  <c r="H1993" i="4" s="1"/>
  <c r="H1994" i="4" s="1"/>
  <c r="H1995" i="4" s="1"/>
  <c r="H1996" i="4" s="1"/>
  <c r="H1997" i="4" s="1"/>
  <c r="H1998" i="4" s="1"/>
  <c r="H1999" i="4" s="1"/>
  <c r="H2000" i="4" s="1"/>
  <c r="H2001" i="4" s="1"/>
  <c r="H2002" i="4" s="1"/>
  <c r="H2003" i="4" s="1"/>
  <c r="H2004" i="4" s="1"/>
  <c r="H2005" i="4" s="1"/>
  <c r="H2006" i="4" s="1"/>
  <c r="H2007" i="4" s="1"/>
  <c r="H2008" i="4" s="1"/>
  <c r="H2009" i="4" s="1"/>
  <c r="H2010" i="4" s="1"/>
  <c r="H2011" i="4" s="1"/>
  <c r="H2012" i="4" s="1"/>
  <c r="H2013" i="4" s="1"/>
  <c r="H2014" i="4" s="1"/>
  <c r="H2015" i="4" s="1"/>
  <c r="H2016" i="4" s="1"/>
  <c r="H2017" i="4" s="1"/>
  <c r="H2018" i="4" s="1"/>
  <c r="H2019" i="4" s="1"/>
  <c r="H2020" i="4" s="1"/>
  <c r="H2021" i="4" s="1"/>
  <c r="H2022" i="4" s="1"/>
  <c r="H2023" i="4" s="1"/>
  <c r="H2024" i="4" s="1"/>
  <c r="H2025" i="4" s="1"/>
  <c r="H2026" i="4" s="1"/>
  <c r="H2027" i="4" s="1"/>
  <c r="H2028" i="4" s="1"/>
  <c r="H2029" i="4" s="1"/>
  <c r="H2030" i="4" s="1"/>
  <c r="H2031" i="4" s="1"/>
  <c r="H2032" i="4" s="1"/>
  <c r="H2033" i="4" s="1"/>
  <c r="H2034" i="4" s="1"/>
  <c r="H2035" i="4" s="1"/>
  <c r="H2036" i="4" s="1"/>
  <c r="H2037" i="4" s="1"/>
  <c r="H2038" i="4" s="1"/>
  <c r="H2039" i="4" s="1"/>
  <c r="H2040" i="4" s="1"/>
  <c r="H2041" i="4" s="1"/>
  <c r="H2042" i="4" s="1"/>
  <c r="H2043" i="4" s="1"/>
  <c r="H2044" i="4" s="1"/>
  <c r="H2045" i="4" s="1"/>
  <c r="H2046" i="4" s="1"/>
  <c r="H926" i="4"/>
  <c r="H927" i="4" s="1"/>
  <c r="H928" i="4" s="1"/>
  <c r="H929" i="4" s="1"/>
  <c r="H930" i="4" s="1"/>
  <c r="H931" i="4" s="1"/>
  <c r="H932" i="4" s="1"/>
  <c r="H933" i="4" s="1"/>
  <c r="H934" i="4" s="1"/>
  <c r="H935" i="4" s="1"/>
  <c r="H936" i="4" s="1"/>
  <c r="H937" i="4" s="1"/>
  <c r="H938" i="4" s="1"/>
  <c r="H939" i="4" s="1"/>
  <c r="H940" i="4" s="1"/>
  <c r="H941" i="4" s="1"/>
  <c r="H942" i="4" s="1"/>
  <c r="H943" i="4" s="1"/>
  <c r="H944" i="4" s="1"/>
  <c r="H945" i="4" s="1"/>
  <c r="H946" i="4" s="1"/>
  <c r="H947" i="4" s="1"/>
  <c r="H948" i="4" s="1"/>
  <c r="H949" i="4" s="1"/>
  <c r="H950" i="4" s="1"/>
  <c r="H951" i="4" s="1"/>
  <c r="H952" i="4" s="1"/>
  <c r="H953" i="4" s="1"/>
  <c r="H954" i="4" s="1"/>
  <c r="H955" i="4" s="1"/>
  <c r="H956" i="4" s="1"/>
  <c r="H957" i="4" s="1"/>
  <c r="H958" i="4" s="1"/>
  <c r="H959" i="4" s="1"/>
  <c r="H960" i="4" s="1"/>
  <c r="H961" i="4" s="1"/>
  <c r="H962" i="4" s="1"/>
  <c r="H963" i="4" s="1"/>
  <c r="H964" i="4" s="1"/>
  <c r="H965" i="4" s="1"/>
  <c r="H966" i="4" s="1"/>
  <c r="H967" i="4" s="1"/>
  <c r="H968" i="4" s="1"/>
  <c r="H969" i="4" s="1"/>
  <c r="H970" i="4" s="1"/>
  <c r="H971" i="4" s="1"/>
  <c r="H972" i="4" s="1"/>
  <c r="H973" i="4" s="1"/>
  <c r="H974" i="4" s="1"/>
  <c r="H975" i="4" s="1"/>
  <c r="H976" i="4" s="1"/>
  <c r="H977" i="4" s="1"/>
  <c r="H978" i="4" s="1"/>
  <c r="H979" i="4" s="1"/>
  <c r="H980" i="4" s="1"/>
  <c r="H981" i="4" s="1"/>
  <c r="H982" i="4" s="1"/>
  <c r="H983" i="4" s="1"/>
  <c r="H984" i="4" s="1"/>
  <c r="H985" i="4" s="1"/>
  <c r="H986" i="4" s="1"/>
  <c r="H987" i="4" s="1"/>
  <c r="H988" i="4" s="1"/>
  <c r="H989" i="4" s="1"/>
  <c r="H990" i="4" s="1"/>
  <c r="H2246" i="4"/>
  <c r="H2247" i="4" s="1"/>
  <c r="H2248" i="4" s="1"/>
  <c r="H2249" i="4" s="1"/>
  <c r="H2250" i="4" s="1"/>
  <c r="H2251" i="4" s="1"/>
  <c r="H2252" i="4" s="1"/>
  <c r="H2253" i="4" s="1"/>
  <c r="H2254" i="4" s="1"/>
  <c r="H2255" i="4" s="1"/>
  <c r="H2256" i="4" s="1"/>
  <c r="H2257" i="4" s="1"/>
  <c r="H2258" i="4" s="1"/>
  <c r="H2259" i="4" s="1"/>
  <c r="H2260" i="4" s="1"/>
  <c r="H2261" i="4" s="1"/>
  <c r="H2262" i="4" s="1"/>
  <c r="H2263" i="4" s="1"/>
  <c r="H2264" i="4" s="1"/>
  <c r="H2265" i="4" s="1"/>
  <c r="H2266" i="4" s="1"/>
  <c r="H2267" i="4" s="1"/>
  <c r="H2268" i="4" s="1"/>
  <c r="H2269" i="4" s="1"/>
  <c r="H2270" i="4" s="1"/>
  <c r="H2271" i="4" s="1"/>
  <c r="H2272" i="4" s="1"/>
  <c r="H2273" i="4" s="1"/>
  <c r="H2274" i="4" s="1"/>
  <c r="H2275" i="4" s="1"/>
  <c r="H2276" i="4" s="1"/>
  <c r="H2277" i="4" s="1"/>
  <c r="H2278" i="4" s="1"/>
  <c r="H2279" i="4" s="1"/>
  <c r="H2280" i="4" s="1"/>
  <c r="H2281" i="4" s="1"/>
  <c r="H2282" i="4" s="1"/>
  <c r="H2283" i="4" s="1"/>
  <c r="H2284" i="4" s="1"/>
  <c r="H2285" i="4" s="1"/>
  <c r="H2286" i="4" s="1"/>
  <c r="H2287" i="4" s="1"/>
  <c r="H2288" i="4" s="1"/>
  <c r="H2289" i="4" s="1"/>
  <c r="H2290" i="4" s="1"/>
  <c r="H2291" i="4" s="1"/>
  <c r="H2292" i="4" s="1"/>
  <c r="H2293" i="4" s="1"/>
  <c r="H2294" i="4" s="1"/>
  <c r="H2295" i="4" s="1"/>
  <c r="H2296" i="4" s="1"/>
  <c r="H2297" i="4" s="1"/>
  <c r="H2298" i="4" s="1"/>
  <c r="H2299" i="4" s="1"/>
  <c r="H2300" i="4" s="1"/>
  <c r="H2301" i="4" s="1"/>
  <c r="H2302" i="4" s="1"/>
  <c r="H2303" i="4" s="1"/>
  <c r="H2304" i="4" s="1"/>
  <c r="H2305" i="4" s="1"/>
  <c r="H2306" i="4" s="1"/>
  <c r="H2307" i="4" s="1"/>
  <c r="H2308" i="4" s="1"/>
  <c r="H2309" i="4" s="1"/>
  <c r="H2310" i="4" s="1"/>
  <c r="H1058" i="4"/>
  <c r="H1059" i="4" s="1"/>
  <c r="H1060" i="4" s="1"/>
  <c r="H1061" i="4" s="1"/>
  <c r="H1062" i="4" s="1"/>
  <c r="H1063" i="4" s="1"/>
  <c r="H1064" i="4" s="1"/>
  <c r="H1065" i="4" s="1"/>
  <c r="H1066" i="4" s="1"/>
  <c r="H1067" i="4" s="1"/>
  <c r="H1068" i="4" s="1"/>
  <c r="H1069" i="4" s="1"/>
  <c r="H1070" i="4" s="1"/>
  <c r="H1071" i="4" s="1"/>
  <c r="H1072" i="4" s="1"/>
  <c r="H1073" i="4" s="1"/>
  <c r="H1074" i="4" s="1"/>
  <c r="H1075" i="4" s="1"/>
  <c r="H1076" i="4" s="1"/>
  <c r="H1077" i="4" s="1"/>
  <c r="H1078" i="4" s="1"/>
  <c r="H1079" i="4" s="1"/>
  <c r="H1080" i="4" s="1"/>
  <c r="H1081" i="4" s="1"/>
  <c r="H1082" i="4" s="1"/>
  <c r="H1083" i="4" s="1"/>
  <c r="H1084" i="4" s="1"/>
  <c r="H1085" i="4" s="1"/>
  <c r="H1086" i="4" s="1"/>
  <c r="H1087" i="4" s="1"/>
  <c r="H1088" i="4" s="1"/>
  <c r="H1089" i="4" s="1"/>
  <c r="H1090" i="4" s="1"/>
  <c r="H1091" i="4" s="1"/>
  <c r="H1092" i="4" s="1"/>
  <c r="H1093" i="4" s="1"/>
  <c r="H1094" i="4" s="1"/>
  <c r="H1095" i="4" s="1"/>
  <c r="H1096" i="4" s="1"/>
  <c r="H1097" i="4" s="1"/>
  <c r="H1098" i="4" s="1"/>
  <c r="H1099" i="4" s="1"/>
  <c r="H1100" i="4" s="1"/>
  <c r="H1101" i="4" s="1"/>
  <c r="H1102" i="4" s="1"/>
  <c r="H1103" i="4" s="1"/>
  <c r="H1104" i="4" s="1"/>
  <c r="H1105" i="4" s="1"/>
  <c r="H1106" i="4" s="1"/>
  <c r="H1107" i="4" s="1"/>
  <c r="H1108" i="4" s="1"/>
  <c r="H1109" i="4" s="1"/>
  <c r="H1110" i="4" s="1"/>
  <c r="H1111" i="4" s="1"/>
  <c r="H1112" i="4" s="1"/>
  <c r="H1113" i="4" s="1"/>
  <c r="H1114" i="4" s="1"/>
  <c r="H1115" i="4" s="1"/>
  <c r="H1116" i="4" s="1"/>
  <c r="H1117" i="4" s="1"/>
  <c r="H1118" i="4" s="1"/>
  <c r="H1119" i="4" s="1"/>
  <c r="H1120" i="4" s="1"/>
  <c r="H1121" i="4" s="1"/>
  <c r="H1122" i="4" s="1"/>
  <c r="H2774" i="4"/>
  <c r="H2775" i="4" s="1"/>
  <c r="H2776" i="4" s="1"/>
  <c r="H2777" i="4" s="1"/>
  <c r="H2778" i="4" s="1"/>
  <c r="H2779" i="4" s="1"/>
  <c r="H2780" i="4" s="1"/>
  <c r="H2781" i="4" s="1"/>
  <c r="H2782" i="4" s="1"/>
  <c r="H2783" i="4" s="1"/>
  <c r="H2784" i="4" s="1"/>
  <c r="H2785" i="4" s="1"/>
  <c r="H2786" i="4" s="1"/>
  <c r="H2787" i="4" s="1"/>
  <c r="H2788" i="4" s="1"/>
  <c r="H2789" i="4" s="1"/>
  <c r="H2790" i="4" s="1"/>
  <c r="H2791" i="4" s="1"/>
  <c r="H2792" i="4" s="1"/>
  <c r="H2793" i="4" s="1"/>
  <c r="H2794" i="4" s="1"/>
  <c r="H2795" i="4" s="1"/>
  <c r="H2796" i="4" s="1"/>
  <c r="H2797" i="4" s="1"/>
  <c r="H2798" i="4" s="1"/>
  <c r="H2799" i="4" s="1"/>
  <c r="H2800" i="4" s="1"/>
  <c r="H2801" i="4" s="1"/>
  <c r="H2802" i="4" s="1"/>
  <c r="H2803" i="4" s="1"/>
  <c r="H2804" i="4" s="1"/>
  <c r="H2805" i="4" s="1"/>
  <c r="H2806" i="4" s="1"/>
  <c r="H2807" i="4" s="1"/>
  <c r="H2808" i="4" s="1"/>
  <c r="H2809" i="4" s="1"/>
  <c r="H2810" i="4" s="1"/>
  <c r="H2811" i="4" s="1"/>
  <c r="H2812" i="4" s="1"/>
  <c r="H2813" i="4" s="1"/>
  <c r="H2814" i="4" s="1"/>
  <c r="H2815" i="4" s="1"/>
  <c r="H2816" i="4" s="1"/>
  <c r="H2817" i="4" s="1"/>
  <c r="H2818" i="4" s="1"/>
  <c r="H2819" i="4" s="1"/>
  <c r="H2820" i="4" s="1"/>
  <c r="H2821" i="4" s="1"/>
  <c r="H2822" i="4" s="1"/>
  <c r="H2823" i="4" s="1"/>
  <c r="H2824" i="4" s="1"/>
  <c r="H2825" i="4" s="1"/>
  <c r="H2826" i="4" s="1"/>
  <c r="H2827" i="4" s="1"/>
  <c r="H2828" i="4" s="1"/>
  <c r="H2829" i="4" s="1"/>
  <c r="H2830" i="4" s="1"/>
  <c r="H2831" i="4" s="1"/>
  <c r="H2832" i="4" s="1"/>
  <c r="H2833" i="4" s="1"/>
  <c r="H2834" i="4" s="1"/>
  <c r="H2835" i="4" s="1"/>
  <c r="H2836" i="4" s="1"/>
  <c r="H2837" i="4" s="1"/>
  <c r="H2838" i="4" s="1"/>
  <c r="H728" i="4"/>
  <c r="H729" i="4" s="1"/>
  <c r="H730" i="4" s="1"/>
  <c r="H731" i="4" s="1"/>
  <c r="H732" i="4" s="1"/>
  <c r="H733" i="4" s="1"/>
  <c r="H734" i="4" s="1"/>
  <c r="H735" i="4" s="1"/>
  <c r="H736" i="4" s="1"/>
  <c r="H737" i="4" s="1"/>
  <c r="H738" i="4" s="1"/>
  <c r="H739" i="4" s="1"/>
  <c r="H740" i="4" s="1"/>
  <c r="H741" i="4" s="1"/>
  <c r="H742" i="4" s="1"/>
  <c r="H743" i="4" s="1"/>
  <c r="H744" i="4" s="1"/>
  <c r="H745" i="4" s="1"/>
  <c r="H746" i="4" s="1"/>
  <c r="H747" i="4" s="1"/>
  <c r="H748" i="4" s="1"/>
  <c r="H749" i="4" s="1"/>
  <c r="H750" i="4" s="1"/>
  <c r="H751" i="4" s="1"/>
  <c r="H752" i="4" s="1"/>
  <c r="H753" i="4" s="1"/>
  <c r="H754" i="4" s="1"/>
  <c r="H755" i="4" s="1"/>
  <c r="H756" i="4" s="1"/>
  <c r="H757" i="4" s="1"/>
  <c r="H758" i="4" s="1"/>
  <c r="H759" i="4" s="1"/>
  <c r="H760" i="4" s="1"/>
  <c r="H761" i="4" s="1"/>
  <c r="H762" i="4" s="1"/>
  <c r="H763" i="4" s="1"/>
  <c r="H764" i="4" s="1"/>
  <c r="H765" i="4" s="1"/>
  <c r="H766" i="4" s="1"/>
  <c r="H767" i="4" s="1"/>
  <c r="H768" i="4" s="1"/>
  <c r="H769" i="4" s="1"/>
  <c r="H770" i="4" s="1"/>
  <c r="H771" i="4" s="1"/>
  <c r="H772" i="4" s="1"/>
  <c r="H773" i="4" s="1"/>
  <c r="H774" i="4" s="1"/>
  <c r="H775" i="4" s="1"/>
  <c r="H776" i="4" s="1"/>
  <c r="H777" i="4" s="1"/>
  <c r="H778" i="4" s="1"/>
  <c r="H779" i="4" s="1"/>
  <c r="H780" i="4" s="1"/>
  <c r="H781" i="4" s="1"/>
  <c r="H782" i="4" s="1"/>
  <c r="H783" i="4" s="1"/>
  <c r="H784" i="4" s="1"/>
  <c r="H785" i="4" s="1"/>
  <c r="H786" i="4" s="1"/>
  <c r="H787" i="4" s="1"/>
  <c r="H788" i="4" s="1"/>
  <c r="H789" i="4" s="1"/>
  <c r="H790" i="4" s="1"/>
  <c r="H791" i="4" s="1"/>
  <c r="H792" i="4" s="1"/>
  <c r="H794" i="4"/>
  <c r="H795" i="4" s="1"/>
  <c r="H796" i="4" s="1"/>
  <c r="H797" i="4" s="1"/>
  <c r="H798" i="4" s="1"/>
  <c r="H799" i="4" s="1"/>
  <c r="H800" i="4" s="1"/>
  <c r="H801" i="4" s="1"/>
  <c r="H802" i="4" s="1"/>
  <c r="H803" i="4" s="1"/>
  <c r="H804" i="4" s="1"/>
  <c r="H805" i="4" s="1"/>
  <c r="H806" i="4" s="1"/>
  <c r="H807" i="4" s="1"/>
  <c r="H808" i="4" s="1"/>
  <c r="H809" i="4" s="1"/>
  <c r="H810" i="4" s="1"/>
  <c r="H811" i="4" s="1"/>
  <c r="H812" i="4" s="1"/>
  <c r="H813" i="4" s="1"/>
  <c r="H814" i="4" s="1"/>
  <c r="H815" i="4" s="1"/>
  <c r="H816" i="4" s="1"/>
  <c r="H817" i="4" s="1"/>
  <c r="H818" i="4" s="1"/>
  <c r="H819" i="4" s="1"/>
  <c r="H820" i="4" s="1"/>
  <c r="H821" i="4" s="1"/>
  <c r="H822" i="4" s="1"/>
  <c r="H823" i="4" s="1"/>
  <c r="H824" i="4" s="1"/>
  <c r="H825" i="4" s="1"/>
  <c r="H826" i="4" s="1"/>
  <c r="H827" i="4" s="1"/>
  <c r="H828" i="4" s="1"/>
  <c r="H829" i="4" s="1"/>
  <c r="H830" i="4" s="1"/>
  <c r="H831" i="4" s="1"/>
  <c r="H832" i="4" s="1"/>
  <c r="H833" i="4" s="1"/>
  <c r="H834" i="4" s="1"/>
  <c r="H835" i="4" s="1"/>
  <c r="H836" i="4" s="1"/>
  <c r="H837" i="4" s="1"/>
  <c r="H838" i="4" s="1"/>
  <c r="H839" i="4" s="1"/>
  <c r="H840" i="4" s="1"/>
  <c r="H841" i="4" s="1"/>
  <c r="H842" i="4" s="1"/>
  <c r="H843" i="4" s="1"/>
  <c r="H844" i="4" s="1"/>
  <c r="H845" i="4" s="1"/>
  <c r="H846" i="4" s="1"/>
  <c r="H847" i="4" s="1"/>
  <c r="H848" i="4" s="1"/>
  <c r="H849" i="4" s="1"/>
  <c r="H850" i="4" s="1"/>
  <c r="H851" i="4" s="1"/>
  <c r="H852" i="4" s="1"/>
  <c r="H853" i="4" s="1"/>
  <c r="H854" i="4" s="1"/>
  <c r="H855" i="4" s="1"/>
  <c r="H856" i="4" s="1"/>
  <c r="H857" i="4" s="1"/>
  <c r="H858" i="4" s="1"/>
  <c r="H1190" i="4"/>
  <c r="H1191" i="4" s="1"/>
  <c r="H1192" i="4" s="1"/>
  <c r="H1193" i="4" s="1"/>
  <c r="H1194" i="4" s="1"/>
  <c r="H1195" i="4" s="1"/>
  <c r="H1196" i="4" s="1"/>
  <c r="H1197" i="4" s="1"/>
  <c r="H1198" i="4" s="1"/>
  <c r="H1199" i="4" s="1"/>
  <c r="H1200" i="4" s="1"/>
  <c r="H1201" i="4" s="1"/>
  <c r="H1202" i="4" s="1"/>
  <c r="H1203" i="4" s="1"/>
  <c r="H1204" i="4" s="1"/>
  <c r="H1205" i="4" s="1"/>
  <c r="H1206" i="4" s="1"/>
  <c r="H1207" i="4" s="1"/>
  <c r="H1208" i="4" s="1"/>
  <c r="H1209" i="4" s="1"/>
  <c r="H1210" i="4" s="1"/>
  <c r="H1211" i="4" s="1"/>
  <c r="H1212" i="4" s="1"/>
  <c r="H1213" i="4" s="1"/>
  <c r="H1214" i="4" s="1"/>
  <c r="H1215" i="4" s="1"/>
  <c r="H1216" i="4" s="1"/>
  <c r="H1217" i="4" s="1"/>
  <c r="H1218" i="4" s="1"/>
  <c r="H1219" i="4" s="1"/>
  <c r="H1220" i="4" s="1"/>
  <c r="H1221" i="4" s="1"/>
  <c r="H1222" i="4" s="1"/>
  <c r="H1223" i="4" s="1"/>
  <c r="H1224" i="4" s="1"/>
  <c r="H1225" i="4" s="1"/>
  <c r="H1226" i="4" s="1"/>
  <c r="H1227" i="4" s="1"/>
  <c r="H1228" i="4" s="1"/>
  <c r="H1229" i="4" s="1"/>
  <c r="H1230" i="4" s="1"/>
  <c r="H1231" i="4" s="1"/>
  <c r="H1232" i="4" s="1"/>
  <c r="H1233" i="4" s="1"/>
  <c r="H1234" i="4" s="1"/>
  <c r="H1235" i="4" s="1"/>
  <c r="H1236" i="4" s="1"/>
  <c r="H1237" i="4" s="1"/>
  <c r="H1238" i="4" s="1"/>
  <c r="H1239" i="4" s="1"/>
  <c r="H1240" i="4" s="1"/>
  <c r="H1241" i="4" s="1"/>
  <c r="H1242" i="4" s="1"/>
  <c r="H1243" i="4" s="1"/>
  <c r="H1244" i="4" s="1"/>
  <c r="H1245" i="4" s="1"/>
  <c r="H1246" i="4" s="1"/>
  <c r="H1247" i="4" s="1"/>
  <c r="H1248" i="4" s="1"/>
  <c r="H1249" i="4" s="1"/>
  <c r="H1250" i="4" s="1"/>
  <c r="H1251" i="4" s="1"/>
  <c r="H1252" i="4" s="1"/>
  <c r="H1253" i="4" s="1"/>
  <c r="H1254" i="4" s="1"/>
  <c r="H1388" i="4"/>
  <c r="H1389" i="4" s="1"/>
  <c r="H1390" i="4" s="1"/>
  <c r="H1391" i="4" s="1"/>
  <c r="H1392" i="4" s="1"/>
  <c r="H1393" i="4" s="1"/>
  <c r="H1394" i="4" s="1"/>
  <c r="H1395" i="4" s="1"/>
  <c r="H1396" i="4" s="1"/>
  <c r="H1397" i="4" s="1"/>
  <c r="H1398" i="4" s="1"/>
  <c r="H1399" i="4" s="1"/>
  <c r="H1400" i="4" s="1"/>
  <c r="H1401" i="4" s="1"/>
  <c r="H1402" i="4" s="1"/>
  <c r="H1403" i="4" s="1"/>
  <c r="H1404" i="4" s="1"/>
  <c r="H1405" i="4" s="1"/>
  <c r="H1406" i="4" s="1"/>
  <c r="H1407" i="4" s="1"/>
  <c r="H1408" i="4" s="1"/>
  <c r="H1409" i="4" s="1"/>
  <c r="H1410" i="4" s="1"/>
  <c r="H1411" i="4" s="1"/>
  <c r="H1412" i="4" s="1"/>
  <c r="H1413" i="4" s="1"/>
  <c r="H1414" i="4" s="1"/>
  <c r="H1415" i="4" s="1"/>
  <c r="H1416" i="4" s="1"/>
  <c r="H1417" i="4" s="1"/>
  <c r="H1418" i="4" s="1"/>
  <c r="H1419" i="4" s="1"/>
  <c r="H1420" i="4" s="1"/>
  <c r="H1421" i="4" s="1"/>
  <c r="H1422" i="4" s="1"/>
  <c r="H1423" i="4" s="1"/>
  <c r="H1424" i="4" s="1"/>
  <c r="H1425" i="4" s="1"/>
  <c r="H1426" i="4" s="1"/>
  <c r="H1427" i="4" s="1"/>
  <c r="H1428" i="4" s="1"/>
  <c r="H1429" i="4" s="1"/>
  <c r="H1430" i="4" s="1"/>
  <c r="H1431" i="4" s="1"/>
  <c r="H1432" i="4" s="1"/>
  <c r="H1433" i="4" s="1"/>
  <c r="H1434" i="4" s="1"/>
  <c r="H1435" i="4" s="1"/>
  <c r="H1436" i="4" s="1"/>
  <c r="H1437" i="4" s="1"/>
  <c r="H1438" i="4" s="1"/>
  <c r="H1439" i="4" s="1"/>
  <c r="H1440" i="4" s="1"/>
  <c r="H1441" i="4" s="1"/>
  <c r="H1442" i="4" s="1"/>
  <c r="H1443" i="4" s="1"/>
  <c r="H1444" i="4" s="1"/>
  <c r="H1445" i="4" s="1"/>
  <c r="H1446" i="4" s="1"/>
  <c r="H1447" i="4" s="1"/>
  <c r="H1448" i="4" s="1"/>
  <c r="H1449" i="4" s="1"/>
  <c r="H1450" i="4" s="1"/>
  <c r="H1451" i="4" s="1"/>
  <c r="H1452" i="4" s="1"/>
  <c r="H1454" i="4"/>
  <c r="H1455" i="4" s="1"/>
  <c r="H1456" i="4" s="1"/>
  <c r="H1457" i="4" s="1"/>
  <c r="H1458" i="4" s="1"/>
  <c r="H1459" i="4" s="1"/>
  <c r="H1460" i="4" s="1"/>
  <c r="H1461" i="4" s="1"/>
  <c r="H1462" i="4" s="1"/>
  <c r="H1463" i="4" s="1"/>
  <c r="H1464" i="4" s="1"/>
  <c r="H1465" i="4" s="1"/>
  <c r="H1466" i="4" s="1"/>
  <c r="H1467" i="4" s="1"/>
  <c r="H1468" i="4" s="1"/>
  <c r="H1469" i="4" s="1"/>
  <c r="H1470" i="4" s="1"/>
  <c r="H1471" i="4" s="1"/>
  <c r="H1472" i="4" s="1"/>
  <c r="H1473" i="4" s="1"/>
  <c r="H1474" i="4" s="1"/>
  <c r="H1475" i="4" s="1"/>
  <c r="H1476" i="4" s="1"/>
  <c r="H1477" i="4" s="1"/>
  <c r="H1478" i="4" s="1"/>
  <c r="H1479" i="4" s="1"/>
  <c r="H1480" i="4" s="1"/>
  <c r="H1481" i="4" s="1"/>
  <c r="H1482" i="4" s="1"/>
  <c r="H1483" i="4" s="1"/>
  <c r="H1484" i="4" s="1"/>
  <c r="H1485" i="4" s="1"/>
  <c r="H1486" i="4" s="1"/>
  <c r="H1487" i="4" s="1"/>
  <c r="H1488" i="4" s="1"/>
  <c r="H1489" i="4" s="1"/>
  <c r="H1490" i="4" s="1"/>
  <c r="H1491" i="4" s="1"/>
  <c r="H1492" i="4" s="1"/>
  <c r="H1493" i="4" s="1"/>
  <c r="H1494" i="4" s="1"/>
  <c r="H1495" i="4" s="1"/>
  <c r="H1496" i="4" s="1"/>
  <c r="H1497" i="4" s="1"/>
  <c r="H1498" i="4" s="1"/>
  <c r="H1499" i="4" s="1"/>
  <c r="H1500" i="4" s="1"/>
  <c r="H1501" i="4" s="1"/>
  <c r="H1502" i="4" s="1"/>
  <c r="H1503" i="4" s="1"/>
  <c r="H1504" i="4" s="1"/>
  <c r="H1505" i="4" s="1"/>
  <c r="H1506" i="4" s="1"/>
  <c r="H1507" i="4" s="1"/>
  <c r="H1508" i="4" s="1"/>
  <c r="H1509" i="4" s="1"/>
  <c r="H1510" i="4" s="1"/>
  <c r="H1511" i="4" s="1"/>
  <c r="H1512" i="4" s="1"/>
  <c r="H1513" i="4" s="1"/>
  <c r="H1514" i="4" s="1"/>
  <c r="H1515" i="4" s="1"/>
  <c r="H1516" i="4" s="1"/>
  <c r="H1517" i="4" s="1"/>
  <c r="H1518" i="4" s="1"/>
  <c r="BU16" i="1" l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15" i="1"/>
  <c r="AY3" i="6"/>
  <c r="AY4" i="6"/>
  <c r="AY5" i="6"/>
  <c r="AY2" i="6"/>
  <c r="AX3" i="6"/>
  <c r="AX8" i="6" s="1"/>
  <c r="AZ8" i="6" s="1"/>
  <c r="AX4" i="6"/>
  <c r="AX9" i="6" s="1"/>
  <c r="AZ9" i="6" s="1"/>
  <c r="AX5" i="6"/>
  <c r="AX10" i="6" s="1"/>
  <c r="AZ10" i="6" s="1"/>
  <c r="AX2" i="6"/>
  <c r="AX7" i="6" s="1"/>
  <c r="AZ7" i="6" s="1"/>
  <c r="AU3" i="6"/>
  <c r="AU4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" i="6"/>
  <c r="AT3" i="6"/>
  <c r="AT29" i="6" s="1"/>
  <c r="AT4" i="6"/>
  <c r="AT30" i="6" s="1"/>
  <c r="AT5" i="6"/>
  <c r="AT34" i="6" s="1"/>
  <c r="AT6" i="6"/>
  <c r="AT7" i="6"/>
  <c r="AT8" i="6"/>
  <c r="AT35" i="6" s="1"/>
  <c r="AT9" i="6"/>
  <c r="AT10" i="6"/>
  <c r="AT11" i="6"/>
  <c r="AT12" i="6"/>
  <c r="AT13" i="6"/>
  <c r="AT14" i="6"/>
  <c r="AT15" i="6"/>
  <c r="AT16" i="6"/>
  <c r="AT31" i="6" s="1"/>
  <c r="AT17" i="6"/>
  <c r="AT18" i="6"/>
  <c r="AT33" i="6" s="1"/>
  <c r="AT19" i="6"/>
  <c r="AT20" i="6"/>
  <c r="AT21" i="6"/>
  <c r="AT22" i="6"/>
  <c r="AT23" i="6"/>
  <c r="AT2" i="6"/>
  <c r="AQ2" i="6"/>
  <c r="AN3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2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Q40" i="6"/>
  <c r="AM40" i="6" s="1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Q2" i="6"/>
  <c r="AQ3" i="6"/>
  <c r="AQ4" i="6"/>
  <c r="ED3" i="1"/>
  <c r="ED4" i="1"/>
  <c r="ED5" i="1"/>
  <c r="ED6" i="1"/>
  <c r="ED7" i="1"/>
  <c r="ED8" i="1"/>
  <c r="ED9" i="1"/>
  <c r="ED10" i="1"/>
  <c r="ED11" i="1"/>
  <c r="ED12" i="1"/>
  <c r="ED13" i="1"/>
  <c r="ED14" i="1"/>
  <c r="ED15" i="1"/>
  <c r="ED16" i="1"/>
  <c r="ED17" i="1"/>
  <c r="ED18" i="1"/>
  <c r="ED19" i="1"/>
  <c r="ED20" i="1"/>
  <c r="ED21" i="1"/>
  <c r="ED22" i="1"/>
  <c r="ED2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2" i="1"/>
  <c r="AM34" i="6" l="1"/>
  <c r="AM28" i="6"/>
  <c r="AM22" i="6"/>
  <c r="AM16" i="6"/>
  <c r="AM10" i="6"/>
  <c r="AM4" i="6"/>
  <c r="AV31" i="6"/>
  <c r="AV30" i="6"/>
  <c r="AV29" i="6"/>
  <c r="AM53" i="6"/>
  <c r="AM47" i="6"/>
  <c r="AM41" i="6"/>
  <c r="AM35" i="6"/>
  <c r="AM29" i="6"/>
  <c r="AM23" i="6"/>
  <c r="AM17" i="6"/>
  <c r="AM11" i="6"/>
  <c r="AM5" i="6"/>
  <c r="AM46" i="6"/>
  <c r="AM48" i="6"/>
  <c r="AM42" i="6"/>
  <c r="AM36" i="6"/>
  <c r="AM30" i="6"/>
  <c r="AM24" i="6"/>
  <c r="AM18" i="6"/>
  <c r="AM12" i="6"/>
  <c r="AM6" i="6"/>
  <c r="AT28" i="6"/>
  <c r="AM49" i="6"/>
  <c r="AM43" i="6"/>
  <c r="AM37" i="6"/>
  <c r="AM31" i="6"/>
  <c r="AM25" i="6"/>
  <c r="AM19" i="6"/>
  <c r="AM13" i="6"/>
  <c r="AM7" i="6"/>
  <c r="AM50" i="6"/>
  <c r="AM44" i="6"/>
  <c r="AM38" i="6"/>
  <c r="AM32" i="6"/>
  <c r="AM26" i="6"/>
  <c r="AM20" i="6"/>
  <c r="AM14" i="6"/>
  <c r="AM8" i="6"/>
  <c r="AT38" i="6"/>
  <c r="AT48" i="6" s="1"/>
  <c r="AM2" i="6"/>
  <c r="AM51" i="6"/>
  <c r="AM45" i="6"/>
  <c r="AM39" i="6"/>
  <c r="AM33" i="6"/>
  <c r="AM27" i="6"/>
  <c r="AM21" i="6"/>
  <c r="AM15" i="6"/>
  <c r="AM9" i="6"/>
  <c r="AM3" i="6"/>
  <c r="AV33" i="6"/>
  <c r="AT32" i="6"/>
  <c r="AM52" i="6"/>
  <c r="AV34" i="6"/>
  <c r="L591" i="4"/>
  <c r="L579" i="4"/>
  <c r="L567" i="4"/>
  <c r="L555" i="4"/>
  <c r="L566" i="4"/>
  <c r="L589" i="4"/>
  <c r="L577" i="4"/>
  <c r="L565" i="4"/>
  <c r="L553" i="4"/>
  <c r="L588" i="4"/>
  <c r="L576" i="4"/>
  <c r="L564" i="4"/>
  <c r="L552" i="4"/>
  <c r="L554" i="4"/>
  <c r="L587" i="4"/>
  <c r="L575" i="4"/>
  <c r="L563" i="4"/>
  <c r="L551" i="4"/>
  <c r="L590" i="4"/>
  <c r="L586" i="4"/>
  <c r="L574" i="4"/>
  <c r="L562" i="4"/>
  <c r="L550" i="4"/>
  <c r="L585" i="4"/>
  <c r="L573" i="4"/>
  <c r="L561" i="4"/>
  <c r="L549" i="4"/>
  <c r="L578" i="4"/>
  <c r="L584" i="4"/>
  <c r="L572" i="4"/>
  <c r="L560" i="4"/>
  <c r="L548" i="4"/>
  <c r="ED24" i="1"/>
  <c r="L543" i="4"/>
  <c r="L583" i="4"/>
  <c r="L571" i="4"/>
  <c r="L559" i="4"/>
  <c r="L547" i="4"/>
  <c r="L594" i="4"/>
  <c r="L582" i="4"/>
  <c r="L570" i="4"/>
  <c r="L558" i="4"/>
  <c r="L546" i="4"/>
  <c r="L593" i="4"/>
  <c r="L581" i="4"/>
  <c r="L569" i="4"/>
  <c r="L557" i="4"/>
  <c r="L545" i="4"/>
  <c r="L592" i="4"/>
  <c r="L580" i="4"/>
  <c r="L568" i="4"/>
  <c r="L556" i="4"/>
  <c r="L544" i="4"/>
  <c r="BP3" i="1"/>
  <c r="BM4" i="1"/>
  <c r="BP4" i="1"/>
  <c r="BP5" i="1"/>
  <c r="BR5" i="1"/>
  <c r="BP6" i="1"/>
  <c r="BQ7" i="1"/>
  <c r="BU7" i="1"/>
  <c r="BQ8" i="1"/>
  <c r="BT8" i="1"/>
  <c r="BP9" i="1"/>
  <c r="BU9" i="1"/>
  <c r="BN10" i="1"/>
  <c r="BP10" i="1"/>
  <c r="BQ10" i="1"/>
  <c r="BR10" i="1"/>
  <c r="BP11" i="1"/>
  <c r="BQ11" i="1"/>
  <c r="BP12" i="1"/>
  <c r="BP14" i="1"/>
  <c r="BU14" i="1"/>
  <c r="BL3" i="1"/>
  <c r="BN3" i="1"/>
  <c r="BO3" i="1"/>
  <c r="BQ3" i="1"/>
  <c r="BN4" i="1"/>
  <c r="BT5" i="1"/>
  <c r="BU5" i="1"/>
  <c r="BR6" i="1"/>
  <c r="BP7" i="1"/>
  <c r="BR7" i="1"/>
  <c r="BT7" i="1"/>
  <c r="BM8" i="1"/>
  <c r="BN8" i="1"/>
  <c r="BO8" i="1"/>
  <c r="BP8" i="1"/>
  <c r="BR8" i="1"/>
  <c r="BS8" i="1"/>
  <c r="BL9" i="1"/>
  <c r="BU12" i="1"/>
  <c r="BM13" i="1"/>
  <c r="BP13" i="1"/>
  <c r="BR13" i="1"/>
  <c r="BP2" i="1"/>
  <c r="BQ2" i="1"/>
  <c r="BT2" i="1"/>
  <c r="AT42" i="6" l="1"/>
  <c r="AT43" i="6"/>
  <c r="AT44" i="6"/>
  <c r="AT46" i="6"/>
  <c r="AT41" i="6"/>
  <c r="AV28" i="6"/>
  <c r="AT47" i="6"/>
  <c r="AT45" i="6"/>
  <c r="AV32" i="6"/>
  <c r="L475" i="4"/>
  <c r="L937" i="4"/>
  <c r="L1399" i="4"/>
  <c r="L2059" i="4"/>
  <c r="L2125" i="4"/>
  <c r="L2257" i="4"/>
  <c r="L2191" i="4"/>
  <c r="L931" i="4"/>
  <c r="L469" i="4"/>
  <c r="L2119" i="4"/>
  <c r="L2251" i="4"/>
  <c r="L1393" i="4"/>
  <c r="L2053" i="4"/>
  <c r="L2185" i="4"/>
  <c r="L403" i="4"/>
  <c r="L1921" i="4"/>
  <c r="L1789" i="4"/>
  <c r="L1987" i="4"/>
  <c r="L1855" i="4"/>
  <c r="L468" i="4"/>
  <c r="L930" i="4"/>
  <c r="L2250" i="4"/>
  <c r="L1392" i="4"/>
  <c r="L2052" i="4"/>
  <c r="L2184" i="4"/>
  <c r="L2118" i="4"/>
  <c r="L533" i="4"/>
  <c r="L472" i="4"/>
  <c r="L934" i="4"/>
  <c r="L1396" i="4"/>
  <c r="L2122" i="4"/>
  <c r="L2056" i="4"/>
  <c r="L2188" i="4"/>
  <c r="L2254" i="4"/>
  <c r="L141" i="4"/>
  <c r="L9" i="4"/>
  <c r="L75" i="4"/>
  <c r="L801" i="4"/>
  <c r="L669" i="4"/>
  <c r="L735" i="4"/>
  <c r="L1329" i="4"/>
  <c r="L1197" i="4"/>
  <c r="L1263" i="4"/>
  <c r="L406" i="4"/>
  <c r="L1924" i="4"/>
  <c r="L1792" i="4"/>
  <c r="L1990" i="4"/>
  <c r="L1858" i="4"/>
  <c r="L268" i="4"/>
  <c r="L862" i="4"/>
  <c r="L2446" i="4"/>
  <c r="L2314" i="4"/>
  <c r="L2380" i="4"/>
  <c r="L2512" i="4"/>
  <c r="L202" i="4"/>
  <c r="L994" i="4"/>
  <c r="L2710" i="4"/>
  <c r="L2578" i="4"/>
  <c r="L2644" i="4"/>
  <c r="L2776" i="4"/>
  <c r="L1456" i="4"/>
  <c r="L407" i="4"/>
  <c r="L1991" i="4"/>
  <c r="L1793" i="4"/>
  <c r="L1859" i="4"/>
  <c r="L1925" i="4"/>
  <c r="L929" i="4"/>
  <c r="L467" i="4"/>
  <c r="L2051" i="4"/>
  <c r="L2183" i="4"/>
  <c r="L2117" i="4"/>
  <c r="L1391" i="4"/>
  <c r="L2249" i="4"/>
  <c r="L470" i="4"/>
  <c r="L2054" i="4"/>
  <c r="L1394" i="4"/>
  <c r="L2186" i="4"/>
  <c r="L932" i="4"/>
  <c r="L2252" i="4"/>
  <c r="L2120" i="4"/>
  <c r="L399" i="4"/>
  <c r="L1851" i="4"/>
  <c r="L1983" i="4"/>
  <c r="L1785" i="4"/>
  <c r="L1917" i="4"/>
  <c r="L274" i="4"/>
  <c r="L868" i="4"/>
  <c r="L2452" i="4"/>
  <c r="L2386" i="4"/>
  <c r="L2518" i="4"/>
  <c r="L2320" i="4"/>
  <c r="L211" i="4"/>
  <c r="L1465" i="4"/>
  <c r="L2719" i="4"/>
  <c r="L1003" i="4"/>
  <c r="L2587" i="4"/>
  <c r="L2653" i="4"/>
  <c r="L2785" i="4"/>
  <c r="L540" i="4"/>
  <c r="L1064" i="4"/>
  <c r="L333" i="4"/>
  <c r="L537" i="4"/>
  <c r="L1589" i="4"/>
  <c r="L1721" i="4"/>
  <c r="L1655" i="4"/>
  <c r="L338" i="4"/>
  <c r="L267" i="4"/>
  <c r="L861" i="4"/>
  <c r="L2313" i="4"/>
  <c r="L2379" i="4"/>
  <c r="L2445" i="4"/>
  <c r="L2511" i="4"/>
  <c r="L1718" i="4"/>
  <c r="L1652" i="4"/>
  <c r="L1586" i="4"/>
  <c r="L272" i="4"/>
  <c r="L866" i="4"/>
  <c r="L2516" i="4"/>
  <c r="L2318" i="4"/>
  <c r="L2450" i="4"/>
  <c r="L2384" i="4"/>
  <c r="L135" i="4"/>
  <c r="L69" i="4"/>
  <c r="L795" i="4"/>
  <c r="L729" i="4"/>
  <c r="L663" i="4"/>
  <c r="L3" i="4"/>
  <c r="L1323" i="4"/>
  <c r="L1257" i="4"/>
  <c r="L1191" i="4"/>
  <c r="L1724" i="4"/>
  <c r="L1658" i="4"/>
  <c r="L1592" i="4"/>
  <c r="L398" i="4"/>
  <c r="L1982" i="4"/>
  <c r="L1784" i="4"/>
  <c r="L1916" i="4"/>
  <c r="L1850" i="4"/>
  <c r="L206" i="4"/>
  <c r="L1460" i="4"/>
  <c r="L998" i="4"/>
  <c r="L2780" i="4"/>
  <c r="L2582" i="4"/>
  <c r="L2714" i="4"/>
  <c r="L2648" i="4"/>
  <c r="L542" i="4"/>
  <c r="L404" i="4"/>
  <c r="L1988" i="4"/>
  <c r="L1790" i="4"/>
  <c r="L1922" i="4"/>
  <c r="L1856" i="4"/>
  <c r="L1657" i="4"/>
  <c r="L1591" i="4"/>
  <c r="L1723" i="4"/>
  <c r="L535" i="4"/>
  <c r="BU13" i="1"/>
  <c r="BQ13" i="1"/>
  <c r="BS10" i="1"/>
  <c r="BO7" i="1"/>
  <c r="BT13" i="1"/>
  <c r="BT12" i="1"/>
  <c r="BL13" i="1"/>
  <c r="BM9" i="1"/>
  <c r="BS12" i="1"/>
  <c r="BL5" i="1"/>
  <c r="BO2" i="1"/>
  <c r="BS6" i="1"/>
  <c r="BT9" i="1"/>
  <c r="BR4" i="1"/>
  <c r="BL2" i="1"/>
  <c r="BS9" i="1"/>
  <c r="BN7" i="1"/>
  <c r="BQ4" i="1"/>
  <c r="BR9" i="1"/>
  <c r="BM7" i="1"/>
  <c r="BS4" i="1"/>
  <c r="BS14" i="1"/>
  <c r="BM12" i="1"/>
  <c r="BQ9" i="1"/>
  <c r="BL7" i="1"/>
  <c r="BS5" i="1"/>
  <c r="BR14" i="1"/>
  <c r="BL12" i="1"/>
  <c r="BT6" i="1"/>
  <c r="BT14" i="1"/>
  <c r="BS11" i="1"/>
  <c r="BN12" i="1"/>
  <c r="BT11" i="1"/>
  <c r="BN9" i="1"/>
  <c r="BO4" i="1"/>
  <c r="BO14" i="1"/>
  <c r="BR11" i="1"/>
  <c r="BT3" i="1"/>
  <c r="BQ14" i="1"/>
  <c r="BM14" i="1"/>
  <c r="BO6" i="1"/>
  <c r="BS3" i="1"/>
  <c r="BS2" i="1"/>
  <c r="BL4" i="1"/>
  <c r="BL14" i="1"/>
  <c r="BO11" i="1"/>
  <c r="BT4" i="1"/>
  <c r="BU11" i="1"/>
  <c r="BN14" i="1"/>
  <c r="BN11" i="1"/>
  <c r="BN2" i="1"/>
  <c r="BS13" i="1"/>
  <c r="BM11" i="1"/>
  <c r="BU10" i="1"/>
  <c r="BO9" i="1"/>
  <c r="BL11" i="1"/>
  <c r="BU8" i="1"/>
  <c r="BR12" i="1"/>
  <c r="BT10" i="1"/>
  <c r="BM2" i="1"/>
  <c r="BO13" i="1"/>
  <c r="BO5" i="1"/>
  <c r="BU4" i="1"/>
  <c r="BN13" i="1"/>
  <c r="BS7" i="1"/>
  <c r="BO10" i="1"/>
  <c r="BN5" i="1"/>
  <c r="BU3" i="1"/>
  <c r="BL8" i="1"/>
  <c r="BM5" i="1"/>
  <c r="BU2" i="1"/>
  <c r="BU6" i="1"/>
  <c r="BM10" i="1"/>
  <c r="BL10" i="1"/>
  <c r="BR3" i="1"/>
  <c r="BQ6" i="1"/>
  <c r="BN6" i="1"/>
  <c r="BM6" i="1"/>
  <c r="BQ12" i="1"/>
  <c r="BL6" i="1"/>
  <c r="BR2" i="1"/>
  <c r="BM3" i="1"/>
  <c r="BO12" i="1"/>
  <c r="BQ5" i="1"/>
  <c r="R8" i="1"/>
  <c r="R48" i="1"/>
  <c r="R47" i="1"/>
  <c r="R46" i="1"/>
  <c r="R45" i="1"/>
  <c r="R44" i="1"/>
  <c r="R41" i="1"/>
  <c r="R40" i="1"/>
  <c r="R39" i="1"/>
  <c r="R38" i="1"/>
  <c r="R37" i="1"/>
  <c r="R36" i="1"/>
  <c r="R34" i="1"/>
  <c r="R33" i="1"/>
  <c r="R32" i="1"/>
  <c r="R31" i="1"/>
  <c r="R30" i="1"/>
  <c r="R29" i="1"/>
  <c r="R27" i="1"/>
  <c r="R26" i="1"/>
  <c r="R24" i="1"/>
  <c r="R23" i="1"/>
  <c r="R22" i="1"/>
  <c r="R20" i="1"/>
  <c r="R19" i="1"/>
  <c r="R17" i="1"/>
  <c r="R16" i="1"/>
  <c r="R15" i="1"/>
  <c r="R14" i="1"/>
  <c r="R13" i="1"/>
  <c r="R11" i="1"/>
  <c r="R10" i="1"/>
  <c r="R3" i="1"/>
  <c r="R4" i="1"/>
  <c r="R5" i="1"/>
  <c r="R6" i="1"/>
  <c r="R7" i="1"/>
  <c r="R2" i="1"/>
  <c r="AT2" i="1"/>
  <c r="AQ2" i="1"/>
  <c r="L205" i="4" l="1"/>
  <c r="L997" i="4"/>
  <c r="L1459" i="4"/>
  <c r="L2713" i="4"/>
  <c r="L2647" i="4"/>
  <c r="L2581" i="4"/>
  <c r="L2779" i="4"/>
  <c r="K2642" i="4"/>
  <c r="K2643" i="4" s="1"/>
  <c r="K2644" i="4" s="1"/>
  <c r="K2645" i="4" s="1"/>
  <c r="K2646" i="4" s="1"/>
  <c r="K2647" i="4" s="1"/>
  <c r="K2648" i="4" s="1"/>
  <c r="K2649" i="4" s="1"/>
  <c r="K2650" i="4" s="1"/>
  <c r="K2651" i="4" s="1"/>
  <c r="K2652" i="4" s="1"/>
  <c r="K2653" i="4" s="1"/>
  <c r="K2654" i="4" s="1"/>
  <c r="K2655" i="4" s="1"/>
  <c r="K2656" i="4" s="1"/>
  <c r="K2657" i="4" s="1"/>
  <c r="K2658" i="4" s="1"/>
  <c r="K2659" i="4" s="1"/>
  <c r="K2660" i="4" s="1"/>
  <c r="K2661" i="4" s="1"/>
  <c r="K2662" i="4" s="1"/>
  <c r="K2663" i="4" s="1"/>
  <c r="K2664" i="4" s="1"/>
  <c r="K2665" i="4" s="1"/>
  <c r="K2666" i="4" s="1"/>
  <c r="K2667" i="4" s="1"/>
  <c r="K2668" i="4" s="1"/>
  <c r="K2669" i="4" s="1"/>
  <c r="K2670" i="4" s="1"/>
  <c r="K2671" i="4" s="1"/>
  <c r="K2672" i="4" s="1"/>
  <c r="K2673" i="4" s="1"/>
  <c r="K2674" i="4" s="1"/>
  <c r="K2675" i="4" s="1"/>
  <c r="K2676" i="4" s="1"/>
  <c r="K2677" i="4" s="1"/>
  <c r="K2678" i="4" s="1"/>
  <c r="K2679" i="4" s="1"/>
  <c r="K2680" i="4" s="1"/>
  <c r="K2681" i="4" s="1"/>
  <c r="K2682" i="4" s="1"/>
  <c r="K2683" i="4" s="1"/>
  <c r="K2684" i="4" s="1"/>
  <c r="K2685" i="4" s="1"/>
  <c r="K2686" i="4" s="1"/>
  <c r="K2687" i="4" s="1"/>
  <c r="K2688" i="4" s="1"/>
  <c r="K2689" i="4" s="1"/>
  <c r="K2690" i="4" s="1"/>
  <c r="K2691" i="4" s="1"/>
  <c r="K2692" i="4" s="1"/>
  <c r="K2693" i="4" s="1"/>
  <c r="K2694" i="4" s="1"/>
  <c r="K2695" i="4" s="1"/>
  <c r="K2696" i="4" s="1"/>
  <c r="K2697" i="4" s="1"/>
  <c r="K2698" i="4" s="1"/>
  <c r="K2699" i="4" s="1"/>
  <c r="K2700" i="4" s="1"/>
  <c r="K2701" i="4" s="1"/>
  <c r="K2702" i="4" s="1"/>
  <c r="K2703" i="4" s="1"/>
  <c r="K2704" i="4" s="1"/>
  <c r="K2705" i="4" s="1"/>
  <c r="K2706" i="4" s="1"/>
  <c r="K398" i="4"/>
  <c r="K399" i="4" s="1"/>
  <c r="K400" i="4" s="1"/>
  <c r="K401" i="4" s="1"/>
  <c r="K402" i="4" s="1"/>
  <c r="K403" i="4" s="1"/>
  <c r="K404" i="4" s="1"/>
  <c r="K405" i="4" s="1"/>
  <c r="K406" i="4" s="1"/>
  <c r="K407" i="4" s="1"/>
  <c r="K408" i="4" s="1"/>
  <c r="K409" i="4" s="1"/>
  <c r="K410" i="4" s="1"/>
  <c r="K411" i="4" s="1"/>
  <c r="K412" i="4" s="1"/>
  <c r="K413" i="4" s="1"/>
  <c r="K414" i="4" s="1"/>
  <c r="K415" i="4" s="1"/>
  <c r="K416" i="4" s="1"/>
  <c r="K417" i="4" s="1"/>
  <c r="K418" i="4" s="1"/>
  <c r="K419" i="4" s="1"/>
  <c r="K420" i="4" s="1"/>
  <c r="K421" i="4" s="1"/>
  <c r="K422" i="4" s="1"/>
  <c r="K423" i="4" s="1"/>
  <c r="K424" i="4" s="1"/>
  <c r="K425" i="4" s="1"/>
  <c r="K426" i="4" s="1"/>
  <c r="K427" i="4" s="1"/>
  <c r="K428" i="4" s="1"/>
  <c r="K429" i="4" s="1"/>
  <c r="K430" i="4" s="1"/>
  <c r="K431" i="4" s="1"/>
  <c r="K432" i="4" s="1"/>
  <c r="K433" i="4" s="1"/>
  <c r="K434" i="4" s="1"/>
  <c r="K435" i="4" s="1"/>
  <c r="K436" i="4" s="1"/>
  <c r="K437" i="4" s="1"/>
  <c r="K438" i="4" s="1"/>
  <c r="K439" i="4" s="1"/>
  <c r="K440" i="4" s="1"/>
  <c r="K441" i="4" s="1"/>
  <c r="K442" i="4" s="1"/>
  <c r="K443" i="4" s="1"/>
  <c r="K444" i="4" s="1"/>
  <c r="K445" i="4" s="1"/>
  <c r="K446" i="4" s="1"/>
  <c r="K447" i="4" s="1"/>
  <c r="K448" i="4" s="1"/>
  <c r="K449" i="4" s="1"/>
  <c r="K450" i="4" s="1"/>
  <c r="K451" i="4" s="1"/>
  <c r="K452" i="4" s="1"/>
  <c r="K453" i="4" s="1"/>
  <c r="K454" i="4" s="1"/>
  <c r="K455" i="4" s="1"/>
  <c r="K456" i="4" s="1"/>
  <c r="K457" i="4" s="1"/>
  <c r="K458" i="4" s="1"/>
  <c r="K459" i="4" s="1"/>
  <c r="K460" i="4" s="1"/>
  <c r="K461" i="4" s="1"/>
  <c r="K462" i="4" s="1"/>
  <c r="K728" i="4"/>
  <c r="K729" i="4" s="1"/>
  <c r="K730" i="4" s="1"/>
  <c r="K731" i="4" s="1"/>
  <c r="K732" i="4" s="1"/>
  <c r="K733" i="4" s="1"/>
  <c r="K734" i="4" s="1"/>
  <c r="K735" i="4" s="1"/>
  <c r="K736" i="4" s="1"/>
  <c r="K737" i="4" s="1"/>
  <c r="K738" i="4" s="1"/>
  <c r="K739" i="4" s="1"/>
  <c r="K740" i="4" s="1"/>
  <c r="K741" i="4" s="1"/>
  <c r="K742" i="4" s="1"/>
  <c r="K743" i="4" s="1"/>
  <c r="K744" i="4" s="1"/>
  <c r="K745" i="4" s="1"/>
  <c r="K746" i="4" s="1"/>
  <c r="K747" i="4" s="1"/>
  <c r="K748" i="4" s="1"/>
  <c r="K749" i="4" s="1"/>
  <c r="K750" i="4" s="1"/>
  <c r="K751" i="4" s="1"/>
  <c r="K752" i="4" s="1"/>
  <c r="K753" i="4" s="1"/>
  <c r="K754" i="4" s="1"/>
  <c r="K755" i="4" s="1"/>
  <c r="K756" i="4" s="1"/>
  <c r="K757" i="4" s="1"/>
  <c r="K758" i="4" s="1"/>
  <c r="K759" i="4" s="1"/>
  <c r="K760" i="4" s="1"/>
  <c r="K761" i="4" s="1"/>
  <c r="K762" i="4" s="1"/>
  <c r="K763" i="4" s="1"/>
  <c r="K764" i="4" s="1"/>
  <c r="K765" i="4" s="1"/>
  <c r="K766" i="4" s="1"/>
  <c r="K767" i="4" s="1"/>
  <c r="K768" i="4" s="1"/>
  <c r="K769" i="4" s="1"/>
  <c r="K770" i="4" s="1"/>
  <c r="K771" i="4" s="1"/>
  <c r="K772" i="4" s="1"/>
  <c r="K773" i="4" s="1"/>
  <c r="K774" i="4" s="1"/>
  <c r="K775" i="4" s="1"/>
  <c r="K776" i="4" s="1"/>
  <c r="K777" i="4" s="1"/>
  <c r="K778" i="4" s="1"/>
  <c r="K779" i="4" s="1"/>
  <c r="K780" i="4" s="1"/>
  <c r="K781" i="4" s="1"/>
  <c r="K782" i="4" s="1"/>
  <c r="K783" i="4" s="1"/>
  <c r="K784" i="4" s="1"/>
  <c r="K785" i="4" s="1"/>
  <c r="K786" i="4" s="1"/>
  <c r="K787" i="4" s="1"/>
  <c r="K788" i="4" s="1"/>
  <c r="K789" i="4" s="1"/>
  <c r="K790" i="4" s="1"/>
  <c r="K791" i="4" s="1"/>
  <c r="K792" i="4" s="1"/>
  <c r="L408" i="4"/>
  <c r="L1860" i="4"/>
  <c r="L1794" i="4"/>
  <c r="L1926" i="4"/>
  <c r="L1992" i="4"/>
  <c r="L269" i="4"/>
  <c r="L863" i="4"/>
  <c r="L2513" i="4"/>
  <c r="L2315" i="4"/>
  <c r="L2447" i="4"/>
  <c r="L2381" i="4"/>
  <c r="L339" i="4"/>
  <c r="L1058" i="4"/>
  <c r="L1067" i="4"/>
  <c r="L471" i="4"/>
  <c r="L933" i="4"/>
  <c r="L2055" i="4"/>
  <c r="L2253" i="4"/>
  <c r="L1395" i="4"/>
  <c r="L2121" i="4"/>
  <c r="L2187" i="4"/>
  <c r="L13" i="4"/>
  <c r="L145" i="4"/>
  <c r="L673" i="4"/>
  <c r="L739" i="4"/>
  <c r="L805" i="4"/>
  <c r="L79" i="4"/>
  <c r="L1201" i="4"/>
  <c r="L1333" i="4"/>
  <c r="L1267" i="4"/>
  <c r="K2378" i="4"/>
  <c r="K2379" i="4" s="1"/>
  <c r="K2380" i="4" s="1"/>
  <c r="K2381" i="4" s="1"/>
  <c r="K2382" i="4" s="1"/>
  <c r="K2383" i="4" s="1"/>
  <c r="K2384" i="4" s="1"/>
  <c r="K2385" i="4" s="1"/>
  <c r="K2386" i="4" s="1"/>
  <c r="K2387" i="4" s="1"/>
  <c r="K2388" i="4" s="1"/>
  <c r="K2389" i="4" s="1"/>
  <c r="K2390" i="4" s="1"/>
  <c r="K2391" i="4" s="1"/>
  <c r="K2392" i="4" s="1"/>
  <c r="K2393" i="4" s="1"/>
  <c r="K2394" i="4" s="1"/>
  <c r="K2395" i="4" s="1"/>
  <c r="K2396" i="4" s="1"/>
  <c r="K2397" i="4" s="1"/>
  <c r="K2398" i="4" s="1"/>
  <c r="K2399" i="4" s="1"/>
  <c r="K2400" i="4" s="1"/>
  <c r="K2401" i="4" s="1"/>
  <c r="K2402" i="4" s="1"/>
  <c r="K2403" i="4" s="1"/>
  <c r="K2404" i="4" s="1"/>
  <c r="K2405" i="4" s="1"/>
  <c r="K2406" i="4" s="1"/>
  <c r="K2407" i="4" s="1"/>
  <c r="K2408" i="4" s="1"/>
  <c r="K2409" i="4" s="1"/>
  <c r="K2410" i="4" s="1"/>
  <c r="K2411" i="4" s="1"/>
  <c r="K2412" i="4" s="1"/>
  <c r="K2413" i="4" s="1"/>
  <c r="K2414" i="4" s="1"/>
  <c r="K2415" i="4" s="1"/>
  <c r="K2416" i="4" s="1"/>
  <c r="K2417" i="4" s="1"/>
  <c r="K2418" i="4" s="1"/>
  <c r="K2419" i="4" s="1"/>
  <c r="K2420" i="4" s="1"/>
  <c r="K2421" i="4" s="1"/>
  <c r="K2422" i="4" s="1"/>
  <c r="K2423" i="4" s="1"/>
  <c r="K2424" i="4" s="1"/>
  <c r="K2425" i="4" s="1"/>
  <c r="K2426" i="4" s="1"/>
  <c r="K2427" i="4" s="1"/>
  <c r="K2428" i="4" s="1"/>
  <c r="K2429" i="4" s="1"/>
  <c r="K2430" i="4" s="1"/>
  <c r="K2431" i="4" s="1"/>
  <c r="K2432" i="4" s="1"/>
  <c r="K2433" i="4" s="1"/>
  <c r="K2434" i="4" s="1"/>
  <c r="K2435" i="4" s="1"/>
  <c r="K2436" i="4" s="1"/>
  <c r="K2437" i="4" s="1"/>
  <c r="K2438" i="4" s="1"/>
  <c r="K2439" i="4" s="1"/>
  <c r="K2440" i="4" s="1"/>
  <c r="K2441" i="4" s="1"/>
  <c r="K2442" i="4" s="1"/>
  <c r="L531" i="4"/>
  <c r="K464" i="4"/>
  <c r="K465" i="4" s="1"/>
  <c r="K466" i="4" s="1"/>
  <c r="K467" i="4" s="1"/>
  <c r="K468" i="4" s="1"/>
  <c r="K469" i="4" s="1"/>
  <c r="K470" i="4" s="1"/>
  <c r="K471" i="4" s="1"/>
  <c r="K472" i="4" s="1"/>
  <c r="K473" i="4" s="1"/>
  <c r="K474" i="4" s="1"/>
  <c r="K475" i="4" s="1"/>
  <c r="K476" i="4" s="1"/>
  <c r="K477" i="4" s="1"/>
  <c r="K478" i="4" s="1"/>
  <c r="K479" i="4" s="1"/>
  <c r="K480" i="4" s="1"/>
  <c r="K481" i="4" s="1"/>
  <c r="K482" i="4" s="1"/>
  <c r="K483" i="4" s="1"/>
  <c r="K484" i="4" s="1"/>
  <c r="K485" i="4" s="1"/>
  <c r="K486" i="4" s="1"/>
  <c r="K487" i="4" s="1"/>
  <c r="K488" i="4" s="1"/>
  <c r="K489" i="4" s="1"/>
  <c r="K490" i="4" s="1"/>
  <c r="K491" i="4" s="1"/>
  <c r="K492" i="4" s="1"/>
  <c r="K493" i="4" s="1"/>
  <c r="K494" i="4" s="1"/>
  <c r="K495" i="4" s="1"/>
  <c r="K496" i="4" s="1"/>
  <c r="K497" i="4" s="1"/>
  <c r="K498" i="4" s="1"/>
  <c r="K499" i="4" s="1"/>
  <c r="K500" i="4" s="1"/>
  <c r="K501" i="4" s="1"/>
  <c r="K502" i="4" s="1"/>
  <c r="K503" i="4" s="1"/>
  <c r="K504" i="4" s="1"/>
  <c r="K505" i="4" s="1"/>
  <c r="K506" i="4" s="1"/>
  <c r="K507" i="4" s="1"/>
  <c r="K508" i="4" s="1"/>
  <c r="K509" i="4" s="1"/>
  <c r="K510" i="4" s="1"/>
  <c r="K511" i="4" s="1"/>
  <c r="K512" i="4" s="1"/>
  <c r="K513" i="4" s="1"/>
  <c r="K514" i="4" s="1"/>
  <c r="K515" i="4" s="1"/>
  <c r="K516" i="4" s="1"/>
  <c r="K517" i="4" s="1"/>
  <c r="K518" i="4" s="1"/>
  <c r="K519" i="4" s="1"/>
  <c r="K520" i="4" s="1"/>
  <c r="K521" i="4" s="1"/>
  <c r="K522" i="4" s="1"/>
  <c r="K523" i="4" s="1"/>
  <c r="K524" i="4" s="1"/>
  <c r="K525" i="4" s="1"/>
  <c r="K526" i="4" s="1"/>
  <c r="K527" i="4" s="1"/>
  <c r="K528" i="4" s="1"/>
  <c r="K794" i="4"/>
  <c r="K795" i="4" s="1"/>
  <c r="K796" i="4" s="1"/>
  <c r="K797" i="4" s="1"/>
  <c r="K798" i="4" s="1"/>
  <c r="K799" i="4" s="1"/>
  <c r="K800" i="4" s="1"/>
  <c r="K801" i="4" s="1"/>
  <c r="K802" i="4" s="1"/>
  <c r="K803" i="4" s="1"/>
  <c r="K804" i="4" s="1"/>
  <c r="K805" i="4" s="1"/>
  <c r="K806" i="4" s="1"/>
  <c r="K807" i="4" s="1"/>
  <c r="K808" i="4" s="1"/>
  <c r="K809" i="4" s="1"/>
  <c r="K810" i="4" s="1"/>
  <c r="K811" i="4" s="1"/>
  <c r="K812" i="4" s="1"/>
  <c r="K813" i="4" s="1"/>
  <c r="K814" i="4" s="1"/>
  <c r="K815" i="4" s="1"/>
  <c r="K816" i="4" s="1"/>
  <c r="K817" i="4" s="1"/>
  <c r="K818" i="4" s="1"/>
  <c r="K819" i="4" s="1"/>
  <c r="K820" i="4" s="1"/>
  <c r="K821" i="4" s="1"/>
  <c r="K822" i="4" s="1"/>
  <c r="K823" i="4" s="1"/>
  <c r="K824" i="4" s="1"/>
  <c r="K825" i="4" s="1"/>
  <c r="K826" i="4" s="1"/>
  <c r="K827" i="4" s="1"/>
  <c r="K828" i="4" s="1"/>
  <c r="K829" i="4" s="1"/>
  <c r="K830" i="4" s="1"/>
  <c r="K831" i="4" s="1"/>
  <c r="K832" i="4" s="1"/>
  <c r="K833" i="4" s="1"/>
  <c r="K834" i="4" s="1"/>
  <c r="K835" i="4" s="1"/>
  <c r="K836" i="4" s="1"/>
  <c r="K837" i="4" s="1"/>
  <c r="K838" i="4" s="1"/>
  <c r="K839" i="4" s="1"/>
  <c r="K840" i="4" s="1"/>
  <c r="K841" i="4" s="1"/>
  <c r="K842" i="4" s="1"/>
  <c r="K843" i="4" s="1"/>
  <c r="K844" i="4" s="1"/>
  <c r="K845" i="4" s="1"/>
  <c r="K846" i="4" s="1"/>
  <c r="K847" i="4" s="1"/>
  <c r="K848" i="4" s="1"/>
  <c r="K849" i="4" s="1"/>
  <c r="K850" i="4" s="1"/>
  <c r="K851" i="4" s="1"/>
  <c r="K852" i="4" s="1"/>
  <c r="K853" i="4" s="1"/>
  <c r="K854" i="4" s="1"/>
  <c r="K855" i="4" s="1"/>
  <c r="K856" i="4" s="1"/>
  <c r="K857" i="4" s="1"/>
  <c r="K858" i="4" s="1"/>
  <c r="L204" i="4"/>
  <c r="L996" i="4"/>
  <c r="L1458" i="4"/>
  <c r="L2646" i="4"/>
  <c r="L2778" i="4"/>
  <c r="L2580" i="4"/>
  <c r="L2712" i="4"/>
  <c r="L340" i="4"/>
  <c r="L538" i="4"/>
  <c r="L1059" i="4"/>
  <c r="L1730" i="4"/>
  <c r="L1664" i="4"/>
  <c r="L1598" i="4"/>
  <c r="L400" i="4"/>
  <c r="L1918" i="4"/>
  <c r="L1786" i="4"/>
  <c r="L1852" i="4"/>
  <c r="L1984" i="4"/>
  <c r="L1728" i="4"/>
  <c r="L1662" i="4"/>
  <c r="L1596" i="4"/>
  <c r="F1190" i="4"/>
  <c r="F1388" i="4" s="1"/>
  <c r="F1454" i="4" s="1"/>
  <c r="F1520" i="4" s="1"/>
  <c r="K1718" i="4"/>
  <c r="K1719" i="4" s="1"/>
  <c r="K1720" i="4" s="1"/>
  <c r="K1721" i="4" s="1"/>
  <c r="K1722" i="4" s="1"/>
  <c r="K1723" i="4" s="1"/>
  <c r="K1724" i="4" s="1"/>
  <c r="K1725" i="4" s="1"/>
  <c r="K1726" i="4" s="1"/>
  <c r="K1727" i="4" s="1"/>
  <c r="K1728" i="4" s="1"/>
  <c r="K1729" i="4" s="1"/>
  <c r="K1730" i="4" s="1"/>
  <c r="K1731" i="4" s="1"/>
  <c r="K1732" i="4" s="1"/>
  <c r="K1733" i="4" s="1"/>
  <c r="K1734" i="4" s="1"/>
  <c r="K1735" i="4" s="1"/>
  <c r="K1736" i="4" s="1"/>
  <c r="K1737" i="4" s="1"/>
  <c r="K1738" i="4" s="1"/>
  <c r="K1739" i="4" s="1"/>
  <c r="K1740" i="4" s="1"/>
  <c r="K1741" i="4" s="1"/>
  <c r="K1742" i="4" s="1"/>
  <c r="K1743" i="4" s="1"/>
  <c r="K1744" i="4" s="1"/>
  <c r="K1745" i="4" s="1"/>
  <c r="K1746" i="4" s="1"/>
  <c r="K1747" i="4" s="1"/>
  <c r="K1748" i="4" s="1"/>
  <c r="K1749" i="4" s="1"/>
  <c r="K1750" i="4" s="1"/>
  <c r="K1751" i="4" s="1"/>
  <c r="K1752" i="4" s="1"/>
  <c r="K1753" i="4" s="1"/>
  <c r="K1754" i="4" s="1"/>
  <c r="K1755" i="4" s="1"/>
  <c r="K1756" i="4" s="1"/>
  <c r="K1757" i="4" s="1"/>
  <c r="K1758" i="4" s="1"/>
  <c r="K1759" i="4" s="1"/>
  <c r="K1760" i="4" s="1"/>
  <c r="K1761" i="4" s="1"/>
  <c r="K1762" i="4" s="1"/>
  <c r="K1763" i="4" s="1"/>
  <c r="K1764" i="4" s="1"/>
  <c r="K1765" i="4" s="1"/>
  <c r="K1766" i="4" s="1"/>
  <c r="K1767" i="4" s="1"/>
  <c r="K1768" i="4" s="1"/>
  <c r="K1769" i="4" s="1"/>
  <c r="K1770" i="4" s="1"/>
  <c r="K1771" i="4" s="1"/>
  <c r="K1772" i="4" s="1"/>
  <c r="K1773" i="4" s="1"/>
  <c r="K1774" i="4" s="1"/>
  <c r="K1775" i="4" s="1"/>
  <c r="K1776" i="4" s="1"/>
  <c r="K1777" i="4" s="1"/>
  <c r="K1778" i="4" s="1"/>
  <c r="K1779" i="4" s="1"/>
  <c r="K1780" i="4" s="1"/>
  <c r="K1781" i="4" s="1"/>
  <c r="K1782" i="4" s="1"/>
  <c r="K662" i="4"/>
  <c r="K663" i="4" s="1"/>
  <c r="K664" i="4" s="1"/>
  <c r="K665" i="4" s="1"/>
  <c r="K666" i="4" s="1"/>
  <c r="K667" i="4" s="1"/>
  <c r="K668" i="4" s="1"/>
  <c r="K669" i="4" s="1"/>
  <c r="K670" i="4" s="1"/>
  <c r="K671" i="4" s="1"/>
  <c r="K672" i="4" s="1"/>
  <c r="K673" i="4" s="1"/>
  <c r="K674" i="4" s="1"/>
  <c r="K675" i="4" s="1"/>
  <c r="K676" i="4" s="1"/>
  <c r="K677" i="4" s="1"/>
  <c r="K678" i="4" s="1"/>
  <c r="K679" i="4" s="1"/>
  <c r="K680" i="4" s="1"/>
  <c r="K681" i="4" s="1"/>
  <c r="K682" i="4" s="1"/>
  <c r="K683" i="4" s="1"/>
  <c r="K684" i="4" s="1"/>
  <c r="K685" i="4" s="1"/>
  <c r="K686" i="4" s="1"/>
  <c r="K687" i="4" s="1"/>
  <c r="K688" i="4" s="1"/>
  <c r="K689" i="4" s="1"/>
  <c r="K690" i="4" s="1"/>
  <c r="K691" i="4" s="1"/>
  <c r="K692" i="4" s="1"/>
  <c r="K693" i="4" s="1"/>
  <c r="K694" i="4" s="1"/>
  <c r="K695" i="4" s="1"/>
  <c r="K696" i="4" s="1"/>
  <c r="K697" i="4" s="1"/>
  <c r="K698" i="4" s="1"/>
  <c r="K699" i="4" s="1"/>
  <c r="K700" i="4" s="1"/>
  <c r="K701" i="4" s="1"/>
  <c r="K702" i="4" s="1"/>
  <c r="K703" i="4" s="1"/>
  <c r="K704" i="4" s="1"/>
  <c r="K705" i="4" s="1"/>
  <c r="K706" i="4" s="1"/>
  <c r="K707" i="4" s="1"/>
  <c r="K708" i="4" s="1"/>
  <c r="K709" i="4" s="1"/>
  <c r="K710" i="4" s="1"/>
  <c r="K711" i="4" s="1"/>
  <c r="K712" i="4" s="1"/>
  <c r="K713" i="4" s="1"/>
  <c r="K714" i="4" s="1"/>
  <c r="K715" i="4" s="1"/>
  <c r="K716" i="4" s="1"/>
  <c r="K717" i="4" s="1"/>
  <c r="K718" i="4" s="1"/>
  <c r="K719" i="4" s="1"/>
  <c r="K720" i="4" s="1"/>
  <c r="K721" i="4" s="1"/>
  <c r="K722" i="4" s="1"/>
  <c r="K723" i="4" s="1"/>
  <c r="K724" i="4" s="1"/>
  <c r="K725" i="4" s="1"/>
  <c r="K726" i="4" s="1"/>
  <c r="K1256" i="4"/>
  <c r="K1257" i="4" s="1"/>
  <c r="K1258" i="4" s="1"/>
  <c r="K1259" i="4" s="1"/>
  <c r="K1260" i="4" s="1"/>
  <c r="K1261" i="4" s="1"/>
  <c r="K1262" i="4" s="1"/>
  <c r="K1263" i="4" s="1"/>
  <c r="K1264" i="4" s="1"/>
  <c r="K1265" i="4" s="1"/>
  <c r="K1266" i="4" s="1"/>
  <c r="K1267" i="4" s="1"/>
  <c r="K1268" i="4" s="1"/>
  <c r="K1269" i="4" s="1"/>
  <c r="K1270" i="4" s="1"/>
  <c r="K1271" i="4" s="1"/>
  <c r="K1272" i="4" s="1"/>
  <c r="K1273" i="4" s="1"/>
  <c r="K1274" i="4" s="1"/>
  <c r="K1275" i="4" s="1"/>
  <c r="K1276" i="4" s="1"/>
  <c r="K1277" i="4" s="1"/>
  <c r="K1278" i="4" s="1"/>
  <c r="K1279" i="4" s="1"/>
  <c r="K1280" i="4" s="1"/>
  <c r="K1281" i="4" s="1"/>
  <c r="K1282" i="4" s="1"/>
  <c r="K1283" i="4" s="1"/>
  <c r="K1284" i="4" s="1"/>
  <c r="K1285" i="4" s="1"/>
  <c r="K1286" i="4" s="1"/>
  <c r="K1287" i="4" s="1"/>
  <c r="K1288" i="4" s="1"/>
  <c r="K1289" i="4" s="1"/>
  <c r="K1290" i="4" s="1"/>
  <c r="K1291" i="4" s="1"/>
  <c r="K1292" i="4" s="1"/>
  <c r="K1293" i="4" s="1"/>
  <c r="K1294" i="4" s="1"/>
  <c r="K1295" i="4" s="1"/>
  <c r="K1296" i="4" s="1"/>
  <c r="K1297" i="4" s="1"/>
  <c r="K1298" i="4" s="1"/>
  <c r="K1299" i="4" s="1"/>
  <c r="K1300" i="4" s="1"/>
  <c r="K1301" i="4" s="1"/>
  <c r="K1302" i="4" s="1"/>
  <c r="K1303" i="4" s="1"/>
  <c r="K1304" i="4" s="1"/>
  <c r="K1305" i="4" s="1"/>
  <c r="K1306" i="4" s="1"/>
  <c r="K1307" i="4" s="1"/>
  <c r="K1308" i="4" s="1"/>
  <c r="K1309" i="4" s="1"/>
  <c r="K1310" i="4" s="1"/>
  <c r="K1311" i="4" s="1"/>
  <c r="K1312" i="4" s="1"/>
  <c r="K1313" i="4" s="1"/>
  <c r="K1314" i="4" s="1"/>
  <c r="K1315" i="4" s="1"/>
  <c r="K1316" i="4" s="1"/>
  <c r="K1317" i="4" s="1"/>
  <c r="K1318" i="4" s="1"/>
  <c r="K1319" i="4" s="1"/>
  <c r="K1320" i="4" s="1"/>
  <c r="L270" i="4"/>
  <c r="L864" i="4"/>
  <c r="L2382" i="4"/>
  <c r="L2514" i="4"/>
  <c r="L2448" i="4"/>
  <c r="L2316" i="4"/>
  <c r="L1063" i="4"/>
  <c r="L209" i="4"/>
  <c r="L1001" i="4"/>
  <c r="L1463" i="4"/>
  <c r="L2783" i="4"/>
  <c r="L2717" i="4"/>
  <c r="L2585" i="4"/>
  <c r="L2651" i="4"/>
  <c r="L336" i="4"/>
  <c r="L1722" i="4"/>
  <c r="L1656" i="4"/>
  <c r="L1590" i="4"/>
  <c r="L271" i="4"/>
  <c r="L865" i="4"/>
  <c r="L2317" i="4"/>
  <c r="L2449" i="4"/>
  <c r="L2383" i="4"/>
  <c r="L2515" i="4"/>
  <c r="L1597" i="4"/>
  <c r="L1663" i="4"/>
  <c r="L1729" i="4"/>
  <c r="F662" i="4"/>
  <c r="F860" i="4" s="1"/>
  <c r="F926" i="4" s="1"/>
  <c r="F992" i="4" s="1"/>
  <c r="F1058" i="4" s="1"/>
  <c r="F1124" i="4" s="1"/>
  <c r="K1916" i="4"/>
  <c r="K1917" i="4" s="1"/>
  <c r="K1918" i="4" s="1"/>
  <c r="K1919" i="4" s="1"/>
  <c r="K1920" i="4" s="1"/>
  <c r="K1921" i="4" s="1"/>
  <c r="K1922" i="4" s="1"/>
  <c r="K1923" i="4" s="1"/>
  <c r="K1924" i="4" s="1"/>
  <c r="K1925" i="4" s="1"/>
  <c r="K1926" i="4" s="1"/>
  <c r="K1927" i="4" s="1"/>
  <c r="K1928" i="4" s="1"/>
  <c r="K1929" i="4" s="1"/>
  <c r="K1930" i="4" s="1"/>
  <c r="K1931" i="4" s="1"/>
  <c r="K1932" i="4" s="1"/>
  <c r="K1933" i="4" s="1"/>
  <c r="K1934" i="4" s="1"/>
  <c r="K1935" i="4" s="1"/>
  <c r="K1936" i="4" s="1"/>
  <c r="K1937" i="4" s="1"/>
  <c r="K1938" i="4" s="1"/>
  <c r="K1939" i="4" s="1"/>
  <c r="K1940" i="4" s="1"/>
  <c r="K1941" i="4" s="1"/>
  <c r="K1942" i="4" s="1"/>
  <c r="K1943" i="4" s="1"/>
  <c r="K1944" i="4" s="1"/>
  <c r="K1945" i="4" s="1"/>
  <c r="K1946" i="4" s="1"/>
  <c r="K1947" i="4" s="1"/>
  <c r="K1948" i="4" s="1"/>
  <c r="K1949" i="4" s="1"/>
  <c r="K1950" i="4" s="1"/>
  <c r="K1951" i="4" s="1"/>
  <c r="K1952" i="4" s="1"/>
  <c r="K1953" i="4" s="1"/>
  <c r="K1954" i="4" s="1"/>
  <c r="K1955" i="4" s="1"/>
  <c r="K1956" i="4" s="1"/>
  <c r="K1957" i="4" s="1"/>
  <c r="K1958" i="4" s="1"/>
  <c r="K1959" i="4" s="1"/>
  <c r="K1960" i="4" s="1"/>
  <c r="K1961" i="4" s="1"/>
  <c r="K1962" i="4" s="1"/>
  <c r="K1963" i="4" s="1"/>
  <c r="K1964" i="4" s="1"/>
  <c r="K1965" i="4" s="1"/>
  <c r="K1966" i="4" s="1"/>
  <c r="K1967" i="4" s="1"/>
  <c r="K1968" i="4" s="1"/>
  <c r="K1969" i="4" s="1"/>
  <c r="K1970" i="4" s="1"/>
  <c r="K1971" i="4" s="1"/>
  <c r="K1972" i="4" s="1"/>
  <c r="K1973" i="4" s="1"/>
  <c r="K1974" i="4" s="1"/>
  <c r="K1975" i="4" s="1"/>
  <c r="K1976" i="4" s="1"/>
  <c r="K1977" i="4" s="1"/>
  <c r="K1978" i="4" s="1"/>
  <c r="K1979" i="4" s="1"/>
  <c r="K1980" i="4" s="1"/>
  <c r="K860" i="4"/>
  <c r="K861" i="4" s="1"/>
  <c r="K862" i="4" s="1"/>
  <c r="K863" i="4" s="1"/>
  <c r="K864" i="4" s="1"/>
  <c r="K865" i="4" s="1"/>
  <c r="K866" i="4" s="1"/>
  <c r="K867" i="4" s="1"/>
  <c r="K868" i="4" s="1"/>
  <c r="K869" i="4" s="1"/>
  <c r="K870" i="4" s="1"/>
  <c r="K871" i="4" s="1"/>
  <c r="K872" i="4" s="1"/>
  <c r="K873" i="4" s="1"/>
  <c r="K874" i="4" s="1"/>
  <c r="K875" i="4" s="1"/>
  <c r="K876" i="4" s="1"/>
  <c r="K877" i="4" s="1"/>
  <c r="K878" i="4" s="1"/>
  <c r="K879" i="4" s="1"/>
  <c r="K880" i="4" s="1"/>
  <c r="K881" i="4" s="1"/>
  <c r="K882" i="4" s="1"/>
  <c r="K883" i="4" s="1"/>
  <c r="K884" i="4" s="1"/>
  <c r="K885" i="4" s="1"/>
  <c r="K886" i="4" s="1"/>
  <c r="K887" i="4" s="1"/>
  <c r="K888" i="4" s="1"/>
  <c r="K889" i="4" s="1"/>
  <c r="K890" i="4" s="1"/>
  <c r="K891" i="4" s="1"/>
  <c r="K892" i="4" s="1"/>
  <c r="K893" i="4" s="1"/>
  <c r="K894" i="4" s="1"/>
  <c r="K895" i="4" s="1"/>
  <c r="K896" i="4" s="1"/>
  <c r="K897" i="4" s="1"/>
  <c r="K898" i="4" s="1"/>
  <c r="K899" i="4" s="1"/>
  <c r="K900" i="4" s="1"/>
  <c r="K901" i="4" s="1"/>
  <c r="K902" i="4" s="1"/>
  <c r="K903" i="4" s="1"/>
  <c r="K904" i="4" s="1"/>
  <c r="K905" i="4" s="1"/>
  <c r="K906" i="4" s="1"/>
  <c r="K907" i="4" s="1"/>
  <c r="K908" i="4" s="1"/>
  <c r="K909" i="4" s="1"/>
  <c r="K910" i="4" s="1"/>
  <c r="K911" i="4" s="1"/>
  <c r="K912" i="4" s="1"/>
  <c r="K913" i="4" s="1"/>
  <c r="K914" i="4" s="1"/>
  <c r="K915" i="4" s="1"/>
  <c r="K916" i="4" s="1"/>
  <c r="K917" i="4" s="1"/>
  <c r="K918" i="4" s="1"/>
  <c r="K919" i="4" s="1"/>
  <c r="K920" i="4" s="1"/>
  <c r="K921" i="4" s="1"/>
  <c r="K922" i="4" s="1"/>
  <c r="K923" i="4" s="1"/>
  <c r="K924" i="4" s="1"/>
  <c r="K1322" i="4"/>
  <c r="K1323" i="4" s="1"/>
  <c r="K1324" i="4" s="1"/>
  <c r="K1325" i="4" s="1"/>
  <c r="K1326" i="4" s="1"/>
  <c r="K1327" i="4" s="1"/>
  <c r="K1328" i="4" s="1"/>
  <c r="K1329" i="4" s="1"/>
  <c r="K1330" i="4" s="1"/>
  <c r="K1331" i="4" s="1"/>
  <c r="K1332" i="4" s="1"/>
  <c r="K1333" i="4" s="1"/>
  <c r="K1334" i="4" s="1"/>
  <c r="K1335" i="4" s="1"/>
  <c r="K1336" i="4" s="1"/>
  <c r="K1337" i="4" s="1"/>
  <c r="K1338" i="4" s="1"/>
  <c r="K1339" i="4" s="1"/>
  <c r="K1340" i="4" s="1"/>
  <c r="K1341" i="4" s="1"/>
  <c r="K1342" i="4" s="1"/>
  <c r="K1343" i="4" s="1"/>
  <c r="K1344" i="4" s="1"/>
  <c r="K1345" i="4" s="1"/>
  <c r="K1346" i="4" s="1"/>
  <c r="K1347" i="4" s="1"/>
  <c r="K1348" i="4" s="1"/>
  <c r="K1349" i="4" s="1"/>
  <c r="K1350" i="4" s="1"/>
  <c r="K1351" i="4" s="1"/>
  <c r="K1352" i="4" s="1"/>
  <c r="K1353" i="4" s="1"/>
  <c r="K1354" i="4" s="1"/>
  <c r="K1355" i="4" s="1"/>
  <c r="K1356" i="4" s="1"/>
  <c r="K1357" i="4" s="1"/>
  <c r="K1358" i="4" s="1"/>
  <c r="K1359" i="4" s="1"/>
  <c r="K1360" i="4" s="1"/>
  <c r="K1361" i="4" s="1"/>
  <c r="K1362" i="4" s="1"/>
  <c r="K1363" i="4" s="1"/>
  <c r="K1364" i="4" s="1"/>
  <c r="K1365" i="4" s="1"/>
  <c r="K1366" i="4" s="1"/>
  <c r="K1367" i="4" s="1"/>
  <c r="K1368" i="4" s="1"/>
  <c r="K1369" i="4" s="1"/>
  <c r="K1370" i="4" s="1"/>
  <c r="K1371" i="4" s="1"/>
  <c r="K1372" i="4" s="1"/>
  <c r="K1373" i="4" s="1"/>
  <c r="K1374" i="4" s="1"/>
  <c r="K1375" i="4" s="1"/>
  <c r="K1376" i="4" s="1"/>
  <c r="K1377" i="4" s="1"/>
  <c r="K1378" i="4" s="1"/>
  <c r="K1379" i="4" s="1"/>
  <c r="K1380" i="4" s="1"/>
  <c r="K1381" i="4" s="1"/>
  <c r="K1382" i="4" s="1"/>
  <c r="K1383" i="4" s="1"/>
  <c r="K1384" i="4" s="1"/>
  <c r="K1385" i="4" s="1"/>
  <c r="K1386" i="4" s="1"/>
  <c r="L402" i="4"/>
  <c r="L1854" i="4"/>
  <c r="L1788" i="4"/>
  <c r="L1986" i="4"/>
  <c r="L1920" i="4"/>
  <c r="L277" i="4"/>
  <c r="L871" i="4"/>
  <c r="L2455" i="4"/>
  <c r="L2389" i="4"/>
  <c r="L2323" i="4"/>
  <c r="L2521" i="4"/>
  <c r="L1069" i="4"/>
  <c r="L212" i="4"/>
  <c r="L1004" i="4"/>
  <c r="L1466" i="4"/>
  <c r="L2786" i="4"/>
  <c r="L2720" i="4"/>
  <c r="L2654" i="4"/>
  <c r="L2588" i="4"/>
  <c r="L144" i="4"/>
  <c r="L78" i="4"/>
  <c r="L12" i="4"/>
  <c r="L738" i="4"/>
  <c r="L804" i="4"/>
  <c r="L1332" i="4"/>
  <c r="L672" i="4"/>
  <c r="L1266" i="4"/>
  <c r="L1200" i="4"/>
  <c r="L1065" i="4"/>
  <c r="L337" i="4"/>
  <c r="K2774" i="4"/>
  <c r="K2775" i="4" s="1"/>
  <c r="K2776" i="4" s="1"/>
  <c r="K2777" i="4" s="1"/>
  <c r="K2778" i="4" s="1"/>
  <c r="K2779" i="4" s="1"/>
  <c r="K2780" i="4" s="1"/>
  <c r="K2781" i="4" s="1"/>
  <c r="K2782" i="4" s="1"/>
  <c r="K2783" i="4" s="1"/>
  <c r="K2784" i="4" s="1"/>
  <c r="K2785" i="4" s="1"/>
  <c r="K2786" i="4" s="1"/>
  <c r="K2787" i="4" s="1"/>
  <c r="K2788" i="4" s="1"/>
  <c r="K2789" i="4" s="1"/>
  <c r="K2790" i="4" s="1"/>
  <c r="K2791" i="4" s="1"/>
  <c r="K2792" i="4" s="1"/>
  <c r="K2793" i="4" s="1"/>
  <c r="K2794" i="4" s="1"/>
  <c r="K2795" i="4" s="1"/>
  <c r="K2796" i="4" s="1"/>
  <c r="K2797" i="4" s="1"/>
  <c r="K2798" i="4" s="1"/>
  <c r="K2799" i="4" s="1"/>
  <c r="K2800" i="4" s="1"/>
  <c r="K2801" i="4" s="1"/>
  <c r="K2802" i="4" s="1"/>
  <c r="K2803" i="4" s="1"/>
  <c r="K2804" i="4" s="1"/>
  <c r="K2805" i="4" s="1"/>
  <c r="K2806" i="4" s="1"/>
  <c r="K2807" i="4" s="1"/>
  <c r="K2808" i="4" s="1"/>
  <c r="K2809" i="4" s="1"/>
  <c r="K2810" i="4" s="1"/>
  <c r="K2811" i="4" s="1"/>
  <c r="K2812" i="4" s="1"/>
  <c r="K2813" i="4" s="1"/>
  <c r="K2814" i="4" s="1"/>
  <c r="K2815" i="4" s="1"/>
  <c r="K2816" i="4" s="1"/>
  <c r="K2817" i="4" s="1"/>
  <c r="K2818" i="4" s="1"/>
  <c r="K2819" i="4" s="1"/>
  <c r="K2820" i="4" s="1"/>
  <c r="K2821" i="4" s="1"/>
  <c r="K2822" i="4" s="1"/>
  <c r="K2823" i="4" s="1"/>
  <c r="K2824" i="4" s="1"/>
  <c r="K2825" i="4" s="1"/>
  <c r="K2826" i="4" s="1"/>
  <c r="K2827" i="4" s="1"/>
  <c r="K2828" i="4" s="1"/>
  <c r="K2829" i="4" s="1"/>
  <c r="K2830" i="4" s="1"/>
  <c r="K2831" i="4" s="1"/>
  <c r="K2832" i="4" s="1"/>
  <c r="K2833" i="4" s="1"/>
  <c r="K2834" i="4" s="1"/>
  <c r="K2835" i="4" s="1"/>
  <c r="K2836" i="4" s="1"/>
  <c r="K2837" i="4" s="1"/>
  <c r="K2838" i="4" s="1"/>
  <c r="K2180" i="4"/>
  <c r="K2181" i="4" s="1"/>
  <c r="K2182" i="4" s="1"/>
  <c r="K2183" i="4" s="1"/>
  <c r="K2184" i="4" s="1"/>
  <c r="K2185" i="4" s="1"/>
  <c r="K2186" i="4" s="1"/>
  <c r="K2187" i="4" s="1"/>
  <c r="K2188" i="4" s="1"/>
  <c r="K2189" i="4" s="1"/>
  <c r="K2190" i="4" s="1"/>
  <c r="K2191" i="4" s="1"/>
  <c r="K2192" i="4" s="1"/>
  <c r="K2193" i="4" s="1"/>
  <c r="K2194" i="4" s="1"/>
  <c r="K2195" i="4" s="1"/>
  <c r="K2196" i="4" s="1"/>
  <c r="K2197" i="4" s="1"/>
  <c r="K2198" i="4" s="1"/>
  <c r="K2199" i="4" s="1"/>
  <c r="K2200" i="4" s="1"/>
  <c r="K2201" i="4" s="1"/>
  <c r="K2202" i="4" s="1"/>
  <c r="K2203" i="4" s="1"/>
  <c r="K2204" i="4" s="1"/>
  <c r="K2205" i="4" s="1"/>
  <c r="K2206" i="4" s="1"/>
  <c r="K2207" i="4" s="1"/>
  <c r="K2208" i="4" s="1"/>
  <c r="K2209" i="4" s="1"/>
  <c r="K2210" i="4" s="1"/>
  <c r="K2211" i="4" s="1"/>
  <c r="K2212" i="4" s="1"/>
  <c r="K2213" i="4" s="1"/>
  <c r="K2214" i="4" s="1"/>
  <c r="K2215" i="4" s="1"/>
  <c r="K2216" i="4" s="1"/>
  <c r="K2217" i="4" s="1"/>
  <c r="K2218" i="4" s="1"/>
  <c r="K2219" i="4" s="1"/>
  <c r="K2220" i="4" s="1"/>
  <c r="K2221" i="4" s="1"/>
  <c r="K2222" i="4" s="1"/>
  <c r="K2223" i="4" s="1"/>
  <c r="K2224" i="4" s="1"/>
  <c r="K2225" i="4" s="1"/>
  <c r="K2226" i="4" s="1"/>
  <c r="K2227" i="4" s="1"/>
  <c r="K2228" i="4" s="1"/>
  <c r="K2229" i="4" s="1"/>
  <c r="K2230" i="4" s="1"/>
  <c r="K2231" i="4" s="1"/>
  <c r="K2232" i="4" s="1"/>
  <c r="K2233" i="4" s="1"/>
  <c r="K2234" i="4" s="1"/>
  <c r="K2235" i="4" s="1"/>
  <c r="K2236" i="4" s="1"/>
  <c r="K2237" i="4" s="1"/>
  <c r="K2238" i="4" s="1"/>
  <c r="K2239" i="4" s="1"/>
  <c r="K2240" i="4" s="1"/>
  <c r="K2241" i="4" s="1"/>
  <c r="K2242" i="4" s="1"/>
  <c r="K2243" i="4" s="1"/>
  <c r="K2244" i="4" s="1"/>
  <c r="K926" i="4"/>
  <c r="K927" i="4" s="1"/>
  <c r="K928" i="4" s="1"/>
  <c r="K929" i="4" s="1"/>
  <c r="K930" i="4" s="1"/>
  <c r="K931" i="4" s="1"/>
  <c r="K932" i="4" s="1"/>
  <c r="K933" i="4" s="1"/>
  <c r="K934" i="4" s="1"/>
  <c r="K935" i="4" s="1"/>
  <c r="K936" i="4" s="1"/>
  <c r="K937" i="4" s="1"/>
  <c r="K938" i="4" s="1"/>
  <c r="K939" i="4" s="1"/>
  <c r="K940" i="4" s="1"/>
  <c r="K941" i="4" s="1"/>
  <c r="K942" i="4" s="1"/>
  <c r="K943" i="4" s="1"/>
  <c r="K944" i="4" s="1"/>
  <c r="K945" i="4" s="1"/>
  <c r="K946" i="4" s="1"/>
  <c r="K947" i="4" s="1"/>
  <c r="K948" i="4" s="1"/>
  <c r="K949" i="4" s="1"/>
  <c r="K950" i="4" s="1"/>
  <c r="K951" i="4" s="1"/>
  <c r="K952" i="4" s="1"/>
  <c r="K953" i="4" s="1"/>
  <c r="K954" i="4" s="1"/>
  <c r="K955" i="4" s="1"/>
  <c r="K956" i="4" s="1"/>
  <c r="K957" i="4" s="1"/>
  <c r="K958" i="4" s="1"/>
  <c r="K959" i="4" s="1"/>
  <c r="K960" i="4" s="1"/>
  <c r="K961" i="4" s="1"/>
  <c r="K962" i="4" s="1"/>
  <c r="K963" i="4" s="1"/>
  <c r="K964" i="4" s="1"/>
  <c r="K965" i="4" s="1"/>
  <c r="K966" i="4" s="1"/>
  <c r="K967" i="4" s="1"/>
  <c r="K968" i="4" s="1"/>
  <c r="K969" i="4" s="1"/>
  <c r="K970" i="4" s="1"/>
  <c r="K971" i="4" s="1"/>
  <c r="K972" i="4" s="1"/>
  <c r="K973" i="4" s="1"/>
  <c r="K974" i="4" s="1"/>
  <c r="K975" i="4" s="1"/>
  <c r="K976" i="4" s="1"/>
  <c r="K977" i="4" s="1"/>
  <c r="K978" i="4" s="1"/>
  <c r="K979" i="4" s="1"/>
  <c r="K980" i="4" s="1"/>
  <c r="K981" i="4" s="1"/>
  <c r="K982" i="4" s="1"/>
  <c r="K983" i="4" s="1"/>
  <c r="K984" i="4" s="1"/>
  <c r="K985" i="4" s="1"/>
  <c r="K986" i="4" s="1"/>
  <c r="K987" i="4" s="1"/>
  <c r="K988" i="4" s="1"/>
  <c r="K989" i="4" s="1"/>
  <c r="K990" i="4" s="1"/>
  <c r="L465" i="4"/>
  <c r="L1389" i="4"/>
  <c r="L2247" i="4"/>
  <c r="L927" i="4"/>
  <c r="L2181" i="4"/>
  <c r="L2049" i="4"/>
  <c r="L2115" i="4"/>
  <c r="L532" i="4"/>
  <c r="L266" i="4"/>
  <c r="L860" i="4"/>
  <c r="L2510" i="4"/>
  <c r="L2444" i="4"/>
  <c r="L2312" i="4"/>
  <c r="L2378" i="4"/>
  <c r="L410" i="4"/>
  <c r="L1994" i="4"/>
  <c r="L1796" i="4"/>
  <c r="L1862" i="4"/>
  <c r="L1928" i="4"/>
  <c r="L476" i="4"/>
  <c r="L938" i="4"/>
  <c r="L2192" i="4"/>
  <c r="L2060" i="4"/>
  <c r="L2126" i="4"/>
  <c r="L1400" i="4"/>
  <c r="L2258" i="4"/>
  <c r="L68" i="4"/>
  <c r="L134" i="4"/>
  <c r="L728" i="4"/>
  <c r="L2" i="4"/>
  <c r="L662" i="4"/>
  <c r="L794" i="4"/>
  <c r="L1256" i="4"/>
  <c r="L1190" i="4"/>
  <c r="L1322" i="4"/>
  <c r="L1066" i="4"/>
  <c r="L276" i="4"/>
  <c r="L870" i="4"/>
  <c r="L2388" i="4"/>
  <c r="L2322" i="4"/>
  <c r="L2454" i="4"/>
  <c r="L2520" i="4"/>
  <c r="K2444" i="4"/>
  <c r="K2445" i="4" s="1"/>
  <c r="K2446" i="4" s="1"/>
  <c r="K2447" i="4" s="1"/>
  <c r="K2448" i="4" s="1"/>
  <c r="K2449" i="4" s="1"/>
  <c r="K2450" i="4" s="1"/>
  <c r="K2451" i="4" s="1"/>
  <c r="K2452" i="4" s="1"/>
  <c r="K2453" i="4" s="1"/>
  <c r="K2454" i="4" s="1"/>
  <c r="K2455" i="4" s="1"/>
  <c r="K2456" i="4" s="1"/>
  <c r="K2457" i="4" s="1"/>
  <c r="K2458" i="4" s="1"/>
  <c r="K2459" i="4" s="1"/>
  <c r="K2460" i="4" s="1"/>
  <c r="K2461" i="4" s="1"/>
  <c r="K2462" i="4" s="1"/>
  <c r="K2463" i="4" s="1"/>
  <c r="K2464" i="4" s="1"/>
  <c r="K2465" i="4" s="1"/>
  <c r="K2466" i="4" s="1"/>
  <c r="K2467" i="4" s="1"/>
  <c r="K2468" i="4" s="1"/>
  <c r="K2469" i="4" s="1"/>
  <c r="K2470" i="4" s="1"/>
  <c r="K2471" i="4" s="1"/>
  <c r="K2472" i="4" s="1"/>
  <c r="K2473" i="4" s="1"/>
  <c r="K2474" i="4" s="1"/>
  <c r="K2475" i="4" s="1"/>
  <c r="K2476" i="4" s="1"/>
  <c r="K2477" i="4" s="1"/>
  <c r="K2478" i="4" s="1"/>
  <c r="K2479" i="4" s="1"/>
  <c r="K2480" i="4" s="1"/>
  <c r="K2481" i="4" s="1"/>
  <c r="K2482" i="4" s="1"/>
  <c r="K2483" i="4" s="1"/>
  <c r="K2484" i="4" s="1"/>
  <c r="K2485" i="4" s="1"/>
  <c r="K2486" i="4" s="1"/>
  <c r="K2487" i="4" s="1"/>
  <c r="K2488" i="4" s="1"/>
  <c r="K2489" i="4" s="1"/>
  <c r="K2490" i="4" s="1"/>
  <c r="K2491" i="4" s="1"/>
  <c r="K2492" i="4" s="1"/>
  <c r="K2493" i="4" s="1"/>
  <c r="K2494" i="4" s="1"/>
  <c r="K2495" i="4" s="1"/>
  <c r="K2496" i="4" s="1"/>
  <c r="K2497" i="4" s="1"/>
  <c r="K2498" i="4" s="1"/>
  <c r="K2499" i="4" s="1"/>
  <c r="K2500" i="4" s="1"/>
  <c r="K2501" i="4" s="1"/>
  <c r="K2502" i="4" s="1"/>
  <c r="K2503" i="4" s="1"/>
  <c r="K2504" i="4" s="1"/>
  <c r="K2505" i="4" s="1"/>
  <c r="K2506" i="4" s="1"/>
  <c r="K2507" i="4" s="1"/>
  <c r="K2508" i="4" s="1"/>
  <c r="K992" i="4"/>
  <c r="K993" i="4" s="1"/>
  <c r="K994" i="4" s="1"/>
  <c r="K995" i="4" s="1"/>
  <c r="K996" i="4" s="1"/>
  <c r="K997" i="4" s="1"/>
  <c r="K998" i="4" s="1"/>
  <c r="K999" i="4" s="1"/>
  <c r="K1000" i="4" s="1"/>
  <c r="K1001" i="4" s="1"/>
  <c r="K1002" i="4" s="1"/>
  <c r="K1003" i="4" s="1"/>
  <c r="K1004" i="4" s="1"/>
  <c r="K1005" i="4" s="1"/>
  <c r="K1006" i="4" s="1"/>
  <c r="K1007" i="4" s="1"/>
  <c r="K1008" i="4" s="1"/>
  <c r="K1009" i="4" s="1"/>
  <c r="K1010" i="4" s="1"/>
  <c r="K1011" i="4" s="1"/>
  <c r="K1012" i="4" s="1"/>
  <c r="K1013" i="4" s="1"/>
  <c r="K1014" i="4" s="1"/>
  <c r="K1015" i="4" s="1"/>
  <c r="K1016" i="4" s="1"/>
  <c r="K1017" i="4" s="1"/>
  <c r="K1018" i="4" s="1"/>
  <c r="K1019" i="4" s="1"/>
  <c r="K1020" i="4" s="1"/>
  <c r="K1021" i="4" s="1"/>
  <c r="K1022" i="4" s="1"/>
  <c r="K1023" i="4" s="1"/>
  <c r="K1024" i="4" s="1"/>
  <c r="K1025" i="4" s="1"/>
  <c r="K1026" i="4" s="1"/>
  <c r="K1027" i="4" s="1"/>
  <c r="K1028" i="4" s="1"/>
  <c r="K1029" i="4" s="1"/>
  <c r="K1030" i="4" s="1"/>
  <c r="K1031" i="4" s="1"/>
  <c r="K1032" i="4" s="1"/>
  <c r="K1033" i="4" s="1"/>
  <c r="K1034" i="4" s="1"/>
  <c r="K1035" i="4" s="1"/>
  <c r="K1036" i="4" s="1"/>
  <c r="K1037" i="4" s="1"/>
  <c r="K1038" i="4" s="1"/>
  <c r="K1039" i="4" s="1"/>
  <c r="K1040" i="4" s="1"/>
  <c r="K1041" i="4" s="1"/>
  <c r="K1042" i="4" s="1"/>
  <c r="K1043" i="4" s="1"/>
  <c r="K1044" i="4" s="1"/>
  <c r="K1045" i="4" s="1"/>
  <c r="K1046" i="4" s="1"/>
  <c r="K1047" i="4" s="1"/>
  <c r="K1048" i="4" s="1"/>
  <c r="K1049" i="4" s="1"/>
  <c r="K1050" i="4" s="1"/>
  <c r="K1051" i="4" s="1"/>
  <c r="K1052" i="4" s="1"/>
  <c r="K1053" i="4" s="1"/>
  <c r="K1054" i="4" s="1"/>
  <c r="K1055" i="4" s="1"/>
  <c r="K1056" i="4" s="1"/>
  <c r="L142" i="4"/>
  <c r="L76" i="4"/>
  <c r="L10" i="4"/>
  <c r="L736" i="4"/>
  <c r="L670" i="4"/>
  <c r="L802" i="4"/>
  <c r="L1330" i="4"/>
  <c r="L1198" i="4"/>
  <c r="L1264" i="4"/>
  <c r="L335" i="4"/>
  <c r="L275" i="4"/>
  <c r="L869" i="4"/>
  <c r="L2321" i="4"/>
  <c r="L2519" i="4"/>
  <c r="L2453" i="4"/>
  <c r="L2387" i="4"/>
  <c r="L1719" i="4"/>
  <c r="L1587" i="4"/>
  <c r="L1653" i="4"/>
  <c r="L1061" i="4"/>
  <c r="L466" i="4"/>
  <c r="L928" i="4"/>
  <c r="L2050" i="4"/>
  <c r="L2116" i="4"/>
  <c r="L1390" i="4"/>
  <c r="L2248" i="4"/>
  <c r="L2182" i="4"/>
  <c r="L409" i="4"/>
  <c r="L1927" i="4"/>
  <c r="L1993" i="4"/>
  <c r="L1861" i="4"/>
  <c r="L1795" i="4"/>
  <c r="K134" i="4"/>
  <c r="K135" i="4" s="1"/>
  <c r="K136" i="4" s="1"/>
  <c r="K137" i="4" s="1"/>
  <c r="K138" i="4" s="1"/>
  <c r="K139" i="4" s="1"/>
  <c r="K140" i="4" s="1"/>
  <c r="K141" i="4" s="1"/>
  <c r="K142" i="4" s="1"/>
  <c r="K143" i="4" s="1"/>
  <c r="K144" i="4" s="1"/>
  <c r="K145" i="4" s="1"/>
  <c r="K146" i="4" s="1"/>
  <c r="K147" i="4" s="1"/>
  <c r="K148" i="4" s="1"/>
  <c r="K149" i="4" s="1"/>
  <c r="K150" i="4" s="1"/>
  <c r="K151" i="4" s="1"/>
  <c r="K152" i="4" s="1"/>
  <c r="K153" i="4" s="1"/>
  <c r="K154" i="4" s="1"/>
  <c r="K155" i="4" s="1"/>
  <c r="K156" i="4" s="1"/>
  <c r="K157" i="4" s="1"/>
  <c r="K158" i="4" s="1"/>
  <c r="K159" i="4" s="1"/>
  <c r="K160" i="4" s="1"/>
  <c r="K161" i="4" s="1"/>
  <c r="K162" i="4" s="1"/>
  <c r="K163" i="4" s="1"/>
  <c r="K164" i="4" s="1"/>
  <c r="K165" i="4" s="1"/>
  <c r="K166" i="4" s="1"/>
  <c r="K167" i="4" s="1"/>
  <c r="K168" i="4" s="1"/>
  <c r="K169" i="4" s="1"/>
  <c r="K170" i="4" s="1"/>
  <c r="K171" i="4" s="1"/>
  <c r="K172" i="4" s="1"/>
  <c r="K173" i="4" s="1"/>
  <c r="K174" i="4" s="1"/>
  <c r="K175" i="4" s="1"/>
  <c r="K176" i="4" s="1"/>
  <c r="K177" i="4" s="1"/>
  <c r="K178" i="4" s="1"/>
  <c r="K179" i="4" s="1"/>
  <c r="K180" i="4" s="1"/>
  <c r="K181" i="4" s="1"/>
  <c r="K182" i="4" s="1"/>
  <c r="K183" i="4" s="1"/>
  <c r="K184" i="4" s="1"/>
  <c r="K185" i="4" s="1"/>
  <c r="K186" i="4" s="1"/>
  <c r="K187" i="4" s="1"/>
  <c r="K188" i="4" s="1"/>
  <c r="K189" i="4" s="1"/>
  <c r="K190" i="4" s="1"/>
  <c r="K191" i="4" s="1"/>
  <c r="K192" i="4" s="1"/>
  <c r="K193" i="4" s="1"/>
  <c r="K194" i="4" s="1"/>
  <c r="K195" i="4" s="1"/>
  <c r="K196" i="4" s="1"/>
  <c r="K197" i="4" s="1"/>
  <c r="K198" i="4" s="1"/>
  <c r="L4" i="4"/>
  <c r="L136" i="4"/>
  <c r="L664" i="4"/>
  <c r="L70" i="4"/>
  <c r="L796" i="4"/>
  <c r="L730" i="4"/>
  <c r="L1192" i="4"/>
  <c r="L1324" i="4"/>
  <c r="L1258" i="4"/>
  <c r="K2708" i="4"/>
  <c r="K2709" i="4" s="1"/>
  <c r="K2710" i="4" s="1"/>
  <c r="K2711" i="4" s="1"/>
  <c r="K2712" i="4" s="1"/>
  <c r="K2713" i="4" s="1"/>
  <c r="K2714" i="4" s="1"/>
  <c r="K2715" i="4" s="1"/>
  <c r="K2716" i="4" s="1"/>
  <c r="K2717" i="4" s="1"/>
  <c r="K2718" i="4" s="1"/>
  <c r="K2719" i="4" s="1"/>
  <c r="K2720" i="4" s="1"/>
  <c r="K2721" i="4" s="1"/>
  <c r="K2722" i="4" s="1"/>
  <c r="K2723" i="4" s="1"/>
  <c r="K2724" i="4" s="1"/>
  <c r="K2725" i="4" s="1"/>
  <c r="K2726" i="4" s="1"/>
  <c r="K2727" i="4" s="1"/>
  <c r="K2728" i="4" s="1"/>
  <c r="K2729" i="4" s="1"/>
  <c r="K2730" i="4" s="1"/>
  <c r="K2731" i="4" s="1"/>
  <c r="K2732" i="4" s="1"/>
  <c r="K2733" i="4" s="1"/>
  <c r="K2734" i="4" s="1"/>
  <c r="K2735" i="4" s="1"/>
  <c r="K2736" i="4" s="1"/>
  <c r="K2737" i="4" s="1"/>
  <c r="K2738" i="4" s="1"/>
  <c r="K2739" i="4" s="1"/>
  <c r="K2740" i="4" s="1"/>
  <c r="K2741" i="4" s="1"/>
  <c r="K2742" i="4" s="1"/>
  <c r="K2743" i="4" s="1"/>
  <c r="K2744" i="4" s="1"/>
  <c r="K2745" i="4" s="1"/>
  <c r="K2746" i="4" s="1"/>
  <c r="K2747" i="4" s="1"/>
  <c r="K2748" i="4" s="1"/>
  <c r="K2749" i="4" s="1"/>
  <c r="K2750" i="4" s="1"/>
  <c r="K2751" i="4" s="1"/>
  <c r="K2752" i="4" s="1"/>
  <c r="K2753" i="4" s="1"/>
  <c r="K2754" i="4" s="1"/>
  <c r="K2755" i="4" s="1"/>
  <c r="K2756" i="4" s="1"/>
  <c r="K2757" i="4" s="1"/>
  <c r="K2758" i="4" s="1"/>
  <c r="K2759" i="4" s="1"/>
  <c r="K2760" i="4" s="1"/>
  <c r="K2761" i="4" s="1"/>
  <c r="K2762" i="4" s="1"/>
  <c r="K2763" i="4" s="1"/>
  <c r="K2764" i="4" s="1"/>
  <c r="K2765" i="4" s="1"/>
  <c r="K2766" i="4" s="1"/>
  <c r="K2767" i="4" s="1"/>
  <c r="K2768" i="4" s="1"/>
  <c r="K2769" i="4" s="1"/>
  <c r="K2770" i="4" s="1"/>
  <c r="K2771" i="4" s="1"/>
  <c r="K2772" i="4" s="1"/>
  <c r="K1058" i="4"/>
  <c r="K1059" i="4" s="1"/>
  <c r="K1060" i="4" s="1"/>
  <c r="K1061" i="4" s="1"/>
  <c r="K1062" i="4" s="1"/>
  <c r="K1063" i="4" s="1"/>
  <c r="K1064" i="4" s="1"/>
  <c r="K1065" i="4" s="1"/>
  <c r="K1066" i="4" s="1"/>
  <c r="K1067" i="4" s="1"/>
  <c r="K1068" i="4" s="1"/>
  <c r="K1069" i="4" s="1"/>
  <c r="K1070" i="4" s="1"/>
  <c r="K1071" i="4" s="1"/>
  <c r="K1072" i="4" s="1"/>
  <c r="K1073" i="4" s="1"/>
  <c r="K1074" i="4" s="1"/>
  <c r="K1075" i="4" s="1"/>
  <c r="K1076" i="4" s="1"/>
  <c r="K1077" i="4" s="1"/>
  <c r="K1078" i="4" s="1"/>
  <c r="K1079" i="4" s="1"/>
  <c r="K1080" i="4" s="1"/>
  <c r="K1081" i="4" s="1"/>
  <c r="K1082" i="4" s="1"/>
  <c r="K1083" i="4" s="1"/>
  <c r="K1084" i="4" s="1"/>
  <c r="K1085" i="4" s="1"/>
  <c r="K1086" i="4" s="1"/>
  <c r="K1087" i="4" s="1"/>
  <c r="K1088" i="4" s="1"/>
  <c r="K1089" i="4" s="1"/>
  <c r="K1090" i="4" s="1"/>
  <c r="K1091" i="4" s="1"/>
  <c r="K1092" i="4" s="1"/>
  <c r="K1093" i="4" s="1"/>
  <c r="K1094" i="4" s="1"/>
  <c r="K1095" i="4" s="1"/>
  <c r="K1096" i="4" s="1"/>
  <c r="K1097" i="4" s="1"/>
  <c r="K1098" i="4" s="1"/>
  <c r="K1099" i="4" s="1"/>
  <c r="K1100" i="4" s="1"/>
  <c r="K1101" i="4" s="1"/>
  <c r="K1102" i="4" s="1"/>
  <c r="K1103" i="4" s="1"/>
  <c r="K1104" i="4" s="1"/>
  <c r="K1105" i="4" s="1"/>
  <c r="K1106" i="4" s="1"/>
  <c r="K1107" i="4" s="1"/>
  <c r="K1108" i="4" s="1"/>
  <c r="K1109" i="4" s="1"/>
  <c r="K1110" i="4" s="1"/>
  <c r="K1111" i="4" s="1"/>
  <c r="K1112" i="4" s="1"/>
  <c r="K1113" i="4" s="1"/>
  <c r="K1114" i="4" s="1"/>
  <c r="K1115" i="4" s="1"/>
  <c r="K1116" i="4" s="1"/>
  <c r="K1117" i="4" s="1"/>
  <c r="K1118" i="4" s="1"/>
  <c r="K1119" i="4" s="1"/>
  <c r="K1120" i="4" s="1"/>
  <c r="K1121" i="4" s="1"/>
  <c r="K1122" i="4" s="1"/>
  <c r="K530" i="4"/>
  <c r="K531" i="4" s="1"/>
  <c r="K532" i="4" s="1"/>
  <c r="K533" i="4" s="1"/>
  <c r="K534" i="4" s="1"/>
  <c r="K535" i="4" s="1"/>
  <c r="K536" i="4" s="1"/>
  <c r="K537" i="4" s="1"/>
  <c r="K538" i="4" s="1"/>
  <c r="K539" i="4" s="1"/>
  <c r="K540" i="4" s="1"/>
  <c r="K541" i="4" s="1"/>
  <c r="K542" i="4" s="1"/>
  <c r="K543" i="4" s="1"/>
  <c r="K544" i="4" s="1"/>
  <c r="K545" i="4" s="1"/>
  <c r="K546" i="4" s="1"/>
  <c r="K547" i="4" s="1"/>
  <c r="K548" i="4" s="1"/>
  <c r="K549" i="4" s="1"/>
  <c r="K550" i="4" s="1"/>
  <c r="K551" i="4" s="1"/>
  <c r="K552" i="4" s="1"/>
  <c r="K553" i="4" s="1"/>
  <c r="K554" i="4" s="1"/>
  <c r="K555" i="4" s="1"/>
  <c r="K556" i="4" s="1"/>
  <c r="K557" i="4" s="1"/>
  <c r="K558" i="4" s="1"/>
  <c r="K559" i="4" s="1"/>
  <c r="K560" i="4" s="1"/>
  <c r="K561" i="4" s="1"/>
  <c r="K562" i="4" s="1"/>
  <c r="K563" i="4" s="1"/>
  <c r="K564" i="4" s="1"/>
  <c r="K565" i="4" s="1"/>
  <c r="K566" i="4" s="1"/>
  <c r="K567" i="4" s="1"/>
  <c r="K568" i="4" s="1"/>
  <c r="K569" i="4" s="1"/>
  <c r="K570" i="4" s="1"/>
  <c r="K571" i="4" s="1"/>
  <c r="K572" i="4" s="1"/>
  <c r="K573" i="4" s="1"/>
  <c r="K574" i="4" s="1"/>
  <c r="K575" i="4" s="1"/>
  <c r="K576" i="4" s="1"/>
  <c r="K577" i="4" s="1"/>
  <c r="K578" i="4" s="1"/>
  <c r="K579" i="4" s="1"/>
  <c r="K580" i="4" s="1"/>
  <c r="K581" i="4" s="1"/>
  <c r="K582" i="4" s="1"/>
  <c r="K583" i="4" s="1"/>
  <c r="K584" i="4" s="1"/>
  <c r="K585" i="4" s="1"/>
  <c r="K586" i="4" s="1"/>
  <c r="K587" i="4" s="1"/>
  <c r="K588" i="4" s="1"/>
  <c r="K589" i="4" s="1"/>
  <c r="K590" i="4" s="1"/>
  <c r="K591" i="4" s="1"/>
  <c r="K592" i="4" s="1"/>
  <c r="K593" i="4" s="1"/>
  <c r="K594" i="4" s="1"/>
  <c r="L208" i="4"/>
  <c r="L2716" i="4"/>
  <c r="L1462" i="4"/>
  <c r="L2650" i="4"/>
  <c r="L2584" i="4"/>
  <c r="L2782" i="4"/>
  <c r="L1000" i="4"/>
  <c r="L343" i="4"/>
  <c r="L278" i="4"/>
  <c r="L872" i="4"/>
  <c r="L2522" i="4"/>
  <c r="L2456" i="4"/>
  <c r="L2390" i="4"/>
  <c r="L2324" i="4"/>
  <c r="L473" i="4"/>
  <c r="L935" i="4"/>
  <c r="L2189" i="4"/>
  <c r="L1397" i="4"/>
  <c r="L2255" i="4"/>
  <c r="L2057" i="4"/>
  <c r="L2123" i="4"/>
  <c r="L7" i="4"/>
  <c r="L139" i="4"/>
  <c r="L73" i="4"/>
  <c r="L667" i="4"/>
  <c r="L799" i="4"/>
  <c r="L733" i="4"/>
  <c r="L1195" i="4"/>
  <c r="L1327" i="4"/>
  <c r="L1261" i="4"/>
  <c r="L1593" i="4"/>
  <c r="L1725" i="4"/>
  <c r="L1659" i="4"/>
  <c r="L541" i="4"/>
  <c r="L11" i="4"/>
  <c r="L77" i="4"/>
  <c r="L671" i="4"/>
  <c r="L737" i="4"/>
  <c r="L143" i="4"/>
  <c r="L1199" i="4"/>
  <c r="L1265" i="4"/>
  <c r="L803" i="4"/>
  <c r="L1331" i="4"/>
  <c r="K1982" i="4"/>
  <c r="K1983" i="4" s="1"/>
  <c r="K1984" i="4" s="1"/>
  <c r="K1985" i="4" s="1"/>
  <c r="K1986" i="4" s="1"/>
  <c r="K1987" i="4" s="1"/>
  <c r="K1988" i="4" s="1"/>
  <c r="K1989" i="4" s="1"/>
  <c r="K1990" i="4" s="1"/>
  <c r="K1991" i="4" s="1"/>
  <c r="K1992" i="4" s="1"/>
  <c r="K1993" i="4" s="1"/>
  <c r="K1994" i="4" s="1"/>
  <c r="K1995" i="4" s="1"/>
  <c r="K1996" i="4" s="1"/>
  <c r="K1997" i="4" s="1"/>
  <c r="K1998" i="4" s="1"/>
  <c r="K1999" i="4" s="1"/>
  <c r="K2000" i="4" s="1"/>
  <c r="K2001" i="4" s="1"/>
  <c r="K2002" i="4" s="1"/>
  <c r="K2003" i="4" s="1"/>
  <c r="K2004" i="4" s="1"/>
  <c r="K2005" i="4" s="1"/>
  <c r="K2006" i="4" s="1"/>
  <c r="K2007" i="4" s="1"/>
  <c r="K2008" i="4" s="1"/>
  <c r="K2009" i="4" s="1"/>
  <c r="K2010" i="4" s="1"/>
  <c r="K2011" i="4" s="1"/>
  <c r="K2012" i="4" s="1"/>
  <c r="K2013" i="4" s="1"/>
  <c r="K2014" i="4" s="1"/>
  <c r="K2015" i="4" s="1"/>
  <c r="K2016" i="4" s="1"/>
  <c r="K2017" i="4" s="1"/>
  <c r="K2018" i="4" s="1"/>
  <c r="K2019" i="4" s="1"/>
  <c r="K2020" i="4" s="1"/>
  <c r="K2021" i="4" s="1"/>
  <c r="K2022" i="4" s="1"/>
  <c r="K2023" i="4" s="1"/>
  <c r="K2024" i="4" s="1"/>
  <c r="K2025" i="4" s="1"/>
  <c r="K2026" i="4" s="1"/>
  <c r="K2027" i="4" s="1"/>
  <c r="K2028" i="4" s="1"/>
  <c r="K2029" i="4" s="1"/>
  <c r="K2030" i="4" s="1"/>
  <c r="K2031" i="4" s="1"/>
  <c r="K2032" i="4" s="1"/>
  <c r="K2033" i="4" s="1"/>
  <c r="K2034" i="4" s="1"/>
  <c r="K2035" i="4" s="1"/>
  <c r="K2036" i="4" s="1"/>
  <c r="K2037" i="4" s="1"/>
  <c r="K2038" i="4" s="1"/>
  <c r="K2039" i="4" s="1"/>
  <c r="K2040" i="4" s="1"/>
  <c r="K2041" i="4" s="1"/>
  <c r="K2042" i="4" s="1"/>
  <c r="K2043" i="4" s="1"/>
  <c r="K2044" i="4" s="1"/>
  <c r="K2045" i="4" s="1"/>
  <c r="K2046" i="4" s="1"/>
  <c r="K1190" i="4"/>
  <c r="K1191" i="4" s="1"/>
  <c r="K1192" i="4" s="1"/>
  <c r="K1193" i="4" s="1"/>
  <c r="K1194" i="4" s="1"/>
  <c r="K1195" i="4" s="1"/>
  <c r="K1196" i="4" s="1"/>
  <c r="K1197" i="4" s="1"/>
  <c r="K1198" i="4" s="1"/>
  <c r="K1199" i="4" s="1"/>
  <c r="K1200" i="4" s="1"/>
  <c r="K1201" i="4" s="1"/>
  <c r="K1202" i="4" s="1"/>
  <c r="K1203" i="4" s="1"/>
  <c r="K1204" i="4" s="1"/>
  <c r="K1205" i="4" s="1"/>
  <c r="K1206" i="4" s="1"/>
  <c r="K1207" i="4" s="1"/>
  <c r="K1208" i="4" s="1"/>
  <c r="K1209" i="4" s="1"/>
  <c r="K1210" i="4" s="1"/>
  <c r="K1211" i="4" s="1"/>
  <c r="K1212" i="4" s="1"/>
  <c r="K1213" i="4" s="1"/>
  <c r="K1214" i="4" s="1"/>
  <c r="K1215" i="4" s="1"/>
  <c r="K1216" i="4" s="1"/>
  <c r="K1217" i="4" s="1"/>
  <c r="K1218" i="4" s="1"/>
  <c r="K1219" i="4" s="1"/>
  <c r="K1220" i="4" s="1"/>
  <c r="K1221" i="4" s="1"/>
  <c r="K1222" i="4" s="1"/>
  <c r="K1223" i="4" s="1"/>
  <c r="K1224" i="4" s="1"/>
  <c r="K1225" i="4" s="1"/>
  <c r="K1226" i="4" s="1"/>
  <c r="K1227" i="4" s="1"/>
  <c r="K1228" i="4" s="1"/>
  <c r="K1229" i="4" s="1"/>
  <c r="K1230" i="4" s="1"/>
  <c r="K1231" i="4" s="1"/>
  <c r="K1232" i="4" s="1"/>
  <c r="K1233" i="4" s="1"/>
  <c r="K1234" i="4" s="1"/>
  <c r="K1235" i="4" s="1"/>
  <c r="K1236" i="4" s="1"/>
  <c r="K1237" i="4" s="1"/>
  <c r="K1238" i="4" s="1"/>
  <c r="K1239" i="4" s="1"/>
  <c r="K1240" i="4" s="1"/>
  <c r="K1241" i="4" s="1"/>
  <c r="K1242" i="4" s="1"/>
  <c r="K1243" i="4" s="1"/>
  <c r="K1244" i="4" s="1"/>
  <c r="K1245" i="4" s="1"/>
  <c r="K1246" i="4" s="1"/>
  <c r="K1247" i="4" s="1"/>
  <c r="K1248" i="4" s="1"/>
  <c r="K1249" i="4" s="1"/>
  <c r="K1250" i="4" s="1"/>
  <c r="K1251" i="4" s="1"/>
  <c r="K1252" i="4" s="1"/>
  <c r="K1253" i="4" s="1"/>
  <c r="K1254" i="4" s="1"/>
  <c r="L401" i="4"/>
  <c r="L1985" i="4"/>
  <c r="L1919" i="4"/>
  <c r="L1853" i="4"/>
  <c r="L1787" i="4"/>
  <c r="L534" i="4"/>
  <c r="L200" i="4"/>
  <c r="L992" i="4"/>
  <c r="L1454" i="4"/>
  <c r="L2774" i="4"/>
  <c r="L2708" i="4"/>
  <c r="L2576" i="4"/>
  <c r="L2642" i="4"/>
  <c r="L539" i="4"/>
  <c r="L344" i="4"/>
  <c r="L405" i="4"/>
  <c r="L1857" i="4"/>
  <c r="L1923" i="4"/>
  <c r="L1989" i="4"/>
  <c r="L1791" i="4"/>
  <c r="L1062" i="4"/>
  <c r="K2246" i="4"/>
  <c r="K2247" i="4" s="1"/>
  <c r="K2248" i="4" s="1"/>
  <c r="K2249" i="4" s="1"/>
  <c r="K2250" i="4" s="1"/>
  <c r="K2251" i="4" s="1"/>
  <c r="K2252" i="4" s="1"/>
  <c r="K2253" i="4" s="1"/>
  <c r="K2254" i="4" s="1"/>
  <c r="K2255" i="4" s="1"/>
  <c r="K2256" i="4" s="1"/>
  <c r="K2257" i="4" s="1"/>
  <c r="K2258" i="4" s="1"/>
  <c r="K2259" i="4" s="1"/>
  <c r="K2260" i="4" s="1"/>
  <c r="K2261" i="4" s="1"/>
  <c r="K2262" i="4" s="1"/>
  <c r="K2263" i="4" s="1"/>
  <c r="K2264" i="4" s="1"/>
  <c r="K2265" i="4" s="1"/>
  <c r="K2266" i="4" s="1"/>
  <c r="K2267" i="4" s="1"/>
  <c r="K2268" i="4" s="1"/>
  <c r="K2269" i="4" s="1"/>
  <c r="K2270" i="4" s="1"/>
  <c r="K2271" i="4" s="1"/>
  <c r="K2272" i="4" s="1"/>
  <c r="K2273" i="4" s="1"/>
  <c r="K2274" i="4" s="1"/>
  <c r="K2275" i="4" s="1"/>
  <c r="K2276" i="4" s="1"/>
  <c r="K2277" i="4" s="1"/>
  <c r="K2278" i="4" s="1"/>
  <c r="K2279" i="4" s="1"/>
  <c r="K2280" i="4" s="1"/>
  <c r="K2281" i="4" s="1"/>
  <c r="K2282" i="4" s="1"/>
  <c r="K2283" i="4" s="1"/>
  <c r="K2284" i="4" s="1"/>
  <c r="K2285" i="4" s="1"/>
  <c r="K2286" i="4" s="1"/>
  <c r="K2287" i="4" s="1"/>
  <c r="K2288" i="4" s="1"/>
  <c r="K2289" i="4" s="1"/>
  <c r="K2290" i="4" s="1"/>
  <c r="K2291" i="4" s="1"/>
  <c r="K2292" i="4" s="1"/>
  <c r="K2293" i="4" s="1"/>
  <c r="K2294" i="4" s="1"/>
  <c r="K2295" i="4" s="1"/>
  <c r="K2296" i="4" s="1"/>
  <c r="K2297" i="4" s="1"/>
  <c r="K2298" i="4" s="1"/>
  <c r="K2299" i="4" s="1"/>
  <c r="K2300" i="4" s="1"/>
  <c r="K2301" i="4" s="1"/>
  <c r="K2302" i="4" s="1"/>
  <c r="K2303" i="4" s="1"/>
  <c r="K2304" i="4" s="1"/>
  <c r="K2305" i="4" s="1"/>
  <c r="K2306" i="4" s="1"/>
  <c r="K2307" i="4" s="1"/>
  <c r="K2308" i="4" s="1"/>
  <c r="K2309" i="4" s="1"/>
  <c r="K2310" i="4" s="1"/>
  <c r="K1652" i="4"/>
  <c r="K1653" i="4" s="1"/>
  <c r="K1654" i="4" s="1"/>
  <c r="K1655" i="4" s="1"/>
  <c r="K1656" i="4" s="1"/>
  <c r="K1657" i="4" s="1"/>
  <c r="K1658" i="4" s="1"/>
  <c r="K1659" i="4" s="1"/>
  <c r="K1660" i="4" s="1"/>
  <c r="K1661" i="4" s="1"/>
  <c r="K1662" i="4" s="1"/>
  <c r="K1663" i="4" s="1"/>
  <c r="K1664" i="4" s="1"/>
  <c r="K1665" i="4" s="1"/>
  <c r="K1666" i="4" s="1"/>
  <c r="K1667" i="4" s="1"/>
  <c r="K1668" i="4" s="1"/>
  <c r="K1669" i="4" s="1"/>
  <c r="K1670" i="4" s="1"/>
  <c r="K1671" i="4" s="1"/>
  <c r="K1672" i="4" s="1"/>
  <c r="K1673" i="4" s="1"/>
  <c r="K1674" i="4" s="1"/>
  <c r="K1675" i="4" s="1"/>
  <c r="K1676" i="4" s="1"/>
  <c r="K1677" i="4" s="1"/>
  <c r="K1678" i="4" s="1"/>
  <c r="K1679" i="4" s="1"/>
  <c r="K1680" i="4" s="1"/>
  <c r="K1681" i="4" s="1"/>
  <c r="K1682" i="4" s="1"/>
  <c r="K1683" i="4" s="1"/>
  <c r="K1684" i="4" s="1"/>
  <c r="K1685" i="4" s="1"/>
  <c r="K1686" i="4" s="1"/>
  <c r="K1687" i="4" s="1"/>
  <c r="K1688" i="4" s="1"/>
  <c r="K1689" i="4" s="1"/>
  <c r="K1690" i="4" s="1"/>
  <c r="K1691" i="4" s="1"/>
  <c r="K1692" i="4" s="1"/>
  <c r="K1693" i="4" s="1"/>
  <c r="K1694" i="4" s="1"/>
  <c r="K1695" i="4" s="1"/>
  <c r="K1696" i="4" s="1"/>
  <c r="K1697" i="4" s="1"/>
  <c r="K1698" i="4" s="1"/>
  <c r="K1699" i="4" s="1"/>
  <c r="K1700" i="4" s="1"/>
  <c r="K1701" i="4" s="1"/>
  <c r="K1702" i="4" s="1"/>
  <c r="K1703" i="4" s="1"/>
  <c r="K1704" i="4" s="1"/>
  <c r="K1705" i="4" s="1"/>
  <c r="K1706" i="4" s="1"/>
  <c r="K1707" i="4" s="1"/>
  <c r="K1708" i="4" s="1"/>
  <c r="K1709" i="4" s="1"/>
  <c r="K1710" i="4" s="1"/>
  <c r="K1711" i="4" s="1"/>
  <c r="K1712" i="4" s="1"/>
  <c r="K1713" i="4" s="1"/>
  <c r="K1714" i="4" s="1"/>
  <c r="K1715" i="4" s="1"/>
  <c r="K1716" i="4" s="1"/>
  <c r="K2" i="4"/>
  <c r="K3" i="4" s="1"/>
  <c r="K4" i="4" s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1388" i="4"/>
  <c r="K1389" i="4" s="1"/>
  <c r="K1390" i="4" s="1"/>
  <c r="K1391" i="4" s="1"/>
  <c r="K1392" i="4" s="1"/>
  <c r="K1393" i="4" s="1"/>
  <c r="K1394" i="4" s="1"/>
  <c r="K1395" i="4" s="1"/>
  <c r="K1396" i="4" s="1"/>
  <c r="K1397" i="4" s="1"/>
  <c r="K1398" i="4" s="1"/>
  <c r="K1399" i="4" s="1"/>
  <c r="K1400" i="4" s="1"/>
  <c r="K1401" i="4" s="1"/>
  <c r="K1402" i="4" s="1"/>
  <c r="K1403" i="4" s="1"/>
  <c r="K1404" i="4" s="1"/>
  <c r="K1405" i="4" s="1"/>
  <c r="K1406" i="4" s="1"/>
  <c r="K1407" i="4" s="1"/>
  <c r="K1408" i="4" s="1"/>
  <c r="K1409" i="4" s="1"/>
  <c r="K1410" i="4" s="1"/>
  <c r="K1411" i="4" s="1"/>
  <c r="K1412" i="4" s="1"/>
  <c r="K1413" i="4" s="1"/>
  <c r="K1414" i="4" s="1"/>
  <c r="K1415" i="4" s="1"/>
  <c r="K1416" i="4" s="1"/>
  <c r="K1417" i="4" s="1"/>
  <c r="K1418" i="4" s="1"/>
  <c r="K1419" i="4" s="1"/>
  <c r="K1420" i="4" s="1"/>
  <c r="K1421" i="4" s="1"/>
  <c r="K1422" i="4" s="1"/>
  <c r="K1423" i="4" s="1"/>
  <c r="K1424" i="4" s="1"/>
  <c r="K1425" i="4" s="1"/>
  <c r="K1426" i="4" s="1"/>
  <c r="K1427" i="4" s="1"/>
  <c r="K1428" i="4" s="1"/>
  <c r="K1429" i="4" s="1"/>
  <c r="K1430" i="4" s="1"/>
  <c r="K1431" i="4" s="1"/>
  <c r="K1432" i="4" s="1"/>
  <c r="K1433" i="4" s="1"/>
  <c r="K1434" i="4" s="1"/>
  <c r="K1435" i="4" s="1"/>
  <c r="K1436" i="4" s="1"/>
  <c r="K1437" i="4" s="1"/>
  <c r="K1438" i="4" s="1"/>
  <c r="K1439" i="4" s="1"/>
  <c r="K1440" i="4" s="1"/>
  <c r="K1441" i="4" s="1"/>
  <c r="K1442" i="4" s="1"/>
  <c r="K1443" i="4" s="1"/>
  <c r="K1444" i="4" s="1"/>
  <c r="K1445" i="4" s="1"/>
  <c r="K1446" i="4" s="1"/>
  <c r="K1447" i="4" s="1"/>
  <c r="K1448" i="4" s="1"/>
  <c r="K1449" i="4" s="1"/>
  <c r="K1450" i="4" s="1"/>
  <c r="K1451" i="4" s="1"/>
  <c r="K1452" i="4" s="1"/>
  <c r="L342" i="4"/>
  <c r="L530" i="4"/>
  <c r="L1660" i="4"/>
  <c r="L1594" i="4"/>
  <c r="L1726" i="4"/>
  <c r="L1654" i="4"/>
  <c r="L1588" i="4"/>
  <c r="L1720" i="4"/>
  <c r="L334" i="4"/>
  <c r="L210" i="4"/>
  <c r="L1002" i="4"/>
  <c r="L2652" i="4"/>
  <c r="L2586" i="4"/>
  <c r="L2784" i="4"/>
  <c r="L1464" i="4"/>
  <c r="L2718" i="4"/>
  <c r="L332" i="4"/>
  <c r="K2510" i="4"/>
  <c r="K2511" i="4" s="1"/>
  <c r="K2512" i="4" s="1"/>
  <c r="K2513" i="4" s="1"/>
  <c r="K2514" i="4" s="1"/>
  <c r="K2515" i="4" s="1"/>
  <c r="K2516" i="4" s="1"/>
  <c r="K2517" i="4" s="1"/>
  <c r="K2518" i="4" s="1"/>
  <c r="K2519" i="4" s="1"/>
  <c r="K2520" i="4" s="1"/>
  <c r="K2521" i="4" s="1"/>
  <c r="K2522" i="4" s="1"/>
  <c r="K2523" i="4" s="1"/>
  <c r="K2524" i="4" s="1"/>
  <c r="K2525" i="4" s="1"/>
  <c r="K2526" i="4" s="1"/>
  <c r="K2527" i="4" s="1"/>
  <c r="K2528" i="4" s="1"/>
  <c r="K2529" i="4" s="1"/>
  <c r="K2530" i="4" s="1"/>
  <c r="K2531" i="4" s="1"/>
  <c r="K2532" i="4" s="1"/>
  <c r="K2533" i="4" s="1"/>
  <c r="K2534" i="4" s="1"/>
  <c r="K2535" i="4" s="1"/>
  <c r="K2536" i="4" s="1"/>
  <c r="K2537" i="4" s="1"/>
  <c r="K2538" i="4" s="1"/>
  <c r="K2539" i="4" s="1"/>
  <c r="K2540" i="4" s="1"/>
  <c r="K2541" i="4" s="1"/>
  <c r="K2542" i="4" s="1"/>
  <c r="K2543" i="4" s="1"/>
  <c r="K2544" i="4" s="1"/>
  <c r="K2545" i="4" s="1"/>
  <c r="K2546" i="4" s="1"/>
  <c r="K2547" i="4" s="1"/>
  <c r="K2548" i="4" s="1"/>
  <c r="K2549" i="4" s="1"/>
  <c r="K2550" i="4" s="1"/>
  <c r="K2551" i="4" s="1"/>
  <c r="K2552" i="4" s="1"/>
  <c r="K2553" i="4" s="1"/>
  <c r="K2554" i="4" s="1"/>
  <c r="K2555" i="4" s="1"/>
  <c r="K2556" i="4" s="1"/>
  <c r="K2557" i="4" s="1"/>
  <c r="K2558" i="4" s="1"/>
  <c r="K2559" i="4" s="1"/>
  <c r="K2560" i="4" s="1"/>
  <c r="K2561" i="4" s="1"/>
  <c r="K2562" i="4" s="1"/>
  <c r="K2563" i="4" s="1"/>
  <c r="K2564" i="4" s="1"/>
  <c r="K2565" i="4" s="1"/>
  <c r="K2566" i="4" s="1"/>
  <c r="K2567" i="4" s="1"/>
  <c r="K2568" i="4" s="1"/>
  <c r="K2569" i="4" s="1"/>
  <c r="K2570" i="4" s="1"/>
  <c r="K2571" i="4" s="1"/>
  <c r="K2572" i="4" s="1"/>
  <c r="K2573" i="4" s="1"/>
  <c r="K2574" i="4" s="1"/>
  <c r="K1850" i="4"/>
  <c r="K1851" i="4" s="1"/>
  <c r="K1852" i="4" s="1"/>
  <c r="K1853" i="4" s="1"/>
  <c r="K1854" i="4" s="1"/>
  <c r="K1855" i="4" s="1"/>
  <c r="K1856" i="4" s="1"/>
  <c r="K1857" i="4" s="1"/>
  <c r="K1858" i="4" s="1"/>
  <c r="K1859" i="4" s="1"/>
  <c r="K1860" i="4" s="1"/>
  <c r="K1861" i="4" s="1"/>
  <c r="K1862" i="4" s="1"/>
  <c r="K1863" i="4" s="1"/>
  <c r="K1864" i="4" s="1"/>
  <c r="K1865" i="4" s="1"/>
  <c r="K1866" i="4" s="1"/>
  <c r="K1867" i="4" s="1"/>
  <c r="K1868" i="4" s="1"/>
  <c r="K1869" i="4" s="1"/>
  <c r="K1870" i="4" s="1"/>
  <c r="K1871" i="4" s="1"/>
  <c r="K1872" i="4" s="1"/>
  <c r="K1873" i="4" s="1"/>
  <c r="K1874" i="4" s="1"/>
  <c r="K1875" i="4" s="1"/>
  <c r="K1876" i="4" s="1"/>
  <c r="K1877" i="4" s="1"/>
  <c r="K1878" i="4" s="1"/>
  <c r="K1879" i="4" s="1"/>
  <c r="K1880" i="4" s="1"/>
  <c r="K1881" i="4" s="1"/>
  <c r="K1882" i="4" s="1"/>
  <c r="K1883" i="4" s="1"/>
  <c r="K1884" i="4" s="1"/>
  <c r="K1885" i="4" s="1"/>
  <c r="K1886" i="4" s="1"/>
  <c r="K1887" i="4" s="1"/>
  <c r="K1888" i="4" s="1"/>
  <c r="K1889" i="4" s="1"/>
  <c r="K1890" i="4" s="1"/>
  <c r="K1891" i="4" s="1"/>
  <c r="K1892" i="4" s="1"/>
  <c r="K1893" i="4" s="1"/>
  <c r="K1894" i="4" s="1"/>
  <c r="K1895" i="4" s="1"/>
  <c r="K1896" i="4" s="1"/>
  <c r="K1897" i="4" s="1"/>
  <c r="K1898" i="4" s="1"/>
  <c r="K1899" i="4" s="1"/>
  <c r="K1900" i="4" s="1"/>
  <c r="K1901" i="4" s="1"/>
  <c r="K1902" i="4" s="1"/>
  <c r="K1903" i="4" s="1"/>
  <c r="K1904" i="4" s="1"/>
  <c r="K1905" i="4" s="1"/>
  <c r="K1906" i="4" s="1"/>
  <c r="K1907" i="4" s="1"/>
  <c r="K1908" i="4" s="1"/>
  <c r="K1909" i="4" s="1"/>
  <c r="K1910" i="4" s="1"/>
  <c r="K1911" i="4" s="1"/>
  <c r="K1912" i="4" s="1"/>
  <c r="K1913" i="4" s="1"/>
  <c r="K1914" i="4" s="1"/>
  <c r="K200" i="4"/>
  <c r="K201" i="4" s="1"/>
  <c r="K202" i="4" s="1"/>
  <c r="K203" i="4" s="1"/>
  <c r="K204" i="4" s="1"/>
  <c r="K205" i="4" s="1"/>
  <c r="K206" i="4" s="1"/>
  <c r="K207" i="4" s="1"/>
  <c r="K208" i="4" s="1"/>
  <c r="K209" i="4" s="1"/>
  <c r="K210" i="4" s="1"/>
  <c r="K211" i="4" s="1"/>
  <c r="K212" i="4" s="1"/>
  <c r="K213" i="4" s="1"/>
  <c r="K214" i="4" s="1"/>
  <c r="K215" i="4" s="1"/>
  <c r="K216" i="4" s="1"/>
  <c r="K217" i="4" s="1"/>
  <c r="K218" i="4" s="1"/>
  <c r="K219" i="4" s="1"/>
  <c r="K220" i="4" s="1"/>
  <c r="K221" i="4" s="1"/>
  <c r="K222" i="4" s="1"/>
  <c r="K223" i="4" s="1"/>
  <c r="K224" i="4" s="1"/>
  <c r="K225" i="4" s="1"/>
  <c r="K226" i="4" s="1"/>
  <c r="K227" i="4" s="1"/>
  <c r="K228" i="4" s="1"/>
  <c r="K229" i="4" s="1"/>
  <c r="K230" i="4" s="1"/>
  <c r="K231" i="4" s="1"/>
  <c r="K232" i="4" s="1"/>
  <c r="K233" i="4" s="1"/>
  <c r="K234" i="4" s="1"/>
  <c r="K235" i="4" s="1"/>
  <c r="K236" i="4" s="1"/>
  <c r="K237" i="4" s="1"/>
  <c r="K238" i="4" s="1"/>
  <c r="K239" i="4" s="1"/>
  <c r="K240" i="4" s="1"/>
  <c r="K241" i="4" s="1"/>
  <c r="K242" i="4" s="1"/>
  <c r="K243" i="4" s="1"/>
  <c r="K244" i="4" s="1"/>
  <c r="K245" i="4" s="1"/>
  <c r="K246" i="4" s="1"/>
  <c r="K247" i="4" s="1"/>
  <c r="K248" i="4" s="1"/>
  <c r="K249" i="4" s="1"/>
  <c r="K250" i="4" s="1"/>
  <c r="K251" i="4" s="1"/>
  <c r="K252" i="4" s="1"/>
  <c r="K253" i="4" s="1"/>
  <c r="K254" i="4" s="1"/>
  <c r="K255" i="4" s="1"/>
  <c r="K256" i="4" s="1"/>
  <c r="K257" i="4" s="1"/>
  <c r="K258" i="4" s="1"/>
  <c r="K259" i="4" s="1"/>
  <c r="K260" i="4" s="1"/>
  <c r="K261" i="4" s="1"/>
  <c r="K262" i="4" s="1"/>
  <c r="K263" i="4" s="1"/>
  <c r="K264" i="4" s="1"/>
  <c r="K1454" i="4"/>
  <c r="K1455" i="4" s="1"/>
  <c r="K1456" i="4" s="1"/>
  <c r="K1457" i="4" s="1"/>
  <c r="K1458" i="4" s="1"/>
  <c r="K1459" i="4" s="1"/>
  <c r="K1460" i="4" s="1"/>
  <c r="K1461" i="4" s="1"/>
  <c r="K1462" i="4" s="1"/>
  <c r="K1463" i="4" s="1"/>
  <c r="K1464" i="4" s="1"/>
  <c r="K1465" i="4" s="1"/>
  <c r="K1466" i="4" s="1"/>
  <c r="K1467" i="4" s="1"/>
  <c r="K1468" i="4" s="1"/>
  <c r="K1469" i="4" s="1"/>
  <c r="K1470" i="4" s="1"/>
  <c r="K1471" i="4" s="1"/>
  <c r="K1472" i="4" s="1"/>
  <c r="K1473" i="4" s="1"/>
  <c r="K1474" i="4" s="1"/>
  <c r="K1475" i="4" s="1"/>
  <c r="K1476" i="4" s="1"/>
  <c r="K1477" i="4" s="1"/>
  <c r="K1478" i="4" s="1"/>
  <c r="K1479" i="4" s="1"/>
  <c r="K1480" i="4" s="1"/>
  <c r="K1481" i="4" s="1"/>
  <c r="K1482" i="4" s="1"/>
  <c r="K1483" i="4" s="1"/>
  <c r="K1484" i="4" s="1"/>
  <c r="K1485" i="4" s="1"/>
  <c r="K1486" i="4" s="1"/>
  <c r="K1487" i="4" s="1"/>
  <c r="K1488" i="4" s="1"/>
  <c r="K1489" i="4" s="1"/>
  <c r="K1490" i="4" s="1"/>
  <c r="K1491" i="4" s="1"/>
  <c r="K1492" i="4" s="1"/>
  <c r="K1493" i="4" s="1"/>
  <c r="K1494" i="4" s="1"/>
  <c r="K1495" i="4" s="1"/>
  <c r="K1496" i="4" s="1"/>
  <c r="K1497" i="4" s="1"/>
  <c r="K1498" i="4" s="1"/>
  <c r="K1499" i="4" s="1"/>
  <c r="K1500" i="4" s="1"/>
  <c r="K1501" i="4" s="1"/>
  <c r="K1502" i="4" s="1"/>
  <c r="K1503" i="4" s="1"/>
  <c r="K1504" i="4" s="1"/>
  <c r="K1505" i="4" s="1"/>
  <c r="K1506" i="4" s="1"/>
  <c r="K1507" i="4" s="1"/>
  <c r="K1508" i="4" s="1"/>
  <c r="K1509" i="4" s="1"/>
  <c r="K1510" i="4" s="1"/>
  <c r="K1511" i="4" s="1"/>
  <c r="K1512" i="4" s="1"/>
  <c r="K1513" i="4" s="1"/>
  <c r="K1514" i="4" s="1"/>
  <c r="K1515" i="4" s="1"/>
  <c r="K1516" i="4" s="1"/>
  <c r="K1517" i="4" s="1"/>
  <c r="K1518" i="4" s="1"/>
  <c r="L201" i="4"/>
  <c r="L993" i="4"/>
  <c r="L2643" i="4"/>
  <c r="L1455" i="4"/>
  <c r="L2775" i="4"/>
  <c r="L2577" i="4"/>
  <c r="L2709" i="4"/>
  <c r="L203" i="4"/>
  <c r="L995" i="4"/>
  <c r="L1457" i="4"/>
  <c r="L2777" i="4"/>
  <c r="L2579" i="4"/>
  <c r="L2711" i="4"/>
  <c r="L2645" i="4"/>
  <c r="L474" i="4"/>
  <c r="L2058" i="4"/>
  <c r="L2256" i="4"/>
  <c r="L936" i="4"/>
  <c r="L2124" i="4"/>
  <c r="L1398" i="4"/>
  <c r="L2190" i="4"/>
  <c r="L341" i="4"/>
  <c r="L273" i="4"/>
  <c r="L867" i="4"/>
  <c r="L2385" i="4"/>
  <c r="L2319" i="4"/>
  <c r="L2451" i="4"/>
  <c r="L2517" i="4"/>
  <c r="L1070" i="4"/>
  <c r="L71" i="4"/>
  <c r="L5" i="4"/>
  <c r="L731" i="4"/>
  <c r="L137" i="4"/>
  <c r="L797" i="4"/>
  <c r="L665" i="4"/>
  <c r="L1259" i="4"/>
  <c r="L1193" i="4"/>
  <c r="L1325" i="4"/>
  <c r="K332" i="4"/>
  <c r="K333" i="4" s="1"/>
  <c r="K334" i="4" s="1"/>
  <c r="K335" i="4" s="1"/>
  <c r="K336" i="4" s="1"/>
  <c r="K337" i="4" s="1"/>
  <c r="K338" i="4" s="1"/>
  <c r="K339" i="4" s="1"/>
  <c r="K340" i="4" s="1"/>
  <c r="K341" i="4" s="1"/>
  <c r="K342" i="4" s="1"/>
  <c r="K343" i="4" s="1"/>
  <c r="K344" i="4" s="1"/>
  <c r="K345" i="4" s="1"/>
  <c r="K346" i="4" s="1"/>
  <c r="K347" i="4" s="1"/>
  <c r="K348" i="4" s="1"/>
  <c r="K349" i="4" s="1"/>
  <c r="K350" i="4" s="1"/>
  <c r="K351" i="4" s="1"/>
  <c r="K352" i="4" s="1"/>
  <c r="K353" i="4" s="1"/>
  <c r="K354" i="4" s="1"/>
  <c r="K355" i="4" s="1"/>
  <c r="K356" i="4" s="1"/>
  <c r="K357" i="4" s="1"/>
  <c r="K358" i="4" s="1"/>
  <c r="K359" i="4" s="1"/>
  <c r="K360" i="4" s="1"/>
  <c r="K361" i="4" s="1"/>
  <c r="K362" i="4" s="1"/>
  <c r="K363" i="4" s="1"/>
  <c r="K364" i="4" s="1"/>
  <c r="K365" i="4" s="1"/>
  <c r="K366" i="4" s="1"/>
  <c r="K367" i="4" s="1"/>
  <c r="K368" i="4" s="1"/>
  <c r="K369" i="4" s="1"/>
  <c r="K370" i="4" s="1"/>
  <c r="K371" i="4" s="1"/>
  <c r="K372" i="4" s="1"/>
  <c r="K373" i="4" s="1"/>
  <c r="K374" i="4" s="1"/>
  <c r="K375" i="4" s="1"/>
  <c r="K376" i="4" s="1"/>
  <c r="K377" i="4" s="1"/>
  <c r="K378" i="4" s="1"/>
  <c r="K379" i="4" s="1"/>
  <c r="K380" i="4" s="1"/>
  <c r="K381" i="4" s="1"/>
  <c r="K382" i="4" s="1"/>
  <c r="K383" i="4" s="1"/>
  <c r="K384" i="4" s="1"/>
  <c r="K385" i="4" s="1"/>
  <c r="K386" i="4" s="1"/>
  <c r="K387" i="4" s="1"/>
  <c r="K388" i="4" s="1"/>
  <c r="K389" i="4" s="1"/>
  <c r="K390" i="4" s="1"/>
  <c r="K391" i="4" s="1"/>
  <c r="K392" i="4" s="1"/>
  <c r="K393" i="4" s="1"/>
  <c r="K394" i="4" s="1"/>
  <c r="K395" i="4" s="1"/>
  <c r="K396" i="4" s="1"/>
  <c r="L6" i="4"/>
  <c r="L138" i="4"/>
  <c r="L72" i="4"/>
  <c r="L666" i="4"/>
  <c r="L798" i="4"/>
  <c r="L732" i="4"/>
  <c r="L1194" i="4"/>
  <c r="L1326" i="4"/>
  <c r="L1260" i="4"/>
  <c r="L207" i="4"/>
  <c r="L999" i="4"/>
  <c r="L1461" i="4"/>
  <c r="L2649" i="4"/>
  <c r="L2583" i="4"/>
  <c r="L2781" i="4"/>
  <c r="L2715" i="4"/>
  <c r="K2114" i="4"/>
  <c r="K2115" i="4" s="1"/>
  <c r="K2116" i="4" s="1"/>
  <c r="K2117" i="4" s="1"/>
  <c r="K2118" i="4" s="1"/>
  <c r="K2119" i="4" s="1"/>
  <c r="K2120" i="4" s="1"/>
  <c r="K2121" i="4" s="1"/>
  <c r="K2122" i="4" s="1"/>
  <c r="K2123" i="4" s="1"/>
  <c r="K2124" i="4" s="1"/>
  <c r="K2125" i="4" s="1"/>
  <c r="K2126" i="4" s="1"/>
  <c r="K2127" i="4" s="1"/>
  <c r="K2128" i="4" s="1"/>
  <c r="K2129" i="4" s="1"/>
  <c r="K2130" i="4" s="1"/>
  <c r="K2131" i="4" s="1"/>
  <c r="K2132" i="4" s="1"/>
  <c r="K2133" i="4" s="1"/>
  <c r="K2134" i="4" s="1"/>
  <c r="K2135" i="4" s="1"/>
  <c r="K2136" i="4" s="1"/>
  <c r="K2137" i="4" s="1"/>
  <c r="K2138" i="4" s="1"/>
  <c r="K2139" i="4" s="1"/>
  <c r="K2140" i="4" s="1"/>
  <c r="K2141" i="4" s="1"/>
  <c r="K2142" i="4" s="1"/>
  <c r="K2143" i="4" s="1"/>
  <c r="K2144" i="4" s="1"/>
  <c r="K2145" i="4" s="1"/>
  <c r="K2146" i="4" s="1"/>
  <c r="K2147" i="4" s="1"/>
  <c r="K2148" i="4" s="1"/>
  <c r="K2149" i="4" s="1"/>
  <c r="K2150" i="4" s="1"/>
  <c r="K2151" i="4" s="1"/>
  <c r="K2152" i="4" s="1"/>
  <c r="K2153" i="4" s="1"/>
  <c r="K2154" i="4" s="1"/>
  <c r="K2155" i="4" s="1"/>
  <c r="K2156" i="4" s="1"/>
  <c r="K2157" i="4" s="1"/>
  <c r="K2158" i="4" s="1"/>
  <c r="K2159" i="4" s="1"/>
  <c r="K2160" i="4" s="1"/>
  <c r="K2161" i="4" s="1"/>
  <c r="K2162" i="4" s="1"/>
  <c r="K2163" i="4" s="1"/>
  <c r="K2164" i="4" s="1"/>
  <c r="K2165" i="4" s="1"/>
  <c r="K2166" i="4" s="1"/>
  <c r="K2167" i="4" s="1"/>
  <c r="K2168" i="4" s="1"/>
  <c r="K2169" i="4" s="1"/>
  <c r="K2170" i="4" s="1"/>
  <c r="K2171" i="4" s="1"/>
  <c r="K2172" i="4" s="1"/>
  <c r="K2173" i="4" s="1"/>
  <c r="K2174" i="4" s="1"/>
  <c r="K2175" i="4" s="1"/>
  <c r="K2176" i="4" s="1"/>
  <c r="K2177" i="4" s="1"/>
  <c r="K2178" i="4" s="1"/>
  <c r="K266" i="4"/>
  <c r="K267" i="4" s="1"/>
  <c r="K268" i="4" s="1"/>
  <c r="K269" i="4" s="1"/>
  <c r="K270" i="4" s="1"/>
  <c r="K271" i="4" s="1"/>
  <c r="K272" i="4" s="1"/>
  <c r="K273" i="4" s="1"/>
  <c r="K274" i="4" s="1"/>
  <c r="K275" i="4" s="1"/>
  <c r="K276" i="4" s="1"/>
  <c r="K277" i="4" s="1"/>
  <c r="K278" i="4" s="1"/>
  <c r="K279" i="4" s="1"/>
  <c r="K280" i="4" s="1"/>
  <c r="K281" i="4" s="1"/>
  <c r="K282" i="4" s="1"/>
  <c r="K283" i="4" s="1"/>
  <c r="K284" i="4" s="1"/>
  <c r="K285" i="4" s="1"/>
  <c r="K286" i="4" s="1"/>
  <c r="K287" i="4" s="1"/>
  <c r="K288" i="4" s="1"/>
  <c r="K289" i="4" s="1"/>
  <c r="K290" i="4" s="1"/>
  <c r="K291" i="4" s="1"/>
  <c r="K292" i="4" s="1"/>
  <c r="K293" i="4" s="1"/>
  <c r="K294" i="4" s="1"/>
  <c r="K295" i="4" s="1"/>
  <c r="K296" i="4" s="1"/>
  <c r="K297" i="4" s="1"/>
  <c r="K298" i="4" s="1"/>
  <c r="K299" i="4" s="1"/>
  <c r="K300" i="4" s="1"/>
  <c r="K301" i="4" s="1"/>
  <c r="K302" i="4" s="1"/>
  <c r="K303" i="4" s="1"/>
  <c r="K304" i="4" s="1"/>
  <c r="K305" i="4" s="1"/>
  <c r="K306" i="4" s="1"/>
  <c r="K307" i="4" s="1"/>
  <c r="K308" i="4" s="1"/>
  <c r="K309" i="4" s="1"/>
  <c r="K310" i="4" s="1"/>
  <c r="K311" i="4" s="1"/>
  <c r="K312" i="4" s="1"/>
  <c r="K313" i="4" s="1"/>
  <c r="K314" i="4" s="1"/>
  <c r="K315" i="4" s="1"/>
  <c r="K316" i="4" s="1"/>
  <c r="K317" i="4" s="1"/>
  <c r="K318" i="4" s="1"/>
  <c r="K319" i="4" s="1"/>
  <c r="K320" i="4" s="1"/>
  <c r="K321" i="4" s="1"/>
  <c r="K322" i="4" s="1"/>
  <c r="K323" i="4" s="1"/>
  <c r="K324" i="4" s="1"/>
  <c r="K325" i="4" s="1"/>
  <c r="K326" i="4" s="1"/>
  <c r="K327" i="4" s="1"/>
  <c r="K328" i="4" s="1"/>
  <c r="K329" i="4" s="1"/>
  <c r="K330" i="4" s="1"/>
  <c r="K68" i="4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K125" i="4" s="1"/>
  <c r="K126" i="4" s="1"/>
  <c r="K127" i="4" s="1"/>
  <c r="K128" i="4" s="1"/>
  <c r="K129" i="4" s="1"/>
  <c r="K130" i="4" s="1"/>
  <c r="K131" i="4" s="1"/>
  <c r="K132" i="4" s="1"/>
  <c r="L464" i="4"/>
  <c r="L926" i="4"/>
  <c r="L2180" i="4"/>
  <c r="L2048" i="4"/>
  <c r="L2114" i="4"/>
  <c r="L2246" i="4"/>
  <c r="L1388" i="4"/>
  <c r="L74" i="4"/>
  <c r="L668" i="4"/>
  <c r="L8" i="4"/>
  <c r="L734" i="4"/>
  <c r="L800" i="4"/>
  <c r="L140" i="4"/>
  <c r="L1196" i="4"/>
  <c r="L1262" i="4"/>
  <c r="L1328" i="4"/>
  <c r="L536" i="4"/>
  <c r="L80" i="4"/>
  <c r="L146" i="4"/>
  <c r="L740" i="4"/>
  <c r="L674" i="4"/>
  <c r="L14" i="4"/>
  <c r="L806" i="4"/>
  <c r="L1268" i="4"/>
  <c r="L1202" i="4"/>
  <c r="L1334" i="4"/>
  <c r="L1727" i="4"/>
  <c r="L1661" i="4"/>
  <c r="L1595" i="4"/>
  <c r="L1060" i="4"/>
  <c r="L1068" i="4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2" i="1"/>
  <c r="F10" i="4" l="1"/>
  <c r="F208" i="4" s="1"/>
  <c r="F274" i="4" s="1"/>
  <c r="F340" i="4" s="1"/>
  <c r="F406" i="4" s="1"/>
  <c r="F472" i="4" s="1"/>
  <c r="F674" i="4"/>
  <c r="F872" i="4" s="1"/>
  <c r="F938" i="4" s="1"/>
  <c r="F1004" i="4" s="1"/>
  <c r="F1070" i="4" s="1"/>
  <c r="F1136" i="4" s="1"/>
  <c r="F1206" i="4"/>
  <c r="F1404" i="4" s="1"/>
  <c r="F1470" i="4" s="1"/>
  <c r="F1536" i="4" s="1"/>
  <c r="F57" i="4"/>
  <c r="F255" i="4" s="1"/>
  <c r="F321" i="4" s="1"/>
  <c r="F387" i="4" s="1"/>
  <c r="F453" i="4" s="1"/>
  <c r="F519" i="4" s="1"/>
  <c r="F45" i="4"/>
  <c r="F243" i="4" s="1"/>
  <c r="F309" i="4" s="1"/>
  <c r="F375" i="4" s="1"/>
  <c r="F441" i="4" s="1"/>
  <c r="F507" i="4" s="1"/>
  <c r="F33" i="4"/>
  <c r="F231" i="4" s="1"/>
  <c r="F297" i="4" s="1"/>
  <c r="F363" i="4" s="1"/>
  <c r="F429" i="4" s="1"/>
  <c r="F495" i="4" s="1"/>
  <c r="F21" i="4"/>
  <c r="F219" i="4" s="1"/>
  <c r="F285" i="4" s="1"/>
  <c r="F351" i="4" s="1"/>
  <c r="F417" i="4" s="1"/>
  <c r="F483" i="4" s="1"/>
  <c r="F9" i="4"/>
  <c r="F207" i="4" s="1"/>
  <c r="F273" i="4" s="1"/>
  <c r="F339" i="4" s="1"/>
  <c r="F405" i="4" s="1"/>
  <c r="F471" i="4" s="1"/>
  <c r="F721" i="4"/>
  <c r="F919" i="4" s="1"/>
  <c r="F985" i="4" s="1"/>
  <c r="F1051" i="4" s="1"/>
  <c r="F1117" i="4" s="1"/>
  <c r="F1183" i="4" s="1"/>
  <c r="F709" i="4"/>
  <c r="F907" i="4" s="1"/>
  <c r="F973" i="4" s="1"/>
  <c r="F1039" i="4" s="1"/>
  <c r="F1105" i="4" s="1"/>
  <c r="F1171" i="4" s="1"/>
  <c r="F697" i="4"/>
  <c r="F895" i="4" s="1"/>
  <c r="F961" i="4" s="1"/>
  <c r="F1027" i="4" s="1"/>
  <c r="F1093" i="4" s="1"/>
  <c r="F1159" i="4" s="1"/>
  <c r="F685" i="4"/>
  <c r="F883" i="4" s="1"/>
  <c r="F949" i="4" s="1"/>
  <c r="F1015" i="4" s="1"/>
  <c r="F1081" i="4" s="1"/>
  <c r="F1147" i="4" s="1"/>
  <c r="F673" i="4"/>
  <c r="F871" i="4" s="1"/>
  <c r="F937" i="4" s="1"/>
  <c r="F1003" i="4" s="1"/>
  <c r="F1069" i="4" s="1"/>
  <c r="F1135" i="4" s="1"/>
  <c r="F1253" i="4"/>
  <c r="F1451" i="4" s="1"/>
  <c r="F1517" i="4" s="1"/>
  <c r="F1583" i="4" s="1"/>
  <c r="F1241" i="4"/>
  <c r="F1439" i="4" s="1"/>
  <c r="F1505" i="4" s="1"/>
  <c r="F1571" i="4" s="1"/>
  <c r="F1229" i="4"/>
  <c r="F1427" i="4" s="1"/>
  <c r="F1493" i="4" s="1"/>
  <c r="F1559" i="4" s="1"/>
  <c r="F1217" i="4"/>
  <c r="F1415" i="4" s="1"/>
  <c r="F1481" i="4" s="1"/>
  <c r="F1547" i="4" s="1"/>
  <c r="F1205" i="4"/>
  <c r="F1403" i="4" s="1"/>
  <c r="F1469" i="4" s="1"/>
  <c r="F1535" i="4" s="1"/>
  <c r="F1193" i="4"/>
  <c r="F1391" i="4" s="1"/>
  <c r="F1457" i="4" s="1"/>
  <c r="F1523" i="4" s="1"/>
  <c r="F722" i="4"/>
  <c r="F920" i="4" s="1"/>
  <c r="F986" i="4" s="1"/>
  <c r="F1052" i="4" s="1"/>
  <c r="F1118" i="4" s="1"/>
  <c r="F1184" i="4" s="1"/>
  <c r="F1254" i="4"/>
  <c r="F1452" i="4" s="1"/>
  <c r="F1518" i="4" s="1"/>
  <c r="F1584" i="4" s="1"/>
  <c r="F1194" i="4"/>
  <c r="F1392" i="4" s="1"/>
  <c r="F1458" i="4" s="1"/>
  <c r="F1524" i="4" s="1"/>
  <c r="F44" i="4"/>
  <c r="F242" i="4" s="1"/>
  <c r="F308" i="4" s="1"/>
  <c r="F374" i="4" s="1"/>
  <c r="F440" i="4" s="1"/>
  <c r="F506" i="4" s="1"/>
  <c r="F708" i="4"/>
  <c r="F906" i="4" s="1"/>
  <c r="F972" i="4" s="1"/>
  <c r="F1038" i="4" s="1"/>
  <c r="F1104" i="4" s="1"/>
  <c r="F1170" i="4" s="1"/>
  <c r="F1228" i="4"/>
  <c r="F1426" i="4" s="1"/>
  <c r="F1492" i="4" s="1"/>
  <c r="F1558" i="4" s="1"/>
  <c r="F55" i="4"/>
  <c r="F253" i="4" s="1"/>
  <c r="F319" i="4" s="1"/>
  <c r="F385" i="4" s="1"/>
  <c r="F451" i="4" s="1"/>
  <c r="F517" i="4" s="1"/>
  <c r="F19" i="4"/>
  <c r="F217" i="4" s="1"/>
  <c r="F283" i="4" s="1"/>
  <c r="F349" i="4" s="1"/>
  <c r="F415" i="4" s="1"/>
  <c r="F481" i="4" s="1"/>
  <c r="F7" i="4"/>
  <c r="F205" i="4" s="1"/>
  <c r="F271" i="4" s="1"/>
  <c r="F337" i="4" s="1"/>
  <c r="F403" i="4" s="1"/>
  <c r="F469" i="4" s="1"/>
  <c r="F719" i="4"/>
  <c r="F917" i="4" s="1"/>
  <c r="F983" i="4" s="1"/>
  <c r="F1049" i="4" s="1"/>
  <c r="F1115" i="4" s="1"/>
  <c r="F1181" i="4" s="1"/>
  <c r="F707" i="4"/>
  <c r="F905" i="4" s="1"/>
  <c r="F971" i="4" s="1"/>
  <c r="F1037" i="4" s="1"/>
  <c r="F1103" i="4" s="1"/>
  <c r="F1169" i="4" s="1"/>
  <c r="F695" i="4"/>
  <c r="F893" i="4" s="1"/>
  <c r="F959" i="4" s="1"/>
  <c r="F1025" i="4" s="1"/>
  <c r="F1091" i="4" s="1"/>
  <c r="F1157" i="4" s="1"/>
  <c r="F683" i="4"/>
  <c r="F881" i="4" s="1"/>
  <c r="F947" i="4" s="1"/>
  <c r="F1013" i="4" s="1"/>
  <c r="F1079" i="4" s="1"/>
  <c r="F1145" i="4" s="1"/>
  <c r="F671" i="4"/>
  <c r="F869" i="4" s="1"/>
  <c r="F935" i="4" s="1"/>
  <c r="F1001" i="4" s="1"/>
  <c r="F1067" i="4" s="1"/>
  <c r="F1133" i="4" s="1"/>
  <c r="F1251" i="4"/>
  <c r="F1449" i="4" s="1"/>
  <c r="F1515" i="4" s="1"/>
  <c r="F1581" i="4" s="1"/>
  <c r="F1239" i="4"/>
  <c r="F1437" i="4" s="1"/>
  <c r="F1503" i="4" s="1"/>
  <c r="F1569" i="4" s="1"/>
  <c r="F1227" i="4"/>
  <c r="F1425" i="4" s="1"/>
  <c r="F1491" i="4" s="1"/>
  <c r="F1557" i="4" s="1"/>
  <c r="F1215" i="4"/>
  <c r="F1413" i="4" s="1"/>
  <c r="F1479" i="4" s="1"/>
  <c r="F1545" i="4" s="1"/>
  <c r="F1203" i="4"/>
  <c r="F1401" i="4" s="1"/>
  <c r="F1467" i="4" s="1"/>
  <c r="F1533" i="4" s="1"/>
  <c r="F1191" i="4"/>
  <c r="F1389" i="4" s="1"/>
  <c r="F1455" i="4" s="1"/>
  <c r="F1521" i="4" s="1"/>
  <c r="F42" i="4"/>
  <c r="F240" i="4" s="1"/>
  <c r="F306" i="4" s="1"/>
  <c r="F372" i="4" s="1"/>
  <c r="F438" i="4" s="1"/>
  <c r="F504" i="4" s="1"/>
  <c r="F706" i="4"/>
  <c r="F904" i="4" s="1"/>
  <c r="F970" i="4" s="1"/>
  <c r="F1036" i="4" s="1"/>
  <c r="F1102" i="4" s="1"/>
  <c r="F1168" i="4" s="1"/>
  <c r="F694" i="4"/>
  <c r="F892" i="4" s="1"/>
  <c r="F958" i="4" s="1"/>
  <c r="F1024" i="4" s="1"/>
  <c r="F1090" i="4" s="1"/>
  <c r="F1156" i="4" s="1"/>
  <c r="F682" i="4"/>
  <c r="F880" i="4" s="1"/>
  <c r="F946" i="4" s="1"/>
  <c r="F1012" i="4" s="1"/>
  <c r="F1078" i="4" s="1"/>
  <c r="F1144" i="4" s="1"/>
  <c r="F670" i="4"/>
  <c r="F868" i="4" s="1"/>
  <c r="F934" i="4" s="1"/>
  <c r="F1000" i="4" s="1"/>
  <c r="F1066" i="4" s="1"/>
  <c r="F1132" i="4" s="1"/>
  <c r="F1250" i="4"/>
  <c r="F1448" i="4" s="1"/>
  <c r="F1514" i="4" s="1"/>
  <c r="F1580" i="4" s="1"/>
  <c r="F1238" i="4"/>
  <c r="F1436" i="4" s="1"/>
  <c r="F1502" i="4" s="1"/>
  <c r="F1568" i="4" s="1"/>
  <c r="F1226" i="4"/>
  <c r="F1424" i="4" s="1"/>
  <c r="F1490" i="4" s="1"/>
  <c r="F1556" i="4" s="1"/>
  <c r="F1214" i="4"/>
  <c r="F1412" i="4" s="1"/>
  <c r="F1478" i="4" s="1"/>
  <c r="F1544" i="4" s="1"/>
  <c r="F1202" i="4"/>
  <c r="F1400" i="4" s="1"/>
  <c r="F1466" i="4" s="1"/>
  <c r="F1532" i="4" s="1"/>
  <c r="F58" i="4"/>
  <c r="F256" i="4" s="1"/>
  <c r="F322" i="4" s="1"/>
  <c r="F388" i="4" s="1"/>
  <c r="F454" i="4" s="1"/>
  <c r="F520" i="4" s="1"/>
  <c r="F1242" i="4"/>
  <c r="F1440" i="4" s="1"/>
  <c r="F1506" i="4" s="1"/>
  <c r="F1572" i="4" s="1"/>
  <c r="F8" i="4"/>
  <c r="F206" i="4" s="1"/>
  <c r="F272" i="4" s="1"/>
  <c r="F338" i="4" s="1"/>
  <c r="F404" i="4" s="1"/>
  <c r="F470" i="4" s="1"/>
  <c r="F1252" i="4"/>
  <c r="F1450" i="4" s="1"/>
  <c r="F1516" i="4" s="1"/>
  <c r="F1582" i="4" s="1"/>
  <c r="F31" i="4"/>
  <c r="F229" i="4" s="1"/>
  <c r="F295" i="4" s="1"/>
  <c r="F361" i="4" s="1"/>
  <c r="F427" i="4" s="1"/>
  <c r="F493" i="4" s="1"/>
  <c r="F54" i="4"/>
  <c r="F252" i="4" s="1"/>
  <c r="F318" i="4" s="1"/>
  <c r="F384" i="4" s="1"/>
  <c r="F450" i="4" s="1"/>
  <c r="F516" i="4" s="1"/>
  <c r="F718" i="4"/>
  <c r="F916" i="4" s="1"/>
  <c r="F982" i="4" s="1"/>
  <c r="F1048" i="4" s="1"/>
  <c r="F1114" i="4" s="1"/>
  <c r="F1180" i="4" s="1"/>
  <c r="F41" i="4"/>
  <c r="F239" i="4" s="1"/>
  <c r="F305" i="4" s="1"/>
  <c r="F371" i="4" s="1"/>
  <c r="F437" i="4" s="1"/>
  <c r="F503" i="4" s="1"/>
  <c r="F29" i="4"/>
  <c r="F227" i="4" s="1"/>
  <c r="F293" i="4" s="1"/>
  <c r="F359" i="4" s="1"/>
  <c r="F425" i="4" s="1"/>
  <c r="F491" i="4" s="1"/>
  <c r="F17" i="4"/>
  <c r="F215" i="4" s="1"/>
  <c r="F281" i="4" s="1"/>
  <c r="F347" i="4" s="1"/>
  <c r="F413" i="4" s="1"/>
  <c r="F479" i="4" s="1"/>
  <c r="F5" i="4"/>
  <c r="F203" i="4" s="1"/>
  <c r="F269" i="4" s="1"/>
  <c r="F335" i="4" s="1"/>
  <c r="F401" i="4" s="1"/>
  <c r="F467" i="4" s="1"/>
  <c r="F717" i="4"/>
  <c r="F915" i="4" s="1"/>
  <c r="F981" i="4" s="1"/>
  <c r="F1047" i="4" s="1"/>
  <c r="F1113" i="4" s="1"/>
  <c r="F1179" i="4" s="1"/>
  <c r="F705" i="4"/>
  <c r="F903" i="4" s="1"/>
  <c r="F969" i="4" s="1"/>
  <c r="F1035" i="4" s="1"/>
  <c r="F1101" i="4" s="1"/>
  <c r="F1167" i="4" s="1"/>
  <c r="F693" i="4"/>
  <c r="F891" i="4" s="1"/>
  <c r="F957" i="4" s="1"/>
  <c r="F1023" i="4" s="1"/>
  <c r="F1089" i="4" s="1"/>
  <c r="F1155" i="4" s="1"/>
  <c r="F681" i="4"/>
  <c r="F879" i="4" s="1"/>
  <c r="F945" i="4" s="1"/>
  <c r="F1011" i="4" s="1"/>
  <c r="F1077" i="4" s="1"/>
  <c r="F1143" i="4" s="1"/>
  <c r="F669" i="4"/>
  <c r="F867" i="4" s="1"/>
  <c r="F933" i="4" s="1"/>
  <c r="F999" i="4" s="1"/>
  <c r="F1065" i="4" s="1"/>
  <c r="F1131" i="4" s="1"/>
  <c r="F1249" i="4"/>
  <c r="F1447" i="4" s="1"/>
  <c r="F1513" i="4" s="1"/>
  <c r="F1579" i="4" s="1"/>
  <c r="F1237" i="4"/>
  <c r="F1435" i="4" s="1"/>
  <c r="F1501" i="4" s="1"/>
  <c r="F1567" i="4" s="1"/>
  <c r="F1225" i="4"/>
  <c r="F1423" i="4" s="1"/>
  <c r="F1489" i="4" s="1"/>
  <c r="F1555" i="4" s="1"/>
  <c r="F1213" i="4"/>
  <c r="F1411" i="4" s="1"/>
  <c r="F1477" i="4" s="1"/>
  <c r="F1543" i="4" s="1"/>
  <c r="F1201" i="4"/>
  <c r="F1399" i="4" s="1"/>
  <c r="F1465" i="4" s="1"/>
  <c r="F1531" i="4" s="1"/>
  <c r="F22" i="4"/>
  <c r="F220" i="4" s="1"/>
  <c r="F286" i="4" s="1"/>
  <c r="F352" i="4" s="1"/>
  <c r="F418" i="4" s="1"/>
  <c r="F484" i="4" s="1"/>
  <c r="F1218" i="4"/>
  <c r="F1416" i="4" s="1"/>
  <c r="F1482" i="4" s="1"/>
  <c r="F1548" i="4" s="1"/>
  <c r="F20" i="4"/>
  <c r="F218" i="4" s="1"/>
  <c r="F284" i="4" s="1"/>
  <c r="F350" i="4" s="1"/>
  <c r="F416" i="4" s="1"/>
  <c r="F482" i="4" s="1"/>
  <c r="F684" i="4"/>
  <c r="F882" i="4" s="1"/>
  <c r="F948" i="4" s="1"/>
  <c r="F1014" i="4" s="1"/>
  <c r="F1080" i="4" s="1"/>
  <c r="F1146" i="4" s="1"/>
  <c r="F1216" i="4"/>
  <c r="F1414" i="4" s="1"/>
  <c r="F1480" i="4" s="1"/>
  <c r="F1546" i="4" s="1"/>
  <c r="F43" i="4"/>
  <c r="F241" i="4" s="1"/>
  <c r="F307" i="4" s="1"/>
  <c r="F373" i="4" s="1"/>
  <c r="F439" i="4" s="1"/>
  <c r="F505" i="4" s="1"/>
  <c r="F18" i="4"/>
  <c r="F216" i="4" s="1"/>
  <c r="F282" i="4" s="1"/>
  <c r="F348" i="4" s="1"/>
  <c r="F414" i="4" s="1"/>
  <c r="F480" i="4" s="1"/>
  <c r="F65" i="4"/>
  <c r="F263" i="4" s="1"/>
  <c r="F329" i="4" s="1"/>
  <c r="F395" i="4" s="1"/>
  <c r="F461" i="4" s="1"/>
  <c r="F527" i="4" s="1"/>
  <c r="F52" i="4"/>
  <c r="F250" i="4" s="1"/>
  <c r="F316" i="4" s="1"/>
  <c r="F382" i="4" s="1"/>
  <c r="F448" i="4" s="1"/>
  <c r="F514" i="4" s="1"/>
  <c r="F28" i="4"/>
  <c r="F226" i="4" s="1"/>
  <c r="F292" i="4" s="1"/>
  <c r="F358" i="4" s="1"/>
  <c r="F424" i="4" s="1"/>
  <c r="F490" i="4" s="1"/>
  <c r="F16" i="4"/>
  <c r="F214" i="4" s="1"/>
  <c r="F280" i="4" s="1"/>
  <c r="F346" i="4" s="1"/>
  <c r="F412" i="4" s="1"/>
  <c r="F478" i="4" s="1"/>
  <c r="F4" i="4"/>
  <c r="F202" i="4" s="1"/>
  <c r="F268" i="4" s="1"/>
  <c r="F334" i="4" s="1"/>
  <c r="F400" i="4" s="1"/>
  <c r="F466" i="4" s="1"/>
  <c r="F716" i="4"/>
  <c r="F914" i="4" s="1"/>
  <c r="F980" i="4" s="1"/>
  <c r="F1046" i="4" s="1"/>
  <c r="F1112" i="4" s="1"/>
  <c r="F1178" i="4" s="1"/>
  <c r="F704" i="4"/>
  <c r="F902" i="4" s="1"/>
  <c r="F968" i="4" s="1"/>
  <c r="F1034" i="4" s="1"/>
  <c r="F1100" i="4" s="1"/>
  <c r="F1166" i="4" s="1"/>
  <c r="F692" i="4"/>
  <c r="F890" i="4" s="1"/>
  <c r="F956" i="4" s="1"/>
  <c r="F1022" i="4" s="1"/>
  <c r="F1088" i="4" s="1"/>
  <c r="F1154" i="4" s="1"/>
  <c r="F680" i="4"/>
  <c r="F878" i="4" s="1"/>
  <c r="F944" i="4" s="1"/>
  <c r="F1010" i="4" s="1"/>
  <c r="F1076" i="4" s="1"/>
  <c r="F1142" i="4" s="1"/>
  <c r="F668" i="4"/>
  <c r="F866" i="4" s="1"/>
  <c r="F932" i="4" s="1"/>
  <c r="F998" i="4" s="1"/>
  <c r="F1064" i="4" s="1"/>
  <c r="F1130" i="4" s="1"/>
  <c r="F1248" i="4"/>
  <c r="F1446" i="4" s="1"/>
  <c r="F1512" i="4" s="1"/>
  <c r="F1578" i="4" s="1"/>
  <c r="F1236" i="4"/>
  <c r="F1434" i="4" s="1"/>
  <c r="F1500" i="4" s="1"/>
  <c r="F1566" i="4" s="1"/>
  <c r="F1224" i="4"/>
  <c r="F1422" i="4" s="1"/>
  <c r="F1488" i="4" s="1"/>
  <c r="F1554" i="4" s="1"/>
  <c r="F1212" i="4"/>
  <c r="F1410" i="4" s="1"/>
  <c r="F1476" i="4" s="1"/>
  <c r="F1542" i="4" s="1"/>
  <c r="F1200" i="4"/>
  <c r="F1398" i="4" s="1"/>
  <c r="F1464" i="4" s="1"/>
  <c r="F1530" i="4" s="1"/>
  <c r="F710" i="4"/>
  <c r="F908" i="4" s="1"/>
  <c r="F974" i="4" s="1"/>
  <c r="F1040" i="4" s="1"/>
  <c r="F1106" i="4" s="1"/>
  <c r="F1172" i="4" s="1"/>
  <c r="F32" i="4"/>
  <c r="F230" i="4" s="1"/>
  <c r="F296" i="4" s="1"/>
  <c r="F362" i="4" s="1"/>
  <c r="F428" i="4" s="1"/>
  <c r="F494" i="4" s="1"/>
  <c r="F696" i="4"/>
  <c r="F894" i="4" s="1"/>
  <c r="F960" i="4" s="1"/>
  <c r="F1026" i="4" s="1"/>
  <c r="F1092" i="4" s="1"/>
  <c r="F1158" i="4" s="1"/>
  <c r="F1204" i="4"/>
  <c r="F1402" i="4" s="1"/>
  <c r="F1468" i="4" s="1"/>
  <c r="F1534" i="4" s="1"/>
  <c r="F2" i="4"/>
  <c r="F200" i="4" s="1"/>
  <c r="F266" i="4" s="1"/>
  <c r="F332" i="4" s="1"/>
  <c r="F398" i="4" s="1"/>
  <c r="F464" i="4" s="1"/>
  <c r="F30" i="4"/>
  <c r="F228" i="4" s="1"/>
  <c r="F294" i="4" s="1"/>
  <c r="F360" i="4" s="1"/>
  <c r="F426" i="4" s="1"/>
  <c r="F492" i="4" s="1"/>
  <c r="F53" i="4"/>
  <c r="F251" i="4" s="1"/>
  <c r="F317" i="4" s="1"/>
  <c r="F383" i="4" s="1"/>
  <c r="F449" i="4" s="1"/>
  <c r="F515" i="4" s="1"/>
  <c r="F63" i="4"/>
  <c r="F261" i="4" s="1"/>
  <c r="F327" i="4" s="1"/>
  <c r="F393" i="4" s="1"/>
  <c r="F459" i="4" s="1"/>
  <c r="F525" i="4" s="1"/>
  <c r="F39" i="4"/>
  <c r="F237" i="4" s="1"/>
  <c r="F303" i="4" s="1"/>
  <c r="F369" i="4" s="1"/>
  <c r="F435" i="4" s="1"/>
  <c r="F501" i="4" s="1"/>
  <c r="F15" i="4"/>
  <c r="F213" i="4" s="1"/>
  <c r="F279" i="4" s="1"/>
  <c r="F345" i="4" s="1"/>
  <c r="F411" i="4" s="1"/>
  <c r="F477" i="4" s="1"/>
  <c r="F715" i="4"/>
  <c r="F913" i="4" s="1"/>
  <c r="F979" i="4" s="1"/>
  <c r="F1045" i="4" s="1"/>
  <c r="F1111" i="4" s="1"/>
  <c r="F1177" i="4" s="1"/>
  <c r="F703" i="4"/>
  <c r="F901" i="4" s="1"/>
  <c r="F967" i="4" s="1"/>
  <c r="F1033" i="4" s="1"/>
  <c r="F1099" i="4" s="1"/>
  <c r="F1165" i="4" s="1"/>
  <c r="F691" i="4"/>
  <c r="F889" i="4" s="1"/>
  <c r="F955" i="4" s="1"/>
  <c r="F1021" i="4" s="1"/>
  <c r="F1087" i="4" s="1"/>
  <c r="F1153" i="4" s="1"/>
  <c r="F679" i="4"/>
  <c r="F877" i="4" s="1"/>
  <c r="F943" i="4" s="1"/>
  <c r="F1009" i="4" s="1"/>
  <c r="F1075" i="4" s="1"/>
  <c r="F1141" i="4" s="1"/>
  <c r="F667" i="4"/>
  <c r="F865" i="4" s="1"/>
  <c r="F931" i="4" s="1"/>
  <c r="F997" i="4" s="1"/>
  <c r="F1063" i="4" s="1"/>
  <c r="F1129" i="4" s="1"/>
  <c r="F1247" i="4"/>
  <c r="F1445" i="4" s="1"/>
  <c r="F1511" i="4" s="1"/>
  <c r="F1577" i="4" s="1"/>
  <c r="F1235" i="4"/>
  <c r="F1433" i="4" s="1"/>
  <c r="F1499" i="4" s="1"/>
  <c r="F1565" i="4" s="1"/>
  <c r="F1223" i="4"/>
  <c r="F1421" i="4" s="1"/>
  <c r="F1487" i="4" s="1"/>
  <c r="F1553" i="4" s="1"/>
  <c r="F1211" i="4"/>
  <c r="F1409" i="4" s="1"/>
  <c r="F1475" i="4" s="1"/>
  <c r="F1541" i="4" s="1"/>
  <c r="F1199" i="4"/>
  <c r="F1397" i="4" s="1"/>
  <c r="F1463" i="4" s="1"/>
  <c r="F1529" i="4" s="1"/>
  <c r="F46" i="4"/>
  <c r="F244" i="4" s="1"/>
  <c r="F310" i="4" s="1"/>
  <c r="F376" i="4" s="1"/>
  <c r="F442" i="4" s="1"/>
  <c r="F508" i="4" s="1"/>
  <c r="F1230" i="4"/>
  <c r="F1428" i="4" s="1"/>
  <c r="F1494" i="4" s="1"/>
  <c r="F1560" i="4" s="1"/>
  <c r="F1240" i="4"/>
  <c r="F1438" i="4" s="1"/>
  <c r="F1504" i="4" s="1"/>
  <c r="F1570" i="4" s="1"/>
  <c r="F66" i="4"/>
  <c r="F264" i="4" s="1"/>
  <c r="F330" i="4" s="1"/>
  <c r="F396" i="4" s="1"/>
  <c r="F462" i="4" s="1"/>
  <c r="F528" i="4" s="1"/>
  <c r="F6" i="4"/>
  <c r="F204" i="4" s="1"/>
  <c r="F270" i="4" s="1"/>
  <c r="F336" i="4" s="1"/>
  <c r="F402" i="4" s="1"/>
  <c r="F468" i="4" s="1"/>
  <c r="F64" i="4"/>
  <c r="F262" i="4" s="1"/>
  <c r="F328" i="4" s="1"/>
  <c r="F394" i="4" s="1"/>
  <c r="F460" i="4" s="1"/>
  <c r="F526" i="4" s="1"/>
  <c r="F40" i="4"/>
  <c r="F238" i="4" s="1"/>
  <c r="F304" i="4" s="1"/>
  <c r="F370" i="4" s="1"/>
  <c r="F436" i="4" s="1"/>
  <c r="F502" i="4" s="1"/>
  <c r="F51" i="4"/>
  <c r="F249" i="4" s="1"/>
  <c r="F315" i="4" s="1"/>
  <c r="F381" i="4" s="1"/>
  <c r="F447" i="4" s="1"/>
  <c r="F513" i="4" s="1"/>
  <c r="F27" i="4"/>
  <c r="F225" i="4" s="1"/>
  <c r="F291" i="4" s="1"/>
  <c r="F357" i="4" s="1"/>
  <c r="F423" i="4" s="1"/>
  <c r="F489" i="4" s="1"/>
  <c r="F3" i="4"/>
  <c r="F201" i="4" s="1"/>
  <c r="F267" i="4" s="1"/>
  <c r="F333" i="4" s="1"/>
  <c r="F399" i="4" s="1"/>
  <c r="F465" i="4" s="1"/>
  <c r="F62" i="4"/>
  <c r="F260" i="4" s="1"/>
  <c r="F326" i="4" s="1"/>
  <c r="F392" i="4" s="1"/>
  <c r="F458" i="4" s="1"/>
  <c r="F524" i="4" s="1"/>
  <c r="F50" i="4"/>
  <c r="F248" i="4" s="1"/>
  <c r="F314" i="4" s="1"/>
  <c r="F380" i="4" s="1"/>
  <c r="F446" i="4" s="1"/>
  <c r="F512" i="4" s="1"/>
  <c r="F38" i="4"/>
  <c r="F236" i="4" s="1"/>
  <c r="F302" i="4" s="1"/>
  <c r="F368" i="4" s="1"/>
  <c r="F434" i="4" s="1"/>
  <c r="F500" i="4" s="1"/>
  <c r="F26" i="4"/>
  <c r="F224" i="4" s="1"/>
  <c r="F290" i="4" s="1"/>
  <c r="F356" i="4" s="1"/>
  <c r="F422" i="4" s="1"/>
  <c r="F488" i="4" s="1"/>
  <c r="F14" i="4"/>
  <c r="F212" i="4" s="1"/>
  <c r="F278" i="4" s="1"/>
  <c r="F344" i="4" s="1"/>
  <c r="F410" i="4" s="1"/>
  <c r="F476" i="4" s="1"/>
  <c r="F726" i="4"/>
  <c r="F924" i="4" s="1"/>
  <c r="F990" i="4" s="1"/>
  <c r="F1056" i="4" s="1"/>
  <c r="F1122" i="4" s="1"/>
  <c r="F1188" i="4" s="1"/>
  <c r="F714" i="4"/>
  <c r="F912" i="4" s="1"/>
  <c r="F978" i="4" s="1"/>
  <c r="F1044" i="4" s="1"/>
  <c r="F1110" i="4" s="1"/>
  <c r="F1176" i="4" s="1"/>
  <c r="F702" i="4"/>
  <c r="F900" i="4" s="1"/>
  <c r="F966" i="4" s="1"/>
  <c r="F1032" i="4" s="1"/>
  <c r="F1098" i="4" s="1"/>
  <c r="F1164" i="4" s="1"/>
  <c r="F690" i="4"/>
  <c r="F888" i="4" s="1"/>
  <c r="F954" i="4" s="1"/>
  <c r="F1020" i="4" s="1"/>
  <c r="F1086" i="4" s="1"/>
  <c r="F1152" i="4" s="1"/>
  <c r="F678" i="4"/>
  <c r="F876" i="4" s="1"/>
  <c r="F942" i="4" s="1"/>
  <c r="F1008" i="4" s="1"/>
  <c r="F1074" i="4" s="1"/>
  <c r="F1140" i="4" s="1"/>
  <c r="F666" i="4"/>
  <c r="F864" i="4" s="1"/>
  <c r="F930" i="4" s="1"/>
  <c r="F996" i="4" s="1"/>
  <c r="F1062" i="4" s="1"/>
  <c r="F1128" i="4" s="1"/>
  <c r="F1246" i="4"/>
  <c r="F1444" i="4" s="1"/>
  <c r="F1510" i="4" s="1"/>
  <c r="F1576" i="4" s="1"/>
  <c r="F1234" i="4"/>
  <c r="F1432" i="4" s="1"/>
  <c r="F1498" i="4" s="1"/>
  <c r="F1564" i="4" s="1"/>
  <c r="F1222" i="4"/>
  <c r="F1420" i="4" s="1"/>
  <c r="F1486" i="4" s="1"/>
  <c r="F1552" i="4" s="1"/>
  <c r="F1210" i="4"/>
  <c r="F1408" i="4" s="1"/>
  <c r="F1474" i="4" s="1"/>
  <c r="F1540" i="4" s="1"/>
  <c r="F1198" i="4"/>
  <c r="F1396" i="4" s="1"/>
  <c r="F1462" i="4" s="1"/>
  <c r="F1528" i="4" s="1"/>
  <c r="F686" i="4"/>
  <c r="F884" i="4" s="1"/>
  <c r="F950" i="4" s="1"/>
  <c r="F1016" i="4" s="1"/>
  <c r="F1082" i="4" s="1"/>
  <c r="F1148" i="4" s="1"/>
  <c r="F56" i="4"/>
  <c r="F254" i="4" s="1"/>
  <c r="F320" i="4" s="1"/>
  <c r="F386" i="4" s="1"/>
  <c r="F452" i="4" s="1"/>
  <c r="F518" i="4" s="1"/>
  <c r="F720" i="4"/>
  <c r="F918" i="4" s="1"/>
  <c r="F984" i="4" s="1"/>
  <c r="F1050" i="4" s="1"/>
  <c r="F1116" i="4" s="1"/>
  <c r="F1182" i="4" s="1"/>
  <c r="F672" i="4"/>
  <c r="F870" i="4" s="1"/>
  <c r="F936" i="4" s="1"/>
  <c r="F1002" i="4" s="1"/>
  <c r="F1068" i="4" s="1"/>
  <c r="F1134" i="4" s="1"/>
  <c r="F1192" i="4"/>
  <c r="F1390" i="4" s="1"/>
  <c r="F1456" i="4" s="1"/>
  <c r="F1522" i="4" s="1"/>
  <c r="F61" i="4"/>
  <c r="F259" i="4" s="1"/>
  <c r="F325" i="4" s="1"/>
  <c r="F391" i="4" s="1"/>
  <c r="F457" i="4" s="1"/>
  <c r="F523" i="4" s="1"/>
  <c r="F49" i="4"/>
  <c r="F247" i="4" s="1"/>
  <c r="F313" i="4" s="1"/>
  <c r="F379" i="4" s="1"/>
  <c r="F445" i="4" s="1"/>
  <c r="F511" i="4" s="1"/>
  <c r="F37" i="4"/>
  <c r="F235" i="4" s="1"/>
  <c r="F301" i="4" s="1"/>
  <c r="F367" i="4" s="1"/>
  <c r="F433" i="4" s="1"/>
  <c r="F499" i="4" s="1"/>
  <c r="F25" i="4"/>
  <c r="F223" i="4" s="1"/>
  <c r="F289" i="4" s="1"/>
  <c r="F355" i="4" s="1"/>
  <c r="F421" i="4" s="1"/>
  <c r="F487" i="4" s="1"/>
  <c r="F13" i="4"/>
  <c r="F211" i="4" s="1"/>
  <c r="F277" i="4" s="1"/>
  <c r="F343" i="4" s="1"/>
  <c r="F409" i="4" s="1"/>
  <c r="F475" i="4" s="1"/>
  <c r="F725" i="4"/>
  <c r="F923" i="4" s="1"/>
  <c r="F989" i="4" s="1"/>
  <c r="F1055" i="4" s="1"/>
  <c r="F1121" i="4" s="1"/>
  <c r="F1187" i="4" s="1"/>
  <c r="F713" i="4"/>
  <c r="F911" i="4" s="1"/>
  <c r="F977" i="4" s="1"/>
  <c r="F1043" i="4" s="1"/>
  <c r="F1109" i="4" s="1"/>
  <c r="F1175" i="4" s="1"/>
  <c r="F701" i="4"/>
  <c r="F899" i="4" s="1"/>
  <c r="F965" i="4" s="1"/>
  <c r="F1031" i="4" s="1"/>
  <c r="F1097" i="4" s="1"/>
  <c r="F1163" i="4" s="1"/>
  <c r="F689" i="4"/>
  <c r="F887" i="4" s="1"/>
  <c r="F953" i="4" s="1"/>
  <c r="F1019" i="4" s="1"/>
  <c r="F1085" i="4" s="1"/>
  <c r="F1151" i="4" s="1"/>
  <c r="F677" i="4"/>
  <c r="F875" i="4" s="1"/>
  <c r="F941" i="4" s="1"/>
  <c r="F1007" i="4" s="1"/>
  <c r="F1073" i="4" s="1"/>
  <c r="F1139" i="4" s="1"/>
  <c r="F665" i="4"/>
  <c r="F863" i="4" s="1"/>
  <c r="F929" i="4" s="1"/>
  <c r="F995" i="4" s="1"/>
  <c r="F1061" i="4" s="1"/>
  <c r="F1127" i="4" s="1"/>
  <c r="F1245" i="4"/>
  <c r="F1443" i="4" s="1"/>
  <c r="F1509" i="4" s="1"/>
  <c r="F1575" i="4" s="1"/>
  <c r="F1233" i="4"/>
  <c r="F1431" i="4" s="1"/>
  <c r="F1497" i="4" s="1"/>
  <c r="F1563" i="4" s="1"/>
  <c r="F1221" i="4"/>
  <c r="F1419" i="4" s="1"/>
  <c r="F1485" i="4" s="1"/>
  <c r="F1551" i="4" s="1"/>
  <c r="F1209" i="4"/>
  <c r="F1407" i="4" s="1"/>
  <c r="F1473" i="4" s="1"/>
  <c r="F1539" i="4" s="1"/>
  <c r="F1197" i="4"/>
  <c r="F1395" i="4" s="1"/>
  <c r="F1461" i="4" s="1"/>
  <c r="F1527" i="4" s="1"/>
  <c r="F676" i="4"/>
  <c r="F874" i="4" s="1"/>
  <c r="F940" i="4" s="1"/>
  <c r="F1006" i="4" s="1"/>
  <c r="F1072" i="4" s="1"/>
  <c r="F1138" i="4" s="1"/>
  <c r="F34" i="4"/>
  <c r="F232" i="4" s="1"/>
  <c r="F298" i="4" s="1"/>
  <c r="F364" i="4" s="1"/>
  <c r="F430" i="4" s="1"/>
  <c r="F496" i="4" s="1"/>
  <c r="F698" i="4"/>
  <c r="F896" i="4" s="1"/>
  <c r="F962" i="4" s="1"/>
  <c r="F1028" i="4" s="1"/>
  <c r="F1094" i="4" s="1"/>
  <c r="F1160" i="4" s="1"/>
  <c r="F60" i="4"/>
  <c r="F258" i="4" s="1"/>
  <c r="F324" i="4" s="1"/>
  <c r="F390" i="4" s="1"/>
  <c r="F456" i="4" s="1"/>
  <c r="F522" i="4" s="1"/>
  <c r="F48" i="4"/>
  <c r="F246" i="4" s="1"/>
  <c r="F312" i="4" s="1"/>
  <c r="F378" i="4" s="1"/>
  <c r="F444" i="4" s="1"/>
  <c r="F510" i="4" s="1"/>
  <c r="F36" i="4"/>
  <c r="F234" i="4" s="1"/>
  <c r="F300" i="4" s="1"/>
  <c r="F366" i="4" s="1"/>
  <c r="F432" i="4" s="1"/>
  <c r="F498" i="4" s="1"/>
  <c r="F24" i="4"/>
  <c r="F222" i="4" s="1"/>
  <c r="F288" i="4" s="1"/>
  <c r="F354" i="4" s="1"/>
  <c r="F420" i="4" s="1"/>
  <c r="F486" i="4" s="1"/>
  <c r="F12" i="4"/>
  <c r="F210" i="4" s="1"/>
  <c r="F276" i="4" s="1"/>
  <c r="F342" i="4" s="1"/>
  <c r="F408" i="4" s="1"/>
  <c r="F474" i="4" s="1"/>
  <c r="F724" i="4"/>
  <c r="F922" i="4" s="1"/>
  <c r="F988" i="4" s="1"/>
  <c r="F1054" i="4" s="1"/>
  <c r="F1120" i="4" s="1"/>
  <c r="F1186" i="4" s="1"/>
  <c r="F712" i="4"/>
  <c r="F910" i="4" s="1"/>
  <c r="F976" i="4" s="1"/>
  <c r="F1042" i="4" s="1"/>
  <c r="F1108" i="4" s="1"/>
  <c r="F1174" i="4" s="1"/>
  <c r="F700" i="4"/>
  <c r="F898" i="4" s="1"/>
  <c r="F964" i="4" s="1"/>
  <c r="F1030" i="4" s="1"/>
  <c r="F1096" i="4" s="1"/>
  <c r="F1162" i="4" s="1"/>
  <c r="F688" i="4"/>
  <c r="F886" i="4" s="1"/>
  <c r="F952" i="4" s="1"/>
  <c r="F1018" i="4" s="1"/>
  <c r="F1084" i="4" s="1"/>
  <c r="F1150" i="4" s="1"/>
  <c r="F664" i="4"/>
  <c r="F862" i="4" s="1"/>
  <c r="F928" i="4" s="1"/>
  <c r="F994" i="4" s="1"/>
  <c r="F1060" i="4" s="1"/>
  <c r="F1126" i="4" s="1"/>
  <c r="F1244" i="4"/>
  <c r="F1442" i="4" s="1"/>
  <c r="F1508" i="4" s="1"/>
  <c r="F1574" i="4" s="1"/>
  <c r="F1232" i="4"/>
  <c r="F1430" i="4" s="1"/>
  <c r="F1496" i="4" s="1"/>
  <c r="F1562" i="4" s="1"/>
  <c r="F1220" i="4"/>
  <c r="F1418" i="4" s="1"/>
  <c r="F1484" i="4" s="1"/>
  <c r="F1550" i="4" s="1"/>
  <c r="F1208" i="4"/>
  <c r="F1406" i="4" s="1"/>
  <c r="F1472" i="4" s="1"/>
  <c r="F1538" i="4" s="1"/>
  <c r="F1196" i="4"/>
  <c r="F1394" i="4" s="1"/>
  <c r="F1460" i="4" s="1"/>
  <c r="F1526" i="4" s="1"/>
  <c r="F59" i="4"/>
  <c r="F257" i="4" s="1"/>
  <c r="F323" i="4" s="1"/>
  <c r="F389" i="4" s="1"/>
  <c r="F455" i="4" s="1"/>
  <c r="F521" i="4" s="1"/>
  <c r="F47" i="4"/>
  <c r="F245" i="4" s="1"/>
  <c r="F311" i="4" s="1"/>
  <c r="F377" i="4" s="1"/>
  <c r="F443" i="4" s="1"/>
  <c r="F509" i="4" s="1"/>
  <c r="F35" i="4"/>
  <c r="F233" i="4" s="1"/>
  <c r="F299" i="4" s="1"/>
  <c r="F365" i="4" s="1"/>
  <c r="F431" i="4" s="1"/>
  <c r="F497" i="4" s="1"/>
  <c r="F23" i="4"/>
  <c r="F221" i="4" s="1"/>
  <c r="F287" i="4" s="1"/>
  <c r="F353" i="4" s="1"/>
  <c r="F419" i="4" s="1"/>
  <c r="F485" i="4" s="1"/>
  <c r="F11" i="4"/>
  <c r="F209" i="4" s="1"/>
  <c r="F275" i="4" s="1"/>
  <c r="F341" i="4" s="1"/>
  <c r="F407" i="4" s="1"/>
  <c r="F473" i="4" s="1"/>
  <c r="F723" i="4"/>
  <c r="F921" i="4" s="1"/>
  <c r="F987" i="4" s="1"/>
  <c r="F1053" i="4" s="1"/>
  <c r="F1119" i="4" s="1"/>
  <c r="F1185" i="4" s="1"/>
  <c r="F711" i="4"/>
  <c r="F909" i="4" s="1"/>
  <c r="F975" i="4" s="1"/>
  <c r="F1041" i="4" s="1"/>
  <c r="F1107" i="4" s="1"/>
  <c r="F1173" i="4" s="1"/>
  <c r="F699" i="4"/>
  <c r="F897" i="4" s="1"/>
  <c r="F963" i="4" s="1"/>
  <c r="F1029" i="4" s="1"/>
  <c r="F1095" i="4" s="1"/>
  <c r="F1161" i="4" s="1"/>
  <c r="F687" i="4"/>
  <c r="F885" i="4" s="1"/>
  <c r="F951" i="4" s="1"/>
  <c r="F1017" i="4" s="1"/>
  <c r="F1083" i="4" s="1"/>
  <c r="F1149" i="4" s="1"/>
  <c r="F675" i="4"/>
  <c r="F873" i="4" s="1"/>
  <c r="F939" i="4" s="1"/>
  <c r="F1005" i="4" s="1"/>
  <c r="F1071" i="4" s="1"/>
  <c r="F1137" i="4" s="1"/>
  <c r="F663" i="4"/>
  <c r="F861" i="4" s="1"/>
  <c r="F927" i="4" s="1"/>
  <c r="F993" i="4" s="1"/>
  <c r="F1059" i="4" s="1"/>
  <c r="F1125" i="4" s="1"/>
  <c r="F1243" i="4"/>
  <c r="F1441" i="4" s="1"/>
  <c r="F1507" i="4" s="1"/>
  <c r="F1573" i="4" s="1"/>
  <c r="F1231" i="4"/>
  <c r="F1429" i="4" s="1"/>
  <c r="F1495" i="4" s="1"/>
  <c r="F1561" i="4" s="1"/>
  <c r="F1219" i="4"/>
  <c r="F1417" i="4" s="1"/>
  <c r="F1483" i="4" s="1"/>
  <c r="F1549" i="4" s="1"/>
  <c r="F1207" i="4"/>
  <c r="F1405" i="4" s="1"/>
  <c r="F1471" i="4" s="1"/>
  <c r="F1537" i="4" s="1"/>
  <c r="F1195" i="4"/>
  <c r="F1393" i="4" s="1"/>
  <c r="F1459" i="4" s="1"/>
  <c r="F1525" i="4" s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U39" i="1" s="1"/>
  <c r="AV39" i="1" s="1"/>
  <c r="AJ107" i="1"/>
  <c r="AU38" i="1" s="1"/>
  <c r="AV38" i="1" s="1"/>
  <c r="AJ106" i="1"/>
  <c r="AU37" i="1" s="1"/>
  <c r="AV37" i="1" s="1"/>
  <c r="AJ105" i="1"/>
  <c r="AU36" i="1" s="1"/>
  <c r="AV36" i="1" s="1"/>
  <c r="AJ104" i="1"/>
  <c r="AU35" i="1" s="1"/>
  <c r="AV35" i="1" s="1"/>
  <c r="AJ103" i="1"/>
  <c r="AU34" i="1" s="1"/>
  <c r="AV34" i="1" s="1"/>
  <c r="AJ102" i="1"/>
  <c r="AU33" i="1" s="1"/>
  <c r="AV33" i="1" s="1"/>
  <c r="AJ101" i="1"/>
  <c r="AU32" i="1" s="1"/>
  <c r="AV32" i="1" s="1"/>
  <c r="AJ100" i="1"/>
  <c r="AU31" i="1" s="1"/>
  <c r="AV31" i="1" s="1"/>
  <c r="AJ99" i="1"/>
  <c r="AU30" i="1" s="1"/>
  <c r="AV30" i="1" s="1"/>
  <c r="AJ98" i="1"/>
  <c r="AU29" i="1" s="1"/>
  <c r="AV29" i="1" s="1"/>
  <c r="AJ97" i="1"/>
  <c r="AU28" i="1" s="1"/>
  <c r="AV28" i="1" s="1"/>
  <c r="AJ96" i="1"/>
  <c r="AJ95" i="1"/>
  <c r="AJ94" i="1"/>
  <c r="AJ93" i="1"/>
  <c r="AJ92" i="1"/>
  <c r="AJ91" i="1"/>
  <c r="AU22" i="1" s="1"/>
  <c r="AV22" i="1" s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U51" i="1" s="1"/>
  <c r="AV51" i="1" s="1"/>
  <c r="AJ67" i="1"/>
  <c r="AU50" i="1" s="1"/>
  <c r="AV50" i="1" s="1"/>
  <c r="AJ66" i="1"/>
  <c r="AJ65" i="1"/>
  <c r="AJ64" i="1"/>
  <c r="AJ63" i="1"/>
  <c r="AJ62" i="1"/>
  <c r="AJ61" i="1"/>
  <c r="AJ60" i="1"/>
  <c r="AJ59" i="1"/>
  <c r="AJ58" i="1"/>
  <c r="AU41" i="1" s="1"/>
  <c r="AV41" i="1" s="1"/>
  <c r="AJ57" i="1"/>
  <c r="AU40" i="1" s="1"/>
  <c r="AV40" i="1" s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J2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R39" i="1" s="1"/>
  <c r="AS39" i="1" s="1"/>
  <c r="AE107" i="1"/>
  <c r="AR38" i="1" s="1"/>
  <c r="AS38" i="1" s="1"/>
  <c r="AE106" i="1"/>
  <c r="AR37" i="1" s="1"/>
  <c r="AS37" i="1" s="1"/>
  <c r="AE105" i="1"/>
  <c r="AR36" i="1" s="1"/>
  <c r="AS36" i="1" s="1"/>
  <c r="AE104" i="1"/>
  <c r="AR35" i="1" s="1"/>
  <c r="AS35" i="1" s="1"/>
  <c r="AE103" i="1"/>
  <c r="AR34" i="1" s="1"/>
  <c r="AS34" i="1" s="1"/>
  <c r="AE102" i="1"/>
  <c r="AR33" i="1" s="1"/>
  <c r="AS33" i="1" s="1"/>
  <c r="AE101" i="1"/>
  <c r="AR32" i="1" s="1"/>
  <c r="AS32" i="1" s="1"/>
  <c r="AE100" i="1"/>
  <c r="AR31" i="1" s="1"/>
  <c r="AS31" i="1" s="1"/>
  <c r="AE99" i="1"/>
  <c r="AR30" i="1" s="1"/>
  <c r="AS30" i="1" s="1"/>
  <c r="AE98" i="1"/>
  <c r="AR29" i="1" s="1"/>
  <c r="AS29" i="1" s="1"/>
  <c r="AE97" i="1"/>
  <c r="AR28" i="1" s="1"/>
  <c r="AS28" i="1" s="1"/>
  <c r="AE96" i="1"/>
  <c r="AE95" i="1"/>
  <c r="AE94" i="1"/>
  <c r="AR25" i="1" s="1"/>
  <c r="AS25" i="1" s="1"/>
  <c r="AE93" i="1"/>
  <c r="AR24" i="1" s="1"/>
  <c r="AS24" i="1" s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R53" i="1" s="1"/>
  <c r="AS53" i="1" s="1"/>
  <c r="AE69" i="1"/>
  <c r="AR52" i="1" s="1"/>
  <c r="AS52" i="1" s="1"/>
  <c r="AE68" i="1"/>
  <c r="AE67" i="1"/>
  <c r="AE66" i="1"/>
  <c r="AE65" i="1"/>
  <c r="AE64" i="1"/>
  <c r="AE63" i="1"/>
  <c r="AR46" i="1" s="1"/>
  <c r="AS46" i="1" s="1"/>
  <c r="AE62" i="1"/>
  <c r="AR45" i="1" s="1"/>
  <c r="AS45" i="1" s="1"/>
  <c r="AE61" i="1"/>
  <c r="AE60" i="1"/>
  <c r="AE59" i="1"/>
  <c r="AE58" i="1"/>
  <c r="AE57" i="1"/>
  <c r="AR40" i="1" s="1"/>
  <c r="AS40" i="1" s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E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AO28" i="1" s="1"/>
  <c r="AP28" i="1" s="1"/>
  <c r="Z98" i="1"/>
  <c r="AO29" i="1" s="1"/>
  <c r="AP29" i="1" s="1"/>
  <c r="Z99" i="1"/>
  <c r="AO30" i="1" s="1"/>
  <c r="AP30" i="1" s="1"/>
  <c r="Z100" i="1"/>
  <c r="AO31" i="1" s="1"/>
  <c r="AP31" i="1" s="1"/>
  <c r="Z101" i="1"/>
  <c r="AO32" i="1" s="1"/>
  <c r="AP32" i="1" s="1"/>
  <c r="Z102" i="1"/>
  <c r="AO33" i="1" s="1"/>
  <c r="AP33" i="1" s="1"/>
  <c r="Z103" i="1"/>
  <c r="AO34" i="1" s="1"/>
  <c r="AP34" i="1" s="1"/>
  <c r="Z104" i="1"/>
  <c r="AO35" i="1" s="1"/>
  <c r="AP35" i="1" s="1"/>
  <c r="Z105" i="1"/>
  <c r="AO36" i="1" s="1"/>
  <c r="AP36" i="1" s="1"/>
  <c r="Z106" i="1"/>
  <c r="AO37" i="1" s="1"/>
  <c r="AP37" i="1" s="1"/>
  <c r="Z107" i="1"/>
  <c r="AO38" i="1" s="1"/>
  <c r="AP38" i="1" s="1"/>
  <c r="Z108" i="1"/>
  <c r="AO39" i="1" s="1"/>
  <c r="AP39" i="1" s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2" i="1"/>
  <c r="G696" i="4" l="1"/>
  <c r="G894" i="4" s="1"/>
  <c r="G960" i="4" s="1"/>
  <c r="G1026" i="4" s="1"/>
  <c r="G1092" i="4" s="1"/>
  <c r="G1158" i="4" s="1"/>
  <c r="F609" i="4"/>
  <c r="F543" i="4"/>
  <c r="G1224" i="4"/>
  <c r="G1422" i="4" s="1"/>
  <c r="G1488" i="4" s="1"/>
  <c r="G1554" i="4" s="1"/>
  <c r="F534" i="4"/>
  <c r="F600" i="4"/>
  <c r="F559" i="4"/>
  <c r="F625" i="4"/>
  <c r="G1222" i="4"/>
  <c r="G1420" i="4" s="1"/>
  <c r="G1486" i="4" s="1"/>
  <c r="G1552" i="4" s="1"/>
  <c r="G1239" i="4"/>
  <c r="G1437" i="4" s="1"/>
  <c r="G1503" i="4" s="1"/>
  <c r="G1569" i="4" s="1"/>
  <c r="F599" i="4"/>
  <c r="F533" i="4"/>
  <c r="G697" i="4"/>
  <c r="G895" i="4" s="1"/>
  <c r="G961" i="4" s="1"/>
  <c r="G1027" i="4" s="1"/>
  <c r="G1093" i="4" s="1"/>
  <c r="G1159" i="4" s="1"/>
  <c r="F553" i="4"/>
  <c r="F619" i="4"/>
  <c r="F647" i="4"/>
  <c r="F581" i="4"/>
  <c r="F544" i="4"/>
  <c r="F610" i="4"/>
  <c r="G698" i="4"/>
  <c r="G896" i="4" s="1"/>
  <c r="G962" i="4" s="1"/>
  <c r="G1028" i="4" s="1"/>
  <c r="G1094" i="4" s="1"/>
  <c r="G1160" i="4" s="1"/>
  <c r="G31" i="4"/>
  <c r="G229" i="4" s="1"/>
  <c r="G295" i="4" s="1"/>
  <c r="G361" i="4" s="1"/>
  <c r="G427" i="4" s="1"/>
  <c r="G493" i="4" s="1"/>
  <c r="G699" i="4"/>
  <c r="G897" i="4" s="1"/>
  <c r="G963" i="4" s="1"/>
  <c r="G1029" i="4" s="1"/>
  <c r="G1095" i="4" s="1"/>
  <c r="G1161" i="4" s="1"/>
  <c r="G1226" i="4"/>
  <c r="G1424" i="4" s="1"/>
  <c r="G1490" i="4" s="1"/>
  <c r="G1556" i="4" s="1"/>
  <c r="G35" i="4"/>
  <c r="G233" i="4" s="1"/>
  <c r="G299" i="4" s="1"/>
  <c r="G365" i="4" s="1"/>
  <c r="G431" i="4" s="1"/>
  <c r="G497" i="4" s="1"/>
  <c r="G684" i="4"/>
  <c r="G882" i="4" s="1"/>
  <c r="G948" i="4" s="1"/>
  <c r="G1014" i="4" s="1"/>
  <c r="G1080" i="4" s="1"/>
  <c r="G1146" i="4" s="1"/>
  <c r="G713" i="4"/>
  <c r="G911" i="4" s="1"/>
  <c r="G977" i="4" s="1"/>
  <c r="G1043" i="4" s="1"/>
  <c r="G1109" i="4" s="1"/>
  <c r="G1175" i="4" s="1"/>
  <c r="G32" i="4"/>
  <c r="G230" i="4" s="1"/>
  <c r="G296" i="4" s="1"/>
  <c r="G362" i="4" s="1"/>
  <c r="G428" i="4" s="1"/>
  <c r="G494" i="4" s="1"/>
  <c r="G1227" i="4"/>
  <c r="G1425" i="4" s="1"/>
  <c r="G1491" i="4" s="1"/>
  <c r="G1557" i="4" s="1"/>
  <c r="F576" i="4"/>
  <c r="F642" i="4"/>
  <c r="F597" i="4"/>
  <c r="F531" i="4"/>
  <c r="F594" i="4"/>
  <c r="F660" i="4"/>
  <c r="F633" i="4"/>
  <c r="F567" i="4"/>
  <c r="F558" i="4"/>
  <c r="F624" i="4"/>
  <c r="F546" i="4"/>
  <c r="F612" i="4"/>
  <c r="F639" i="4"/>
  <c r="F573" i="4"/>
  <c r="G1210" i="4"/>
  <c r="G1408" i="4" s="1"/>
  <c r="G1474" i="4" s="1"/>
  <c r="G1540" i="4" s="1"/>
  <c r="G1223" i="4"/>
  <c r="G1421" i="4" s="1"/>
  <c r="G1487" i="4" s="1"/>
  <c r="G1553" i="4" s="1"/>
  <c r="F645" i="4"/>
  <c r="F579" i="4"/>
  <c r="F627" i="4"/>
  <c r="F561" i="4"/>
  <c r="G1228" i="4"/>
  <c r="G1426" i="4" s="1"/>
  <c r="G1492" i="4" s="1"/>
  <c r="G1558" i="4" s="1"/>
  <c r="F590" i="4"/>
  <c r="F656" i="4"/>
  <c r="F635" i="4"/>
  <c r="F569" i="4"/>
  <c r="F547" i="4"/>
  <c r="F613" i="4"/>
  <c r="G1225" i="4"/>
  <c r="G1423" i="4" s="1"/>
  <c r="G1489" i="4" s="1"/>
  <c r="G1555" i="4" s="1"/>
  <c r="G688" i="4"/>
  <c r="G886" i="4" s="1"/>
  <c r="G952" i="4" s="1"/>
  <c r="G1018" i="4" s="1"/>
  <c r="G1084" i="4" s="1"/>
  <c r="G1150" i="4" s="1"/>
  <c r="G1216" i="4"/>
  <c r="G1414" i="4" s="1"/>
  <c r="G1480" i="4" s="1"/>
  <c r="G1546" i="4" s="1"/>
  <c r="F539" i="4"/>
  <c r="F605" i="4"/>
  <c r="F641" i="4"/>
  <c r="F575" i="4"/>
  <c r="F540" i="4"/>
  <c r="F606" i="4"/>
  <c r="F562" i="4"/>
  <c r="F628" i="4"/>
  <c r="F565" i="4"/>
  <c r="F631" i="4"/>
  <c r="F584" i="4"/>
  <c r="F650" i="4"/>
  <c r="F566" i="4"/>
  <c r="F632" i="4"/>
  <c r="F568" i="4"/>
  <c r="F634" i="4"/>
  <c r="F574" i="4"/>
  <c r="F640" i="4"/>
  <c r="F556" i="4"/>
  <c r="F622" i="4"/>
  <c r="F550" i="4"/>
  <c r="F616" i="4"/>
  <c r="F611" i="4"/>
  <c r="F545" i="4"/>
  <c r="F586" i="4"/>
  <c r="F652" i="4"/>
  <c r="F583" i="4"/>
  <c r="F649" i="4"/>
  <c r="F572" i="4"/>
  <c r="F638" i="4"/>
  <c r="F537" i="4"/>
  <c r="F603" i="4"/>
  <c r="G712" i="4"/>
  <c r="G910" i="4" s="1"/>
  <c r="G976" i="4" s="1"/>
  <c r="G1042" i="4" s="1"/>
  <c r="G1108" i="4" s="1"/>
  <c r="G1174" i="4" s="1"/>
  <c r="F564" i="4"/>
  <c r="F630" i="4"/>
  <c r="G685" i="4"/>
  <c r="G883" i="4" s="1"/>
  <c r="G949" i="4" s="1"/>
  <c r="G1015" i="4" s="1"/>
  <c r="G1081" i="4" s="1"/>
  <c r="G1147" i="4" s="1"/>
  <c r="F589" i="4"/>
  <c r="F655" i="4"/>
  <c r="F554" i="4"/>
  <c r="F620" i="4"/>
  <c r="F659" i="4"/>
  <c r="F593" i="4"/>
  <c r="G1229" i="4"/>
  <c r="G1427" i="4" s="1"/>
  <c r="G1493" i="4" s="1"/>
  <c r="G1559" i="4" s="1"/>
  <c r="G30" i="4"/>
  <c r="G228" i="4" s="1"/>
  <c r="G294" i="4" s="1"/>
  <c r="G360" i="4" s="1"/>
  <c r="G426" i="4" s="1"/>
  <c r="G492" i="4" s="1"/>
  <c r="G705" i="4"/>
  <c r="G903" i="4" s="1"/>
  <c r="G969" i="4" s="1"/>
  <c r="G1035" i="4" s="1"/>
  <c r="G1101" i="4" s="1"/>
  <c r="G1167" i="4" s="1"/>
  <c r="G689" i="4"/>
  <c r="G887" i="4" s="1"/>
  <c r="G953" i="4" s="1"/>
  <c r="G1019" i="4" s="1"/>
  <c r="G1085" i="4" s="1"/>
  <c r="G1151" i="4" s="1"/>
  <c r="G28" i="4"/>
  <c r="G226" i="4" s="1"/>
  <c r="G292" i="4" s="1"/>
  <c r="G358" i="4" s="1"/>
  <c r="G424" i="4" s="1"/>
  <c r="G490" i="4" s="1"/>
  <c r="G706" i="4"/>
  <c r="G904" i="4" s="1"/>
  <c r="G970" i="4" s="1"/>
  <c r="G1036" i="4" s="1"/>
  <c r="G1102" i="4" s="1"/>
  <c r="G1168" i="4" s="1"/>
  <c r="G690" i="4"/>
  <c r="G888" i="4" s="1"/>
  <c r="G954" i="4" s="1"/>
  <c r="G1020" i="4" s="1"/>
  <c r="G1086" i="4" s="1"/>
  <c r="G1152" i="4" s="1"/>
  <c r="G1217" i="4"/>
  <c r="G1415" i="4" s="1"/>
  <c r="G1481" i="4" s="1"/>
  <c r="G1547" i="4" s="1"/>
  <c r="F629" i="4"/>
  <c r="F563" i="4"/>
  <c r="G29" i="4"/>
  <c r="G227" i="4" s="1"/>
  <c r="G293" i="4" s="1"/>
  <c r="G359" i="4" s="1"/>
  <c r="G425" i="4" s="1"/>
  <c r="G491" i="4" s="1"/>
  <c r="G39" i="4"/>
  <c r="G237" i="4" s="1"/>
  <c r="G303" i="4" s="1"/>
  <c r="G369" i="4" s="1"/>
  <c r="G435" i="4" s="1"/>
  <c r="G501" i="4" s="1"/>
  <c r="G691" i="4"/>
  <c r="G889" i="4" s="1"/>
  <c r="G955" i="4" s="1"/>
  <c r="G1021" i="4" s="1"/>
  <c r="G1087" i="4" s="1"/>
  <c r="G1153" i="4" s="1"/>
  <c r="G1218" i="4"/>
  <c r="G1416" i="4" s="1"/>
  <c r="G1482" i="4" s="1"/>
  <c r="G1548" i="4" s="1"/>
  <c r="G695" i="4"/>
  <c r="G893" i="4" s="1"/>
  <c r="G959" i="4" s="1"/>
  <c r="G1025" i="4" s="1"/>
  <c r="G1091" i="4" s="1"/>
  <c r="G1157" i="4" s="1"/>
  <c r="G700" i="4"/>
  <c r="G898" i="4" s="1"/>
  <c r="G964" i="4" s="1"/>
  <c r="G1030" i="4" s="1"/>
  <c r="G1096" i="4" s="1"/>
  <c r="G1162" i="4" s="1"/>
  <c r="G33" i="4"/>
  <c r="G231" i="4" s="1"/>
  <c r="G297" i="4" s="1"/>
  <c r="G363" i="4" s="1"/>
  <c r="G429" i="4" s="1"/>
  <c r="G495" i="4" s="1"/>
  <c r="G38" i="4"/>
  <c r="G236" i="4" s="1"/>
  <c r="G302" i="4" s="1"/>
  <c r="G368" i="4" s="1"/>
  <c r="G434" i="4" s="1"/>
  <c r="G500" i="4" s="1"/>
  <c r="G692" i="4"/>
  <c r="G890" i="4" s="1"/>
  <c r="G956" i="4" s="1"/>
  <c r="G1022" i="4" s="1"/>
  <c r="G1088" i="4" s="1"/>
  <c r="G1154" i="4" s="1"/>
  <c r="G1219" i="4"/>
  <c r="G1417" i="4" s="1"/>
  <c r="G1483" i="4" s="1"/>
  <c r="G1549" i="4" s="1"/>
  <c r="F552" i="4"/>
  <c r="F618" i="4"/>
  <c r="F588" i="4"/>
  <c r="F654" i="4"/>
  <c r="F607" i="4"/>
  <c r="F541" i="4"/>
  <c r="F621" i="4"/>
  <c r="F555" i="4"/>
  <c r="F657" i="4"/>
  <c r="F591" i="4"/>
  <c r="F582" i="4"/>
  <c r="F648" i="4"/>
  <c r="F536" i="4"/>
  <c r="F602" i="4"/>
  <c r="F570" i="4"/>
  <c r="F636" i="4"/>
  <c r="F615" i="4"/>
  <c r="F549" i="4"/>
  <c r="F651" i="4"/>
  <c r="F585" i="4"/>
  <c r="F538" i="4"/>
  <c r="F604" i="4"/>
  <c r="F596" i="4"/>
  <c r="F530" i="4"/>
  <c r="F580" i="4"/>
  <c r="F646" i="4"/>
  <c r="F548" i="4"/>
  <c r="F614" i="4"/>
  <c r="F601" i="4"/>
  <c r="F535" i="4"/>
  <c r="G1238" i="4"/>
  <c r="G1436" i="4" s="1"/>
  <c r="G1502" i="4" s="1"/>
  <c r="G1568" i="4" s="1"/>
  <c r="G34" i="4"/>
  <c r="G232" i="4" s="1"/>
  <c r="G298" i="4" s="1"/>
  <c r="G364" i="4" s="1"/>
  <c r="G430" i="4" s="1"/>
  <c r="G496" i="4" s="1"/>
  <c r="G37" i="4"/>
  <c r="G235" i="4" s="1"/>
  <c r="G301" i="4" s="1"/>
  <c r="G367" i="4" s="1"/>
  <c r="G433" i="4" s="1"/>
  <c r="G499" i="4" s="1"/>
  <c r="G693" i="4"/>
  <c r="G891" i="4" s="1"/>
  <c r="G957" i="4" s="1"/>
  <c r="G1023" i="4" s="1"/>
  <c r="G1089" i="4" s="1"/>
  <c r="G1155" i="4" s="1"/>
  <c r="G1220" i="4"/>
  <c r="G1418" i="4" s="1"/>
  <c r="G1484" i="4" s="1"/>
  <c r="G1550" i="4" s="1"/>
  <c r="F617" i="4"/>
  <c r="F551" i="4"/>
  <c r="F653" i="4"/>
  <c r="F587" i="4"/>
  <c r="F577" i="4"/>
  <c r="F643" i="4"/>
  <c r="F542" i="4"/>
  <c r="F608" i="4"/>
  <c r="F578" i="4"/>
  <c r="F644" i="4"/>
  <c r="F592" i="4"/>
  <c r="F658" i="4"/>
  <c r="F560" i="4"/>
  <c r="F626" i="4"/>
  <c r="F532" i="4"/>
  <c r="F598" i="4"/>
  <c r="F571" i="4"/>
  <c r="F637" i="4"/>
  <c r="F623" i="4"/>
  <c r="F557" i="4"/>
  <c r="G36" i="4"/>
  <c r="G234" i="4" s="1"/>
  <c r="G300" i="4" s="1"/>
  <c r="G366" i="4" s="1"/>
  <c r="G432" i="4" s="1"/>
  <c r="G498" i="4" s="1"/>
  <c r="G694" i="4"/>
  <c r="G892" i="4" s="1"/>
  <c r="G958" i="4" s="1"/>
  <c r="G1024" i="4" s="1"/>
  <c r="G1090" i="4" s="1"/>
  <c r="G1156" i="4" s="1"/>
  <c r="G1221" i="4"/>
  <c r="G1419" i="4" s="1"/>
  <c r="G1485" i="4" s="1"/>
  <c r="G1551" i="4" s="1"/>
  <c r="AR19" i="1"/>
  <c r="AS19" i="1" s="1"/>
  <c r="AR50" i="1"/>
  <c r="AS50" i="1" s="1"/>
  <c r="AR22" i="1"/>
  <c r="AS22" i="1" s="1"/>
  <c r="AR48" i="1"/>
  <c r="AS48" i="1" s="1"/>
  <c r="AR51" i="1"/>
  <c r="AS51" i="1" s="1"/>
  <c r="AO25" i="1"/>
  <c r="AP25" i="1" s="1"/>
  <c r="AU48" i="1"/>
  <c r="AV48" i="1" s="1"/>
  <c r="AU20" i="1"/>
  <c r="AV20" i="1" s="1"/>
  <c r="AO53" i="1"/>
  <c r="AP53" i="1" s="1"/>
  <c r="AO52" i="1"/>
  <c r="AP52" i="1" s="1"/>
  <c r="AU49" i="1"/>
  <c r="AV49" i="1" s="1"/>
  <c r="AU21" i="1"/>
  <c r="AV21" i="1" s="1"/>
  <c r="AR17" i="1"/>
  <c r="AS17" i="1" s="1"/>
  <c r="AR47" i="1"/>
  <c r="AS47" i="1" s="1"/>
  <c r="AO23" i="1"/>
  <c r="AP23" i="1" s="1"/>
  <c r="AO24" i="1"/>
  <c r="AP24" i="1" s="1"/>
  <c r="AR42" i="1"/>
  <c r="AS42" i="1" s="1"/>
  <c r="AR18" i="1"/>
  <c r="AS18" i="1" s="1"/>
  <c r="AU23" i="1"/>
  <c r="AV23" i="1" s="1"/>
  <c r="AR41" i="1"/>
  <c r="AS41" i="1" s="1"/>
  <c r="AU52" i="1"/>
  <c r="AV52" i="1" s="1"/>
  <c r="AU24" i="1"/>
  <c r="AV24" i="1" s="1"/>
  <c r="AU53" i="1"/>
  <c r="AV53" i="1" s="1"/>
  <c r="AU25" i="1"/>
  <c r="AV25" i="1" s="1"/>
  <c r="AR43" i="1"/>
  <c r="AS43" i="1" s="1"/>
  <c r="AR15" i="1"/>
  <c r="AS15" i="1" s="1"/>
  <c r="AU26" i="1"/>
  <c r="AV26" i="1" s="1"/>
  <c r="AR44" i="1"/>
  <c r="AS44" i="1" s="1"/>
  <c r="AR16" i="1"/>
  <c r="AS16" i="1" s="1"/>
  <c r="AU27" i="1"/>
  <c r="AV27" i="1" s="1"/>
  <c r="AR49" i="1"/>
  <c r="AS49" i="1" s="1"/>
  <c r="AO51" i="1"/>
  <c r="AP51" i="1" s="1"/>
  <c r="AO22" i="1"/>
  <c r="AP22" i="1" s="1"/>
  <c r="AO21" i="1"/>
  <c r="AP21" i="1" s="1"/>
  <c r="AO19" i="1"/>
  <c r="AP19" i="1" s="1"/>
  <c r="AO48" i="1"/>
  <c r="AP48" i="1" s="1"/>
  <c r="AR21" i="1"/>
  <c r="AS21" i="1" s="1"/>
  <c r="AR26" i="1"/>
  <c r="AS26" i="1" s="1"/>
  <c r="AR27" i="1"/>
  <c r="AS27" i="1" s="1"/>
  <c r="AU42" i="1"/>
  <c r="AV42" i="1" s="1"/>
  <c r="AO50" i="1"/>
  <c r="AP50" i="1" s="1"/>
  <c r="AU43" i="1"/>
  <c r="AV43" i="1" s="1"/>
  <c r="AO47" i="1"/>
  <c r="AP47" i="1" s="1"/>
  <c r="AR9" i="1"/>
  <c r="AS9" i="1" s="1"/>
  <c r="AR61" i="1"/>
  <c r="AS61" i="1" s="1"/>
  <c r="AR10" i="1"/>
  <c r="AS10" i="1" s="1"/>
  <c r="AR62" i="1"/>
  <c r="AS62" i="1" s="1"/>
  <c r="AR11" i="1"/>
  <c r="AS11" i="1" s="1"/>
  <c r="AR63" i="1"/>
  <c r="AS63" i="1" s="1"/>
  <c r="AR64" i="1"/>
  <c r="AS64" i="1" s="1"/>
  <c r="AR12" i="1"/>
  <c r="AS12" i="1" s="1"/>
  <c r="AR65" i="1"/>
  <c r="AS65" i="1" s="1"/>
  <c r="AR13" i="1"/>
  <c r="AS13" i="1" s="1"/>
  <c r="AR66" i="1"/>
  <c r="AS66" i="1" s="1"/>
  <c r="AR14" i="1"/>
  <c r="AS14" i="1" s="1"/>
  <c r="AU2" i="1"/>
  <c r="AV2" i="1" s="1"/>
  <c r="AU54" i="1"/>
  <c r="AV54" i="1" s="1"/>
  <c r="AO20" i="1"/>
  <c r="AP20" i="1" s="1"/>
  <c r="AU3" i="1"/>
  <c r="AV3" i="1" s="1"/>
  <c r="AU55" i="1"/>
  <c r="AV55" i="1" s="1"/>
  <c r="AU56" i="1"/>
  <c r="AV56" i="1" s="1"/>
  <c r="AU4" i="1"/>
  <c r="AV4" i="1" s="1"/>
  <c r="AO44" i="1"/>
  <c r="AP44" i="1" s="1"/>
  <c r="AU57" i="1"/>
  <c r="AV57" i="1" s="1"/>
  <c r="AU5" i="1"/>
  <c r="AV5" i="1" s="1"/>
  <c r="AO43" i="1"/>
  <c r="AP43" i="1" s="1"/>
  <c r="AU58" i="1"/>
  <c r="AV58" i="1" s="1"/>
  <c r="AU6" i="1"/>
  <c r="AV6" i="1" s="1"/>
  <c r="AO14" i="1"/>
  <c r="AP14" i="1" s="1"/>
  <c r="AO66" i="1"/>
  <c r="AP66" i="1" s="1"/>
  <c r="AO42" i="1"/>
  <c r="AP42" i="1" s="1"/>
  <c r="AR20" i="1"/>
  <c r="AS20" i="1" s="1"/>
  <c r="AU59" i="1"/>
  <c r="AV59" i="1" s="1"/>
  <c r="AU7" i="1"/>
  <c r="AV7" i="1" s="1"/>
  <c r="AO16" i="1"/>
  <c r="AP16" i="1" s="1"/>
  <c r="AO41" i="1"/>
  <c r="AP41" i="1" s="1"/>
  <c r="AU60" i="1"/>
  <c r="AV60" i="1" s="1"/>
  <c r="AU8" i="1"/>
  <c r="AV8" i="1" s="1"/>
  <c r="AO46" i="1"/>
  <c r="AP46" i="1" s="1"/>
  <c r="AO40" i="1"/>
  <c r="AP40" i="1" s="1"/>
  <c r="AU61" i="1"/>
  <c r="AV61" i="1" s="1"/>
  <c r="AU9" i="1"/>
  <c r="AV9" i="1" s="1"/>
  <c r="AO15" i="1"/>
  <c r="AP15" i="1" s="1"/>
  <c r="AO11" i="1"/>
  <c r="AP11" i="1" s="1"/>
  <c r="AO63" i="1"/>
  <c r="AP63" i="1" s="1"/>
  <c r="AR23" i="1"/>
  <c r="AS23" i="1" s="1"/>
  <c r="AU62" i="1"/>
  <c r="AV62" i="1" s="1"/>
  <c r="AU10" i="1"/>
  <c r="AV10" i="1" s="1"/>
  <c r="AO49" i="1"/>
  <c r="AP49" i="1" s="1"/>
  <c r="AU11" i="1"/>
  <c r="AV11" i="1" s="1"/>
  <c r="AU63" i="1"/>
  <c r="AV63" i="1" s="1"/>
  <c r="AU12" i="1"/>
  <c r="AV12" i="1" s="1"/>
  <c r="AU64" i="1"/>
  <c r="AV64" i="1" s="1"/>
  <c r="AO17" i="1"/>
  <c r="AP17" i="1" s="1"/>
  <c r="AO8" i="1"/>
  <c r="AP8" i="1" s="1"/>
  <c r="AO60" i="1"/>
  <c r="AP60" i="1" s="1"/>
  <c r="AR54" i="1"/>
  <c r="AS54" i="1" s="1"/>
  <c r="AR2" i="1"/>
  <c r="AS2" i="1" s="1"/>
  <c r="AU13" i="1"/>
  <c r="AV13" i="1" s="1"/>
  <c r="AU65" i="1"/>
  <c r="AV65" i="1" s="1"/>
  <c r="AO45" i="1"/>
  <c r="AP45" i="1" s="1"/>
  <c r="AO7" i="1"/>
  <c r="AP7" i="1" s="1"/>
  <c r="AO59" i="1"/>
  <c r="AP59" i="1" s="1"/>
  <c r="AR55" i="1"/>
  <c r="AS55" i="1" s="1"/>
  <c r="AR3" i="1"/>
  <c r="AS3" i="1" s="1"/>
  <c r="AU14" i="1"/>
  <c r="AV14" i="1" s="1"/>
  <c r="AU66" i="1"/>
  <c r="AV66" i="1" s="1"/>
  <c r="AO12" i="1"/>
  <c r="AP12" i="1" s="1"/>
  <c r="AO64" i="1"/>
  <c r="AP64" i="1" s="1"/>
  <c r="AU15" i="1"/>
  <c r="AV15" i="1" s="1"/>
  <c r="AO10" i="1"/>
  <c r="AP10" i="1" s="1"/>
  <c r="AO62" i="1"/>
  <c r="AP62" i="1" s="1"/>
  <c r="AO9" i="1"/>
  <c r="AP9" i="1" s="1"/>
  <c r="AO61" i="1"/>
  <c r="AP61" i="1" s="1"/>
  <c r="AO5" i="1"/>
  <c r="AP5" i="1" s="1"/>
  <c r="AO57" i="1"/>
  <c r="AP57" i="1" s="1"/>
  <c r="AR5" i="1"/>
  <c r="AS5" i="1" s="1"/>
  <c r="AR57" i="1"/>
  <c r="AS57" i="1" s="1"/>
  <c r="AU44" i="1"/>
  <c r="AV44" i="1" s="1"/>
  <c r="AU16" i="1"/>
  <c r="AV16" i="1" s="1"/>
  <c r="AO56" i="1"/>
  <c r="AP56" i="1" s="1"/>
  <c r="AO4" i="1"/>
  <c r="AP4" i="1" s="1"/>
  <c r="AR6" i="1"/>
  <c r="AS6" i="1" s="1"/>
  <c r="AR58" i="1"/>
  <c r="AS58" i="1" s="1"/>
  <c r="AU45" i="1"/>
  <c r="AV45" i="1" s="1"/>
  <c r="AU17" i="1"/>
  <c r="AV17" i="1" s="1"/>
  <c r="AO13" i="1"/>
  <c r="AP13" i="1" s="1"/>
  <c r="AO65" i="1"/>
  <c r="AP65" i="1" s="1"/>
  <c r="AO27" i="1"/>
  <c r="AP27" i="1" s="1"/>
  <c r="AO55" i="1"/>
  <c r="AP55" i="1" s="1"/>
  <c r="AO3" i="1"/>
  <c r="AP3" i="1" s="1"/>
  <c r="AR7" i="1"/>
  <c r="AS7" i="1" s="1"/>
  <c r="AR59" i="1"/>
  <c r="AS59" i="1" s="1"/>
  <c r="AU46" i="1"/>
  <c r="AV46" i="1" s="1"/>
  <c r="AU18" i="1"/>
  <c r="AV18" i="1" s="1"/>
  <c r="AO18" i="1"/>
  <c r="AP18" i="1" s="1"/>
  <c r="AO6" i="1"/>
  <c r="AP6" i="1" s="1"/>
  <c r="AO58" i="1"/>
  <c r="AP58" i="1" s="1"/>
  <c r="AR56" i="1"/>
  <c r="AS56" i="1" s="1"/>
  <c r="AR4" i="1"/>
  <c r="AS4" i="1" s="1"/>
  <c r="AO26" i="1"/>
  <c r="AP26" i="1" s="1"/>
  <c r="AO54" i="1"/>
  <c r="AP54" i="1" s="1"/>
  <c r="AO2" i="1"/>
  <c r="AP2" i="1" s="1"/>
  <c r="AR8" i="1"/>
  <c r="AS8" i="1" s="1"/>
  <c r="AR60" i="1"/>
  <c r="AS60" i="1" s="1"/>
  <c r="AU47" i="1"/>
  <c r="AV47" i="1" s="1"/>
  <c r="AU19" i="1"/>
  <c r="AV19" i="1" s="1"/>
  <c r="G1190" i="4" l="1"/>
  <c r="G1388" i="4" s="1"/>
  <c r="G1454" i="4" s="1"/>
  <c r="G1520" i="4" s="1"/>
  <c r="G5" i="4"/>
  <c r="G203" i="4" s="1"/>
  <c r="G269" i="4" s="1"/>
  <c r="G335" i="4" s="1"/>
  <c r="G401" i="4" s="1"/>
  <c r="G467" i="4" s="1"/>
  <c r="G1211" i="4"/>
  <c r="G1409" i="4" s="1"/>
  <c r="G1475" i="4" s="1"/>
  <c r="G1541" i="4" s="1"/>
  <c r="G1205" i="4"/>
  <c r="G1403" i="4" s="1"/>
  <c r="G1469" i="4" s="1"/>
  <c r="G1535" i="4" s="1"/>
  <c r="G61" i="4"/>
  <c r="G259" i="4" s="1"/>
  <c r="G325" i="4" s="1"/>
  <c r="G391" i="4" s="1"/>
  <c r="G457" i="4" s="1"/>
  <c r="G523" i="4" s="1"/>
  <c r="G7" i="4"/>
  <c r="G205" i="4" s="1"/>
  <c r="G271" i="4" s="1"/>
  <c r="G337" i="4" s="1"/>
  <c r="G403" i="4" s="1"/>
  <c r="G469" i="4" s="1"/>
  <c r="G1199" i="4"/>
  <c r="G1397" i="4" s="1"/>
  <c r="G1463" i="4" s="1"/>
  <c r="G1529" i="4" s="1"/>
  <c r="G1196" i="4"/>
  <c r="G1394" i="4" s="1"/>
  <c r="G1460" i="4" s="1"/>
  <c r="G1526" i="4" s="1"/>
  <c r="G43" i="4"/>
  <c r="G241" i="4" s="1"/>
  <c r="G307" i="4" s="1"/>
  <c r="G373" i="4" s="1"/>
  <c r="G439" i="4" s="1"/>
  <c r="G505" i="4" s="1"/>
  <c r="G726" i="4"/>
  <c r="G924" i="4" s="1"/>
  <c r="G990" i="4" s="1"/>
  <c r="G1056" i="4" s="1"/>
  <c r="G1122" i="4" s="1"/>
  <c r="G1188" i="4" s="1"/>
  <c r="G1231" i="4"/>
  <c r="G1429" i="4" s="1"/>
  <c r="G1495" i="4" s="1"/>
  <c r="G1561" i="4" s="1"/>
  <c r="G1215" i="4"/>
  <c r="G1413" i="4" s="1"/>
  <c r="G1479" i="4" s="1"/>
  <c r="G1545" i="4" s="1"/>
  <c r="G678" i="4"/>
  <c r="G876" i="4" s="1"/>
  <c r="G942" i="4" s="1"/>
  <c r="G1008" i="4" s="1"/>
  <c r="G1074" i="4" s="1"/>
  <c r="G1140" i="4" s="1"/>
  <c r="G25" i="4"/>
  <c r="G223" i="4" s="1"/>
  <c r="G289" i="4" s="1"/>
  <c r="G355" i="4" s="1"/>
  <c r="G421" i="4" s="1"/>
  <c r="G487" i="4" s="1"/>
  <c r="G559" i="4"/>
  <c r="G625" i="4"/>
  <c r="G1193" i="4"/>
  <c r="G1391" i="4" s="1"/>
  <c r="G1457" i="4" s="1"/>
  <c r="G1523" i="4" s="1"/>
  <c r="G673" i="4"/>
  <c r="G871" i="4" s="1"/>
  <c r="G937" i="4" s="1"/>
  <c r="G1003" i="4" s="1"/>
  <c r="G1069" i="4" s="1"/>
  <c r="G1135" i="4" s="1"/>
  <c r="G50" i="4"/>
  <c r="G248" i="4" s="1"/>
  <c r="G314" i="4" s="1"/>
  <c r="G380" i="4" s="1"/>
  <c r="G446" i="4" s="1"/>
  <c r="G512" i="4" s="1"/>
  <c r="G676" i="4"/>
  <c r="G874" i="4" s="1"/>
  <c r="G940" i="4" s="1"/>
  <c r="G1006" i="4" s="1"/>
  <c r="G1072" i="4" s="1"/>
  <c r="G1138" i="4" s="1"/>
  <c r="G702" i="4"/>
  <c r="G900" i="4" s="1"/>
  <c r="G966" i="4" s="1"/>
  <c r="G1032" i="4" s="1"/>
  <c r="G1098" i="4" s="1"/>
  <c r="G1164" i="4" s="1"/>
  <c r="G711" i="4"/>
  <c r="G909" i="4" s="1"/>
  <c r="G975" i="4" s="1"/>
  <c r="G1041" i="4" s="1"/>
  <c r="G1107" i="4" s="1"/>
  <c r="G1173" i="4" s="1"/>
  <c r="G566" i="4"/>
  <c r="G632" i="4"/>
  <c r="G629" i="4"/>
  <c r="G563" i="4"/>
  <c r="G47" i="4"/>
  <c r="G245" i="4" s="1"/>
  <c r="G311" i="4" s="1"/>
  <c r="G377" i="4" s="1"/>
  <c r="G443" i="4" s="1"/>
  <c r="G509" i="4" s="1"/>
  <c r="G1233" i="4"/>
  <c r="G1431" i="4" s="1"/>
  <c r="G1497" i="4" s="1"/>
  <c r="G1563" i="4" s="1"/>
  <c r="G718" i="4"/>
  <c r="G916" i="4" s="1"/>
  <c r="G982" i="4" s="1"/>
  <c r="G1048" i="4" s="1"/>
  <c r="G1114" i="4" s="1"/>
  <c r="G1180" i="4" s="1"/>
  <c r="G62" i="4"/>
  <c r="G260" i="4" s="1"/>
  <c r="G326" i="4" s="1"/>
  <c r="G392" i="4" s="1"/>
  <c r="G458" i="4" s="1"/>
  <c r="G524" i="4" s="1"/>
  <c r="G1253" i="4"/>
  <c r="G1451" i="4" s="1"/>
  <c r="G1517" i="4" s="1"/>
  <c r="G1583" i="4" s="1"/>
  <c r="G1198" i="4"/>
  <c r="G1396" i="4" s="1"/>
  <c r="G1462" i="4" s="1"/>
  <c r="G1528" i="4" s="1"/>
  <c r="G41" i="4"/>
  <c r="G239" i="4" s="1"/>
  <c r="G305" i="4" s="1"/>
  <c r="G371" i="4" s="1"/>
  <c r="G437" i="4" s="1"/>
  <c r="G503" i="4" s="1"/>
  <c r="G1245" i="4"/>
  <c r="G1443" i="4" s="1"/>
  <c r="G1509" i="4" s="1"/>
  <c r="G1575" i="4" s="1"/>
  <c r="G725" i="4"/>
  <c r="G923" i="4" s="1"/>
  <c r="G989" i="4" s="1"/>
  <c r="G1055" i="4" s="1"/>
  <c r="G1121" i="4" s="1"/>
  <c r="G1187" i="4" s="1"/>
  <c r="G1230" i="4"/>
  <c r="G1428" i="4" s="1"/>
  <c r="G1494" i="4" s="1"/>
  <c r="G1560" i="4" s="1"/>
  <c r="G704" i="4"/>
  <c r="G902" i="4" s="1"/>
  <c r="G968" i="4" s="1"/>
  <c r="G1034" i="4" s="1"/>
  <c r="G1100" i="4" s="1"/>
  <c r="G1166" i="4" s="1"/>
  <c r="G24" i="4"/>
  <c r="G222" i="4" s="1"/>
  <c r="G288" i="4" s="1"/>
  <c r="G354" i="4" s="1"/>
  <c r="G420" i="4" s="1"/>
  <c r="G486" i="4" s="1"/>
  <c r="G708" i="4"/>
  <c r="G906" i="4" s="1"/>
  <c r="G972" i="4" s="1"/>
  <c r="G1038" i="4" s="1"/>
  <c r="G1104" i="4" s="1"/>
  <c r="G1170" i="4" s="1"/>
  <c r="G715" i="4"/>
  <c r="G913" i="4" s="1"/>
  <c r="G979" i="4" s="1"/>
  <c r="G1045" i="4" s="1"/>
  <c r="G1111" i="4" s="1"/>
  <c r="G1177" i="4" s="1"/>
  <c r="G701" i="4"/>
  <c r="G899" i="4" s="1"/>
  <c r="G965" i="4" s="1"/>
  <c r="G1031" i="4" s="1"/>
  <c r="G1097" i="4" s="1"/>
  <c r="G1163" i="4" s="1"/>
  <c r="G1251" i="4"/>
  <c r="G1449" i="4" s="1"/>
  <c r="G1515" i="4" s="1"/>
  <c r="G1581" i="4" s="1"/>
  <c r="G45" i="4"/>
  <c r="G243" i="4" s="1"/>
  <c r="G309" i="4" s="1"/>
  <c r="G375" i="4" s="1"/>
  <c r="G441" i="4" s="1"/>
  <c r="G507" i="4" s="1"/>
  <c r="G1207" i="4"/>
  <c r="G1405" i="4" s="1"/>
  <c r="G1471" i="4" s="1"/>
  <c r="G1537" i="4" s="1"/>
  <c r="G666" i="4"/>
  <c r="G864" i="4" s="1"/>
  <c r="G930" i="4" s="1"/>
  <c r="G996" i="4" s="1"/>
  <c r="G1062" i="4" s="1"/>
  <c r="G1128" i="4" s="1"/>
  <c r="G1201" i="4"/>
  <c r="G1399" i="4" s="1"/>
  <c r="G1465" i="4" s="1"/>
  <c r="G1531" i="4" s="1"/>
  <c r="G1250" i="4"/>
  <c r="G1448" i="4" s="1"/>
  <c r="G1514" i="4" s="1"/>
  <c r="G1580" i="4" s="1"/>
  <c r="G16" i="4"/>
  <c r="G214" i="4" s="1"/>
  <c r="G280" i="4" s="1"/>
  <c r="G346" i="4" s="1"/>
  <c r="G412" i="4" s="1"/>
  <c r="G478" i="4" s="1"/>
  <c r="G44" i="4"/>
  <c r="G242" i="4" s="1"/>
  <c r="G308" i="4" s="1"/>
  <c r="G374" i="4" s="1"/>
  <c r="G440" i="4" s="1"/>
  <c r="G506" i="4" s="1"/>
  <c r="G672" i="4"/>
  <c r="G870" i="4" s="1"/>
  <c r="G936" i="4" s="1"/>
  <c r="G1002" i="4" s="1"/>
  <c r="G1068" i="4" s="1"/>
  <c r="G1134" i="4" s="1"/>
  <c r="G687" i="4"/>
  <c r="G885" i="4" s="1"/>
  <c r="G951" i="4" s="1"/>
  <c r="G1017" i="4" s="1"/>
  <c r="G1083" i="4" s="1"/>
  <c r="G1149" i="4" s="1"/>
  <c r="G1214" i="4"/>
  <c r="G1412" i="4" s="1"/>
  <c r="G1478" i="4" s="1"/>
  <c r="G1544" i="4" s="1"/>
  <c r="G23" i="4"/>
  <c r="G221" i="4" s="1"/>
  <c r="G287" i="4" s="1"/>
  <c r="G353" i="4" s="1"/>
  <c r="G419" i="4" s="1"/>
  <c r="G485" i="4" s="1"/>
  <c r="G682" i="4"/>
  <c r="G880" i="4" s="1"/>
  <c r="G946" i="4" s="1"/>
  <c r="G1012" i="4" s="1"/>
  <c r="G1078" i="4" s="1"/>
  <c r="G1144" i="4" s="1"/>
  <c r="G633" i="4"/>
  <c r="G567" i="4"/>
  <c r="G65" i="4"/>
  <c r="G263" i="4" s="1"/>
  <c r="G329" i="4" s="1"/>
  <c r="G395" i="4" s="1"/>
  <c r="G461" i="4" s="1"/>
  <c r="G527" i="4" s="1"/>
  <c r="G51" i="4"/>
  <c r="G249" i="4" s="1"/>
  <c r="G315" i="4" s="1"/>
  <c r="G381" i="4" s="1"/>
  <c r="G447" i="4" s="1"/>
  <c r="G513" i="4" s="1"/>
  <c r="G59" i="4"/>
  <c r="G257" i="4" s="1"/>
  <c r="G323" i="4" s="1"/>
  <c r="G389" i="4" s="1"/>
  <c r="G455" i="4" s="1"/>
  <c r="G521" i="4" s="1"/>
  <c r="G58" i="4"/>
  <c r="G256" i="4" s="1"/>
  <c r="G322" i="4" s="1"/>
  <c r="G388" i="4" s="1"/>
  <c r="G454" i="4" s="1"/>
  <c r="G520" i="4" s="1"/>
  <c r="G18" i="4"/>
  <c r="G216" i="4" s="1"/>
  <c r="G282" i="4" s="1"/>
  <c r="G348" i="4" s="1"/>
  <c r="G414" i="4" s="1"/>
  <c r="G480" i="4" s="1"/>
  <c r="G10" i="4"/>
  <c r="G208" i="4" s="1"/>
  <c r="G274" i="4" s="1"/>
  <c r="G340" i="4" s="1"/>
  <c r="G406" i="4" s="1"/>
  <c r="G472" i="4" s="1"/>
  <c r="G1235" i="4"/>
  <c r="G1433" i="4" s="1"/>
  <c r="G1499" i="4" s="1"/>
  <c r="G1565" i="4" s="1"/>
  <c r="G1234" i="4"/>
  <c r="G1432" i="4" s="1"/>
  <c r="G1498" i="4" s="1"/>
  <c r="G1564" i="4" s="1"/>
  <c r="G4" i="4"/>
  <c r="G202" i="4" s="1"/>
  <c r="G268" i="4" s="1"/>
  <c r="G334" i="4" s="1"/>
  <c r="G400" i="4" s="1"/>
  <c r="G466" i="4" s="1"/>
  <c r="G1203" i="4"/>
  <c r="G1401" i="4" s="1"/>
  <c r="G1467" i="4" s="1"/>
  <c r="G1533" i="4" s="1"/>
  <c r="G662" i="4"/>
  <c r="G860" i="4" s="1"/>
  <c r="G926" i="4" s="1"/>
  <c r="G992" i="4" s="1"/>
  <c r="G1058" i="4" s="1"/>
  <c r="G1124" i="4" s="1"/>
  <c r="G683" i="4"/>
  <c r="G881" i="4" s="1"/>
  <c r="G947" i="4" s="1"/>
  <c r="G1013" i="4" s="1"/>
  <c r="G1079" i="4" s="1"/>
  <c r="G1145" i="4" s="1"/>
  <c r="G1195" i="4"/>
  <c r="G1393" i="4" s="1"/>
  <c r="G1459" i="4" s="1"/>
  <c r="G1525" i="4" s="1"/>
  <c r="G1192" i="4"/>
  <c r="G1390" i="4" s="1"/>
  <c r="G1456" i="4" s="1"/>
  <c r="G1522" i="4" s="1"/>
  <c r="G724" i="4"/>
  <c r="G922" i="4" s="1"/>
  <c r="G988" i="4" s="1"/>
  <c r="G1054" i="4" s="1"/>
  <c r="G1120" i="4" s="1"/>
  <c r="G1186" i="4" s="1"/>
  <c r="G686" i="4"/>
  <c r="G884" i="4" s="1"/>
  <c r="G950" i="4" s="1"/>
  <c r="G1016" i="4" s="1"/>
  <c r="G1082" i="4" s="1"/>
  <c r="G1148" i="4" s="1"/>
  <c r="G675" i="4"/>
  <c r="G873" i="4" s="1"/>
  <c r="G939" i="4" s="1"/>
  <c r="G1005" i="4" s="1"/>
  <c r="G1071" i="4" s="1"/>
  <c r="G1137" i="4" s="1"/>
  <c r="G707" i="4"/>
  <c r="G905" i="4" s="1"/>
  <c r="G971" i="4" s="1"/>
  <c r="G1037" i="4" s="1"/>
  <c r="G1103" i="4" s="1"/>
  <c r="G1169" i="4" s="1"/>
  <c r="G710" i="4"/>
  <c r="G908" i="4" s="1"/>
  <c r="G974" i="4" s="1"/>
  <c r="G1040" i="4" s="1"/>
  <c r="G1106" i="4" s="1"/>
  <c r="G1172" i="4" s="1"/>
  <c r="G556" i="4"/>
  <c r="G622" i="4"/>
  <c r="G664" i="4"/>
  <c r="G862" i="4" s="1"/>
  <c r="G928" i="4" s="1"/>
  <c r="G994" i="4" s="1"/>
  <c r="G1060" i="4" s="1"/>
  <c r="G1126" i="4" s="1"/>
  <c r="G669" i="4"/>
  <c r="G867" i="4" s="1"/>
  <c r="G933" i="4" s="1"/>
  <c r="G999" i="4" s="1"/>
  <c r="G1065" i="4" s="1"/>
  <c r="G1131" i="4" s="1"/>
  <c r="G565" i="4"/>
  <c r="G631" i="4"/>
  <c r="G13" i="4"/>
  <c r="G211" i="4" s="1"/>
  <c r="G277" i="4" s="1"/>
  <c r="G343" i="4" s="1"/>
  <c r="G409" i="4" s="1"/>
  <c r="G475" i="4" s="1"/>
  <c r="G709" i="4"/>
  <c r="G907" i="4" s="1"/>
  <c r="G973" i="4" s="1"/>
  <c r="G1039" i="4" s="1"/>
  <c r="G1105" i="4" s="1"/>
  <c r="G1171" i="4" s="1"/>
  <c r="G1248" i="4"/>
  <c r="G1446" i="4" s="1"/>
  <c r="G1512" i="4" s="1"/>
  <c r="G1578" i="4" s="1"/>
  <c r="G1206" i="4"/>
  <c r="G1404" i="4" s="1"/>
  <c r="G1470" i="4" s="1"/>
  <c r="G1536" i="4" s="1"/>
  <c r="G720" i="4"/>
  <c r="G918" i="4" s="1"/>
  <c r="G984" i="4" s="1"/>
  <c r="G1050" i="4" s="1"/>
  <c r="G1116" i="4" s="1"/>
  <c r="G1182" i="4" s="1"/>
  <c r="G719" i="4"/>
  <c r="G917" i="4" s="1"/>
  <c r="G983" i="4" s="1"/>
  <c r="G1049" i="4" s="1"/>
  <c r="G1115" i="4" s="1"/>
  <c r="G1181" i="4" s="1"/>
  <c r="G56" i="4"/>
  <c r="G254" i="4" s="1"/>
  <c r="G320" i="4" s="1"/>
  <c r="G386" i="4" s="1"/>
  <c r="G452" i="4" s="1"/>
  <c r="G518" i="4" s="1"/>
  <c r="G64" i="4"/>
  <c r="G262" i="4" s="1"/>
  <c r="G328" i="4" s="1"/>
  <c r="G394" i="4" s="1"/>
  <c r="G460" i="4" s="1"/>
  <c r="G526" i="4" s="1"/>
  <c r="G714" i="4"/>
  <c r="G912" i="4" s="1"/>
  <c r="G978" i="4" s="1"/>
  <c r="G1044" i="4" s="1"/>
  <c r="G1110" i="4" s="1"/>
  <c r="G1176" i="4" s="1"/>
  <c r="G63" i="4"/>
  <c r="G261" i="4" s="1"/>
  <c r="G327" i="4" s="1"/>
  <c r="G393" i="4" s="1"/>
  <c r="G459" i="4" s="1"/>
  <c r="G525" i="4" s="1"/>
  <c r="G1247" i="4"/>
  <c r="G1445" i="4" s="1"/>
  <c r="G1511" i="4" s="1"/>
  <c r="G1577" i="4" s="1"/>
  <c r="G1244" i="4"/>
  <c r="G1442" i="4" s="1"/>
  <c r="G1508" i="4" s="1"/>
  <c r="G1574" i="4" s="1"/>
  <c r="G723" i="4"/>
  <c r="G921" i="4" s="1"/>
  <c r="G987" i="4" s="1"/>
  <c r="G1053" i="4" s="1"/>
  <c r="G1119" i="4" s="1"/>
  <c r="G1185" i="4" s="1"/>
  <c r="G681" i="4"/>
  <c r="G879" i="4" s="1"/>
  <c r="G945" i="4" s="1"/>
  <c r="G1011" i="4" s="1"/>
  <c r="G1077" i="4" s="1"/>
  <c r="G1143" i="4" s="1"/>
  <c r="G703" i="4"/>
  <c r="G901" i="4" s="1"/>
  <c r="G967" i="4" s="1"/>
  <c r="G1033" i="4" s="1"/>
  <c r="G1099" i="4" s="1"/>
  <c r="G1165" i="4" s="1"/>
  <c r="G677" i="4"/>
  <c r="G875" i="4" s="1"/>
  <c r="G941" i="4" s="1"/>
  <c r="G1007" i="4" s="1"/>
  <c r="G1073" i="4" s="1"/>
  <c r="G1139" i="4" s="1"/>
  <c r="G679" i="4"/>
  <c r="G877" i="4" s="1"/>
  <c r="G943" i="4" s="1"/>
  <c r="G1009" i="4" s="1"/>
  <c r="G1075" i="4" s="1"/>
  <c r="G1141" i="4" s="1"/>
  <c r="G630" i="4"/>
  <c r="G564" i="4"/>
  <c r="G624" i="4"/>
  <c r="G558" i="4"/>
  <c r="G560" i="4"/>
  <c r="G626" i="4"/>
  <c r="G1194" i="4"/>
  <c r="G1392" i="4" s="1"/>
  <c r="G1458" i="4" s="1"/>
  <c r="G1524" i="4" s="1"/>
  <c r="G716" i="4"/>
  <c r="G914" i="4" s="1"/>
  <c r="G980" i="4" s="1"/>
  <c r="G1046" i="4" s="1"/>
  <c r="G1112" i="4" s="1"/>
  <c r="G1178" i="4" s="1"/>
  <c r="G1236" i="4"/>
  <c r="G1434" i="4" s="1"/>
  <c r="G1500" i="4" s="1"/>
  <c r="G1566" i="4" s="1"/>
  <c r="G668" i="4"/>
  <c r="G866" i="4" s="1"/>
  <c r="G932" i="4" s="1"/>
  <c r="G998" i="4" s="1"/>
  <c r="G1064" i="4" s="1"/>
  <c r="G1130" i="4" s="1"/>
  <c r="G667" i="4"/>
  <c r="G865" i="4" s="1"/>
  <c r="G931" i="4" s="1"/>
  <c r="G997" i="4" s="1"/>
  <c r="G1063" i="4" s="1"/>
  <c r="G1129" i="4" s="1"/>
  <c r="G1204" i="4"/>
  <c r="G1402" i="4" s="1"/>
  <c r="G1468" i="4" s="1"/>
  <c r="G1534" i="4" s="1"/>
  <c r="G12" i="4"/>
  <c r="G210" i="4" s="1"/>
  <c r="G276" i="4" s="1"/>
  <c r="G342" i="4" s="1"/>
  <c r="G408" i="4" s="1"/>
  <c r="G474" i="4" s="1"/>
  <c r="G60" i="4"/>
  <c r="G258" i="4" s="1"/>
  <c r="G324" i="4" s="1"/>
  <c r="G390" i="4" s="1"/>
  <c r="G456" i="4" s="1"/>
  <c r="G522" i="4" s="1"/>
  <c r="G11" i="4"/>
  <c r="G209" i="4" s="1"/>
  <c r="G275" i="4" s="1"/>
  <c r="G341" i="4" s="1"/>
  <c r="G407" i="4" s="1"/>
  <c r="G473" i="4" s="1"/>
  <c r="G680" i="4"/>
  <c r="G878" i="4" s="1"/>
  <c r="G944" i="4" s="1"/>
  <c r="G1010" i="4" s="1"/>
  <c r="G1076" i="4" s="1"/>
  <c r="G1142" i="4" s="1"/>
  <c r="G1243" i="4"/>
  <c r="G1441" i="4" s="1"/>
  <c r="G1507" i="4" s="1"/>
  <c r="G1573" i="4" s="1"/>
  <c r="G671" i="4"/>
  <c r="G869" i="4" s="1"/>
  <c r="G935" i="4" s="1"/>
  <c r="G1001" i="4" s="1"/>
  <c r="G1067" i="4" s="1"/>
  <c r="G1133" i="4" s="1"/>
  <c r="G48" i="4"/>
  <c r="G246" i="4" s="1"/>
  <c r="G312" i="4" s="1"/>
  <c r="G378" i="4" s="1"/>
  <c r="G444" i="4" s="1"/>
  <c r="G510" i="4" s="1"/>
  <c r="G1213" i="4"/>
  <c r="G1411" i="4" s="1"/>
  <c r="G1477" i="4" s="1"/>
  <c r="G1543" i="4" s="1"/>
  <c r="G1209" i="4"/>
  <c r="G1407" i="4" s="1"/>
  <c r="G1473" i="4" s="1"/>
  <c r="G1539" i="4" s="1"/>
  <c r="G562" i="4"/>
  <c r="G628" i="4"/>
  <c r="G1200" i="4"/>
  <c r="G1398" i="4" s="1"/>
  <c r="G1464" i="4" s="1"/>
  <c r="G1530" i="4" s="1"/>
  <c r="G46" i="4"/>
  <c r="G244" i="4" s="1"/>
  <c r="G310" i="4" s="1"/>
  <c r="G376" i="4" s="1"/>
  <c r="G442" i="4" s="1"/>
  <c r="G508" i="4" s="1"/>
  <c r="G9" i="4"/>
  <c r="G207" i="4" s="1"/>
  <c r="G273" i="4" s="1"/>
  <c r="G339" i="4" s="1"/>
  <c r="G405" i="4" s="1"/>
  <c r="G471" i="4" s="1"/>
  <c r="G3" i="4"/>
  <c r="G201" i="4" s="1"/>
  <c r="G267" i="4" s="1"/>
  <c r="G333" i="4" s="1"/>
  <c r="G399" i="4" s="1"/>
  <c r="G465" i="4" s="1"/>
  <c r="G1232" i="4"/>
  <c r="G1430" i="4" s="1"/>
  <c r="G1496" i="4" s="1"/>
  <c r="G1562" i="4" s="1"/>
  <c r="G1254" i="4"/>
  <c r="G1452" i="4" s="1"/>
  <c r="G1518" i="4" s="1"/>
  <c r="G1584" i="4" s="1"/>
  <c r="G8" i="4"/>
  <c r="G206" i="4" s="1"/>
  <c r="G272" i="4" s="1"/>
  <c r="G338" i="4" s="1"/>
  <c r="G404" i="4" s="1"/>
  <c r="G470" i="4" s="1"/>
  <c r="G15" i="4"/>
  <c r="G213" i="4" s="1"/>
  <c r="G279" i="4" s="1"/>
  <c r="G345" i="4" s="1"/>
  <c r="G411" i="4" s="1"/>
  <c r="G477" i="4" s="1"/>
  <c r="G42" i="4"/>
  <c r="G240" i="4" s="1"/>
  <c r="G306" i="4" s="1"/>
  <c r="G372" i="4" s="1"/>
  <c r="G438" i="4" s="1"/>
  <c r="G504" i="4" s="1"/>
  <c r="G1191" i="4"/>
  <c r="G1389" i="4" s="1"/>
  <c r="G1455" i="4" s="1"/>
  <c r="G1521" i="4" s="1"/>
  <c r="G722" i="4"/>
  <c r="G920" i="4" s="1"/>
  <c r="G986" i="4" s="1"/>
  <c r="G1052" i="4" s="1"/>
  <c r="G1118" i="4" s="1"/>
  <c r="G1184" i="4" s="1"/>
  <c r="G19" i="4"/>
  <c r="G217" i="4" s="1"/>
  <c r="G283" i="4" s="1"/>
  <c r="G349" i="4" s="1"/>
  <c r="G415" i="4" s="1"/>
  <c r="G481" i="4" s="1"/>
  <c r="G1241" i="4"/>
  <c r="G1439" i="4" s="1"/>
  <c r="G1505" i="4" s="1"/>
  <c r="G1571" i="4" s="1"/>
  <c r="G1237" i="4"/>
  <c r="G1435" i="4" s="1"/>
  <c r="G1501" i="4" s="1"/>
  <c r="G1567" i="4" s="1"/>
  <c r="G57" i="4"/>
  <c r="G255" i="4" s="1"/>
  <c r="G321" i="4" s="1"/>
  <c r="G387" i="4" s="1"/>
  <c r="G453" i="4" s="1"/>
  <c r="G519" i="4" s="1"/>
  <c r="G1208" i="4"/>
  <c r="G1406" i="4" s="1"/>
  <c r="G1472" i="4" s="1"/>
  <c r="G1538" i="4" s="1"/>
  <c r="G1246" i="4"/>
  <c r="G1444" i="4" s="1"/>
  <c r="G1510" i="4" s="1"/>
  <c r="G1576" i="4" s="1"/>
  <c r="G49" i="4"/>
  <c r="G247" i="4" s="1"/>
  <c r="G313" i="4" s="1"/>
  <c r="G379" i="4" s="1"/>
  <c r="G445" i="4" s="1"/>
  <c r="G511" i="4" s="1"/>
  <c r="G54" i="4"/>
  <c r="G252" i="4" s="1"/>
  <c r="G318" i="4" s="1"/>
  <c r="G384" i="4" s="1"/>
  <c r="G450" i="4" s="1"/>
  <c r="G516" i="4" s="1"/>
  <c r="G717" i="4"/>
  <c r="G915" i="4" s="1"/>
  <c r="G981" i="4" s="1"/>
  <c r="G1047" i="4" s="1"/>
  <c r="G1113" i="4" s="1"/>
  <c r="G1179" i="4" s="1"/>
  <c r="G17" i="4"/>
  <c r="G215" i="4" s="1"/>
  <c r="G281" i="4" s="1"/>
  <c r="G347" i="4" s="1"/>
  <c r="G413" i="4" s="1"/>
  <c r="G479" i="4" s="1"/>
  <c r="G1197" i="4"/>
  <c r="G1395" i="4" s="1"/>
  <c r="G1461" i="4" s="1"/>
  <c r="G1527" i="4" s="1"/>
  <c r="G66" i="4"/>
  <c r="G264" i="4" s="1"/>
  <c r="G330" i="4" s="1"/>
  <c r="G396" i="4" s="1"/>
  <c r="G462" i="4" s="1"/>
  <c r="G528" i="4" s="1"/>
  <c r="G20" i="4"/>
  <c r="G218" i="4" s="1"/>
  <c r="G284" i="4" s="1"/>
  <c r="G350" i="4" s="1"/>
  <c r="G416" i="4" s="1"/>
  <c r="G482" i="4" s="1"/>
  <c r="G670" i="4"/>
  <c r="G868" i="4" s="1"/>
  <c r="G934" i="4" s="1"/>
  <c r="G1000" i="4" s="1"/>
  <c r="G1066" i="4" s="1"/>
  <c r="G1132" i="4" s="1"/>
  <c r="G21" i="4"/>
  <c r="G219" i="4" s="1"/>
  <c r="G285" i="4" s="1"/>
  <c r="G351" i="4" s="1"/>
  <c r="G417" i="4" s="1"/>
  <c r="G483" i="4" s="1"/>
  <c r="G1212" i="4"/>
  <c r="G1410" i="4" s="1"/>
  <c r="G1476" i="4" s="1"/>
  <c r="G1542" i="4" s="1"/>
  <c r="G52" i="4"/>
  <c r="G250" i="4" s="1"/>
  <c r="G316" i="4" s="1"/>
  <c r="G382" i="4" s="1"/>
  <c r="G448" i="4" s="1"/>
  <c r="G514" i="4" s="1"/>
  <c r="G623" i="4"/>
  <c r="G557" i="4"/>
  <c r="G40" i="4"/>
  <c r="G238" i="4" s="1"/>
  <c r="G304" i="4" s="1"/>
  <c r="G370" i="4" s="1"/>
  <c r="G436" i="4" s="1"/>
  <c r="G502" i="4" s="1"/>
  <c r="G674" i="4"/>
  <c r="G872" i="4" s="1"/>
  <c r="G938" i="4" s="1"/>
  <c r="G1004" i="4" s="1"/>
  <c r="G1070" i="4" s="1"/>
  <c r="G1136" i="4" s="1"/>
  <c r="G6" i="4"/>
  <c r="G204" i="4" s="1"/>
  <c r="G270" i="4" s="1"/>
  <c r="G336" i="4" s="1"/>
  <c r="G402" i="4" s="1"/>
  <c r="G468" i="4" s="1"/>
  <c r="G2" i="4"/>
  <c r="G200" i="4" s="1"/>
  <c r="G266" i="4" s="1"/>
  <c r="G332" i="4" s="1"/>
  <c r="G398" i="4" s="1"/>
  <c r="G464" i="4" s="1"/>
  <c r="G55" i="4"/>
  <c r="G253" i="4" s="1"/>
  <c r="G319" i="4" s="1"/>
  <c r="G385" i="4" s="1"/>
  <c r="G451" i="4" s="1"/>
  <c r="G517" i="4" s="1"/>
  <c r="G1202" i="4"/>
  <c r="G1400" i="4" s="1"/>
  <c r="G1466" i="4" s="1"/>
  <c r="G1532" i="4" s="1"/>
  <c r="G26" i="4"/>
  <c r="G224" i="4" s="1"/>
  <c r="G290" i="4" s="1"/>
  <c r="G356" i="4" s="1"/>
  <c r="G422" i="4" s="1"/>
  <c r="G488" i="4" s="1"/>
  <c r="G27" i="4"/>
  <c r="G225" i="4" s="1"/>
  <c r="G291" i="4" s="1"/>
  <c r="G357" i="4" s="1"/>
  <c r="G423" i="4" s="1"/>
  <c r="G489" i="4" s="1"/>
  <c r="G665" i="4"/>
  <c r="G863" i="4" s="1"/>
  <c r="G929" i="4" s="1"/>
  <c r="G995" i="4" s="1"/>
  <c r="G1061" i="4" s="1"/>
  <c r="G1127" i="4" s="1"/>
  <c r="G663" i="4"/>
  <c r="G861" i="4" s="1"/>
  <c r="G927" i="4" s="1"/>
  <c r="G993" i="4" s="1"/>
  <c r="G1059" i="4" s="1"/>
  <c r="G1125" i="4" s="1"/>
  <c r="G1252" i="4"/>
  <c r="G1450" i="4" s="1"/>
  <c r="G1516" i="4" s="1"/>
  <c r="G1582" i="4" s="1"/>
  <c r="G1249" i="4"/>
  <c r="G1447" i="4" s="1"/>
  <c r="G1513" i="4" s="1"/>
  <c r="G1579" i="4" s="1"/>
  <c r="G14" i="4"/>
  <c r="G212" i="4" s="1"/>
  <c r="G278" i="4" s="1"/>
  <c r="G344" i="4" s="1"/>
  <c r="G410" i="4" s="1"/>
  <c r="G476" i="4" s="1"/>
  <c r="G1242" i="4"/>
  <c r="G1440" i="4" s="1"/>
  <c r="G1506" i="4" s="1"/>
  <c r="G1572" i="4" s="1"/>
  <c r="G721" i="4"/>
  <c r="G919" i="4" s="1"/>
  <c r="G985" i="4" s="1"/>
  <c r="G1051" i="4" s="1"/>
  <c r="G1117" i="4" s="1"/>
  <c r="G1183" i="4" s="1"/>
  <c r="G22" i="4"/>
  <c r="G220" i="4" s="1"/>
  <c r="G286" i="4" s="1"/>
  <c r="G352" i="4" s="1"/>
  <c r="G418" i="4" s="1"/>
  <c r="G484" i="4" s="1"/>
  <c r="G1240" i="4"/>
  <c r="G1438" i="4" s="1"/>
  <c r="G1504" i="4" s="1"/>
  <c r="G1570" i="4" s="1"/>
  <c r="G53" i="4"/>
  <c r="G251" i="4" s="1"/>
  <c r="G317" i="4" s="1"/>
  <c r="G383" i="4" s="1"/>
  <c r="G449" i="4" s="1"/>
  <c r="G515" i="4" s="1"/>
  <c r="G627" i="4"/>
  <c r="G561" i="4"/>
  <c r="G554" i="4" l="1"/>
  <c r="G620" i="4"/>
  <c r="G536" i="4"/>
  <c r="G602" i="4"/>
  <c r="G597" i="4"/>
  <c r="G531" i="4"/>
  <c r="G642" i="4"/>
  <c r="G576" i="4"/>
  <c r="G540" i="4"/>
  <c r="G606" i="4"/>
  <c r="G601" i="4"/>
  <c r="G535" i="4"/>
  <c r="G607" i="4"/>
  <c r="G541" i="4"/>
  <c r="G635" i="4"/>
  <c r="G569" i="4"/>
  <c r="G550" i="4"/>
  <c r="G616" i="4"/>
  <c r="G542" i="4"/>
  <c r="G608" i="4"/>
  <c r="G596" i="4"/>
  <c r="G530" i="4"/>
  <c r="G586" i="4"/>
  <c r="G652" i="4"/>
  <c r="G659" i="4"/>
  <c r="G593" i="4"/>
  <c r="G544" i="4"/>
  <c r="G610" i="4"/>
  <c r="G615" i="4"/>
  <c r="G549" i="4"/>
  <c r="G648" i="4"/>
  <c r="G582" i="4"/>
  <c r="G618" i="4"/>
  <c r="G552" i="4"/>
  <c r="G599" i="4"/>
  <c r="G533" i="4"/>
  <c r="G583" i="4"/>
  <c r="G649" i="4"/>
  <c r="G641" i="4"/>
  <c r="G575" i="4"/>
  <c r="G574" i="4"/>
  <c r="G640" i="4"/>
  <c r="G580" i="4"/>
  <c r="G646" i="4"/>
  <c r="G553" i="4"/>
  <c r="G619" i="4"/>
  <c r="G589" i="4"/>
  <c r="G655" i="4"/>
  <c r="G636" i="4"/>
  <c r="G570" i="4"/>
  <c r="G604" i="4"/>
  <c r="G538" i="4"/>
  <c r="G653" i="4"/>
  <c r="G587" i="4"/>
  <c r="G617" i="4"/>
  <c r="G551" i="4"/>
  <c r="G647" i="4"/>
  <c r="G581" i="4"/>
  <c r="G568" i="4"/>
  <c r="G634" i="4"/>
  <c r="G537" i="4"/>
  <c r="G603" i="4"/>
  <c r="G539" i="4"/>
  <c r="G605" i="4"/>
  <c r="G592" i="4"/>
  <c r="G658" i="4"/>
  <c r="G532" i="4"/>
  <c r="G598" i="4"/>
  <c r="G590" i="4"/>
  <c r="G656" i="4"/>
  <c r="G571" i="4"/>
  <c r="G637" i="4"/>
  <c r="G534" i="4"/>
  <c r="G600" i="4"/>
  <c r="G547" i="4"/>
  <c r="G613" i="4"/>
  <c r="G548" i="4"/>
  <c r="G614" i="4"/>
  <c r="G651" i="4"/>
  <c r="G585" i="4"/>
  <c r="G660" i="4"/>
  <c r="G594" i="4"/>
  <c r="G611" i="4"/>
  <c r="G545" i="4"/>
  <c r="G577" i="4"/>
  <c r="G643" i="4"/>
  <c r="G621" i="4"/>
  <c r="G555" i="4"/>
  <c r="G609" i="4"/>
  <c r="G543" i="4"/>
  <c r="G654" i="4"/>
  <c r="G588" i="4"/>
  <c r="G657" i="4"/>
  <c r="G591" i="4"/>
  <c r="G584" i="4"/>
  <c r="G650" i="4"/>
  <c r="G612" i="4"/>
  <c r="G546" i="4"/>
  <c r="G645" i="4"/>
  <c r="G579" i="4"/>
  <c r="G572" i="4"/>
  <c r="G638" i="4"/>
  <c r="G639" i="4"/>
  <c r="G573" i="4"/>
  <c r="G578" i="4"/>
  <c r="G64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tc={B5F0F138-01AE-4D60-8C8B-7CBAFA5455C2}</author>
  </authors>
  <commentList>
    <comment ref="O34" authorId="0" shapeId="0" xr:uid="{B5F0F138-01AE-4D60-8C8B-7CBAFA5455C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@Natsuko Fujiwara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<sst xmlns="http://schemas.openxmlformats.org/spreadsheetml/2006/main" count="36913" uniqueCount="458">
  <si>
    <t>Media</t>
  </si>
  <si>
    <t>Max uplift %</t>
  </si>
  <si>
    <t>Slope</t>
  </si>
  <si>
    <t>Avg media cost</t>
  </si>
  <si>
    <t>Carryover</t>
  </si>
  <si>
    <t>Content</t>
  </si>
  <si>
    <t>Tv.captain</t>
  </si>
  <si>
    <t>Tv.gob</t>
  </si>
  <si>
    <t>Vod.fishfriday</t>
  </si>
  <si>
    <t>Vod.crosspreroll</t>
  </si>
  <si>
    <t>Vod.gob</t>
  </si>
  <si>
    <t>Display.captain</t>
  </si>
  <si>
    <t>Display.switchin</t>
  </si>
  <si>
    <t>Display.gob</t>
  </si>
  <si>
    <t>Influencer</t>
  </si>
  <si>
    <t>Social.display</t>
  </si>
  <si>
    <t>Social.video</t>
  </si>
  <si>
    <t>Search.umbrella</t>
  </si>
  <si>
    <t>Social.display.umbrella</t>
  </si>
  <si>
    <t>Social.video.iglorange</t>
  </si>
  <si>
    <t>Social.video.umbrella</t>
  </si>
  <si>
    <t>Display.urf</t>
  </si>
  <si>
    <t>Search.urf</t>
  </si>
  <si>
    <t>Social.display.otherfish</t>
  </si>
  <si>
    <t>Social.video.otherfish</t>
  </si>
  <si>
    <t>Social.video.urf</t>
  </si>
  <si>
    <t>Vod.umbrella</t>
  </si>
  <si>
    <t>Vod.urf</t>
  </si>
  <si>
    <t>Tv.umbrella</t>
  </si>
  <si>
    <t>Tv.filegro.artisan.cofi</t>
  </si>
  <si>
    <t>Tv.filegro.artisanmarket.cofi</t>
  </si>
  <si>
    <t>Tv.captain.cofi</t>
  </si>
  <si>
    <t>Tv.artisan.cofi</t>
  </si>
  <si>
    <t>Tv.gob.cofi</t>
  </si>
  <si>
    <t>Tv.rsn.refi</t>
  </si>
  <si>
    <t>Tv.bonfire.refi</t>
  </si>
  <si>
    <t>Tv.papperlapp.refi</t>
  </si>
  <si>
    <t>Tv.sst.refi</t>
  </si>
  <si>
    <t>Tv.gob.refi</t>
  </si>
  <si>
    <t>Model</t>
  </si>
  <si>
    <t>FiFi</t>
  </si>
  <si>
    <t>Dooh</t>
  </si>
  <si>
    <t>Tv.filegro.artisan</t>
  </si>
  <si>
    <t>Tv.filegro.artisanmarket</t>
  </si>
  <si>
    <t>Tv.artisan</t>
  </si>
  <si>
    <t>Display.artisan</t>
  </si>
  <si>
    <t>Social.10gob</t>
  </si>
  <si>
    <t>Social.13gob</t>
  </si>
  <si>
    <t>Vod.artisan</t>
  </si>
  <si>
    <t>Vod.10gob</t>
  </si>
  <si>
    <t>Vod.13gob</t>
  </si>
  <si>
    <t>Tv.captain.fifi</t>
  </si>
  <si>
    <t>Tv.gob.fifi</t>
  </si>
  <si>
    <t>CoFi</t>
  </si>
  <si>
    <t>Tv.rsn</t>
  </si>
  <si>
    <t>Tv.bonfire</t>
  </si>
  <si>
    <t>Tv.papperlapp</t>
  </si>
  <si>
    <t>Tv.sst</t>
  </si>
  <si>
    <t>Social</t>
  </si>
  <si>
    <t>Vod.sst</t>
  </si>
  <si>
    <t>ReFi</t>
  </si>
  <si>
    <t>tv.fifi</t>
  </si>
  <si>
    <t>vod.fifi</t>
  </si>
  <si>
    <t>display.fifi</t>
  </si>
  <si>
    <t>influencer.fifi</t>
  </si>
  <si>
    <t>tv.cofi</t>
  </si>
  <si>
    <t>display.cofi</t>
  </si>
  <si>
    <t>vod.cofi</t>
  </si>
  <si>
    <t>tv.refi</t>
  </si>
  <si>
    <t>vod.refi</t>
  </si>
  <si>
    <t>search.umb</t>
  </si>
  <si>
    <t>display.umb</t>
  </si>
  <si>
    <t>vod.umb</t>
  </si>
  <si>
    <t>Optimise</t>
  </si>
  <si>
    <t>content.fifi</t>
  </si>
  <si>
    <t>tv.umb</t>
  </si>
  <si>
    <t>dooh.cofi</t>
  </si>
  <si>
    <t>Period</t>
  </si>
  <si>
    <t>Product</t>
  </si>
  <si>
    <t>Halo</t>
  </si>
  <si>
    <t>Group</t>
  </si>
  <si>
    <t>CPM</t>
  </si>
  <si>
    <t>Price</t>
  </si>
  <si>
    <t>SpendFixed</t>
  </si>
  <si>
    <t>Averages</t>
  </si>
  <si>
    <t>UpliftMax</t>
  </si>
  <si>
    <t>Data point</t>
  </si>
  <si>
    <t>Non media</t>
  </si>
  <si>
    <t>03 06 2019</t>
  </si>
  <si>
    <t>10 06 2019</t>
  </si>
  <si>
    <t>17 06 2019</t>
  </si>
  <si>
    <t>24 06 2019</t>
  </si>
  <si>
    <t>01 07 2019</t>
  </si>
  <si>
    <t>08 07 2019</t>
  </si>
  <si>
    <t>15 07 2019</t>
  </si>
  <si>
    <t>22 07 2019</t>
  </si>
  <si>
    <t>29 07 2019</t>
  </si>
  <si>
    <t>05 08 2019</t>
  </si>
  <si>
    <t>12 08 2019</t>
  </si>
  <si>
    <t>19 08 2019</t>
  </si>
  <si>
    <t>26 08 2019</t>
  </si>
  <si>
    <t>02 09 2019</t>
  </si>
  <si>
    <t>09 09 2019</t>
  </si>
  <si>
    <t>16 09 2019</t>
  </si>
  <si>
    <t>23 09 2019</t>
  </si>
  <si>
    <t>30 09 2019</t>
  </si>
  <si>
    <t>07 10 2019</t>
  </si>
  <si>
    <t>14 10 2019</t>
  </si>
  <si>
    <t>21 10 2019</t>
  </si>
  <si>
    <t>28 10 2019</t>
  </si>
  <si>
    <t>04 11 2019</t>
  </si>
  <si>
    <t>11 11 2019</t>
  </si>
  <si>
    <t>18 11 2019</t>
  </si>
  <si>
    <t>25 11 2019</t>
  </si>
  <si>
    <t>02 12 2019</t>
  </si>
  <si>
    <t>09 12 2019</t>
  </si>
  <si>
    <t>16 12 2019</t>
  </si>
  <si>
    <t>23 12 2019</t>
  </si>
  <si>
    <t>30 12 2019</t>
  </si>
  <si>
    <t>06 01 2020</t>
  </si>
  <si>
    <t>13 01 2020</t>
  </si>
  <si>
    <t>20 01 2020</t>
  </si>
  <si>
    <t>27 01 2020</t>
  </si>
  <si>
    <t>03 02 2020</t>
  </si>
  <si>
    <t>10 02 2020</t>
  </si>
  <si>
    <t>17 02 2020</t>
  </si>
  <si>
    <t>24 02 2020</t>
  </si>
  <si>
    <t>02 03 2020</t>
  </si>
  <si>
    <t>09 03 2020</t>
  </si>
  <si>
    <t>16 03 2020</t>
  </si>
  <si>
    <t>23 03 2020</t>
  </si>
  <si>
    <t>30 03 2020</t>
  </si>
  <si>
    <t>06 04 2020</t>
  </si>
  <si>
    <t>13 04 2020</t>
  </si>
  <si>
    <t>20 04 2020</t>
  </si>
  <si>
    <t>27 04 2020</t>
  </si>
  <si>
    <t>04 05 2020</t>
  </si>
  <si>
    <t>11 05 2020</t>
  </si>
  <si>
    <t>18 05 2020</t>
  </si>
  <si>
    <t>25 05 2020</t>
  </si>
  <si>
    <t>01 06 2020</t>
  </si>
  <si>
    <t>08 06 2020</t>
  </si>
  <si>
    <t>15 06 2020</t>
  </si>
  <si>
    <t>22 06 2020</t>
  </si>
  <si>
    <t>29 06 2020</t>
  </si>
  <si>
    <t>06 07 2020</t>
  </si>
  <si>
    <t>13 07 2020</t>
  </si>
  <si>
    <t>20 07 2020</t>
  </si>
  <si>
    <t>27 07 2020</t>
  </si>
  <si>
    <t>03 08 2020</t>
  </si>
  <si>
    <t>10 08 2020</t>
  </si>
  <si>
    <t>17 08 2020</t>
  </si>
  <si>
    <t>24 08 2020</t>
  </si>
  <si>
    <t>31 08 2020</t>
  </si>
  <si>
    <t>07 09 2020</t>
  </si>
  <si>
    <t>14 09 2020</t>
  </si>
  <si>
    <t>21 09 2020</t>
  </si>
  <si>
    <t>28 09 2020</t>
  </si>
  <si>
    <t>05 10 2020</t>
  </si>
  <si>
    <t>12 10 2020</t>
  </si>
  <si>
    <t>19 10 2020</t>
  </si>
  <si>
    <t>26 10 2020</t>
  </si>
  <si>
    <t>02 11 2020</t>
  </si>
  <si>
    <t>09 11 2020</t>
  </si>
  <si>
    <t>16 11 2020</t>
  </si>
  <si>
    <t>23 11 2020</t>
  </si>
  <si>
    <t>30 11 2020</t>
  </si>
  <si>
    <t>07 12 2020</t>
  </si>
  <si>
    <t>14 12 2020</t>
  </si>
  <si>
    <t>21 12 2020</t>
  </si>
  <si>
    <t>28 12 2020</t>
  </si>
  <si>
    <t>04 01 2021</t>
  </si>
  <si>
    <t>11 01 2021</t>
  </si>
  <si>
    <t>18 01 2021</t>
  </si>
  <si>
    <t>25 01 2021</t>
  </si>
  <si>
    <t>01 02 2021</t>
  </si>
  <si>
    <t>08 02 2021</t>
  </si>
  <si>
    <t>15 02 2021</t>
  </si>
  <si>
    <t>22 02 2021</t>
  </si>
  <si>
    <t>01 03 2021</t>
  </si>
  <si>
    <t>08 03 2021</t>
  </si>
  <si>
    <t>15 03 2021</t>
  </si>
  <si>
    <t>22 03 2021</t>
  </si>
  <si>
    <t>29 03 2021</t>
  </si>
  <si>
    <t>05 04 2021</t>
  </si>
  <si>
    <t>12 04 2021</t>
  </si>
  <si>
    <t>19 04 2021</t>
  </si>
  <si>
    <t>26 04 2021</t>
  </si>
  <si>
    <t>03 05 2021</t>
  </si>
  <si>
    <t>10 05 2021</t>
  </si>
  <si>
    <t>17 05 2021</t>
  </si>
  <si>
    <t>24 05 2021</t>
  </si>
  <si>
    <t>31 05 2021</t>
  </si>
  <si>
    <t>07 06 2021</t>
  </si>
  <si>
    <t>14 06 2021</t>
  </si>
  <si>
    <t>21 06 2021</t>
  </si>
  <si>
    <t>28 06 2021</t>
  </si>
  <si>
    <t>05 07 2021</t>
  </si>
  <si>
    <t>12 07 2021</t>
  </si>
  <si>
    <t>19 07 2021</t>
  </si>
  <si>
    <t>26 07 2021</t>
  </si>
  <si>
    <t>02 08 2021</t>
  </si>
  <si>
    <t>09 08 2021</t>
  </si>
  <si>
    <t>16 08 2021</t>
  </si>
  <si>
    <t>23 08 2021</t>
  </si>
  <si>
    <t>30 08 2021</t>
  </si>
  <si>
    <t>06 09 2021</t>
  </si>
  <si>
    <t>13 09 2021</t>
  </si>
  <si>
    <t>20 09 2021</t>
  </si>
  <si>
    <t>27 09 2021</t>
  </si>
  <si>
    <t>04 10 2021</t>
  </si>
  <si>
    <t>11 10 2021</t>
  </si>
  <si>
    <t>18 10 2021</t>
  </si>
  <si>
    <t>25 10 2021</t>
  </si>
  <si>
    <t>01 11 2021</t>
  </si>
  <si>
    <t>08 11 2021</t>
  </si>
  <si>
    <t>15 11 2021</t>
  </si>
  <si>
    <t>22 11 2021</t>
  </si>
  <si>
    <t>29 11 2021</t>
  </si>
  <si>
    <t>06 12 2021</t>
  </si>
  <si>
    <t>13 12 2021</t>
  </si>
  <si>
    <t>20 12 2021</t>
  </si>
  <si>
    <t>27 12 2021</t>
  </si>
  <si>
    <t>03 01 2022</t>
  </si>
  <si>
    <t>10 01 2022</t>
  </si>
  <si>
    <t>17 01 2022</t>
  </si>
  <si>
    <t>24 01 2022</t>
  </si>
  <si>
    <t>31 01 2022</t>
  </si>
  <si>
    <t>07 02 2022</t>
  </si>
  <si>
    <t>14 02 2022</t>
  </si>
  <si>
    <t>21 02 2022</t>
  </si>
  <si>
    <t>28 02 2022</t>
  </si>
  <si>
    <t>07 03 2022</t>
  </si>
  <si>
    <t>14 03 2022</t>
  </si>
  <si>
    <t>21 03 2022</t>
  </si>
  <si>
    <t>28 03 2022</t>
  </si>
  <si>
    <t>04 04 2022</t>
  </si>
  <si>
    <t>11 04 2022</t>
  </si>
  <si>
    <t>18 04 2022</t>
  </si>
  <si>
    <t>25 04 2022</t>
  </si>
  <si>
    <t>02 05 2022</t>
  </si>
  <si>
    <t>09 05 2022</t>
  </si>
  <si>
    <t>16 05 2022</t>
  </si>
  <si>
    <t>23 05 2022</t>
  </si>
  <si>
    <t>30 05 2022</t>
  </si>
  <si>
    <t>Value</t>
  </si>
  <si>
    <t>VolumeBase</t>
  </si>
  <si>
    <t>Description</t>
  </si>
  <si>
    <t>Week</t>
  </si>
  <si>
    <t>Week_10</t>
  </si>
  <si>
    <t>Week_11</t>
  </si>
  <si>
    <t>Week_12</t>
  </si>
  <si>
    <t>Week_13</t>
  </si>
  <si>
    <t>Week_14</t>
  </si>
  <si>
    <t>Week_15</t>
  </si>
  <si>
    <t>Week_16</t>
  </si>
  <si>
    <t>Week_17</t>
  </si>
  <si>
    <t>Week_18</t>
  </si>
  <si>
    <t>Week_19</t>
  </si>
  <si>
    <t>Week_20</t>
  </si>
  <si>
    <t>Week_21</t>
  </si>
  <si>
    <t>Week_22</t>
  </si>
  <si>
    <t>Week_01</t>
  </si>
  <si>
    <t>Week_02</t>
  </si>
  <si>
    <t>Week_03</t>
  </si>
  <si>
    <t>Week_04</t>
  </si>
  <si>
    <t>Week_05</t>
  </si>
  <si>
    <t>Week_06</t>
  </si>
  <si>
    <t>Week_07</t>
  </si>
  <si>
    <t>Week_08</t>
  </si>
  <si>
    <t>Week_09</t>
  </si>
  <si>
    <t>Week_53</t>
  </si>
  <si>
    <t>Week_47</t>
  </si>
  <si>
    <t>Week_48</t>
  </si>
  <si>
    <t>Week_49</t>
  </si>
  <si>
    <t>Week_50</t>
  </si>
  <si>
    <t>Week_51</t>
  </si>
  <si>
    <t>Week_52</t>
  </si>
  <si>
    <t>Week_23</t>
  </si>
  <si>
    <t>Week_24</t>
  </si>
  <si>
    <t>Week_25</t>
  </si>
  <si>
    <t>Week_26</t>
  </si>
  <si>
    <t>Week_27</t>
  </si>
  <si>
    <t>Week_28</t>
  </si>
  <si>
    <t>Week_29</t>
  </si>
  <si>
    <t>Week_30</t>
  </si>
  <si>
    <t>Week_31</t>
  </si>
  <si>
    <t>Week_32</t>
  </si>
  <si>
    <t>Week_33</t>
  </si>
  <si>
    <t>Week_34</t>
  </si>
  <si>
    <t>Week_35</t>
  </si>
  <si>
    <t>Week_36</t>
  </si>
  <si>
    <t>Week_37</t>
  </si>
  <si>
    <t>Week_38</t>
  </si>
  <si>
    <t>Week_39</t>
  </si>
  <si>
    <t>Week_40</t>
  </si>
  <si>
    <t>Week_41</t>
  </si>
  <si>
    <t>Week_42</t>
  </si>
  <si>
    <t>Week_43</t>
  </si>
  <si>
    <t>Week_44</t>
  </si>
  <si>
    <t>Week_45</t>
  </si>
  <si>
    <t>Week_46</t>
  </si>
  <si>
    <t>FiFi VolBase</t>
  </si>
  <si>
    <t>FiFi ValBase</t>
  </si>
  <si>
    <t>FiFi Price</t>
  </si>
  <si>
    <t>SpendMin</t>
  </si>
  <si>
    <t>SpendMax</t>
  </si>
  <si>
    <t>SpendOpt</t>
  </si>
  <si>
    <t>VolumeOpt</t>
  </si>
  <si>
    <t>ContribOpt</t>
  </si>
  <si>
    <t>CoFi VolBase</t>
  </si>
  <si>
    <t>CoFi ValBase</t>
  </si>
  <si>
    <t>CoFi Price</t>
  </si>
  <si>
    <t>ReFi VolBase</t>
  </si>
  <si>
    <t>ReFi ValBase</t>
  </si>
  <si>
    <t>ReFi Price</t>
  </si>
  <si>
    <t>Week_41_old</t>
  </si>
  <si>
    <t>Week_42_old</t>
  </si>
  <si>
    <t>Week_43_old</t>
  </si>
  <si>
    <t>Week_44_old</t>
  </si>
  <si>
    <t>Week_45_old</t>
  </si>
  <si>
    <t>Week_46_old</t>
  </si>
  <si>
    <t>Week_47_old</t>
  </si>
  <si>
    <t>Week_48_old</t>
  </si>
  <si>
    <t>Week_49_old</t>
  </si>
  <si>
    <t>Week_50_old</t>
  </si>
  <si>
    <t>Week_51_old</t>
  </si>
  <si>
    <t>Week_52_old</t>
  </si>
  <si>
    <t>Week_40_old</t>
  </si>
  <si>
    <t>generic</t>
  </si>
  <si>
    <t>social.display.fifi</t>
  </si>
  <si>
    <t>social.video.fifi</t>
  </si>
  <si>
    <t>social.video.cofi</t>
  </si>
  <si>
    <t>social.video.refi</t>
  </si>
  <si>
    <t>social.display.umb</t>
  </si>
  <si>
    <t>social.video.umb</t>
  </si>
  <si>
    <t>Partial</t>
  </si>
  <si>
    <t>Initial</t>
  </si>
  <si>
    <t>Umbrella</t>
  </si>
  <si>
    <t>Total</t>
  </si>
  <si>
    <t>Spend 2020</t>
  </si>
  <si>
    <t>Spend 2021</t>
  </si>
  <si>
    <t>Pinterest</t>
  </si>
  <si>
    <t>DOOH</t>
  </si>
  <si>
    <t>Search</t>
  </si>
  <si>
    <t>TV</t>
  </si>
  <si>
    <t>VOD</t>
  </si>
  <si>
    <t>Display</t>
  </si>
  <si>
    <t>Social Display</t>
  </si>
  <si>
    <t>Social Video</t>
  </si>
  <si>
    <t>Average</t>
  </si>
  <si>
    <t>Historic Blended Average Weekly</t>
  </si>
  <si>
    <t>Processed</t>
  </si>
  <si>
    <t>SaturationOpt</t>
  </si>
  <si>
    <t/>
  </si>
  <si>
    <t>Short name</t>
  </si>
  <si>
    <t>OOH</t>
  </si>
  <si>
    <t>Print</t>
  </si>
  <si>
    <t>TV.Captain</t>
  </si>
  <si>
    <t>TV.GOB</t>
  </si>
  <si>
    <t>VOD.FishFriday</t>
  </si>
  <si>
    <t>VOD.Crosspreroll</t>
  </si>
  <si>
    <t>VOD.GOB</t>
  </si>
  <si>
    <t>Display.Captain</t>
  </si>
  <si>
    <t>Display.SwitchIn</t>
  </si>
  <si>
    <t>Display.GOB</t>
  </si>
  <si>
    <t>Social.Display</t>
  </si>
  <si>
    <t>Social.Video</t>
  </si>
  <si>
    <t>Search.Other.Umbrella</t>
  </si>
  <si>
    <t>Search.Brand</t>
  </si>
  <si>
    <t>Search.Umbrella</t>
  </si>
  <si>
    <t>Social.Umbrella.Retention</t>
  </si>
  <si>
    <t>Social.Brand</t>
  </si>
  <si>
    <t>Social.Display.Umbrella</t>
  </si>
  <si>
    <t>Social.Video.IgloRange</t>
  </si>
  <si>
    <t>Social.Video.Umbrella</t>
  </si>
  <si>
    <t>Display.URF</t>
  </si>
  <si>
    <t>Display.General</t>
  </si>
  <si>
    <t>Search.OtherFish</t>
  </si>
  <si>
    <t>Search.General</t>
  </si>
  <si>
    <t>Search.URF</t>
  </si>
  <si>
    <t>Social.Display.OtherFish</t>
  </si>
  <si>
    <t>Social.General</t>
  </si>
  <si>
    <t>Social.Video.OtherFish</t>
  </si>
  <si>
    <t>Social.Video.URF</t>
  </si>
  <si>
    <t>VOD.Umbrella</t>
  </si>
  <si>
    <t>VOD.General</t>
  </si>
  <si>
    <t>VOD.URF</t>
  </si>
  <si>
    <t>VOD.OtherFish</t>
  </si>
  <si>
    <t>TV.Umbrella</t>
  </si>
  <si>
    <t>TV.General</t>
  </si>
  <si>
    <t>TV.Filegro.Artisan</t>
  </si>
  <si>
    <t>TV.Filegro.ArtisanMarket</t>
  </si>
  <si>
    <t>TV.Artisan</t>
  </si>
  <si>
    <t>Display.Artisan</t>
  </si>
  <si>
    <t>Social.10GOB</t>
  </si>
  <si>
    <t>Social.13GOB</t>
  </si>
  <si>
    <t>VOD.Artisan</t>
  </si>
  <si>
    <t>VOD.10GOB</t>
  </si>
  <si>
    <t>VOD.13GOB</t>
  </si>
  <si>
    <t>TV.RSN</t>
  </si>
  <si>
    <t>TV.Bonfire</t>
  </si>
  <si>
    <t>TV.Papperlapp</t>
  </si>
  <si>
    <t>TV.SST</t>
  </si>
  <si>
    <t>VOD.SST</t>
  </si>
  <si>
    <t>Combo</t>
  </si>
  <si>
    <t>Net</t>
  </si>
  <si>
    <t>SpendOpt_1</t>
  </si>
  <si>
    <t>SpendOpt_2</t>
  </si>
  <si>
    <t>SpendOpt_3</t>
  </si>
  <si>
    <t>SpendOpt_4</t>
  </si>
  <si>
    <t>SpendOpt_5</t>
  </si>
  <si>
    <t>SpendOpt_6</t>
  </si>
  <si>
    <t>SpendOpt_7</t>
  </si>
  <si>
    <t>SpendOpt_8</t>
  </si>
  <si>
    <t>SpendOpt_9</t>
  </si>
  <si>
    <t>VolumeOpt_1</t>
  </si>
  <si>
    <t>VolumeOpt_2</t>
  </si>
  <si>
    <t>VolumeOpt_3</t>
  </si>
  <si>
    <t>VolumeOpt_4</t>
  </si>
  <si>
    <t>VolumeOpt_5</t>
  </si>
  <si>
    <t>VolumeOpt_6</t>
  </si>
  <si>
    <t>VolumeOpt_7</t>
  </si>
  <si>
    <t>VolumeOpt_8</t>
  </si>
  <si>
    <t>VolumeOpt_9</t>
  </si>
  <si>
    <t>ContribOpt_1</t>
  </si>
  <si>
    <t>ContribOpt_2</t>
  </si>
  <si>
    <t>ContribOpt_3</t>
  </si>
  <si>
    <t>ContribOpt_4</t>
  </si>
  <si>
    <t>ContribOpt_5</t>
  </si>
  <si>
    <t>ContribOpt_6</t>
  </si>
  <si>
    <t>ContribOpt_7</t>
  </si>
  <si>
    <t>ContribOpt_8</t>
  </si>
  <si>
    <t>ContribOpt_9</t>
  </si>
  <si>
    <t>Ref</t>
  </si>
  <si>
    <t>Scenario</t>
  </si>
  <si>
    <t>Unconstrained</t>
  </si>
  <si>
    <t>Partially constrained</t>
  </si>
  <si>
    <t>Current allocation</t>
  </si>
  <si>
    <t>Net revenue</t>
  </si>
  <si>
    <t>UnitSlope</t>
  </si>
  <si>
    <t>CostPerUnit</t>
  </si>
  <si>
    <t>LT factor</t>
  </si>
  <si>
    <t>UpliftFactor</t>
  </si>
  <si>
    <t>Na</t>
  </si>
  <si>
    <t>Actual</t>
  </si>
  <si>
    <t>Segment</t>
  </si>
  <si>
    <t>Status</t>
  </si>
  <si>
    <t>Direct</t>
  </si>
  <si>
    <t>Estimate</t>
  </si>
  <si>
    <t>Approx</t>
  </si>
  <si>
    <t>SpendThreshold</t>
  </si>
  <si>
    <t>omit</t>
  </si>
  <si>
    <t>SUM</t>
  </si>
  <si>
    <t>As-is</t>
  </si>
  <si>
    <t>Delta</t>
  </si>
  <si>
    <t>Content P</t>
  </si>
  <si>
    <t>YTD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</si>
</sst>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0.0%"/>
    <numFmt numFmtId="166" formatCode="0.000%"/>
    <numFmt numFmtId="167" formatCode="#,##0.0000"/>
    <numFmt numFmtId="168" formatCode="0.0000"/>
    <numFmt numFmtId="169" formatCode="0.000"/>
    <numFmt numFmtId="170" formatCode="#,##0.000"/>
    <numFmt numFmtId="171" formatCode="0.0"/>
    <numFmt numFmtId="172" formatCode="_-[$€-2]\ * #,##0_-;\-[$€-2]\ * #,##0_-;_-[$€-2]\ * &quot;-&quot;??_-;_-@_-"/>
    <numFmt numFmtId="173" formatCode="_-* #,##0_-;\-* #,##0_-;_-* &quot;-&quot;??_-;_-@_-"/>
  </numFmts>
  <fonts count="1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C000"/>
      <name val="Arial"/>
      <family val="2"/>
    </font>
    <font>
      <sz val="8"/>
      <name val="Arial"/>
      <family val="2"/>
    </font>
    <font>
      <sz val="10"/>
      <color rgb="FF0000C8"/>
      <name val="Arial"/>
      <family val="2"/>
    </font>
    <font>
      <sz val="10"/>
      <color rgb="FFC80000"/>
      <name val="Arial"/>
      <family val="2"/>
    </font>
    <font>
      <sz val="10"/>
      <color rgb="FF006400"/>
      <name val="Arial"/>
      <family val="2"/>
    </font>
    <font>
      <sz val="10"/>
      <color rgb="FFFF0000"/>
      <name val="Arial"/>
      <family val="2"/>
    </font>
    <font>
      <sz val="10"/>
      <color rgb="FF093266"/>
      <name val="Calibri"/>
      <family val="2"/>
    </font>
    <font>
      <sz val="10"/>
      <color rgb="FFFF0000"/>
      <name val="Calibri"/>
      <family val="2"/>
    </font>
    <font>
      <sz val="10"/>
      <name val="Arial"/>
      <family val="2"/>
    </font>
    <font>
      <sz val="10"/>
      <color theme="9" tint="-0.249977111117893"/>
      <name val="Arial"/>
      <family val="2"/>
    </font>
    <font>
      <sz val="10"/>
      <color theme="0"/>
      <name val="Arial"/>
      <family val="2"/>
    </font>
    <font>
      <sz val="10"/>
      <color theme="9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B0F0"/>
      <name val="Arial"/>
      <family val="2"/>
    </font>
    <font>
      <sz val="10"/>
      <color rgb="FF00B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 applyAlignment="1">
      <alignment horizontal="right"/>
    </xf>
    <xf numFmtId="166" fontId="2" fillId="0" borderId="0" xfId="1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5" fontId="2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0" fontId="3" fillId="2" borderId="0" xfId="0" applyFont="1" applyFill="1" applyAlignment="1">
      <alignment horizontal="right"/>
    </xf>
    <xf numFmtId="14" fontId="0" fillId="0" borderId="0" xfId="0" applyNumberFormat="1" applyAlignment="1">
      <alignment horizontal="right"/>
    </xf>
    <xf numFmtId="0" fontId="3" fillId="2" borderId="0" xfId="0" applyFont="1" applyFill="1" applyAlignment="1">
      <alignment horizontal="left"/>
    </xf>
    <xf numFmtId="14" fontId="0" fillId="3" borderId="0" xfId="0" applyNumberFormat="1" applyFill="1" applyAlignment="1">
      <alignment horizontal="left"/>
    </xf>
    <xf numFmtId="14" fontId="0" fillId="0" borderId="0" xfId="0" applyNumberFormat="1" applyAlignment="1">
      <alignment horizontal="left"/>
    </xf>
    <xf numFmtId="10" fontId="0" fillId="0" borderId="0" xfId="1" applyNumberFormat="1" applyFont="1" applyAlignment="1">
      <alignment horizontal="right"/>
    </xf>
    <xf numFmtId="2" fontId="0" fillId="0" borderId="0" xfId="0" applyNumberFormat="1" applyAlignment="1">
      <alignment horizontal="right"/>
    </xf>
    <xf numFmtId="3" fontId="2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0" fontId="0" fillId="4" borderId="0" xfId="1" applyNumberFormat="1" applyFont="1" applyFill="1" applyAlignment="1">
      <alignment horizontal="right"/>
    </xf>
    <xf numFmtId="4" fontId="3" fillId="2" borderId="0" xfId="0" applyNumberFormat="1" applyFont="1" applyFill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4" borderId="0" xfId="1" applyNumberFormat="1" applyFont="1" applyFill="1" applyAlignment="1">
      <alignment horizontal="right"/>
    </xf>
    <xf numFmtId="10" fontId="3" fillId="2" borderId="0" xfId="1" applyNumberFormat="1" applyFont="1" applyFill="1" applyAlignment="1">
      <alignment horizontal="right"/>
    </xf>
    <xf numFmtId="2" fontId="3" fillId="2" borderId="0" xfId="0" applyNumberFormat="1" applyFont="1" applyFill="1" applyAlignment="1">
      <alignment horizontal="right"/>
    </xf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3" fontId="0" fillId="5" borderId="0" xfId="0" applyNumberFormat="1" applyFill="1" applyAlignment="1">
      <alignment horizontal="right"/>
    </xf>
    <xf numFmtId="170" fontId="3" fillId="2" borderId="0" xfId="0" applyNumberFormat="1" applyFont="1" applyFill="1" applyAlignment="1">
      <alignment horizontal="right"/>
    </xf>
    <xf numFmtId="170" fontId="0" fillId="0" borderId="0" xfId="0" applyNumberFormat="1" applyAlignment="1">
      <alignment horizontal="right"/>
    </xf>
    <xf numFmtId="3" fontId="3" fillId="2" borderId="0" xfId="0" applyNumberFormat="1" applyFont="1" applyFill="1" applyAlignment="1">
      <alignment horizontal="right"/>
    </xf>
    <xf numFmtId="9" fontId="3" fillId="2" borderId="0" xfId="1" applyFont="1" applyFill="1" applyAlignment="1">
      <alignment horizontal="right"/>
    </xf>
    <xf numFmtId="9" fontId="0" fillId="0" borderId="0" xfId="1" applyFont="1" applyAlignment="1">
      <alignment horizontal="right"/>
    </xf>
    <xf numFmtId="3" fontId="0" fillId="3" borderId="0" xfId="0" applyNumberFormat="1" applyFill="1" applyAlignment="1">
      <alignment horizontal="right"/>
    </xf>
    <xf numFmtId="0" fontId="2" fillId="0" borderId="0" xfId="0" applyFont="1"/>
    <xf numFmtId="168" fontId="0" fillId="5" borderId="0" xfId="0" applyNumberFormat="1" applyFill="1" applyAlignment="1">
      <alignment horizontal="right"/>
    </xf>
    <xf numFmtId="2" fontId="0" fillId="4" borderId="0" xfId="1" applyNumberFormat="1" applyFont="1" applyFill="1" applyAlignment="1">
      <alignment horizontal="right"/>
    </xf>
    <xf numFmtId="166" fontId="0" fillId="0" borderId="0" xfId="1" applyNumberFormat="1" applyFont="1" applyFill="1" applyAlignment="1">
      <alignment horizontal="right"/>
    </xf>
    <xf numFmtId="170" fontId="2" fillId="0" borderId="0" xfId="0" applyNumberFormat="1" applyFont="1" applyAlignment="1">
      <alignment horizontal="left"/>
    </xf>
    <xf numFmtId="170" fontId="2" fillId="0" borderId="0" xfId="0" applyNumberFormat="1" applyFont="1" applyAlignment="1">
      <alignment horizontal="right"/>
    </xf>
    <xf numFmtId="170" fontId="0" fillId="0" borderId="0" xfId="0" applyNumberFormat="1" applyAlignment="1">
      <alignment horizontal="left"/>
    </xf>
    <xf numFmtId="170" fontId="5" fillId="0" borderId="0" xfId="0" applyNumberFormat="1" applyFont="1" applyAlignment="1">
      <alignment horizontal="left"/>
    </xf>
    <xf numFmtId="170" fontId="5" fillId="0" borderId="0" xfId="0" applyNumberFormat="1" applyFont="1" applyAlignment="1">
      <alignment horizontal="right"/>
    </xf>
    <xf numFmtId="170" fontId="6" fillId="0" borderId="0" xfId="0" applyNumberFormat="1" applyFont="1" applyAlignment="1">
      <alignment horizontal="left"/>
    </xf>
    <xf numFmtId="170" fontId="6" fillId="0" borderId="0" xfId="0" applyNumberFormat="1" applyFont="1" applyAlignment="1">
      <alignment horizontal="right"/>
    </xf>
    <xf numFmtId="3" fontId="2" fillId="0" borderId="0" xfId="1" applyNumberFormat="1" applyFont="1" applyAlignment="1">
      <alignment horizontal="right"/>
    </xf>
    <xf numFmtId="3" fontId="5" fillId="0" borderId="0" xfId="1" applyNumberFormat="1" applyFont="1" applyFill="1" applyAlignment="1">
      <alignment horizontal="right"/>
    </xf>
    <xf numFmtId="3" fontId="5" fillId="0" borderId="0" xfId="1" applyNumberFormat="1" applyFont="1" applyAlignment="1">
      <alignment horizontal="right"/>
    </xf>
    <xf numFmtId="3" fontId="0" fillId="0" borderId="0" xfId="1" applyNumberFormat="1" applyFont="1" applyAlignment="1">
      <alignment horizontal="right"/>
    </xf>
    <xf numFmtId="3" fontId="6" fillId="0" borderId="0" xfId="1" applyNumberFormat="1" applyFont="1" applyFill="1" applyAlignment="1">
      <alignment horizontal="right"/>
    </xf>
    <xf numFmtId="3" fontId="6" fillId="0" borderId="0" xfId="1" applyNumberFormat="1" applyFont="1" applyAlignment="1">
      <alignment horizontal="right"/>
    </xf>
    <xf numFmtId="3" fontId="0" fillId="0" borderId="0" xfId="1" applyNumberFormat="1" applyFont="1" applyAlignment="1">
      <alignment horizontal="left"/>
    </xf>
    <xf numFmtId="170" fontId="7" fillId="0" borderId="0" xfId="0" applyNumberFormat="1" applyFont="1" applyAlignment="1">
      <alignment horizontal="left"/>
    </xf>
    <xf numFmtId="170" fontId="7" fillId="0" borderId="0" xfId="0" applyNumberFormat="1" applyFont="1" applyAlignment="1">
      <alignment horizontal="right"/>
    </xf>
    <xf numFmtId="10" fontId="2" fillId="0" borderId="0" xfId="1" applyNumberFormat="1" applyFont="1" applyAlignment="1">
      <alignment horizontal="right"/>
    </xf>
    <xf numFmtId="10" fontId="5" fillId="0" borderId="0" xfId="1" applyNumberFormat="1" applyFont="1" applyAlignment="1">
      <alignment horizontal="right"/>
    </xf>
    <xf numFmtId="10" fontId="7" fillId="0" borderId="0" xfId="1" applyNumberFormat="1" applyFont="1" applyAlignment="1">
      <alignment horizontal="right"/>
    </xf>
    <xf numFmtId="10" fontId="6" fillId="0" borderId="0" xfId="1" applyNumberFormat="1" applyFont="1" applyAlignment="1">
      <alignment horizontal="right"/>
    </xf>
    <xf numFmtId="10" fontId="0" fillId="0" borderId="0" xfId="1" applyNumberFormat="1" applyFont="1" applyAlignment="1">
      <alignment horizontal="left"/>
    </xf>
    <xf numFmtId="3" fontId="7" fillId="0" borderId="0" xfId="1" applyNumberFormat="1" applyFont="1" applyFill="1" applyAlignment="1">
      <alignment horizontal="right"/>
    </xf>
    <xf numFmtId="3" fontId="7" fillId="0" borderId="0" xfId="1" applyNumberFormat="1" applyFont="1" applyAlignment="1">
      <alignment horizontal="right"/>
    </xf>
    <xf numFmtId="0" fontId="8" fillId="6" borderId="0" xfId="0" applyFont="1" applyFill="1" applyAlignment="1">
      <alignment horizontal="left"/>
    </xf>
    <xf numFmtId="166" fontId="8" fillId="6" borderId="0" xfId="1" applyNumberFormat="1" applyFont="1" applyFill="1" applyAlignment="1">
      <alignment horizontal="right"/>
    </xf>
    <xf numFmtId="3" fontId="8" fillId="6" borderId="0" xfId="0" applyNumberFormat="1" applyFont="1" applyFill="1" applyAlignment="1">
      <alignment horizontal="right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9" fillId="0" borderId="0" xfId="0" applyFont="1" applyAlignment="1">
      <alignment horizontal="center" wrapText="1" readingOrder="1"/>
    </xf>
    <xf numFmtId="0" fontId="10" fillId="0" borderId="0" xfId="0" applyFont="1" applyAlignment="1">
      <alignment horizontal="center" wrapText="1" readingOrder="1"/>
    </xf>
    <xf numFmtId="170" fontId="12" fillId="0" borderId="0" xfId="0" applyNumberFormat="1" applyFont="1" applyAlignment="1">
      <alignment horizontal="right"/>
    </xf>
    <xf numFmtId="167" fontId="8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170" fontId="8" fillId="0" borderId="0" xfId="0" applyNumberFormat="1" applyFont="1" applyAlignment="1">
      <alignment horizontal="right"/>
    </xf>
    <xf numFmtId="166" fontId="8" fillId="0" borderId="0" xfId="1" applyNumberFormat="1" applyFont="1" applyFill="1" applyAlignment="1">
      <alignment horizontal="right"/>
    </xf>
    <xf numFmtId="3" fontId="0" fillId="0" borderId="0" xfId="0" applyNumberFormat="1"/>
    <xf numFmtId="3" fontId="0" fillId="0" borderId="1" xfId="0" applyNumberFormat="1" applyBorder="1" applyAlignment="1">
      <alignment horizontal="right"/>
    </xf>
    <xf numFmtId="3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/>
    <xf numFmtId="171" fontId="0" fillId="0" borderId="1" xfId="0" applyNumberFormat="1" applyBorder="1" applyAlignment="1">
      <alignment horizontal="right"/>
    </xf>
    <xf numFmtId="0" fontId="0" fillId="6" borderId="0" xfId="0" applyFill="1"/>
    <xf numFmtId="0" fontId="13" fillId="7" borderId="0" xfId="0" applyFont="1" applyFill="1"/>
    <xf numFmtId="3" fontId="14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horizontal="right" vertical="center"/>
    </xf>
    <xf numFmtId="172" fontId="15" fillId="0" borderId="1" xfId="2" applyNumberFormat="1" applyFont="1" applyBorder="1" applyAlignment="1">
      <alignment horizontal="right" vertical="center"/>
    </xf>
    <xf numFmtId="172" fontId="15" fillId="0" borderId="1" xfId="0" applyNumberFormat="1" applyFont="1" applyBorder="1" applyAlignment="1">
      <alignment vertical="center"/>
    </xf>
    <xf numFmtId="173" fontId="0" fillId="0" borderId="0" xfId="2" applyNumberFormat="1" applyFont="1"/>
    <xf numFmtId="0" fontId="17" fillId="0" borderId="0" xfId="0" applyFont="1"/>
    <xf numFmtId="173" fontId="8" fillId="0" borderId="0" xfId="2" applyNumberFormat="1" applyFont="1"/>
    <xf numFmtId="173" fontId="18" fillId="0" borderId="0" xfId="2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 laydown by media channel, optimised and reference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Overview!$Q$1</c:f>
              <c:strCache>
                <c:ptCount val="1"/>
                <c:pt idx="0">
                  <c:v>tv.fifi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Overview!$Q$2:$Q$53</c:f>
              <c:numCache>
                <c:formatCode>#,##0</c:formatCode>
                <c:ptCount val="52"/>
                <c:pt idx="0">
                  <c:v>71471.962317062644</c:v>
                </c:pt>
                <c:pt idx="1">
                  <c:v>69864.760397667778</c:v>
                </c:pt>
                <c:pt idx="2">
                  <c:v>11944.440379375375</c:v>
                </c:pt>
                <c:pt idx="3">
                  <c:v>31953.063654542169</c:v>
                </c:pt>
                <c:pt idx="4">
                  <c:v>18929.072830910107</c:v>
                </c:pt>
                <c:pt idx="5">
                  <c:v>19946.280566404894</c:v>
                </c:pt>
                <c:pt idx="6">
                  <c:v>50408.300944766597</c:v>
                </c:pt>
                <c:pt idx="7">
                  <c:v>41982.615335808201</c:v>
                </c:pt>
                <c:pt idx="8">
                  <c:v>11280.910826242465</c:v>
                </c:pt>
                <c:pt idx="9">
                  <c:v>41399.672116019479</c:v>
                </c:pt>
                <c:pt idx="10">
                  <c:v>25899.867812396849</c:v>
                </c:pt>
                <c:pt idx="11">
                  <c:v>34287.040652514217</c:v>
                </c:pt>
                <c:pt idx="12">
                  <c:v>31544.048932543319</c:v>
                </c:pt>
                <c:pt idx="13">
                  <c:v>64544.938985044108</c:v>
                </c:pt>
                <c:pt idx="14">
                  <c:v>0</c:v>
                </c:pt>
                <c:pt idx="15">
                  <c:v>34179.028636772571</c:v>
                </c:pt>
                <c:pt idx="16">
                  <c:v>3500</c:v>
                </c:pt>
                <c:pt idx="17">
                  <c:v>0</c:v>
                </c:pt>
                <c:pt idx="18">
                  <c:v>84746.469022390578</c:v>
                </c:pt>
                <c:pt idx="19">
                  <c:v>0</c:v>
                </c:pt>
                <c:pt idx="20">
                  <c:v>0</c:v>
                </c:pt>
                <c:pt idx="21">
                  <c:v>5074.1513902286169</c:v>
                </c:pt>
                <c:pt idx="22">
                  <c:v>37148.668746295516</c:v>
                </c:pt>
                <c:pt idx="23">
                  <c:v>58242.280146813035</c:v>
                </c:pt>
                <c:pt idx="24">
                  <c:v>3500</c:v>
                </c:pt>
                <c:pt idx="25">
                  <c:v>15365.798217187978</c:v>
                </c:pt>
                <c:pt idx="26">
                  <c:v>41968.870729494898</c:v>
                </c:pt>
                <c:pt idx="27">
                  <c:v>42674.655607831883</c:v>
                </c:pt>
                <c:pt idx="28">
                  <c:v>6403.4655248948875</c:v>
                </c:pt>
                <c:pt idx="29">
                  <c:v>27978.294642259207</c:v>
                </c:pt>
                <c:pt idx="30">
                  <c:v>6066.363145350314</c:v>
                </c:pt>
                <c:pt idx="31">
                  <c:v>26219.109669423149</c:v>
                </c:pt>
                <c:pt idx="32">
                  <c:v>23139.007621625598</c:v>
                </c:pt>
                <c:pt idx="33">
                  <c:v>33982.186898722983</c:v>
                </c:pt>
                <c:pt idx="34">
                  <c:v>0</c:v>
                </c:pt>
                <c:pt idx="35">
                  <c:v>0</c:v>
                </c:pt>
                <c:pt idx="36">
                  <c:v>24943.738506440455</c:v>
                </c:pt>
                <c:pt idx="37">
                  <c:v>41551.758250845065</c:v>
                </c:pt>
                <c:pt idx="38">
                  <c:v>31522.039021212971</c:v>
                </c:pt>
                <c:pt idx="39">
                  <c:v>32099.421692849355</c:v>
                </c:pt>
                <c:pt idx="40">
                  <c:v>6619.6751317791322</c:v>
                </c:pt>
                <c:pt idx="41">
                  <c:v>25032.093885554084</c:v>
                </c:pt>
                <c:pt idx="42">
                  <c:v>26654.982172112923</c:v>
                </c:pt>
                <c:pt idx="43">
                  <c:v>29742.807974996878</c:v>
                </c:pt>
                <c:pt idx="44">
                  <c:v>37716.984972518105</c:v>
                </c:pt>
                <c:pt idx="45">
                  <c:v>20861.933213183253</c:v>
                </c:pt>
                <c:pt idx="46">
                  <c:v>17885.799400517397</c:v>
                </c:pt>
                <c:pt idx="47">
                  <c:v>27880.971502423232</c:v>
                </c:pt>
                <c:pt idx="48">
                  <c:v>0</c:v>
                </c:pt>
                <c:pt idx="49">
                  <c:v>46897.025751218382</c:v>
                </c:pt>
                <c:pt idx="50">
                  <c:v>39674.63244049879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9-4361-BE7F-14AC6C3D0EFA}"/>
            </c:ext>
          </c:extLst>
        </c:ser>
        <c:ser>
          <c:idx val="1"/>
          <c:order val="1"/>
          <c:tx>
            <c:strRef>
              <c:f>Overview!$R$1</c:f>
              <c:strCache>
                <c:ptCount val="1"/>
                <c:pt idx="0">
                  <c:v>vod.fifi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Overview!$R$2:$R$53</c:f>
              <c:numCache>
                <c:formatCode>#,##0</c:formatCode>
                <c:ptCount val="52"/>
                <c:pt idx="0">
                  <c:v>11239.791153278236</c:v>
                </c:pt>
                <c:pt idx="1">
                  <c:v>9482.1054757105976</c:v>
                </c:pt>
                <c:pt idx="2">
                  <c:v>8215.5391901181501</c:v>
                </c:pt>
                <c:pt idx="3">
                  <c:v>6785.4142324476206</c:v>
                </c:pt>
                <c:pt idx="4">
                  <c:v>8050.0595743846261</c:v>
                </c:pt>
                <c:pt idx="5">
                  <c:v>6551.1358264376349</c:v>
                </c:pt>
                <c:pt idx="6">
                  <c:v>10434.397924351195</c:v>
                </c:pt>
                <c:pt idx="7">
                  <c:v>8372.6404505881073</c:v>
                </c:pt>
                <c:pt idx="8">
                  <c:v>8454.626160386948</c:v>
                </c:pt>
                <c:pt idx="9">
                  <c:v>7977.2093560176181</c:v>
                </c:pt>
                <c:pt idx="10">
                  <c:v>9848.6632730812998</c:v>
                </c:pt>
                <c:pt idx="11">
                  <c:v>8319.6842693736417</c:v>
                </c:pt>
                <c:pt idx="12">
                  <c:v>10993.416805864319</c:v>
                </c:pt>
                <c:pt idx="13">
                  <c:v>9238.4945327447622</c:v>
                </c:pt>
                <c:pt idx="14">
                  <c:v>5322.8804095281539</c:v>
                </c:pt>
                <c:pt idx="15">
                  <c:v>9643.9660607574569</c:v>
                </c:pt>
                <c:pt idx="16">
                  <c:v>7424.7557349680956</c:v>
                </c:pt>
                <c:pt idx="17">
                  <c:v>6044.1381209078936</c:v>
                </c:pt>
                <c:pt idx="18">
                  <c:v>11811.34954461618</c:v>
                </c:pt>
                <c:pt idx="19">
                  <c:v>7095.2703765214183</c:v>
                </c:pt>
                <c:pt idx="20">
                  <c:v>5960.0197939557947</c:v>
                </c:pt>
                <c:pt idx="21">
                  <c:v>5999.7796832686936</c:v>
                </c:pt>
                <c:pt idx="22">
                  <c:v>5409.2153483861475</c:v>
                </c:pt>
                <c:pt idx="23">
                  <c:v>9908.058401579885</c:v>
                </c:pt>
                <c:pt idx="24">
                  <c:v>5200.9030580939452</c:v>
                </c:pt>
                <c:pt idx="25">
                  <c:v>5509.3167557246379</c:v>
                </c:pt>
                <c:pt idx="26">
                  <c:v>8174.6663043984181</c:v>
                </c:pt>
                <c:pt idx="27">
                  <c:v>8506.7958960693577</c:v>
                </c:pt>
                <c:pt idx="28">
                  <c:v>5283.8120031796752</c:v>
                </c:pt>
                <c:pt idx="29">
                  <c:v>6596.3276328347383</c:v>
                </c:pt>
                <c:pt idx="30">
                  <c:v>6976.1452615998924</c:v>
                </c:pt>
                <c:pt idx="31">
                  <c:v>7377.7600818760538</c:v>
                </c:pt>
                <c:pt idx="32">
                  <c:v>6631.022293504122</c:v>
                </c:pt>
                <c:pt idx="33">
                  <c:v>7824.1234327681468</c:v>
                </c:pt>
                <c:pt idx="34">
                  <c:v>6856.4369979517187</c:v>
                </c:pt>
                <c:pt idx="35">
                  <c:v>8197.286474444225</c:v>
                </c:pt>
                <c:pt idx="36">
                  <c:v>5458.3640780852293</c:v>
                </c:pt>
                <c:pt idx="37">
                  <c:v>7298.0467420117157</c:v>
                </c:pt>
                <c:pt idx="38">
                  <c:v>9409.6542960944698</c:v>
                </c:pt>
                <c:pt idx="39">
                  <c:v>8381.2845250711598</c:v>
                </c:pt>
                <c:pt idx="40">
                  <c:v>4091.5200072282209</c:v>
                </c:pt>
                <c:pt idx="41">
                  <c:v>7904.5615939208692</c:v>
                </c:pt>
                <c:pt idx="42">
                  <c:v>7884.1301964802706</c:v>
                </c:pt>
                <c:pt idx="43">
                  <c:v>9022.6529507497071</c:v>
                </c:pt>
                <c:pt idx="44">
                  <c:v>7510.111233871914</c:v>
                </c:pt>
                <c:pt idx="45">
                  <c:v>7463.0939180511523</c:v>
                </c:pt>
                <c:pt idx="46">
                  <c:v>9974.0437824587098</c:v>
                </c:pt>
                <c:pt idx="47">
                  <c:v>9308.3010147905879</c:v>
                </c:pt>
                <c:pt idx="48">
                  <c:v>6535.1267504808793</c:v>
                </c:pt>
                <c:pt idx="49">
                  <c:v>8532.2307901700551</c:v>
                </c:pt>
                <c:pt idx="50">
                  <c:v>9071.4917027881365</c:v>
                </c:pt>
                <c:pt idx="51">
                  <c:v>6723.8724797691521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59-4361-BE7F-14AC6C3D0EFA}"/>
            </c:ext>
          </c:extLst>
        </c:ser>
        <c:ser>
          <c:idx val="2"/>
          <c:order val="2"/>
          <c:tx>
            <c:strRef>
              <c:f>Overview!$S$1</c:f>
              <c:strCache>
                <c:ptCount val="1"/>
                <c:pt idx="0">
                  <c:v>display.fifi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Overview!$S$2:$S$53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59-4361-BE7F-14AC6C3D0EFA}"/>
            </c:ext>
          </c:extLst>
        </c:ser>
        <c:ser>
          <c:idx val="3"/>
          <c:order val="3"/>
          <c:tx>
            <c:strRef>
              <c:f>Overview!$T$1</c:f>
              <c:strCache>
                <c:ptCount val="1"/>
                <c:pt idx="0">
                  <c:v>influencer.fifi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Overview!$T$2:$T$53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59-4361-BE7F-14AC6C3D0EFA}"/>
            </c:ext>
          </c:extLst>
        </c:ser>
        <c:ser>
          <c:idx val="4"/>
          <c:order val="4"/>
          <c:tx>
            <c:strRef>
              <c:f>Overview!$U$1</c:f>
              <c:strCache>
                <c:ptCount val="1"/>
                <c:pt idx="0">
                  <c:v>social.display.fifi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Overview!$U$2:$U$53</c:f>
              <c:numCache>
                <c:formatCode>#,##0</c:formatCode>
                <c:ptCount val="52"/>
                <c:pt idx="0">
                  <c:v>0</c:v>
                </c:pt>
                <c:pt idx="1">
                  <c:v>44.358017414347607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389.51734649846622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288.88407563850257</c:v>
                </c:pt>
                <c:pt idx="11">
                  <c:v>0</c:v>
                </c:pt>
                <c:pt idx="12">
                  <c:v>1641.4052804688506</c:v>
                </c:pt>
                <c:pt idx="13">
                  <c:v>351.19441811400208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1829.0871785657428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59-4361-BE7F-14AC6C3D0EFA}"/>
            </c:ext>
          </c:extLst>
        </c:ser>
        <c:ser>
          <c:idx val="5"/>
          <c:order val="5"/>
          <c:tx>
            <c:strRef>
              <c:f>Overview!$V$1</c:f>
              <c:strCache>
                <c:ptCount val="1"/>
                <c:pt idx="0">
                  <c:v>social.video.fifi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Overview!$V$2:$V$53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505.42585628096322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301.21276933480789</c:v>
                </c:pt>
                <c:pt idx="11">
                  <c:v>0</c:v>
                </c:pt>
                <c:pt idx="12">
                  <c:v>3053.9854152491966</c:v>
                </c:pt>
                <c:pt idx="13">
                  <c:v>470.43145639198013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3437.7145001275644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59-4361-BE7F-14AC6C3D0EFA}"/>
            </c:ext>
          </c:extLst>
        </c:ser>
        <c:ser>
          <c:idx val="6"/>
          <c:order val="6"/>
          <c:tx>
            <c:strRef>
              <c:f>Overview!$W$1</c:f>
              <c:strCache>
                <c:ptCount val="1"/>
                <c:pt idx="0">
                  <c:v>content.fifi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Overview!$W$2:$W$53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59-4361-BE7F-14AC6C3D0EFA}"/>
            </c:ext>
          </c:extLst>
        </c:ser>
        <c:ser>
          <c:idx val="7"/>
          <c:order val="7"/>
          <c:tx>
            <c:strRef>
              <c:f>Overview!$X$1</c:f>
              <c:strCache>
                <c:ptCount val="1"/>
                <c:pt idx="0">
                  <c:v>generic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Overview!$X$2:$X$53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59-4361-BE7F-14AC6C3D0EFA}"/>
            </c:ext>
          </c:extLst>
        </c:ser>
        <c:ser>
          <c:idx val="8"/>
          <c:order val="8"/>
          <c:tx>
            <c:strRef>
              <c:f>Overview!$Y$1</c:f>
              <c:strCache>
                <c:ptCount val="1"/>
                <c:pt idx="0">
                  <c:v>tv.cofi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Overview!$Y$2:$Y$53</c:f>
              <c:numCache>
                <c:formatCode>#,##0</c:formatCode>
                <c:ptCount val="52"/>
                <c:pt idx="0">
                  <c:v>16881.643702260149</c:v>
                </c:pt>
                <c:pt idx="1">
                  <c:v>55965.128840583646</c:v>
                </c:pt>
                <c:pt idx="2">
                  <c:v>0</c:v>
                </c:pt>
                <c:pt idx="3">
                  <c:v>10156.622888068207</c:v>
                </c:pt>
                <c:pt idx="4">
                  <c:v>11485.689872156356</c:v>
                </c:pt>
                <c:pt idx="5">
                  <c:v>16702.051446541347</c:v>
                </c:pt>
                <c:pt idx="6">
                  <c:v>0</c:v>
                </c:pt>
                <c:pt idx="7">
                  <c:v>41398.602532437057</c:v>
                </c:pt>
                <c:pt idx="8">
                  <c:v>0</c:v>
                </c:pt>
                <c:pt idx="9">
                  <c:v>25324.016087280394</c:v>
                </c:pt>
                <c:pt idx="10">
                  <c:v>0</c:v>
                </c:pt>
                <c:pt idx="11">
                  <c:v>10361.548124561572</c:v>
                </c:pt>
                <c:pt idx="12">
                  <c:v>0</c:v>
                </c:pt>
                <c:pt idx="13">
                  <c:v>49777.15338080404</c:v>
                </c:pt>
                <c:pt idx="14">
                  <c:v>0</c:v>
                </c:pt>
                <c:pt idx="15">
                  <c:v>11798.763873253714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5722.175703015665</c:v>
                </c:pt>
                <c:pt idx="20">
                  <c:v>5984.0574729649243</c:v>
                </c:pt>
                <c:pt idx="21">
                  <c:v>0</c:v>
                </c:pt>
                <c:pt idx="22">
                  <c:v>9697.6070678617762</c:v>
                </c:pt>
                <c:pt idx="23">
                  <c:v>15072.368119522569</c:v>
                </c:pt>
                <c:pt idx="24">
                  <c:v>3500</c:v>
                </c:pt>
                <c:pt idx="25">
                  <c:v>22486.686412229443</c:v>
                </c:pt>
                <c:pt idx="26">
                  <c:v>10050.546116160129</c:v>
                </c:pt>
                <c:pt idx="27">
                  <c:v>19441.752726423834</c:v>
                </c:pt>
                <c:pt idx="28">
                  <c:v>6764.8314503240163</c:v>
                </c:pt>
                <c:pt idx="29">
                  <c:v>23832.582771316578</c:v>
                </c:pt>
                <c:pt idx="30">
                  <c:v>0</c:v>
                </c:pt>
                <c:pt idx="31">
                  <c:v>0</c:v>
                </c:pt>
                <c:pt idx="32">
                  <c:v>11963.280964275349</c:v>
                </c:pt>
                <c:pt idx="33">
                  <c:v>9169.472799537265</c:v>
                </c:pt>
                <c:pt idx="34">
                  <c:v>0</c:v>
                </c:pt>
                <c:pt idx="35">
                  <c:v>0</c:v>
                </c:pt>
                <c:pt idx="36">
                  <c:v>4636.0634424891587</c:v>
                </c:pt>
                <c:pt idx="37">
                  <c:v>22804.090187960523</c:v>
                </c:pt>
                <c:pt idx="38">
                  <c:v>0</c:v>
                </c:pt>
                <c:pt idx="39">
                  <c:v>0</c:v>
                </c:pt>
                <c:pt idx="40">
                  <c:v>22024.901763209673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40743.350664473044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25734.867201644094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59-4361-BE7F-14AC6C3D0EFA}"/>
            </c:ext>
          </c:extLst>
        </c:ser>
        <c:ser>
          <c:idx val="9"/>
          <c:order val="9"/>
          <c:tx>
            <c:strRef>
              <c:f>Overview!$Z$1</c:f>
              <c:strCache>
                <c:ptCount val="1"/>
                <c:pt idx="0">
                  <c:v>display.cofi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Overview!$Z$2:$Z$53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259-4361-BE7F-14AC6C3D0EFA}"/>
            </c:ext>
          </c:extLst>
        </c:ser>
        <c:ser>
          <c:idx val="10"/>
          <c:order val="10"/>
          <c:tx>
            <c:strRef>
              <c:f>Overview!$AA$1</c:f>
              <c:strCache>
                <c:ptCount val="1"/>
                <c:pt idx="0">
                  <c:v>social.video.cofi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Overview!$AA$2:$AA$53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59-4361-BE7F-14AC6C3D0EFA}"/>
            </c:ext>
          </c:extLst>
        </c:ser>
        <c:ser>
          <c:idx val="11"/>
          <c:order val="11"/>
          <c:tx>
            <c:strRef>
              <c:f>Overview!$AB$1</c:f>
              <c:strCache>
                <c:ptCount val="1"/>
                <c:pt idx="0">
                  <c:v>vod.cofi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Overview!$AB$2:$AB$53</c:f>
              <c:numCache>
                <c:formatCode>#,##0</c:formatCode>
                <c:ptCount val="52"/>
                <c:pt idx="0">
                  <c:v>5905.960920247202</c:v>
                </c:pt>
                <c:pt idx="1">
                  <c:v>5768.3224172634427</c:v>
                </c:pt>
                <c:pt idx="2">
                  <c:v>4003.5331358598187</c:v>
                </c:pt>
                <c:pt idx="3">
                  <c:v>2514.7349842258095</c:v>
                </c:pt>
                <c:pt idx="4">
                  <c:v>4868.5550957399673</c:v>
                </c:pt>
                <c:pt idx="5">
                  <c:v>4298.2849126421825</c:v>
                </c:pt>
                <c:pt idx="6">
                  <c:v>2416.3084009403974</c:v>
                </c:pt>
                <c:pt idx="7">
                  <c:v>5956.9883034232917</c:v>
                </c:pt>
                <c:pt idx="8">
                  <c:v>4195.6775936124504</c:v>
                </c:pt>
                <c:pt idx="9">
                  <c:v>4725.3989775766731</c:v>
                </c:pt>
                <c:pt idx="10">
                  <c:v>3764.8619121395332</c:v>
                </c:pt>
                <c:pt idx="11">
                  <c:v>4347.192422836948</c:v>
                </c:pt>
                <c:pt idx="12">
                  <c:v>4157.4755711668531</c:v>
                </c:pt>
                <c:pt idx="13">
                  <c:v>5610.1613235298883</c:v>
                </c:pt>
                <c:pt idx="14">
                  <c:v>2576.7107129794317</c:v>
                </c:pt>
                <c:pt idx="15">
                  <c:v>5838.1656796645575</c:v>
                </c:pt>
                <c:pt idx="16">
                  <c:v>4392.5381281193904</c:v>
                </c:pt>
                <c:pt idx="17">
                  <c:v>2139.5604842743487</c:v>
                </c:pt>
                <c:pt idx="18">
                  <c:v>2993.0260873064253</c:v>
                </c:pt>
                <c:pt idx="19">
                  <c:v>5101.6447015530839</c:v>
                </c:pt>
                <c:pt idx="20">
                  <c:v>4288.3041623698273</c:v>
                </c:pt>
                <c:pt idx="21">
                  <c:v>4134.7953998568955</c:v>
                </c:pt>
                <c:pt idx="22">
                  <c:v>1452.5026405150256</c:v>
                </c:pt>
                <c:pt idx="23">
                  <c:v>2868.0372852803575</c:v>
                </c:pt>
                <c:pt idx="24">
                  <c:v>2438.0662718347676</c:v>
                </c:pt>
                <c:pt idx="25">
                  <c:v>4204.0280882474426</c:v>
                </c:pt>
                <c:pt idx="26">
                  <c:v>3215.9286322550065</c:v>
                </c:pt>
                <c:pt idx="27">
                  <c:v>3492.9050297213284</c:v>
                </c:pt>
                <c:pt idx="28">
                  <c:v>3006.6240662072119</c:v>
                </c:pt>
                <c:pt idx="29">
                  <c:v>4435.9039582715977</c:v>
                </c:pt>
                <c:pt idx="30">
                  <c:v>3394.438900045488</c:v>
                </c:pt>
                <c:pt idx="31">
                  <c:v>1389.9590753262826</c:v>
                </c:pt>
                <c:pt idx="32">
                  <c:v>4237.746602319934</c:v>
                </c:pt>
                <c:pt idx="33">
                  <c:v>3252.9791542863218</c:v>
                </c:pt>
                <c:pt idx="34">
                  <c:v>3843.0612503393681</c:v>
                </c:pt>
                <c:pt idx="35">
                  <c:v>3330.6581653540211</c:v>
                </c:pt>
                <c:pt idx="36">
                  <c:v>3348.8341682784576</c:v>
                </c:pt>
                <c:pt idx="37">
                  <c:v>3588.4662549519389</c:v>
                </c:pt>
                <c:pt idx="38">
                  <c:v>3651.5755876434032</c:v>
                </c:pt>
                <c:pt idx="39">
                  <c:v>1651.8184672013258</c:v>
                </c:pt>
                <c:pt idx="40">
                  <c:v>3452.6721801914023</c:v>
                </c:pt>
                <c:pt idx="41">
                  <c:v>2967.0282781054057</c:v>
                </c:pt>
                <c:pt idx="42">
                  <c:v>983.06304349678192</c:v>
                </c:pt>
                <c:pt idx="43">
                  <c:v>1800.77082571549</c:v>
                </c:pt>
                <c:pt idx="44">
                  <c:v>5761.5127958073044</c:v>
                </c:pt>
                <c:pt idx="45">
                  <c:v>3291.4410424159541</c:v>
                </c:pt>
                <c:pt idx="46">
                  <c:v>2896.7293704656554</c:v>
                </c:pt>
                <c:pt idx="47">
                  <c:v>2082.9556311662964</c:v>
                </c:pt>
                <c:pt idx="48">
                  <c:v>2845.3503780059991</c:v>
                </c:pt>
                <c:pt idx="49">
                  <c:v>5830.2923761606444</c:v>
                </c:pt>
                <c:pt idx="50">
                  <c:v>2060.5716904459387</c:v>
                </c:pt>
                <c:pt idx="51">
                  <c:v>2044.7432878147388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259-4361-BE7F-14AC6C3D0EFA}"/>
            </c:ext>
          </c:extLst>
        </c:ser>
        <c:ser>
          <c:idx val="12"/>
          <c:order val="12"/>
          <c:tx>
            <c:strRef>
              <c:f>Overview!$AC$1</c:f>
              <c:strCache>
                <c:ptCount val="1"/>
                <c:pt idx="0">
                  <c:v>dooh.cofi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Overview!$AC$2:$AC$53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259-4361-BE7F-14AC6C3D0EFA}"/>
            </c:ext>
          </c:extLst>
        </c:ser>
        <c:ser>
          <c:idx val="13"/>
          <c:order val="13"/>
          <c:tx>
            <c:strRef>
              <c:f>Overview!$AD$1</c:f>
              <c:strCache>
                <c:ptCount val="1"/>
                <c:pt idx="0">
                  <c:v>tv.refi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Overview!$AD$2:$AD$53</c:f>
              <c:numCache>
                <c:formatCode>#,##0</c:formatCode>
                <c:ptCount val="52"/>
                <c:pt idx="0">
                  <c:v>41753.544296147054</c:v>
                </c:pt>
                <c:pt idx="1">
                  <c:v>76943.214702013123</c:v>
                </c:pt>
                <c:pt idx="2">
                  <c:v>0</c:v>
                </c:pt>
                <c:pt idx="3">
                  <c:v>24138.96261763759</c:v>
                </c:pt>
                <c:pt idx="4">
                  <c:v>22992.304825292049</c:v>
                </c:pt>
                <c:pt idx="5">
                  <c:v>32814.841655474396</c:v>
                </c:pt>
                <c:pt idx="6">
                  <c:v>0</c:v>
                </c:pt>
                <c:pt idx="7">
                  <c:v>40337.34874154842</c:v>
                </c:pt>
                <c:pt idx="8">
                  <c:v>15734.755471043954</c:v>
                </c:pt>
                <c:pt idx="9">
                  <c:v>49058.530359884528</c:v>
                </c:pt>
                <c:pt idx="10">
                  <c:v>0</c:v>
                </c:pt>
                <c:pt idx="11">
                  <c:v>9463.2342217474743</c:v>
                </c:pt>
                <c:pt idx="12">
                  <c:v>0</c:v>
                </c:pt>
                <c:pt idx="13">
                  <c:v>63002.512963171204</c:v>
                </c:pt>
                <c:pt idx="14">
                  <c:v>0</c:v>
                </c:pt>
                <c:pt idx="15">
                  <c:v>31477.848009800317</c:v>
                </c:pt>
                <c:pt idx="16">
                  <c:v>17194.899859600766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66828.371925311789</c:v>
                </c:pt>
                <c:pt idx="21">
                  <c:v>0</c:v>
                </c:pt>
                <c:pt idx="22">
                  <c:v>9546.2167115873326</c:v>
                </c:pt>
                <c:pt idx="23">
                  <c:v>17935.137111596159</c:v>
                </c:pt>
                <c:pt idx="24">
                  <c:v>17767.11312851161</c:v>
                </c:pt>
                <c:pt idx="25">
                  <c:v>34181.749856251095</c:v>
                </c:pt>
                <c:pt idx="26">
                  <c:v>22619.281899016598</c:v>
                </c:pt>
                <c:pt idx="27">
                  <c:v>27786.431276549094</c:v>
                </c:pt>
                <c:pt idx="28">
                  <c:v>15761.466932393978</c:v>
                </c:pt>
                <c:pt idx="29">
                  <c:v>30371.057165105685</c:v>
                </c:pt>
                <c:pt idx="30">
                  <c:v>0</c:v>
                </c:pt>
                <c:pt idx="31">
                  <c:v>0</c:v>
                </c:pt>
                <c:pt idx="32">
                  <c:v>33526.805725974242</c:v>
                </c:pt>
                <c:pt idx="33">
                  <c:v>14264.905356698566</c:v>
                </c:pt>
                <c:pt idx="34">
                  <c:v>0</c:v>
                </c:pt>
                <c:pt idx="35">
                  <c:v>0</c:v>
                </c:pt>
                <c:pt idx="36">
                  <c:v>16565.364407797209</c:v>
                </c:pt>
                <c:pt idx="37">
                  <c:v>40024.472389185466</c:v>
                </c:pt>
                <c:pt idx="38">
                  <c:v>0</c:v>
                </c:pt>
                <c:pt idx="39">
                  <c:v>0</c:v>
                </c:pt>
                <c:pt idx="40">
                  <c:v>50073.917988536246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70733.634691028245</c:v>
                </c:pt>
                <c:pt idx="45">
                  <c:v>4954.7062246363985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45121.951274930419</c:v>
                </c:pt>
                <c:pt idx="50">
                  <c:v>16771.090496975408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259-4361-BE7F-14AC6C3D0EFA}"/>
            </c:ext>
          </c:extLst>
        </c:ser>
        <c:ser>
          <c:idx val="14"/>
          <c:order val="14"/>
          <c:tx>
            <c:strRef>
              <c:f>Overview!$AE$1</c:f>
              <c:strCache>
                <c:ptCount val="1"/>
                <c:pt idx="0">
                  <c:v>social.video.refi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Overview!$AE$2:$AE$53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259-4361-BE7F-14AC6C3D0EFA}"/>
            </c:ext>
          </c:extLst>
        </c:ser>
        <c:ser>
          <c:idx val="15"/>
          <c:order val="15"/>
          <c:tx>
            <c:strRef>
              <c:f>Overview!$AF$1</c:f>
              <c:strCache>
                <c:ptCount val="1"/>
                <c:pt idx="0">
                  <c:v>vod.refi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Overview!$AF$2:$AF$53</c:f>
              <c:numCache>
                <c:formatCode>#,##0</c:formatCode>
                <c:ptCount val="52"/>
                <c:pt idx="0">
                  <c:v>9380.6520790151189</c:v>
                </c:pt>
                <c:pt idx="1">
                  <c:v>9547.782403950072</c:v>
                </c:pt>
                <c:pt idx="2">
                  <c:v>5890.0006328313157</c:v>
                </c:pt>
                <c:pt idx="3">
                  <c:v>5518.8198674161158</c:v>
                </c:pt>
                <c:pt idx="4">
                  <c:v>8163.8126457670623</c:v>
                </c:pt>
                <c:pt idx="5">
                  <c:v>7939.8927598859682</c:v>
                </c:pt>
                <c:pt idx="6">
                  <c:v>4660.1025862937786</c:v>
                </c:pt>
                <c:pt idx="7">
                  <c:v>7101.1574676084601</c:v>
                </c:pt>
                <c:pt idx="8">
                  <c:v>8355.0147523031756</c:v>
                </c:pt>
                <c:pt idx="9">
                  <c:v>8520.836258406016</c:v>
                </c:pt>
                <c:pt idx="10">
                  <c:v>6785.4526972906251</c:v>
                </c:pt>
                <c:pt idx="11">
                  <c:v>5710.5839640190707</c:v>
                </c:pt>
                <c:pt idx="12">
                  <c:v>7887.7311132500336</c:v>
                </c:pt>
                <c:pt idx="13">
                  <c:v>7289.2279047045122</c:v>
                </c:pt>
                <c:pt idx="14">
                  <c:v>6557.612718284221</c:v>
                </c:pt>
                <c:pt idx="15">
                  <c:v>8471.0738393113716</c:v>
                </c:pt>
                <c:pt idx="16">
                  <c:v>8665.7563388215112</c:v>
                </c:pt>
                <c:pt idx="17">
                  <c:v>3494.5151480514428</c:v>
                </c:pt>
                <c:pt idx="18">
                  <c:v>6077.8353213658156</c:v>
                </c:pt>
                <c:pt idx="19">
                  <c:v>3952.1625295427639</c:v>
                </c:pt>
                <c:pt idx="20">
                  <c:v>10727.384411009889</c:v>
                </c:pt>
                <c:pt idx="21">
                  <c:v>5267.1713085623696</c:v>
                </c:pt>
                <c:pt idx="22">
                  <c:v>3175.9208463572195</c:v>
                </c:pt>
                <c:pt idx="23">
                  <c:v>4310.9827381998439</c:v>
                </c:pt>
                <c:pt idx="24">
                  <c:v>5252.1080246039037</c:v>
                </c:pt>
                <c:pt idx="25">
                  <c:v>7052.7778627268726</c:v>
                </c:pt>
                <c:pt idx="26">
                  <c:v>6300.6232418670015</c:v>
                </c:pt>
                <c:pt idx="27">
                  <c:v>6095.6457895559251</c:v>
                </c:pt>
                <c:pt idx="28">
                  <c:v>5612.7581337144411</c:v>
                </c:pt>
                <c:pt idx="29">
                  <c:v>6810.785440862498</c:v>
                </c:pt>
                <c:pt idx="30">
                  <c:v>5120.1913724734068</c:v>
                </c:pt>
                <c:pt idx="31">
                  <c:v>3851.0523568393155</c:v>
                </c:pt>
                <c:pt idx="32">
                  <c:v>7356.055561767138</c:v>
                </c:pt>
                <c:pt idx="33">
                  <c:v>5476.2684242286578</c:v>
                </c:pt>
                <c:pt idx="34">
                  <c:v>6338.0257282436605</c:v>
                </c:pt>
                <c:pt idx="35">
                  <c:v>5130.6935094495448</c:v>
                </c:pt>
                <c:pt idx="36">
                  <c:v>5443.0970999218534</c:v>
                </c:pt>
                <c:pt idx="37">
                  <c:v>6735.8875400161487</c:v>
                </c:pt>
                <c:pt idx="38">
                  <c:v>4882.0290883864873</c:v>
                </c:pt>
                <c:pt idx="39">
                  <c:v>3676.7257403197896</c:v>
                </c:pt>
                <c:pt idx="40">
                  <c:v>7779.7621283217586</c:v>
                </c:pt>
                <c:pt idx="41">
                  <c:v>6077.5850253054014</c:v>
                </c:pt>
                <c:pt idx="42">
                  <c:v>3402.2880917514917</c:v>
                </c:pt>
                <c:pt idx="43">
                  <c:v>3400.0048227316347</c:v>
                </c:pt>
                <c:pt idx="44">
                  <c:v>10216.708046130192</c:v>
                </c:pt>
                <c:pt idx="45">
                  <c:v>6102.4964769808639</c:v>
                </c:pt>
                <c:pt idx="46">
                  <c:v>6722.6311361208154</c:v>
                </c:pt>
                <c:pt idx="47">
                  <c:v>2849.4997550015432</c:v>
                </c:pt>
                <c:pt idx="48">
                  <c:v>5856.8876935515818</c:v>
                </c:pt>
                <c:pt idx="49">
                  <c:v>8406.1349843501266</c:v>
                </c:pt>
                <c:pt idx="50">
                  <c:v>7042.7995651296478</c:v>
                </c:pt>
                <c:pt idx="51">
                  <c:v>3278.0532625776486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259-4361-BE7F-14AC6C3D0EFA}"/>
            </c:ext>
          </c:extLst>
        </c:ser>
        <c:ser>
          <c:idx val="16"/>
          <c:order val="16"/>
          <c:tx>
            <c:strRef>
              <c:f>Overview!$AG$1</c:f>
              <c:strCache>
                <c:ptCount val="1"/>
                <c:pt idx="0">
                  <c:v>search.umb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Overview!$AG$2:$AG$53</c:f>
              <c:numCache>
                <c:formatCode>#,##0</c:formatCode>
                <c:ptCount val="52"/>
                <c:pt idx="0">
                  <c:v>3764.9057808461826</c:v>
                </c:pt>
                <c:pt idx="1">
                  <c:v>4149.8663330634472</c:v>
                </c:pt>
                <c:pt idx="2">
                  <c:v>4000.2841179276024</c:v>
                </c:pt>
                <c:pt idx="3">
                  <c:v>3412.1680295569799</c:v>
                </c:pt>
                <c:pt idx="4">
                  <c:v>3799.4345425036427</c:v>
                </c:pt>
                <c:pt idx="5">
                  <c:v>3319.7892040266956</c:v>
                </c:pt>
                <c:pt idx="6">
                  <c:v>3652.5923383504446</c:v>
                </c:pt>
                <c:pt idx="7">
                  <c:v>3756.3130188547611</c:v>
                </c:pt>
                <c:pt idx="8">
                  <c:v>3818.5035678909958</c:v>
                </c:pt>
                <c:pt idx="9">
                  <c:v>3686.3204246347154</c:v>
                </c:pt>
                <c:pt idx="10">
                  <c:v>3897.5323712509357</c:v>
                </c:pt>
                <c:pt idx="11">
                  <c:v>3770.6388880515196</c:v>
                </c:pt>
                <c:pt idx="12">
                  <c:v>3872.6863320607422</c:v>
                </c:pt>
                <c:pt idx="13">
                  <c:v>3815.9938688272437</c:v>
                </c:pt>
                <c:pt idx="14">
                  <c:v>3634.3662476086988</c:v>
                </c:pt>
                <c:pt idx="15">
                  <c:v>4163.8859019900246</c:v>
                </c:pt>
                <c:pt idx="16">
                  <c:v>4048.3212532018515</c:v>
                </c:pt>
                <c:pt idx="17">
                  <c:v>3332.6801402547267</c:v>
                </c:pt>
                <c:pt idx="18">
                  <c:v>4616.6460242668436</c:v>
                </c:pt>
                <c:pt idx="19">
                  <c:v>4210.0077542561385</c:v>
                </c:pt>
                <c:pt idx="20">
                  <c:v>3860.5565687493931</c:v>
                </c:pt>
                <c:pt idx="21">
                  <c:v>3785.147608480348</c:v>
                </c:pt>
                <c:pt idx="22">
                  <c:v>3327.0433014859555</c:v>
                </c:pt>
                <c:pt idx="23">
                  <c:v>3663.6216199840492</c:v>
                </c:pt>
                <c:pt idx="24">
                  <c:v>3140.7709411463957</c:v>
                </c:pt>
                <c:pt idx="25">
                  <c:v>2716.5269774442959</c:v>
                </c:pt>
                <c:pt idx="26">
                  <c:v>2857.9206516248614</c:v>
                </c:pt>
                <c:pt idx="27">
                  <c:v>3147.1175909273629</c:v>
                </c:pt>
                <c:pt idx="28">
                  <c:v>2924.2360261426929</c:v>
                </c:pt>
                <c:pt idx="29">
                  <c:v>2996.7643070748863</c:v>
                </c:pt>
                <c:pt idx="30">
                  <c:v>3592.7752662291587</c:v>
                </c:pt>
                <c:pt idx="31">
                  <c:v>3724.1729132595865</c:v>
                </c:pt>
                <c:pt idx="32">
                  <c:v>3687.3797912780205</c:v>
                </c:pt>
                <c:pt idx="33">
                  <c:v>3829.9319985468214</c:v>
                </c:pt>
                <c:pt idx="34">
                  <c:v>3450.4997697845502</c:v>
                </c:pt>
                <c:pt idx="35">
                  <c:v>3888.0595543611362</c:v>
                </c:pt>
                <c:pt idx="36">
                  <c:v>3294.2880675957163</c:v>
                </c:pt>
                <c:pt idx="37">
                  <c:v>3440.0545298032571</c:v>
                </c:pt>
                <c:pt idx="38">
                  <c:v>3751.9378483879273</c:v>
                </c:pt>
                <c:pt idx="39">
                  <c:v>3499.4818293308695</c:v>
                </c:pt>
                <c:pt idx="40">
                  <c:v>3308.9206242408345</c:v>
                </c:pt>
                <c:pt idx="41">
                  <c:v>3450.6729845530258</c:v>
                </c:pt>
                <c:pt idx="42">
                  <c:v>3408.730975380211</c:v>
                </c:pt>
                <c:pt idx="43">
                  <c:v>3927.2635263038951</c:v>
                </c:pt>
                <c:pt idx="44">
                  <c:v>3950.1699142291336</c:v>
                </c:pt>
                <c:pt idx="45">
                  <c:v>3952.0100539340151</c:v>
                </c:pt>
                <c:pt idx="46">
                  <c:v>4394.7632743957756</c:v>
                </c:pt>
                <c:pt idx="47">
                  <c:v>4251.8903408527522</c:v>
                </c:pt>
                <c:pt idx="48">
                  <c:v>3433.9881947889053</c:v>
                </c:pt>
                <c:pt idx="49">
                  <c:v>3621.4085747021904</c:v>
                </c:pt>
                <c:pt idx="50">
                  <c:v>3625.1544448714976</c:v>
                </c:pt>
                <c:pt idx="51">
                  <c:v>3252.6543962650071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259-4361-BE7F-14AC6C3D0EFA}"/>
            </c:ext>
          </c:extLst>
        </c:ser>
        <c:ser>
          <c:idx val="17"/>
          <c:order val="17"/>
          <c:tx>
            <c:strRef>
              <c:f>Overview!$AH$1</c:f>
              <c:strCache>
                <c:ptCount val="1"/>
                <c:pt idx="0">
                  <c:v>social.display.umb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Overview!$AH$2:$AH$53</c:f>
              <c:numCache>
                <c:formatCode>#,##0</c:formatCode>
                <c:ptCount val="52"/>
                <c:pt idx="0">
                  <c:v>425.73868341401305</c:v>
                </c:pt>
                <c:pt idx="1">
                  <c:v>4159.7039426332603</c:v>
                </c:pt>
                <c:pt idx="2">
                  <c:v>1922.0212389874175</c:v>
                </c:pt>
                <c:pt idx="3">
                  <c:v>0</c:v>
                </c:pt>
                <c:pt idx="4">
                  <c:v>1832.2822598084861</c:v>
                </c:pt>
                <c:pt idx="5">
                  <c:v>966.56901160718098</c:v>
                </c:pt>
                <c:pt idx="6">
                  <c:v>1141.1763960233793</c:v>
                </c:pt>
                <c:pt idx="7">
                  <c:v>2218.9707572344655</c:v>
                </c:pt>
                <c:pt idx="8">
                  <c:v>2398.9821751404029</c:v>
                </c:pt>
                <c:pt idx="9">
                  <c:v>2495.5112907532739</c:v>
                </c:pt>
                <c:pt idx="10">
                  <c:v>2584.1541558268505</c:v>
                </c:pt>
                <c:pt idx="11">
                  <c:v>1312.0649721557177</c:v>
                </c:pt>
                <c:pt idx="12">
                  <c:v>3809.5100960132704</c:v>
                </c:pt>
                <c:pt idx="13">
                  <c:v>3563.4382768857263</c:v>
                </c:pt>
                <c:pt idx="14">
                  <c:v>0</c:v>
                </c:pt>
                <c:pt idx="15">
                  <c:v>2704.0188112476217</c:v>
                </c:pt>
                <c:pt idx="16">
                  <c:v>1849.519887237426</c:v>
                </c:pt>
                <c:pt idx="17">
                  <c:v>0</c:v>
                </c:pt>
                <c:pt idx="18">
                  <c:v>2487.1593170947253</c:v>
                </c:pt>
                <c:pt idx="19">
                  <c:v>325.95369717839236</c:v>
                </c:pt>
                <c:pt idx="20">
                  <c:v>1824.587562761868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978.28365026350116</c:v>
                </c:pt>
                <c:pt idx="28">
                  <c:v>0</c:v>
                </c:pt>
                <c:pt idx="29">
                  <c:v>145.9576018133113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1358.9210995316073</c:v>
                </c:pt>
                <c:pt idx="50">
                  <c:v>885.77533501424114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259-4361-BE7F-14AC6C3D0EFA}"/>
            </c:ext>
          </c:extLst>
        </c:ser>
        <c:ser>
          <c:idx val="18"/>
          <c:order val="18"/>
          <c:tx>
            <c:strRef>
              <c:f>Overview!$AI$1</c:f>
              <c:strCache>
                <c:ptCount val="1"/>
                <c:pt idx="0">
                  <c:v>social.video.umb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Overview!$AI$2:$AI$53</c:f>
              <c:numCache>
                <c:formatCode>#,##0</c:formatCode>
                <c:ptCount val="52"/>
                <c:pt idx="0">
                  <c:v>2443.7843921676363</c:v>
                </c:pt>
                <c:pt idx="1">
                  <c:v>9811.4489812901666</c:v>
                </c:pt>
                <c:pt idx="2">
                  <c:v>4747.0238427180502</c:v>
                </c:pt>
                <c:pt idx="3">
                  <c:v>0</c:v>
                </c:pt>
                <c:pt idx="4">
                  <c:v>5216.3537150811308</c:v>
                </c:pt>
                <c:pt idx="5">
                  <c:v>3210.0810655547834</c:v>
                </c:pt>
                <c:pt idx="6">
                  <c:v>3562.6766216197357</c:v>
                </c:pt>
                <c:pt idx="7">
                  <c:v>5791.500905079216</c:v>
                </c:pt>
                <c:pt idx="8">
                  <c:v>6038.0782987728571</c:v>
                </c:pt>
                <c:pt idx="9">
                  <c:v>6228.5400605490468</c:v>
                </c:pt>
                <c:pt idx="10">
                  <c:v>6339.5717873708463</c:v>
                </c:pt>
                <c:pt idx="11">
                  <c:v>3748.1502759920295</c:v>
                </c:pt>
                <c:pt idx="12">
                  <c:v>8960.9732991714973</c:v>
                </c:pt>
                <c:pt idx="13">
                  <c:v>8165.3643474958681</c:v>
                </c:pt>
                <c:pt idx="14">
                  <c:v>0</c:v>
                </c:pt>
                <c:pt idx="15">
                  <c:v>7059.7317307981575</c:v>
                </c:pt>
                <c:pt idx="16">
                  <c:v>4934.6666330654489</c:v>
                </c:pt>
                <c:pt idx="17">
                  <c:v>0</c:v>
                </c:pt>
                <c:pt idx="18">
                  <c:v>6422.360169984674</c:v>
                </c:pt>
                <c:pt idx="19">
                  <c:v>1701.8751485469984</c:v>
                </c:pt>
                <c:pt idx="20">
                  <c:v>5154.5146336804246</c:v>
                </c:pt>
                <c:pt idx="21">
                  <c:v>150.09536162244069</c:v>
                </c:pt>
                <c:pt idx="22">
                  <c:v>0</c:v>
                </c:pt>
                <c:pt idx="23">
                  <c:v>142.90259871250265</c:v>
                </c:pt>
                <c:pt idx="24">
                  <c:v>0</c:v>
                </c:pt>
                <c:pt idx="25">
                  <c:v>0</c:v>
                </c:pt>
                <c:pt idx="26">
                  <c:v>782.66467657067199</c:v>
                </c:pt>
                <c:pt idx="27">
                  <c:v>3360.6466006524352</c:v>
                </c:pt>
                <c:pt idx="28">
                  <c:v>0</c:v>
                </c:pt>
                <c:pt idx="29">
                  <c:v>1767.204603876073</c:v>
                </c:pt>
                <c:pt idx="30">
                  <c:v>395.13137156362416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430.6219255562375</c:v>
                </c:pt>
                <c:pt idx="45">
                  <c:v>0</c:v>
                </c:pt>
                <c:pt idx="46">
                  <c:v>97.963727647958109</c:v>
                </c:pt>
                <c:pt idx="47">
                  <c:v>0</c:v>
                </c:pt>
                <c:pt idx="48">
                  <c:v>0</c:v>
                </c:pt>
                <c:pt idx="49">
                  <c:v>4358.1782415703965</c:v>
                </c:pt>
                <c:pt idx="50">
                  <c:v>3078.5913081653484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259-4361-BE7F-14AC6C3D0EFA}"/>
            </c:ext>
          </c:extLst>
        </c:ser>
        <c:ser>
          <c:idx val="19"/>
          <c:order val="19"/>
          <c:tx>
            <c:strRef>
              <c:f>Overview!$AJ$1</c:f>
              <c:strCache>
                <c:ptCount val="1"/>
                <c:pt idx="0">
                  <c:v>display.umb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Overview!$AJ$2:$AJ$53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259-4361-BE7F-14AC6C3D0EFA}"/>
            </c:ext>
          </c:extLst>
        </c:ser>
        <c:ser>
          <c:idx val="20"/>
          <c:order val="20"/>
          <c:tx>
            <c:strRef>
              <c:f>Overview!$AK$1</c:f>
              <c:strCache>
                <c:ptCount val="1"/>
                <c:pt idx="0">
                  <c:v>vod.umb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Overview!$AK$2:$AK$53</c:f>
              <c:numCache>
                <c:formatCode>#,##0</c:formatCode>
                <c:ptCount val="52"/>
                <c:pt idx="0">
                  <c:v>16496.887846675934</c:v>
                </c:pt>
                <c:pt idx="1">
                  <c:v>14746.68641513323</c:v>
                </c:pt>
                <c:pt idx="2">
                  <c:v>11319.103599602817</c:v>
                </c:pt>
                <c:pt idx="3">
                  <c:v>9568.126134450953</c:v>
                </c:pt>
                <c:pt idx="4">
                  <c:v>12717.3054809491</c:v>
                </c:pt>
                <c:pt idx="5">
                  <c:v>11508.717477345519</c:v>
                </c:pt>
                <c:pt idx="6">
                  <c:v>11843.423659522503</c:v>
                </c:pt>
                <c:pt idx="7">
                  <c:v>12797.11527499678</c:v>
                </c:pt>
                <c:pt idx="8">
                  <c:v>12843.516727002569</c:v>
                </c:pt>
                <c:pt idx="9">
                  <c:v>12865.010376366028</c:v>
                </c:pt>
                <c:pt idx="10">
                  <c:v>12862.905063253736</c:v>
                </c:pt>
                <c:pt idx="11">
                  <c:v>11497.350881460323</c:v>
                </c:pt>
                <c:pt idx="12">
                  <c:v>14461.687099946803</c:v>
                </c:pt>
                <c:pt idx="13">
                  <c:v>13374.236530108676</c:v>
                </c:pt>
                <c:pt idx="14">
                  <c:v>9250.2542123291023</c:v>
                </c:pt>
                <c:pt idx="15">
                  <c:v>14385.102795480148</c:v>
                </c:pt>
                <c:pt idx="16">
                  <c:v>12517.738992803035</c:v>
                </c:pt>
                <c:pt idx="17">
                  <c:v>7941.7250439263325</c:v>
                </c:pt>
                <c:pt idx="18">
                  <c:v>13949.071767820678</c:v>
                </c:pt>
                <c:pt idx="19">
                  <c:v>10071.666028958849</c:v>
                </c:pt>
                <c:pt idx="20">
                  <c:v>12659.067822829858</c:v>
                </c:pt>
                <c:pt idx="21">
                  <c:v>9550.893999738315</c:v>
                </c:pt>
                <c:pt idx="22">
                  <c:v>7037.860119786872</c:v>
                </c:pt>
                <c:pt idx="23">
                  <c:v>11566.781847679575</c:v>
                </c:pt>
                <c:pt idx="24">
                  <c:v>8265.4022372840482</c:v>
                </c:pt>
                <c:pt idx="25">
                  <c:v>10335.889215154995</c:v>
                </c:pt>
                <c:pt idx="26">
                  <c:v>11177.70968729404</c:v>
                </c:pt>
                <c:pt idx="27">
                  <c:v>11415.530358586819</c:v>
                </c:pt>
                <c:pt idx="28">
                  <c:v>8762.3654113366265</c:v>
                </c:pt>
                <c:pt idx="29">
                  <c:v>10877.107968509488</c:v>
                </c:pt>
                <c:pt idx="30">
                  <c:v>9794.2014144474888</c:v>
                </c:pt>
                <c:pt idx="31">
                  <c:v>8896.7799328274796</c:v>
                </c:pt>
                <c:pt idx="32">
                  <c:v>11242.360721214745</c:v>
                </c:pt>
                <c:pt idx="33">
                  <c:v>10689.417125370559</c:v>
                </c:pt>
                <c:pt idx="34">
                  <c:v>10728.587997604687</c:v>
                </c:pt>
                <c:pt idx="35">
                  <c:v>10830.077917952654</c:v>
                </c:pt>
                <c:pt idx="36">
                  <c:v>9227.1560475008191</c:v>
                </c:pt>
                <c:pt idx="37">
                  <c:v>11181.580341121897</c:v>
                </c:pt>
                <c:pt idx="38">
                  <c:v>11781.330863727309</c:v>
                </c:pt>
                <c:pt idx="39">
                  <c:v>9786.6966136706815</c:v>
                </c:pt>
                <c:pt idx="40">
                  <c:v>9852.293481888626</c:v>
                </c:pt>
                <c:pt idx="41">
                  <c:v>11211.987032116651</c:v>
                </c:pt>
                <c:pt idx="42">
                  <c:v>9151.4520706189815</c:v>
                </c:pt>
                <c:pt idx="43">
                  <c:v>10412.185208442772</c:v>
                </c:pt>
                <c:pt idx="44">
                  <c:v>14028.709842950879</c:v>
                </c:pt>
                <c:pt idx="45">
                  <c:v>10850.260276519462</c:v>
                </c:pt>
                <c:pt idx="46">
                  <c:v>12793.923518189016</c:v>
                </c:pt>
                <c:pt idx="47">
                  <c:v>10370.465587781591</c:v>
                </c:pt>
                <c:pt idx="48">
                  <c:v>9826.6744119722025</c:v>
                </c:pt>
                <c:pt idx="49">
                  <c:v>13617.308030660099</c:v>
                </c:pt>
                <c:pt idx="50">
                  <c:v>11864.551467604801</c:v>
                </c:pt>
                <c:pt idx="51">
                  <c:v>8319.0006056619968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259-4361-BE7F-14AC6C3D0EFA}"/>
            </c:ext>
          </c:extLst>
        </c:ser>
        <c:ser>
          <c:idx val="21"/>
          <c:order val="21"/>
          <c:tx>
            <c:strRef>
              <c:f>Overview!$AL$1</c:f>
              <c:strCache>
                <c:ptCount val="1"/>
                <c:pt idx="0">
                  <c:v>tv.umb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Overview!$AL$2:$AL$53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259-4361-BE7F-14AC6C3D0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987957392"/>
        <c:axId val="1987957808"/>
      </c:barChart>
      <c:lineChart>
        <c:grouping val="standard"/>
        <c:varyColors val="0"/>
        <c:ser>
          <c:idx val="22"/>
          <c:order val="22"/>
          <c:tx>
            <c:v>Reference</c:v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Overview!$P$2:$P$53</c:f>
              <c:strCache>
                <c:ptCount val="52"/>
                <c:pt idx="0">
                  <c:v>Week_01</c:v>
                </c:pt>
                <c:pt idx="1">
                  <c:v>Week_02</c:v>
                </c:pt>
                <c:pt idx="2">
                  <c:v>Week_03</c:v>
                </c:pt>
                <c:pt idx="3">
                  <c:v>Week_04</c:v>
                </c:pt>
                <c:pt idx="4">
                  <c:v>Week_05</c:v>
                </c:pt>
                <c:pt idx="5">
                  <c:v>Week_06</c:v>
                </c:pt>
                <c:pt idx="6">
                  <c:v>Week_07</c:v>
                </c:pt>
                <c:pt idx="7">
                  <c:v>Week_08</c:v>
                </c:pt>
                <c:pt idx="8">
                  <c:v>Week_09</c:v>
                </c:pt>
                <c:pt idx="9">
                  <c:v>Week_10</c:v>
                </c:pt>
                <c:pt idx="10">
                  <c:v>Week_11</c:v>
                </c:pt>
                <c:pt idx="11">
                  <c:v>Week_12</c:v>
                </c:pt>
                <c:pt idx="12">
                  <c:v>Week_13</c:v>
                </c:pt>
                <c:pt idx="13">
                  <c:v>Week_14</c:v>
                </c:pt>
                <c:pt idx="14">
                  <c:v>Week_15</c:v>
                </c:pt>
                <c:pt idx="15">
                  <c:v>Week_16</c:v>
                </c:pt>
                <c:pt idx="16">
                  <c:v>Week_17</c:v>
                </c:pt>
                <c:pt idx="17">
                  <c:v>Week_18</c:v>
                </c:pt>
                <c:pt idx="18">
                  <c:v>Week_19</c:v>
                </c:pt>
                <c:pt idx="19">
                  <c:v>Week_20</c:v>
                </c:pt>
                <c:pt idx="20">
                  <c:v>Week_21</c:v>
                </c:pt>
                <c:pt idx="21">
                  <c:v>Week_22</c:v>
                </c:pt>
                <c:pt idx="22">
                  <c:v>Week_23</c:v>
                </c:pt>
                <c:pt idx="23">
                  <c:v>Week_24</c:v>
                </c:pt>
                <c:pt idx="24">
                  <c:v>Week_25</c:v>
                </c:pt>
                <c:pt idx="25">
                  <c:v>Week_26</c:v>
                </c:pt>
                <c:pt idx="26">
                  <c:v>Week_27</c:v>
                </c:pt>
                <c:pt idx="27">
                  <c:v>Week_28</c:v>
                </c:pt>
                <c:pt idx="28">
                  <c:v>Week_29</c:v>
                </c:pt>
                <c:pt idx="29">
                  <c:v>Week_30</c:v>
                </c:pt>
                <c:pt idx="30">
                  <c:v>Week_31</c:v>
                </c:pt>
                <c:pt idx="31">
                  <c:v>Week_32</c:v>
                </c:pt>
                <c:pt idx="32">
                  <c:v>Week_33</c:v>
                </c:pt>
                <c:pt idx="33">
                  <c:v>Week_34</c:v>
                </c:pt>
                <c:pt idx="34">
                  <c:v>Week_35</c:v>
                </c:pt>
                <c:pt idx="35">
                  <c:v>Week_36</c:v>
                </c:pt>
                <c:pt idx="36">
                  <c:v>Week_37</c:v>
                </c:pt>
                <c:pt idx="37">
                  <c:v>Week_38</c:v>
                </c:pt>
                <c:pt idx="38">
                  <c:v>Week_39</c:v>
                </c:pt>
                <c:pt idx="39">
                  <c:v>Week_40</c:v>
                </c:pt>
                <c:pt idx="40">
                  <c:v>Week_41</c:v>
                </c:pt>
                <c:pt idx="41">
                  <c:v>Week_42</c:v>
                </c:pt>
                <c:pt idx="42">
                  <c:v>Week_43</c:v>
                </c:pt>
                <c:pt idx="43">
                  <c:v>Week_44</c:v>
                </c:pt>
                <c:pt idx="44">
                  <c:v>Week_45</c:v>
                </c:pt>
                <c:pt idx="45">
                  <c:v>Week_46</c:v>
                </c:pt>
                <c:pt idx="46">
                  <c:v>Week_47</c:v>
                </c:pt>
                <c:pt idx="47">
                  <c:v>Week_48</c:v>
                </c:pt>
                <c:pt idx="48">
                  <c:v>Week_49</c:v>
                </c:pt>
                <c:pt idx="49">
                  <c:v>Week_50</c:v>
                </c:pt>
                <c:pt idx="50">
                  <c:v>Week_51</c:v>
                </c:pt>
                <c:pt idx="51">
                  <c:v>Week_52</c:v>
                </c:pt>
              </c:strCache>
            </c:strRef>
          </c:cat>
          <c:val>
            <c:numRef>
              <c:f>Overview!$AN$2:$AN$53</c:f>
              <c:numCache>
                <c:formatCode>#,##0</c:formatCode>
                <c:ptCount val="52"/>
                <c:pt idx="0">
                  <c:v>912.38999999999987</c:v>
                </c:pt>
                <c:pt idx="1">
                  <c:v>167262.79623599999</c:v>
                </c:pt>
                <c:pt idx="2">
                  <c:v>145659.69829299999</c:v>
                </c:pt>
                <c:pt idx="3">
                  <c:v>141289.74068000002</c:v>
                </c:pt>
                <c:pt idx="4">
                  <c:v>89536.125942351588</c:v>
                </c:pt>
                <c:pt idx="5">
                  <c:v>255333.93656026403</c:v>
                </c:pt>
                <c:pt idx="6">
                  <c:v>29802.471342126773</c:v>
                </c:pt>
                <c:pt idx="7">
                  <c:v>97717.923124527049</c:v>
                </c:pt>
                <c:pt idx="8">
                  <c:v>34902.628085000004</c:v>
                </c:pt>
                <c:pt idx="9">
                  <c:v>135926.365846</c:v>
                </c:pt>
                <c:pt idx="10">
                  <c:v>54013.252274000006</c:v>
                </c:pt>
                <c:pt idx="11">
                  <c:v>197114.95534600006</c:v>
                </c:pt>
                <c:pt idx="12">
                  <c:v>52141.313875596083</c:v>
                </c:pt>
                <c:pt idx="13">
                  <c:v>188501.12064100004</c:v>
                </c:pt>
                <c:pt idx="14">
                  <c:v>59690.684264999996</c:v>
                </c:pt>
                <c:pt idx="15">
                  <c:v>227115.99822400013</c:v>
                </c:pt>
                <c:pt idx="16">
                  <c:v>36888.911272999998</c:v>
                </c:pt>
                <c:pt idx="17">
                  <c:v>37445.560810999996</c:v>
                </c:pt>
                <c:pt idx="18">
                  <c:v>55699.179346000004</c:v>
                </c:pt>
                <c:pt idx="19">
                  <c:v>54602.96566799999</c:v>
                </c:pt>
                <c:pt idx="20">
                  <c:v>61166.497334999993</c:v>
                </c:pt>
                <c:pt idx="21">
                  <c:v>49848.302423000001</c:v>
                </c:pt>
                <c:pt idx="22">
                  <c:v>45377.804478999999</c:v>
                </c:pt>
                <c:pt idx="23">
                  <c:v>19672.879174000005</c:v>
                </c:pt>
                <c:pt idx="24">
                  <c:v>22904.523443999999</c:v>
                </c:pt>
                <c:pt idx="25">
                  <c:v>12328.234162000001</c:v>
                </c:pt>
                <c:pt idx="26">
                  <c:v>7543.5400029999992</c:v>
                </c:pt>
                <c:pt idx="27">
                  <c:v>16700.231600000003</c:v>
                </c:pt>
                <c:pt idx="28">
                  <c:v>21551.548472000002</c:v>
                </c:pt>
                <c:pt idx="29">
                  <c:v>34659.953150000001</c:v>
                </c:pt>
                <c:pt idx="30">
                  <c:v>142300.35639599999</c:v>
                </c:pt>
                <c:pt idx="31">
                  <c:v>177191.11039300004</c:v>
                </c:pt>
                <c:pt idx="32">
                  <c:v>178028.084195</c:v>
                </c:pt>
                <c:pt idx="33">
                  <c:v>36462.683765000002</c:v>
                </c:pt>
                <c:pt idx="34">
                  <c:v>249733.60168700005</c:v>
                </c:pt>
                <c:pt idx="35">
                  <c:v>58136.134668999999</c:v>
                </c:pt>
                <c:pt idx="36">
                  <c:v>198187.15270066672</c:v>
                </c:pt>
                <c:pt idx="37">
                  <c:v>72436.199767666636</c:v>
                </c:pt>
                <c:pt idx="38">
                  <c:v>278885.19576666661</c:v>
                </c:pt>
                <c:pt idx="39">
                  <c:v>92906.268295000031</c:v>
                </c:pt>
                <c:pt idx="40">
                  <c:v>193147.536712</c:v>
                </c:pt>
                <c:pt idx="41">
                  <c:v>89096.549183999989</c:v>
                </c:pt>
                <c:pt idx="42">
                  <c:v>170582.74992200002</c:v>
                </c:pt>
                <c:pt idx="43">
                  <c:v>95263.777193000016</c:v>
                </c:pt>
                <c:pt idx="44">
                  <c:v>160806.94480799997</c:v>
                </c:pt>
                <c:pt idx="45">
                  <c:v>35834.204201</c:v>
                </c:pt>
                <c:pt idx="46">
                  <c:v>26362.816406000002</c:v>
                </c:pt>
                <c:pt idx="47">
                  <c:v>26218.980012</c:v>
                </c:pt>
                <c:pt idx="48">
                  <c:v>17847.341445999999</c:v>
                </c:pt>
                <c:pt idx="49">
                  <c:v>18418.516680000001</c:v>
                </c:pt>
                <c:pt idx="50">
                  <c:v>23295.255450999997</c:v>
                </c:pt>
                <c:pt idx="51">
                  <c:v>21132.420063000001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259-4361-BE7F-14AC6C3D0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7957392"/>
        <c:axId val="1987957808"/>
      </c:lineChart>
      <c:catAx>
        <c:axId val="198795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957808"/>
        <c:crosses val="autoZero"/>
        <c:auto val="1"/>
        <c:lblAlgn val="ctr"/>
        <c:lblOffset val="100"/>
        <c:noMultiLvlLbl val="0"/>
      </c:catAx>
      <c:valAx>
        <c:axId val="198795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95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Scenario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Overview!$AQ$1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Overview!$AP$2:$AP$4</c:f>
              <c:strCache>
                <c:ptCount val="3"/>
                <c:pt idx="0">
                  <c:v>Unconstrained</c:v>
                </c:pt>
                <c:pt idx="1">
                  <c:v>Partially constrained</c:v>
                </c:pt>
                <c:pt idx="2">
                  <c:v>Current allocation</c:v>
                </c:pt>
              </c:strCache>
            </c:strRef>
          </c:cat>
          <c:val>
            <c:numRef>
              <c:f>Overview!$AQ$2:$AQ$4</c:f>
              <c:numCache>
                <c:formatCode>#,##0</c:formatCode>
                <c:ptCount val="3"/>
                <c:pt idx="0">
                  <c:v>17970119.497588962</c:v>
                </c:pt>
                <c:pt idx="1">
                  <c:v>17684060.819923881</c:v>
                </c:pt>
                <c:pt idx="2">
                  <c:v>11136074.312283153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663-42EB-BF7E-8142131CB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7957392"/>
        <c:axId val="1987957808"/>
      </c:barChart>
      <c:catAx>
        <c:axId val="198795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957808"/>
        <c:crosses val="autoZero"/>
        <c:auto val="1"/>
        <c:lblAlgn val="ctr"/>
        <c:lblOffset val="100"/>
        <c:noMultiLvlLbl val="0"/>
      </c:catAx>
      <c:valAx>
        <c:axId val="198795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95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Scenario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Net revenue</c:v>
          </c:tx>
          <c:spPr>
            <a:ln w="444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Opt_range!$Q$2871:$Y$2871</c:f>
              <c:numCache>
                <c:formatCode>#,##0</c:formatCode>
                <c:ptCount val="9"/>
                <c:pt idx="0">
                  <c:v>6000000</c:v>
                </c:pt>
                <c:pt idx="1">
                  <c:v>8000000</c:v>
                </c:pt>
                <c:pt idx="2">
                  <c:v>10000000</c:v>
                </c:pt>
                <c:pt idx="3">
                  <c:v>12000000</c:v>
                </c:pt>
                <c:pt idx="4">
                  <c:v>14000000</c:v>
                </c:pt>
                <c:pt idx="5">
                  <c:v>16000000</c:v>
                </c:pt>
                <c:pt idx="6">
                  <c:v>18000000</c:v>
                </c:pt>
                <c:pt idx="7">
                  <c:v>20000000</c:v>
                </c:pt>
                <c:pt idx="8">
                  <c:v>22000000</c:v>
                </c:pt>
              </c:numCache>
            </c:numRef>
          </c:cat>
          <c:val>
            <c:numRef>
              <c:f>Opt_range!$AI$2871:$AQ$2871</c:f>
              <c:numCache>
                <c:formatCode>#,##0</c:formatCode>
                <c:ptCount val="9"/>
                <c:pt idx="0">
                  <c:v>20314618.417854585</c:v>
                </c:pt>
                <c:pt idx="1">
                  <c:v>23117780.707407173</c:v>
                </c:pt>
                <c:pt idx="2">
                  <c:v>25122655.479391392</c:v>
                </c:pt>
                <c:pt idx="3">
                  <c:v>26510368.137599498</c:v>
                </c:pt>
                <c:pt idx="4">
                  <c:v>27432876.644785464</c:v>
                </c:pt>
                <c:pt idx="5">
                  <c:v>27991532.264858894</c:v>
                </c:pt>
                <c:pt idx="6">
                  <c:v>28272394.698312934</c:v>
                </c:pt>
                <c:pt idx="7">
                  <c:v>28334798.740915798</c:v>
                </c:pt>
                <c:pt idx="8">
                  <c:v>28219188.457041483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BBBF-4273-9BEC-D09B48913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957392"/>
        <c:axId val="1987957808"/>
      </c:lineChart>
      <c:catAx>
        <c:axId val="198795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Overall budget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957808"/>
        <c:crosses val="autoZero"/>
        <c:auto val="1"/>
        <c:lblAlgn val="ctr"/>
        <c:lblOffset val="100"/>
        <c:noMultiLvlLbl val="0"/>
      </c:catAx>
      <c:valAx>
        <c:axId val="198795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95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Allocation by media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Overview!$AT$1</c:f>
              <c:strCache>
                <c:ptCount val="1"/>
                <c:pt idx="0">
                  <c:v>Unconstrained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Overview!$AS$2:$AS$23</c:f>
              <c:strCache>
                <c:ptCount val="22"/>
                <c:pt idx="0">
                  <c:v>tv.fifi</c:v>
                </c:pt>
                <c:pt idx="1">
                  <c:v>vod.fifi</c:v>
                </c:pt>
                <c:pt idx="2">
                  <c:v>display.fifi</c:v>
                </c:pt>
                <c:pt idx="3">
                  <c:v>influencer.fifi</c:v>
                </c:pt>
                <c:pt idx="4">
                  <c:v>social.display.fifi</c:v>
                </c:pt>
                <c:pt idx="5">
                  <c:v>social.video.fifi</c:v>
                </c:pt>
                <c:pt idx="6">
                  <c:v>content.fifi</c:v>
                </c:pt>
                <c:pt idx="7">
                  <c:v>generic</c:v>
                </c:pt>
                <c:pt idx="8">
                  <c:v>tv.cofi</c:v>
                </c:pt>
                <c:pt idx="9">
                  <c:v>display.cofi</c:v>
                </c:pt>
                <c:pt idx="10">
                  <c:v>social.video.cofi</c:v>
                </c:pt>
                <c:pt idx="11">
                  <c:v>vod.cofi</c:v>
                </c:pt>
                <c:pt idx="12">
                  <c:v>dooh.cofi</c:v>
                </c:pt>
                <c:pt idx="13">
                  <c:v>tv.refi</c:v>
                </c:pt>
                <c:pt idx="14">
                  <c:v>social.video.refi</c:v>
                </c:pt>
                <c:pt idx="15">
                  <c:v>vod.refi</c:v>
                </c:pt>
                <c:pt idx="16">
                  <c:v>search.umb</c:v>
                </c:pt>
                <c:pt idx="17">
                  <c:v>social.display.umb</c:v>
                </c:pt>
                <c:pt idx="18">
                  <c:v>social.video.umb</c:v>
                </c:pt>
                <c:pt idx="19">
                  <c:v>display.umb</c:v>
                </c:pt>
                <c:pt idx="20">
                  <c:v>vod.umb</c:v>
                </c:pt>
                <c:pt idx="21">
                  <c:v>tv.umb</c:v>
                </c:pt>
              </c:strCache>
            </c:strRef>
          </c:cat>
          <c:val>
            <c:numRef>
              <c:f>Overview!$AT$2:$AT$23</c:f>
              <c:numCache>
                <c:formatCode>#,##0</c:formatCode>
                <c:ptCount val="22"/>
                <c:pt idx="0">
                  <c:v>1384729.1896667397</c:v>
                </c:pt>
                <c:pt idx="1">
                  <c:v>406285.69395374169</c:v>
                </c:pt>
                <c:pt idx="2">
                  <c:v>0</c:v>
                </c:pt>
                <c:pt idx="3">
                  <c:v>0</c:v>
                </c:pt>
                <c:pt idx="4">
                  <c:v>4544.4463166999121</c:v>
                </c:pt>
                <c:pt idx="5">
                  <c:v>7768.769997384512</c:v>
                </c:pt>
                <c:pt idx="6">
                  <c:v>0</c:v>
                </c:pt>
                <c:pt idx="7">
                  <c:v>0</c:v>
                </c:pt>
                <c:pt idx="8">
                  <c:v>509479.85561135452</c:v>
                </c:pt>
                <c:pt idx="9">
                  <c:v>0</c:v>
                </c:pt>
                <c:pt idx="10">
                  <c:v>0</c:v>
                </c:pt>
                <c:pt idx="11">
                  <c:v>186818.86582519929</c:v>
                </c:pt>
                <c:pt idx="12">
                  <c:v>0</c:v>
                </c:pt>
                <c:pt idx="13">
                  <c:v>959745.67228544666</c:v>
                </c:pt>
                <c:pt idx="14">
                  <c:v>0</c:v>
                </c:pt>
                <c:pt idx="15">
                  <c:v>325721.05823517713</c:v>
                </c:pt>
                <c:pt idx="16">
                  <c:v>189878.85060557874</c:v>
                </c:pt>
                <c:pt idx="17">
                  <c:v>41390.300218626129</c:v>
                </c:pt>
                <c:pt idx="18">
                  <c:v>114100.69632487623</c:v>
                </c:pt>
                <c:pt idx="19">
                  <c:v>0</c:v>
                </c:pt>
                <c:pt idx="20">
                  <c:v>585123.24058617919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9-4BB5-ACE6-322B986095FB}"/>
            </c:ext>
          </c:extLst>
        </c:ser>
        <c:ser>
          <c:idx val="1"/>
          <c:order val="1"/>
          <c:tx>
            <c:strRef>
              <c:f>Overview!$AU$1</c:f>
              <c:strCache>
                <c:ptCount val="1"/>
                <c:pt idx="0">
                  <c:v>Current allocation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Overview!$AS$2:$AS$23</c:f>
              <c:strCache>
                <c:ptCount val="22"/>
                <c:pt idx="0">
                  <c:v>tv.fifi</c:v>
                </c:pt>
                <c:pt idx="1">
                  <c:v>vod.fifi</c:v>
                </c:pt>
                <c:pt idx="2">
                  <c:v>display.fifi</c:v>
                </c:pt>
                <c:pt idx="3">
                  <c:v>influencer.fifi</c:v>
                </c:pt>
                <c:pt idx="4">
                  <c:v>social.display.fifi</c:v>
                </c:pt>
                <c:pt idx="5">
                  <c:v>social.video.fifi</c:v>
                </c:pt>
                <c:pt idx="6">
                  <c:v>content.fifi</c:v>
                </c:pt>
                <c:pt idx="7">
                  <c:v>generic</c:v>
                </c:pt>
                <c:pt idx="8">
                  <c:v>tv.cofi</c:v>
                </c:pt>
                <c:pt idx="9">
                  <c:v>display.cofi</c:v>
                </c:pt>
                <c:pt idx="10">
                  <c:v>social.video.cofi</c:v>
                </c:pt>
                <c:pt idx="11">
                  <c:v>vod.cofi</c:v>
                </c:pt>
                <c:pt idx="12">
                  <c:v>dooh.cofi</c:v>
                </c:pt>
                <c:pt idx="13">
                  <c:v>tv.refi</c:v>
                </c:pt>
                <c:pt idx="14">
                  <c:v>social.video.refi</c:v>
                </c:pt>
                <c:pt idx="15">
                  <c:v>vod.refi</c:v>
                </c:pt>
                <c:pt idx="16">
                  <c:v>search.umb</c:v>
                </c:pt>
                <c:pt idx="17">
                  <c:v>social.display.umb</c:v>
                </c:pt>
                <c:pt idx="18">
                  <c:v>social.video.umb</c:v>
                </c:pt>
                <c:pt idx="19">
                  <c:v>display.umb</c:v>
                </c:pt>
                <c:pt idx="20">
                  <c:v>vod.umb</c:v>
                </c:pt>
                <c:pt idx="21">
                  <c:v>tv.umb</c:v>
                </c:pt>
              </c:strCache>
            </c:strRef>
          </c:cat>
          <c:val>
            <c:numRef>
              <c:f>Overview!$AU$2:$AU$23</c:f>
              <c:numCache>
                <c:formatCode>#,##0</c:formatCode>
                <c:ptCount val="22"/>
                <c:pt idx="0">
                  <c:v>726517.95000000019</c:v>
                </c:pt>
                <c:pt idx="1">
                  <c:v>484480.75152400008</c:v>
                </c:pt>
                <c:pt idx="2">
                  <c:v>60893.967854002178</c:v>
                </c:pt>
                <c:pt idx="3">
                  <c:v>0</c:v>
                </c:pt>
                <c:pt idx="4">
                  <c:v>3000.0000009999999</c:v>
                </c:pt>
                <c:pt idx="5">
                  <c:v>76507.400042999987</c:v>
                </c:pt>
                <c:pt idx="6">
                  <c:v>39999.999999999971</c:v>
                </c:pt>
                <c:pt idx="7">
                  <c:v>0</c:v>
                </c:pt>
                <c:pt idx="8">
                  <c:v>841651.79999999993</c:v>
                </c:pt>
                <c:pt idx="9">
                  <c:v>0</c:v>
                </c:pt>
                <c:pt idx="10">
                  <c:v>78902.23001900001</c:v>
                </c:pt>
                <c:pt idx="11">
                  <c:v>254800.5895885191</c:v>
                </c:pt>
                <c:pt idx="12">
                  <c:v>0</c:v>
                </c:pt>
                <c:pt idx="13">
                  <c:v>831671.4600000002</c:v>
                </c:pt>
                <c:pt idx="14">
                  <c:v>98130.829987000005</c:v>
                </c:pt>
                <c:pt idx="15">
                  <c:v>329947.03421134403</c:v>
                </c:pt>
                <c:pt idx="16">
                  <c:v>83646.430000000008</c:v>
                </c:pt>
                <c:pt idx="17">
                  <c:v>186825.00014500003</c:v>
                </c:pt>
                <c:pt idx="18">
                  <c:v>468232.07996199996</c:v>
                </c:pt>
                <c:pt idx="19">
                  <c:v>150377.88845299996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89-4BB5-ACE6-322B98609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987957392"/>
        <c:axId val="1987957808"/>
      </c:barChart>
      <c:catAx>
        <c:axId val="198795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957808"/>
        <c:crosses val="autoZero"/>
        <c:auto val="1"/>
        <c:lblAlgn val="ctr"/>
        <c:lblOffset val="100"/>
        <c:noMultiLvlLbl val="0"/>
      </c:catAx>
      <c:valAx>
        <c:axId val="198795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95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Allocation by product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Overview!$AX$1</c:f>
              <c:strCache>
                <c:ptCount val="1"/>
                <c:pt idx="0">
                  <c:v>Unconstrained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Overview!$AW$2:$AW$5</c:f>
              <c:strCache>
                <c:ptCount val="4"/>
                <c:pt idx="0">
                  <c:v>FiFi</c:v>
                </c:pt>
                <c:pt idx="1">
                  <c:v>CoFi</c:v>
                </c:pt>
                <c:pt idx="2">
                  <c:v>ReFi</c:v>
                </c:pt>
                <c:pt idx="3">
                  <c:v>Umbrella</c:v>
                </c:pt>
              </c:strCache>
            </c:strRef>
          </c:cat>
          <c:val>
            <c:numRef>
              <c:f>Overview!$AX$2:$AX$5</c:f>
              <c:numCache>
                <c:formatCode>#,##0</c:formatCode>
                <c:ptCount val="4"/>
                <c:pt idx="0">
                  <c:v>1803328.0999345661</c:v>
                </c:pt>
                <c:pt idx="1">
                  <c:v>696298.72143655398</c:v>
                </c:pt>
                <c:pt idx="2">
                  <c:v>1285466.7305206247</c:v>
                </c:pt>
                <c:pt idx="3">
                  <c:v>930493.08773526025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E-49BA-8453-A54284D0AD98}"/>
            </c:ext>
          </c:extLst>
        </c:ser>
        <c:ser>
          <c:idx val="1"/>
          <c:order val="1"/>
          <c:tx>
            <c:strRef>
              <c:f>Overview!$AY$1</c:f>
              <c:strCache>
                <c:ptCount val="1"/>
                <c:pt idx="0">
                  <c:v>Current allocation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Overview!$AW$2:$AW$5</c:f>
              <c:strCache>
                <c:ptCount val="4"/>
                <c:pt idx="0">
                  <c:v>FiFi</c:v>
                </c:pt>
                <c:pt idx="1">
                  <c:v>CoFi</c:v>
                </c:pt>
                <c:pt idx="2">
                  <c:v>ReFi</c:v>
                </c:pt>
                <c:pt idx="3">
                  <c:v>Umbrella</c:v>
                </c:pt>
              </c:strCache>
            </c:strRef>
          </c:cat>
          <c:val>
            <c:numRef>
              <c:f>Overview!$AY$2:$AY$5</c:f>
              <c:numCache>
                <c:formatCode>#,##0</c:formatCode>
                <c:ptCount val="4"/>
                <c:pt idx="0">
                  <c:v>1391400.0694220013</c:v>
                </c:pt>
                <c:pt idx="1">
                  <c:v>1175354.6196075189</c:v>
                </c:pt>
                <c:pt idx="2">
                  <c:v>1259749.324198344</c:v>
                </c:pt>
                <c:pt idx="3">
                  <c:v>889081.39856000035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7E-49BA-8453-A54284D0A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987957392"/>
        <c:axId val="1987957808"/>
      </c:barChart>
      <c:catAx>
        <c:axId val="198795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957808"/>
        <c:crosses val="autoZero"/>
        <c:auto val="1"/>
        <c:lblAlgn val="ctr"/>
        <c:lblOffset val="100"/>
        <c:noMultiLvlLbl val="0"/>
      </c:catAx>
      <c:valAx>
        <c:axId val="198795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95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</xdr:row>
      <xdr:rowOff>28574</xdr:rowOff>
    </xdr:from>
    <xdr:to>
      <xdr:col>14</xdr:col>
      <xdr:colOff>295275</xdr:colOff>
      <xdr:row>27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83C4ED-8978-00F5-8D48-BD0D027BD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28</xdr:row>
      <xdr:rowOff>123825</xdr:rowOff>
    </xdr:from>
    <xdr:to>
      <xdr:col>14</xdr:col>
      <xdr:colOff>295275</xdr:colOff>
      <xdr:row>54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1F818C-D4F8-4150-A084-A26FD0186D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55</xdr:row>
      <xdr:rowOff>123825</xdr:rowOff>
    </xdr:from>
    <xdr:to>
      <xdr:col>14</xdr:col>
      <xdr:colOff>323850</xdr:colOff>
      <xdr:row>81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709CF2-7FCB-480E-899E-6E5865594A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200025</xdr:colOff>
      <xdr:row>82</xdr:row>
      <xdr:rowOff>123825</xdr:rowOff>
    </xdr:from>
    <xdr:to>
      <xdr:col>14</xdr:col>
      <xdr:colOff>352425</xdr:colOff>
      <xdr:row>108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181F0C9-3A8E-4936-8961-399076368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193675</xdr:colOff>
      <xdr:row>109</xdr:row>
      <xdr:rowOff>22225</xdr:rowOff>
    </xdr:from>
    <xdr:to>
      <xdr:col>14</xdr:col>
      <xdr:colOff>346075</xdr:colOff>
      <xdr:row>135</xdr:row>
      <xdr:rowOff>50800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3F37E24-AD77-4503-A5F5-FBB083F31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ille Roto" id="{8F5CA930-D660-463B-A41D-FA57659DB3CA}" userId="Ville Roto" providerId="None"/>
  <person displayName="Natsuko Fujiwara" id="{8A05CB1D-70B6-4FE4-8F0C-F6D9DE0A0895}" userId="Insights@branddelta.com" providerId="PeoplePicker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34" dT="2022-08-31T12:15:58.51" personId="{8F5CA930-D660-463B-A41D-FA57659DB3CA}" id="{B5F0F138-01AE-4D60-8C8B-7CBAFA5455C2}">
    <text>@Natsuko Fujiwara</text>
    <mentions>
      <mention mentionpersonId="{8A05CB1D-70B6-4FE4-8F0C-F6D9DE0A0895}" mentionId="{C844C7C4-563A-479F-AAA5-3B200A5EABFE}" startIndex="0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0F5E-0ED3-4F36-A8EF-8A66AAA54F6A}">
  <sheetPr codeName="Sheet1"/>
  <dimension ref="P1:AZ53"/>
  <sheetViews>
    <sheetView showGridLines="0" topLeftCell="AJ22" zoomScale="160" zoomScaleNormal="160" workbookViewId="0"/>
  </sheetViews>
  <sheetFormatPr defaultRowHeight="12.5" x14ac:dyDescent="0.25"/>
  <cols>
    <col min="16" max="16" width="8.81640625" bestFit="1" customWidth="1"/>
    <col min="17" max="17" width="6.54296875" style="4" bestFit="1" customWidth="1"/>
    <col min="18" max="18" width="7.1796875" style="4" bestFit="1" customWidth="1"/>
    <col min="19" max="19" width="10.26953125" style="4" bestFit="1" customWidth="1"/>
    <col min="20" max="20" width="13.1796875" style="4" bestFit="1" customWidth="1"/>
    <col min="21" max="21" width="16.26953125" style="4" bestFit="1" customWidth="1"/>
    <col min="22" max="22" width="14.81640625" style="4" bestFit="1" customWidth="1"/>
    <col min="23" max="23" width="10.54296875" style="4" bestFit="1" customWidth="1"/>
    <col min="24" max="24" width="7.81640625" style="4" bestFit="1" customWidth="1"/>
    <col min="25" max="25" width="6.54296875" style="4" bestFit="1" customWidth="1"/>
    <col min="26" max="26" width="11.26953125" style="4" bestFit="1" customWidth="1"/>
    <col min="27" max="27" width="15.81640625" style="4" bestFit="1" customWidth="1"/>
    <col min="28" max="28" width="8.1796875" style="4" bestFit="1" customWidth="1"/>
    <col min="29" max="29" width="9.453125" style="4" bestFit="1" customWidth="1"/>
    <col min="30" max="30" width="6.54296875" style="4" bestFit="1" customWidth="1"/>
    <col min="31" max="31" width="15.54296875" style="4" bestFit="1" customWidth="1"/>
    <col min="32" max="32" width="7.81640625" style="4" bestFit="1" customWidth="1"/>
    <col min="33" max="33" width="11.54296875" style="4" bestFit="1" customWidth="1"/>
    <col min="34" max="34" width="18.1796875" style="4" bestFit="1" customWidth="1"/>
    <col min="35" max="35" width="16.54296875" style="4" bestFit="1" customWidth="1"/>
    <col min="36" max="36" width="12" style="4" bestFit="1" customWidth="1"/>
    <col min="37" max="37" width="8.81640625" style="4" bestFit="1" customWidth="1"/>
    <col min="38" max="38" width="7.1796875" style="4" bestFit="1" customWidth="1"/>
    <col min="42" max="42" width="18.1796875" style="8" bestFit="1" customWidth="1"/>
    <col min="43" max="43" width="12" style="4" bestFit="1" customWidth="1"/>
    <col min="45" max="45" width="16.54296875" bestFit="1" customWidth="1"/>
    <col min="46" max="46" width="14.1796875" style="4" bestFit="1" customWidth="1"/>
    <col min="47" max="47" width="17.54296875" style="4" bestFit="1" customWidth="1"/>
    <col min="50" max="50" width="14.26953125" style="4" bestFit="1" customWidth="1"/>
    <col min="51" max="51" width="17.6328125" style="4" bestFit="1" customWidth="1"/>
    <col min="52" max="52" width="9.26953125" bestFit="1" customWidth="1"/>
  </cols>
  <sheetData>
    <row r="1" spans="16:52" ht="13" x14ac:dyDescent="0.3">
      <c r="P1" s="40" t="s">
        <v>248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330</v>
      </c>
      <c r="V1" s="1" t="s">
        <v>331</v>
      </c>
      <c r="W1" s="1" t="s">
        <v>74</v>
      </c>
      <c r="X1" s="1" t="s">
        <v>329</v>
      </c>
      <c r="Y1" s="1" t="s">
        <v>65</v>
      </c>
      <c r="Z1" s="1" t="s">
        <v>66</v>
      </c>
      <c r="AA1" s="1" t="s">
        <v>332</v>
      </c>
      <c r="AB1" s="1" t="s">
        <v>67</v>
      </c>
      <c r="AC1" s="1" t="s">
        <v>76</v>
      </c>
      <c r="AD1" s="1" t="s">
        <v>68</v>
      </c>
      <c r="AE1" s="1" t="s">
        <v>333</v>
      </c>
      <c r="AF1" s="1" t="s">
        <v>69</v>
      </c>
      <c r="AG1" s="1" t="s">
        <v>70</v>
      </c>
      <c r="AH1" s="1" t="s">
        <v>334</v>
      </c>
      <c r="AI1" s="1" t="s">
        <v>335</v>
      </c>
      <c r="AJ1" s="1" t="s">
        <v>71</v>
      </c>
      <c r="AK1" s="1" t="s">
        <v>72</v>
      </c>
      <c r="AL1" s="1" t="s">
        <v>75</v>
      </c>
      <c r="AM1" s="1" t="s">
        <v>453</v>
      </c>
      <c r="AN1" s="1" t="s">
        <v>434</v>
      </c>
      <c r="AP1" s="7" t="s">
        <v>435</v>
      </c>
      <c r="AQ1" s="1" t="s">
        <v>439</v>
      </c>
      <c r="AS1" s="40" t="s">
        <v>0</v>
      </c>
      <c r="AT1" s="1" t="s">
        <v>436</v>
      </c>
      <c r="AU1" s="1" t="s">
        <v>438</v>
      </c>
      <c r="AW1" s="40" t="s">
        <v>78</v>
      </c>
      <c r="AX1" s="1" t="s">
        <v>436</v>
      </c>
      <c r="AY1" s="1" t="s">
        <v>438</v>
      </c>
    </row>
    <row r="2" spans="16:52" x14ac:dyDescent="0.25">
      <c r="P2" t="s">
        <v>262</v>
      </c>
      <c r="Q2" s="21">
        <f>SUMIFS(Opt_uncon!$Q:$Q,Opt_uncon!$A:$A,$P2,Opt_uncon!$C:$C,Q$1)</f>
        <v>71471.962317062644</v>
      </c>
      <c r="R2" s="21">
        <f>SUMIFS(Opt_uncon!$Q:$Q,Opt_uncon!$A:$A,$P2,Opt_uncon!$C:$C,R$1)</f>
        <v>11239.791153278236</v>
      </c>
      <c r="S2" s="21">
        <f>SUMIFS(Opt_uncon!$Q:$Q,Opt_uncon!$A:$A,$P2,Opt_uncon!$C:$C,S$1)</f>
        <v>0</v>
      </c>
      <c r="T2" s="21">
        <f>SUMIFS(Opt_uncon!$Q:$Q,Opt_uncon!$A:$A,$P2,Opt_uncon!$C:$C,T$1)</f>
        <v>0</v>
      </c>
      <c r="U2" s="21">
        <f>SUMIFS(Opt_uncon!$Q:$Q,Opt_uncon!$A:$A,$P2,Opt_uncon!$C:$C,U$1)</f>
        <v>0</v>
      </c>
      <c r="V2" s="21">
        <f>SUMIFS(Opt_uncon!$Q:$Q,Opt_uncon!$A:$A,$P2,Opt_uncon!$C:$C,V$1)</f>
        <v>0</v>
      </c>
      <c r="W2" s="21">
        <f>SUMIFS(Opt_uncon!$Q:$Q,Opt_uncon!$A:$A,$P2,Opt_uncon!$C:$C,W$1)</f>
        <v>0</v>
      </c>
      <c r="X2" s="21">
        <f>SUMIFS(Opt_uncon!$Q:$Q,Opt_uncon!$A:$A,$P2,Opt_uncon!$C:$C,X$1)</f>
        <v>0</v>
      </c>
      <c r="Y2" s="21">
        <f>SUMIFS(Opt_uncon!$Q:$Q,Opt_uncon!$A:$A,$P2,Opt_uncon!$C:$C,Y$1)</f>
        <v>16881.643702260149</v>
      </c>
      <c r="Z2" s="21">
        <f>SUMIFS(Opt_uncon!$Q:$Q,Opt_uncon!$A:$A,$P2,Opt_uncon!$C:$C,Z$1)</f>
        <v>0</v>
      </c>
      <c r="AA2" s="21">
        <f>SUMIFS(Opt_uncon!$Q:$Q,Opt_uncon!$A:$A,$P2,Opt_uncon!$C:$C,AA$1)</f>
        <v>0</v>
      </c>
      <c r="AB2" s="21">
        <f>SUMIFS(Opt_uncon!$Q:$Q,Opt_uncon!$A:$A,$P2,Opt_uncon!$C:$C,AB$1)</f>
        <v>5905.960920247202</v>
      </c>
      <c r="AC2" s="21">
        <f>SUMIFS(Opt_uncon!$Q:$Q,Opt_uncon!$A:$A,$P2,Opt_uncon!$C:$C,AC$1)</f>
        <v>0</v>
      </c>
      <c r="AD2" s="21">
        <f>SUMIFS(Opt_uncon!$Q:$Q,Opt_uncon!$A:$A,$P2,Opt_uncon!$C:$C,AD$1)</f>
        <v>41753.544296147054</v>
      </c>
      <c r="AE2" s="21">
        <f>SUMIFS(Opt_uncon!$Q:$Q,Opt_uncon!$A:$A,$P2,Opt_uncon!$C:$C,AE$1)</f>
        <v>0</v>
      </c>
      <c r="AF2" s="21">
        <f>SUMIFS(Opt_uncon!$Q:$Q,Opt_uncon!$A:$A,$P2,Opt_uncon!$C:$C,AF$1)</f>
        <v>9380.6520790151189</v>
      </c>
      <c r="AG2" s="21">
        <f>SUMIFS(Opt_uncon!$Q:$Q,Opt_uncon!$A:$A,$P2,Opt_uncon!$C:$C,AG$1)</f>
        <v>3764.9057808461826</v>
      </c>
      <c r="AH2" s="21">
        <f>SUMIFS(Opt_uncon!$Q:$Q,Opt_uncon!$A:$A,$P2,Opt_uncon!$C:$C,AH$1)</f>
        <v>425.73868341401305</v>
      </c>
      <c r="AI2" s="21">
        <f>SUMIFS(Opt_uncon!$Q:$Q,Opt_uncon!$A:$A,$P2,Opt_uncon!$C:$C,AI$1)</f>
        <v>2443.7843921676363</v>
      </c>
      <c r="AJ2" s="21">
        <f>SUMIFS(Opt_uncon!$Q:$Q,Opt_uncon!$A:$A,$P2,Opt_uncon!$C:$C,AJ$1)</f>
        <v>0</v>
      </c>
      <c r="AK2" s="21">
        <f>SUMIFS(Opt_uncon!$Q:$Q,Opt_uncon!$A:$A,$P2,Opt_uncon!$C:$C,AK$1)</f>
        <v>16496.887846675934</v>
      </c>
      <c r="AL2" s="21">
        <f>SUMIFS(Opt_uncon!$Q:$Q,Opt_uncon!$A:$A,$P2,Opt_uncon!$C:$C,AL$1)</f>
        <v>0</v>
      </c>
      <c r="AM2" s="79">
        <f t="shared" ref="AM2:AM33" si="0">SUM(Q2:AL2)</f>
        <v>179764.87117111418</v>
      </c>
      <c r="AN2" s="21">
        <f>SUMIFS(Opt_current!Q:Q,Opt_current!A:A,P2)</f>
        <v>912.38999999999987</v>
      </c>
      <c r="AP2" s="8" t="s">
        <v>436</v>
      </c>
      <c r="AQ2" s="21">
        <f>Opt_uncon!S2871</f>
        <v>17970119.497588962</v>
      </c>
      <c r="AS2" s="86" t="s">
        <v>61</v>
      </c>
      <c r="AT2" s="21">
        <f>Opt_uncon!Q2847</f>
        <v>1384729.1896667397</v>
      </c>
      <c r="AU2" s="21">
        <f>Opt_current!Q2847</f>
        <v>726517.95000000019</v>
      </c>
      <c r="AW2" t="s">
        <v>40</v>
      </c>
      <c r="AX2" s="21">
        <f>Opt_uncon!Q2842</f>
        <v>1803328.0999345661</v>
      </c>
      <c r="AY2" s="21">
        <f>Opt_current!Q2842</f>
        <v>1391400.0694220013</v>
      </c>
    </row>
    <row r="3" spans="16:52" x14ac:dyDescent="0.25">
      <c r="P3" t="s">
        <v>263</v>
      </c>
      <c r="Q3" s="21">
        <f>SUMIFS(Opt_uncon!$Q:$Q,Opt_uncon!$A:$A,$P3,Opt_uncon!$C:$C,Q$1)</f>
        <v>69864.760397667778</v>
      </c>
      <c r="R3" s="21">
        <f>SUMIFS(Opt_uncon!$Q:$Q,Opt_uncon!$A:$A,$P3,Opt_uncon!$C:$C,R$1)</f>
        <v>9482.1054757105976</v>
      </c>
      <c r="S3" s="21">
        <f>SUMIFS(Opt_uncon!$Q:$Q,Opt_uncon!$A:$A,$P3,Opt_uncon!$C:$C,S$1)</f>
        <v>0</v>
      </c>
      <c r="T3" s="21">
        <f>SUMIFS(Opt_uncon!$Q:$Q,Opt_uncon!$A:$A,$P3,Opt_uncon!$C:$C,T$1)</f>
        <v>0</v>
      </c>
      <c r="U3" s="21">
        <f>SUMIFS(Opt_uncon!$Q:$Q,Opt_uncon!$A:$A,$P3,Opt_uncon!$C:$C,U$1)</f>
        <v>44.358017414347607</v>
      </c>
      <c r="V3" s="21">
        <f>SUMIFS(Opt_uncon!$Q:$Q,Opt_uncon!$A:$A,$P3,Opt_uncon!$C:$C,V$1)</f>
        <v>0</v>
      </c>
      <c r="W3" s="21">
        <f>SUMIFS(Opt_uncon!$Q:$Q,Opt_uncon!$A:$A,$P3,Opt_uncon!$C:$C,W$1)</f>
        <v>0</v>
      </c>
      <c r="X3" s="21">
        <f>SUMIFS(Opt_uncon!$Q:$Q,Opt_uncon!$A:$A,$P3,Opt_uncon!$C:$C,X$1)</f>
        <v>0</v>
      </c>
      <c r="Y3" s="21">
        <f>SUMIFS(Opt_uncon!$Q:$Q,Opt_uncon!$A:$A,$P3,Opt_uncon!$C:$C,Y$1)</f>
        <v>55965.128840583646</v>
      </c>
      <c r="Z3" s="21">
        <f>SUMIFS(Opt_uncon!$Q:$Q,Opt_uncon!$A:$A,$P3,Opt_uncon!$C:$C,Z$1)</f>
        <v>0</v>
      </c>
      <c r="AA3" s="21">
        <f>SUMIFS(Opt_uncon!$Q:$Q,Opt_uncon!$A:$A,$P3,Opt_uncon!$C:$C,AA$1)</f>
        <v>0</v>
      </c>
      <c r="AB3" s="21">
        <f>SUMIFS(Opt_uncon!$Q:$Q,Opt_uncon!$A:$A,$P3,Opt_uncon!$C:$C,AB$1)</f>
        <v>5768.3224172634427</v>
      </c>
      <c r="AC3" s="21">
        <f>SUMIFS(Opt_uncon!$Q:$Q,Opt_uncon!$A:$A,$P3,Opt_uncon!$C:$C,AC$1)</f>
        <v>0</v>
      </c>
      <c r="AD3" s="21">
        <f>SUMIFS(Opt_uncon!$Q:$Q,Opt_uncon!$A:$A,$P3,Opt_uncon!$C:$C,AD$1)</f>
        <v>76943.214702013123</v>
      </c>
      <c r="AE3" s="21">
        <f>SUMIFS(Opt_uncon!$Q:$Q,Opt_uncon!$A:$A,$P3,Opt_uncon!$C:$C,AE$1)</f>
        <v>0</v>
      </c>
      <c r="AF3" s="21">
        <f>SUMIFS(Opt_uncon!$Q:$Q,Opt_uncon!$A:$A,$P3,Opt_uncon!$C:$C,AF$1)</f>
        <v>9547.782403950072</v>
      </c>
      <c r="AG3" s="21">
        <f>SUMIFS(Opt_uncon!$Q:$Q,Opt_uncon!$A:$A,$P3,Opt_uncon!$C:$C,AG$1)</f>
        <v>4149.8663330634472</v>
      </c>
      <c r="AH3" s="21">
        <f>SUMIFS(Opt_uncon!$Q:$Q,Opt_uncon!$A:$A,$P3,Opt_uncon!$C:$C,AH$1)</f>
        <v>4159.7039426332603</v>
      </c>
      <c r="AI3" s="21">
        <f>SUMIFS(Opt_uncon!$Q:$Q,Opt_uncon!$A:$A,$P3,Opt_uncon!$C:$C,AI$1)</f>
        <v>9811.4489812901666</v>
      </c>
      <c r="AJ3" s="21">
        <f>SUMIFS(Opt_uncon!$Q:$Q,Opt_uncon!$A:$A,$P3,Opt_uncon!$C:$C,AJ$1)</f>
        <v>0</v>
      </c>
      <c r="AK3" s="21">
        <f>SUMIFS(Opt_uncon!$Q:$Q,Opt_uncon!$A:$A,$P3,Opt_uncon!$C:$C,AK$1)</f>
        <v>14746.68641513323</v>
      </c>
      <c r="AL3" s="21">
        <f>SUMIFS(Opt_uncon!$Q:$Q,Opt_uncon!$A:$A,$P3,Opt_uncon!$C:$C,AL$1)</f>
        <v>0</v>
      </c>
      <c r="AM3" s="79">
        <f t="shared" si="0"/>
        <v>260483.37792672313</v>
      </c>
      <c r="AN3" s="21">
        <f>SUMIFS(Opt_current!Q:Q,Opt_current!A:A,P3)</f>
        <v>167262.79623599999</v>
      </c>
      <c r="AP3" s="8" t="s">
        <v>437</v>
      </c>
      <c r="AQ3" s="21">
        <f>Opt_partial!S2871</f>
        <v>17684060.819923881</v>
      </c>
      <c r="AS3" s="85" t="s">
        <v>62</v>
      </c>
      <c r="AT3" s="21">
        <f>Opt_uncon!Q2848</f>
        <v>406285.69395374169</v>
      </c>
      <c r="AU3" s="21">
        <f>Opt_current!Q2848</f>
        <v>484480.75152400008</v>
      </c>
      <c r="AW3" t="s">
        <v>53</v>
      </c>
      <c r="AX3" s="21">
        <f>Opt_uncon!Q2843</f>
        <v>696298.72143655398</v>
      </c>
      <c r="AY3" s="21">
        <f>Opt_current!Q2843</f>
        <v>1175354.6196075189</v>
      </c>
    </row>
    <row r="4" spans="16:52" x14ac:dyDescent="0.25">
      <c r="P4" t="s">
        <v>264</v>
      </c>
      <c r="Q4" s="21">
        <f>SUMIFS(Opt_uncon!$Q:$Q,Opt_uncon!$A:$A,$P4,Opt_uncon!$C:$C,Q$1)</f>
        <v>11944.440379375375</v>
      </c>
      <c r="R4" s="21">
        <f>SUMIFS(Opt_uncon!$Q:$Q,Opt_uncon!$A:$A,$P4,Opt_uncon!$C:$C,R$1)</f>
        <v>8215.5391901181501</v>
      </c>
      <c r="S4" s="21">
        <f>SUMIFS(Opt_uncon!$Q:$Q,Opt_uncon!$A:$A,$P4,Opt_uncon!$C:$C,S$1)</f>
        <v>0</v>
      </c>
      <c r="T4" s="21">
        <f>SUMIFS(Opt_uncon!$Q:$Q,Opt_uncon!$A:$A,$P4,Opt_uncon!$C:$C,T$1)</f>
        <v>0</v>
      </c>
      <c r="U4" s="21">
        <f>SUMIFS(Opt_uncon!$Q:$Q,Opt_uncon!$A:$A,$P4,Opt_uncon!$C:$C,U$1)</f>
        <v>0</v>
      </c>
      <c r="V4" s="21">
        <f>SUMIFS(Opt_uncon!$Q:$Q,Opt_uncon!$A:$A,$P4,Opt_uncon!$C:$C,V$1)</f>
        <v>0</v>
      </c>
      <c r="W4" s="21">
        <f>SUMIFS(Opt_uncon!$Q:$Q,Opt_uncon!$A:$A,$P4,Opt_uncon!$C:$C,W$1)</f>
        <v>0</v>
      </c>
      <c r="X4" s="21">
        <f>SUMIFS(Opt_uncon!$Q:$Q,Opt_uncon!$A:$A,$P4,Opt_uncon!$C:$C,X$1)</f>
        <v>0</v>
      </c>
      <c r="Y4" s="21">
        <f>SUMIFS(Opt_uncon!$Q:$Q,Opt_uncon!$A:$A,$P4,Opt_uncon!$C:$C,Y$1)</f>
        <v>0</v>
      </c>
      <c r="Z4" s="21">
        <f>SUMIFS(Opt_uncon!$Q:$Q,Opt_uncon!$A:$A,$P4,Opt_uncon!$C:$C,Z$1)</f>
        <v>0</v>
      </c>
      <c r="AA4" s="21">
        <f>SUMIFS(Opt_uncon!$Q:$Q,Opt_uncon!$A:$A,$P4,Opt_uncon!$C:$C,AA$1)</f>
        <v>0</v>
      </c>
      <c r="AB4" s="21">
        <f>SUMIFS(Opt_uncon!$Q:$Q,Opt_uncon!$A:$A,$P4,Opt_uncon!$C:$C,AB$1)</f>
        <v>4003.5331358598187</v>
      </c>
      <c r="AC4" s="21">
        <f>SUMIFS(Opt_uncon!$Q:$Q,Opt_uncon!$A:$A,$P4,Opt_uncon!$C:$C,AC$1)</f>
        <v>0</v>
      </c>
      <c r="AD4" s="21">
        <f>SUMIFS(Opt_uncon!$Q:$Q,Opt_uncon!$A:$A,$P4,Opt_uncon!$C:$C,AD$1)</f>
        <v>0</v>
      </c>
      <c r="AE4" s="21">
        <f>SUMIFS(Opt_uncon!$Q:$Q,Opt_uncon!$A:$A,$P4,Opt_uncon!$C:$C,AE$1)</f>
        <v>0</v>
      </c>
      <c r="AF4" s="21">
        <f>SUMIFS(Opt_uncon!$Q:$Q,Opt_uncon!$A:$A,$P4,Opt_uncon!$C:$C,AF$1)</f>
        <v>5890.0006328313157</v>
      </c>
      <c r="AG4" s="21">
        <f>SUMIFS(Opt_uncon!$Q:$Q,Opt_uncon!$A:$A,$P4,Opt_uncon!$C:$C,AG$1)</f>
        <v>4000.2841179276024</v>
      </c>
      <c r="AH4" s="21">
        <f>SUMIFS(Opt_uncon!$Q:$Q,Opt_uncon!$A:$A,$P4,Opt_uncon!$C:$C,AH$1)</f>
        <v>1922.0212389874175</v>
      </c>
      <c r="AI4" s="21">
        <f>SUMIFS(Opt_uncon!$Q:$Q,Opt_uncon!$A:$A,$P4,Opt_uncon!$C:$C,AI$1)</f>
        <v>4747.0238427180502</v>
      </c>
      <c r="AJ4" s="21">
        <f>SUMIFS(Opt_uncon!$Q:$Q,Opt_uncon!$A:$A,$P4,Opt_uncon!$C:$C,AJ$1)</f>
        <v>0</v>
      </c>
      <c r="AK4" s="21">
        <f>SUMIFS(Opt_uncon!$Q:$Q,Opt_uncon!$A:$A,$P4,Opt_uncon!$C:$C,AK$1)</f>
        <v>11319.103599602817</v>
      </c>
      <c r="AL4" s="21">
        <f>SUMIFS(Opt_uncon!$Q:$Q,Opt_uncon!$A:$A,$P4,Opt_uncon!$C:$C,AL$1)</f>
        <v>0</v>
      </c>
      <c r="AM4" s="79">
        <f t="shared" si="0"/>
        <v>52041.946137420542</v>
      </c>
      <c r="AN4" s="21">
        <f>SUMIFS(Opt_current!Q:Q,Opt_current!A:A,P4)</f>
        <v>145659.69829299999</v>
      </c>
      <c r="AP4" s="8" t="s">
        <v>438</v>
      </c>
      <c r="AQ4" s="21">
        <f>Opt_current!S2871</f>
        <v>11136074.312283153</v>
      </c>
      <c r="AS4" t="s">
        <v>63</v>
      </c>
      <c r="AT4" s="21">
        <f>Opt_uncon!Q2849</f>
        <v>0</v>
      </c>
      <c r="AU4" s="21">
        <f>Opt_current!Q2849</f>
        <v>60893.967854002178</v>
      </c>
      <c r="AW4" t="s">
        <v>60</v>
      </c>
      <c r="AX4" s="21">
        <f>Opt_uncon!Q2844</f>
        <v>1285466.7305206247</v>
      </c>
      <c r="AY4" s="21">
        <f>Opt_current!Q2844</f>
        <v>1259749.324198344</v>
      </c>
    </row>
    <row r="5" spans="16:52" x14ac:dyDescent="0.25">
      <c r="P5" t="s">
        <v>265</v>
      </c>
      <c r="Q5" s="21">
        <f>SUMIFS(Opt_uncon!$Q:$Q,Opt_uncon!$A:$A,$P5,Opt_uncon!$C:$C,Q$1)</f>
        <v>31953.063654542169</v>
      </c>
      <c r="R5" s="21">
        <f>SUMIFS(Opt_uncon!$Q:$Q,Opt_uncon!$A:$A,$P5,Opt_uncon!$C:$C,R$1)</f>
        <v>6785.4142324476206</v>
      </c>
      <c r="S5" s="21">
        <f>SUMIFS(Opt_uncon!$Q:$Q,Opt_uncon!$A:$A,$P5,Opt_uncon!$C:$C,S$1)</f>
        <v>0</v>
      </c>
      <c r="T5" s="21">
        <f>SUMIFS(Opt_uncon!$Q:$Q,Opt_uncon!$A:$A,$P5,Opt_uncon!$C:$C,T$1)</f>
        <v>0</v>
      </c>
      <c r="U5" s="21">
        <f>SUMIFS(Opt_uncon!$Q:$Q,Opt_uncon!$A:$A,$P5,Opt_uncon!$C:$C,U$1)</f>
        <v>0</v>
      </c>
      <c r="V5" s="21">
        <f>SUMIFS(Opt_uncon!$Q:$Q,Opt_uncon!$A:$A,$P5,Opt_uncon!$C:$C,V$1)</f>
        <v>0</v>
      </c>
      <c r="W5" s="21">
        <f>SUMIFS(Opt_uncon!$Q:$Q,Opt_uncon!$A:$A,$P5,Opt_uncon!$C:$C,W$1)</f>
        <v>0</v>
      </c>
      <c r="X5" s="21">
        <f>SUMIFS(Opt_uncon!$Q:$Q,Opt_uncon!$A:$A,$P5,Opt_uncon!$C:$C,X$1)</f>
        <v>0</v>
      </c>
      <c r="Y5" s="21">
        <f>SUMIFS(Opt_uncon!$Q:$Q,Opt_uncon!$A:$A,$P5,Opt_uncon!$C:$C,Y$1)</f>
        <v>10156.622888068207</v>
      </c>
      <c r="Z5" s="21">
        <f>SUMIFS(Opt_uncon!$Q:$Q,Opt_uncon!$A:$A,$P5,Opt_uncon!$C:$C,Z$1)</f>
        <v>0</v>
      </c>
      <c r="AA5" s="21">
        <f>SUMIFS(Opt_uncon!$Q:$Q,Opt_uncon!$A:$A,$P5,Opt_uncon!$C:$C,AA$1)</f>
        <v>0</v>
      </c>
      <c r="AB5" s="21">
        <f>SUMIFS(Opt_uncon!$Q:$Q,Opt_uncon!$A:$A,$P5,Opt_uncon!$C:$C,AB$1)</f>
        <v>2514.7349842258095</v>
      </c>
      <c r="AC5" s="21">
        <f>SUMIFS(Opt_uncon!$Q:$Q,Opt_uncon!$A:$A,$P5,Opt_uncon!$C:$C,AC$1)</f>
        <v>0</v>
      </c>
      <c r="AD5" s="21">
        <f>SUMIFS(Opt_uncon!$Q:$Q,Opt_uncon!$A:$A,$P5,Opt_uncon!$C:$C,AD$1)</f>
        <v>24138.96261763759</v>
      </c>
      <c r="AE5" s="21">
        <f>SUMIFS(Opt_uncon!$Q:$Q,Opt_uncon!$A:$A,$P5,Opt_uncon!$C:$C,AE$1)</f>
        <v>0</v>
      </c>
      <c r="AF5" s="21">
        <f>SUMIFS(Opt_uncon!$Q:$Q,Opt_uncon!$A:$A,$P5,Opt_uncon!$C:$C,AF$1)</f>
        <v>5518.8198674161158</v>
      </c>
      <c r="AG5" s="21">
        <f>SUMIFS(Opt_uncon!$Q:$Q,Opt_uncon!$A:$A,$P5,Opt_uncon!$C:$C,AG$1)</f>
        <v>3412.1680295569799</v>
      </c>
      <c r="AH5" s="21">
        <f>SUMIFS(Opt_uncon!$Q:$Q,Opt_uncon!$A:$A,$P5,Opt_uncon!$C:$C,AH$1)</f>
        <v>0</v>
      </c>
      <c r="AI5" s="21">
        <f>SUMIFS(Opt_uncon!$Q:$Q,Opt_uncon!$A:$A,$P5,Opt_uncon!$C:$C,AI$1)</f>
        <v>0</v>
      </c>
      <c r="AJ5" s="21">
        <f>SUMIFS(Opt_uncon!$Q:$Q,Opt_uncon!$A:$A,$P5,Opt_uncon!$C:$C,AJ$1)</f>
        <v>0</v>
      </c>
      <c r="AK5" s="21">
        <f>SUMIFS(Opt_uncon!$Q:$Q,Opt_uncon!$A:$A,$P5,Opt_uncon!$C:$C,AK$1)</f>
        <v>9568.126134450953</v>
      </c>
      <c r="AL5" s="21">
        <f>SUMIFS(Opt_uncon!$Q:$Q,Opt_uncon!$A:$A,$P5,Opt_uncon!$C:$C,AL$1)</f>
        <v>0</v>
      </c>
      <c r="AM5" s="79">
        <f t="shared" si="0"/>
        <v>94047.912408345452</v>
      </c>
      <c r="AN5" s="21">
        <f>SUMIFS(Opt_current!Q:Q,Opt_current!A:A,P5)</f>
        <v>141289.74068000002</v>
      </c>
      <c r="AS5" t="s">
        <v>64</v>
      </c>
      <c r="AT5" s="21">
        <f>Opt_uncon!Q2850</f>
        <v>0</v>
      </c>
      <c r="AU5" s="21">
        <f>Opt_current!Q2850</f>
        <v>0</v>
      </c>
      <c r="AW5" t="s">
        <v>338</v>
      </c>
      <c r="AX5" s="21">
        <f>Opt_uncon!Q2845</f>
        <v>930493.08773526025</v>
      </c>
      <c r="AY5" s="21">
        <f>Opt_current!Q2845</f>
        <v>889081.39856000035</v>
      </c>
    </row>
    <row r="6" spans="16:52" ht="13" x14ac:dyDescent="0.25">
      <c r="P6" t="s">
        <v>266</v>
      </c>
      <c r="Q6" s="21">
        <f>SUMIFS(Opt_uncon!$Q:$Q,Opt_uncon!$A:$A,$P6,Opt_uncon!$C:$C,Q$1)</f>
        <v>18929.072830910107</v>
      </c>
      <c r="R6" s="21">
        <f>SUMIFS(Opt_uncon!$Q:$Q,Opt_uncon!$A:$A,$P6,Opt_uncon!$C:$C,R$1)</f>
        <v>8050.0595743846261</v>
      </c>
      <c r="S6" s="21">
        <f>SUMIFS(Opt_uncon!$Q:$Q,Opt_uncon!$A:$A,$P6,Opt_uncon!$C:$C,S$1)</f>
        <v>0</v>
      </c>
      <c r="T6" s="21">
        <f>SUMIFS(Opt_uncon!$Q:$Q,Opt_uncon!$A:$A,$P6,Opt_uncon!$C:$C,T$1)</f>
        <v>0</v>
      </c>
      <c r="U6" s="21">
        <f>SUMIFS(Opt_uncon!$Q:$Q,Opt_uncon!$A:$A,$P6,Opt_uncon!$C:$C,U$1)</f>
        <v>0</v>
      </c>
      <c r="V6" s="21">
        <f>SUMIFS(Opt_uncon!$Q:$Q,Opt_uncon!$A:$A,$P6,Opt_uncon!$C:$C,V$1)</f>
        <v>0</v>
      </c>
      <c r="W6" s="21">
        <f>SUMIFS(Opt_uncon!$Q:$Q,Opt_uncon!$A:$A,$P6,Opt_uncon!$C:$C,W$1)</f>
        <v>0</v>
      </c>
      <c r="X6" s="21">
        <f>SUMIFS(Opt_uncon!$Q:$Q,Opt_uncon!$A:$A,$P6,Opt_uncon!$C:$C,X$1)</f>
        <v>0</v>
      </c>
      <c r="Y6" s="21">
        <f>SUMIFS(Opt_uncon!$Q:$Q,Opt_uncon!$A:$A,$P6,Opt_uncon!$C:$C,Y$1)</f>
        <v>11485.689872156356</v>
      </c>
      <c r="Z6" s="21">
        <f>SUMIFS(Opt_uncon!$Q:$Q,Opt_uncon!$A:$A,$P6,Opt_uncon!$C:$C,Z$1)</f>
        <v>0</v>
      </c>
      <c r="AA6" s="21">
        <f>SUMIFS(Opt_uncon!$Q:$Q,Opt_uncon!$A:$A,$P6,Opt_uncon!$C:$C,AA$1)</f>
        <v>0</v>
      </c>
      <c r="AB6" s="21">
        <f>SUMIFS(Opt_uncon!$Q:$Q,Opt_uncon!$A:$A,$P6,Opt_uncon!$C:$C,AB$1)</f>
        <v>4868.5550957399673</v>
      </c>
      <c r="AC6" s="21">
        <f>SUMIFS(Opt_uncon!$Q:$Q,Opt_uncon!$A:$A,$P6,Opt_uncon!$C:$C,AC$1)</f>
        <v>0</v>
      </c>
      <c r="AD6" s="21">
        <f>SUMIFS(Opt_uncon!$Q:$Q,Opt_uncon!$A:$A,$P6,Opt_uncon!$C:$C,AD$1)</f>
        <v>22992.304825292049</v>
      </c>
      <c r="AE6" s="21">
        <f>SUMIFS(Opt_uncon!$Q:$Q,Opt_uncon!$A:$A,$P6,Opt_uncon!$C:$C,AE$1)</f>
        <v>0</v>
      </c>
      <c r="AF6" s="21">
        <f>SUMIFS(Opt_uncon!$Q:$Q,Opt_uncon!$A:$A,$P6,Opt_uncon!$C:$C,AF$1)</f>
        <v>8163.8126457670623</v>
      </c>
      <c r="AG6" s="21">
        <f>SUMIFS(Opt_uncon!$Q:$Q,Opt_uncon!$A:$A,$P6,Opt_uncon!$C:$C,AG$1)</f>
        <v>3799.4345425036427</v>
      </c>
      <c r="AH6" s="21">
        <f>SUMIFS(Opt_uncon!$Q:$Q,Opt_uncon!$A:$A,$P6,Opt_uncon!$C:$C,AH$1)</f>
        <v>1832.2822598084861</v>
      </c>
      <c r="AI6" s="21">
        <f>SUMIFS(Opt_uncon!$Q:$Q,Opt_uncon!$A:$A,$P6,Opt_uncon!$C:$C,AI$1)</f>
        <v>5216.3537150811308</v>
      </c>
      <c r="AJ6" s="21">
        <f>SUMIFS(Opt_uncon!$Q:$Q,Opt_uncon!$A:$A,$P6,Opt_uncon!$C:$C,AJ$1)</f>
        <v>0</v>
      </c>
      <c r="AK6" s="21">
        <f>SUMIFS(Opt_uncon!$Q:$Q,Opt_uncon!$A:$A,$P6,Opt_uncon!$C:$C,AK$1)</f>
        <v>12717.3054809491</v>
      </c>
      <c r="AL6" s="21">
        <f>SUMIFS(Opt_uncon!$Q:$Q,Opt_uncon!$A:$A,$P6,Opt_uncon!$C:$C,AL$1)</f>
        <v>0</v>
      </c>
      <c r="AM6" s="79">
        <f t="shared" si="0"/>
        <v>98054.870842592529</v>
      </c>
      <c r="AN6" s="21">
        <f>SUMIFS(Opt_current!Q:Q,Opt_current!A:A,P6)</f>
        <v>89536.125942351588</v>
      </c>
      <c r="AS6" t="s">
        <v>330</v>
      </c>
      <c r="AT6" s="21">
        <f>Opt_uncon!Q2851</f>
        <v>4544.4463166999121</v>
      </c>
      <c r="AU6" s="21">
        <f>Opt_current!Q2851</f>
        <v>3000.0000009999999</v>
      </c>
      <c r="AW6" s="88"/>
      <c r="AX6" s="89" t="s">
        <v>436</v>
      </c>
      <c r="AY6" s="89" t="s">
        <v>438</v>
      </c>
      <c r="AZ6" s="89" t="s">
        <v>455</v>
      </c>
    </row>
    <row r="7" spans="16:52" ht="13" x14ac:dyDescent="0.25">
      <c r="P7" t="s">
        <v>267</v>
      </c>
      <c r="Q7" s="21">
        <f>SUMIFS(Opt_uncon!$Q:$Q,Opt_uncon!$A:$A,$P7,Opt_uncon!$C:$C,Q$1)</f>
        <v>19946.280566404894</v>
      </c>
      <c r="R7" s="21">
        <f>SUMIFS(Opt_uncon!$Q:$Q,Opt_uncon!$A:$A,$P7,Opt_uncon!$C:$C,R$1)</f>
        <v>6551.1358264376349</v>
      </c>
      <c r="S7" s="21">
        <f>SUMIFS(Opt_uncon!$Q:$Q,Opt_uncon!$A:$A,$P7,Opt_uncon!$C:$C,S$1)</f>
        <v>0</v>
      </c>
      <c r="T7" s="21">
        <f>SUMIFS(Opt_uncon!$Q:$Q,Opt_uncon!$A:$A,$P7,Opt_uncon!$C:$C,T$1)</f>
        <v>0</v>
      </c>
      <c r="U7" s="21">
        <f>SUMIFS(Opt_uncon!$Q:$Q,Opt_uncon!$A:$A,$P7,Opt_uncon!$C:$C,U$1)</f>
        <v>0</v>
      </c>
      <c r="V7" s="21">
        <f>SUMIFS(Opt_uncon!$Q:$Q,Opt_uncon!$A:$A,$P7,Opt_uncon!$C:$C,V$1)</f>
        <v>0</v>
      </c>
      <c r="W7" s="21">
        <f>SUMIFS(Opt_uncon!$Q:$Q,Opt_uncon!$A:$A,$P7,Opt_uncon!$C:$C,W$1)</f>
        <v>0</v>
      </c>
      <c r="X7" s="21">
        <f>SUMIFS(Opt_uncon!$Q:$Q,Opt_uncon!$A:$A,$P7,Opt_uncon!$C:$C,X$1)</f>
        <v>0</v>
      </c>
      <c r="Y7" s="21">
        <f>SUMIFS(Opt_uncon!$Q:$Q,Opt_uncon!$A:$A,$P7,Opt_uncon!$C:$C,Y$1)</f>
        <v>16702.051446541347</v>
      </c>
      <c r="Z7" s="21">
        <f>SUMIFS(Opt_uncon!$Q:$Q,Opt_uncon!$A:$A,$P7,Opt_uncon!$C:$C,Z$1)</f>
        <v>0</v>
      </c>
      <c r="AA7" s="21">
        <f>SUMIFS(Opt_uncon!$Q:$Q,Opt_uncon!$A:$A,$P7,Opt_uncon!$C:$C,AA$1)</f>
        <v>0</v>
      </c>
      <c r="AB7" s="21">
        <f>SUMIFS(Opt_uncon!$Q:$Q,Opt_uncon!$A:$A,$P7,Opt_uncon!$C:$C,AB$1)</f>
        <v>4298.2849126421825</v>
      </c>
      <c r="AC7" s="21">
        <f>SUMIFS(Opt_uncon!$Q:$Q,Opt_uncon!$A:$A,$P7,Opt_uncon!$C:$C,AC$1)</f>
        <v>0</v>
      </c>
      <c r="AD7" s="21">
        <f>SUMIFS(Opt_uncon!$Q:$Q,Opt_uncon!$A:$A,$P7,Opt_uncon!$C:$C,AD$1)</f>
        <v>32814.841655474396</v>
      </c>
      <c r="AE7" s="21">
        <f>SUMIFS(Opt_uncon!$Q:$Q,Opt_uncon!$A:$A,$P7,Opt_uncon!$C:$C,AE$1)</f>
        <v>0</v>
      </c>
      <c r="AF7" s="21">
        <f>SUMIFS(Opt_uncon!$Q:$Q,Opt_uncon!$A:$A,$P7,Opt_uncon!$C:$C,AF$1)</f>
        <v>7939.8927598859682</v>
      </c>
      <c r="AG7" s="21">
        <f>SUMIFS(Opt_uncon!$Q:$Q,Opt_uncon!$A:$A,$P7,Opt_uncon!$C:$C,AG$1)</f>
        <v>3319.7892040266956</v>
      </c>
      <c r="AH7" s="21">
        <f>SUMIFS(Opt_uncon!$Q:$Q,Opt_uncon!$A:$A,$P7,Opt_uncon!$C:$C,AH$1)</f>
        <v>966.56901160718098</v>
      </c>
      <c r="AI7" s="21">
        <f>SUMIFS(Opt_uncon!$Q:$Q,Opt_uncon!$A:$A,$P7,Opt_uncon!$C:$C,AI$1)</f>
        <v>3210.0810655547834</v>
      </c>
      <c r="AJ7" s="21">
        <f>SUMIFS(Opt_uncon!$Q:$Q,Opt_uncon!$A:$A,$P7,Opt_uncon!$C:$C,AJ$1)</f>
        <v>0</v>
      </c>
      <c r="AK7" s="21">
        <f>SUMIFS(Opt_uncon!$Q:$Q,Opt_uncon!$A:$A,$P7,Opt_uncon!$C:$C,AK$1)</f>
        <v>11508.717477345519</v>
      </c>
      <c r="AL7" s="21">
        <f>SUMIFS(Opt_uncon!$Q:$Q,Opt_uncon!$A:$A,$P7,Opt_uncon!$C:$C,AL$1)</f>
        <v>0</v>
      </c>
      <c r="AM7" s="79">
        <f t="shared" si="0"/>
        <v>107257.64392592061</v>
      </c>
      <c r="AN7" s="21">
        <f>SUMIFS(Opt_current!Q:Q,Opt_current!A:A,P7)</f>
        <v>255333.93656026403</v>
      </c>
      <c r="AS7" t="s">
        <v>331</v>
      </c>
      <c r="AT7" s="21">
        <f>Opt_uncon!Q2852</f>
        <v>7768.769997384512</v>
      </c>
      <c r="AU7" s="21">
        <f>Opt_current!Q2852</f>
        <v>76507.400042999987</v>
      </c>
      <c r="AW7" s="88" t="str">
        <f>AW2</f>
        <v>FiFi</v>
      </c>
      <c r="AX7" s="90">
        <f>AX2/1000</f>
        <v>1803.3280999345661</v>
      </c>
      <c r="AY7" s="90">
        <f>AY2/1000</f>
        <v>1391.4000694220013</v>
      </c>
      <c r="AZ7" s="91">
        <f>AX7-AY7</f>
        <v>411.92803051256487</v>
      </c>
    </row>
    <row r="8" spans="16:52" ht="13" x14ac:dyDescent="0.3">
      <c r="P8" t="s">
        <v>268</v>
      </c>
      <c r="Q8" s="21">
        <f>SUMIFS(Opt_uncon!$Q:$Q,Opt_uncon!$A:$A,$P8,Opt_uncon!$C:$C,Q$1)</f>
        <v>50408.300944766597</v>
      </c>
      <c r="R8" s="21">
        <f>SUMIFS(Opt_uncon!$Q:$Q,Opt_uncon!$A:$A,$P8,Opt_uncon!$C:$C,R$1)</f>
        <v>10434.397924351195</v>
      </c>
      <c r="S8" s="21">
        <f>SUMIFS(Opt_uncon!$Q:$Q,Opt_uncon!$A:$A,$P8,Opt_uncon!$C:$C,S$1)</f>
        <v>0</v>
      </c>
      <c r="T8" s="21">
        <f>SUMIFS(Opt_uncon!$Q:$Q,Opt_uncon!$A:$A,$P8,Opt_uncon!$C:$C,T$1)</f>
        <v>0</v>
      </c>
      <c r="U8" s="21">
        <f>SUMIFS(Opt_uncon!$Q:$Q,Opt_uncon!$A:$A,$P8,Opt_uncon!$C:$C,U$1)</f>
        <v>389.51734649846622</v>
      </c>
      <c r="V8" s="21">
        <f>SUMIFS(Opt_uncon!$Q:$Q,Opt_uncon!$A:$A,$P8,Opt_uncon!$C:$C,V$1)</f>
        <v>505.42585628096322</v>
      </c>
      <c r="W8" s="21">
        <f>SUMIFS(Opt_uncon!$Q:$Q,Opt_uncon!$A:$A,$P8,Opt_uncon!$C:$C,W$1)</f>
        <v>0</v>
      </c>
      <c r="X8" s="21">
        <f>SUMIFS(Opt_uncon!$Q:$Q,Opt_uncon!$A:$A,$P8,Opt_uncon!$C:$C,X$1)</f>
        <v>0</v>
      </c>
      <c r="Y8" s="21">
        <f>SUMIFS(Opt_uncon!$Q:$Q,Opt_uncon!$A:$A,$P8,Opt_uncon!$C:$C,Y$1)</f>
        <v>0</v>
      </c>
      <c r="Z8" s="21">
        <f>SUMIFS(Opt_uncon!$Q:$Q,Opt_uncon!$A:$A,$P8,Opt_uncon!$C:$C,Z$1)</f>
        <v>0</v>
      </c>
      <c r="AA8" s="21">
        <f>SUMIFS(Opt_uncon!$Q:$Q,Opt_uncon!$A:$A,$P8,Opt_uncon!$C:$C,AA$1)</f>
        <v>0</v>
      </c>
      <c r="AB8" s="21">
        <f>SUMIFS(Opt_uncon!$Q:$Q,Opt_uncon!$A:$A,$P8,Opt_uncon!$C:$C,AB$1)</f>
        <v>2416.3084009403974</v>
      </c>
      <c r="AC8" s="21">
        <f>SUMIFS(Opt_uncon!$Q:$Q,Opt_uncon!$A:$A,$P8,Opt_uncon!$C:$C,AC$1)</f>
        <v>0</v>
      </c>
      <c r="AD8" s="21">
        <f>SUMIFS(Opt_uncon!$Q:$Q,Opt_uncon!$A:$A,$P8,Opt_uncon!$C:$C,AD$1)</f>
        <v>0</v>
      </c>
      <c r="AE8" s="21">
        <f>SUMIFS(Opt_uncon!$Q:$Q,Opt_uncon!$A:$A,$P8,Opt_uncon!$C:$C,AE$1)</f>
        <v>0</v>
      </c>
      <c r="AF8" s="21">
        <f>SUMIFS(Opt_uncon!$Q:$Q,Opt_uncon!$A:$A,$P8,Opt_uncon!$C:$C,AF$1)</f>
        <v>4660.1025862937786</v>
      </c>
      <c r="AG8" s="21">
        <f>SUMIFS(Opt_uncon!$Q:$Q,Opt_uncon!$A:$A,$P8,Opt_uncon!$C:$C,AG$1)</f>
        <v>3652.5923383504446</v>
      </c>
      <c r="AH8" s="21">
        <f>SUMIFS(Opt_uncon!$Q:$Q,Opt_uncon!$A:$A,$P8,Opt_uncon!$C:$C,AH$1)</f>
        <v>1141.1763960233793</v>
      </c>
      <c r="AI8" s="21">
        <f>SUMIFS(Opt_uncon!$Q:$Q,Opt_uncon!$A:$A,$P8,Opt_uncon!$C:$C,AI$1)</f>
        <v>3562.6766216197357</v>
      </c>
      <c r="AJ8" s="21">
        <f>SUMIFS(Opt_uncon!$Q:$Q,Opt_uncon!$A:$A,$P8,Opt_uncon!$C:$C,AJ$1)</f>
        <v>0</v>
      </c>
      <c r="AK8" s="21">
        <f>SUMIFS(Opt_uncon!$Q:$Q,Opt_uncon!$A:$A,$P8,Opt_uncon!$C:$C,AK$1)</f>
        <v>11843.423659522503</v>
      </c>
      <c r="AL8" s="21">
        <f>SUMIFS(Opt_uncon!$Q:$Q,Opt_uncon!$A:$A,$P8,Opt_uncon!$C:$C,AL$1)</f>
        <v>0</v>
      </c>
      <c r="AM8" s="79">
        <f t="shared" si="0"/>
        <v>89013.92207464746</v>
      </c>
      <c r="AN8" s="21">
        <f>SUMIFS(Opt_current!Q:Q,Opt_current!A:A,P8)</f>
        <v>29802.471342126773</v>
      </c>
      <c r="AP8" s="7"/>
      <c r="AQ8" s="1"/>
      <c r="AS8" t="s">
        <v>74</v>
      </c>
      <c r="AT8" s="21">
        <f>Opt_uncon!Q2853</f>
        <v>0</v>
      </c>
      <c r="AU8" s="21">
        <f>Opt_current!Q2853</f>
        <v>39999.999999999971</v>
      </c>
      <c r="AW8" s="88" t="str">
        <f t="shared" ref="AW8:AW10" si="1">AW3</f>
        <v>CoFi</v>
      </c>
      <c r="AX8" s="90">
        <f t="shared" ref="AX8:AY8" si="2">AX3/1000</f>
        <v>696.29872143655393</v>
      </c>
      <c r="AY8" s="90">
        <f t="shared" si="2"/>
        <v>1175.354619607519</v>
      </c>
      <c r="AZ8" s="91">
        <f t="shared" ref="AZ8:AZ10" si="3">AX8-AY8</f>
        <v>-479.05589817096507</v>
      </c>
    </row>
    <row r="9" spans="16:52" ht="13" x14ac:dyDescent="0.25">
      <c r="P9" t="s">
        <v>269</v>
      </c>
      <c r="Q9" s="21">
        <f>SUMIFS(Opt_uncon!$Q:$Q,Opt_uncon!$A:$A,$P9,Opt_uncon!$C:$C,Q$1)</f>
        <v>41982.615335808201</v>
      </c>
      <c r="R9" s="21">
        <f>SUMIFS(Opt_uncon!$Q:$Q,Opt_uncon!$A:$A,$P9,Opt_uncon!$C:$C,R$1)</f>
        <v>8372.6404505881073</v>
      </c>
      <c r="S9" s="21">
        <f>SUMIFS(Opt_uncon!$Q:$Q,Opt_uncon!$A:$A,$P9,Opt_uncon!$C:$C,S$1)</f>
        <v>0</v>
      </c>
      <c r="T9" s="21">
        <f>SUMIFS(Opt_uncon!$Q:$Q,Opt_uncon!$A:$A,$P9,Opt_uncon!$C:$C,T$1)</f>
        <v>0</v>
      </c>
      <c r="U9" s="21">
        <f>SUMIFS(Opt_uncon!$Q:$Q,Opt_uncon!$A:$A,$P9,Opt_uncon!$C:$C,U$1)</f>
        <v>0</v>
      </c>
      <c r="V9" s="21">
        <f>SUMIFS(Opt_uncon!$Q:$Q,Opt_uncon!$A:$A,$P9,Opt_uncon!$C:$C,V$1)</f>
        <v>0</v>
      </c>
      <c r="W9" s="21">
        <f>SUMIFS(Opt_uncon!$Q:$Q,Opt_uncon!$A:$A,$P9,Opt_uncon!$C:$C,W$1)</f>
        <v>0</v>
      </c>
      <c r="X9" s="21">
        <f>SUMIFS(Opt_uncon!$Q:$Q,Opt_uncon!$A:$A,$P9,Opt_uncon!$C:$C,X$1)</f>
        <v>0</v>
      </c>
      <c r="Y9" s="21">
        <f>SUMIFS(Opt_uncon!$Q:$Q,Opt_uncon!$A:$A,$P9,Opt_uncon!$C:$C,Y$1)</f>
        <v>41398.602532437057</v>
      </c>
      <c r="Z9" s="21">
        <f>SUMIFS(Opt_uncon!$Q:$Q,Opt_uncon!$A:$A,$P9,Opt_uncon!$C:$C,Z$1)</f>
        <v>0</v>
      </c>
      <c r="AA9" s="21">
        <f>SUMIFS(Opt_uncon!$Q:$Q,Opt_uncon!$A:$A,$P9,Opt_uncon!$C:$C,AA$1)</f>
        <v>0</v>
      </c>
      <c r="AB9" s="21">
        <f>SUMIFS(Opt_uncon!$Q:$Q,Opt_uncon!$A:$A,$P9,Opt_uncon!$C:$C,AB$1)</f>
        <v>5956.9883034232917</v>
      </c>
      <c r="AC9" s="21">
        <f>SUMIFS(Opt_uncon!$Q:$Q,Opt_uncon!$A:$A,$P9,Opt_uncon!$C:$C,AC$1)</f>
        <v>0</v>
      </c>
      <c r="AD9" s="21">
        <f>SUMIFS(Opt_uncon!$Q:$Q,Opt_uncon!$A:$A,$P9,Opt_uncon!$C:$C,AD$1)</f>
        <v>40337.34874154842</v>
      </c>
      <c r="AE9" s="21">
        <f>SUMIFS(Opt_uncon!$Q:$Q,Opt_uncon!$A:$A,$P9,Opt_uncon!$C:$C,AE$1)</f>
        <v>0</v>
      </c>
      <c r="AF9" s="21">
        <f>SUMIFS(Opt_uncon!$Q:$Q,Opt_uncon!$A:$A,$P9,Opt_uncon!$C:$C,AF$1)</f>
        <v>7101.1574676084601</v>
      </c>
      <c r="AG9" s="21">
        <f>SUMIFS(Opt_uncon!$Q:$Q,Opt_uncon!$A:$A,$P9,Opt_uncon!$C:$C,AG$1)</f>
        <v>3756.3130188547611</v>
      </c>
      <c r="AH9" s="21">
        <f>SUMIFS(Opt_uncon!$Q:$Q,Opt_uncon!$A:$A,$P9,Opt_uncon!$C:$C,AH$1)</f>
        <v>2218.9707572344655</v>
      </c>
      <c r="AI9" s="21">
        <f>SUMIFS(Opt_uncon!$Q:$Q,Opt_uncon!$A:$A,$P9,Opt_uncon!$C:$C,AI$1)</f>
        <v>5791.500905079216</v>
      </c>
      <c r="AJ9" s="21">
        <f>SUMIFS(Opt_uncon!$Q:$Q,Opt_uncon!$A:$A,$P9,Opt_uncon!$C:$C,AJ$1)</f>
        <v>0</v>
      </c>
      <c r="AK9" s="21">
        <f>SUMIFS(Opt_uncon!$Q:$Q,Opt_uncon!$A:$A,$P9,Opt_uncon!$C:$C,AK$1)</f>
        <v>12797.11527499678</v>
      </c>
      <c r="AL9" s="21">
        <f>SUMIFS(Opt_uncon!$Q:$Q,Opt_uncon!$A:$A,$P9,Opt_uncon!$C:$C,AL$1)</f>
        <v>0</v>
      </c>
      <c r="AM9" s="79">
        <f t="shared" si="0"/>
        <v>169713.25278757876</v>
      </c>
      <c r="AN9" s="21">
        <f>SUMIFS(Opt_current!Q:Q,Opt_current!A:A,P9)</f>
        <v>97717.923124527049</v>
      </c>
      <c r="AQ9" s="21"/>
      <c r="AS9" t="s">
        <v>329</v>
      </c>
      <c r="AT9" s="21">
        <f>Opt_uncon!Q2854</f>
        <v>0</v>
      </c>
      <c r="AU9" s="21">
        <f>Opt_current!Q2854</f>
        <v>0</v>
      </c>
      <c r="AW9" s="88" t="str">
        <f t="shared" si="1"/>
        <v>ReFi</v>
      </c>
      <c r="AX9" s="90">
        <f t="shared" ref="AX9:AY9" si="4">AX4/1000</f>
        <v>1285.4667305206247</v>
      </c>
      <c r="AY9" s="90">
        <f t="shared" si="4"/>
        <v>1259.7493241983441</v>
      </c>
      <c r="AZ9" s="91">
        <f t="shared" si="3"/>
        <v>25.717406322280567</v>
      </c>
    </row>
    <row r="10" spans="16:52" ht="13" x14ac:dyDescent="0.25">
      <c r="P10" t="s">
        <v>270</v>
      </c>
      <c r="Q10" s="21">
        <f>SUMIFS(Opt_uncon!$Q:$Q,Opt_uncon!$A:$A,$P10,Opt_uncon!$C:$C,Q$1)</f>
        <v>11280.910826242465</v>
      </c>
      <c r="R10" s="21">
        <f>SUMIFS(Opt_uncon!$Q:$Q,Opt_uncon!$A:$A,$P10,Opt_uncon!$C:$C,R$1)</f>
        <v>8454.626160386948</v>
      </c>
      <c r="S10" s="21">
        <f>SUMIFS(Opt_uncon!$Q:$Q,Opt_uncon!$A:$A,$P10,Opt_uncon!$C:$C,S$1)</f>
        <v>0</v>
      </c>
      <c r="T10" s="21">
        <f>SUMIFS(Opt_uncon!$Q:$Q,Opt_uncon!$A:$A,$P10,Opt_uncon!$C:$C,T$1)</f>
        <v>0</v>
      </c>
      <c r="U10" s="21">
        <f>SUMIFS(Opt_uncon!$Q:$Q,Opt_uncon!$A:$A,$P10,Opt_uncon!$C:$C,U$1)</f>
        <v>0</v>
      </c>
      <c r="V10" s="21">
        <f>SUMIFS(Opt_uncon!$Q:$Q,Opt_uncon!$A:$A,$P10,Opt_uncon!$C:$C,V$1)</f>
        <v>0</v>
      </c>
      <c r="W10" s="21">
        <f>SUMIFS(Opt_uncon!$Q:$Q,Opt_uncon!$A:$A,$P10,Opt_uncon!$C:$C,W$1)</f>
        <v>0</v>
      </c>
      <c r="X10" s="21">
        <f>SUMIFS(Opt_uncon!$Q:$Q,Opt_uncon!$A:$A,$P10,Opt_uncon!$C:$C,X$1)</f>
        <v>0</v>
      </c>
      <c r="Y10" s="21">
        <f>SUMIFS(Opt_uncon!$Q:$Q,Opt_uncon!$A:$A,$P10,Opt_uncon!$C:$C,Y$1)</f>
        <v>0</v>
      </c>
      <c r="Z10" s="21">
        <f>SUMIFS(Opt_uncon!$Q:$Q,Opt_uncon!$A:$A,$P10,Opt_uncon!$C:$C,Z$1)</f>
        <v>0</v>
      </c>
      <c r="AA10" s="21">
        <f>SUMIFS(Opt_uncon!$Q:$Q,Opt_uncon!$A:$A,$P10,Opt_uncon!$C:$C,AA$1)</f>
        <v>0</v>
      </c>
      <c r="AB10" s="21">
        <f>SUMIFS(Opt_uncon!$Q:$Q,Opt_uncon!$A:$A,$P10,Opt_uncon!$C:$C,AB$1)</f>
        <v>4195.6775936124504</v>
      </c>
      <c r="AC10" s="21">
        <f>SUMIFS(Opt_uncon!$Q:$Q,Opt_uncon!$A:$A,$P10,Opt_uncon!$C:$C,AC$1)</f>
        <v>0</v>
      </c>
      <c r="AD10" s="21">
        <f>SUMIFS(Opt_uncon!$Q:$Q,Opt_uncon!$A:$A,$P10,Opt_uncon!$C:$C,AD$1)</f>
        <v>15734.755471043954</v>
      </c>
      <c r="AE10" s="21">
        <f>SUMIFS(Opt_uncon!$Q:$Q,Opt_uncon!$A:$A,$P10,Opt_uncon!$C:$C,AE$1)</f>
        <v>0</v>
      </c>
      <c r="AF10" s="21">
        <f>SUMIFS(Opt_uncon!$Q:$Q,Opt_uncon!$A:$A,$P10,Opt_uncon!$C:$C,AF$1)</f>
        <v>8355.0147523031756</v>
      </c>
      <c r="AG10" s="21">
        <f>SUMIFS(Opt_uncon!$Q:$Q,Opt_uncon!$A:$A,$P10,Opt_uncon!$C:$C,AG$1)</f>
        <v>3818.5035678909958</v>
      </c>
      <c r="AH10" s="21">
        <f>SUMIFS(Opt_uncon!$Q:$Q,Opt_uncon!$A:$A,$P10,Opt_uncon!$C:$C,AH$1)</f>
        <v>2398.9821751404029</v>
      </c>
      <c r="AI10" s="21">
        <f>SUMIFS(Opt_uncon!$Q:$Q,Opt_uncon!$A:$A,$P10,Opt_uncon!$C:$C,AI$1)</f>
        <v>6038.0782987728571</v>
      </c>
      <c r="AJ10" s="21">
        <f>SUMIFS(Opt_uncon!$Q:$Q,Opt_uncon!$A:$A,$P10,Opt_uncon!$C:$C,AJ$1)</f>
        <v>0</v>
      </c>
      <c r="AK10" s="21">
        <f>SUMIFS(Opt_uncon!$Q:$Q,Opt_uncon!$A:$A,$P10,Opt_uncon!$C:$C,AK$1)</f>
        <v>12843.516727002569</v>
      </c>
      <c r="AL10" s="21">
        <f>SUMIFS(Opt_uncon!$Q:$Q,Opt_uncon!$A:$A,$P10,Opt_uncon!$C:$C,AL$1)</f>
        <v>0</v>
      </c>
      <c r="AM10" s="79">
        <f t="shared" si="0"/>
        <v>73120.065572395819</v>
      </c>
      <c r="AN10" s="21">
        <f>SUMIFS(Opt_current!Q:Q,Opt_current!A:A,P10)</f>
        <v>34902.628085000004</v>
      </c>
      <c r="AQ10" s="21"/>
      <c r="AS10" s="86" t="s">
        <v>65</v>
      </c>
      <c r="AT10" s="21">
        <f>Opt_uncon!Q2855</f>
        <v>509479.85561135452</v>
      </c>
      <c r="AU10" s="21">
        <f>Opt_current!Q2855</f>
        <v>841651.79999999993</v>
      </c>
      <c r="AW10" s="88" t="str">
        <f t="shared" si="1"/>
        <v>Umbrella</v>
      </c>
      <c r="AX10" s="90">
        <f t="shared" ref="AX10:AY10" si="5">AX5/1000</f>
        <v>930.49308773526025</v>
      </c>
      <c r="AY10" s="90">
        <f t="shared" si="5"/>
        <v>889.08139856000037</v>
      </c>
      <c r="AZ10" s="91">
        <f t="shared" si="3"/>
        <v>41.41168917525988</v>
      </c>
    </row>
    <row r="11" spans="16:52" x14ac:dyDescent="0.25">
      <c r="P11" t="s">
        <v>249</v>
      </c>
      <c r="Q11" s="21">
        <f>SUMIFS(Opt_uncon!$Q:$Q,Opt_uncon!$A:$A,$P11,Opt_uncon!$C:$C,Q$1)</f>
        <v>41399.672116019479</v>
      </c>
      <c r="R11" s="21">
        <f>SUMIFS(Opt_uncon!$Q:$Q,Opt_uncon!$A:$A,$P11,Opt_uncon!$C:$C,R$1)</f>
        <v>7977.2093560176181</v>
      </c>
      <c r="S11" s="21">
        <f>SUMIFS(Opt_uncon!$Q:$Q,Opt_uncon!$A:$A,$P11,Opt_uncon!$C:$C,S$1)</f>
        <v>0</v>
      </c>
      <c r="T11" s="21">
        <f>SUMIFS(Opt_uncon!$Q:$Q,Opt_uncon!$A:$A,$P11,Opt_uncon!$C:$C,T$1)</f>
        <v>0</v>
      </c>
      <c r="U11" s="21">
        <f>SUMIFS(Opt_uncon!$Q:$Q,Opt_uncon!$A:$A,$P11,Opt_uncon!$C:$C,U$1)</f>
        <v>0</v>
      </c>
      <c r="V11" s="21">
        <f>SUMIFS(Opt_uncon!$Q:$Q,Opt_uncon!$A:$A,$P11,Opt_uncon!$C:$C,V$1)</f>
        <v>0</v>
      </c>
      <c r="W11" s="21">
        <f>SUMIFS(Opt_uncon!$Q:$Q,Opt_uncon!$A:$A,$P11,Opt_uncon!$C:$C,W$1)</f>
        <v>0</v>
      </c>
      <c r="X11" s="21">
        <f>SUMIFS(Opt_uncon!$Q:$Q,Opt_uncon!$A:$A,$P11,Opt_uncon!$C:$C,X$1)</f>
        <v>0</v>
      </c>
      <c r="Y11" s="21">
        <f>SUMIFS(Opt_uncon!$Q:$Q,Opt_uncon!$A:$A,$P11,Opt_uncon!$C:$C,Y$1)</f>
        <v>25324.016087280394</v>
      </c>
      <c r="Z11" s="21">
        <f>SUMIFS(Opt_uncon!$Q:$Q,Opt_uncon!$A:$A,$P11,Opt_uncon!$C:$C,Z$1)</f>
        <v>0</v>
      </c>
      <c r="AA11" s="21">
        <f>SUMIFS(Opt_uncon!$Q:$Q,Opt_uncon!$A:$A,$P11,Opt_uncon!$C:$C,AA$1)</f>
        <v>0</v>
      </c>
      <c r="AB11" s="21">
        <f>SUMIFS(Opt_uncon!$Q:$Q,Opt_uncon!$A:$A,$P11,Opt_uncon!$C:$C,AB$1)</f>
        <v>4725.3989775766731</v>
      </c>
      <c r="AC11" s="21">
        <f>SUMIFS(Opt_uncon!$Q:$Q,Opt_uncon!$A:$A,$P11,Opt_uncon!$C:$C,AC$1)</f>
        <v>0</v>
      </c>
      <c r="AD11" s="21">
        <f>SUMIFS(Opt_uncon!$Q:$Q,Opt_uncon!$A:$A,$P11,Opt_uncon!$C:$C,AD$1)</f>
        <v>49058.530359884528</v>
      </c>
      <c r="AE11" s="21">
        <f>SUMIFS(Opt_uncon!$Q:$Q,Opt_uncon!$A:$A,$P11,Opt_uncon!$C:$C,AE$1)</f>
        <v>0</v>
      </c>
      <c r="AF11" s="21">
        <f>SUMIFS(Opt_uncon!$Q:$Q,Opt_uncon!$A:$A,$P11,Opt_uncon!$C:$C,AF$1)</f>
        <v>8520.836258406016</v>
      </c>
      <c r="AG11" s="21">
        <f>SUMIFS(Opt_uncon!$Q:$Q,Opt_uncon!$A:$A,$P11,Opt_uncon!$C:$C,AG$1)</f>
        <v>3686.3204246347154</v>
      </c>
      <c r="AH11" s="21">
        <f>SUMIFS(Opt_uncon!$Q:$Q,Opt_uncon!$A:$A,$P11,Opt_uncon!$C:$C,AH$1)</f>
        <v>2495.5112907532739</v>
      </c>
      <c r="AI11" s="21">
        <f>SUMIFS(Opt_uncon!$Q:$Q,Opt_uncon!$A:$A,$P11,Opt_uncon!$C:$C,AI$1)</f>
        <v>6228.5400605490468</v>
      </c>
      <c r="AJ11" s="21">
        <f>SUMIFS(Opt_uncon!$Q:$Q,Opt_uncon!$A:$A,$P11,Opt_uncon!$C:$C,AJ$1)</f>
        <v>0</v>
      </c>
      <c r="AK11" s="21">
        <f>SUMIFS(Opt_uncon!$Q:$Q,Opt_uncon!$A:$A,$P11,Opt_uncon!$C:$C,AK$1)</f>
        <v>12865.010376366028</v>
      </c>
      <c r="AL11" s="21">
        <f>SUMIFS(Opt_uncon!$Q:$Q,Opt_uncon!$A:$A,$P11,Opt_uncon!$C:$C,AL$1)</f>
        <v>0</v>
      </c>
      <c r="AM11" s="79">
        <f t="shared" si="0"/>
        <v>162281.04530748774</v>
      </c>
      <c r="AN11" s="21">
        <f>SUMIFS(Opt_current!Q:Q,Opt_current!A:A,P11)</f>
        <v>135926.365846</v>
      </c>
      <c r="AQ11" s="21"/>
      <c r="AS11" t="s">
        <v>66</v>
      </c>
      <c r="AT11" s="21">
        <f>Opt_uncon!Q2856</f>
        <v>0</v>
      </c>
      <c r="AU11" s="21">
        <f>Opt_current!Q2856</f>
        <v>0</v>
      </c>
      <c r="AX11" s="21"/>
      <c r="AY11" s="21"/>
    </row>
    <row r="12" spans="16:52" x14ac:dyDescent="0.25">
      <c r="P12" t="s">
        <v>250</v>
      </c>
      <c r="Q12" s="21">
        <f>SUMIFS(Opt_uncon!$Q:$Q,Opt_uncon!$A:$A,$P12,Opt_uncon!$C:$C,Q$1)</f>
        <v>25899.867812396849</v>
      </c>
      <c r="R12" s="21">
        <f>SUMIFS(Opt_uncon!$Q:$Q,Opt_uncon!$A:$A,$P12,Opt_uncon!$C:$C,R$1)</f>
        <v>9848.6632730812998</v>
      </c>
      <c r="S12" s="21">
        <f>SUMIFS(Opt_uncon!$Q:$Q,Opt_uncon!$A:$A,$P12,Opt_uncon!$C:$C,S$1)</f>
        <v>0</v>
      </c>
      <c r="T12" s="21">
        <f>SUMIFS(Opt_uncon!$Q:$Q,Opt_uncon!$A:$A,$P12,Opt_uncon!$C:$C,T$1)</f>
        <v>0</v>
      </c>
      <c r="U12" s="21">
        <f>SUMIFS(Opt_uncon!$Q:$Q,Opt_uncon!$A:$A,$P12,Opt_uncon!$C:$C,U$1)</f>
        <v>288.88407563850257</v>
      </c>
      <c r="V12" s="21">
        <f>SUMIFS(Opt_uncon!$Q:$Q,Opt_uncon!$A:$A,$P12,Opt_uncon!$C:$C,V$1)</f>
        <v>301.21276933480789</v>
      </c>
      <c r="W12" s="21">
        <f>SUMIFS(Opt_uncon!$Q:$Q,Opt_uncon!$A:$A,$P12,Opt_uncon!$C:$C,W$1)</f>
        <v>0</v>
      </c>
      <c r="X12" s="21">
        <f>SUMIFS(Opt_uncon!$Q:$Q,Opt_uncon!$A:$A,$P12,Opt_uncon!$C:$C,X$1)</f>
        <v>0</v>
      </c>
      <c r="Y12" s="21">
        <f>SUMIFS(Opt_uncon!$Q:$Q,Opt_uncon!$A:$A,$P12,Opt_uncon!$C:$C,Y$1)</f>
        <v>0</v>
      </c>
      <c r="Z12" s="21">
        <f>SUMIFS(Opt_uncon!$Q:$Q,Opt_uncon!$A:$A,$P12,Opt_uncon!$C:$C,Z$1)</f>
        <v>0</v>
      </c>
      <c r="AA12" s="21">
        <f>SUMIFS(Opt_uncon!$Q:$Q,Opt_uncon!$A:$A,$P12,Opt_uncon!$C:$C,AA$1)</f>
        <v>0</v>
      </c>
      <c r="AB12" s="21">
        <f>SUMIFS(Opt_uncon!$Q:$Q,Opt_uncon!$A:$A,$P12,Opt_uncon!$C:$C,AB$1)</f>
        <v>3764.8619121395332</v>
      </c>
      <c r="AC12" s="21">
        <f>SUMIFS(Opt_uncon!$Q:$Q,Opt_uncon!$A:$A,$P12,Opt_uncon!$C:$C,AC$1)</f>
        <v>0</v>
      </c>
      <c r="AD12" s="21">
        <f>SUMIFS(Opt_uncon!$Q:$Q,Opt_uncon!$A:$A,$P12,Opt_uncon!$C:$C,AD$1)</f>
        <v>0</v>
      </c>
      <c r="AE12" s="21">
        <f>SUMIFS(Opt_uncon!$Q:$Q,Opt_uncon!$A:$A,$P12,Opt_uncon!$C:$C,AE$1)</f>
        <v>0</v>
      </c>
      <c r="AF12" s="21">
        <f>SUMIFS(Opt_uncon!$Q:$Q,Opt_uncon!$A:$A,$P12,Opt_uncon!$C:$C,AF$1)</f>
        <v>6785.4526972906251</v>
      </c>
      <c r="AG12" s="21">
        <f>SUMIFS(Opt_uncon!$Q:$Q,Opt_uncon!$A:$A,$P12,Opt_uncon!$C:$C,AG$1)</f>
        <v>3897.5323712509357</v>
      </c>
      <c r="AH12" s="21">
        <f>SUMIFS(Opt_uncon!$Q:$Q,Opt_uncon!$A:$A,$P12,Opt_uncon!$C:$C,AH$1)</f>
        <v>2584.1541558268505</v>
      </c>
      <c r="AI12" s="21">
        <f>SUMIFS(Opt_uncon!$Q:$Q,Opt_uncon!$A:$A,$P12,Opt_uncon!$C:$C,AI$1)</f>
        <v>6339.5717873708463</v>
      </c>
      <c r="AJ12" s="21">
        <f>SUMIFS(Opt_uncon!$Q:$Q,Opt_uncon!$A:$A,$P12,Opt_uncon!$C:$C,AJ$1)</f>
        <v>0</v>
      </c>
      <c r="AK12" s="21">
        <f>SUMIFS(Opt_uncon!$Q:$Q,Opt_uncon!$A:$A,$P12,Opt_uncon!$C:$C,AK$1)</f>
        <v>12862.905063253736</v>
      </c>
      <c r="AL12" s="21">
        <f>SUMIFS(Opt_uncon!$Q:$Q,Opt_uncon!$A:$A,$P12,Opt_uncon!$C:$C,AL$1)</f>
        <v>0</v>
      </c>
      <c r="AM12" s="79">
        <f t="shared" si="0"/>
        <v>72573.105917583991</v>
      </c>
      <c r="AN12" s="21">
        <f>SUMIFS(Opt_current!Q:Q,Opt_current!A:A,P12)</f>
        <v>54013.252274000006</v>
      </c>
      <c r="AS12" t="s">
        <v>332</v>
      </c>
      <c r="AT12" s="21">
        <f>Opt_uncon!Q2857</f>
        <v>0</v>
      </c>
      <c r="AU12" s="21">
        <f>Opt_current!Q2857</f>
        <v>78902.23001900001</v>
      </c>
      <c r="AX12" s="21"/>
      <c r="AY12" s="21"/>
    </row>
    <row r="13" spans="16:52" x14ac:dyDescent="0.25">
      <c r="P13" t="s">
        <v>251</v>
      </c>
      <c r="Q13" s="21">
        <f>SUMIFS(Opt_uncon!$Q:$Q,Opt_uncon!$A:$A,$P13,Opt_uncon!$C:$C,Q$1)</f>
        <v>34287.040652514217</v>
      </c>
      <c r="R13" s="21">
        <f>SUMIFS(Opt_uncon!$Q:$Q,Opt_uncon!$A:$A,$P13,Opt_uncon!$C:$C,R$1)</f>
        <v>8319.6842693736417</v>
      </c>
      <c r="S13" s="21">
        <f>SUMIFS(Opt_uncon!$Q:$Q,Opt_uncon!$A:$A,$P13,Opt_uncon!$C:$C,S$1)</f>
        <v>0</v>
      </c>
      <c r="T13" s="21">
        <f>SUMIFS(Opt_uncon!$Q:$Q,Opt_uncon!$A:$A,$P13,Opt_uncon!$C:$C,T$1)</f>
        <v>0</v>
      </c>
      <c r="U13" s="21">
        <f>SUMIFS(Opt_uncon!$Q:$Q,Opt_uncon!$A:$A,$P13,Opt_uncon!$C:$C,U$1)</f>
        <v>0</v>
      </c>
      <c r="V13" s="21">
        <f>SUMIFS(Opt_uncon!$Q:$Q,Opt_uncon!$A:$A,$P13,Opt_uncon!$C:$C,V$1)</f>
        <v>0</v>
      </c>
      <c r="W13" s="21">
        <f>SUMIFS(Opt_uncon!$Q:$Q,Opt_uncon!$A:$A,$P13,Opt_uncon!$C:$C,W$1)</f>
        <v>0</v>
      </c>
      <c r="X13" s="21">
        <f>SUMIFS(Opt_uncon!$Q:$Q,Opt_uncon!$A:$A,$P13,Opt_uncon!$C:$C,X$1)</f>
        <v>0</v>
      </c>
      <c r="Y13" s="21">
        <f>SUMIFS(Opt_uncon!$Q:$Q,Opt_uncon!$A:$A,$P13,Opt_uncon!$C:$C,Y$1)</f>
        <v>10361.548124561572</v>
      </c>
      <c r="Z13" s="21">
        <f>SUMIFS(Opt_uncon!$Q:$Q,Opt_uncon!$A:$A,$P13,Opt_uncon!$C:$C,Z$1)</f>
        <v>0</v>
      </c>
      <c r="AA13" s="21">
        <f>SUMIFS(Opt_uncon!$Q:$Q,Opt_uncon!$A:$A,$P13,Opt_uncon!$C:$C,AA$1)</f>
        <v>0</v>
      </c>
      <c r="AB13" s="21">
        <f>SUMIFS(Opt_uncon!$Q:$Q,Opt_uncon!$A:$A,$P13,Opt_uncon!$C:$C,AB$1)</f>
        <v>4347.192422836948</v>
      </c>
      <c r="AC13" s="21">
        <f>SUMIFS(Opt_uncon!$Q:$Q,Opt_uncon!$A:$A,$P13,Opt_uncon!$C:$C,AC$1)</f>
        <v>0</v>
      </c>
      <c r="AD13" s="21">
        <f>SUMIFS(Opt_uncon!$Q:$Q,Opt_uncon!$A:$A,$P13,Opt_uncon!$C:$C,AD$1)</f>
        <v>9463.2342217474743</v>
      </c>
      <c r="AE13" s="21">
        <f>SUMIFS(Opt_uncon!$Q:$Q,Opt_uncon!$A:$A,$P13,Opt_uncon!$C:$C,AE$1)</f>
        <v>0</v>
      </c>
      <c r="AF13" s="21">
        <f>SUMIFS(Opt_uncon!$Q:$Q,Opt_uncon!$A:$A,$P13,Opt_uncon!$C:$C,AF$1)</f>
        <v>5710.5839640190707</v>
      </c>
      <c r="AG13" s="21">
        <f>SUMIFS(Opt_uncon!$Q:$Q,Opt_uncon!$A:$A,$P13,Opt_uncon!$C:$C,AG$1)</f>
        <v>3770.6388880515196</v>
      </c>
      <c r="AH13" s="21">
        <f>SUMIFS(Opt_uncon!$Q:$Q,Opt_uncon!$A:$A,$P13,Opt_uncon!$C:$C,AH$1)</f>
        <v>1312.0649721557177</v>
      </c>
      <c r="AI13" s="21">
        <f>SUMIFS(Opt_uncon!$Q:$Q,Opt_uncon!$A:$A,$P13,Opt_uncon!$C:$C,AI$1)</f>
        <v>3748.1502759920295</v>
      </c>
      <c r="AJ13" s="21">
        <f>SUMIFS(Opt_uncon!$Q:$Q,Opt_uncon!$A:$A,$P13,Opt_uncon!$C:$C,AJ$1)</f>
        <v>0</v>
      </c>
      <c r="AK13" s="21">
        <f>SUMIFS(Opt_uncon!$Q:$Q,Opt_uncon!$A:$A,$P13,Opt_uncon!$C:$C,AK$1)</f>
        <v>11497.350881460323</v>
      </c>
      <c r="AL13" s="21">
        <f>SUMIFS(Opt_uncon!$Q:$Q,Opt_uncon!$A:$A,$P13,Opt_uncon!$C:$C,AL$1)</f>
        <v>0</v>
      </c>
      <c r="AM13" s="79">
        <f t="shared" si="0"/>
        <v>92817.488672712498</v>
      </c>
      <c r="AN13" s="21">
        <f>SUMIFS(Opt_current!Q:Q,Opt_current!A:A,P13)</f>
        <v>197114.95534600006</v>
      </c>
      <c r="AS13" s="85" t="s">
        <v>67</v>
      </c>
      <c r="AT13" s="21">
        <f>Opt_uncon!Q2858</f>
        <v>186818.86582519929</v>
      </c>
      <c r="AU13" s="21">
        <f>Opt_current!Q2858</f>
        <v>254800.5895885191</v>
      </c>
    </row>
    <row r="14" spans="16:52" x14ac:dyDescent="0.25">
      <c r="P14" t="s">
        <v>252</v>
      </c>
      <c r="Q14" s="21">
        <f>SUMIFS(Opt_uncon!$Q:$Q,Opt_uncon!$A:$A,$P14,Opt_uncon!$C:$C,Q$1)</f>
        <v>31544.048932543319</v>
      </c>
      <c r="R14" s="21">
        <f>SUMIFS(Opt_uncon!$Q:$Q,Opt_uncon!$A:$A,$P14,Opt_uncon!$C:$C,R$1)</f>
        <v>10993.416805864319</v>
      </c>
      <c r="S14" s="21">
        <f>SUMIFS(Opt_uncon!$Q:$Q,Opt_uncon!$A:$A,$P14,Opt_uncon!$C:$C,S$1)</f>
        <v>0</v>
      </c>
      <c r="T14" s="21">
        <f>SUMIFS(Opt_uncon!$Q:$Q,Opt_uncon!$A:$A,$P14,Opt_uncon!$C:$C,T$1)</f>
        <v>0</v>
      </c>
      <c r="U14" s="21">
        <f>SUMIFS(Opt_uncon!$Q:$Q,Opt_uncon!$A:$A,$P14,Opt_uncon!$C:$C,U$1)</f>
        <v>1641.4052804688506</v>
      </c>
      <c r="V14" s="21">
        <f>SUMIFS(Opt_uncon!$Q:$Q,Opt_uncon!$A:$A,$P14,Opt_uncon!$C:$C,V$1)</f>
        <v>3053.9854152491966</v>
      </c>
      <c r="W14" s="21">
        <f>SUMIFS(Opt_uncon!$Q:$Q,Opt_uncon!$A:$A,$P14,Opt_uncon!$C:$C,W$1)</f>
        <v>0</v>
      </c>
      <c r="X14" s="21">
        <f>SUMIFS(Opt_uncon!$Q:$Q,Opt_uncon!$A:$A,$P14,Opt_uncon!$C:$C,X$1)</f>
        <v>0</v>
      </c>
      <c r="Y14" s="21">
        <f>SUMIFS(Opt_uncon!$Q:$Q,Opt_uncon!$A:$A,$P14,Opt_uncon!$C:$C,Y$1)</f>
        <v>0</v>
      </c>
      <c r="Z14" s="21">
        <f>SUMIFS(Opt_uncon!$Q:$Q,Opt_uncon!$A:$A,$P14,Opt_uncon!$C:$C,Z$1)</f>
        <v>0</v>
      </c>
      <c r="AA14" s="21">
        <f>SUMIFS(Opt_uncon!$Q:$Q,Opt_uncon!$A:$A,$P14,Opt_uncon!$C:$C,AA$1)</f>
        <v>0</v>
      </c>
      <c r="AB14" s="21">
        <f>SUMIFS(Opt_uncon!$Q:$Q,Opt_uncon!$A:$A,$P14,Opt_uncon!$C:$C,AB$1)</f>
        <v>4157.4755711668531</v>
      </c>
      <c r="AC14" s="21">
        <f>SUMIFS(Opt_uncon!$Q:$Q,Opt_uncon!$A:$A,$P14,Opt_uncon!$C:$C,AC$1)</f>
        <v>0</v>
      </c>
      <c r="AD14" s="21">
        <f>SUMIFS(Opt_uncon!$Q:$Q,Opt_uncon!$A:$A,$P14,Opt_uncon!$C:$C,AD$1)</f>
        <v>0</v>
      </c>
      <c r="AE14" s="21">
        <f>SUMIFS(Opt_uncon!$Q:$Q,Opt_uncon!$A:$A,$P14,Opt_uncon!$C:$C,AE$1)</f>
        <v>0</v>
      </c>
      <c r="AF14" s="21">
        <f>SUMIFS(Opt_uncon!$Q:$Q,Opt_uncon!$A:$A,$P14,Opt_uncon!$C:$C,AF$1)</f>
        <v>7887.7311132500336</v>
      </c>
      <c r="AG14" s="21">
        <f>SUMIFS(Opt_uncon!$Q:$Q,Opt_uncon!$A:$A,$P14,Opt_uncon!$C:$C,AG$1)</f>
        <v>3872.6863320607422</v>
      </c>
      <c r="AH14" s="21">
        <f>SUMIFS(Opt_uncon!$Q:$Q,Opt_uncon!$A:$A,$P14,Opt_uncon!$C:$C,AH$1)</f>
        <v>3809.5100960132704</v>
      </c>
      <c r="AI14" s="21">
        <f>SUMIFS(Opt_uncon!$Q:$Q,Opt_uncon!$A:$A,$P14,Opt_uncon!$C:$C,AI$1)</f>
        <v>8960.9732991714973</v>
      </c>
      <c r="AJ14" s="21">
        <f>SUMIFS(Opt_uncon!$Q:$Q,Opt_uncon!$A:$A,$P14,Opt_uncon!$C:$C,AJ$1)</f>
        <v>0</v>
      </c>
      <c r="AK14" s="21">
        <f>SUMIFS(Opt_uncon!$Q:$Q,Opt_uncon!$A:$A,$P14,Opt_uncon!$C:$C,AK$1)</f>
        <v>14461.687099946803</v>
      </c>
      <c r="AL14" s="21">
        <f>SUMIFS(Opt_uncon!$Q:$Q,Opt_uncon!$A:$A,$P14,Opt_uncon!$C:$C,AL$1)</f>
        <v>0</v>
      </c>
      <c r="AM14" s="79">
        <f t="shared" si="0"/>
        <v>90382.919945734902</v>
      </c>
      <c r="AN14" s="21">
        <f>SUMIFS(Opt_current!Q:Q,Opt_current!A:A,P14)</f>
        <v>52141.313875596083</v>
      </c>
      <c r="AS14" t="s">
        <v>76</v>
      </c>
      <c r="AT14" s="21">
        <f>Opt_uncon!Q2859</f>
        <v>0</v>
      </c>
      <c r="AU14" s="21">
        <f>Opt_current!Q2859</f>
        <v>0</v>
      </c>
    </row>
    <row r="15" spans="16:52" x14ac:dyDescent="0.25">
      <c r="P15" t="s">
        <v>253</v>
      </c>
      <c r="Q15" s="21">
        <f>SUMIFS(Opt_uncon!$Q:$Q,Opt_uncon!$A:$A,$P15,Opt_uncon!$C:$C,Q$1)</f>
        <v>64544.938985044108</v>
      </c>
      <c r="R15" s="21">
        <f>SUMIFS(Opt_uncon!$Q:$Q,Opt_uncon!$A:$A,$P15,Opt_uncon!$C:$C,R$1)</f>
        <v>9238.4945327447622</v>
      </c>
      <c r="S15" s="21">
        <f>SUMIFS(Opt_uncon!$Q:$Q,Opt_uncon!$A:$A,$P15,Opt_uncon!$C:$C,S$1)</f>
        <v>0</v>
      </c>
      <c r="T15" s="21">
        <f>SUMIFS(Opt_uncon!$Q:$Q,Opt_uncon!$A:$A,$P15,Opt_uncon!$C:$C,T$1)</f>
        <v>0</v>
      </c>
      <c r="U15" s="21">
        <f>SUMIFS(Opt_uncon!$Q:$Q,Opt_uncon!$A:$A,$P15,Opt_uncon!$C:$C,U$1)</f>
        <v>351.19441811400208</v>
      </c>
      <c r="V15" s="21">
        <f>SUMIFS(Opt_uncon!$Q:$Q,Opt_uncon!$A:$A,$P15,Opt_uncon!$C:$C,V$1)</f>
        <v>470.43145639198013</v>
      </c>
      <c r="W15" s="21">
        <f>SUMIFS(Opt_uncon!$Q:$Q,Opt_uncon!$A:$A,$P15,Opt_uncon!$C:$C,W$1)</f>
        <v>0</v>
      </c>
      <c r="X15" s="21">
        <f>SUMIFS(Opt_uncon!$Q:$Q,Opt_uncon!$A:$A,$P15,Opt_uncon!$C:$C,X$1)</f>
        <v>0</v>
      </c>
      <c r="Y15" s="21">
        <f>SUMIFS(Opt_uncon!$Q:$Q,Opt_uncon!$A:$A,$P15,Opt_uncon!$C:$C,Y$1)</f>
        <v>49777.15338080404</v>
      </c>
      <c r="Z15" s="21">
        <f>SUMIFS(Opt_uncon!$Q:$Q,Opt_uncon!$A:$A,$P15,Opt_uncon!$C:$C,Z$1)</f>
        <v>0</v>
      </c>
      <c r="AA15" s="21">
        <f>SUMIFS(Opt_uncon!$Q:$Q,Opt_uncon!$A:$A,$P15,Opt_uncon!$C:$C,AA$1)</f>
        <v>0</v>
      </c>
      <c r="AB15" s="21">
        <f>SUMIFS(Opt_uncon!$Q:$Q,Opt_uncon!$A:$A,$P15,Opt_uncon!$C:$C,AB$1)</f>
        <v>5610.1613235298883</v>
      </c>
      <c r="AC15" s="21">
        <f>SUMIFS(Opt_uncon!$Q:$Q,Opt_uncon!$A:$A,$P15,Opt_uncon!$C:$C,AC$1)</f>
        <v>0</v>
      </c>
      <c r="AD15" s="21">
        <f>SUMIFS(Opt_uncon!$Q:$Q,Opt_uncon!$A:$A,$P15,Opt_uncon!$C:$C,AD$1)</f>
        <v>63002.512963171204</v>
      </c>
      <c r="AE15" s="21">
        <f>SUMIFS(Opt_uncon!$Q:$Q,Opt_uncon!$A:$A,$P15,Opt_uncon!$C:$C,AE$1)</f>
        <v>0</v>
      </c>
      <c r="AF15" s="21">
        <f>SUMIFS(Opt_uncon!$Q:$Q,Opt_uncon!$A:$A,$P15,Opt_uncon!$C:$C,AF$1)</f>
        <v>7289.2279047045122</v>
      </c>
      <c r="AG15" s="21">
        <f>SUMIFS(Opt_uncon!$Q:$Q,Opt_uncon!$A:$A,$P15,Opt_uncon!$C:$C,AG$1)</f>
        <v>3815.9938688272437</v>
      </c>
      <c r="AH15" s="21">
        <f>SUMIFS(Opt_uncon!$Q:$Q,Opt_uncon!$A:$A,$P15,Opt_uncon!$C:$C,AH$1)</f>
        <v>3563.4382768857263</v>
      </c>
      <c r="AI15" s="21">
        <f>SUMIFS(Opt_uncon!$Q:$Q,Opt_uncon!$A:$A,$P15,Opt_uncon!$C:$C,AI$1)</f>
        <v>8165.3643474958681</v>
      </c>
      <c r="AJ15" s="21">
        <f>SUMIFS(Opt_uncon!$Q:$Q,Opt_uncon!$A:$A,$P15,Opt_uncon!$C:$C,AJ$1)</f>
        <v>0</v>
      </c>
      <c r="AK15" s="21">
        <f>SUMIFS(Opt_uncon!$Q:$Q,Opt_uncon!$A:$A,$P15,Opt_uncon!$C:$C,AK$1)</f>
        <v>13374.236530108676</v>
      </c>
      <c r="AL15" s="21">
        <f>SUMIFS(Opt_uncon!$Q:$Q,Opt_uncon!$A:$A,$P15,Opt_uncon!$C:$C,AL$1)</f>
        <v>0</v>
      </c>
      <c r="AM15" s="79">
        <f t="shared" si="0"/>
        <v>229203.14798782198</v>
      </c>
      <c r="AN15" s="21">
        <f>SUMIFS(Opt_current!Q:Q,Opt_current!A:A,P15)</f>
        <v>188501.12064100004</v>
      </c>
      <c r="AS15" s="86" t="s">
        <v>68</v>
      </c>
      <c r="AT15" s="21">
        <f>Opt_uncon!Q2860</f>
        <v>959745.67228544666</v>
      </c>
      <c r="AU15" s="21">
        <f>Opt_current!Q2860</f>
        <v>831671.4600000002</v>
      </c>
    </row>
    <row r="16" spans="16:52" x14ac:dyDescent="0.25">
      <c r="P16" t="s">
        <v>254</v>
      </c>
      <c r="Q16" s="21">
        <f>SUMIFS(Opt_uncon!$Q:$Q,Opt_uncon!$A:$A,$P16,Opt_uncon!$C:$C,Q$1)</f>
        <v>0</v>
      </c>
      <c r="R16" s="21">
        <f>SUMIFS(Opt_uncon!$Q:$Q,Opt_uncon!$A:$A,$P16,Opt_uncon!$C:$C,R$1)</f>
        <v>5322.8804095281539</v>
      </c>
      <c r="S16" s="21">
        <f>SUMIFS(Opt_uncon!$Q:$Q,Opt_uncon!$A:$A,$P16,Opt_uncon!$C:$C,S$1)</f>
        <v>0</v>
      </c>
      <c r="T16" s="21">
        <f>SUMIFS(Opt_uncon!$Q:$Q,Opt_uncon!$A:$A,$P16,Opt_uncon!$C:$C,T$1)</f>
        <v>0</v>
      </c>
      <c r="U16" s="21">
        <f>SUMIFS(Opt_uncon!$Q:$Q,Opt_uncon!$A:$A,$P16,Opt_uncon!$C:$C,U$1)</f>
        <v>0</v>
      </c>
      <c r="V16" s="21">
        <f>SUMIFS(Opt_uncon!$Q:$Q,Opt_uncon!$A:$A,$P16,Opt_uncon!$C:$C,V$1)</f>
        <v>0</v>
      </c>
      <c r="W16" s="21">
        <f>SUMIFS(Opt_uncon!$Q:$Q,Opt_uncon!$A:$A,$P16,Opt_uncon!$C:$C,W$1)</f>
        <v>0</v>
      </c>
      <c r="X16" s="21">
        <f>SUMIFS(Opt_uncon!$Q:$Q,Opt_uncon!$A:$A,$P16,Opt_uncon!$C:$C,X$1)</f>
        <v>0</v>
      </c>
      <c r="Y16" s="21">
        <f>SUMIFS(Opt_uncon!$Q:$Q,Opt_uncon!$A:$A,$P16,Opt_uncon!$C:$C,Y$1)</f>
        <v>0</v>
      </c>
      <c r="Z16" s="21">
        <f>SUMIFS(Opt_uncon!$Q:$Q,Opt_uncon!$A:$A,$P16,Opt_uncon!$C:$C,Z$1)</f>
        <v>0</v>
      </c>
      <c r="AA16" s="21">
        <f>SUMIFS(Opt_uncon!$Q:$Q,Opt_uncon!$A:$A,$P16,Opt_uncon!$C:$C,AA$1)</f>
        <v>0</v>
      </c>
      <c r="AB16" s="21">
        <f>SUMIFS(Opt_uncon!$Q:$Q,Opt_uncon!$A:$A,$P16,Opt_uncon!$C:$C,AB$1)</f>
        <v>2576.7107129794317</v>
      </c>
      <c r="AC16" s="21">
        <f>SUMIFS(Opt_uncon!$Q:$Q,Opt_uncon!$A:$A,$P16,Opt_uncon!$C:$C,AC$1)</f>
        <v>0</v>
      </c>
      <c r="AD16" s="21">
        <f>SUMIFS(Opt_uncon!$Q:$Q,Opt_uncon!$A:$A,$P16,Opt_uncon!$C:$C,AD$1)</f>
        <v>0</v>
      </c>
      <c r="AE16" s="21">
        <f>SUMIFS(Opt_uncon!$Q:$Q,Opt_uncon!$A:$A,$P16,Opt_uncon!$C:$C,AE$1)</f>
        <v>0</v>
      </c>
      <c r="AF16" s="21">
        <f>SUMIFS(Opt_uncon!$Q:$Q,Opt_uncon!$A:$A,$P16,Opt_uncon!$C:$C,AF$1)</f>
        <v>6557.612718284221</v>
      </c>
      <c r="AG16" s="21">
        <f>SUMIFS(Opt_uncon!$Q:$Q,Opt_uncon!$A:$A,$P16,Opt_uncon!$C:$C,AG$1)</f>
        <v>3634.3662476086988</v>
      </c>
      <c r="AH16" s="21">
        <f>SUMIFS(Opt_uncon!$Q:$Q,Opt_uncon!$A:$A,$P16,Opt_uncon!$C:$C,AH$1)</f>
        <v>0</v>
      </c>
      <c r="AI16" s="21">
        <f>SUMIFS(Opt_uncon!$Q:$Q,Opt_uncon!$A:$A,$P16,Opt_uncon!$C:$C,AI$1)</f>
        <v>0</v>
      </c>
      <c r="AJ16" s="21">
        <f>SUMIFS(Opt_uncon!$Q:$Q,Opt_uncon!$A:$A,$P16,Opt_uncon!$C:$C,AJ$1)</f>
        <v>0</v>
      </c>
      <c r="AK16" s="21">
        <f>SUMIFS(Opt_uncon!$Q:$Q,Opt_uncon!$A:$A,$P16,Opt_uncon!$C:$C,AK$1)</f>
        <v>9250.2542123291023</v>
      </c>
      <c r="AL16" s="21">
        <f>SUMIFS(Opt_uncon!$Q:$Q,Opt_uncon!$A:$A,$P16,Opt_uncon!$C:$C,AL$1)</f>
        <v>0</v>
      </c>
      <c r="AM16" s="79">
        <f t="shared" si="0"/>
        <v>27341.824300729608</v>
      </c>
      <c r="AN16" s="21">
        <f>SUMIFS(Opt_current!Q:Q,Opt_current!A:A,P16)</f>
        <v>59690.684264999996</v>
      </c>
      <c r="AS16" t="s">
        <v>333</v>
      </c>
      <c r="AT16" s="21">
        <f>Opt_uncon!Q2861</f>
        <v>0</v>
      </c>
      <c r="AU16" s="21">
        <f>Opt_current!Q2861</f>
        <v>98130.829987000005</v>
      </c>
    </row>
    <row r="17" spans="16:48" x14ac:dyDescent="0.25">
      <c r="P17" t="s">
        <v>255</v>
      </c>
      <c r="Q17" s="21">
        <f>SUMIFS(Opt_uncon!$Q:$Q,Opt_uncon!$A:$A,$P17,Opt_uncon!$C:$C,Q$1)</f>
        <v>34179.028636772571</v>
      </c>
      <c r="R17" s="21">
        <f>SUMIFS(Opt_uncon!$Q:$Q,Opt_uncon!$A:$A,$P17,Opt_uncon!$C:$C,R$1)</f>
        <v>9643.9660607574569</v>
      </c>
      <c r="S17" s="21">
        <f>SUMIFS(Opt_uncon!$Q:$Q,Opt_uncon!$A:$A,$P17,Opt_uncon!$C:$C,S$1)</f>
        <v>0</v>
      </c>
      <c r="T17" s="21">
        <f>SUMIFS(Opt_uncon!$Q:$Q,Opt_uncon!$A:$A,$P17,Opt_uncon!$C:$C,T$1)</f>
        <v>0</v>
      </c>
      <c r="U17" s="21">
        <f>SUMIFS(Opt_uncon!$Q:$Q,Opt_uncon!$A:$A,$P17,Opt_uncon!$C:$C,U$1)</f>
        <v>0</v>
      </c>
      <c r="V17" s="21">
        <f>SUMIFS(Opt_uncon!$Q:$Q,Opt_uncon!$A:$A,$P17,Opt_uncon!$C:$C,V$1)</f>
        <v>0</v>
      </c>
      <c r="W17" s="21">
        <f>SUMIFS(Opt_uncon!$Q:$Q,Opt_uncon!$A:$A,$P17,Opt_uncon!$C:$C,W$1)</f>
        <v>0</v>
      </c>
      <c r="X17" s="21">
        <f>SUMIFS(Opt_uncon!$Q:$Q,Opt_uncon!$A:$A,$P17,Opt_uncon!$C:$C,X$1)</f>
        <v>0</v>
      </c>
      <c r="Y17" s="21">
        <f>SUMIFS(Opt_uncon!$Q:$Q,Opt_uncon!$A:$A,$P17,Opt_uncon!$C:$C,Y$1)</f>
        <v>11798.763873253714</v>
      </c>
      <c r="Z17" s="21">
        <f>SUMIFS(Opt_uncon!$Q:$Q,Opt_uncon!$A:$A,$P17,Opt_uncon!$C:$C,Z$1)</f>
        <v>0</v>
      </c>
      <c r="AA17" s="21">
        <f>SUMIFS(Opt_uncon!$Q:$Q,Opt_uncon!$A:$A,$P17,Opt_uncon!$C:$C,AA$1)</f>
        <v>0</v>
      </c>
      <c r="AB17" s="21">
        <f>SUMIFS(Opt_uncon!$Q:$Q,Opt_uncon!$A:$A,$P17,Opt_uncon!$C:$C,AB$1)</f>
        <v>5838.1656796645575</v>
      </c>
      <c r="AC17" s="21">
        <f>SUMIFS(Opt_uncon!$Q:$Q,Opt_uncon!$A:$A,$P17,Opt_uncon!$C:$C,AC$1)</f>
        <v>0</v>
      </c>
      <c r="AD17" s="21">
        <f>SUMIFS(Opt_uncon!$Q:$Q,Opt_uncon!$A:$A,$P17,Opt_uncon!$C:$C,AD$1)</f>
        <v>31477.848009800317</v>
      </c>
      <c r="AE17" s="21">
        <f>SUMIFS(Opt_uncon!$Q:$Q,Opt_uncon!$A:$A,$P17,Opt_uncon!$C:$C,AE$1)</f>
        <v>0</v>
      </c>
      <c r="AF17" s="21">
        <f>SUMIFS(Opt_uncon!$Q:$Q,Opt_uncon!$A:$A,$P17,Opt_uncon!$C:$C,AF$1)</f>
        <v>8471.0738393113716</v>
      </c>
      <c r="AG17" s="21">
        <f>SUMIFS(Opt_uncon!$Q:$Q,Opt_uncon!$A:$A,$P17,Opt_uncon!$C:$C,AG$1)</f>
        <v>4163.8859019900246</v>
      </c>
      <c r="AH17" s="21">
        <f>SUMIFS(Opt_uncon!$Q:$Q,Opt_uncon!$A:$A,$P17,Opt_uncon!$C:$C,AH$1)</f>
        <v>2704.0188112476217</v>
      </c>
      <c r="AI17" s="21">
        <f>SUMIFS(Opt_uncon!$Q:$Q,Opt_uncon!$A:$A,$P17,Opt_uncon!$C:$C,AI$1)</f>
        <v>7059.7317307981575</v>
      </c>
      <c r="AJ17" s="21">
        <f>SUMIFS(Opt_uncon!$Q:$Q,Opt_uncon!$A:$A,$P17,Opt_uncon!$C:$C,AJ$1)</f>
        <v>0</v>
      </c>
      <c r="AK17" s="21">
        <f>SUMIFS(Opt_uncon!$Q:$Q,Opt_uncon!$A:$A,$P17,Opt_uncon!$C:$C,AK$1)</f>
        <v>14385.102795480148</v>
      </c>
      <c r="AL17" s="21">
        <f>SUMIFS(Opt_uncon!$Q:$Q,Opt_uncon!$A:$A,$P17,Opt_uncon!$C:$C,AL$1)</f>
        <v>0</v>
      </c>
      <c r="AM17" s="79">
        <f t="shared" si="0"/>
        <v>129721.58533907594</v>
      </c>
      <c r="AN17" s="21">
        <f>SUMIFS(Opt_current!Q:Q,Opt_current!A:A,P17)</f>
        <v>227115.99822400013</v>
      </c>
      <c r="AS17" s="85" t="s">
        <v>69</v>
      </c>
      <c r="AT17" s="21">
        <f>Opt_uncon!Q2862</f>
        <v>325721.05823517713</v>
      </c>
      <c r="AU17" s="21">
        <f>Opt_current!Q2862</f>
        <v>329947.03421134403</v>
      </c>
    </row>
    <row r="18" spans="16:48" x14ac:dyDescent="0.25">
      <c r="P18" t="s">
        <v>256</v>
      </c>
      <c r="Q18" s="21">
        <f>SUMIFS(Opt_uncon!$Q:$Q,Opt_uncon!$A:$A,$P18,Opt_uncon!$C:$C,Q$1)</f>
        <v>3500</v>
      </c>
      <c r="R18" s="21">
        <f>SUMIFS(Opt_uncon!$Q:$Q,Opt_uncon!$A:$A,$P18,Opt_uncon!$C:$C,R$1)</f>
        <v>7424.7557349680956</v>
      </c>
      <c r="S18" s="21">
        <f>SUMIFS(Opt_uncon!$Q:$Q,Opt_uncon!$A:$A,$P18,Opt_uncon!$C:$C,S$1)</f>
        <v>0</v>
      </c>
      <c r="T18" s="21">
        <f>SUMIFS(Opt_uncon!$Q:$Q,Opt_uncon!$A:$A,$P18,Opt_uncon!$C:$C,T$1)</f>
        <v>0</v>
      </c>
      <c r="U18" s="21">
        <f>SUMIFS(Opt_uncon!$Q:$Q,Opt_uncon!$A:$A,$P18,Opt_uncon!$C:$C,U$1)</f>
        <v>0</v>
      </c>
      <c r="V18" s="21">
        <f>SUMIFS(Opt_uncon!$Q:$Q,Opt_uncon!$A:$A,$P18,Opt_uncon!$C:$C,V$1)</f>
        <v>0</v>
      </c>
      <c r="W18" s="21">
        <f>SUMIFS(Opt_uncon!$Q:$Q,Opt_uncon!$A:$A,$P18,Opt_uncon!$C:$C,W$1)</f>
        <v>0</v>
      </c>
      <c r="X18" s="21">
        <f>SUMIFS(Opt_uncon!$Q:$Q,Opt_uncon!$A:$A,$P18,Opt_uncon!$C:$C,X$1)</f>
        <v>0</v>
      </c>
      <c r="Y18" s="21">
        <f>SUMIFS(Opt_uncon!$Q:$Q,Opt_uncon!$A:$A,$P18,Opt_uncon!$C:$C,Y$1)</f>
        <v>0</v>
      </c>
      <c r="Z18" s="21">
        <f>SUMIFS(Opt_uncon!$Q:$Q,Opt_uncon!$A:$A,$P18,Opt_uncon!$C:$C,Z$1)</f>
        <v>0</v>
      </c>
      <c r="AA18" s="21">
        <f>SUMIFS(Opt_uncon!$Q:$Q,Opt_uncon!$A:$A,$P18,Opt_uncon!$C:$C,AA$1)</f>
        <v>0</v>
      </c>
      <c r="AB18" s="21">
        <f>SUMIFS(Opt_uncon!$Q:$Q,Opt_uncon!$A:$A,$P18,Opt_uncon!$C:$C,AB$1)</f>
        <v>4392.5381281193904</v>
      </c>
      <c r="AC18" s="21">
        <f>SUMIFS(Opt_uncon!$Q:$Q,Opt_uncon!$A:$A,$P18,Opt_uncon!$C:$C,AC$1)</f>
        <v>0</v>
      </c>
      <c r="AD18" s="21">
        <f>SUMIFS(Opt_uncon!$Q:$Q,Opt_uncon!$A:$A,$P18,Opt_uncon!$C:$C,AD$1)</f>
        <v>17194.899859600766</v>
      </c>
      <c r="AE18" s="21">
        <f>SUMIFS(Opt_uncon!$Q:$Q,Opt_uncon!$A:$A,$P18,Opt_uncon!$C:$C,AE$1)</f>
        <v>0</v>
      </c>
      <c r="AF18" s="21">
        <f>SUMIFS(Opt_uncon!$Q:$Q,Opt_uncon!$A:$A,$P18,Opt_uncon!$C:$C,AF$1)</f>
        <v>8665.7563388215112</v>
      </c>
      <c r="AG18" s="21">
        <f>SUMIFS(Opt_uncon!$Q:$Q,Opt_uncon!$A:$A,$P18,Opt_uncon!$C:$C,AG$1)</f>
        <v>4048.3212532018515</v>
      </c>
      <c r="AH18" s="21">
        <f>SUMIFS(Opt_uncon!$Q:$Q,Opt_uncon!$A:$A,$P18,Opt_uncon!$C:$C,AH$1)</f>
        <v>1849.519887237426</v>
      </c>
      <c r="AI18" s="21">
        <f>SUMIFS(Opt_uncon!$Q:$Q,Opt_uncon!$A:$A,$P18,Opt_uncon!$C:$C,AI$1)</f>
        <v>4934.6666330654489</v>
      </c>
      <c r="AJ18" s="21">
        <f>SUMIFS(Opt_uncon!$Q:$Q,Opt_uncon!$A:$A,$P18,Opt_uncon!$C:$C,AJ$1)</f>
        <v>0</v>
      </c>
      <c r="AK18" s="21">
        <f>SUMIFS(Opt_uncon!$Q:$Q,Opt_uncon!$A:$A,$P18,Opt_uncon!$C:$C,AK$1)</f>
        <v>12517.738992803035</v>
      </c>
      <c r="AL18" s="21">
        <f>SUMIFS(Opt_uncon!$Q:$Q,Opt_uncon!$A:$A,$P18,Opt_uncon!$C:$C,AL$1)</f>
        <v>0</v>
      </c>
      <c r="AM18" s="79">
        <f t="shared" si="0"/>
        <v>64528.196827817519</v>
      </c>
      <c r="AN18" s="21">
        <f>SUMIFS(Opt_current!Q:Q,Opt_current!A:A,P18)</f>
        <v>36888.911272999998</v>
      </c>
      <c r="AS18" t="s">
        <v>70</v>
      </c>
      <c r="AT18" s="21">
        <f>Opt_uncon!Q2863</f>
        <v>189878.85060557874</v>
      </c>
      <c r="AU18" s="21">
        <f>Opt_current!Q2863</f>
        <v>83646.430000000008</v>
      </c>
    </row>
    <row r="19" spans="16:48" x14ac:dyDescent="0.25">
      <c r="P19" t="s">
        <v>257</v>
      </c>
      <c r="Q19" s="21">
        <f>SUMIFS(Opt_uncon!$Q:$Q,Opt_uncon!$A:$A,$P19,Opt_uncon!$C:$C,Q$1)</f>
        <v>0</v>
      </c>
      <c r="R19" s="21">
        <f>SUMIFS(Opt_uncon!$Q:$Q,Opt_uncon!$A:$A,$P19,Opt_uncon!$C:$C,R$1)</f>
        <v>6044.1381209078936</v>
      </c>
      <c r="S19" s="21">
        <f>SUMIFS(Opt_uncon!$Q:$Q,Opt_uncon!$A:$A,$P19,Opt_uncon!$C:$C,S$1)</f>
        <v>0</v>
      </c>
      <c r="T19" s="21">
        <f>SUMIFS(Opt_uncon!$Q:$Q,Opt_uncon!$A:$A,$P19,Opt_uncon!$C:$C,T$1)</f>
        <v>0</v>
      </c>
      <c r="U19" s="21">
        <f>SUMIFS(Opt_uncon!$Q:$Q,Opt_uncon!$A:$A,$P19,Opt_uncon!$C:$C,U$1)</f>
        <v>0</v>
      </c>
      <c r="V19" s="21">
        <f>SUMIFS(Opt_uncon!$Q:$Q,Opt_uncon!$A:$A,$P19,Opt_uncon!$C:$C,V$1)</f>
        <v>0</v>
      </c>
      <c r="W19" s="21">
        <f>SUMIFS(Opt_uncon!$Q:$Q,Opt_uncon!$A:$A,$P19,Opt_uncon!$C:$C,W$1)</f>
        <v>0</v>
      </c>
      <c r="X19" s="21">
        <f>SUMIFS(Opt_uncon!$Q:$Q,Opt_uncon!$A:$A,$P19,Opt_uncon!$C:$C,X$1)</f>
        <v>0</v>
      </c>
      <c r="Y19" s="21">
        <f>SUMIFS(Opt_uncon!$Q:$Q,Opt_uncon!$A:$A,$P19,Opt_uncon!$C:$C,Y$1)</f>
        <v>0</v>
      </c>
      <c r="Z19" s="21">
        <f>SUMIFS(Opt_uncon!$Q:$Q,Opt_uncon!$A:$A,$P19,Opt_uncon!$C:$C,Z$1)</f>
        <v>0</v>
      </c>
      <c r="AA19" s="21">
        <f>SUMIFS(Opt_uncon!$Q:$Q,Opt_uncon!$A:$A,$P19,Opt_uncon!$C:$C,AA$1)</f>
        <v>0</v>
      </c>
      <c r="AB19" s="21">
        <f>SUMIFS(Opt_uncon!$Q:$Q,Opt_uncon!$A:$A,$P19,Opt_uncon!$C:$C,AB$1)</f>
        <v>2139.5604842743487</v>
      </c>
      <c r="AC19" s="21">
        <f>SUMIFS(Opt_uncon!$Q:$Q,Opt_uncon!$A:$A,$P19,Opt_uncon!$C:$C,AC$1)</f>
        <v>0</v>
      </c>
      <c r="AD19" s="21">
        <f>SUMIFS(Opt_uncon!$Q:$Q,Opt_uncon!$A:$A,$P19,Opt_uncon!$C:$C,AD$1)</f>
        <v>0</v>
      </c>
      <c r="AE19" s="21">
        <f>SUMIFS(Opt_uncon!$Q:$Q,Opt_uncon!$A:$A,$P19,Opt_uncon!$C:$C,AE$1)</f>
        <v>0</v>
      </c>
      <c r="AF19" s="21">
        <f>SUMIFS(Opt_uncon!$Q:$Q,Opt_uncon!$A:$A,$P19,Opt_uncon!$C:$C,AF$1)</f>
        <v>3494.5151480514428</v>
      </c>
      <c r="AG19" s="21">
        <f>SUMIFS(Opt_uncon!$Q:$Q,Opt_uncon!$A:$A,$P19,Opt_uncon!$C:$C,AG$1)</f>
        <v>3332.6801402547267</v>
      </c>
      <c r="AH19" s="21">
        <f>SUMIFS(Opt_uncon!$Q:$Q,Opt_uncon!$A:$A,$P19,Opt_uncon!$C:$C,AH$1)</f>
        <v>0</v>
      </c>
      <c r="AI19" s="21">
        <f>SUMIFS(Opt_uncon!$Q:$Q,Opt_uncon!$A:$A,$P19,Opt_uncon!$C:$C,AI$1)</f>
        <v>0</v>
      </c>
      <c r="AJ19" s="21">
        <f>SUMIFS(Opt_uncon!$Q:$Q,Opt_uncon!$A:$A,$P19,Opt_uncon!$C:$C,AJ$1)</f>
        <v>0</v>
      </c>
      <c r="AK19" s="21">
        <f>SUMIFS(Opt_uncon!$Q:$Q,Opt_uncon!$A:$A,$P19,Opt_uncon!$C:$C,AK$1)</f>
        <v>7941.7250439263325</v>
      </c>
      <c r="AL19" s="21">
        <f>SUMIFS(Opt_uncon!$Q:$Q,Opt_uncon!$A:$A,$P19,Opt_uncon!$C:$C,AL$1)</f>
        <v>0</v>
      </c>
      <c r="AM19" s="79">
        <f t="shared" si="0"/>
        <v>22952.618937414743</v>
      </c>
      <c r="AN19" s="21">
        <f>SUMIFS(Opt_current!Q:Q,Opt_current!A:A,P19)</f>
        <v>37445.560810999996</v>
      </c>
      <c r="AS19" t="s">
        <v>334</v>
      </c>
      <c r="AT19" s="21">
        <f>Opt_uncon!Q2864</f>
        <v>41390.300218626129</v>
      </c>
      <c r="AU19" s="21">
        <f>Opt_current!Q2864</f>
        <v>186825.00014500003</v>
      </c>
    </row>
    <row r="20" spans="16:48" x14ac:dyDescent="0.25">
      <c r="P20" t="s">
        <v>258</v>
      </c>
      <c r="Q20" s="21">
        <f>SUMIFS(Opt_uncon!$Q:$Q,Opt_uncon!$A:$A,$P20,Opt_uncon!$C:$C,Q$1)</f>
        <v>84746.469022390578</v>
      </c>
      <c r="R20" s="21">
        <f>SUMIFS(Opt_uncon!$Q:$Q,Opt_uncon!$A:$A,$P20,Opt_uncon!$C:$C,R$1)</f>
        <v>11811.34954461618</v>
      </c>
      <c r="S20" s="21">
        <f>SUMIFS(Opt_uncon!$Q:$Q,Opt_uncon!$A:$A,$P20,Opt_uncon!$C:$C,S$1)</f>
        <v>0</v>
      </c>
      <c r="T20" s="21">
        <f>SUMIFS(Opt_uncon!$Q:$Q,Opt_uncon!$A:$A,$P20,Opt_uncon!$C:$C,T$1)</f>
        <v>0</v>
      </c>
      <c r="U20" s="21">
        <f>SUMIFS(Opt_uncon!$Q:$Q,Opt_uncon!$A:$A,$P20,Opt_uncon!$C:$C,U$1)</f>
        <v>1829.0871785657428</v>
      </c>
      <c r="V20" s="21">
        <f>SUMIFS(Opt_uncon!$Q:$Q,Opt_uncon!$A:$A,$P20,Opt_uncon!$C:$C,V$1)</f>
        <v>3437.7145001275644</v>
      </c>
      <c r="W20" s="21">
        <f>SUMIFS(Opt_uncon!$Q:$Q,Opt_uncon!$A:$A,$P20,Opt_uncon!$C:$C,W$1)</f>
        <v>0</v>
      </c>
      <c r="X20" s="21">
        <f>SUMIFS(Opt_uncon!$Q:$Q,Opt_uncon!$A:$A,$P20,Opt_uncon!$C:$C,X$1)</f>
        <v>0</v>
      </c>
      <c r="Y20" s="21">
        <f>SUMIFS(Opt_uncon!$Q:$Q,Opt_uncon!$A:$A,$P20,Opt_uncon!$C:$C,Y$1)</f>
        <v>0</v>
      </c>
      <c r="Z20" s="21">
        <f>SUMIFS(Opt_uncon!$Q:$Q,Opt_uncon!$A:$A,$P20,Opt_uncon!$C:$C,Z$1)</f>
        <v>0</v>
      </c>
      <c r="AA20" s="21">
        <f>SUMIFS(Opt_uncon!$Q:$Q,Opt_uncon!$A:$A,$P20,Opt_uncon!$C:$C,AA$1)</f>
        <v>0</v>
      </c>
      <c r="AB20" s="21">
        <f>SUMIFS(Opt_uncon!$Q:$Q,Opt_uncon!$A:$A,$P20,Opt_uncon!$C:$C,AB$1)</f>
        <v>2993.0260873064253</v>
      </c>
      <c r="AC20" s="21">
        <f>SUMIFS(Opt_uncon!$Q:$Q,Opt_uncon!$A:$A,$P20,Opt_uncon!$C:$C,AC$1)</f>
        <v>0</v>
      </c>
      <c r="AD20" s="21">
        <f>SUMIFS(Opt_uncon!$Q:$Q,Opt_uncon!$A:$A,$P20,Opt_uncon!$C:$C,AD$1)</f>
        <v>0</v>
      </c>
      <c r="AE20" s="21">
        <f>SUMIFS(Opt_uncon!$Q:$Q,Opt_uncon!$A:$A,$P20,Opt_uncon!$C:$C,AE$1)</f>
        <v>0</v>
      </c>
      <c r="AF20" s="21">
        <f>SUMIFS(Opt_uncon!$Q:$Q,Opt_uncon!$A:$A,$P20,Opt_uncon!$C:$C,AF$1)</f>
        <v>6077.8353213658156</v>
      </c>
      <c r="AG20" s="21">
        <f>SUMIFS(Opt_uncon!$Q:$Q,Opt_uncon!$A:$A,$P20,Opt_uncon!$C:$C,AG$1)</f>
        <v>4616.6460242668436</v>
      </c>
      <c r="AH20" s="21">
        <f>SUMIFS(Opt_uncon!$Q:$Q,Opt_uncon!$A:$A,$P20,Opt_uncon!$C:$C,AH$1)</f>
        <v>2487.1593170947253</v>
      </c>
      <c r="AI20" s="21">
        <f>SUMIFS(Opt_uncon!$Q:$Q,Opt_uncon!$A:$A,$P20,Opt_uncon!$C:$C,AI$1)</f>
        <v>6422.360169984674</v>
      </c>
      <c r="AJ20" s="21">
        <f>SUMIFS(Opt_uncon!$Q:$Q,Opt_uncon!$A:$A,$P20,Opt_uncon!$C:$C,AJ$1)</f>
        <v>0</v>
      </c>
      <c r="AK20" s="21">
        <f>SUMIFS(Opt_uncon!$Q:$Q,Opt_uncon!$A:$A,$P20,Opt_uncon!$C:$C,AK$1)</f>
        <v>13949.071767820678</v>
      </c>
      <c r="AL20" s="21">
        <f>SUMIFS(Opt_uncon!$Q:$Q,Opt_uncon!$A:$A,$P20,Opt_uncon!$C:$C,AL$1)</f>
        <v>0</v>
      </c>
      <c r="AM20" s="79">
        <f t="shared" si="0"/>
        <v>138370.71893353923</v>
      </c>
      <c r="AN20" s="21">
        <f>SUMIFS(Opt_current!Q:Q,Opt_current!A:A,P20)</f>
        <v>55699.179346000004</v>
      </c>
      <c r="AS20" t="s">
        <v>335</v>
      </c>
      <c r="AT20" s="21">
        <f>Opt_uncon!Q2865</f>
        <v>114100.69632487623</v>
      </c>
      <c r="AU20" s="21">
        <f>Opt_current!Q2865</f>
        <v>468232.07996199996</v>
      </c>
    </row>
    <row r="21" spans="16:48" x14ac:dyDescent="0.25">
      <c r="P21" t="s">
        <v>259</v>
      </c>
      <c r="Q21" s="21">
        <f>SUMIFS(Opt_uncon!$Q:$Q,Opt_uncon!$A:$A,$P21,Opt_uncon!$C:$C,Q$1)</f>
        <v>0</v>
      </c>
      <c r="R21" s="21">
        <f>SUMIFS(Opt_uncon!$Q:$Q,Opt_uncon!$A:$A,$P21,Opt_uncon!$C:$C,R$1)</f>
        <v>7095.2703765214183</v>
      </c>
      <c r="S21" s="21">
        <f>SUMIFS(Opt_uncon!$Q:$Q,Opt_uncon!$A:$A,$P21,Opt_uncon!$C:$C,S$1)</f>
        <v>0</v>
      </c>
      <c r="T21" s="21">
        <f>SUMIFS(Opt_uncon!$Q:$Q,Opt_uncon!$A:$A,$P21,Opt_uncon!$C:$C,T$1)</f>
        <v>0</v>
      </c>
      <c r="U21" s="21">
        <f>SUMIFS(Opt_uncon!$Q:$Q,Opt_uncon!$A:$A,$P21,Opt_uncon!$C:$C,U$1)</f>
        <v>0</v>
      </c>
      <c r="V21" s="21">
        <f>SUMIFS(Opt_uncon!$Q:$Q,Opt_uncon!$A:$A,$P21,Opt_uncon!$C:$C,V$1)</f>
        <v>0</v>
      </c>
      <c r="W21" s="21">
        <f>SUMIFS(Opt_uncon!$Q:$Q,Opt_uncon!$A:$A,$P21,Opt_uncon!$C:$C,W$1)</f>
        <v>0</v>
      </c>
      <c r="X21" s="21">
        <f>SUMIFS(Opt_uncon!$Q:$Q,Opt_uncon!$A:$A,$P21,Opt_uncon!$C:$C,X$1)</f>
        <v>0</v>
      </c>
      <c r="Y21" s="21">
        <f>SUMIFS(Opt_uncon!$Q:$Q,Opt_uncon!$A:$A,$P21,Opt_uncon!$C:$C,Y$1)</f>
        <v>5722.175703015665</v>
      </c>
      <c r="Z21" s="21">
        <f>SUMIFS(Opt_uncon!$Q:$Q,Opt_uncon!$A:$A,$P21,Opt_uncon!$C:$C,Z$1)</f>
        <v>0</v>
      </c>
      <c r="AA21" s="21">
        <f>SUMIFS(Opt_uncon!$Q:$Q,Opt_uncon!$A:$A,$P21,Opt_uncon!$C:$C,AA$1)</f>
        <v>0</v>
      </c>
      <c r="AB21" s="21">
        <f>SUMIFS(Opt_uncon!$Q:$Q,Opt_uncon!$A:$A,$P21,Opt_uncon!$C:$C,AB$1)</f>
        <v>5101.6447015530839</v>
      </c>
      <c r="AC21" s="21">
        <f>SUMIFS(Opt_uncon!$Q:$Q,Opt_uncon!$A:$A,$P21,Opt_uncon!$C:$C,AC$1)</f>
        <v>0</v>
      </c>
      <c r="AD21" s="21">
        <f>SUMIFS(Opt_uncon!$Q:$Q,Opt_uncon!$A:$A,$P21,Opt_uncon!$C:$C,AD$1)</f>
        <v>0</v>
      </c>
      <c r="AE21" s="21">
        <f>SUMIFS(Opt_uncon!$Q:$Q,Opt_uncon!$A:$A,$P21,Opt_uncon!$C:$C,AE$1)</f>
        <v>0</v>
      </c>
      <c r="AF21" s="21">
        <f>SUMIFS(Opt_uncon!$Q:$Q,Opt_uncon!$A:$A,$P21,Opt_uncon!$C:$C,AF$1)</f>
        <v>3952.1625295427639</v>
      </c>
      <c r="AG21" s="21">
        <f>SUMIFS(Opt_uncon!$Q:$Q,Opt_uncon!$A:$A,$P21,Opt_uncon!$C:$C,AG$1)</f>
        <v>4210.0077542561385</v>
      </c>
      <c r="AH21" s="21">
        <f>SUMIFS(Opt_uncon!$Q:$Q,Opt_uncon!$A:$A,$P21,Opt_uncon!$C:$C,AH$1)</f>
        <v>325.95369717839236</v>
      </c>
      <c r="AI21" s="21">
        <f>SUMIFS(Opt_uncon!$Q:$Q,Opt_uncon!$A:$A,$P21,Opt_uncon!$C:$C,AI$1)</f>
        <v>1701.8751485469984</v>
      </c>
      <c r="AJ21" s="21">
        <f>SUMIFS(Opt_uncon!$Q:$Q,Opt_uncon!$A:$A,$P21,Opt_uncon!$C:$C,AJ$1)</f>
        <v>0</v>
      </c>
      <c r="AK21" s="21">
        <f>SUMIFS(Opt_uncon!$Q:$Q,Opt_uncon!$A:$A,$P21,Opt_uncon!$C:$C,AK$1)</f>
        <v>10071.666028958849</v>
      </c>
      <c r="AL21" s="21">
        <f>SUMIFS(Opt_uncon!$Q:$Q,Opt_uncon!$A:$A,$P21,Opt_uncon!$C:$C,AL$1)</f>
        <v>0</v>
      </c>
      <c r="AM21" s="79">
        <f t="shared" si="0"/>
        <v>38180.755939573304</v>
      </c>
      <c r="AN21" s="21">
        <f>SUMIFS(Opt_current!Q:Q,Opt_current!A:A,P21)</f>
        <v>54602.96566799999</v>
      </c>
      <c r="AS21" t="s">
        <v>71</v>
      </c>
      <c r="AT21" s="21">
        <f>Opt_uncon!Q2866</f>
        <v>0</v>
      </c>
      <c r="AU21" s="21">
        <f>Opt_current!Q2866</f>
        <v>150377.88845299996</v>
      </c>
    </row>
    <row r="22" spans="16:48" x14ac:dyDescent="0.25">
      <c r="P22" t="s">
        <v>260</v>
      </c>
      <c r="Q22" s="21">
        <f>SUMIFS(Opt_uncon!$Q:$Q,Opt_uncon!$A:$A,$P22,Opt_uncon!$C:$C,Q$1)</f>
        <v>0</v>
      </c>
      <c r="R22" s="21">
        <f>SUMIFS(Opt_uncon!$Q:$Q,Opt_uncon!$A:$A,$P22,Opt_uncon!$C:$C,R$1)</f>
        <v>5960.0197939557947</v>
      </c>
      <c r="S22" s="21">
        <f>SUMIFS(Opt_uncon!$Q:$Q,Opt_uncon!$A:$A,$P22,Opt_uncon!$C:$C,S$1)</f>
        <v>0</v>
      </c>
      <c r="T22" s="21">
        <f>SUMIFS(Opt_uncon!$Q:$Q,Opt_uncon!$A:$A,$P22,Opt_uncon!$C:$C,T$1)</f>
        <v>0</v>
      </c>
      <c r="U22" s="21">
        <f>SUMIFS(Opt_uncon!$Q:$Q,Opt_uncon!$A:$A,$P22,Opt_uncon!$C:$C,U$1)</f>
        <v>0</v>
      </c>
      <c r="V22" s="21">
        <f>SUMIFS(Opt_uncon!$Q:$Q,Opt_uncon!$A:$A,$P22,Opt_uncon!$C:$C,V$1)</f>
        <v>0</v>
      </c>
      <c r="W22" s="21">
        <f>SUMIFS(Opt_uncon!$Q:$Q,Opt_uncon!$A:$A,$P22,Opt_uncon!$C:$C,W$1)</f>
        <v>0</v>
      </c>
      <c r="X22" s="21">
        <f>SUMIFS(Opt_uncon!$Q:$Q,Opt_uncon!$A:$A,$P22,Opt_uncon!$C:$C,X$1)</f>
        <v>0</v>
      </c>
      <c r="Y22" s="21">
        <f>SUMIFS(Opt_uncon!$Q:$Q,Opt_uncon!$A:$A,$P22,Opt_uncon!$C:$C,Y$1)</f>
        <v>5984.0574729649243</v>
      </c>
      <c r="Z22" s="21">
        <f>SUMIFS(Opt_uncon!$Q:$Q,Opt_uncon!$A:$A,$P22,Opt_uncon!$C:$C,Z$1)</f>
        <v>0</v>
      </c>
      <c r="AA22" s="21">
        <f>SUMIFS(Opt_uncon!$Q:$Q,Opt_uncon!$A:$A,$P22,Opt_uncon!$C:$C,AA$1)</f>
        <v>0</v>
      </c>
      <c r="AB22" s="21">
        <f>SUMIFS(Opt_uncon!$Q:$Q,Opt_uncon!$A:$A,$P22,Opt_uncon!$C:$C,AB$1)</f>
        <v>4288.3041623698273</v>
      </c>
      <c r="AC22" s="21">
        <f>SUMIFS(Opt_uncon!$Q:$Q,Opt_uncon!$A:$A,$P22,Opt_uncon!$C:$C,AC$1)</f>
        <v>0</v>
      </c>
      <c r="AD22" s="21">
        <f>SUMIFS(Opt_uncon!$Q:$Q,Opt_uncon!$A:$A,$P22,Opt_uncon!$C:$C,AD$1)</f>
        <v>66828.371925311789</v>
      </c>
      <c r="AE22" s="21">
        <f>SUMIFS(Opt_uncon!$Q:$Q,Opt_uncon!$A:$A,$P22,Opt_uncon!$C:$C,AE$1)</f>
        <v>0</v>
      </c>
      <c r="AF22" s="21">
        <f>SUMIFS(Opt_uncon!$Q:$Q,Opt_uncon!$A:$A,$P22,Opt_uncon!$C:$C,AF$1)</f>
        <v>10727.384411009889</v>
      </c>
      <c r="AG22" s="21">
        <f>SUMIFS(Opt_uncon!$Q:$Q,Opt_uncon!$A:$A,$P22,Opt_uncon!$C:$C,AG$1)</f>
        <v>3860.5565687493931</v>
      </c>
      <c r="AH22" s="21">
        <f>SUMIFS(Opt_uncon!$Q:$Q,Opt_uncon!$A:$A,$P22,Opt_uncon!$C:$C,AH$1)</f>
        <v>1824.587562761868</v>
      </c>
      <c r="AI22" s="21">
        <f>SUMIFS(Opt_uncon!$Q:$Q,Opt_uncon!$A:$A,$P22,Opt_uncon!$C:$C,AI$1)</f>
        <v>5154.5146336804246</v>
      </c>
      <c r="AJ22" s="21">
        <f>SUMIFS(Opt_uncon!$Q:$Q,Opt_uncon!$A:$A,$P22,Opt_uncon!$C:$C,AJ$1)</f>
        <v>0</v>
      </c>
      <c r="AK22" s="21">
        <f>SUMIFS(Opt_uncon!$Q:$Q,Opt_uncon!$A:$A,$P22,Opt_uncon!$C:$C,AK$1)</f>
        <v>12659.067822829858</v>
      </c>
      <c r="AL22" s="21">
        <f>SUMIFS(Opt_uncon!$Q:$Q,Opt_uncon!$A:$A,$P22,Opt_uncon!$C:$C,AL$1)</f>
        <v>0</v>
      </c>
      <c r="AM22" s="79">
        <f t="shared" si="0"/>
        <v>117286.86435363376</v>
      </c>
      <c r="AN22" s="21">
        <f>SUMIFS(Opt_current!Q:Q,Opt_current!A:A,P22)</f>
        <v>61166.497334999993</v>
      </c>
      <c r="AS22" s="85" t="s">
        <v>72</v>
      </c>
      <c r="AT22" s="21">
        <f>Opt_uncon!Q2867</f>
        <v>585123.24058617919</v>
      </c>
      <c r="AU22" s="21">
        <f>Opt_current!Q2867</f>
        <v>0</v>
      </c>
    </row>
    <row r="23" spans="16:48" x14ac:dyDescent="0.25">
      <c r="P23" t="s">
        <v>261</v>
      </c>
      <c r="Q23" s="21">
        <f>SUMIFS(Opt_uncon!$Q:$Q,Opt_uncon!$A:$A,$P23,Opt_uncon!$C:$C,Q$1)</f>
        <v>5074.1513902286169</v>
      </c>
      <c r="R23" s="21">
        <f>SUMIFS(Opt_uncon!$Q:$Q,Opt_uncon!$A:$A,$P23,Opt_uncon!$C:$C,R$1)</f>
        <v>5999.7796832686936</v>
      </c>
      <c r="S23" s="21">
        <f>SUMIFS(Opt_uncon!$Q:$Q,Opt_uncon!$A:$A,$P23,Opt_uncon!$C:$C,S$1)</f>
        <v>0</v>
      </c>
      <c r="T23" s="21">
        <f>SUMIFS(Opt_uncon!$Q:$Q,Opt_uncon!$A:$A,$P23,Opt_uncon!$C:$C,T$1)</f>
        <v>0</v>
      </c>
      <c r="U23" s="21">
        <f>SUMIFS(Opt_uncon!$Q:$Q,Opt_uncon!$A:$A,$P23,Opt_uncon!$C:$C,U$1)</f>
        <v>0</v>
      </c>
      <c r="V23" s="21">
        <f>SUMIFS(Opt_uncon!$Q:$Q,Opt_uncon!$A:$A,$P23,Opt_uncon!$C:$C,V$1)</f>
        <v>0</v>
      </c>
      <c r="W23" s="21">
        <f>SUMIFS(Opt_uncon!$Q:$Q,Opt_uncon!$A:$A,$P23,Opt_uncon!$C:$C,W$1)</f>
        <v>0</v>
      </c>
      <c r="X23" s="21">
        <f>SUMIFS(Opt_uncon!$Q:$Q,Opt_uncon!$A:$A,$P23,Opt_uncon!$C:$C,X$1)</f>
        <v>0</v>
      </c>
      <c r="Y23" s="21">
        <f>SUMIFS(Opt_uncon!$Q:$Q,Opt_uncon!$A:$A,$P23,Opt_uncon!$C:$C,Y$1)</f>
        <v>0</v>
      </c>
      <c r="Z23" s="21">
        <f>SUMIFS(Opt_uncon!$Q:$Q,Opt_uncon!$A:$A,$P23,Opt_uncon!$C:$C,Z$1)</f>
        <v>0</v>
      </c>
      <c r="AA23" s="21">
        <f>SUMIFS(Opt_uncon!$Q:$Q,Opt_uncon!$A:$A,$P23,Opt_uncon!$C:$C,AA$1)</f>
        <v>0</v>
      </c>
      <c r="AB23" s="21">
        <f>SUMIFS(Opt_uncon!$Q:$Q,Opt_uncon!$A:$A,$P23,Opt_uncon!$C:$C,AB$1)</f>
        <v>4134.7953998568955</v>
      </c>
      <c r="AC23" s="21">
        <f>SUMIFS(Opt_uncon!$Q:$Q,Opt_uncon!$A:$A,$P23,Opt_uncon!$C:$C,AC$1)</f>
        <v>0</v>
      </c>
      <c r="AD23" s="21">
        <f>SUMIFS(Opt_uncon!$Q:$Q,Opt_uncon!$A:$A,$P23,Opt_uncon!$C:$C,AD$1)</f>
        <v>0</v>
      </c>
      <c r="AE23" s="21">
        <f>SUMIFS(Opt_uncon!$Q:$Q,Opt_uncon!$A:$A,$P23,Opt_uncon!$C:$C,AE$1)</f>
        <v>0</v>
      </c>
      <c r="AF23" s="21">
        <f>SUMIFS(Opt_uncon!$Q:$Q,Opt_uncon!$A:$A,$P23,Opt_uncon!$C:$C,AF$1)</f>
        <v>5267.1713085623696</v>
      </c>
      <c r="AG23" s="21">
        <f>SUMIFS(Opt_uncon!$Q:$Q,Opt_uncon!$A:$A,$P23,Opt_uncon!$C:$C,AG$1)</f>
        <v>3785.147608480348</v>
      </c>
      <c r="AH23" s="21">
        <f>SUMIFS(Opt_uncon!$Q:$Q,Opt_uncon!$A:$A,$P23,Opt_uncon!$C:$C,AH$1)</f>
        <v>0</v>
      </c>
      <c r="AI23" s="21">
        <f>SUMIFS(Opt_uncon!$Q:$Q,Opt_uncon!$A:$A,$P23,Opt_uncon!$C:$C,AI$1)</f>
        <v>150.09536162244069</v>
      </c>
      <c r="AJ23" s="21">
        <f>SUMIFS(Opt_uncon!$Q:$Q,Opt_uncon!$A:$A,$P23,Opt_uncon!$C:$C,AJ$1)</f>
        <v>0</v>
      </c>
      <c r="AK23" s="21">
        <f>SUMIFS(Opt_uncon!$Q:$Q,Opt_uncon!$A:$A,$P23,Opt_uncon!$C:$C,AK$1)</f>
        <v>9550.893999738315</v>
      </c>
      <c r="AL23" s="21">
        <f>SUMIFS(Opt_uncon!$Q:$Q,Opt_uncon!$A:$A,$P23,Opt_uncon!$C:$C,AL$1)</f>
        <v>0</v>
      </c>
      <c r="AM23" s="79">
        <f t="shared" si="0"/>
        <v>33962.034751757681</v>
      </c>
      <c r="AN23" s="21">
        <f>SUMIFS(Opt_current!Q:Q,Opt_current!A:A,P23)</f>
        <v>49848.302423000001</v>
      </c>
      <c r="AS23" s="86" t="s">
        <v>75</v>
      </c>
      <c r="AT23" s="21" t="e">
        <f>Opt_uncon!#REF!</f>
        <v>#REF!</v>
      </c>
      <c r="AU23" s="21" t="e">
        <f>Opt_current!#REF!</f>
        <v>#REF!</v>
      </c>
    </row>
    <row r="24" spans="16:48" x14ac:dyDescent="0.25">
      <c r="P24" t="s">
        <v>278</v>
      </c>
      <c r="Q24" s="21">
        <f>SUMIFS(Opt_uncon!$Q:$Q,Opt_uncon!$A:$A,$P24,Opt_uncon!$C:$C,Q$1)</f>
        <v>37148.668746295516</v>
      </c>
      <c r="R24" s="21">
        <f>SUMIFS(Opt_uncon!$Q:$Q,Opt_uncon!$A:$A,$P24,Opt_uncon!$C:$C,R$1)</f>
        <v>5409.2153483861475</v>
      </c>
      <c r="S24" s="21">
        <f>SUMIFS(Opt_uncon!$Q:$Q,Opt_uncon!$A:$A,$P24,Opt_uncon!$C:$C,S$1)</f>
        <v>0</v>
      </c>
      <c r="T24" s="21">
        <f>SUMIFS(Opt_uncon!$Q:$Q,Opt_uncon!$A:$A,$P24,Opt_uncon!$C:$C,T$1)</f>
        <v>0</v>
      </c>
      <c r="U24" s="21">
        <f>SUMIFS(Opt_uncon!$Q:$Q,Opt_uncon!$A:$A,$P24,Opt_uncon!$C:$C,U$1)</f>
        <v>0</v>
      </c>
      <c r="V24" s="21">
        <f>SUMIFS(Opt_uncon!$Q:$Q,Opt_uncon!$A:$A,$P24,Opt_uncon!$C:$C,V$1)</f>
        <v>0</v>
      </c>
      <c r="W24" s="21">
        <f>SUMIFS(Opt_uncon!$Q:$Q,Opt_uncon!$A:$A,$P24,Opt_uncon!$C:$C,W$1)</f>
        <v>0</v>
      </c>
      <c r="X24" s="21">
        <f>SUMIFS(Opt_uncon!$Q:$Q,Opt_uncon!$A:$A,$P24,Opt_uncon!$C:$C,X$1)</f>
        <v>0</v>
      </c>
      <c r="Y24" s="21">
        <f>SUMIFS(Opt_uncon!$Q:$Q,Opt_uncon!$A:$A,$P24,Opt_uncon!$C:$C,Y$1)</f>
        <v>9697.6070678617762</v>
      </c>
      <c r="Z24" s="21">
        <f>SUMIFS(Opt_uncon!$Q:$Q,Opt_uncon!$A:$A,$P24,Opt_uncon!$C:$C,Z$1)</f>
        <v>0</v>
      </c>
      <c r="AA24" s="21">
        <f>SUMIFS(Opt_uncon!$Q:$Q,Opt_uncon!$A:$A,$P24,Opt_uncon!$C:$C,AA$1)</f>
        <v>0</v>
      </c>
      <c r="AB24" s="21">
        <f>SUMIFS(Opt_uncon!$Q:$Q,Opt_uncon!$A:$A,$P24,Opt_uncon!$C:$C,AB$1)</f>
        <v>1452.5026405150256</v>
      </c>
      <c r="AC24" s="21">
        <f>SUMIFS(Opt_uncon!$Q:$Q,Opt_uncon!$A:$A,$P24,Opt_uncon!$C:$C,AC$1)</f>
        <v>0</v>
      </c>
      <c r="AD24" s="21">
        <f>SUMIFS(Opt_uncon!$Q:$Q,Opt_uncon!$A:$A,$P24,Opt_uncon!$C:$C,AD$1)</f>
        <v>9546.2167115873326</v>
      </c>
      <c r="AE24" s="21">
        <f>SUMIFS(Opt_uncon!$Q:$Q,Opt_uncon!$A:$A,$P24,Opt_uncon!$C:$C,AE$1)</f>
        <v>0</v>
      </c>
      <c r="AF24" s="21">
        <f>SUMIFS(Opt_uncon!$Q:$Q,Opt_uncon!$A:$A,$P24,Opt_uncon!$C:$C,AF$1)</f>
        <v>3175.9208463572195</v>
      </c>
      <c r="AG24" s="21">
        <f>SUMIFS(Opt_uncon!$Q:$Q,Opt_uncon!$A:$A,$P24,Opt_uncon!$C:$C,AG$1)</f>
        <v>3327.0433014859555</v>
      </c>
      <c r="AH24" s="21">
        <f>SUMIFS(Opt_uncon!$Q:$Q,Opt_uncon!$A:$A,$P24,Opt_uncon!$C:$C,AH$1)</f>
        <v>0</v>
      </c>
      <c r="AI24" s="21">
        <f>SUMIFS(Opt_uncon!$Q:$Q,Opt_uncon!$A:$A,$P24,Opt_uncon!$C:$C,AI$1)</f>
        <v>0</v>
      </c>
      <c r="AJ24" s="21">
        <f>SUMIFS(Opt_uncon!$Q:$Q,Opt_uncon!$A:$A,$P24,Opt_uncon!$C:$C,AJ$1)</f>
        <v>0</v>
      </c>
      <c r="AK24" s="21">
        <f>SUMIFS(Opt_uncon!$Q:$Q,Opt_uncon!$A:$A,$P24,Opt_uncon!$C:$C,AK$1)</f>
        <v>7037.860119786872</v>
      </c>
      <c r="AL24" s="21">
        <f>SUMIFS(Opt_uncon!$Q:$Q,Opt_uncon!$A:$A,$P24,Opt_uncon!$C:$C,AL$1)</f>
        <v>0</v>
      </c>
      <c r="AM24" s="79">
        <f t="shared" si="0"/>
        <v>76795.034782275849</v>
      </c>
      <c r="AN24" s="21">
        <f>SUMIFS(Opt_current!Q:Q,Opt_current!A:A,P24)</f>
        <v>45377.804478999999</v>
      </c>
    </row>
    <row r="25" spans="16:48" x14ac:dyDescent="0.25">
      <c r="P25" t="s">
        <v>279</v>
      </c>
      <c r="Q25" s="21">
        <f>SUMIFS(Opt_uncon!$Q:$Q,Opt_uncon!$A:$A,$P25,Opt_uncon!$C:$C,Q$1)</f>
        <v>58242.280146813035</v>
      </c>
      <c r="R25" s="21">
        <f>SUMIFS(Opt_uncon!$Q:$Q,Opt_uncon!$A:$A,$P25,Opt_uncon!$C:$C,R$1)</f>
        <v>9908.058401579885</v>
      </c>
      <c r="S25" s="21">
        <f>SUMIFS(Opt_uncon!$Q:$Q,Opt_uncon!$A:$A,$P25,Opt_uncon!$C:$C,S$1)</f>
        <v>0</v>
      </c>
      <c r="T25" s="21">
        <f>SUMIFS(Opt_uncon!$Q:$Q,Opt_uncon!$A:$A,$P25,Opt_uncon!$C:$C,T$1)</f>
        <v>0</v>
      </c>
      <c r="U25" s="21">
        <f>SUMIFS(Opt_uncon!$Q:$Q,Opt_uncon!$A:$A,$P25,Opt_uncon!$C:$C,U$1)</f>
        <v>0</v>
      </c>
      <c r="V25" s="21">
        <f>SUMIFS(Opt_uncon!$Q:$Q,Opt_uncon!$A:$A,$P25,Opt_uncon!$C:$C,V$1)</f>
        <v>0</v>
      </c>
      <c r="W25" s="21">
        <f>SUMIFS(Opt_uncon!$Q:$Q,Opt_uncon!$A:$A,$P25,Opt_uncon!$C:$C,W$1)</f>
        <v>0</v>
      </c>
      <c r="X25" s="21">
        <f>SUMIFS(Opt_uncon!$Q:$Q,Opt_uncon!$A:$A,$P25,Opt_uncon!$C:$C,X$1)</f>
        <v>0</v>
      </c>
      <c r="Y25" s="21">
        <f>SUMIFS(Opt_uncon!$Q:$Q,Opt_uncon!$A:$A,$P25,Opt_uncon!$C:$C,Y$1)</f>
        <v>15072.368119522569</v>
      </c>
      <c r="Z25" s="21">
        <f>SUMIFS(Opt_uncon!$Q:$Q,Opt_uncon!$A:$A,$P25,Opt_uncon!$C:$C,Z$1)</f>
        <v>0</v>
      </c>
      <c r="AA25" s="21">
        <f>SUMIFS(Opt_uncon!$Q:$Q,Opt_uncon!$A:$A,$P25,Opt_uncon!$C:$C,AA$1)</f>
        <v>0</v>
      </c>
      <c r="AB25" s="21">
        <f>SUMIFS(Opt_uncon!$Q:$Q,Opt_uncon!$A:$A,$P25,Opt_uncon!$C:$C,AB$1)</f>
        <v>2868.0372852803575</v>
      </c>
      <c r="AC25" s="21">
        <f>SUMIFS(Opt_uncon!$Q:$Q,Opt_uncon!$A:$A,$P25,Opt_uncon!$C:$C,AC$1)</f>
        <v>0</v>
      </c>
      <c r="AD25" s="21">
        <f>SUMIFS(Opt_uncon!$Q:$Q,Opt_uncon!$A:$A,$P25,Opt_uncon!$C:$C,AD$1)</f>
        <v>17935.137111596159</v>
      </c>
      <c r="AE25" s="21">
        <f>SUMIFS(Opt_uncon!$Q:$Q,Opt_uncon!$A:$A,$P25,Opt_uncon!$C:$C,AE$1)</f>
        <v>0</v>
      </c>
      <c r="AF25" s="21">
        <f>SUMIFS(Opt_uncon!$Q:$Q,Opt_uncon!$A:$A,$P25,Opt_uncon!$C:$C,AF$1)</f>
        <v>4310.9827381998439</v>
      </c>
      <c r="AG25" s="21">
        <f>SUMIFS(Opt_uncon!$Q:$Q,Opt_uncon!$A:$A,$P25,Opt_uncon!$C:$C,AG$1)</f>
        <v>3663.6216199840492</v>
      </c>
      <c r="AH25" s="21">
        <f>SUMIFS(Opt_uncon!$Q:$Q,Opt_uncon!$A:$A,$P25,Opt_uncon!$C:$C,AH$1)</f>
        <v>0</v>
      </c>
      <c r="AI25" s="21">
        <f>SUMIFS(Opt_uncon!$Q:$Q,Opt_uncon!$A:$A,$P25,Opt_uncon!$C:$C,AI$1)</f>
        <v>142.90259871250265</v>
      </c>
      <c r="AJ25" s="21">
        <f>SUMIFS(Opt_uncon!$Q:$Q,Opt_uncon!$A:$A,$P25,Opt_uncon!$C:$C,AJ$1)</f>
        <v>0</v>
      </c>
      <c r="AK25" s="21">
        <f>SUMIFS(Opt_uncon!$Q:$Q,Opt_uncon!$A:$A,$P25,Opt_uncon!$C:$C,AK$1)</f>
        <v>11566.781847679575</v>
      </c>
      <c r="AL25" s="21">
        <f>SUMIFS(Opt_uncon!$Q:$Q,Opt_uncon!$A:$A,$P25,Opt_uncon!$C:$C,AL$1)</f>
        <v>0</v>
      </c>
      <c r="AM25" s="79">
        <f t="shared" si="0"/>
        <v>123710.16986936796</v>
      </c>
      <c r="AN25" s="21">
        <f>SUMIFS(Opt_current!Q:Q,Opt_current!A:A,P25)</f>
        <v>19672.879174000005</v>
      </c>
    </row>
    <row r="26" spans="16:48" x14ac:dyDescent="0.25">
      <c r="P26" t="s">
        <v>280</v>
      </c>
      <c r="Q26" s="21">
        <f>SUMIFS(Opt_uncon!$Q:$Q,Opt_uncon!$A:$A,$P26,Opt_uncon!$C:$C,Q$1)</f>
        <v>3500</v>
      </c>
      <c r="R26" s="21">
        <f>SUMIFS(Opt_uncon!$Q:$Q,Opt_uncon!$A:$A,$P26,Opt_uncon!$C:$C,R$1)</f>
        <v>5200.9030580939452</v>
      </c>
      <c r="S26" s="21">
        <f>SUMIFS(Opt_uncon!$Q:$Q,Opt_uncon!$A:$A,$P26,Opt_uncon!$C:$C,S$1)</f>
        <v>0</v>
      </c>
      <c r="T26" s="21">
        <f>SUMIFS(Opt_uncon!$Q:$Q,Opt_uncon!$A:$A,$P26,Opt_uncon!$C:$C,T$1)</f>
        <v>0</v>
      </c>
      <c r="U26" s="21">
        <f>SUMIFS(Opt_uncon!$Q:$Q,Opt_uncon!$A:$A,$P26,Opt_uncon!$C:$C,U$1)</f>
        <v>0</v>
      </c>
      <c r="V26" s="21">
        <f>SUMIFS(Opt_uncon!$Q:$Q,Opt_uncon!$A:$A,$P26,Opt_uncon!$C:$C,V$1)</f>
        <v>0</v>
      </c>
      <c r="W26" s="21">
        <f>SUMIFS(Opt_uncon!$Q:$Q,Opt_uncon!$A:$A,$P26,Opt_uncon!$C:$C,W$1)</f>
        <v>0</v>
      </c>
      <c r="X26" s="21">
        <f>SUMIFS(Opt_uncon!$Q:$Q,Opt_uncon!$A:$A,$P26,Opt_uncon!$C:$C,X$1)</f>
        <v>0</v>
      </c>
      <c r="Y26" s="21">
        <f>SUMIFS(Opt_uncon!$Q:$Q,Opt_uncon!$A:$A,$P26,Opt_uncon!$C:$C,Y$1)</f>
        <v>3500</v>
      </c>
      <c r="Z26" s="21">
        <f>SUMIFS(Opt_uncon!$Q:$Q,Opt_uncon!$A:$A,$P26,Opt_uncon!$C:$C,Z$1)</f>
        <v>0</v>
      </c>
      <c r="AA26" s="21">
        <f>SUMIFS(Opt_uncon!$Q:$Q,Opt_uncon!$A:$A,$P26,Opt_uncon!$C:$C,AA$1)</f>
        <v>0</v>
      </c>
      <c r="AB26" s="21">
        <f>SUMIFS(Opt_uncon!$Q:$Q,Opt_uncon!$A:$A,$P26,Opt_uncon!$C:$C,AB$1)</f>
        <v>2438.0662718347676</v>
      </c>
      <c r="AC26" s="21">
        <f>SUMIFS(Opt_uncon!$Q:$Q,Opt_uncon!$A:$A,$P26,Opt_uncon!$C:$C,AC$1)</f>
        <v>0</v>
      </c>
      <c r="AD26" s="21">
        <f>SUMIFS(Opt_uncon!$Q:$Q,Opt_uncon!$A:$A,$P26,Opt_uncon!$C:$C,AD$1)</f>
        <v>17767.11312851161</v>
      </c>
      <c r="AE26" s="21">
        <f>SUMIFS(Opt_uncon!$Q:$Q,Opt_uncon!$A:$A,$P26,Opt_uncon!$C:$C,AE$1)</f>
        <v>0</v>
      </c>
      <c r="AF26" s="21">
        <f>SUMIFS(Opt_uncon!$Q:$Q,Opt_uncon!$A:$A,$P26,Opt_uncon!$C:$C,AF$1)</f>
        <v>5252.1080246039037</v>
      </c>
      <c r="AG26" s="21">
        <f>SUMIFS(Opt_uncon!$Q:$Q,Opt_uncon!$A:$A,$P26,Opt_uncon!$C:$C,AG$1)</f>
        <v>3140.7709411463957</v>
      </c>
      <c r="AH26" s="21">
        <f>SUMIFS(Opt_uncon!$Q:$Q,Opt_uncon!$A:$A,$P26,Opt_uncon!$C:$C,AH$1)</f>
        <v>0</v>
      </c>
      <c r="AI26" s="21">
        <f>SUMIFS(Opt_uncon!$Q:$Q,Opt_uncon!$A:$A,$P26,Opt_uncon!$C:$C,AI$1)</f>
        <v>0</v>
      </c>
      <c r="AJ26" s="21">
        <f>SUMIFS(Opt_uncon!$Q:$Q,Opt_uncon!$A:$A,$P26,Opt_uncon!$C:$C,AJ$1)</f>
        <v>0</v>
      </c>
      <c r="AK26" s="21">
        <f>SUMIFS(Opt_uncon!$Q:$Q,Opt_uncon!$A:$A,$P26,Opt_uncon!$C:$C,AK$1)</f>
        <v>8265.4022372840482</v>
      </c>
      <c r="AL26" s="21">
        <f>SUMIFS(Opt_uncon!$Q:$Q,Opt_uncon!$A:$A,$P26,Opt_uncon!$C:$C,AL$1)</f>
        <v>0</v>
      </c>
      <c r="AM26" s="79">
        <f t="shared" si="0"/>
        <v>49064.363661474672</v>
      </c>
      <c r="AN26" s="21">
        <f>SUMIFS(Opt_current!Q:Q,Opt_current!A:A,P26)</f>
        <v>22904.523443999999</v>
      </c>
      <c r="AS26" t="s">
        <v>339</v>
      </c>
    </row>
    <row r="27" spans="16:48" x14ac:dyDescent="0.25">
      <c r="P27" t="s">
        <v>281</v>
      </c>
      <c r="Q27" s="21">
        <f>SUMIFS(Opt_uncon!$Q:$Q,Opt_uncon!$A:$A,$P27,Opt_uncon!$C:$C,Q$1)</f>
        <v>15365.798217187978</v>
      </c>
      <c r="R27" s="21">
        <f>SUMIFS(Opt_uncon!$Q:$Q,Opt_uncon!$A:$A,$P27,Opt_uncon!$C:$C,R$1)</f>
        <v>5509.3167557246379</v>
      </c>
      <c r="S27" s="21">
        <f>SUMIFS(Opt_uncon!$Q:$Q,Opt_uncon!$A:$A,$P27,Opt_uncon!$C:$C,S$1)</f>
        <v>0</v>
      </c>
      <c r="T27" s="21">
        <f>SUMIFS(Opt_uncon!$Q:$Q,Opt_uncon!$A:$A,$P27,Opt_uncon!$C:$C,T$1)</f>
        <v>0</v>
      </c>
      <c r="U27" s="21">
        <f>SUMIFS(Opt_uncon!$Q:$Q,Opt_uncon!$A:$A,$P27,Opt_uncon!$C:$C,U$1)</f>
        <v>0</v>
      </c>
      <c r="V27" s="21">
        <f>SUMIFS(Opt_uncon!$Q:$Q,Opt_uncon!$A:$A,$P27,Opt_uncon!$C:$C,V$1)</f>
        <v>0</v>
      </c>
      <c r="W27" s="21">
        <f>SUMIFS(Opt_uncon!$Q:$Q,Opt_uncon!$A:$A,$P27,Opt_uncon!$C:$C,W$1)</f>
        <v>0</v>
      </c>
      <c r="X27" s="21">
        <f>SUMIFS(Opt_uncon!$Q:$Q,Opt_uncon!$A:$A,$P27,Opt_uncon!$C:$C,X$1)</f>
        <v>0</v>
      </c>
      <c r="Y27" s="21">
        <f>SUMIFS(Opt_uncon!$Q:$Q,Opt_uncon!$A:$A,$P27,Opt_uncon!$C:$C,Y$1)</f>
        <v>22486.686412229443</v>
      </c>
      <c r="Z27" s="21">
        <f>SUMIFS(Opt_uncon!$Q:$Q,Opt_uncon!$A:$A,$P27,Opt_uncon!$C:$C,Z$1)</f>
        <v>0</v>
      </c>
      <c r="AA27" s="21">
        <f>SUMIFS(Opt_uncon!$Q:$Q,Opt_uncon!$A:$A,$P27,Opt_uncon!$C:$C,AA$1)</f>
        <v>0</v>
      </c>
      <c r="AB27" s="21">
        <f>SUMIFS(Opt_uncon!$Q:$Q,Opt_uncon!$A:$A,$P27,Opt_uncon!$C:$C,AB$1)</f>
        <v>4204.0280882474426</v>
      </c>
      <c r="AC27" s="21">
        <f>SUMIFS(Opt_uncon!$Q:$Q,Opt_uncon!$A:$A,$P27,Opt_uncon!$C:$C,AC$1)</f>
        <v>0</v>
      </c>
      <c r="AD27" s="21">
        <f>SUMIFS(Opt_uncon!$Q:$Q,Opt_uncon!$A:$A,$P27,Opt_uncon!$C:$C,AD$1)</f>
        <v>34181.749856251095</v>
      </c>
      <c r="AE27" s="21">
        <f>SUMIFS(Opt_uncon!$Q:$Q,Opt_uncon!$A:$A,$P27,Opt_uncon!$C:$C,AE$1)</f>
        <v>0</v>
      </c>
      <c r="AF27" s="21">
        <f>SUMIFS(Opt_uncon!$Q:$Q,Opt_uncon!$A:$A,$P27,Opt_uncon!$C:$C,AF$1)</f>
        <v>7052.7778627268726</v>
      </c>
      <c r="AG27" s="21">
        <f>SUMIFS(Opt_uncon!$Q:$Q,Opt_uncon!$A:$A,$P27,Opt_uncon!$C:$C,AG$1)</f>
        <v>2716.5269774442959</v>
      </c>
      <c r="AH27" s="21">
        <f>SUMIFS(Opt_uncon!$Q:$Q,Opt_uncon!$A:$A,$P27,Opt_uncon!$C:$C,AH$1)</f>
        <v>0</v>
      </c>
      <c r="AI27" s="21">
        <f>SUMIFS(Opt_uncon!$Q:$Q,Opt_uncon!$A:$A,$P27,Opt_uncon!$C:$C,AI$1)</f>
        <v>0</v>
      </c>
      <c r="AJ27" s="21">
        <f>SUMIFS(Opt_uncon!$Q:$Q,Opt_uncon!$A:$A,$P27,Opt_uncon!$C:$C,AJ$1)</f>
        <v>0</v>
      </c>
      <c r="AK27" s="21">
        <f>SUMIFS(Opt_uncon!$Q:$Q,Opt_uncon!$A:$A,$P27,Opt_uncon!$C:$C,AK$1)</f>
        <v>10335.889215154995</v>
      </c>
      <c r="AL27" s="21">
        <f>SUMIFS(Opt_uncon!$Q:$Q,Opt_uncon!$A:$A,$P27,Opt_uncon!$C:$C,AL$1)</f>
        <v>0</v>
      </c>
      <c r="AM27" s="79">
        <f t="shared" si="0"/>
        <v>101852.77338496676</v>
      </c>
      <c r="AN27" s="21">
        <f>SUMIFS(Opt_current!Q:Q,Opt_current!A:A,P27)</f>
        <v>12328.234162000001</v>
      </c>
      <c r="AT27" s="4" t="s">
        <v>436</v>
      </c>
      <c r="AU27" s="4" t="s">
        <v>454</v>
      </c>
      <c r="AV27" t="s">
        <v>455</v>
      </c>
    </row>
    <row r="28" spans="16:48" x14ac:dyDescent="0.25">
      <c r="P28" t="s">
        <v>282</v>
      </c>
      <c r="Q28" s="21">
        <f>SUMIFS(Opt_uncon!$Q:$Q,Opt_uncon!$A:$A,$P28,Opt_uncon!$C:$C,Q$1)</f>
        <v>41968.870729494898</v>
      </c>
      <c r="R28" s="21">
        <f>SUMIFS(Opt_uncon!$Q:$Q,Opt_uncon!$A:$A,$P28,Opt_uncon!$C:$C,R$1)</f>
        <v>8174.6663043984181</v>
      </c>
      <c r="S28" s="21">
        <f>SUMIFS(Opt_uncon!$Q:$Q,Opt_uncon!$A:$A,$P28,Opt_uncon!$C:$C,S$1)</f>
        <v>0</v>
      </c>
      <c r="T28" s="21">
        <f>SUMIFS(Opt_uncon!$Q:$Q,Opt_uncon!$A:$A,$P28,Opt_uncon!$C:$C,T$1)</f>
        <v>0</v>
      </c>
      <c r="U28" s="21">
        <f>SUMIFS(Opt_uncon!$Q:$Q,Opt_uncon!$A:$A,$P28,Opt_uncon!$C:$C,U$1)</f>
        <v>0</v>
      </c>
      <c r="V28" s="21">
        <f>SUMIFS(Opt_uncon!$Q:$Q,Opt_uncon!$A:$A,$P28,Opt_uncon!$C:$C,V$1)</f>
        <v>0</v>
      </c>
      <c r="W28" s="21">
        <f>SUMIFS(Opt_uncon!$Q:$Q,Opt_uncon!$A:$A,$P28,Opt_uncon!$C:$C,W$1)</f>
        <v>0</v>
      </c>
      <c r="X28" s="21">
        <f>SUMIFS(Opt_uncon!$Q:$Q,Opt_uncon!$A:$A,$P28,Opt_uncon!$C:$C,X$1)</f>
        <v>0</v>
      </c>
      <c r="Y28" s="21">
        <f>SUMIFS(Opt_uncon!$Q:$Q,Opt_uncon!$A:$A,$P28,Opt_uncon!$C:$C,Y$1)</f>
        <v>10050.546116160129</v>
      </c>
      <c r="Z28" s="21">
        <f>SUMIFS(Opt_uncon!$Q:$Q,Opt_uncon!$A:$A,$P28,Opt_uncon!$C:$C,Z$1)</f>
        <v>0</v>
      </c>
      <c r="AA28" s="21">
        <f>SUMIFS(Opt_uncon!$Q:$Q,Opt_uncon!$A:$A,$P28,Opt_uncon!$C:$C,AA$1)</f>
        <v>0</v>
      </c>
      <c r="AB28" s="21">
        <f>SUMIFS(Opt_uncon!$Q:$Q,Opt_uncon!$A:$A,$P28,Opt_uncon!$C:$C,AB$1)</f>
        <v>3215.9286322550065</v>
      </c>
      <c r="AC28" s="21">
        <f>SUMIFS(Opt_uncon!$Q:$Q,Opt_uncon!$A:$A,$P28,Opt_uncon!$C:$C,AC$1)</f>
        <v>0</v>
      </c>
      <c r="AD28" s="21">
        <f>SUMIFS(Opt_uncon!$Q:$Q,Opt_uncon!$A:$A,$P28,Opt_uncon!$C:$C,AD$1)</f>
        <v>22619.281899016598</v>
      </c>
      <c r="AE28" s="21">
        <f>SUMIFS(Opt_uncon!$Q:$Q,Opt_uncon!$A:$A,$P28,Opt_uncon!$C:$C,AE$1)</f>
        <v>0</v>
      </c>
      <c r="AF28" s="21">
        <f>SUMIFS(Opt_uncon!$Q:$Q,Opt_uncon!$A:$A,$P28,Opt_uncon!$C:$C,AF$1)</f>
        <v>6300.6232418670015</v>
      </c>
      <c r="AG28" s="21">
        <f>SUMIFS(Opt_uncon!$Q:$Q,Opt_uncon!$A:$A,$P28,Opt_uncon!$C:$C,AG$1)</f>
        <v>2857.9206516248614</v>
      </c>
      <c r="AH28" s="21">
        <f>SUMIFS(Opt_uncon!$Q:$Q,Opt_uncon!$A:$A,$P28,Opt_uncon!$C:$C,AH$1)</f>
        <v>0</v>
      </c>
      <c r="AI28" s="21">
        <f>SUMIFS(Opt_uncon!$Q:$Q,Opt_uncon!$A:$A,$P28,Opt_uncon!$C:$C,AI$1)</f>
        <v>782.66467657067199</v>
      </c>
      <c r="AJ28" s="21">
        <f>SUMIFS(Opt_uncon!$Q:$Q,Opt_uncon!$A:$A,$P28,Opt_uncon!$C:$C,AJ$1)</f>
        <v>0</v>
      </c>
      <c r="AK28" s="21">
        <f>SUMIFS(Opt_uncon!$Q:$Q,Opt_uncon!$A:$A,$P28,Opt_uncon!$C:$C,AK$1)</f>
        <v>11177.70968729404</v>
      </c>
      <c r="AL28" s="21">
        <f>SUMIFS(Opt_uncon!$Q:$Q,Opt_uncon!$A:$A,$P28,Opt_uncon!$C:$C,AL$1)</f>
        <v>0</v>
      </c>
      <c r="AM28" s="79">
        <f t="shared" si="0"/>
        <v>107148.21193868162</v>
      </c>
      <c r="AN28" s="21">
        <f>SUMIFS(Opt_current!Q:Q,Opt_current!A:A,P28)</f>
        <v>7543.5400029999992</v>
      </c>
      <c r="AS28" t="s">
        <v>345</v>
      </c>
      <c r="AT28" s="80">
        <f>SUM(AT2,AT10,AT15)/1000</f>
        <v>2853.9547175635407</v>
      </c>
      <c r="AU28" s="87">
        <f>SUM(AU2,AU10,AU15)/1000</f>
        <v>2399.84121</v>
      </c>
      <c r="AV28" s="81">
        <f>AT28-AU28</f>
        <v>454.11350756354068</v>
      </c>
    </row>
    <row r="29" spans="16:48" x14ac:dyDescent="0.25">
      <c r="P29" t="s">
        <v>283</v>
      </c>
      <c r="Q29" s="21">
        <f>SUMIFS(Opt_uncon!$Q:$Q,Opt_uncon!$A:$A,$P29,Opt_uncon!$C:$C,Q$1)</f>
        <v>42674.655607831883</v>
      </c>
      <c r="R29" s="21">
        <f>SUMIFS(Opt_uncon!$Q:$Q,Opt_uncon!$A:$A,$P29,Opt_uncon!$C:$C,R$1)</f>
        <v>8506.7958960693577</v>
      </c>
      <c r="S29" s="21">
        <f>SUMIFS(Opt_uncon!$Q:$Q,Opt_uncon!$A:$A,$P29,Opt_uncon!$C:$C,S$1)</f>
        <v>0</v>
      </c>
      <c r="T29" s="21">
        <f>SUMIFS(Opt_uncon!$Q:$Q,Opt_uncon!$A:$A,$P29,Opt_uncon!$C:$C,T$1)</f>
        <v>0</v>
      </c>
      <c r="U29" s="21">
        <f>SUMIFS(Opt_uncon!$Q:$Q,Opt_uncon!$A:$A,$P29,Opt_uncon!$C:$C,U$1)</f>
        <v>0</v>
      </c>
      <c r="V29" s="21">
        <f>SUMIFS(Opt_uncon!$Q:$Q,Opt_uncon!$A:$A,$P29,Opt_uncon!$C:$C,V$1)</f>
        <v>0</v>
      </c>
      <c r="W29" s="21">
        <f>SUMIFS(Opt_uncon!$Q:$Q,Opt_uncon!$A:$A,$P29,Opt_uncon!$C:$C,W$1)</f>
        <v>0</v>
      </c>
      <c r="X29" s="21">
        <f>SUMIFS(Opt_uncon!$Q:$Q,Opt_uncon!$A:$A,$P29,Opt_uncon!$C:$C,X$1)</f>
        <v>0</v>
      </c>
      <c r="Y29" s="21">
        <f>SUMIFS(Opt_uncon!$Q:$Q,Opt_uncon!$A:$A,$P29,Opt_uncon!$C:$C,Y$1)</f>
        <v>19441.752726423834</v>
      </c>
      <c r="Z29" s="21">
        <f>SUMIFS(Opt_uncon!$Q:$Q,Opt_uncon!$A:$A,$P29,Opt_uncon!$C:$C,Z$1)</f>
        <v>0</v>
      </c>
      <c r="AA29" s="21">
        <f>SUMIFS(Opt_uncon!$Q:$Q,Opt_uncon!$A:$A,$P29,Opt_uncon!$C:$C,AA$1)</f>
        <v>0</v>
      </c>
      <c r="AB29" s="21">
        <f>SUMIFS(Opt_uncon!$Q:$Q,Opt_uncon!$A:$A,$P29,Opt_uncon!$C:$C,AB$1)</f>
        <v>3492.9050297213284</v>
      </c>
      <c r="AC29" s="21">
        <f>SUMIFS(Opt_uncon!$Q:$Q,Opt_uncon!$A:$A,$P29,Opt_uncon!$C:$C,AC$1)</f>
        <v>0</v>
      </c>
      <c r="AD29" s="21">
        <f>SUMIFS(Opt_uncon!$Q:$Q,Opt_uncon!$A:$A,$P29,Opt_uncon!$C:$C,AD$1)</f>
        <v>27786.431276549094</v>
      </c>
      <c r="AE29" s="21">
        <f>SUMIFS(Opt_uncon!$Q:$Q,Opt_uncon!$A:$A,$P29,Opt_uncon!$C:$C,AE$1)</f>
        <v>0</v>
      </c>
      <c r="AF29" s="21">
        <f>SUMIFS(Opt_uncon!$Q:$Q,Opt_uncon!$A:$A,$P29,Opt_uncon!$C:$C,AF$1)</f>
        <v>6095.6457895559251</v>
      </c>
      <c r="AG29" s="21">
        <f>SUMIFS(Opt_uncon!$Q:$Q,Opt_uncon!$A:$A,$P29,Opt_uncon!$C:$C,AG$1)</f>
        <v>3147.1175909273629</v>
      </c>
      <c r="AH29" s="21">
        <f>SUMIFS(Opt_uncon!$Q:$Q,Opt_uncon!$A:$A,$P29,Opt_uncon!$C:$C,AH$1)</f>
        <v>978.28365026350116</v>
      </c>
      <c r="AI29" s="21">
        <f>SUMIFS(Opt_uncon!$Q:$Q,Opt_uncon!$A:$A,$P29,Opt_uncon!$C:$C,AI$1)</f>
        <v>3360.6466006524352</v>
      </c>
      <c r="AJ29" s="21">
        <f>SUMIFS(Opt_uncon!$Q:$Q,Opt_uncon!$A:$A,$P29,Opt_uncon!$C:$C,AJ$1)</f>
        <v>0</v>
      </c>
      <c r="AK29" s="21">
        <f>SUMIFS(Opt_uncon!$Q:$Q,Opt_uncon!$A:$A,$P29,Opt_uncon!$C:$C,AK$1)</f>
        <v>11415.530358586819</v>
      </c>
      <c r="AL29" s="21">
        <f>SUMIFS(Opt_uncon!$Q:$Q,Opt_uncon!$A:$A,$P29,Opt_uncon!$C:$C,AL$1)</f>
        <v>0</v>
      </c>
      <c r="AM29" s="79">
        <f t="shared" si="0"/>
        <v>126899.76452658155</v>
      </c>
      <c r="AN29" s="21">
        <f>SUMIFS(Opt_current!Q:Q,Opt_current!A:A,P29)</f>
        <v>16700.231600000003</v>
      </c>
      <c r="AS29" t="s">
        <v>346</v>
      </c>
      <c r="AT29" s="80">
        <f>SUM(AT3,AT13,AT17,AT22)/1000</f>
        <v>1503.9488586002974</v>
      </c>
      <c r="AU29" s="80">
        <f>SUM(AU3,AU13,AU17,AU22)/1000</f>
        <v>1069.2283753238632</v>
      </c>
      <c r="AV29" s="81">
        <f t="shared" ref="AV29:AV34" si="6">AT29-AU29</f>
        <v>434.72048327643415</v>
      </c>
    </row>
    <row r="30" spans="16:48" x14ac:dyDescent="0.25">
      <c r="P30" t="s">
        <v>284</v>
      </c>
      <c r="Q30" s="21">
        <f>SUMIFS(Opt_uncon!$Q:$Q,Opt_uncon!$A:$A,$P30,Opt_uncon!$C:$C,Q$1)</f>
        <v>6403.4655248948875</v>
      </c>
      <c r="R30" s="21">
        <f>SUMIFS(Opt_uncon!$Q:$Q,Opt_uncon!$A:$A,$P30,Opt_uncon!$C:$C,R$1)</f>
        <v>5283.8120031796752</v>
      </c>
      <c r="S30" s="21">
        <f>SUMIFS(Opt_uncon!$Q:$Q,Opt_uncon!$A:$A,$P30,Opt_uncon!$C:$C,S$1)</f>
        <v>0</v>
      </c>
      <c r="T30" s="21">
        <f>SUMIFS(Opt_uncon!$Q:$Q,Opt_uncon!$A:$A,$P30,Opt_uncon!$C:$C,T$1)</f>
        <v>0</v>
      </c>
      <c r="U30" s="21">
        <f>SUMIFS(Opt_uncon!$Q:$Q,Opt_uncon!$A:$A,$P30,Opt_uncon!$C:$C,U$1)</f>
        <v>0</v>
      </c>
      <c r="V30" s="21">
        <f>SUMIFS(Opt_uncon!$Q:$Q,Opt_uncon!$A:$A,$P30,Opt_uncon!$C:$C,V$1)</f>
        <v>0</v>
      </c>
      <c r="W30" s="21">
        <f>SUMIFS(Opt_uncon!$Q:$Q,Opt_uncon!$A:$A,$P30,Opt_uncon!$C:$C,W$1)</f>
        <v>0</v>
      </c>
      <c r="X30" s="21">
        <f>SUMIFS(Opt_uncon!$Q:$Q,Opt_uncon!$A:$A,$P30,Opt_uncon!$C:$C,X$1)</f>
        <v>0</v>
      </c>
      <c r="Y30" s="21">
        <f>SUMIFS(Opt_uncon!$Q:$Q,Opt_uncon!$A:$A,$P30,Opt_uncon!$C:$C,Y$1)</f>
        <v>6764.8314503240163</v>
      </c>
      <c r="Z30" s="21">
        <f>SUMIFS(Opt_uncon!$Q:$Q,Opt_uncon!$A:$A,$P30,Opt_uncon!$C:$C,Z$1)</f>
        <v>0</v>
      </c>
      <c r="AA30" s="21">
        <f>SUMIFS(Opt_uncon!$Q:$Q,Opt_uncon!$A:$A,$P30,Opt_uncon!$C:$C,AA$1)</f>
        <v>0</v>
      </c>
      <c r="AB30" s="21">
        <f>SUMIFS(Opt_uncon!$Q:$Q,Opt_uncon!$A:$A,$P30,Opt_uncon!$C:$C,AB$1)</f>
        <v>3006.6240662072119</v>
      </c>
      <c r="AC30" s="21">
        <f>SUMIFS(Opt_uncon!$Q:$Q,Opt_uncon!$A:$A,$P30,Opt_uncon!$C:$C,AC$1)</f>
        <v>0</v>
      </c>
      <c r="AD30" s="21">
        <f>SUMIFS(Opt_uncon!$Q:$Q,Opt_uncon!$A:$A,$P30,Opt_uncon!$C:$C,AD$1)</f>
        <v>15761.466932393978</v>
      </c>
      <c r="AE30" s="21">
        <f>SUMIFS(Opt_uncon!$Q:$Q,Opt_uncon!$A:$A,$P30,Opt_uncon!$C:$C,AE$1)</f>
        <v>0</v>
      </c>
      <c r="AF30" s="21">
        <f>SUMIFS(Opt_uncon!$Q:$Q,Opt_uncon!$A:$A,$P30,Opt_uncon!$C:$C,AF$1)</f>
        <v>5612.7581337144411</v>
      </c>
      <c r="AG30" s="21">
        <f>SUMIFS(Opt_uncon!$Q:$Q,Opt_uncon!$A:$A,$P30,Opt_uncon!$C:$C,AG$1)</f>
        <v>2924.2360261426929</v>
      </c>
      <c r="AH30" s="21">
        <f>SUMIFS(Opt_uncon!$Q:$Q,Opt_uncon!$A:$A,$P30,Opt_uncon!$C:$C,AH$1)</f>
        <v>0</v>
      </c>
      <c r="AI30" s="21">
        <f>SUMIFS(Opt_uncon!$Q:$Q,Opt_uncon!$A:$A,$P30,Opt_uncon!$C:$C,AI$1)</f>
        <v>0</v>
      </c>
      <c r="AJ30" s="21">
        <f>SUMIFS(Opt_uncon!$Q:$Q,Opt_uncon!$A:$A,$P30,Opt_uncon!$C:$C,AJ$1)</f>
        <v>0</v>
      </c>
      <c r="AK30" s="21">
        <f>SUMIFS(Opt_uncon!$Q:$Q,Opt_uncon!$A:$A,$P30,Opt_uncon!$C:$C,AK$1)</f>
        <v>8762.3654113366265</v>
      </c>
      <c r="AL30" s="21">
        <f>SUMIFS(Opt_uncon!$Q:$Q,Opt_uncon!$A:$A,$P30,Opt_uncon!$C:$C,AL$1)</f>
        <v>0</v>
      </c>
      <c r="AM30" s="79">
        <f t="shared" si="0"/>
        <v>54519.559548193538</v>
      </c>
      <c r="AN30" s="21">
        <f>SUMIFS(Opt_current!Q:Q,Opt_current!A:A,P30)</f>
        <v>21551.548472000002</v>
      </c>
      <c r="AS30" t="s">
        <v>347</v>
      </c>
      <c r="AT30" s="84">
        <f>SUM(AT4,AT21,AT11)/1000</f>
        <v>0</v>
      </c>
      <c r="AU30" s="84">
        <f>SUM(AU4,AU21,AU11)/1000</f>
        <v>211.27185630700214</v>
      </c>
      <c r="AV30" s="81">
        <f t="shared" si="6"/>
        <v>-211.27185630700214</v>
      </c>
    </row>
    <row r="31" spans="16:48" x14ac:dyDescent="0.25">
      <c r="P31" t="s">
        <v>285</v>
      </c>
      <c r="Q31" s="21">
        <f>SUMIFS(Opt_uncon!$Q:$Q,Opt_uncon!$A:$A,$P31,Opt_uncon!$C:$C,Q$1)</f>
        <v>27978.294642259207</v>
      </c>
      <c r="R31" s="21">
        <f>SUMIFS(Opt_uncon!$Q:$Q,Opt_uncon!$A:$A,$P31,Opt_uncon!$C:$C,R$1)</f>
        <v>6596.3276328347383</v>
      </c>
      <c r="S31" s="21">
        <f>SUMIFS(Opt_uncon!$Q:$Q,Opt_uncon!$A:$A,$P31,Opt_uncon!$C:$C,S$1)</f>
        <v>0</v>
      </c>
      <c r="T31" s="21">
        <f>SUMIFS(Opt_uncon!$Q:$Q,Opt_uncon!$A:$A,$P31,Opt_uncon!$C:$C,T$1)</f>
        <v>0</v>
      </c>
      <c r="U31" s="21">
        <f>SUMIFS(Opt_uncon!$Q:$Q,Opt_uncon!$A:$A,$P31,Opt_uncon!$C:$C,U$1)</f>
        <v>0</v>
      </c>
      <c r="V31" s="21">
        <f>SUMIFS(Opt_uncon!$Q:$Q,Opt_uncon!$A:$A,$P31,Opt_uncon!$C:$C,V$1)</f>
        <v>0</v>
      </c>
      <c r="W31" s="21">
        <f>SUMIFS(Opt_uncon!$Q:$Q,Opt_uncon!$A:$A,$P31,Opt_uncon!$C:$C,W$1)</f>
        <v>0</v>
      </c>
      <c r="X31" s="21">
        <f>SUMIFS(Opt_uncon!$Q:$Q,Opt_uncon!$A:$A,$P31,Opt_uncon!$C:$C,X$1)</f>
        <v>0</v>
      </c>
      <c r="Y31" s="21">
        <f>SUMIFS(Opt_uncon!$Q:$Q,Opt_uncon!$A:$A,$P31,Opt_uncon!$C:$C,Y$1)</f>
        <v>23832.582771316578</v>
      </c>
      <c r="Z31" s="21">
        <f>SUMIFS(Opt_uncon!$Q:$Q,Opt_uncon!$A:$A,$P31,Opt_uncon!$C:$C,Z$1)</f>
        <v>0</v>
      </c>
      <c r="AA31" s="21">
        <f>SUMIFS(Opt_uncon!$Q:$Q,Opt_uncon!$A:$A,$P31,Opt_uncon!$C:$C,AA$1)</f>
        <v>0</v>
      </c>
      <c r="AB31" s="21">
        <f>SUMIFS(Opt_uncon!$Q:$Q,Opt_uncon!$A:$A,$P31,Opt_uncon!$C:$C,AB$1)</f>
        <v>4435.9039582715977</v>
      </c>
      <c r="AC31" s="21">
        <f>SUMIFS(Opt_uncon!$Q:$Q,Opt_uncon!$A:$A,$P31,Opt_uncon!$C:$C,AC$1)</f>
        <v>0</v>
      </c>
      <c r="AD31" s="21">
        <f>SUMIFS(Opt_uncon!$Q:$Q,Opt_uncon!$A:$A,$P31,Opt_uncon!$C:$C,AD$1)</f>
        <v>30371.057165105685</v>
      </c>
      <c r="AE31" s="21">
        <f>SUMIFS(Opt_uncon!$Q:$Q,Opt_uncon!$A:$A,$P31,Opt_uncon!$C:$C,AE$1)</f>
        <v>0</v>
      </c>
      <c r="AF31" s="21">
        <f>SUMIFS(Opt_uncon!$Q:$Q,Opt_uncon!$A:$A,$P31,Opt_uncon!$C:$C,AF$1)</f>
        <v>6810.785440862498</v>
      </c>
      <c r="AG31" s="21">
        <f>SUMIFS(Opt_uncon!$Q:$Q,Opt_uncon!$A:$A,$P31,Opt_uncon!$C:$C,AG$1)</f>
        <v>2996.7643070748863</v>
      </c>
      <c r="AH31" s="21">
        <f>SUMIFS(Opt_uncon!$Q:$Q,Opt_uncon!$A:$A,$P31,Opt_uncon!$C:$C,AH$1)</f>
        <v>145.9576018133113</v>
      </c>
      <c r="AI31" s="21">
        <f>SUMIFS(Opt_uncon!$Q:$Q,Opt_uncon!$A:$A,$P31,Opt_uncon!$C:$C,AI$1)</f>
        <v>1767.204603876073</v>
      </c>
      <c r="AJ31" s="21">
        <f>SUMIFS(Opt_uncon!$Q:$Q,Opt_uncon!$A:$A,$P31,Opt_uncon!$C:$C,AJ$1)</f>
        <v>0</v>
      </c>
      <c r="AK31" s="21">
        <f>SUMIFS(Opt_uncon!$Q:$Q,Opt_uncon!$A:$A,$P31,Opt_uncon!$C:$C,AK$1)</f>
        <v>10877.107968509488</v>
      </c>
      <c r="AL31" s="21">
        <f>SUMIFS(Opt_uncon!$Q:$Q,Opt_uncon!$A:$A,$P31,Opt_uncon!$C:$C,AL$1)</f>
        <v>0</v>
      </c>
      <c r="AM31" s="79">
        <f t="shared" si="0"/>
        <v>115811.98609192407</v>
      </c>
      <c r="AN31" s="21">
        <f>SUMIFS(Opt_current!Q:Q,Opt_current!A:A,P31)</f>
        <v>34659.953150000001</v>
      </c>
      <c r="AS31" t="s">
        <v>349</v>
      </c>
      <c r="AT31" s="80">
        <f>SUM(AT7,AT12,AT16+AT20)/1000</f>
        <v>121.86946632226075</v>
      </c>
      <c r="AU31" s="80">
        <f>SUM(AU7,AU12,AU16,AU20)/1000</f>
        <v>721.77254001100005</v>
      </c>
      <c r="AV31" s="81">
        <f t="shared" si="6"/>
        <v>-599.90307368873925</v>
      </c>
    </row>
    <row r="32" spans="16:48" x14ac:dyDescent="0.25">
      <c r="P32" t="s">
        <v>286</v>
      </c>
      <c r="Q32" s="21">
        <f>SUMIFS(Opt_uncon!$Q:$Q,Opt_uncon!$A:$A,$P32,Opt_uncon!$C:$C,Q$1)</f>
        <v>6066.363145350314</v>
      </c>
      <c r="R32" s="21">
        <f>SUMIFS(Opt_uncon!$Q:$Q,Opt_uncon!$A:$A,$P32,Opt_uncon!$C:$C,R$1)</f>
        <v>6976.1452615998924</v>
      </c>
      <c r="S32" s="21">
        <f>SUMIFS(Opt_uncon!$Q:$Q,Opt_uncon!$A:$A,$P32,Opt_uncon!$C:$C,S$1)</f>
        <v>0</v>
      </c>
      <c r="T32" s="21">
        <f>SUMIFS(Opt_uncon!$Q:$Q,Opt_uncon!$A:$A,$P32,Opt_uncon!$C:$C,T$1)</f>
        <v>0</v>
      </c>
      <c r="U32" s="21">
        <f>SUMIFS(Opt_uncon!$Q:$Q,Opt_uncon!$A:$A,$P32,Opt_uncon!$C:$C,U$1)</f>
        <v>0</v>
      </c>
      <c r="V32" s="21">
        <f>SUMIFS(Opt_uncon!$Q:$Q,Opt_uncon!$A:$A,$P32,Opt_uncon!$C:$C,V$1)</f>
        <v>0</v>
      </c>
      <c r="W32" s="21">
        <f>SUMIFS(Opt_uncon!$Q:$Q,Opt_uncon!$A:$A,$P32,Opt_uncon!$C:$C,W$1)</f>
        <v>0</v>
      </c>
      <c r="X32" s="21">
        <f>SUMIFS(Opt_uncon!$Q:$Q,Opt_uncon!$A:$A,$P32,Opt_uncon!$C:$C,X$1)</f>
        <v>0</v>
      </c>
      <c r="Y32" s="21">
        <f>SUMIFS(Opt_uncon!$Q:$Q,Opt_uncon!$A:$A,$P32,Opt_uncon!$C:$C,Y$1)</f>
        <v>0</v>
      </c>
      <c r="Z32" s="21">
        <f>SUMIFS(Opt_uncon!$Q:$Q,Opt_uncon!$A:$A,$P32,Opt_uncon!$C:$C,Z$1)</f>
        <v>0</v>
      </c>
      <c r="AA32" s="21">
        <f>SUMIFS(Opt_uncon!$Q:$Q,Opt_uncon!$A:$A,$P32,Opt_uncon!$C:$C,AA$1)</f>
        <v>0</v>
      </c>
      <c r="AB32" s="21">
        <f>SUMIFS(Opt_uncon!$Q:$Q,Opt_uncon!$A:$A,$P32,Opt_uncon!$C:$C,AB$1)</f>
        <v>3394.438900045488</v>
      </c>
      <c r="AC32" s="21">
        <f>SUMIFS(Opt_uncon!$Q:$Q,Opt_uncon!$A:$A,$P32,Opt_uncon!$C:$C,AC$1)</f>
        <v>0</v>
      </c>
      <c r="AD32" s="21">
        <f>SUMIFS(Opt_uncon!$Q:$Q,Opt_uncon!$A:$A,$P32,Opt_uncon!$C:$C,AD$1)</f>
        <v>0</v>
      </c>
      <c r="AE32" s="21">
        <f>SUMIFS(Opt_uncon!$Q:$Q,Opt_uncon!$A:$A,$P32,Opt_uncon!$C:$C,AE$1)</f>
        <v>0</v>
      </c>
      <c r="AF32" s="21">
        <f>SUMIFS(Opt_uncon!$Q:$Q,Opt_uncon!$A:$A,$P32,Opt_uncon!$C:$C,AF$1)</f>
        <v>5120.1913724734068</v>
      </c>
      <c r="AG32" s="21">
        <f>SUMIFS(Opt_uncon!$Q:$Q,Opt_uncon!$A:$A,$P32,Opt_uncon!$C:$C,AG$1)</f>
        <v>3592.7752662291587</v>
      </c>
      <c r="AH32" s="21">
        <f>SUMIFS(Opt_uncon!$Q:$Q,Opt_uncon!$A:$A,$P32,Opt_uncon!$C:$C,AH$1)</f>
        <v>0</v>
      </c>
      <c r="AI32" s="21">
        <f>SUMIFS(Opt_uncon!$Q:$Q,Opt_uncon!$A:$A,$P32,Opt_uncon!$C:$C,AI$1)</f>
        <v>395.13137156362416</v>
      </c>
      <c r="AJ32" s="21">
        <f>SUMIFS(Opt_uncon!$Q:$Q,Opt_uncon!$A:$A,$P32,Opt_uncon!$C:$C,AJ$1)</f>
        <v>0</v>
      </c>
      <c r="AK32" s="21">
        <f>SUMIFS(Opt_uncon!$Q:$Q,Opt_uncon!$A:$A,$P32,Opt_uncon!$C:$C,AK$1)</f>
        <v>9794.2014144474888</v>
      </c>
      <c r="AL32" s="21">
        <f>SUMIFS(Opt_uncon!$Q:$Q,Opt_uncon!$A:$A,$P32,Opt_uncon!$C:$C,AL$1)</f>
        <v>0</v>
      </c>
      <c r="AM32" s="79">
        <f t="shared" si="0"/>
        <v>35339.246731709369</v>
      </c>
      <c r="AN32" s="21">
        <f>SUMIFS(Opt_current!Q:Q,Opt_current!A:A,P32)</f>
        <v>142300.35639599999</v>
      </c>
      <c r="AS32" t="s">
        <v>348</v>
      </c>
      <c r="AT32" s="84">
        <f>SUM(AT6,AT19)/1000</f>
        <v>45.934746535326042</v>
      </c>
      <c r="AU32" s="84">
        <f>SUM(AU6,AU19)/1000</f>
        <v>189.82500014600004</v>
      </c>
      <c r="AV32" s="81">
        <f t="shared" si="6"/>
        <v>-143.89025361067399</v>
      </c>
    </row>
    <row r="33" spans="16:48" x14ac:dyDescent="0.25">
      <c r="P33" t="s">
        <v>287</v>
      </c>
      <c r="Q33" s="21">
        <f>SUMIFS(Opt_uncon!$Q:$Q,Opt_uncon!$A:$A,$P33,Opt_uncon!$C:$C,Q$1)</f>
        <v>26219.109669423149</v>
      </c>
      <c r="R33" s="21">
        <f>SUMIFS(Opt_uncon!$Q:$Q,Opt_uncon!$A:$A,$P33,Opt_uncon!$C:$C,R$1)</f>
        <v>7377.7600818760538</v>
      </c>
      <c r="S33" s="21">
        <f>SUMIFS(Opt_uncon!$Q:$Q,Opt_uncon!$A:$A,$P33,Opt_uncon!$C:$C,S$1)</f>
        <v>0</v>
      </c>
      <c r="T33" s="21">
        <f>SUMIFS(Opt_uncon!$Q:$Q,Opt_uncon!$A:$A,$P33,Opt_uncon!$C:$C,T$1)</f>
        <v>0</v>
      </c>
      <c r="U33" s="21">
        <f>SUMIFS(Opt_uncon!$Q:$Q,Opt_uncon!$A:$A,$P33,Opt_uncon!$C:$C,U$1)</f>
        <v>0</v>
      </c>
      <c r="V33" s="21">
        <f>SUMIFS(Opt_uncon!$Q:$Q,Opt_uncon!$A:$A,$P33,Opt_uncon!$C:$C,V$1)</f>
        <v>0</v>
      </c>
      <c r="W33" s="21">
        <f>SUMIFS(Opt_uncon!$Q:$Q,Opt_uncon!$A:$A,$P33,Opt_uncon!$C:$C,W$1)</f>
        <v>0</v>
      </c>
      <c r="X33" s="21">
        <f>SUMIFS(Opt_uncon!$Q:$Q,Opt_uncon!$A:$A,$P33,Opt_uncon!$C:$C,X$1)</f>
        <v>0</v>
      </c>
      <c r="Y33" s="21">
        <f>SUMIFS(Opt_uncon!$Q:$Q,Opt_uncon!$A:$A,$P33,Opt_uncon!$C:$C,Y$1)</f>
        <v>0</v>
      </c>
      <c r="Z33" s="21">
        <f>SUMIFS(Opt_uncon!$Q:$Q,Opt_uncon!$A:$A,$P33,Opt_uncon!$C:$C,Z$1)</f>
        <v>0</v>
      </c>
      <c r="AA33" s="21">
        <f>SUMIFS(Opt_uncon!$Q:$Q,Opt_uncon!$A:$A,$P33,Opt_uncon!$C:$C,AA$1)</f>
        <v>0</v>
      </c>
      <c r="AB33" s="21">
        <f>SUMIFS(Opt_uncon!$Q:$Q,Opt_uncon!$A:$A,$P33,Opt_uncon!$C:$C,AB$1)</f>
        <v>1389.9590753262826</v>
      </c>
      <c r="AC33" s="21">
        <f>SUMIFS(Opt_uncon!$Q:$Q,Opt_uncon!$A:$A,$P33,Opt_uncon!$C:$C,AC$1)</f>
        <v>0</v>
      </c>
      <c r="AD33" s="21">
        <f>SUMIFS(Opt_uncon!$Q:$Q,Opt_uncon!$A:$A,$P33,Opt_uncon!$C:$C,AD$1)</f>
        <v>0</v>
      </c>
      <c r="AE33" s="21">
        <f>SUMIFS(Opt_uncon!$Q:$Q,Opt_uncon!$A:$A,$P33,Opt_uncon!$C:$C,AE$1)</f>
        <v>0</v>
      </c>
      <c r="AF33" s="21">
        <f>SUMIFS(Opt_uncon!$Q:$Q,Opt_uncon!$A:$A,$P33,Opt_uncon!$C:$C,AF$1)</f>
        <v>3851.0523568393155</v>
      </c>
      <c r="AG33" s="21">
        <f>SUMIFS(Opt_uncon!$Q:$Q,Opt_uncon!$A:$A,$P33,Opt_uncon!$C:$C,AG$1)</f>
        <v>3724.1729132595865</v>
      </c>
      <c r="AH33" s="21">
        <f>SUMIFS(Opt_uncon!$Q:$Q,Opt_uncon!$A:$A,$P33,Opt_uncon!$C:$C,AH$1)</f>
        <v>0</v>
      </c>
      <c r="AI33" s="21">
        <f>SUMIFS(Opt_uncon!$Q:$Q,Opt_uncon!$A:$A,$P33,Opt_uncon!$C:$C,AI$1)</f>
        <v>0</v>
      </c>
      <c r="AJ33" s="21">
        <f>SUMIFS(Opt_uncon!$Q:$Q,Opt_uncon!$A:$A,$P33,Opt_uncon!$C:$C,AJ$1)</f>
        <v>0</v>
      </c>
      <c r="AK33" s="21">
        <f>SUMIFS(Opt_uncon!$Q:$Q,Opt_uncon!$A:$A,$P33,Opt_uncon!$C:$C,AK$1)</f>
        <v>8896.7799328274796</v>
      </c>
      <c r="AL33" s="21">
        <f>SUMIFS(Opt_uncon!$Q:$Q,Opt_uncon!$A:$A,$P33,Opt_uncon!$C:$C,AL$1)</f>
        <v>0</v>
      </c>
      <c r="AM33" s="79">
        <f t="shared" si="0"/>
        <v>51458.834029551865</v>
      </c>
      <c r="AN33" s="21">
        <f>SUMIFS(Opt_current!Q:Q,Opt_current!A:A,P33)</f>
        <v>177191.11039300004</v>
      </c>
      <c r="AS33" t="s">
        <v>344</v>
      </c>
      <c r="AT33" s="84">
        <f>SUM(AT18)/1000</f>
        <v>189.87885060557875</v>
      </c>
      <c r="AU33" s="84">
        <f>SUM(AU18)/1000</f>
        <v>83.646430000000009</v>
      </c>
      <c r="AV33" s="81">
        <f t="shared" si="6"/>
        <v>106.23242060557874</v>
      </c>
    </row>
    <row r="34" spans="16:48" x14ac:dyDescent="0.25">
      <c r="P34" t="s">
        <v>288</v>
      </c>
      <c r="Q34" s="21">
        <f>SUMIFS(Opt_uncon!$Q:$Q,Opt_uncon!$A:$A,$P34,Opt_uncon!$C:$C,Q$1)</f>
        <v>23139.007621625598</v>
      </c>
      <c r="R34" s="21">
        <f>SUMIFS(Opt_uncon!$Q:$Q,Opt_uncon!$A:$A,$P34,Opt_uncon!$C:$C,R$1)</f>
        <v>6631.022293504122</v>
      </c>
      <c r="S34" s="21">
        <f>SUMIFS(Opt_uncon!$Q:$Q,Opt_uncon!$A:$A,$P34,Opt_uncon!$C:$C,S$1)</f>
        <v>0</v>
      </c>
      <c r="T34" s="21">
        <f>SUMIFS(Opt_uncon!$Q:$Q,Opt_uncon!$A:$A,$P34,Opt_uncon!$C:$C,T$1)</f>
        <v>0</v>
      </c>
      <c r="U34" s="21">
        <f>SUMIFS(Opt_uncon!$Q:$Q,Opt_uncon!$A:$A,$P34,Opt_uncon!$C:$C,U$1)</f>
        <v>0</v>
      </c>
      <c r="V34" s="21">
        <f>SUMIFS(Opt_uncon!$Q:$Q,Opt_uncon!$A:$A,$P34,Opt_uncon!$C:$C,V$1)</f>
        <v>0</v>
      </c>
      <c r="W34" s="21">
        <f>SUMIFS(Opt_uncon!$Q:$Q,Opt_uncon!$A:$A,$P34,Opt_uncon!$C:$C,W$1)</f>
        <v>0</v>
      </c>
      <c r="X34" s="21">
        <f>SUMIFS(Opt_uncon!$Q:$Q,Opt_uncon!$A:$A,$P34,Opt_uncon!$C:$C,X$1)</f>
        <v>0</v>
      </c>
      <c r="Y34" s="21">
        <f>SUMIFS(Opt_uncon!$Q:$Q,Opt_uncon!$A:$A,$P34,Opt_uncon!$C:$C,Y$1)</f>
        <v>11963.280964275349</v>
      </c>
      <c r="Z34" s="21">
        <f>SUMIFS(Opt_uncon!$Q:$Q,Opt_uncon!$A:$A,$P34,Opt_uncon!$C:$C,Z$1)</f>
        <v>0</v>
      </c>
      <c r="AA34" s="21">
        <f>SUMIFS(Opt_uncon!$Q:$Q,Opt_uncon!$A:$A,$P34,Opt_uncon!$C:$C,AA$1)</f>
        <v>0</v>
      </c>
      <c r="AB34" s="21">
        <f>SUMIFS(Opt_uncon!$Q:$Q,Opt_uncon!$A:$A,$P34,Opt_uncon!$C:$C,AB$1)</f>
        <v>4237.746602319934</v>
      </c>
      <c r="AC34" s="21">
        <f>SUMIFS(Opt_uncon!$Q:$Q,Opt_uncon!$A:$A,$P34,Opt_uncon!$C:$C,AC$1)</f>
        <v>0</v>
      </c>
      <c r="AD34" s="21">
        <f>SUMIFS(Opt_uncon!$Q:$Q,Opt_uncon!$A:$A,$P34,Opt_uncon!$C:$C,AD$1)</f>
        <v>33526.805725974242</v>
      </c>
      <c r="AE34" s="21">
        <f>SUMIFS(Opt_uncon!$Q:$Q,Opt_uncon!$A:$A,$P34,Opt_uncon!$C:$C,AE$1)</f>
        <v>0</v>
      </c>
      <c r="AF34" s="21">
        <f>SUMIFS(Opt_uncon!$Q:$Q,Opt_uncon!$A:$A,$P34,Opt_uncon!$C:$C,AF$1)</f>
        <v>7356.055561767138</v>
      </c>
      <c r="AG34" s="21">
        <f>SUMIFS(Opt_uncon!$Q:$Q,Opt_uncon!$A:$A,$P34,Opt_uncon!$C:$C,AG$1)</f>
        <v>3687.3797912780205</v>
      </c>
      <c r="AH34" s="21">
        <f>SUMIFS(Opt_uncon!$Q:$Q,Opt_uncon!$A:$A,$P34,Opt_uncon!$C:$C,AH$1)</f>
        <v>0</v>
      </c>
      <c r="AI34" s="21">
        <f>SUMIFS(Opt_uncon!$Q:$Q,Opt_uncon!$A:$A,$P34,Opt_uncon!$C:$C,AI$1)</f>
        <v>0</v>
      </c>
      <c r="AJ34" s="21">
        <f>SUMIFS(Opt_uncon!$Q:$Q,Opt_uncon!$A:$A,$P34,Opt_uncon!$C:$C,AJ$1)</f>
        <v>0</v>
      </c>
      <c r="AK34" s="21">
        <f>SUMIFS(Opt_uncon!$Q:$Q,Opt_uncon!$A:$A,$P34,Opt_uncon!$C:$C,AK$1)</f>
        <v>11242.360721214745</v>
      </c>
      <c r="AL34" s="21">
        <f>SUMIFS(Opt_uncon!$Q:$Q,Opt_uncon!$A:$A,$P34,Opt_uncon!$C:$C,AL$1)</f>
        <v>0</v>
      </c>
      <c r="AM34" s="79">
        <f t="shared" ref="AM34:AM53" si="7">SUM(Q34:AL34)</f>
        <v>101783.65928195913</v>
      </c>
      <c r="AN34" s="21">
        <f>SUMIFS(Opt_current!Q:Q,Opt_current!A:A,P34)</f>
        <v>178028.084195</v>
      </c>
      <c r="AS34" t="s">
        <v>14</v>
      </c>
      <c r="AT34" s="80">
        <f>AT5</f>
        <v>0</v>
      </c>
      <c r="AU34" s="80">
        <f>AU5</f>
        <v>0</v>
      </c>
      <c r="AV34" s="81">
        <f t="shared" si="6"/>
        <v>0</v>
      </c>
    </row>
    <row r="35" spans="16:48" x14ac:dyDescent="0.25">
      <c r="P35" t="s">
        <v>289</v>
      </c>
      <c r="Q35" s="21">
        <f>SUMIFS(Opt_uncon!$Q:$Q,Opt_uncon!$A:$A,$P35,Opt_uncon!$C:$C,Q$1)</f>
        <v>33982.186898722983</v>
      </c>
      <c r="R35" s="21">
        <f>SUMIFS(Opt_uncon!$Q:$Q,Opt_uncon!$A:$A,$P35,Opt_uncon!$C:$C,R$1)</f>
        <v>7824.1234327681468</v>
      </c>
      <c r="S35" s="21">
        <f>SUMIFS(Opt_uncon!$Q:$Q,Opt_uncon!$A:$A,$P35,Opt_uncon!$C:$C,S$1)</f>
        <v>0</v>
      </c>
      <c r="T35" s="21">
        <f>SUMIFS(Opt_uncon!$Q:$Q,Opt_uncon!$A:$A,$P35,Opt_uncon!$C:$C,T$1)</f>
        <v>0</v>
      </c>
      <c r="U35" s="21">
        <f>SUMIFS(Opt_uncon!$Q:$Q,Opt_uncon!$A:$A,$P35,Opt_uncon!$C:$C,U$1)</f>
        <v>0</v>
      </c>
      <c r="V35" s="21">
        <f>SUMIFS(Opt_uncon!$Q:$Q,Opt_uncon!$A:$A,$P35,Opt_uncon!$C:$C,V$1)</f>
        <v>0</v>
      </c>
      <c r="W35" s="21">
        <f>SUMIFS(Opt_uncon!$Q:$Q,Opt_uncon!$A:$A,$P35,Opt_uncon!$C:$C,W$1)</f>
        <v>0</v>
      </c>
      <c r="X35" s="21">
        <f>SUMIFS(Opt_uncon!$Q:$Q,Opt_uncon!$A:$A,$P35,Opt_uncon!$C:$C,X$1)</f>
        <v>0</v>
      </c>
      <c r="Y35" s="21">
        <f>SUMIFS(Opt_uncon!$Q:$Q,Opt_uncon!$A:$A,$P35,Opt_uncon!$C:$C,Y$1)</f>
        <v>9169.472799537265</v>
      </c>
      <c r="Z35" s="21">
        <f>SUMIFS(Opt_uncon!$Q:$Q,Opt_uncon!$A:$A,$P35,Opt_uncon!$C:$C,Z$1)</f>
        <v>0</v>
      </c>
      <c r="AA35" s="21">
        <f>SUMIFS(Opt_uncon!$Q:$Q,Opt_uncon!$A:$A,$P35,Opt_uncon!$C:$C,AA$1)</f>
        <v>0</v>
      </c>
      <c r="AB35" s="21">
        <f>SUMIFS(Opt_uncon!$Q:$Q,Opt_uncon!$A:$A,$P35,Opt_uncon!$C:$C,AB$1)</f>
        <v>3252.9791542863218</v>
      </c>
      <c r="AC35" s="21">
        <f>SUMIFS(Opt_uncon!$Q:$Q,Opt_uncon!$A:$A,$P35,Opt_uncon!$C:$C,AC$1)</f>
        <v>0</v>
      </c>
      <c r="AD35" s="21">
        <f>SUMIFS(Opt_uncon!$Q:$Q,Opt_uncon!$A:$A,$P35,Opt_uncon!$C:$C,AD$1)</f>
        <v>14264.905356698566</v>
      </c>
      <c r="AE35" s="21">
        <f>SUMIFS(Opt_uncon!$Q:$Q,Opt_uncon!$A:$A,$P35,Opt_uncon!$C:$C,AE$1)</f>
        <v>0</v>
      </c>
      <c r="AF35" s="21">
        <f>SUMIFS(Opt_uncon!$Q:$Q,Opt_uncon!$A:$A,$P35,Opt_uncon!$C:$C,AF$1)</f>
        <v>5476.2684242286578</v>
      </c>
      <c r="AG35" s="21">
        <f>SUMIFS(Opt_uncon!$Q:$Q,Opt_uncon!$A:$A,$P35,Opt_uncon!$C:$C,AG$1)</f>
        <v>3829.9319985468214</v>
      </c>
      <c r="AH35" s="21">
        <f>SUMIFS(Opt_uncon!$Q:$Q,Opt_uncon!$A:$A,$P35,Opt_uncon!$C:$C,AH$1)</f>
        <v>0</v>
      </c>
      <c r="AI35" s="21">
        <f>SUMIFS(Opt_uncon!$Q:$Q,Opt_uncon!$A:$A,$P35,Opt_uncon!$C:$C,AI$1)</f>
        <v>0</v>
      </c>
      <c r="AJ35" s="21">
        <f>SUMIFS(Opt_uncon!$Q:$Q,Opt_uncon!$A:$A,$P35,Opt_uncon!$C:$C,AJ$1)</f>
        <v>0</v>
      </c>
      <c r="AK35" s="21">
        <f>SUMIFS(Opt_uncon!$Q:$Q,Opt_uncon!$A:$A,$P35,Opt_uncon!$C:$C,AK$1)</f>
        <v>10689.417125370559</v>
      </c>
      <c r="AL35" s="21">
        <f>SUMIFS(Opt_uncon!$Q:$Q,Opt_uncon!$A:$A,$P35,Opt_uncon!$C:$C,AL$1)</f>
        <v>0</v>
      </c>
      <c r="AM35" s="79">
        <f t="shared" si="7"/>
        <v>88489.285190159324</v>
      </c>
      <c r="AN35" s="21">
        <f>SUMIFS(Opt_current!Q:Q,Opt_current!A:A,P35)</f>
        <v>36462.683765000002</v>
      </c>
      <c r="AS35" t="s">
        <v>456</v>
      </c>
      <c r="AT35" s="82">
        <f>AT8/1000</f>
        <v>0</v>
      </c>
      <c r="AU35" s="82">
        <f>AU8/1000</f>
        <v>39.999999999999972</v>
      </c>
      <c r="AV35" s="83"/>
    </row>
    <row r="36" spans="16:48" x14ac:dyDescent="0.25">
      <c r="P36" t="s">
        <v>290</v>
      </c>
      <c r="Q36" s="21">
        <f>SUMIFS(Opt_uncon!$Q:$Q,Opt_uncon!$A:$A,$P36,Opt_uncon!$C:$C,Q$1)</f>
        <v>0</v>
      </c>
      <c r="R36" s="21">
        <f>SUMIFS(Opt_uncon!$Q:$Q,Opt_uncon!$A:$A,$P36,Opt_uncon!$C:$C,R$1)</f>
        <v>6856.4369979517187</v>
      </c>
      <c r="S36" s="21">
        <f>SUMIFS(Opt_uncon!$Q:$Q,Opt_uncon!$A:$A,$P36,Opt_uncon!$C:$C,S$1)</f>
        <v>0</v>
      </c>
      <c r="T36" s="21">
        <f>SUMIFS(Opt_uncon!$Q:$Q,Opt_uncon!$A:$A,$P36,Opt_uncon!$C:$C,T$1)</f>
        <v>0</v>
      </c>
      <c r="U36" s="21">
        <f>SUMIFS(Opt_uncon!$Q:$Q,Opt_uncon!$A:$A,$P36,Opt_uncon!$C:$C,U$1)</f>
        <v>0</v>
      </c>
      <c r="V36" s="21">
        <f>SUMIFS(Opt_uncon!$Q:$Q,Opt_uncon!$A:$A,$P36,Opt_uncon!$C:$C,V$1)</f>
        <v>0</v>
      </c>
      <c r="W36" s="21">
        <f>SUMIFS(Opt_uncon!$Q:$Q,Opt_uncon!$A:$A,$P36,Opt_uncon!$C:$C,W$1)</f>
        <v>0</v>
      </c>
      <c r="X36" s="21">
        <f>SUMIFS(Opt_uncon!$Q:$Q,Opt_uncon!$A:$A,$P36,Opt_uncon!$C:$C,X$1)</f>
        <v>0</v>
      </c>
      <c r="Y36" s="21">
        <f>SUMIFS(Opt_uncon!$Q:$Q,Opt_uncon!$A:$A,$P36,Opt_uncon!$C:$C,Y$1)</f>
        <v>0</v>
      </c>
      <c r="Z36" s="21">
        <f>SUMIFS(Opt_uncon!$Q:$Q,Opt_uncon!$A:$A,$P36,Opt_uncon!$C:$C,Z$1)</f>
        <v>0</v>
      </c>
      <c r="AA36" s="21">
        <f>SUMIFS(Opt_uncon!$Q:$Q,Opt_uncon!$A:$A,$P36,Opt_uncon!$C:$C,AA$1)</f>
        <v>0</v>
      </c>
      <c r="AB36" s="21">
        <f>SUMIFS(Opt_uncon!$Q:$Q,Opt_uncon!$A:$A,$P36,Opt_uncon!$C:$C,AB$1)</f>
        <v>3843.0612503393681</v>
      </c>
      <c r="AC36" s="21">
        <f>SUMIFS(Opt_uncon!$Q:$Q,Opt_uncon!$A:$A,$P36,Opt_uncon!$C:$C,AC$1)</f>
        <v>0</v>
      </c>
      <c r="AD36" s="21">
        <f>SUMIFS(Opt_uncon!$Q:$Q,Opt_uncon!$A:$A,$P36,Opt_uncon!$C:$C,AD$1)</f>
        <v>0</v>
      </c>
      <c r="AE36" s="21">
        <f>SUMIFS(Opt_uncon!$Q:$Q,Opt_uncon!$A:$A,$P36,Opt_uncon!$C:$C,AE$1)</f>
        <v>0</v>
      </c>
      <c r="AF36" s="21">
        <f>SUMIFS(Opt_uncon!$Q:$Q,Opt_uncon!$A:$A,$P36,Opt_uncon!$C:$C,AF$1)</f>
        <v>6338.0257282436605</v>
      </c>
      <c r="AG36" s="21">
        <f>SUMIFS(Opt_uncon!$Q:$Q,Opt_uncon!$A:$A,$P36,Opt_uncon!$C:$C,AG$1)</f>
        <v>3450.4997697845502</v>
      </c>
      <c r="AH36" s="21">
        <f>SUMIFS(Opt_uncon!$Q:$Q,Opt_uncon!$A:$A,$P36,Opt_uncon!$C:$C,AH$1)</f>
        <v>0</v>
      </c>
      <c r="AI36" s="21">
        <f>SUMIFS(Opt_uncon!$Q:$Q,Opt_uncon!$A:$A,$P36,Opt_uncon!$C:$C,AI$1)</f>
        <v>0</v>
      </c>
      <c r="AJ36" s="21">
        <f>SUMIFS(Opt_uncon!$Q:$Q,Opt_uncon!$A:$A,$P36,Opt_uncon!$C:$C,AJ$1)</f>
        <v>0</v>
      </c>
      <c r="AK36" s="21">
        <f>SUMIFS(Opt_uncon!$Q:$Q,Opt_uncon!$A:$A,$P36,Opt_uncon!$C:$C,AK$1)</f>
        <v>10728.587997604687</v>
      </c>
      <c r="AL36" s="21">
        <f>SUMIFS(Opt_uncon!$Q:$Q,Opt_uncon!$A:$A,$P36,Opt_uncon!$C:$C,AL$1)</f>
        <v>0</v>
      </c>
      <c r="AM36" s="79">
        <f t="shared" si="7"/>
        <v>31216.611743923982</v>
      </c>
      <c r="AN36" s="21">
        <f>SUMIFS(Opt_current!Q:Q,Opt_current!A:A,P36)</f>
        <v>249733.60168700005</v>
      </c>
    </row>
    <row r="37" spans="16:48" x14ac:dyDescent="0.25">
      <c r="P37" t="s">
        <v>291</v>
      </c>
      <c r="Q37" s="21">
        <f>SUMIFS(Opt_uncon!$Q:$Q,Opt_uncon!$A:$A,$P37,Opt_uncon!$C:$C,Q$1)</f>
        <v>0</v>
      </c>
      <c r="R37" s="21">
        <f>SUMIFS(Opt_uncon!$Q:$Q,Opt_uncon!$A:$A,$P37,Opt_uncon!$C:$C,R$1)</f>
        <v>8197.286474444225</v>
      </c>
      <c r="S37" s="21">
        <f>SUMIFS(Opt_uncon!$Q:$Q,Opt_uncon!$A:$A,$P37,Opt_uncon!$C:$C,S$1)</f>
        <v>0</v>
      </c>
      <c r="T37" s="21">
        <f>SUMIFS(Opt_uncon!$Q:$Q,Opt_uncon!$A:$A,$P37,Opt_uncon!$C:$C,T$1)</f>
        <v>0</v>
      </c>
      <c r="U37" s="21">
        <f>SUMIFS(Opt_uncon!$Q:$Q,Opt_uncon!$A:$A,$P37,Opt_uncon!$C:$C,U$1)</f>
        <v>0</v>
      </c>
      <c r="V37" s="21">
        <f>SUMIFS(Opt_uncon!$Q:$Q,Opt_uncon!$A:$A,$P37,Opt_uncon!$C:$C,V$1)</f>
        <v>0</v>
      </c>
      <c r="W37" s="21">
        <f>SUMIFS(Opt_uncon!$Q:$Q,Opt_uncon!$A:$A,$P37,Opt_uncon!$C:$C,W$1)</f>
        <v>0</v>
      </c>
      <c r="X37" s="21">
        <f>SUMIFS(Opt_uncon!$Q:$Q,Opt_uncon!$A:$A,$P37,Opt_uncon!$C:$C,X$1)</f>
        <v>0</v>
      </c>
      <c r="Y37" s="21">
        <f>SUMIFS(Opt_uncon!$Q:$Q,Opt_uncon!$A:$A,$P37,Opt_uncon!$C:$C,Y$1)</f>
        <v>0</v>
      </c>
      <c r="Z37" s="21">
        <f>SUMIFS(Opt_uncon!$Q:$Q,Opt_uncon!$A:$A,$P37,Opt_uncon!$C:$C,Z$1)</f>
        <v>0</v>
      </c>
      <c r="AA37" s="21">
        <f>SUMIFS(Opt_uncon!$Q:$Q,Opt_uncon!$A:$A,$P37,Opt_uncon!$C:$C,AA$1)</f>
        <v>0</v>
      </c>
      <c r="AB37" s="21">
        <f>SUMIFS(Opt_uncon!$Q:$Q,Opt_uncon!$A:$A,$P37,Opt_uncon!$C:$C,AB$1)</f>
        <v>3330.6581653540211</v>
      </c>
      <c r="AC37" s="21">
        <f>SUMIFS(Opt_uncon!$Q:$Q,Opt_uncon!$A:$A,$P37,Opt_uncon!$C:$C,AC$1)</f>
        <v>0</v>
      </c>
      <c r="AD37" s="21">
        <f>SUMIFS(Opt_uncon!$Q:$Q,Opt_uncon!$A:$A,$P37,Opt_uncon!$C:$C,AD$1)</f>
        <v>0</v>
      </c>
      <c r="AE37" s="21">
        <f>SUMIFS(Opt_uncon!$Q:$Q,Opt_uncon!$A:$A,$P37,Opt_uncon!$C:$C,AE$1)</f>
        <v>0</v>
      </c>
      <c r="AF37" s="21">
        <f>SUMIFS(Opt_uncon!$Q:$Q,Opt_uncon!$A:$A,$P37,Opt_uncon!$C:$C,AF$1)</f>
        <v>5130.6935094495448</v>
      </c>
      <c r="AG37" s="21">
        <f>SUMIFS(Opt_uncon!$Q:$Q,Opt_uncon!$A:$A,$P37,Opt_uncon!$C:$C,AG$1)</f>
        <v>3888.0595543611362</v>
      </c>
      <c r="AH37" s="21">
        <f>SUMIFS(Opt_uncon!$Q:$Q,Opt_uncon!$A:$A,$P37,Opt_uncon!$C:$C,AH$1)</f>
        <v>0</v>
      </c>
      <c r="AI37" s="21">
        <f>SUMIFS(Opt_uncon!$Q:$Q,Opt_uncon!$A:$A,$P37,Opt_uncon!$C:$C,AI$1)</f>
        <v>0</v>
      </c>
      <c r="AJ37" s="21">
        <f>SUMIFS(Opt_uncon!$Q:$Q,Opt_uncon!$A:$A,$P37,Opt_uncon!$C:$C,AJ$1)</f>
        <v>0</v>
      </c>
      <c r="AK37" s="21">
        <f>SUMIFS(Opt_uncon!$Q:$Q,Opt_uncon!$A:$A,$P37,Opt_uncon!$C:$C,AK$1)</f>
        <v>10830.077917952654</v>
      </c>
      <c r="AL37" s="21">
        <f>SUMIFS(Opt_uncon!$Q:$Q,Opt_uncon!$A:$A,$P37,Opt_uncon!$C:$C,AL$1)</f>
        <v>0</v>
      </c>
      <c r="AM37" s="79">
        <f t="shared" si="7"/>
        <v>31376.775621561585</v>
      </c>
      <c r="AN37" s="21">
        <f>SUMIFS(Opt_current!Q:Q,Opt_current!A:A,P37)</f>
        <v>58136.134668999999</v>
      </c>
    </row>
    <row r="38" spans="16:48" x14ac:dyDescent="0.25">
      <c r="P38" t="s">
        <v>292</v>
      </c>
      <c r="Q38" s="21">
        <f>SUMIFS(Opt_uncon!$Q:$Q,Opt_uncon!$A:$A,$P38,Opt_uncon!$C:$C,Q$1)</f>
        <v>24943.738506440455</v>
      </c>
      <c r="R38" s="21">
        <f>SUMIFS(Opt_uncon!$Q:$Q,Opt_uncon!$A:$A,$P38,Opt_uncon!$C:$C,R$1)</f>
        <v>5458.3640780852293</v>
      </c>
      <c r="S38" s="21">
        <f>SUMIFS(Opt_uncon!$Q:$Q,Opt_uncon!$A:$A,$P38,Opt_uncon!$C:$C,S$1)</f>
        <v>0</v>
      </c>
      <c r="T38" s="21">
        <f>SUMIFS(Opt_uncon!$Q:$Q,Opt_uncon!$A:$A,$P38,Opt_uncon!$C:$C,T$1)</f>
        <v>0</v>
      </c>
      <c r="U38" s="21">
        <f>SUMIFS(Opt_uncon!$Q:$Q,Opt_uncon!$A:$A,$P38,Opt_uncon!$C:$C,U$1)</f>
        <v>0</v>
      </c>
      <c r="V38" s="21">
        <f>SUMIFS(Opt_uncon!$Q:$Q,Opt_uncon!$A:$A,$P38,Opt_uncon!$C:$C,V$1)</f>
        <v>0</v>
      </c>
      <c r="W38" s="21">
        <f>SUMIFS(Opt_uncon!$Q:$Q,Opt_uncon!$A:$A,$P38,Opt_uncon!$C:$C,W$1)</f>
        <v>0</v>
      </c>
      <c r="X38" s="21">
        <f>SUMIFS(Opt_uncon!$Q:$Q,Opt_uncon!$A:$A,$P38,Opt_uncon!$C:$C,X$1)</f>
        <v>0</v>
      </c>
      <c r="Y38" s="21">
        <f>SUMIFS(Opt_uncon!$Q:$Q,Opt_uncon!$A:$A,$P38,Opt_uncon!$C:$C,Y$1)</f>
        <v>4636.0634424891587</v>
      </c>
      <c r="Z38" s="21">
        <f>SUMIFS(Opt_uncon!$Q:$Q,Opt_uncon!$A:$A,$P38,Opt_uncon!$C:$C,Z$1)</f>
        <v>0</v>
      </c>
      <c r="AA38" s="21">
        <f>SUMIFS(Opt_uncon!$Q:$Q,Opt_uncon!$A:$A,$P38,Opt_uncon!$C:$C,AA$1)</f>
        <v>0</v>
      </c>
      <c r="AB38" s="21">
        <f>SUMIFS(Opt_uncon!$Q:$Q,Opt_uncon!$A:$A,$P38,Opt_uncon!$C:$C,AB$1)</f>
        <v>3348.8341682784576</v>
      </c>
      <c r="AC38" s="21">
        <f>SUMIFS(Opt_uncon!$Q:$Q,Opt_uncon!$A:$A,$P38,Opt_uncon!$C:$C,AC$1)</f>
        <v>0</v>
      </c>
      <c r="AD38" s="21">
        <f>SUMIFS(Opt_uncon!$Q:$Q,Opt_uncon!$A:$A,$P38,Opt_uncon!$C:$C,AD$1)</f>
        <v>16565.364407797209</v>
      </c>
      <c r="AE38" s="21">
        <f>SUMIFS(Opt_uncon!$Q:$Q,Opt_uncon!$A:$A,$P38,Opt_uncon!$C:$C,AE$1)</f>
        <v>0</v>
      </c>
      <c r="AF38" s="21">
        <f>SUMIFS(Opt_uncon!$Q:$Q,Opt_uncon!$A:$A,$P38,Opt_uncon!$C:$C,AF$1)</f>
        <v>5443.0970999218534</v>
      </c>
      <c r="AG38" s="21">
        <f>SUMIFS(Opt_uncon!$Q:$Q,Opt_uncon!$A:$A,$P38,Opt_uncon!$C:$C,AG$1)</f>
        <v>3294.2880675957163</v>
      </c>
      <c r="AH38" s="21">
        <f>SUMIFS(Opt_uncon!$Q:$Q,Opt_uncon!$A:$A,$P38,Opt_uncon!$C:$C,AH$1)</f>
        <v>0</v>
      </c>
      <c r="AI38" s="21">
        <f>SUMIFS(Opt_uncon!$Q:$Q,Opt_uncon!$A:$A,$P38,Opt_uncon!$C:$C,AI$1)</f>
        <v>0</v>
      </c>
      <c r="AJ38" s="21">
        <f>SUMIFS(Opt_uncon!$Q:$Q,Opt_uncon!$A:$A,$P38,Opt_uncon!$C:$C,AJ$1)</f>
        <v>0</v>
      </c>
      <c r="AK38" s="21">
        <f>SUMIFS(Opt_uncon!$Q:$Q,Opt_uncon!$A:$A,$P38,Opt_uncon!$C:$C,AK$1)</f>
        <v>9227.1560475008191</v>
      </c>
      <c r="AL38" s="21">
        <f>SUMIFS(Opt_uncon!$Q:$Q,Opt_uncon!$A:$A,$P38,Opt_uncon!$C:$C,AL$1)</f>
        <v>0</v>
      </c>
      <c r="AM38" s="79">
        <f t="shared" si="7"/>
        <v>72916.905818108891</v>
      </c>
      <c r="AN38" s="21">
        <f>SUMIFS(Opt_current!Q:Q,Opt_current!A:A,P38)</f>
        <v>198187.15270066672</v>
      </c>
      <c r="AT38" s="21">
        <f>SUM(AT28:AT35)</f>
        <v>4715.586639627003</v>
      </c>
      <c r="AU38" s="21">
        <f>SUM(AU28:AU35)</f>
        <v>4715.5854117878653</v>
      </c>
    </row>
    <row r="39" spans="16:48" x14ac:dyDescent="0.25">
      <c r="P39" t="s">
        <v>293</v>
      </c>
      <c r="Q39" s="21">
        <f>SUMIFS(Opt_uncon!$Q:$Q,Opt_uncon!$A:$A,$P39,Opt_uncon!$C:$C,Q$1)</f>
        <v>41551.758250845065</v>
      </c>
      <c r="R39" s="21">
        <f>SUMIFS(Opt_uncon!$Q:$Q,Opt_uncon!$A:$A,$P39,Opt_uncon!$C:$C,R$1)</f>
        <v>7298.0467420117157</v>
      </c>
      <c r="S39" s="21">
        <f>SUMIFS(Opt_uncon!$Q:$Q,Opt_uncon!$A:$A,$P39,Opt_uncon!$C:$C,S$1)</f>
        <v>0</v>
      </c>
      <c r="T39" s="21">
        <f>SUMIFS(Opt_uncon!$Q:$Q,Opt_uncon!$A:$A,$P39,Opt_uncon!$C:$C,T$1)</f>
        <v>0</v>
      </c>
      <c r="U39" s="21">
        <f>SUMIFS(Opt_uncon!$Q:$Q,Opt_uncon!$A:$A,$P39,Opt_uncon!$C:$C,U$1)</f>
        <v>0</v>
      </c>
      <c r="V39" s="21">
        <f>SUMIFS(Opt_uncon!$Q:$Q,Opt_uncon!$A:$A,$P39,Opt_uncon!$C:$C,V$1)</f>
        <v>0</v>
      </c>
      <c r="W39" s="21">
        <f>SUMIFS(Opt_uncon!$Q:$Q,Opt_uncon!$A:$A,$P39,Opt_uncon!$C:$C,W$1)</f>
        <v>0</v>
      </c>
      <c r="X39" s="21">
        <f>SUMIFS(Opt_uncon!$Q:$Q,Opt_uncon!$A:$A,$P39,Opt_uncon!$C:$C,X$1)</f>
        <v>0</v>
      </c>
      <c r="Y39" s="21">
        <f>SUMIFS(Opt_uncon!$Q:$Q,Opt_uncon!$A:$A,$P39,Opt_uncon!$C:$C,Y$1)</f>
        <v>22804.090187960523</v>
      </c>
      <c r="Z39" s="21">
        <f>SUMIFS(Opt_uncon!$Q:$Q,Opt_uncon!$A:$A,$P39,Opt_uncon!$C:$C,Z$1)</f>
        <v>0</v>
      </c>
      <c r="AA39" s="21">
        <f>SUMIFS(Opt_uncon!$Q:$Q,Opt_uncon!$A:$A,$P39,Opt_uncon!$C:$C,AA$1)</f>
        <v>0</v>
      </c>
      <c r="AB39" s="21">
        <f>SUMIFS(Opt_uncon!$Q:$Q,Opt_uncon!$A:$A,$P39,Opt_uncon!$C:$C,AB$1)</f>
        <v>3588.4662549519389</v>
      </c>
      <c r="AC39" s="21">
        <f>SUMIFS(Opt_uncon!$Q:$Q,Opt_uncon!$A:$A,$P39,Opt_uncon!$C:$C,AC$1)</f>
        <v>0</v>
      </c>
      <c r="AD39" s="21">
        <f>SUMIFS(Opt_uncon!$Q:$Q,Opt_uncon!$A:$A,$P39,Opt_uncon!$C:$C,AD$1)</f>
        <v>40024.472389185466</v>
      </c>
      <c r="AE39" s="21">
        <f>SUMIFS(Opt_uncon!$Q:$Q,Opt_uncon!$A:$A,$P39,Opt_uncon!$C:$C,AE$1)</f>
        <v>0</v>
      </c>
      <c r="AF39" s="21">
        <f>SUMIFS(Opt_uncon!$Q:$Q,Opt_uncon!$A:$A,$P39,Opt_uncon!$C:$C,AF$1)</f>
        <v>6735.8875400161487</v>
      </c>
      <c r="AG39" s="21">
        <f>SUMIFS(Opt_uncon!$Q:$Q,Opt_uncon!$A:$A,$P39,Opt_uncon!$C:$C,AG$1)</f>
        <v>3440.0545298032571</v>
      </c>
      <c r="AH39" s="21">
        <f>SUMIFS(Opt_uncon!$Q:$Q,Opt_uncon!$A:$A,$P39,Opt_uncon!$C:$C,AH$1)</f>
        <v>0</v>
      </c>
      <c r="AI39" s="21">
        <f>SUMIFS(Opt_uncon!$Q:$Q,Opt_uncon!$A:$A,$P39,Opt_uncon!$C:$C,AI$1)</f>
        <v>0</v>
      </c>
      <c r="AJ39" s="21">
        <f>SUMIFS(Opt_uncon!$Q:$Q,Opt_uncon!$A:$A,$P39,Opt_uncon!$C:$C,AJ$1)</f>
        <v>0</v>
      </c>
      <c r="AK39" s="21">
        <f>SUMIFS(Opt_uncon!$Q:$Q,Opt_uncon!$A:$A,$P39,Opt_uncon!$C:$C,AK$1)</f>
        <v>11181.580341121897</v>
      </c>
      <c r="AL39" s="21">
        <f>SUMIFS(Opt_uncon!$Q:$Q,Opt_uncon!$A:$A,$P39,Opt_uncon!$C:$C,AL$1)</f>
        <v>0</v>
      </c>
      <c r="AM39" s="79">
        <f t="shared" si="7"/>
        <v>136624.356235896</v>
      </c>
      <c r="AN39" s="21">
        <f>SUMIFS(Opt_current!Q:Q,Opt_current!A:A,P39)</f>
        <v>72436.199767666636</v>
      </c>
    </row>
    <row r="40" spans="16:48" x14ac:dyDescent="0.25">
      <c r="P40" t="s">
        <v>294</v>
      </c>
      <c r="Q40" s="21">
        <f>SUMIFS(Opt_uncon!$Q:$Q,Opt_uncon!$A:$A,$P40,Opt_uncon!$C:$C,Q$1)</f>
        <v>31522.039021212971</v>
      </c>
      <c r="R40" s="21">
        <f>SUMIFS(Opt_uncon!$Q:$Q,Opt_uncon!$A:$A,$P40,Opt_uncon!$C:$C,R$1)</f>
        <v>9409.6542960944698</v>
      </c>
      <c r="S40" s="21">
        <f>SUMIFS(Opt_uncon!$Q:$Q,Opt_uncon!$A:$A,$P40,Opt_uncon!$C:$C,S$1)</f>
        <v>0</v>
      </c>
      <c r="T40" s="21">
        <f>SUMIFS(Opt_uncon!$Q:$Q,Opt_uncon!$A:$A,$P40,Opt_uncon!$C:$C,T$1)</f>
        <v>0</v>
      </c>
      <c r="U40" s="21">
        <f>SUMIFS(Opt_uncon!$Q:$Q,Opt_uncon!$A:$A,$P40,Opt_uncon!$C:$C,U$1)</f>
        <v>0</v>
      </c>
      <c r="V40" s="21">
        <f>SUMIFS(Opt_uncon!$Q:$Q,Opt_uncon!$A:$A,$P40,Opt_uncon!$C:$C,V$1)</f>
        <v>0</v>
      </c>
      <c r="W40" s="21">
        <f>SUMIFS(Opt_uncon!$Q:$Q,Opt_uncon!$A:$A,$P40,Opt_uncon!$C:$C,W$1)</f>
        <v>0</v>
      </c>
      <c r="X40" s="21">
        <f>SUMIFS(Opt_uncon!$Q:$Q,Opt_uncon!$A:$A,$P40,Opt_uncon!$C:$C,X$1)</f>
        <v>0</v>
      </c>
      <c r="Y40" s="21">
        <f>SUMIFS(Opt_uncon!$Q:$Q,Opt_uncon!$A:$A,$P40,Opt_uncon!$C:$C,Y$1)</f>
        <v>0</v>
      </c>
      <c r="Z40" s="21">
        <f>SUMIFS(Opt_uncon!$Q:$Q,Opt_uncon!$A:$A,$P40,Opt_uncon!$C:$C,Z$1)</f>
        <v>0</v>
      </c>
      <c r="AA40" s="21">
        <f>SUMIFS(Opt_uncon!$Q:$Q,Opt_uncon!$A:$A,$P40,Opt_uncon!$C:$C,AA$1)</f>
        <v>0</v>
      </c>
      <c r="AB40" s="21">
        <f>SUMIFS(Opt_uncon!$Q:$Q,Opt_uncon!$A:$A,$P40,Opt_uncon!$C:$C,AB$1)</f>
        <v>3651.5755876434032</v>
      </c>
      <c r="AC40" s="21">
        <f>SUMIFS(Opt_uncon!$Q:$Q,Opt_uncon!$A:$A,$P40,Opt_uncon!$C:$C,AC$1)</f>
        <v>0</v>
      </c>
      <c r="AD40" s="21">
        <f>SUMIFS(Opt_uncon!$Q:$Q,Opt_uncon!$A:$A,$P40,Opt_uncon!$C:$C,AD$1)</f>
        <v>0</v>
      </c>
      <c r="AE40" s="21">
        <f>SUMIFS(Opt_uncon!$Q:$Q,Opt_uncon!$A:$A,$P40,Opt_uncon!$C:$C,AE$1)</f>
        <v>0</v>
      </c>
      <c r="AF40" s="21">
        <f>SUMIFS(Opt_uncon!$Q:$Q,Opt_uncon!$A:$A,$P40,Opt_uncon!$C:$C,AF$1)</f>
        <v>4882.0290883864873</v>
      </c>
      <c r="AG40" s="21">
        <f>SUMIFS(Opt_uncon!$Q:$Q,Opt_uncon!$A:$A,$P40,Opt_uncon!$C:$C,AG$1)</f>
        <v>3751.9378483879273</v>
      </c>
      <c r="AH40" s="21">
        <f>SUMIFS(Opt_uncon!$Q:$Q,Opt_uncon!$A:$A,$P40,Opt_uncon!$C:$C,AH$1)</f>
        <v>0</v>
      </c>
      <c r="AI40" s="21">
        <f>SUMIFS(Opt_uncon!$Q:$Q,Opt_uncon!$A:$A,$P40,Opt_uncon!$C:$C,AI$1)</f>
        <v>0</v>
      </c>
      <c r="AJ40" s="21">
        <f>SUMIFS(Opt_uncon!$Q:$Q,Opt_uncon!$A:$A,$P40,Opt_uncon!$C:$C,AJ$1)</f>
        <v>0</v>
      </c>
      <c r="AK40" s="21">
        <f>SUMIFS(Opt_uncon!$Q:$Q,Opt_uncon!$A:$A,$P40,Opt_uncon!$C:$C,AK$1)</f>
        <v>11781.330863727309</v>
      </c>
      <c r="AL40" s="21">
        <f>SUMIFS(Opt_uncon!$Q:$Q,Opt_uncon!$A:$A,$P40,Opt_uncon!$C:$C,AL$1)</f>
        <v>0</v>
      </c>
      <c r="AM40" s="79">
        <f t="shared" si="7"/>
        <v>64998.566705452569</v>
      </c>
      <c r="AN40" s="21">
        <f>SUMIFS(Opt_current!Q:Q,Opt_current!A:A,P40)</f>
        <v>278885.19576666661</v>
      </c>
    </row>
    <row r="41" spans="16:48" x14ac:dyDescent="0.25">
      <c r="P41" t="s">
        <v>295</v>
      </c>
      <c r="Q41" s="21">
        <f>SUMIFS(Opt_uncon!$Q:$Q,Opt_uncon!$A:$A,$P41,Opt_uncon!$C:$C,Q$1)</f>
        <v>32099.421692849355</v>
      </c>
      <c r="R41" s="21">
        <f>SUMIFS(Opt_uncon!$Q:$Q,Opt_uncon!$A:$A,$P41,Opt_uncon!$C:$C,R$1)</f>
        <v>8381.2845250711598</v>
      </c>
      <c r="S41" s="21">
        <f>SUMIFS(Opt_uncon!$Q:$Q,Opt_uncon!$A:$A,$P41,Opt_uncon!$C:$C,S$1)</f>
        <v>0</v>
      </c>
      <c r="T41" s="21">
        <f>SUMIFS(Opt_uncon!$Q:$Q,Opt_uncon!$A:$A,$P41,Opt_uncon!$C:$C,T$1)</f>
        <v>0</v>
      </c>
      <c r="U41" s="21">
        <f>SUMIFS(Opt_uncon!$Q:$Q,Opt_uncon!$A:$A,$P41,Opt_uncon!$C:$C,U$1)</f>
        <v>0</v>
      </c>
      <c r="V41" s="21">
        <f>SUMIFS(Opt_uncon!$Q:$Q,Opt_uncon!$A:$A,$P41,Opt_uncon!$C:$C,V$1)</f>
        <v>0</v>
      </c>
      <c r="W41" s="21">
        <f>SUMIFS(Opt_uncon!$Q:$Q,Opt_uncon!$A:$A,$P41,Opt_uncon!$C:$C,W$1)</f>
        <v>0</v>
      </c>
      <c r="X41" s="21">
        <f>SUMIFS(Opt_uncon!$Q:$Q,Opt_uncon!$A:$A,$P41,Opt_uncon!$C:$C,X$1)</f>
        <v>0</v>
      </c>
      <c r="Y41" s="21">
        <f>SUMIFS(Opt_uncon!$Q:$Q,Opt_uncon!$A:$A,$P41,Opt_uncon!$C:$C,Y$1)</f>
        <v>0</v>
      </c>
      <c r="Z41" s="21">
        <f>SUMIFS(Opt_uncon!$Q:$Q,Opt_uncon!$A:$A,$P41,Opt_uncon!$C:$C,Z$1)</f>
        <v>0</v>
      </c>
      <c r="AA41" s="21">
        <f>SUMIFS(Opt_uncon!$Q:$Q,Opt_uncon!$A:$A,$P41,Opt_uncon!$C:$C,AA$1)</f>
        <v>0</v>
      </c>
      <c r="AB41" s="21">
        <f>SUMIFS(Opt_uncon!$Q:$Q,Opt_uncon!$A:$A,$P41,Opt_uncon!$C:$C,AB$1)</f>
        <v>1651.8184672013258</v>
      </c>
      <c r="AC41" s="21">
        <f>SUMIFS(Opt_uncon!$Q:$Q,Opt_uncon!$A:$A,$P41,Opt_uncon!$C:$C,AC$1)</f>
        <v>0</v>
      </c>
      <c r="AD41" s="21">
        <f>SUMIFS(Opt_uncon!$Q:$Q,Opt_uncon!$A:$A,$P41,Opt_uncon!$C:$C,AD$1)</f>
        <v>0</v>
      </c>
      <c r="AE41" s="21">
        <f>SUMIFS(Opt_uncon!$Q:$Q,Opt_uncon!$A:$A,$P41,Opt_uncon!$C:$C,AE$1)</f>
        <v>0</v>
      </c>
      <c r="AF41" s="21">
        <f>SUMIFS(Opt_uncon!$Q:$Q,Opt_uncon!$A:$A,$P41,Opt_uncon!$C:$C,AF$1)</f>
        <v>3676.7257403197896</v>
      </c>
      <c r="AG41" s="21">
        <f>SUMIFS(Opt_uncon!$Q:$Q,Opt_uncon!$A:$A,$P41,Opt_uncon!$C:$C,AG$1)</f>
        <v>3499.4818293308695</v>
      </c>
      <c r="AH41" s="21">
        <f>SUMIFS(Opt_uncon!$Q:$Q,Opt_uncon!$A:$A,$P41,Opt_uncon!$C:$C,AH$1)</f>
        <v>0</v>
      </c>
      <c r="AI41" s="21">
        <f>SUMIFS(Opt_uncon!$Q:$Q,Opt_uncon!$A:$A,$P41,Opt_uncon!$C:$C,AI$1)</f>
        <v>0</v>
      </c>
      <c r="AJ41" s="21">
        <f>SUMIFS(Opt_uncon!$Q:$Q,Opt_uncon!$A:$A,$P41,Opt_uncon!$C:$C,AJ$1)</f>
        <v>0</v>
      </c>
      <c r="AK41" s="21">
        <f>SUMIFS(Opt_uncon!$Q:$Q,Opt_uncon!$A:$A,$P41,Opt_uncon!$C:$C,AK$1)</f>
        <v>9786.6966136706815</v>
      </c>
      <c r="AL41" s="21">
        <f>SUMIFS(Opt_uncon!$Q:$Q,Opt_uncon!$A:$A,$P41,Opt_uncon!$C:$C,AL$1)</f>
        <v>0</v>
      </c>
      <c r="AM41" s="79">
        <f t="shared" si="7"/>
        <v>59095.428868443181</v>
      </c>
      <c r="AN41" s="21">
        <f>SUMIFS(Opt_current!Q:Q,Opt_current!A:A,P41)</f>
        <v>92906.268295000031</v>
      </c>
      <c r="AS41" t="str">
        <f>AS28</f>
        <v>TV</v>
      </c>
      <c r="AT41" s="10">
        <f>AT28/$AT$38</f>
        <v>0.60521732197232725</v>
      </c>
    </row>
    <row r="42" spans="16:48" x14ac:dyDescent="0.25">
      <c r="P42" t="s">
        <v>296</v>
      </c>
      <c r="Q42" s="21">
        <f>SUMIFS(Opt_uncon!$Q:$Q,Opt_uncon!$A:$A,$P42,Opt_uncon!$C:$C,Q$1)</f>
        <v>6619.6751317791322</v>
      </c>
      <c r="R42" s="21">
        <f>SUMIFS(Opt_uncon!$Q:$Q,Opt_uncon!$A:$A,$P42,Opt_uncon!$C:$C,R$1)</f>
        <v>4091.5200072282209</v>
      </c>
      <c r="S42" s="21">
        <f>SUMIFS(Opt_uncon!$Q:$Q,Opt_uncon!$A:$A,$P42,Opt_uncon!$C:$C,S$1)</f>
        <v>0</v>
      </c>
      <c r="T42" s="21">
        <f>SUMIFS(Opt_uncon!$Q:$Q,Opt_uncon!$A:$A,$P42,Opt_uncon!$C:$C,T$1)</f>
        <v>0</v>
      </c>
      <c r="U42" s="21">
        <f>SUMIFS(Opt_uncon!$Q:$Q,Opt_uncon!$A:$A,$P42,Opt_uncon!$C:$C,U$1)</f>
        <v>0</v>
      </c>
      <c r="V42" s="21">
        <f>SUMIFS(Opt_uncon!$Q:$Q,Opt_uncon!$A:$A,$P42,Opt_uncon!$C:$C,V$1)</f>
        <v>0</v>
      </c>
      <c r="W42" s="21">
        <f>SUMIFS(Opt_uncon!$Q:$Q,Opt_uncon!$A:$A,$P42,Opt_uncon!$C:$C,W$1)</f>
        <v>0</v>
      </c>
      <c r="X42" s="21">
        <f>SUMIFS(Opt_uncon!$Q:$Q,Opt_uncon!$A:$A,$P42,Opt_uncon!$C:$C,X$1)</f>
        <v>0</v>
      </c>
      <c r="Y42" s="21">
        <f>SUMIFS(Opt_uncon!$Q:$Q,Opt_uncon!$A:$A,$P42,Opt_uncon!$C:$C,Y$1)</f>
        <v>22024.901763209673</v>
      </c>
      <c r="Z42" s="21">
        <f>SUMIFS(Opt_uncon!$Q:$Q,Opt_uncon!$A:$A,$P42,Opt_uncon!$C:$C,Z$1)</f>
        <v>0</v>
      </c>
      <c r="AA42" s="21">
        <f>SUMIFS(Opt_uncon!$Q:$Q,Opt_uncon!$A:$A,$P42,Opt_uncon!$C:$C,AA$1)</f>
        <v>0</v>
      </c>
      <c r="AB42" s="21">
        <f>SUMIFS(Opt_uncon!$Q:$Q,Opt_uncon!$A:$A,$P42,Opt_uncon!$C:$C,AB$1)</f>
        <v>3452.6721801914023</v>
      </c>
      <c r="AC42" s="21">
        <f>SUMIFS(Opt_uncon!$Q:$Q,Opt_uncon!$A:$A,$P42,Opt_uncon!$C:$C,AC$1)</f>
        <v>0</v>
      </c>
      <c r="AD42" s="21">
        <f>SUMIFS(Opt_uncon!$Q:$Q,Opt_uncon!$A:$A,$P42,Opt_uncon!$C:$C,AD$1)</f>
        <v>50073.917988536246</v>
      </c>
      <c r="AE42" s="21">
        <f>SUMIFS(Opt_uncon!$Q:$Q,Opt_uncon!$A:$A,$P42,Opt_uncon!$C:$C,AE$1)</f>
        <v>0</v>
      </c>
      <c r="AF42" s="21">
        <f>SUMIFS(Opt_uncon!$Q:$Q,Opt_uncon!$A:$A,$P42,Opt_uncon!$C:$C,AF$1)</f>
        <v>7779.7621283217586</v>
      </c>
      <c r="AG42" s="21">
        <f>SUMIFS(Opt_uncon!$Q:$Q,Opt_uncon!$A:$A,$P42,Opt_uncon!$C:$C,AG$1)</f>
        <v>3308.9206242408345</v>
      </c>
      <c r="AH42" s="21">
        <f>SUMIFS(Opt_uncon!$Q:$Q,Opt_uncon!$A:$A,$P42,Opt_uncon!$C:$C,AH$1)</f>
        <v>0</v>
      </c>
      <c r="AI42" s="21">
        <f>SUMIFS(Opt_uncon!$Q:$Q,Opt_uncon!$A:$A,$P42,Opt_uncon!$C:$C,AI$1)</f>
        <v>0</v>
      </c>
      <c r="AJ42" s="21">
        <f>SUMIFS(Opt_uncon!$Q:$Q,Opt_uncon!$A:$A,$P42,Opt_uncon!$C:$C,AJ$1)</f>
        <v>0</v>
      </c>
      <c r="AK42" s="21">
        <f>SUMIFS(Opt_uncon!$Q:$Q,Opt_uncon!$A:$A,$P42,Opt_uncon!$C:$C,AK$1)</f>
        <v>9852.293481888626</v>
      </c>
      <c r="AL42" s="21">
        <f>SUMIFS(Opt_uncon!$Q:$Q,Opt_uncon!$A:$A,$P42,Opt_uncon!$C:$C,AL$1)</f>
        <v>0</v>
      </c>
      <c r="AM42" s="79">
        <f t="shared" si="7"/>
        <v>107203.66330539589</v>
      </c>
      <c r="AN42" s="21">
        <f>SUMIFS(Opt_current!Q:Q,Opt_current!A:A,P42)</f>
        <v>193147.536712</v>
      </c>
      <c r="AS42" t="str">
        <f t="shared" ref="AS42:AS48" si="8">AS29</f>
        <v>VOD</v>
      </c>
      <c r="AT42" s="10">
        <f t="shared" ref="AT42:AT48" si="9">AT29/$AT$38</f>
        <v>0.31893144449133859</v>
      </c>
    </row>
    <row r="43" spans="16:48" x14ac:dyDescent="0.25">
      <c r="P43" t="s">
        <v>297</v>
      </c>
      <c r="Q43" s="21">
        <f>SUMIFS(Opt_uncon!$Q:$Q,Opt_uncon!$A:$A,$P43,Opt_uncon!$C:$C,Q$1)</f>
        <v>25032.093885554084</v>
      </c>
      <c r="R43" s="21">
        <f>SUMIFS(Opt_uncon!$Q:$Q,Opt_uncon!$A:$A,$P43,Opt_uncon!$C:$C,R$1)</f>
        <v>7904.5615939208692</v>
      </c>
      <c r="S43" s="21">
        <f>SUMIFS(Opt_uncon!$Q:$Q,Opt_uncon!$A:$A,$P43,Opt_uncon!$C:$C,S$1)</f>
        <v>0</v>
      </c>
      <c r="T43" s="21">
        <f>SUMIFS(Opt_uncon!$Q:$Q,Opt_uncon!$A:$A,$P43,Opt_uncon!$C:$C,T$1)</f>
        <v>0</v>
      </c>
      <c r="U43" s="21">
        <f>SUMIFS(Opt_uncon!$Q:$Q,Opt_uncon!$A:$A,$P43,Opt_uncon!$C:$C,U$1)</f>
        <v>0</v>
      </c>
      <c r="V43" s="21">
        <f>SUMIFS(Opt_uncon!$Q:$Q,Opt_uncon!$A:$A,$P43,Opt_uncon!$C:$C,V$1)</f>
        <v>0</v>
      </c>
      <c r="W43" s="21">
        <f>SUMIFS(Opt_uncon!$Q:$Q,Opt_uncon!$A:$A,$P43,Opt_uncon!$C:$C,W$1)</f>
        <v>0</v>
      </c>
      <c r="X43" s="21">
        <f>SUMIFS(Opt_uncon!$Q:$Q,Opt_uncon!$A:$A,$P43,Opt_uncon!$C:$C,X$1)</f>
        <v>0</v>
      </c>
      <c r="Y43" s="21">
        <f>SUMIFS(Opt_uncon!$Q:$Q,Opt_uncon!$A:$A,$P43,Opt_uncon!$C:$C,Y$1)</f>
        <v>0</v>
      </c>
      <c r="Z43" s="21">
        <f>SUMIFS(Opt_uncon!$Q:$Q,Opt_uncon!$A:$A,$P43,Opt_uncon!$C:$C,Z$1)</f>
        <v>0</v>
      </c>
      <c r="AA43" s="21">
        <f>SUMIFS(Opt_uncon!$Q:$Q,Opt_uncon!$A:$A,$P43,Opt_uncon!$C:$C,AA$1)</f>
        <v>0</v>
      </c>
      <c r="AB43" s="21">
        <f>SUMIFS(Opt_uncon!$Q:$Q,Opt_uncon!$A:$A,$P43,Opt_uncon!$C:$C,AB$1)</f>
        <v>2967.0282781054057</v>
      </c>
      <c r="AC43" s="21">
        <f>SUMIFS(Opt_uncon!$Q:$Q,Opt_uncon!$A:$A,$P43,Opt_uncon!$C:$C,AC$1)</f>
        <v>0</v>
      </c>
      <c r="AD43" s="21">
        <f>SUMIFS(Opt_uncon!$Q:$Q,Opt_uncon!$A:$A,$P43,Opt_uncon!$C:$C,AD$1)</f>
        <v>0</v>
      </c>
      <c r="AE43" s="21">
        <f>SUMIFS(Opt_uncon!$Q:$Q,Opt_uncon!$A:$A,$P43,Opt_uncon!$C:$C,AE$1)</f>
        <v>0</v>
      </c>
      <c r="AF43" s="21">
        <f>SUMIFS(Opt_uncon!$Q:$Q,Opt_uncon!$A:$A,$P43,Opt_uncon!$C:$C,AF$1)</f>
        <v>6077.5850253054014</v>
      </c>
      <c r="AG43" s="21">
        <f>SUMIFS(Opt_uncon!$Q:$Q,Opt_uncon!$A:$A,$P43,Opt_uncon!$C:$C,AG$1)</f>
        <v>3450.6729845530258</v>
      </c>
      <c r="AH43" s="21">
        <f>SUMIFS(Opt_uncon!$Q:$Q,Opt_uncon!$A:$A,$P43,Opt_uncon!$C:$C,AH$1)</f>
        <v>0</v>
      </c>
      <c r="AI43" s="21">
        <f>SUMIFS(Opt_uncon!$Q:$Q,Opt_uncon!$A:$A,$P43,Opt_uncon!$C:$C,AI$1)</f>
        <v>0</v>
      </c>
      <c r="AJ43" s="21">
        <f>SUMIFS(Opt_uncon!$Q:$Q,Opt_uncon!$A:$A,$P43,Opt_uncon!$C:$C,AJ$1)</f>
        <v>0</v>
      </c>
      <c r="AK43" s="21">
        <f>SUMIFS(Opt_uncon!$Q:$Q,Opt_uncon!$A:$A,$P43,Opt_uncon!$C:$C,AK$1)</f>
        <v>11211.987032116651</v>
      </c>
      <c r="AL43" s="21">
        <f>SUMIFS(Opt_uncon!$Q:$Q,Opt_uncon!$A:$A,$P43,Opt_uncon!$C:$C,AL$1)</f>
        <v>0</v>
      </c>
      <c r="AM43" s="79">
        <f t="shared" si="7"/>
        <v>56643.92879955544</v>
      </c>
      <c r="AN43" s="21">
        <f>SUMIFS(Opt_current!Q:Q,Opt_current!A:A,P43)</f>
        <v>89096.549183999989</v>
      </c>
      <c r="AS43" t="str">
        <f t="shared" si="8"/>
        <v>Display</v>
      </c>
      <c r="AT43" s="10">
        <f t="shared" si="9"/>
        <v>0</v>
      </c>
    </row>
    <row r="44" spans="16:48" x14ac:dyDescent="0.25">
      <c r="P44" t="s">
        <v>298</v>
      </c>
      <c r="Q44" s="21">
        <f>SUMIFS(Opt_uncon!$Q:$Q,Opt_uncon!$A:$A,$P44,Opt_uncon!$C:$C,Q$1)</f>
        <v>26654.982172112923</v>
      </c>
      <c r="R44" s="21">
        <f>SUMIFS(Opt_uncon!$Q:$Q,Opt_uncon!$A:$A,$P44,Opt_uncon!$C:$C,R$1)</f>
        <v>7884.1301964802706</v>
      </c>
      <c r="S44" s="21">
        <f>SUMIFS(Opt_uncon!$Q:$Q,Opt_uncon!$A:$A,$P44,Opt_uncon!$C:$C,S$1)</f>
        <v>0</v>
      </c>
      <c r="T44" s="21">
        <f>SUMIFS(Opt_uncon!$Q:$Q,Opt_uncon!$A:$A,$P44,Opt_uncon!$C:$C,T$1)</f>
        <v>0</v>
      </c>
      <c r="U44" s="21">
        <f>SUMIFS(Opt_uncon!$Q:$Q,Opt_uncon!$A:$A,$P44,Opt_uncon!$C:$C,U$1)</f>
        <v>0</v>
      </c>
      <c r="V44" s="21">
        <f>SUMIFS(Opt_uncon!$Q:$Q,Opt_uncon!$A:$A,$P44,Opt_uncon!$C:$C,V$1)</f>
        <v>0</v>
      </c>
      <c r="W44" s="21">
        <f>SUMIFS(Opt_uncon!$Q:$Q,Opt_uncon!$A:$A,$P44,Opt_uncon!$C:$C,W$1)</f>
        <v>0</v>
      </c>
      <c r="X44" s="21">
        <f>SUMIFS(Opt_uncon!$Q:$Q,Opt_uncon!$A:$A,$P44,Opt_uncon!$C:$C,X$1)</f>
        <v>0</v>
      </c>
      <c r="Y44" s="21">
        <f>SUMIFS(Opt_uncon!$Q:$Q,Opt_uncon!$A:$A,$P44,Opt_uncon!$C:$C,Y$1)</f>
        <v>0</v>
      </c>
      <c r="Z44" s="21">
        <f>SUMIFS(Opt_uncon!$Q:$Q,Opt_uncon!$A:$A,$P44,Opt_uncon!$C:$C,Z$1)</f>
        <v>0</v>
      </c>
      <c r="AA44" s="21">
        <f>SUMIFS(Opt_uncon!$Q:$Q,Opt_uncon!$A:$A,$P44,Opt_uncon!$C:$C,AA$1)</f>
        <v>0</v>
      </c>
      <c r="AB44" s="21">
        <f>SUMIFS(Opt_uncon!$Q:$Q,Opt_uncon!$A:$A,$P44,Opt_uncon!$C:$C,AB$1)</f>
        <v>983.06304349678192</v>
      </c>
      <c r="AC44" s="21">
        <f>SUMIFS(Opt_uncon!$Q:$Q,Opt_uncon!$A:$A,$P44,Opt_uncon!$C:$C,AC$1)</f>
        <v>0</v>
      </c>
      <c r="AD44" s="21">
        <f>SUMIFS(Opt_uncon!$Q:$Q,Opt_uncon!$A:$A,$P44,Opt_uncon!$C:$C,AD$1)</f>
        <v>0</v>
      </c>
      <c r="AE44" s="21">
        <f>SUMIFS(Opt_uncon!$Q:$Q,Opt_uncon!$A:$A,$P44,Opt_uncon!$C:$C,AE$1)</f>
        <v>0</v>
      </c>
      <c r="AF44" s="21">
        <f>SUMIFS(Opt_uncon!$Q:$Q,Opt_uncon!$A:$A,$P44,Opt_uncon!$C:$C,AF$1)</f>
        <v>3402.2880917514917</v>
      </c>
      <c r="AG44" s="21">
        <f>SUMIFS(Opt_uncon!$Q:$Q,Opt_uncon!$A:$A,$P44,Opt_uncon!$C:$C,AG$1)</f>
        <v>3408.730975380211</v>
      </c>
      <c r="AH44" s="21">
        <f>SUMIFS(Opt_uncon!$Q:$Q,Opt_uncon!$A:$A,$P44,Opt_uncon!$C:$C,AH$1)</f>
        <v>0</v>
      </c>
      <c r="AI44" s="21">
        <f>SUMIFS(Opt_uncon!$Q:$Q,Opt_uncon!$A:$A,$P44,Opt_uncon!$C:$C,AI$1)</f>
        <v>0</v>
      </c>
      <c r="AJ44" s="21">
        <f>SUMIFS(Opt_uncon!$Q:$Q,Opt_uncon!$A:$A,$P44,Opt_uncon!$C:$C,AJ$1)</f>
        <v>0</v>
      </c>
      <c r="AK44" s="21">
        <f>SUMIFS(Opt_uncon!$Q:$Q,Opt_uncon!$A:$A,$P44,Opt_uncon!$C:$C,AK$1)</f>
        <v>9151.4520706189815</v>
      </c>
      <c r="AL44" s="21">
        <f>SUMIFS(Opt_uncon!$Q:$Q,Opt_uncon!$A:$A,$P44,Opt_uncon!$C:$C,AL$1)</f>
        <v>0</v>
      </c>
      <c r="AM44" s="79">
        <f t="shared" si="7"/>
        <v>51484.646549840661</v>
      </c>
      <c r="AN44" s="21">
        <f>SUMIFS(Opt_current!Q:Q,Opt_current!A:A,P44)</f>
        <v>170582.74992200002</v>
      </c>
      <c r="AS44" t="str">
        <f t="shared" si="8"/>
        <v>Social Video</v>
      </c>
      <c r="AT44" s="10">
        <f t="shared" si="9"/>
        <v>2.5843967174336652E-2</v>
      </c>
    </row>
    <row r="45" spans="16:48" x14ac:dyDescent="0.25">
      <c r="P45" t="s">
        <v>299</v>
      </c>
      <c r="Q45" s="21">
        <f>SUMIFS(Opt_uncon!$Q:$Q,Opt_uncon!$A:$A,$P45,Opt_uncon!$C:$C,Q$1)</f>
        <v>29742.807974996878</v>
      </c>
      <c r="R45" s="21">
        <f>SUMIFS(Opt_uncon!$Q:$Q,Opt_uncon!$A:$A,$P45,Opt_uncon!$C:$C,R$1)</f>
        <v>9022.6529507497071</v>
      </c>
      <c r="S45" s="21">
        <f>SUMIFS(Opt_uncon!$Q:$Q,Opt_uncon!$A:$A,$P45,Opt_uncon!$C:$C,S$1)</f>
        <v>0</v>
      </c>
      <c r="T45" s="21">
        <f>SUMIFS(Opt_uncon!$Q:$Q,Opt_uncon!$A:$A,$P45,Opt_uncon!$C:$C,T$1)</f>
        <v>0</v>
      </c>
      <c r="U45" s="21">
        <f>SUMIFS(Opt_uncon!$Q:$Q,Opt_uncon!$A:$A,$P45,Opt_uncon!$C:$C,U$1)</f>
        <v>0</v>
      </c>
      <c r="V45" s="21">
        <f>SUMIFS(Opt_uncon!$Q:$Q,Opt_uncon!$A:$A,$P45,Opt_uncon!$C:$C,V$1)</f>
        <v>0</v>
      </c>
      <c r="W45" s="21">
        <f>SUMIFS(Opt_uncon!$Q:$Q,Opt_uncon!$A:$A,$P45,Opt_uncon!$C:$C,W$1)</f>
        <v>0</v>
      </c>
      <c r="X45" s="21">
        <f>SUMIFS(Opt_uncon!$Q:$Q,Opt_uncon!$A:$A,$P45,Opt_uncon!$C:$C,X$1)</f>
        <v>0</v>
      </c>
      <c r="Y45" s="21">
        <f>SUMIFS(Opt_uncon!$Q:$Q,Opt_uncon!$A:$A,$P45,Opt_uncon!$C:$C,Y$1)</f>
        <v>0</v>
      </c>
      <c r="Z45" s="21">
        <f>SUMIFS(Opt_uncon!$Q:$Q,Opt_uncon!$A:$A,$P45,Opt_uncon!$C:$C,Z$1)</f>
        <v>0</v>
      </c>
      <c r="AA45" s="21">
        <f>SUMIFS(Opt_uncon!$Q:$Q,Opt_uncon!$A:$A,$P45,Opt_uncon!$C:$C,AA$1)</f>
        <v>0</v>
      </c>
      <c r="AB45" s="21">
        <f>SUMIFS(Opt_uncon!$Q:$Q,Opt_uncon!$A:$A,$P45,Opt_uncon!$C:$C,AB$1)</f>
        <v>1800.77082571549</v>
      </c>
      <c r="AC45" s="21">
        <f>SUMIFS(Opt_uncon!$Q:$Q,Opt_uncon!$A:$A,$P45,Opt_uncon!$C:$C,AC$1)</f>
        <v>0</v>
      </c>
      <c r="AD45" s="21">
        <f>SUMIFS(Opt_uncon!$Q:$Q,Opt_uncon!$A:$A,$P45,Opt_uncon!$C:$C,AD$1)</f>
        <v>0</v>
      </c>
      <c r="AE45" s="21">
        <f>SUMIFS(Opt_uncon!$Q:$Q,Opt_uncon!$A:$A,$P45,Opt_uncon!$C:$C,AE$1)</f>
        <v>0</v>
      </c>
      <c r="AF45" s="21">
        <f>SUMIFS(Opt_uncon!$Q:$Q,Opt_uncon!$A:$A,$P45,Opt_uncon!$C:$C,AF$1)</f>
        <v>3400.0048227316347</v>
      </c>
      <c r="AG45" s="21">
        <f>SUMIFS(Opt_uncon!$Q:$Q,Opt_uncon!$A:$A,$P45,Opt_uncon!$C:$C,AG$1)</f>
        <v>3927.2635263038951</v>
      </c>
      <c r="AH45" s="21">
        <f>SUMIFS(Opt_uncon!$Q:$Q,Opt_uncon!$A:$A,$P45,Opt_uncon!$C:$C,AH$1)</f>
        <v>0</v>
      </c>
      <c r="AI45" s="21">
        <f>SUMIFS(Opt_uncon!$Q:$Q,Opt_uncon!$A:$A,$P45,Opt_uncon!$C:$C,AI$1)</f>
        <v>0</v>
      </c>
      <c r="AJ45" s="21">
        <f>SUMIFS(Opt_uncon!$Q:$Q,Opt_uncon!$A:$A,$P45,Opt_uncon!$C:$C,AJ$1)</f>
        <v>0</v>
      </c>
      <c r="AK45" s="21">
        <f>SUMIFS(Opt_uncon!$Q:$Q,Opt_uncon!$A:$A,$P45,Opt_uncon!$C:$C,AK$1)</f>
        <v>10412.185208442772</v>
      </c>
      <c r="AL45" s="21">
        <f>SUMIFS(Opt_uncon!$Q:$Q,Opt_uncon!$A:$A,$P45,Opt_uncon!$C:$C,AL$1)</f>
        <v>0</v>
      </c>
      <c r="AM45" s="79">
        <f t="shared" si="7"/>
        <v>58305.685308940381</v>
      </c>
      <c r="AN45" s="21">
        <f>SUMIFS(Opt_current!Q:Q,Opt_current!A:A,P45)</f>
        <v>95263.777193000016</v>
      </c>
      <c r="AS45" t="str">
        <f t="shared" si="8"/>
        <v>Social Display</v>
      </c>
      <c r="AT45" s="10">
        <f t="shared" si="9"/>
        <v>9.7410460342977432E-3</v>
      </c>
    </row>
    <row r="46" spans="16:48" x14ac:dyDescent="0.25">
      <c r="P46" t="s">
        <v>300</v>
      </c>
      <c r="Q46" s="21">
        <f>SUMIFS(Opt_uncon!$Q:$Q,Opt_uncon!$A:$A,$P46,Opt_uncon!$C:$C,Q$1)</f>
        <v>37716.984972518105</v>
      </c>
      <c r="R46" s="21">
        <f>SUMIFS(Opt_uncon!$Q:$Q,Opt_uncon!$A:$A,$P46,Opt_uncon!$C:$C,R$1)</f>
        <v>7510.111233871914</v>
      </c>
      <c r="S46" s="21">
        <f>SUMIFS(Opt_uncon!$Q:$Q,Opt_uncon!$A:$A,$P46,Opt_uncon!$C:$C,S$1)</f>
        <v>0</v>
      </c>
      <c r="T46" s="21">
        <f>SUMIFS(Opt_uncon!$Q:$Q,Opt_uncon!$A:$A,$P46,Opt_uncon!$C:$C,T$1)</f>
        <v>0</v>
      </c>
      <c r="U46" s="21">
        <f>SUMIFS(Opt_uncon!$Q:$Q,Opt_uncon!$A:$A,$P46,Opt_uncon!$C:$C,U$1)</f>
        <v>0</v>
      </c>
      <c r="V46" s="21">
        <f>SUMIFS(Opt_uncon!$Q:$Q,Opt_uncon!$A:$A,$P46,Opt_uncon!$C:$C,V$1)</f>
        <v>0</v>
      </c>
      <c r="W46" s="21">
        <f>SUMIFS(Opt_uncon!$Q:$Q,Opt_uncon!$A:$A,$P46,Opt_uncon!$C:$C,W$1)</f>
        <v>0</v>
      </c>
      <c r="X46" s="21">
        <f>SUMIFS(Opt_uncon!$Q:$Q,Opt_uncon!$A:$A,$P46,Opt_uncon!$C:$C,X$1)</f>
        <v>0</v>
      </c>
      <c r="Y46" s="21">
        <f>SUMIFS(Opt_uncon!$Q:$Q,Opt_uncon!$A:$A,$P46,Opt_uncon!$C:$C,Y$1)</f>
        <v>40743.350664473044</v>
      </c>
      <c r="Z46" s="21">
        <f>SUMIFS(Opt_uncon!$Q:$Q,Opt_uncon!$A:$A,$P46,Opt_uncon!$C:$C,Z$1)</f>
        <v>0</v>
      </c>
      <c r="AA46" s="21">
        <f>SUMIFS(Opt_uncon!$Q:$Q,Opt_uncon!$A:$A,$P46,Opt_uncon!$C:$C,AA$1)</f>
        <v>0</v>
      </c>
      <c r="AB46" s="21">
        <f>SUMIFS(Opt_uncon!$Q:$Q,Opt_uncon!$A:$A,$P46,Opt_uncon!$C:$C,AB$1)</f>
        <v>5761.5127958073044</v>
      </c>
      <c r="AC46" s="21">
        <f>SUMIFS(Opt_uncon!$Q:$Q,Opt_uncon!$A:$A,$P46,Opt_uncon!$C:$C,AC$1)</f>
        <v>0</v>
      </c>
      <c r="AD46" s="21">
        <f>SUMIFS(Opt_uncon!$Q:$Q,Opt_uncon!$A:$A,$P46,Opt_uncon!$C:$C,AD$1)</f>
        <v>70733.634691028245</v>
      </c>
      <c r="AE46" s="21">
        <f>SUMIFS(Opt_uncon!$Q:$Q,Opt_uncon!$A:$A,$P46,Opt_uncon!$C:$C,AE$1)</f>
        <v>0</v>
      </c>
      <c r="AF46" s="21">
        <f>SUMIFS(Opt_uncon!$Q:$Q,Opt_uncon!$A:$A,$P46,Opt_uncon!$C:$C,AF$1)</f>
        <v>10216.708046130192</v>
      </c>
      <c r="AG46" s="21">
        <f>SUMIFS(Opt_uncon!$Q:$Q,Opt_uncon!$A:$A,$P46,Opt_uncon!$C:$C,AG$1)</f>
        <v>3950.1699142291336</v>
      </c>
      <c r="AH46" s="21">
        <f>SUMIFS(Opt_uncon!$Q:$Q,Opt_uncon!$A:$A,$P46,Opt_uncon!$C:$C,AH$1)</f>
        <v>0</v>
      </c>
      <c r="AI46" s="21">
        <f>SUMIFS(Opt_uncon!$Q:$Q,Opt_uncon!$A:$A,$P46,Opt_uncon!$C:$C,AI$1)</f>
        <v>430.6219255562375</v>
      </c>
      <c r="AJ46" s="21">
        <f>SUMIFS(Opt_uncon!$Q:$Q,Opt_uncon!$A:$A,$P46,Opt_uncon!$C:$C,AJ$1)</f>
        <v>0</v>
      </c>
      <c r="AK46" s="21">
        <f>SUMIFS(Opt_uncon!$Q:$Q,Opt_uncon!$A:$A,$P46,Opt_uncon!$C:$C,AK$1)</f>
        <v>14028.709842950879</v>
      </c>
      <c r="AL46" s="21">
        <f>SUMIFS(Opt_uncon!$Q:$Q,Opt_uncon!$A:$A,$P46,Opt_uncon!$C:$C,AL$1)</f>
        <v>0</v>
      </c>
      <c r="AM46" s="79">
        <f t="shared" si="7"/>
        <v>191091.80408656507</v>
      </c>
      <c r="AN46" s="21">
        <f>SUMIFS(Opt_current!Q:Q,Opt_current!A:A,P46)</f>
        <v>160806.94480799997</v>
      </c>
      <c r="AS46" t="str">
        <f t="shared" si="8"/>
        <v>Search</v>
      </c>
      <c r="AT46" s="10">
        <f t="shared" si="9"/>
        <v>4.0266220327699873E-2</v>
      </c>
    </row>
    <row r="47" spans="16:48" x14ac:dyDescent="0.25">
      <c r="P47" t="s">
        <v>301</v>
      </c>
      <c r="Q47" s="21">
        <f>SUMIFS(Opt_uncon!$Q:$Q,Opt_uncon!$A:$A,$P47,Opt_uncon!$C:$C,Q$1)</f>
        <v>20861.933213183253</v>
      </c>
      <c r="R47" s="21">
        <f>SUMIFS(Opt_uncon!$Q:$Q,Opt_uncon!$A:$A,$P47,Opt_uncon!$C:$C,R$1)</f>
        <v>7463.0939180511523</v>
      </c>
      <c r="S47" s="21">
        <f>SUMIFS(Opt_uncon!$Q:$Q,Opt_uncon!$A:$A,$P47,Opt_uncon!$C:$C,S$1)</f>
        <v>0</v>
      </c>
      <c r="T47" s="21">
        <f>SUMIFS(Opt_uncon!$Q:$Q,Opt_uncon!$A:$A,$P47,Opt_uncon!$C:$C,T$1)</f>
        <v>0</v>
      </c>
      <c r="U47" s="21">
        <f>SUMIFS(Opt_uncon!$Q:$Q,Opt_uncon!$A:$A,$P47,Opt_uncon!$C:$C,U$1)</f>
        <v>0</v>
      </c>
      <c r="V47" s="21">
        <f>SUMIFS(Opt_uncon!$Q:$Q,Opt_uncon!$A:$A,$P47,Opt_uncon!$C:$C,V$1)</f>
        <v>0</v>
      </c>
      <c r="W47" s="21">
        <f>SUMIFS(Opt_uncon!$Q:$Q,Opt_uncon!$A:$A,$P47,Opt_uncon!$C:$C,W$1)</f>
        <v>0</v>
      </c>
      <c r="X47" s="21">
        <f>SUMIFS(Opt_uncon!$Q:$Q,Opt_uncon!$A:$A,$P47,Opt_uncon!$C:$C,X$1)</f>
        <v>0</v>
      </c>
      <c r="Y47" s="21">
        <f>SUMIFS(Opt_uncon!$Q:$Q,Opt_uncon!$A:$A,$P47,Opt_uncon!$C:$C,Y$1)</f>
        <v>0</v>
      </c>
      <c r="Z47" s="21">
        <f>SUMIFS(Opt_uncon!$Q:$Q,Opt_uncon!$A:$A,$P47,Opt_uncon!$C:$C,Z$1)</f>
        <v>0</v>
      </c>
      <c r="AA47" s="21">
        <f>SUMIFS(Opt_uncon!$Q:$Q,Opt_uncon!$A:$A,$P47,Opt_uncon!$C:$C,AA$1)</f>
        <v>0</v>
      </c>
      <c r="AB47" s="21">
        <f>SUMIFS(Opt_uncon!$Q:$Q,Opt_uncon!$A:$A,$P47,Opt_uncon!$C:$C,AB$1)</f>
        <v>3291.4410424159541</v>
      </c>
      <c r="AC47" s="21">
        <f>SUMIFS(Opt_uncon!$Q:$Q,Opt_uncon!$A:$A,$P47,Opt_uncon!$C:$C,AC$1)</f>
        <v>0</v>
      </c>
      <c r="AD47" s="21">
        <f>SUMIFS(Opt_uncon!$Q:$Q,Opt_uncon!$A:$A,$P47,Opt_uncon!$C:$C,AD$1)</f>
        <v>4954.7062246363985</v>
      </c>
      <c r="AE47" s="21">
        <f>SUMIFS(Opt_uncon!$Q:$Q,Opt_uncon!$A:$A,$P47,Opt_uncon!$C:$C,AE$1)</f>
        <v>0</v>
      </c>
      <c r="AF47" s="21">
        <f>SUMIFS(Opt_uncon!$Q:$Q,Opt_uncon!$A:$A,$P47,Opt_uncon!$C:$C,AF$1)</f>
        <v>6102.4964769808639</v>
      </c>
      <c r="AG47" s="21">
        <f>SUMIFS(Opt_uncon!$Q:$Q,Opt_uncon!$A:$A,$P47,Opt_uncon!$C:$C,AG$1)</f>
        <v>3952.0100539340151</v>
      </c>
      <c r="AH47" s="21">
        <f>SUMIFS(Opt_uncon!$Q:$Q,Opt_uncon!$A:$A,$P47,Opt_uncon!$C:$C,AH$1)</f>
        <v>0</v>
      </c>
      <c r="AI47" s="21">
        <f>SUMIFS(Opt_uncon!$Q:$Q,Opt_uncon!$A:$A,$P47,Opt_uncon!$C:$C,AI$1)</f>
        <v>0</v>
      </c>
      <c r="AJ47" s="21">
        <f>SUMIFS(Opt_uncon!$Q:$Q,Opt_uncon!$A:$A,$P47,Opt_uncon!$C:$C,AJ$1)</f>
        <v>0</v>
      </c>
      <c r="AK47" s="21">
        <f>SUMIFS(Opt_uncon!$Q:$Q,Opt_uncon!$A:$A,$P47,Opt_uncon!$C:$C,AK$1)</f>
        <v>10850.260276519462</v>
      </c>
      <c r="AL47" s="21">
        <f>SUMIFS(Opt_uncon!$Q:$Q,Opt_uncon!$A:$A,$P47,Opt_uncon!$C:$C,AL$1)</f>
        <v>0</v>
      </c>
      <c r="AM47" s="79">
        <f t="shared" si="7"/>
        <v>57475.941205721094</v>
      </c>
      <c r="AN47" s="21">
        <f>SUMIFS(Opt_current!Q:Q,Opt_current!A:A,P47)</f>
        <v>35834.204201</v>
      </c>
      <c r="AS47" t="str">
        <f t="shared" si="8"/>
        <v>Influencer</v>
      </c>
      <c r="AT47" s="10">
        <f t="shared" si="9"/>
        <v>0</v>
      </c>
    </row>
    <row r="48" spans="16:48" x14ac:dyDescent="0.25">
      <c r="P48" t="s">
        <v>272</v>
      </c>
      <c r="Q48" s="21">
        <f>SUMIFS(Opt_uncon!$Q:$Q,Opt_uncon!$A:$A,$P48,Opt_uncon!$C:$C,Q$1)</f>
        <v>17885.799400517397</v>
      </c>
      <c r="R48" s="21">
        <f>SUMIFS(Opt_uncon!$Q:$Q,Opt_uncon!$A:$A,$P48,Opt_uncon!$C:$C,R$1)</f>
        <v>9974.0437824587098</v>
      </c>
      <c r="S48" s="21">
        <f>SUMIFS(Opt_uncon!$Q:$Q,Opt_uncon!$A:$A,$P48,Opt_uncon!$C:$C,S$1)</f>
        <v>0</v>
      </c>
      <c r="T48" s="21">
        <f>SUMIFS(Opt_uncon!$Q:$Q,Opt_uncon!$A:$A,$P48,Opt_uncon!$C:$C,T$1)</f>
        <v>0</v>
      </c>
      <c r="U48" s="21">
        <f>SUMIFS(Opt_uncon!$Q:$Q,Opt_uncon!$A:$A,$P48,Opt_uncon!$C:$C,U$1)</f>
        <v>0</v>
      </c>
      <c r="V48" s="21">
        <f>SUMIFS(Opt_uncon!$Q:$Q,Opt_uncon!$A:$A,$P48,Opt_uncon!$C:$C,V$1)</f>
        <v>0</v>
      </c>
      <c r="W48" s="21">
        <f>SUMIFS(Opt_uncon!$Q:$Q,Opt_uncon!$A:$A,$P48,Opt_uncon!$C:$C,W$1)</f>
        <v>0</v>
      </c>
      <c r="X48" s="21">
        <f>SUMIFS(Opt_uncon!$Q:$Q,Opt_uncon!$A:$A,$P48,Opt_uncon!$C:$C,X$1)</f>
        <v>0</v>
      </c>
      <c r="Y48" s="21">
        <f>SUMIFS(Opt_uncon!$Q:$Q,Opt_uncon!$A:$A,$P48,Opt_uncon!$C:$C,Y$1)</f>
        <v>0</v>
      </c>
      <c r="Z48" s="21">
        <f>SUMIFS(Opt_uncon!$Q:$Q,Opt_uncon!$A:$A,$P48,Opt_uncon!$C:$C,Z$1)</f>
        <v>0</v>
      </c>
      <c r="AA48" s="21">
        <f>SUMIFS(Opt_uncon!$Q:$Q,Opt_uncon!$A:$A,$P48,Opt_uncon!$C:$C,AA$1)</f>
        <v>0</v>
      </c>
      <c r="AB48" s="21">
        <f>SUMIFS(Opt_uncon!$Q:$Q,Opt_uncon!$A:$A,$P48,Opt_uncon!$C:$C,AB$1)</f>
        <v>2896.7293704656554</v>
      </c>
      <c r="AC48" s="21">
        <f>SUMIFS(Opt_uncon!$Q:$Q,Opt_uncon!$A:$A,$P48,Opt_uncon!$C:$C,AC$1)</f>
        <v>0</v>
      </c>
      <c r="AD48" s="21">
        <f>SUMIFS(Opt_uncon!$Q:$Q,Opt_uncon!$A:$A,$P48,Opt_uncon!$C:$C,AD$1)</f>
        <v>0</v>
      </c>
      <c r="AE48" s="21">
        <f>SUMIFS(Opt_uncon!$Q:$Q,Opt_uncon!$A:$A,$P48,Opt_uncon!$C:$C,AE$1)</f>
        <v>0</v>
      </c>
      <c r="AF48" s="21">
        <f>SUMIFS(Opt_uncon!$Q:$Q,Opt_uncon!$A:$A,$P48,Opt_uncon!$C:$C,AF$1)</f>
        <v>6722.6311361208154</v>
      </c>
      <c r="AG48" s="21">
        <f>SUMIFS(Opt_uncon!$Q:$Q,Opt_uncon!$A:$A,$P48,Opt_uncon!$C:$C,AG$1)</f>
        <v>4394.7632743957756</v>
      </c>
      <c r="AH48" s="21">
        <f>SUMIFS(Opt_uncon!$Q:$Q,Opt_uncon!$A:$A,$P48,Opt_uncon!$C:$C,AH$1)</f>
        <v>0</v>
      </c>
      <c r="AI48" s="21">
        <f>SUMIFS(Opt_uncon!$Q:$Q,Opt_uncon!$A:$A,$P48,Opt_uncon!$C:$C,AI$1)</f>
        <v>97.963727647958109</v>
      </c>
      <c r="AJ48" s="21">
        <f>SUMIFS(Opt_uncon!$Q:$Q,Opt_uncon!$A:$A,$P48,Opt_uncon!$C:$C,AJ$1)</f>
        <v>0</v>
      </c>
      <c r="AK48" s="21">
        <f>SUMIFS(Opt_uncon!$Q:$Q,Opt_uncon!$A:$A,$P48,Opt_uncon!$C:$C,AK$1)</f>
        <v>12793.923518189016</v>
      </c>
      <c r="AL48" s="21">
        <f>SUMIFS(Opt_uncon!$Q:$Q,Opt_uncon!$A:$A,$P48,Opt_uncon!$C:$C,AL$1)</f>
        <v>0</v>
      </c>
      <c r="AM48" s="79">
        <f t="shared" si="7"/>
        <v>54765.854209795325</v>
      </c>
      <c r="AN48" s="21">
        <f>SUMIFS(Opt_current!Q:Q,Opt_current!A:A,P48)</f>
        <v>26362.816406000002</v>
      </c>
      <c r="AS48" t="str">
        <f t="shared" si="8"/>
        <v>Content P</v>
      </c>
      <c r="AT48" s="10">
        <f t="shared" si="9"/>
        <v>0</v>
      </c>
    </row>
    <row r="49" spans="16:40" x14ac:dyDescent="0.25">
      <c r="P49" t="s">
        <v>273</v>
      </c>
      <c r="Q49" s="21">
        <f>SUMIFS(Opt_uncon!$Q:$Q,Opt_uncon!$A:$A,$P49,Opt_uncon!$C:$C,Q$1)</f>
        <v>27880.971502423232</v>
      </c>
      <c r="R49" s="21">
        <f>SUMIFS(Opt_uncon!$Q:$Q,Opt_uncon!$A:$A,$P49,Opt_uncon!$C:$C,R$1)</f>
        <v>9308.3010147905879</v>
      </c>
      <c r="S49" s="21">
        <f>SUMIFS(Opt_uncon!$Q:$Q,Opt_uncon!$A:$A,$P49,Opt_uncon!$C:$C,S$1)</f>
        <v>0</v>
      </c>
      <c r="T49" s="21">
        <f>SUMIFS(Opt_uncon!$Q:$Q,Opt_uncon!$A:$A,$P49,Opt_uncon!$C:$C,T$1)</f>
        <v>0</v>
      </c>
      <c r="U49" s="21">
        <f>SUMIFS(Opt_uncon!$Q:$Q,Opt_uncon!$A:$A,$P49,Opt_uncon!$C:$C,U$1)</f>
        <v>0</v>
      </c>
      <c r="V49" s="21">
        <f>SUMIFS(Opt_uncon!$Q:$Q,Opt_uncon!$A:$A,$P49,Opt_uncon!$C:$C,V$1)</f>
        <v>0</v>
      </c>
      <c r="W49" s="21">
        <f>SUMIFS(Opt_uncon!$Q:$Q,Opt_uncon!$A:$A,$P49,Opt_uncon!$C:$C,W$1)</f>
        <v>0</v>
      </c>
      <c r="X49" s="21">
        <f>SUMIFS(Opt_uncon!$Q:$Q,Opt_uncon!$A:$A,$P49,Opt_uncon!$C:$C,X$1)</f>
        <v>0</v>
      </c>
      <c r="Y49" s="21">
        <f>SUMIFS(Opt_uncon!$Q:$Q,Opt_uncon!$A:$A,$P49,Opt_uncon!$C:$C,Y$1)</f>
        <v>0</v>
      </c>
      <c r="Z49" s="21">
        <f>SUMIFS(Opt_uncon!$Q:$Q,Opt_uncon!$A:$A,$P49,Opt_uncon!$C:$C,Z$1)</f>
        <v>0</v>
      </c>
      <c r="AA49" s="21">
        <f>SUMIFS(Opt_uncon!$Q:$Q,Opt_uncon!$A:$A,$P49,Opt_uncon!$C:$C,AA$1)</f>
        <v>0</v>
      </c>
      <c r="AB49" s="21">
        <f>SUMIFS(Opt_uncon!$Q:$Q,Opt_uncon!$A:$A,$P49,Opt_uncon!$C:$C,AB$1)</f>
        <v>2082.9556311662964</v>
      </c>
      <c r="AC49" s="21">
        <f>SUMIFS(Opt_uncon!$Q:$Q,Opt_uncon!$A:$A,$P49,Opt_uncon!$C:$C,AC$1)</f>
        <v>0</v>
      </c>
      <c r="AD49" s="21">
        <f>SUMIFS(Opt_uncon!$Q:$Q,Opt_uncon!$A:$A,$P49,Opt_uncon!$C:$C,AD$1)</f>
        <v>0</v>
      </c>
      <c r="AE49" s="21">
        <f>SUMIFS(Opt_uncon!$Q:$Q,Opt_uncon!$A:$A,$P49,Opt_uncon!$C:$C,AE$1)</f>
        <v>0</v>
      </c>
      <c r="AF49" s="21">
        <f>SUMIFS(Opt_uncon!$Q:$Q,Opt_uncon!$A:$A,$P49,Opt_uncon!$C:$C,AF$1)</f>
        <v>2849.4997550015432</v>
      </c>
      <c r="AG49" s="21">
        <f>SUMIFS(Opt_uncon!$Q:$Q,Opt_uncon!$A:$A,$P49,Opt_uncon!$C:$C,AG$1)</f>
        <v>4251.8903408527522</v>
      </c>
      <c r="AH49" s="21">
        <f>SUMIFS(Opt_uncon!$Q:$Q,Opt_uncon!$A:$A,$P49,Opt_uncon!$C:$C,AH$1)</f>
        <v>0</v>
      </c>
      <c r="AI49" s="21">
        <f>SUMIFS(Opt_uncon!$Q:$Q,Opt_uncon!$A:$A,$P49,Opt_uncon!$C:$C,AI$1)</f>
        <v>0</v>
      </c>
      <c r="AJ49" s="21">
        <f>SUMIFS(Opt_uncon!$Q:$Q,Opt_uncon!$A:$A,$P49,Opt_uncon!$C:$C,AJ$1)</f>
        <v>0</v>
      </c>
      <c r="AK49" s="21">
        <f>SUMIFS(Opt_uncon!$Q:$Q,Opt_uncon!$A:$A,$P49,Opt_uncon!$C:$C,AK$1)</f>
        <v>10370.465587781591</v>
      </c>
      <c r="AL49" s="21">
        <f>SUMIFS(Opt_uncon!$Q:$Q,Opt_uncon!$A:$A,$P49,Opt_uncon!$C:$C,AL$1)</f>
        <v>0</v>
      </c>
      <c r="AM49" s="79">
        <f t="shared" si="7"/>
        <v>56744.083832016004</v>
      </c>
      <c r="AN49" s="21">
        <f>SUMIFS(Opt_current!Q:Q,Opt_current!A:A,P49)</f>
        <v>26218.980012</v>
      </c>
    </row>
    <row r="50" spans="16:40" x14ac:dyDescent="0.25">
      <c r="P50" t="s">
        <v>274</v>
      </c>
      <c r="Q50" s="21">
        <f>SUMIFS(Opt_uncon!$Q:$Q,Opt_uncon!$A:$A,$P50,Opt_uncon!$C:$C,Q$1)</f>
        <v>0</v>
      </c>
      <c r="R50" s="21">
        <f>SUMIFS(Opt_uncon!$Q:$Q,Opt_uncon!$A:$A,$P50,Opt_uncon!$C:$C,R$1)</f>
        <v>6535.1267504808793</v>
      </c>
      <c r="S50" s="21">
        <f>SUMIFS(Opt_uncon!$Q:$Q,Opt_uncon!$A:$A,$P50,Opt_uncon!$C:$C,S$1)</f>
        <v>0</v>
      </c>
      <c r="T50" s="21">
        <f>SUMIFS(Opt_uncon!$Q:$Q,Opt_uncon!$A:$A,$P50,Opt_uncon!$C:$C,T$1)</f>
        <v>0</v>
      </c>
      <c r="U50" s="21">
        <f>SUMIFS(Opt_uncon!$Q:$Q,Opt_uncon!$A:$A,$P50,Opt_uncon!$C:$C,U$1)</f>
        <v>0</v>
      </c>
      <c r="V50" s="21">
        <f>SUMIFS(Opt_uncon!$Q:$Q,Opt_uncon!$A:$A,$P50,Opt_uncon!$C:$C,V$1)</f>
        <v>0</v>
      </c>
      <c r="W50" s="21">
        <f>SUMIFS(Opt_uncon!$Q:$Q,Opt_uncon!$A:$A,$P50,Opt_uncon!$C:$C,W$1)</f>
        <v>0</v>
      </c>
      <c r="X50" s="21">
        <f>SUMIFS(Opt_uncon!$Q:$Q,Opt_uncon!$A:$A,$P50,Opt_uncon!$C:$C,X$1)</f>
        <v>0</v>
      </c>
      <c r="Y50" s="21">
        <f>SUMIFS(Opt_uncon!$Q:$Q,Opt_uncon!$A:$A,$P50,Opt_uncon!$C:$C,Y$1)</f>
        <v>0</v>
      </c>
      <c r="Z50" s="21">
        <f>SUMIFS(Opt_uncon!$Q:$Q,Opt_uncon!$A:$A,$P50,Opt_uncon!$C:$C,Z$1)</f>
        <v>0</v>
      </c>
      <c r="AA50" s="21">
        <f>SUMIFS(Opt_uncon!$Q:$Q,Opt_uncon!$A:$A,$P50,Opt_uncon!$C:$C,AA$1)</f>
        <v>0</v>
      </c>
      <c r="AB50" s="21">
        <f>SUMIFS(Opt_uncon!$Q:$Q,Opt_uncon!$A:$A,$P50,Opt_uncon!$C:$C,AB$1)</f>
        <v>2845.3503780059991</v>
      </c>
      <c r="AC50" s="21">
        <f>SUMIFS(Opt_uncon!$Q:$Q,Opt_uncon!$A:$A,$P50,Opt_uncon!$C:$C,AC$1)</f>
        <v>0</v>
      </c>
      <c r="AD50" s="21">
        <f>SUMIFS(Opt_uncon!$Q:$Q,Opt_uncon!$A:$A,$P50,Opt_uncon!$C:$C,AD$1)</f>
        <v>0</v>
      </c>
      <c r="AE50" s="21">
        <f>SUMIFS(Opt_uncon!$Q:$Q,Opt_uncon!$A:$A,$P50,Opt_uncon!$C:$C,AE$1)</f>
        <v>0</v>
      </c>
      <c r="AF50" s="21">
        <f>SUMIFS(Opt_uncon!$Q:$Q,Opt_uncon!$A:$A,$P50,Opt_uncon!$C:$C,AF$1)</f>
        <v>5856.8876935515818</v>
      </c>
      <c r="AG50" s="21">
        <f>SUMIFS(Opt_uncon!$Q:$Q,Opt_uncon!$A:$A,$P50,Opt_uncon!$C:$C,AG$1)</f>
        <v>3433.9881947889053</v>
      </c>
      <c r="AH50" s="21">
        <f>SUMIFS(Opt_uncon!$Q:$Q,Opt_uncon!$A:$A,$P50,Opt_uncon!$C:$C,AH$1)</f>
        <v>0</v>
      </c>
      <c r="AI50" s="21">
        <f>SUMIFS(Opt_uncon!$Q:$Q,Opt_uncon!$A:$A,$P50,Opt_uncon!$C:$C,AI$1)</f>
        <v>0</v>
      </c>
      <c r="AJ50" s="21">
        <f>SUMIFS(Opt_uncon!$Q:$Q,Opt_uncon!$A:$A,$P50,Opt_uncon!$C:$C,AJ$1)</f>
        <v>0</v>
      </c>
      <c r="AK50" s="21">
        <f>SUMIFS(Opt_uncon!$Q:$Q,Opt_uncon!$A:$A,$P50,Opt_uncon!$C:$C,AK$1)</f>
        <v>9826.6744119722025</v>
      </c>
      <c r="AL50" s="21">
        <f>SUMIFS(Opt_uncon!$Q:$Q,Opt_uncon!$A:$A,$P50,Opt_uncon!$C:$C,AL$1)</f>
        <v>0</v>
      </c>
      <c r="AM50" s="79">
        <f t="shared" si="7"/>
        <v>28498.027428799567</v>
      </c>
      <c r="AN50" s="21">
        <f>SUMIFS(Opt_current!Q:Q,Opt_current!A:A,P50)</f>
        <v>17847.341445999999</v>
      </c>
    </row>
    <row r="51" spans="16:40" x14ac:dyDescent="0.25">
      <c r="P51" t="s">
        <v>275</v>
      </c>
      <c r="Q51" s="21">
        <f>SUMIFS(Opt_uncon!$Q:$Q,Opt_uncon!$A:$A,$P51,Opt_uncon!$C:$C,Q$1)</f>
        <v>46897.025751218382</v>
      </c>
      <c r="R51" s="21">
        <f>SUMIFS(Opt_uncon!$Q:$Q,Opt_uncon!$A:$A,$P51,Opt_uncon!$C:$C,R$1)</f>
        <v>8532.2307901700551</v>
      </c>
      <c r="S51" s="21">
        <f>SUMIFS(Opt_uncon!$Q:$Q,Opt_uncon!$A:$A,$P51,Opt_uncon!$C:$C,S$1)</f>
        <v>0</v>
      </c>
      <c r="T51" s="21">
        <f>SUMIFS(Opt_uncon!$Q:$Q,Opt_uncon!$A:$A,$P51,Opt_uncon!$C:$C,T$1)</f>
        <v>0</v>
      </c>
      <c r="U51" s="21">
        <f>SUMIFS(Opt_uncon!$Q:$Q,Opt_uncon!$A:$A,$P51,Opt_uncon!$C:$C,U$1)</f>
        <v>0</v>
      </c>
      <c r="V51" s="21">
        <f>SUMIFS(Opt_uncon!$Q:$Q,Opt_uncon!$A:$A,$P51,Opt_uncon!$C:$C,V$1)</f>
        <v>0</v>
      </c>
      <c r="W51" s="21">
        <f>SUMIFS(Opt_uncon!$Q:$Q,Opt_uncon!$A:$A,$P51,Opt_uncon!$C:$C,W$1)</f>
        <v>0</v>
      </c>
      <c r="X51" s="21">
        <f>SUMIFS(Opt_uncon!$Q:$Q,Opt_uncon!$A:$A,$P51,Opt_uncon!$C:$C,X$1)</f>
        <v>0</v>
      </c>
      <c r="Y51" s="21">
        <f>SUMIFS(Opt_uncon!$Q:$Q,Opt_uncon!$A:$A,$P51,Opt_uncon!$C:$C,Y$1)</f>
        <v>25734.867201644094</v>
      </c>
      <c r="Z51" s="21">
        <f>SUMIFS(Opt_uncon!$Q:$Q,Opt_uncon!$A:$A,$P51,Opt_uncon!$C:$C,Z$1)</f>
        <v>0</v>
      </c>
      <c r="AA51" s="21">
        <f>SUMIFS(Opt_uncon!$Q:$Q,Opt_uncon!$A:$A,$P51,Opt_uncon!$C:$C,AA$1)</f>
        <v>0</v>
      </c>
      <c r="AB51" s="21">
        <f>SUMIFS(Opt_uncon!$Q:$Q,Opt_uncon!$A:$A,$P51,Opt_uncon!$C:$C,AB$1)</f>
        <v>5830.2923761606444</v>
      </c>
      <c r="AC51" s="21">
        <f>SUMIFS(Opt_uncon!$Q:$Q,Opt_uncon!$A:$A,$P51,Opt_uncon!$C:$C,AC$1)</f>
        <v>0</v>
      </c>
      <c r="AD51" s="21">
        <f>SUMIFS(Opt_uncon!$Q:$Q,Opt_uncon!$A:$A,$P51,Opt_uncon!$C:$C,AD$1)</f>
        <v>45121.951274930419</v>
      </c>
      <c r="AE51" s="21">
        <f>SUMIFS(Opt_uncon!$Q:$Q,Opt_uncon!$A:$A,$P51,Opt_uncon!$C:$C,AE$1)</f>
        <v>0</v>
      </c>
      <c r="AF51" s="21">
        <f>SUMIFS(Opt_uncon!$Q:$Q,Opt_uncon!$A:$A,$P51,Opt_uncon!$C:$C,AF$1)</f>
        <v>8406.1349843501266</v>
      </c>
      <c r="AG51" s="21">
        <f>SUMIFS(Opt_uncon!$Q:$Q,Opt_uncon!$A:$A,$P51,Opt_uncon!$C:$C,AG$1)</f>
        <v>3621.4085747021904</v>
      </c>
      <c r="AH51" s="21">
        <f>SUMIFS(Opt_uncon!$Q:$Q,Opt_uncon!$A:$A,$P51,Opt_uncon!$C:$C,AH$1)</f>
        <v>1358.9210995316073</v>
      </c>
      <c r="AI51" s="21">
        <f>SUMIFS(Opt_uncon!$Q:$Q,Opt_uncon!$A:$A,$P51,Opt_uncon!$C:$C,AI$1)</f>
        <v>4358.1782415703965</v>
      </c>
      <c r="AJ51" s="21">
        <f>SUMIFS(Opt_uncon!$Q:$Q,Opt_uncon!$A:$A,$P51,Opt_uncon!$C:$C,AJ$1)</f>
        <v>0</v>
      </c>
      <c r="AK51" s="21">
        <f>SUMIFS(Opt_uncon!$Q:$Q,Opt_uncon!$A:$A,$P51,Opt_uncon!$C:$C,AK$1)</f>
        <v>13617.308030660099</v>
      </c>
      <c r="AL51" s="21">
        <f>SUMIFS(Opt_uncon!$Q:$Q,Opt_uncon!$A:$A,$P51,Opt_uncon!$C:$C,AL$1)</f>
        <v>0</v>
      </c>
      <c r="AM51" s="79">
        <f t="shared" si="7"/>
        <v>163478.31832493801</v>
      </c>
      <c r="AN51" s="21">
        <f>SUMIFS(Opt_current!Q:Q,Opt_current!A:A,P51)</f>
        <v>18418.516680000001</v>
      </c>
    </row>
    <row r="52" spans="16:40" x14ac:dyDescent="0.25">
      <c r="P52" t="s">
        <v>276</v>
      </c>
      <c r="Q52" s="21">
        <f>SUMIFS(Opt_uncon!$Q:$Q,Opt_uncon!$A:$A,$P52,Opt_uncon!$C:$C,Q$1)</f>
        <v>39674.63244049879</v>
      </c>
      <c r="R52" s="21">
        <f>SUMIFS(Opt_uncon!$Q:$Q,Opt_uncon!$A:$A,$P52,Opt_uncon!$C:$C,R$1)</f>
        <v>9071.4917027881365</v>
      </c>
      <c r="S52" s="21">
        <f>SUMIFS(Opt_uncon!$Q:$Q,Opt_uncon!$A:$A,$P52,Opt_uncon!$C:$C,S$1)</f>
        <v>0</v>
      </c>
      <c r="T52" s="21">
        <f>SUMIFS(Opt_uncon!$Q:$Q,Opt_uncon!$A:$A,$P52,Opt_uncon!$C:$C,T$1)</f>
        <v>0</v>
      </c>
      <c r="U52" s="21">
        <f>SUMIFS(Opt_uncon!$Q:$Q,Opt_uncon!$A:$A,$P52,Opt_uncon!$C:$C,U$1)</f>
        <v>0</v>
      </c>
      <c r="V52" s="21">
        <f>SUMIFS(Opt_uncon!$Q:$Q,Opt_uncon!$A:$A,$P52,Opt_uncon!$C:$C,V$1)</f>
        <v>0</v>
      </c>
      <c r="W52" s="21">
        <f>SUMIFS(Opt_uncon!$Q:$Q,Opt_uncon!$A:$A,$P52,Opt_uncon!$C:$C,W$1)</f>
        <v>0</v>
      </c>
      <c r="X52" s="21">
        <f>SUMIFS(Opt_uncon!$Q:$Q,Opt_uncon!$A:$A,$P52,Opt_uncon!$C:$C,X$1)</f>
        <v>0</v>
      </c>
      <c r="Y52" s="21">
        <f>SUMIFS(Opt_uncon!$Q:$Q,Opt_uncon!$A:$A,$P52,Opt_uncon!$C:$C,Y$1)</f>
        <v>0</v>
      </c>
      <c r="Z52" s="21">
        <f>SUMIFS(Opt_uncon!$Q:$Q,Opt_uncon!$A:$A,$P52,Opt_uncon!$C:$C,Z$1)</f>
        <v>0</v>
      </c>
      <c r="AA52" s="21">
        <f>SUMIFS(Opt_uncon!$Q:$Q,Opt_uncon!$A:$A,$P52,Opt_uncon!$C:$C,AA$1)</f>
        <v>0</v>
      </c>
      <c r="AB52" s="21">
        <f>SUMIFS(Opt_uncon!$Q:$Q,Opt_uncon!$A:$A,$P52,Opt_uncon!$C:$C,AB$1)</f>
        <v>2060.5716904459387</v>
      </c>
      <c r="AC52" s="21">
        <f>SUMIFS(Opt_uncon!$Q:$Q,Opt_uncon!$A:$A,$P52,Opt_uncon!$C:$C,AC$1)</f>
        <v>0</v>
      </c>
      <c r="AD52" s="21">
        <f>SUMIFS(Opt_uncon!$Q:$Q,Opt_uncon!$A:$A,$P52,Opt_uncon!$C:$C,AD$1)</f>
        <v>16771.090496975408</v>
      </c>
      <c r="AE52" s="21">
        <f>SUMIFS(Opt_uncon!$Q:$Q,Opt_uncon!$A:$A,$P52,Opt_uncon!$C:$C,AE$1)</f>
        <v>0</v>
      </c>
      <c r="AF52" s="21">
        <f>SUMIFS(Opt_uncon!$Q:$Q,Opt_uncon!$A:$A,$P52,Opt_uncon!$C:$C,AF$1)</f>
        <v>7042.7995651296478</v>
      </c>
      <c r="AG52" s="21">
        <f>SUMIFS(Opt_uncon!$Q:$Q,Opt_uncon!$A:$A,$P52,Opt_uncon!$C:$C,AG$1)</f>
        <v>3625.1544448714976</v>
      </c>
      <c r="AH52" s="21">
        <f>SUMIFS(Opt_uncon!$Q:$Q,Opt_uncon!$A:$A,$P52,Opt_uncon!$C:$C,AH$1)</f>
        <v>885.77533501424114</v>
      </c>
      <c r="AI52" s="21">
        <f>SUMIFS(Opt_uncon!$Q:$Q,Opt_uncon!$A:$A,$P52,Opt_uncon!$C:$C,AI$1)</f>
        <v>3078.5913081653484</v>
      </c>
      <c r="AJ52" s="21">
        <f>SUMIFS(Opt_uncon!$Q:$Q,Opt_uncon!$A:$A,$P52,Opt_uncon!$C:$C,AJ$1)</f>
        <v>0</v>
      </c>
      <c r="AK52" s="21">
        <f>SUMIFS(Opt_uncon!$Q:$Q,Opt_uncon!$A:$A,$P52,Opt_uncon!$C:$C,AK$1)</f>
        <v>11864.551467604801</v>
      </c>
      <c r="AL52" s="21">
        <f>SUMIFS(Opt_uncon!$Q:$Q,Opt_uncon!$A:$A,$P52,Opt_uncon!$C:$C,AL$1)</f>
        <v>0</v>
      </c>
      <c r="AM52" s="79">
        <f t="shared" si="7"/>
        <v>94074.658451493815</v>
      </c>
      <c r="AN52" s="21">
        <f>SUMIFS(Opt_current!Q:Q,Opt_current!A:A,P52)</f>
        <v>23295.255450999997</v>
      </c>
    </row>
    <row r="53" spans="16:40" x14ac:dyDescent="0.25">
      <c r="P53" t="s">
        <v>277</v>
      </c>
      <c r="Q53" s="21">
        <f>SUMIFS(Opt_uncon!$Q:$Q,Opt_uncon!$A:$A,$P53,Opt_uncon!$C:$C,Q$1)</f>
        <v>0</v>
      </c>
      <c r="R53" s="21">
        <f>SUMIFS(Opt_uncon!$Q:$Q,Opt_uncon!$A:$A,$P53,Opt_uncon!$C:$C,R$1)</f>
        <v>6723.8724797691521</v>
      </c>
      <c r="S53" s="21">
        <f>SUMIFS(Opt_uncon!$Q:$Q,Opt_uncon!$A:$A,$P53,Opt_uncon!$C:$C,S$1)</f>
        <v>0</v>
      </c>
      <c r="T53" s="21">
        <f>SUMIFS(Opt_uncon!$Q:$Q,Opt_uncon!$A:$A,$P53,Opt_uncon!$C:$C,T$1)</f>
        <v>0</v>
      </c>
      <c r="U53" s="21">
        <f>SUMIFS(Opt_uncon!$Q:$Q,Opt_uncon!$A:$A,$P53,Opt_uncon!$C:$C,U$1)</f>
        <v>0</v>
      </c>
      <c r="V53" s="21">
        <f>SUMIFS(Opt_uncon!$Q:$Q,Opt_uncon!$A:$A,$P53,Opt_uncon!$C:$C,V$1)</f>
        <v>0</v>
      </c>
      <c r="W53" s="21">
        <f>SUMIFS(Opt_uncon!$Q:$Q,Opt_uncon!$A:$A,$P53,Opt_uncon!$C:$C,W$1)</f>
        <v>0</v>
      </c>
      <c r="X53" s="21">
        <f>SUMIFS(Opt_uncon!$Q:$Q,Opt_uncon!$A:$A,$P53,Opt_uncon!$C:$C,X$1)</f>
        <v>0</v>
      </c>
      <c r="Y53" s="21">
        <f>SUMIFS(Opt_uncon!$Q:$Q,Opt_uncon!$A:$A,$P53,Opt_uncon!$C:$C,Y$1)</f>
        <v>0</v>
      </c>
      <c r="Z53" s="21">
        <f>SUMIFS(Opt_uncon!$Q:$Q,Opt_uncon!$A:$A,$P53,Opt_uncon!$C:$C,Z$1)</f>
        <v>0</v>
      </c>
      <c r="AA53" s="21">
        <f>SUMIFS(Opt_uncon!$Q:$Q,Opt_uncon!$A:$A,$P53,Opt_uncon!$C:$C,AA$1)</f>
        <v>0</v>
      </c>
      <c r="AB53" s="21">
        <f>SUMIFS(Opt_uncon!$Q:$Q,Opt_uncon!$A:$A,$P53,Opt_uncon!$C:$C,AB$1)</f>
        <v>2044.7432878147388</v>
      </c>
      <c r="AC53" s="21">
        <f>SUMIFS(Opt_uncon!$Q:$Q,Opt_uncon!$A:$A,$P53,Opt_uncon!$C:$C,AC$1)</f>
        <v>0</v>
      </c>
      <c r="AD53" s="21">
        <f>SUMIFS(Opt_uncon!$Q:$Q,Opt_uncon!$A:$A,$P53,Opt_uncon!$C:$C,AD$1)</f>
        <v>0</v>
      </c>
      <c r="AE53" s="21">
        <f>SUMIFS(Opt_uncon!$Q:$Q,Opt_uncon!$A:$A,$P53,Opt_uncon!$C:$C,AE$1)</f>
        <v>0</v>
      </c>
      <c r="AF53" s="21">
        <f>SUMIFS(Opt_uncon!$Q:$Q,Opt_uncon!$A:$A,$P53,Opt_uncon!$C:$C,AF$1)</f>
        <v>3278.0532625776486</v>
      </c>
      <c r="AG53" s="21">
        <f>SUMIFS(Opt_uncon!$Q:$Q,Opt_uncon!$A:$A,$P53,Opt_uncon!$C:$C,AG$1)</f>
        <v>3252.6543962650071</v>
      </c>
      <c r="AH53" s="21">
        <f>SUMIFS(Opt_uncon!$Q:$Q,Opt_uncon!$A:$A,$P53,Opt_uncon!$C:$C,AH$1)</f>
        <v>0</v>
      </c>
      <c r="AI53" s="21">
        <f>SUMIFS(Opt_uncon!$Q:$Q,Opt_uncon!$A:$A,$P53,Opt_uncon!$C:$C,AI$1)</f>
        <v>0</v>
      </c>
      <c r="AJ53" s="21">
        <f>SUMIFS(Opt_uncon!$Q:$Q,Opt_uncon!$A:$A,$P53,Opt_uncon!$C:$C,AJ$1)</f>
        <v>0</v>
      </c>
      <c r="AK53" s="21">
        <f>SUMIFS(Opt_uncon!$Q:$Q,Opt_uncon!$A:$A,$P53,Opt_uncon!$C:$C,AK$1)</f>
        <v>8319.0006056619968</v>
      </c>
      <c r="AL53" s="21">
        <f>SUMIFS(Opt_uncon!$Q:$Q,Opt_uncon!$A:$A,$P53,Opt_uncon!$C:$C,AL$1)</f>
        <v>0</v>
      </c>
      <c r="AM53" s="79">
        <f t="shared" si="7"/>
        <v>23618.324032088545</v>
      </c>
      <c r="AN53" s="21">
        <f>SUMIFS(Opt_current!Q:Q,Opt_current!A:A,P53)</f>
        <v>21132.420063000001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B182-DB46-449E-A0B2-1EEC142D4B57}">
  <sheetPr codeName="Sheet2"/>
  <dimension ref="A1:T2871"/>
  <sheetViews>
    <sheetView showGridLines="0" topLeftCell="I1" zoomScale="130" zoomScaleNormal="130" workbookViewId="0">
      <pane ySplit="1" topLeftCell="A2" activePane="bottomLeft" state="frozen"/>
      <selection pane="bottomLeft"/>
    </sheetView>
  </sheetViews>
  <sheetFormatPr defaultColWidth="9.1796875" defaultRowHeight="12.5" x14ac:dyDescent="0.25"/>
  <cols>
    <col min="1" max="1" width="12.26953125" style="8" bestFit="1" customWidth="1"/>
    <col min="2" max="2" width="8.26953125" style="8" bestFit="1" customWidth="1"/>
    <col min="3" max="3" width="16.54296875" style="8" bestFit="1" customWidth="1"/>
    <col min="4" max="4" width="22.7265625" style="8" bestFit="1" customWidth="1"/>
    <col min="5" max="5" width="24.7265625" style="8" bestFit="1" customWidth="1"/>
    <col min="6" max="6" width="12.453125" style="4" bestFit="1" customWidth="1"/>
    <col min="7" max="7" width="5.7265625" style="19" bestFit="1" customWidth="1"/>
    <col min="8" max="8" width="9.54296875" style="4" bestFit="1" customWidth="1"/>
    <col min="9" max="9" width="11.453125" style="4" bestFit="1" customWidth="1"/>
    <col min="10" max="10" width="12.7265625" style="6" bestFit="1" customWidth="1"/>
    <col min="11" max="11" width="9.81640625" style="18" bestFit="1" customWidth="1"/>
    <col min="12" max="12" width="11.54296875" style="35" bestFit="1" customWidth="1"/>
    <col min="13" max="13" width="12" style="21" bestFit="1" customWidth="1"/>
    <col min="14" max="14" width="10.1796875" style="21" bestFit="1" customWidth="1"/>
    <col min="15" max="15" width="10.7265625" style="21" bestFit="1" customWidth="1"/>
    <col min="16" max="16" width="16.08984375" style="21" bestFit="1" customWidth="1"/>
    <col min="17" max="17" width="10" style="21" bestFit="1" customWidth="1"/>
    <col min="18" max="18" width="11.1796875" style="21" bestFit="1" customWidth="1"/>
    <col min="19" max="19" width="10.7265625" style="21" bestFit="1" customWidth="1"/>
    <col min="20" max="20" width="13.7265625" style="38" bestFit="1" customWidth="1"/>
    <col min="21" max="16384" width="9.1796875" style="4"/>
  </cols>
  <sheetData>
    <row r="1" spans="1:20" ht="13" x14ac:dyDescent="0.3">
      <c r="A1" s="15" t="s">
        <v>77</v>
      </c>
      <c r="B1" s="15" t="s">
        <v>78</v>
      </c>
      <c r="C1" s="15" t="s">
        <v>0</v>
      </c>
      <c r="D1" s="15" t="s">
        <v>79</v>
      </c>
      <c r="E1" s="15" t="s">
        <v>80</v>
      </c>
      <c r="F1" s="13" t="s">
        <v>246</v>
      </c>
      <c r="G1" s="30" t="s">
        <v>82</v>
      </c>
      <c r="H1" s="13" t="s">
        <v>85</v>
      </c>
      <c r="I1" s="13" t="s">
        <v>443</v>
      </c>
      <c r="J1" s="26" t="s">
        <v>440</v>
      </c>
      <c r="K1" s="29" t="s">
        <v>4</v>
      </c>
      <c r="L1" s="34" t="s">
        <v>441</v>
      </c>
      <c r="M1" s="36" t="s">
        <v>83</v>
      </c>
      <c r="N1" s="36" t="s">
        <v>305</v>
      </c>
      <c r="O1" s="36" t="s">
        <v>306</v>
      </c>
      <c r="P1" s="36" t="s">
        <v>451</v>
      </c>
      <c r="Q1" s="36" t="s">
        <v>307</v>
      </c>
      <c r="R1" s="36" t="s">
        <v>308</v>
      </c>
      <c r="S1" s="36" t="s">
        <v>309</v>
      </c>
      <c r="T1" s="37" t="s">
        <v>353</v>
      </c>
    </row>
    <row r="2" spans="1:20" x14ac:dyDescent="0.25">
      <c r="A2" s="16" t="s">
        <v>328</v>
      </c>
      <c r="B2" s="8" t="s">
        <v>40</v>
      </c>
      <c r="C2" s="8" t="s">
        <v>61</v>
      </c>
      <c r="E2" s="8" t="str">
        <f>IF(RIGHT(A2,3)="old","Initial",B2&amp;"-"&amp;C2)</f>
        <v>Initial</v>
      </c>
      <c r="F2" s="21">
        <f>Data!AN2</f>
        <v>393432.46859552251</v>
      </c>
      <c r="G2" s="19">
        <f>Data!AP2</f>
        <v>6.2941960634324765</v>
      </c>
      <c r="H2" s="25">
        <f>VLOOKUP(C2,parms,3,FALSE)</f>
        <v>3.0461531455782658E-2</v>
      </c>
      <c r="I2" s="42">
        <f>VLOOKUP(C2,parms,8,FALSE)</f>
        <v>3.15</v>
      </c>
      <c r="J2" s="27">
        <f>VLOOKUP(C2,parms,4,FALSE)</f>
        <v>63.027152600987208</v>
      </c>
      <c r="K2" s="25">
        <f>VLOOKUP(C2,parms,6,FALSE)</f>
        <v>0.65</v>
      </c>
      <c r="L2" s="35">
        <f>Data!BL2</f>
        <v>1830.26323436441</v>
      </c>
      <c r="M2" s="39">
        <f>VLOOKUP(C2,Data!$CB$2:$EB$22,1+VALUE(MID(A2,6,2)),FALSE)</f>
        <v>3043.56</v>
      </c>
      <c r="P2" s="27">
        <v>3500</v>
      </c>
      <c r="Q2" s="21">
        <v>3043.56</v>
      </c>
      <c r="R2" s="21">
        <v>312.06563053658124</v>
      </c>
      <c r="S2" s="21">
        <v>3143.6771292561575</v>
      </c>
      <c r="T2" s="38">
        <v>2.6038982427993962E-2</v>
      </c>
    </row>
    <row r="3" spans="1:20" x14ac:dyDescent="0.25">
      <c r="A3" s="16" t="s">
        <v>316</v>
      </c>
      <c r="B3" s="8" t="s">
        <v>40</v>
      </c>
      <c r="C3" s="8" t="s">
        <v>61</v>
      </c>
      <c r="E3" s="8" t="str">
        <f t="shared" ref="E3:E66" si="0">IF(RIGHT(A3,3)="old","Initial",B3&amp;"-"&amp;C3)</f>
        <v>Initial</v>
      </c>
      <c r="F3" s="21">
        <f>Data!AN3</f>
        <v>228081.015200244</v>
      </c>
      <c r="G3" s="19">
        <f>Data!AP3</f>
        <v>7.9971814637423746</v>
      </c>
      <c r="H3" s="18">
        <f>H2</f>
        <v>3.0461531455782658E-2</v>
      </c>
      <c r="I3" s="6">
        <f>I2</f>
        <v>3.15</v>
      </c>
      <c r="J3" s="6">
        <f>J2</f>
        <v>63.027152600987208</v>
      </c>
      <c r="K3" s="18">
        <f>K2</f>
        <v>0.65</v>
      </c>
      <c r="L3" s="35">
        <f>Data!BL3</f>
        <v>1725.3903664173188</v>
      </c>
      <c r="M3" s="39">
        <f>VLOOKUP(C3,Data!$CB$2:$EB$22,1+VALUE(MID(A3,6,2)),FALSE)</f>
        <v>14599.11</v>
      </c>
      <c r="P3" s="6">
        <f>P2</f>
        <v>3500</v>
      </c>
      <c r="Q3" s="21">
        <v>14599.11</v>
      </c>
      <c r="R3" s="21">
        <v>976.11695920162629</v>
      </c>
      <c r="S3" s="21">
        <v>9990.3710256012237</v>
      </c>
      <c r="T3" s="38">
        <v>0.14049503836073385</v>
      </c>
    </row>
    <row r="4" spans="1:20" x14ac:dyDescent="0.25">
      <c r="A4" s="16" t="s">
        <v>317</v>
      </c>
      <c r="B4" s="8" t="s">
        <v>40</v>
      </c>
      <c r="C4" s="8" t="s">
        <v>61</v>
      </c>
      <c r="E4" s="8" t="str">
        <f t="shared" si="0"/>
        <v>Initial</v>
      </c>
      <c r="F4" s="21">
        <f>Data!AN4</f>
        <v>317634.99002545653</v>
      </c>
      <c r="G4" s="19">
        <f>Data!AP4</f>
        <v>6.7548152855074779</v>
      </c>
      <c r="H4" s="18">
        <f t="shared" ref="H4:I66" si="1">H3</f>
        <v>3.0461531455782658E-2</v>
      </c>
      <c r="I4" s="6">
        <f t="shared" si="1"/>
        <v>3.15</v>
      </c>
      <c r="J4" s="6">
        <f t="shared" ref="J4:J66" si="2">J3</f>
        <v>63.027152600987208</v>
      </c>
      <c r="K4" s="18">
        <f t="shared" ref="K4:K66" si="3">K3</f>
        <v>0.65</v>
      </c>
      <c r="L4" s="35">
        <f>Data!BL4</f>
        <v>1946.9834473517333</v>
      </c>
      <c r="M4" s="39">
        <f>VLOOKUP(C4,Data!$CB$2:$EB$22,1+VALUE(MID(A4,6,2)),FALSE)</f>
        <v>396.47</v>
      </c>
      <c r="P4" s="6">
        <f t="shared" ref="P4:P66" si="4">P3</f>
        <v>3500</v>
      </c>
      <c r="Q4" s="21">
        <v>396.47</v>
      </c>
      <c r="R4" s="21">
        <v>935.10609062200331</v>
      </c>
      <c r="S4" s="21">
        <v>19500.407080689642</v>
      </c>
      <c r="T4" s="38">
        <v>9.6645316925104807E-2</v>
      </c>
    </row>
    <row r="5" spans="1:20" x14ac:dyDescent="0.25">
      <c r="A5" s="16" t="s">
        <v>318</v>
      </c>
      <c r="B5" s="8" t="s">
        <v>40</v>
      </c>
      <c r="C5" s="8" t="s">
        <v>61</v>
      </c>
      <c r="E5" s="8" t="str">
        <f t="shared" si="0"/>
        <v>Initial</v>
      </c>
      <c r="F5" s="21">
        <f>Data!AN5</f>
        <v>322486.62248072354</v>
      </c>
      <c r="G5" s="19">
        <f>Data!AP5</f>
        <v>6.9739033911176911</v>
      </c>
      <c r="H5" s="18">
        <f t="shared" si="1"/>
        <v>3.0461531455782658E-2</v>
      </c>
      <c r="I5" s="6">
        <f t="shared" si="1"/>
        <v>3.15</v>
      </c>
      <c r="J5" s="6">
        <f t="shared" si="2"/>
        <v>63.027152600987208</v>
      </c>
      <c r="K5" s="18">
        <f t="shared" si="3"/>
        <v>0.65</v>
      </c>
      <c r="L5" s="35">
        <f>Data!BL5</f>
        <v>1944.8608207636205</v>
      </c>
      <c r="M5" s="39">
        <f>VLOOKUP(C5,Data!$CB$2:$EB$22,1+VALUE(MID(A5,6,2)),FALSE)</f>
        <v>44909.79</v>
      </c>
      <c r="P5" s="6">
        <f t="shared" si="4"/>
        <v>3500</v>
      </c>
      <c r="Q5" s="21">
        <v>44909.79</v>
      </c>
      <c r="R5" s="21">
        <v>3448.7758043153863</v>
      </c>
      <c r="S5" s="21">
        <v>30852.212222297087</v>
      </c>
      <c r="T5" s="38">
        <v>0.35107631033810494</v>
      </c>
    </row>
    <row r="6" spans="1:20" x14ac:dyDescent="0.25">
      <c r="A6" s="16" t="s">
        <v>319</v>
      </c>
      <c r="B6" s="8" t="s">
        <v>40</v>
      </c>
      <c r="C6" s="8" t="s">
        <v>61</v>
      </c>
      <c r="E6" s="8" t="str">
        <f t="shared" si="0"/>
        <v>Initial</v>
      </c>
      <c r="F6" s="21">
        <f>Data!AN6</f>
        <v>401386.27962260752</v>
      </c>
      <c r="G6" s="19">
        <f>Data!AP6</f>
        <v>6.2238891290728731</v>
      </c>
      <c r="H6" s="18">
        <f t="shared" si="1"/>
        <v>3.0461531455782658E-2</v>
      </c>
      <c r="I6" s="6">
        <f t="shared" si="1"/>
        <v>3.15</v>
      </c>
      <c r="J6" s="6">
        <f t="shared" si="2"/>
        <v>63.027152600987208</v>
      </c>
      <c r="K6" s="18">
        <f t="shared" si="3"/>
        <v>0.65</v>
      </c>
      <c r="L6" s="35">
        <f>Data!BL6</f>
        <v>2085.2620813272074</v>
      </c>
      <c r="M6" s="39">
        <f>VLOOKUP(C6,Data!$CB$2:$EB$22,1+VALUE(MID(A6,6,2)),FALSE)</f>
        <v>1534.66</v>
      </c>
      <c r="P6" s="6">
        <f t="shared" si="4"/>
        <v>3500</v>
      </c>
      <c r="Q6" s="21">
        <v>1534.66</v>
      </c>
      <c r="R6" s="21">
        <v>3103.1838658361112</v>
      </c>
      <c r="S6" s="21">
        <v>59304.037833488866</v>
      </c>
      <c r="T6" s="38">
        <v>0.25380095488289778</v>
      </c>
    </row>
    <row r="7" spans="1:20" x14ac:dyDescent="0.25">
      <c r="A7" s="16" t="s">
        <v>320</v>
      </c>
      <c r="B7" s="8" t="s">
        <v>40</v>
      </c>
      <c r="C7" s="8" t="s">
        <v>61</v>
      </c>
      <c r="E7" s="8" t="str">
        <f t="shared" si="0"/>
        <v>Initial</v>
      </c>
      <c r="F7" s="21">
        <f>Data!AN7</f>
        <v>309588.89609523199</v>
      </c>
      <c r="G7" s="19">
        <f>Data!AP7</f>
        <v>6.9990429098927924</v>
      </c>
      <c r="H7" s="18">
        <f t="shared" si="1"/>
        <v>3.0461531455782658E-2</v>
      </c>
      <c r="I7" s="6">
        <f t="shared" si="1"/>
        <v>3.15</v>
      </c>
      <c r="J7" s="6">
        <f t="shared" si="2"/>
        <v>63.027152600987208</v>
      </c>
      <c r="K7" s="18">
        <f t="shared" si="3"/>
        <v>0.65</v>
      </c>
      <c r="L7" s="35">
        <f>Data!BL7</f>
        <v>1650.6523731634045</v>
      </c>
      <c r="M7" s="39">
        <f>VLOOKUP(C7,Data!$CB$2:$EB$22,1+VALUE(MID(A7,6,2)),FALSE)</f>
        <v>51717.140000000007</v>
      </c>
      <c r="P7" s="6">
        <f t="shared" si="4"/>
        <v>3500</v>
      </c>
      <c r="Q7" s="21">
        <v>51717.140000000007</v>
      </c>
      <c r="R7" s="21">
        <v>4688.1191888157009</v>
      </c>
      <c r="S7" s="21">
        <v>51641.754213020562</v>
      </c>
      <c r="T7" s="38">
        <v>0.49712034249272496</v>
      </c>
    </row>
    <row r="8" spans="1:20" x14ac:dyDescent="0.25">
      <c r="A8" s="16" t="s">
        <v>321</v>
      </c>
      <c r="B8" s="8" t="s">
        <v>40</v>
      </c>
      <c r="C8" s="8" t="s">
        <v>61</v>
      </c>
      <c r="E8" s="8" t="str">
        <f t="shared" si="0"/>
        <v>Initial</v>
      </c>
      <c r="F8" s="21">
        <f>Data!AN8</f>
        <v>309968.77520157403</v>
      </c>
      <c r="G8" s="19">
        <f>Data!AP8</f>
        <v>6.9767010399881384</v>
      </c>
      <c r="H8" s="18">
        <f t="shared" si="1"/>
        <v>3.0461531455782658E-2</v>
      </c>
      <c r="I8" s="6">
        <f t="shared" si="1"/>
        <v>3.15</v>
      </c>
      <c r="J8" s="6">
        <f t="shared" si="2"/>
        <v>63.027152600987208</v>
      </c>
      <c r="K8" s="18">
        <f t="shared" si="3"/>
        <v>0.65</v>
      </c>
      <c r="L8" s="35">
        <f>Data!BL8</f>
        <v>1731.9975466831138</v>
      </c>
      <c r="M8" s="39">
        <f>VLOOKUP(C8,Data!$CB$2:$EB$22,1+VALUE(MID(A8,6,2)),FALSE)</f>
        <v>1858.89</v>
      </c>
      <c r="P8" s="6">
        <f t="shared" si="4"/>
        <v>3500</v>
      </c>
      <c r="Q8" s="21">
        <v>1858.89</v>
      </c>
      <c r="R8" s="21">
        <v>3504.3189974675138</v>
      </c>
      <c r="S8" s="21">
        <v>75154.155881357641</v>
      </c>
      <c r="T8" s="38">
        <v>0.37113674289436949</v>
      </c>
    </row>
    <row r="9" spans="1:20" x14ac:dyDescent="0.25">
      <c r="A9" s="16" t="s">
        <v>322</v>
      </c>
      <c r="B9" s="8" t="s">
        <v>40</v>
      </c>
      <c r="C9" s="8" t="s">
        <v>61</v>
      </c>
      <c r="E9" s="8" t="str">
        <f t="shared" si="0"/>
        <v>Initial</v>
      </c>
      <c r="F9" s="21">
        <f>Data!AN9</f>
        <v>454180.53004536044</v>
      </c>
      <c r="G9" s="19">
        <f>Data!AP9</f>
        <v>6.0080329106190753</v>
      </c>
      <c r="H9" s="18">
        <f t="shared" si="1"/>
        <v>3.0461531455782658E-2</v>
      </c>
      <c r="I9" s="6">
        <f t="shared" si="1"/>
        <v>3.15</v>
      </c>
      <c r="J9" s="6">
        <f t="shared" si="2"/>
        <v>63.027152600987208</v>
      </c>
      <c r="K9" s="18">
        <f t="shared" si="3"/>
        <v>0.65</v>
      </c>
      <c r="L9" s="35">
        <f>Data!BL9</f>
        <v>2385.2246421647269</v>
      </c>
      <c r="M9" s="39">
        <f>VLOOKUP(C9,Data!$CB$2:$EB$22,1+VALUE(MID(A9,6,2)),FALSE)</f>
        <v>0</v>
      </c>
      <c r="P9" s="6">
        <f t="shared" si="4"/>
        <v>3500</v>
      </c>
      <c r="Q9" s="21">
        <v>0</v>
      </c>
      <c r="R9" s="21">
        <v>3601.119867783711</v>
      </c>
      <c r="S9" s="21">
        <v>68152.287044295561</v>
      </c>
      <c r="T9" s="38">
        <v>0.26028990871775259</v>
      </c>
    </row>
    <row r="10" spans="1:20" x14ac:dyDescent="0.25">
      <c r="A10" s="16" t="s">
        <v>323</v>
      </c>
      <c r="B10" s="8" t="s">
        <v>40</v>
      </c>
      <c r="C10" s="8" t="s">
        <v>61</v>
      </c>
      <c r="E10" s="8" t="str">
        <f t="shared" si="0"/>
        <v>Initial</v>
      </c>
      <c r="F10" s="21">
        <f>Data!AN10</f>
        <v>455011.73547455797</v>
      </c>
      <c r="G10" s="19">
        <f>Data!AP10</f>
        <v>6.0449284141776669</v>
      </c>
      <c r="H10" s="18">
        <f t="shared" si="1"/>
        <v>3.0461531455782658E-2</v>
      </c>
      <c r="I10" s="6">
        <f t="shared" si="1"/>
        <v>3.15</v>
      </c>
      <c r="J10" s="6">
        <f t="shared" si="2"/>
        <v>63.027152600987208</v>
      </c>
      <c r="K10" s="18">
        <f t="shared" si="3"/>
        <v>0.65</v>
      </c>
      <c r="L10" s="35">
        <f>Data!BL10</f>
        <v>2385.2246421647269</v>
      </c>
      <c r="M10" s="39">
        <f>VLOOKUP(C10,Data!$CB$2:$EB$22,1+VALUE(MID(A10,6,2)),FALSE)</f>
        <v>0</v>
      </c>
      <c r="P10" s="6">
        <f t="shared" si="4"/>
        <v>3500</v>
      </c>
      <c r="Q10" s="21">
        <v>0</v>
      </c>
      <c r="R10" s="21">
        <v>2466.6659728604554</v>
      </c>
      <c r="S10" s="21">
        <v>46969.080567032499</v>
      </c>
      <c r="T10" s="38">
        <v>0.17796557870980956</v>
      </c>
    </row>
    <row r="11" spans="1:20" x14ac:dyDescent="0.25">
      <c r="A11" s="16" t="s">
        <v>324</v>
      </c>
      <c r="B11" s="8" t="s">
        <v>40</v>
      </c>
      <c r="C11" s="8" t="s">
        <v>61</v>
      </c>
      <c r="E11" s="8" t="str">
        <f t="shared" si="0"/>
        <v>Initial</v>
      </c>
      <c r="F11" s="21">
        <f>Data!AN11</f>
        <v>290055.894256228</v>
      </c>
      <c r="G11" s="19">
        <f>Data!AP11</f>
        <v>7.3475859223576458</v>
      </c>
      <c r="H11" s="18">
        <f t="shared" si="1"/>
        <v>3.0461531455782658E-2</v>
      </c>
      <c r="I11" s="6">
        <f t="shared" si="1"/>
        <v>3.15</v>
      </c>
      <c r="J11" s="6">
        <f t="shared" si="2"/>
        <v>63.027152600987208</v>
      </c>
      <c r="K11" s="18">
        <f t="shared" si="3"/>
        <v>0.65</v>
      </c>
      <c r="L11" s="35">
        <f>Data!BL11</f>
        <v>2385.2246421647269</v>
      </c>
      <c r="M11" s="39">
        <f>VLOOKUP(C11,Data!$CB$2:$EB$22,1+VALUE(MID(A11,6,2)),FALSE)</f>
        <v>0</v>
      </c>
      <c r="P11" s="6">
        <f t="shared" si="4"/>
        <v>3500</v>
      </c>
      <c r="Q11" s="21">
        <v>0</v>
      </c>
      <c r="R11" s="21">
        <v>1056.7588268320681</v>
      </c>
      <c r="S11" s="21">
        <v>24458.572779979229</v>
      </c>
      <c r="T11" s="38">
        <v>0.11960310517425032</v>
      </c>
    </row>
    <row r="12" spans="1:20" x14ac:dyDescent="0.25">
      <c r="A12" s="16" t="s">
        <v>325</v>
      </c>
      <c r="B12" s="8" t="s">
        <v>40</v>
      </c>
      <c r="C12" s="8" t="s">
        <v>61</v>
      </c>
      <c r="E12" s="8" t="str">
        <f t="shared" si="0"/>
        <v>Initial</v>
      </c>
      <c r="F12" s="21">
        <f>Data!AN12</f>
        <v>348451.97318493499</v>
      </c>
      <c r="G12" s="19">
        <f>Data!AP12</f>
        <v>6.6816214516324974</v>
      </c>
      <c r="H12" s="18">
        <f t="shared" si="1"/>
        <v>3.0461531455782658E-2</v>
      </c>
      <c r="I12" s="6">
        <f t="shared" si="1"/>
        <v>3.15</v>
      </c>
      <c r="J12" s="6">
        <f t="shared" si="2"/>
        <v>63.027152600987208</v>
      </c>
      <c r="K12" s="18">
        <f t="shared" si="3"/>
        <v>0.65</v>
      </c>
      <c r="L12" s="35">
        <f>Data!BL12</f>
        <v>2011.4207803329416</v>
      </c>
      <c r="M12" s="39">
        <f>VLOOKUP(C12,Data!$CB$2:$EB$22,1+VALUE(MID(A12,6,2)),FALSE)</f>
        <v>0</v>
      </c>
      <c r="P12" s="6">
        <f t="shared" si="4"/>
        <v>3500</v>
      </c>
      <c r="Q12" s="21">
        <v>0</v>
      </c>
      <c r="R12" s="21">
        <v>843.45554987673518</v>
      </c>
      <c r="S12" s="21">
        <v>17752.299690997865</v>
      </c>
      <c r="T12" s="38">
        <v>7.9463472281437575E-2</v>
      </c>
    </row>
    <row r="13" spans="1:20" x14ac:dyDescent="0.25">
      <c r="A13" s="16" t="s">
        <v>326</v>
      </c>
      <c r="B13" s="8" t="s">
        <v>40</v>
      </c>
      <c r="C13" s="8" t="s">
        <v>61</v>
      </c>
      <c r="E13" s="8" t="str">
        <f t="shared" si="0"/>
        <v>Initial</v>
      </c>
      <c r="F13" s="21">
        <f>Data!AN13</f>
        <v>427408.08445701201</v>
      </c>
      <c r="G13" s="19">
        <f>Data!AP13</f>
        <v>6.1680815445545676</v>
      </c>
      <c r="H13" s="18">
        <f t="shared" si="1"/>
        <v>3.0461531455782658E-2</v>
      </c>
      <c r="I13" s="6">
        <f t="shared" si="1"/>
        <v>3.15</v>
      </c>
      <c r="J13" s="6">
        <f t="shared" si="2"/>
        <v>63.027152600987208</v>
      </c>
      <c r="K13" s="18">
        <f t="shared" si="3"/>
        <v>0.65</v>
      </c>
      <c r="L13" s="35">
        <f>Data!BL13</f>
        <v>2011.4207803329416</v>
      </c>
      <c r="M13" s="39">
        <f>VLOOKUP(C13,Data!$CB$2:$EB$22,1+VALUE(MID(A13,6,2)),FALSE)</f>
        <v>0</v>
      </c>
      <c r="P13" s="6">
        <f t="shared" si="4"/>
        <v>3500</v>
      </c>
      <c r="Q13" s="21">
        <v>0</v>
      </c>
      <c r="R13" s="21">
        <v>682.17617086857194</v>
      </c>
      <c r="S13" s="21">
        <v>13254.312486458424</v>
      </c>
      <c r="T13" s="38">
        <v>5.2396475969616496E-2</v>
      </c>
    </row>
    <row r="14" spans="1:20" x14ac:dyDescent="0.25">
      <c r="A14" s="16" t="s">
        <v>327</v>
      </c>
      <c r="B14" s="8" t="s">
        <v>40</v>
      </c>
      <c r="C14" s="8" t="s">
        <v>61</v>
      </c>
      <c r="E14" s="8" t="str">
        <f t="shared" si="0"/>
        <v>Initial</v>
      </c>
      <c r="F14" s="21">
        <f>Data!AN14</f>
        <v>330189.49929959601</v>
      </c>
      <c r="G14" s="19">
        <f>Data!AP14</f>
        <v>6.4579352380155601</v>
      </c>
      <c r="H14" s="18">
        <f t="shared" si="1"/>
        <v>3.0461531455782658E-2</v>
      </c>
      <c r="I14" s="6">
        <f t="shared" si="1"/>
        <v>3.15</v>
      </c>
      <c r="J14" s="6">
        <f t="shared" si="2"/>
        <v>63.027152600987208</v>
      </c>
      <c r="K14" s="18">
        <f t="shared" si="3"/>
        <v>0.65</v>
      </c>
      <c r="L14" s="35">
        <f>Data!BL14</f>
        <v>2011.4207803329416</v>
      </c>
      <c r="M14" s="39">
        <f>VLOOKUP(C14,Data!$CB$2:$EB$22,1+VALUE(MID(A14,6,2)),FALSE)</f>
        <v>0</v>
      </c>
      <c r="P14" s="6">
        <f t="shared" si="4"/>
        <v>3500</v>
      </c>
      <c r="Q14" s="21">
        <v>0</v>
      </c>
      <c r="R14" s="21">
        <v>345.77253346222176</v>
      </c>
      <c r="S14" s="21">
        <v>7033.8763787783291</v>
      </c>
      <c r="T14" s="38">
        <v>3.4377595766786784E-2</v>
      </c>
    </row>
    <row r="15" spans="1:20" x14ac:dyDescent="0.25">
      <c r="A15" s="17" t="s">
        <v>262</v>
      </c>
      <c r="B15" s="8" t="s">
        <v>40</v>
      </c>
      <c r="C15" s="8" t="s">
        <v>61</v>
      </c>
      <c r="E15" s="8" t="str">
        <f t="shared" si="0"/>
        <v>FiFi-tv.fifi</v>
      </c>
      <c r="F15" s="21">
        <f>Data!AN15</f>
        <v>340832.86210744851</v>
      </c>
      <c r="G15" s="19">
        <f>Data!AP15</f>
        <v>6.8003506949188122</v>
      </c>
      <c r="H15" s="18">
        <f t="shared" si="1"/>
        <v>3.0461531455782658E-2</v>
      </c>
      <c r="I15" s="6">
        <f t="shared" si="1"/>
        <v>3.15</v>
      </c>
      <c r="J15" s="6">
        <f t="shared" si="2"/>
        <v>63.027152600987208</v>
      </c>
      <c r="K15" s="18">
        <f t="shared" si="3"/>
        <v>0.65</v>
      </c>
      <c r="L15" s="35">
        <f>Data!BL15</f>
        <v>2011.4207803329416</v>
      </c>
      <c r="P15" s="6">
        <f t="shared" si="4"/>
        <v>3500</v>
      </c>
      <c r="Q15" s="21">
        <v>71471.962317062644</v>
      </c>
      <c r="R15" s="21">
        <v>4606.9982385204121</v>
      </c>
      <c r="S15" s="21">
        <v>27215.029252295237</v>
      </c>
      <c r="T15" s="38">
        <v>0.44373619084613181</v>
      </c>
    </row>
    <row r="16" spans="1:20" x14ac:dyDescent="0.25">
      <c r="A16" s="17" t="s">
        <v>263</v>
      </c>
      <c r="B16" s="8" t="s">
        <v>40</v>
      </c>
      <c r="C16" s="8" t="s">
        <v>61</v>
      </c>
      <c r="E16" s="8" t="str">
        <f t="shared" si="0"/>
        <v>FiFi-tv.fifi</v>
      </c>
      <c r="F16" s="21">
        <f>Data!AN16</f>
        <v>439217.36949841853</v>
      </c>
      <c r="G16" s="19">
        <f>Data!AP16</f>
        <v>6.2729203283091328</v>
      </c>
      <c r="H16" s="18">
        <f t="shared" si="1"/>
        <v>3.0461531455782658E-2</v>
      </c>
      <c r="I16" s="6">
        <f t="shared" si="1"/>
        <v>3.15</v>
      </c>
      <c r="J16" s="6">
        <f t="shared" si="2"/>
        <v>63.027152600987208</v>
      </c>
      <c r="K16" s="18">
        <f t="shared" si="3"/>
        <v>0.65</v>
      </c>
      <c r="L16" s="35">
        <f>Data!BL16</f>
        <v>1316.3689574269065</v>
      </c>
      <c r="P16" s="6">
        <f t="shared" si="4"/>
        <v>3500</v>
      </c>
      <c r="Q16" s="21">
        <v>69864.760397667778</v>
      </c>
      <c r="R16" s="21">
        <v>9442.3418525499128</v>
      </c>
      <c r="S16" s="21">
        <v>116713.07278650124</v>
      </c>
      <c r="T16" s="38">
        <v>0.705746087731561</v>
      </c>
    </row>
    <row r="17" spans="1:20" x14ac:dyDescent="0.25">
      <c r="A17" s="17" t="s">
        <v>264</v>
      </c>
      <c r="B17" s="8" t="s">
        <v>40</v>
      </c>
      <c r="C17" s="8" t="s">
        <v>61</v>
      </c>
      <c r="E17" s="8" t="str">
        <f t="shared" si="0"/>
        <v>FiFi-tv.fifi</v>
      </c>
      <c r="F17" s="21">
        <f>Data!AN17</f>
        <v>392882.00916213804</v>
      </c>
      <c r="G17" s="19">
        <f>Data!AP17</f>
        <v>6.511570805271405</v>
      </c>
      <c r="H17" s="18">
        <f t="shared" si="1"/>
        <v>3.0461531455782658E-2</v>
      </c>
      <c r="I17" s="6">
        <f t="shared" si="1"/>
        <v>3.15</v>
      </c>
      <c r="J17" s="6">
        <f t="shared" si="2"/>
        <v>63.027152600987208</v>
      </c>
      <c r="K17" s="18">
        <f t="shared" si="3"/>
        <v>0.65</v>
      </c>
      <c r="L17" s="35">
        <f>Data!BL17</f>
        <v>1613.3688301958209</v>
      </c>
      <c r="P17" s="6">
        <f t="shared" si="4"/>
        <v>3500</v>
      </c>
      <c r="Q17" s="21">
        <v>11944.440379375375</v>
      </c>
      <c r="R17" s="21">
        <v>7163.0530404762067</v>
      </c>
      <c r="S17" s="21">
        <v>134980.14984379726</v>
      </c>
      <c r="T17" s="38">
        <v>0.59852775063392616</v>
      </c>
    </row>
    <row r="18" spans="1:20" x14ac:dyDescent="0.25">
      <c r="A18" s="17" t="s">
        <v>265</v>
      </c>
      <c r="B18" s="8" t="s">
        <v>40</v>
      </c>
      <c r="C18" s="8" t="s">
        <v>61</v>
      </c>
      <c r="E18" s="8" t="str">
        <f t="shared" si="0"/>
        <v>FiFi-tv.fifi</v>
      </c>
      <c r="F18" s="21">
        <f>Data!AN18</f>
        <v>287120.72270037199</v>
      </c>
      <c r="G18" s="19">
        <f>Data!AP18</f>
        <v>7.4241408592468048</v>
      </c>
      <c r="H18" s="18">
        <f t="shared" si="1"/>
        <v>3.0461531455782658E-2</v>
      </c>
      <c r="I18" s="6">
        <f t="shared" si="1"/>
        <v>3.15</v>
      </c>
      <c r="J18" s="6">
        <f t="shared" si="2"/>
        <v>63.027152600987208</v>
      </c>
      <c r="K18" s="18">
        <f t="shared" si="3"/>
        <v>0.65</v>
      </c>
      <c r="L18" s="35">
        <f>Data!BL18</f>
        <v>1235.0682156437022</v>
      </c>
      <c r="P18" s="6">
        <f t="shared" si="4"/>
        <v>3500</v>
      </c>
      <c r="Q18" s="21">
        <v>31953.063654542169</v>
      </c>
      <c r="R18" s="21">
        <v>5540.4404420523115</v>
      </c>
      <c r="S18" s="21">
        <v>97615.918677259397</v>
      </c>
      <c r="T18" s="38">
        <v>0.63347286794590696</v>
      </c>
    </row>
    <row r="19" spans="1:20" x14ac:dyDescent="0.25">
      <c r="A19" s="17" t="s">
        <v>266</v>
      </c>
      <c r="B19" s="8" t="s">
        <v>40</v>
      </c>
      <c r="C19" s="8" t="s">
        <v>61</v>
      </c>
      <c r="E19" s="8" t="str">
        <f t="shared" si="0"/>
        <v>FiFi-tv.fifi</v>
      </c>
      <c r="F19" s="21">
        <f>Data!AN19</f>
        <v>319043.21232711151</v>
      </c>
      <c r="G19" s="19">
        <f>Data!AP19</f>
        <v>7.2881301476597384</v>
      </c>
      <c r="H19" s="18">
        <f t="shared" si="1"/>
        <v>3.0461531455782658E-2</v>
      </c>
      <c r="I19" s="6">
        <f t="shared" si="1"/>
        <v>3.15</v>
      </c>
      <c r="J19" s="6">
        <f t="shared" si="2"/>
        <v>63.027152600987208</v>
      </c>
      <c r="K19" s="18">
        <f t="shared" si="3"/>
        <v>0.65</v>
      </c>
      <c r="L19" s="35">
        <f>Data!BL19</f>
        <v>1600.0804117994869</v>
      </c>
      <c r="P19" s="6">
        <f t="shared" si="4"/>
        <v>3500</v>
      </c>
      <c r="Q19" s="21">
        <v>18929.072830910107</v>
      </c>
      <c r="R19" s="21">
        <v>5523.3321615031973</v>
      </c>
      <c r="S19" s="21">
        <v>107873.43264072864</v>
      </c>
      <c r="T19" s="38">
        <v>0.56832913238115945</v>
      </c>
    </row>
    <row r="20" spans="1:20" x14ac:dyDescent="0.25">
      <c r="A20" s="17" t="s">
        <v>267</v>
      </c>
      <c r="B20" s="8" t="s">
        <v>40</v>
      </c>
      <c r="C20" s="8" t="s">
        <v>61</v>
      </c>
      <c r="E20" s="8" t="str">
        <f t="shared" si="0"/>
        <v>FiFi-tv.fifi</v>
      </c>
      <c r="F20" s="21">
        <f>Data!AN20</f>
        <v>242439.8542396205</v>
      </c>
      <c r="G20" s="19">
        <f>Data!AP20</f>
        <v>8.3972135913050998</v>
      </c>
      <c r="H20" s="18">
        <f t="shared" si="1"/>
        <v>3.0461531455782658E-2</v>
      </c>
      <c r="I20" s="6">
        <f t="shared" si="1"/>
        <v>3.15</v>
      </c>
      <c r="J20" s="6">
        <f t="shared" si="2"/>
        <v>63.027152600987208</v>
      </c>
      <c r="K20" s="18">
        <f t="shared" si="3"/>
        <v>0.65</v>
      </c>
      <c r="L20" s="35">
        <f>Data!BL20</f>
        <v>1560.3788617732253</v>
      </c>
      <c r="P20" s="6">
        <f t="shared" si="4"/>
        <v>3500</v>
      </c>
      <c r="Q20" s="21">
        <v>19946.280566404894</v>
      </c>
      <c r="R20" s="21">
        <v>3892.6990452635764</v>
      </c>
      <c r="S20" s="21">
        <v>83020.369222300331</v>
      </c>
      <c r="T20" s="38">
        <v>0.527102505544222</v>
      </c>
    </row>
    <row r="21" spans="1:20" x14ac:dyDescent="0.25">
      <c r="A21" s="17" t="s">
        <v>268</v>
      </c>
      <c r="B21" s="8" t="s">
        <v>40</v>
      </c>
      <c r="C21" s="8" t="s">
        <v>61</v>
      </c>
      <c r="E21" s="8" t="str">
        <f t="shared" si="0"/>
        <v>FiFi-tv.fifi</v>
      </c>
      <c r="F21" s="21">
        <f>Data!AN21</f>
        <v>452969.13318074099</v>
      </c>
      <c r="G21" s="19">
        <f>Data!AP21</f>
        <v>6.5182322286433863</v>
      </c>
      <c r="H21" s="18">
        <f t="shared" si="1"/>
        <v>3.0461531455782658E-2</v>
      </c>
      <c r="I21" s="6">
        <f t="shared" si="1"/>
        <v>3.15</v>
      </c>
      <c r="J21" s="6">
        <f t="shared" si="2"/>
        <v>63.027152600987208</v>
      </c>
      <c r="K21" s="18">
        <f t="shared" si="3"/>
        <v>0.65</v>
      </c>
      <c r="L21" s="35">
        <f>Data!BL21</f>
        <v>1755.0704770950981</v>
      </c>
      <c r="P21" s="6">
        <f t="shared" si="4"/>
        <v>3500</v>
      </c>
      <c r="Q21" s="21">
        <v>50408.300944766597</v>
      </c>
      <c r="R21" s="21">
        <v>8421.4985727857675</v>
      </c>
      <c r="S21" s="21">
        <v>122505.54179864378</v>
      </c>
      <c r="T21" s="38">
        <v>0.61033606998128098</v>
      </c>
    </row>
    <row r="22" spans="1:20" x14ac:dyDescent="0.25">
      <c r="A22" s="17" t="s">
        <v>269</v>
      </c>
      <c r="B22" s="8" t="s">
        <v>40</v>
      </c>
      <c r="C22" s="8" t="s">
        <v>61</v>
      </c>
      <c r="E22" s="8" t="str">
        <f t="shared" si="0"/>
        <v>FiFi-tv.fifi</v>
      </c>
      <c r="F22" s="21">
        <f>Data!AN22</f>
        <v>374829.33619855496</v>
      </c>
      <c r="G22" s="19">
        <f>Data!AP22</f>
        <v>7.0414807493575111</v>
      </c>
      <c r="H22" s="18">
        <f t="shared" si="1"/>
        <v>3.0461531455782658E-2</v>
      </c>
      <c r="I22" s="6">
        <f t="shared" si="1"/>
        <v>3.15</v>
      </c>
      <c r="J22" s="6">
        <f t="shared" si="2"/>
        <v>63.027152600987208</v>
      </c>
      <c r="K22" s="18">
        <f t="shared" si="3"/>
        <v>0.65</v>
      </c>
      <c r="L22" s="35">
        <f>Data!BL22</f>
        <v>1419.9591140658622</v>
      </c>
      <c r="P22" s="6">
        <f t="shared" si="4"/>
        <v>3500</v>
      </c>
      <c r="Q22" s="21">
        <v>41982.615335808201</v>
      </c>
      <c r="R22" s="21">
        <v>7547.027313812835</v>
      </c>
      <c r="S22" s="21">
        <v>125415.46443122029</v>
      </c>
      <c r="T22" s="38">
        <v>0.66098349361861408</v>
      </c>
    </row>
    <row r="23" spans="1:20" x14ac:dyDescent="0.25">
      <c r="A23" s="17" t="s">
        <v>270</v>
      </c>
      <c r="B23" s="8" t="s">
        <v>40</v>
      </c>
      <c r="C23" s="8" t="s">
        <v>61</v>
      </c>
      <c r="E23" s="8" t="str">
        <f t="shared" si="0"/>
        <v>FiFi-tv.fifi</v>
      </c>
      <c r="F23" s="21">
        <f>Data!AN23</f>
        <v>369195.690608576</v>
      </c>
      <c r="G23" s="19">
        <f>Data!AP23</f>
        <v>6.974183994639545</v>
      </c>
      <c r="H23" s="18">
        <f t="shared" si="1"/>
        <v>3.0461531455782658E-2</v>
      </c>
      <c r="I23" s="6">
        <f t="shared" si="1"/>
        <v>3.15</v>
      </c>
      <c r="J23" s="6">
        <f t="shared" si="2"/>
        <v>63.027152600987208</v>
      </c>
      <c r="K23" s="18">
        <f t="shared" si="3"/>
        <v>0.65</v>
      </c>
      <c r="L23" s="35">
        <f>Data!BL23</f>
        <v>1825.677908080751</v>
      </c>
      <c r="P23" s="6">
        <f t="shared" si="4"/>
        <v>3500</v>
      </c>
      <c r="Q23" s="21">
        <v>11280.910826242465</v>
      </c>
      <c r="R23" s="21">
        <v>6198.7844622317461</v>
      </c>
      <c r="S23" s="21">
        <v>124898.19882931586</v>
      </c>
      <c r="T23" s="38">
        <v>0.55118600107053073</v>
      </c>
    </row>
    <row r="24" spans="1:20" x14ac:dyDescent="0.25">
      <c r="A24" s="17" t="s">
        <v>249</v>
      </c>
      <c r="B24" s="8" t="s">
        <v>40</v>
      </c>
      <c r="C24" s="8" t="s">
        <v>61</v>
      </c>
      <c r="E24" s="8" t="str">
        <f t="shared" si="0"/>
        <v>FiFi-tv.fifi</v>
      </c>
      <c r="F24" s="21">
        <f>Data!AN24</f>
        <v>327686.09035661601</v>
      </c>
      <c r="G24" s="19">
        <f>Data!AP24</f>
        <v>7.4058431193070975</v>
      </c>
      <c r="H24" s="18">
        <f t="shared" si="1"/>
        <v>3.0461531455782658E-2</v>
      </c>
      <c r="I24" s="6">
        <f t="shared" si="1"/>
        <v>3.15</v>
      </c>
      <c r="J24" s="6">
        <f t="shared" si="2"/>
        <v>63.027152600987208</v>
      </c>
      <c r="K24" s="18">
        <f t="shared" si="3"/>
        <v>0.65</v>
      </c>
      <c r="L24" s="35">
        <f>Data!BL24</f>
        <v>1504.6108258458892</v>
      </c>
      <c r="P24" s="6">
        <f t="shared" si="4"/>
        <v>3500</v>
      </c>
      <c r="Q24" s="21">
        <v>41399.672116019479</v>
      </c>
      <c r="R24" s="21">
        <v>6149.5437763384825</v>
      </c>
      <c r="S24" s="21">
        <v>102059.38074203403</v>
      </c>
      <c r="T24" s="38">
        <v>0.61607439169718248</v>
      </c>
    </row>
    <row r="25" spans="1:20" x14ac:dyDescent="0.25">
      <c r="A25" s="17" t="s">
        <v>250</v>
      </c>
      <c r="B25" s="8" t="s">
        <v>40</v>
      </c>
      <c r="C25" s="8" t="s">
        <v>61</v>
      </c>
      <c r="E25" s="8" t="str">
        <f t="shared" si="0"/>
        <v>FiFi-tv.fifi</v>
      </c>
      <c r="F25" s="21">
        <f>Data!AN25</f>
        <v>447161.2574520745</v>
      </c>
      <c r="G25" s="19">
        <f>Data!AP25</f>
        <v>6.5316916589065332</v>
      </c>
      <c r="H25" s="18">
        <f t="shared" si="1"/>
        <v>3.0461531455782658E-2</v>
      </c>
      <c r="I25" s="6">
        <f t="shared" si="1"/>
        <v>3.15</v>
      </c>
      <c r="J25" s="6">
        <f t="shared" si="2"/>
        <v>63.027152600987208</v>
      </c>
      <c r="K25" s="18">
        <f t="shared" si="3"/>
        <v>0.65</v>
      </c>
      <c r="L25" s="35">
        <f>Data!BL25</f>
        <v>1970.6821198758307</v>
      </c>
      <c r="P25" s="6">
        <f t="shared" si="4"/>
        <v>3500</v>
      </c>
      <c r="Q25" s="21">
        <v>25899.867812396849</v>
      </c>
      <c r="R25" s="21">
        <v>7686.2777202708439</v>
      </c>
      <c r="S25" s="21">
        <v>132243.97981922957</v>
      </c>
      <c r="T25" s="38">
        <v>0.56428716201295437</v>
      </c>
    </row>
    <row r="26" spans="1:20" x14ac:dyDescent="0.25">
      <c r="A26" s="17" t="s">
        <v>251</v>
      </c>
      <c r="B26" s="8" t="s">
        <v>40</v>
      </c>
      <c r="C26" s="8" t="s">
        <v>61</v>
      </c>
      <c r="E26" s="8" t="str">
        <f t="shared" si="0"/>
        <v>FiFi-tv.fifi</v>
      </c>
      <c r="F26" s="21">
        <f>Data!AN26</f>
        <v>382858.71242734947</v>
      </c>
      <c r="G26" s="19">
        <f>Data!AP26</f>
        <v>6.8320565796721962</v>
      </c>
      <c r="H26" s="18">
        <f t="shared" si="1"/>
        <v>3.0461531455782658E-2</v>
      </c>
      <c r="I26" s="6">
        <f t="shared" si="1"/>
        <v>3.15</v>
      </c>
      <c r="J26" s="6">
        <f t="shared" si="2"/>
        <v>63.027152600987208</v>
      </c>
      <c r="K26" s="18">
        <f t="shared" si="3"/>
        <v>0.65</v>
      </c>
      <c r="L26" s="35">
        <f>Data!BL26</f>
        <v>1732.3697433913301</v>
      </c>
      <c r="P26" s="6">
        <f t="shared" si="4"/>
        <v>3500</v>
      </c>
      <c r="Q26" s="21">
        <v>34287.040652514217</v>
      </c>
      <c r="R26" s="21">
        <v>6697.7747235144216</v>
      </c>
      <c r="S26" s="21">
        <v>109855.62333467459</v>
      </c>
      <c r="T26" s="38">
        <v>0.57430191967774258</v>
      </c>
    </row>
    <row r="27" spans="1:20" x14ac:dyDescent="0.25">
      <c r="A27" s="17" t="s">
        <v>252</v>
      </c>
      <c r="B27" s="8" t="s">
        <v>40</v>
      </c>
      <c r="C27" s="8" t="s">
        <v>61</v>
      </c>
      <c r="E27" s="8" t="str">
        <f t="shared" si="0"/>
        <v>FiFi-tv.fifi</v>
      </c>
      <c r="F27" s="21">
        <f>Data!AN27</f>
        <v>557747.14345524705</v>
      </c>
      <c r="G27" s="19">
        <f>Data!AP27</f>
        <v>6.0639302973535694</v>
      </c>
      <c r="H27" s="18">
        <f t="shared" si="1"/>
        <v>3.0461531455782658E-2</v>
      </c>
      <c r="I27" s="6">
        <f t="shared" si="1"/>
        <v>3.15</v>
      </c>
      <c r="J27" s="6">
        <f t="shared" si="2"/>
        <v>63.027152600987208</v>
      </c>
      <c r="K27" s="18">
        <f t="shared" si="3"/>
        <v>0.65</v>
      </c>
      <c r="L27" s="35">
        <f>Data!BL27</f>
        <v>2408.5300324575032</v>
      </c>
      <c r="P27" s="6">
        <f t="shared" si="4"/>
        <v>3500</v>
      </c>
      <c r="Q27" s="21">
        <v>31544.048932543319</v>
      </c>
      <c r="R27" s="21">
        <v>9067.3653575795979</v>
      </c>
      <c r="S27" s="21">
        <v>141655.14632081016</v>
      </c>
      <c r="T27" s="38">
        <v>0.53369363952501414</v>
      </c>
    </row>
    <row r="28" spans="1:20" x14ac:dyDescent="0.25">
      <c r="A28" s="17" t="s">
        <v>253</v>
      </c>
      <c r="B28" s="8" t="s">
        <v>40</v>
      </c>
      <c r="C28" s="8" t="s">
        <v>61</v>
      </c>
      <c r="E28" s="8" t="str">
        <f t="shared" si="0"/>
        <v>FiFi-tv.fifi</v>
      </c>
      <c r="F28" s="21">
        <f>Data!AN28</f>
        <v>460276.56861699698</v>
      </c>
      <c r="G28" s="19">
        <f>Data!AP28</f>
        <v>6.561013101182815</v>
      </c>
      <c r="H28" s="18">
        <f t="shared" si="1"/>
        <v>3.0461531455782658E-2</v>
      </c>
      <c r="I28" s="6">
        <f t="shared" si="1"/>
        <v>3.15</v>
      </c>
      <c r="J28" s="6">
        <f t="shared" si="2"/>
        <v>63.027152600987208</v>
      </c>
      <c r="K28" s="18">
        <f t="shared" si="3"/>
        <v>0.65</v>
      </c>
      <c r="L28" s="35">
        <f>Data!BL28</f>
        <v>1404.9358525229909</v>
      </c>
      <c r="P28" s="6">
        <f t="shared" si="4"/>
        <v>3500</v>
      </c>
      <c r="Q28" s="21">
        <v>64544.938985044108</v>
      </c>
      <c r="R28" s="21">
        <v>9901.2492639644315</v>
      </c>
      <c r="S28" s="21">
        <v>140086.07335264</v>
      </c>
      <c r="T28" s="38">
        <v>0.7061864715873154</v>
      </c>
    </row>
    <row r="29" spans="1:20" x14ac:dyDescent="0.25">
      <c r="A29" s="17" t="s">
        <v>254</v>
      </c>
      <c r="B29" s="8" t="s">
        <v>40</v>
      </c>
      <c r="C29" s="8" t="s">
        <v>61</v>
      </c>
      <c r="E29" s="8" t="str">
        <f t="shared" si="0"/>
        <v>FiFi-tv.fifi</v>
      </c>
      <c r="F29" s="21">
        <f>Data!AN29</f>
        <v>243335.124867429</v>
      </c>
      <c r="G29" s="19">
        <f>Data!AP29</f>
        <v>7.9500102667883148</v>
      </c>
      <c r="H29" s="18">
        <f t="shared" si="1"/>
        <v>3.0461531455782658E-2</v>
      </c>
      <c r="I29" s="6">
        <f t="shared" si="1"/>
        <v>3.15</v>
      </c>
      <c r="J29" s="6">
        <f t="shared" si="2"/>
        <v>63.027152600987208</v>
      </c>
      <c r="K29" s="18">
        <f t="shared" si="3"/>
        <v>0.65</v>
      </c>
      <c r="L29" s="35">
        <f>Data!BL29</f>
        <v>2118.2218837134515</v>
      </c>
      <c r="P29" s="6">
        <f t="shared" si="4"/>
        <v>3500</v>
      </c>
      <c r="Q29" s="21">
        <v>0</v>
      </c>
      <c r="R29" s="21">
        <v>4068.8461507724278</v>
      </c>
      <c r="S29" s="21">
        <v>101894.21131876217</v>
      </c>
      <c r="T29" s="38">
        <v>0.5489271761123844</v>
      </c>
    </row>
    <row r="30" spans="1:20" x14ac:dyDescent="0.25">
      <c r="A30" s="17" t="s">
        <v>255</v>
      </c>
      <c r="B30" s="8" t="s">
        <v>40</v>
      </c>
      <c r="C30" s="8" t="s">
        <v>61</v>
      </c>
      <c r="E30" s="8" t="str">
        <f t="shared" si="0"/>
        <v>FiFi-tv.fifi</v>
      </c>
      <c r="F30" s="21">
        <f>Data!AN30</f>
        <v>393041.42493798002</v>
      </c>
      <c r="G30" s="19">
        <f>Data!AP30</f>
        <v>6.7206571007122111</v>
      </c>
      <c r="H30" s="18">
        <f t="shared" si="1"/>
        <v>3.0461531455782658E-2</v>
      </c>
      <c r="I30" s="6">
        <f t="shared" si="1"/>
        <v>3.15</v>
      </c>
      <c r="J30" s="6">
        <f t="shared" si="2"/>
        <v>63.027152600987208</v>
      </c>
      <c r="K30" s="18">
        <f t="shared" si="3"/>
        <v>0.65</v>
      </c>
      <c r="L30" s="35">
        <f>Data!BL30</f>
        <v>1867.8014293073777</v>
      </c>
      <c r="P30" s="6">
        <f t="shared" si="4"/>
        <v>3500</v>
      </c>
      <c r="Q30" s="21">
        <v>34179.028636772571</v>
      </c>
      <c r="R30" s="21">
        <v>6634.8849837751832</v>
      </c>
      <c r="S30" s="21">
        <v>106281.9500308726</v>
      </c>
      <c r="T30" s="38">
        <v>0.55417041831854241</v>
      </c>
    </row>
    <row r="31" spans="1:20" x14ac:dyDescent="0.25">
      <c r="A31" s="17" t="s">
        <v>256</v>
      </c>
      <c r="B31" s="8" t="s">
        <v>40</v>
      </c>
      <c r="C31" s="8" t="s">
        <v>61</v>
      </c>
      <c r="E31" s="8" t="str">
        <f t="shared" si="0"/>
        <v>FiFi-tv.fifi</v>
      </c>
      <c r="F31" s="21">
        <f>Data!AN31</f>
        <v>330046.27460601699</v>
      </c>
      <c r="G31" s="19">
        <f>Data!AP31</f>
        <v>6.9582860389366274</v>
      </c>
      <c r="H31" s="18">
        <f t="shared" si="1"/>
        <v>3.0461531455782658E-2</v>
      </c>
      <c r="I31" s="6">
        <f t="shared" si="1"/>
        <v>3.15</v>
      </c>
      <c r="J31" s="6">
        <f t="shared" si="2"/>
        <v>63.027152600987208</v>
      </c>
      <c r="K31" s="18">
        <f t="shared" si="3"/>
        <v>0.65</v>
      </c>
      <c r="L31" s="35">
        <f>Data!BL31</f>
        <v>2118.2218837134515</v>
      </c>
      <c r="P31" s="6">
        <f t="shared" si="4"/>
        <v>3500</v>
      </c>
      <c r="Q31" s="21">
        <v>3500</v>
      </c>
      <c r="R31" s="21">
        <v>4260.7512031715296</v>
      </c>
      <c r="S31" s="21">
        <v>89889.705679094302</v>
      </c>
      <c r="T31" s="38">
        <v>0.42379868669820298</v>
      </c>
    </row>
    <row r="32" spans="1:20" x14ac:dyDescent="0.25">
      <c r="A32" s="17" t="s">
        <v>257</v>
      </c>
      <c r="B32" s="8" t="s">
        <v>40</v>
      </c>
      <c r="C32" s="8" t="s">
        <v>61</v>
      </c>
      <c r="E32" s="8" t="str">
        <f t="shared" si="0"/>
        <v>FiFi-tv.fifi</v>
      </c>
      <c r="F32" s="21">
        <f>Data!AN32</f>
        <v>229113.786208976</v>
      </c>
      <c r="G32" s="19">
        <f>Data!AP32</f>
        <v>8.3126244248613048</v>
      </c>
      <c r="H32" s="18">
        <f t="shared" si="1"/>
        <v>3.0461531455782658E-2</v>
      </c>
      <c r="I32" s="6">
        <f t="shared" si="1"/>
        <v>3.15</v>
      </c>
      <c r="J32" s="6">
        <f t="shared" si="2"/>
        <v>63.027152600987208</v>
      </c>
      <c r="K32" s="18">
        <f t="shared" si="3"/>
        <v>0.65</v>
      </c>
      <c r="L32" s="35">
        <f>Data!BL32</f>
        <v>2118.2218837134515</v>
      </c>
      <c r="P32" s="6">
        <f t="shared" si="4"/>
        <v>3500</v>
      </c>
      <c r="Q32" s="21">
        <v>0</v>
      </c>
      <c r="R32" s="21">
        <v>2101.8933616981203</v>
      </c>
      <c r="S32" s="21">
        <v>55037.587805252741</v>
      </c>
      <c r="T32" s="38">
        <v>0.30116723556406944</v>
      </c>
    </row>
    <row r="33" spans="1:20" x14ac:dyDescent="0.25">
      <c r="A33" s="17" t="s">
        <v>258</v>
      </c>
      <c r="B33" s="8" t="s">
        <v>40</v>
      </c>
      <c r="C33" s="8" t="s">
        <v>61</v>
      </c>
      <c r="E33" s="8" t="str">
        <f t="shared" si="0"/>
        <v>FiFi-tv.fifi</v>
      </c>
      <c r="F33" s="21">
        <f>Data!AN33</f>
        <v>575747.91897149396</v>
      </c>
      <c r="G33" s="19">
        <f>Data!AP33</f>
        <v>5.8386874031403826</v>
      </c>
      <c r="H33" s="18">
        <f t="shared" si="1"/>
        <v>3.0461531455782658E-2</v>
      </c>
      <c r="I33" s="6">
        <f t="shared" si="1"/>
        <v>3.15</v>
      </c>
      <c r="J33" s="6">
        <f t="shared" si="2"/>
        <v>63.027152600987208</v>
      </c>
      <c r="K33" s="18">
        <f t="shared" si="3"/>
        <v>0.65</v>
      </c>
      <c r="L33" s="35">
        <f>Data!BL33</f>
        <v>2136.0220676102031</v>
      </c>
      <c r="P33" s="6">
        <f t="shared" si="4"/>
        <v>3500</v>
      </c>
      <c r="Q33" s="21">
        <v>84746.469022390578</v>
      </c>
      <c r="R33" s="21">
        <v>10134.560705193817</v>
      </c>
      <c r="S33" s="21">
        <v>101647.00654380585</v>
      </c>
      <c r="T33" s="38">
        <v>0.57785758441221302</v>
      </c>
    </row>
    <row r="34" spans="1:20" x14ac:dyDescent="0.25">
      <c r="A34" s="17" t="s">
        <v>259</v>
      </c>
      <c r="B34" s="8" t="s">
        <v>40</v>
      </c>
      <c r="C34" s="8" t="s">
        <v>61</v>
      </c>
      <c r="E34" s="8" t="str">
        <f t="shared" si="0"/>
        <v>FiFi-tv.fifi</v>
      </c>
      <c r="F34" s="21">
        <f>Data!AN34</f>
        <v>336725.53496230103</v>
      </c>
      <c r="G34" s="19">
        <f>Data!AP34</f>
        <v>7.1135985788344387</v>
      </c>
      <c r="H34" s="18">
        <f t="shared" si="1"/>
        <v>3.0461531455782658E-2</v>
      </c>
      <c r="I34" s="6">
        <f t="shared" si="1"/>
        <v>3.15</v>
      </c>
      <c r="J34" s="6">
        <f t="shared" si="2"/>
        <v>63.027152600987208</v>
      </c>
      <c r="K34" s="18">
        <f t="shared" si="3"/>
        <v>0.65</v>
      </c>
      <c r="L34" s="35">
        <f>Data!BL34</f>
        <v>2136.0220676102031</v>
      </c>
      <c r="P34" s="6">
        <f t="shared" si="4"/>
        <v>3500</v>
      </c>
      <c r="Q34" s="21">
        <v>0</v>
      </c>
      <c r="R34" s="21">
        <v>4401.5117366944369</v>
      </c>
      <c r="S34" s="21">
        <v>98628.351049848832</v>
      </c>
      <c r="T34" s="38">
        <v>0.4291153785297116</v>
      </c>
    </row>
    <row r="35" spans="1:20" x14ac:dyDescent="0.25">
      <c r="A35" s="17" t="s">
        <v>260</v>
      </c>
      <c r="B35" s="8" t="s">
        <v>40</v>
      </c>
      <c r="C35" s="8" t="s">
        <v>61</v>
      </c>
      <c r="E35" s="8" t="str">
        <f t="shared" si="0"/>
        <v>FiFi-tv.fifi</v>
      </c>
      <c r="F35" s="21">
        <f>Data!AN35</f>
        <v>229185.51881171801</v>
      </c>
      <c r="G35" s="19">
        <f>Data!AP35</f>
        <v>8.3136684020358853</v>
      </c>
      <c r="H35" s="18">
        <f t="shared" si="1"/>
        <v>3.0461531455782658E-2</v>
      </c>
      <c r="I35" s="6">
        <f t="shared" si="1"/>
        <v>3.15</v>
      </c>
      <c r="J35" s="6">
        <f t="shared" si="2"/>
        <v>63.027152600987208</v>
      </c>
      <c r="K35" s="18">
        <f t="shared" si="3"/>
        <v>0.65</v>
      </c>
      <c r="L35" s="35">
        <f>Data!BL35</f>
        <v>2136.0220676102031</v>
      </c>
      <c r="P35" s="6">
        <f t="shared" si="4"/>
        <v>3500</v>
      </c>
      <c r="Q35" s="21">
        <v>0</v>
      </c>
      <c r="R35" s="21">
        <v>2131.8601272460173</v>
      </c>
      <c r="S35" s="21">
        <v>55829.271258953049</v>
      </c>
      <c r="T35" s="38">
        <v>0.3053653811381335</v>
      </c>
    </row>
    <row r="36" spans="1:20" x14ac:dyDescent="0.25">
      <c r="A36" s="17" t="s">
        <v>261</v>
      </c>
      <c r="B36" s="8" t="s">
        <v>40</v>
      </c>
      <c r="C36" s="8" t="s">
        <v>61</v>
      </c>
      <c r="E36" s="8" t="str">
        <f t="shared" si="0"/>
        <v>FiFi-tv.fifi</v>
      </c>
      <c r="F36" s="21">
        <f>Data!AN36</f>
        <v>214943.993567217</v>
      </c>
      <c r="G36" s="19">
        <f>Data!AP36</f>
        <v>8.3132960896176691</v>
      </c>
      <c r="H36" s="18">
        <f t="shared" si="1"/>
        <v>3.0461531455782658E-2</v>
      </c>
      <c r="I36" s="6">
        <f t="shared" si="1"/>
        <v>3.15</v>
      </c>
      <c r="J36" s="6">
        <f t="shared" si="2"/>
        <v>63.027152600987208</v>
      </c>
      <c r="K36" s="18">
        <f t="shared" si="3"/>
        <v>0.65</v>
      </c>
      <c r="L36" s="35">
        <f>Data!BL36</f>
        <v>2136.0220676102031</v>
      </c>
      <c r="P36" s="6">
        <f t="shared" si="4"/>
        <v>3500</v>
      </c>
      <c r="Q36" s="21">
        <v>5074.1513902286169</v>
      </c>
      <c r="R36" s="21">
        <v>1571.8709889534084</v>
      </c>
      <c r="S36" s="21">
        <v>36088.249789198344</v>
      </c>
      <c r="T36" s="38">
        <v>0.24007108273321698</v>
      </c>
    </row>
    <row r="37" spans="1:20" x14ac:dyDescent="0.25">
      <c r="A37" s="17" t="s">
        <v>278</v>
      </c>
      <c r="B37" s="8" t="s">
        <v>40</v>
      </c>
      <c r="C37" s="8" t="s">
        <v>61</v>
      </c>
      <c r="E37" s="8" t="str">
        <f t="shared" si="0"/>
        <v>FiFi-tv.fifi</v>
      </c>
      <c r="F37" s="21">
        <f>Data!AN37</f>
        <v>205737.99774799301</v>
      </c>
      <c r="G37" s="19">
        <f>Data!AP37</f>
        <v>8.078181260819024</v>
      </c>
      <c r="H37" s="18">
        <f t="shared" si="1"/>
        <v>3.0461531455782658E-2</v>
      </c>
      <c r="I37" s="6">
        <f t="shared" si="1"/>
        <v>3.15</v>
      </c>
      <c r="J37" s="6">
        <f t="shared" si="2"/>
        <v>63.027152600987208</v>
      </c>
      <c r="K37" s="18">
        <f t="shared" si="3"/>
        <v>0.65</v>
      </c>
      <c r="L37" s="35">
        <f>Data!BL37</f>
        <v>1441.8148956368873</v>
      </c>
      <c r="P37" s="6">
        <f t="shared" si="4"/>
        <v>3500</v>
      </c>
      <c r="Q37" s="21">
        <v>37148.668746295516</v>
      </c>
      <c r="R37" s="21">
        <v>2783.4721822872434</v>
      </c>
      <c r="S37" s="21">
        <v>33680.318646040585</v>
      </c>
      <c r="T37" s="38">
        <v>0.44414077156588938</v>
      </c>
    </row>
    <row r="38" spans="1:20" x14ac:dyDescent="0.25">
      <c r="A38" s="17" t="s">
        <v>279</v>
      </c>
      <c r="B38" s="8" t="s">
        <v>40</v>
      </c>
      <c r="C38" s="8" t="s">
        <v>61</v>
      </c>
      <c r="E38" s="8" t="str">
        <f t="shared" si="0"/>
        <v>FiFi-tv.fifi</v>
      </c>
      <c r="F38" s="21">
        <f>Data!AN38</f>
        <v>436708.84697628801</v>
      </c>
      <c r="G38" s="19">
        <f>Data!AP38</f>
        <v>6.0086222354126866</v>
      </c>
      <c r="H38" s="18">
        <f t="shared" si="1"/>
        <v>3.0461531455782658E-2</v>
      </c>
      <c r="I38" s="6">
        <f t="shared" si="1"/>
        <v>3.15</v>
      </c>
      <c r="J38" s="6">
        <f t="shared" si="2"/>
        <v>63.027152600987208</v>
      </c>
      <c r="K38" s="18">
        <f t="shared" si="3"/>
        <v>0.65</v>
      </c>
      <c r="L38" s="35">
        <f>Data!BL38</f>
        <v>1441.8148956368873</v>
      </c>
      <c r="P38" s="6">
        <f t="shared" si="4"/>
        <v>3500</v>
      </c>
      <c r="Q38" s="21">
        <v>58242.280146813035</v>
      </c>
      <c r="R38" s="21">
        <v>8518.452727406966</v>
      </c>
      <c r="S38" s="21">
        <v>102987.83793119639</v>
      </c>
      <c r="T38" s="38">
        <v>0.64034938070498504</v>
      </c>
    </row>
    <row r="39" spans="1:20" x14ac:dyDescent="0.25">
      <c r="A39" s="17" t="s">
        <v>280</v>
      </c>
      <c r="B39" s="8" t="s">
        <v>40</v>
      </c>
      <c r="C39" s="8" t="s">
        <v>61</v>
      </c>
      <c r="E39" s="8" t="str">
        <f t="shared" si="0"/>
        <v>FiFi-tv.fifi</v>
      </c>
      <c r="F39" s="21">
        <f>Data!AN39</f>
        <v>253284.44575174601</v>
      </c>
      <c r="G39" s="19">
        <f>Data!AP39</f>
        <v>7.1299227048638949</v>
      </c>
      <c r="H39" s="18">
        <f t="shared" si="1"/>
        <v>3.0461531455782658E-2</v>
      </c>
      <c r="I39" s="6">
        <f t="shared" si="1"/>
        <v>3.15</v>
      </c>
      <c r="J39" s="6">
        <f t="shared" si="2"/>
        <v>63.027152600987208</v>
      </c>
      <c r="K39" s="18">
        <f t="shared" si="3"/>
        <v>0.65</v>
      </c>
      <c r="L39" s="35">
        <f>Data!BL39</f>
        <v>1441.8148956368873</v>
      </c>
      <c r="P39" s="6">
        <f t="shared" si="4"/>
        <v>3500</v>
      </c>
      <c r="Q39" s="21">
        <v>3500</v>
      </c>
      <c r="R39" s="21">
        <v>3896.3772785960646</v>
      </c>
      <c r="S39" s="21">
        <v>84009.736799940307</v>
      </c>
      <c r="T39" s="38">
        <v>0.5050108953424215</v>
      </c>
    </row>
    <row r="40" spans="1:20" x14ac:dyDescent="0.25">
      <c r="A40" s="17" t="s">
        <v>281</v>
      </c>
      <c r="B40" s="8" t="s">
        <v>40</v>
      </c>
      <c r="C40" s="8" t="s">
        <v>61</v>
      </c>
      <c r="E40" s="8" t="str">
        <f t="shared" si="0"/>
        <v>FiFi-tv.fifi</v>
      </c>
      <c r="F40" s="21">
        <f>Data!AN40</f>
        <v>201747.696799417</v>
      </c>
      <c r="G40" s="19">
        <f>Data!AP40</f>
        <v>8.2743415496816937</v>
      </c>
      <c r="H40" s="18">
        <f t="shared" si="1"/>
        <v>3.0461531455782658E-2</v>
      </c>
      <c r="I40" s="6">
        <f t="shared" si="1"/>
        <v>3.15</v>
      </c>
      <c r="J40" s="6">
        <f t="shared" si="2"/>
        <v>63.027152600987208</v>
      </c>
      <c r="K40" s="18">
        <f t="shared" si="3"/>
        <v>0.65</v>
      </c>
      <c r="L40" s="35">
        <f>Data!BL40</f>
        <v>1441.8148956368873</v>
      </c>
      <c r="P40" s="6">
        <f t="shared" si="4"/>
        <v>3500</v>
      </c>
      <c r="Q40" s="21">
        <v>15365.798217187978</v>
      </c>
      <c r="R40" s="21">
        <v>2859.9593963207194</v>
      </c>
      <c r="S40" s="21">
        <v>59176.686502456178</v>
      </c>
      <c r="T40" s="38">
        <v>0.4653712484563487</v>
      </c>
    </row>
    <row r="41" spans="1:20" x14ac:dyDescent="0.25">
      <c r="A41" s="17" t="s">
        <v>282</v>
      </c>
      <c r="B41" s="8" t="s">
        <v>40</v>
      </c>
      <c r="C41" s="8" t="s">
        <v>61</v>
      </c>
      <c r="E41" s="8" t="str">
        <f t="shared" si="0"/>
        <v>FiFi-tv.fifi</v>
      </c>
      <c r="F41" s="21">
        <f>Data!AN41</f>
        <v>320149.29401431349</v>
      </c>
      <c r="G41" s="19">
        <f>Data!AP41</f>
        <v>6.8001837755390948</v>
      </c>
      <c r="H41" s="18">
        <f t="shared" si="1"/>
        <v>3.0461531455782658E-2</v>
      </c>
      <c r="I41" s="6">
        <f t="shared" si="1"/>
        <v>3.15</v>
      </c>
      <c r="J41" s="6">
        <f t="shared" si="2"/>
        <v>63.027152600987208</v>
      </c>
      <c r="K41" s="18">
        <f t="shared" si="3"/>
        <v>0.65</v>
      </c>
      <c r="L41" s="35">
        <f>Data!BL41</f>
        <v>1441.8148956368873</v>
      </c>
      <c r="P41" s="6">
        <f t="shared" si="4"/>
        <v>3500</v>
      </c>
      <c r="Q41" s="21">
        <v>41968.870729494898</v>
      </c>
      <c r="R41" s="21">
        <v>5661.8508493875861</v>
      </c>
      <c r="S41" s="21">
        <v>79311.252069917362</v>
      </c>
      <c r="T41" s="38">
        <v>0.58056940070701379</v>
      </c>
    </row>
    <row r="42" spans="1:20" x14ac:dyDescent="0.25">
      <c r="A42" s="17" t="s">
        <v>283</v>
      </c>
      <c r="B42" s="8" t="s">
        <v>40</v>
      </c>
      <c r="C42" s="8" t="s">
        <v>61</v>
      </c>
      <c r="E42" s="8" t="str">
        <f t="shared" si="0"/>
        <v>FiFi-tv.fifi</v>
      </c>
      <c r="F42" s="21">
        <f>Data!AN42</f>
        <v>391341.29065537348</v>
      </c>
      <c r="G42" s="19">
        <f>Data!AP42</f>
        <v>6.2266027992457467</v>
      </c>
      <c r="H42" s="18">
        <f t="shared" si="1"/>
        <v>3.0461531455782658E-2</v>
      </c>
      <c r="I42" s="6">
        <f t="shared" si="1"/>
        <v>3.15</v>
      </c>
      <c r="J42" s="6">
        <f t="shared" si="2"/>
        <v>63.027152600987208</v>
      </c>
      <c r="K42" s="18">
        <f t="shared" si="3"/>
        <v>0.65</v>
      </c>
      <c r="L42" s="35">
        <f>Data!BL42</f>
        <v>1281.6132405661219</v>
      </c>
      <c r="P42" s="6">
        <f t="shared" si="4"/>
        <v>3500</v>
      </c>
      <c r="Q42" s="21">
        <v>42674.655607831883</v>
      </c>
      <c r="R42" s="21">
        <v>7925.1244390156144</v>
      </c>
      <c r="S42" s="21">
        <v>112767.14074365645</v>
      </c>
      <c r="T42" s="38">
        <v>0.6648117450958142</v>
      </c>
    </row>
    <row r="43" spans="1:20" x14ac:dyDescent="0.25">
      <c r="A43" s="17" t="s">
        <v>284</v>
      </c>
      <c r="B43" s="8" t="s">
        <v>40</v>
      </c>
      <c r="C43" s="8" t="s">
        <v>61</v>
      </c>
      <c r="E43" s="8" t="str">
        <f t="shared" si="0"/>
        <v>FiFi-tv.fifi</v>
      </c>
      <c r="F43" s="21">
        <f>Data!AN43</f>
        <v>230648.18602876749</v>
      </c>
      <c r="G43" s="19">
        <f>Data!AP43</f>
        <v>7.6727442277060725</v>
      </c>
      <c r="H43" s="18">
        <f t="shared" si="1"/>
        <v>3.0461531455782658E-2</v>
      </c>
      <c r="I43" s="6">
        <f t="shared" si="1"/>
        <v>3.15</v>
      </c>
      <c r="J43" s="6">
        <f t="shared" si="2"/>
        <v>63.027152600987208</v>
      </c>
      <c r="K43" s="18">
        <f t="shared" si="3"/>
        <v>0.65</v>
      </c>
      <c r="L43" s="35">
        <f>Data!BL43</f>
        <v>1281.6132405661219</v>
      </c>
      <c r="P43" s="6">
        <f t="shared" si="4"/>
        <v>3500</v>
      </c>
      <c r="Q43" s="21">
        <v>6403.4655248948875</v>
      </c>
      <c r="R43" s="21">
        <v>3836.4802972725192</v>
      </c>
      <c r="S43" s="21">
        <v>86320.980450263378</v>
      </c>
      <c r="T43" s="38">
        <v>0.54604847060888306</v>
      </c>
    </row>
    <row r="44" spans="1:20" x14ac:dyDescent="0.25">
      <c r="A44" s="17" t="s">
        <v>285</v>
      </c>
      <c r="B44" s="8" t="s">
        <v>40</v>
      </c>
      <c r="C44" s="8" t="s">
        <v>61</v>
      </c>
      <c r="E44" s="8" t="str">
        <f t="shared" si="0"/>
        <v>FiFi-tv.fifi</v>
      </c>
      <c r="F44" s="21">
        <f>Data!AN44</f>
        <v>255011.21194764899</v>
      </c>
      <c r="G44" s="19">
        <f>Data!AP44</f>
        <v>7.3396787033818205</v>
      </c>
      <c r="H44" s="18">
        <f t="shared" si="1"/>
        <v>3.0461531455782658E-2</v>
      </c>
      <c r="I44" s="6">
        <f t="shared" si="1"/>
        <v>3.15</v>
      </c>
      <c r="J44" s="6">
        <f t="shared" si="2"/>
        <v>63.027152600987208</v>
      </c>
      <c r="K44" s="18">
        <f t="shared" si="3"/>
        <v>0.65</v>
      </c>
      <c r="L44" s="35">
        <f>Data!BL44</f>
        <v>1281.6132405661219</v>
      </c>
      <c r="P44" s="6">
        <f t="shared" si="4"/>
        <v>3500</v>
      </c>
      <c r="Q44" s="21">
        <v>27978.294642259207</v>
      </c>
      <c r="R44" s="21">
        <v>4479.9558344159486</v>
      </c>
      <c r="S44" s="21">
        <v>75598.23011209548</v>
      </c>
      <c r="T44" s="38">
        <v>0.57671696036890108</v>
      </c>
    </row>
    <row r="45" spans="1:20" x14ac:dyDescent="0.25">
      <c r="A45" s="17" t="s">
        <v>286</v>
      </c>
      <c r="B45" s="8" t="s">
        <v>40</v>
      </c>
      <c r="C45" s="8" t="s">
        <v>61</v>
      </c>
      <c r="E45" s="8" t="str">
        <f t="shared" si="0"/>
        <v>FiFi-tv.fifi</v>
      </c>
      <c r="F45" s="21">
        <f>Data!AN45</f>
        <v>290283.21400129853</v>
      </c>
      <c r="G45" s="19">
        <f>Data!AP45</f>
        <v>6.8519846037487664</v>
      </c>
      <c r="H45" s="18">
        <f t="shared" si="1"/>
        <v>3.0461531455782658E-2</v>
      </c>
      <c r="I45" s="6">
        <f t="shared" si="1"/>
        <v>3.15</v>
      </c>
      <c r="J45" s="6">
        <f t="shared" si="2"/>
        <v>63.027152600987208</v>
      </c>
      <c r="K45" s="18">
        <f t="shared" si="3"/>
        <v>0.65</v>
      </c>
      <c r="L45" s="35">
        <f>Data!BL45</f>
        <v>1679.6010050259222</v>
      </c>
      <c r="P45" s="6">
        <f t="shared" si="4"/>
        <v>3500</v>
      </c>
      <c r="Q45" s="21">
        <v>6066.363145350314</v>
      </c>
      <c r="R45" s="21">
        <v>4067.2185831241663</v>
      </c>
      <c r="S45" s="21">
        <v>81719.472056339815</v>
      </c>
      <c r="T45" s="38">
        <v>0.45996401527532838</v>
      </c>
    </row>
    <row r="46" spans="1:20" x14ac:dyDescent="0.25">
      <c r="A46" s="17" t="s">
        <v>287</v>
      </c>
      <c r="B46" s="8" t="s">
        <v>40</v>
      </c>
      <c r="C46" s="8" t="s">
        <v>61</v>
      </c>
      <c r="E46" s="8" t="str">
        <f t="shared" si="0"/>
        <v>FiFi-tv.fifi</v>
      </c>
      <c r="F46" s="21">
        <f>Data!AN46</f>
        <v>329127.09109349351</v>
      </c>
      <c r="G46" s="19">
        <f>Data!AP46</f>
        <v>6.6607284125131931</v>
      </c>
      <c r="H46" s="18">
        <f t="shared" si="1"/>
        <v>3.0461531455782658E-2</v>
      </c>
      <c r="I46" s="6">
        <f t="shared" si="1"/>
        <v>3.15</v>
      </c>
      <c r="J46" s="6">
        <f t="shared" si="2"/>
        <v>63.027152600987208</v>
      </c>
      <c r="K46" s="18">
        <f t="shared" si="3"/>
        <v>0.65</v>
      </c>
      <c r="L46" s="35">
        <f>Data!BL46</f>
        <v>1785.0855563801672</v>
      </c>
      <c r="P46" s="6">
        <f t="shared" si="4"/>
        <v>3500</v>
      </c>
      <c r="Q46" s="21">
        <v>26219.109669423149</v>
      </c>
      <c r="R46" s="21">
        <v>4704.8536702637348</v>
      </c>
      <c r="S46" s="21">
        <v>72494.81076304114</v>
      </c>
      <c r="T46" s="38">
        <v>0.46927860590861914</v>
      </c>
    </row>
    <row r="47" spans="1:20" x14ac:dyDescent="0.25">
      <c r="A47" s="17" t="s">
        <v>288</v>
      </c>
      <c r="B47" s="8" t="s">
        <v>40</v>
      </c>
      <c r="C47" s="8" t="s">
        <v>61</v>
      </c>
      <c r="E47" s="8" t="str">
        <f t="shared" si="0"/>
        <v>FiFi-tv.fifi</v>
      </c>
      <c r="F47" s="21">
        <f>Data!AN47</f>
        <v>290379.33513653348</v>
      </c>
      <c r="G47" s="19">
        <f>Data!AP47</f>
        <v>6.8891115045051432</v>
      </c>
      <c r="H47" s="18">
        <f t="shared" si="1"/>
        <v>3.0461531455782658E-2</v>
      </c>
      <c r="I47" s="6">
        <f t="shared" si="1"/>
        <v>3.15</v>
      </c>
      <c r="J47" s="6">
        <f t="shared" si="2"/>
        <v>63.027152600987208</v>
      </c>
      <c r="K47" s="18">
        <f t="shared" si="3"/>
        <v>0.65</v>
      </c>
      <c r="L47" s="35">
        <f>Data!BL47</f>
        <v>1690.7075426683041</v>
      </c>
      <c r="P47" s="6">
        <f t="shared" si="4"/>
        <v>3500</v>
      </c>
      <c r="Q47" s="21">
        <v>23139.007621625598</v>
      </c>
      <c r="R47" s="21">
        <v>4129.3739097179823</v>
      </c>
      <c r="S47" s="21">
        <v>66471.301898075239</v>
      </c>
      <c r="T47" s="38">
        <v>0.46683861207034316</v>
      </c>
    </row>
    <row r="48" spans="1:20" x14ac:dyDescent="0.25">
      <c r="A48" s="17" t="s">
        <v>289</v>
      </c>
      <c r="B48" s="8" t="s">
        <v>40</v>
      </c>
      <c r="C48" s="8" t="s">
        <v>61</v>
      </c>
      <c r="E48" s="8" t="str">
        <f t="shared" si="0"/>
        <v>FiFi-tv.fifi</v>
      </c>
      <c r="F48" s="21">
        <f>Data!AN48</f>
        <v>328074.70488976047</v>
      </c>
      <c r="G48" s="19">
        <f>Data!AP48</f>
        <v>6.6769335668378105</v>
      </c>
      <c r="H48" s="18">
        <f t="shared" si="1"/>
        <v>3.0461531455782658E-2</v>
      </c>
      <c r="I48" s="6">
        <f t="shared" si="1"/>
        <v>3.15</v>
      </c>
      <c r="J48" s="6">
        <f t="shared" si="2"/>
        <v>63.027152600987208</v>
      </c>
      <c r="K48" s="18">
        <f t="shared" si="3"/>
        <v>0.65</v>
      </c>
      <c r="L48" s="35">
        <f>Data!BL48</f>
        <v>1640.0237687431245</v>
      </c>
      <c r="P48" s="6">
        <f t="shared" si="4"/>
        <v>3500</v>
      </c>
      <c r="Q48" s="21">
        <v>33982.186898722983</v>
      </c>
      <c r="R48" s="21">
        <v>5213.9014062570241</v>
      </c>
      <c r="S48" s="21">
        <v>75678.364039181237</v>
      </c>
      <c r="T48" s="38">
        <v>0.52172101907784318</v>
      </c>
    </row>
    <row r="49" spans="1:20" x14ac:dyDescent="0.25">
      <c r="A49" s="17" t="s">
        <v>290</v>
      </c>
      <c r="B49" s="8" t="s">
        <v>40</v>
      </c>
      <c r="C49" s="8" t="s">
        <v>61</v>
      </c>
      <c r="E49" s="8" t="str">
        <f t="shared" si="0"/>
        <v>FiFi-tv.fifi</v>
      </c>
      <c r="F49" s="21">
        <f>Data!AN49</f>
        <v>287583.00118987449</v>
      </c>
      <c r="G49" s="19">
        <f>Data!AP49</f>
        <v>7.111582871611037</v>
      </c>
      <c r="H49" s="18">
        <f t="shared" si="1"/>
        <v>3.0461531455782658E-2</v>
      </c>
      <c r="I49" s="6">
        <f t="shared" si="1"/>
        <v>3.15</v>
      </c>
      <c r="J49" s="6">
        <f t="shared" si="2"/>
        <v>63.027152600987208</v>
      </c>
      <c r="K49" s="18">
        <f t="shared" si="3"/>
        <v>0.65</v>
      </c>
      <c r="L49" s="35">
        <f>Data!BL49</f>
        <v>2090.1152728342267</v>
      </c>
      <c r="P49" s="6">
        <f t="shared" si="4"/>
        <v>3500</v>
      </c>
      <c r="Q49" s="21">
        <v>0</v>
      </c>
      <c r="R49" s="21">
        <v>3336.3671763732232</v>
      </c>
      <c r="S49" s="21">
        <v>74739.582744438449</v>
      </c>
      <c r="T49" s="38">
        <v>0.38085432734773095</v>
      </c>
    </row>
    <row r="50" spans="1:20" x14ac:dyDescent="0.25">
      <c r="A50" s="17" t="s">
        <v>291</v>
      </c>
      <c r="B50" s="8" t="s">
        <v>40</v>
      </c>
      <c r="C50" s="8" t="s">
        <v>61</v>
      </c>
      <c r="E50" s="8" t="str">
        <f t="shared" si="0"/>
        <v>FiFi-tv.fifi</v>
      </c>
      <c r="F50" s="21">
        <f>Data!AN50</f>
        <v>348609.08602096396</v>
      </c>
      <c r="G50" s="19">
        <f>Data!AP50</f>
        <v>6.5637372420193243</v>
      </c>
      <c r="H50" s="18">
        <f t="shared" si="1"/>
        <v>3.0461531455782658E-2</v>
      </c>
      <c r="I50" s="6">
        <f t="shared" si="1"/>
        <v>3.15</v>
      </c>
      <c r="J50" s="6">
        <f t="shared" si="2"/>
        <v>63.027152600987208</v>
      </c>
      <c r="K50" s="18">
        <f t="shared" si="3"/>
        <v>0.65</v>
      </c>
      <c r="L50" s="35">
        <f>Data!BL50</f>
        <v>2828.7555777959278</v>
      </c>
      <c r="P50" s="6">
        <f t="shared" si="4"/>
        <v>3500</v>
      </c>
      <c r="Q50" s="21">
        <v>0</v>
      </c>
      <c r="R50" s="21">
        <v>2843.1750323030387</v>
      </c>
      <c r="S50" s="21">
        <v>58784.839612086893</v>
      </c>
      <c r="T50" s="38">
        <v>0.26773993937535001</v>
      </c>
    </row>
    <row r="51" spans="1:20" x14ac:dyDescent="0.25">
      <c r="A51" s="17" t="s">
        <v>292</v>
      </c>
      <c r="B51" s="8" t="s">
        <v>40</v>
      </c>
      <c r="C51" s="8" t="s">
        <v>61</v>
      </c>
      <c r="E51" s="8" t="str">
        <f t="shared" si="0"/>
        <v>FiFi-tv.fifi</v>
      </c>
      <c r="F51" s="21">
        <f>Data!AN51</f>
        <v>241297.1653229885</v>
      </c>
      <c r="G51" s="19">
        <f>Data!AP51</f>
        <v>7.6437660299865655</v>
      </c>
      <c r="H51" s="18">
        <f t="shared" si="1"/>
        <v>3.0461531455782658E-2</v>
      </c>
      <c r="I51" s="6">
        <f t="shared" si="1"/>
        <v>3.15</v>
      </c>
      <c r="J51" s="6">
        <f t="shared" si="2"/>
        <v>63.027152600987208</v>
      </c>
      <c r="K51" s="18">
        <f t="shared" si="3"/>
        <v>0.65</v>
      </c>
      <c r="L51" s="35">
        <f>Data!BL51</f>
        <v>1922.1607123485817</v>
      </c>
      <c r="P51" s="6">
        <f t="shared" si="4"/>
        <v>3500</v>
      </c>
      <c r="Q51" s="21">
        <v>24943.738506440455</v>
      </c>
      <c r="R51" s="21">
        <v>2464.6834694652903</v>
      </c>
      <c r="S51" s="21">
        <v>34400.572396049422</v>
      </c>
      <c r="T51" s="38">
        <v>0.33531825588604813</v>
      </c>
    </row>
    <row r="52" spans="1:20" x14ac:dyDescent="0.25">
      <c r="A52" s="17" t="s">
        <v>293</v>
      </c>
      <c r="B52" s="8" t="s">
        <v>40</v>
      </c>
      <c r="C52" s="8" t="s">
        <v>61</v>
      </c>
      <c r="E52" s="8" t="str">
        <f t="shared" si="0"/>
        <v>FiFi-tv.fifi</v>
      </c>
      <c r="F52" s="21">
        <f>Data!AN52</f>
        <v>285302.18935091398</v>
      </c>
      <c r="G52" s="19">
        <f>Data!AP52</f>
        <v>7.1103422436825836</v>
      </c>
      <c r="H52" s="18">
        <f t="shared" si="1"/>
        <v>3.0461531455782658E-2</v>
      </c>
      <c r="I52" s="6">
        <f t="shared" si="1"/>
        <v>3.15</v>
      </c>
      <c r="J52" s="6">
        <f t="shared" si="2"/>
        <v>63.027152600987208</v>
      </c>
      <c r="K52" s="18">
        <f t="shared" si="3"/>
        <v>0.65</v>
      </c>
      <c r="L52" s="35">
        <f>Data!BL52</f>
        <v>1655.1084423786397</v>
      </c>
      <c r="P52" s="6">
        <f t="shared" si="4"/>
        <v>3500</v>
      </c>
      <c r="Q52" s="21">
        <v>41551.758250845065</v>
      </c>
      <c r="R52" s="21">
        <v>4216.0166916652006</v>
      </c>
      <c r="S52" s="21">
        <v>52876.80473503151</v>
      </c>
      <c r="T52" s="38">
        <v>0.48511587138143775</v>
      </c>
    </row>
    <row r="53" spans="1:20" x14ac:dyDescent="0.25">
      <c r="A53" s="17" t="s">
        <v>294</v>
      </c>
      <c r="B53" s="8" t="s">
        <v>40</v>
      </c>
      <c r="C53" s="8" t="s">
        <v>61</v>
      </c>
      <c r="E53" s="8" t="str">
        <f t="shared" si="0"/>
        <v>FiFi-tv.fifi</v>
      </c>
      <c r="F53" s="21">
        <f>Data!AN53</f>
        <v>415829.06386048801</v>
      </c>
      <c r="G53" s="19">
        <f>Data!AP53</f>
        <v>6.129014958880469</v>
      </c>
      <c r="H53" s="18">
        <f t="shared" si="1"/>
        <v>3.0461531455782658E-2</v>
      </c>
      <c r="I53" s="6">
        <f t="shared" si="1"/>
        <v>3.15</v>
      </c>
      <c r="J53" s="6">
        <f t="shared" si="2"/>
        <v>63.027152600987208</v>
      </c>
      <c r="K53" s="18">
        <f t="shared" si="3"/>
        <v>0.65</v>
      </c>
      <c r="L53" s="35">
        <f>Data!BL53</f>
        <v>1978.6811625276007</v>
      </c>
      <c r="P53" s="6">
        <f t="shared" si="4"/>
        <v>3500</v>
      </c>
      <c r="Q53" s="21">
        <v>31522.039021212971</v>
      </c>
      <c r="R53" s="21">
        <v>6276.7312256173818</v>
      </c>
      <c r="S53" s="21">
        <v>89659.02663903241</v>
      </c>
      <c r="T53" s="38">
        <v>0.49552658341991895</v>
      </c>
    </row>
    <row r="54" spans="1:20" x14ac:dyDescent="0.25">
      <c r="A54" s="17" t="s">
        <v>295</v>
      </c>
      <c r="B54" s="8" t="s">
        <v>40</v>
      </c>
      <c r="C54" s="8" t="s">
        <v>61</v>
      </c>
      <c r="E54" s="8" t="str">
        <f t="shared" si="0"/>
        <v>FiFi-tv.fifi</v>
      </c>
      <c r="F54" s="21">
        <f>Data!AN54</f>
        <v>393432.46859552251</v>
      </c>
      <c r="G54" s="19">
        <f>Data!AP54</f>
        <v>6.2941960634324765</v>
      </c>
      <c r="H54" s="18">
        <f t="shared" si="1"/>
        <v>3.0461531455782658E-2</v>
      </c>
      <c r="I54" s="6">
        <f t="shared" si="1"/>
        <v>3.15</v>
      </c>
      <c r="J54" s="6">
        <f t="shared" si="2"/>
        <v>63.027152600987208</v>
      </c>
      <c r="K54" s="18">
        <f t="shared" si="3"/>
        <v>0.65</v>
      </c>
      <c r="L54" s="35">
        <f>Data!BL54</f>
        <v>1830.26323436441</v>
      </c>
      <c r="P54" s="6">
        <f t="shared" si="4"/>
        <v>3500</v>
      </c>
      <c r="Q54" s="21">
        <v>32099.421692849355</v>
      </c>
      <c r="R54" s="21">
        <v>6168.6332643363658</v>
      </c>
      <c r="S54" s="21">
        <v>90204.328015956082</v>
      </c>
      <c r="T54" s="38">
        <v>0.5147152312114831</v>
      </c>
    </row>
    <row r="55" spans="1:20" x14ac:dyDescent="0.25">
      <c r="A55" s="17" t="s">
        <v>296</v>
      </c>
      <c r="B55" s="8" t="s">
        <v>40</v>
      </c>
      <c r="C55" s="8" t="s">
        <v>61</v>
      </c>
      <c r="E55" s="8" t="str">
        <f t="shared" si="0"/>
        <v>FiFi-tv.fifi</v>
      </c>
      <c r="F55" s="21">
        <f>Data!AN55</f>
        <v>228081.015200244</v>
      </c>
      <c r="G55" s="19">
        <f>Data!AP55</f>
        <v>7.9971814637423746</v>
      </c>
      <c r="H55" s="18">
        <f t="shared" si="1"/>
        <v>3.0461531455782658E-2</v>
      </c>
      <c r="I55" s="6">
        <f t="shared" si="1"/>
        <v>3.15</v>
      </c>
      <c r="J55" s="6">
        <f t="shared" si="2"/>
        <v>63.027152600987208</v>
      </c>
      <c r="K55" s="18">
        <f t="shared" si="3"/>
        <v>0.65</v>
      </c>
      <c r="L55" s="35">
        <f>Data!BL55</f>
        <v>1725.3903664173188</v>
      </c>
      <c r="P55" s="6">
        <f t="shared" si="4"/>
        <v>3500</v>
      </c>
      <c r="Q55" s="21">
        <v>6619.6751317791322</v>
      </c>
      <c r="R55" s="21">
        <v>2861.662037751455</v>
      </c>
      <c r="S55" s="21">
        <v>65468.801270194541</v>
      </c>
      <c r="T55" s="38">
        <v>0.41188641789216096</v>
      </c>
    </row>
    <row r="56" spans="1:20" x14ac:dyDescent="0.25">
      <c r="A56" s="17" t="s">
        <v>297</v>
      </c>
      <c r="B56" s="8" t="s">
        <v>40</v>
      </c>
      <c r="C56" s="8" t="s">
        <v>61</v>
      </c>
      <c r="E56" s="8" t="str">
        <f t="shared" si="0"/>
        <v>FiFi-tv.fifi</v>
      </c>
      <c r="F56" s="21">
        <f>Data!AN56</f>
        <v>317634.99002545653</v>
      </c>
      <c r="G56" s="19">
        <f>Data!AP56</f>
        <v>6.7548152855074779</v>
      </c>
      <c r="H56" s="18">
        <f t="shared" si="1"/>
        <v>3.0461531455782658E-2</v>
      </c>
      <c r="I56" s="6">
        <f t="shared" si="1"/>
        <v>3.15</v>
      </c>
      <c r="J56" s="6">
        <f t="shared" si="2"/>
        <v>63.027152600987208</v>
      </c>
      <c r="K56" s="18">
        <f t="shared" si="3"/>
        <v>0.65</v>
      </c>
      <c r="L56" s="35">
        <f>Data!BL56</f>
        <v>1946.9834473517333</v>
      </c>
      <c r="P56" s="6">
        <f t="shared" si="4"/>
        <v>3500</v>
      </c>
      <c r="Q56" s="21">
        <v>25032.093885554084</v>
      </c>
      <c r="R56" s="21">
        <v>4087.8790148237622</v>
      </c>
      <c r="S56" s="21">
        <v>61948.439226551811</v>
      </c>
      <c r="T56" s="38">
        <v>0.42249148722401819</v>
      </c>
    </row>
    <row r="57" spans="1:20" x14ac:dyDescent="0.25">
      <c r="A57" s="17" t="s">
        <v>298</v>
      </c>
      <c r="B57" s="8" t="s">
        <v>40</v>
      </c>
      <c r="C57" s="8" t="s">
        <v>61</v>
      </c>
      <c r="E57" s="8" t="str">
        <f t="shared" si="0"/>
        <v>FiFi-tv.fifi</v>
      </c>
      <c r="F57" s="21">
        <f>Data!AN57</f>
        <v>322486.62248072354</v>
      </c>
      <c r="G57" s="19">
        <f>Data!AP57</f>
        <v>6.9739033911176911</v>
      </c>
      <c r="H57" s="18">
        <f t="shared" si="1"/>
        <v>3.0461531455782658E-2</v>
      </c>
      <c r="I57" s="6">
        <f t="shared" si="1"/>
        <v>3.15</v>
      </c>
      <c r="J57" s="6">
        <f t="shared" si="2"/>
        <v>63.027152600987208</v>
      </c>
      <c r="K57" s="18">
        <f t="shared" si="3"/>
        <v>0.65</v>
      </c>
      <c r="L57" s="35">
        <f>Data!BL57</f>
        <v>1944.8608207636205</v>
      </c>
      <c r="P57" s="6">
        <f t="shared" si="4"/>
        <v>3500</v>
      </c>
      <c r="Q57" s="21">
        <v>26654.982172112923</v>
      </c>
      <c r="R57" s="21">
        <v>4291.9932364533506</v>
      </c>
      <c r="S57" s="21">
        <v>67630.648314909151</v>
      </c>
      <c r="T57" s="38">
        <v>0.43691362818211987</v>
      </c>
    </row>
    <row r="58" spans="1:20" x14ac:dyDescent="0.25">
      <c r="A58" s="17" t="s">
        <v>299</v>
      </c>
      <c r="B58" s="8" t="s">
        <v>40</v>
      </c>
      <c r="C58" s="8" t="s">
        <v>61</v>
      </c>
      <c r="E58" s="8" t="str">
        <f t="shared" si="0"/>
        <v>FiFi-tv.fifi</v>
      </c>
      <c r="F58" s="21">
        <f>Data!AN58</f>
        <v>401386.27962260752</v>
      </c>
      <c r="G58" s="19">
        <f>Data!AP58</f>
        <v>6.2238891290728731</v>
      </c>
      <c r="H58" s="18">
        <f t="shared" si="1"/>
        <v>3.0461531455782658E-2</v>
      </c>
      <c r="I58" s="6">
        <f t="shared" si="1"/>
        <v>3.15</v>
      </c>
      <c r="J58" s="6">
        <f t="shared" si="2"/>
        <v>63.027152600987208</v>
      </c>
      <c r="K58" s="18">
        <f t="shared" si="3"/>
        <v>0.65</v>
      </c>
      <c r="L58" s="35">
        <f>Data!BL58</f>
        <v>2085.2620813272074</v>
      </c>
      <c r="P58" s="6">
        <f t="shared" si="4"/>
        <v>3500</v>
      </c>
      <c r="Q58" s="21">
        <v>29742.807974996878</v>
      </c>
      <c r="R58" s="21">
        <v>5514.0189362053698</v>
      </c>
      <c r="S58" s="21">
        <v>78360.91594583742</v>
      </c>
      <c r="T58" s="38">
        <v>0.45097658783883776</v>
      </c>
    </row>
    <row r="59" spans="1:20" x14ac:dyDescent="0.25">
      <c r="A59" s="17" t="s">
        <v>300</v>
      </c>
      <c r="B59" s="8" t="s">
        <v>40</v>
      </c>
      <c r="C59" s="8" t="s">
        <v>61</v>
      </c>
      <c r="E59" s="8" t="str">
        <f t="shared" si="0"/>
        <v>FiFi-tv.fifi</v>
      </c>
      <c r="F59" s="21">
        <f>Data!AN59</f>
        <v>309588.89609523199</v>
      </c>
      <c r="G59" s="19">
        <f>Data!AP59</f>
        <v>6.9990429098927924</v>
      </c>
      <c r="H59" s="18">
        <f t="shared" si="1"/>
        <v>3.0461531455782658E-2</v>
      </c>
      <c r="I59" s="6">
        <f t="shared" si="1"/>
        <v>3.15</v>
      </c>
      <c r="J59" s="6">
        <f t="shared" si="2"/>
        <v>63.027152600987208</v>
      </c>
      <c r="K59" s="18">
        <f t="shared" si="3"/>
        <v>0.65</v>
      </c>
      <c r="L59" s="35">
        <f>Data!BL59</f>
        <v>1650.6523731634045</v>
      </c>
      <c r="P59" s="6">
        <f t="shared" si="4"/>
        <v>3500</v>
      </c>
      <c r="Q59" s="21">
        <v>37716.984972518105</v>
      </c>
      <c r="R59" s="21">
        <v>4986.0522841268685</v>
      </c>
      <c r="S59" s="21">
        <v>72210.435773336591</v>
      </c>
      <c r="T59" s="38">
        <v>0.52871267118913345</v>
      </c>
    </row>
    <row r="60" spans="1:20" x14ac:dyDescent="0.25">
      <c r="A60" s="17" t="s">
        <v>301</v>
      </c>
      <c r="B60" s="8" t="s">
        <v>40</v>
      </c>
      <c r="C60" s="8" t="s">
        <v>61</v>
      </c>
      <c r="E60" s="8" t="str">
        <f t="shared" si="0"/>
        <v>FiFi-tv.fifi</v>
      </c>
      <c r="F60" s="21">
        <f>Data!AN60</f>
        <v>309968.77520157403</v>
      </c>
      <c r="G60" s="19">
        <f>Data!AP60</f>
        <v>6.9767010399881384</v>
      </c>
      <c r="H60" s="18">
        <f t="shared" si="1"/>
        <v>3.0461531455782658E-2</v>
      </c>
      <c r="I60" s="6">
        <f t="shared" si="1"/>
        <v>3.15</v>
      </c>
      <c r="J60" s="6">
        <f t="shared" si="2"/>
        <v>63.027152600987208</v>
      </c>
      <c r="K60" s="18">
        <f t="shared" si="3"/>
        <v>0.65</v>
      </c>
      <c r="L60" s="35">
        <f>Data!BL60</f>
        <v>1731.9975466831138</v>
      </c>
      <c r="P60" s="6">
        <f t="shared" si="4"/>
        <v>3500</v>
      </c>
      <c r="Q60" s="21">
        <v>20861.933213183253</v>
      </c>
      <c r="R60" s="21">
        <v>4659.0381524305576</v>
      </c>
      <c r="S60" s="21">
        <v>81527.923205547821</v>
      </c>
      <c r="T60" s="38">
        <v>0.49343117626086153</v>
      </c>
    </row>
    <row r="61" spans="1:20" x14ac:dyDescent="0.25">
      <c r="A61" s="17" t="s">
        <v>272</v>
      </c>
      <c r="B61" s="8" t="s">
        <v>40</v>
      </c>
      <c r="C61" s="8" t="s">
        <v>61</v>
      </c>
      <c r="E61" s="8" t="str">
        <f t="shared" si="0"/>
        <v>FiFi-tv.fifi</v>
      </c>
      <c r="F61" s="21">
        <f>Data!AN61</f>
        <v>454180.53004536044</v>
      </c>
      <c r="G61" s="19">
        <f>Data!AP61</f>
        <v>6.0080329106190753</v>
      </c>
      <c r="H61" s="18">
        <f t="shared" si="1"/>
        <v>3.0461531455782658E-2</v>
      </c>
      <c r="I61" s="6">
        <f t="shared" si="1"/>
        <v>3.15</v>
      </c>
      <c r="J61" s="6">
        <f t="shared" si="2"/>
        <v>63.027152600987208</v>
      </c>
      <c r="K61" s="18">
        <f t="shared" si="3"/>
        <v>0.65</v>
      </c>
      <c r="L61" s="35">
        <f>Data!BL61</f>
        <v>2385.2246421647269</v>
      </c>
      <c r="P61" s="6">
        <f t="shared" si="4"/>
        <v>3500</v>
      </c>
      <c r="Q61" s="21">
        <v>17885.799400517397</v>
      </c>
      <c r="R61" s="21">
        <v>5940.5173299023791</v>
      </c>
      <c r="S61" s="21">
        <v>94540.295015575408</v>
      </c>
      <c r="T61" s="38">
        <v>0.42938218396161099</v>
      </c>
    </row>
    <row r="62" spans="1:20" x14ac:dyDescent="0.25">
      <c r="A62" s="17" t="s">
        <v>273</v>
      </c>
      <c r="B62" s="8" t="s">
        <v>40</v>
      </c>
      <c r="C62" s="8" t="s">
        <v>61</v>
      </c>
      <c r="E62" s="8" t="str">
        <f t="shared" si="0"/>
        <v>FiFi-tv.fifi</v>
      </c>
      <c r="F62" s="21">
        <f>Data!AN62</f>
        <v>455011.73547455797</v>
      </c>
      <c r="G62" s="19">
        <f>Data!AP62</f>
        <v>6.0449284141776669</v>
      </c>
      <c r="H62" s="18">
        <f t="shared" si="1"/>
        <v>3.0461531455782658E-2</v>
      </c>
      <c r="I62" s="6">
        <f t="shared" si="1"/>
        <v>3.15</v>
      </c>
      <c r="J62" s="6">
        <f t="shared" si="2"/>
        <v>63.027152600987208</v>
      </c>
      <c r="K62" s="18">
        <f t="shared" si="3"/>
        <v>0.65</v>
      </c>
      <c r="L62" s="35">
        <f>Data!BL62</f>
        <v>2385.2246421647269</v>
      </c>
      <c r="P62" s="6">
        <f t="shared" si="4"/>
        <v>3500</v>
      </c>
      <c r="Q62" s="21">
        <v>27880.971502423232</v>
      </c>
      <c r="R62" s="21">
        <v>5864.692511141533</v>
      </c>
      <c r="S62" s="21">
        <v>83791.71466077221</v>
      </c>
      <c r="T62" s="38">
        <v>0.42312717173053338</v>
      </c>
    </row>
    <row r="63" spans="1:20" x14ac:dyDescent="0.25">
      <c r="A63" s="17" t="s">
        <v>274</v>
      </c>
      <c r="B63" s="8" t="s">
        <v>40</v>
      </c>
      <c r="C63" s="8" t="s">
        <v>61</v>
      </c>
      <c r="E63" s="8" t="str">
        <f t="shared" si="0"/>
        <v>FiFi-tv.fifi</v>
      </c>
      <c r="F63" s="21">
        <f>Data!AN63</f>
        <v>290055.894256228</v>
      </c>
      <c r="G63" s="19">
        <f>Data!AP63</f>
        <v>7.3475859223576458</v>
      </c>
      <c r="H63" s="18">
        <f t="shared" si="1"/>
        <v>3.0461531455782658E-2</v>
      </c>
      <c r="I63" s="6">
        <f t="shared" si="1"/>
        <v>3.15</v>
      </c>
      <c r="J63" s="6">
        <f t="shared" si="2"/>
        <v>63.027152600987208</v>
      </c>
      <c r="K63" s="18">
        <f t="shared" si="3"/>
        <v>0.65</v>
      </c>
      <c r="L63" s="35">
        <f>Data!BL63</f>
        <v>2385.2246421647269</v>
      </c>
      <c r="P63" s="6">
        <f t="shared" si="4"/>
        <v>3500</v>
      </c>
      <c r="Q63" s="21">
        <v>0</v>
      </c>
      <c r="R63" s="21">
        <v>2656.3007743355474</v>
      </c>
      <c r="S63" s="21">
        <v>61479.804251425085</v>
      </c>
      <c r="T63" s="38">
        <v>0.30063796281664157</v>
      </c>
    </row>
    <row r="64" spans="1:20" x14ac:dyDescent="0.25">
      <c r="A64" s="17" t="s">
        <v>275</v>
      </c>
      <c r="B64" s="8" t="s">
        <v>40</v>
      </c>
      <c r="C64" s="8" t="s">
        <v>61</v>
      </c>
      <c r="E64" s="8" t="str">
        <f t="shared" si="0"/>
        <v>FiFi-tv.fifi</v>
      </c>
      <c r="F64" s="21">
        <f>Data!AN64</f>
        <v>348451.97318493499</v>
      </c>
      <c r="G64" s="19">
        <f>Data!AP64</f>
        <v>6.6816214516324974</v>
      </c>
      <c r="H64" s="18">
        <f t="shared" si="1"/>
        <v>3.0461531455782658E-2</v>
      </c>
      <c r="I64" s="6">
        <f t="shared" si="1"/>
        <v>3.15</v>
      </c>
      <c r="J64" s="6">
        <f t="shared" si="2"/>
        <v>63.027152600987208</v>
      </c>
      <c r="K64" s="18">
        <f t="shared" si="3"/>
        <v>0.65</v>
      </c>
      <c r="L64" s="35">
        <f>Data!BL64</f>
        <v>2011.4207803329416</v>
      </c>
      <c r="P64" s="6">
        <f t="shared" si="4"/>
        <v>3500</v>
      </c>
      <c r="Q64" s="21">
        <v>46897.025751218382</v>
      </c>
      <c r="R64" s="21">
        <v>4802.8004577472966</v>
      </c>
      <c r="S64" s="21">
        <v>54188.032132924978</v>
      </c>
      <c r="T64" s="38">
        <v>0.45248051435935532</v>
      </c>
    </row>
    <row r="65" spans="1:20" x14ac:dyDescent="0.25">
      <c r="A65" s="17" t="s">
        <v>276</v>
      </c>
      <c r="B65" s="8" t="s">
        <v>40</v>
      </c>
      <c r="C65" s="8" t="s">
        <v>61</v>
      </c>
      <c r="E65" s="8" t="str">
        <f t="shared" si="0"/>
        <v>FiFi-tv.fifi</v>
      </c>
      <c r="F65" s="21">
        <f>Data!AN65</f>
        <v>427408.08445701201</v>
      </c>
      <c r="G65" s="19">
        <f>Data!AP65</f>
        <v>6.1680815445545676</v>
      </c>
      <c r="H65" s="18">
        <f t="shared" si="1"/>
        <v>3.0461531455782658E-2</v>
      </c>
      <c r="I65" s="6">
        <f t="shared" si="1"/>
        <v>3.15</v>
      </c>
      <c r="J65" s="6">
        <f t="shared" si="2"/>
        <v>63.027152600987208</v>
      </c>
      <c r="K65" s="18">
        <f t="shared" si="3"/>
        <v>0.65</v>
      </c>
      <c r="L65" s="35">
        <f>Data!BL65</f>
        <v>2011.4207803329416</v>
      </c>
      <c r="P65" s="6">
        <f t="shared" si="4"/>
        <v>3500</v>
      </c>
      <c r="Q65" s="21">
        <v>39674.63244049879</v>
      </c>
      <c r="R65" s="21">
        <v>6583.1579679834695</v>
      </c>
      <c r="S65" s="21">
        <v>88232.551336200704</v>
      </c>
      <c r="T65" s="38">
        <v>0.50563812253138685</v>
      </c>
    </row>
    <row r="66" spans="1:20" x14ac:dyDescent="0.25">
      <c r="A66" s="17" t="s">
        <v>277</v>
      </c>
      <c r="B66" s="8" t="s">
        <v>40</v>
      </c>
      <c r="C66" s="8" t="s">
        <v>61</v>
      </c>
      <c r="E66" s="8" t="str">
        <f t="shared" si="0"/>
        <v>FiFi-tv.fifi</v>
      </c>
      <c r="F66" s="21">
        <f>Data!AN66</f>
        <v>330189.49929959601</v>
      </c>
      <c r="G66" s="19">
        <f>Data!AP66</f>
        <v>6.4579352380155601</v>
      </c>
      <c r="H66" s="18">
        <f t="shared" si="1"/>
        <v>3.0461531455782658E-2</v>
      </c>
      <c r="I66" s="6">
        <f t="shared" si="1"/>
        <v>3.15</v>
      </c>
      <c r="J66" s="6">
        <f t="shared" si="2"/>
        <v>63.027152600987208</v>
      </c>
      <c r="K66" s="18">
        <f t="shared" si="3"/>
        <v>0.65</v>
      </c>
      <c r="L66" s="35">
        <f>Data!BL66</f>
        <v>2011.4207803329416</v>
      </c>
      <c r="P66" s="6">
        <f t="shared" si="4"/>
        <v>3500</v>
      </c>
      <c r="Q66" s="21">
        <v>0</v>
      </c>
      <c r="R66" s="21">
        <v>3695.3371342273085</v>
      </c>
      <c r="S66" s="21">
        <v>75172.380870743029</v>
      </c>
      <c r="T66" s="38">
        <v>0.36739993472136923</v>
      </c>
    </row>
    <row r="68" spans="1:20" x14ac:dyDescent="0.25">
      <c r="A68" s="16" t="s">
        <v>328</v>
      </c>
      <c r="B68" s="8" t="s">
        <v>40</v>
      </c>
      <c r="C68" s="8" t="s">
        <v>61</v>
      </c>
      <c r="D68" s="8" t="str">
        <f>A68&amp;"-generic-cofi"</f>
        <v>Week_40_old-generic-cofi</v>
      </c>
      <c r="E68" s="8" t="str">
        <f>IF(RIGHT(A68,3)="old","Initial",B68&amp;"-"&amp;C68)</f>
        <v>Initial</v>
      </c>
      <c r="H68" s="25">
        <f>SUMIFS(Data!N$2:N$48,Data!$L$2:$L$48,$C68,Data!$M$2:$M$48,RIGHT($D68,4))</f>
        <v>4.1802592378385852E-3</v>
      </c>
      <c r="I68" s="42">
        <f>VLOOKUP(C68,parms,8,FALSE)</f>
        <v>3.15</v>
      </c>
      <c r="J68" s="28">
        <f>SUMIFS(Data!O$2:O$48,Data!$L$2:$L$48,$C68,Data!$M$2:$M$48,RIGHT($D68,4))</f>
        <v>84.453237241467946</v>
      </c>
      <c r="K68" s="25">
        <f>SUMIFS(Data!Q$2:Q$48,Data!$L$2:$L$48,$C68,Data!$M$2:$M$48,RIGHT($D68,4))</f>
        <v>0.65</v>
      </c>
      <c r="L68" s="35">
        <f>Data!BL2</f>
        <v>1830.26323436441</v>
      </c>
      <c r="Q68" s="21">
        <v>0</v>
      </c>
      <c r="R68" s="21">
        <v>8.245494287535962</v>
      </c>
      <c r="S68" s="21">
        <v>184.49269313336731</v>
      </c>
      <c r="T68" s="38">
        <v>1.949769780746724E-2</v>
      </c>
    </row>
    <row r="69" spans="1:20" x14ac:dyDescent="0.25">
      <c r="A69" s="16" t="s">
        <v>316</v>
      </c>
      <c r="B69" s="8" t="s">
        <v>40</v>
      </c>
      <c r="C69" s="8" t="s">
        <v>61</v>
      </c>
      <c r="D69" s="8" t="str">
        <f t="shared" ref="D69:D132" si="5">A69&amp;"-generic-cofi"</f>
        <v>Week_41_old-generic-cofi</v>
      </c>
      <c r="E69" s="8" t="str">
        <f t="shared" ref="E69:E132" si="6">IF(RIGHT(A69,3)="old","Initial",B69&amp;"-"&amp;C69)</f>
        <v>Initial</v>
      </c>
      <c r="H69" s="18">
        <f t="shared" ref="H69" si="7">H68</f>
        <v>4.1802592378385852E-3</v>
      </c>
      <c r="I69" s="6">
        <f>I68</f>
        <v>3.15</v>
      </c>
      <c r="J69" s="6">
        <f t="shared" ref="J69" si="8">J68</f>
        <v>84.453237241467946</v>
      </c>
      <c r="K69" s="18">
        <f t="shared" ref="K69" si="9">K68</f>
        <v>0.65</v>
      </c>
      <c r="L69" s="35">
        <f>Data!BL3</f>
        <v>1725.3903664173188</v>
      </c>
      <c r="P69" s="6"/>
      <c r="Q69" s="21">
        <v>0</v>
      </c>
      <c r="R69" s="21">
        <v>65.774375256715459</v>
      </c>
      <c r="S69" s="21">
        <v>1286.9030965362329</v>
      </c>
      <c r="T69" s="38">
        <v>0.10683889096794186</v>
      </c>
    </row>
    <row r="70" spans="1:20" x14ac:dyDescent="0.25">
      <c r="A70" s="16" t="s">
        <v>317</v>
      </c>
      <c r="B70" s="8" t="s">
        <v>40</v>
      </c>
      <c r="C70" s="8" t="s">
        <v>61</v>
      </c>
      <c r="D70" s="8" t="str">
        <f t="shared" si="5"/>
        <v>Week_42_old-generic-cofi</v>
      </c>
      <c r="E70" s="8" t="str">
        <f t="shared" si="6"/>
        <v>Initial</v>
      </c>
      <c r="H70" s="18">
        <f t="shared" ref="H70:I132" si="10">H69</f>
        <v>4.1802592378385852E-3</v>
      </c>
      <c r="I70" s="6">
        <f t="shared" si="10"/>
        <v>3.15</v>
      </c>
      <c r="J70" s="6">
        <f t="shared" ref="J70:J132" si="11">J69</f>
        <v>84.453237241467946</v>
      </c>
      <c r="K70" s="18">
        <f t="shared" ref="K70:K132" si="12">K69</f>
        <v>0.65</v>
      </c>
      <c r="L70" s="35">
        <f>Data!BL4</f>
        <v>1946.9834473517333</v>
      </c>
      <c r="P70" s="6"/>
      <c r="Q70" s="21">
        <v>0</v>
      </c>
      <c r="R70" s="21">
        <v>42.759479536158494</v>
      </c>
      <c r="S70" s="21">
        <v>860.39271099527093</v>
      </c>
      <c r="T70" s="38">
        <v>7.3048086121054179E-2</v>
      </c>
    </row>
    <row r="71" spans="1:20" x14ac:dyDescent="0.25">
      <c r="A71" s="16" t="s">
        <v>318</v>
      </c>
      <c r="B71" s="8" t="s">
        <v>40</v>
      </c>
      <c r="C71" s="8" t="s">
        <v>61</v>
      </c>
      <c r="D71" s="8" t="str">
        <f t="shared" si="5"/>
        <v>Week_43_old-generic-cofi</v>
      </c>
      <c r="E71" s="8" t="str">
        <f t="shared" si="6"/>
        <v>Initial</v>
      </c>
      <c r="H71" s="18">
        <f t="shared" si="10"/>
        <v>4.1802592378385852E-3</v>
      </c>
      <c r="I71" s="6">
        <f t="shared" si="10"/>
        <v>3.15</v>
      </c>
      <c r="J71" s="6">
        <f t="shared" si="11"/>
        <v>84.453237241467946</v>
      </c>
      <c r="K71" s="18">
        <f t="shared" si="12"/>
        <v>0.65</v>
      </c>
      <c r="L71" s="35">
        <f>Data!BL5</f>
        <v>1944.8608207636205</v>
      </c>
      <c r="P71" s="6"/>
      <c r="Q71" s="21">
        <v>0</v>
      </c>
      <c r="R71" s="21">
        <v>120.30841098177812</v>
      </c>
      <c r="S71" s="21">
        <v>2693.1983551917406</v>
      </c>
      <c r="T71" s="38">
        <v>0.27582960110110288</v>
      </c>
    </row>
    <row r="72" spans="1:20" x14ac:dyDescent="0.25">
      <c r="A72" s="16" t="s">
        <v>319</v>
      </c>
      <c r="B72" s="8" t="s">
        <v>40</v>
      </c>
      <c r="C72" s="8" t="s">
        <v>61</v>
      </c>
      <c r="D72" s="8" t="str">
        <f t="shared" si="5"/>
        <v>Week_44_old-generic-cofi</v>
      </c>
      <c r="E72" s="8" t="str">
        <f t="shared" si="6"/>
        <v>Initial</v>
      </c>
      <c r="H72" s="18">
        <f t="shared" si="10"/>
        <v>4.1802592378385852E-3</v>
      </c>
      <c r="I72" s="6">
        <f t="shared" si="10"/>
        <v>3.15</v>
      </c>
      <c r="J72" s="6">
        <f t="shared" si="11"/>
        <v>84.453237241467946</v>
      </c>
      <c r="K72" s="18">
        <f t="shared" si="12"/>
        <v>0.65</v>
      </c>
      <c r="L72" s="35">
        <f>Data!BL6</f>
        <v>2085.2620813272074</v>
      </c>
      <c r="P72" s="6"/>
      <c r="Q72" s="21">
        <v>0</v>
      </c>
      <c r="R72" s="21">
        <v>85.467946488302985</v>
      </c>
      <c r="S72" s="21">
        <v>1951.6766972622261</v>
      </c>
      <c r="T72" s="38">
        <v>0.19626680863313661</v>
      </c>
    </row>
    <row r="73" spans="1:20" x14ac:dyDescent="0.25">
      <c r="A73" s="16" t="s">
        <v>320</v>
      </c>
      <c r="B73" s="8" t="s">
        <v>40</v>
      </c>
      <c r="C73" s="8" t="s">
        <v>61</v>
      </c>
      <c r="D73" s="8" t="str">
        <f t="shared" si="5"/>
        <v>Week_45_old-generic-cofi</v>
      </c>
      <c r="E73" s="8" t="str">
        <f t="shared" si="6"/>
        <v>Initial</v>
      </c>
      <c r="H73" s="18">
        <f t="shared" si="10"/>
        <v>4.1802592378385852E-3</v>
      </c>
      <c r="I73" s="6">
        <f t="shared" si="10"/>
        <v>3.15</v>
      </c>
      <c r="J73" s="6">
        <f t="shared" si="11"/>
        <v>84.453237241467946</v>
      </c>
      <c r="K73" s="18">
        <f t="shared" si="12"/>
        <v>0.65</v>
      </c>
      <c r="L73" s="35">
        <f>Data!BL7</f>
        <v>1650.6523731634045</v>
      </c>
      <c r="P73" s="6"/>
      <c r="Q73" s="21">
        <v>0</v>
      </c>
      <c r="R73" s="21">
        <v>280.27003913619615</v>
      </c>
      <c r="S73" s="21">
        <v>5394.3390292220647</v>
      </c>
      <c r="T73" s="38">
        <v>0.40130767799985667</v>
      </c>
    </row>
    <row r="74" spans="1:20" x14ac:dyDescent="0.25">
      <c r="A74" s="16" t="s">
        <v>321</v>
      </c>
      <c r="B74" s="8" t="s">
        <v>40</v>
      </c>
      <c r="C74" s="8" t="s">
        <v>61</v>
      </c>
      <c r="D74" s="8" t="str">
        <f t="shared" si="5"/>
        <v>Week_46_old-generic-cofi</v>
      </c>
      <c r="E74" s="8" t="str">
        <f t="shared" si="6"/>
        <v>Initial</v>
      </c>
      <c r="H74" s="18">
        <f t="shared" si="10"/>
        <v>4.1802592378385852E-3</v>
      </c>
      <c r="I74" s="6">
        <f t="shared" si="10"/>
        <v>3.15</v>
      </c>
      <c r="J74" s="6">
        <f t="shared" si="11"/>
        <v>84.453237241467946</v>
      </c>
      <c r="K74" s="18">
        <f t="shared" si="12"/>
        <v>0.65</v>
      </c>
      <c r="L74" s="35">
        <f>Data!BL8</f>
        <v>1731.9975466831138</v>
      </c>
      <c r="P74" s="6"/>
      <c r="Q74" s="21">
        <v>0</v>
      </c>
      <c r="R74" s="21">
        <v>164.71447403632794</v>
      </c>
      <c r="S74" s="21">
        <v>3466.9399696842602</v>
      </c>
      <c r="T74" s="38">
        <v>0.2926029910336172</v>
      </c>
    </row>
    <row r="75" spans="1:20" x14ac:dyDescent="0.25">
      <c r="A75" s="16" t="s">
        <v>322</v>
      </c>
      <c r="B75" s="8" t="s">
        <v>40</v>
      </c>
      <c r="C75" s="8" t="s">
        <v>61</v>
      </c>
      <c r="D75" s="8" t="str">
        <f t="shared" si="5"/>
        <v>Week_47_old-generic-cofi</v>
      </c>
      <c r="E75" s="8" t="str">
        <f t="shared" si="6"/>
        <v>Initial</v>
      </c>
      <c r="H75" s="18">
        <f t="shared" si="10"/>
        <v>4.1802592378385852E-3</v>
      </c>
      <c r="I75" s="6">
        <f t="shared" si="10"/>
        <v>3.15</v>
      </c>
      <c r="J75" s="6">
        <f t="shared" si="11"/>
        <v>84.453237241467946</v>
      </c>
      <c r="K75" s="18">
        <f t="shared" si="12"/>
        <v>0.65</v>
      </c>
      <c r="L75" s="35">
        <f>Data!BL9</f>
        <v>2385.2246421647269</v>
      </c>
      <c r="P75" s="6"/>
      <c r="Q75" s="21">
        <v>0</v>
      </c>
      <c r="R75" s="21">
        <v>103.3503528163448</v>
      </c>
      <c r="S75" s="21">
        <v>2204.5516591357714</v>
      </c>
      <c r="T75" s="38">
        <v>0.20148865199690347</v>
      </c>
    </row>
    <row r="76" spans="1:20" x14ac:dyDescent="0.25">
      <c r="A76" s="16" t="s">
        <v>323</v>
      </c>
      <c r="B76" s="8" t="s">
        <v>40</v>
      </c>
      <c r="C76" s="8" t="s">
        <v>61</v>
      </c>
      <c r="D76" s="8" t="str">
        <f t="shared" si="5"/>
        <v>Week_48_old-generic-cofi</v>
      </c>
      <c r="E76" s="8" t="str">
        <f t="shared" si="6"/>
        <v>Initial</v>
      </c>
      <c r="H76" s="18">
        <f t="shared" si="10"/>
        <v>4.1802592378385852E-3</v>
      </c>
      <c r="I76" s="6">
        <f t="shared" si="10"/>
        <v>3.15</v>
      </c>
      <c r="J76" s="6">
        <f t="shared" si="11"/>
        <v>84.453237241467946</v>
      </c>
      <c r="K76" s="18">
        <f t="shared" si="12"/>
        <v>0.65</v>
      </c>
      <c r="L76" s="35">
        <f>Data!BL10</f>
        <v>2385.2246421647269</v>
      </c>
      <c r="P76" s="6"/>
      <c r="Q76" s="21">
        <v>0</v>
      </c>
      <c r="R76" s="21">
        <v>59.139060693257541</v>
      </c>
      <c r="S76" s="21">
        <v>1333.4790528365841</v>
      </c>
      <c r="T76" s="38">
        <v>0.13606173463545057</v>
      </c>
    </row>
    <row r="77" spans="1:20" x14ac:dyDescent="0.25">
      <c r="A77" s="16" t="s">
        <v>324</v>
      </c>
      <c r="B77" s="8" t="s">
        <v>40</v>
      </c>
      <c r="C77" s="8" t="s">
        <v>61</v>
      </c>
      <c r="D77" s="8" t="str">
        <f t="shared" si="5"/>
        <v>Week_49_old-generic-cofi</v>
      </c>
      <c r="E77" s="8" t="str">
        <f t="shared" si="6"/>
        <v>Initial</v>
      </c>
      <c r="H77" s="18">
        <f t="shared" si="10"/>
        <v>4.1802592378385852E-3</v>
      </c>
      <c r="I77" s="6">
        <f t="shared" si="10"/>
        <v>3.15</v>
      </c>
      <c r="J77" s="6">
        <f t="shared" si="11"/>
        <v>84.453237241467946</v>
      </c>
      <c r="K77" s="18">
        <f t="shared" si="12"/>
        <v>0.65</v>
      </c>
      <c r="L77" s="35">
        <f>Data!BL11</f>
        <v>2385.2246421647269</v>
      </c>
      <c r="P77" s="6"/>
      <c r="Q77" s="21">
        <v>0</v>
      </c>
      <c r="R77" s="21">
        <v>42.377995321680636</v>
      </c>
      <c r="S77" s="21">
        <v>932.22778388288077</v>
      </c>
      <c r="T77" s="38">
        <v>9.0686243010447587E-2</v>
      </c>
    </row>
    <row r="78" spans="1:20" x14ac:dyDescent="0.25">
      <c r="A78" s="16" t="s">
        <v>325</v>
      </c>
      <c r="B78" s="8" t="s">
        <v>40</v>
      </c>
      <c r="C78" s="8" t="s">
        <v>61</v>
      </c>
      <c r="D78" s="8" t="str">
        <f t="shared" si="5"/>
        <v>Week_50_old-generic-cofi</v>
      </c>
      <c r="E78" s="8" t="str">
        <f t="shared" si="6"/>
        <v>Initial</v>
      </c>
      <c r="H78" s="18">
        <f t="shared" si="10"/>
        <v>4.1802592378385852E-3</v>
      </c>
      <c r="I78" s="6">
        <f t="shared" si="10"/>
        <v>3.15</v>
      </c>
      <c r="J78" s="6">
        <f t="shared" si="11"/>
        <v>84.453237241467946</v>
      </c>
      <c r="K78" s="18">
        <f t="shared" si="12"/>
        <v>0.65</v>
      </c>
      <c r="L78" s="35">
        <f>Data!BL12</f>
        <v>2011.4207803329416</v>
      </c>
      <c r="P78" s="6"/>
      <c r="Q78" s="21">
        <v>0</v>
      </c>
      <c r="R78" s="21">
        <v>42.45471058852609</v>
      </c>
      <c r="S78" s="21">
        <v>818.99333011248177</v>
      </c>
      <c r="T78" s="38">
        <v>5.9921879401263145E-2</v>
      </c>
    </row>
    <row r="79" spans="1:20" x14ac:dyDescent="0.25">
      <c r="A79" s="16" t="s">
        <v>326</v>
      </c>
      <c r="B79" s="8" t="s">
        <v>40</v>
      </c>
      <c r="C79" s="8" t="s">
        <v>61</v>
      </c>
      <c r="D79" s="8" t="str">
        <f t="shared" si="5"/>
        <v>Week_51_old-generic-cofi</v>
      </c>
      <c r="E79" s="8" t="str">
        <f t="shared" si="6"/>
        <v>Initial</v>
      </c>
      <c r="H79" s="18">
        <f t="shared" si="10"/>
        <v>4.1802592378385852E-3</v>
      </c>
      <c r="I79" s="6">
        <f t="shared" si="10"/>
        <v>3.15</v>
      </c>
      <c r="J79" s="6">
        <f t="shared" si="11"/>
        <v>84.453237241467946</v>
      </c>
      <c r="K79" s="18">
        <f t="shared" si="12"/>
        <v>0.65</v>
      </c>
      <c r="L79" s="35">
        <f>Data!BL13</f>
        <v>2011.4207803329416</v>
      </c>
      <c r="P79" s="6"/>
      <c r="Q79" s="21">
        <v>0</v>
      </c>
      <c r="R79" s="21">
        <v>17.113115983518131</v>
      </c>
      <c r="S79" s="21">
        <v>386.42048067496631</v>
      </c>
      <c r="T79" s="38">
        <v>3.9369073318460845E-2</v>
      </c>
    </row>
    <row r="80" spans="1:20" x14ac:dyDescent="0.25">
      <c r="A80" s="16" t="s">
        <v>327</v>
      </c>
      <c r="B80" s="8" t="s">
        <v>40</v>
      </c>
      <c r="C80" s="8" t="s">
        <v>61</v>
      </c>
      <c r="D80" s="8" t="str">
        <f t="shared" si="5"/>
        <v>Week_52_old-generic-cofi</v>
      </c>
      <c r="E80" s="8" t="str">
        <f t="shared" si="6"/>
        <v>Initial</v>
      </c>
      <c r="H80" s="18">
        <f t="shared" si="10"/>
        <v>4.1802592378385852E-3</v>
      </c>
      <c r="I80" s="6">
        <f t="shared" si="10"/>
        <v>3.15</v>
      </c>
      <c r="J80" s="6">
        <f t="shared" si="11"/>
        <v>84.453237241467946</v>
      </c>
      <c r="K80" s="18">
        <f t="shared" si="12"/>
        <v>0.65</v>
      </c>
      <c r="L80" s="35">
        <f>Data!BL14</f>
        <v>2011.4207803329416</v>
      </c>
      <c r="P80" s="6"/>
      <c r="Q80" s="21">
        <v>0</v>
      </c>
      <c r="R80" s="21">
        <v>11.048636148363229</v>
      </c>
      <c r="S80" s="21">
        <v>228.58035245199866</v>
      </c>
      <c r="T80" s="38">
        <v>2.5769399122185233E-2</v>
      </c>
    </row>
    <row r="81" spans="1:20" x14ac:dyDescent="0.25">
      <c r="A81" s="17" t="s">
        <v>262</v>
      </c>
      <c r="B81" s="8" t="s">
        <v>40</v>
      </c>
      <c r="C81" s="8" t="s">
        <v>61</v>
      </c>
      <c r="D81" s="8" t="str">
        <f t="shared" si="5"/>
        <v>Week_01-generic-cofi</v>
      </c>
      <c r="E81" s="8" t="str">
        <f t="shared" si="6"/>
        <v>FiFi-tv.fifi</v>
      </c>
      <c r="H81" s="18">
        <f t="shared" si="10"/>
        <v>4.1802592378385852E-3</v>
      </c>
      <c r="I81" s="6">
        <f t="shared" si="10"/>
        <v>3.15</v>
      </c>
      <c r="J81" s="6">
        <f t="shared" si="11"/>
        <v>84.453237241467946</v>
      </c>
      <c r="K81" s="18">
        <f t="shared" si="12"/>
        <v>0.65</v>
      </c>
      <c r="L81" s="35">
        <f>Data!BL15</f>
        <v>2011.4207803329416</v>
      </c>
      <c r="P81" s="6"/>
      <c r="Q81" s="21">
        <v>0</v>
      </c>
      <c r="R81" s="21">
        <v>224.96647385087854</v>
      </c>
      <c r="S81" s="21">
        <v>4328.150845374601</v>
      </c>
      <c r="T81" s="38">
        <v>0.35448852799411001</v>
      </c>
    </row>
    <row r="82" spans="1:20" x14ac:dyDescent="0.25">
      <c r="A82" s="17" t="s">
        <v>263</v>
      </c>
      <c r="B82" s="8" t="s">
        <v>40</v>
      </c>
      <c r="C82" s="8" t="s">
        <v>61</v>
      </c>
      <c r="D82" s="8" t="str">
        <f t="shared" si="5"/>
        <v>Week_02-generic-cofi</v>
      </c>
      <c r="E82" s="8" t="str">
        <f t="shared" si="6"/>
        <v>FiFi-tv.fifi</v>
      </c>
      <c r="H82" s="18">
        <f t="shared" si="10"/>
        <v>4.1802592378385852E-3</v>
      </c>
      <c r="I82" s="6">
        <f t="shared" si="10"/>
        <v>3.15</v>
      </c>
      <c r="J82" s="6">
        <f t="shared" si="11"/>
        <v>84.453237241467946</v>
      </c>
      <c r="K82" s="18">
        <f t="shared" si="12"/>
        <v>0.65</v>
      </c>
      <c r="L82" s="35">
        <f>Data!BL16</f>
        <v>1316.3689574269065</v>
      </c>
      <c r="P82" s="6"/>
      <c r="Q82" s="21">
        <v>0</v>
      </c>
      <c r="R82" s="21">
        <v>474.70020539918994</v>
      </c>
      <c r="S82" s="21">
        <v>8772.3724018612866</v>
      </c>
      <c r="T82" s="38">
        <v>0.59866291786787285</v>
      </c>
    </row>
    <row r="83" spans="1:20" x14ac:dyDescent="0.25">
      <c r="A83" s="17" t="s">
        <v>264</v>
      </c>
      <c r="B83" s="8" t="s">
        <v>40</v>
      </c>
      <c r="C83" s="8" t="s">
        <v>61</v>
      </c>
      <c r="D83" s="8" t="str">
        <f t="shared" si="5"/>
        <v>Week_03-generic-cofi</v>
      </c>
      <c r="E83" s="8" t="str">
        <f t="shared" si="6"/>
        <v>FiFi-tv.fifi</v>
      </c>
      <c r="H83" s="18">
        <f t="shared" si="10"/>
        <v>4.1802592378385852E-3</v>
      </c>
      <c r="I83" s="6">
        <f t="shared" si="10"/>
        <v>3.15</v>
      </c>
      <c r="J83" s="6">
        <f t="shared" si="11"/>
        <v>84.453237241467946</v>
      </c>
      <c r="K83" s="18">
        <f t="shared" si="12"/>
        <v>0.65</v>
      </c>
      <c r="L83" s="35">
        <f>Data!BL17</f>
        <v>1613.3688301958209</v>
      </c>
      <c r="P83" s="6"/>
      <c r="Q83" s="21">
        <v>0</v>
      </c>
      <c r="R83" s="21">
        <v>294.92866081102244</v>
      </c>
      <c r="S83" s="21">
        <v>6198.7454912676985</v>
      </c>
      <c r="T83" s="38">
        <v>0.49393124657106302</v>
      </c>
    </row>
    <row r="84" spans="1:20" x14ac:dyDescent="0.25">
      <c r="A84" s="17" t="s">
        <v>265</v>
      </c>
      <c r="B84" s="8" t="s">
        <v>40</v>
      </c>
      <c r="C84" s="8" t="s">
        <v>61</v>
      </c>
      <c r="D84" s="8" t="str">
        <f t="shared" si="5"/>
        <v>Week_04-generic-cofi</v>
      </c>
      <c r="E84" s="8" t="str">
        <f t="shared" si="6"/>
        <v>FiFi-tv.fifi</v>
      </c>
      <c r="H84" s="18">
        <f t="shared" si="10"/>
        <v>4.1802592378385852E-3</v>
      </c>
      <c r="I84" s="6">
        <f t="shared" si="10"/>
        <v>3.15</v>
      </c>
      <c r="J84" s="6">
        <f t="shared" si="11"/>
        <v>84.453237241467946</v>
      </c>
      <c r="K84" s="18">
        <f t="shared" si="12"/>
        <v>0.65</v>
      </c>
      <c r="L84" s="35">
        <f>Data!BL18</f>
        <v>1235.0682156437022</v>
      </c>
      <c r="P84" s="6"/>
      <c r="Q84" s="21">
        <v>0</v>
      </c>
      <c r="R84" s="21">
        <v>227.35937834251504</v>
      </c>
      <c r="S84" s="21">
        <v>5221.1476597640112</v>
      </c>
      <c r="T84" s="38">
        <v>0.52718206300914239</v>
      </c>
    </row>
    <row r="85" spans="1:20" x14ac:dyDescent="0.25">
      <c r="A85" s="17" t="s">
        <v>266</v>
      </c>
      <c r="B85" s="8" t="s">
        <v>40</v>
      </c>
      <c r="C85" s="8" t="s">
        <v>61</v>
      </c>
      <c r="D85" s="8" t="str">
        <f t="shared" si="5"/>
        <v>Week_05-generic-cofi</v>
      </c>
      <c r="E85" s="8" t="str">
        <f t="shared" si="6"/>
        <v>FiFi-tv.fifi</v>
      </c>
      <c r="H85" s="18">
        <f t="shared" si="10"/>
        <v>4.1802592378385852E-3</v>
      </c>
      <c r="I85" s="6">
        <f t="shared" si="10"/>
        <v>3.15</v>
      </c>
      <c r="J85" s="6">
        <f t="shared" si="11"/>
        <v>84.453237241467946</v>
      </c>
      <c r="K85" s="18">
        <f t="shared" si="12"/>
        <v>0.65</v>
      </c>
      <c r="L85" s="35">
        <f>Data!BL19</f>
        <v>1600.0804117994869</v>
      </c>
      <c r="P85" s="6"/>
      <c r="Q85" s="21">
        <v>0</v>
      </c>
      <c r="R85" s="21">
        <v>278.04314592417853</v>
      </c>
      <c r="S85" s="21">
        <v>5804.9896278555088</v>
      </c>
      <c r="T85" s="38">
        <v>0.465785368163671</v>
      </c>
    </row>
    <row r="86" spans="1:20" x14ac:dyDescent="0.25">
      <c r="A86" s="17" t="s">
        <v>267</v>
      </c>
      <c r="B86" s="8" t="s">
        <v>40</v>
      </c>
      <c r="C86" s="8" t="s">
        <v>61</v>
      </c>
      <c r="D86" s="8" t="str">
        <f t="shared" si="5"/>
        <v>Week_06-generic-cofi</v>
      </c>
      <c r="E86" s="8" t="str">
        <f t="shared" si="6"/>
        <v>FiFi-tv.fifi</v>
      </c>
      <c r="H86" s="18">
        <f t="shared" si="10"/>
        <v>4.1802592378385852E-3</v>
      </c>
      <c r="I86" s="6">
        <f t="shared" si="10"/>
        <v>3.15</v>
      </c>
      <c r="J86" s="6">
        <f t="shared" si="11"/>
        <v>84.453237241467946</v>
      </c>
      <c r="K86" s="18">
        <f t="shared" si="12"/>
        <v>0.65</v>
      </c>
      <c r="L86" s="35">
        <f>Data!BL20</f>
        <v>1560.3788617732253</v>
      </c>
      <c r="P86" s="6"/>
      <c r="Q86" s="21">
        <v>0</v>
      </c>
      <c r="R86" s="21">
        <v>258.08480208898055</v>
      </c>
      <c r="S86" s="21">
        <v>5393.906362079184</v>
      </c>
      <c r="T86" s="38">
        <v>0.42815310046386257</v>
      </c>
    </row>
    <row r="87" spans="1:20" x14ac:dyDescent="0.25">
      <c r="A87" s="17" t="s">
        <v>268</v>
      </c>
      <c r="B87" s="8" t="s">
        <v>40</v>
      </c>
      <c r="C87" s="8" t="s">
        <v>61</v>
      </c>
      <c r="D87" s="8" t="str">
        <f t="shared" si="5"/>
        <v>Week_07-generic-cofi</v>
      </c>
      <c r="E87" s="8" t="str">
        <f t="shared" si="6"/>
        <v>FiFi-tv.fifi</v>
      </c>
      <c r="H87" s="18">
        <f t="shared" si="10"/>
        <v>4.1802592378385852E-3</v>
      </c>
      <c r="I87" s="6">
        <f t="shared" si="10"/>
        <v>3.15</v>
      </c>
      <c r="J87" s="6">
        <f t="shared" si="11"/>
        <v>84.453237241467946</v>
      </c>
      <c r="K87" s="18">
        <f t="shared" si="12"/>
        <v>0.65</v>
      </c>
      <c r="L87" s="35">
        <f>Data!BL21</f>
        <v>1755.0704770950981</v>
      </c>
      <c r="P87" s="6"/>
      <c r="Q87" s="21">
        <v>0</v>
      </c>
      <c r="R87" s="21">
        <v>207.82166640026159</v>
      </c>
      <c r="S87" s="21">
        <v>5008.6747194228838</v>
      </c>
      <c r="T87" s="38">
        <v>0.50508166068110905</v>
      </c>
    </row>
    <row r="88" spans="1:20" x14ac:dyDescent="0.25">
      <c r="A88" s="17" t="s">
        <v>269</v>
      </c>
      <c r="B88" s="8" t="s">
        <v>40</v>
      </c>
      <c r="C88" s="8" t="s">
        <v>61</v>
      </c>
      <c r="D88" s="8" t="str">
        <f t="shared" si="5"/>
        <v>Week_08-generic-cofi</v>
      </c>
      <c r="E88" s="8" t="str">
        <f t="shared" si="6"/>
        <v>FiFi-tv.fifi</v>
      </c>
      <c r="H88" s="18">
        <f t="shared" si="10"/>
        <v>4.1802592378385852E-3</v>
      </c>
      <c r="I88" s="6">
        <f t="shared" si="10"/>
        <v>3.15</v>
      </c>
      <c r="J88" s="6">
        <f t="shared" si="11"/>
        <v>84.453237241467946</v>
      </c>
      <c r="K88" s="18">
        <f t="shared" si="12"/>
        <v>0.65</v>
      </c>
      <c r="L88" s="35">
        <f>Data!BL22</f>
        <v>1419.9591140658622</v>
      </c>
      <c r="P88" s="6"/>
      <c r="Q88" s="21">
        <v>0</v>
      </c>
      <c r="R88" s="21">
        <v>378.32730333363133</v>
      </c>
      <c r="S88" s="21">
        <v>7924.4054526905729</v>
      </c>
      <c r="T88" s="38">
        <v>0.5539274739256056</v>
      </c>
    </row>
    <row r="89" spans="1:20" x14ac:dyDescent="0.25">
      <c r="A89" s="17" t="s">
        <v>270</v>
      </c>
      <c r="B89" s="8" t="s">
        <v>40</v>
      </c>
      <c r="C89" s="8" t="s">
        <v>61</v>
      </c>
      <c r="D89" s="8" t="str">
        <f t="shared" si="5"/>
        <v>Week_09-generic-cofi</v>
      </c>
      <c r="E89" s="8" t="str">
        <f t="shared" si="6"/>
        <v>FiFi-tv.fifi</v>
      </c>
      <c r="H89" s="18">
        <f t="shared" si="10"/>
        <v>4.1802592378385852E-3</v>
      </c>
      <c r="I89" s="6">
        <f t="shared" si="10"/>
        <v>3.15</v>
      </c>
      <c r="J89" s="6">
        <f t="shared" si="11"/>
        <v>84.453237241467946</v>
      </c>
      <c r="K89" s="18">
        <f t="shared" si="12"/>
        <v>0.65</v>
      </c>
      <c r="L89" s="35">
        <f>Data!BL23</f>
        <v>1825.677908080751</v>
      </c>
      <c r="P89" s="6"/>
      <c r="Q89" s="21">
        <v>0</v>
      </c>
      <c r="R89" s="21">
        <v>280.2743450835784</v>
      </c>
      <c r="S89" s="21">
        <v>5778.5571953844646</v>
      </c>
      <c r="T89" s="38">
        <v>0.45003078598819279</v>
      </c>
    </row>
    <row r="90" spans="1:20" x14ac:dyDescent="0.25">
      <c r="A90" s="17" t="s">
        <v>249</v>
      </c>
      <c r="B90" s="8" t="s">
        <v>40</v>
      </c>
      <c r="C90" s="8" t="s">
        <v>61</v>
      </c>
      <c r="D90" s="8" t="str">
        <f t="shared" si="5"/>
        <v>Week_10-generic-cofi</v>
      </c>
      <c r="E90" s="8" t="str">
        <f t="shared" si="6"/>
        <v>FiFi-tv.fifi</v>
      </c>
      <c r="H90" s="18">
        <f t="shared" si="10"/>
        <v>4.1802592378385852E-3</v>
      </c>
      <c r="I90" s="6">
        <f t="shared" si="10"/>
        <v>3.15</v>
      </c>
      <c r="J90" s="6">
        <f t="shared" si="11"/>
        <v>84.453237241467946</v>
      </c>
      <c r="K90" s="18">
        <f t="shared" si="12"/>
        <v>0.65</v>
      </c>
      <c r="L90" s="35">
        <f>Data!BL24</f>
        <v>1504.6108258458892</v>
      </c>
      <c r="P90" s="6"/>
      <c r="Q90" s="21">
        <v>0</v>
      </c>
      <c r="R90" s="21">
        <v>323.65424275646137</v>
      </c>
      <c r="S90" s="21">
        <v>6776.330177751729</v>
      </c>
      <c r="T90" s="38">
        <v>0.51053114210824502</v>
      </c>
    </row>
    <row r="91" spans="1:20" x14ac:dyDescent="0.25">
      <c r="A91" s="17" t="s">
        <v>250</v>
      </c>
      <c r="B91" s="8" t="s">
        <v>40</v>
      </c>
      <c r="C91" s="8" t="s">
        <v>61</v>
      </c>
      <c r="D91" s="8" t="str">
        <f t="shared" si="5"/>
        <v>Week_11-generic-cofi</v>
      </c>
      <c r="E91" s="8" t="str">
        <f t="shared" si="6"/>
        <v>FiFi-tv.fifi</v>
      </c>
      <c r="H91" s="18">
        <f t="shared" si="10"/>
        <v>4.1802592378385852E-3</v>
      </c>
      <c r="I91" s="6">
        <f t="shared" si="10"/>
        <v>3.15</v>
      </c>
      <c r="J91" s="6">
        <f t="shared" si="11"/>
        <v>84.453237241467946</v>
      </c>
      <c r="K91" s="18">
        <f t="shared" si="12"/>
        <v>0.65</v>
      </c>
      <c r="L91" s="35">
        <f>Data!BL25</f>
        <v>1970.6821198758307</v>
      </c>
      <c r="P91" s="6"/>
      <c r="Q91" s="21">
        <v>0</v>
      </c>
      <c r="R91" s="21">
        <v>250.80938029692152</v>
      </c>
      <c r="S91" s="21">
        <v>5499.8490889123068</v>
      </c>
      <c r="T91" s="38">
        <v>0.46205670281931654</v>
      </c>
    </row>
    <row r="92" spans="1:20" x14ac:dyDescent="0.25">
      <c r="A92" s="17" t="s">
        <v>251</v>
      </c>
      <c r="B92" s="8" t="s">
        <v>40</v>
      </c>
      <c r="C92" s="8" t="s">
        <v>61</v>
      </c>
      <c r="D92" s="8" t="str">
        <f t="shared" si="5"/>
        <v>Week_12-generic-cofi</v>
      </c>
      <c r="E92" s="8" t="str">
        <f t="shared" si="6"/>
        <v>FiFi-tv.fifi</v>
      </c>
      <c r="H92" s="18">
        <f t="shared" si="10"/>
        <v>4.1802592378385852E-3</v>
      </c>
      <c r="I92" s="6">
        <f t="shared" si="10"/>
        <v>3.15</v>
      </c>
      <c r="J92" s="6">
        <f t="shared" si="11"/>
        <v>84.453237241467946</v>
      </c>
      <c r="K92" s="18">
        <f t="shared" si="12"/>
        <v>0.65</v>
      </c>
      <c r="L92" s="35">
        <f>Data!BL26</f>
        <v>1732.3697433913301</v>
      </c>
      <c r="P92" s="6"/>
      <c r="Q92" s="21">
        <v>0</v>
      </c>
      <c r="R92" s="21">
        <v>265.93479914803515</v>
      </c>
      <c r="S92" s="21">
        <v>5835.4270722523197</v>
      </c>
      <c r="T92" s="38">
        <v>0.47131145243166706</v>
      </c>
    </row>
    <row r="93" spans="1:20" x14ac:dyDescent="0.25">
      <c r="A93" s="17" t="s">
        <v>252</v>
      </c>
      <c r="B93" s="8" t="s">
        <v>40</v>
      </c>
      <c r="C93" s="8" t="s">
        <v>61</v>
      </c>
      <c r="D93" s="8" t="str">
        <f t="shared" si="5"/>
        <v>Week_13-generic-cofi</v>
      </c>
      <c r="E93" s="8" t="str">
        <f t="shared" si="6"/>
        <v>FiFi-tv.fifi</v>
      </c>
      <c r="H93" s="18">
        <f t="shared" si="10"/>
        <v>4.1802592378385852E-3</v>
      </c>
      <c r="I93" s="6">
        <f t="shared" si="10"/>
        <v>3.15</v>
      </c>
      <c r="J93" s="6">
        <f t="shared" si="11"/>
        <v>84.453237241467946</v>
      </c>
      <c r="K93" s="18">
        <f t="shared" si="12"/>
        <v>0.65</v>
      </c>
      <c r="L93" s="35">
        <f>Data!BL27</f>
        <v>2408.5300324575032</v>
      </c>
      <c r="P93" s="6"/>
      <c r="Q93" s="21">
        <v>0</v>
      </c>
      <c r="R93" s="21">
        <v>244.13276770958342</v>
      </c>
      <c r="S93" s="21">
        <v>5312.5189047806771</v>
      </c>
      <c r="T93" s="38">
        <v>0.43411186124861179</v>
      </c>
    </row>
    <row r="94" spans="1:20" x14ac:dyDescent="0.25">
      <c r="A94" s="17" t="s">
        <v>253</v>
      </c>
      <c r="B94" s="8" t="s">
        <v>40</v>
      </c>
      <c r="C94" s="8" t="s">
        <v>61</v>
      </c>
      <c r="D94" s="8" t="str">
        <f t="shared" si="5"/>
        <v>Week_14-generic-cofi</v>
      </c>
      <c r="E94" s="8" t="str">
        <f t="shared" si="6"/>
        <v>FiFi-tv.fifi</v>
      </c>
      <c r="H94" s="18">
        <f t="shared" si="10"/>
        <v>4.1802592378385852E-3</v>
      </c>
      <c r="I94" s="6">
        <f t="shared" si="10"/>
        <v>3.15</v>
      </c>
      <c r="J94" s="6">
        <f t="shared" si="11"/>
        <v>84.453237241467946</v>
      </c>
      <c r="K94" s="18">
        <f t="shared" si="12"/>
        <v>0.65</v>
      </c>
      <c r="L94" s="35">
        <f>Data!BL28</f>
        <v>1404.9358525229909</v>
      </c>
      <c r="P94" s="6"/>
      <c r="Q94" s="21">
        <v>0</v>
      </c>
      <c r="R94" s="21">
        <v>410.2122922074567</v>
      </c>
      <c r="S94" s="21">
        <v>8745.3713223508184</v>
      </c>
      <c r="T94" s="38">
        <v>0.5991112628486075</v>
      </c>
    </row>
    <row r="95" spans="1:20" x14ac:dyDescent="0.25">
      <c r="A95" s="17" t="s">
        <v>254</v>
      </c>
      <c r="B95" s="8" t="s">
        <v>40</v>
      </c>
      <c r="C95" s="8" t="s">
        <v>61</v>
      </c>
      <c r="D95" s="8" t="str">
        <f t="shared" si="5"/>
        <v>Week_15-generic-cofi</v>
      </c>
      <c r="E95" s="8" t="str">
        <f t="shared" si="6"/>
        <v>FiFi-tv.fifi</v>
      </c>
      <c r="H95" s="18">
        <f t="shared" si="10"/>
        <v>4.1802592378385852E-3</v>
      </c>
      <c r="I95" s="6">
        <f t="shared" si="10"/>
        <v>3.15</v>
      </c>
      <c r="J95" s="6">
        <f t="shared" si="11"/>
        <v>84.453237241467946</v>
      </c>
      <c r="K95" s="18">
        <f t="shared" si="12"/>
        <v>0.65</v>
      </c>
      <c r="L95" s="35">
        <f>Data!BL29</f>
        <v>2118.2218837134515</v>
      </c>
      <c r="P95" s="6"/>
      <c r="Q95" s="21">
        <v>0</v>
      </c>
      <c r="R95" s="21">
        <v>222.34856357778202</v>
      </c>
      <c r="S95" s="21">
        <v>4838.1744088367523</v>
      </c>
      <c r="T95" s="38">
        <v>0.44796640821025668</v>
      </c>
    </row>
    <row r="96" spans="1:20" x14ac:dyDescent="0.25">
      <c r="A96" s="17" t="s">
        <v>255</v>
      </c>
      <c r="B96" s="8" t="s">
        <v>40</v>
      </c>
      <c r="C96" s="8" t="s">
        <v>61</v>
      </c>
      <c r="D96" s="8" t="str">
        <f t="shared" si="5"/>
        <v>Week_16-generic-cofi</v>
      </c>
      <c r="E96" s="8" t="str">
        <f t="shared" si="6"/>
        <v>FiFi-tv.fifi</v>
      </c>
      <c r="H96" s="18">
        <f t="shared" si="10"/>
        <v>4.1802592378385852E-3</v>
      </c>
      <c r="I96" s="6">
        <f t="shared" si="10"/>
        <v>3.15</v>
      </c>
      <c r="J96" s="6">
        <f t="shared" si="11"/>
        <v>84.453237241467946</v>
      </c>
      <c r="K96" s="18">
        <f t="shared" si="12"/>
        <v>0.65</v>
      </c>
      <c r="L96" s="35">
        <f>Data!BL30</f>
        <v>1867.8014293073777</v>
      </c>
      <c r="P96" s="6"/>
      <c r="Q96" s="21">
        <v>0</v>
      </c>
      <c r="R96" s="21">
        <v>336.45634406815282</v>
      </c>
      <c r="S96" s="21">
        <v>6545.8096090975923</v>
      </c>
      <c r="T96" s="38">
        <v>0.45276234199615628</v>
      </c>
    </row>
    <row r="97" spans="1:20" x14ac:dyDescent="0.25">
      <c r="A97" s="17" t="s">
        <v>256</v>
      </c>
      <c r="B97" s="8" t="s">
        <v>40</v>
      </c>
      <c r="C97" s="8" t="s">
        <v>61</v>
      </c>
      <c r="D97" s="8" t="str">
        <f t="shared" si="5"/>
        <v>Week_17-generic-cofi</v>
      </c>
      <c r="E97" s="8" t="str">
        <f t="shared" si="6"/>
        <v>FiFi-tv.fifi</v>
      </c>
      <c r="H97" s="18">
        <f t="shared" si="10"/>
        <v>4.1802592378385852E-3</v>
      </c>
      <c r="I97" s="6">
        <f t="shared" si="10"/>
        <v>3.15</v>
      </c>
      <c r="J97" s="6">
        <f t="shared" si="11"/>
        <v>84.453237241467946</v>
      </c>
      <c r="K97" s="18">
        <f t="shared" si="12"/>
        <v>0.65</v>
      </c>
      <c r="L97" s="35">
        <f>Data!BL31</f>
        <v>2118.2218837134515</v>
      </c>
      <c r="P97" s="6"/>
      <c r="Q97" s="21">
        <v>0</v>
      </c>
      <c r="R97" s="21">
        <v>219.82585258756768</v>
      </c>
      <c r="S97" s="21">
        <v>4474.7868705173669</v>
      </c>
      <c r="T97" s="38">
        <v>0.33729933867353323</v>
      </c>
    </row>
    <row r="98" spans="1:20" x14ac:dyDescent="0.25">
      <c r="A98" s="17" t="s">
        <v>257</v>
      </c>
      <c r="B98" s="8" t="s">
        <v>40</v>
      </c>
      <c r="C98" s="8" t="s">
        <v>61</v>
      </c>
      <c r="D98" s="8" t="str">
        <f t="shared" si="5"/>
        <v>Week_18-generic-cofi</v>
      </c>
      <c r="E98" s="8" t="str">
        <f t="shared" si="6"/>
        <v>FiFi-tv.fifi</v>
      </c>
      <c r="H98" s="18">
        <f t="shared" si="10"/>
        <v>4.1802592378385852E-3</v>
      </c>
      <c r="I98" s="6">
        <f t="shared" si="10"/>
        <v>3.15</v>
      </c>
      <c r="J98" s="6">
        <f t="shared" si="11"/>
        <v>84.453237241467946</v>
      </c>
      <c r="K98" s="18">
        <f t="shared" si="12"/>
        <v>0.65</v>
      </c>
      <c r="L98" s="35">
        <f>Data!BL32</f>
        <v>2118.2218837134515</v>
      </c>
      <c r="P98" s="6"/>
      <c r="Q98" s="21">
        <v>0</v>
      </c>
      <c r="R98" s="21">
        <v>95.410338759461183</v>
      </c>
      <c r="S98" s="21">
        <v>2315.1739532010924</v>
      </c>
      <c r="T98" s="38">
        <v>0.23465665073271158</v>
      </c>
    </row>
    <row r="99" spans="1:20" x14ac:dyDescent="0.25">
      <c r="A99" s="17" t="s">
        <v>258</v>
      </c>
      <c r="B99" s="8" t="s">
        <v>40</v>
      </c>
      <c r="C99" s="8" t="s">
        <v>61</v>
      </c>
      <c r="D99" s="8" t="str">
        <f t="shared" si="5"/>
        <v>Week_19-generic-cofi</v>
      </c>
      <c r="E99" s="8" t="str">
        <f t="shared" si="6"/>
        <v>FiFi-tv.fifi</v>
      </c>
      <c r="H99" s="18">
        <f t="shared" si="10"/>
        <v>4.1802592378385852E-3</v>
      </c>
      <c r="I99" s="6">
        <f t="shared" si="10"/>
        <v>3.15</v>
      </c>
      <c r="J99" s="6">
        <f t="shared" si="11"/>
        <v>84.453237241467946</v>
      </c>
      <c r="K99" s="18">
        <f t="shared" si="12"/>
        <v>0.65</v>
      </c>
      <c r="L99" s="35">
        <f>Data!BL33</f>
        <v>2136.0220676102031</v>
      </c>
      <c r="P99" s="6"/>
      <c r="Q99" s="21">
        <v>0</v>
      </c>
      <c r="R99" s="21">
        <v>193.27247403483369</v>
      </c>
      <c r="S99" s="21">
        <v>4561.5776521575954</v>
      </c>
      <c r="T99" s="38">
        <v>0.47461052539221238</v>
      </c>
    </row>
    <row r="100" spans="1:20" x14ac:dyDescent="0.25">
      <c r="A100" s="17" t="s">
        <v>259</v>
      </c>
      <c r="B100" s="8" t="s">
        <v>40</v>
      </c>
      <c r="C100" s="8" t="s">
        <v>61</v>
      </c>
      <c r="D100" s="8" t="str">
        <f t="shared" si="5"/>
        <v>Week_20-generic-cofi</v>
      </c>
      <c r="E100" s="8" t="str">
        <f t="shared" si="6"/>
        <v>FiFi-tv.fifi</v>
      </c>
      <c r="H100" s="18">
        <f t="shared" si="10"/>
        <v>4.1802592378385852E-3</v>
      </c>
      <c r="I100" s="6">
        <f t="shared" si="10"/>
        <v>3.15</v>
      </c>
      <c r="J100" s="6">
        <f t="shared" si="11"/>
        <v>84.453237241467946</v>
      </c>
      <c r="K100" s="18">
        <f t="shared" si="12"/>
        <v>0.65</v>
      </c>
      <c r="L100" s="35">
        <f>Data!BL34</f>
        <v>2136.0220676102031</v>
      </c>
      <c r="P100" s="6"/>
      <c r="Q100" s="21">
        <v>0</v>
      </c>
      <c r="R100" s="21">
        <v>217.46119129445418</v>
      </c>
      <c r="S100" s="21">
        <v>4350.1549461920349</v>
      </c>
      <c r="T100" s="38">
        <v>0.34186817960357208</v>
      </c>
    </row>
    <row r="101" spans="1:20" x14ac:dyDescent="0.25">
      <c r="A101" s="17" t="s">
        <v>260</v>
      </c>
      <c r="B101" s="8" t="s">
        <v>40</v>
      </c>
      <c r="C101" s="8" t="s">
        <v>61</v>
      </c>
      <c r="D101" s="8" t="str">
        <f t="shared" si="5"/>
        <v>Week_21-generic-cofi</v>
      </c>
      <c r="E101" s="8" t="str">
        <f t="shared" si="6"/>
        <v>FiFi-tv.fifi</v>
      </c>
      <c r="H101" s="18">
        <f t="shared" si="10"/>
        <v>4.1802592378385852E-3</v>
      </c>
      <c r="I101" s="6">
        <f t="shared" si="10"/>
        <v>3.15</v>
      </c>
      <c r="J101" s="6">
        <f t="shared" si="11"/>
        <v>84.453237241467946</v>
      </c>
      <c r="K101" s="18">
        <f t="shared" si="12"/>
        <v>0.65</v>
      </c>
      <c r="L101" s="35">
        <f>Data!BL35</f>
        <v>2136.0220676102031</v>
      </c>
      <c r="P101" s="6"/>
      <c r="Q101" s="21">
        <v>0</v>
      </c>
      <c r="R101" s="21">
        <v>144.42846551060083</v>
      </c>
      <c r="S101" s="21">
        <v>2970.3003242260133</v>
      </c>
      <c r="T101" s="38">
        <v>0.23809051870408315</v>
      </c>
    </row>
    <row r="102" spans="1:20" x14ac:dyDescent="0.25">
      <c r="A102" s="17" t="s">
        <v>261</v>
      </c>
      <c r="B102" s="8" t="s">
        <v>40</v>
      </c>
      <c r="C102" s="8" t="s">
        <v>61</v>
      </c>
      <c r="D102" s="8" t="str">
        <f t="shared" si="5"/>
        <v>Week_22-generic-cofi</v>
      </c>
      <c r="E102" s="8" t="str">
        <f t="shared" si="6"/>
        <v>FiFi-tv.fifi</v>
      </c>
      <c r="H102" s="18">
        <f t="shared" si="10"/>
        <v>4.1802592378385852E-3</v>
      </c>
      <c r="I102" s="6">
        <f t="shared" si="10"/>
        <v>3.15</v>
      </c>
      <c r="J102" s="6">
        <f t="shared" si="11"/>
        <v>84.453237241467946</v>
      </c>
      <c r="K102" s="18">
        <f t="shared" si="12"/>
        <v>0.65</v>
      </c>
      <c r="L102" s="35">
        <f>Data!BL36</f>
        <v>2136.0220676102031</v>
      </c>
      <c r="P102" s="6"/>
      <c r="Q102" s="21">
        <v>0</v>
      </c>
      <c r="R102" s="21">
        <v>110.3911157720805</v>
      </c>
      <c r="S102" s="21">
        <v>2252.8509659887291</v>
      </c>
      <c r="T102" s="38">
        <v>0.18525577775711111</v>
      </c>
    </row>
    <row r="103" spans="1:20" x14ac:dyDescent="0.25">
      <c r="A103" s="17" t="s">
        <v>278</v>
      </c>
      <c r="B103" s="8" t="s">
        <v>40</v>
      </c>
      <c r="C103" s="8" t="s">
        <v>61</v>
      </c>
      <c r="D103" s="8" t="str">
        <f t="shared" si="5"/>
        <v>Week_23-generic-cofi</v>
      </c>
      <c r="E103" s="8" t="str">
        <f t="shared" si="6"/>
        <v>FiFi-tv.fifi</v>
      </c>
      <c r="H103" s="18">
        <f t="shared" si="10"/>
        <v>4.1802592378385852E-3</v>
      </c>
      <c r="I103" s="6">
        <f t="shared" si="10"/>
        <v>3.15</v>
      </c>
      <c r="J103" s="6">
        <f t="shared" si="11"/>
        <v>84.453237241467946</v>
      </c>
      <c r="K103" s="18">
        <f t="shared" si="12"/>
        <v>0.65</v>
      </c>
      <c r="L103" s="35">
        <f>Data!BL37</f>
        <v>1441.8148956368873</v>
      </c>
      <c r="P103" s="6"/>
      <c r="Q103" s="21">
        <v>0</v>
      </c>
      <c r="R103" s="21">
        <v>133.27478357904681</v>
      </c>
      <c r="S103" s="21">
        <v>3120.0322176622735</v>
      </c>
      <c r="T103" s="38">
        <v>0.35483894066920352</v>
      </c>
    </row>
    <row r="104" spans="1:20" x14ac:dyDescent="0.25">
      <c r="A104" s="17" t="s">
        <v>279</v>
      </c>
      <c r="B104" s="8" t="s">
        <v>40</v>
      </c>
      <c r="C104" s="8" t="s">
        <v>61</v>
      </c>
      <c r="D104" s="8" t="str">
        <f t="shared" si="5"/>
        <v>Week_24-generic-cofi</v>
      </c>
      <c r="E104" s="8" t="str">
        <f t="shared" si="6"/>
        <v>FiFi-tv.fifi</v>
      </c>
      <c r="H104" s="18">
        <f t="shared" si="10"/>
        <v>4.1802592378385852E-3</v>
      </c>
      <c r="I104" s="6">
        <f t="shared" si="10"/>
        <v>3.15</v>
      </c>
      <c r="J104" s="6">
        <f t="shared" si="11"/>
        <v>84.453237241467946</v>
      </c>
      <c r="K104" s="18">
        <f t="shared" si="12"/>
        <v>0.65</v>
      </c>
      <c r="L104" s="35">
        <f>Data!BL38</f>
        <v>1441.8148956368873</v>
      </c>
      <c r="P104" s="6"/>
      <c r="Q104" s="21">
        <v>0</v>
      </c>
      <c r="R104" s="21">
        <v>229.01994676843617</v>
      </c>
      <c r="S104" s="21">
        <v>5025.5667160107041</v>
      </c>
      <c r="T104" s="38">
        <v>0.53381808740797621</v>
      </c>
    </row>
    <row r="105" spans="1:20" x14ac:dyDescent="0.25">
      <c r="A105" s="17" t="s">
        <v>280</v>
      </c>
      <c r="B105" s="8" t="s">
        <v>40</v>
      </c>
      <c r="C105" s="8" t="s">
        <v>61</v>
      </c>
      <c r="D105" s="8" t="str">
        <f t="shared" si="5"/>
        <v>Week_25-generic-cofi</v>
      </c>
      <c r="E105" s="8" t="str">
        <f t="shared" si="6"/>
        <v>FiFi-tv.fifi</v>
      </c>
      <c r="H105" s="18">
        <f t="shared" si="10"/>
        <v>4.1802592378385852E-3</v>
      </c>
      <c r="I105" s="6">
        <f t="shared" si="10"/>
        <v>3.15</v>
      </c>
      <c r="J105" s="6">
        <f t="shared" si="11"/>
        <v>84.453237241467946</v>
      </c>
      <c r="K105" s="18">
        <f t="shared" si="12"/>
        <v>0.65</v>
      </c>
      <c r="L105" s="35">
        <f>Data!BL39</f>
        <v>1441.8148956368873</v>
      </c>
      <c r="P105" s="6"/>
      <c r="Q105" s="21">
        <v>0</v>
      </c>
      <c r="R105" s="21">
        <v>171.13470651941611</v>
      </c>
      <c r="S105" s="21">
        <v>3720.4109336343404</v>
      </c>
      <c r="T105" s="38">
        <v>0.40833237678153911</v>
      </c>
    </row>
    <row r="106" spans="1:20" x14ac:dyDescent="0.25">
      <c r="A106" s="17" t="s">
        <v>281</v>
      </c>
      <c r="B106" s="8" t="s">
        <v>40</v>
      </c>
      <c r="C106" s="8" t="s">
        <v>61</v>
      </c>
      <c r="D106" s="8" t="str">
        <f t="shared" si="5"/>
        <v>Week_26-generic-cofi</v>
      </c>
      <c r="E106" s="8" t="str">
        <f t="shared" si="6"/>
        <v>FiFi-tv.fifi</v>
      </c>
      <c r="H106" s="18">
        <f t="shared" si="10"/>
        <v>4.1802592378385852E-3</v>
      </c>
      <c r="I106" s="6">
        <f t="shared" si="10"/>
        <v>3.15</v>
      </c>
      <c r="J106" s="6">
        <f t="shared" si="11"/>
        <v>84.453237241467946</v>
      </c>
      <c r="K106" s="18">
        <f t="shared" si="12"/>
        <v>0.65</v>
      </c>
      <c r="L106" s="35">
        <f>Data!BL40</f>
        <v>1441.8148956368873</v>
      </c>
      <c r="P106" s="6"/>
      <c r="Q106" s="21">
        <v>0</v>
      </c>
      <c r="R106" s="21">
        <v>212.32342413754535</v>
      </c>
      <c r="S106" s="21">
        <v>4191.0745817439201</v>
      </c>
      <c r="T106" s="38">
        <v>0.37331918400257269</v>
      </c>
    </row>
    <row r="107" spans="1:20" x14ac:dyDescent="0.25">
      <c r="A107" s="17" t="s">
        <v>282</v>
      </c>
      <c r="B107" s="8" t="s">
        <v>40</v>
      </c>
      <c r="C107" s="8" t="s">
        <v>61</v>
      </c>
      <c r="D107" s="8" t="str">
        <f t="shared" si="5"/>
        <v>Week_27-generic-cofi</v>
      </c>
      <c r="E107" s="8" t="str">
        <f t="shared" si="6"/>
        <v>FiFi-tv.fifi</v>
      </c>
      <c r="H107" s="18">
        <f t="shared" si="10"/>
        <v>4.1802592378385852E-3</v>
      </c>
      <c r="I107" s="6">
        <f t="shared" si="10"/>
        <v>3.15</v>
      </c>
      <c r="J107" s="6">
        <f t="shared" si="11"/>
        <v>84.453237241467946</v>
      </c>
      <c r="K107" s="18">
        <f t="shared" si="12"/>
        <v>0.65</v>
      </c>
      <c r="L107" s="35">
        <f>Data!BL41</f>
        <v>1441.8148956368873</v>
      </c>
      <c r="P107" s="6"/>
      <c r="Q107" s="21">
        <v>0</v>
      </c>
      <c r="R107" s="21">
        <v>239.36979353682048</v>
      </c>
      <c r="S107" s="21">
        <v>5046.2229864917617</v>
      </c>
      <c r="T107" s="38">
        <v>0.47713138546037814</v>
      </c>
    </row>
    <row r="108" spans="1:20" x14ac:dyDescent="0.25">
      <c r="A108" s="17" t="s">
        <v>283</v>
      </c>
      <c r="B108" s="8" t="s">
        <v>40</v>
      </c>
      <c r="C108" s="8" t="s">
        <v>61</v>
      </c>
      <c r="D108" s="8" t="str">
        <f t="shared" si="5"/>
        <v>Week_28-generic-cofi</v>
      </c>
      <c r="E108" s="8" t="str">
        <f t="shared" si="6"/>
        <v>FiFi-tv.fifi</v>
      </c>
      <c r="H108" s="18">
        <f t="shared" si="10"/>
        <v>4.1802592378385852E-3</v>
      </c>
      <c r="I108" s="6">
        <f t="shared" si="10"/>
        <v>3.15</v>
      </c>
      <c r="J108" s="6">
        <f t="shared" si="11"/>
        <v>84.453237241467946</v>
      </c>
      <c r="K108" s="18">
        <f t="shared" si="12"/>
        <v>0.65</v>
      </c>
      <c r="L108" s="35">
        <f>Data!BL42</f>
        <v>1281.6132405661219</v>
      </c>
      <c r="P108" s="6"/>
      <c r="Q108" s="21">
        <v>0</v>
      </c>
      <c r="R108" s="21">
        <v>272.45068174594087</v>
      </c>
      <c r="S108" s="21">
        <v>5783.1195825680907</v>
      </c>
      <c r="T108" s="38">
        <v>0.55769209337429371</v>
      </c>
    </row>
    <row r="109" spans="1:20" x14ac:dyDescent="0.25">
      <c r="A109" s="17" t="s">
        <v>284</v>
      </c>
      <c r="B109" s="8" t="s">
        <v>40</v>
      </c>
      <c r="C109" s="8" t="s">
        <v>61</v>
      </c>
      <c r="D109" s="8" t="str">
        <f t="shared" si="5"/>
        <v>Week_29-generic-cofi</v>
      </c>
      <c r="E109" s="8" t="str">
        <f t="shared" si="6"/>
        <v>FiFi-tv.fifi</v>
      </c>
      <c r="H109" s="18">
        <f t="shared" si="10"/>
        <v>4.1802592378385852E-3</v>
      </c>
      <c r="I109" s="6">
        <f t="shared" si="10"/>
        <v>3.15</v>
      </c>
      <c r="J109" s="6">
        <f t="shared" si="11"/>
        <v>84.453237241467946</v>
      </c>
      <c r="K109" s="18">
        <f t="shared" si="12"/>
        <v>0.65</v>
      </c>
      <c r="L109" s="35">
        <f>Data!BL43</f>
        <v>1281.6132405661219</v>
      </c>
      <c r="P109" s="6"/>
      <c r="Q109" s="21">
        <v>0</v>
      </c>
      <c r="R109" s="21">
        <v>202.80148464638714</v>
      </c>
      <c r="S109" s="21">
        <v>4390.2309650054831</v>
      </c>
      <c r="T109" s="38">
        <v>0.44533930779025754</v>
      </c>
    </row>
    <row r="110" spans="1:20" x14ac:dyDescent="0.25">
      <c r="A110" s="17" t="s">
        <v>285</v>
      </c>
      <c r="B110" s="8" t="s">
        <v>40</v>
      </c>
      <c r="C110" s="8" t="s">
        <v>61</v>
      </c>
      <c r="D110" s="8" t="str">
        <f t="shared" si="5"/>
        <v>Week_30-generic-cofi</v>
      </c>
      <c r="E110" s="8" t="str">
        <f t="shared" si="6"/>
        <v>FiFi-tv.fifi</v>
      </c>
      <c r="H110" s="18">
        <f t="shared" si="10"/>
        <v>4.1802592378385852E-3</v>
      </c>
      <c r="I110" s="6">
        <f t="shared" si="10"/>
        <v>3.15</v>
      </c>
      <c r="J110" s="6">
        <f t="shared" si="11"/>
        <v>84.453237241467946</v>
      </c>
      <c r="K110" s="18">
        <f t="shared" si="12"/>
        <v>0.65</v>
      </c>
      <c r="L110" s="35">
        <f>Data!BL44</f>
        <v>1281.6132405661219</v>
      </c>
      <c r="P110" s="6"/>
      <c r="Q110" s="21">
        <v>0</v>
      </c>
      <c r="R110" s="21">
        <v>276.63500684037518</v>
      </c>
      <c r="S110" s="21">
        <v>5553.737427680685</v>
      </c>
      <c r="T110" s="38">
        <v>0.47355144830606111</v>
      </c>
    </row>
    <row r="111" spans="1:20" x14ac:dyDescent="0.25">
      <c r="A111" s="17" t="s">
        <v>286</v>
      </c>
      <c r="B111" s="8" t="s">
        <v>40</v>
      </c>
      <c r="C111" s="8" t="s">
        <v>61</v>
      </c>
      <c r="D111" s="8" t="str">
        <f t="shared" si="5"/>
        <v>Week_31-generic-cofi</v>
      </c>
      <c r="E111" s="8" t="str">
        <f t="shared" si="6"/>
        <v>FiFi-tv.fifi</v>
      </c>
      <c r="H111" s="18">
        <f t="shared" si="10"/>
        <v>4.1802592378385852E-3</v>
      </c>
      <c r="I111" s="6">
        <f t="shared" si="10"/>
        <v>3.15</v>
      </c>
      <c r="J111" s="6">
        <f t="shared" si="11"/>
        <v>84.453237241467946</v>
      </c>
      <c r="K111" s="18">
        <f t="shared" si="12"/>
        <v>0.65</v>
      </c>
      <c r="L111" s="35">
        <f>Data!BL45</f>
        <v>1679.6010050259222</v>
      </c>
      <c r="P111" s="6"/>
      <c r="Q111" s="21">
        <v>0</v>
      </c>
      <c r="R111" s="21">
        <v>195.98223688215032</v>
      </c>
      <c r="S111" s="21">
        <v>3968.570256305683</v>
      </c>
      <c r="T111" s="38">
        <v>0.36859501560214925</v>
      </c>
    </row>
    <row r="112" spans="1:20" x14ac:dyDescent="0.25">
      <c r="A112" s="17" t="s">
        <v>287</v>
      </c>
      <c r="B112" s="8" t="s">
        <v>40</v>
      </c>
      <c r="C112" s="8" t="s">
        <v>61</v>
      </c>
      <c r="D112" s="8" t="str">
        <f t="shared" si="5"/>
        <v>Week_32-generic-cofi</v>
      </c>
      <c r="E112" s="8" t="str">
        <f t="shared" si="6"/>
        <v>FiFi-tv.fifi</v>
      </c>
      <c r="H112" s="18">
        <f t="shared" si="10"/>
        <v>4.1802592378385852E-3</v>
      </c>
      <c r="I112" s="6">
        <f t="shared" si="10"/>
        <v>3.15</v>
      </c>
      <c r="J112" s="6">
        <f t="shared" si="11"/>
        <v>84.453237241467946</v>
      </c>
      <c r="K112" s="18">
        <f t="shared" si="12"/>
        <v>0.65</v>
      </c>
      <c r="L112" s="35">
        <f>Data!BL46</f>
        <v>1785.0855563801672</v>
      </c>
      <c r="P112" s="6"/>
      <c r="Q112" s="21">
        <v>0</v>
      </c>
      <c r="R112" s="21">
        <v>155.851657273782</v>
      </c>
      <c r="S112" s="21">
        <v>3452.2965467716194</v>
      </c>
      <c r="T112" s="38">
        <v>0.37674049300925161</v>
      </c>
    </row>
    <row r="113" spans="1:20" x14ac:dyDescent="0.25">
      <c r="A113" s="17" t="s">
        <v>288</v>
      </c>
      <c r="B113" s="8" t="s">
        <v>40</v>
      </c>
      <c r="C113" s="8" t="s">
        <v>61</v>
      </c>
      <c r="D113" s="8" t="str">
        <f t="shared" si="5"/>
        <v>Week_33-generic-cofi</v>
      </c>
      <c r="E113" s="8" t="str">
        <f t="shared" si="6"/>
        <v>FiFi-tv.fifi</v>
      </c>
      <c r="H113" s="18">
        <f t="shared" si="10"/>
        <v>4.1802592378385852E-3</v>
      </c>
      <c r="I113" s="6">
        <f t="shared" si="10"/>
        <v>3.15</v>
      </c>
      <c r="J113" s="6">
        <f t="shared" si="11"/>
        <v>84.453237241467946</v>
      </c>
      <c r="K113" s="18">
        <f t="shared" si="12"/>
        <v>0.65</v>
      </c>
      <c r="L113" s="35">
        <f>Data!BL47</f>
        <v>1690.7075426683041</v>
      </c>
      <c r="P113" s="6"/>
      <c r="Q113" s="21">
        <v>0</v>
      </c>
      <c r="R113" s="21">
        <v>219.61935446346985</v>
      </c>
      <c r="S113" s="21">
        <v>4307.0365302785931</v>
      </c>
      <c r="T113" s="38">
        <v>0.37460327136964555</v>
      </c>
    </row>
    <row r="114" spans="1:20" x14ac:dyDescent="0.25">
      <c r="A114" s="17" t="s">
        <v>289</v>
      </c>
      <c r="B114" s="8" t="s">
        <v>40</v>
      </c>
      <c r="C114" s="8" t="s">
        <v>61</v>
      </c>
      <c r="D114" s="8" t="str">
        <f t="shared" si="5"/>
        <v>Week_34-generic-cofi</v>
      </c>
      <c r="E114" s="8" t="str">
        <f t="shared" si="6"/>
        <v>FiFi-tv.fifi</v>
      </c>
      <c r="H114" s="18">
        <f t="shared" si="10"/>
        <v>4.1802592378385852E-3</v>
      </c>
      <c r="I114" s="6">
        <f t="shared" si="10"/>
        <v>3.15</v>
      </c>
      <c r="J114" s="6">
        <f t="shared" si="11"/>
        <v>84.453237241467946</v>
      </c>
      <c r="K114" s="18">
        <f t="shared" si="12"/>
        <v>0.65</v>
      </c>
      <c r="L114" s="35">
        <f>Data!BL48</f>
        <v>1640.0237687431245</v>
      </c>
      <c r="P114" s="6"/>
      <c r="Q114" s="21">
        <v>0</v>
      </c>
      <c r="R114" s="21">
        <v>228.06037141546321</v>
      </c>
      <c r="S114" s="21">
        <v>4660.8434056520782</v>
      </c>
      <c r="T114" s="38">
        <v>0.42330354440349327</v>
      </c>
    </row>
    <row r="115" spans="1:20" x14ac:dyDescent="0.25">
      <c r="A115" s="17" t="s">
        <v>290</v>
      </c>
      <c r="B115" s="8" t="s">
        <v>40</v>
      </c>
      <c r="C115" s="8" t="s">
        <v>61</v>
      </c>
      <c r="D115" s="8" t="str">
        <f t="shared" si="5"/>
        <v>Week_35-generic-cofi</v>
      </c>
      <c r="E115" s="8" t="str">
        <f t="shared" si="6"/>
        <v>FiFi-tv.fifi</v>
      </c>
      <c r="H115" s="18">
        <f t="shared" si="10"/>
        <v>4.1802592378385852E-3</v>
      </c>
      <c r="I115" s="6">
        <f t="shared" si="10"/>
        <v>3.15</v>
      </c>
      <c r="J115" s="6">
        <f t="shared" si="11"/>
        <v>84.453237241467946</v>
      </c>
      <c r="K115" s="18">
        <f t="shared" si="12"/>
        <v>0.65</v>
      </c>
      <c r="L115" s="35">
        <f>Data!BL49</f>
        <v>2090.1152728342267</v>
      </c>
      <c r="P115" s="6"/>
      <c r="Q115" s="21">
        <v>0</v>
      </c>
      <c r="R115" s="21">
        <v>170.25169624814316</v>
      </c>
      <c r="S115" s="21">
        <v>3494.5774772457648</v>
      </c>
      <c r="T115" s="38">
        <v>0.3007769548356144</v>
      </c>
    </row>
    <row r="116" spans="1:20" x14ac:dyDescent="0.25">
      <c r="A116" s="17" t="s">
        <v>291</v>
      </c>
      <c r="B116" s="8" t="s">
        <v>40</v>
      </c>
      <c r="C116" s="8" t="s">
        <v>61</v>
      </c>
      <c r="D116" s="8" t="str">
        <f t="shared" si="5"/>
        <v>Week_36-generic-cofi</v>
      </c>
      <c r="E116" s="8" t="str">
        <f t="shared" si="6"/>
        <v>FiFi-tv.fifi</v>
      </c>
      <c r="H116" s="18">
        <f t="shared" si="10"/>
        <v>4.1802592378385852E-3</v>
      </c>
      <c r="I116" s="6">
        <f t="shared" si="10"/>
        <v>3.15</v>
      </c>
      <c r="J116" s="6">
        <f t="shared" si="11"/>
        <v>84.453237241467946</v>
      </c>
      <c r="K116" s="18">
        <f t="shared" si="12"/>
        <v>0.65</v>
      </c>
      <c r="L116" s="35">
        <f>Data!BL50</f>
        <v>2828.7555777959278</v>
      </c>
      <c r="P116" s="6"/>
      <c r="Q116" s="21">
        <v>0</v>
      </c>
      <c r="R116" s="21">
        <v>114.24948328079864</v>
      </c>
      <c r="S116" s="21">
        <v>2312.0882257368175</v>
      </c>
      <c r="T116" s="38">
        <v>0.20749825576389391</v>
      </c>
    </row>
    <row r="117" spans="1:20" x14ac:dyDescent="0.25">
      <c r="A117" s="17" t="s">
        <v>292</v>
      </c>
      <c r="B117" s="8" t="s">
        <v>40</v>
      </c>
      <c r="C117" s="8" t="s">
        <v>61</v>
      </c>
      <c r="D117" s="8" t="str">
        <f t="shared" si="5"/>
        <v>Week_37-generic-cofi</v>
      </c>
      <c r="E117" s="8" t="str">
        <f t="shared" si="6"/>
        <v>FiFi-tv.fifi</v>
      </c>
      <c r="H117" s="18">
        <f t="shared" si="10"/>
        <v>4.1802592378385852E-3</v>
      </c>
      <c r="I117" s="6">
        <f t="shared" si="10"/>
        <v>3.15</v>
      </c>
      <c r="J117" s="6">
        <f t="shared" si="11"/>
        <v>84.453237241467946</v>
      </c>
      <c r="K117" s="18">
        <f t="shared" si="12"/>
        <v>0.65</v>
      </c>
      <c r="L117" s="35">
        <f>Data!BL51</f>
        <v>1922.1607123485817</v>
      </c>
      <c r="P117" s="6"/>
      <c r="Q117" s="21">
        <v>0</v>
      </c>
      <c r="R117" s="21">
        <v>148.06264728102278</v>
      </c>
      <c r="S117" s="21">
        <v>2984.1458736054219</v>
      </c>
      <c r="T117" s="38">
        <v>0.26274577701293678</v>
      </c>
    </row>
    <row r="118" spans="1:20" x14ac:dyDescent="0.25">
      <c r="A118" s="17" t="s">
        <v>293</v>
      </c>
      <c r="B118" s="8" t="s">
        <v>40</v>
      </c>
      <c r="C118" s="8" t="s">
        <v>61</v>
      </c>
      <c r="D118" s="8" t="str">
        <f t="shared" si="5"/>
        <v>Week_38-generic-cofi</v>
      </c>
      <c r="E118" s="8" t="str">
        <f t="shared" si="6"/>
        <v>FiFi-tv.fifi</v>
      </c>
      <c r="H118" s="18">
        <f t="shared" si="10"/>
        <v>4.1802592378385852E-3</v>
      </c>
      <c r="I118" s="6">
        <f t="shared" si="10"/>
        <v>3.15</v>
      </c>
      <c r="J118" s="6">
        <f t="shared" si="11"/>
        <v>84.453237241467946</v>
      </c>
      <c r="K118" s="18">
        <f t="shared" si="12"/>
        <v>0.65</v>
      </c>
      <c r="L118" s="35">
        <f>Data!BL52</f>
        <v>1655.1084423786397</v>
      </c>
      <c r="P118" s="6"/>
      <c r="Q118" s="21">
        <v>0</v>
      </c>
      <c r="R118" s="21">
        <v>225.47417249323536</v>
      </c>
      <c r="S118" s="21">
        <v>4515.4006652297612</v>
      </c>
      <c r="T118" s="38">
        <v>0.39067384284273987</v>
      </c>
    </row>
    <row r="119" spans="1:20" x14ac:dyDescent="0.25">
      <c r="A119" s="17" t="s">
        <v>294</v>
      </c>
      <c r="B119" s="8" t="s">
        <v>40</v>
      </c>
      <c r="C119" s="8" t="s">
        <v>61</v>
      </c>
      <c r="D119" s="8" t="str">
        <f t="shared" si="5"/>
        <v>Week_39-generic-cofi</v>
      </c>
      <c r="E119" s="8" t="str">
        <f t="shared" si="6"/>
        <v>FiFi-tv.fifi</v>
      </c>
      <c r="H119" s="18">
        <f t="shared" si="10"/>
        <v>4.1802592378385852E-3</v>
      </c>
      <c r="I119" s="6">
        <f t="shared" si="10"/>
        <v>3.15</v>
      </c>
      <c r="J119" s="6">
        <f t="shared" si="11"/>
        <v>84.453237241467946</v>
      </c>
      <c r="K119" s="18">
        <f t="shared" si="12"/>
        <v>0.65</v>
      </c>
      <c r="L119" s="35">
        <f>Data!BL53</f>
        <v>1978.6811625276007</v>
      </c>
      <c r="P119" s="6"/>
      <c r="Q119" s="21">
        <v>0</v>
      </c>
      <c r="R119" s="21">
        <v>234.14181169102383</v>
      </c>
      <c r="S119" s="21">
        <v>4678.0085751752149</v>
      </c>
      <c r="T119" s="38">
        <v>0.39989221254622997</v>
      </c>
    </row>
    <row r="120" spans="1:20" x14ac:dyDescent="0.25">
      <c r="A120" s="17" t="s">
        <v>295</v>
      </c>
      <c r="B120" s="8" t="s">
        <v>40</v>
      </c>
      <c r="C120" s="8" t="s">
        <v>61</v>
      </c>
      <c r="D120" s="8" t="str">
        <f t="shared" si="5"/>
        <v>Week_40-generic-cofi</v>
      </c>
      <c r="E120" s="8" t="str">
        <f t="shared" si="6"/>
        <v>FiFi-tv.fifi</v>
      </c>
      <c r="H120" s="18">
        <f t="shared" si="10"/>
        <v>4.1802592378385852E-3</v>
      </c>
      <c r="I120" s="6">
        <f t="shared" si="10"/>
        <v>3.15</v>
      </c>
      <c r="J120" s="6">
        <f t="shared" si="11"/>
        <v>84.453237241467946</v>
      </c>
      <c r="K120" s="18">
        <f t="shared" si="12"/>
        <v>0.65</v>
      </c>
      <c r="L120" s="35">
        <f>Data!BL54</f>
        <v>1830.26323436441</v>
      </c>
      <c r="P120" s="6"/>
      <c r="Q120" s="21">
        <v>0</v>
      </c>
      <c r="R120" s="21">
        <v>176.35216343616838</v>
      </c>
      <c r="S120" s="21">
        <v>3945.8744906798347</v>
      </c>
      <c r="T120" s="38">
        <v>0.41701092384105154</v>
      </c>
    </row>
    <row r="121" spans="1:20" x14ac:dyDescent="0.25">
      <c r="A121" s="17" t="s">
        <v>296</v>
      </c>
      <c r="B121" s="8" t="s">
        <v>40</v>
      </c>
      <c r="C121" s="8" t="s">
        <v>61</v>
      </c>
      <c r="D121" s="8" t="str">
        <f t="shared" si="5"/>
        <v>Week_41-generic-cofi</v>
      </c>
      <c r="E121" s="8" t="str">
        <f t="shared" si="6"/>
        <v>FiFi-tv.fifi</v>
      </c>
      <c r="H121" s="18">
        <f t="shared" si="10"/>
        <v>4.1802592378385852E-3</v>
      </c>
      <c r="I121" s="6">
        <f t="shared" si="10"/>
        <v>3.15</v>
      </c>
      <c r="J121" s="6">
        <f t="shared" si="11"/>
        <v>84.453237241467946</v>
      </c>
      <c r="K121" s="18">
        <f t="shared" si="12"/>
        <v>0.65</v>
      </c>
      <c r="L121" s="35">
        <f>Data!BL55</f>
        <v>1725.3903664173188</v>
      </c>
      <c r="P121" s="6"/>
      <c r="Q121" s="21">
        <v>0</v>
      </c>
      <c r="R121" s="21">
        <v>201.37686609151913</v>
      </c>
      <c r="S121" s="21">
        <v>3940.0224104367944</v>
      </c>
      <c r="T121" s="38">
        <v>0.32710126026808606</v>
      </c>
    </row>
    <row r="122" spans="1:20" x14ac:dyDescent="0.25">
      <c r="A122" s="17" t="s">
        <v>297</v>
      </c>
      <c r="B122" s="8" t="s">
        <v>40</v>
      </c>
      <c r="C122" s="8" t="s">
        <v>61</v>
      </c>
      <c r="D122" s="8" t="str">
        <f t="shared" si="5"/>
        <v>Week_42-generic-cofi</v>
      </c>
      <c r="E122" s="8" t="str">
        <f t="shared" si="6"/>
        <v>FiFi-tv.fifi</v>
      </c>
      <c r="H122" s="18">
        <f t="shared" si="10"/>
        <v>4.1802592378385852E-3</v>
      </c>
      <c r="I122" s="6">
        <f t="shared" si="10"/>
        <v>3.15</v>
      </c>
      <c r="J122" s="6">
        <f t="shared" si="11"/>
        <v>84.453237241467946</v>
      </c>
      <c r="K122" s="18">
        <f t="shared" si="12"/>
        <v>0.65</v>
      </c>
      <c r="L122" s="35">
        <f>Data!BL56</f>
        <v>1946.9834473517333</v>
      </c>
      <c r="P122" s="6"/>
      <c r="Q122" s="21">
        <v>0</v>
      </c>
      <c r="R122" s="21">
        <v>196.78518901747026</v>
      </c>
      <c r="S122" s="21">
        <v>3959.6492777533249</v>
      </c>
      <c r="T122" s="38">
        <v>0.33617765208157913</v>
      </c>
    </row>
    <row r="123" spans="1:20" x14ac:dyDescent="0.25">
      <c r="A123" s="17" t="s">
        <v>298</v>
      </c>
      <c r="B123" s="8" t="s">
        <v>40</v>
      </c>
      <c r="C123" s="8" t="s">
        <v>61</v>
      </c>
      <c r="D123" s="8" t="str">
        <f t="shared" si="5"/>
        <v>Week_43-generic-cofi</v>
      </c>
      <c r="E123" s="8" t="str">
        <f t="shared" si="6"/>
        <v>FiFi-tv.fifi</v>
      </c>
      <c r="H123" s="18">
        <f t="shared" si="10"/>
        <v>4.1802592378385852E-3</v>
      </c>
      <c r="I123" s="6">
        <f t="shared" si="10"/>
        <v>3.15</v>
      </c>
      <c r="J123" s="6">
        <f t="shared" si="11"/>
        <v>84.453237241467946</v>
      </c>
      <c r="K123" s="18">
        <f t="shared" si="12"/>
        <v>0.65</v>
      </c>
      <c r="L123" s="35">
        <f>Data!BL57</f>
        <v>1944.8608207636205</v>
      </c>
      <c r="P123" s="6"/>
      <c r="Q123" s="21">
        <v>0</v>
      </c>
      <c r="R123" s="21">
        <v>152.04387605820094</v>
      </c>
      <c r="S123" s="21">
        <v>3403.6216884199725</v>
      </c>
      <c r="T123" s="38">
        <v>0.34858910811606547</v>
      </c>
    </row>
    <row r="124" spans="1:20" x14ac:dyDescent="0.25">
      <c r="A124" s="17" t="s">
        <v>299</v>
      </c>
      <c r="B124" s="8" t="s">
        <v>40</v>
      </c>
      <c r="C124" s="8" t="s">
        <v>61</v>
      </c>
      <c r="D124" s="8" t="str">
        <f t="shared" si="5"/>
        <v>Week_44-generic-cofi</v>
      </c>
      <c r="E124" s="8" t="str">
        <f t="shared" si="6"/>
        <v>FiFi-tv.fifi</v>
      </c>
      <c r="H124" s="18">
        <f t="shared" si="10"/>
        <v>4.1802592378385852E-3</v>
      </c>
      <c r="I124" s="6">
        <f t="shared" si="10"/>
        <v>3.15</v>
      </c>
      <c r="J124" s="6">
        <f t="shared" si="11"/>
        <v>84.453237241467946</v>
      </c>
      <c r="K124" s="18">
        <f t="shared" si="12"/>
        <v>0.65</v>
      </c>
      <c r="L124" s="35">
        <f>Data!BL58</f>
        <v>2085.2620813272074</v>
      </c>
      <c r="P124" s="6"/>
      <c r="Q124" s="21">
        <v>0</v>
      </c>
      <c r="R124" s="21">
        <v>157.10357118142335</v>
      </c>
      <c r="S124" s="21">
        <v>3587.4897143272801</v>
      </c>
      <c r="T124" s="38">
        <v>0.36076936217095956</v>
      </c>
    </row>
    <row r="125" spans="1:20" x14ac:dyDescent="0.25">
      <c r="A125" s="17" t="s">
        <v>300</v>
      </c>
      <c r="B125" s="8" t="s">
        <v>40</v>
      </c>
      <c r="C125" s="8" t="s">
        <v>61</v>
      </c>
      <c r="D125" s="8" t="str">
        <f t="shared" si="5"/>
        <v>Week_45-generic-cofi</v>
      </c>
      <c r="E125" s="8" t="str">
        <f t="shared" si="6"/>
        <v>FiFi-tv.fifi</v>
      </c>
      <c r="H125" s="18">
        <f t="shared" si="10"/>
        <v>4.1802592378385852E-3</v>
      </c>
      <c r="I125" s="6">
        <f t="shared" si="10"/>
        <v>3.15</v>
      </c>
      <c r="J125" s="6">
        <f t="shared" si="11"/>
        <v>84.453237241467946</v>
      </c>
      <c r="K125" s="18">
        <f t="shared" si="12"/>
        <v>0.65</v>
      </c>
      <c r="L125" s="35">
        <f>Data!BL59</f>
        <v>1650.6523731634045</v>
      </c>
      <c r="P125" s="6"/>
      <c r="Q125" s="21">
        <v>0</v>
      </c>
      <c r="R125" s="21">
        <v>300.03393560082026</v>
      </c>
      <c r="S125" s="21">
        <v>5774.7334459681861</v>
      </c>
      <c r="T125" s="38">
        <v>0.42960682628874547</v>
      </c>
    </row>
    <row r="126" spans="1:20" x14ac:dyDescent="0.25">
      <c r="A126" s="17" t="s">
        <v>301</v>
      </c>
      <c r="B126" s="8" t="s">
        <v>40</v>
      </c>
      <c r="C126" s="8" t="s">
        <v>61</v>
      </c>
      <c r="D126" s="8" t="str">
        <f t="shared" si="5"/>
        <v>Week_46-generic-cofi</v>
      </c>
      <c r="E126" s="8" t="str">
        <f t="shared" si="6"/>
        <v>FiFi-tv.fifi</v>
      </c>
      <c r="H126" s="18">
        <f t="shared" si="10"/>
        <v>4.1802592378385852E-3</v>
      </c>
      <c r="I126" s="6">
        <f t="shared" si="10"/>
        <v>3.15</v>
      </c>
      <c r="J126" s="6">
        <f t="shared" si="11"/>
        <v>84.453237241467946</v>
      </c>
      <c r="K126" s="18">
        <f t="shared" si="12"/>
        <v>0.65</v>
      </c>
      <c r="L126" s="35">
        <f>Data!BL60</f>
        <v>1731.9975466831138</v>
      </c>
      <c r="P126" s="6"/>
      <c r="Q126" s="21">
        <v>0</v>
      </c>
      <c r="R126" s="21">
        <v>224.06396690633605</v>
      </c>
      <c r="S126" s="21">
        <v>4716.1388043060515</v>
      </c>
      <c r="T126" s="38">
        <v>0.39803294326879635</v>
      </c>
    </row>
    <row r="127" spans="1:20" x14ac:dyDescent="0.25">
      <c r="A127" s="17" t="s">
        <v>272</v>
      </c>
      <c r="B127" s="8" t="s">
        <v>40</v>
      </c>
      <c r="C127" s="8" t="s">
        <v>61</v>
      </c>
      <c r="D127" s="8" t="str">
        <f t="shared" si="5"/>
        <v>Week_47-generic-cofi</v>
      </c>
      <c r="E127" s="8" t="str">
        <f t="shared" si="6"/>
        <v>FiFi-tv.fifi</v>
      </c>
      <c r="H127" s="18">
        <f t="shared" si="10"/>
        <v>4.1802592378385852E-3</v>
      </c>
      <c r="I127" s="6">
        <f t="shared" si="10"/>
        <v>3.15</v>
      </c>
      <c r="J127" s="6">
        <f t="shared" si="11"/>
        <v>84.453237241467946</v>
      </c>
      <c r="K127" s="18">
        <f t="shared" si="12"/>
        <v>0.65</v>
      </c>
      <c r="L127" s="35">
        <f>Data!BL61</f>
        <v>2385.2246421647269</v>
      </c>
      <c r="P127" s="6"/>
      <c r="Q127" s="21">
        <v>0</v>
      </c>
      <c r="R127" s="21">
        <v>175.47351546890104</v>
      </c>
      <c r="S127" s="21">
        <v>3743.0005715488346</v>
      </c>
      <c r="T127" s="38">
        <v>0.34209773967404533</v>
      </c>
    </row>
    <row r="128" spans="1:20" x14ac:dyDescent="0.25">
      <c r="A128" s="17" t="s">
        <v>273</v>
      </c>
      <c r="B128" s="8" t="s">
        <v>40</v>
      </c>
      <c r="C128" s="8" t="s">
        <v>61</v>
      </c>
      <c r="D128" s="8" t="str">
        <f t="shared" si="5"/>
        <v>Week_48-generic-cofi</v>
      </c>
      <c r="E128" s="8" t="str">
        <f t="shared" si="6"/>
        <v>FiFi-tv.fifi</v>
      </c>
      <c r="H128" s="18">
        <f t="shared" si="10"/>
        <v>4.1802592378385852E-3</v>
      </c>
      <c r="I128" s="6">
        <f t="shared" si="10"/>
        <v>3.15</v>
      </c>
      <c r="J128" s="6">
        <f t="shared" si="11"/>
        <v>84.453237241467946</v>
      </c>
      <c r="K128" s="18">
        <f t="shared" si="12"/>
        <v>0.65</v>
      </c>
      <c r="L128" s="35">
        <f>Data!BL62</f>
        <v>2385.2246421647269</v>
      </c>
      <c r="P128" s="6"/>
      <c r="Q128" s="21">
        <v>0</v>
      </c>
      <c r="R128" s="21">
        <v>146.35624391164939</v>
      </c>
      <c r="S128" s="21">
        <v>3300.0690782070005</v>
      </c>
      <c r="T128" s="38">
        <v>0.33672304206242587</v>
      </c>
    </row>
    <row r="129" spans="1:20" x14ac:dyDescent="0.25">
      <c r="A129" s="17" t="s">
        <v>274</v>
      </c>
      <c r="B129" s="8" t="s">
        <v>40</v>
      </c>
      <c r="C129" s="8" t="s">
        <v>61</v>
      </c>
      <c r="D129" s="8" t="str">
        <f t="shared" si="5"/>
        <v>Week_49-generic-cofi</v>
      </c>
      <c r="E129" s="8" t="str">
        <f t="shared" si="6"/>
        <v>FiFi-tv.fifi</v>
      </c>
      <c r="H129" s="18">
        <f t="shared" si="10"/>
        <v>4.1802592378385852E-3</v>
      </c>
      <c r="I129" s="6">
        <f t="shared" si="10"/>
        <v>3.15</v>
      </c>
      <c r="J129" s="6">
        <f t="shared" si="11"/>
        <v>84.453237241467946</v>
      </c>
      <c r="K129" s="18">
        <f t="shared" si="12"/>
        <v>0.65</v>
      </c>
      <c r="L129" s="35">
        <f>Data!BL63</f>
        <v>2385.2246421647269</v>
      </c>
      <c r="P129" s="6"/>
      <c r="Q129" s="21">
        <v>0</v>
      </c>
      <c r="R129" s="21">
        <v>109.45373506280099</v>
      </c>
      <c r="S129" s="21">
        <v>2407.7545929384082</v>
      </c>
      <c r="T129" s="38">
        <v>0.23422410477326638</v>
      </c>
    </row>
    <row r="130" spans="1:20" x14ac:dyDescent="0.25">
      <c r="A130" s="17" t="s">
        <v>275</v>
      </c>
      <c r="B130" s="8" t="s">
        <v>40</v>
      </c>
      <c r="C130" s="8" t="s">
        <v>61</v>
      </c>
      <c r="D130" s="8" t="str">
        <f t="shared" si="5"/>
        <v>Week_50-generic-cofi</v>
      </c>
      <c r="E130" s="8" t="str">
        <f t="shared" si="6"/>
        <v>FiFi-tv.fifi</v>
      </c>
      <c r="H130" s="18">
        <f t="shared" si="10"/>
        <v>4.1802592378385852E-3</v>
      </c>
      <c r="I130" s="6">
        <f t="shared" si="10"/>
        <v>3.15</v>
      </c>
      <c r="J130" s="6">
        <f t="shared" si="11"/>
        <v>84.453237241467946</v>
      </c>
      <c r="K130" s="18">
        <f t="shared" si="12"/>
        <v>0.65</v>
      </c>
      <c r="L130" s="35">
        <f>Data!BL64</f>
        <v>2011.4207803329416</v>
      </c>
      <c r="P130" s="6"/>
      <c r="Q130" s="21">
        <v>0</v>
      </c>
      <c r="R130" s="21">
        <v>256.53163030004447</v>
      </c>
      <c r="S130" s="21">
        <v>4948.7487081209538</v>
      </c>
      <c r="T130" s="38">
        <v>0.3620766035230758</v>
      </c>
    </row>
    <row r="131" spans="1:20" x14ac:dyDescent="0.25">
      <c r="A131" s="17" t="s">
        <v>276</v>
      </c>
      <c r="B131" s="8" t="s">
        <v>40</v>
      </c>
      <c r="C131" s="8" t="s">
        <v>61</v>
      </c>
      <c r="D131" s="8" t="str">
        <f t="shared" si="5"/>
        <v>Week_51-generic-cofi</v>
      </c>
      <c r="E131" s="8" t="str">
        <f t="shared" si="6"/>
        <v>FiFi-tv.fifi</v>
      </c>
      <c r="H131" s="18">
        <f t="shared" si="10"/>
        <v>4.1802592378385852E-3</v>
      </c>
      <c r="I131" s="6">
        <f t="shared" si="10"/>
        <v>3.15</v>
      </c>
      <c r="J131" s="6">
        <f t="shared" si="11"/>
        <v>84.453237241467946</v>
      </c>
      <c r="K131" s="18">
        <f t="shared" si="12"/>
        <v>0.65</v>
      </c>
      <c r="L131" s="35">
        <f>Data!BL65</f>
        <v>2011.4207803329416</v>
      </c>
      <c r="P131" s="6"/>
      <c r="Q131" s="21">
        <v>0</v>
      </c>
      <c r="R131" s="21">
        <v>177.73890687424156</v>
      </c>
      <c r="S131" s="21">
        <v>4013.4101758637057</v>
      </c>
      <c r="T131" s="38">
        <v>0.40889199038996782</v>
      </c>
    </row>
    <row r="132" spans="1:20" x14ac:dyDescent="0.25">
      <c r="A132" s="17" t="s">
        <v>277</v>
      </c>
      <c r="B132" s="8" t="s">
        <v>40</v>
      </c>
      <c r="C132" s="8" t="s">
        <v>61</v>
      </c>
      <c r="D132" s="8" t="str">
        <f t="shared" si="5"/>
        <v>Week_52-generic-cofi</v>
      </c>
      <c r="E132" s="8" t="str">
        <f t="shared" si="6"/>
        <v>FiFi-tv.fifi</v>
      </c>
      <c r="H132" s="18">
        <f t="shared" si="10"/>
        <v>4.1802592378385852E-3</v>
      </c>
      <c r="I132" s="6">
        <f t="shared" si="10"/>
        <v>3.15</v>
      </c>
      <c r="J132" s="6">
        <f t="shared" si="11"/>
        <v>84.453237241467946</v>
      </c>
      <c r="K132" s="18">
        <f t="shared" si="12"/>
        <v>0.65</v>
      </c>
      <c r="L132" s="35">
        <f>Data!BL66</f>
        <v>2011.4207803329416</v>
      </c>
      <c r="P132" s="6"/>
      <c r="Q132" s="21">
        <v>0</v>
      </c>
      <c r="R132" s="21">
        <v>124.1096109970505</v>
      </c>
      <c r="S132" s="21">
        <v>2567.6489155260037</v>
      </c>
      <c r="T132" s="38">
        <v>0.28946831606504997</v>
      </c>
    </row>
    <row r="134" spans="1:20" x14ac:dyDescent="0.25">
      <c r="A134" s="16" t="s">
        <v>328</v>
      </c>
      <c r="B134" s="8" t="s">
        <v>40</v>
      </c>
      <c r="C134" s="8" t="s">
        <v>61</v>
      </c>
      <c r="D134" s="8" t="str">
        <f>A134&amp;"-generic-refi"</f>
        <v>Week_40_old-generic-refi</v>
      </c>
      <c r="E134" s="8" t="str">
        <f>IF(RIGHT(A134,3)="old","Initial",B134&amp;"-"&amp;C134)</f>
        <v>Initial</v>
      </c>
      <c r="H134" s="25">
        <f>SUMIFS(Data!N$2:N$48,Data!$L$2:$L$48,$C134,Data!$M$2:$M$48,RIGHT($D134,4))</f>
        <v>5.7091597585954825E-3</v>
      </c>
      <c r="I134" s="42">
        <f>VLOOKUP(C134,parms,8,FALSE)</f>
        <v>3.15</v>
      </c>
      <c r="J134" s="28">
        <f>SUMIFS(Data!O$2:O$48,Data!$L$2:$L$48,$C134,Data!$M$2:$M$48,RIGHT($D134,4))</f>
        <v>108.82230307802553</v>
      </c>
      <c r="K134" s="25">
        <f>SUMIFS(Data!Q$2:Q$48,Data!$L$2:$L$48,$C134,Data!$M$2:$M$48,RIGHT($D134,4))</f>
        <v>0.65</v>
      </c>
      <c r="L134" s="35">
        <f>Data!BL2</f>
        <v>1830.26323436441</v>
      </c>
      <c r="Q134" s="21">
        <v>0</v>
      </c>
      <c r="R134" s="21">
        <v>13.782772757963034</v>
      </c>
      <c r="S134" s="21">
        <v>215.58662980289716</v>
      </c>
      <c r="T134" s="38">
        <v>1.5164790255258742E-2</v>
      </c>
    </row>
    <row r="135" spans="1:20" x14ac:dyDescent="0.25">
      <c r="A135" s="16" t="s">
        <v>316</v>
      </c>
      <c r="B135" s="8" t="s">
        <v>40</v>
      </c>
      <c r="C135" s="8" t="s">
        <v>61</v>
      </c>
      <c r="D135" s="8" t="str">
        <f t="shared" ref="D135:D198" si="13">A135&amp;"-generic-refi"</f>
        <v>Week_41_old-generic-refi</v>
      </c>
      <c r="E135" s="8" t="str">
        <f t="shared" ref="E135:E198" si="14">IF(RIGHT(A135,3)="old","Initial",B135&amp;"-"&amp;C135)</f>
        <v>Initial</v>
      </c>
      <c r="H135" s="18">
        <f t="shared" ref="H135:I198" si="15">H134</f>
        <v>5.7091597585954825E-3</v>
      </c>
      <c r="I135" s="6">
        <f>I134</f>
        <v>3.15</v>
      </c>
      <c r="J135" s="6">
        <f t="shared" ref="J135:J198" si="16">J134</f>
        <v>108.82230307802553</v>
      </c>
      <c r="K135" s="18">
        <f t="shared" ref="K135:K198" si="17">K134</f>
        <v>0.65</v>
      </c>
      <c r="L135" s="35">
        <f>Data!BL3</f>
        <v>1725.3903664173188</v>
      </c>
      <c r="Q135" s="21">
        <v>0</v>
      </c>
      <c r="R135" s="21">
        <v>137.56529328698926</v>
      </c>
      <c r="S135" s="21">
        <v>1726.9817872051403</v>
      </c>
      <c r="T135" s="38">
        <v>8.3951826638922866E-2</v>
      </c>
    </row>
    <row r="136" spans="1:20" x14ac:dyDescent="0.25">
      <c r="A136" s="16" t="s">
        <v>317</v>
      </c>
      <c r="B136" s="8" t="s">
        <v>40</v>
      </c>
      <c r="C136" s="8" t="s">
        <v>61</v>
      </c>
      <c r="D136" s="8" t="str">
        <f t="shared" si="13"/>
        <v>Week_42_old-generic-refi</v>
      </c>
      <c r="E136" s="8" t="str">
        <f t="shared" si="14"/>
        <v>Initial</v>
      </c>
      <c r="H136" s="18">
        <f t="shared" si="15"/>
        <v>5.7091597585954825E-3</v>
      </c>
      <c r="I136" s="6">
        <f t="shared" si="15"/>
        <v>3.15</v>
      </c>
      <c r="J136" s="6">
        <f t="shared" si="16"/>
        <v>108.82230307802553</v>
      </c>
      <c r="K136" s="18">
        <f t="shared" si="17"/>
        <v>0.65</v>
      </c>
      <c r="L136" s="35">
        <f>Data!BL4</f>
        <v>1946.9834473517333</v>
      </c>
      <c r="Q136" s="21">
        <v>0</v>
      </c>
      <c r="R136" s="21">
        <v>83.458425751394941</v>
      </c>
      <c r="S136" s="21">
        <v>1107.4100015122121</v>
      </c>
      <c r="T136" s="38">
        <v>5.7168176187342601E-2</v>
      </c>
    </row>
    <row r="137" spans="1:20" x14ac:dyDescent="0.25">
      <c r="A137" s="16" t="s">
        <v>318</v>
      </c>
      <c r="B137" s="8" t="s">
        <v>40</v>
      </c>
      <c r="C137" s="8" t="s">
        <v>61</v>
      </c>
      <c r="D137" s="8" t="str">
        <f t="shared" si="13"/>
        <v>Week_43_old-generic-refi</v>
      </c>
      <c r="E137" s="8" t="str">
        <f t="shared" si="14"/>
        <v>Initial</v>
      </c>
      <c r="H137" s="18">
        <f t="shared" si="15"/>
        <v>5.7091597585954825E-3</v>
      </c>
      <c r="I137" s="6">
        <f t="shared" si="15"/>
        <v>3.15</v>
      </c>
      <c r="J137" s="6">
        <f t="shared" si="16"/>
        <v>108.82230307802553</v>
      </c>
      <c r="K137" s="18">
        <f t="shared" si="17"/>
        <v>0.65</v>
      </c>
      <c r="L137" s="35">
        <f>Data!BL5</f>
        <v>1944.8608207636205</v>
      </c>
      <c r="Q137" s="21">
        <v>0</v>
      </c>
      <c r="R137" s="21">
        <v>237.37788132917311</v>
      </c>
      <c r="S137" s="21">
        <v>3488.2975341114616</v>
      </c>
      <c r="T137" s="38">
        <v>0.2215562192995143</v>
      </c>
    </row>
    <row r="138" spans="1:20" x14ac:dyDescent="0.25">
      <c r="A138" s="16" t="s">
        <v>319</v>
      </c>
      <c r="B138" s="8" t="s">
        <v>40</v>
      </c>
      <c r="C138" s="8" t="s">
        <v>61</v>
      </c>
      <c r="D138" s="8" t="str">
        <f t="shared" si="13"/>
        <v>Week_44_old-generic-refi</v>
      </c>
      <c r="E138" s="8" t="str">
        <f t="shared" si="14"/>
        <v>Initial</v>
      </c>
      <c r="H138" s="18">
        <f t="shared" si="15"/>
        <v>5.7091597585954825E-3</v>
      </c>
      <c r="I138" s="6">
        <f t="shared" si="15"/>
        <v>3.15</v>
      </c>
      <c r="J138" s="6">
        <f t="shared" si="16"/>
        <v>108.82230307802553</v>
      </c>
      <c r="K138" s="18">
        <f t="shared" si="17"/>
        <v>0.65</v>
      </c>
      <c r="L138" s="35">
        <f>Data!BL6</f>
        <v>2085.2620813272074</v>
      </c>
      <c r="Q138" s="21">
        <v>0</v>
      </c>
      <c r="R138" s="21">
        <v>146.13919273591483</v>
      </c>
      <c r="S138" s="21">
        <v>2307.1632732376756</v>
      </c>
      <c r="T138" s="38">
        <v>0.15596468132907082</v>
      </c>
    </row>
    <row r="139" spans="1:20" x14ac:dyDescent="0.25">
      <c r="A139" s="16" t="s">
        <v>320</v>
      </c>
      <c r="B139" s="8" t="s">
        <v>40</v>
      </c>
      <c r="C139" s="8" t="s">
        <v>61</v>
      </c>
      <c r="D139" s="8" t="str">
        <f t="shared" si="13"/>
        <v>Week_45_old-generic-refi</v>
      </c>
      <c r="E139" s="8" t="str">
        <f t="shared" si="14"/>
        <v>Initial</v>
      </c>
      <c r="H139" s="18">
        <f t="shared" si="15"/>
        <v>5.7091597585954825E-3</v>
      </c>
      <c r="I139" s="6">
        <f t="shared" si="15"/>
        <v>3.15</v>
      </c>
      <c r="J139" s="6">
        <f t="shared" si="16"/>
        <v>108.82230307802553</v>
      </c>
      <c r="K139" s="18">
        <f t="shared" si="17"/>
        <v>0.65</v>
      </c>
      <c r="L139" s="35">
        <f>Data!BL7</f>
        <v>1650.6523731634045</v>
      </c>
      <c r="Q139" s="21">
        <v>0</v>
      </c>
      <c r="R139" s="21">
        <v>606.75096668603362</v>
      </c>
      <c r="S139" s="21">
        <v>7471.8427790694859</v>
      </c>
      <c r="T139" s="38">
        <v>0.3284235404022523</v>
      </c>
    </row>
    <row r="140" spans="1:20" x14ac:dyDescent="0.25">
      <c r="A140" s="16" t="s">
        <v>321</v>
      </c>
      <c r="B140" s="8" t="s">
        <v>40</v>
      </c>
      <c r="C140" s="8" t="s">
        <v>61</v>
      </c>
      <c r="D140" s="8" t="str">
        <f t="shared" si="13"/>
        <v>Week_46_old-generic-refi</v>
      </c>
      <c r="E140" s="8" t="str">
        <f t="shared" si="14"/>
        <v>Initial</v>
      </c>
      <c r="H140" s="18">
        <f t="shared" si="15"/>
        <v>5.7091597585954825E-3</v>
      </c>
      <c r="I140" s="6">
        <f t="shared" si="15"/>
        <v>3.15</v>
      </c>
      <c r="J140" s="6">
        <f t="shared" si="16"/>
        <v>108.82230307802553</v>
      </c>
      <c r="K140" s="18">
        <f t="shared" si="17"/>
        <v>0.65</v>
      </c>
      <c r="L140" s="35">
        <f>Data!BL8</f>
        <v>1731.9975466831138</v>
      </c>
      <c r="Q140" s="21">
        <v>0</v>
      </c>
      <c r="R140" s="21">
        <v>334.03427772291678</v>
      </c>
      <c r="S140" s="21">
        <v>4548.8941313843225</v>
      </c>
      <c r="T140" s="38">
        <v>0.23558569095517756</v>
      </c>
    </row>
    <row r="141" spans="1:20" x14ac:dyDescent="0.25">
      <c r="A141" s="16" t="s">
        <v>322</v>
      </c>
      <c r="B141" s="8" t="s">
        <v>40</v>
      </c>
      <c r="C141" s="8" t="s">
        <v>61</v>
      </c>
      <c r="D141" s="8" t="str">
        <f t="shared" si="13"/>
        <v>Week_47_old-generic-refi</v>
      </c>
      <c r="E141" s="8" t="str">
        <f t="shared" si="14"/>
        <v>Initial</v>
      </c>
      <c r="H141" s="18">
        <f t="shared" si="15"/>
        <v>5.7091597585954825E-3</v>
      </c>
      <c r="I141" s="6">
        <f t="shared" si="15"/>
        <v>3.15</v>
      </c>
      <c r="J141" s="6">
        <f t="shared" si="16"/>
        <v>108.82230307802553</v>
      </c>
      <c r="K141" s="18">
        <f t="shared" si="17"/>
        <v>0.65</v>
      </c>
      <c r="L141" s="35">
        <f>Data!BL9</f>
        <v>2385.2246421647269</v>
      </c>
      <c r="Q141" s="21">
        <v>0</v>
      </c>
      <c r="R141" s="21">
        <v>226.79249651554204</v>
      </c>
      <c r="S141" s="21">
        <v>3099.2328038887845</v>
      </c>
      <c r="T141" s="38">
        <v>0.16022348478538462</v>
      </c>
    </row>
    <row r="142" spans="1:20" x14ac:dyDescent="0.25">
      <c r="A142" s="16" t="s">
        <v>323</v>
      </c>
      <c r="B142" s="8" t="s">
        <v>40</v>
      </c>
      <c r="C142" s="8" t="s">
        <v>61</v>
      </c>
      <c r="D142" s="8" t="str">
        <f t="shared" si="13"/>
        <v>Week_48_old-generic-refi</v>
      </c>
      <c r="E142" s="8" t="str">
        <f t="shared" si="14"/>
        <v>Initial</v>
      </c>
      <c r="H142" s="18">
        <f t="shared" si="15"/>
        <v>5.7091597585954825E-3</v>
      </c>
      <c r="I142" s="6">
        <f t="shared" si="15"/>
        <v>3.15</v>
      </c>
      <c r="J142" s="6">
        <f t="shared" si="16"/>
        <v>108.82230307802553</v>
      </c>
      <c r="K142" s="18">
        <f t="shared" si="17"/>
        <v>0.65</v>
      </c>
      <c r="L142" s="35">
        <f>Data!BL10</f>
        <v>2385.2246421647269</v>
      </c>
      <c r="Q142" s="21">
        <v>0</v>
      </c>
      <c r="R142" s="21">
        <v>92.952266351109841</v>
      </c>
      <c r="S142" s="21">
        <v>1510.2907911221782</v>
      </c>
      <c r="T142" s="38">
        <v>0.10729817756148297</v>
      </c>
    </row>
    <row r="143" spans="1:20" x14ac:dyDescent="0.25">
      <c r="A143" s="16" t="s">
        <v>324</v>
      </c>
      <c r="B143" s="8" t="s">
        <v>40</v>
      </c>
      <c r="C143" s="8" t="s">
        <v>61</v>
      </c>
      <c r="D143" s="8" t="str">
        <f t="shared" si="13"/>
        <v>Week_49_old-generic-refi</v>
      </c>
      <c r="E143" s="8" t="str">
        <f t="shared" si="14"/>
        <v>Initial</v>
      </c>
      <c r="H143" s="18">
        <f t="shared" si="15"/>
        <v>5.7091597585954825E-3</v>
      </c>
      <c r="I143" s="6">
        <f t="shared" si="15"/>
        <v>3.15</v>
      </c>
      <c r="J143" s="6">
        <f t="shared" si="16"/>
        <v>108.82230307802553</v>
      </c>
      <c r="K143" s="18">
        <f t="shared" si="17"/>
        <v>0.65</v>
      </c>
      <c r="L143" s="35">
        <f>Data!BL11</f>
        <v>2385.2246421647269</v>
      </c>
      <c r="Q143" s="21">
        <v>0</v>
      </c>
      <c r="R143" s="21">
        <v>80.419422436585705</v>
      </c>
      <c r="S143" s="21">
        <v>1165.2719772205974</v>
      </c>
      <c r="T143" s="38">
        <v>7.1120937134590334E-2</v>
      </c>
    </row>
    <row r="144" spans="1:20" x14ac:dyDescent="0.25">
      <c r="A144" s="16" t="s">
        <v>325</v>
      </c>
      <c r="B144" s="8" t="s">
        <v>40</v>
      </c>
      <c r="C144" s="8" t="s">
        <v>61</v>
      </c>
      <c r="D144" s="8" t="str">
        <f t="shared" si="13"/>
        <v>Week_50_old-generic-refi</v>
      </c>
      <c r="E144" s="8" t="str">
        <f t="shared" si="14"/>
        <v>Initial</v>
      </c>
      <c r="H144" s="18">
        <f t="shared" si="15"/>
        <v>5.7091597585954825E-3</v>
      </c>
      <c r="I144" s="6">
        <f t="shared" si="15"/>
        <v>3.15</v>
      </c>
      <c r="J144" s="6">
        <f t="shared" si="16"/>
        <v>108.82230307802553</v>
      </c>
      <c r="K144" s="18">
        <f t="shared" si="17"/>
        <v>0.65</v>
      </c>
      <c r="L144" s="35">
        <f>Data!BL12</f>
        <v>2011.4207803329416</v>
      </c>
      <c r="Q144" s="21">
        <v>0</v>
      </c>
      <c r="R144" s="21">
        <v>73.777784063749394</v>
      </c>
      <c r="S144" s="21">
        <v>956.0251360027878</v>
      </c>
      <c r="T144" s="38">
        <v>4.6823200415274879E-2</v>
      </c>
    </row>
    <row r="145" spans="1:20" x14ac:dyDescent="0.25">
      <c r="A145" s="16" t="s">
        <v>326</v>
      </c>
      <c r="B145" s="8" t="s">
        <v>40</v>
      </c>
      <c r="C145" s="8" t="s">
        <v>61</v>
      </c>
      <c r="D145" s="8" t="str">
        <f t="shared" si="13"/>
        <v>Week_51_old-generic-refi</v>
      </c>
      <c r="E145" s="8" t="str">
        <f t="shared" si="14"/>
        <v>Initial</v>
      </c>
      <c r="H145" s="18">
        <f t="shared" si="15"/>
        <v>5.7091597585954825E-3</v>
      </c>
      <c r="I145" s="6">
        <f t="shared" si="15"/>
        <v>3.15</v>
      </c>
      <c r="J145" s="6">
        <f t="shared" si="16"/>
        <v>108.82230307802553</v>
      </c>
      <c r="K145" s="18">
        <f t="shared" si="17"/>
        <v>0.65</v>
      </c>
      <c r="L145" s="35">
        <f>Data!BL13</f>
        <v>2011.4207803329416</v>
      </c>
      <c r="Q145" s="21">
        <v>0</v>
      </c>
      <c r="R145" s="21">
        <v>45.603829973131667</v>
      </c>
      <c r="S145" s="21">
        <v>613.10973259951368</v>
      </c>
      <c r="T145" s="38">
        <v>3.0689871080989417E-2</v>
      </c>
    </row>
    <row r="146" spans="1:20" x14ac:dyDescent="0.25">
      <c r="A146" s="16" t="s">
        <v>327</v>
      </c>
      <c r="B146" s="8" t="s">
        <v>40</v>
      </c>
      <c r="C146" s="8" t="s">
        <v>61</v>
      </c>
      <c r="D146" s="8" t="str">
        <f t="shared" si="13"/>
        <v>Week_52_old-generic-refi</v>
      </c>
      <c r="E146" s="8" t="str">
        <f t="shared" si="14"/>
        <v>Initial</v>
      </c>
      <c r="H146" s="18">
        <f t="shared" si="15"/>
        <v>5.7091597585954825E-3</v>
      </c>
      <c r="I146" s="6">
        <f t="shared" si="15"/>
        <v>3.15</v>
      </c>
      <c r="J146" s="6">
        <f t="shared" si="16"/>
        <v>108.82230307802553</v>
      </c>
      <c r="K146" s="18">
        <f t="shared" si="17"/>
        <v>0.65</v>
      </c>
      <c r="L146" s="35">
        <f>Data!BL14</f>
        <v>2011.4207803329416</v>
      </c>
      <c r="Q146" s="21">
        <v>0</v>
      </c>
      <c r="R146" s="21">
        <v>20.34142863178516</v>
      </c>
      <c r="S146" s="21">
        <v>279.35001400449335</v>
      </c>
      <c r="T146" s="38">
        <v>2.0057060564206641E-2</v>
      </c>
    </row>
    <row r="147" spans="1:20" x14ac:dyDescent="0.25">
      <c r="A147" s="17" t="s">
        <v>262</v>
      </c>
      <c r="B147" s="8" t="s">
        <v>40</v>
      </c>
      <c r="C147" s="8" t="s">
        <v>61</v>
      </c>
      <c r="D147" s="8" t="str">
        <f t="shared" si="13"/>
        <v>Week_01-generic-refi</v>
      </c>
      <c r="E147" s="8" t="str">
        <f t="shared" si="14"/>
        <v>FiFi-tv.fifi</v>
      </c>
      <c r="H147" s="18">
        <f t="shared" si="15"/>
        <v>5.7091597585954825E-3</v>
      </c>
      <c r="I147" s="6">
        <f t="shared" si="15"/>
        <v>3.15</v>
      </c>
      <c r="J147" s="6">
        <f t="shared" si="16"/>
        <v>108.82230307802553</v>
      </c>
      <c r="K147" s="18">
        <f t="shared" si="17"/>
        <v>0.65</v>
      </c>
      <c r="L147" s="35">
        <f>Data!BL15</f>
        <v>2011.4207803329416</v>
      </c>
      <c r="Q147" s="21">
        <v>0</v>
      </c>
      <c r="R147" s="21">
        <v>396.7303499989834</v>
      </c>
      <c r="S147" s="21">
        <v>5351.1813427682473</v>
      </c>
      <c r="T147" s="38">
        <v>0.28801143003179586</v>
      </c>
    </row>
    <row r="148" spans="1:20" x14ac:dyDescent="0.25">
      <c r="A148" s="17" t="s">
        <v>263</v>
      </c>
      <c r="B148" s="8" t="s">
        <v>40</v>
      </c>
      <c r="C148" s="8" t="s">
        <v>61</v>
      </c>
      <c r="D148" s="8" t="str">
        <f t="shared" si="13"/>
        <v>Week_02-generic-refi</v>
      </c>
      <c r="E148" s="8" t="str">
        <f t="shared" si="14"/>
        <v>FiFi-tv.fifi</v>
      </c>
      <c r="H148" s="18">
        <f t="shared" si="15"/>
        <v>5.7091597585954825E-3</v>
      </c>
      <c r="I148" s="6">
        <f t="shared" si="15"/>
        <v>3.15</v>
      </c>
      <c r="J148" s="6">
        <f t="shared" si="16"/>
        <v>108.82230307802553</v>
      </c>
      <c r="K148" s="18">
        <f t="shared" si="17"/>
        <v>0.65</v>
      </c>
      <c r="L148" s="35">
        <f>Data!BL16</f>
        <v>1316.3689574269065</v>
      </c>
      <c r="Q148" s="21">
        <v>0</v>
      </c>
      <c r="R148" s="21">
        <v>1000.0226223393323</v>
      </c>
      <c r="S148" s="21">
        <v>12426.882459957067</v>
      </c>
      <c r="T148" s="38">
        <v>0.50762359845662819</v>
      </c>
    </row>
    <row r="149" spans="1:20" x14ac:dyDescent="0.25">
      <c r="A149" s="17" t="s">
        <v>264</v>
      </c>
      <c r="B149" s="8" t="s">
        <v>40</v>
      </c>
      <c r="C149" s="8" t="s">
        <v>61</v>
      </c>
      <c r="D149" s="8" t="str">
        <f t="shared" si="13"/>
        <v>Week_03-generic-refi</v>
      </c>
      <c r="E149" s="8" t="str">
        <f t="shared" si="14"/>
        <v>FiFi-tv.fifi</v>
      </c>
      <c r="H149" s="18">
        <f t="shared" si="15"/>
        <v>5.7091597585954825E-3</v>
      </c>
      <c r="I149" s="6">
        <f t="shared" si="15"/>
        <v>3.15</v>
      </c>
      <c r="J149" s="6">
        <f t="shared" si="16"/>
        <v>108.82230307802553</v>
      </c>
      <c r="K149" s="18">
        <f t="shared" si="17"/>
        <v>0.65</v>
      </c>
      <c r="L149" s="35">
        <f>Data!BL17</f>
        <v>1613.3688301958209</v>
      </c>
      <c r="Q149" s="21">
        <v>0</v>
      </c>
      <c r="R149" s="21">
        <v>551.17069523065072</v>
      </c>
      <c r="S149" s="21">
        <v>7716.8708666168859</v>
      </c>
      <c r="T149" s="38">
        <v>0.41054967735836723</v>
      </c>
    </row>
    <row r="150" spans="1:20" x14ac:dyDescent="0.25">
      <c r="A150" s="17" t="s">
        <v>265</v>
      </c>
      <c r="B150" s="8" t="s">
        <v>40</v>
      </c>
      <c r="C150" s="8" t="s">
        <v>61</v>
      </c>
      <c r="D150" s="8" t="str">
        <f t="shared" si="13"/>
        <v>Week_04-generic-refi</v>
      </c>
      <c r="E150" s="8" t="str">
        <f t="shared" si="14"/>
        <v>FiFi-tv.fifi</v>
      </c>
      <c r="H150" s="18">
        <f t="shared" si="15"/>
        <v>5.7091597585954825E-3</v>
      </c>
      <c r="I150" s="6">
        <f t="shared" si="15"/>
        <v>3.15</v>
      </c>
      <c r="J150" s="6">
        <f t="shared" si="16"/>
        <v>108.82230307802553</v>
      </c>
      <c r="K150" s="18">
        <f t="shared" si="17"/>
        <v>0.65</v>
      </c>
      <c r="L150" s="35">
        <f>Data!BL18</f>
        <v>1235.0682156437022</v>
      </c>
      <c r="Q150" s="21">
        <v>0</v>
      </c>
      <c r="R150" s="21">
        <v>495.92082833187703</v>
      </c>
      <c r="S150" s="21">
        <v>7377.9624054633668</v>
      </c>
      <c r="T150" s="38">
        <v>0.44083344648262945</v>
      </c>
    </row>
    <row r="151" spans="1:20" x14ac:dyDescent="0.25">
      <c r="A151" s="17" t="s">
        <v>266</v>
      </c>
      <c r="B151" s="8" t="s">
        <v>40</v>
      </c>
      <c r="C151" s="8" t="s">
        <v>61</v>
      </c>
      <c r="D151" s="8" t="str">
        <f t="shared" si="13"/>
        <v>Week_05-generic-refi</v>
      </c>
      <c r="E151" s="8" t="str">
        <f t="shared" si="14"/>
        <v>FiFi-tv.fifi</v>
      </c>
      <c r="H151" s="18">
        <f t="shared" si="15"/>
        <v>5.7091597585954825E-3</v>
      </c>
      <c r="I151" s="6">
        <f t="shared" si="15"/>
        <v>3.15</v>
      </c>
      <c r="J151" s="6">
        <f t="shared" si="16"/>
        <v>108.82230307802553</v>
      </c>
      <c r="K151" s="18">
        <f t="shared" si="17"/>
        <v>0.65</v>
      </c>
      <c r="L151" s="35">
        <f>Data!BL19</f>
        <v>1600.0804117994869</v>
      </c>
      <c r="Q151" s="21">
        <v>0</v>
      </c>
      <c r="R151" s="21">
        <v>601.14343538866945</v>
      </c>
      <c r="S151" s="21">
        <v>8095.4088981293835</v>
      </c>
      <c r="T151" s="38">
        <v>0.38526264474832839</v>
      </c>
    </row>
    <row r="152" spans="1:20" x14ac:dyDescent="0.25">
      <c r="A152" s="17" t="s">
        <v>267</v>
      </c>
      <c r="B152" s="8" t="s">
        <v>40</v>
      </c>
      <c r="C152" s="8" t="s">
        <v>61</v>
      </c>
      <c r="D152" s="8" t="str">
        <f t="shared" si="13"/>
        <v>Week_06-generic-refi</v>
      </c>
      <c r="E152" s="8" t="str">
        <f t="shared" si="14"/>
        <v>FiFi-tv.fifi</v>
      </c>
      <c r="H152" s="18">
        <f t="shared" si="15"/>
        <v>5.7091597585954825E-3</v>
      </c>
      <c r="I152" s="6">
        <f t="shared" si="15"/>
        <v>3.15</v>
      </c>
      <c r="J152" s="6">
        <f t="shared" si="16"/>
        <v>108.82230307802553</v>
      </c>
      <c r="K152" s="18">
        <f t="shared" si="17"/>
        <v>0.65</v>
      </c>
      <c r="L152" s="35">
        <f>Data!BL20</f>
        <v>1560.3788617732253</v>
      </c>
      <c r="Q152" s="21">
        <v>0</v>
      </c>
      <c r="R152" s="21">
        <v>576.61171694864925</v>
      </c>
      <c r="S152" s="21">
        <v>7799.2260658780106</v>
      </c>
      <c r="T152" s="38">
        <v>0.35191316557608043</v>
      </c>
    </row>
    <row r="153" spans="1:20" x14ac:dyDescent="0.25">
      <c r="A153" s="17" t="s">
        <v>268</v>
      </c>
      <c r="B153" s="8" t="s">
        <v>40</v>
      </c>
      <c r="C153" s="8" t="s">
        <v>61</v>
      </c>
      <c r="D153" s="8" t="str">
        <f t="shared" si="13"/>
        <v>Week_07-generic-refi</v>
      </c>
      <c r="E153" s="8" t="str">
        <f t="shared" si="14"/>
        <v>FiFi-tv.fifi</v>
      </c>
      <c r="H153" s="18">
        <f t="shared" si="15"/>
        <v>5.7091597585954825E-3</v>
      </c>
      <c r="I153" s="6">
        <f t="shared" si="15"/>
        <v>3.15</v>
      </c>
      <c r="J153" s="6">
        <f t="shared" si="16"/>
        <v>108.82230307802553</v>
      </c>
      <c r="K153" s="18">
        <f t="shared" si="17"/>
        <v>0.65</v>
      </c>
      <c r="L153" s="35">
        <f>Data!BL21</f>
        <v>1755.0704770950981</v>
      </c>
      <c r="Q153" s="21">
        <v>0</v>
      </c>
      <c r="R153" s="21">
        <v>430.60334389351794</v>
      </c>
      <c r="S153" s="21">
        <v>6846.5487372756315</v>
      </c>
      <c r="T153" s="38">
        <v>0.42065399270606629</v>
      </c>
    </row>
    <row r="154" spans="1:20" x14ac:dyDescent="0.25">
      <c r="A154" s="17" t="s">
        <v>269</v>
      </c>
      <c r="B154" s="8" t="s">
        <v>40</v>
      </c>
      <c r="C154" s="8" t="s">
        <v>61</v>
      </c>
      <c r="D154" s="8" t="str">
        <f t="shared" si="13"/>
        <v>Week_08-generic-refi</v>
      </c>
      <c r="E154" s="8" t="str">
        <f t="shared" si="14"/>
        <v>FiFi-tv.fifi</v>
      </c>
      <c r="H154" s="18">
        <f t="shared" si="15"/>
        <v>5.7091597585954825E-3</v>
      </c>
      <c r="I154" s="6">
        <f t="shared" si="15"/>
        <v>3.15</v>
      </c>
      <c r="J154" s="6">
        <f t="shared" si="16"/>
        <v>108.82230307802553</v>
      </c>
      <c r="K154" s="18">
        <f t="shared" si="17"/>
        <v>0.65</v>
      </c>
      <c r="L154" s="35">
        <f>Data!BL22</f>
        <v>1419.9591140658622</v>
      </c>
      <c r="Q154" s="21">
        <v>0</v>
      </c>
      <c r="R154" s="21">
        <v>583.00989337107853</v>
      </c>
      <c r="S154" s="21">
        <v>8732.1293439499223</v>
      </c>
      <c r="T154" s="38">
        <v>0.46553942074875443</v>
      </c>
    </row>
    <row r="155" spans="1:20" x14ac:dyDescent="0.25">
      <c r="A155" s="17" t="s">
        <v>270</v>
      </c>
      <c r="B155" s="8" t="s">
        <v>40</v>
      </c>
      <c r="C155" s="8" t="s">
        <v>61</v>
      </c>
      <c r="D155" s="8" t="str">
        <f t="shared" si="13"/>
        <v>Week_09-generic-refi</v>
      </c>
      <c r="E155" s="8" t="str">
        <f t="shared" si="14"/>
        <v>FiFi-tv.fifi</v>
      </c>
      <c r="H155" s="18">
        <f t="shared" si="15"/>
        <v>5.7091597585954825E-3</v>
      </c>
      <c r="I155" s="6">
        <f t="shared" si="15"/>
        <v>3.15</v>
      </c>
      <c r="J155" s="6">
        <f t="shared" si="16"/>
        <v>108.82230307802553</v>
      </c>
      <c r="K155" s="18">
        <f t="shared" si="17"/>
        <v>0.65</v>
      </c>
      <c r="L155" s="35">
        <f>Data!BL23</f>
        <v>1825.677908080751</v>
      </c>
      <c r="Q155" s="21">
        <v>0</v>
      </c>
      <c r="R155" s="21">
        <v>609.60173316564203</v>
      </c>
      <c r="S155" s="21">
        <v>8196.1862918041497</v>
      </c>
      <c r="T155" s="38">
        <v>0.37123903859017671</v>
      </c>
    </row>
    <row r="156" spans="1:20" x14ac:dyDescent="0.25">
      <c r="A156" s="17" t="s">
        <v>249</v>
      </c>
      <c r="B156" s="8" t="s">
        <v>40</v>
      </c>
      <c r="C156" s="8" t="s">
        <v>61</v>
      </c>
      <c r="D156" s="8" t="str">
        <f t="shared" si="13"/>
        <v>Week_10-generic-refi</v>
      </c>
      <c r="E156" s="8" t="str">
        <f t="shared" si="14"/>
        <v>FiFi-tv.fifi</v>
      </c>
      <c r="H156" s="18">
        <f t="shared" si="15"/>
        <v>5.7091597585954825E-3</v>
      </c>
      <c r="I156" s="6">
        <f t="shared" si="15"/>
        <v>3.15</v>
      </c>
      <c r="J156" s="6">
        <f t="shared" si="16"/>
        <v>108.82230307802553</v>
      </c>
      <c r="K156" s="18">
        <f t="shared" si="17"/>
        <v>0.65</v>
      </c>
      <c r="L156" s="35">
        <f>Data!BL24</f>
        <v>1504.6108258458892</v>
      </c>
      <c r="Q156" s="21">
        <v>0</v>
      </c>
      <c r="R156" s="21">
        <v>732.22585604652886</v>
      </c>
      <c r="S156" s="21">
        <v>10025.982905519382</v>
      </c>
      <c r="T156" s="38">
        <v>0.42561072594552873</v>
      </c>
    </row>
    <row r="157" spans="1:20" x14ac:dyDescent="0.25">
      <c r="A157" s="17" t="s">
        <v>250</v>
      </c>
      <c r="B157" s="8" t="s">
        <v>40</v>
      </c>
      <c r="C157" s="8" t="s">
        <v>61</v>
      </c>
      <c r="D157" s="8" t="str">
        <f t="shared" si="13"/>
        <v>Week_11-generic-refi</v>
      </c>
      <c r="E157" s="8" t="str">
        <f t="shared" si="14"/>
        <v>FiFi-tv.fifi</v>
      </c>
      <c r="H157" s="18">
        <f t="shared" si="15"/>
        <v>5.7091597585954825E-3</v>
      </c>
      <c r="I157" s="6">
        <f t="shared" si="15"/>
        <v>3.15</v>
      </c>
      <c r="J157" s="6">
        <f t="shared" si="16"/>
        <v>108.82230307802553</v>
      </c>
      <c r="K157" s="18">
        <f t="shared" si="17"/>
        <v>0.65</v>
      </c>
      <c r="L157" s="35">
        <f>Data!BL25</f>
        <v>1970.6821198758307</v>
      </c>
      <c r="Q157" s="21">
        <v>0</v>
      </c>
      <c r="R157" s="21">
        <v>546.25923987697888</v>
      </c>
      <c r="S157" s="21">
        <v>7765.2079312806809</v>
      </c>
      <c r="T157" s="38">
        <v>0.38193538236406999</v>
      </c>
    </row>
    <row r="158" spans="1:20" x14ac:dyDescent="0.25">
      <c r="A158" s="17" t="s">
        <v>251</v>
      </c>
      <c r="B158" s="8" t="s">
        <v>40</v>
      </c>
      <c r="C158" s="8" t="s">
        <v>61</v>
      </c>
      <c r="D158" s="8" t="str">
        <f t="shared" si="13"/>
        <v>Week_12-generic-refi</v>
      </c>
      <c r="E158" s="8" t="str">
        <f t="shared" si="14"/>
        <v>FiFi-tv.fifi</v>
      </c>
      <c r="H158" s="18">
        <f t="shared" si="15"/>
        <v>5.7091597585954825E-3</v>
      </c>
      <c r="I158" s="6">
        <f t="shared" si="15"/>
        <v>3.15</v>
      </c>
      <c r="J158" s="6">
        <f t="shared" si="16"/>
        <v>108.82230307802553</v>
      </c>
      <c r="K158" s="18">
        <f t="shared" si="17"/>
        <v>0.65</v>
      </c>
      <c r="L158" s="35">
        <f>Data!BL26</f>
        <v>1732.3697433913301</v>
      </c>
      <c r="Q158" s="21">
        <v>0</v>
      </c>
      <c r="R158" s="21">
        <v>454.0259680551282</v>
      </c>
      <c r="S158" s="21">
        <v>6845.8393355253666</v>
      </c>
      <c r="T158" s="38">
        <v>0.39020341397401226</v>
      </c>
    </row>
    <row r="159" spans="1:20" x14ac:dyDescent="0.25">
      <c r="A159" s="17" t="s">
        <v>252</v>
      </c>
      <c r="B159" s="8" t="s">
        <v>40</v>
      </c>
      <c r="C159" s="8" t="s">
        <v>61</v>
      </c>
      <c r="D159" s="8" t="str">
        <f t="shared" si="13"/>
        <v>Week_13-generic-refi</v>
      </c>
      <c r="E159" s="8" t="str">
        <f t="shared" si="14"/>
        <v>FiFi-tv.fifi</v>
      </c>
      <c r="H159" s="18">
        <f t="shared" si="15"/>
        <v>5.7091597585954825E-3</v>
      </c>
      <c r="I159" s="6">
        <f t="shared" si="15"/>
        <v>3.15</v>
      </c>
      <c r="J159" s="6">
        <f t="shared" si="16"/>
        <v>108.82230307802553</v>
      </c>
      <c r="K159" s="18">
        <f t="shared" si="17"/>
        <v>0.65</v>
      </c>
      <c r="L159" s="35">
        <f>Data!BL27</f>
        <v>2408.5300324575032</v>
      </c>
      <c r="Q159" s="21">
        <v>0</v>
      </c>
      <c r="R159" s="21">
        <v>520.61033296924791</v>
      </c>
      <c r="S159" s="21">
        <v>7389.5562450773068</v>
      </c>
      <c r="T159" s="38">
        <v>0.35716022928358349</v>
      </c>
    </row>
    <row r="160" spans="1:20" x14ac:dyDescent="0.25">
      <c r="A160" s="17" t="s">
        <v>253</v>
      </c>
      <c r="B160" s="8" t="s">
        <v>40</v>
      </c>
      <c r="C160" s="8" t="s">
        <v>61</v>
      </c>
      <c r="D160" s="8" t="str">
        <f t="shared" si="13"/>
        <v>Week_14-generic-refi</v>
      </c>
      <c r="E160" s="8" t="str">
        <f t="shared" si="14"/>
        <v>FiFi-tv.fifi</v>
      </c>
      <c r="H160" s="18">
        <f t="shared" si="15"/>
        <v>5.7091597585954825E-3</v>
      </c>
      <c r="I160" s="6">
        <f t="shared" si="15"/>
        <v>3.15</v>
      </c>
      <c r="J160" s="6">
        <f t="shared" si="16"/>
        <v>108.82230307802553</v>
      </c>
      <c r="K160" s="18">
        <f t="shared" si="17"/>
        <v>0.65</v>
      </c>
      <c r="L160" s="35">
        <f>Data!BL28</f>
        <v>1404.9358525229909</v>
      </c>
      <c r="Q160" s="21">
        <v>0</v>
      </c>
      <c r="R160" s="21">
        <v>694.29588682693668</v>
      </c>
      <c r="S160" s="21">
        <v>10427.477047571228</v>
      </c>
      <c r="T160" s="38">
        <v>0.50805052483139068</v>
      </c>
    </row>
    <row r="161" spans="1:20" x14ac:dyDescent="0.25">
      <c r="A161" s="17" t="s">
        <v>254</v>
      </c>
      <c r="B161" s="8" t="s">
        <v>40</v>
      </c>
      <c r="C161" s="8" t="s">
        <v>61</v>
      </c>
      <c r="D161" s="8" t="str">
        <f t="shared" si="13"/>
        <v>Week_15-generic-refi</v>
      </c>
      <c r="E161" s="8" t="str">
        <f t="shared" si="14"/>
        <v>FiFi-tv.fifi</v>
      </c>
      <c r="H161" s="18">
        <f t="shared" si="15"/>
        <v>5.7091597585954825E-3</v>
      </c>
      <c r="I161" s="6">
        <f t="shared" si="15"/>
        <v>3.15</v>
      </c>
      <c r="J161" s="6">
        <f t="shared" si="16"/>
        <v>108.82230307802553</v>
      </c>
      <c r="K161" s="18">
        <f t="shared" si="17"/>
        <v>0.65</v>
      </c>
      <c r="L161" s="35">
        <f>Data!BL29</f>
        <v>2118.2218837134515</v>
      </c>
      <c r="Q161" s="21">
        <v>0</v>
      </c>
      <c r="R161" s="21">
        <v>512.5152572188988</v>
      </c>
      <c r="S161" s="21">
        <v>7134.1067762228449</v>
      </c>
      <c r="T161" s="38">
        <v>0.36940818983922308</v>
      </c>
    </row>
    <row r="162" spans="1:20" x14ac:dyDescent="0.25">
      <c r="A162" s="17" t="s">
        <v>255</v>
      </c>
      <c r="B162" s="8" t="s">
        <v>40</v>
      </c>
      <c r="C162" s="8" t="s">
        <v>61</v>
      </c>
      <c r="D162" s="8" t="str">
        <f t="shared" si="13"/>
        <v>Week_16-generic-refi</v>
      </c>
      <c r="E162" s="8" t="str">
        <f t="shared" si="14"/>
        <v>FiFi-tv.fifi</v>
      </c>
      <c r="H162" s="18">
        <f t="shared" si="15"/>
        <v>5.7091597585954825E-3</v>
      </c>
      <c r="I162" s="6">
        <f t="shared" si="15"/>
        <v>3.15</v>
      </c>
      <c r="J162" s="6">
        <f t="shared" si="16"/>
        <v>108.82230307802553</v>
      </c>
      <c r="K162" s="18">
        <f t="shared" si="17"/>
        <v>0.65</v>
      </c>
      <c r="L162" s="35">
        <f>Data!BL30</f>
        <v>1867.8014293073777</v>
      </c>
      <c r="Q162" s="21">
        <v>0</v>
      </c>
      <c r="R162" s="21">
        <v>619.88569796467277</v>
      </c>
      <c r="S162" s="21">
        <v>8389.0991857040444</v>
      </c>
      <c r="T162" s="38">
        <v>0.37366395977813049</v>
      </c>
    </row>
    <row r="163" spans="1:20" x14ac:dyDescent="0.25">
      <c r="A163" s="17" t="s">
        <v>256</v>
      </c>
      <c r="B163" s="8" t="s">
        <v>40</v>
      </c>
      <c r="C163" s="8" t="s">
        <v>61</v>
      </c>
      <c r="D163" s="8" t="str">
        <f t="shared" si="13"/>
        <v>Week_17-generic-refi</v>
      </c>
      <c r="E163" s="8" t="str">
        <f t="shared" si="14"/>
        <v>FiFi-tv.fifi</v>
      </c>
      <c r="H163" s="18">
        <f t="shared" si="15"/>
        <v>5.7091597585954825E-3</v>
      </c>
      <c r="I163" s="6">
        <f t="shared" si="15"/>
        <v>3.15</v>
      </c>
      <c r="J163" s="6">
        <f t="shared" si="16"/>
        <v>108.82230307802553</v>
      </c>
      <c r="K163" s="18">
        <f t="shared" si="17"/>
        <v>0.65</v>
      </c>
      <c r="L163" s="35">
        <f>Data!BL31</f>
        <v>2118.2218837134515</v>
      </c>
      <c r="Q163" s="21">
        <v>0</v>
      </c>
      <c r="R163" s="21">
        <v>514.7194748223842</v>
      </c>
      <c r="S163" s="21">
        <v>6537.8152790366357</v>
      </c>
      <c r="T163" s="38">
        <v>0.27334109816892793</v>
      </c>
    </row>
    <row r="164" spans="1:20" x14ac:dyDescent="0.25">
      <c r="A164" s="17" t="s">
        <v>257</v>
      </c>
      <c r="B164" s="8" t="s">
        <v>40</v>
      </c>
      <c r="C164" s="8" t="s">
        <v>61</v>
      </c>
      <c r="D164" s="8" t="str">
        <f t="shared" si="13"/>
        <v>Week_18-generic-refi</v>
      </c>
      <c r="E164" s="8" t="str">
        <f t="shared" si="14"/>
        <v>FiFi-tv.fifi</v>
      </c>
      <c r="H164" s="18">
        <f t="shared" si="15"/>
        <v>5.7091597585954825E-3</v>
      </c>
      <c r="I164" s="6">
        <f t="shared" si="15"/>
        <v>3.15</v>
      </c>
      <c r="J164" s="6">
        <f t="shared" si="16"/>
        <v>108.82230307802553</v>
      </c>
      <c r="K164" s="18">
        <f t="shared" si="17"/>
        <v>0.65</v>
      </c>
      <c r="L164" s="35">
        <f>Data!BL32</f>
        <v>2118.2218837134515</v>
      </c>
      <c r="Q164" s="21">
        <v>0</v>
      </c>
      <c r="R164" s="21">
        <v>176.01819566373817</v>
      </c>
      <c r="S164" s="21">
        <v>2822.6921016773108</v>
      </c>
      <c r="T164" s="38">
        <v>0.18742232013503202</v>
      </c>
    </row>
    <row r="165" spans="1:20" x14ac:dyDescent="0.25">
      <c r="A165" s="17" t="s">
        <v>258</v>
      </c>
      <c r="B165" s="8" t="s">
        <v>40</v>
      </c>
      <c r="C165" s="8" t="s">
        <v>61</v>
      </c>
      <c r="D165" s="8" t="str">
        <f t="shared" si="13"/>
        <v>Week_19-generic-refi</v>
      </c>
      <c r="E165" s="8" t="str">
        <f t="shared" si="14"/>
        <v>FiFi-tv.fifi</v>
      </c>
      <c r="H165" s="18">
        <f t="shared" si="15"/>
        <v>5.7091597585954825E-3</v>
      </c>
      <c r="I165" s="6">
        <f t="shared" si="15"/>
        <v>3.15</v>
      </c>
      <c r="J165" s="6">
        <f t="shared" si="16"/>
        <v>108.82230307802553</v>
      </c>
      <c r="K165" s="18">
        <f t="shared" si="17"/>
        <v>0.65</v>
      </c>
      <c r="L165" s="35">
        <f>Data!BL33</f>
        <v>2136.0220676102031</v>
      </c>
      <c r="Q165" s="21">
        <v>0</v>
      </c>
      <c r="R165" s="21">
        <v>432.12939823653892</v>
      </c>
      <c r="S165" s="21">
        <v>6385.7231713065621</v>
      </c>
      <c r="T165" s="38">
        <v>0.39315856376577918</v>
      </c>
    </row>
    <row r="166" spans="1:20" x14ac:dyDescent="0.25">
      <c r="A166" s="17" t="s">
        <v>259</v>
      </c>
      <c r="B166" s="8" t="s">
        <v>40</v>
      </c>
      <c r="C166" s="8" t="s">
        <v>61</v>
      </c>
      <c r="D166" s="8" t="str">
        <f t="shared" si="13"/>
        <v>Week_20-generic-refi</v>
      </c>
      <c r="E166" s="8" t="str">
        <f t="shared" si="14"/>
        <v>FiFi-tv.fifi</v>
      </c>
      <c r="H166" s="18">
        <f t="shared" si="15"/>
        <v>5.7091597585954825E-3</v>
      </c>
      <c r="I166" s="6">
        <f t="shared" si="15"/>
        <v>3.15</v>
      </c>
      <c r="J166" s="6">
        <f t="shared" si="16"/>
        <v>108.82230307802553</v>
      </c>
      <c r="K166" s="18">
        <f t="shared" si="17"/>
        <v>0.65</v>
      </c>
      <c r="L166" s="35">
        <f>Data!BL34</f>
        <v>2136.0220676102031</v>
      </c>
      <c r="Q166" s="21">
        <v>0</v>
      </c>
      <c r="R166" s="21">
        <v>236.21655266113061</v>
      </c>
      <c r="S166" s="21">
        <v>3801.7632638794462</v>
      </c>
      <c r="T166" s="38">
        <v>0.27723203054911916</v>
      </c>
    </row>
    <row r="167" spans="1:20" x14ac:dyDescent="0.25">
      <c r="A167" s="17" t="s">
        <v>260</v>
      </c>
      <c r="B167" s="8" t="s">
        <v>40</v>
      </c>
      <c r="C167" s="8" t="s">
        <v>61</v>
      </c>
      <c r="D167" s="8" t="str">
        <f t="shared" si="13"/>
        <v>Week_21-generic-refi</v>
      </c>
      <c r="E167" s="8" t="str">
        <f t="shared" si="14"/>
        <v>FiFi-tv.fifi</v>
      </c>
      <c r="H167" s="18">
        <f t="shared" si="15"/>
        <v>5.7091597585954825E-3</v>
      </c>
      <c r="I167" s="6">
        <f t="shared" si="15"/>
        <v>3.15</v>
      </c>
      <c r="J167" s="6">
        <f t="shared" si="16"/>
        <v>108.82230307802553</v>
      </c>
      <c r="K167" s="18">
        <f t="shared" si="17"/>
        <v>0.65</v>
      </c>
      <c r="L167" s="35">
        <f>Data!BL35</f>
        <v>2136.0220676102031</v>
      </c>
      <c r="Q167" s="21">
        <v>0</v>
      </c>
      <c r="R167" s="21">
        <v>392.44746548341834</v>
      </c>
      <c r="S167" s="21">
        <v>4856.1727458166406</v>
      </c>
      <c r="T167" s="38">
        <v>0.19025311941807665</v>
      </c>
    </row>
    <row r="168" spans="1:20" x14ac:dyDescent="0.25">
      <c r="A168" s="17" t="s">
        <v>261</v>
      </c>
      <c r="B168" s="8" t="s">
        <v>40</v>
      </c>
      <c r="C168" s="8" t="s">
        <v>61</v>
      </c>
      <c r="D168" s="8" t="str">
        <f t="shared" si="13"/>
        <v>Week_22-generic-refi</v>
      </c>
      <c r="E168" s="8" t="str">
        <f t="shared" si="14"/>
        <v>FiFi-tv.fifi</v>
      </c>
      <c r="H168" s="18">
        <f t="shared" si="15"/>
        <v>5.7091597585954825E-3</v>
      </c>
      <c r="I168" s="6">
        <f t="shared" si="15"/>
        <v>3.15</v>
      </c>
      <c r="J168" s="6">
        <f t="shared" si="16"/>
        <v>108.82230307802553</v>
      </c>
      <c r="K168" s="18">
        <f t="shared" si="17"/>
        <v>0.65</v>
      </c>
      <c r="L168" s="35">
        <f>Data!BL36</f>
        <v>2136.0220676102031</v>
      </c>
      <c r="Q168" s="21">
        <v>0</v>
      </c>
      <c r="R168" s="21">
        <v>193.06786894199107</v>
      </c>
      <c r="S168" s="21">
        <v>2630.3773387273081</v>
      </c>
      <c r="T168" s="38">
        <v>0.14700459703473145</v>
      </c>
    </row>
    <row r="169" spans="1:20" x14ac:dyDescent="0.25">
      <c r="A169" s="17" t="s">
        <v>278</v>
      </c>
      <c r="B169" s="8" t="s">
        <v>40</v>
      </c>
      <c r="C169" s="8" t="s">
        <v>61</v>
      </c>
      <c r="D169" s="8" t="str">
        <f t="shared" si="13"/>
        <v>Week_23-generic-refi</v>
      </c>
      <c r="E169" s="8" t="str">
        <f t="shared" si="14"/>
        <v>FiFi-tv.fifi</v>
      </c>
      <c r="H169" s="18">
        <f t="shared" si="15"/>
        <v>5.7091597585954825E-3</v>
      </c>
      <c r="I169" s="6">
        <f t="shared" si="15"/>
        <v>3.15</v>
      </c>
      <c r="J169" s="6">
        <f t="shared" si="16"/>
        <v>108.82230307802553</v>
      </c>
      <c r="K169" s="18">
        <f t="shared" si="17"/>
        <v>0.65</v>
      </c>
      <c r="L169" s="35">
        <f>Data!BL37</f>
        <v>1441.8148956368873</v>
      </c>
      <c r="Q169" s="21">
        <v>0</v>
      </c>
      <c r="R169" s="21">
        <v>244.9406951664923</v>
      </c>
      <c r="S169" s="21">
        <v>3852.9408596042513</v>
      </c>
      <c r="T169" s="38">
        <v>0.28831139715231058</v>
      </c>
    </row>
    <row r="170" spans="1:20" x14ac:dyDescent="0.25">
      <c r="A170" s="17" t="s">
        <v>279</v>
      </c>
      <c r="B170" s="8" t="s">
        <v>40</v>
      </c>
      <c r="C170" s="8" t="s">
        <v>61</v>
      </c>
      <c r="D170" s="8" t="str">
        <f t="shared" si="13"/>
        <v>Week_24-generic-refi</v>
      </c>
      <c r="E170" s="8" t="str">
        <f t="shared" si="14"/>
        <v>FiFi-tv.fifi</v>
      </c>
      <c r="H170" s="18">
        <f t="shared" si="15"/>
        <v>5.7091597585954825E-3</v>
      </c>
      <c r="I170" s="6">
        <f t="shared" si="15"/>
        <v>3.15</v>
      </c>
      <c r="J170" s="6">
        <f t="shared" si="16"/>
        <v>108.82230307802553</v>
      </c>
      <c r="K170" s="18">
        <f t="shared" si="17"/>
        <v>0.65</v>
      </c>
      <c r="L170" s="35">
        <f>Data!BL38</f>
        <v>1441.8148956368873</v>
      </c>
      <c r="Q170" s="21">
        <v>0</v>
      </c>
      <c r="R170" s="21">
        <v>404.69118969624492</v>
      </c>
      <c r="S170" s="21">
        <v>6043.9266965968227</v>
      </c>
      <c r="T170" s="38">
        <v>0.44693358196957889</v>
      </c>
    </row>
    <row r="171" spans="1:20" x14ac:dyDescent="0.25">
      <c r="A171" s="17" t="s">
        <v>280</v>
      </c>
      <c r="B171" s="8" t="s">
        <v>40</v>
      </c>
      <c r="C171" s="8" t="s">
        <v>61</v>
      </c>
      <c r="D171" s="8" t="str">
        <f t="shared" si="13"/>
        <v>Week_25-generic-refi</v>
      </c>
      <c r="E171" s="8" t="str">
        <f t="shared" si="14"/>
        <v>FiFi-tv.fifi</v>
      </c>
      <c r="H171" s="18">
        <f t="shared" si="15"/>
        <v>5.7091597585954825E-3</v>
      </c>
      <c r="I171" s="6">
        <f t="shared" si="15"/>
        <v>3.15</v>
      </c>
      <c r="J171" s="6">
        <f t="shared" si="16"/>
        <v>108.82230307802553</v>
      </c>
      <c r="K171" s="18">
        <f t="shared" si="17"/>
        <v>0.65</v>
      </c>
      <c r="L171" s="35">
        <f>Data!BL39</f>
        <v>1441.8148956368873</v>
      </c>
      <c r="Q171" s="21">
        <v>0</v>
      </c>
      <c r="R171" s="21">
        <v>365.16663495329425</v>
      </c>
      <c r="S171" s="21">
        <v>4969.806921552542</v>
      </c>
      <c r="T171" s="38">
        <v>0.33454691459684016</v>
      </c>
    </row>
    <row r="172" spans="1:20" x14ac:dyDescent="0.25">
      <c r="A172" s="17" t="s">
        <v>281</v>
      </c>
      <c r="B172" s="8" t="s">
        <v>40</v>
      </c>
      <c r="C172" s="8" t="s">
        <v>61</v>
      </c>
      <c r="D172" s="8" t="str">
        <f t="shared" si="13"/>
        <v>Week_26-generic-refi</v>
      </c>
      <c r="E172" s="8" t="str">
        <f t="shared" si="14"/>
        <v>FiFi-tv.fifi</v>
      </c>
      <c r="H172" s="18">
        <f t="shared" si="15"/>
        <v>5.7091597585954825E-3</v>
      </c>
      <c r="I172" s="6">
        <f t="shared" si="15"/>
        <v>3.15</v>
      </c>
      <c r="J172" s="6">
        <f t="shared" si="16"/>
        <v>108.82230307802553</v>
      </c>
      <c r="K172" s="18">
        <f t="shared" si="17"/>
        <v>0.65</v>
      </c>
      <c r="L172" s="35">
        <f>Data!BL40</f>
        <v>1441.8148956368873</v>
      </c>
      <c r="Q172" s="21">
        <v>0</v>
      </c>
      <c r="R172" s="21">
        <v>425.57799563918996</v>
      </c>
      <c r="S172" s="21">
        <v>5525.6297984242765</v>
      </c>
      <c r="T172" s="38">
        <v>0.30418352239989943</v>
      </c>
    </row>
    <row r="173" spans="1:20" x14ac:dyDescent="0.25">
      <c r="A173" s="17" t="s">
        <v>282</v>
      </c>
      <c r="B173" s="8" t="s">
        <v>40</v>
      </c>
      <c r="C173" s="8" t="s">
        <v>61</v>
      </c>
      <c r="D173" s="8" t="str">
        <f t="shared" si="13"/>
        <v>Week_27-generic-refi</v>
      </c>
      <c r="E173" s="8" t="str">
        <f t="shared" si="14"/>
        <v>FiFi-tv.fifi</v>
      </c>
      <c r="H173" s="18">
        <f t="shared" si="15"/>
        <v>5.7091597585954825E-3</v>
      </c>
      <c r="I173" s="6">
        <f t="shared" si="15"/>
        <v>3.15</v>
      </c>
      <c r="J173" s="6">
        <f t="shared" si="16"/>
        <v>108.82230307802553</v>
      </c>
      <c r="K173" s="18">
        <f t="shared" si="17"/>
        <v>0.65</v>
      </c>
      <c r="L173" s="35">
        <f>Data!BL41</f>
        <v>1441.8148956368873</v>
      </c>
      <c r="Q173" s="21">
        <v>0</v>
      </c>
      <c r="R173" s="21">
        <v>528.5931686349212</v>
      </c>
      <c r="S173" s="21">
        <v>7097.9710740171904</v>
      </c>
      <c r="T173" s="38">
        <v>0.39541942911057204</v>
      </c>
    </row>
    <row r="174" spans="1:20" x14ac:dyDescent="0.25">
      <c r="A174" s="17" t="s">
        <v>283</v>
      </c>
      <c r="B174" s="8" t="s">
        <v>40</v>
      </c>
      <c r="C174" s="8" t="s">
        <v>61</v>
      </c>
      <c r="D174" s="8" t="str">
        <f t="shared" si="13"/>
        <v>Week_28-generic-refi</v>
      </c>
      <c r="E174" s="8" t="str">
        <f t="shared" si="14"/>
        <v>FiFi-tv.fifi</v>
      </c>
      <c r="H174" s="18">
        <f t="shared" si="15"/>
        <v>5.7091597585954825E-3</v>
      </c>
      <c r="I174" s="6">
        <f t="shared" si="15"/>
        <v>3.15</v>
      </c>
      <c r="J174" s="6">
        <f t="shared" si="16"/>
        <v>108.82230307802553</v>
      </c>
      <c r="K174" s="18">
        <f t="shared" si="17"/>
        <v>0.65</v>
      </c>
      <c r="L174" s="35">
        <f>Data!BL42</f>
        <v>1281.6132405661219</v>
      </c>
      <c r="Q174" s="21">
        <v>0</v>
      </c>
      <c r="R174" s="21">
        <v>575.41273417878631</v>
      </c>
      <c r="S174" s="21">
        <v>8016.7278430398374</v>
      </c>
      <c r="T174" s="38">
        <v>0.46904323666897985</v>
      </c>
    </row>
    <row r="175" spans="1:20" x14ac:dyDescent="0.25">
      <c r="A175" s="17" t="s">
        <v>284</v>
      </c>
      <c r="B175" s="8" t="s">
        <v>40</v>
      </c>
      <c r="C175" s="8" t="s">
        <v>61</v>
      </c>
      <c r="D175" s="8" t="str">
        <f t="shared" si="13"/>
        <v>Week_29-generic-refi</v>
      </c>
      <c r="E175" s="8" t="str">
        <f t="shared" si="14"/>
        <v>FiFi-tv.fifi</v>
      </c>
      <c r="H175" s="18">
        <f t="shared" si="15"/>
        <v>5.7091597585954825E-3</v>
      </c>
      <c r="I175" s="6">
        <f t="shared" si="15"/>
        <v>3.15</v>
      </c>
      <c r="J175" s="6">
        <f t="shared" si="16"/>
        <v>108.82230307802553</v>
      </c>
      <c r="K175" s="18">
        <f t="shared" si="17"/>
        <v>0.65</v>
      </c>
      <c r="L175" s="35">
        <f>Data!BL43</f>
        <v>1281.6132405661219</v>
      </c>
      <c r="Q175" s="21">
        <v>0</v>
      </c>
      <c r="R175" s="21">
        <v>439.11026131941514</v>
      </c>
      <c r="S175" s="21">
        <v>6000.0443108318332</v>
      </c>
      <c r="T175" s="38">
        <v>0.36708049064071724</v>
      </c>
    </row>
    <row r="176" spans="1:20" x14ac:dyDescent="0.25">
      <c r="A176" s="17" t="s">
        <v>285</v>
      </c>
      <c r="B176" s="8" t="s">
        <v>40</v>
      </c>
      <c r="C176" s="8" t="s">
        <v>61</v>
      </c>
      <c r="D176" s="8" t="str">
        <f t="shared" si="13"/>
        <v>Week_30-generic-refi</v>
      </c>
      <c r="E176" s="8" t="str">
        <f t="shared" si="14"/>
        <v>FiFi-tv.fifi</v>
      </c>
      <c r="H176" s="18">
        <f t="shared" si="15"/>
        <v>5.7091597585954825E-3</v>
      </c>
      <c r="I176" s="6">
        <f t="shared" si="15"/>
        <v>3.15</v>
      </c>
      <c r="J176" s="6">
        <f t="shared" si="16"/>
        <v>108.82230307802553</v>
      </c>
      <c r="K176" s="18">
        <f t="shared" si="17"/>
        <v>0.65</v>
      </c>
      <c r="L176" s="35">
        <f>Data!BL44</f>
        <v>1281.6132405661219</v>
      </c>
      <c r="Q176" s="21">
        <v>0</v>
      </c>
      <c r="R176" s="21">
        <v>540.49552570066533</v>
      </c>
      <c r="S176" s="21">
        <v>7152.2641001882103</v>
      </c>
      <c r="T176" s="38">
        <v>0.39220944214236519</v>
      </c>
    </row>
    <row r="177" spans="1:20" x14ac:dyDescent="0.25">
      <c r="A177" s="17" t="s">
        <v>286</v>
      </c>
      <c r="B177" s="8" t="s">
        <v>40</v>
      </c>
      <c r="C177" s="8" t="s">
        <v>61</v>
      </c>
      <c r="D177" s="8" t="str">
        <f t="shared" si="13"/>
        <v>Week_31-generic-refi</v>
      </c>
      <c r="E177" s="8" t="str">
        <f t="shared" si="14"/>
        <v>FiFi-tv.fifi</v>
      </c>
      <c r="H177" s="18">
        <f t="shared" si="15"/>
        <v>5.7091597585954825E-3</v>
      </c>
      <c r="I177" s="6">
        <f t="shared" si="15"/>
        <v>3.15</v>
      </c>
      <c r="J177" s="6">
        <f t="shared" si="16"/>
        <v>108.82230307802553</v>
      </c>
      <c r="K177" s="18">
        <f t="shared" si="17"/>
        <v>0.65</v>
      </c>
      <c r="L177" s="35">
        <f>Data!BL45</f>
        <v>1679.6010050259222</v>
      </c>
      <c r="Q177" s="21">
        <v>0</v>
      </c>
      <c r="R177" s="21">
        <v>344.20087141871142</v>
      </c>
      <c r="S177" s="21">
        <v>4755.4363134982295</v>
      </c>
      <c r="T177" s="38">
        <v>0.30011621994556237</v>
      </c>
    </row>
    <row r="178" spans="1:20" x14ac:dyDescent="0.25">
      <c r="A178" s="17" t="s">
        <v>287</v>
      </c>
      <c r="B178" s="8" t="s">
        <v>40</v>
      </c>
      <c r="C178" s="8" t="s">
        <v>61</v>
      </c>
      <c r="D178" s="8" t="str">
        <f t="shared" si="13"/>
        <v>Week_32-generic-refi</v>
      </c>
      <c r="E178" s="8" t="str">
        <f t="shared" si="14"/>
        <v>FiFi-tv.fifi</v>
      </c>
      <c r="H178" s="18">
        <f t="shared" si="15"/>
        <v>5.7091597585954825E-3</v>
      </c>
      <c r="I178" s="6">
        <f t="shared" si="15"/>
        <v>3.15</v>
      </c>
      <c r="J178" s="6">
        <f t="shared" si="16"/>
        <v>108.82230307802553</v>
      </c>
      <c r="K178" s="18">
        <f t="shared" si="17"/>
        <v>0.65</v>
      </c>
      <c r="L178" s="35">
        <f>Data!BL46</f>
        <v>1785.0855563801672</v>
      </c>
      <c r="Q178" s="21">
        <v>0</v>
      </c>
      <c r="R178" s="21">
        <v>319.53184436134495</v>
      </c>
      <c r="S178" s="21">
        <v>4521.8180548920891</v>
      </c>
      <c r="T178" s="38">
        <v>0.30713340670473688</v>
      </c>
    </row>
    <row r="179" spans="1:20" x14ac:dyDescent="0.25">
      <c r="A179" s="17" t="s">
        <v>288</v>
      </c>
      <c r="B179" s="8" t="s">
        <v>40</v>
      </c>
      <c r="C179" s="8" t="s">
        <v>61</v>
      </c>
      <c r="D179" s="8" t="str">
        <f t="shared" si="13"/>
        <v>Week_33-generic-refi</v>
      </c>
      <c r="E179" s="8" t="str">
        <f t="shared" si="14"/>
        <v>FiFi-tv.fifi</v>
      </c>
      <c r="H179" s="18">
        <f t="shared" si="15"/>
        <v>5.7091597585954825E-3</v>
      </c>
      <c r="I179" s="6">
        <f t="shared" si="15"/>
        <v>3.15</v>
      </c>
      <c r="J179" s="6">
        <f t="shared" si="16"/>
        <v>108.82230307802553</v>
      </c>
      <c r="K179" s="18">
        <f t="shared" si="17"/>
        <v>0.65</v>
      </c>
      <c r="L179" s="35">
        <f>Data!BL47</f>
        <v>1690.7075426683041</v>
      </c>
      <c r="Q179" s="21">
        <v>0</v>
      </c>
      <c r="R179" s="21">
        <v>447.8558994472919</v>
      </c>
      <c r="S179" s="21">
        <v>5706.9212249414741</v>
      </c>
      <c r="T179" s="38">
        <v>0.30529025061060677</v>
      </c>
    </row>
    <row r="180" spans="1:20" x14ac:dyDescent="0.25">
      <c r="A180" s="17" t="s">
        <v>289</v>
      </c>
      <c r="B180" s="8" t="s">
        <v>40</v>
      </c>
      <c r="C180" s="8" t="s">
        <v>61</v>
      </c>
      <c r="D180" s="8" t="str">
        <f t="shared" si="13"/>
        <v>Week_34-generic-refi</v>
      </c>
      <c r="E180" s="8" t="str">
        <f t="shared" si="14"/>
        <v>FiFi-tv.fifi</v>
      </c>
      <c r="H180" s="18">
        <f t="shared" si="15"/>
        <v>5.7091597585954825E-3</v>
      </c>
      <c r="I180" s="6">
        <f t="shared" si="15"/>
        <v>3.15</v>
      </c>
      <c r="J180" s="6">
        <f t="shared" si="16"/>
        <v>108.82230307802553</v>
      </c>
      <c r="K180" s="18">
        <f t="shared" si="17"/>
        <v>0.65</v>
      </c>
      <c r="L180" s="35">
        <f>Data!BL48</f>
        <v>1640.0237687431245</v>
      </c>
      <c r="Q180" s="21">
        <v>0</v>
      </c>
      <c r="R180" s="21">
        <v>426.9571295771056</v>
      </c>
      <c r="S180" s="21">
        <v>5919.8203355848036</v>
      </c>
      <c r="T180" s="38">
        <v>0.34765186031190476</v>
      </c>
    </row>
    <row r="181" spans="1:20" x14ac:dyDescent="0.25">
      <c r="A181" s="17" t="s">
        <v>290</v>
      </c>
      <c r="B181" s="8" t="s">
        <v>40</v>
      </c>
      <c r="C181" s="8" t="s">
        <v>61</v>
      </c>
      <c r="D181" s="8" t="str">
        <f t="shared" si="13"/>
        <v>Week_35-generic-refi</v>
      </c>
      <c r="E181" s="8" t="str">
        <f t="shared" si="14"/>
        <v>FiFi-tv.fifi</v>
      </c>
      <c r="H181" s="18">
        <f t="shared" si="15"/>
        <v>5.7091597585954825E-3</v>
      </c>
      <c r="I181" s="6">
        <f t="shared" si="15"/>
        <v>3.15</v>
      </c>
      <c r="J181" s="6">
        <f t="shared" si="16"/>
        <v>108.82230307802553</v>
      </c>
      <c r="K181" s="18">
        <f t="shared" si="17"/>
        <v>0.65</v>
      </c>
      <c r="L181" s="35">
        <f>Data!BL49</f>
        <v>2090.1152728342267</v>
      </c>
      <c r="Q181" s="21">
        <v>0</v>
      </c>
      <c r="R181" s="21">
        <v>314.08665570910938</v>
      </c>
      <c r="S181" s="21">
        <v>4329.8007973127105</v>
      </c>
      <c r="T181" s="38">
        <v>0.24244943165735933</v>
      </c>
    </row>
    <row r="182" spans="1:20" x14ac:dyDescent="0.25">
      <c r="A182" s="17" t="s">
        <v>291</v>
      </c>
      <c r="B182" s="8" t="s">
        <v>40</v>
      </c>
      <c r="C182" s="8" t="s">
        <v>61</v>
      </c>
      <c r="D182" s="8" t="str">
        <f t="shared" si="13"/>
        <v>Week_36-generic-refi</v>
      </c>
      <c r="E182" s="8" t="str">
        <f t="shared" si="14"/>
        <v>FiFi-tv.fifi</v>
      </c>
      <c r="H182" s="18">
        <f t="shared" si="15"/>
        <v>5.7091597585954825E-3</v>
      </c>
      <c r="I182" s="6">
        <f t="shared" si="15"/>
        <v>3.15</v>
      </c>
      <c r="J182" s="6">
        <f t="shared" si="16"/>
        <v>108.82230307802553</v>
      </c>
      <c r="K182" s="18">
        <f t="shared" si="17"/>
        <v>0.65</v>
      </c>
      <c r="L182" s="35">
        <f>Data!BL50</f>
        <v>2828.7555777959278</v>
      </c>
      <c r="Q182" s="21">
        <v>0</v>
      </c>
      <c r="R182" s="21">
        <v>190.37020366068839</v>
      </c>
      <c r="S182" s="21">
        <v>2690.7571944679039</v>
      </c>
      <c r="T182" s="38">
        <v>0.16513249344860581</v>
      </c>
    </row>
    <row r="183" spans="1:20" x14ac:dyDescent="0.25">
      <c r="A183" s="17" t="s">
        <v>292</v>
      </c>
      <c r="B183" s="8" t="s">
        <v>40</v>
      </c>
      <c r="C183" s="8" t="s">
        <v>61</v>
      </c>
      <c r="D183" s="8" t="str">
        <f t="shared" si="13"/>
        <v>Week_37-generic-refi</v>
      </c>
      <c r="E183" s="8" t="str">
        <f t="shared" si="14"/>
        <v>FiFi-tv.fifi</v>
      </c>
      <c r="H183" s="18">
        <f t="shared" si="15"/>
        <v>5.7091597585954825E-3</v>
      </c>
      <c r="I183" s="6">
        <f t="shared" si="15"/>
        <v>3.15</v>
      </c>
      <c r="J183" s="6">
        <f t="shared" si="16"/>
        <v>108.82230307802553</v>
      </c>
      <c r="K183" s="18">
        <f t="shared" si="17"/>
        <v>0.65</v>
      </c>
      <c r="L183" s="35">
        <f>Data!BL51</f>
        <v>1922.1607123485817</v>
      </c>
      <c r="Q183" s="21">
        <v>0</v>
      </c>
      <c r="R183" s="21">
        <v>249.92692773463943</v>
      </c>
      <c r="S183" s="21">
        <v>3519.4324777411825</v>
      </c>
      <c r="T183" s="38">
        <v>0.21066324325033237</v>
      </c>
    </row>
    <row r="184" spans="1:20" x14ac:dyDescent="0.25">
      <c r="A184" s="17" t="s">
        <v>293</v>
      </c>
      <c r="B184" s="8" t="s">
        <v>40</v>
      </c>
      <c r="C184" s="8" t="s">
        <v>61</v>
      </c>
      <c r="D184" s="8" t="str">
        <f t="shared" si="13"/>
        <v>Week_38-generic-refi</v>
      </c>
      <c r="E184" s="8" t="str">
        <f t="shared" si="14"/>
        <v>FiFi-tv.fifi</v>
      </c>
      <c r="H184" s="18">
        <f t="shared" si="15"/>
        <v>5.7091597585954825E-3</v>
      </c>
      <c r="I184" s="6">
        <f t="shared" si="15"/>
        <v>3.15</v>
      </c>
      <c r="J184" s="6">
        <f t="shared" si="16"/>
        <v>108.82230307802553</v>
      </c>
      <c r="K184" s="18">
        <f t="shared" si="17"/>
        <v>0.65</v>
      </c>
      <c r="L184" s="35">
        <f>Data!BL52</f>
        <v>1655.1084423786397</v>
      </c>
      <c r="Q184" s="21">
        <v>0</v>
      </c>
      <c r="R184" s="21">
        <v>448.39219052040119</v>
      </c>
      <c r="S184" s="21">
        <v>5902.9187418746351</v>
      </c>
      <c r="T184" s="38">
        <v>0.31918460903018575</v>
      </c>
    </row>
    <row r="185" spans="1:20" x14ac:dyDescent="0.25">
      <c r="A185" s="17" t="s">
        <v>294</v>
      </c>
      <c r="B185" s="8" t="s">
        <v>40</v>
      </c>
      <c r="C185" s="8" t="s">
        <v>61</v>
      </c>
      <c r="D185" s="8" t="str">
        <f t="shared" si="13"/>
        <v>Week_39-generic-refi</v>
      </c>
      <c r="E185" s="8" t="str">
        <f t="shared" si="14"/>
        <v>FiFi-tv.fifi</v>
      </c>
      <c r="H185" s="18">
        <f t="shared" si="15"/>
        <v>5.7091597585954825E-3</v>
      </c>
      <c r="I185" s="6">
        <f t="shared" si="15"/>
        <v>3.15</v>
      </c>
      <c r="J185" s="6">
        <f t="shared" si="16"/>
        <v>108.82230307802553</v>
      </c>
      <c r="K185" s="18">
        <f t="shared" si="17"/>
        <v>0.65</v>
      </c>
      <c r="L185" s="35">
        <f>Data!BL53</f>
        <v>1978.6811625276007</v>
      </c>
      <c r="Q185" s="21">
        <v>0</v>
      </c>
      <c r="R185" s="21">
        <v>380.86628028214761</v>
      </c>
      <c r="S185" s="21">
        <v>5341.4890194063692</v>
      </c>
      <c r="T185" s="38">
        <v>0.32719164291848024</v>
      </c>
    </row>
    <row r="186" spans="1:20" x14ac:dyDescent="0.25">
      <c r="A186" s="17" t="s">
        <v>295</v>
      </c>
      <c r="B186" s="8" t="s">
        <v>40</v>
      </c>
      <c r="C186" s="8" t="s">
        <v>61</v>
      </c>
      <c r="D186" s="8" t="str">
        <f t="shared" si="13"/>
        <v>Week_40-generic-refi</v>
      </c>
      <c r="E186" s="8" t="str">
        <f t="shared" si="14"/>
        <v>FiFi-tv.fifi</v>
      </c>
      <c r="H186" s="18">
        <f t="shared" si="15"/>
        <v>5.7091597585954825E-3</v>
      </c>
      <c r="I186" s="6">
        <f t="shared" si="15"/>
        <v>3.15</v>
      </c>
      <c r="J186" s="6">
        <f t="shared" si="16"/>
        <v>108.82230307802553</v>
      </c>
      <c r="K186" s="18">
        <f t="shared" si="17"/>
        <v>0.65</v>
      </c>
      <c r="L186" s="35">
        <f>Data!BL54</f>
        <v>1830.26323436441</v>
      </c>
      <c r="Q186" s="21">
        <v>0</v>
      </c>
      <c r="R186" s="21">
        <v>310.9546262776534</v>
      </c>
      <c r="S186" s="21">
        <v>4863.8732625180601</v>
      </c>
      <c r="T186" s="38">
        <v>0.34213447244703021</v>
      </c>
    </row>
    <row r="187" spans="1:20" x14ac:dyDescent="0.25">
      <c r="A187" s="17" t="s">
        <v>296</v>
      </c>
      <c r="B187" s="8" t="s">
        <v>40</v>
      </c>
      <c r="C187" s="8" t="s">
        <v>61</v>
      </c>
      <c r="D187" s="8" t="str">
        <f t="shared" si="13"/>
        <v>Week_41-generic-refi</v>
      </c>
      <c r="E187" s="8" t="str">
        <f t="shared" si="14"/>
        <v>FiFi-tv.fifi</v>
      </c>
      <c r="H187" s="18">
        <f t="shared" si="15"/>
        <v>5.7091597585954825E-3</v>
      </c>
      <c r="I187" s="6">
        <f t="shared" si="15"/>
        <v>3.15</v>
      </c>
      <c r="J187" s="6">
        <f t="shared" si="16"/>
        <v>108.82230307802553</v>
      </c>
      <c r="K187" s="18">
        <f t="shared" si="17"/>
        <v>0.65</v>
      </c>
      <c r="L187" s="35">
        <f>Data!BL55</f>
        <v>1725.3903664173188</v>
      </c>
      <c r="Q187" s="21">
        <v>0</v>
      </c>
      <c r="R187" s="21">
        <v>433.70673503977082</v>
      </c>
      <c r="S187" s="21">
        <v>5444.7136665446224</v>
      </c>
      <c r="T187" s="38">
        <v>0.26467775237633828</v>
      </c>
    </row>
    <row r="188" spans="1:20" x14ac:dyDescent="0.25">
      <c r="A188" s="17" t="s">
        <v>297</v>
      </c>
      <c r="B188" s="8" t="s">
        <v>40</v>
      </c>
      <c r="C188" s="8" t="s">
        <v>61</v>
      </c>
      <c r="D188" s="8" t="str">
        <f t="shared" si="13"/>
        <v>Week_42-generic-refi</v>
      </c>
      <c r="E188" s="8" t="str">
        <f t="shared" si="14"/>
        <v>FiFi-tv.fifi</v>
      </c>
      <c r="H188" s="18">
        <f t="shared" si="15"/>
        <v>5.7091597585954825E-3</v>
      </c>
      <c r="I188" s="6">
        <f t="shared" si="15"/>
        <v>3.15</v>
      </c>
      <c r="J188" s="6">
        <f t="shared" si="16"/>
        <v>108.82230307802553</v>
      </c>
      <c r="K188" s="18">
        <f t="shared" si="17"/>
        <v>0.65</v>
      </c>
      <c r="L188" s="35">
        <f>Data!BL56</f>
        <v>1946.9834473517333</v>
      </c>
      <c r="Q188" s="21">
        <v>0</v>
      </c>
      <c r="R188" s="21">
        <v>397.65079044246681</v>
      </c>
      <c r="S188" s="21">
        <v>5276.4290541133787</v>
      </c>
      <c r="T188" s="38">
        <v>0.27238676316238841</v>
      </c>
    </row>
    <row r="189" spans="1:20" x14ac:dyDescent="0.25">
      <c r="A189" s="17" t="s">
        <v>298</v>
      </c>
      <c r="B189" s="8" t="s">
        <v>40</v>
      </c>
      <c r="C189" s="8" t="s">
        <v>61</v>
      </c>
      <c r="D189" s="8" t="str">
        <f t="shared" si="13"/>
        <v>Week_43-generic-refi</v>
      </c>
      <c r="E189" s="8" t="str">
        <f t="shared" si="14"/>
        <v>FiFi-tv.fifi</v>
      </c>
      <c r="H189" s="18">
        <f t="shared" si="15"/>
        <v>5.7091597585954825E-3</v>
      </c>
      <c r="I189" s="6">
        <f t="shared" si="15"/>
        <v>3.15</v>
      </c>
      <c r="J189" s="6">
        <f t="shared" si="16"/>
        <v>108.82230307802553</v>
      </c>
      <c r="K189" s="18">
        <f t="shared" si="17"/>
        <v>0.65</v>
      </c>
      <c r="L189" s="35">
        <f>Data!BL57</f>
        <v>1944.8608207636205</v>
      </c>
      <c r="Q189" s="21">
        <v>0</v>
      </c>
      <c r="R189" s="21">
        <v>303.17382838318321</v>
      </c>
      <c r="S189" s="21">
        <v>4455.1771716660705</v>
      </c>
      <c r="T189" s="38">
        <v>0.28296674833824476</v>
      </c>
    </row>
    <row r="190" spans="1:20" x14ac:dyDescent="0.25">
      <c r="A190" s="17" t="s">
        <v>299</v>
      </c>
      <c r="B190" s="8" t="s">
        <v>40</v>
      </c>
      <c r="C190" s="8" t="s">
        <v>61</v>
      </c>
      <c r="D190" s="8" t="str">
        <f t="shared" si="13"/>
        <v>Week_44-generic-refi</v>
      </c>
      <c r="E190" s="8" t="str">
        <f t="shared" si="14"/>
        <v>FiFi-tv.fifi</v>
      </c>
      <c r="H190" s="18">
        <f t="shared" si="15"/>
        <v>5.7091597585954825E-3</v>
      </c>
      <c r="I190" s="6">
        <f t="shared" si="15"/>
        <v>3.15</v>
      </c>
      <c r="J190" s="6">
        <f t="shared" si="16"/>
        <v>108.82230307802553</v>
      </c>
      <c r="K190" s="18">
        <f t="shared" si="17"/>
        <v>0.65</v>
      </c>
      <c r="L190" s="35">
        <f>Data!BL58</f>
        <v>2085.2620813272074</v>
      </c>
      <c r="Q190" s="21">
        <v>0</v>
      </c>
      <c r="R190" s="21">
        <v>274.91036658859645</v>
      </c>
      <c r="S190" s="21">
        <v>4340.130045549653</v>
      </c>
      <c r="T190" s="38">
        <v>0.29339362642114353</v>
      </c>
    </row>
    <row r="191" spans="1:20" x14ac:dyDescent="0.25">
      <c r="A191" s="17" t="s">
        <v>300</v>
      </c>
      <c r="B191" s="8" t="s">
        <v>40</v>
      </c>
      <c r="C191" s="8" t="s">
        <v>61</v>
      </c>
      <c r="D191" s="8" t="str">
        <f t="shared" si="13"/>
        <v>Week_45-generic-refi</v>
      </c>
      <c r="E191" s="8" t="str">
        <f t="shared" si="14"/>
        <v>FiFi-tv.fifi</v>
      </c>
      <c r="H191" s="18">
        <f t="shared" si="15"/>
        <v>5.7091597585954825E-3</v>
      </c>
      <c r="I191" s="6">
        <f t="shared" si="15"/>
        <v>3.15</v>
      </c>
      <c r="J191" s="6">
        <f t="shared" si="16"/>
        <v>108.82230307802553</v>
      </c>
      <c r="K191" s="18">
        <f t="shared" si="17"/>
        <v>0.65</v>
      </c>
      <c r="L191" s="35">
        <f>Data!BL59</f>
        <v>1650.6523731634045</v>
      </c>
      <c r="Q191" s="21">
        <v>0</v>
      </c>
      <c r="R191" s="21">
        <v>652.51006459869382</v>
      </c>
      <c r="S191" s="21">
        <v>8035.343793633775</v>
      </c>
      <c r="T191" s="38">
        <v>0.35319212878072892</v>
      </c>
    </row>
    <row r="192" spans="1:20" x14ac:dyDescent="0.25">
      <c r="A192" s="17" t="s">
        <v>301</v>
      </c>
      <c r="B192" s="8" t="s">
        <v>40</v>
      </c>
      <c r="C192" s="8" t="s">
        <v>61</v>
      </c>
      <c r="D192" s="8" t="str">
        <f t="shared" si="13"/>
        <v>Week_46-generic-refi</v>
      </c>
      <c r="E192" s="8" t="str">
        <f t="shared" si="14"/>
        <v>FiFi-tv.fifi</v>
      </c>
      <c r="H192" s="18">
        <f t="shared" si="15"/>
        <v>5.7091597585954825E-3</v>
      </c>
      <c r="I192" s="6">
        <f t="shared" si="15"/>
        <v>3.15</v>
      </c>
      <c r="J192" s="6">
        <f t="shared" si="16"/>
        <v>108.82230307802553</v>
      </c>
      <c r="K192" s="18">
        <f t="shared" si="17"/>
        <v>0.65</v>
      </c>
      <c r="L192" s="35">
        <f>Data!BL60</f>
        <v>1731.9975466831138</v>
      </c>
      <c r="Q192" s="21">
        <v>0</v>
      </c>
      <c r="R192" s="21">
        <v>461.62836825999574</v>
      </c>
      <c r="S192" s="21">
        <v>6286.4763148657821</v>
      </c>
      <c r="T192" s="38">
        <v>0.32557448547616863</v>
      </c>
    </row>
    <row r="193" spans="1:20" x14ac:dyDescent="0.25">
      <c r="A193" s="17" t="s">
        <v>272</v>
      </c>
      <c r="B193" s="8" t="s">
        <v>40</v>
      </c>
      <c r="C193" s="8" t="s">
        <v>61</v>
      </c>
      <c r="D193" s="8" t="str">
        <f t="shared" si="13"/>
        <v>Week_47-generic-refi</v>
      </c>
      <c r="E193" s="8" t="str">
        <f t="shared" si="14"/>
        <v>FiFi-tv.fifi</v>
      </c>
      <c r="H193" s="18">
        <f t="shared" si="15"/>
        <v>5.7091597585954825E-3</v>
      </c>
      <c r="I193" s="6">
        <f t="shared" si="15"/>
        <v>3.15</v>
      </c>
      <c r="J193" s="6">
        <f t="shared" si="16"/>
        <v>108.82230307802553</v>
      </c>
      <c r="K193" s="18">
        <f t="shared" si="17"/>
        <v>0.65</v>
      </c>
      <c r="L193" s="35">
        <f>Data!BL61</f>
        <v>2385.2246421647269</v>
      </c>
      <c r="Q193" s="21">
        <v>0</v>
      </c>
      <c r="R193" s="21">
        <v>392.69223349557882</v>
      </c>
      <c r="S193" s="21">
        <v>5366.3356177149726</v>
      </c>
      <c r="T193" s="38">
        <v>0.27742768859421141</v>
      </c>
    </row>
    <row r="194" spans="1:20" x14ac:dyDescent="0.25">
      <c r="A194" s="17" t="s">
        <v>273</v>
      </c>
      <c r="B194" s="8" t="s">
        <v>40</v>
      </c>
      <c r="C194" s="8" t="s">
        <v>61</v>
      </c>
      <c r="D194" s="8" t="str">
        <f t="shared" si="13"/>
        <v>Week_48-generic-refi</v>
      </c>
      <c r="E194" s="8" t="str">
        <f t="shared" si="14"/>
        <v>FiFi-tv.fifi</v>
      </c>
      <c r="H194" s="18">
        <f t="shared" si="15"/>
        <v>5.7091597585954825E-3</v>
      </c>
      <c r="I194" s="6">
        <f t="shared" si="15"/>
        <v>3.15</v>
      </c>
      <c r="J194" s="6">
        <f t="shared" si="16"/>
        <v>108.82230307802553</v>
      </c>
      <c r="K194" s="18">
        <f t="shared" si="17"/>
        <v>0.65</v>
      </c>
      <c r="L194" s="35">
        <f>Data!BL62</f>
        <v>2385.2246421647269</v>
      </c>
      <c r="Q194" s="21">
        <v>0</v>
      </c>
      <c r="R194" s="21">
        <v>236.37022575086334</v>
      </c>
      <c r="S194" s="21">
        <v>3840.5494482355552</v>
      </c>
      <c r="T194" s="38">
        <v>0.27285073778689128</v>
      </c>
    </row>
    <row r="195" spans="1:20" x14ac:dyDescent="0.25">
      <c r="A195" s="17" t="s">
        <v>274</v>
      </c>
      <c r="B195" s="8" t="s">
        <v>40</v>
      </c>
      <c r="C195" s="8" t="s">
        <v>61</v>
      </c>
      <c r="D195" s="8" t="str">
        <f t="shared" si="13"/>
        <v>Week_49-generic-refi</v>
      </c>
      <c r="E195" s="8" t="str">
        <f t="shared" si="14"/>
        <v>FiFi-tv.fifi</v>
      </c>
      <c r="H195" s="18">
        <f t="shared" si="15"/>
        <v>5.7091597585954825E-3</v>
      </c>
      <c r="I195" s="6">
        <f t="shared" si="15"/>
        <v>3.15</v>
      </c>
      <c r="J195" s="6">
        <f t="shared" si="16"/>
        <v>108.82230307802553</v>
      </c>
      <c r="K195" s="18">
        <f t="shared" si="17"/>
        <v>0.65</v>
      </c>
      <c r="L195" s="35">
        <f>Data!BL63</f>
        <v>2385.2246421647269</v>
      </c>
      <c r="Q195" s="21">
        <v>0</v>
      </c>
      <c r="R195" s="21">
        <v>211.52329501431515</v>
      </c>
      <c r="S195" s="21">
        <v>3064.9581996676102</v>
      </c>
      <c r="T195" s="38">
        <v>0.18706594142823108</v>
      </c>
    </row>
    <row r="196" spans="1:20" x14ac:dyDescent="0.25">
      <c r="A196" s="17" t="s">
        <v>275</v>
      </c>
      <c r="B196" s="8" t="s">
        <v>40</v>
      </c>
      <c r="C196" s="8" t="s">
        <v>61</v>
      </c>
      <c r="D196" s="8" t="str">
        <f t="shared" si="13"/>
        <v>Week_50-generic-refi</v>
      </c>
      <c r="E196" s="8" t="str">
        <f t="shared" si="14"/>
        <v>FiFi-tv.fifi</v>
      </c>
      <c r="H196" s="18">
        <f t="shared" si="15"/>
        <v>5.7091597585954825E-3</v>
      </c>
      <c r="I196" s="6">
        <f t="shared" si="15"/>
        <v>3.15</v>
      </c>
      <c r="J196" s="6">
        <f t="shared" si="16"/>
        <v>108.82230307802553</v>
      </c>
      <c r="K196" s="18">
        <f t="shared" si="17"/>
        <v>0.65</v>
      </c>
      <c r="L196" s="35">
        <f>Data!BL64</f>
        <v>2011.4207803329416</v>
      </c>
      <c r="Q196" s="21">
        <v>0</v>
      </c>
      <c r="R196" s="21">
        <v>464.05814592442846</v>
      </c>
      <c r="S196" s="21">
        <v>6013.3447717439731</v>
      </c>
      <c r="T196" s="38">
        <v>0.29451531848917034</v>
      </c>
    </row>
    <row r="197" spans="1:20" x14ac:dyDescent="0.25">
      <c r="A197" s="17" t="s">
        <v>276</v>
      </c>
      <c r="B197" s="8" t="s">
        <v>40</v>
      </c>
      <c r="C197" s="8" t="s">
        <v>61</v>
      </c>
      <c r="D197" s="8" t="str">
        <f t="shared" si="13"/>
        <v>Week_51-generic-refi</v>
      </c>
      <c r="E197" s="8" t="str">
        <f t="shared" si="14"/>
        <v>FiFi-tv.fifi</v>
      </c>
      <c r="H197" s="18">
        <f t="shared" si="15"/>
        <v>5.7091597585954825E-3</v>
      </c>
      <c r="I197" s="6">
        <f t="shared" si="15"/>
        <v>3.15</v>
      </c>
      <c r="J197" s="6">
        <f t="shared" si="16"/>
        <v>108.82230307802553</v>
      </c>
      <c r="K197" s="18">
        <f t="shared" si="17"/>
        <v>0.65</v>
      </c>
      <c r="L197" s="35">
        <f>Data!BL65</f>
        <v>2011.4207803329416</v>
      </c>
      <c r="Q197" s="21">
        <v>0</v>
      </c>
      <c r="R197" s="21">
        <v>497.84824571675597</v>
      </c>
      <c r="S197" s="21">
        <v>6693.2010970651454</v>
      </c>
      <c r="T197" s="38">
        <v>0.33503542329549574</v>
      </c>
    </row>
    <row r="198" spans="1:20" x14ac:dyDescent="0.25">
      <c r="A198" s="17" t="s">
        <v>277</v>
      </c>
      <c r="B198" s="8" t="s">
        <v>40</v>
      </c>
      <c r="C198" s="8" t="s">
        <v>61</v>
      </c>
      <c r="D198" s="8" t="str">
        <f t="shared" si="13"/>
        <v>Week_52-generic-refi</v>
      </c>
      <c r="E198" s="8" t="str">
        <f t="shared" si="14"/>
        <v>FiFi-tv.fifi</v>
      </c>
      <c r="H198" s="18">
        <f t="shared" si="15"/>
        <v>5.7091597585954825E-3</v>
      </c>
      <c r="I198" s="6">
        <f t="shared" si="15"/>
        <v>3.15</v>
      </c>
      <c r="J198" s="6">
        <f t="shared" si="16"/>
        <v>108.82230307802553</v>
      </c>
      <c r="K198" s="18">
        <f t="shared" si="17"/>
        <v>0.65</v>
      </c>
      <c r="L198" s="35">
        <f>Data!BL66</f>
        <v>2011.4207803329416</v>
      </c>
      <c r="Q198" s="21">
        <v>0</v>
      </c>
      <c r="R198" s="21">
        <v>236.26106973837125</v>
      </c>
      <c r="S198" s="21">
        <v>3244.5869134776935</v>
      </c>
      <c r="T198" s="38">
        <v>0.23295819927328743</v>
      </c>
    </row>
    <row r="200" spans="1:20" x14ac:dyDescent="0.25">
      <c r="A200" s="16" t="s">
        <v>328</v>
      </c>
      <c r="B200" s="8" t="s">
        <v>40</v>
      </c>
      <c r="C200" s="8" t="s">
        <v>62</v>
      </c>
      <c r="E200" s="8" t="str">
        <f>IF(RIGHT(A200,3)="old","Initial",B200&amp;"-"&amp;C200)</f>
        <v>Initial</v>
      </c>
      <c r="F200" s="21">
        <f t="shared" ref="F200:G219" si="18">F2</f>
        <v>393432.46859552251</v>
      </c>
      <c r="G200" s="19">
        <f t="shared" si="18"/>
        <v>6.2941960634324765</v>
      </c>
      <c r="H200" s="25">
        <f>VLOOKUP(C200,parms,3,FALSE)</f>
        <v>8.6056724656215413E-3</v>
      </c>
      <c r="I200" s="42">
        <f>VLOOKUP(C200,parms,8,FALSE)</f>
        <v>3.39</v>
      </c>
      <c r="J200" s="27">
        <f>VLOOKUP(C200,parms,4,FALSE)</f>
        <v>1289611.991400274</v>
      </c>
      <c r="K200" s="25">
        <f>VLOOKUP(C200,parms,6,FALSE)</f>
        <v>0.3</v>
      </c>
      <c r="L200" s="35">
        <f>Data!BM2</f>
        <v>8.2011922934080266E-3</v>
      </c>
      <c r="M200" s="39">
        <f>VLOOKUP(C200,Data!$CB$2:$EB$22,1+VALUE(MID(A200,6,2)),FALSE)</f>
        <v>58461.900151000023</v>
      </c>
      <c r="Q200" s="21">
        <v>58461.900151000023</v>
      </c>
      <c r="R200" s="21">
        <v>3372.2908898722462</v>
      </c>
      <c r="S200" s="21">
        <v>13493.765397424679</v>
      </c>
      <c r="T200" s="38">
        <v>0.99602449431380846</v>
      </c>
    </row>
    <row r="201" spans="1:20" x14ac:dyDescent="0.25">
      <c r="A201" s="16" t="s">
        <v>316</v>
      </c>
      <c r="B201" s="8" t="s">
        <v>40</v>
      </c>
      <c r="C201" s="8" t="s">
        <v>62</v>
      </c>
      <c r="E201" s="8" t="str">
        <f t="shared" ref="E201:E264" si="19">IF(RIGHT(A201,3)="old","Initial",B201&amp;"-"&amp;C201)</f>
        <v>Initial</v>
      </c>
      <c r="F201" s="21">
        <f t="shared" si="18"/>
        <v>228081.015200244</v>
      </c>
      <c r="G201" s="19">
        <f t="shared" si="18"/>
        <v>7.9971814637423746</v>
      </c>
      <c r="H201" s="18">
        <f t="shared" ref="H201" si="20">H200</f>
        <v>8.6056724656215413E-3</v>
      </c>
      <c r="I201" s="6">
        <f>I200</f>
        <v>3.39</v>
      </c>
      <c r="J201" s="6">
        <f t="shared" ref="J201" si="21">J200</f>
        <v>1289611.991400274</v>
      </c>
      <c r="K201" s="18">
        <f t="shared" ref="K201" si="22">K200</f>
        <v>0.3</v>
      </c>
      <c r="L201" s="35">
        <f>Data!BM3</f>
        <v>9.7059982188039962E-3</v>
      </c>
      <c r="M201" s="39">
        <f>VLOOKUP(C201,Data!$CB$2:$EB$22,1+VALUE(MID(A201,6,2)),FALSE)</f>
        <v>61013.154124999979</v>
      </c>
      <c r="Q201" s="21">
        <v>61013.154124999979</v>
      </c>
      <c r="R201" s="21">
        <v>1959.9345544491073</v>
      </c>
      <c r="S201" s="21">
        <v>-7878.455865328724</v>
      </c>
      <c r="T201" s="38">
        <v>0.9985449501755076</v>
      </c>
    </row>
    <row r="202" spans="1:20" x14ac:dyDescent="0.25">
      <c r="A202" s="16" t="s">
        <v>317</v>
      </c>
      <c r="B202" s="8" t="s">
        <v>40</v>
      </c>
      <c r="C202" s="8" t="s">
        <v>62</v>
      </c>
      <c r="E202" s="8" t="str">
        <f t="shared" si="19"/>
        <v>Initial</v>
      </c>
      <c r="F202" s="21">
        <f t="shared" si="18"/>
        <v>317634.99002545653</v>
      </c>
      <c r="G202" s="19">
        <f t="shared" si="18"/>
        <v>6.7548152855074779</v>
      </c>
      <c r="H202" s="18">
        <f t="shared" ref="H202:I264" si="23">H201</f>
        <v>8.6056724656215413E-3</v>
      </c>
      <c r="I202" s="6">
        <f t="shared" si="23"/>
        <v>3.39</v>
      </c>
      <c r="J202" s="6">
        <f t="shared" ref="J202:J264" si="24">J201</f>
        <v>1289611.991400274</v>
      </c>
      <c r="K202" s="18">
        <f t="shared" ref="K202:K264" si="25">K201</f>
        <v>0.3</v>
      </c>
      <c r="L202" s="35">
        <f>Data!BM4</f>
        <v>9.7059982188039962E-3</v>
      </c>
      <c r="M202" s="39">
        <f>VLOOKUP(C202,Data!$CB$2:$EB$22,1+VALUE(MID(A202,6,2)),FALSE)</f>
        <v>60961.623980000011</v>
      </c>
      <c r="Q202" s="21">
        <v>60961.623980000011</v>
      </c>
      <c r="R202" s="21">
        <v>2730.5085919891544</v>
      </c>
      <c r="S202" s="21">
        <v>1563.8112011408739</v>
      </c>
      <c r="T202" s="38">
        <v>0.99891928439188282</v>
      </c>
    </row>
    <row r="203" spans="1:20" x14ac:dyDescent="0.25">
      <c r="A203" s="16" t="s">
        <v>318</v>
      </c>
      <c r="B203" s="8" t="s">
        <v>40</v>
      </c>
      <c r="C203" s="8" t="s">
        <v>62</v>
      </c>
      <c r="E203" s="8" t="str">
        <f t="shared" si="19"/>
        <v>Initial</v>
      </c>
      <c r="F203" s="21">
        <f t="shared" si="18"/>
        <v>322486.62248072354</v>
      </c>
      <c r="G203" s="19">
        <f t="shared" si="18"/>
        <v>6.9739033911176911</v>
      </c>
      <c r="H203" s="18">
        <f t="shared" si="23"/>
        <v>8.6056724656215413E-3</v>
      </c>
      <c r="I203" s="6">
        <f t="shared" si="23"/>
        <v>3.39</v>
      </c>
      <c r="J203" s="6">
        <f t="shared" si="24"/>
        <v>1289611.991400274</v>
      </c>
      <c r="K203" s="18">
        <f t="shared" si="25"/>
        <v>0.3</v>
      </c>
      <c r="L203" s="35">
        <f>Data!BM5</f>
        <v>9.7059982188039962E-3</v>
      </c>
      <c r="M203" s="39">
        <f>VLOOKUP(C203,Data!$CB$2:$EB$22,1+VALUE(MID(A203,6,2)),FALSE)</f>
        <v>11255.507248</v>
      </c>
      <c r="Q203" s="21">
        <v>11255.507248</v>
      </c>
      <c r="R203" s="21">
        <v>2629.7072767943896</v>
      </c>
      <c r="S203" s="21">
        <v>50914.802791010261</v>
      </c>
      <c r="T203" s="38">
        <v>0.94756910355862434</v>
      </c>
    </row>
    <row r="204" spans="1:20" x14ac:dyDescent="0.25">
      <c r="A204" s="16" t="s">
        <v>319</v>
      </c>
      <c r="B204" s="8" t="s">
        <v>40</v>
      </c>
      <c r="C204" s="8" t="s">
        <v>62</v>
      </c>
      <c r="E204" s="8" t="str">
        <f t="shared" si="19"/>
        <v>Initial</v>
      </c>
      <c r="F204" s="21">
        <f t="shared" si="18"/>
        <v>401386.27962260752</v>
      </c>
      <c r="G204" s="19">
        <f t="shared" si="18"/>
        <v>6.2238891290728731</v>
      </c>
      <c r="H204" s="18">
        <f t="shared" si="23"/>
        <v>8.6056724656215413E-3</v>
      </c>
      <c r="I204" s="6">
        <f t="shared" si="23"/>
        <v>3.39</v>
      </c>
      <c r="J204" s="6">
        <f t="shared" si="24"/>
        <v>1289611.991400274</v>
      </c>
      <c r="K204" s="18">
        <f t="shared" si="25"/>
        <v>0.3</v>
      </c>
      <c r="L204" s="35">
        <f>Data!BM6</f>
        <v>9.7059982188039962E-3</v>
      </c>
      <c r="M204" s="39">
        <f>VLOOKUP(C204,Data!$CB$2:$EB$22,1+VALUE(MID(A204,6,2)),FALSE)</f>
        <v>6016.5490659999996</v>
      </c>
      <c r="Q204" s="21">
        <v>6016.5490659999996</v>
      </c>
      <c r="R204" s="21">
        <v>2572.1947074226337</v>
      </c>
      <c r="S204" s="21">
        <v>48254.146290340264</v>
      </c>
      <c r="T204" s="38">
        <v>0.74465739109879125</v>
      </c>
    </row>
    <row r="205" spans="1:20" x14ac:dyDescent="0.25">
      <c r="A205" s="16" t="s">
        <v>320</v>
      </c>
      <c r="B205" s="8" t="s">
        <v>40</v>
      </c>
      <c r="C205" s="8" t="s">
        <v>62</v>
      </c>
      <c r="E205" s="8" t="str">
        <f t="shared" si="19"/>
        <v>Initial</v>
      </c>
      <c r="F205" s="21">
        <f t="shared" si="18"/>
        <v>309588.89609523199</v>
      </c>
      <c r="G205" s="19">
        <f t="shared" si="18"/>
        <v>6.9990429098927924</v>
      </c>
      <c r="H205" s="18">
        <f t="shared" si="23"/>
        <v>8.6056724656215413E-3</v>
      </c>
      <c r="I205" s="6">
        <f t="shared" si="23"/>
        <v>3.39</v>
      </c>
      <c r="J205" s="6">
        <f t="shared" si="24"/>
        <v>1289611.991400274</v>
      </c>
      <c r="K205" s="18">
        <f t="shared" si="25"/>
        <v>0.3</v>
      </c>
      <c r="L205" s="35">
        <f>Data!BM7</f>
        <v>8.3516728859476235E-3</v>
      </c>
      <c r="M205" s="39">
        <f>VLOOKUP(C205,Data!$CB$2:$EB$22,1+VALUE(MID(A205,6,2)),FALSE)</f>
        <v>6902.1493109999983</v>
      </c>
      <c r="Q205" s="21">
        <v>6902.1493109999983</v>
      </c>
      <c r="R205" s="21">
        <v>1732.2709014138511</v>
      </c>
      <c r="S205" s="21">
        <v>34199.018765178771</v>
      </c>
      <c r="T205" s="38">
        <v>0.65019798893281666</v>
      </c>
    </row>
    <row r="206" spans="1:20" x14ac:dyDescent="0.25">
      <c r="A206" s="16" t="s">
        <v>321</v>
      </c>
      <c r="B206" s="8" t="s">
        <v>40</v>
      </c>
      <c r="C206" s="8" t="s">
        <v>62</v>
      </c>
      <c r="E206" s="8" t="str">
        <f t="shared" si="19"/>
        <v>Initial</v>
      </c>
      <c r="F206" s="21">
        <f t="shared" si="18"/>
        <v>309968.77520157403</v>
      </c>
      <c r="G206" s="19">
        <f t="shared" si="18"/>
        <v>6.9767010399881384</v>
      </c>
      <c r="H206" s="18">
        <f t="shared" si="23"/>
        <v>8.6056724656215413E-3</v>
      </c>
      <c r="I206" s="6">
        <f t="shared" si="23"/>
        <v>3.39</v>
      </c>
      <c r="J206" s="6">
        <f t="shared" si="24"/>
        <v>1289611.991400274</v>
      </c>
      <c r="K206" s="18">
        <f t="shared" si="25"/>
        <v>0.3</v>
      </c>
      <c r="L206" s="35">
        <f>Data!BM8</f>
        <v>8.3516728859476235E-3</v>
      </c>
      <c r="M206" s="39">
        <f>VLOOKUP(C206,Data!$CB$2:$EB$22,1+VALUE(MID(A206,6,2)),FALSE)</f>
        <v>6370.2564680000032</v>
      </c>
      <c r="Q206" s="21">
        <v>6370.2564680000032</v>
      </c>
      <c r="R206" s="21">
        <v>1590.0767135209551</v>
      </c>
      <c r="S206" s="21">
        <v>31236.674160391911</v>
      </c>
      <c r="T206" s="38">
        <v>0.5960947783074434</v>
      </c>
    </row>
    <row r="207" spans="1:20" x14ac:dyDescent="0.25">
      <c r="A207" s="16" t="s">
        <v>322</v>
      </c>
      <c r="B207" s="8" t="s">
        <v>40</v>
      </c>
      <c r="C207" s="8" t="s">
        <v>62</v>
      </c>
      <c r="E207" s="8" t="str">
        <f t="shared" si="19"/>
        <v>Initial</v>
      </c>
      <c r="F207" s="21">
        <f t="shared" si="18"/>
        <v>454180.53004536044</v>
      </c>
      <c r="G207" s="19">
        <f t="shared" si="18"/>
        <v>6.0080329106190753</v>
      </c>
      <c r="H207" s="18">
        <f t="shared" si="23"/>
        <v>8.6056724656215413E-3</v>
      </c>
      <c r="I207" s="6">
        <f t="shared" si="23"/>
        <v>3.39</v>
      </c>
      <c r="J207" s="6">
        <f t="shared" si="24"/>
        <v>1289611.991400274</v>
      </c>
      <c r="K207" s="18">
        <f t="shared" si="25"/>
        <v>0.3</v>
      </c>
      <c r="L207" s="35">
        <f>Data!BM9</f>
        <v>8.3516728859476235E-3</v>
      </c>
      <c r="M207" s="39">
        <f>VLOOKUP(C207,Data!$CB$2:$EB$22,1+VALUE(MID(A207,6,2)),FALSE)</f>
        <v>4014.8051510000009</v>
      </c>
      <c r="Q207" s="21">
        <v>4014.8051510000009</v>
      </c>
      <c r="R207" s="21">
        <v>1857.3262079011827</v>
      </c>
      <c r="S207" s="21">
        <v>33813.787820778896</v>
      </c>
      <c r="T207" s="38">
        <v>0.47519828151564292</v>
      </c>
    </row>
    <row r="208" spans="1:20" x14ac:dyDescent="0.25">
      <c r="A208" s="16" t="s">
        <v>323</v>
      </c>
      <c r="B208" s="8" t="s">
        <v>40</v>
      </c>
      <c r="C208" s="8" t="s">
        <v>62</v>
      </c>
      <c r="E208" s="8" t="str">
        <f t="shared" si="19"/>
        <v>Initial</v>
      </c>
      <c r="F208" s="21">
        <f t="shared" si="18"/>
        <v>455011.73547455797</v>
      </c>
      <c r="G208" s="19">
        <f t="shared" si="18"/>
        <v>6.0449284141776669</v>
      </c>
      <c r="H208" s="18">
        <f t="shared" si="23"/>
        <v>8.6056724656215413E-3</v>
      </c>
      <c r="I208" s="6">
        <f t="shared" si="23"/>
        <v>3.39</v>
      </c>
      <c r="J208" s="6">
        <f t="shared" si="24"/>
        <v>1289611.991400274</v>
      </c>
      <c r="K208" s="18">
        <f t="shared" si="25"/>
        <v>0.3</v>
      </c>
      <c r="L208" s="35">
        <f>Data!BM10</f>
        <v>8.3516728859476235E-3</v>
      </c>
      <c r="M208" s="39">
        <f>VLOOKUP(C208,Data!$CB$2:$EB$22,1+VALUE(MID(A208,6,2)),FALSE)</f>
        <v>906.49023799999998</v>
      </c>
      <c r="Q208" s="21">
        <v>906.49023799999998</v>
      </c>
      <c r="R208" s="21">
        <v>949.11832804636379</v>
      </c>
      <c r="S208" s="21">
        <v>18543.134227226259</v>
      </c>
      <c r="T208" s="38">
        <v>0.24238902364686554</v>
      </c>
    </row>
    <row r="209" spans="1:20" x14ac:dyDescent="0.25">
      <c r="A209" s="16" t="s">
        <v>324</v>
      </c>
      <c r="B209" s="8" t="s">
        <v>40</v>
      </c>
      <c r="C209" s="8" t="s">
        <v>62</v>
      </c>
      <c r="E209" s="8" t="str">
        <f t="shared" si="19"/>
        <v>Initial</v>
      </c>
      <c r="F209" s="21">
        <f t="shared" si="18"/>
        <v>290055.894256228</v>
      </c>
      <c r="G209" s="19">
        <f t="shared" si="18"/>
        <v>7.3475859223576458</v>
      </c>
      <c r="H209" s="18">
        <f t="shared" si="23"/>
        <v>8.6056724656215413E-3</v>
      </c>
      <c r="I209" s="6">
        <f t="shared" si="23"/>
        <v>3.39</v>
      </c>
      <c r="J209" s="6">
        <f t="shared" si="24"/>
        <v>1289611.991400274</v>
      </c>
      <c r="K209" s="18">
        <f t="shared" si="25"/>
        <v>0.3</v>
      </c>
      <c r="L209" s="35">
        <f>Data!BM11</f>
        <v>8.3516728859476235E-3</v>
      </c>
      <c r="M209" s="39">
        <f>VLOOKUP(C209,Data!$CB$2:$EB$22,1+VALUE(MID(A209,6,2)),FALSE)</f>
        <v>0</v>
      </c>
      <c r="Q209" s="21">
        <v>0</v>
      </c>
      <c r="R209" s="21">
        <v>199.44656799375306</v>
      </c>
      <c r="S209" s="21">
        <v>4967.8781959091848</v>
      </c>
      <c r="T209" s="38">
        <v>7.9902443298376147E-2</v>
      </c>
    </row>
    <row r="210" spans="1:20" x14ac:dyDescent="0.25">
      <c r="A210" s="16" t="s">
        <v>325</v>
      </c>
      <c r="B210" s="8" t="s">
        <v>40</v>
      </c>
      <c r="C210" s="8" t="s">
        <v>62</v>
      </c>
      <c r="E210" s="8" t="str">
        <f t="shared" si="19"/>
        <v>Initial</v>
      </c>
      <c r="F210" s="21">
        <f t="shared" si="18"/>
        <v>348451.97318493499</v>
      </c>
      <c r="G210" s="19">
        <f t="shared" si="18"/>
        <v>6.6816214516324974</v>
      </c>
      <c r="H210" s="18">
        <f t="shared" si="23"/>
        <v>8.6056724656215413E-3</v>
      </c>
      <c r="I210" s="6">
        <f t="shared" si="23"/>
        <v>3.39</v>
      </c>
      <c r="J210" s="6">
        <f t="shared" si="24"/>
        <v>1289611.991400274</v>
      </c>
      <c r="K210" s="18">
        <f t="shared" si="25"/>
        <v>0.3</v>
      </c>
      <c r="L210" s="35">
        <f>Data!BM12</f>
        <v>7.2983087381704474E-3</v>
      </c>
      <c r="M210" s="39">
        <f>VLOOKUP(C210,Data!$CB$2:$EB$22,1+VALUE(MID(A210,6,2)),FALSE)</f>
        <v>0</v>
      </c>
      <c r="Q210" s="21">
        <v>0</v>
      </c>
      <c r="R210" s="21">
        <v>73.986589684824324</v>
      </c>
      <c r="S210" s="21">
        <v>1675.8478043745506</v>
      </c>
      <c r="T210" s="38">
        <v>2.4673188045554073E-2</v>
      </c>
    </row>
    <row r="211" spans="1:20" x14ac:dyDescent="0.25">
      <c r="A211" s="16" t="s">
        <v>326</v>
      </c>
      <c r="B211" s="8" t="s">
        <v>40</v>
      </c>
      <c r="C211" s="8" t="s">
        <v>62</v>
      </c>
      <c r="E211" s="8" t="str">
        <f t="shared" si="19"/>
        <v>Initial</v>
      </c>
      <c r="F211" s="21">
        <f t="shared" si="18"/>
        <v>427408.08445701201</v>
      </c>
      <c r="G211" s="19">
        <f t="shared" si="18"/>
        <v>6.1680815445545676</v>
      </c>
      <c r="H211" s="18">
        <f t="shared" si="23"/>
        <v>8.6056724656215413E-3</v>
      </c>
      <c r="I211" s="6">
        <f t="shared" si="23"/>
        <v>3.39</v>
      </c>
      <c r="J211" s="6">
        <f t="shared" si="24"/>
        <v>1289611.991400274</v>
      </c>
      <c r="K211" s="18">
        <f t="shared" si="25"/>
        <v>0.3</v>
      </c>
      <c r="L211" s="35">
        <f>Data!BM13</f>
        <v>7.2983087381704474E-3</v>
      </c>
      <c r="M211" s="39">
        <f>VLOOKUP(C211,Data!$CB$2:$EB$22,1+VALUE(MID(A211,6,2)),FALSE)</f>
        <v>0</v>
      </c>
      <c r="Q211" s="21">
        <v>0</v>
      </c>
      <c r="R211" s="21">
        <v>27.463838340376661</v>
      </c>
      <c r="S211" s="21">
        <v>574.26326904958614</v>
      </c>
      <c r="T211" s="38">
        <v>7.4667857288170936E-3</v>
      </c>
    </row>
    <row r="212" spans="1:20" x14ac:dyDescent="0.25">
      <c r="A212" s="16" t="s">
        <v>327</v>
      </c>
      <c r="B212" s="8" t="s">
        <v>40</v>
      </c>
      <c r="C212" s="8" t="s">
        <v>62</v>
      </c>
      <c r="E212" s="8" t="str">
        <f t="shared" si="19"/>
        <v>Initial</v>
      </c>
      <c r="F212" s="21">
        <f t="shared" si="18"/>
        <v>330189.49929959601</v>
      </c>
      <c r="G212" s="19">
        <f t="shared" si="18"/>
        <v>6.4579352380155601</v>
      </c>
      <c r="H212" s="18">
        <f t="shared" si="23"/>
        <v>8.6056724656215413E-3</v>
      </c>
      <c r="I212" s="6">
        <f t="shared" si="23"/>
        <v>3.39</v>
      </c>
      <c r="J212" s="6">
        <f t="shared" si="24"/>
        <v>1289611.991400274</v>
      </c>
      <c r="K212" s="18">
        <f t="shared" si="25"/>
        <v>0.3</v>
      </c>
      <c r="L212" s="35">
        <f>Data!BM14</f>
        <v>7.2983087381704474E-3</v>
      </c>
      <c r="M212" s="39">
        <f>VLOOKUP(C212,Data!$CB$2:$EB$22,1+VALUE(MID(A212,6,2)),FALSE)</f>
        <v>0</v>
      </c>
      <c r="Q212" s="21">
        <v>0</v>
      </c>
      <c r="R212" s="21">
        <v>6.3817725513147971</v>
      </c>
      <c r="S212" s="21">
        <v>139.71232031806204</v>
      </c>
      <c r="T212" s="38">
        <v>2.2459146670822383E-3</v>
      </c>
    </row>
    <row r="213" spans="1:20" x14ac:dyDescent="0.25">
      <c r="A213" s="17" t="s">
        <v>262</v>
      </c>
      <c r="B213" s="8" t="s">
        <v>40</v>
      </c>
      <c r="C213" s="8" t="s">
        <v>62</v>
      </c>
      <c r="E213" s="8" t="str">
        <f t="shared" si="19"/>
        <v>FiFi-vod.fifi</v>
      </c>
      <c r="F213" s="21">
        <f t="shared" si="18"/>
        <v>340832.86210744851</v>
      </c>
      <c r="G213" s="19">
        <f t="shared" si="18"/>
        <v>6.8003506949188122</v>
      </c>
      <c r="H213" s="18">
        <f t="shared" si="23"/>
        <v>8.6056724656215413E-3</v>
      </c>
      <c r="I213" s="6">
        <f t="shared" si="23"/>
        <v>3.39</v>
      </c>
      <c r="J213" s="6">
        <f t="shared" si="24"/>
        <v>1289611.991400274</v>
      </c>
      <c r="K213" s="18">
        <f t="shared" si="25"/>
        <v>0.3</v>
      </c>
      <c r="L213" s="35">
        <f>Data!BM15</f>
        <v>7.2983087381704474E-3</v>
      </c>
      <c r="Q213" s="21">
        <v>11239.791153278236</v>
      </c>
      <c r="R213" s="21">
        <v>2045.1245308371019</v>
      </c>
      <c r="S213" s="21">
        <v>35906.850889687252</v>
      </c>
      <c r="T213" s="38">
        <v>0.69725796462222722</v>
      </c>
    </row>
    <row r="214" spans="1:20" x14ac:dyDescent="0.25">
      <c r="A214" s="17" t="s">
        <v>263</v>
      </c>
      <c r="B214" s="8" t="s">
        <v>40</v>
      </c>
      <c r="C214" s="8" t="s">
        <v>62</v>
      </c>
      <c r="E214" s="8" t="str">
        <f t="shared" si="19"/>
        <v>FiFi-vod.fifi</v>
      </c>
      <c r="F214" s="21">
        <f t="shared" si="18"/>
        <v>439217.36949841853</v>
      </c>
      <c r="G214" s="19">
        <f t="shared" si="18"/>
        <v>6.2729203283091328</v>
      </c>
      <c r="H214" s="18">
        <f t="shared" si="23"/>
        <v>8.6056724656215413E-3</v>
      </c>
      <c r="I214" s="6">
        <f t="shared" si="23"/>
        <v>3.39</v>
      </c>
      <c r="J214" s="6">
        <f t="shared" si="24"/>
        <v>1289611.991400274</v>
      </c>
      <c r="K214" s="18">
        <f t="shared" si="25"/>
        <v>0.3</v>
      </c>
      <c r="L214" s="35">
        <f>Data!BM16</f>
        <v>6.922107256821455E-3</v>
      </c>
      <c r="Q214" s="21">
        <v>9482.1054757105976</v>
      </c>
      <c r="R214" s="21">
        <v>2866.7469587735841</v>
      </c>
      <c r="S214" s="21">
        <v>51479.841702502599</v>
      </c>
      <c r="T214" s="38">
        <v>0.75844665652966459</v>
      </c>
    </row>
    <row r="215" spans="1:20" x14ac:dyDescent="0.25">
      <c r="A215" s="17" t="s">
        <v>264</v>
      </c>
      <c r="B215" s="8" t="s">
        <v>40</v>
      </c>
      <c r="C215" s="8" t="s">
        <v>62</v>
      </c>
      <c r="E215" s="8" t="str">
        <f t="shared" si="19"/>
        <v>FiFi-vod.fifi</v>
      </c>
      <c r="F215" s="21">
        <f t="shared" si="18"/>
        <v>392882.00916213804</v>
      </c>
      <c r="G215" s="19">
        <f t="shared" si="18"/>
        <v>6.511570805271405</v>
      </c>
      <c r="H215" s="18">
        <f t="shared" si="23"/>
        <v>8.6056724656215413E-3</v>
      </c>
      <c r="I215" s="6">
        <f t="shared" si="23"/>
        <v>3.39</v>
      </c>
      <c r="J215" s="6">
        <f t="shared" si="24"/>
        <v>1289611.991400274</v>
      </c>
      <c r="K215" s="18">
        <f t="shared" si="25"/>
        <v>0.3</v>
      </c>
      <c r="L215" s="35">
        <f>Data!BM17</f>
        <v>6.922107256821455E-3</v>
      </c>
      <c r="Q215" s="21">
        <v>8215.5391901181501</v>
      </c>
      <c r="R215" s="21">
        <v>2501.4626700427821</v>
      </c>
      <c r="S215" s="21">
        <v>47002.31069222583</v>
      </c>
      <c r="T215" s="38">
        <v>0.7398557807060353</v>
      </c>
    </row>
    <row r="216" spans="1:20" x14ac:dyDescent="0.25">
      <c r="A216" s="17" t="s">
        <v>265</v>
      </c>
      <c r="B216" s="8" t="s">
        <v>40</v>
      </c>
      <c r="C216" s="8" t="s">
        <v>62</v>
      </c>
      <c r="E216" s="8" t="str">
        <f t="shared" si="19"/>
        <v>FiFi-vod.fifi</v>
      </c>
      <c r="F216" s="21">
        <f t="shared" si="18"/>
        <v>287120.72270037199</v>
      </c>
      <c r="G216" s="19">
        <f t="shared" si="18"/>
        <v>7.4241408592468048</v>
      </c>
      <c r="H216" s="18">
        <f t="shared" si="23"/>
        <v>8.6056724656215413E-3</v>
      </c>
      <c r="I216" s="6">
        <f t="shared" si="23"/>
        <v>3.39</v>
      </c>
      <c r="J216" s="6">
        <f t="shared" si="24"/>
        <v>1289611.991400274</v>
      </c>
      <c r="K216" s="18">
        <f t="shared" si="25"/>
        <v>0.3</v>
      </c>
      <c r="L216" s="35">
        <f>Data!BM18</f>
        <v>6.922107256821455E-3</v>
      </c>
      <c r="Q216" s="21">
        <v>6785.4142324476206</v>
      </c>
      <c r="R216" s="21">
        <v>1699.4305426652552</v>
      </c>
      <c r="S216" s="21">
        <v>35985.577529720365</v>
      </c>
      <c r="T216" s="38">
        <v>0.68778716663378936</v>
      </c>
    </row>
    <row r="217" spans="1:20" x14ac:dyDescent="0.25">
      <c r="A217" s="17" t="s">
        <v>266</v>
      </c>
      <c r="B217" s="8" t="s">
        <v>40</v>
      </c>
      <c r="C217" s="8" t="s">
        <v>62</v>
      </c>
      <c r="E217" s="8" t="str">
        <f t="shared" si="19"/>
        <v>FiFi-vod.fifi</v>
      </c>
      <c r="F217" s="21">
        <f t="shared" si="18"/>
        <v>319043.21232711151</v>
      </c>
      <c r="G217" s="19">
        <f t="shared" si="18"/>
        <v>7.2881301476597384</v>
      </c>
      <c r="H217" s="18">
        <f t="shared" si="23"/>
        <v>8.6056724656215413E-3</v>
      </c>
      <c r="I217" s="6">
        <f t="shared" si="23"/>
        <v>3.39</v>
      </c>
      <c r="J217" s="6">
        <f t="shared" si="24"/>
        <v>1289611.991400274</v>
      </c>
      <c r="K217" s="18">
        <f t="shared" si="25"/>
        <v>0.3</v>
      </c>
      <c r="L217" s="35">
        <f>Data!BM19</f>
        <v>6.922107256821455E-3</v>
      </c>
      <c r="Q217" s="21">
        <v>8050.0595743846261</v>
      </c>
      <c r="R217" s="21">
        <v>1959.7480120573962</v>
      </c>
      <c r="S217" s="21">
        <v>40368.966572802405</v>
      </c>
      <c r="T217" s="38">
        <v>0.71378252375273532</v>
      </c>
    </row>
    <row r="218" spans="1:20" x14ac:dyDescent="0.25">
      <c r="A218" s="17" t="s">
        <v>267</v>
      </c>
      <c r="B218" s="8" t="s">
        <v>40</v>
      </c>
      <c r="C218" s="8" t="s">
        <v>62</v>
      </c>
      <c r="E218" s="8" t="str">
        <f t="shared" si="19"/>
        <v>FiFi-vod.fifi</v>
      </c>
      <c r="F218" s="21">
        <f t="shared" si="18"/>
        <v>242439.8542396205</v>
      </c>
      <c r="G218" s="19">
        <f t="shared" si="18"/>
        <v>8.3972135913050998</v>
      </c>
      <c r="H218" s="18">
        <f t="shared" si="23"/>
        <v>8.6056724656215413E-3</v>
      </c>
      <c r="I218" s="6">
        <f t="shared" si="23"/>
        <v>3.39</v>
      </c>
      <c r="J218" s="6">
        <f t="shared" si="24"/>
        <v>1289611.991400274</v>
      </c>
      <c r="K218" s="18">
        <f t="shared" si="25"/>
        <v>0.3</v>
      </c>
      <c r="L218" s="35">
        <f>Data!BM20</f>
        <v>7.1478281456308504E-3</v>
      </c>
      <c r="Q218" s="21">
        <v>6551.1358264376349</v>
      </c>
      <c r="R218" s="21">
        <v>1382.0759156916386</v>
      </c>
      <c r="S218" s="21">
        <v>32791.802962696071</v>
      </c>
      <c r="T218" s="38">
        <v>0.66243469727306792</v>
      </c>
    </row>
    <row r="219" spans="1:20" x14ac:dyDescent="0.25">
      <c r="A219" s="17" t="s">
        <v>268</v>
      </c>
      <c r="B219" s="8" t="s">
        <v>40</v>
      </c>
      <c r="C219" s="8" t="s">
        <v>62</v>
      </c>
      <c r="E219" s="8" t="str">
        <f t="shared" si="19"/>
        <v>FiFi-vod.fifi</v>
      </c>
      <c r="F219" s="21">
        <f t="shared" si="18"/>
        <v>452969.13318074099</v>
      </c>
      <c r="G219" s="19">
        <f t="shared" si="18"/>
        <v>6.5182322286433863</v>
      </c>
      <c r="H219" s="18">
        <f t="shared" si="23"/>
        <v>8.6056724656215413E-3</v>
      </c>
      <c r="I219" s="6">
        <f t="shared" si="23"/>
        <v>3.39</v>
      </c>
      <c r="J219" s="6">
        <f t="shared" si="24"/>
        <v>1289611.991400274</v>
      </c>
      <c r="K219" s="18">
        <f t="shared" si="25"/>
        <v>0.3</v>
      </c>
      <c r="L219" s="35">
        <f>Data!BM21</f>
        <v>7.1478281456308504E-3</v>
      </c>
      <c r="Q219" s="21">
        <v>10434.397924351195</v>
      </c>
      <c r="R219" s="21">
        <v>2990.7991838188718</v>
      </c>
      <c r="S219" s="21">
        <v>55652.715179208048</v>
      </c>
      <c r="T219" s="38">
        <v>0.76724458505336446</v>
      </c>
    </row>
    <row r="220" spans="1:20" x14ac:dyDescent="0.25">
      <c r="A220" s="17" t="s">
        <v>269</v>
      </c>
      <c r="B220" s="8" t="s">
        <v>40</v>
      </c>
      <c r="C220" s="8" t="s">
        <v>62</v>
      </c>
      <c r="E220" s="8" t="str">
        <f t="shared" si="19"/>
        <v>FiFi-vod.fifi</v>
      </c>
      <c r="F220" s="21">
        <f t="shared" ref="F220:G239" si="26">F22</f>
        <v>374829.33619855496</v>
      </c>
      <c r="G220" s="19">
        <f t="shared" si="26"/>
        <v>7.0414807493575111</v>
      </c>
      <c r="H220" s="18">
        <f t="shared" si="23"/>
        <v>8.6056724656215413E-3</v>
      </c>
      <c r="I220" s="6">
        <f t="shared" si="23"/>
        <v>3.39</v>
      </c>
      <c r="J220" s="6">
        <f t="shared" si="24"/>
        <v>1289611.991400274</v>
      </c>
      <c r="K220" s="18">
        <f t="shared" si="25"/>
        <v>0.3</v>
      </c>
      <c r="L220" s="35">
        <f>Data!BM22</f>
        <v>7.1478281456308504E-3</v>
      </c>
      <c r="Q220" s="21">
        <v>8372.6404505881073</v>
      </c>
      <c r="R220" s="21">
        <v>2385.7757105650203</v>
      </c>
      <c r="S220" s="21">
        <v>48577.304322005926</v>
      </c>
      <c r="T220" s="38">
        <v>0.73962439364526311</v>
      </c>
    </row>
    <row r="221" spans="1:20" x14ac:dyDescent="0.25">
      <c r="A221" s="17" t="s">
        <v>270</v>
      </c>
      <c r="B221" s="8" t="s">
        <v>40</v>
      </c>
      <c r="C221" s="8" t="s">
        <v>62</v>
      </c>
      <c r="E221" s="8" t="str">
        <f t="shared" si="19"/>
        <v>FiFi-vod.fifi</v>
      </c>
      <c r="F221" s="21">
        <f t="shared" si="26"/>
        <v>369195.690608576</v>
      </c>
      <c r="G221" s="19">
        <f t="shared" si="26"/>
        <v>6.974183994639545</v>
      </c>
      <c r="H221" s="18">
        <f t="shared" si="23"/>
        <v>8.6056724656215413E-3</v>
      </c>
      <c r="I221" s="6">
        <f t="shared" si="23"/>
        <v>3.39</v>
      </c>
      <c r="J221" s="6">
        <f t="shared" si="24"/>
        <v>1289611.991400274</v>
      </c>
      <c r="K221" s="18">
        <f t="shared" si="25"/>
        <v>0.3</v>
      </c>
      <c r="L221" s="35">
        <f>Data!BM23</f>
        <v>7.1478281456308504E-3</v>
      </c>
      <c r="Q221" s="21">
        <v>8454.626160386948</v>
      </c>
      <c r="R221" s="21">
        <v>2329.1901873291849</v>
      </c>
      <c r="S221" s="21">
        <v>46613.214975168754</v>
      </c>
      <c r="T221" s="38">
        <v>0.73310050044506636</v>
      </c>
    </row>
    <row r="222" spans="1:20" x14ac:dyDescent="0.25">
      <c r="A222" s="17" t="s">
        <v>249</v>
      </c>
      <c r="B222" s="8" t="s">
        <v>40</v>
      </c>
      <c r="C222" s="8" t="s">
        <v>62</v>
      </c>
      <c r="E222" s="8" t="str">
        <f t="shared" si="19"/>
        <v>FiFi-vod.fifi</v>
      </c>
      <c r="F222" s="21">
        <f t="shared" si="26"/>
        <v>327686.09035661601</v>
      </c>
      <c r="G222" s="19">
        <f t="shared" si="26"/>
        <v>7.4058431193070975</v>
      </c>
      <c r="H222" s="18">
        <f t="shared" si="23"/>
        <v>8.6056724656215413E-3</v>
      </c>
      <c r="I222" s="6">
        <f t="shared" si="23"/>
        <v>3.39</v>
      </c>
      <c r="J222" s="6">
        <f t="shared" si="24"/>
        <v>1289611.991400274</v>
      </c>
      <c r="K222" s="18">
        <f t="shared" si="25"/>
        <v>0.3</v>
      </c>
      <c r="L222" s="35">
        <f>Data!BM24</f>
        <v>7.1478281456308504E-3</v>
      </c>
      <c r="Q222" s="21">
        <v>7977.2093560176181</v>
      </c>
      <c r="R222" s="21">
        <v>2021.3985365898236</v>
      </c>
      <c r="S222" s="21">
        <v>42771.634547722599</v>
      </c>
      <c r="T222" s="38">
        <v>0.71681837154650574</v>
      </c>
    </row>
    <row r="223" spans="1:20" x14ac:dyDescent="0.25">
      <c r="A223" s="17" t="s">
        <v>250</v>
      </c>
      <c r="B223" s="8" t="s">
        <v>40</v>
      </c>
      <c r="C223" s="8" t="s">
        <v>62</v>
      </c>
      <c r="E223" s="8" t="str">
        <f t="shared" si="19"/>
        <v>FiFi-vod.fifi</v>
      </c>
      <c r="F223" s="21">
        <f t="shared" si="26"/>
        <v>447161.2574520745</v>
      </c>
      <c r="G223" s="19">
        <f t="shared" si="26"/>
        <v>6.5316916589065332</v>
      </c>
      <c r="H223" s="18">
        <f t="shared" si="23"/>
        <v>8.6056724656215413E-3</v>
      </c>
      <c r="I223" s="6">
        <f t="shared" si="23"/>
        <v>3.39</v>
      </c>
      <c r="J223" s="6">
        <f t="shared" si="24"/>
        <v>1289611.991400274</v>
      </c>
      <c r="K223" s="18">
        <f t="shared" si="25"/>
        <v>0.3</v>
      </c>
      <c r="L223" s="35">
        <f>Data!BM25</f>
        <v>7.1478281456308504E-3</v>
      </c>
      <c r="Q223" s="21">
        <v>9848.6632730812998</v>
      </c>
      <c r="R223" s="21">
        <v>2942.6882052993342</v>
      </c>
      <c r="S223" s="21">
        <v>55309.618224940961</v>
      </c>
      <c r="T223" s="38">
        <v>0.76470735469422901</v>
      </c>
    </row>
    <row r="224" spans="1:20" x14ac:dyDescent="0.25">
      <c r="A224" s="17" t="s">
        <v>251</v>
      </c>
      <c r="B224" s="8" t="s">
        <v>40</v>
      </c>
      <c r="C224" s="8" t="s">
        <v>62</v>
      </c>
      <c r="E224" s="8" t="str">
        <f t="shared" si="19"/>
        <v>FiFi-vod.fifi</v>
      </c>
      <c r="F224" s="21">
        <f t="shared" si="26"/>
        <v>382858.71242734947</v>
      </c>
      <c r="G224" s="19">
        <f t="shared" si="26"/>
        <v>6.8320565796721962</v>
      </c>
      <c r="H224" s="18">
        <f t="shared" si="23"/>
        <v>8.6056724656215413E-3</v>
      </c>
      <c r="I224" s="6">
        <f t="shared" si="23"/>
        <v>3.39</v>
      </c>
      <c r="J224" s="6">
        <f t="shared" si="24"/>
        <v>1289611.991400274</v>
      </c>
      <c r="K224" s="18">
        <f t="shared" si="25"/>
        <v>0.3</v>
      </c>
      <c r="L224" s="35">
        <f>Data!BM26</f>
        <v>7.1478281456308504E-3</v>
      </c>
      <c r="Q224" s="21">
        <v>8319.6842693736417</v>
      </c>
      <c r="R224" s="21">
        <v>2429.1288840420461</v>
      </c>
      <c r="S224" s="21">
        <v>47940.572586185677</v>
      </c>
      <c r="T224" s="38">
        <v>0.73727110076591917</v>
      </c>
    </row>
    <row r="225" spans="1:20" x14ac:dyDescent="0.25">
      <c r="A225" s="17" t="s">
        <v>252</v>
      </c>
      <c r="B225" s="8" t="s">
        <v>40</v>
      </c>
      <c r="C225" s="8" t="s">
        <v>62</v>
      </c>
      <c r="E225" s="8" t="str">
        <f t="shared" si="19"/>
        <v>FiFi-vod.fifi</v>
      </c>
      <c r="F225" s="21">
        <f t="shared" si="26"/>
        <v>557747.14345524705</v>
      </c>
      <c r="G225" s="19">
        <f t="shared" si="26"/>
        <v>6.0639302973535694</v>
      </c>
      <c r="H225" s="18">
        <f t="shared" si="23"/>
        <v>8.6056724656215413E-3</v>
      </c>
      <c r="I225" s="6">
        <f t="shared" si="23"/>
        <v>3.39</v>
      </c>
      <c r="J225" s="6">
        <f t="shared" si="24"/>
        <v>1289611.991400274</v>
      </c>
      <c r="K225" s="18">
        <f t="shared" si="25"/>
        <v>0.3</v>
      </c>
      <c r="L225" s="35">
        <f>Data!BM27</f>
        <v>7.1478281456308504E-3</v>
      </c>
      <c r="Q225" s="21">
        <v>10993.416805864319</v>
      </c>
      <c r="R225" s="21">
        <v>3824.5093029938625</v>
      </c>
      <c r="S225" s="21">
        <v>67625.964254565537</v>
      </c>
      <c r="T225" s="38">
        <v>0.79680775875256304</v>
      </c>
    </row>
    <row r="226" spans="1:20" x14ac:dyDescent="0.25">
      <c r="A226" s="17" t="s">
        <v>253</v>
      </c>
      <c r="B226" s="8" t="s">
        <v>40</v>
      </c>
      <c r="C226" s="8" t="s">
        <v>62</v>
      </c>
      <c r="E226" s="8" t="str">
        <f t="shared" si="19"/>
        <v>FiFi-vod.fifi</v>
      </c>
      <c r="F226" s="21">
        <f t="shared" si="26"/>
        <v>460276.56861699698</v>
      </c>
      <c r="G226" s="19">
        <f t="shared" si="26"/>
        <v>6.561013101182815</v>
      </c>
      <c r="H226" s="18">
        <f t="shared" si="23"/>
        <v>8.6056724656215413E-3</v>
      </c>
      <c r="I226" s="6">
        <f t="shared" si="23"/>
        <v>3.39</v>
      </c>
      <c r="J226" s="6">
        <f t="shared" si="24"/>
        <v>1289611.991400274</v>
      </c>
      <c r="K226" s="18">
        <f t="shared" si="25"/>
        <v>0.3</v>
      </c>
      <c r="L226" s="35">
        <f>Data!BM28</f>
        <v>7.1478281456308504E-3</v>
      </c>
      <c r="Q226" s="21">
        <v>9238.4945327447622</v>
      </c>
      <c r="R226" s="21">
        <v>3059.6004781315241</v>
      </c>
      <c r="S226" s="21">
        <v>58812.632671822037</v>
      </c>
      <c r="T226" s="38">
        <v>0.77243339339594508</v>
      </c>
    </row>
    <row r="227" spans="1:20" x14ac:dyDescent="0.25">
      <c r="A227" s="17" t="s">
        <v>254</v>
      </c>
      <c r="B227" s="8" t="s">
        <v>40</v>
      </c>
      <c r="C227" s="8" t="s">
        <v>62</v>
      </c>
      <c r="E227" s="8" t="str">
        <f t="shared" si="19"/>
        <v>FiFi-vod.fifi</v>
      </c>
      <c r="F227" s="21">
        <f t="shared" si="26"/>
        <v>243335.124867429</v>
      </c>
      <c r="G227" s="19">
        <f t="shared" si="26"/>
        <v>7.9500102667883148</v>
      </c>
      <c r="H227" s="18">
        <f t="shared" si="23"/>
        <v>8.6056724656215413E-3</v>
      </c>
      <c r="I227" s="6">
        <f t="shared" si="23"/>
        <v>3.39</v>
      </c>
      <c r="J227" s="6">
        <f t="shared" si="24"/>
        <v>1289611.991400274</v>
      </c>
      <c r="K227" s="18">
        <f t="shared" si="25"/>
        <v>0.3</v>
      </c>
      <c r="L227" s="35">
        <f>Data!BM29</f>
        <v>7.3735490344402459E-3</v>
      </c>
      <c r="Q227" s="21">
        <v>5322.8804095281539</v>
      </c>
      <c r="R227" s="21">
        <v>1326.6720234990048</v>
      </c>
      <c r="S227" s="21">
        <v>30431.640133821988</v>
      </c>
      <c r="T227" s="38">
        <v>0.63353987619559149</v>
      </c>
    </row>
    <row r="228" spans="1:20" x14ac:dyDescent="0.25">
      <c r="A228" s="17" t="s">
        <v>255</v>
      </c>
      <c r="B228" s="8" t="s">
        <v>40</v>
      </c>
      <c r="C228" s="8" t="s">
        <v>62</v>
      </c>
      <c r="E228" s="8" t="str">
        <f t="shared" si="19"/>
        <v>FiFi-vod.fifi</v>
      </c>
      <c r="F228" s="21">
        <f t="shared" si="26"/>
        <v>393041.42493798002</v>
      </c>
      <c r="G228" s="19">
        <f t="shared" si="26"/>
        <v>6.7206571007122111</v>
      </c>
      <c r="H228" s="18">
        <f t="shared" si="23"/>
        <v>8.6056724656215413E-3</v>
      </c>
      <c r="I228" s="6">
        <f t="shared" si="23"/>
        <v>3.39</v>
      </c>
      <c r="J228" s="6">
        <f t="shared" si="24"/>
        <v>1289611.991400274</v>
      </c>
      <c r="K228" s="18">
        <f t="shared" si="25"/>
        <v>0.3</v>
      </c>
      <c r="L228" s="35">
        <f>Data!BM30</f>
        <v>7.3735490344402459E-3</v>
      </c>
      <c r="Q228" s="21">
        <v>9643.9660607574569</v>
      </c>
      <c r="R228" s="21">
        <v>2474.6210256322684</v>
      </c>
      <c r="S228" s="21">
        <v>46735.392995024289</v>
      </c>
      <c r="T228" s="38">
        <v>0.73161998513714055</v>
      </c>
    </row>
    <row r="229" spans="1:20" x14ac:dyDescent="0.25">
      <c r="A229" s="17" t="s">
        <v>256</v>
      </c>
      <c r="B229" s="8" t="s">
        <v>40</v>
      </c>
      <c r="C229" s="8" t="s">
        <v>62</v>
      </c>
      <c r="E229" s="8" t="str">
        <f t="shared" si="19"/>
        <v>FiFi-vod.fifi</v>
      </c>
      <c r="F229" s="21">
        <f t="shared" si="26"/>
        <v>330046.27460601699</v>
      </c>
      <c r="G229" s="19">
        <f t="shared" si="26"/>
        <v>6.9582860389366274</v>
      </c>
      <c r="H229" s="18">
        <f t="shared" si="23"/>
        <v>8.6056724656215413E-3</v>
      </c>
      <c r="I229" s="6">
        <f t="shared" si="23"/>
        <v>3.39</v>
      </c>
      <c r="J229" s="6">
        <f t="shared" si="24"/>
        <v>1289611.991400274</v>
      </c>
      <c r="K229" s="18">
        <f t="shared" si="25"/>
        <v>0.3</v>
      </c>
      <c r="L229" s="35">
        <f>Data!BM31</f>
        <v>7.3735490344402459E-3</v>
      </c>
      <c r="Q229" s="21">
        <v>7424.7557349680956</v>
      </c>
      <c r="R229" s="21">
        <v>1963.5069381462429</v>
      </c>
      <c r="S229" s="21">
        <v>38891.603747079222</v>
      </c>
      <c r="T229" s="38">
        <v>0.69130992578620809</v>
      </c>
    </row>
    <row r="230" spans="1:20" x14ac:dyDescent="0.25">
      <c r="A230" s="17" t="s">
        <v>257</v>
      </c>
      <c r="B230" s="8" t="s">
        <v>40</v>
      </c>
      <c r="C230" s="8" t="s">
        <v>62</v>
      </c>
      <c r="E230" s="8" t="str">
        <f t="shared" si="19"/>
        <v>FiFi-vod.fifi</v>
      </c>
      <c r="F230" s="21">
        <f t="shared" si="26"/>
        <v>229113.786208976</v>
      </c>
      <c r="G230" s="19">
        <f t="shared" si="26"/>
        <v>8.3126244248613048</v>
      </c>
      <c r="H230" s="18">
        <f t="shared" si="23"/>
        <v>8.6056724656215413E-3</v>
      </c>
      <c r="I230" s="6">
        <f t="shared" si="23"/>
        <v>3.39</v>
      </c>
      <c r="J230" s="6">
        <f t="shared" si="24"/>
        <v>1289611.991400274</v>
      </c>
      <c r="K230" s="18">
        <f t="shared" si="25"/>
        <v>0.3</v>
      </c>
      <c r="L230" s="35">
        <f>Data!BM32</f>
        <v>7.3735490344402459E-3</v>
      </c>
      <c r="Q230" s="21">
        <v>6044.1381209078936</v>
      </c>
      <c r="R230" s="21">
        <v>1237.7631086341064</v>
      </c>
      <c r="S230" s="21">
        <v>28835.774767283907</v>
      </c>
      <c r="T230" s="38">
        <v>0.62777136132532751</v>
      </c>
    </row>
    <row r="231" spans="1:20" x14ac:dyDescent="0.25">
      <c r="A231" s="17" t="s">
        <v>258</v>
      </c>
      <c r="B231" s="8" t="s">
        <v>40</v>
      </c>
      <c r="C231" s="8" t="s">
        <v>62</v>
      </c>
      <c r="E231" s="8" t="str">
        <f t="shared" si="19"/>
        <v>FiFi-vod.fifi</v>
      </c>
      <c r="F231" s="21">
        <f t="shared" si="26"/>
        <v>575747.91897149396</v>
      </c>
      <c r="G231" s="19">
        <f t="shared" si="26"/>
        <v>5.8386874031403826</v>
      </c>
      <c r="H231" s="18">
        <f t="shared" si="23"/>
        <v>8.6056724656215413E-3</v>
      </c>
      <c r="I231" s="6">
        <f t="shared" si="23"/>
        <v>3.39</v>
      </c>
      <c r="J231" s="6">
        <f t="shared" si="24"/>
        <v>1289611.991400274</v>
      </c>
      <c r="K231" s="18">
        <f t="shared" si="25"/>
        <v>0.3</v>
      </c>
      <c r="L231" s="35">
        <f>Data!BM33</f>
        <v>6.922107256821455E-3</v>
      </c>
      <c r="Q231" s="21">
        <v>11811.34954461618</v>
      </c>
      <c r="R231" s="21">
        <v>3973.7803124456973</v>
      </c>
      <c r="S231" s="21">
        <v>66842.281425474008</v>
      </c>
      <c r="T231" s="38">
        <v>0.80202270686790977</v>
      </c>
    </row>
    <row r="232" spans="1:20" x14ac:dyDescent="0.25">
      <c r="A232" s="17" t="s">
        <v>259</v>
      </c>
      <c r="B232" s="8" t="s">
        <v>40</v>
      </c>
      <c r="C232" s="8" t="s">
        <v>62</v>
      </c>
      <c r="E232" s="8" t="str">
        <f t="shared" si="19"/>
        <v>FiFi-vod.fifi</v>
      </c>
      <c r="F232" s="21">
        <f t="shared" si="26"/>
        <v>336725.53496230103</v>
      </c>
      <c r="G232" s="19">
        <f t="shared" si="26"/>
        <v>7.1135985788344387</v>
      </c>
      <c r="H232" s="18">
        <f t="shared" si="23"/>
        <v>8.6056724656215413E-3</v>
      </c>
      <c r="I232" s="6">
        <f t="shared" si="23"/>
        <v>3.39</v>
      </c>
      <c r="J232" s="6">
        <f t="shared" si="24"/>
        <v>1289611.991400274</v>
      </c>
      <c r="K232" s="18">
        <f t="shared" si="25"/>
        <v>0.3</v>
      </c>
      <c r="L232" s="35">
        <f>Data!BM34</f>
        <v>6.922107256821455E-3</v>
      </c>
      <c r="Q232" s="21">
        <v>7095.2703765214183</v>
      </c>
      <c r="R232" s="21">
        <v>2092.6357501989351</v>
      </c>
      <c r="S232" s="21">
        <v>43368.848291845417</v>
      </c>
      <c r="T232" s="38">
        <v>0.72215891375762598</v>
      </c>
    </row>
    <row r="233" spans="1:20" x14ac:dyDescent="0.25">
      <c r="A233" s="17" t="s">
        <v>260</v>
      </c>
      <c r="B233" s="8" t="s">
        <v>40</v>
      </c>
      <c r="C233" s="8" t="s">
        <v>62</v>
      </c>
      <c r="E233" s="8" t="str">
        <f t="shared" si="19"/>
        <v>FiFi-vod.fifi</v>
      </c>
      <c r="F233" s="21">
        <f t="shared" si="26"/>
        <v>229185.51881171801</v>
      </c>
      <c r="G233" s="19">
        <f t="shared" si="26"/>
        <v>8.3136684020358853</v>
      </c>
      <c r="H233" s="18">
        <f t="shared" si="23"/>
        <v>8.6056724656215413E-3</v>
      </c>
      <c r="I233" s="6">
        <f t="shared" si="23"/>
        <v>3.39</v>
      </c>
      <c r="J233" s="6">
        <f t="shared" si="24"/>
        <v>1289611.991400274</v>
      </c>
      <c r="K233" s="18">
        <f t="shared" si="25"/>
        <v>0.3</v>
      </c>
      <c r="L233" s="35">
        <f>Data!BM35</f>
        <v>6.922107256821455E-3</v>
      </c>
      <c r="Q233" s="21">
        <v>5960.0197939557947</v>
      </c>
      <c r="R233" s="21">
        <v>1283.4001806599167</v>
      </c>
      <c r="S233" s="21">
        <v>30210.478569759292</v>
      </c>
      <c r="T233" s="38">
        <v>0.6507139396512801</v>
      </c>
    </row>
    <row r="234" spans="1:20" x14ac:dyDescent="0.25">
      <c r="A234" s="17" t="s">
        <v>261</v>
      </c>
      <c r="B234" s="8" t="s">
        <v>40</v>
      </c>
      <c r="C234" s="8" t="s">
        <v>62</v>
      </c>
      <c r="E234" s="8" t="str">
        <f t="shared" si="19"/>
        <v>FiFi-vod.fifi</v>
      </c>
      <c r="F234" s="21">
        <f t="shared" si="26"/>
        <v>214943.993567217</v>
      </c>
      <c r="G234" s="19">
        <f t="shared" si="26"/>
        <v>8.3132960896176691</v>
      </c>
      <c r="H234" s="18">
        <f t="shared" si="23"/>
        <v>8.6056724656215413E-3</v>
      </c>
      <c r="I234" s="6">
        <f t="shared" si="23"/>
        <v>3.39</v>
      </c>
      <c r="J234" s="6">
        <f t="shared" si="24"/>
        <v>1289611.991400274</v>
      </c>
      <c r="K234" s="18">
        <f t="shared" si="25"/>
        <v>0.3</v>
      </c>
      <c r="L234" s="35">
        <f>Data!BM36</f>
        <v>6.922107256821455E-3</v>
      </c>
      <c r="Q234" s="21">
        <v>5999.7796832686936</v>
      </c>
      <c r="R234" s="21">
        <v>1160.8117599835457</v>
      </c>
      <c r="S234" s="21">
        <v>26714.302939262379</v>
      </c>
      <c r="T234" s="38">
        <v>0.62755482482101432</v>
      </c>
    </row>
    <row r="235" spans="1:20" x14ac:dyDescent="0.25">
      <c r="A235" s="17" t="s">
        <v>278</v>
      </c>
      <c r="B235" s="8" t="s">
        <v>40</v>
      </c>
      <c r="C235" s="8" t="s">
        <v>62</v>
      </c>
      <c r="E235" s="8" t="str">
        <f t="shared" si="19"/>
        <v>FiFi-vod.fifi</v>
      </c>
      <c r="F235" s="21">
        <f t="shared" si="26"/>
        <v>205737.99774799301</v>
      </c>
      <c r="G235" s="19">
        <f t="shared" si="26"/>
        <v>8.078181260819024</v>
      </c>
      <c r="H235" s="18">
        <f t="shared" si="23"/>
        <v>8.6056724656215413E-3</v>
      </c>
      <c r="I235" s="6">
        <f t="shared" si="23"/>
        <v>3.39</v>
      </c>
      <c r="J235" s="6">
        <f t="shared" si="24"/>
        <v>1289611.991400274</v>
      </c>
      <c r="K235" s="18">
        <f t="shared" si="25"/>
        <v>0.3</v>
      </c>
      <c r="L235" s="35">
        <f>Data!BM37</f>
        <v>7.1478281456308504E-3</v>
      </c>
      <c r="Q235" s="21">
        <v>5409.2153483861475</v>
      </c>
      <c r="R235" s="21">
        <v>1038.4186050057563</v>
      </c>
      <c r="S235" s="21">
        <v>23027.913948322752</v>
      </c>
      <c r="T235" s="38">
        <v>0.58650691787669085</v>
      </c>
    </row>
    <row r="236" spans="1:20" x14ac:dyDescent="0.25">
      <c r="A236" s="17" t="s">
        <v>279</v>
      </c>
      <c r="B236" s="8" t="s">
        <v>40</v>
      </c>
      <c r="C236" s="8" t="s">
        <v>62</v>
      </c>
      <c r="E236" s="8" t="str">
        <f t="shared" si="19"/>
        <v>FiFi-vod.fifi</v>
      </c>
      <c r="F236" s="21">
        <f t="shared" si="26"/>
        <v>436708.84697628801</v>
      </c>
      <c r="G236" s="19">
        <f t="shared" si="26"/>
        <v>6.0086222354126866</v>
      </c>
      <c r="H236" s="18">
        <f t="shared" si="23"/>
        <v>8.6056724656215413E-3</v>
      </c>
      <c r="I236" s="6">
        <f t="shared" si="23"/>
        <v>3.39</v>
      </c>
      <c r="J236" s="6">
        <f t="shared" si="24"/>
        <v>1289611.991400274</v>
      </c>
      <c r="K236" s="18">
        <f t="shared" si="25"/>
        <v>0.3</v>
      </c>
      <c r="L236" s="35">
        <f>Data!BM38</f>
        <v>7.1478281456308504E-3</v>
      </c>
      <c r="Q236" s="21">
        <v>9908.058401579885</v>
      </c>
      <c r="R236" s="21">
        <v>2773.9180102911282</v>
      </c>
      <c r="S236" s="21">
        <v>46594.513825941423</v>
      </c>
      <c r="T236" s="38">
        <v>0.7381027400605138</v>
      </c>
    </row>
    <row r="237" spans="1:20" x14ac:dyDescent="0.25">
      <c r="A237" s="17" t="s">
        <v>280</v>
      </c>
      <c r="B237" s="8" t="s">
        <v>40</v>
      </c>
      <c r="C237" s="8" t="s">
        <v>62</v>
      </c>
      <c r="E237" s="8" t="str">
        <f t="shared" si="19"/>
        <v>FiFi-vod.fifi</v>
      </c>
      <c r="F237" s="21">
        <f t="shared" si="26"/>
        <v>253284.44575174601</v>
      </c>
      <c r="G237" s="19">
        <f t="shared" si="26"/>
        <v>7.1299227048638949</v>
      </c>
      <c r="H237" s="18">
        <f t="shared" si="23"/>
        <v>8.6056724656215413E-3</v>
      </c>
      <c r="I237" s="6">
        <f t="shared" si="23"/>
        <v>3.39</v>
      </c>
      <c r="J237" s="6">
        <f t="shared" si="24"/>
        <v>1289611.991400274</v>
      </c>
      <c r="K237" s="18">
        <f t="shared" si="25"/>
        <v>0.3</v>
      </c>
      <c r="L237" s="35">
        <f>Data!BM39</f>
        <v>7.1478281456308504E-3</v>
      </c>
      <c r="Q237" s="21">
        <v>5200.9030580939452</v>
      </c>
      <c r="R237" s="21">
        <v>1350.2207535458544</v>
      </c>
      <c r="S237" s="21">
        <v>27434.523910602293</v>
      </c>
      <c r="T237" s="38">
        <v>0.61945740066527799</v>
      </c>
    </row>
    <row r="238" spans="1:20" x14ac:dyDescent="0.25">
      <c r="A238" s="17" t="s">
        <v>281</v>
      </c>
      <c r="B238" s="8" t="s">
        <v>40</v>
      </c>
      <c r="C238" s="8" t="s">
        <v>62</v>
      </c>
      <c r="E238" s="8" t="str">
        <f t="shared" si="19"/>
        <v>FiFi-vod.fifi</v>
      </c>
      <c r="F238" s="21">
        <f t="shared" si="26"/>
        <v>201747.696799417</v>
      </c>
      <c r="G238" s="19">
        <f t="shared" si="26"/>
        <v>8.2743415496816937</v>
      </c>
      <c r="H238" s="18">
        <f t="shared" si="23"/>
        <v>8.6056724656215413E-3</v>
      </c>
      <c r="I238" s="6">
        <f t="shared" si="23"/>
        <v>3.39</v>
      </c>
      <c r="J238" s="6">
        <f t="shared" si="24"/>
        <v>1289611.991400274</v>
      </c>
      <c r="K238" s="18">
        <f t="shared" si="25"/>
        <v>0.3</v>
      </c>
      <c r="L238" s="35">
        <f>Data!BM40</f>
        <v>7.1478281456308504E-3</v>
      </c>
      <c r="Q238" s="21">
        <v>5509.3167557246379</v>
      </c>
      <c r="R238" s="21">
        <v>1021.4351815006721</v>
      </c>
      <c r="S238" s="21">
        <v>23141.958321481477</v>
      </c>
      <c r="T238" s="38">
        <v>0.5883251499494877</v>
      </c>
    </row>
    <row r="239" spans="1:20" x14ac:dyDescent="0.25">
      <c r="A239" s="17" t="s">
        <v>282</v>
      </c>
      <c r="B239" s="8" t="s">
        <v>40</v>
      </c>
      <c r="C239" s="8" t="s">
        <v>62</v>
      </c>
      <c r="E239" s="8" t="str">
        <f t="shared" si="19"/>
        <v>FiFi-vod.fifi</v>
      </c>
      <c r="F239" s="21">
        <f t="shared" si="26"/>
        <v>320149.29401431349</v>
      </c>
      <c r="G239" s="19">
        <f t="shared" si="26"/>
        <v>6.8001837755390948</v>
      </c>
      <c r="H239" s="18">
        <f t="shared" si="23"/>
        <v>8.6056724656215413E-3</v>
      </c>
      <c r="I239" s="6">
        <f t="shared" si="23"/>
        <v>3.39</v>
      </c>
      <c r="J239" s="6">
        <f t="shared" si="24"/>
        <v>1289611.991400274</v>
      </c>
      <c r="K239" s="18">
        <f t="shared" si="25"/>
        <v>0.3</v>
      </c>
      <c r="L239" s="35">
        <f>Data!BM41</f>
        <v>7.1478281456308504E-3</v>
      </c>
      <c r="Q239" s="21">
        <v>8174.6663043984181</v>
      </c>
      <c r="R239" s="21">
        <v>1885.4161304956776</v>
      </c>
      <c r="S239" s="21">
        <v>35289.120948298005</v>
      </c>
      <c r="T239" s="38">
        <v>0.68433674090481555</v>
      </c>
    </row>
    <row r="240" spans="1:20" x14ac:dyDescent="0.25">
      <c r="A240" s="17" t="s">
        <v>283</v>
      </c>
      <c r="B240" s="8" t="s">
        <v>40</v>
      </c>
      <c r="C240" s="8" t="s">
        <v>62</v>
      </c>
      <c r="E240" s="8" t="str">
        <f t="shared" si="19"/>
        <v>FiFi-vod.fifi</v>
      </c>
      <c r="F240" s="21">
        <f t="shared" ref="F240:G259" si="27">F42</f>
        <v>391341.29065537348</v>
      </c>
      <c r="G240" s="19">
        <f t="shared" si="27"/>
        <v>6.2266027992457467</v>
      </c>
      <c r="H240" s="18">
        <f t="shared" si="23"/>
        <v>8.6056724656215413E-3</v>
      </c>
      <c r="I240" s="6">
        <f t="shared" si="23"/>
        <v>3.39</v>
      </c>
      <c r="J240" s="6">
        <f t="shared" si="24"/>
        <v>1289611.991400274</v>
      </c>
      <c r="K240" s="18">
        <f t="shared" si="25"/>
        <v>0.3</v>
      </c>
      <c r="L240" s="35">
        <f>Data!BM42</f>
        <v>6.6963863680120595E-3</v>
      </c>
      <c r="Q240" s="21">
        <v>8506.7958960693577</v>
      </c>
      <c r="R240" s="21">
        <v>2477.9437693528721</v>
      </c>
      <c r="S240" s="21">
        <v>43798.095863953291</v>
      </c>
      <c r="T240" s="38">
        <v>0.73578505315297393</v>
      </c>
    </row>
    <row r="241" spans="1:20" x14ac:dyDescent="0.25">
      <c r="A241" s="17" t="s">
        <v>284</v>
      </c>
      <c r="B241" s="8" t="s">
        <v>40</v>
      </c>
      <c r="C241" s="8" t="s">
        <v>62</v>
      </c>
      <c r="E241" s="8" t="str">
        <f t="shared" si="19"/>
        <v>FiFi-vod.fifi</v>
      </c>
      <c r="F241" s="21">
        <f t="shared" si="27"/>
        <v>230648.18602876749</v>
      </c>
      <c r="G241" s="19">
        <f t="shared" si="27"/>
        <v>7.6727442277060725</v>
      </c>
      <c r="H241" s="18">
        <f t="shared" si="23"/>
        <v>8.6056724656215413E-3</v>
      </c>
      <c r="I241" s="6">
        <f t="shared" si="23"/>
        <v>3.39</v>
      </c>
      <c r="J241" s="6">
        <f t="shared" si="24"/>
        <v>1289611.991400274</v>
      </c>
      <c r="K241" s="18">
        <f t="shared" si="25"/>
        <v>0.3</v>
      </c>
      <c r="L241" s="35">
        <f>Data!BM43</f>
        <v>6.6963863680120595E-3</v>
      </c>
      <c r="Q241" s="21">
        <v>5283.8120031796752</v>
      </c>
      <c r="R241" s="21">
        <v>1262.7828805922127</v>
      </c>
      <c r="S241" s="21">
        <v>27561.932093135041</v>
      </c>
      <c r="T241" s="38">
        <v>0.63620024133231656</v>
      </c>
    </row>
    <row r="242" spans="1:20" x14ac:dyDescent="0.25">
      <c r="A242" s="17" t="s">
        <v>285</v>
      </c>
      <c r="B242" s="8" t="s">
        <v>40</v>
      </c>
      <c r="C242" s="8" t="s">
        <v>62</v>
      </c>
      <c r="E242" s="8" t="str">
        <f t="shared" si="19"/>
        <v>FiFi-vod.fifi</v>
      </c>
      <c r="F242" s="21">
        <f t="shared" si="27"/>
        <v>255011.21194764899</v>
      </c>
      <c r="G242" s="19">
        <f t="shared" si="27"/>
        <v>7.3396787033818205</v>
      </c>
      <c r="H242" s="18">
        <f t="shared" si="23"/>
        <v>8.6056724656215413E-3</v>
      </c>
      <c r="I242" s="6">
        <f t="shared" si="23"/>
        <v>3.39</v>
      </c>
      <c r="J242" s="6">
        <f t="shared" si="24"/>
        <v>1289611.991400274</v>
      </c>
      <c r="K242" s="18">
        <f t="shared" si="25"/>
        <v>0.3</v>
      </c>
      <c r="L242" s="35">
        <f>Data!BM44</f>
        <v>6.6963863680120595E-3</v>
      </c>
      <c r="Q242" s="21">
        <v>6596.3276328347383</v>
      </c>
      <c r="R242" s="21">
        <v>1439.6747862025832</v>
      </c>
      <c r="S242" s="21">
        <v>29224.95611497977</v>
      </c>
      <c r="T242" s="38">
        <v>0.65602488040071472</v>
      </c>
    </row>
    <row r="243" spans="1:20" x14ac:dyDescent="0.25">
      <c r="A243" s="17" t="s">
        <v>286</v>
      </c>
      <c r="B243" s="8" t="s">
        <v>40</v>
      </c>
      <c r="C243" s="8" t="s">
        <v>62</v>
      </c>
      <c r="E243" s="8" t="str">
        <f t="shared" si="19"/>
        <v>FiFi-vod.fifi</v>
      </c>
      <c r="F243" s="21">
        <f t="shared" si="27"/>
        <v>290283.21400129853</v>
      </c>
      <c r="G243" s="19">
        <f t="shared" si="27"/>
        <v>6.8519846037487664</v>
      </c>
      <c r="H243" s="18">
        <f t="shared" si="23"/>
        <v>8.6056724656215413E-3</v>
      </c>
      <c r="I243" s="6">
        <f t="shared" si="23"/>
        <v>3.39</v>
      </c>
      <c r="J243" s="6">
        <f t="shared" si="24"/>
        <v>1289611.991400274</v>
      </c>
      <c r="K243" s="18">
        <f t="shared" si="25"/>
        <v>0.3</v>
      </c>
      <c r="L243" s="35">
        <f>Data!BM45</f>
        <v>6.6963863680120595E-3</v>
      </c>
      <c r="Q243" s="21">
        <v>6976.1452615998924</v>
      </c>
      <c r="R243" s="21">
        <v>1689.4855188383578</v>
      </c>
      <c r="S243" s="21">
        <v>32267.609246112275</v>
      </c>
      <c r="T243" s="38">
        <v>0.67631300400439476</v>
      </c>
    </row>
    <row r="244" spans="1:20" x14ac:dyDescent="0.25">
      <c r="A244" s="17" t="s">
        <v>287</v>
      </c>
      <c r="B244" s="8" t="s">
        <v>40</v>
      </c>
      <c r="C244" s="8" t="s">
        <v>62</v>
      </c>
      <c r="E244" s="8" t="str">
        <f t="shared" si="19"/>
        <v>FiFi-vod.fifi</v>
      </c>
      <c r="F244" s="21">
        <f t="shared" si="27"/>
        <v>329127.09109349351</v>
      </c>
      <c r="G244" s="19">
        <f t="shared" si="27"/>
        <v>6.6607284125131931</v>
      </c>
      <c r="H244" s="18">
        <f t="shared" si="23"/>
        <v>8.6056724656215413E-3</v>
      </c>
      <c r="I244" s="6">
        <f t="shared" si="23"/>
        <v>3.39</v>
      </c>
      <c r="J244" s="6">
        <f t="shared" si="24"/>
        <v>1289611.991400274</v>
      </c>
      <c r="K244" s="18">
        <f t="shared" si="25"/>
        <v>0.3</v>
      </c>
      <c r="L244" s="35">
        <f>Data!BM46</f>
        <v>7.8249908120590368E-3</v>
      </c>
      <c r="Q244" s="21">
        <v>7377.7600818760538</v>
      </c>
      <c r="R244" s="21">
        <v>1860.3520748461831</v>
      </c>
      <c r="S244" s="21">
        <v>34628.746654401752</v>
      </c>
      <c r="T244" s="38">
        <v>0.65682049973665269</v>
      </c>
    </row>
    <row r="245" spans="1:20" x14ac:dyDescent="0.25">
      <c r="A245" s="17" t="s">
        <v>288</v>
      </c>
      <c r="B245" s="8" t="s">
        <v>40</v>
      </c>
      <c r="C245" s="8" t="s">
        <v>62</v>
      </c>
      <c r="E245" s="8" t="str">
        <f t="shared" si="19"/>
        <v>FiFi-vod.fifi</v>
      </c>
      <c r="F245" s="21">
        <f t="shared" si="27"/>
        <v>290379.33513653348</v>
      </c>
      <c r="G245" s="19">
        <f t="shared" si="27"/>
        <v>6.8891115045051432</v>
      </c>
      <c r="H245" s="18">
        <f t="shared" si="23"/>
        <v>8.6056724656215413E-3</v>
      </c>
      <c r="I245" s="6">
        <f t="shared" si="23"/>
        <v>3.39</v>
      </c>
      <c r="J245" s="6">
        <f t="shared" si="24"/>
        <v>1289611.991400274</v>
      </c>
      <c r="K245" s="18">
        <f t="shared" si="25"/>
        <v>0.3</v>
      </c>
      <c r="L245" s="35">
        <f>Data!BM47</f>
        <v>7.8249908120590368E-3</v>
      </c>
      <c r="Q245" s="21">
        <v>6631.022293504122</v>
      </c>
      <c r="R245" s="21">
        <v>1559.1255637790164</v>
      </c>
      <c r="S245" s="21">
        <v>29780.933326465398</v>
      </c>
      <c r="T245" s="38">
        <v>0.62392239319503306</v>
      </c>
    </row>
    <row r="246" spans="1:20" x14ac:dyDescent="0.25">
      <c r="A246" s="17" t="s">
        <v>289</v>
      </c>
      <c r="B246" s="8" t="s">
        <v>40</v>
      </c>
      <c r="C246" s="8" t="s">
        <v>62</v>
      </c>
      <c r="E246" s="8" t="str">
        <f t="shared" si="19"/>
        <v>FiFi-vod.fifi</v>
      </c>
      <c r="F246" s="21">
        <f t="shared" si="27"/>
        <v>328074.70488976047</v>
      </c>
      <c r="G246" s="19">
        <f t="shared" si="27"/>
        <v>6.6769335668378105</v>
      </c>
      <c r="H246" s="18">
        <f t="shared" si="23"/>
        <v>8.6056724656215413E-3</v>
      </c>
      <c r="I246" s="6">
        <f t="shared" si="23"/>
        <v>3.39</v>
      </c>
      <c r="J246" s="6">
        <f t="shared" si="24"/>
        <v>1289611.991400274</v>
      </c>
      <c r="K246" s="18">
        <f t="shared" si="25"/>
        <v>0.3</v>
      </c>
      <c r="L246" s="35">
        <f>Data!BM48</f>
        <v>7.8249908120590368E-3</v>
      </c>
      <c r="Q246" s="21">
        <v>7824.1234327681468</v>
      </c>
      <c r="R246" s="21">
        <v>1853.654687054616</v>
      </c>
      <c r="S246" s="21">
        <v>34132.988559710735</v>
      </c>
      <c r="T246" s="38">
        <v>0.65655524349534788</v>
      </c>
    </row>
    <row r="247" spans="1:20" x14ac:dyDescent="0.25">
      <c r="A247" s="17" t="s">
        <v>290</v>
      </c>
      <c r="B247" s="8" t="s">
        <v>40</v>
      </c>
      <c r="C247" s="8" t="s">
        <v>62</v>
      </c>
      <c r="E247" s="8" t="str">
        <f t="shared" si="19"/>
        <v>FiFi-vod.fifi</v>
      </c>
      <c r="F247" s="21">
        <f t="shared" si="27"/>
        <v>287583.00118987449</v>
      </c>
      <c r="G247" s="19">
        <f t="shared" si="27"/>
        <v>7.111582871611037</v>
      </c>
      <c r="H247" s="18">
        <f t="shared" si="23"/>
        <v>8.6056724656215413E-3</v>
      </c>
      <c r="I247" s="6">
        <f t="shared" si="23"/>
        <v>3.39</v>
      </c>
      <c r="J247" s="6">
        <f t="shared" si="24"/>
        <v>1289611.991400274</v>
      </c>
      <c r="K247" s="18">
        <f t="shared" si="25"/>
        <v>0.3</v>
      </c>
      <c r="L247" s="35">
        <f>Data!BM49</f>
        <v>7.8249908120590368E-3</v>
      </c>
      <c r="Q247" s="21">
        <v>6856.4369979517187</v>
      </c>
      <c r="R247" s="21">
        <v>1564.4603003721711</v>
      </c>
      <c r="S247" s="21">
        <v>30859.987967797311</v>
      </c>
      <c r="T247" s="38">
        <v>0.63214473137743021</v>
      </c>
    </row>
    <row r="248" spans="1:20" x14ac:dyDescent="0.25">
      <c r="A248" s="17" t="s">
        <v>291</v>
      </c>
      <c r="B248" s="8" t="s">
        <v>40</v>
      </c>
      <c r="C248" s="8" t="s">
        <v>62</v>
      </c>
      <c r="E248" s="8" t="str">
        <f t="shared" si="19"/>
        <v>FiFi-vod.fifi</v>
      </c>
      <c r="F248" s="21">
        <f t="shared" si="27"/>
        <v>348609.08602096396</v>
      </c>
      <c r="G248" s="19">
        <f t="shared" si="27"/>
        <v>6.5637372420193243</v>
      </c>
      <c r="H248" s="18">
        <f t="shared" si="23"/>
        <v>8.6056724656215413E-3</v>
      </c>
      <c r="I248" s="6">
        <f t="shared" si="23"/>
        <v>3.39</v>
      </c>
      <c r="J248" s="6">
        <f t="shared" si="24"/>
        <v>1289611.991400274</v>
      </c>
      <c r="K248" s="18">
        <f t="shared" si="25"/>
        <v>0.3</v>
      </c>
      <c r="L248" s="35">
        <f>Data!BM50</f>
        <v>7.8249908120590368E-3</v>
      </c>
      <c r="Q248" s="21">
        <v>8197.286474444225</v>
      </c>
      <c r="R248" s="21">
        <v>2013.6442374140697</v>
      </c>
      <c r="S248" s="21">
        <v>36608.450898016774</v>
      </c>
      <c r="T248" s="38">
        <v>0.6712112526342644</v>
      </c>
    </row>
    <row r="249" spans="1:20" x14ac:dyDescent="0.25">
      <c r="A249" s="17" t="s">
        <v>292</v>
      </c>
      <c r="B249" s="8" t="s">
        <v>40</v>
      </c>
      <c r="C249" s="8" t="s">
        <v>62</v>
      </c>
      <c r="E249" s="8" t="str">
        <f t="shared" si="19"/>
        <v>FiFi-vod.fifi</v>
      </c>
      <c r="F249" s="21">
        <f t="shared" si="27"/>
        <v>241297.1653229885</v>
      </c>
      <c r="G249" s="19">
        <f t="shared" si="27"/>
        <v>7.6437660299865655</v>
      </c>
      <c r="H249" s="18">
        <f t="shared" si="23"/>
        <v>8.6056724656215413E-3</v>
      </c>
      <c r="I249" s="6">
        <f t="shared" si="23"/>
        <v>3.39</v>
      </c>
      <c r="J249" s="6">
        <f t="shared" si="24"/>
        <v>1289611.991400274</v>
      </c>
      <c r="K249" s="18">
        <f t="shared" si="25"/>
        <v>0.3</v>
      </c>
      <c r="L249" s="35">
        <f>Data!BM51</f>
        <v>8.2011922934080266E-3</v>
      </c>
      <c r="Q249" s="21">
        <v>5458.3640780852293</v>
      </c>
      <c r="R249" s="21">
        <v>1188.8032322221534</v>
      </c>
      <c r="S249" s="21">
        <v>25346.341377799741</v>
      </c>
      <c r="T249" s="38">
        <v>0.57249664316535909</v>
      </c>
    </row>
    <row r="250" spans="1:20" x14ac:dyDescent="0.25">
      <c r="A250" s="17" t="s">
        <v>293</v>
      </c>
      <c r="B250" s="8" t="s">
        <v>40</v>
      </c>
      <c r="C250" s="8" t="s">
        <v>62</v>
      </c>
      <c r="E250" s="8" t="str">
        <f t="shared" si="19"/>
        <v>FiFi-vod.fifi</v>
      </c>
      <c r="F250" s="21">
        <f t="shared" si="27"/>
        <v>285302.18935091398</v>
      </c>
      <c r="G250" s="19">
        <f t="shared" si="27"/>
        <v>7.1103422436825836</v>
      </c>
      <c r="H250" s="18">
        <f t="shared" si="23"/>
        <v>8.6056724656215413E-3</v>
      </c>
      <c r="I250" s="6">
        <f t="shared" si="23"/>
        <v>3.39</v>
      </c>
      <c r="J250" s="6">
        <f t="shared" si="24"/>
        <v>1289611.991400274</v>
      </c>
      <c r="K250" s="18">
        <f t="shared" si="25"/>
        <v>0.3</v>
      </c>
      <c r="L250" s="35">
        <f>Data!BM52</f>
        <v>8.2011922934080266E-3</v>
      </c>
      <c r="Q250" s="21">
        <v>7298.0467420117157</v>
      </c>
      <c r="R250" s="21">
        <v>1500.8977934921209</v>
      </c>
      <c r="S250" s="21">
        <v>28879.684035500937</v>
      </c>
      <c r="T250" s="38">
        <v>0.61130958042257699</v>
      </c>
    </row>
    <row r="251" spans="1:20" x14ac:dyDescent="0.25">
      <c r="A251" s="17" t="s">
        <v>294</v>
      </c>
      <c r="B251" s="8" t="s">
        <v>40</v>
      </c>
      <c r="C251" s="8" t="s">
        <v>62</v>
      </c>
      <c r="E251" s="8" t="str">
        <f t="shared" si="19"/>
        <v>FiFi-vod.fifi</v>
      </c>
      <c r="F251" s="21">
        <f t="shared" si="27"/>
        <v>415829.06386048801</v>
      </c>
      <c r="G251" s="19">
        <f t="shared" si="27"/>
        <v>6.129014958880469</v>
      </c>
      <c r="H251" s="18">
        <f t="shared" si="23"/>
        <v>8.6056724656215413E-3</v>
      </c>
      <c r="I251" s="6">
        <f t="shared" si="23"/>
        <v>3.39</v>
      </c>
      <c r="J251" s="6">
        <f t="shared" si="24"/>
        <v>1289611.991400274</v>
      </c>
      <c r="K251" s="18">
        <f t="shared" si="25"/>
        <v>0.3</v>
      </c>
      <c r="L251" s="35">
        <f>Data!BM53</f>
        <v>8.2011922934080266E-3</v>
      </c>
      <c r="Q251" s="21">
        <v>9409.6542960944698</v>
      </c>
      <c r="R251" s="21">
        <v>2471.3696741641752</v>
      </c>
      <c r="S251" s="21">
        <v>41938.884873264418</v>
      </c>
      <c r="T251" s="38">
        <v>0.69061826483137345</v>
      </c>
    </row>
    <row r="252" spans="1:20" x14ac:dyDescent="0.25">
      <c r="A252" s="17" t="s">
        <v>295</v>
      </c>
      <c r="B252" s="8" t="s">
        <v>40</v>
      </c>
      <c r="C252" s="8" t="s">
        <v>62</v>
      </c>
      <c r="E252" s="8" t="str">
        <f t="shared" si="19"/>
        <v>FiFi-vod.fifi</v>
      </c>
      <c r="F252" s="21">
        <f t="shared" si="27"/>
        <v>393432.46859552251</v>
      </c>
      <c r="G252" s="19">
        <f t="shared" si="27"/>
        <v>6.2941960634324765</v>
      </c>
      <c r="H252" s="18">
        <f t="shared" si="23"/>
        <v>8.6056724656215413E-3</v>
      </c>
      <c r="I252" s="6">
        <f t="shared" si="23"/>
        <v>3.39</v>
      </c>
      <c r="J252" s="6">
        <f t="shared" si="24"/>
        <v>1289611.991400274</v>
      </c>
      <c r="K252" s="18">
        <f t="shared" si="25"/>
        <v>0.3</v>
      </c>
      <c r="L252" s="35">
        <f>Data!BM54</f>
        <v>8.2011922934080266E-3</v>
      </c>
      <c r="Q252" s="21">
        <v>8381.2845250711598</v>
      </c>
      <c r="R252" s="21">
        <v>2307.6867127309897</v>
      </c>
      <c r="S252" s="21">
        <v>40858.576066582988</v>
      </c>
      <c r="T252" s="38">
        <v>0.68158784818520046</v>
      </c>
    </row>
    <row r="253" spans="1:20" x14ac:dyDescent="0.25">
      <c r="A253" s="17" t="s">
        <v>296</v>
      </c>
      <c r="B253" s="8" t="s">
        <v>40</v>
      </c>
      <c r="C253" s="8" t="s">
        <v>62</v>
      </c>
      <c r="E253" s="8" t="str">
        <f t="shared" si="19"/>
        <v>FiFi-vod.fifi</v>
      </c>
      <c r="F253" s="21">
        <f t="shared" si="27"/>
        <v>228081.015200244</v>
      </c>
      <c r="G253" s="19">
        <f t="shared" si="27"/>
        <v>7.9971814637423746</v>
      </c>
      <c r="H253" s="18">
        <f t="shared" si="23"/>
        <v>8.6056724656215413E-3</v>
      </c>
      <c r="I253" s="6">
        <f t="shared" si="23"/>
        <v>3.39</v>
      </c>
      <c r="J253" s="6">
        <f t="shared" si="24"/>
        <v>1289611.991400274</v>
      </c>
      <c r="K253" s="18">
        <f t="shared" si="25"/>
        <v>0.3</v>
      </c>
      <c r="L253" s="35">
        <f>Data!BM55</f>
        <v>9.7059982188039962E-3</v>
      </c>
      <c r="Q253" s="21">
        <v>4091.5200072282209</v>
      </c>
      <c r="R253" s="21">
        <v>958.61501290672015</v>
      </c>
      <c r="S253" s="21">
        <v>21896.959731732404</v>
      </c>
      <c r="T253" s="38">
        <v>0.48839395077122216</v>
      </c>
    </row>
    <row r="254" spans="1:20" x14ac:dyDescent="0.25">
      <c r="A254" s="17" t="s">
        <v>297</v>
      </c>
      <c r="B254" s="8" t="s">
        <v>40</v>
      </c>
      <c r="C254" s="8" t="s">
        <v>62</v>
      </c>
      <c r="E254" s="8" t="str">
        <f t="shared" si="19"/>
        <v>FiFi-vod.fifi</v>
      </c>
      <c r="F254" s="21">
        <f t="shared" si="27"/>
        <v>317634.99002545653</v>
      </c>
      <c r="G254" s="19">
        <f t="shared" si="27"/>
        <v>6.7548152855074779</v>
      </c>
      <c r="H254" s="18">
        <f t="shared" si="23"/>
        <v>8.6056724656215413E-3</v>
      </c>
      <c r="I254" s="6">
        <f t="shared" si="23"/>
        <v>3.39</v>
      </c>
      <c r="J254" s="6">
        <f t="shared" si="24"/>
        <v>1289611.991400274</v>
      </c>
      <c r="K254" s="18">
        <f t="shared" si="25"/>
        <v>0.3</v>
      </c>
      <c r="L254" s="35">
        <f>Data!BM56</f>
        <v>9.7059982188039962E-3</v>
      </c>
      <c r="Q254" s="21">
        <v>7904.5615939208692</v>
      </c>
      <c r="R254" s="21">
        <v>1544.594720633047</v>
      </c>
      <c r="S254" s="21">
        <v>27464.840783867945</v>
      </c>
      <c r="T254" s="38">
        <v>0.5650688877291663</v>
      </c>
    </row>
    <row r="255" spans="1:20" x14ac:dyDescent="0.25">
      <c r="A255" s="17" t="s">
        <v>298</v>
      </c>
      <c r="B255" s="8" t="s">
        <v>40</v>
      </c>
      <c r="C255" s="8" t="s">
        <v>62</v>
      </c>
      <c r="E255" s="8" t="str">
        <f t="shared" si="19"/>
        <v>FiFi-vod.fifi</v>
      </c>
      <c r="F255" s="21">
        <f t="shared" si="27"/>
        <v>322486.62248072354</v>
      </c>
      <c r="G255" s="19">
        <f t="shared" si="27"/>
        <v>6.9739033911176911</v>
      </c>
      <c r="H255" s="18">
        <f t="shared" si="23"/>
        <v>8.6056724656215413E-3</v>
      </c>
      <c r="I255" s="6">
        <f t="shared" si="23"/>
        <v>3.39</v>
      </c>
      <c r="J255" s="6">
        <f t="shared" si="24"/>
        <v>1289611.991400274</v>
      </c>
      <c r="K255" s="18">
        <f t="shared" si="25"/>
        <v>0.3</v>
      </c>
      <c r="L255" s="35">
        <f>Data!BM57</f>
        <v>9.7059982188039962E-3</v>
      </c>
      <c r="Q255" s="21">
        <v>7884.1301964802706</v>
      </c>
      <c r="R255" s="21">
        <v>1623.6946587269538</v>
      </c>
      <c r="S255" s="21">
        <v>30502.499841214361</v>
      </c>
      <c r="T255" s="38">
        <v>0.585070021214807</v>
      </c>
    </row>
    <row r="256" spans="1:20" x14ac:dyDescent="0.25">
      <c r="A256" s="17" t="s">
        <v>299</v>
      </c>
      <c r="B256" s="8" t="s">
        <v>40</v>
      </c>
      <c r="C256" s="8" t="s">
        <v>62</v>
      </c>
      <c r="E256" s="8" t="str">
        <f t="shared" si="19"/>
        <v>FiFi-vod.fifi</v>
      </c>
      <c r="F256" s="21">
        <f t="shared" si="27"/>
        <v>401386.27962260752</v>
      </c>
      <c r="G256" s="19">
        <f t="shared" si="27"/>
        <v>6.2238891290728731</v>
      </c>
      <c r="H256" s="18">
        <f t="shared" si="23"/>
        <v>8.6056724656215413E-3</v>
      </c>
      <c r="I256" s="6">
        <f t="shared" si="23"/>
        <v>3.39</v>
      </c>
      <c r="J256" s="6">
        <f t="shared" si="24"/>
        <v>1289611.991400274</v>
      </c>
      <c r="K256" s="18">
        <f t="shared" si="25"/>
        <v>0.3</v>
      </c>
      <c r="L256" s="35">
        <f>Data!BM58</f>
        <v>9.7059982188039962E-3</v>
      </c>
      <c r="Q256" s="21">
        <v>9022.6529507497071</v>
      </c>
      <c r="R256" s="21">
        <v>2163.9135429174553</v>
      </c>
      <c r="S256" s="21">
        <v>36633.724587949662</v>
      </c>
      <c r="T256" s="38">
        <v>0.62645887917515719</v>
      </c>
    </row>
    <row r="257" spans="1:20" x14ac:dyDescent="0.25">
      <c r="A257" s="17" t="s">
        <v>300</v>
      </c>
      <c r="B257" s="8" t="s">
        <v>40</v>
      </c>
      <c r="C257" s="8" t="s">
        <v>62</v>
      </c>
      <c r="E257" s="8" t="str">
        <f t="shared" si="19"/>
        <v>FiFi-vod.fifi</v>
      </c>
      <c r="F257" s="21">
        <f t="shared" si="27"/>
        <v>309588.89609523199</v>
      </c>
      <c r="G257" s="19">
        <f t="shared" si="27"/>
        <v>6.9990429098927924</v>
      </c>
      <c r="H257" s="18">
        <f t="shared" si="23"/>
        <v>8.6056724656215413E-3</v>
      </c>
      <c r="I257" s="6">
        <f t="shared" si="23"/>
        <v>3.39</v>
      </c>
      <c r="J257" s="6">
        <f t="shared" si="24"/>
        <v>1289611.991400274</v>
      </c>
      <c r="K257" s="18">
        <f t="shared" si="25"/>
        <v>0.3</v>
      </c>
      <c r="L257" s="35">
        <f>Data!BM59</f>
        <v>8.3516728859476235E-3</v>
      </c>
      <c r="Q257" s="21">
        <v>7510.111233871914</v>
      </c>
      <c r="R257" s="21">
        <v>1676.93631899856</v>
      </c>
      <c r="S257" s="21">
        <v>32278.146736607003</v>
      </c>
      <c r="T257" s="38">
        <v>0.62942846946822573</v>
      </c>
    </row>
    <row r="258" spans="1:20" x14ac:dyDescent="0.25">
      <c r="A258" s="17" t="s">
        <v>301</v>
      </c>
      <c r="B258" s="8" t="s">
        <v>40</v>
      </c>
      <c r="C258" s="8" t="s">
        <v>62</v>
      </c>
      <c r="E258" s="8" t="str">
        <f t="shared" si="19"/>
        <v>FiFi-vod.fifi</v>
      </c>
      <c r="F258" s="21">
        <f t="shared" si="27"/>
        <v>309968.77520157403</v>
      </c>
      <c r="G258" s="19">
        <f t="shared" si="27"/>
        <v>6.9767010399881384</v>
      </c>
      <c r="H258" s="18">
        <f t="shared" si="23"/>
        <v>8.6056724656215413E-3</v>
      </c>
      <c r="I258" s="6">
        <f t="shared" si="23"/>
        <v>3.39</v>
      </c>
      <c r="J258" s="6">
        <f t="shared" si="24"/>
        <v>1289611.991400274</v>
      </c>
      <c r="K258" s="18">
        <f t="shared" si="25"/>
        <v>0.3</v>
      </c>
      <c r="L258" s="35">
        <f>Data!BM60</f>
        <v>8.3516728859476235E-3</v>
      </c>
      <c r="Q258" s="21">
        <v>7463.0939180511523</v>
      </c>
      <c r="R258" s="21">
        <v>1677.043814499644</v>
      </c>
      <c r="S258" s="21">
        <v>32200.697052767759</v>
      </c>
      <c r="T258" s="38">
        <v>0.62869737812990123</v>
      </c>
    </row>
    <row r="259" spans="1:20" x14ac:dyDescent="0.25">
      <c r="A259" s="17" t="s">
        <v>272</v>
      </c>
      <c r="B259" s="8" t="s">
        <v>40</v>
      </c>
      <c r="C259" s="8" t="s">
        <v>62</v>
      </c>
      <c r="E259" s="8" t="str">
        <f t="shared" si="19"/>
        <v>FiFi-vod.fifi</v>
      </c>
      <c r="F259" s="21">
        <f t="shared" si="27"/>
        <v>454180.53004536044</v>
      </c>
      <c r="G259" s="19">
        <f t="shared" si="27"/>
        <v>6.0080329106190753</v>
      </c>
      <c r="H259" s="18">
        <f t="shared" si="23"/>
        <v>8.6056724656215413E-3</v>
      </c>
      <c r="I259" s="6">
        <f t="shared" si="23"/>
        <v>3.39</v>
      </c>
      <c r="J259" s="6">
        <f t="shared" si="24"/>
        <v>1289611.991400274</v>
      </c>
      <c r="K259" s="18">
        <f t="shared" si="25"/>
        <v>0.3</v>
      </c>
      <c r="L259" s="35">
        <f>Data!BM61</f>
        <v>8.3516728859476235E-3</v>
      </c>
      <c r="Q259" s="21">
        <v>9974.0437824587098</v>
      </c>
      <c r="R259" s="21">
        <v>2758.392484860879</v>
      </c>
      <c r="S259" s="21">
        <v>46206.774709371675</v>
      </c>
      <c r="T259" s="38">
        <v>0.70573675371369804</v>
      </c>
    </row>
    <row r="260" spans="1:20" x14ac:dyDescent="0.25">
      <c r="A260" s="17" t="s">
        <v>273</v>
      </c>
      <c r="B260" s="8" t="s">
        <v>40</v>
      </c>
      <c r="C260" s="8" t="s">
        <v>62</v>
      </c>
      <c r="E260" s="8" t="str">
        <f t="shared" si="19"/>
        <v>FiFi-vod.fifi</v>
      </c>
      <c r="F260" s="21">
        <f t="shared" ref="F260:G264" si="28">F62</f>
        <v>455011.73547455797</v>
      </c>
      <c r="G260" s="19">
        <f t="shared" si="28"/>
        <v>6.0449284141776669</v>
      </c>
      <c r="H260" s="18">
        <f t="shared" si="23"/>
        <v>8.6056724656215413E-3</v>
      </c>
      <c r="I260" s="6">
        <f t="shared" si="23"/>
        <v>3.39</v>
      </c>
      <c r="J260" s="6">
        <f t="shared" si="24"/>
        <v>1289611.991400274</v>
      </c>
      <c r="K260" s="18">
        <f t="shared" si="25"/>
        <v>0.3</v>
      </c>
      <c r="L260" s="35">
        <f>Data!BM62</f>
        <v>8.3516728859476235E-3</v>
      </c>
      <c r="Q260" s="21">
        <v>9308.3010147905879</v>
      </c>
      <c r="R260" s="21">
        <v>2772.5654093891358</v>
      </c>
      <c r="S260" s="21">
        <v>47507.961430476164</v>
      </c>
      <c r="T260" s="38">
        <v>0.70806705836374495</v>
      </c>
    </row>
    <row r="261" spans="1:20" x14ac:dyDescent="0.25">
      <c r="A261" s="17" t="s">
        <v>274</v>
      </c>
      <c r="B261" s="8" t="s">
        <v>40</v>
      </c>
      <c r="C261" s="8" t="s">
        <v>62</v>
      </c>
      <c r="E261" s="8" t="str">
        <f t="shared" si="19"/>
        <v>FiFi-vod.fifi</v>
      </c>
      <c r="F261" s="21">
        <f t="shared" si="28"/>
        <v>290055.894256228</v>
      </c>
      <c r="G261" s="19">
        <f t="shared" si="28"/>
        <v>7.3475859223576458</v>
      </c>
      <c r="H261" s="18">
        <f t="shared" si="23"/>
        <v>8.6056724656215413E-3</v>
      </c>
      <c r="I261" s="6">
        <f t="shared" si="23"/>
        <v>3.39</v>
      </c>
      <c r="J261" s="6">
        <f t="shared" si="24"/>
        <v>1289611.991400274</v>
      </c>
      <c r="K261" s="18">
        <f t="shared" si="25"/>
        <v>0.3</v>
      </c>
      <c r="L261" s="35">
        <f>Data!BM63</f>
        <v>8.3516728859476235E-3</v>
      </c>
      <c r="Q261" s="21">
        <v>6535.1267504808793</v>
      </c>
      <c r="R261" s="21">
        <v>1555.6750325969454</v>
      </c>
      <c r="S261" s="21">
        <v>32214.118985353198</v>
      </c>
      <c r="T261" s="38">
        <v>0.62323577353645021</v>
      </c>
    </row>
    <row r="262" spans="1:20" x14ac:dyDescent="0.25">
      <c r="A262" s="17" t="s">
        <v>275</v>
      </c>
      <c r="B262" s="8" t="s">
        <v>40</v>
      </c>
      <c r="C262" s="8" t="s">
        <v>62</v>
      </c>
      <c r="E262" s="8" t="str">
        <f t="shared" si="19"/>
        <v>FiFi-vod.fifi</v>
      </c>
      <c r="F262" s="21">
        <f t="shared" si="28"/>
        <v>348451.97318493499</v>
      </c>
      <c r="G262" s="19">
        <f t="shared" si="28"/>
        <v>6.6816214516324974</v>
      </c>
      <c r="H262" s="18">
        <f t="shared" si="23"/>
        <v>8.6056724656215413E-3</v>
      </c>
      <c r="I262" s="6">
        <f t="shared" si="23"/>
        <v>3.39</v>
      </c>
      <c r="J262" s="6">
        <f t="shared" si="24"/>
        <v>1289611.991400274</v>
      </c>
      <c r="K262" s="18">
        <f t="shared" si="25"/>
        <v>0.3</v>
      </c>
      <c r="L262" s="35">
        <f>Data!BM64</f>
        <v>7.2983087381704474E-3</v>
      </c>
      <c r="Q262" s="21">
        <v>8532.2307901700551</v>
      </c>
      <c r="R262" s="21">
        <v>2094.9132387235068</v>
      </c>
      <c r="S262" s="21">
        <v>38919.013637035539</v>
      </c>
      <c r="T262" s="38">
        <v>0.69861563424307627</v>
      </c>
    </row>
    <row r="263" spans="1:20" x14ac:dyDescent="0.25">
      <c r="A263" s="17" t="s">
        <v>276</v>
      </c>
      <c r="B263" s="8" t="s">
        <v>40</v>
      </c>
      <c r="C263" s="8" t="s">
        <v>62</v>
      </c>
      <c r="E263" s="8" t="str">
        <f t="shared" si="19"/>
        <v>FiFi-vod.fifi</v>
      </c>
      <c r="F263" s="21">
        <f t="shared" si="28"/>
        <v>427408.08445701201</v>
      </c>
      <c r="G263" s="19">
        <f t="shared" si="28"/>
        <v>6.1680815445545676</v>
      </c>
      <c r="H263" s="18">
        <f t="shared" si="23"/>
        <v>8.6056724656215413E-3</v>
      </c>
      <c r="I263" s="6">
        <f t="shared" si="23"/>
        <v>3.39</v>
      </c>
      <c r="J263" s="6">
        <f t="shared" si="24"/>
        <v>1289611.991400274</v>
      </c>
      <c r="K263" s="18">
        <f t="shared" si="25"/>
        <v>0.3</v>
      </c>
      <c r="L263" s="35">
        <f>Data!BM65</f>
        <v>7.2983087381704474E-3</v>
      </c>
      <c r="Q263" s="21">
        <v>9071.4917027881365</v>
      </c>
      <c r="R263" s="21">
        <v>2699.1386374037193</v>
      </c>
      <c r="S263" s="21">
        <v>47366.947757973969</v>
      </c>
      <c r="T263" s="38">
        <v>0.73383369098248563</v>
      </c>
    </row>
    <row r="264" spans="1:20" x14ac:dyDescent="0.25">
      <c r="A264" s="17" t="s">
        <v>277</v>
      </c>
      <c r="B264" s="8" t="s">
        <v>40</v>
      </c>
      <c r="C264" s="8" t="s">
        <v>62</v>
      </c>
      <c r="E264" s="8" t="str">
        <f t="shared" si="19"/>
        <v>FiFi-vod.fifi</v>
      </c>
      <c r="F264" s="21">
        <f t="shared" si="28"/>
        <v>330189.49929959601</v>
      </c>
      <c r="G264" s="19">
        <f t="shared" si="28"/>
        <v>6.4579352380155601</v>
      </c>
      <c r="H264" s="18">
        <f t="shared" si="23"/>
        <v>8.6056724656215413E-3</v>
      </c>
      <c r="I264" s="6">
        <f t="shared" si="23"/>
        <v>3.39</v>
      </c>
      <c r="J264" s="6">
        <f t="shared" si="24"/>
        <v>1289611.991400274</v>
      </c>
      <c r="K264" s="18">
        <f t="shared" si="25"/>
        <v>0.3</v>
      </c>
      <c r="L264" s="35">
        <f>Data!BM66</f>
        <v>7.2983087381704474E-3</v>
      </c>
      <c r="Q264" s="21">
        <v>6723.8724797691521</v>
      </c>
      <c r="R264" s="21">
        <v>1906.4494103725137</v>
      </c>
      <c r="S264" s="21">
        <v>35012.881462874851</v>
      </c>
      <c r="T264" s="38">
        <v>0.67093000547689163</v>
      </c>
    </row>
    <row r="265" spans="1:20" x14ac:dyDescent="0.25">
      <c r="A265" s="17"/>
    </row>
    <row r="266" spans="1:20" x14ac:dyDescent="0.25">
      <c r="A266" s="16" t="s">
        <v>328</v>
      </c>
      <c r="B266" s="8" t="s">
        <v>40</v>
      </c>
      <c r="C266" s="8" t="s">
        <v>63</v>
      </c>
      <c r="E266" s="8" t="str">
        <f>IF(RIGHT(A266,3)="old","Initial",B266&amp;"-"&amp;C266)</f>
        <v>Initial</v>
      </c>
      <c r="F266" s="21">
        <f>F200</f>
        <v>393432.46859552251</v>
      </c>
      <c r="G266" s="19">
        <f>G200</f>
        <v>6.2941960634324765</v>
      </c>
      <c r="H266" s="25">
        <f>VLOOKUP(C266,parms,3,FALSE)</f>
        <v>1.3595575351387496E-2</v>
      </c>
      <c r="I266" s="42">
        <f>VLOOKUP(C266,parms,8,FALSE)</f>
        <v>3.05</v>
      </c>
      <c r="J266" s="27">
        <f>VLOOKUP(C266,parms,4,FALSE)</f>
        <v>3445046.6631700112</v>
      </c>
      <c r="K266" s="25">
        <f>VLOOKUP(C266,parms,6,FALSE)</f>
        <v>0.15</v>
      </c>
      <c r="L266" s="35">
        <f>Data!BN2</f>
        <v>2.8519919861854207E-2</v>
      </c>
      <c r="M266" s="39">
        <f>VLOOKUP(C266,Data!$CB$2:$EB$22,1+VALUE(MID(A266,6,2)),FALSE)</f>
        <v>0</v>
      </c>
      <c r="Q266" s="21">
        <v>0</v>
      </c>
      <c r="R266" s="21">
        <v>0</v>
      </c>
      <c r="S266" s="21">
        <v>0</v>
      </c>
      <c r="T266" s="38">
        <v>0</v>
      </c>
    </row>
    <row r="267" spans="1:20" x14ac:dyDescent="0.25">
      <c r="A267" s="16" t="s">
        <v>316</v>
      </c>
      <c r="B267" s="8" t="s">
        <v>40</v>
      </c>
      <c r="C267" s="8" t="s">
        <v>63</v>
      </c>
      <c r="E267" s="8" t="str">
        <f t="shared" ref="E267:E330" si="29">IF(RIGHT(A267,3)="old","Initial",B267&amp;"-"&amp;C267)</f>
        <v>Initial</v>
      </c>
      <c r="F267" s="21">
        <f>F201</f>
        <v>228081.015200244</v>
      </c>
      <c r="G267" s="19">
        <f>G201</f>
        <v>7.9971814637423746</v>
      </c>
      <c r="H267" s="18">
        <f t="shared" ref="H267" si="30">H266</f>
        <v>1.3595575351387496E-2</v>
      </c>
      <c r="I267" s="6">
        <f>I266</f>
        <v>3.05</v>
      </c>
      <c r="J267" s="6">
        <f t="shared" ref="J267" si="31">J266</f>
        <v>3445046.6631700112</v>
      </c>
      <c r="K267" s="18">
        <f t="shared" ref="K267" si="32">K266</f>
        <v>0.15</v>
      </c>
      <c r="L267" s="35">
        <f>Data!BN3</f>
        <v>3.3752932680543052E-2</v>
      </c>
      <c r="M267" s="39">
        <f>VLOOKUP(C267,Data!$CB$2:$EB$22,1+VALUE(MID(A267,6,2)),FALSE)</f>
        <v>0</v>
      </c>
      <c r="Q267" s="21">
        <v>0</v>
      </c>
      <c r="R267" s="21">
        <v>0</v>
      </c>
      <c r="S267" s="21">
        <v>0</v>
      </c>
      <c r="T267" s="38">
        <v>0</v>
      </c>
    </row>
    <row r="268" spans="1:20" x14ac:dyDescent="0.25">
      <c r="A268" s="16" t="s">
        <v>317</v>
      </c>
      <c r="B268" s="8" t="s">
        <v>40</v>
      </c>
      <c r="C268" s="8" t="s">
        <v>63</v>
      </c>
      <c r="E268" s="8" t="str">
        <f t="shared" si="29"/>
        <v>Initial</v>
      </c>
      <c r="F268" s="21">
        <f t="shared" ref="F268:G268" si="33">F202</f>
        <v>317634.99002545653</v>
      </c>
      <c r="G268" s="19">
        <f t="shared" si="33"/>
        <v>6.7548152855074779</v>
      </c>
      <c r="H268" s="18">
        <f t="shared" ref="H268:I330" si="34">H267</f>
        <v>1.3595575351387496E-2</v>
      </c>
      <c r="I268" s="6">
        <f t="shared" si="34"/>
        <v>3.05</v>
      </c>
      <c r="J268" s="6">
        <f t="shared" ref="J268:J330" si="35">J267</f>
        <v>3445046.6631700112</v>
      </c>
      <c r="K268" s="18">
        <f t="shared" ref="K268:K330" si="36">K267</f>
        <v>0.15</v>
      </c>
      <c r="L268" s="35">
        <f>Data!BN4</f>
        <v>3.3752932680543052E-2</v>
      </c>
      <c r="M268" s="39">
        <f>VLOOKUP(C268,Data!$CB$2:$EB$22,1+VALUE(MID(A268,6,2)),FALSE)</f>
        <v>0</v>
      </c>
      <c r="Q268" s="21">
        <v>0</v>
      </c>
      <c r="R268" s="21">
        <v>0</v>
      </c>
      <c r="S268" s="21">
        <v>0</v>
      </c>
      <c r="T268" s="38">
        <v>0</v>
      </c>
    </row>
    <row r="269" spans="1:20" x14ac:dyDescent="0.25">
      <c r="A269" s="16" t="s">
        <v>318</v>
      </c>
      <c r="B269" s="8" t="s">
        <v>40</v>
      </c>
      <c r="C269" s="8" t="s">
        <v>63</v>
      </c>
      <c r="E269" s="8" t="str">
        <f t="shared" si="29"/>
        <v>Initial</v>
      </c>
      <c r="F269" s="21">
        <f t="shared" ref="F269:G269" si="37">F203</f>
        <v>322486.62248072354</v>
      </c>
      <c r="G269" s="19">
        <f t="shared" si="37"/>
        <v>6.9739033911176911</v>
      </c>
      <c r="H269" s="18">
        <f t="shared" si="34"/>
        <v>1.3595575351387496E-2</v>
      </c>
      <c r="I269" s="6">
        <f t="shared" si="34"/>
        <v>3.05</v>
      </c>
      <c r="J269" s="6">
        <f t="shared" si="35"/>
        <v>3445046.6631700112</v>
      </c>
      <c r="K269" s="18">
        <f t="shared" si="36"/>
        <v>0.15</v>
      </c>
      <c r="L269" s="35">
        <f>Data!BN5</f>
        <v>3.3752932680543052E-2</v>
      </c>
      <c r="M269" s="39">
        <f>VLOOKUP(C269,Data!$CB$2:$EB$22,1+VALUE(MID(A269,6,2)),FALSE)</f>
        <v>0</v>
      </c>
      <c r="Q269" s="21">
        <v>0</v>
      </c>
      <c r="R269" s="21">
        <v>0</v>
      </c>
      <c r="S269" s="21">
        <v>0</v>
      </c>
      <c r="T269" s="38">
        <v>0</v>
      </c>
    </row>
    <row r="270" spans="1:20" x14ac:dyDescent="0.25">
      <c r="A270" s="16" t="s">
        <v>319</v>
      </c>
      <c r="B270" s="8" t="s">
        <v>40</v>
      </c>
      <c r="C270" s="8" t="s">
        <v>63</v>
      </c>
      <c r="E270" s="8" t="str">
        <f t="shared" si="29"/>
        <v>Initial</v>
      </c>
      <c r="F270" s="21">
        <f t="shared" ref="F270:G270" si="38">F204</f>
        <v>401386.27962260752</v>
      </c>
      <c r="G270" s="19">
        <f t="shared" si="38"/>
        <v>6.2238891290728731</v>
      </c>
      <c r="H270" s="18">
        <f t="shared" si="34"/>
        <v>1.3595575351387496E-2</v>
      </c>
      <c r="I270" s="6">
        <f t="shared" si="34"/>
        <v>3.05</v>
      </c>
      <c r="J270" s="6">
        <f t="shared" si="35"/>
        <v>3445046.6631700112</v>
      </c>
      <c r="K270" s="18">
        <f t="shared" si="36"/>
        <v>0.15</v>
      </c>
      <c r="L270" s="35">
        <f>Data!BN6</f>
        <v>3.3752932680543052E-2</v>
      </c>
      <c r="M270" s="39">
        <f>VLOOKUP(C270,Data!$CB$2:$EB$22,1+VALUE(MID(A270,6,2)),FALSE)</f>
        <v>0</v>
      </c>
      <c r="Q270" s="21">
        <v>0</v>
      </c>
      <c r="R270" s="21">
        <v>0</v>
      </c>
      <c r="S270" s="21">
        <v>0</v>
      </c>
      <c r="T270" s="38">
        <v>0</v>
      </c>
    </row>
    <row r="271" spans="1:20" x14ac:dyDescent="0.25">
      <c r="A271" s="16" t="s">
        <v>320</v>
      </c>
      <c r="B271" s="8" t="s">
        <v>40</v>
      </c>
      <c r="C271" s="8" t="s">
        <v>63</v>
      </c>
      <c r="E271" s="8" t="str">
        <f t="shared" si="29"/>
        <v>Initial</v>
      </c>
      <c r="F271" s="21">
        <f t="shared" ref="F271:G271" si="39">F205</f>
        <v>309588.89609523199</v>
      </c>
      <c r="G271" s="19">
        <f t="shared" si="39"/>
        <v>6.9990429098927924</v>
      </c>
      <c r="H271" s="18">
        <f t="shared" si="34"/>
        <v>1.3595575351387496E-2</v>
      </c>
      <c r="I271" s="6">
        <f t="shared" si="34"/>
        <v>3.05</v>
      </c>
      <c r="J271" s="6">
        <f t="shared" si="35"/>
        <v>3445046.6631700112</v>
      </c>
      <c r="K271" s="18">
        <f t="shared" si="36"/>
        <v>0.15</v>
      </c>
      <c r="L271" s="35">
        <f>Data!BN7</f>
        <v>2.904322114372309E-2</v>
      </c>
      <c r="M271" s="39">
        <f>VLOOKUP(C271,Data!$CB$2:$EB$22,1+VALUE(MID(A271,6,2)),FALSE)</f>
        <v>0</v>
      </c>
      <c r="Q271" s="21">
        <v>0</v>
      </c>
      <c r="R271" s="21">
        <v>0</v>
      </c>
      <c r="S271" s="21">
        <v>0</v>
      </c>
      <c r="T271" s="38">
        <v>0</v>
      </c>
    </row>
    <row r="272" spans="1:20" x14ac:dyDescent="0.25">
      <c r="A272" s="16" t="s">
        <v>321</v>
      </c>
      <c r="B272" s="8" t="s">
        <v>40</v>
      </c>
      <c r="C272" s="8" t="s">
        <v>63</v>
      </c>
      <c r="E272" s="8" t="str">
        <f t="shared" si="29"/>
        <v>Initial</v>
      </c>
      <c r="F272" s="21">
        <f t="shared" ref="F272:G272" si="40">F206</f>
        <v>309968.77520157403</v>
      </c>
      <c r="G272" s="19">
        <f t="shared" si="40"/>
        <v>6.9767010399881384</v>
      </c>
      <c r="H272" s="18">
        <f t="shared" si="34"/>
        <v>1.3595575351387496E-2</v>
      </c>
      <c r="I272" s="6">
        <f t="shared" si="34"/>
        <v>3.05</v>
      </c>
      <c r="J272" s="6">
        <f t="shared" si="35"/>
        <v>3445046.6631700112</v>
      </c>
      <c r="K272" s="18">
        <f t="shared" si="36"/>
        <v>0.15</v>
      </c>
      <c r="L272" s="35">
        <f>Data!BN8</f>
        <v>2.904322114372309E-2</v>
      </c>
      <c r="M272" s="39">
        <f>VLOOKUP(C272,Data!$CB$2:$EB$22,1+VALUE(MID(A272,6,2)),FALSE)</f>
        <v>0</v>
      </c>
      <c r="Q272" s="21">
        <v>0</v>
      </c>
      <c r="R272" s="21">
        <v>0</v>
      </c>
      <c r="S272" s="21">
        <v>0</v>
      </c>
      <c r="T272" s="38">
        <v>0</v>
      </c>
    </row>
    <row r="273" spans="1:20" x14ac:dyDescent="0.25">
      <c r="A273" s="16" t="s">
        <v>322</v>
      </c>
      <c r="B273" s="8" t="s">
        <v>40</v>
      </c>
      <c r="C273" s="8" t="s">
        <v>63</v>
      </c>
      <c r="E273" s="8" t="str">
        <f t="shared" si="29"/>
        <v>Initial</v>
      </c>
      <c r="F273" s="21">
        <f t="shared" ref="F273:G273" si="41">F207</f>
        <v>454180.53004536044</v>
      </c>
      <c r="G273" s="19">
        <f t="shared" si="41"/>
        <v>6.0080329106190753</v>
      </c>
      <c r="H273" s="18">
        <f t="shared" si="34"/>
        <v>1.3595575351387496E-2</v>
      </c>
      <c r="I273" s="6">
        <f t="shared" si="34"/>
        <v>3.05</v>
      </c>
      <c r="J273" s="6">
        <f t="shared" si="35"/>
        <v>3445046.6631700112</v>
      </c>
      <c r="K273" s="18">
        <f t="shared" si="36"/>
        <v>0.15</v>
      </c>
      <c r="L273" s="35">
        <f>Data!BN9</f>
        <v>2.904322114372309E-2</v>
      </c>
      <c r="M273" s="39">
        <f>VLOOKUP(C273,Data!$CB$2:$EB$22,1+VALUE(MID(A273,6,2)),FALSE)</f>
        <v>0</v>
      </c>
      <c r="Q273" s="21">
        <v>0</v>
      </c>
      <c r="R273" s="21">
        <v>0</v>
      </c>
      <c r="S273" s="21">
        <v>0</v>
      </c>
      <c r="T273" s="38">
        <v>0</v>
      </c>
    </row>
    <row r="274" spans="1:20" x14ac:dyDescent="0.25">
      <c r="A274" s="16" t="s">
        <v>323</v>
      </c>
      <c r="B274" s="8" t="s">
        <v>40</v>
      </c>
      <c r="C274" s="8" t="s">
        <v>63</v>
      </c>
      <c r="E274" s="8" t="str">
        <f t="shared" si="29"/>
        <v>Initial</v>
      </c>
      <c r="F274" s="21">
        <f t="shared" ref="F274:G274" si="42">F208</f>
        <v>455011.73547455797</v>
      </c>
      <c r="G274" s="19">
        <f t="shared" si="42"/>
        <v>6.0449284141776669</v>
      </c>
      <c r="H274" s="18">
        <f t="shared" si="34"/>
        <v>1.3595575351387496E-2</v>
      </c>
      <c r="I274" s="6">
        <f t="shared" si="34"/>
        <v>3.05</v>
      </c>
      <c r="J274" s="6">
        <f t="shared" si="35"/>
        <v>3445046.6631700112</v>
      </c>
      <c r="K274" s="18">
        <f t="shared" si="36"/>
        <v>0.15</v>
      </c>
      <c r="L274" s="35">
        <f>Data!BN10</f>
        <v>2.904322114372309E-2</v>
      </c>
      <c r="M274" s="39">
        <f>VLOOKUP(C274,Data!$CB$2:$EB$22,1+VALUE(MID(A274,6,2)),FALSE)</f>
        <v>0</v>
      </c>
      <c r="Q274" s="21">
        <v>0</v>
      </c>
      <c r="R274" s="21">
        <v>0</v>
      </c>
      <c r="S274" s="21">
        <v>0</v>
      </c>
      <c r="T274" s="38">
        <v>0</v>
      </c>
    </row>
    <row r="275" spans="1:20" x14ac:dyDescent="0.25">
      <c r="A275" s="16" t="s">
        <v>324</v>
      </c>
      <c r="B275" s="8" t="s">
        <v>40</v>
      </c>
      <c r="C275" s="8" t="s">
        <v>63</v>
      </c>
      <c r="E275" s="8" t="str">
        <f t="shared" si="29"/>
        <v>Initial</v>
      </c>
      <c r="F275" s="21">
        <f t="shared" ref="F275:G275" si="43">F209</f>
        <v>290055.894256228</v>
      </c>
      <c r="G275" s="19">
        <f t="shared" si="43"/>
        <v>7.3475859223576458</v>
      </c>
      <c r="H275" s="18">
        <f t="shared" si="34"/>
        <v>1.3595575351387496E-2</v>
      </c>
      <c r="I275" s="6">
        <f t="shared" si="34"/>
        <v>3.05</v>
      </c>
      <c r="J275" s="6">
        <f t="shared" si="35"/>
        <v>3445046.6631700112</v>
      </c>
      <c r="K275" s="18">
        <f t="shared" si="36"/>
        <v>0.15</v>
      </c>
      <c r="L275" s="35">
        <f>Data!BN11</f>
        <v>2.904322114372309E-2</v>
      </c>
      <c r="M275" s="39">
        <f>VLOOKUP(C275,Data!$CB$2:$EB$22,1+VALUE(MID(A275,6,2)),FALSE)</f>
        <v>0</v>
      </c>
      <c r="Q275" s="21">
        <v>0</v>
      </c>
      <c r="R275" s="21">
        <v>0</v>
      </c>
      <c r="S275" s="21">
        <v>0</v>
      </c>
      <c r="T275" s="38">
        <v>0</v>
      </c>
    </row>
    <row r="276" spans="1:20" x14ac:dyDescent="0.25">
      <c r="A276" s="16" t="s">
        <v>325</v>
      </c>
      <c r="B276" s="8" t="s">
        <v>40</v>
      </c>
      <c r="C276" s="8" t="s">
        <v>63</v>
      </c>
      <c r="E276" s="8" t="str">
        <f t="shared" si="29"/>
        <v>Initial</v>
      </c>
      <c r="F276" s="21">
        <f t="shared" ref="F276:G276" si="44">F210</f>
        <v>348451.97318493499</v>
      </c>
      <c r="G276" s="19">
        <f t="shared" si="44"/>
        <v>6.6816214516324974</v>
      </c>
      <c r="H276" s="18">
        <f t="shared" si="34"/>
        <v>1.3595575351387496E-2</v>
      </c>
      <c r="I276" s="6">
        <f t="shared" si="34"/>
        <v>3.05</v>
      </c>
      <c r="J276" s="6">
        <f t="shared" si="35"/>
        <v>3445046.6631700112</v>
      </c>
      <c r="K276" s="18">
        <f t="shared" si="36"/>
        <v>0.15</v>
      </c>
      <c r="L276" s="35">
        <f>Data!BN12</f>
        <v>2.5380112170640897E-2</v>
      </c>
      <c r="M276" s="39">
        <f>VLOOKUP(C276,Data!$CB$2:$EB$22,1+VALUE(MID(A276,6,2)),FALSE)</f>
        <v>0</v>
      </c>
      <c r="Q276" s="21">
        <v>0</v>
      </c>
      <c r="R276" s="21">
        <v>0</v>
      </c>
      <c r="S276" s="21">
        <v>0</v>
      </c>
      <c r="T276" s="38">
        <v>0</v>
      </c>
    </row>
    <row r="277" spans="1:20" x14ac:dyDescent="0.25">
      <c r="A277" s="16" t="s">
        <v>326</v>
      </c>
      <c r="B277" s="8" t="s">
        <v>40</v>
      </c>
      <c r="C277" s="8" t="s">
        <v>63</v>
      </c>
      <c r="E277" s="8" t="str">
        <f t="shared" si="29"/>
        <v>Initial</v>
      </c>
      <c r="F277" s="21">
        <f t="shared" ref="F277:G277" si="45">F211</f>
        <v>427408.08445701201</v>
      </c>
      <c r="G277" s="19">
        <f t="shared" si="45"/>
        <v>6.1680815445545676</v>
      </c>
      <c r="H277" s="18">
        <f t="shared" si="34"/>
        <v>1.3595575351387496E-2</v>
      </c>
      <c r="I277" s="6">
        <f t="shared" si="34"/>
        <v>3.05</v>
      </c>
      <c r="J277" s="6">
        <f t="shared" si="35"/>
        <v>3445046.6631700112</v>
      </c>
      <c r="K277" s="18">
        <f t="shared" si="36"/>
        <v>0.15</v>
      </c>
      <c r="L277" s="35">
        <f>Data!BN13</f>
        <v>2.5380112170640897E-2</v>
      </c>
      <c r="M277" s="39">
        <f>VLOOKUP(C277,Data!$CB$2:$EB$22,1+VALUE(MID(A277,6,2)),FALSE)</f>
        <v>0</v>
      </c>
      <c r="Q277" s="21">
        <v>0</v>
      </c>
      <c r="R277" s="21">
        <v>0</v>
      </c>
      <c r="S277" s="21">
        <v>0</v>
      </c>
      <c r="T277" s="38">
        <v>0</v>
      </c>
    </row>
    <row r="278" spans="1:20" x14ac:dyDescent="0.25">
      <c r="A278" s="16" t="s">
        <v>327</v>
      </c>
      <c r="B278" s="8" t="s">
        <v>40</v>
      </c>
      <c r="C278" s="8" t="s">
        <v>63</v>
      </c>
      <c r="E278" s="8" t="str">
        <f t="shared" si="29"/>
        <v>Initial</v>
      </c>
      <c r="F278" s="21">
        <f t="shared" ref="F278:G278" si="46">F212</f>
        <v>330189.49929959601</v>
      </c>
      <c r="G278" s="19">
        <f t="shared" si="46"/>
        <v>6.4579352380155601</v>
      </c>
      <c r="H278" s="18">
        <f t="shared" si="34"/>
        <v>1.3595575351387496E-2</v>
      </c>
      <c r="I278" s="6">
        <f t="shared" si="34"/>
        <v>3.05</v>
      </c>
      <c r="J278" s="6">
        <f t="shared" si="35"/>
        <v>3445046.6631700112</v>
      </c>
      <c r="K278" s="18">
        <f t="shared" si="36"/>
        <v>0.15</v>
      </c>
      <c r="L278" s="35">
        <f>Data!BN14</f>
        <v>2.5380112170640897E-2</v>
      </c>
      <c r="M278" s="39">
        <f>VLOOKUP(C278,Data!$CB$2:$EB$22,1+VALUE(MID(A278,6,2)),FALSE)</f>
        <v>0</v>
      </c>
      <c r="Q278" s="21">
        <v>0</v>
      </c>
      <c r="R278" s="21">
        <v>0</v>
      </c>
      <c r="S278" s="21">
        <v>0</v>
      </c>
      <c r="T278" s="38">
        <v>0</v>
      </c>
    </row>
    <row r="279" spans="1:20" x14ac:dyDescent="0.25">
      <c r="A279" s="17" t="s">
        <v>262</v>
      </c>
      <c r="B279" s="8" t="s">
        <v>40</v>
      </c>
      <c r="C279" s="8" t="s">
        <v>63</v>
      </c>
      <c r="E279" s="8" t="str">
        <f t="shared" si="29"/>
        <v>FiFi-display.fifi</v>
      </c>
      <c r="F279" s="21">
        <f t="shared" ref="F279:G279" si="47">F213</f>
        <v>340832.86210744851</v>
      </c>
      <c r="G279" s="19">
        <f t="shared" si="47"/>
        <v>6.8003506949188122</v>
      </c>
      <c r="H279" s="18">
        <f t="shared" si="34"/>
        <v>1.3595575351387496E-2</v>
      </c>
      <c r="I279" s="6">
        <f t="shared" si="34"/>
        <v>3.05</v>
      </c>
      <c r="J279" s="6">
        <f t="shared" si="35"/>
        <v>3445046.6631700112</v>
      </c>
      <c r="K279" s="18">
        <f t="shared" si="36"/>
        <v>0.15</v>
      </c>
      <c r="L279" s="35">
        <f>Data!BN15</f>
        <v>2.5380112170640897E-2</v>
      </c>
      <c r="Q279" s="21">
        <v>0</v>
      </c>
      <c r="R279" s="21">
        <v>0</v>
      </c>
      <c r="S279" s="21">
        <v>0</v>
      </c>
      <c r="T279" s="38">
        <v>0</v>
      </c>
    </row>
    <row r="280" spans="1:20" x14ac:dyDescent="0.25">
      <c r="A280" s="17" t="s">
        <v>263</v>
      </c>
      <c r="B280" s="8" t="s">
        <v>40</v>
      </c>
      <c r="C280" s="8" t="s">
        <v>63</v>
      </c>
      <c r="E280" s="8" t="str">
        <f t="shared" si="29"/>
        <v>FiFi-display.fifi</v>
      </c>
      <c r="F280" s="21">
        <f t="shared" ref="F280:G280" si="48">F214</f>
        <v>439217.36949841853</v>
      </c>
      <c r="G280" s="19">
        <f t="shared" si="48"/>
        <v>6.2729203283091328</v>
      </c>
      <c r="H280" s="18">
        <f t="shared" si="34"/>
        <v>1.3595575351387496E-2</v>
      </c>
      <c r="I280" s="6">
        <f t="shared" si="34"/>
        <v>3.05</v>
      </c>
      <c r="J280" s="6">
        <f t="shared" si="35"/>
        <v>3445046.6631700112</v>
      </c>
      <c r="K280" s="18">
        <f t="shared" si="36"/>
        <v>0.15</v>
      </c>
      <c r="L280" s="35">
        <f>Data!BN16</f>
        <v>2.4071858965968689E-2</v>
      </c>
      <c r="Q280" s="21">
        <v>0</v>
      </c>
      <c r="R280" s="21">
        <v>0</v>
      </c>
      <c r="S280" s="21">
        <v>0</v>
      </c>
      <c r="T280" s="38">
        <v>0</v>
      </c>
    </row>
    <row r="281" spans="1:20" x14ac:dyDescent="0.25">
      <c r="A281" s="17" t="s">
        <v>264</v>
      </c>
      <c r="B281" s="8" t="s">
        <v>40</v>
      </c>
      <c r="C281" s="8" t="s">
        <v>63</v>
      </c>
      <c r="E281" s="8" t="str">
        <f t="shared" si="29"/>
        <v>FiFi-display.fifi</v>
      </c>
      <c r="F281" s="21">
        <f t="shared" ref="F281:G281" si="49">F215</f>
        <v>392882.00916213804</v>
      </c>
      <c r="G281" s="19">
        <f t="shared" si="49"/>
        <v>6.511570805271405</v>
      </c>
      <c r="H281" s="18">
        <f t="shared" si="34"/>
        <v>1.3595575351387496E-2</v>
      </c>
      <c r="I281" s="6">
        <f t="shared" si="34"/>
        <v>3.05</v>
      </c>
      <c r="J281" s="6">
        <f t="shared" si="35"/>
        <v>3445046.6631700112</v>
      </c>
      <c r="K281" s="18">
        <f t="shared" si="36"/>
        <v>0.15</v>
      </c>
      <c r="L281" s="35">
        <f>Data!BN17</f>
        <v>2.4071858965968689E-2</v>
      </c>
      <c r="Q281" s="21">
        <v>0</v>
      </c>
      <c r="R281" s="21">
        <v>0</v>
      </c>
      <c r="S281" s="21">
        <v>0</v>
      </c>
      <c r="T281" s="38">
        <v>0</v>
      </c>
    </row>
    <row r="282" spans="1:20" x14ac:dyDescent="0.25">
      <c r="A282" s="17" t="s">
        <v>265</v>
      </c>
      <c r="B282" s="8" t="s">
        <v>40</v>
      </c>
      <c r="C282" s="8" t="s">
        <v>63</v>
      </c>
      <c r="E282" s="8" t="str">
        <f t="shared" si="29"/>
        <v>FiFi-display.fifi</v>
      </c>
      <c r="F282" s="21">
        <f t="shared" ref="F282:G282" si="50">F216</f>
        <v>287120.72270037199</v>
      </c>
      <c r="G282" s="19">
        <f t="shared" si="50"/>
        <v>7.4241408592468048</v>
      </c>
      <c r="H282" s="18">
        <f t="shared" si="34"/>
        <v>1.3595575351387496E-2</v>
      </c>
      <c r="I282" s="6">
        <f t="shared" si="34"/>
        <v>3.05</v>
      </c>
      <c r="J282" s="6">
        <f t="shared" si="35"/>
        <v>3445046.6631700112</v>
      </c>
      <c r="K282" s="18">
        <f t="shared" si="36"/>
        <v>0.15</v>
      </c>
      <c r="L282" s="35">
        <f>Data!BN18</f>
        <v>2.4071858965968689E-2</v>
      </c>
      <c r="Q282" s="21">
        <v>0</v>
      </c>
      <c r="R282" s="21">
        <v>0</v>
      </c>
      <c r="S282" s="21">
        <v>0</v>
      </c>
      <c r="T282" s="38">
        <v>0</v>
      </c>
    </row>
    <row r="283" spans="1:20" x14ac:dyDescent="0.25">
      <c r="A283" s="17" t="s">
        <v>266</v>
      </c>
      <c r="B283" s="8" t="s">
        <v>40</v>
      </c>
      <c r="C283" s="8" t="s">
        <v>63</v>
      </c>
      <c r="E283" s="8" t="str">
        <f t="shared" si="29"/>
        <v>FiFi-display.fifi</v>
      </c>
      <c r="F283" s="21">
        <f t="shared" ref="F283:G283" si="51">F217</f>
        <v>319043.21232711151</v>
      </c>
      <c r="G283" s="19">
        <f t="shared" si="51"/>
        <v>7.2881301476597384</v>
      </c>
      <c r="H283" s="18">
        <f t="shared" si="34"/>
        <v>1.3595575351387496E-2</v>
      </c>
      <c r="I283" s="6">
        <f t="shared" si="34"/>
        <v>3.05</v>
      </c>
      <c r="J283" s="6">
        <f t="shared" si="35"/>
        <v>3445046.6631700112</v>
      </c>
      <c r="K283" s="18">
        <f t="shared" si="36"/>
        <v>0.15</v>
      </c>
      <c r="L283" s="35">
        <f>Data!BN19</f>
        <v>2.4071858965968689E-2</v>
      </c>
      <c r="Q283" s="21">
        <v>0</v>
      </c>
      <c r="R283" s="21">
        <v>0</v>
      </c>
      <c r="S283" s="21">
        <v>0</v>
      </c>
      <c r="T283" s="38">
        <v>0</v>
      </c>
    </row>
    <row r="284" spans="1:20" x14ac:dyDescent="0.25">
      <c r="A284" s="17" t="s">
        <v>267</v>
      </c>
      <c r="B284" s="8" t="s">
        <v>40</v>
      </c>
      <c r="C284" s="8" t="s">
        <v>63</v>
      </c>
      <c r="E284" s="8" t="str">
        <f t="shared" si="29"/>
        <v>FiFi-display.fifi</v>
      </c>
      <c r="F284" s="21">
        <f t="shared" ref="F284:G284" si="52">F218</f>
        <v>242439.8542396205</v>
      </c>
      <c r="G284" s="19">
        <f t="shared" si="52"/>
        <v>8.3972135913050998</v>
      </c>
      <c r="H284" s="18">
        <f t="shared" si="34"/>
        <v>1.3595575351387496E-2</v>
      </c>
      <c r="I284" s="6">
        <f t="shared" si="34"/>
        <v>3.05</v>
      </c>
      <c r="J284" s="6">
        <f t="shared" si="35"/>
        <v>3445046.6631700112</v>
      </c>
      <c r="K284" s="18">
        <f t="shared" si="36"/>
        <v>0.15</v>
      </c>
      <c r="L284" s="35">
        <f>Data!BN20</f>
        <v>2.4856810888772018E-2</v>
      </c>
      <c r="Q284" s="21">
        <v>0</v>
      </c>
      <c r="R284" s="21">
        <v>0</v>
      </c>
      <c r="S284" s="21">
        <v>0</v>
      </c>
      <c r="T284" s="38">
        <v>0</v>
      </c>
    </row>
    <row r="285" spans="1:20" x14ac:dyDescent="0.25">
      <c r="A285" s="17" t="s">
        <v>268</v>
      </c>
      <c r="B285" s="8" t="s">
        <v>40</v>
      </c>
      <c r="C285" s="8" t="s">
        <v>63</v>
      </c>
      <c r="E285" s="8" t="str">
        <f t="shared" si="29"/>
        <v>FiFi-display.fifi</v>
      </c>
      <c r="F285" s="21">
        <f t="shared" ref="F285:G285" si="53">F219</f>
        <v>452969.13318074099</v>
      </c>
      <c r="G285" s="19">
        <f t="shared" si="53"/>
        <v>6.5182322286433863</v>
      </c>
      <c r="H285" s="18">
        <f t="shared" si="34"/>
        <v>1.3595575351387496E-2</v>
      </c>
      <c r="I285" s="6">
        <f t="shared" si="34"/>
        <v>3.05</v>
      </c>
      <c r="J285" s="6">
        <f t="shared" si="35"/>
        <v>3445046.6631700112</v>
      </c>
      <c r="K285" s="18">
        <f t="shared" si="36"/>
        <v>0.15</v>
      </c>
      <c r="L285" s="35">
        <f>Data!BN21</f>
        <v>2.4856810888772018E-2</v>
      </c>
      <c r="Q285" s="21">
        <v>0</v>
      </c>
      <c r="R285" s="21">
        <v>0</v>
      </c>
      <c r="S285" s="21">
        <v>0</v>
      </c>
      <c r="T285" s="38">
        <v>0</v>
      </c>
    </row>
    <row r="286" spans="1:20" x14ac:dyDescent="0.25">
      <c r="A286" s="17" t="s">
        <v>269</v>
      </c>
      <c r="B286" s="8" t="s">
        <v>40</v>
      </c>
      <c r="C286" s="8" t="s">
        <v>63</v>
      </c>
      <c r="E286" s="8" t="str">
        <f t="shared" si="29"/>
        <v>FiFi-display.fifi</v>
      </c>
      <c r="F286" s="21">
        <f t="shared" ref="F286:G286" si="54">F220</f>
        <v>374829.33619855496</v>
      </c>
      <c r="G286" s="19">
        <f t="shared" si="54"/>
        <v>7.0414807493575111</v>
      </c>
      <c r="H286" s="18">
        <f t="shared" si="34"/>
        <v>1.3595575351387496E-2</v>
      </c>
      <c r="I286" s="6">
        <f t="shared" si="34"/>
        <v>3.05</v>
      </c>
      <c r="J286" s="6">
        <f t="shared" si="35"/>
        <v>3445046.6631700112</v>
      </c>
      <c r="K286" s="18">
        <f t="shared" si="36"/>
        <v>0.15</v>
      </c>
      <c r="L286" s="35">
        <f>Data!BN22</f>
        <v>2.4856810888772018E-2</v>
      </c>
      <c r="Q286" s="21">
        <v>0</v>
      </c>
      <c r="R286" s="21">
        <v>0</v>
      </c>
      <c r="S286" s="21">
        <v>0</v>
      </c>
      <c r="T286" s="38">
        <v>0</v>
      </c>
    </row>
    <row r="287" spans="1:20" x14ac:dyDescent="0.25">
      <c r="A287" s="17" t="s">
        <v>270</v>
      </c>
      <c r="B287" s="8" t="s">
        <v>40</v>
      </c>
      <c r="C287" s="8" t="s">
        <v>63</v>
      </c>
      <c r="E287" s="8" t="str">
        <f t="shared" si="29"/>
        <v>FiFi-display.fifi</v>
      </c>
      <c r="F287" s="21">
        <f t="shared" ref="F287:G287" si="55">F221</f>
        <v>369195.690608576</v>
      </c>
      <c r="G287" s="19">
        <f t="shared" si="55"/>
        <v>6.974183994639545</v>
      </c>
      <c r="H287" s="18">
        <f t="shared" si="34"/>
        <v>1.3595575351387496E-2</v>
      </c>
      <c r="I287" s="6">
        <f t="shared" si="34"/>
        <v>3.05</v>
      </c>
      <c r="J287" s="6">
        <f t="shared" si="35"/>
        <v>3445046.6631700112</v>
      </c>
      <c r="K287" s="18">
        <f t="shared" si="36"/>
        <v>0.15</v>
      </c>
      <c r="L287" s="35">
        <f>Data!BN23</f>
        <v>2.4856810888772018E-2</v>
      </c>
      <c r="Q287" s="21">
        <v>0</v>
      </c>
      <c r="R287" s="21">
        <v>0</v>
      </c>
      <c r="S287" s="21">
        <v>0</v>
      </c>
      <c r="T287" s="38">
        <v>0</v>
      </c>
    </row>
    <row r="288" spans="1:20" x14ac:dyDescent="0.25">
      <c r="A288" s="17" t="s">
        <v>249</v>
      </c>
      <c r="B288" s="8" t="s">
        <v>40</v>
      </c>
      <c r="C288" s="8" t="s">
        <v>63</v>
      </c>
      <c r="E288" s="8" t="str">
        <f t="shared" si="29"/>
        <v>FiFi-display.fifi</v>
      </c>
      <c r="F288" s="21">
        <f t="shared" ref="F288:G288" si="56">F222</f>
        <v>327686.09035661601</v>
      </c>
      <c r="G288" s="19">
        <f t="shared" si="56"/>
        <v>7.4058431193070975</v>
      </c>
      <c r="H288" s="18">
        <f t="shared" si="34"/>
        <v>1.3595575351387496E-2</v>
      </c>
      <c r="I288" s="6">
        <f t="shared" si="34"/>
        <v>3.05</v>
      </c>
      <c r="J288" s="6">
        <f t="shared" si="35"/>
        <v>3445046.6631700112</v>
      </c>
      <c r="K288" s="18">
        <f t="shared" si="36"/>
        <v>0.15</v>
      </c>
      <c r="L288" s="35">
        <f>Data!BN24</f>
        <v>2.4856810888772018E-2</v>
      </c>
      <c r="Q288" s="21">
        <v>0</v>
      </c>
      <c r="R288" s="21">
        <v>0</v>
      </c>
      <c r="S288" s="21">
        <v>0</v>
      </c>
      <c r="T288" s="38">
        <v>0</v>
      </c>
    </row>
    <row r="289" spans="1:20" x14ac:dyDescent="0.25">
      <c r="A289" s="17" t="s">
        <v>250</v>
      </c>
      <c r="B289" s="8" t="s">
        <v>40</v>
      </c>
      <c r="C289" s="8" t="s">
        <v>63</v>
      </c>
      <c r="E289" s="8" t="str">
        <f t="shared" si="29"/>
        <v>FiFi-display.fifi</v>
      </c>
      <c r="F289" s="21">
        <f t="shared" ref="F289:G289" si="57">F223</f>
        <v>447161.2574520745</v>
      </c>
      <c r="G289" s="19">
        <f t="shared" si="57"/>
        <v>6.5316916589065332</v>
      </c>
      <c r="H289" s="18">
        <f t="shared" si="34"/>
        <v>1.3595575351387496E-2</v>
      </c>
      <c r="I289" s="6">
        <f t="shared" si="34"/>
        <v>3.05</v>
      </c>
      <c r="J289" s="6">
        <f t="shared" si="35"/>
        <v>3445046.6631700112</v>
      </c>
      <c r="K289" s="18">
        <f t="shared" si="36"/>
        <v>0.15</v>
      </c>
      <c r="L289" s="35">
        <f>Data!BN25</f>
        <v>2.4856810888772018E-2</v>
      </c>
      <c r="Q289" s="21">
        <v>0</v>
      </c>
      <c r="R289" s="21">
        <v>0</v>
      </c>
      <c r="S289" s="21">
        <v>0</v>
      </c>
      <c r="T289" s="38">
        <v>0</v>
      </c>
    </row>
    <row r="290" spans="1:20" x14ac:dyDescent="0.25">
      <c r="A290" s="17" t="s">
        <v>251</v>
      </c>
      <c r="B290" s="8" t="s">
        <v>40</v>
      </c>
      <c r="C290" s="8" t="s">
        <v>63</v>
      </c>
      <c r="E290" s="8" t="str">
        <f t="shared" si="29"/>
        <v>FiFi-display.fifi</v>
      </c>
      <c r="F290" s="21">
        <f t="shared" ref="F290:G290" si="58">F224</f>
        <v>382858.71242734947</v>
      </c>
      <c r="G290" s="19">
        <f t="shared" si="58"/>
        <v>6.8320565796721962</v>
      </c>
      <c r="H290" s="18">
        <f t="shared" si="34"/>
        <v>1.3595575351387496E-2</v>
      </c>
      <c r="I290" s="6">
        <f t="shared" si="34"/>
        <v>3.05</v>
      </c>
      <c r="J290" s="6">
        <f t="shared" si="35"/>
        <v>3445046.6631700112</v>
      </c>
      <c r="K290" s="18">
        <f t="shared" si="36"/>
        <v>0.15</v>
      </c>
      <c r="L290" s="35">
        <f>Data!BN26</f>
        <v>2.4856810888772018E-2</v>
      </c>
      <c r="Q290" s="21">
        <v>0</v>
      </c>
      <c r="R290" s="21">
        <v>0</v>
      </c>
      <c r="S290" s="21">
        <v>0</v>
      </c>
      <c r="T290" s="38">
        <v>0</v>
      </c>
    </row>
    <row r="291" spans="1:20" x14ac:dyDescent="0.25">
      <c r="A291" s="17" t="s">
        <v>252</v>
      </c>
      <c r="B291" s="8" t="s">
        <v>40</v>
      </c>
      <c r="C291" s="8" t="s">
        <v>63</v>
      </c>
      <c r="E291" s="8" t="str">
        <f t="shared" si="29"/>
        <v>FiFi-display.fifi</v>
      </c>
      <c r="F291" s="21">
        <f t="shared" ref="F291:G291" si="59">F225</f>
        <v>557747.14345524705</v>
      </c>
      <c r="G291" s="19">
        <f t="shared" si="59"/>
        <v>6.0639302973535694</v>
      </c>
      <c r="H291" s="18">
        <f t="shared" si="34"/>
        <v>1.3595575351387496E-2</v>
      </c>
      <c r="I291" s="6">
        <f t="shared" si="34"/>
        <v>3.05</v>
      </c>
      <c r="J291" s="6">
        <f t="shared" si="35"/>
        <v>3445046.6631700112</v>
      </c>
      <c r="K291" s="18">
        <f t="shared" si="36"/>
        <v>0.15</v>
      </c>
      <c r="L291" s="35">
        <f>Data!BN27</f>
        <v>2.4856810888772018E-2</v>
      </c>
      <c r="Q291" s="21">
        <v>0</v>
      </c>
      <c r="R291" s="21">
        <v>0</v>
      </c>
      <c r="S291" s="21">
        <v>0</v>
      </c>
      <c r="T291" s="38">
        <v>0</v>
      </c>
    </row>
    <row r="292" spans="1:20" x14ac:dyDescent="0.25">
      <c r="A292" s="17" t="s">
        <v>253</v>
      </c>
      <c r="B292" s="8" t="s">
        <v>40</v>
      </c>
      <c r="C292" s="8" t="s">
        <v>63</v>
      </c>
      <c r="E292" s="8" t="str">
        <f t="shared" si="29"/>
        <v>FiFi-display.fifi</v>
      </c>
      <c r="F292" s="21">
        <f t="shared" ref="F292:G292" si="60">F226</f>
        <v>460276.56861699698</v>
      </c>
      <c r="G292" s="19">
        <f t="shared" si="60"/>
        <v>6.561013101182815</v>
      </c>
      <c r="H292" s="18">
        <f t="shared" si="34"/>
        <v>1.3595575351387496E-2</v>
      </c>
      <c r="I292" s="6">
        <f t="shared" si="34"/>
        <v>3.05</v>
      </c>
      <c r="J292" s="6">
        <f t="shared" si="35"/>
        <v>3445046.6631700112</v>
      </c>
      <c r="K292" s="18">
        <f t="shared" si="36"/>
        <v>0.15</v>
      </c>
      <c r="L292" s="35">
        <f>Data!BN28</f>
        <v>2.4856810888772018E-2</v>
      </c>
      <c r="Q292" s="21">
        <v>0</v>
      </c>
      <c r="R292" s="21">
        <v>0</v>
      </c>
      <c r="S292" s="21">
        <v>0</v>
      </c>
      <c r="T292" s="38">
        <v>0</v>
      </c>
    </row>
    <row r="293" spans="1:20" x14ac:dyDescent="0.25">
      <c r="A293" s="17" t="s">
        <v>254</v>
      </c>
      <c r="B293" s="8" t="s">
        <v>40</v>
      </c>
      <c r="C293" s="8" t="s">
        <v>63</v>
      </c>
      <c r="E293" s="8" t="str">
        <f t="shared" si="29"/>
        <v>FiFi-display.fifi</v>
      </c>
      <c r="F293" s="21">
        <f t="shared" ref="F293:G293" si="61">F227</f>
        <v>243335.124867429</v>
      </c>
      <c r="G293" s="19">
        <f t="shared" si="61"/>
        <v>7.9500102667883148</v>
      </c>
      <c r="H293" s="18">
        <f t="shared" si="34"/>
        <v>1.3595575351387496E-2</v>
      </c>
      <c r="I293" s="6">
        <f t="shared" si="34"/>
        <v>3.05</v>
      </c>
      <c r="J293" s="6">
        <f t="shared" si="35"/>
        <v>3445046.6631700112</v>
      </c>
      <c r="K293" s="18">
        <f t="shared" si="36"/>
        <v>0.15</v>
      </c>
      <c r="L293" s="35">
        <f>Data!BN29</f>
        <v>2.5641762811575344E-2</v>
      </c>
      <c r="Q293" s="21">
        <v>0</v>
      </c>
      <c r="R293" s="21">
        <v>0</v>
      </c>
      <c r="S293" s="21">
        <v>0</v>
      </c>
      <c r="T293" s="38">
        <v>0</v>
      </c>
    </row>
    <row r="294" spans="1:20" x14ac:dyDescent="0.25">
      <c r="A294" s="17" t="s">
        <v>255</v>
      </c>
      <c r="B294" s="8" t="s">
        <v>40</v>
      </c>
      <c r="C294" s="8" t="s">
        <v>63</v>
      </c>
      <c r="E294" s="8" t="str">
        <f t="shared" si="29"/>
        <v>FiFi-display.fifi</v>
      </c>
      <c r="F294" s="21">
        <f t="shared" ref="F294:G294" si="62">F228</f>
        <v>393041.42493798002</v>
      </c>
      <c r="G294" s="19">
        <f t="shared" si="62"/>
        <v>6.7206571007122111</v>
      </c>
      <c r="H294" s="18">
        <f t="shared" si="34"/>
        <v>1.3595575351387496E-2</v>
      </c>
      <c r="I294" s="6">
        <f t="shared" si="34"/>
        <v>3.05</v>
      </c>
      <c r="J294" s="6">
        <f t="shared" si="35"/>
        <v>3445046.6631700112</v>
      </c>
      <c r="K294" s="18">
        <f t="shared" si="36"/>
        <v>0.15</v>
      </c>
      <c r="L294" s="35">
        <f>Data!BN30</f>
        <v>2.5641762811575344E-2</v>
      </c>
      <c r="Q294" s="21">
        <v>0</v>
      </c>
      <c r="R294" s="21">
        <v>0</v>
      </c>
      <c r="S294" s="21">
        <v>0</v>
      </c>
      <c r="T294" s="38">
        <v>0</v>
      </c>
    </row>
    <row r="295" spans="1:20" x14ac:dyDescent="0.25">
      <c r="A295" s="17" t="s">
        <v>256</v>
      </c>
      <c r="B295" s="8" t="s">
        <v>40</v>
      </c>
      <c r="C295" s="8" t="s">
        <v>63</v>
      </c>
      <c r="E295" s="8" t="str">
        <f t="shared" si="29"/>
        <v>FiFi-display.fifi</v>
      </c>
      <c r="F295" s="21">
        <f t="shared" ref="F295:G295" si="63">F229</f>
        <v>330046.27460601699</v>
      </c>
      <c r="G295" s="19">
        <f t="shared" si="63"/>
        <v>6.9582860389366274</v>
      </c>
      <c r="H295" s="18">
        <f t="shared" si="34"/>
        <v>1.3595575351387496E-2</v>
      </c>
      <c r="I295" s="6">
        <f t="shared" si="34"/>
        <v>3.05</v>
      </c>
      <c r="J295" s="6">
        <f t="shared" si="35"/>
        <v>3445046.6631700112</v>
      </c>
      <c r="K295" s="18">
        <f t="shared" si="36"/>
        <v>0.15</v>
      </c>
      <c r="L295" s="35">
        <f>Data!BN31</f>
        <v>2.5641762811575344E-2</v>
      </c>
      <c r="Q295" s="21">
        <v>0</v>
      </c>
      <c r="R295" s="21">
        <v>0</v>
      </c>
      <c r="S295" s="21">
        <v>0</v>
      </c>
      <c r="T295" s="38">
        <v>0</v>
      </c>
    </row>
    <row r="296" spans="1:20" x14ac:dyDescent="0.25">
      <c r="A296" s="17" t="s">
        <v>257</v>
      </c>
      <c r="B296" s="8" t="s">
        <v>40</v>
      </c>
      <c r="C296" s="8" t="s">
        <v>63</v>
      </c>
      <c r="E296" s="8" t="str">
        <f t="shared" si="29"/>
        <v>FiFi-display.fifi</v>
      </c>
      <c r="F296" s="21">
        <f t="shared" ref="F296:G296" si="64">F230</f>
        <v>229113.786208976</v>
      </c>
      <c r="G296" s="19">
        <f t="shared" si="64"/>
        <v>8.3126244248613048</v>
      </c>
      <c r="H296" s="18">
        <f t="shared" si="34"/>
        <v>1.3595575351387496E-2</v>
      </c>
      <c r="I296" s="6">
        <f t="shared" si="34"/>
        <v>3.05</v>
      </c>
      <c r="J296" s="6">
        <f t="shared" si="35"/>
        <v>3445046.6631700112</v>
      </c>
      <c r="K296" s="18">
        <f t="shared" si="36"/>
        <v>0.15</v>
      </c>
      <c r="L296" s="35">
        <f>Data!BN32</f>
        <v>2.5641762811575344E-2</v>
      </c>
      <c r="Q296" s="21">
        <v>0</v>
      </c>
      <c r="R296" s="21">
        <v>0</v>
      </c>
      <c r="S296" s="21">
        <v>0</v>
      </c>
      <c r="T296" s="38">
        <v>0</v>
      </c>
    </row>
    <row r="297" spans="1:20" x14ac:dyDescent="0.25">
      <c r="A297" s="17" t="s">
        <v>258</v>
      </c>
      <c r="B297" s="8" t="s">
        <v>40</v>
      </c>
      <c r="C297" s="8" t="s">
        <v>63</v>
      </c>
      <c r="E297" s="8" t="str">
        <f t="shared" si="29"/>
        <v>FiFi-display.fifi</v>
      </c>
      <c r="F297" s="21">
        <f t="shared" ref="F297:G297" si="65">F231</f>
        <v>575747.91897149396</v>
      </c>
      <c r="G297" s="19">
        <f t="shared" si="65"/>
        <v>5.8386874031403826</v>
      </c>
      <c r="H297" s="18">
        <f t="shared" si="34"/>
        <v>1.3595575351387496E-2</v>
      </c>
      <c r="I297" s="6">
        <f t="shared" si="34"/>
        <v>3.05</v>
      </c>
      <c r="J297" s="6">
        <f t="shared" si="35"/>
        <v>3445046.6631700112</v>
      </c>
      <c r="K297" s="18">
        <f t="shared" si="36"/>
        <v>0.15</v>
      </c>
      <c r="L297" s="35">
        <f>Data!BN33</f>
        <v>2.4071858965968689E-2</v>
      </c>
      <c r="Q297" s="21">
        <v>0</v>
      </c>
      <c r="R297" s="21">
        <v>0</v>
      </c>
      <c r="S297" s="21">
        <v>0</v>
      </c>
      <c r="T297" s="38">
        <v>0</v>
      </c>
    </row>
    <row r="298" spans="1:20" x14ac:dyDescent="0.25">
      <c r="A298" s="17" t="s">
        <v>259</v>
      </c>
      <c r="B298" s="8" t="s">
        <v>40</v>
      </c>
      <c r="C298" s="8" t="s">
        <v>63</v>
      </c>
      <c r="E298" s="8" t="str">
        <f t="shared" si="29"/>
        <v>FiFi-display.fifi</v>
      </c>
      <c r="F298" s="21">
        <f t="shared" ref="F298:G298" si="66">F232</f>
        <v>336725.53496230103</v>
      </c>
      <c r="G298" s="19">
        <f t="shared" si="66"/>
        <v>7.1135985788344387</v>
      </c>
      <c r="H298" s="18">
        <f t="shared" si="34"/>
        <v>1.3595575351387496E-2</v>
      </c>
      <c r="I298" s="6">
        <f t="shared" si="34"/>
        <v>3.05</v>
      </c>
      <c r="J298" s="6">
        <f t="shared" si="35"/>
        <v>3445046.6631700112</v>
      </c>
      <c r="K298" s="18">
        <f t="shared" si="36"/>
        <v>0.15</v>
      </c>
      <c r="L298" s="35">
        <f>Data!BN34</f>
        <v>2.4071858965968689E-2</v>
      </c>
      <c r="Q298" s="21">
        <v>0</v>
      </c>
      <c r="R298" s="21">
        <v>0</v>
      </c>
      <c r="S298" s="21">
        <v>0</v>
      </c>
      <c r="T298" s="38">
        <v>0</v>
      </c>
    </row>
    <row r="299" spans="1:20" x14ac:dyDescent="0.25">
      <c r="A299" s="17" t="s">
        <v>260</v>
      </c>
      <c r="B299" s="8" t="s">
        <v>40</v>
      </c>
      <c r="C299" s="8" t="s">
        <v>63</v>
      </c>
      <c r="E299" s="8" t="str">
        <f t="shared" si="29"/>
        <v>FiFi-display.fifi</v>
      </c>
      <c r="F299" s="21">
        <f t="shared" ref="F299:G299" si="67">F233</f>
        <v>229185.51881171801</v>
      </c>
      <c r="G299" s="19">
        <f t="shared" si="67"/>
        <v>8.3136684020358853</v>
      </c>
      <c r="H299" s="18">
        <f t="shared" si="34"/>
        <v>1.3595575351387496E-2</v>
      </c>
      <c r="I299" s="6">
        <f t="shared" si="34"/>
        <v>3.05</v>
      </c>
      <c r="J299" s="6">
        <f t="shared" si="35"/>
        <v>3445046.6631700112</v>
      </c>
      <c r="K299" s="18">
        <f t="shared" si="36"/>
        <v>0.15</v>
      </c>
      <c r="L299" s="35">
        <f>Data!BN35</f>
        <v>2.4071858965968689E-2</v>
      </c>
      <c r="Q299" s="21">
        <v>0</v>
      </c>
      <c r="R299" s="21">
        <v>0</v>
      </c>
      <c r="S299" s="21">
        <v>0</v>
      </c>
      <c r="T299" s="38">
        <v>0</v>
      </c>
    </row>
    <row r="300" spans="1:20" x14ac:dyDescent="0.25">
      <c r="A300" s="17" t="s">
        <v>261</v>
      </c>
      <c r="B300" s="8" t="s">
        <v>40</v>
      </c>
      <c r="C300" s="8" t="s">
        <v>63</v>
      </c>
      <c r="E300" s="8" t="str">
        <f t="shared" si="29"/>
        <v>FiFi-display.fifi</v>
      </c>
      <c r="F300" s="21">
        <f t="shared" ref="F300:G300" si="68">F234</f>
        <v>214943.993567217</v>
      </c>
      <c r="G300" s="19">
        <f t="shared" si="68"/>
        <v>8.3132960896176691</v>
      </c>
      <c r="H300" s="18">
        <f t="shared" si="34"/>
        <v>1.3595575351387496E-2</v>
      </c>
      <c r="I300" s="6">
        <f t="shared" si="34"/>
        <v>3.05</v>
      </c>
      <c r="J300" s="6">
        <f t="shared" si="35"/>
        <v>3445046.6631700112</v>
      </c>
      <c r="K300" s="18">
        <f t="shared" si="36"/>
        <v>0.15</v>
      </c>
      <c r="L300" s="35">
        <f>Data!BN36</f>
        <v>2.4071858965968689E-2</v>
      </c>
      <c r="Q300" s="21">
        <v>0</v>
      </c>
      <c r="R300" s="21">
        <v>0</v>
      </c>
      <c r="S300" s="21">
        <v>0</v>
      </c>
      <c r="T300" s="38">
        <v>0</v>
      </c>
    </row>
    <row r="301" spans="1:20" x14ac:dyDescent="0.25">
      <c r="A301" s="17" t="s">
        <v>278</v>
      </c>
      <c r="B301" s="8" t="s">
        <v>40</v>
      </c>
      <c r="C301" s="8" t="s">
        <v>63</v>
      </c>
      <c r="E301" s="8" t="str">
        <f t="shared" si="29"/>
        <v>FiFi-display.fifi</v>
      </c>
      <c r="F301" s="21">
        <f t="shared" ref="F301:G301" si="69">F235</f>
        <v>205737.99774799301</v>
      </c>
      <c r="G301" s="19">
        <f t="shared" si="69"/>
        <v>8.078181260819024</v>
      </c>
      <c r="H301" s="18">
        <f t="shared" si="34"/>
        <v>1.3595575351387496E-2</v>
      </c>
      <c r="I301" s="6">
        <f t="shared" si="34"/>
        <v>3.05</v>
      </c>
      <c r="J301" s="6">
        <f t="shared" si="35"/>
        <v>3445046.6631700112</v>
      </c>
      <c r="K301" s="18">
        <f t="shared" si="36"/>
        <v>0.15</v>
      </c>
      <c r="L301" s="35">
        <f>Data!BN37</f>
        <v>2.4856810888772018E-2</v>
      </c>
      <c r="Q301" s="21">
        <v>0</v>
      </c>
      <c r="R301" s="21">
        <v>0</v>
      </c>
      <c r="S301" s="21">
        <v>0</v>
      </c>
      <c r="T301" s="38">
        <v>0</v>
      </c>
    </row>
    <row r="302" spans="1:20" x14ac:dyDescent="0.25">
      <c r="A302" s="17" t="s">
        <v>279</v>
      </c>
      <c r="B302" s="8" t="s">
        <v>40</v>
      </c>
      <c r="C302" s="8" t="s">
        <v>63</v>
      </c>
      <c r="E302" s="8" t="str">
        <f t="shared" si="29"/>
        <v>FiFi-display.fifi</v>
      </c>
      <c r="F302" s="21">
        <f t="shared" ref="F302:G302" si="70">F236</f>
        <v>436708.84697628801</v>
      </c>
      <c r="G302" s="19">
        <f t="shared" si="70"/>
        <v>6.0086222354126866</v>
      </c>
      <c r="H302" s="18">
        <f t="shared" si="34"/>
        <v>1.3595575351387496E-2</v>
      </c>
      <c r="I302" s="6">
        <f t="shared" si="34"/>
        <v>3.05</v>
      </c>
      <c r="J302" s="6">
        <f t="shared" si="35"/>
        <v>3445046.6631700112</v>
      </c>
      <c r="K302" s="18">
        <f t="shared" si="36"/>
        <v>0.15</v>
      </c>
      <c r="L302" s="35">
        <f>Data!BN38</f>
        <v>2.4856810888772018E-2</v>
      </c>
      <c r="Q302" s="21">
        <v>0</v>
      </c>
      <c r="R302" s="21">
        <v>0</v>
      </c>
      <c r="S302" s="21">
        <v>0</v>
      </c>
      <c r="T302" s="38">
        <v>0</v>
      </c>
    </row>
    <row r="303" spans="1:20" x14ac:dyDescent="0.25">
      <c r="A303" s="17" t="s">
        <v>280</v>
      </c>
      <c r="B303" s="8" t="s">
        <v>40</v>
      </c>
      <c r="C303" s="8" t="s">
        <v>63</v>
      </c>
      <c r="E303" s="8" t="str">
        <f t="shared" si="29"/>
        <v>FiFi-display.fifi</v>
      </c>
      <c r="F303" s="21">
        <f t="shared" ref="F303:G303" si="71">F237</f>
        <v>253284.44575174601</v>
      </c>
      <c r="G303" s="19">
        <f t="shared" si="71"/>
        <v>7.1299227048638949</v>
      </c>
      <c r="H303" s="18">
        <f t="shared" si="34"/>
        <v>1.3595575351387496E-2</v>
      </c>
      <c r="I303" s="6">
        <f t="shared" si="34"/>
        <v>3.05</v>
      </c>
      <c r="J303" s="6">
        <f t="shared" si="35"/>
        <v>3445046.6631700112</v>
      </c>
      <c r="K303" s="18">
        <f t="shared" si="36"/>
        <v>0.15</v>
      </c>
      <c r="L303" s="35">
        <f>Data!BN39</f>
        <v>2.4856810888772018E-2</v>
      </c>
      <c r="Q303" s="21">
        <v>0</v>
      </c>
      <c r="R303" s="21">
        <v>0</v>
      </c>
      <c r="S303" s="21">
        <v>0</v>
      </c>
      <c r="T303" s="38">
        <v>0</v>
      </c>
    </row>
    <row r="304" spans="1:20" x14ac:dyDescent="0.25">
      <c r="A304" s="17" t="s">
        <v>281</v>
      </c>
      <c r="B304" s="8" t="s">
        <v>40</v>
      </c>
      <c r="C304" s="8" t="s">
        <v>63</v>
      </c>
      <c r="E304" s="8" t="str">
        <f t="shared" si="29"/>
        <v>FiFi-display.fifi</v>
      </c>
      <c r="F304" s="21">
        <f t="shared" ref="F304:G304" si="72">F238</f>
        <v>201747.696799417</v>
      </c>
      <c r="G304" s="19">
        <f t="shared" si="72"/>
        <v>8.2743415496816937</v>
      </c>
      <c r="H304" s="18">
        <f t="shared" si="34"/>
        <v>1.3595575351387496E-2</v>
      </c>
      <c r="I304" s="6">
        <f t="shared" si="34"/>
        <v>3.05</v>
      </c>
      <c r="J304" s="6">
        <f t="shared" si="35"/>
        <v>3445046.6631700112</v>
      </c>
      <c r="K304" s="18">
        <f t="shared" si="36"/>
        <v>0.15</v>
      </c>
      <c r="L304" s="35">
        <f>Data!BN40</f>
        <v>2.4856810888772018E-2</v>
      </c>
      <c r="Q304" s="21">
        <v>0</v>
      </c>
      <c r="R304" s="21">
        <v>0</v>
      </c>
      <c r="S304" s="21">
        <v>0</v>
      </c>
      <c r="T304" s="38">
        <v>0</v>
      </c>
    </row>
    <row r="305" spans="1:20" x14ac:dyDescent="0.25">
      <c r="A305" s="17" t="s">
        <v>282</v>
      </c>
      <c r="B305" s="8" t="s">
        <v>40</v>
      </c>
      <c r="C305" s="8" t="s">
        <v>63</v>
      </c>
      <c r="E305" s="8" t="str">
        <f t="shared" si="29"/>
        <v>FiFi-display.fifi</v>
      </c>
      <c r="F305" s="21">
        <f t="shared" ref="F305:G305" si="73">F239</f>
        <v>320149.29401431349</v>
      </c>
      <c r="G305" s="19">
        <f t="shared" si="73"/>
        <v>6.8001837755390948</v>
      </c>
      <c r="H305" s="18">
        <f t="shared" si="34"/>
        <v>1.3595575351387496E-2</v>
      </c>
      <c r="I305" s="6">
        <f t="shared" si="34"/>
        <v>3.05</v>
      </c>
      <c r="J305" s="6">
        <f t="shared" si="35"/>
        <v>3445046.6631700112</v>
      </c>
      <c r="K305" s="18">
        <f t="shared" si="36"/>
        <v>0.15</v>
      </c>
      <c r="L305" s="35">
        <f>Data!BN41</f>
        <v>2.4856810888772018E-2</v>
      </c>
      <c r="Q305" s="21">
        <v>0</v>
      </c>
      <c r="R305" s="21">
        <v>0</v>
      </c>
      <c r="S305" s="21">
        <v>0</v>
      </c>
      <c r="T305" s="38">
        <v>0</v>
      </c>
    </row>
    <row r="306" spans="1:20" x14ac:dyDescent="0.25">
      <c r="A306" s="17" t="s">
        <v>283</v>
      </c>
      <c r="B306" s="8" t="s">
        <v>40</v>
      </c>
      <c r="C306" s="8" t="s">
        <v>63</v>
      </c>
      <c r="E306" s="8" t="str">
        <f t="shared" si="29"/>
        <v>FiFi-display.fifi</v>
      </c>
      <c r="F306" s="21">
        <f t="shared" ref="F306:G306" si="74">F240</f>
        <v>391341.29065537348</v>
      </c>
      <c r="G306" s="19">
        <f t="shared" si="74"/>
        <v>6.2266027992457467</v>
      </c>
      <c r="H306" s="18">
        <f t="shared" si="34"/>
        <v>1.3595575351387496E-2</v>
      </c>
      <c r="I306" s="6">
        <f t="shared" si="34"/>
        <v>3.05</v>
      </c>
      <c r="J306" s="6">
        <f t="shared" si="35"/>
        <v>3445046.6631700112</v>
      </c>
      <c r="K306" s="18">
        <f t="shared" si="36"/>
        <v>0.15</v>
      </c>
      <c r="L306" s="35">
        <f>Data!BN42</f>
        <v>2.3286907043165363E-2</v>
      </c>
      <c r="Q306" s="21">
        <v>0</v>
      </c>
      <c r="R306" s="21">
        <v>0</v>
      </c>
      <c r="S306" s="21">
        <v>0</v>
      </c>
      <c r="T306" s="38">
        <v>0</v>
      </c>
    </row>
    <row r="307" spans="1:20" x14ac:dyDescent="0.25">
      <c r="A307" s="17" t="s">
        <v>284</v>
      </c>
      <c r="B307" s="8" t="s">
        <v>40</v>
      </c>
      <c r="C307" s="8" t="s">
        <v>63</v>
      </c>
      <c r="E307" s="8" t="str">
        <f t="shared" si="29"/>
        <v>FiFi-display.fifi</v>
      </c>
      <c r="F307" s="21">
        <f t="shared" ref="F307:G307" si="75">F241</f>
        <v>230648.18602876749</v>
      </c>
      <c r="G307" s="19">
        <f t="shared" si="75"/>
        <v>7.6727442277060725</v>
      </c>
      <c r="H307" s="18">
        <f t="shared" si="34"/>
        <v>1.3595575351387496E-2</v>
      </c>
      <c r="I307" s="6">
        <f t="shared" si="34"/>
        <v>3.05</v>
      </c>
      <c r="J307" s="6">
        <f t="shared" si="35"/>
        <v>3445046.6631700112</v>
      </c>
      <c r="K307" s="18">
        <f t="shared" si="36"/>
        <v>0.15</v>
      </c>
      <c r="L307" s="35">
        <f>Data!BN43</f>
        <v>2.3286907043165363E-2</v>
      </c>
      <c r="Q307" s="21">
        <v>0</v>
      </c>
      <c r="R307" s="21">
        <v>0</v>
      </c>
      <c r="S307" s="21">
        <v>0</v>
      </c>
      <c r="T307" s="38">
        <v>0</v>
      </c>
    </row>
    <row r="308" spans="1:20" x14ac:dyDescent="0.25">
      <c r="A308" s="17" t="s">
        <v>285</v>
      </c>
      <c r="B308" s="8" t="s">
        <v>40</v>
      </c>
      <c r="C308" s="8" t="s">
        <v>63</v>
      </c>
      <c r="E308" s="8" t="str">
        <f t="shared" si="29"/>
        <v>FiFi-display.fifi</v>
      </c>
      <c r="F308" s="21">
        <f t="shared" ref="F308:G308" si="76">F242</f>
        <v>255011.21194764899</v>
      </c>
      <c r="G308" s="19">
        <f t="shared" si="76"/>
        <v>7.3396787033818205</v>
      </c>
      <c r="H308" s="18">
        <f t="shared" si="34"/>
        <v>1.3595575351387496E-2</v>
      </c>
      <c r="I308" s="6">
        <f t="shared" si="34"/>
        <v>3.05</v>
      </c>
      <c r="J308" s="6">
        <f t="shared" si="35"/>
        <v>3445046.6631700112</v>
      </c>
      <c r="K308" s="18">
        <f t="shared" si="36"/>
        <v>0.15</v>
      </c>
      <c r="L308" s="35">
        <f>Data!BN44</f>
        <v>2.3286907043165363E-2</v>
      </c>
      <c r="Q308" s="21">
        <v>0</v>
      </c>
      <c r="R308" s="21">
        <v>0</v>
      </c>
      <c r="S308" s="21">
        <v>0</v>
      </c>
      <c r="T308" s="38">
        <v>0</v>
      </c>
    </row>
    <row r="309" spans="1:20" x14ac:dyDescent="0.25">
      <c r="A309" s="17" t="s">
        <v>286</v>
      </c>
      <c r="B309" s="8" t="s">
        <v>40</v>
      </c>
      <c r="C309" s="8" t="s">
        <v>63</v>
      </c>
      <c r="E309" s="8" t="str">
        <f t="shared" si="29"/>
        <v>FiFi-display.fifi</v>
      </c>
      <c r="F309" s="21">
        <f t="shared" ref="F309:G309" si="77">F243</f>
        <v>290283.21400129853</v>
      </c>
      <c r="G309" s="19">
        <f t="shared" si="77"/>
        <v>6.8519846037487664</v>
      </c>
      <c r="H309" s="18">
        <f t="shared" si="34"/>
        <v>1.3595575351387496E-2</v>
      </c>
      <c r="I309" s="6">
        <f t="shared" si="34"/>
        <v>3.05</v>
      </c>
      <c r="J309" s="6">
        <f t="shared" si="35"/>
        <v>3445046.6631700112</v>
      </c>
      <c r="K309" s="18">
        <f t="shared" si="36"/>
        <v>0.15</v>
      </c>
      <c r="L309" s="35">
        <f>Data!BN45</f>
        <v>2.3286907043165363E-2</v>
      </c>
      <c r="Q309" s="21">
        <v>0</v>
      </c>
      <c r="R309" s="21">
        <v>0</v>
      </c>
      <c r="S309" s="21">
        <v>0</v>
      </c>
      <c r="T309" s="38">
        <v>0</v>
      </c>
    </row>
    <row r="310" spans="1:20" x14ac:dyDescent="0.25">
      <c r="A310" s="17" t="s">
        <v>287</v>
      </c>
      <c r="B310" s="8" t="s">
        <v>40</v>
      </c>
      <c r="C310" s="8" t="s">
        <v>63</v>
      </c>
      <c r="E310" s="8" t="str">
        <f t="shared" si="29"/>
        <v>FiFi-display.fifi</v>
      </c>
      <c r="F310" s="21">
        <f t="shared" ref="F310:G310" si="78">F244</f>
        <v>329127.09109349351</v>
      </c>
      <c r="G310" s="19">
        <f t="shared" si="78"/>
        <v>6.6607284125131931</v>
      </c>
      <c r="H310" s="18">
        <f t="shared" si="34"/>
        <v>1.3595575351387496E-2</v>
      </c>
      <c r="I310" s="6">
        <f t="shared" si="34"/>
        <v>3.05</v>
      </c>
      <c r="J310" s="6">
        <f t="shared" si="35"/>
        <v>3445046.6631700112</v>
      </c>
      <c r="K310" s="18">
        <f t="shared" si="36"/>
        <v>0.15</v>
      </c>
      <c r="L310" s="35">
        <f>Data!BN46</f>
        <v>2.7211666657181995E-2</v>
      </c>
      <c r="Q310" s="21">
        <v>0</v>
      </c>
      <c r="R310" s="21">
        <v>0</v>
      </c>
      <c r="S310" s="21">
        <v>0</v>
      </c>
      <c r="T310" s="38">
        <v>0</v>
      </c>
    </row>
    <row r="311" spans="1:20" x14ac:dyDescent="0.25">
      <c r="A311" s="17" t="s">
        <v>288</v>
      </c>
      <c r="B311" s="8" t="s">
        <v>40</v>
      </c>
      <c r="C311" s="8" t="s">
        <v>63</v>
      </c>
      <c r="E311" s="8" t="str">
        <f t="shared" si="29"/>
        <v>FiFi-display.fifi</v>
      </c>
      <c r="F311" s="21">
        <f t="shared" ref="F311:G311" si="79">F245</f>
        <v>290379.33513653348</v>
      </c>
      <c r="G311" s="19">
        <f t="shared" si="79"/>
        <v>6.8891115045051432</v>
      </c>
      <c r="H311" s="18">
        <f t="shared" si="34"/>
        <v>1.3595575351387496E-2</v>
      </c>
      <c r="I311" s="6">
        <f t="shared" si="34"/>
        <v>3.05</v>
      </c>
      <c r="J311" s="6">
        <f t="shared" si="35"/>
        <v>3445046.6631700112</v>
      </c>
      <c r="K311" s="18">
        <f t="shared" si="36"/>
        <v>0.15</v>
      </c>
      <c r="L311" s="35">
        <f>Data!BN47</f>
        <v>2.7211666657181995E-2</v>
      </c>
      <c r="Q311" s="21">
        <v>0</v>
      </c>
      <c r="R311" s="21">
        <v>0</v>
      </c>
      <c r="S311" s="21">
        <v>0</v>
      </c>
      <c r="T311" s="38">
        <v>0</v>
      </c>
    </row>
    <row r="312" spans="1:20" x14ac:dyDescent="0.25">
      <c r="A312" s="17" t="s">
        <v>289</v>
      </c>
      <c r="B312" s="8" t="s">
        <v>40</v>
      </c>
      <c r="C312" s="8" t="s">
        <v>63</v>
      </c>
      <c r="E312" s="8" t="str">
        <f t="shared" si="29"/>
        <v>FiFi-display.fifi</v>
      </c>
      <c r="F312" s="21">
        <f t="shared" ref="F312:G312" si="80">F246</f>
        <v>328074.70488976047</v>
      </c>
      <c r="G312" s="19">
        <f t="shared" si="80"/>
        <v>6.6769335668378105</v>
      </c>
      <c r="H312" s="18">
        <f t="shared" si="34"/>
        <v>1.3595575351387496E-2</v>
      </c>
      <c r="I312" s="6">
        <f t="shared" si="34"/>
        <v>3.05</v>
      </c>
      <c r="J312" s="6">
        <f t="shared" si="35"/>
        <v>3445046.6631700112</v>
      </c>
      <c r="K312" s="18">
        <f t="shared" si="36"/>
        <v>0.15</v>
      </c>
      <c r="L312" s="35">
        <f>Data!BN48</f>
        <v>2.7211666657181995E-2</v>
      </c>
      <c r="Q312" s="21">
        <v>0</v>
      </c>
      <c r="R312" s="21">
        <v>0</v>
      </c>
      <c r="S312" s="21">
        <v>0</v>
      </c>
      <c r="T312" s="38">
        <v>0</v>
      </c>
    </row>
    <row r="313" spans="1:20" x14ac:dyDescent="0.25">
      <c r="A313" s="17" t="s">
        <v>290</v>
      </c>
      <c r="B313" s="8" t="s">
        <v>40</v>
      </c>
      <c r="C313" s="8" t="s">
        <v>63</v>
      </c>
      <c r="E313" s="8" t="str">
        <f t="shared" si="29"/>
        <v>FiFi-display.fifi</v>
      </c>
      <c r="F313" s="21">
        <f t="shared" ref="F313:G313" si="81">F247</f>
        <v>287583.00118987449</v>
      </c>
      <c r="G313" s="19">
        <f t="shared" si="81"/>
        <v>7.111582871611037</v>
      </c>
      <c r="H313" s="18">
        <f t="shared" si="34"/>
        <v>1.3595575351387496E-2</v>
      </c>
      <c r="I313" s="6">
        <f t="shared" si="34"/>
        <v>3.05</v>
      </c>
      <c r="J313" s="6">
        <f t="shared" si="35"/>
        <v>3445046.6631700112</v>
      </c>
      <c r="K313" s="18">
        <f t="shared" si="36"/>
        <v>0.15</v>
      </c>
      <c r="L313" s="35">
        <f>Data!BN49</f>
        <v>2.7211666657181995E-2</v>
      </c>
      <c r="Q313" s="21">
        <v>0</v>
      </c>
      <c r="R313" s="21">
        <v>0</v>
      </c>
      <c r="S313" s="21">
        <v>0</v>
      </c>
      <c r="T313" s="38">
        <v>0</v>
      </c>
    </row>
    <row r="314" spans="1:20" x14ac:dyDescent="0.25">
      <c r="A314" s="17" t="s">
        <v>291</v>
      </c>
      <c r="B314" s="8" t="s">
        <v>40</v>
      </c>
      <c r="C314" s="8" t="s">
        <v>63</v>
      </c>
      <c r="E314" s="8" t="str">
        <f t="shared" si="29"/>
        <v>FiFi-display.fifi</v>
      </c>
      <c r="F314" s="21">
        <f t="shared" ref="F314:G314" si="82">F248</f>
        <v>348609.08602096396</v>
      </c>
      <c r="G314" s="19">
        <f t="shared" si="82"/>
        <v>6.5637372420193243</v>
      </c>
      <c r="H314" s="18">
        <f t="shared" si="34"/>
        <v>1.3595575351387496E-2</v>
      </c>
      <c r="I314" s="6">
        <f t="shared" si="34"/>
        <v>3.05</v>
      </c>
      <c r="J314" s="6">
        <f t="shared" si="35"/>
        <v>3445046.6631700112</v>
      </c>
      <c r="K314" s="18">
        <f t="shared" si="36"/>
        <v>0.15</v>
      </c>
      <c r="L314" s="35">
        <f>Data!BN50</f>
        <v>2.7211666657181995E-2</v>
      </c>
      <c r="Q314" s="21">
        <v>0</v>
      </c>
      <c r="R314" s="21">
        <v>0</v>
      </c>
      <c r="S314" s="21">
        <v>0</v>
      </c>
      <c r="T314" s="38">
        <v>0</v>
      </c>
    </row>
    <row r="315" spans="1:20" x14ac:dyDescent="0.25">
      <c r="A315" s="17" t="s">
        <v>292</v>
      </c>
      <c r="B315" s="8" t="s">
        <v>40</v>
      </c>
      <c r="C315" s="8" t="s">
        <v>63</v>
      </c>
      <c r="E315" s="8" t="str">
        <f t="shared" si="29"/>
        <v>FiFi-display.fifi</v>
      </c>
      <c r="F315" s="21">
        <f t="shared" ref="F315:G315" si="83">F249</f>
        <v>241297.1653229885</v>
      </c>
      <c r="G315" s="19">
        <f t="shared" si="83"/>
        <v>7.6437660299865655</v>
      </c>
      <c r="H315" s="18">
        <f t="shared" si="34"/>
        <v>1.3595575351387496E-2</v>
      </c>
      <c r="I315" s="6">
        <f t="shared" si="34"/>
        <v>3.05</v>
      </c>
      <c r="J315" s="6">
        <f t="shared" si="35"/>
        <v>3445046.6631700112</v>
      </c>
      <c r="K315" s="18">
        <f t="shared" si="36"/>
        <v>0.15</v>
      </c>
      <c r="L315" s="35">
        <f>Data!BN51</f>
        <v>2.8519919861854207E-2</v>
      </c>
      <c r="Q315" s="21">
        <v>0</v>
      </c>
      <c r="R315" s="21">
        <v>0</v>
      </c>
      <c r="S315" s="21">
        <v>0</v>
      </c>
      <c r="T315" s="38">
        <v>0</v>
      </c>
    </row>
    <row r="316" spans="1:20" x14ac:dyDescent="0.25">
      <c r="A316" s="17" t="s">
        <v>293</v>
      </c>
      <c r="B316" s="8" t="s">
        <v>40</v>
      </c>
      <c r="C316" s="8" t="s">
        <v>63</v>
      </c>
      <c r="E316" s="8" t="str">
        <f t="shared" si="29"/>
        <v>FiFi-display.fifi</v>
      </c>
      <c r="F316" s="21">
        <f t="shared" ref="F316:G316" si="84">F250</f>
        <v>285302.18935091398</v>
      </c>
      <c r="G316" s="19">
        <f t="shared" si="84"/>
        <v>7.1103422436825836</v>
      </c>
      <c r="H316" s="18">
        <f t="shared" si="34"/>
        <v>1.3595575351387496E-2</v>
      </c>
      <c r="I316" s="6">
        <f t="shared" si="34"/>
        <v>3.05</v>
      </c>
      <c r="J316" s="6">
        <f t="shared" si="35"/>
        <v>3445046.6631700112</v>
      </c>
      <c r="K316" s="18">
        <f t="shared" si="36"/>
        <v>0.15</v>
      </c>
      <c r="L316" s="35">
        <f>Data!BN52</f>
        <v>2.8519919861854207E-2</v>
      </c>
      <c r="Q316" s="21">
        <v>0</v>
      </c>
      <c r="R316" s="21">
        <v>0</v>
      </c>
      <c r="S316" s="21">
        <v>0</v>
      </c>
      <c r="T316" s="38">
        <v>0</v>
      </c>
    </row>
    <row r="317" spans="1:20" x14ac:dyDescent="0.25">
      <c r="A317" s="17" t="s">
        <v>294</v>
      </c>
      <c r="B317" s="8" t="s">
        <v>40</v>
      </c>
      <c r="C317" s="8" t="s">
        <v>63</v>
      </c>
      <c r="E317" s="8" t="str">
        <f t="shared" si="29"/>
        <v>FiFi-display.fifi</v>
      </c>
      <c r="F317" s="21">
        <f t="shared" ref="F317:G317" si="85">F251</f>
        <v>415829.06386048801</v>
      </c>
      <c r="G317" s="19">
        <f t="shared" si="85"/>
        <v>6.129014958880469</v>
      </c>
      <c r="H317" s="18">
        <f t="shared" si="34"/>
        <v>1.3595575351387496E-2</v>
      </c>
      <c r="I317" s="6">
        <f t="shared" si="34"/>
        <v>3.05</v>
      </c>
      <c r="J317" s="6">
        <f t="shared" si="35"/>
        <v>3445046.6631700112</v>
      </c>
      <c r="K317" s="18">
        <f t="shared" si="36"/>
        <v>0.15</v>
      </c>
      <c r="L317" s="35">
        <f>Data!BN53</f>
        <v>2.8519919861854207E-2</v>
      </c>
      <c r="Q317" s="21">
        <v>0</v>
      </c>
      <c r="R317" s="21">
        <v>0</v>
      </c>
      <c r="S317" s="21">
        <v>0</v>
      </c>
      <c r="T317" s="38">
        <v>0</v>
      </c>
    </row>
    <row r="318" spans="1:20" x14ac:dyDescent="0.25">
      <c r="A318" s="17" t="s">
        <v>295</v>
      </c>
      <c r="B318" s="8" t="s">
        <v>40</v>
      </c>
      <c r="C318" s="8" t="s">
        <v>63</v>
      </c>
      <c r="E318" s="8" t="str">
        <f t="shared" si="29"/>
        <v>FiFi-display.fifi</v>
      </c>
      <c r="F318" s="21">
        <f t="shared" ref="F318:G318" si="86">F252</f>
        <v>393432.46859552251</v>
      </c>
      <c r="G318" s="19">
        <f t="shared" si="86"/>
        <v>6.2941960634324765</v>
      </c>
      <c r="H318" s="18">
        <f t="shared" si="34"/>
        <v>1.3595575351387496E-2</v>
      </c>
      <c r="I318" s="6">
        <f t="shared" si="34"/>
        <v>3.05</v>
      </c>
      <c r="J318" s="6">
        <f t="shared" si="35"/>
        <v>3445046.6631700112</v>
      </c>
      <c r="K318" s="18">
        <f t="shared" si="36"/>
        <v>0.15</v>
      </c>
      <c r="L318" s="35">
        <f>Data!BN54</f>
        <v>2.8519919861854207E-2</v>
      </c>
      <c r="Q318" s="21">
        <v>0</v>
      </c>
      <c r="R318" s="21">
        <v>0</v>
      </c>
      <c r="S318" s="21">
        <v>0</v>
      </c>
      <c r="T318" s="38">
        <v>0</v>
      </c>
    </row>
    <row r="319" spans="1:20" x14ac:dyDescent="0.25">
      <c r="A319" s="17" t="s">
        <v>296</v>
      </c>
      <c r="B319" s="8" t="s">
        <v>40</v>
      </c>
      <c r="C319" s="8" t="s">
        <v>63</v>
      </c>
      <c r="E319" s="8" t="str">
        <f t="shared" si="29"/>
        <v>FiFi-display.fifi</v>
      </c>
      <c r="F319" s="21">
        <f t="shared" ref="F319:G319" si="87">F253</f>
        <v>228081.015200244</v>
      </c>
      <c r="G319" s="19">
        <f t="shared" si="87"/>
        <v>7.9971814637423746</v>
      </c>
      <c r="H319" s="18">
        <f t="shared" si="34"/>
        <v>1.3595575351387496E-2</v>
      </c>
      <c r="I319" s="6">
        <f t="shared" si="34"/>
        <v>3.05</v>
      </c>
      <c r="J319" s="6">
        <f t="shared" si="35"/>
        <v>3445046.6631700112</v>
      </c>
      <c r="K319" s="18">
        <f t="shared" si="36"/>
        <v>0.15</v>
      </c>
      <c r="L319" s="35">
        <f>Data!BN55</f>
        <v>3.3752932680543052E-2</v>
      </c>
      <c r="Q319" s="21">
        <v>0</v>
      </c>
      <c r="R319" s="21">
        <v>0</v>
      </c>
      <c r="S319" s="21">
        <v>0</v>
      </c>
      <c r="T319" s="38">
        <v>0</v>
      </c>
    </row>
    <row r="320" spans="1:20" x14ac:dyDescent="0.25">
      <c r="A320" s="17" t="s">
        <v>297</v>
      </c>
      <c r="B320" s="8" t="s">
        <v>40</v>
      </c>
      <c r="C320" s="8" t="s">
        <v>63</v>
      </c>
      <c r="E320" s="8" t="str">
        <f t="shared" si="29"/>
        <v>FiFi-display.fifi</v>
      </c>
      <c r="F320" s="21">
        <f t="shared" ref="F320:G320" si="88">F254</f>
        <v>317634.99002545653</v>
      </c>
      <c r="G320" s="19">
        <f t="shared" si="88"/>
        <v>6.7548152855074779</v>
      </c>
      <c r="H320" s="18">
        <f t="shared" si="34"/>
        <v>1.3595575351387496E-2</v>
      </c>
      <c r="I320" s="6">
        <f t="shared" si="34"/>
        <v>3.05</v>
      </c>
      <c r="J320" s="6">
        <f t="shared" si="35"/>
        <v>3445046.6631700112</v>
      </c>
      <c r="K320" s="18">
        <f t="shared" si="36"/>
        <v>0.15</v>
      </c>
      <c r="L320" s="35">
        <f>Data!BN56</f>
        <v>3.3752932680543052E-2</v>
      </c>
      <c r="Q320" s="21">
        <v>0</v>
      </c>
      <c r="R320" s="21">
        <v>0</v>
      </c>
      <c r="S320" s="21">
        <v>0</v>
      </c>
      <c r="T320" s="38">
        <v>0</v>
      </c>
    </row>
    <row r="321" spans="1:20" x14ac:dyDescent="0.25">
      <c r="A321" s="17" t="s">
        <v>298</v>
      </c>
      <c r="B321" s="8" t="s">
        <v>40</v>
      </c>
      <c r="C321" s="8" t="s">
        <v>63</v>
      </c>
      <c r="E321" s="8" t="str">
        <f t="shared" si="29"/>
        <v>FiFi-display.fifi</v>
      </c>
      <c r="F321" s="21">
        <f t="shared" ref="F321:G321" si="89">F255</f>
        <v>322486.62248072354</v>
      </c>
      <c r="G321" s="19">
        <f t="shared" si="89"/>
        <v>6.9739033911176911</v>
      </c>
      <c r="H321" s="18">
        <f t="shared" si="34"/>
        <v>1.3595575351387496E-2</v>
      </c>
      <c r="I321" s="6">
        <f t="shared" si="34"/>
        <v>3.05</v>
      </c>
      <c r="J321" s="6">
        <f t="shared" si="35"/>
        <v>3445046.6631700112</v>
      </c>
      <c r="K321" s="18">
        <f t="shared" si="36"/>
        <v>0.15</v>
      </c>
      <c r="L321" s="35">
        <f>Data!BN57</f>
        <v>3.3752932680543052E-2</v>
      </c>
      <c r="Q321" s="21">
        <v>0</v>
      </c>
      <c r="R321" s="21">
        <v>0</v>
      </c>
      <c r="S321" s="21">
        <v>0</v>
      </c>
      <c r="T321" s="38">
        <v>0</v>
      </c>
    </row>
    <row r="322" spans="1:20" x14ac:dyDescent="0.25">
      <c r="A322" s="17" t="s">
        <v>299</v>
      </c>
      <c r="B322" s="8" t="s">
        <v>40</v>
      </c>
      <c r="C322" s="8" t="s">
        <v>63</v>
      </c>
      <c r="E322" s="8" t="str">
        <f t="shared" si="29"/>
        <v>FiFi-display.fifi</v>
      </c>
      <c r="F322" s="21">
        <f t="shared" ref="F322:G322" si="90">F256</f>
        <v>401386.27962260752</v>
      </c>
      <c r="G322" s="19">
        <f t="shared" si="90"/>
        <v>6.2238891290728731</v>
      </c>
      <c r="H322" s="18">
        <f t="shared" si="34"/>
        <v>1.3595575351387496E-2</v>
      </c>
      <c r="I322" s="6">
        <f t="shared" si="34"/>
        <v>3.05</v>
      </c>
      <c r="J322" s="6">
        <f t="shared" si="35"/>
        <v>3445046.6631700112</v>
      </c>
      <c r="K322" s="18">
        <f t="shared" si="36"/>
        <v>0.15</v>
      </c>
      <c r="L322" s="35">
        <f>Data!BN58</f>
        <v>3.3752932680543052E-2</v>
      </c>
      <c r="Q322" s="21">
        <v>0</v>
      </c>
      <c r="R322" s="21">
        <v>0</v>
      </c>
      <c r="S322" s="21">
        <v>0</v>
      </c>
      <c r="T322" s="38">
        <v>0</v>
      </c>
    </row>
    <row r="323" spans="1:20" x14ac:dyDescent="0.25">
      <c r="A323" s="17" t="s">
        <v>300</v>
      </c>
      <c r="B323" s="8" t="s">
        <v>40</v>
      </c>
      <c r="C323" s="8" t="s">
        <v>63</v>
      </c>
      <c r="E323" s="8" t="str">
        <f t="shared" si="29"/>
        <v>FiFi-display.fifi</v>
      </c>
      <c r="F323" s="21">
        <f t="shared" ref="F323:G323" si="91">F257</f>
        <v>309588.89609523199</v>
      </c>
      <c r="G323" s="19">
        <f t="shared" si="91"/>
        <v>6.9990429098927924</v>
      </c>
      <c r="H323" s="18">
        <f t="shared" si="34"/>
        <v>1.3595575351387496E-2</v>
      </c>
      <c r="I323" s="6">
        <f t="shared" si="34"/>
        <v>3.05</v>
      </c>
      <c r="J323" s="6">
        <f t="shared" si="35"/>
        <v>3445046.6631700112</v>
      </c>
      <c r="K323" s="18">
        <f t="shared" si="36"/>
        <v>0.15</v>
      </c>
      <c r="L323" s="35">
        <f>Data!BN59</f>
        <v>2.904322114372309E-2</v>
      </c>
      <c r="Q323" s="21">
        <v>0</v>
      </c>
      <c r="R323" s="21">
        <v>0</v>
      </c>
      <c r="S323" s="21">
        <v>0</v>
      </c>
      <c r="T323" s="38">
        <v>0</v>
      </c>
    </row>
    <row r="324" spans="1:20" x14ac:dyDescent="0.25">
      <c r="A324" s="17" t="s">
        <v>301</v>
      </c>
      <c r="B324" s="8" t="s">
        <v>40</v>
      </c>
      <c r="C324" s="8" t="s">
        <v>63</v>
      </c>
      <c r="E324" s="8" t="str">
        <f t="shared" si="29"/>
        <v>FiFi-display.fifi</v>
      </c>
      <c r="F324" s="21">
        <f t="shared" ref="F324:G324" si="92">F258</f>
        <v>309968.77520157403</v>
      </c>
      <c r="G324" s="19">
        <f t="shared" si="92"/>
        <v>6.9767010399881384</v>
      </c>
      <c r="H324" s="18">
        <f t="shared" si="34"/>
        <v>1.3595575351387496E-2</v>
      </c>
      <c r="I324" s="6">
        <f t="shared" si="34"/>
        <v>3.05</v>
      </c>
      <c r="J324" s="6">
        <f t="shared" si="35"/>
        <v>3445046.6631700112</v>
      </c>
      <c r="K324" s="18">
        <f t="shared" si="36"/>
        <v>0.15</v>
      </c>
      <c r="L324" s="35">
        <f>Data!BN60</f>
        <v>2.904322114372309E-2</v>
      </c>
      <c r="Q324" s="21">
        <v>0</v>
      </c>
      <c r="R324" s="21">
        <v>0</v>
      </c>
      <c r="S324" s="21">
        <v>0</v>
      </c>
      <c r="T324" s="38">
        <v>0</v>
      </c>
    </row>
    <row r="325" spans="1:20" x14ac:dyDescent="0.25">
      <c r="A325" s="17" t="s">
        <v>272</v>
      </c>
      <c r="B325" s="8" t="s">
        <v>40</v>
      </c>
      <c r="C325" s="8" t="s">
        <v>63</v>
      </c>
      <c r="E325" s="8" t="str">
        <f t="shared" si="29"/>
        <v>FiFi-display.fifi</v>
      </c>
      <c r="F325" s="21">
        <f t="shared" ref="F325:G325" si="93">F259</f>
        <v>454180.53004536044</v>
      </c>
      <c r="G325" s="19">
        <f t="shared" si="93"/>
        <v>6.0080329106190753</v>
      </c>
      <c r="H325" s="18">
        <f t="shared" si="34"/>
        <v>1.3595575351387496E-2</v>
      </c>
      <c r="I325" s="6">
        <f t="shared" si="34"/>
        <v>3.05</v>
      </c>
      <c r="J325" s="6">
        <f t="shared" si="35"/>
        <v>3445046.6631700112</v>
      </c>
      <c r="K325" s="18">
        <f t="shared" si="36"/>
        <v>0.15</v>
      </c>
      <c r="L325" s="35">
        <f>Data!BN61</f>
        <v>2.904322114372309E-2</v>
      </c>
      <c r="Q325" s="21">
        <v>0</v>
      </c>
      <c r="R325" s="21">
        <v>0</v>
      </c>
      <c r="S325" s="21">
        <v>0</v>
      </c>
      <c r="T325" s="38">
        <v>0</v>
      </c>
    </row>
    <row r="326" spans="1:20" x14ac:dyDescent="0.25">
      <c r="A326" s="17" t="s">
        <v>273</v>
      </c>
      <c r="B326" s="8" t="s">
        <v>40</v>
      </c>
      <c r="C326" s="8" t="s">
        <v>63</v>
      </c>
      <c r="E326" s="8" t="str">
        <f t="shared" si="29"/>
        <v>FiFi-display.fifi</v>
      </c>
      <c r="F326" s="21">
        <f t="shared" ref="F326:G326" si="94">F260</f>
        <v>455011.73547455797</v>
      </c>
      <c r="G326" s="19">
        <f t="shared" si="94"/>
        <v>6.0449284141776669</v>
      </c>
      <c r="H326" s="18">
        <f t="shared" si="34"/>
        <v>1.3595575351387496E-2</v>
      </c>
      <c r="I326" s="6">
        <f t="shared" si="34"/>
        <v>3.05</v>
      </c>
      <c r="J326" s="6">
        <f t="shared" si="35"/>
        <v>3445046.6631700112</v>
      </c>
      <c r="K326" s="18">
        <f t="shared" si="36"/>
        <v>0.15</v>
      </c>
      <c r="L326" s="35">
        <f>Data!BN62</f>
        <v>2.904322114372309E-2</v>
      </c>
      <c r="Q326" s="21">
        <v>0</v>
      </c>
      <c r="R326" s="21">
        <v>0</v>
      </c>
      <c r="S326" s="21">
        <v>0</v>
      </c>
      <c r="T326" s="38">
        <v>0</v>
      </c>
    </row>
    <row r="327" spans="1:20" x14ac:dyDescent="0.25">
      <c r="A327" s="17" t="s">
        <v>274</v>
      </c>
      <c r="B327" s="8" t="s">
        <v>40</v>
      </c>
      <c r="C327" s="8" t="s">
        <v>63</v>
      </c>
      <c r="E327" s="8" t="str">
        <f t="shared" si="29"/>
        <v>FiFi-display.fifi</v>
      </c>
      <c r="F327" s="21">
        <f t="shared" ref="F327:G327" si="95">F261</f>
        <v>290055.894256228</v>
      </c>
      <c r="G327" s="19">
        <f t="shared" si="95"/>
        <v>7.3475859223576458</v>
      </c>
      <c r="H327" s="18">
        <f t="shared" si="34"/>
        <v>1.3595575351387496E-2</v>
      </c>
      <c r="I327" s="6">
        <f t="shared" si="34"/>
        <v>3.05</v>
      </c>
      <c r="J327" s="6">
        <f t="shared" si="35"/>
        <v>3445046.6631700112</v>
      </c>
      <c r="K327" s="18">
        <f t="shared" si="36"/>
        <v>0.15</v>
      </c>
      <c r="L327" s="35">
        <f>Data!BN63</f>
        <v>2.904322114372309E-2</v>
      </c>
      <c r="Q327" s="21">
        <v>0</v>
      </c>
      <c r="R327" s="21">
        <v>0</v>
      </c>
      <c r="S327" s="21">
        <v>0</v>
      </c>
      <c r="T327" s="38">
        <v>0</v>
      </c>
    </row>
    <row r="328" spans="1:20" x14ac:dyDescent="0.25">
      <c r="A328" s="17" t="s">
        <v>275</v>
      </c>
      <c r="B328" s="8" t="s">
        <v>40</v>
      </c>
      <c r="C328" s="8" t="s">
        <v>63</v>
      </c>
      <c r="E328" s="8" t="str">
        <f t="shared" si="29"/>
        <v>FiFi-display.fifi</v>
      </c>
      <c r="F328" s="21">
        <f t="shared" ref="F328:G328" si="96">F262</f>
        <v>348451.97318493499</v>
      </c>
      <c r="G328" s="19">
        <f t="shared" si="96"/>
        <v>6.6816214516324974</v>
      </c>
      <c r="H328" s="18">
        <f t="shared" si="34"/>
        <v>1.3595575351387496E-2</v>
      </c>
      <c r="I328" s="6">
        <f t="shared" si="34"/>
        <v>3.05</v>
      </c>
      <c r="J328" s="6">
        <f t="shared" si="35"/>
        <v>3445046.6631700112</v>
      </c>
      <c r="K328" s="18">
        <f t="shared" si="36"/>
        <v>0.15</v>
      </c>
      <c r="L328" s="35">
        <f>Data!BN64</f>
        <v>2.5380112170640897E-2</v>
      </c>
      <c r="Q328" s="21">
        <v>0</v>
      </c>
      <c r="R328" s="21">
        <v>0</v>
      </c>
      <c r="S328" s="21">
        <v>0</v>
      </c>
      <c r="T328" s="38">
        <v>0</v>
      </c>
    </row>
    <row r="329" spans="1:20" x14ac:dyDescent="0.25">
      <c r="A329" s="17" t="s">
        <v>276</v>
      </c>
      <c r="B329" s="8" t="s">
        <v>40</v>
      </c>
      <c r="C329" s="8" t="s">
        <v>63</v>
      </c>
      <c r="E329" s="8" t="str">
        <f t="shared" si="29"/>
        <v>FiFi-display.fifi</v>
      </c>
      <c r="F329" s="21">
        <f t="shared" ref="F329:G329" si="97">F263</f>
        <v>427408.08445701201</v>
      </c>
      <c r="G329" s="19">
        <f t="shared" si="97"/>
        <v>6.1680815445545676</v>
      </c>
      <c r="H329" s="18">
        <f t="shared" si="34"/>
        <v>1.3595575351387496E-2</v>
      </c>
      <c r="I329" s="6">
        <f t="shared" si="34"/>
        <v>3.05</v>
      </c>
      <c r="J329" s="6">
        <f t="shared" si="35"/>
        <v>3445046.6631700112</v>
      </c>
      <c r="K329" s="18">
        <f t="shared" si="36"/>
        <v>0.15</v>
      </c>
      <c r="L329" s="35">
        <f>Data!BN65</f>
        <v>2.5380112170640897E-2</v>
      </c>
      <c r="Q329" s="21">
        <v>0</v>
      </c>
      <c r="R329" s="21">
        <v>0</v>
      </c>
      <c r="S329" s="21">
        <v>0</v>
      </c>
      <c r="T329" s="38">
        <v>0</v>
      </c>
    </row>
    <row r="330" spans="1:20" x14ac:dyDescent="0.25">
      <c r="A330" s="17" t="s">
        <v>277</v>
      </c>
      <c r="B330" s="8" t="s">
        <v>40</v>
      </c>
      <c r="C330" s="8" t="s">
        <v>63</v>
      </c>
      <c r="E330" s="8" t="str">
        <f t="shared" si="29"/>
        <v>FiFi-display.fifi</v>
      </c>
      <c r="F330" s="21">
        <f t="shared" ref="F330:G330" si="98">F264</f>
        <v>330189.49929959601</v>
      </c>
      <c r="G330" s="19">
        <f t="shared" si="98"/>
        <v>6.4579352380155601</v>
      </c>
      <c r="H330" s="18">
        <f t="shared" si="34"/>
        <v>1.3595575351387496E-2</v>
      </c>
      <c r="I330" s="6">
        <f t="shared" si="34"/>
        <v>3.05</v>
      </c>
      <c r="J330" s="6">
        <f t="shared" si="35"/>
        <v>3445046.6631700112</v>
      </c>
      <c r="K330" s="18">
        <f t="shared" si="36"/>
        <v>0.15</v>
      </c>
      <c r="L330" s="35">
        <f>Data!BN66</f>
        <v>2.5380112170640897E-2</v>
      </c>
      <c r="Q330" s="21">
        <v>0</v>
      </c>
      <c r="R330" s="21">
        <v>0</v>
      </c>
      <c r="S330" s="21">
        <v>0</v>
      </c>
      <c r="T330" s="38">
        <v>0</v>
      </c>
    </row>
    <row r="332" spans="1:20" x14ac:dyDescent="0.25">
      <c r="A332" s="16" t="s">
        <v>328</v>
      </c>
      <c r="B332" s="8" t="s">
        <v>40</v>
      </c>
      <c r="C332" s="8" t="s">
        <v>64</v>
      </c>
      <c r="E332" s="8" t="str">
        <f>IF(RIGHT(A332,3)="old","Initial",B332&amp;"-"&amp;C332)</f>
        <v>Initial</v>
      </c>
      <c r="F332" s="21">
        <f>F266</f>
        <v>393432.46859552251</v>
      </c>
      <c r="G332" s="19">
        <f>G266</f>
        <v>6.2941960634324765</v>
      </c>
      <c r="H332" s="25">
        <f>VLOOKUP(C332,parms,3,FALSE)</f>
        <v>1.6495032356043775E-3</v>
      </c>
      <c r="I332" s="42">
        <f>VLOOKUP(C332,parms,8,FALSE)</f>
        <v>1.18</v>
      </c>
      <c r="J332" s="27">
        <f>VLOOKUP(C332,parms,4,FALSE)</f>
        <v>295274.89988850313</v>
      </c>
      <c r="K332" s="25">
        <f>VLOOKUP(C332,parms,6,FALSE)</f>
        <v>0.15</v>
      </c>
      <c r="L332" s="35">
        <f>Data!BO2</f>
        <v>2.0641875000000001E-2</v>
      </c>
      <c r="M332" s="39">
        <f>VLOOKUP(C332,Data!$CB$2:$EB$22,1+VALUE(MID(A332,6,2)),FALSE)</f>
        <v>0</v>
      </c>
      <c r="Q332" s="21">
        <v>0</v>
      </c>
      <c r="R332" s="21">
        <v>0</v>
      </c>
      <c r="S332" s="21">
        <v>0</v>
      </c>
      <c r="T332" s="38">
        <v>0</v>
      </c>
    </row>
    <row r="333" spans="1:20" x14ac:dyDescent="0.25">
      <c r="A333" s="16" t="s">
        <v>316</v>
      </c>
      <c r="B333" s="8" t="s">
        <v>40</v>
      </c>
      <c r="C333" s="8" t="s">
        <v>64</v>
      </c>
      <c r="E333" s="8" t="str">
        <f t="shared" ref="E333:E396" si="99">IF(RIGHT(A333,3)="old","Initial",B333&amp;"-"&amp;C333)</f>
        <v>Initial</v>
      </c>
      <c r="F333" s="21">
        <f>F267</f>
        <v>228081.015200244</v>
      </c>
      <c r="G333" s="19">
        <f>G267</f>
        <v>7.9971814637423746</v>
      </c>
      <c r="H333" s="18">
        <f t="shared" ref="H333" si="100">H332</f>
        <v>1.6495032356043775E-3</v>
      </c>
      <c r="I333" s="6">
        <f>I332</f>
        <v>1.18</v>
      </c>
      <c r="J333" s="6">
        <f t="shared" ref="J333" si="101">J332</f>
        <v>295274.89988850313</v>
      </c>
      <c r="K333" s="18">
        <f t="shared" ref="K333" si="102">K332</f>
        <v>0.15</v>
      </c>
      <c r="L333" s="35">
        <f>Data!BO3</f>
        <v>2.4429374999999996E-2</v>
      </c>
      <c r="M333" s="39">
        <f>VLOOKUP(C333,Data!$CB$2:$EB$22,1+VALUE(MID(A333,6,2)),FALSE)</f>
        <v>0</v>
      </c>
      <c r="Q333" s="21">
        <v>0</v>
      </c>
      <c r="R333" s="21">
        <v>0</v>
      </c>
      <c r="S333" s="21">
        <v>0</v>
      </c>
      <c r="T333" s="38">
        <v>0</v>
      </c>
    </row>
    <row r="334" spans="1:20" x14ac:dyDescent="0.25">
      <c r="A334" s="16" t="s">
        <v>317</v>
      </c>
      <c r="B334" s="8" t="s">
        <v>40</v>
      </c>
      <c r="C334" s="8" t="s">
        <v>64</v>
      </c>
      <c r="E334" s="8" t="str">
        <f t="shared" si="99"/>
        <v>Initial</v>
      </c>
      <c r="F334" s="21">
        <f t="shared" ref="F334:G334" si="103">F268</f>
        <v>317634.99002545653</v>
      </c>
      <c r="G334" s="19">
        <f t="shared" si="103"/>
        <v>6.7548152855074779</v>
      </c>
      <c r="H334" s="18">
        <f t="shared" ref="H334:I396" si="104">H333</f>
        <v>1.6495032356043775E-3</v>
      </c>
      <c r="I334" s="6">
        <f t="shared" si="104"/>
        <v>1.18</v>
      </c>
      <c r="J334" s="6">
        <f t="shared" ref="J334:J396" si="105">J333</f>
        <v>295274.89988850313</v>
      </c>
      <c r="K334" s="18">
        <f t="shared" ref="K334:K396" si="106">K333</f>
        <v>0.15</v>
      </c>
      <c r="L334" s="35">
        <f>Data!BO4</f>
        <v>2.4429374999999996E-2</v>
      </c>
      <c r="M334" s="39">
        <f>VLOOKUP(C334,Data!$CB$2:$EB$22,1+VALUE(MID(A334,6,2)),FALSE)</f>
        <v>0</v>
      </c>
      <c r="Q334" s="21">
        <v>0</v>
      </c>
      <c r="R334" s="21">
        <v>0</v>
      </c>
      <c r="S334" s="21">
        <v>0</v>
      </c>
      <c r="T334" s="38">
        <v>0</v>
      </c>
    </row>
    <row r="335" spans="1:20" x14ac:dyDescent="0.25">
      <c r="A335" s="16" t="s">
        <v>318</v>
      </c>
      <c r="B335" s="8" t="s">
        <v>40</v>
      </c>
      <c r="C335" s="8" t="s">
        <v>64</v>
      </c>
      <c r="E335" s="8" t="str">
        <f t="shared" si="99"/>
        <v>Initial</v>
      </c>
      <c r="F335" s="21">
        <f t="shared" ref="F335:G335" si="107">F269</f>
        <v>322486.62248072354</v>
      </c>
      <c r="G335" s="19">
        <f t="shared" si="107"/>
        <v>6.9739033911176911</v>
      </c>
      <c r="H335" s="18">
        <f t="shared" si="104"/>
        <v>1.6495032356043775E-3</v>
      </c>
      <c r="I335" s="6">
        <f t="shared" si="104"/>
        <v>1.18</v>
      </c>
      <c r="J335" s="6">
        <f t="shared" si="105"/>
        <v>295274.89988850313</v>
      </c>
      <c r="K335" s="18">
        <f t="shared" si="106"/>
        <v>0.15</v>
      </c>
      <c r="L335" s="35">
        <f>Data!BO5</f>
        <v>2.4429374999999996E-2</v>
      </c>
      <c r="M335" s="39">
        <f>VLOOKUP(C335,Data!$CB$2:$EB$22,1+VALUE(MID(A335,6,2)),FALSE)</f>
        <v>0</v>
      </c>
      <c r="Q335" s="21">
        <v>0</v>
      </c>
      <c r="R335" s="21">
        <v>0</v>
      </c>
      <c r="S335" s="21">
        <v>0</v>
      </c>
      <c r="T335" s="38">
        <v>0</v>
      </c>
    </row>
    <row r="336" spans="1:20" x14ac:dyDescent="0.25">
      <c r="A336" s="16" t="s">
        <v>319</v>
      </c>
      <c r="B336" s="8" t="s">
        <v>40</v>
      </c>
      <c r="C336" s="8" t="s">
        <v>64</v>
      </c>
      <c r="E336" s="8" t="str">
        <f t="shared" si="99"/>
        <v>Initial</v>
      </c>
      <c r="F336" s="21">
        <f t="shared" ref="F336:G336" si="108">F270</f>
        <v>401386.27962260752</v>
      </c>
      <c r="G336" s="19">
        <f t="shared" si="108"/>
        <v>6.2238891290728731</v>
      </c>
      <c r="H336" s="18">
        <f t="shared" si="104"/>
        <v>1.6495032356043775E-3</v>
      </c>
      <c r="I336" s="6">
        <f t="shared" si="104"/>
        <v>1.18</v>
      </c>
      <c r="J336" s="6">
        <f t="shared" si="105"/>
        <v>295274.89988850313</v>
      </c>
      <c r="K336" s="18">
        <f t="shared" si="106"/>
        <v>0.15</v>
      </c>
      <c r="L336" s="35">
        <f>Data!BO6</f>
        <v>2.4429374999999996E-2</v>
      </c>
      <c r="M336" s="39">
        <f>VLOOKUP(C336,Data!$CB$2:$EB$22,1+VALUE(MID(A336,6,2)),FALSE)</f>
        <v>0</v>
      </c>
      <c r="Q336" s="21">
        <v>0</v>
      </c>
      <c r="R336" s="21">
        <v>0</v>
      </c>
      <c r="S336" s="21">
        <v>0</v>
      </c>
      <c r="T336" s="38">
        <v>0</v>
      </c>
    </row>
    <row r="337" spans="1:20" x14ac:dyDescent="0.25">
      <c r="A337" s="16" t="s">
        <v>320</v>
      </c>
      <c r="B337" s="8" t="s">
        <v>40</v>
      </c>
      <c r="C337" s="8" t="s">
        <v>64</v>
      </c>
      <c r="E337" s="8" t="str">
        <f t="shared" si="99"/>
        <v>Initial</v>
      </c>
      <c r="F337" s="21">
        <f t="shared" ref="F337:G337" si="109">F271</f>
        <v>309588.89609523199</v>
      </c>
      <c r="G337" s="19">
        <f t="shared" si="109"/>
        <v>6.9990429098927924</v>
      </c>
      <c r="H337" s="18">
        <f t="shared" si="104"/>
        <v>1.6495032356043775E-3</v>
      </c>
      <c r="I337" s="6">
        <f t="shared" si="104"/>
        <v>1.18</v>
      </c>
      <c r="J337" s="6">
        <f t="shared" si="105"/>
        <v>295274.89988850313</v>
      </c>
      <c r="K337" s="18">
        <f t="shared" si="106"/>
        <v>0.15</v>
      </c>
      <c r="L337" s="35">
        <f>Data!BO7</f>
        <v>2.1020624999999998E-2</v>
      </c>
      <c r="M337" s="39">
        <f>VLOOKUP(C337,Data!$CB$2:$EB$22,1+VALUE(MID(A337,6,2)),FALSE)</f>
        <v>0</v>
      </c>
      <c r="Q337" s="21">
        <v>0</v>
      </c>
      <c r="R337" s="21">
        <v>0</v>
      </c>
      <c r="S337" s="21">
        <v>0</v>
      </c>
      <c r="T337" s="38">
        <v>0</v>
      </c>
    </row>
    <row r="338" spans="1:20" x14ac:dyDescent="0.25">
      <c r="A338" s="16" t="s">
        <v>321</v>
      </c>
      <c r="B338" s="8" t="s">
        <v>40</v>
      </c>
      <c r="C338" s="8" t="s">
        <v>64</v>
      </c>
      <c r="E338" s="8" t="str">
        <f t="shared" si="99"/>
        <v>Initial</v>
      </c>
      <c r="F338" s="21">
        <f t="shared" ref="F338:G338" si="110">F272</f>
        <v>309968.77520157403</v>
      </c>
      <c r="G338" s="19">
        <f t="shared" si="110"/>
        <v>6.9767010399881384</v>
      </c>
      <c r="H338" s="18">
        <f t="shared" si="104"/>
        <v>1.6495032356043775E-3</v>
      </c>
      <c r="I338" s="6">
        <f t="shared" si="104"/>
        <v>1.18</v>
      </c>
      <c r="J338" s="6">
        <f t="shared" si="105"/>
        <v>295274.89988850313</v>
      </c>
      <c r="K338" s="18">
        <f t="shared" si="106"/>
        <v>0.15</v>
      </c>
      <c r="L338" s="35">
        <f>Data!BO8</f>
        <v>2.1020624999999998E-2</v>
      </c>
      <c r="M338" s="39">
        <f>VLOOKUP(C338,Data!$CB$2:$EB$22,1+VALUE(MID(A338,6,2)),FALSE)</f>
        <v>0</v>
      </c>
      <c r="Q338" s="21">
        <v>0</v>
      </c>
      <c r="R338" s="21">
        <v>0</v>
      </c>
      <c r="S338" s="21">
        <v>0</v>
      </c>
      <c r="T338" s="38">
        <v>0</v>
      </c>
    </row>
    <row r="339" spans="1:20" x14ac:dyDescent="0.25">
      <c r="A339" s="16" t="s">
        <v>322</v>
      </c>
      <c r="B339" s="8" t="s">
        <v>40</v>
      </c>
      <c r="C339" s="8" t="s">
        <v>64</v>
      </c>
      <c r="E339" s="8" t="str">
        <f t="shared" si="99"/>
        <v>Initial</v>
      </c>
      <c r="F339" s="21">
        <f t="shared" ref="F339:G339" si="111">F273</f>
        <v>454180.53004536044</v>
      </c>
      <c r="G339" s="19">
        <f t="shared" si="111"/>
        <v>6.0080329106190753</v>
      </c>
      <c r="H339" s="18">
        <f t="shared" si="104"/>
        <v>1.6495032356043775E-3</v>
      </c>
      <c r="I339" s="6">
        <f t="shared" si="104"/>
        <v>1.18</v>
      </c>
      <c r="J339" s="6">
        <f t="shared" si="105"/>
        <v>295274.89988850313</v>
      </c>
      <c r="K339" s="18">
        <f t="shared" si="106"/>
        <v>0.15</v>
      </c>
      <c r="L339" s="35">
        <f>Data!BO9</f>
        <v>2.1020624999999998E-2</v>
      </c>
      <c r="M339" s="39">
        <f>VLOOKUP(C339,Data!$CB$2:$EB$22,1+VALUE(MID(A339,6,2)),FALSE)</f>
        <v>0</v>
      </c>
      <c r="Q339" s="21">
        <v>0</v>
      </c>
      <c r="R339" s="21">
        <v>0</v>
      </c>
      <c r="S339" s="21">
        <v>0</v>
      </c>
      <c r="T339" s="38">
        <v>0</v>
      </c>
    </row>
    <row r="340" spans="1:20" x14ac:dyDescent="0.25">
      <c r="A340" s="16" t="s">
        <v>323</v>
      </c>
      <c r="B340" s="8" t="s">
        <v>40</v>
      </c>
      <c r="C340" s="8" t="s">
        <v>64</v>
      </c>
      <c r="E340" s="8" t="str">
        <f t="shared" si="99"/>
        <v>Initial</v>
      </c>
      <c r="F340" s="21">
        <f t="shared" ref="F340:G340" si="112">F274</f>
        <v>455011.73547455797</v>
      </c>
      <c r="G340" s="19">
        <f t="shared" si="112"/>
        <v>6.0449284141776669</v>
      </c>
      <c r="H340" s="18">
        <f t="shared" si="104"/>
        <v>1.6495032356043775E-3</v>
      </c>
      <c r="I340" s="6">
        <f t="shared" si="104"/>
        <v>1.18</v>
      </c>
      <c r="J340" s="6">
        <f t="shared" si="105"/>
        <v>295274.89988850313</v>
      </c>
      <c r="K340" s="18">
        <f t="shared" si="106"/>
        <v>0.15</v>
      </c>
      <c r="L340" s="35">
        <f>Data!BO10</f>
        <v>2.1020624999999998E-2</v>
      </c>
      <c r="M340" s="39">
        <f>VLOOKUP(C340,Data!$CB$2:$EB$22,1+VALUE(MID(A340,6,2)),FALSE)</f>
        <v>0</v>
      </c>
      <c r="Q340" s="21">
        <v>0</v>
      </c>
      <c r="R340" s="21">
        <v>0</v>
      </c>
      <c r="S340" s="21">
        <v>0</v>
      </c>
      <c r="T340" s="38">
        <v>0</v>
      </c>
    </row>
    <row r="341" spans="1:20" x14ac:dyDescent="0.25">
      <c r="A341" s="16" t="s">
        <v>324</v>
      </c>
      <c r="B341" s="8" t="s">
        <v>40</v>
      </c>
      <c r="C341" s="8" t="s">
        <v>64</v>
      </c>
      <c r="E341" s="8" t="str">
        <f t="shared" si="99"/>
        <v>Initial</v>
      </c>
      <c r="F341" s="21">
        <f t="shared" ref="F341:G341" si="113">F275</f>
        <v>290055.894256228</v>
      </c>
      <c r="G341" s="19">
        <f t="shared" si="113"/>
        <v>7.3475859223576458</v>
      </c>
      <c r="H341" s="18">
        <f t="shared" si="104"/>
        <v>1.6495032356043775E-3</v>
      </c>
      <c r="I341" s="6">
        <f t="shared" si="104"/>
        <v>1.18</v>
      </c>
      <c r="J341" s="6">
        <f t="shared" si="105"/>
        <v>295274.89988850313</v>
      </c>
      <c r="K341" s="18">
        <f t="shared" si="106"/>
        <v>0.15</v>
      </c>
      <c r="L341" s="35">
        <f>Data!BO11</f>
        <v>2.1020624999999998E-2</v>
      </c>
      <c r="M341" s="39">
        <f>VLOOKUP(C341,Data!$CB$2:$EB$22,1+VALUE(MID(A341,6,2)),FALSE)</f>
        <v>0</v>
      </c>
      <c r="Q341" s="21">
        <v>0</v>
      </c>
      <c r="R341" s="21">
        <v>0</v>
      </c>
      <c r="S341" s="21">
        <v>0</v>
      </c>
      <c r="T341" s="38">
        <v>0</v>
      </c>
    </row>
    <row r="342" spans="1:20" x14ac:dyDescent="0.25">
      <c r="A342" s="16" t="s">
        <v>325</v>
      </c>
      <c r="B342" s="8" t="s">
        <v>40</v>
      </c>
      <c r="C342" s="8" t="s">
        <v>64</v>
      </c>
      <c r="E342" s="8" t="str">
        <f t="shared" si="99"/>
        <v>Initial</v>
      </c>
      <c r="F342" s="21">
        <f t="shared" ref="F342:G342" si="114">F276</f>
        <v>348451.97318493499</v>
      </c>
      <c r="G342" s="19">
        <f t="shared" si="114"/>
        <v>6.6816214516324974</v>
      </c>
      <c r="H342" s="18">
        <f t="shared" si="104"/>
        <v>1.6495032356043775E-3</v>
      </c>
      <c r="I342" s="6">
        <f t="shared" si="104"/>
        <v>1.18</v>
      </c>
      <c r="J342" s="6">
        <f t="shared" si="105"/>
        <v>295274.89988850313</v>
      </c>
      <c r="K342" s="18">
        <f t="shared" si="106"/>
        <v>0.15</v>
      </c>
      <c r="L342" s="35">
        <f>Data!BO12</f>
        <v>1.8369375E-2</v>
      </c>
      <c r="M342" s="39">
        <f>VLOOKUP(C342,Data!$CB$2:$EB$22,1+VALUE(MID(A342,6,2)),FALSE)</f>
        <v>0</v>
      </c>
      <c r="Q342" s="21">
        <v>0</v>
      </c>
      <c r="R342" s="21">
        <v>0</v>
      </c>
      <c r="S342" s="21">
        <v>0</v>
      </c>
      <c r="T342" s="38">
        <v>0</v>
      </c>
    </row>
    <row r="343" spans="1:20" x14ac:dyDescent="0.25">
      <c r="A343" s="16" t="s">
        <v>326</v>
      </c>
      <c r="B343" s="8" t="s">
        <v>40</v>
      </c>
      <c r="C343" s="8" t="s">
        <v>64</v>
      </c>
      <c r="E343" s="8" t="str">
        <f t="shared" si="99"/>
        <v>Initial</v>
      </c>
      <c r="F343" s="21">
        <f t="shared" ref="F343:G343" si="115">F277</f>
        <v>427408.08445701201</v>
      </c>
      <c r="G343" s="19">
        <f t="shared" si="115"/>
        <v>6.1680815445545676</v>
      </c>
      <c r="H343" s="18">
        <f t="shared" si="104"/>
        <v>1.6495032356043775E-3</v>
      </c>
      <c r="I343" s="6">
        <f t="shared" si="104"/>
        <v>1.18</v>
      </c>
      <c r="J343" s="6">
        <f t="shared" si="105"/>
        <v>295274.89988850313</v>
      </c>
      <c r="K343" s="18">
        <f t="shared" si="106"/>
        <v>0.15</v>
      </c>
      <c r="L343" s="35">
        <f>Data!BO13</f>
        <v>1.8369375E-2</v>
      </c>
      <c r="M343" s="39">
        <f>VLOOKUP(C343,Data!$CB$2:$EB$22,1+VALUE(MID(A343,6,2)),FALSE)</f>
        <v>0</v>
      </c>
      <c r="Q343" s="21">
        <v>0</v>
      </c>
      <c r="R343" s="21">
        <v>0</v>
      </c>
      <c r="S343" s="21">
        <v>0</v>
      </c>
      <c r="T343" s="38">
        <v>0</v>
      </c>
    </row>
    <row r="344" spans="1:20" x14ac:dyDescent="0.25">
      <c r="A344" s="16" t="s">
        <v>327</v>
      </c>
      <c r="B344" s="8" t="s">
        <v>40</v>
      </c>
      <c r="C344" s="8" t="s">
        <v>64</v>
      </c>
      <c r="E344" s="8" t="str">
        <f t="shared" si="99"/>
        <v>Initial</v>
      </c>
      <c r="F344" s="21">
        <f t="shared" ref="F344:G344" si="116">F278</f>
        <v>330189.49929959601</v>
      </c>
      <c r="G344" s="19">
        <f t="shared" si="116"/>
        <v>6.4579352380155601</v>
      </c>
      <c r="H344" s="18">
        <f t="shared" si="104"/>
        <v>1.6495032356043775E-3</v>
      </c>
      <c r="I344" s="6">
        <f t="shared" si="104"/>
        <v>1.18</v>
      </c>
      <c r="J344" s="6">
        <f t="shared" si="105"/>
        <v>295274.89988850313</v>
      </c>
      <c r="K344" s="18">
        <f t="shared" si="106"/>
        <v>0.15</v>
      </c>
      <c r="L344" s="35">
        <f>Data!BO14</f>
        <v>1.8369375E-2</v>
      </c>
      <c r="M344" s="39">
        <f>VLOOKUP(C344,Data!$CB$2:$EB$22,1+VALUE(MID(A344,6,2)),FALSE)</f>
        <v>0</v>
      </c>
      <c r="Q344" s="21">
        <v>0</v>
      </c>
      <c r="R344" s="21">
        <v>0</v>
      </c>
      <c r="S344" s="21">
        <v>0</v>
      </c>
      <c r="T344" s="38">
        <v>0</v>
      </c>
    </row>
    <row r="345" spans="1:20" x14ac:dyDescent="0.25">
      <c r="A345" s="17" t="s">
        <v>262</v>
      </c>
      <c r="B345" s="8" t="s">
        <v>40</v>
      </c>
      <c r="C345" s="8" t="s">
        <v>64</v>
      </c>
      <c r="E345" s="8" t="str">
        <f t="shared" si="99"/>
        <v>FiFi-influencer.fifi</v>
      </c>
      <c r="F345" s="21">
        <f t="shared" ref="F345:G345" si="117">F279</f>
        <v>340832.86210744851</v>
      </c>
      <c r="G345" s="19">
        <f t="shared" si="117"/>
        <v>6.8003506949188122</v>
      </c>
      <c r="H345" s="18">
        <f t="shared" si="104"/>
        <v>1.6495032356043775E-3</v>
      </c>
      <c r="I345" s="6">
        <f t="shared" si="104"/>
        <v>1.18</v>
      </c>
      <c r="J345" s="6">
        <f t="shared" si="105"/>
        <v>295274.89988850313</v>
      </c>
      <c r="K345" s="18">
        <f t="shared" si="106"/>
        <v>0.15</v>
      </c>
      <c r="L345" s="35">
        <f>Data!BO15</f>
        <v>1.8369375E-2</v>
      </c>
      <c r="Q345" s="21">
        <v>0</v>
      </c>
      <c r="R345" s="21">
        <v>0</v>
      </c>
      <c r="S345" s="21">
        <v>0</v>
      </c>
      <c r="T345" s="38">
        <v>0</v>
      </c>
    </row>
    <row r="346" spans="1:20" x14ac:dyDescent="0.25">
      <c r="A346" s="17" t="s">
        <v>263</v>
      </c>
      <c r="B346" s="8" t="s">
        <v>40</v>
      </c>
      <c r="C346" s="8" t="s">
        <v>64</v>
      </c>
      <c r="E346" s="8" t="str">
        <f t="shared" si="99"/>
        <v>FiFi-influencer.fifi</v>
      </c>
      <c r="F346" s="21">
        <f t="shared" ref="F346:G346" si="118">F280</f>
        <v>439217.36949841853</v>
      </c>
      <c r="G346" s="19">
        <f t="shared" si="118"/>
        <v>6.2729203283091328</v>
      </c>
      <c r="H346" s="18">
        <f t="shared" si="104"/>
        <v>1.6495032356043775E-3</v>
      </c>
      <c r="I346" s="6">
        <f t="shared" si="104"/>
        <v>1.18</v>
      </c>
      <c r="J346" s="6">
        <f t="shared" si="105"/>
        <v>295274.89988850313</v>
      </c>
      <c r="K346" s="18">
        <f t="shared" si="106"/>
        <v>0.15</v>
      </c>
      <c r="L346" s="35">
        <f>Data!BO16</f>
        <v>1.7422499999999997E-2</v>
      </c>
      <c r="Q346" s="21">
        <v>0</v>
      </c>
      <c r="R346" s="21">
        <v>0</v>
      </c>
      <c r="S346" s="21">
        <v>0</v>
      </c>
      <c r="T346" s="38">
        <v>0</v>
      </c>
    </row>
    <row r="347" spans="1:20" x14ac:dyDescent="0.25">
      <c r="A347" s="17" t="s">
        <v>264</v>
      </c>
      <c r="B347" s="8" t="s">
        <v>40</v>
      </c>
      <c r="C347" s="8" t="s">
        <v>64</v>
      </c>
      <c r="E347" s="8" t="str">
        <f t="shared" si="99"/>
        <v>FiFi-influencer.fifi</v>
      </c>
      <c r="F347" s="21">
        <f t="shared" ref="F347:G347" si="119">F281</f>
        <v>392882.00916213804</v>
      </c>
      <c r="G347" s="19">
        <f t="shared" si="119"/>
        <v>6.511570805271405</v>
      </c>
      <c r="H347" s="18">
        <f t="shared" si="104"/>
        <v>1.6495032356043775E-3</v>
      </c>
      <c r="I347" s="6">
        <f t="shared" si="104"/>
        <v>1.18</v>
      </c>
      <c r="J347" s="6">
        <f t="shared" si="105"/>
        <v>295274.89988850313</v>
      </c>
      <c r="K347" s="18">
        <f t="shared" si="106"/>
        <v>0.15</v>
      </c>
      <c r="L347" s="35">
        <f>Data!BO17</f>
        <v>1.7422499999999997E-2</v>
      </c>
      <c r="Q347" s="21">
        <v>0</v>
      </c>
      <c r="R347" s="21">
        <v>0</v>
      </c>
      <c r="S347" s="21">
        <v>0</v>
      </c>
      <c r="T347" s="38">
        <v>0</v>
      </c>
    </row>
    <row r="348" spans="1:20" x14ac:dyDescent="0.25">
      <c r="A348" s="17" t="s">
        <v>265</v>
      </c>
      <c r="B348" s="8" t="s">
        <v>40</v>
      </c>
      <c r="C348" s="8" t="s">
        <v>64</v>
      </c>
      <c r="E348" s="8" t="str">
        <f t="shared" si="99"/>
        <v>FiFi-influencer.fifi</v>
      </c>
      <c r="F348" s="21">
        <f t="shared" ref="F348:G348" si="120">F282</f>
        <v>287120.72270037199</v>
      </c>
      <c r="G348" s="19">
        <f t="shared" si="120"/>
        <v>7.4241408592468048</v>
      </c>
      <c r="H348" s="18">
        <f t="shared" si="104"/>
        <v>1.6495032356043775E-3</v>
      </c>
      <c r="I348" s="6">
        <f t="shared" si="104"/>
        <v>1.18</v>
      </c>
      <c r="J348" s="6">
        <f t="shared" si="105"/>
        <v>295274.89988850313</v>
      </c>
      <c r="K348" s="18">
        <f t="shared" si="106"/>
        <v>0.15</v>
      </c>
      <c r="L348" s="35">
        <f>Data!BO18</f>
        <v>1.7422499999999997E-2</v>
      </c>
      <c r="Q348" s="21">
        <v>0</v>
      </c>
      <c r="R348" s="21">
        <v>0</v>
      </c>
      <c r="S348" s="21">
        <v>0</v>
      </c>
      <c r="T348" s="38">
        <v>0</v>
      </c>
    </row>
    <row r="349" spans="1:20" x14ac:dyDescent="0.25">
      <c r="A349" s="17" t="s">
        <v>266</v>
      </c>
      <c r="B349" s="8" t="s">
        <v>40</v>
      </c>
      <c r="C349" s="8" t="s">
        <v>64</v>
      </c>
      <c r="E349" s="8" t="str">
        <f t="shared" si="99"/>
        <v>FiFi-influencer.fifi</v>
      </c>
      <c r="F349" s="21">
        <f t="shared" ref="F349:G349" si="121">F283</f>
        <v>319043.21232711151</v>
      </c>
      <c r="G349" s="19">
        <f t="shared" si="121"/>
        <v>7.2881301476597384</v>
      </c>
      <c r="H349" s="18">
        <f t="shared" si="104"/>
        <v>1.6495032356043775E-3</v>
      </c>
      <c r="I349" s="6">
        <f t="shared" si="104"/>
        <v>1.18</v>
      </c>
      <c r="J349" s="6">
        <f t="shared" si="105"/>
        <v>295274.89988850313</v>
      </c>
      <c r="K349" s="18">
        <f t="shared" si="106"/>
        <v>0.15</v>
      </c>
      <c r="L349" s="35">
        <f>Data!BO19</f>
        <v>1.7422499999999997E-2</v>
      </c>
      <c r="Q349" s="21">
        <v>0</v>
      </c>
      <c r="R349" s="21">
        <v>0</v>
      </c>
      <c r="S349" s="21">
        <v>0</v>
      </c>
      <c r="T349" s="38">
        <v>0</v>
      </c>
    </row>
    <row r="350" spans="1:20" x14ac:dyDescent="0.25">
      <c r="A350" s="17" t="s">
        <v>267</v>
      </c>
      <c r="B350" s="8" t="s">
        <v>40</v>
      </c>
      <c r="C350" s="8" t="s">
        <v>64</v>
      </c>
      <c r="E350" s="8" t="str">
        <f t="shared" si="99"/>
        <v>FiFi-influencer.fifi</v>
      </c>
      <c r="F350" s="21">
        <f t="shared" ref="F350:G350" si="122">F284</f>
        <v>242439.8542396205</v>
      </c>
      <c r="G350" s="19">
        <f t="shared" si="122"/>
        <v>8.3972135913050998</v>
      </c>
      <c r="H350" s="18">
        <f t="shared" si="104"/>
        <v>1.6495032356043775E-3</v>
      </c>
      <c r="I350" s="6">
        <f t="shared" si="104"/>
        <v>1.18</v>
      </c>
      <c r="J350" s="6">
        <f t="shared" si="105"/>
        <v>295274.89988850313</v>
      </c>
      <c r="K350" s="18">
        <f t="shared" si="106"/>
        <v>0.15</v>
      </c>
      <c r="L350" s="35">
        <f>Data!BO20</f>
        <v>1.7990625E-2</v>
      </c>
      <c r="Q350" s="21">
        <v>0</v>
      </c>
      <c r="R350" s="21">
        <v>0</v>
      </c>
      <c r="S350" s="21">
        <v>0</v>
      </c>
      <c r="T350" s="38">
        <v>0</v>
      </c>
    </row>
    <row r="351" spans="1:20" x14ac:dyDescent="0.25">
      <c r="A351" s="17" t="s">
        <v>268</v>
      </c>
      <c r="B351" s="8" t="s">
        <v>40</v>
      </c>
      <c r="C351" s="8" t="s">
        <v>64</v>
      </c>
      <c r="E351" s="8" t="str">
        <f t="shared" si="99"/>
        <v>FiFi-influencer.fifi</v>
      </c>
      <c r="F351" s="21">
        <f t="shared" ref="F351:G351" si="123">F285</f>
        <v>452969.13318074099</v>
      </c>
      <c r="G351" s="19">
        <f t="shared" si="123"/>
        <v>6.5182322286433863</v>
      </c>
      <c r="H351" s="18">
        <f t="shared" si="104"/>
        <v>1.6495032356043775E-3</v>
      </c>
      <c r="I351" s="6">
        <f t="shared" si="104"/>
        <v>1.18</v>
      </c>
      <c r="J351" s="6">
        <f t="shared" si="105"/>
        <v>295274.89988850313</v>
      </c>
      <c r="K351" s="18">
        <f t="shared" si="106"/>
        <v>0.15</v>
      </c>
      <c r="L351" s="35">
        <f>Data!BO21</f>
        <v>1.7990625E-2</v>
      </c>
      <c r="Q351" s="21">
        <v>0</v>
      </c>
      <c r="R351" s="21">
        <v>0</v>
      </c>
      <c r="S351" s="21">
        <v>0</v>
      </c>
      <c r="T351" s="38">
        <v>0</v>
      </c>
    </row>
    <row r="352" spans="1:20" x14ac:dyDescent="0.25">
      <c r="A352" s="17" t="s">
        <v>269</v>
      </c>
      <c r="B352" s="8" t="s">
        <v>40</v>
      </c>
      <c r="C352" s="8" t="s">
        <v>64</v>
      </c>
      <c r="E352" s="8" t="str">
        <f t="shared" si="99"/>
        <v>FiFi-influencer.fifi</v>
      </c>
      <c r="F352" s="21">
        <f t="shared" ref="F352:G352" si="124">F286</f>
        <v>374829.33619855496</v>
      </c>
      <c r="G352" s="19">
        <f t="shared" si="124"/>
        <v>7.0414807493575111</v>
      </c>
      <c r="H352" s="18">
        <f t="shared" si="104"/>
        <v>1.6495032356043775E-3</v>
      </c>
      <c r="I352" s="6">
        <f t="shared" si="104"/>
        <v>1.18</v>
      </c>
      <c r="J352" s="6">
        <f t="shared" si="105"/>
        <v>295274.89988850313</v>
      </c>
      <c r="K352" s="18">
        <f t="shared" si="106"/>
        <v>0.15</v>
      </c>
      <c r="L352" s="35">
        <f>Data!BO22</f>
        <v>1.7990625E-2</v>
      </c>
      <c r="Q352" s="21">
        <v>0</v>
      </c>
      <c r="R352" s="21">
        <v>0</v>
      </c>
      <c r="S352" s="21">
        <v>0</v>
      </c>
      <c r="T352" s="38">
        <v>0</v>
      </c>
    </row>
    <row r="353" spans="1:20" x14ac:dyDescent="0.25">
      <c r="A353" s="17" t="s">
        <v>270</v>
      </c>
      <c r="B353" s="8" t="s">
        <v>40</v>
      </c>
      <c r="C353" s="8" t="s">
        <v>64</v>
      </c>
      <c r="E353" s="8" t="str">
        <f t="shared" si="99"/>
        <v>FiFi-influencer.fifi</v>
      </c>
      <c r="F353" s="21">
        <f t="shared" ref="F353:G353" si="125">F287</f>
        <v>369195.690608576</v>
      </c>
      <c r="G353" s="19">
        <f t="shared" si="125"/>
        <v>6.974183994639545</v>
      </c>
      <c r="H353" s="18">
        <f t="shared" si="104"/>
        <v>1.6495032356043775E-3</v>
      </c>
      <c r="I353" s="6">
        <f t="shared" si="104"/>
        <v>1.18</v>
      </c>
      <c r="J353" s="6">
        <f t="shared" si="105"/>
        <v>295274.89988850313</v>
      </c>
      <c r="K353" s="18">
        <f t="shared" si="106"/>
        <v>0.15</v>
      </c>
      <c r="L353" s="35">
        <f>Data!BO23</f>
        <v>1.7990625E-2</v>
      </c>
      <c r="Q353" s="21">
        <v>0</v>
      </c>
      <c r="R353" s="21">
        <v>0</v>
      </c>
      <c r="S353" s="21">
        <v>0</v>
      </c>
      <c r="T353" s="38">
        <v>0</v>
      </c>
    </row>
    <row r="354" spans="1:20" x14ac:dyDescent="0.25">
      <c r="A354" s="17" t="s">
        <v>249</v>
      </c>
      <c r="B354" s="8" t="s">
        <v>40</v>
      </c>
      <c r="C354" s="8" t="s">
        <v>64</v>
      </c>
      <c r="E354" s="8" t="str">
        <f t="shared" si="99"/>
        <v>FiFi-influencer.fifi</v>
      </c>
      <c r="F354" s="21">
        <f t="shared" ref="F354:G354" si="126">F288</f>
        <v>327686.09035661601</v>
      </c>
      <c r="G354" s="19">
        <f t="shared" si="126"/>
        <v>7.4058431193070975</v>
      </c>
      <c r="H354" s="18">
        <f t="shared" si="104"/>
        <v>1.6495032356043775E-3</v>
      </c>
      <c r="I354" s="6">
        <f t="shared" si="104"/>
        <v>1.18</v>
      </c>
      <c r="J354" s="6">
        <f t="shared" si="105"/>
        <v>295274.89988850313</v>
      </c>
      <c r="K354" s="18">
        <f t="shared" si="106"/>
        <v>0.15</v>
      </c>
      <c r="L354" s="35">
        <f>Data!BO24</f>
        <v>1.7990625E-2</v>
      </c>
      <c r="Q354" s="21">
        <v>0</v>
      </c>
      <c r="R354" s="21">
        <v>0</v>
      </c>
      <c r="S354" s="21">
        <v>0</v>
      </c>
      <c r="T354" s="38">
        <v>0</v>
      </c>
    </row>
    <row r="355" spans="1:20" x14ac:dyDescent="0.25">
      <c r="A355" s="17" t="s">
        <v>250</v>
      </c>
      <c r="B355" s="8" t="s">
        <v>40</v>
      </c>
      <c r="C355" s="8" t="s">
        <v>64</v>
      </c>
      <c r="E355" s="8" t="str">
        <f t="shared" si="99"/>
        <v>FiFi-influencer.fifi</v>
      </c>
      <c r="F355" s="21">
        <f t="shared" ref="F355:G355" si="127">F289</f>
        <v>447161.2574520745</v>
      </c>
      <c r="G355" s="19">
        <f t="shared" si="127"/>
        <v>6.5316916589065332</v>
      </c>
      <c r="H355" s="18">
        <f t="shared" si="104"/>
        <v>1.6495032356043775E-3</v>
      </c>
      <c r="I355" s="6">
        <f t="shared" si="104"/>
        <v>1.18</v>
      </c>
      <c r="J355" s="6">
        <f t="shared" si="105"/>
        <v>295274.89988850313</v>
      </c>
      <c r="K355" s="18">
        <f t="shared" si="106"/>
        <v>0.15</v>
      </c>
      <c r="L355" s="35">
        <f>Data!BO25</f>
        <v>1.7990625E-2</v>
      </c>
      <c r="Q355" s="21">
        <v>0</v>
      </c>
      <c r="R355" s="21">
        <v>0</v>
      </c>
      <c r="S355" s="21">
        <v>0</v>
      </c>
      <c r="T355" s="38">
        <v>0</v>
      </c>
    </row>
    <row r="356" spans="1:20" x14ac:dyDescent="0.25">
      <c r="A356" s="17" t="s">
        <v>251</v>
      </c>
      <c r="B356" s="8" t="s">
        <v>40</v>
      </c>
      <c r="C356" s="8" t="s">
        <v>64</v>
      </c>
      <c r="E356" s="8" t="str">
        <f t="shared" si="99"/>
        <v>FiFi-influencer.fifi</v>
      </c>
      <c r="F356" s="21">
        <f t="shared" ref="F356:G356" si="128">F290</f>
        <v>382858.71242734947</v>
      </c>
      <c r="G356" s="19">
        <f t="shared" si="128"/>
        <v>6.8320565796721962</v>
      </c>
      <c r="H356" s="18">
        <f t="shared" si="104"/>
        <v>1.6495032356043775E-3</v>
      </c>
      <c r="I356" s="6">
        <f t="shared" si="104"/>
        <v>1.18</v>
      </c>
      <c r="J356" s="6">
        <f t="shared" si="105"/>
        <v>295274.89988850313</v>
      </c>
      <c r="K356" s="18">
        <f t="shared" si="106"/>
        <v>0.15</v>
      </c>
      <c r="L356" s="35">
        <f>Data!BO26</f>
        <v>1.7990625E-2</v>
      </c>
      <c r="Q356" s="21">
        <v>0</v>
      </c>
      <c r="R356" s="21">
        <v>0</v>
      </c>
      <c r="S356" s="21">
        <v>0</v>
      </c>
      <c r="T356" s="38">
        <v>0</v>
      </c>
    </row>
    <row r="357" spans="1:20" x14ac:dyDescent="0.25">
      <c r="A357" s="17" t="s">
        <v>252</v>
      </c>
      <c r="B357" s="8" t="s">
        <v>40</v>
      </c>
      <c r="C357" s="8" t="s">
        <v>64</v>
      </c>
      <c r="E357" s="8" t="str">
        <f t="shared" si="99"/>
        <v>FiFi-influencer.fifi</v>
      </c>
      <c r="F357" s="21">
        <f t="shared" ref="F357:G357" si="129">F291</f>
        <v>557747.14345524705</v>
      </c>
      <c r="G357" s="19">
        <f t="shared" si="129"/>
        <v>6.0639302973535694</v>
      </c>
      <c r="H357" s="18">
        <f t="shared" si="104"/>
        <v>1.6495032356043775E-3</v>
      </c>
      <c r="I357" s="6">
        <f t="shared" si="104"/>
        <v>1.18</v>
      </c>
      <c r="J357" s="6">
        <f t="shared" si="105"/>
        <v>295274.89988850313</v>
      </c>
      <c r="K357" s="18">
        <f t="shared" si="106"/>
        <v>0.15</v>
      </c>
      <c r="L357" s="35">
        <f>Data!BO27</f>
        <v>1.7990625E-2</v>
      </c>
      <c r="Q357" s="21">
        <v>0</v>
      </c>
      <c r="R357" s="21">
        <v>0</v>
      </c>
      <c r="S357" s="21">
        <v>0</v>
      </c>
      <c r="T357" s="38">
        <v>0</v>
      </c>
    </row>
    <row r="358" spans="1:20" x14ac:dyDescent="0.25">
      <c r="A358" s="17" t="s">
        <v>253</v>
      </c>
      <c r="B358" s="8" t="s">
        <v>40</v>
      </c>
      <c r="C358" s="8" t="s">
        <v>64</v>
      </c>
      <c r="E358" s="8" t="str">
        <f t="shared" si="99"/>
        <v>FiFi-influencer.fifi</v>
      </c>
      <c r="F358" s="21">
        <f t="shared" ref="F358:G358" si="130">F292</f>
        <v>460276.56861699698</v>
      </c>
      <c r="G358" s="19">
        <f t="shared" si="130"/>
        <v>6.561013101182815</v>
      </c>
      <c r="H358" s="18">
        <f t="shared" si="104"/>
        <v>1.6495032356043775E-3</v>
      </c>
      <c r="I358" s="6">
        <f t="shared" si="104"/>
        <v>1.18</v>
      </c>
      <c r="J358" s="6">
        <f t="shared" si="105"/>
        <v>295274.89988850313</v>
      </c>
      <c r="K358" s="18">
        <f t="shared" si="106"/>
        <v>0.15</v>
      </c>
      <c r="L358" s="35">
        <f>Data!BO28</f>
        <v>1.7990625E-2</v>
      </c>
      <c r="Q358" s="21">
        <v>0</v>
      </c>
      <c r="R358" s="21">
        <v>0</v>
      </c>
      <c r="S358" s="21">
        <v>0</v>
      </c>
      <c r="T358" s="38">
        <v>0</v>
      </c>
    </row>
    <row r="359" spans="1:20" x14ac:dyDescent="0.25">
      <c r="A359" s="17" t="s">
        <v>254</v>
      </c>
      <c r="B359" s="8" t="s">
        <v>40</v>
      </c>
      <c r="C359" s="8" t="s">
        <v>64</v>
      </c>
      <c r="E359" s="8" t="str">
        <f t="shared" si="99"/>
        <v>FiFi-influencer.fifi</v>
      </c>
      <c r="F359" s="21">
        <f t="shared" ref="F359:G359" si="131">F293</f>
        <v>243335.124867429</v>
      </c>
      <c r="G359" s="19">
        <f t="shared" si="131"/>
        <v>7.9500102667883148</v>
      </c>
      <c r="H359" s="18">
        <f t="shared" si="104"/>
        <v>1.6495032356043775E-3</v>
      </c>
      <c r="I359" s="6">
        <f t="shared" si="104"/>
        <v>1.18</v>
      </c>
      <c r="J359" s="6">
        <f t="shared" si="105"/>
        <v>295274.89988850313</v>
      </c>
      <c r="K359" s="18">
        <f t="shared" si="106"/>
        <v>0.15</v>
      </c>
      <c r="L359" s="35">
        <f>Data!BO29</f>
        <v>1.8558749999999999E-2</v>
      </c>
      <c r="Q359" s="21">
        <v>0</v>
      </c>
      <c r="R359" s="21">
        <v>0</v>
      </c>
      <c r="S359" s="21">
        <v>0</v>
      </c>
      <c r="T359" s="38">
        <v>0</v>
      </c>
    </row>
    <row r="360" spans="1:20" x14ac:dyDescent="0.25">
      <c r="A360" s="17" t="s">
        <v>255</v>
      </c>
      <c r="B360" s="8" t="s">
        <v>40</v>
      </c>
      <c r="C360" s="8" t="s">
        <v>64</v>
      </c>
      <c r="E360" s="8" t="str">
        <f t="shared" si="99"/>
        <v>FiFi-influencer.fifi</v>
      </c>
      <c r="F360" s="21">
        <f t="shared" ref="F360:G360" si="132">F294</f>
        <v>393041.42493798002</v>
      </c>
      <c r="G360" s="19">
        <f t="shared" si="132"/>
        <v>6.7206571007122111</v>
      </c>
      <c r="H360" s="18">
        <f t="shared" si="104"/>
        <v>1.6495032356043775E-3</v>
      </c>
      <c r="I360" s="6">
        <f t="shared" si="104"/>
        <v>1.18</v>
      </c>
      <c r="J360" s="6">
        <f t="shared" si="105"/>
        <v>295274.89988850313</v>
      </c>
      <c r="K360" s="18">
        <f t="shared" si="106"/>
        <v>0.15</v>
      </c>
      <c r="L360" s="35">
        <f>Data!BO30</f>
        <v>1.8558749999999999E-2</v>
      </c>
      <c r="Q360" s="21">
        <v>0</v>
      </c>
      <c r="R360" s="21">
        <v>0</v>
      </c>
      <c r="S360" s="21">
        <v>0</v>
      </c>
      <c r="T360" s="38">
        <v>0</v>
      </c>
    </row>
    <row r="361" spans="1:20" x14ac:dyDescent="0.25">
      <c r="A361" s="17" t="s">
        <v>256</v>
      </c>
      <c r="B361" s="8" t="s">
        <v>40</v>
      </c>
      <c r="C361" s="8" t="s">
        <v>64</v>
      </c>
      <c r="E361" s="8" t="str">
        <f t="shared" si="99"/>
        <v>FiFi-influencer.fifi</v>
      </c>
      <c r="F361" s="21">
        <f t="shared" ref="F361:G361" si="133">F295</f>
        <v>330046.27460601699</v>
      </c>
      <c r="G361" s="19">
        <f t="shared" si="133"/>
        <v>6.9582860389366274</v>
      </c>
      <c r="H361" s="18">
        <f t="shared" si="104"/>
        <v>1.6495032356043775E-3</v>
      </c>
      <c r="I361" s="6">
        <f t="shared" si="104"/>
        <v>1.18</v>
      </c>
      <c r="J361" s="6">
        <f t="shared" si="105"/>
        <v>295274.89988850313</v>
      </c>
      <c r="K361" s="18">
        <f t="shared" si="106"/>
        <v>0.15</v>
      </c>
      <c r="L361" s="35">
        <f>Data!BO31</f>
        <v>1.8558749999999999E-2</v>
      </c>
      <c r="Q361" s="21">
        <v>0</v>
      </c>
      <c r="R361" s="21">
        <v>0</v>
      </c>
      <c r="S361" s="21">
        <v>0</v>
      </c>
      <c r="T361" s="38">
        <v>0</v>
      </c>
    </row>
    <row r="362" spans="1:20" x14ac:dyDescent="0.25">
      <c r="A362" s="17" t="s">
        <v>257</v>
      </c>
      <c r="B362" s="8" t="s">
        <v>40</v>
      </c>
      <c r="C362" s="8" t="s">
        <v>64</v>
      </c>
      <c r="E362" s="8" t="str">
        <f t="shared" si="99"/>
        <v>FiFi-influencer.fifi</v>
      </c>
      <c r="F362" s="21">
        <f t="shared" ref="F362:G362" si="134">F296</f>
        <v>229113.786208976</v>
      </c>
      <c r="G362" s="19">
        <f t="shared" si="134"/>
        <v>8.3126244248613048</v>
      </c>
      <c r="H362" s="18">
        <f t="shared" si="104"/>
        <v>1.6495032356043775E-3</v>
      </c>
      <c r="I362" s="6">
        <f t="shared" si="104"/>
        <v>1.18</v>
      </c>
      <c r="J362" s="6">
        <f t="shared" si="105"/>
        <v>295274.89988850313</v>
      </c>
      <c r="K362" s="18">
        <f t="shared" si="106"/>
        <v>0.15</v>
      </c>
      <c r="L362" s="35">
        <f>Data!BO32</f>
        <v>1.8558749999999999E-2</v>
      </c>
      <c r="Q362" s="21">
        <v>0</v>
      </c>
      <c r="R362" s="21">
        <v>0</v>
      </c>
      <c r="S362" s="21">
        <v>0</v>
      </c>
      <c r="T362" s="38">
        <v>0</v>
      </c>
    </row>
    <row r="363" spans="1:20" x14ac:dyDescent="0.25">
      <c r="A363" s="17" t="s">
        <v>258</v>
      </c>
      <c r="B363" s="8" t="s">
        <v>40</v>
      </c>
      <c r="C363" s="8" t="s">
        <v>64</v>
      </c>
      <c r="E363" s="8" t="str">
        <f t="shared" si="99"/>
        <v>FiFi-influencer.fifi</v>
      </c>
      <c r="F363" s="21">
        <f t="shared" ref="F363:G363" si="135">F297</f>
        <v>575747.91897149396</v>
      </c>
      <c r="G363" s="19">
        <f t="shared" si="135"/>
        <v>5.8386874031403826</v>
      </c>
      <c r="H363" s="18">
        <f t="shared" si="104"/>
        <v>1.6495032356043775E-3</v>
      </c>
      <c r="I363" s="6">
        <f t="shared" si="104"/>
        <v>1.18</v>
      </c>
      <c r="J363" s="6">
        <f t="shared" si="105"/>
        <v>295274.89988850313</v>
      </c>
      <c r="K363" s="18">
        <f t="shared" si="106"/>
        <v>0.15</v>
      </c>
      <c r="L363" s="35">
        <f>Data!BO33</f>
        <v>1.7422499999999997E-2</v>
      </c>
      <c r="Q363" s="21">
        <v>0</v>
      </c>
      <c r="R363" s="21">
        <v>0</v>
      </c>
      <c r="S363" s="21">
        <v>0</v>
      </c>
      <c r="T363" s="38">
        <v>0</v>
      </c>
    </row>
    <row r="364" spans="1:20" x14ac:dyDescent="0.25">
      <c r="A364" s="17" t="s">
        <v>259</v>
      </c>
      <c r="B364" s="8" t="s">
        <v>40</v>
      </c>
      <c r="C364" s="8" t="s">
        <v>64</v>
      </c>
      <c r="E364" s="8" t="str">
        <f t="shared" si="99"/>
        <v>FiFi-influencer.fifi</v>
      </c>
      <c r="F364" s="21">
        <f t="shared" ref="F364:G364" si="136">F298</f>
        <v>336725.53496230103</v>
      </c>
      <c r="G364" s="19">
        <f t="shared" si="136"/>
        <v>7.1135985788344387</v>
      </c>
      <c r="H364" s="18">
        <f t="shared" si="104"/>
        <v>1.6495032356043775E-3</v>
      </c>
      <c r="I364" s="6">
        <f t="shared" si="104"/>
        <v>1.18</v>
      </c>
      <c r="J364" s="6">
        <f t="shared" si="105"/>
        <v>295274.89988850313</v>
      </c>
      <c r="K364" s="18">
        <f t="shared" si="106"/>
        <v>0.15</v>
      </c>
      <c r="L364" s="35">
        <f>Data!BO34</f>
        <v>1.8937499999999999E-2</v>
      </c>
      <c r="Q364" s="21">
        <v>0</v>
      </c>
      <c r="R364" s="21">
        <v>0</v>
      </c>
      <c r="S364" s="21">
        <v>0</v>
      </c>
      <c r="T364" s="38">
        <v>0</v>
      </c>
    </row>
    <row r="365" spans="1:20" x14ac:dyDescent="0.25">
      <c r="A365" s="17" t="s">
        <v>260</v>
      </c>
      <c r="B365" s="8" t="s">
        <v>40</v>
      </c>
      <c r="C365" s="8" t="s">
        <v>64</v>
      </c>
      <c r="E365" s="8" t="str">
        <f t="shared" si="99"/>
        <v>FiFi-influencer.fifi</v>
      </c>
      <c r="F365" s="21">
        <f t="shared" ref="F365:G365" si="137">F299</f>
        <v>229185.51881171801</v>
      </c>
      <c r="G365" s="19">
        <f t="shared" si="137"/>
        <v>8.3136684020358853</v>
      </c>
      <c r="H365" s="18">
        <f t="shared" si="104"/>
        <v>1.6495032356043775E-3</v>
      </c>
      <c r="I365" s="6">
        <f t="shared" si="104"/>
        <v>1.18</v>
      </c>
      <c r="J365" s="6">
        <f t="shared" si="105"/>
        <v>295274.89988850313</v>
      </c>
      <c r="K365" s="18">
        <f t="shared" si="106"/>
        <v>0.15</v>
      </c>
      <c r="L365" s="35">
        <f>Data!BO35</f>
        <v>1.8937499999999999E-2</v>
      </c>
      <c r="Q365" s="21">
        <v>0</v>
      </c>
      <c r="R365" s="21">
        <v>0</v>
      </c>
      <c r="S365" s="21">
        <v>0</v>
      </c>
      <c r="T365" s="38">
        <v>0</v>
      </c>
    </row>
    <row r="366" spans="1:20" x14ac:dyDescent="0.25">
      <c r="A366" s="17" t="s">
        <v>261</v>
      </c>
      <c r="B366" s="8" t="s">
        <v>40</v>
      </c>
      <c r="C366" s="8" t="s">
        <v>64</v>
      </c>
      <c r="E366" s="8" t="str">
        <f t="shared" si="99"/>
        <v>FiFi-influencer.fifi</v>
      </c>
      <c r="F366" s="21">
        <f t="shared" ref="F366:G366" si="138">F300</f>
        <v>214943.993567217</v>
      </c>
      <c r="G366" s="19">
        <f t="shared" si="138"/>
        <v>8.3132960896176691</v>
      </c>
      <c r="H366" s="18">
        <f t="shared" si="104"/>
        <v>1.6495032356043775E-3</v>
      </c>
      <c r="I366" s="6">
        <f t="shared" si="104"/>
        <v>1.18</v>
      </c>
      <c r="J366" s="6">
        <f t="shared" si="105"/>
        <v>295274.89988850313</v>
      </c>
      <c r="K366" s="18">
        <f t="shared" si="106"/>
        <v>0.15</v>
      </c>
      <c r="L366" s="35">
        <f>Data!BO36</f>
        <v>1.8937499999999999E-2</v>
      </c>
      <c r="Q366" s="21">
        <v>0</v>
      </c>
      <c r="R366" s="21">
        <v>0</v>
      </c>
      <c r="S366" s="21">
        <v>0</v>
      </c>
      <c r="T366" s="38">
        <v>0</v>
      </c>
    </row>
    <row r="367" spans="1:20" x14ac:dyDescent="0.25">
      <c r="A367" s="17" t="s">
        <v>278</v>
      </c>
      <c r="B367" s="8" t="s">
        <v>40</v>
      </c>
      <c r="C367" s="8" t="s">
        <v>64</v>
      </c>
      <c r="E367" s="8" t="str">
        <f t="shared" si="99"/>
        <v>FiFi-influencer.fifi</v>
      </c>
      <c r="F367" s="21">
        <f t="shared" ref="F367:G367" si="139">F301</f>
        <v>205737.99774799301</v>
      </c>
      <c r="G367" s="19">
        <f t="shared" si="139"/>
        <v>8.078181260819024</v>
      </c>
      <c r="H367" s="18">
        <f t="shared" si="104"/>
        <v>1.6495032356043775E-3</v>
      </c>
      <c r="I367" s="6">
        <f t="shared" si="104"/>
        <v>1.18</v>
      </c>
      <c r="J367" s="6">
        <f t="shared" si="105"/>
        <v>295274.89988850313</v>
      </c>
      <c r="K367" s="18">
        <f t="shared" si="106"/>
        <v>0.15</v>
      </c>
      <c r="L367" s="35">
        <f>Data!BO37</f>
        <v>1.8937499999999999E-2</v>
      </c>
      <c r="Q367" s="21">
        <v>0</v>
      </c>
      <c r="R367" s="21">
        <v>0</v>
      </c>
      <c r="S367" s="21">
        <v>0</v>
      </c>
      <c r="T367" s="38">
        <v>0</v>
      </c>
    </row>
    <row r="368" spans="1:20" x14ac:dyDescent="0.25">
      <c r="A368" s="17" t="s">
        <v>279</v>
      </c>
      <c r="B368" s="8" t="s">
        <v>40</v>
      </c>
      <c r="C368" s="8" t="s">
        <v>64</v>
      </c>
      <c r="E368" s="8" t="str">
        <f t="shared" si="99"/>
        <v>FiFi-influencer.fifi</v>
      </c>
      <c r="F368" s="21">
        <f t="shared" ref="F368:G368" si="140">F302</f>
        <v>436708.84697628801</v>
      </c>
      <c r="G368" s="19">
        <f t="shared" si="140"/>
        <v>6.0086222354126866</v>
      </c>
      <c r="H368" s="18">
        <f t="shared" si="104"/>
        <v>1.6495032356043775E-3</v>
      </c>
      <c r="I368" s="6">
        <f t="shared" si="104"/>
        <v>1.18</v>
      </c>
      <c r="J368" s="6">
        <f t="shared" si="105"/>
        <v>295274.89988850313</v>
      </c>
      <c r="K368" s="18">
        <f t="shared" si="106"/>
        <v>0.15</v>
      </c>
      <c r="L368" s="35">
        <f>Data!BO38</f>
        <v>1.7990625E-2</v>
      </c>
      <c r="Q368" s="21">
        <v>0</v>
      </c>
      <c r="R368" s="21">
        <v>0</v>
      </c>
      <c r="S368" s="21">
        <v>0</v>
      </c>
      <c r="T368" s="38">
        <v>0</v>
      </c>
    </row>
    <row r="369" spans="1:20" x14ac:dyDescent="0.25">
      <c r="A369" s="17" t="s">
        <v>280</v>
      </c>
      <c r="B369" s="8" t="s">
        <v>40</v>
      </c>
      <c r="C369" s="8" t="s">
        <v>64</v>
      </c>
      <c r="E369" s="8" t="str">
        <f t="shared" si="99"/>
        <v>FiFi-influencer.fifi</v>
      </c>
      <c r="F369" s="21">
        <f t="shared" ref="F369:G369" si="141">F303</f>
        <v>253284.44575174601</v>
      </c>
      <c r="G369" s="19">
        <f t="shared" si="141"/>
        <v>7.1299227048638949</v>
      </c>
      <c r="H369" s="18">
        <f t="shared" si="104"/>
        <v>1.6495032356043775E-3</v>
      </c>
      <c r="I369" s="6">
        <f t="shared" si="104"/>
        <v>1.18</v>
      </c>
      <c r="J369" s="6">
        <f t="shared" si="105"/>
        <v>295274.89988850313</v>
      </c>
      <c r="K369" s="18">
        <f t="shared" si="106"/>
        <v>0.15</v>
      </c>
      <c r="L369" s="35">
        <f>Data!BO39</f>
        <v>1.7990625E-2</v>
      </c>
      <c r="Q369" s="21">
        <v>0</v>
      </c>
      <c r="R369" s="21">
        <v>0</v>
      </c>
      <c r="S369" s="21">
        <v>0</v>
      </c>
      <c r="T369" s="38">
        <v>0</v>
      </c>
    </row>
    <row r="370" spans="1:20" x14ac:dyDescent="0.25">
      <c r="A370" s="17" t="s">
        <v>281</v>
      </c>
      <c r="B370" s="8" t="s">
        <v>40</v>
      </c>
      <c r="C370" s="8" t="s">
        <v>64</v>
      </c>
      <c r="E370" s="8" t="str">
        <f t="shared" si="99"/>
        <v>FiFi-influencer.fifi</v>
      </c>
      <c r="F370" s="21">
        <f t="shared" ref="F370:G370" si="142">F304</f>
        <v>201747.696799417</v>
      </c>
      <c r="G370" s="19">
        <f t="shared" si="142"/>
        <v>8.2743415496816937</v>
      </c>
      <c r="H370" s="18">
        <f t="shared" si="104"/>
        <v>1.6495032356043775E-3</v>
      </c>
      <c r="I370" s="6">
        <f t="shared" si="104"/>
        <v>1.18</v>
      </c>
      <c r="J370" s="6">
        <f t="shared" si="105"/>
        <v>295274.89988850313</v>
      </c>
      <c r="K370" s="18">
        <f t="shared" si="106"/>
        <v>0.15</v>
      </c>
      <c r="L370" s="35">
        <f>Data!BO40</f>
        <v>1.7990625E-2</v>
      </c>
      <c r="Q370" s="21">
        <v>0</v>
      </c>
      <c r="R370" s="21">
        <v>0</v>
      </c>
      <c r="S370" s="21">
        <v>0</v>
      </c>
      <c r="T370" s="38">
        <v>0</v>
      </c>
    </row>
    <row r="371" spans="1:20" x14ac:dyDescent="0.25">
      <c r="A371" s="17" t="s">
        <v>282</v>
      </c>
      <c r="B371" s="8" t="s">
        <v>40</v>
      </c>
      <c r="C371" s="8" t="s">
        <v>64</v>
      </c>
      <c r="E371" s="8" t="str">
        <f t="shared" si="99"/>
        <v>FiFi-influencer.fifi</v>
      </c>
      <c r="F371" s="21">
        <f t="shared" ref="F371:G371" si="143">F305</f>
        <v>320149.29401431349</v>
      </c>
      <c r="G371" s="19">
        <f t="shared" si="143"/>
        <v>6.8001837755390948</v>
      </c>
      <c r="H371" s="18">
        <f t="shared" si="104"/>
        <v>1.6495032356043775E-3</v>
      </c>
      <c r="I371" s="6">
        <f t="shared" si="104"/>
        <v>1.18</v>
      </c>
      <c r="J371" s="6">
        <f t="shared" si="105"/>
        <v>295274.89988850313</v>
      </c>
      <c r="K371" s="18">
        <f t="shared" si="106"/>
        <v>0.15</v>
      </c>
      <c r="L371" s="35">
        <f>Data!BO41</f>
        <v>1.7990625E-2</v>
      </c>
      <c r="Q371" s="21">
        <v>0</v>
      </c>
      <c r="R371" s="21">
        <v>0</v>
      </c>
      <c r="S371" s="21">
        <v>0</v>
      </c>
      <c r="T371" s="38">
        <v>0</v>
      </c>
    </row>
    <row r="372" spans="1:20" x14ac:dyDescent="0.25">
      <c r="A372" s="17" t="s">
        <v>283</v>
      </c>
      <c r="B372" s="8" t="s">
        <v>40</v>
      </c>
      <c r="C372" s="8" t="s">
        <v>64</v>
      </c>
      <c r="E372" s="8" t="str">
        <f t="shared" si="99"/>
        <v>FiFi-influencer.fifi</v>
      </c>
      <c r="F372" s="21">
        <f t="shared" ref="F372:G372" si="144">F306</f>
        <v>391341.29065537348</v>
      </c>
      <c r="G372" s="19">
        <f t="shared" si="144"/>
        <v>6.2266027992457467</v>
      </c>
      <c r="H372" s="18">
        <f t="shared" si="104"/>
        <v>1.6495032356043775E-3</v>
      </c>
      <c r="I372" s="6">
        <f t="shared" si="104"/>
        <v>1.18</v>
      </c>
      <c r="J372" s="6">
        <f t="shared" si="105"/>
        <v>295274.89988850313</v>
      </c>
      <c r="K372" s="18">
        <f t="shared" si="106"/>
        <v>0.15</v>
      </c>
      <c r="L372" s="35">
        <f>Data!BO42</f>
        <v>1.6854374999999998E-2</v>
      </c>
      <c r="Q372" s="21">
        <v>0</v>
      </c>
      <c r="R372" s="21">
        <v>0</v>
      </c>
      <c r="S372" s="21">
        <v>0</v>
      </c>
      <c r="T372" s="38">
        <v>0</v>
      </c>
    </row>
    <row r="373" spans="1:20" x14ac:dyDescent="0.25">
      <c r="A373" s="17" t="s">
        <v>284</v>
      </c>
      <c r="B373" s="8" t="s">
        <v>40</v>
      </c>
      <c r="C373" s="8" t="s">
        <v>64</v>
      </c>
      <c r="E373" s="8" t="str">
        <f t="shared" si="99"/>
        <v>FiFi-influencer.fifi</v>
      </c>
      <c r="F373" s="21">
        <f t="shared" ref="F373:G373" si="145">F307</f>
        <v>230648.18602876749</v>
      </c>
      <c r="G373" s="19">
        <f t="shared" si="145"/>
        <v>7.6727442277060725</v>
      </c>
      <c r="H373" s="18">
        <f t="shared" si="104"/>
        <v>1.6495032356043775E-3</v>
      </c>
      <c r="I373" s="6">
        <f t="shared" si="104"/>
        <v>1.18</v>
      </c>
      <c r="J373" s="6">
        <f t="shared" si="105"/>
        <v>295274.89988850313</v>
      </c>
      <c r="K373" s="18">
        <f t="shared" si="106"/>
        <v>0.15</v>
      </c>
      <c r="L373" s="35">
        <f>Data!BO43</f>
        <v>1.6854374999999998E-2</v>
      </c>
      <c r="Q373" s="21">
        <v>0</v>
      </c>
      <c r="R373" s="21">
        <v>0</v>
      </c>
      <c r="S373" s="21">
        <v>0</v>
      </c>
      <c r="T373" s="38">
        <v>0</v>
      </c>
    </row>
    <row r="374" spans="1:20" x14ac:dyDescent="0.25">
      <c r="A374" s="17" t="s">
        <v>285</v>
      </c>
      <c r="B374" s="8" t="s">
        <v>40</v>
      </c>
      <c r="C374" s="8" t="s">
        <v>64</v>
      </c>
      <c r="E374" s="8" t="str">
        <f t="shared" si="99"/>
        <v>FiFi-influencer.fifi</v>
      </c>
      <c r="F374" s="21">
        <f t="shared" ref="F374:G374" si="146">F308</f>
        <v>255011.21194764899</v>
      </c>
      <c r="G374" s="19">
        <f t="shared" si="146"/>
        <v>7.3396787033818205</v>
      </c>
      <c r="H374" s="18">
        <f t="shared" si="104"/>
        <v>1.6495032356043775E-3</v>
      </c>
      <c r="I374" s="6">
        <f t="shared" si="104"/>
        <v>1.18</v>
      </c>
      <c r="J374" s="6">
        <f t="shared" si="105"/>
        <v>295274.89988850313</v>
      </c>
      <c r="K374" s="18">
        <f t="shared" si="106"/>
        <v>0.15</v>
      </c>
      <c r="L374" s="35">
        <f>Data!BO44</f>
        <v>1.6854374999999998E-2</v>
      </c>
      <c r="Q374" s="21">
        <v>0</v>
      </c>
      <c r="R374" s="21">
        <v>0</v>
      </c>
      <c r="S374" s="21">
        <v>0</v>
      </c>
      <c r="T374" s="38">
        <v>0</v>
      </c>
    </row>
    <row r="375" spans="1:20" x14ac:dyDescent="0.25">
      <c r="A375" s="17" t="s">
        <v>286</v>
      </c>
      <c r="B375" s="8" t="s">
        <v>40</v>
      </c>
      <c r="C375" s="8" t="s">
        <v>64</v>
      </c>
      <c r="E375" s="8" t="str">
        <f t="shared" si="99"/>
        <v>FiFi-influencer.fifi</v>
      </c>
      <c r="F375" s="21">
        <f t="shared" ref="F375:G375" si="147">F309</f>
        <v>290283.21400129853</v>
      </c>
      <c r="G375" s="19">
        <f t="shared" si="147"/>
        <v>6.8519846037487664</v>
      </c>
      <c r="H375" s="18">
        <f t="shared" si="104"/>
        <v>1.6495032356043775E-3</v>
      </c>
      <c r="I375" s="6">
        <f t="shared" si="104"/>
        <v>1.18</v>
      </c>
      <c r="J375" s="6">
        <f t="shared" si="105"/>
        <v>295274.89988850313</v>
      </c>
      <c r="K375" s="18">
        <f t="shared" si="106"/>
        <v>0.15</v>
      </c>
      <c r="L375" s="35">
        <f>Data!BO45</f>
        <v>1.6854374999999998E-2</v>
      </c>
      <c r="Q375" s="21">
        <v>0</v>
      </c>
      <c r="R375" s="21">
        <v>0</v>
      </c>
      <c r="S375" s="21">
        <v>0</v>
      </c>
      <c r="T375" s="38">
        <v>0</v>
      </c>
    </row>
    <row r="376" spans="1:20" x14ac:dyDescent="0.25">
      <c r="A376" s="17" t="s">
        <v>287</v>
      </c>
      <c r="B376" s="8" t="s">
        <v>40</v>
      </c>
      <c r="C376" s="8" t="s">
        <v>64</v>
      </c>
      <c r="E376" s="8" t="str">
        <f t="shared" si="99"/>
        <v>FiFi-influencer.fifi</v>
      </c>
      <c r="F376" s="21">
        <f t="shared" ref="F376:G376" si="148">F310</f>
        <v>329127.09109349351</v>
      </c>
      <c r="G376" s="19">
        <f t="shared" si="148"/>
        <v>6.6607284125131931</v>
      </c>
      <c r="H376" s="18">
        <f t="shared" si="104"/>
        <v>1.6495032356043775E-3</v>
      </c>
      <c r="I376" s="6">
        <f t="shared" si="104"/>
        <v>1.18</v>
      </c>
      <c r="J376" s="6">
        <f t="shared" si="105"/>
        <v>295274.89988850313</v>
      </c>
      <c r="K376" s="18">
        <f t="shared" si="106"/>
        <v>0.15</v>
      </c>
      <c r="L376" s="35">
        <f>Data!BO46</f>
        <v>1.9695000000000001E-2</v>
      </c>
      <c r="Q376" s="21">
        <v>0</v>
      </c>
      <c r="R376" s="21">
        <v>0</v>
      </c>
      <c r="S376" s="21">
        <v>0</v>
      </c>
      <c r="T376" s="38">
        <v>0</v>
      </c>
    </row>
    <row r="377" spans="1:20" x14ac:dyDescent="0.25">
      <c r="A377" s="17" t="s">
        <v>288</v>
      </c>
      <c r="B377" s="8" t="s">
        <v>40</v>
      </c>
      <c r="C377" s="8" t="s">
        <v>64</v>
      </c>
      <c r="E377" s="8" t="str">
        <f t="shared" si="99"/>
        <v>FiFi-influencer.fifi</v>
      </c>
      <c r="F377" s="21">
        <f t="shared" ref="F377:G377" si="149">F311</f>
        <v>290379.33513653348</v>
      </c>
      <c r="G377" s="19">
        <f t="shared" si="149"/>
        <v>6.8891115045051432</v>
      </c>
      <c r="H377" s="18">
        <f t="shared" si="104"/>
        <v>1.6495032356043775E-3</v>
      </c>
      <c r="I377" s="6">
        <f t="shared" si="104"/>
        <v>1.18</v>
      </c>
      <c r="J377" s="6">
        <f t="shared" si="105"/>
        <v>295274.89988850313</v>
      </c>
      <c r="K377" s="18">
        <f t="shared" si="106"/>
        <v>0.15</v>
      </c>
      <c r="L377" s="35">
        <f>Data!BO47</f>
        <v>1.9695000000000001E-2</v>
      </c>
      <c r="Q377" s="21">
        <v>0</v>
      </c>
      <c r="R377" s="21">
        <v>0</v>
      </c>
      <c r="S377" s="21">
        <v>0</v>
      </c>
      <c r="T377" s="38">
        <v>0</v>
      </c>
    </row>
    <row r="378" spans="1:20" x14ac:dyDescent="0.25">
      <c r="A378" s="17" t="s">
        <v>289</v>
      </c>
      <c r="B378" s="8" t="s">
        <v>40</v>
      </c>
      <c r="C378" s="8" t="s">
        <v>64</v>
      </c>
      <c r="E378" s="8" t="str">
        <f t="shared" si="99"/>
        <v>FiFi-influencer.fifi</v>
      </c>
      <c r="F378" s="21">
        <f t="shared" ref="F378:G378" si="150">F312</f>
        <v>328074.70488976047</v>
      </c>
      <c r="G378" s="19">
        <f t="shared" si="150"/>
        <v>6.6769335668378105</v>
      </c>
      <c r="H378" s="18">
        <f t="shared" si="104"/>
        <v>1.6495032356043775E-3</v>
      </c>
      <c r="I378" s="6">
        <f t="shared" si="104"/>
        <v>1.18</v>
      </c>
      <c r="J378" s="6">
        <f t="shared" si="105"/>
        <v>295274.89988850313</v>
      </c>
      <c r="K378" s="18">
        <f t="shared" si="106"/>
        <v>0.15</v>
      </c>
      <c r="L378" s="35">
        <f>Data!BO48</f>
        <v>1.9695000000000001E-2</v>
      </c>
      <c r="Q378" s="21">
        <v>0</v>
      </c>
      <c r="R378" s="21">
        <v>0</v>
      </c>
      <c r="S378" s="21">
        <v>0</v>
      </c>
      <c r="T378" s="38">
        <v>0</v>
      </c>
    </row>
    <row r="379" spans="1:20" x14ac:dyDescent="0.25">
      <c r="A379" s="17" t="s">
        <v>290</v>
      </c>
      <c r="B379" s="8" t="s">
        <v>40</v>
      </c>
      <c r="C379" s="8" t="s">
        <v>64</v>
      </c>
      <c r="E379" s="8" t="str">
        <f t="shared" si="99"/>
        <v>FiFi-influencer.fifi</v>
      </c>
      <c r="F379" s="21">
        <f t="shared" ref="F379:G379" si="151">F313</f>
        <v>287583.00118987449</v>
      </c>
      <c r="G379" s="19">
        <f t="shared" si="151"/>
        <v>7.111582871611037</v>
      </c>
      <c r="H379" s="18">
        <f t="shared" si="104"/>
        <v>1.6495032356043775E-3</v>
      </c>
      <c r="I379" s="6">
        <f t="shared" si="104"/>
        <v>1.18</v>
      </c>
      <c r="J379" s="6">
        <f t="shared" si="105"/>
        <v>295274.89988850313</v>
      </c>
      <c r="K379" s="18">
        <f t="shared" si="106"/>
        <v>0.15</v>
      </c>
      <c r="L379" s="35">
        <f>Data!BO49</f>
        <v>1.9695000000000001E-2</v>
      </c>
      <c r="Q379" s="21">
        <v>0</v>
      </c>
      <c r="R379" s="21">
        <v>0</v>
      </c>
      <c r="S379" s="21">
        <v>0</v>
      </c>
      <c r="T379" s="38">
        <v>0</v>
      </c>
    </row>
    <row r="380" spans="1:20" x14ac:dyDescent="0.25">
      <c r="A380" s="17" t="s">
        <v>291</v>
      </c>
      <c r="B380" s="8" t="s">
        <v>40</v>
      </c>
      <c r="C380" s="8" t="s">
        <v>64</v>
      </c>
      <c r="E380" s="8" t="str">
        <f t="shared" si="99"/>
        <v>FiFi-influencer.fifi</v>
      </c>
      <c r="F380" s="21">
        <f t="shared" ref="F380:G380" si="152">F314</f>
        <v>348609.08602096396</v>
      </c>
      <c r="G380" s="19">
        <f t="shared" si="152"/>
        <v>6.5637372420193243</v>
      </c>
      <c r="H380" s="18">
        <f t="shared" si="104"/>
        <v>1.6495032356043775E-3</v>
      </c>
      <c r="I380" s="6">
        <f t="shared" si="104"/>
        <v>1.18</v>
      </c>
      <c r="J380" s="6">
        <f t="shared" si="105"/>
        <v>295274.89988850313</v>
      </c>
      <c r="K380" s="18">
        <f t="shared" si="106"/>
        <v>0.15</v>
      </c>
      <c r="L380" s="35">
        <f>Data!BO50</f>
        <v>1.9695000000000001E-2</v>
      </c>
      <c r="Q380" s="21">
        <v>0</v>
      </c>
      <c r="R380" s="21">
        <v>0</v>
      </c>
      <c r="S380" s="21">
        <v>0</v>
      </c>
      <c r="T380" s="38">
        <v>0</v>
      </c>
    </row>
    <row r="381" spans="1:20" x14ac:dyDescent="0.25">
      <c r="A381" s="17" t="s">
        <v>292</v>
      </c>
      <c r="B381" s="8" t="s">
        <v>40</v>
      </c>
      <c r="C381" s="8" t="s">
        <v>64</v>
      </c>
      <c r="E381" s="8" t="str">
        <f t="shared" si="99"/>
        <v>FiFi-influencer.fifi</v>
      </c>
      <c r="F381" s="21">
        <f t="shared" ref="F381:G381" si="153">F315</f>
        <v>241297.1653229885</v>
      </c>
      <c r="G381" s="19">
        <f t="shared" si="153"/>
        <v>7.6437660299865655</v>
      </c>
      <c r="H381" s="18">
        <f t="shared" si="104"/>
        <v>1.6495032356043775E-3</v>
      </c>
      <c r="I381" s="6">
        <f t="shared" si="104"/>
        <v>1.18</v>
      </c>
      <c r="J381" s="6">
        <f t="shared" si="105"/>
        <v>295274.89988850313</v>
      </c>
      <c r="K381" s="18">
        <f t="shared" si="106"/>
        <v>0.15</v>
      </c>
      <c r="L381" s="35">
        <f>Data!BO51</f>
        <v>2.0641875000000001E-2</v>
      </c>
      <c r="Q381" s="21">
        <v>0</v>
      </c>
      <c r="R381" s="21">
        <v>0</v>
      </c>
      <c r="S381" s="21">
        <v>0</v>
      </c>
      <c r="T381" s="38">
        <v>0</v>
      </c>
    </row>
    <row r="382" spans="1:20" x14ac:dyDescent="0.25">
      <c r="A382" s="17" t="s">
        <v>293</v>
      </c>
      <c r="B382" s="8" t="s">
        <v>40</v>
      </c>
      <c r="C382" s="8" t="s">
        <v>64</v>
      </c>
      <c r="E382" s="8" t="str">
        <f t="shared" si="99"/>
        <v>FiFi-influencer.fifi</v>
      </c>
      <c r="F382" s="21">
        <f t="shared" ref="F382:G382" si="154">F316</f>
        <v>285302.18935091398</v>
      </c>
      <c r="G382" s="19">
        <f t="shared" si="154"/>
        <v>7.1103422436825836</v>
      </c>
      <c r="H382" s="18">
        <f t="shared" si="104"/>
        <v>1.6495032356043775E-3</v>
      </c>
      <c r="I382" s="6">
        <f t="shared" si="104"/>
        <v>1.18</v>
      </c>
      <c r="J382" s="6">
        <f t="shared" si="105"/>
        <v>295274.89988850313</v>
      </c>
      <c r="K382" s="18">
        <f t="shared" si="106"/>
        <v>0.15</v>
      </c>
      <c r="L382" s="35">
        <f>Data!BO52</f>
        <v>2.0641875000000001E-2</v>
      </c>
      <c r="Q382" s="21">
        <v>0</v>
      </c>
      <c r="R382" s="21">
        <v>0</v>
      </c>
      <c r="S382" s="21">
        <v>0</v>
      </c>
      <c r="T382" s="38">
        <v>0</v>
      </c>
    </row>
    <row r="383" spans="1:20" x14ac:dyDescent="0.25">
      <c r="A383" s="17" t="s">
        <v>294</v>
      </c>
      <c r="B383" s="8" t="s">
        <v>40</v>
      </c>
      <c r="C383" s="8" t="s">
        <v>64</v>
      </c>
      <c r="E383" s="8" t="str">
        <f t="shared" si="99"/>
        <v>FiFi-influencer.fifi</v>
      </c>
      <c r="F383" s="21">
        <f t="shared" ref="F383:G383" si="155">F317</f>
        <v>415829.06386048801</v>
      </c>
      <c r="G383" s="19">
        <f t="shared" si="155"/>
        <v>6.129014958880469</v>
      </c>
      <c r="H383" s="18">
        <f t="shared" si="104"/>
        <v>1.6495032356043775E-3</v>
      </c>
      <c r="I383" s="6">
        <f t="shared" si="104"/>
        <v>1.18</v>
      </c>
      <c r="J383" s="6">
        <f t="shared" si="105"/>
        <v>295274.89988850313</v>
      </c>
      <c r="K383" s="18">
        <f t="shared" si="106"/>
        <v>0.15</v>
      </c>
      <c r="L383" s="35">
        <f>Data!BO53</f>
        <v>2.0641875000000001E-2</v>
      </c>
      <c r="Q383" s="21">
        <v>0</v>
      </c>
      <c r="R383" s="21">
        <v>0</v>
      </c>
      <c r="S383" s="21">
        <v>0</v>
      </c>
      <c r="T383" s="38">
        <v>0</v>
      </c>
    </row>
    <row r="384" spans="1:20" x14ac:dyDescent="0.25">
      <c r="A384" s="17" t="s">
        <v>295</v>
      </c>
      <c r="B384" s="8" t="s">
        <v>40</v>
      </c>
      <c r="C384" s="8" t="s">
        <v>64</v>
      </c>
      <c r="E384" s="8" t="str">
        <f t="shared" si="99"/>
        <v>FiFi-influencer.fifi</v>
      </c>
      <c r="F384" s="21">
        <f t="shared" ref="F384:G384" si="156">F318</f>
        <v>393432.46859552251</v>
      </c>
      <c r="G384" s="19">
        <f t="shared" si="156"/>
        <v>6.2941960634324765</v>
      </c>
      <c r="H384" s="18">
        <f t="shared" si="104"/>
        <v>1.6495032356043775E-3</v>
      </c>
      <c r="I384" s="6">
        <f t="shared" si="104"/>
        <v>1.18</v>
      </c>
      <c r="J384" s="6">
        <f t="shared" si="105"/>
        <v>295274.89988850313</v>
      </c>
      <c r="K384" s="18">
        <f t="shared" si="106"/>
        <v>0.15</v>
      </c>
      <c r="L384" s="35">
        <f>Data!BO54</f>
        <v>2.0641875000000001E-2</v>
      </c>
      <c r="Q384" s="21">
        <v>0</v>
      </c>
      <c r="R384" s="21">
        <v>0</v>
      </c>
      <c r="S384" s="21">
        <v>0</v>
      </c>
      <c r="T384" s="38">
        <v>0</v>
      </c>
    </row>
    <row r="385" spans="1:20" x14ac:dyDescent="0.25">
      <c r="A385" s="17" t="s">
        <v>296</v>
      </c>
      <c r="B385" s="8" t="s">
        <v>40</v>
      </c>
      <c r="C385" s="8" t="s">
        <v>64</v>
      </c>
      <c r="E385" s="8" t="str">
        <f t="shared" si="99"/>
        <v>FiFi-influencer.fifi</v>
      </c>
      <c r="F385" s="21">
        <f t="shared" ref="F385:G385" si="157">F319</f>
        <v>228081.015200244</v>
      </c>
      <c r="G385" s="19">
        <f t="shared" si="157"/>
        <v>7.9971814637423746</v>
      </c>
      <c r="H385" s="18">
        <f t="shared" si="104"/>
        <v>1.6495032356043775E-3</v>
      </c>
      <c r="I385" s="6">
        <f t="shared" si="104"/>
        <v>1.18</v>
      </c>
      <c r="J385" s="6">
        <f t="shared" si="105"/>
        <v>295274.89988850313</v>
      </c>
      <c r="K385" s="18">
        <f t="shared" si="106"/>
        <v>0.15</v>
      </c>
      <c r="L385" s="35">
        <f>Data!BO55</f>
        <v>2.4429374999999996E-2</v>
      </c>
      <c r="Q385" s="21">
        <v>0</v>
      </c>
      <c r="R385" s="21">
        <v>0</v>
      </c>
      <c r="S385" s="21">
        <v>0</v>
      </c>
      <c r="T385" s="38">
        <v>0</v>
      </c>
    </row>
    <row r="386" spans="1:20" x14ac:dyDescent="0.25">
      <c r="A386" s="17" t="s">
        <v>297</v>
      </c>
      <c r="B386" s="8" t="s">
        <v>40</v>
      </c>
      <c r="C386" s="8" t="s">
        <v>64</v>
      </c>
      <c r="E386" s="8" t="str">
        <f t="shared" si="99"/>
        <v>FiFi-influencer.fifi</v>
      </c>
      <c r="F386" s="21">
        <f t="shared" ref="F386:G386" si="158">F320</f>
        <v>317634.99002545653</v>
      </c>
      <c r="G386" s="19">
        <f t="shared" si="158"/>
        <v>6.7548152855074779</v>
      </c>
      <c r="H386" s="18">
        <f t="shared" si="104"/>
        <v>1.6495032356043775E-3</v>
      </c>
      <c r="I386" s="6">
        <f t="shared" si="104"/>
        <v>1.18</v>
      </c>
      <c r="J386" s="6">
        <f t="shared" si="105"/>
        <v>295274.89988850313</v>
      </c>
      <c r="K386" s="18">
        <f t="shared" si="106"/>
        <v>0.15</v>
      </c>
      <c r="L386" s="35">
        <f>Data!BO56</f>
        <v>2.4429374999999996E-2</v>
      </c>
      <c r="Q386" s="21">
        <v>0</v>
      </c>
      <c r="R386" s="21">
        <v>0</v>
      </c>
      <c r="S386" s="21">
        <v>0</v>
      </c>
      <c r="T386" s="38">
        <v>0</v>
      </c>
    </row>
    <row r="387" spans="1:20" x14ac:dyDescent="0.25">
      <c r="A387" s="17" t="s">
        <v>298</v>
      </c>
      <c r="B387" s="8" t="s">
        <v>40</v>
      </c>
      <c r="C387" s="8" t="s">
        <v>64</v>
      </c>
      <c r="E387" s="8" t="str">
        <f t="shared" si="99"/>
        <v>FiFi-influencer.fifi</v>
      </c>
      <c r="F387" s="21">
        <f t="shared" ref="F387:G387" si="159">F321</f>
        <v>322486.62248072354</v>
      </c>
      <c r="G387" s="19">
        <f t="shared" si="159"/>
        <v>6.9739033911176911</v>
      </c>
      <c r="H387" s="18">
        <f t="shared" si="104"/>
        <v>1.6495032356043775E-3</v>
      </c>
      <c r="I387" s="6">
        <f t="shared" si="104"/>
        <v>1.18</v>
      </c>
      <c r="J387" s="6">
        <f t="shared" si="105"/>
        <v>295274.89988850313</v>
      </c>
      <c r="K387" s="18">
        <f t="shared" si="106"/>
        <v>0.15</v>
      </c>
      <c r="L387" s="35">
        <f>Data!BO57</f>
        <v>2.4429374999999996E-2</v>
      </c>
      <c r="Q387" s="21">
        <v>0</v>
      </c>
      <c r="R387" s="21">
        <v>0</v>
      </c>
      <c r="S387" s="21">
        <v>0</v>
      </c>
      <c r="T387" s="38">
        <v>0</v>
      </c>
    </row>
    <row r="388" spans="1:20" x14ac:dyDescent="0.25">
      <c r="A388" s="17" t="s">
        <v>299</v>
      </c>
      <c r="B388" s="8" t="s">
        <v>40</v>
      </c>
      <c r="C388" s="8" t="s">
        <v>64</v>
      </c>
      <c r="E388" s="8" t="str">
        <f t="shared" si="99"/>
        <v>FiFi-influencer.fifi</v>
      </c>
      <c r="F388" s="21">
        <f t="shared" ref="F388:G388" si="160">F322</f>
        <v>401386.27962260752</v>
      </c>
      <c r="G388" s="19">
        <f t="shared" si="160"/>
        <v>6.2238891290728731</v>
      </c>
      <c r="H388" s="18">
        <f t="shared" si="104"/>
        <v>1.6495032356043775E-3</v>
      </c>
      <c r="I388" s="6">
        <f t="shared" si="104"/>
        <v>1.18</v>
      </c>
      <c r="J388" s="6">
        <f t="shared" si="105"/>
        <v>295274.89988850313</v>
      </c>
      <c r="K388" s="18">
        <f t="shared" si="106"/>
        <v>0.15</v>
      </c>
      <c r="L388" s="35">
        <f>Data!BO58</f>
        <v>2.4429374999999996E-2</v>
      </c>
      <c r="Q388" s="21">
        <v>0</v>
      </c>
      <c r="R388" s="21">
        <v>0</v>
      </c>
      <c r="S388" s="21">
        <v>0</v>
      </c>
      <c r="T388" s="38">
        <v>0</v>
      </c>
    </row>
    <row r="389" spans="1:20" x14ac:dyDescent="0.25">
      <c r="A389" s="17" t="s">
        <v>300</v>
      </c>
      <c r="B389" s="8" t="s">
        <v>40</v>
      </c>
      <c r="C389" s="8" t="s">
        <v>64</v>
      </c>
      <c r="E389" s="8" t="str">
        <f t="shared" si="99"/>
        <v>FiFi-influencer.fifi</v>
      </c>
      <c r="F389" s="21">
        <f t="shared" ref="F389:G389" si="161">F323</f>
        <v>309588.89609523199</v>
      </c>
      <c r="G389" s="19">
        <f t="shared" si="161"/>
        <v>6.9990429098927924</v>
      </c>
      <c r="H389" s="18">
        <f t="shared" si="104"/>
        <v>1.6495032356043775E-3</v>
      </c>
      <c r="I389" s="6">
        <f t="shared" si="104"/>
        <v>1.18</v>
      </c>
      <c r="J389" s="6">
        <f t="shared" si="105"/>
        <v>295274.89988850313</v>
      </c>
      <c r="K389" s="18">
        <f t="shared" si="106"/>
        <v>0.15</v>
      </c>
      <c r="L389" s="35">
        <f>Data!BO59</f>
        <v>2.1020624999999998E-2</v>
      </c>
      <c r="Q389" s="21">
        <v>0</v>
      </c>
      <c r="R389" s="21">
        <v>0</v>
      </c>
      <c r="S389" s="21">
        <v>0</v>
      </c>
      <c r="T389" s="38">
        <v>0</v>
      </c>
    </row>
    <row r="390" spans="1:20" x14ac:dyDescent="0.25">
      <c r="A390" s="17" t="s">
        <v>301</v>
      </c>
      <c r="B390" s="8" t="s">
        <v>40</v>
      </c>
      <c r="C390" s="8" t="s">
        <v>64</v>
      </c>
      <c r="E390" s="8" t="str">
        <f t="shared" si="99"/>
        <v>FiFi-influencer.fifi</v>
      </c>
      <c r="F390" s="21">
        <f t="shared" ref="F390:G390" si="162">F324</f>
        <v>309968.77520157403</v>
      </c>
      <c r="G390" s="19">
        <f t="shared" si="162"/>
        <v>6.9767010399881384</v>
      </c>
      <c r="H390" s="18">
        <f t="shared" si="104"/>
        <v>1.6495032356043775E-3</v>
      </c>
      <c r="I390" s="6">
        <f t="shared" si="104"/>
        <v>1.18</v>
      </c>
      <c r="J390" s="6">
        <f t="shared" si="105"/>
        <v>295274.89988850313</v>
      </c>
      <c r="K390" s="18">
        <f t="shared" si="106"/>
        <v>0.15</v>
      </c>
      <c r="L390" s="35">
        <f>Data!BO60</f>
        <v>2.1020624999999998E-2</v>
      </c>
      <c r="Q390" s="21">
        <v>0</v>
      </c>
      <c r="R390" s="21">
        <v>0</v>
      </c>
      <c r="S390" s="21">
        <v>0</v>
      </c>
      <c r="T390" s="38">
        <v>0</v>
      </c>
    </row>
    <row r="391" spans="1:20" x14ac:dyDescent="0.25">
      <c r="A391" s="17" t="s">
        <v>272</v>
      </c>
      <c r="B391" s="8" t="s">
        <v>40</v>
      </c>
      <c r="C391" s="8" t="s">
        <v>64</v>
      </c>
      <c r="E391" s="8" t="str">
        <f t="shared" si="99"/>
        <v>FiFi-influencer.fifi</v>
      </c>
      <c r="F391" s="21">
        <f t="shared" ref="F391:G391" si="163">F325</f>
        <v>454180.53004536044</v>
      </c>
      <c r="G391" s="19">
        <f t="shared" si="163"/>
        <v>6.0080329106190753</v>
      </c>
      <c r="H391" s="18">
        <f t="shared" si="104"/>
        <v>1.6495032356043775E-3</v>
      </c>
      <c r="I391" s="6">
        <f t="shared" si="104"/>
        <v>1.18</v>
      </c>
      <c r="J391" s="6">
        <f t="shared" si="105"/>
        <v>295274.89988850313</v>
      </c>
      <c r="K391" s="18">
        <f t="shared" si="106"/>
        <v>0.15</v>
      </c>
      <c r="L391" s="35">
        <f>Data!BO61</f>
        <v>2.1020624999999998E-2</v>
      </c>
      <c r="Q391" s="21">
        <v>0</v>
      </c>
      <c r="R391" s="21">
        <v>0</v>
      </c>
      <c r="S391" s="21">
        <v>0</v>
      </c>
      <c r="T391" s="38">
        <v>0</v>
      </c>
    </row>
    <row r="392" spans="1:20" x14ac:dyDescent="0.25">
      <c r="A392" s="17" t="s">
        <v>273</v>
      </c>
      <c r="B392" s="8" t="s">
        <v>40</v>
      </c>
      <c r="C392" s="8" t="s">
        <v>64</v>
      </c>
      <c r="E392" s="8" t="str">
        <f t="shared" si="99"/>
        <v>FiFi-influencer.fifi</v>
      </c>
      <c r="F392" s="21">
        <f t="shared" ref="F392:G392" si="164">F326</f>
        <v>455011.73547455797</v>
      </c>
      <c r="G392" s="19">
        <f t="shared" si="164"/>
        <v>6.0449284141776669</v>
      </c>
      <c r="H392" s="18">
        <f t="shared" si="104"/>
        <v>1.6495032356043775E-3</v>
      </c>
      <c r="I392" s="6">
        <f t="shared" si="104"/>
        <v>1.18</v>
      </c>
      <c r="J392" s="6">
        <f t="shared" si="105"/>
        <v>295274.89988850313</v>
      </c>
      <c r="K392" s="18">
        <f t="shared" si="106"/>
        <v>0.15</v>
      </c>
      <c r="L392" s="35">
        <f>Data!BO62</f>
        <v>2.1020624999999998E-2</v>
      </c>
      <c r="Q392" s="21">
        <v>0</v>
      </c>
      <c r="R392" s="21">
        <v>0</v>
      </c>
      <c r="S392" s="21">
        <v>0</v>
      </c>
      <c r="T392" s="38">
        <v>0</v>
      </c>
    </row>
    <row r="393" spans="1:20" x14ac:dyDescent="0.25">
      <c r="A393" s="17" t="s">
        <v>274</v>
      </c>
      <c r="B393" s="8" t="s">
        <v>40</v>
      </c>
      <c r="C393" s="8" t="s">
        <v>64</v>
      </c>
      <c r="E393" s="8" t="str">
        <f t="shared" si="99"/>
        <v>FiFi-influencer.fifi</v>
      </c>
      <c r="F393" s="21">
        <f t="shared" ref="F393:G393" si="165">F327</f>
        <v>290055.894256228</v>
      </c>
      <c r="G393" s="19">
        <f t="shared" si="165"/>
        <v>7.3475859223576458</v>
      </c>
      <c r="H393" s="18">
        <f t="shared" si="104"/>
        <v>1.6495032356043775E-3</v>
      </c>
      <c r="I393" s="6">
        <f t="shared" si="104"/>
        <v>1.18</v>
      </c>
      <c r="J393" s="6">
        <f t="shared" si="105"/>
        <v>295274.89988850313</v>
      </c>
      <c r="K393" s="18">
        <f t="shared" si="106"/>
        <v>0.15</v>
      </c>
      <c r="L393" s="35">
        <f>Data!BO63</f>
        <v>2.1020624999999998E-2</v>
      </c>
      <c r="Q393" s="21">
        <v>0</v>
      </c>
      <c r="R393" s="21">
        <v>0</v>
      </c>
      <c r="S393" s="21">
        <v>0</v>
      </c>
      <c r="T393" s="38">
        <v>0</v>
      </c>
    </row>
    <row r="394" spans="1:20" x14ac:dyDescent="0.25">
      <c r="A394" s="17" t="s">
        <v>275</v>
      </c>
      <c r="B394" s="8" t="s">
        <v>40</v>
      </c>
      <c r="C394" s="8" t="s">
        <v>64</v>
      </c>
      <c r="E394" s="8" t="str">
        <f t="shared" si="99"/>
        <v>FiFi-influencer.fifi</v>
      </c>
      <c r="F394" s="21">
        <f t="shared" ref="F394:G394" si="166">F328</f>
        <v>348451.97318493499</v>
      </c>
      <c r="G394" s="19">
        <f t="shared" si="166"/>
        <v>6.6816214516324974</v>
      </c>
      <c r="H394" s="18">
        <f t="shared" si="104"/>
        <v>1.6495032356043775E-3</v>
      </c>
      <c r="I394" s="6">
        <f t="shared" si="104"/>
        <v>1.18</v>
      </c>
      <c r="J394" s="6">
        <f t="shared" si="105"/>
        <v>295274.89988850313</v>
      </c>
      <c r="K394" s="18">
        <f t="shared" si="106"/>
        <v>0.15</v>
      </c>
      <c r="L394" s="35">
        <f>Data!BO64</f>
        <v>1.8369375E-2</v>
      </c>
      <c r="Q394" s="21">
        <v>0</v>
      </c>
      <c r="R394" s="21">
        <v>0</v>
      </c>
      <c r="S394" s="21">
        <v>0</v>
      </c>
      <c r="T394" s="38">
        <v>0</v>
      </c>
    </row>
    <row r="395" spans="1:20" x14ac:dyDescent="0.25">
      <c r="A395" s="17" t="s">
        <v>276</v>
      </c>
      <c r="B395" s="8" t="s">
        <v>40</v>
      </c>
      <c r="C395" s="8" t="s">
        <v>64</v>
      </c>
      <c r="E395" s="8" t="str">
        <f t="shared" si="99"/>
        <v>FiFi-influencer.fifi</v>
      </c>
      <c r="F395" s="21">
        <f t="shared" ref="F395:G395" si="167">F329</f>
        <v>427408.08445701201</v>
      </c>
      <c r="G395" s="19">
        <f t="shared" si="167"/>
        <v>6.1680815445545676</v>
      </c>
      <c r="H395" s="18">
        <f t="shared" si="104"/>
        <v>1.6495032356043775E-3</v>
      </c>
      <c r="I395" s="6">
        <f t="shared" si="104"/>
        <v>1.18</v>
      </c>
      <c r="J395" s="6">
        <f t="shared" si="105"/>
        <v>295274.89988850313</v>
      </c>
      <c r="K395" s="18">
        <f t="shared" si="106"/>
        <v>0.15</v>
      </c>
      <c r="L395" s="35">
        <f>Data!BO65</f>
        <v>1.8369375E-2</v>
      </c>
      <c r="Q395" s="21">
        <v>0</v>
      </c>
      <c r="R395" s="21">
        <v>0</v>
      </c>
      <c r="S395" s="21">
        <v>0</v>
      </c>
      <c r="T395" s="38">
        <v>0</v>
      </c>
    </row>
    <row r="396" spans="1:20" x14ac:dyDescent="0.25">
      <c r="A396" s="17" t="s">
        <v>277</v>
      </c>
      <c r="B396" s="8" t="s">
        <v>40</v>
      </c>
      <c r="C396" s="8" t="s">
        <v>64</v>
      </c>
      <c r="E396" s="8" t="str">
        <f t="shared" si="99"/>
        <v>FiFi-influencer.fifi</v>
      </c>
      <c r="F396" s="21">
        <f t="shared" ref="F396:G396" si="168">F330</f>
        <v>330189.49929959601</v>
      </c>
      <c r="G396" s="19">
        <f t="shared" si="168"/>
        <v>6.4579352380155601</v>
      </c>
      <c r="H396" s="18">
        <f t="shared" si="104"/>
        <v>1.6495032356043775E-3</v>
      </c>
      <c r="I396" s="6">
        <f t="shared" si="104"/>
        <v>1.18</v>
      </c>
      <c r="J396" s="6">
        <f t="shared" si="105"/>
        <v>295274.89988850313</v>
      </c>
      <c r="K396" s="18">
        <f t="shared" si="106"/>
        <v>0.15</v>
      </c>
      <c r="L396" s="35">
        <f>Data!BO66</f>
        <v>1.8369375E-2</v>
      </c>
      <c r="Q396" s="21">
        <v>0</v>
      </c>
      <c r="R396" s="21">
        <v>0</v>
      </c>
      <c r="S396" s="21">
        <v>0</v>
      </c>
      <c r="T396" s="38">
        <v>0</v>
      </c>
    </row>
    <row r="398" spans="1:20" x14ac:dyDescent="0.25">
      <c r="A398" s="16" t="s">
        <v>328</v>
      </c>
      <c r="B398" s="8" t="s">
        <v>40</v>
      </c>
      <c r="C398" s="8" t="s">
        <v>330</v>
      </c>
      <c r="E398" s="8" t="str">
        <f>IF(RIGHT(A398,3)="old","Initial",B398&amp;"-"&amp;C398)</f>
        <v>Initial</v>
      </c>
      <c r="F398" s="21">
        <f>F332</f>
        <v>393432.46859552251</v>
      </c>
      <c r="G398" s="19">
        <f>G332</f>
        <v>6.2941960634324765</v>
      </c>
      <c r="H398" s="25">
        <f>VLOOKUP(C398,parms,3,FALSE)</f>
        <v>4.2364184842433907E-3</v>
      </c>
      <c r="I398" s="42">
        <f>VLOOKUP(C398,parms,8,FALSE)</f>
        <v>2.04</v>
      </c>
      <c r="J398" s="27">
        <f>VLOOKUP(C398,parms,4,FALSE)</f>
        <v>3365376.811358091</v>
      </c>
      <c r="K398" s="25">
        <f>VLOOKUP(C398,parms,6,FALSE)</f>
        <v>0.15</v>
      </c>
      <c r="L398" s="35">
        <f>Data!BQ2</f>
        <v>3.1584228432180814E-3</v>
      </c>
      <c r="M398" s="39">
        <f>VLOOKUP(C398,Data!$CB$2:$EB$22,1+VALUE(MID(A398,6,2)),FALSE)</f>
        <v>0</v>
      </c>
      <c r="Q398" s="21">
        <v>0</v>
      </c>
      <c r="R398" s="21">
        <v>0</v>
      </c>
      <c r="S398" s="21">
        <v>0</v>
      </c>
      <c r="T398" s="38">
        <v>0</v>
      </c>
    </row>
    <row r="399" spans="1:20" x14ac:dyDescent="0.25">
      <c r="A399" s="16" t="s">
        <v>316</v>
      </c>
      <c r="B399" s="8" t="s">
        <v>40</v>
      </c>
      <c r="C399" s="8" t="s">
        <v>330</v>
      </c>
      <c r="E399" s="8" t="str">
        <f t="shared" ref="E399:E462" si="169">IF(RIGHT(A399,3)="old","Initial",B399&amp;"-"&amp;C399)</f>
        <v>Initial</v>
      </c>
      <c r="F399" s="21">
        <f>F333</f>
        <v>228081.015200244</v>
      </c>
      <c r="G399" s="19">
        <f>G333</f>
        <v>7.9971814637423746</v>
      </c>
      <c r="H399" s="18">
        <f t="shared" ref="H399" si="170">H398</f>
        <v>4.2364184842433907E-3</v>
      </c>
      <c r="I399" s="6">
        <f>I398</f>
        <v>2.04</v>
      </c>
      <c r="J399" s="6">
        <f t="shared" ref="J399" si="171">J398</f>
        <v>3365376.811358091</v>
      </c>
      <c r="K399" s="18">
        <f t="shared" ref="K399" si="172">K398</f>
        <v>0.15</v>
      </c>
      <c r="L399" s="35">
        <f>Data!BQ3</f>
        <v>3.7379499704140603E-3</v>
      </c>
      <c r="M399" s="39">
        <f>VLOOKUP(C399,Data!$CB$2:$EB$22,1+VALUE(MID(A399,6,2)),FALSE)</f>
        <v>0</v>
      </c>
      <c r="Q399" s="21">
        <v>0</v>
      </c>
      <c r="R399" s="21">
        <v>0</v>
      </c>
      <c r="S399" s="21">
        <v>0</v>
      </c>
      <c r="T399" s="38">
        <v>0</v>
      </c>
    </row>
    <row r="400" spans="1:20" x14ac:dyDescent="0.25">
      <c r="A400" s="16" t="s">
        <v>317</v>
      </c>
      <c r="B400" s="8" t="s">
        <v>40</v>
      </c>
      <c r="C400" s="8" t="s">
        <v>330</v>
      </c>
      <c r="E400" s="8" t="str">
        <f t="shared" si="169"/>
        <v>Initial</v>
      </c>
      <c r="F400" s="21">
        <f t="shared" ref="F400:G400" si="173">F334</f>
        <v>317634.99002545653</v>
      </c>
      <c r="G400" s="19">
        <f t="shared" si="173"/>
        <v>6.7548152855074779</v>
      </c>
      <c r="H400" s="18">
        <f t="shared" ref="H400:I462" si="174">H399</f>
        <v>4.2364184842433907E-3</v>
      </c>
      <c r="I400" s="6">
        <f t="shared" si="174"/>
        <v>2.04</v>
      </c>
      <c r="J400" s="6">
        <f t="shared" ref="J400:J462" si="175">J399</f>
        <v>3365376.811358091</v>
      </c>
      <c r="K400" s="18">
        <f t="shared" ref="K400:K462" si="176">K399</f>
        <v>0.15</v>
      </c>
      <c r="L400" s="35">
        <f>Data!BQ4</f>
        <v>3.7379499704140603E-3</v>
      </c>
      <c r="M400" s="39">
        <f>VLOOKUP(C400,Data!$CB$2:$EB$22,1+VALUE(MID(A400,6,2)),FALSE)</f>
        <v>0</v>
      </c>
      <c r="Q400" s="21">
        <v>0</v>
      </c>
      <c r="R400" s="21">
        <v>0</v>
      </c>
      <c r="S400" s="21">
        <v>0</v>
      </c>
      <c r="T400" s="38">
        <v>0</v>
      </c>
    </row>
    <row r="401" spans="1:20" x14ac:dyDescent="0.25">
      <c r="A401" s="16" t="s">
        <v>318</v>
      </c>
      <c r="B401" s="8" t="s">
        <v>40</v>
      </c>
      <c r="C401" s="8" t="s">
        <v>330</v>
      </c>
      <c r="E401" s="8" t="str">
        <f t="shared" si="169"/>
        <v>Initial</v>
      </c>
      <c r="F401" s="21">
        <f t="shared" ref="F401:G401" si="177">F335</f>
        <v>322486.62248072354</v>
      </c>
      <c r="G401" s="19">
        <f t="shared" si="177"/>
        <v>6.9739033911176911</v>
      </c>
      <c r="H401" s="18">
        <f t="shared" si="174"/>
        <v>4.2364184842433907E-3</v>
      </c>
      <c r="I401" s="6">
        <f t="shared" si="174"/>
        <v>2.04</v>
      </c>
      <c r="J401" s="6">
        <f t="shared" si="175"/>
        <v>3365376.811358091</v>
      </c>
      <c r="K401" s="18">
        <f t="shared" si="176"/>
        <v>0.15</v>
      </c>
      <c r="L401" s="35">
        <f>Data!BQ5</f>
        <v>3.7379499704140603E-3</v>
      </c>
      <c r="M401" s="39">
        <f>VLOOKUP(C401,Data!$CB$2:$EB$22,1+VALUE(MID(A401,6,2)),FALSE)</f>
        <v>0</v>
      </c>
      <c r="Q401" s="21">
        <v>0</v>
      </c>
      <c r="R401" s="21">
        <v>0</v>
      </c>
      <c r="S401" s="21">
        <v>0</v>
      </c>
      <c r="T401" s="38">
        <v>0</v>
      </c>
    </row>
    <row r="402" spans="1:20" x14ac:dyDescent="0.25">
      <c r="A402" s="16" t="s">
        <v>319</v>
      </c>
      <c r="B402" s="8" t="s">
        <v>40</v>
      </c>
      <c r="C402" s="8" t="s">
        <v>330</v>
      </c>
      <c r="E402" s="8" t="str">
        <f t="shared" si="169"/>
        <v>Initial</v>
      </c>
      <c r="F402" s="21">
        <f t="shared" ref="F402:G402" si="178">F336</f>
        <v>401386.27962260752</v>
      </c>
      <c r="G402" s="19">
        <f t="shared" si="178"/>
        <v>6.2238891290728731</v>
      </c>
      <c r="H402" s="18">
        <f t="shared" si="174"/>
        <v>4.2364184842433907E-3</v>
      </c>
      <c r="I402" s="6">
        <f t="shared" si="174"/>
        <v>2.04</v>
      </c>
      <c r="J402" s="6">
        <f t="shared" si="175"/>
        <v>3365376.811358091</v>
      </c>
      <c r="K402" s="18">
        <f t="shared" si="176"/>
        <v>0.15</v>
      </c>
      <c r="L402" s="35">
        <f>Data!BQ6</f>
        <v>3.7379499704140603E-3</v>
      </c>
      <c r="M402" s="39">
        <f>VLOOKUP(C402,Data!$CB$2:$EB$22,1+VALUE(MID(A402,6,2)),FALSE)</f>
        <v>0</v>
      </c>
      <c r="Q402" s="21">
        <v>0</v>
      </c>
      <c r="R402" s="21">
        <v>0</v>
      </c>
      <c r="S402" s="21">
        <v>0</v>
      </c>
      <c r="T402" s="38">
        <v>0</v>
      </c>
    </row>
    <row r="403" spans="1:20" x14ac:dyDescent="0.25">
      <c r="A403" s="16" t="s">
        <v>320</v>
      </c>
      <c r="B403" s="8" t="s">
        <v>40</v>
      </c>
      <c r="C403" s="8" t="s">
        <v>330</v>
      </c>
      <c r="E403" s="8" t="str">
        <f t="shared" si="169"/>
        <v>Initial</v>
      </c>
      <c r="F403" s="21">
        <f t="shared" ref="F403:G403" si="179">F337</f>
        <v>309588.89609523199</v>
      </c>
      <c r="G403" s="19">
        <f t="shared" si="179"/>
        <v>6.9990429098927924</v>
      </c>
      <c r="H403" s="18">
        <f t="shared" si="174"/>
        <v>4.2364184842433907E-3</v>
      </c>
      <c r="I403" s="6">
        <f t="shared" si="174"/>
        <v>2.04</v>
      </c>
      <c r="J403" s="6">
        <f t="shared" si="175"/>
        <v>3365376.811358091</v>
      </c>
      <c r="K403" s="18">
        <f t="shared" si="176"/>
        <v>0.15</v>
      </c>
      <c r="L403" s="35">
        <f>Data!BQ7</f>
        <v>3.2163755559376796E-3</v>
      </c>
      <c r="M403" s="39">
        <f>VLOOKUP(C403,Data!$CB$2:$EB$22,1+VALUE(MID(A403,6,2)),FALSE)</f>
        <v>0</v>
      </c>
      <c r="Q403" s="21">
        <v>0</v>
      </c>
      <c r="R403" s="21">
        <v>0</v>
      </c>
      <c r="S403" s="21">
        <v>0</v>
      </c>
      <c r="T403" s="38">
        <v>0</v>
      </c>
    </row>
    <row r="404" spans="1:20" x14ac:dyDescent="0.25">
      <c r="A404" s="16" t="s">
        <v>321</v>
      </c>
      <c r="B404" s="8" t="s">
        <v>40</v>
      </c>
      <c r="C404" s="8" t="s">
        <v>330</v>
      </c>
      <c r="E404" s="8" t="str">
        <f t="shared" si="169"/>
        <v>Initial</v>
      </c>
      <c r="F404" s="21">
        <f t="shared" ref="F404:G404" si="180">F338</f>
        <v>309968.77520157403</v>
      </c>
      <c r="G404" s="19">
        <f t="shared" si="180"/>
        <v>6.9767010399881384</v>
      </c>
      <c r="H404" s="18">
        <f t="shared" si="174"/>
        <v>4.2364184842433907E-3</v>
      </c>
      <c r="I404" s="6">
        <f t="shared" si="174"/>
        <v>2.04</v>
      </c>
      <c r="J404" s="6">
        <f t="shared" si="175"/>
        <v>3365376.811358091</v>
      </c>
      <c r="K404" s="18">
        <f t="shared" si="176"/>
        <v>0.15</v>
      </c>
      <c r="L404" s="35">
        <f>Data!BQ8</f>
        <v>3.2163755559376796E-3</v>
      </c>
      <c r="M404" s="39">
        <f>VLOOKUP(C404,Data!$CB$2:$EB$22,1+VALUE(MID(A404,6,2)),FALSE)</f>
        <v>0</v>
      </c>
      <c r="Q404" s="21">
        <v>0</v>
      </c>
      <c r="R404" s="21">
        <v>0</v>
      </c>
      <c r="S404" s="21">
        <v>0</v>
      </c>
      <c r="T404" s="38">
        <v>0</v>
      </c>
    </row>
    <row r="405" spans="1:20" x14ac:dyDescent="0.25">
      <c r="A405" s="16" t="s">
        <v>322</v>
      </c>
      <c r="B405" s="8" t="s">
        <v>40</v>
      </c>
      <c r="C405" s="8" t="s">
        <v>330</v>
      </c>
      <c r="E405" s="8" t="str">
        <f t="shared" si="169"/>
        <v>Initial</v>
      </c>
      <c r="F405" s="21">
        <f t="shared" ref="F405:G405" si="181">F339</f>
        <v>454180.53004536044</v>
      </c>
      <c r="G405" s="19">
        <f t="shared" si="181"/>
        <v>6.0080329106190753</v>
      </c>
      <c r="H405" s="18">
        <f t="shared" si="174"/>
        <v>4.2364184842433907E-3</v>
      </c>
      <c r="I405" s="6">
        <f t="shared" si="174"/>
        <v>2.04</v>
      </c>
      <c r="J405" s="6">
        <f t="shared" si="175"/>
        <v>3365376.811358091</v>
      </c>
      <c r="K405" s="18">
        <f t="shared" si="176"/>
        <v>0.15</v>
      </c>
      <c r="L405" s="35">
        <f>Data!BQ9</f>
        <v>3.2163755559376796E-3</v>
      </c>
      <c r="M405" s="39">
        <f>VLOOKUP(C405,Data!$CB$2:$EB$22,1+VALUE(MID(A405,6,2)),FALSE)</f>
        <v>0</v>
      </c>
      <c r="Q405" s="21">
        <v>0</v>
      </c>
      <c r="R405" s="21">
        <v>0</v>
      </c>
      <c r="S405" s="21">
        <v>0</v>
      </c>
      <c r="T405" s="38">
        <v>0</v>
      </c>
    </row>
    <row r="406" spans="1:20" x14ac:dyDescent="0.25">
      <c r="A406" s="16" t="s">
        <v>323</v>
      </c>
      <c r="B406" s="8" t="s">
        <v>40</v>
      </c>
      <c r="C406" s="8" t="s">
        <v>330</v>
      </c>
      <c r="E406" s="8" t="str">
        <f t="shared" si="169"/>
        <v>Initial</v>
      </c>
      <c r="F406" s="21">
        <f t="shared" ref="F406:G406" si="182">F340</f>
        <v>455011.73547455797</v>
      </c>
      <c r="G406" s="19">
        <f t="shared" si="182"/>
        <v>6.0449284141776669</v>
      </c>
      <c r="H406" s="18">
        <f t="shared" si="174"/>
        <v>4.2364184842433907E-3</v>
      </c>
      <c r="I406" s="6">
        <f t="shared" si="174"/>
        <v>2.04</v>
      </c>
      <c r="J406" s="6">
        <f t="shared" si="175"/>
        <v>3365376.811358091</v>
      </c>
      <c r="K406" s="18">
        <f t="shared" si="176"/>
        <v>0.15</v>
      </c>
      <c r="L406" s="35">
        <f>Data!BQ10</f>
        <v>3.2163755559376796E-3</v>
      </c>
      <c r="M406" s="39">
        <f>VLOOKUP(C406,Data!$CB$2:$EB$22,1+VALUE(MID(A406,6,2)),FALSE)</f>
        <v>0</v>
      </c>
      <c r="Q406" s="21">
        <v>0</v>
      </c>
      <c r="R406" s="21">
        <v>0</v>
      </c>
      <c r="S406" s="21">
        <v>0</v>
      </c>
      <c r="T406" s="38">
        <v>0</v>
      </c>
    </row>
    <row r="407" spans="1:20" x14ac:dyDescent="0.25">
      <c r="A407" s="16" t="s">
        <v>324</v>
      </c>
      <c r="B407" s="8" t="s">
        <v>40</v>
      </c>
      <c r="C407" s="8" t="s">
        <v>330</v>
      </c>
      <c r="E407" s="8" t="str">
        <f t="shared" si="169"/>
        <v>Initial</v>
      </c>
      <c r="F407" s="21">
        <f t="shared" ref="F407:G407" si="183">F341</f>
        <v>290055.894256228</v>
      </c>
      <c r="G407" s="19">
        <f t="shared" si="183"/>
        <v>7.3475859223576458</v>
      </c>
      <c r="H407" s="18">
        <f t="shared" si="174"/>
        <v>4.2364184842433907E-3</v>
      </c>
      <c r="I407" s="6">
        <f t="shared" si="174"/>
        <v>2.04</v>
      </c>
      <c r="J407" s="6">
        <f t="shared" si="175"/>
        <v>3365376.811358091</v>
      </c>
      <c r="K407" s="18">
        <f t="shared" si="176"/>
        <v>0.15</v>
      </c>
      <c r="L407" s="35">
        <f>Data!BQ11</f>
        <v>3.2163755559376796E-3</v>
      </c>
      <c r="M407" s="39">
        <f>VLOOKUP(C407,Data!$CB$2:$EB$22,1+VALUE(MID(A407,6,2)),FALSE)</f>
        <v>0</v>
      </c>
      <c r="Q407" s="21">
        <v>0</v>
      </c>
      <c r="R407" s="21">
        <v>0</v>
      </c>
      <c r="S407" s="21">
        <v>0</v>
      </c>
      <c r="T407" s="38">
        <v>0</v>
      </c>
    </row>
    <row r="408" spans="1:20" x14ac:dyDescent="0.25">
      <c r="A408" s="16" t="s">
        <v>325</v>
      </c>
      <c r="B408" s="8" t="s">
        <v>40</v>
      </c>
      <c r="C408" s="8" t="s">
        <v>330</v>
      </c>
      <c r="E408" s="8" t="str">
        <f t="shared" si="169"/>
        <v>Initial</v>
      </c>
      <c r="F408" s="21">
        <f t="shared" ref="F408:G408" si="184">F342</f>
        <v>348451.97318493499</v>
      </c>
      <c r="G408" s="19">
        <f t="shared" si="184"/>
        <v>6.6816214516324974</v>
      </c>
      <c r="H408" s="18">
        <f t="shared" si="174"/>
        <v>4.2364184842433907E-3</v>
      </c>
      <c r="I408" s="6">
        <f t="shared" si="174"/>
        <v>2.04</v>
      </c>
      <c r="J408" s="6">
        <f t="shared" si="175"/>
        <v>3365376.811358091</v>
      </c>
      <c r="K408" s="18">
        <f t="shared" si="176"/>
        <v>0.15</v>
      </c>
      <c r="L408" s="35">
        <f>Data!BQ12</f>
        <v>2.8107065669004949E-3</v>
      </c>
      <c r="M408" s="39">
        <f>VLOOKUP(C408,Data!$CB$2:$EB$22,1+VALUE(MID(A408,6,2)),FALSE)</f>
        <v>0</v>
      </c>
      <c r="Q408" s="21">
        <v>0</v>
      </c>
      <c r="R408" s="21">
        <v>0</v>
      </c>
      <c r="S408" s="21">
        <v>0</v>
      </c>
      <c r="T408" s="38">
        <v>0</v>
      </c>
    </row>
    <row r="409" spans="1:20" x14ac:dyDescent="0.25">
      <c r="A409" s="16" t="s">
        <v>326</v>
      </c>
      <c r="B409" s="8" t="s">
        <v>40</v>
      </c>
      <c r="C409" s="8" t="s">
        <v>330</v>
      </c>
      <c r="E409" s="8" t="str">
        <f t="shared" si="169"/>
        <v>Initial</v>
      </c>
      <c r="F409" s="21">
        <f t="shared" ref="F409:G409" si="185">F343</f>
        <v>427408.08445701201</v>
      </c>
      <c r="G409" s="19">
        <f t="shared" si="185"/>
        <v>6.1680815445545676</v>
      </c>
      <c r="H409" s="18">
        <f t="shared" si="174"/>
        <v>4.2364184842433907E-3</v>
      </c>
      <c r="I409" s="6">
        <f t="shared" si="174"/>
        <v>2.04</v>
      </c>
      <c r="J409" s="6">
        <f t="shared" si="175"/>
        <v>3365376.811358091</v>
      </c>
      <c r="K409" s="18">
        <f t="shared" si="176"/>
        <v>0.15</v>
      </c>
      <c r="L409" s="35">
        <f>Data!BQ13</f>
        <v>2.8107065669004949E-3</v>
      </c>
      <c r="M409" s="39">
        <f>VLOOKUP(C409,Data!$CB$2:$EB$22,1+VALUE(MID(A409,6,2)),FALSE)</f>
        <v>0</v>
      </c>
      <c r="Q409" s="21">
        <v>0</v>
      </c>
      <c r="R409" s="21">
        <v>0</v>
      </c>
      <c r="S409" s="21">
        <v>0</v>
      </c>
      <c r="T409" s="38">
        <v>0</v>
      </c>
    </row>
    <row r="410" spans="1:20" x14ac:dyDescent="0.25">
      <c r="A410" s="16" t="s">
        <v>327</v>
      </c>
      <c r="B410" s="8" t="s">
        <v>40</v>
      </c>
      <c r="C410" s="8" t="s">
        <v>330</v>
      </c>
      <c r="E410" s="8" t="str">
        <f t="shared" si="169"/>
        <v>Initial</v>
      </c>
      <c r="F410" s="21">
        <f t="shared" ref="F410:G410" si="186">F344</f>
        <v>330189.49929959601</v>
      </c>
      <c r="G410" s="19">
        <f t="shared" si="186"/>
        <v>6.4579352380155601</v>
      </c>
      <c r="H410" s="18">
        <f t="shared" si="174"/>
        <v>4.2364184842433907E-3</v>
      </c>
      <c r="I410" s="6">
        <f t="shared" si="174"/>
        <v>2.04</v>
      </c>
      <c r="J410" s="6">
        <f t="shared" si="175"/>
        <v>3365376.811358091</v>
      </c>
      <c r="K410" s="18">
        <f t="shared" si="176"/>
        <v>0.15</v>
      </c>
      <c r="L410" s="35">
        <f>Data!BQ14</f>
        <v>2.8107065669004949E-3</v>
      </c>
      <c r="M410" s="39">
        <f>VLOOKUP(C410,Data!$CB$2:$EB$22,1+VALUE(MID(A410,6,2)),FALSE)</f>
        <v>0</v>
      </c>
      <c r="Q410" s="21">
        <v>0</v>
      </c>
      <c r="R410" s="21">
        <v>0</v>
      </c>
      <c r="S410" s="21">
        <v>0</v>
      </c>
      <c r="T410" s="38">
        <v>0</v>
      </c>
    </row>
    <row r="411" spans="1:20" x14ac:dyDescent="0.25">
      <c r="A411" s="17" t="s">
        <v>262</v>
      </c>
      <c r="B411" s="8" t="s">
        <v>40</v>
      </c>
      <c r="C411" s="8" t="s">
        <v>330</v>
      </c>
      <c r="E411" s="8" t="str">
        <f t="shared" si="169"/>
        <v>FiFi-social.display.fifi</v>
      </c>
      <c r="F411" s="21">
        <f t="shared" ref="F411:G411" si="187">F345</f>
        <v>340832.86210744851</v>
      </c>
      <c r="G411" s="19">
        <f t="shared" si="187"/>
        <v>6.8003506949188122</v>
      </c>
      <c r="H411" s="18">
        <f t="shared" si="174"/>
        <v>4.2364184842433907E-3</v>
      </c>
      <c r="I411" s="6">
        <f t="shared" si="174"/>
        <v>2.04</v>
      </c>
      <c r="J411" s="6">
        <f t="shared" si="175"/>
        <v>3365376.811358091</v>
      </c>
      <c r="K411" s="18">
        <f t="shared" si="176"/>
        <v>0.15</v>
      </c>
      <c r="L411" s="35">
        <f>Data!BQ15</f>
        <v>2.8107065669004949E-3</v>
      </c>
      <c r="Q411" s="21">
        <v>0</v>
      </c>
      <c r="R411" s="21">
        <v>0</v>
      </c>
      <c r="S411" s="21">
        <v>0</v>
      </c>
      <c r="T411" s="38">
        <v>0</v>
      </c>
    </row>
    <row r="412" spans="1:20" x14ac:dyDescent="0.25">
      <c r="A412" s="17" t="s">
        <v>263</v>
      </c>
      <c r="B412" s="8" t="s">
        <v>40</v>
      </c>
      <c r="C412" s="8" t="s">
        <v>330</v>
      </c>
      <c r="E412" s="8" t="str">
        <f t="shared" si="169"/>
        <v>FiFi-social.display.fifi</v>
      </c>
      <c r="F412" s="21">
        <f t="shared" ref="F412:G412" si="188">F346</f>
        <v>439217.36949841853</v>
      </c>
      <c r="G412" s="19">
        <f t="shared" si="188"/>
        <v>6.2729203283091328</v>
      </c>
      <c r="H412" s="18">
        <f t="shared" si="174"/>
        <v>4.2364184842433907E-3</v>
      </c>
      <c r="I412" s="6">
        <f t="shared" si="174"/>
        <v>2.04</v>
      </c>
      <c r="J412" s="6">
        <f t="shared" si="175"/>
        <v>3365376.811358091</v>
      </c>
      <c r="K412" s="18">
        <f t="shared" si="176"/>
        <v>0.15</v>
      </c>
      <c r="L412" s="35">
        <f>Data!BQ16</f>
        <v>2.6658247851015005E-3</v>
      </c>
      <c r="Q412" s="21">
        <v>44.358017414347607</v>
      </c>
      <c r="R412" s="21">
        <v>9.1772377912884764</v>
      </c>
      <c r="S412" s="21">
        <v>73.080868843000985</v>
      </c>
      <c r="T412" s="38">
        <v>4.9321198797048771E-3</v>
      </c>
    </row>
    <row r="413" spans="1:20" x14ac:dyDescent="0.25">
      <c r="A413" s="17" t="s">
        <v>264</v>
      </c>
      <c r="B413" s="8" t="s">
        <v>40</v>
      </c>
      <c r="C413" s="8" t="s">
        <v>330</v>
      </c>
      <c r="E413" s="8" t="str">
        <f t="shared" si="169"/>
        <v>FiFi-social.display.fifi</v>
      </c>
      <c r="F413" s="21">
        <f t="shared" ref="F413:G413" si="189">F347</f>
        <v>392882.00916213804</v>
      </c>
      <c r="G413" s="19">
        <f t="shared" si="189"/>
        <v>6.511570805271405</v>
      </c>
      <c r="H413" s="18">
        <f t="shared" si="174"/>
        <v>4.2364184842433907E-3</v>
      </c>
      <c r="I413" s="6">
        <f t="shared" si="174"/>
        <v>2.04</v>
      </c>
      <c r="J413" s="6">
        <f t="shared" si="175"/>
        <v>3365376.811358091</v>
      </c>
      <c r="K413" s="18">
        <f t="shared" si="176"/>
        <v>0.15</v>
      </c>
      <c r="L413" s="35">
        <f>Data!BQ17</f>
        <v>2.6658247851015005E-3</v>
      </c>
      <c r="Q413" s="21">
        <v>0</v>
      </c>
      <c r="R413" s="21">
        <v>1.233951374638256</v>
      </c>
      <c r="S413" s="21">
        <v>16.391321962286735</v>
      </c>
      <c r="T413" s="38">
        <v>7.4137348538572123E-4</v>
      </c>
    </row>
    <row r="414" spans="1:20" x14ac:dyDescent="0.25">
      <c r="A414" s="17" t="s">
        <v>265</v>
      </c>
      <c r="B414" s="8" t="s">
        <v>40</v>
      </c>
      <c r="C414" s="8" t="s">
        <v>330</v>
      </c>
      <c r="E414" s="8" t="str">
        <f t="shared" si="169"/>
        <v>FiFi-social.display.fifi</v>
      </c>
      <c r="F414" s="21">
        <f t="shared" ref="F414:G414" si="190">F348</f>
        <v>287120.72270037199</v>
      </c>
      <c r="G414" s="19">
        <f t="shared" si="190"/>
        <v>7.4241408592468048</v>
      </c>
      <c r="H414" s="18">
        <f t="shared" si="174"/>
        <v>4.2364184842433907E-3</v>
      </c>
      <c r="I414" s="6">
        <f t="shared" si="174"/>
        <v>2.04</v>
      </c>
      <c r="J414" s="6">
        <f t="shared" si="175"/>
        <v>3365376.811358091</v>
      </c>
      <c r="K414" s="18">
        <f t="shared" si="176"/>
        <v>0.15</v>
      </c>
      <c r="L414" s="35">
        <f>Data!BQ18</f>
        <v>2.6658247851015005E-3</v>
      </c>
      <c r="Q414" s="21">
        <v>0</v>
      </c>
      <c r="R414" s="21">
        <v>0.13530959113360747</v>
      </c>
      <c r="S414" s="21">
        <v>2.0492972269333083</v>
      </c>
      <c r="T414" s="38">
        <v>1.1124107804416639E-4</v>
      </c>
    </row>
    <row r="415" spans="1:20" x14ac:dyDescent="0.25">
      <c r="A415" s="17" t="s">
        <v>266</v>
      </c>
      <c r="B415" s="8" t="s">
        <v>40</v>
      </c>
      <c r="C415" s="8" t="s">
        <v>330</v>
      </c>
      <c r="E415" s="8" t="str">
        <f t="shared" si="169"/>
        <v>FiFi-social.display.fifi</v>
      </c>
      <c r="F415" s="21">
        <f t="shared" ref="F415:G415" si="191">F349</f>
        <v>319043.21232711151</v>
      </c>
      <c r="G415" s="19">
        <f t="shared" si="191"/>
        <v>7.2881301476597384</v>
      </c>
      <c r="H415" s="18">
        <f t="shared" si="174"/>
        <v>4.2364184842433907E-3</v>
      </c>
      <c r="I415" s="6">
        <f t="shared" si="174"/>
        <v>2.04</v>
      </c>
      <c r="J415" s="6">
        <f t="shared" si="175"/>
        <v>3365376.811358091</v>
      </c>
      <c r="K415" s="18">
        <f t="shared" si="176"/>
        <v>0.15</v>
      </c>
      <c r="L415" s="35">
        <f>Data!BQ19</f>
        <v>2.6658247851015005E-3</v>
      </c>
      <c r="Q415" s="21">
        <v>0</v>
      </c>
      <c r="R415" s="21">
        <v>2.2554091862746355E-2</v>
      </c>
      <c r="S415" s="21">
        <v>0.33532939999025657</v>
      </c>
      <c r="T415" s="38">
        <v>1.6686950640054654E-5</v>
      </c>
    </row>
    <row r="416" spans="1:20" x14ac:dyDescent="0.25">
      <c r="A416" s="17" t="s">
        <v>267</v>
      </c>
      <c r="B416" s="8" t="s">
        <v>40</v>
      </c>
      <c r="C416" s="8" t="s">
        <v>330</v>
      </c>
      <c r="E416" s="8" t="str">
        <f t="shared" si="169"/>
        <v>FiFi-social.display.fifi</v>
      </c>
      <c r="F416" s="21">
        <f t="shared" ref="F416:G416" si="192">F350</f>
        <v>242439.8542396205</v>
      </c>
      <c r="G416" s="19">
        <f t="shared" si="192"/>
        <v>8.3972135913050998</v>
      </c>
      <c r="H416" s="18">
        <f t="shared" si="174"/>
        <v>4.2364184842433907E-3</v>
      </c>
      <c r="I416" s="6">
        <f t="shared" si="174"/>
        <v>2.04</v>
      </c>
      <c r="J416" s="6">
        <f t="shared" si="175"/>
        <v>3365376.811358091</v>
      </c>
      <c r="K416" s="18">
        <f t="shared" si="176"/>
        <v>0.15</v>
      </c>
      <c r="L416" s="35">
        <f>Data!BQ20</f>
        <v>2.7527538541808972E-3</v>
      </c>
      <c r="Q416" s="21">
        <v>0</v>
      </c>
      <c r="R416" s="21">
        <v>2.5708349112570287E-3</v>
      </c>
      <c r="S416" s="21">
        <v>4.4039213709930691E-2</v>
      </c>
      <c r="T416" s="38">
        <v>2.503060347658348E-6</v>
      </c>
    </row>
    <row r="417" spans="1:20" x14ac:dyDescent="0.25">
      <c r="A417" s="17" t="s">
        <v>268</v>
      </c>
      <c r="B417" s="8" t="s">
        <v>40</v>
      </c>
      <c r="C417" s="8" t="s">
        <v>330</v>
      </c>
      <c r="E417" s="8" t="str">
        <f t="shared" si="169"/>
        <v>FiFi-social.display.fifi</v>
      </c>
      <c r="F417" s="21">
        <f t="shared" ref="F417:G417" si="193">F351</f>
        <v>452969.13318074099</v>
      </c>
      <c r="G417" s="19">
        <f t="shared" si="193"/>
        <v>6.5182322286433863</v>
      </c>
      <c r="H417" s="18">
        <f t="shared" si="174"/>
        <v>4.2364184842433907E-3</v>
      </c>
      <c r="I417" s="6">
        <f t="shared" si="174"/>
        <v>2.04</v>
      </c>
      <c r="J417" s="6">
        <f t="shared" si="175"/>
        <v>3365376.811358091</v>
      </c>
      <c r="K417" s="18">
        <f t="shared" si="176"/>
        <v>0.15</v>
      </c>
      <c r="L417" s="35">
        <f>Data!BQ21</f>
        <v>2.7527538541808972E-3</v>
      </c>
      <c r="Q417" s="21">
        <v>389.51734649846622</v>
      </c>
      <c r="R417" s="21">
        <v>79.013041808058247</v>
      </c>
      <c r="S417" s="21">
        <v>661.13437891825629</v>
      </c>
      <c r="T417" s="38">
        <v>4.1174782937366539E-2</v>
      </c>
    </row>
    <row r="418" spans="1:20" x14ac:dyDescent="0.25">
      <c r="A418" s="17" t="s">
        <v>269</v>
      </c>
      <c r="B418" s="8" t="s">
        <v>40</v>
      </c>
      <c r="C418" s="8" t="s">
        <v>330</v>
      </c>
      <c r="E418" s="8" t="str">
        <f t="shared" si="169"/>
        <v>FiFi-social.display.fifi</v>
      </c>
      <c r="F418" s="21">
        <f t="shared" ref="F418:G418" si="194">F352</f>
        <v>374829.33619855496</v>
      </c>
      <c r="G418" s="19">
        <f t="shared" si="194"/>
        <v>7.0414807493575111</v>
      </c>
      <c r="H418" s="18">
        <f t="shared" si="174"/>
        <v>4.2364184842433907E-3</v>
      </c>
      <c r="I418" s="6">
        <f t="shared" si="174"/>
        <v>2.04</v>
      </c>
      <c r="J418" s="6">
        <f t="shared" si="175"/>
        <v>3365376.811358091</v>
      </c>
      <c r="K418" s="18">
        <f t="shared" si="176"/>
        <v>0.15</v>
      </c>
      <c r="L418" s="35">
        <f>Data!BQ22</f>
        <v>2.7527538541808972E-3</v>
      </c>
      <c r="Q418" s="21">
        <v>0</v>
      </c>
      <c r="R418" s="21">
        <v>9.9835378615059227</v>
      </c>
      <c r="S418" s="21">
        <v>143.40973491104265</v>
      </c>
      <c r="T418" s="38">
        <v>6.287124220679785E-3</v>
      </c>
    </row>
    <row r="419" spans="1:20" x14ac:dyDescent="0.25">
      <c r="A419" s="17" t="s">
        <v>270</v>
      </c>
      <c r="B419" s="8" t="s">
        <v>40</v>
      </c>
      <c r="C419" s="8" t="s">
        <v>330</v>
      </c>
      <c r="E419" s="8" t="str">
        <f t="shared" si="169"/>
        <v>FiFi-social.display.fifi</v>
      </c>
      <c r="F419" s="21">
        <f t="shared" ref="F419:G419" si="195">F353</f>
        <v>369195.690608576</v>
      </c>
      <c r="G419" s="19">
        <f t="shared" si="195"/>
        <v>6.974183994639545</v>
      </c>
      <c r="H419" s="18">
        <f t="shared" si="174"/>
        <v>4.2364184842433907E-3</v>
      </c>
      <c r="I419" s="6">
        <f t="shared" si="174"/>
        <v>2.04</v>
      </c>
      <c r="J419" s="6">
        <f t="shared" si="175"/>
        <v>3365376.811358091</v>
      </c>
      <c r="K419" s="18">
        <f t="shared" si="176"/>
        <v>0.15</v>
      </c>
      <c r="L419" s="35">
        <f>Data!BQ23</f>
        <v>2.7527538541808972E-3</v>
      </c>
      <c r="Q419" s="21">
        <v>0</v>
      </c>
      <c r="R419" s="21">
        <v>1.4789796020308585</v>
      </c>
      <c r="S419" s="21">
        <v>21.041938772519238</v>
      </c>
      <c r="T419" s="38">
        <v>9.4559835250374036E-4</v>
      </c>
    </row>
    <row r="420" spans="1:20" x14ac:dyDescent="0.25">
      <c r="A420" s="17" t="s">
        <v>249</v>
      </c>
      <c r="B420" s="8" t="s">
        <v>40</v>
      </c>
      <c r="C420" s="8" t="s">
        <v>330</v>
      </c>
      <c r="E420" s="8" t="str">
        <f t="shared" si="169"/>
        <v>FiFi-social.display.fifi</v>
      </c>
      <c r="F420" s="21">
        <f t="shared" ref="F420:G420" si="196">F354</f>
        <v>327686.09035661601</v>
      </c>
      <c r="G420" s="19">
        <f t="shared" si="196"/>
        <v>7.4058431193070975</v>
      </c>
      <c r="H420" s="18">
        <f t="shared" si="174"/>
        <v>4.2364184842433907E-3</v>
      </c>
      <c r="I420" s="6">
        <f t="shared" si="174"/>
        <v>2.04</v>
      </c>
      <c r="J420" s="6">
        <f t="shared" si="175"/>
        <v>3365376.811358091</v>
      </c>
      <c r="K420" s="18">
        <f t="shared" si="176"/>
        <v>0.15</v>
      </c>
      <c r="L420" s="35">
        <f>Data!BQ24</f>
        <v>2.7527538541808972E-3</v>
      </c>
      <c r="Q420" s="21">
        <v>0</v>
      </c>
      <c r="R420" s="21">
        <v>0.19698330859162125</v>
      </c>
      <c r="S420" s="21">
        <v>2.9760080603252743</v>
      </c>
      <c r="T420" s="38">
        <v>1.4189678859777288E-4</v>
      </c>
    </row>
    <row r="421" spans="1:20" x14ac:dyDescent="0.25">
      <c r="A421" s="17" t="s">
        <v>250</v>
      </c>
      <c r="B421" s="8" t="s">
        <v>40</v>
      </c>
      <c r="C421" s="8" t="s">
        <v>330</v>
      </c>
      <c r="E421" s="8" t="str">
        <f t="shared" si="169"/>
        <v>FiFi-social.display.fifi</v>
      </c>
      <c r="F421" s="21">
        <f t="shared" ref="F421:G421" si="197">F355</f>
        <v>447161.2574520745</v>
      </c>
      <c r="G421" s="19">
        <f t="shared" si="197"/>
        <v>6.5316916589065332</v>
      </c>
      <c r="H421" s="18">
        <f t="shared" si="174"/>
        <v>4.2364184842433907E-3</v>
      </c>
      <c r="I421" s="6">
        <f t="shared" si="174"/>
        <v>2.04</v>
      </c>
      <c r="J421" s="6">
        <f t="shared" si="175"/>
        <v>3365376.811358091</v>
      </c>
      <c r="K421" s="18">
        <f t="shared" si="176"/>
        <v>0.15</v>
      </c>
      <c r="L421" s="35">
        <f>Data!BQ25</f>
        <v>2.7527538541808972E-3</v>
      </c>
      <c r="Q421" s="21">
        <v>288.88407563850257</v>
      </c>
      <c r="R421" s="21">
        <v>58.20007224832991</v>
      </c>
      <c r="S421" s="21">
        <v>486.61157432393253</v>
      </c>
      <c r="T421" s="38">
        <v>3.0722779276937673E-2</v>
      </c>
    </row>
    <row r="422" spans="1:20" x14ac:dyDescent="0.25">
      <c r="A422" s="17" t="s">
        <v>251</v>
      </c>
      <c r="B422" s="8" t="s">
        <v>40</v>
      </c>
      <c r="C422" s="8" t="s">
        <v>330</v>
      </c>
      <c r="E422" s="8" t="str">
        <f t="shared" si="169"/>
        <v>FiFi-social.display.fifi</v>
      </c>
      <c r="F422" s="21">
        <f t="shared" ref="F422:G422" si="198">F356</f>
        <v>382858.71242734947</v>
      </c>
      <c r="G422" s="19">
        <f t="shared" si="198"/>
        <v>6.8320565796721962</v>
      </c>
      <c r="H422" s="18">
        <f t="shared" si="174"/>
        <v>4.2364184842433907E-3</v>
      </c>
      <c r="I422" s="6">
        <f t="shared" si="174"/>
        <v>2.04</v>
      </c>
      <c r="J422" s="6">
        <f t="shared" si="175"/>
        <v>3365376.811358091</v>
      </c>
      <c r="K422" s="18">
        <f t="shared" si="176"/>
        <v>0.15</v>
      </c>
      <c r="L422" s="35">
        <f>Data!BQ26</f>
        <v>2.7527538541808972E-3</v>
      </c>
      <c r="Q422" s="21">
        <v>0</v>
      </c>
      <c r="R422" s="21">
        <v>7.5741085012778813</v>
      </c>
      <c r="S422" s="21">
        <v>105.56334515546558</v>
      </c>
      <c r="T422" s="38">
        <v>4.6697554054973001E-3</v>
      </c>
    </row>
    <row r="423" spans="1:20" x14ac:dyDescent="0.25">
      <c r="A423" s="17" t="s">
        <v>252</v>
      </c>
      <c r="B423" s="8" t="s">
        <v>40</v>
      </c>
      <c r="C423" s="8" t="s">
        <v>330</v>
      </c>
      <c r="E423" s="8" t="str">
        <f t="shared" si="169"/>
        <v>FiFi-social.display.fifi</v>
      </c>
      <c r="F423" s="21">
        <f t="shared" ref="F423:G423" si="199">F357</f>
        <v>557747.14345524705</v>
      </c>
      <c r="G423" s="19">
        <f t="shared" si="199"/>
        <v>6.0639302973535694</v>
      </c>
      <c r="H423" s="18">
        <f t="shared" si="174"/>
        <v>4.2364184842433907E-3</v>
      </c>
      <c r="I423" s="6">
        <f t="shared" si="174"/>
        <v>2.04</v>
      </c>
      <c r="J423" s="6">
        <f t="shared" si="175"/>
        <v>3365376.811358091</v>
      </c>
      <c r="K423" s="18">
        <f t="shared" si="176"/>
        <v>0.15</v>
      </c>
      <c r="L423" s="35">
        <f>Data!BQ27</f>
        <v>2.7527538541808972E-3</v>
      </c>
      <c r="Q423" s="21">
        <v>1641.4052804688506</v>
      </c>
      <c r="R423" s="21">
        <v>385.04752502532466</v>
      </c>
      <c r="S423" s="21">
        <v>3121.7934794921775</v>
      </c>
      <c r="T423" s="38">
        <v>0.16295891606447155</v>
      </c>
    </row>
    <row r="424" spans="1:20" x14ac:dyDescent="0.25">
      <c r="A424" s="17" t="s">
        <v>253</v>
      </c>
      <c r="B424" s="8" t="s">
        <v>40</v>
      </c>
      <c r="C424" s="8" t="s">
        <v>330</v>
      </c>
      <c r="E424" s="8" t="str">
        <f t="shared" si="169"/>
        <v>FiFi-social.display.fifi</v>
      </c>
      <c r="F424" s="21">
        <f t="shared" ref="F424:G424" si="200">F358</f>
        <v>460276.56861699698</v>
      </c>
      <c r="G424" s="19">
        <f t="shared" si="200"/>
        <v>6.561013101182815</v>
      </c>
      <c r="H424" s="18">
        <f t="shared" si="174"/>
        <v>4.2364184842433907E-3</v>
      </c>
      <c r="I424" s="6">
        <f t="shared" si="174"/>
        <v>2.04</v>
      </c>
      <c r="J424" s="6">
        <f t="shared" si="175"/>
        <v>3365376.811358091</v>
      </c>
      <c r="K424" s="18">
        <f t="shared" si="176"/>
        <v>0.15</v>
      </c>
      <c r="L424" s="35">
        <f>Data!BQ28</f>
        <v>2.7527538541808972E-3</v>
      </c>
      <c r="Q424" s="21">
        <v>351.19441811400208</v>
      </c>
      <c r="R424" s="21">
        <v>121.96744450162781</v>
      </c>
      <c r="S424" s="21">
        <v>1281.2747845236524</v>
      </c>
      <c r="T424" s="38">
        <v>6.2549840043213623E-2</v>
      </c>
    </row>
    <row r="425" spans="1:20" x14ac:dyDescent="0.25">
      <c r="A425" s="17" t="s">
        <v>254</v>
      </c>
      <c r="B425" s="8" t="s">
        <v>40</v>
      </c>
      <c r="C425" s="8" t="s">
        <v>330</v>
      </c>
      <c r="E425" s="8" t="str">
        <f t="shared" si="169"/>
        <v>FiFi-social.display.fifi</v>
      </c>
      <c r="F425" s="21">
        <f t="shared" ref="F425:G425" si="201">F359</f>
        <v>243335.124867429</v>
      </c>
      <c r="G425" s="19">
        <f t="shared" si="201"/>
        <v>7.9500102667883148</v>
      </c>
      <c r="H425" s="18">
        <f t="shared" si="174"/>
        <v>4.2364184842433907E-3</v>
      </c>
      <c r="I425" s="6">
        <f t="shared" si="174"/>
        <v>2.04</v>
      </c>
      <c r="J425" s="6">
        <f t="shared" si="175"/>
        <v>3365376.811358091</v>
      </c>
      <c r="K425" s="18">
        <f t="shared" si="176"/>
        <v>0.15</v>
      </c>
      <c r="L425" s="35">
        <f>Data!BQ29</f>
        <v>2.8396829232602938E-3</v>
      </c>
      <c r="Q425" s="21">
        <v>0</v>
      </c>
      <c r="R425" s="21">
        <v>9.9396100107526149</v>
      </c>
      <c r="S425" s="21">
        <v>161.20080333204464</v>
      </c>
      <c r="T425" s="38">
        <v>9.641968041420701E-3</v>
      </c>
    </row>
    <row r="426" spans="1:20" x14ac:dyDescent="0.25">
      <c r="A426" s="17" t="s">
        <v>255</v>
      </c>
      <c r="B426" s="8" t="s">
        <v>40</v>
      </c>
      <c r="C426" s="8" t="s">
        <v>330</v>
      </c>
      <c r="E426" s="8" t="str">
        <f t="shared" si="169"/>
        <v>FiFi-social.display.fifi</v>
      </c>
      <c r="F426" s="21">
        <f t="shared" ref="F426:G426" si="202">F360</f>
        <v>393041.42493798002</v>
      </c>
      <c r="G426" s="19">
        <f t="shared" si="202"/>
        <v>6.7206571007122111</v>
      </c>
      <c r="H426" s="18">
        <f t="shared" si="174"/>
        <v>4.2364184842433907E-3</v>
      </c>
      <c r="I426" s="6">
        <f t="shared" si="174"/>
        <v>2.04</v>
      </c>
      <c r="J426" s="6">
        <f t="shared" si="175"/>
        <v>3365376.811358091</v>
      </c>
      <c r="K426" s="18">
        <f t="shared" si="176"/>
        <v>0.15</v>
      </c>
      <c r="L426" s="35">
        <f>Data!BQ30</f>
        <v>2.8396829232602938E-3</v>
      </c>
      <c r="Q426" s="21">
        <v>0</v>
      </c>
      <c r="R426" s="21">
        <v>2.4181362592701423</v>
      </c>
      <c r="S426" s="21">
        <v>33.152987827561233</v>
      </c>
      <c r="T426" s="38">
        <v>1.4522573706187147E-3</v>
      </c>
    </row>
    <row r="427" spans="1:20" x14ac:dyDescent="0.25">
      <c r="A427" s="17" t="s">
        <v>256</v>
      </c>
      <c r="B427" s="8" t="s">
        <v>40</v>
      </c>
      <c r="C427" s="8" t="s">
        <v>330</v>
      </c>
      <c r="E427" s="8" t="str">
        <f t="shared" si="169"/>
        <v>FiFi-social.display.fifi</v>
      </c>
      <c r="F427" s="21">
        <f t="shared" ref="F427:G427" si="203">F361</f>
        <v>330046.27460601699</v>
      </c>
      <c r="G427" s="19">
        <f t="shared" si="203"/>
        <v>6.9582860389366274</v>
      </c>
      <c r="H427" s="18">
        <f t="shared" si="174"/>
        <v>4.2364184842433907E-3</v>
      </c>
      <c r="I427" s="6">
        <f t="shared" si="174"/>
        <v>2.04</v>
      </c>
      <c r="J427" s="6">
        <f t="shared" si="175"/>
        <v>3365376.811358091</v>
      </c>
      <c r="K427" s="18">
        <f t="shared" si="176"/>
        <v>0.15</v>
      </c>
      <c r="L427" s="35">
        <f>Data!BQ31</f>
        <v>2.8396829232602938E-3</v>
      </c>
      <c r="Q427" s="21">
        <v>0</v>
      </c>
      <c r="R427" s="21">
        <v>0.304773179492492</v>
      </c>
      <c r="S427" s="21">
        <v>4.3262258782060652</v>
      </c>
      <c r="T427" s="38">
        <v>2.179731781585259E-4</v>
      </c>
    </row>
    <row r="428" spans="1:20" x14ac:dyDescent="0.25">
      <c r="A428" s="17" t="s">
        <v>257</v>
      </c>
      <c r="B428" s="8" t="s">
        <v>40</v>
      </c>
      <c r="C428" s="8" t="s">
        <v>330</v>
      </c>
      <c r="E428" s="8" t="str">
        <f t="shared" si="169"/>
        <v>FiFi-social.display.fifi</v>
      </c>
      <c r="F428" s="21">
        <f t="shared" ref="F428:G428" si="204">F362</f>
        <v>229113.786208976</v>
      </c>
      <c r="G428" s="19">
        <f t="shared" si="204"/>
        <v>8.3126244248613048</v>
      </c>
      <c r="H428" s="18">
        <f t="shared" si="174"/>
        <v>4.2364184842433907E-3</v>
      </c>
      <c r="I428" s="6">
        <f t="shared" si="174"/>
        <v>2.04</v>
      </c>
      <c r="J428" s="6">
        <f t="shared" si="175"/>
        <v>3365376.811358091</v>
      </c>
      <c r="K428" s="18">
        <f t="shared" si="176"/>
        <v>0.15</v>
      </c>
      <c r="L428" s="35">
        <f>Data!BQ32</f>
        <v>2.8396829232602938E-3</v>
      </c>
      <c r="Q428" s="21">
        <v>0</v>
      </c>
      <c r="R428" s="21">
        <v>3.1738370680913834E-2</v>
      </c>
      <c r="S428" s="21">
        <v>0.53821147686803128</v>
      </c>
      <c r="T428" s="38">
        <v>3.2699006040526335E-5</v>
      </c>
    </row>
    <row r="429" spans="1:20" x14ac:dyDescent="0.25">
      <c r="A429" s="17" t="s">
        <v>258</v>
      </c>
      <c r="B429" s="8" t="s">
        <v>40</v>
      </c>
      <c r="C429" s="8" t="s">
        <v>330</v>
      </c>
      <c r="E429" s="8" t="str">
        <f t="shared" si="169"/>
        <v>FiFi-social.display.fifi</v>
      </c>
      <c r="F429" s="21">
        <f t="shared" ref="F429:G429" si="205">F363</f>
        <v>575747.91897149396</v>
      </c>
      <c r="G429" s="19">
        <f t="shared" si="205"/>
        <v>5.8386874031403826</v>
      </c>
      <c r="H429" s="18">
        <f t="shared" si="174"/>
        <v>4.2364184842433907E-3</v>
      </c>
      <c r="I429" s="6">
        <f t="shared" si="174"/>
        <v>2.04</v>
      </c>
      <c r="J429" s="6">
        <f t="shared" si="175"/>
        <v>3365376.811358091</v>
      </c>
      <c r="K429" s="18">
        <f t="shared" si="176"/>
        <v>0.15</v>
      </c>
      <c r="L429" s="35">
        <f>Data!BQ33</f>
        <v>2.6658247851015005E-3</v>
      </c>
      <c r="Q429" s="21">
        <v>1829.0871785657428</v>
      </c>
      <c r="R429" s="21">
        <v>449.87332336923896</v>
      </c>
      <c r="S429" s="21">
        <v>3529.3190220106026</v>
      </c>
      <c r="T429" s="38">
        <v>0.18444165475734442</v>
      </c>
    </row>
    <row r="430" spans="1:20" x14ac:dyDescent="0.25">
      <c r="A430" s="17" t="s">
        <v>259</v>
      </c>
      <c r="B430" s="8" t="s">
        <v>40</v>
      </c>
      <c r="C430" s="8" t="s">
        <v>330</v>
      </c>
      <c r="E430" s="8" t="str">
        <f t="shared" si="169"/>
        <v>FiFi-social.display.fifi</v>
      </c>
      <c r="F430" s="21">
        <f t="shared" ref="F430:G430" si="206">F364</f>
        <v>336725.53496230103</v>
      </c>
      <c r="G430" s="19">
        <f t="shared" si="206"/>
        <v>7.1135985788344387</v>
      </c>
      <c r="H430" s="18">
        <f t="shared" si="174"/>
        <v>4.2364184842433907E-3</v>
      </c>
      <c r="I430" s="6">
        <f t="shared" si="174"/>
        <v>2.04</v>
      </c>
      <c r="J430" s="6">
        <f t="shared" si="175"/>
        <v>3365376.811358091</v>
      </c>
      <c r="K430" s="18">
        <f t="shared" si="176"/>
        <v>0.15</v>
      </c>
      <c r="L430" s="35">
        <f>Data!BQ34</f>
        <v>2.6658247851015005E-3</v>
      </c>
      <c r="Q430" s="21">
        <v>0</v>
      </c>
      <c r="R430" s="21">
        <v>42.965688076369865</v>
      </c>
      <c r="S430" s="21">
        <v>623.50694158296528</v>
      </c>
      <c r="T430" s="38">
        <v>3.0119438090125294E-2</v>
      </c>
    </row>
    <row r="431" spans="1:20" x14ac:dyDescent="0.25">
      <c r="A431" s="17" t="s">
        <v>260</v>
      </c>
      <c r="B431" s="8" t="s">
        <v>40</v>
      </c>
      <c r="C431" s="8" t="s">
        <v>330</v>
      </c>
      <c r="E431" s="8" t="str">
        <f t="shared" si="169"/>
        <v>FiFi-social.display.fifi</v>
      </c>
      <c r="F431" s="21">
        <f t="shared" ref="F431:G431" si="207">F365</f>
        <v>229185.51881171801</v>
      </c>
      <c r="G431" s="19">
        <f t="shared" si="207"/>
        <v>8.3136684020358853</v>
      </c>
      <c r="H431" s="18">
        <f t="shared" si="174"/>
        <v>4.2364184842433907E-3</v>
      </c>
      <c r="I431" s="6">
        <f t="shared" si="174"/>
        <v>2.04</v>
      </c>
      <c r="J431" s="6">
        <f t="shared" si="175"/>
        <v>3365376.811358091</v>
      </c>
      <c r="K431" s="18">
        <f t="shared" si="176"/>
        <v>0.15</v>
      </c>
      <c r="L431" s="35">
        <f>Data!BQ35</f>
        <v>2.6658247851015005E-3</v>
      </c>
      <c r="Q431" s="21">
        <v>0</v>
      </c>
      <c r="R431" s="21">
        <v>4.4437779505554404</v>
      </c>
      <c r="S431" s="21">
        <v>75.365956519720967</v>
      </c>
      <c r="T431" s="38">
        <v>4.576846238951604E-3</v>
      </c>
    </row>
    <row r="432" spans="1:20" x14ac:dyDescent="0.25">
      <c r="A432" s="17" t="s">
        <v>261</v>
      </c>
      <c r="B432" s="8" t="s">
        <v>40</v>
      </c>
      <c r="C432" s="8" t="s">
        <v>330</v>
      </c>
      <c r="E432" s="8" t="str">
        <f t="shared" si="169"/>
        <v>FiFi-social.display.fifi</v>
      </c>
      <c r="F432" s="21">
        <f t="shared" ref="F432:G432" si="208">F366</f>
        <v>214943.993567217</v>
      </c>
      <c r="G432" s="19">
        <f t="shared" si="208"/>
        <v>8.3132960896176691</v>
      </c>
      <c r="H432" s="18">
        <f t="shared" si="174"/>
        <v>4.2364184842433907E-3</v>
      </c>
      <c r="I432" s="6">
        <f t="shared" si="174"/>
        <v>2.04</v>
      </c>
      <c r="J432" s="6">
        <f t="shared" si="175"/>
        <v>3365376.811358091</v>
      </c>
      <c r="K432" s="18">
        <f t="shared" si="176"/>
        <v>0.15</v>
      </c>
      <c r="L432" s="35">
        <f>Data!BQ36</f>
        <v>2.6658247851015005E-3</v>
      </c>
      <c r="Q432" s="21">
        <v>0</v>
      </c>
      <c r="R432" s="21">
        <v>0.62636587410735478</v>
      </c>
      <c r="S432" s="21">
        <v>10.622616542648716</v>
      </c>
      <c r="T432" s="38">
        <v>6.8786612170268491E-4</v>
      </c>
    </row>
    <row r="433" spans="1:20" x14ac:dyDescent="0.25">
      <c r="A433" s="17" t="s">
        <v>278</v>
      </c>
      <c r="B433" s="8" t="s">
        <v>40</v>
      </c>
      <c r="C433" s="8" t="s">
        <v>330</v>
      </c>
      <c r="E433" s="8" t="str">
        <f t="shared" si="169"/>
        <v>FiFi-social.display.fifi</v>
      </c>
      <c r="F433" s="21">
        <f t="shared" ref="F433:G433" si="209">F367</f>
        <v>205737.99774799301</v>
      </c>
      <c r="G433" s="19">
        <f t="shared" si="209"/>
        <v>8.078181260819024</v>
      </c>
      <c r="H433" s="18">
        <f t="shared" si="174"/>
        <v>4.2364184842433907E-3</v>
      </c>
      <c r="I433" s="6">
        <f t="shared" si="174"/>
        <v>2.04</v>
      </c>
      <c r="J433" s="6">
        <f t="shared" si="175"/>
        <v>3365376.811358091</v>
      </c>
      <c r="K433" s="18">
        <f t="shared" si="176"/>
        <v>0.15</v>
      </c>
      <c r="L433" s="35">
        <f>Data!BQ37</f>
        <v>2.7527538541808972E-3</v>
      </c>
      <c r="Q433" s="21">
        <v>0</v>
      </c>
      <c r="R433" s="21">
        <v>8.9957119596738092E-2</v>
      </c>
      <c r="S433" s="21">
        <v>1.4824474323193959</v>
      </c>
      <c r="T433" s="38">
        <v>1.0321009499403289E-4</v>
      </c>
    </row>
    <row r="434" spans="1:20" x14ac:dyDescent="0.25">
      <c r="A434" s="17" t="s">
        <v>279</v>
      </c>
      <c r="B434" s="8" t="s">
        <v>40</v>
      </c>
      <c r="C434" s="8" t="s">
        <v>330</v>
      </c>
      <c r="E434" s="8" t="str">
        <f t="shared" si="169"/>
        <v>FiFi-social.display.fifi</v>
      </c>
      <c r="F434" s="21">
        <f t="shared" ref="F434:G434" si="210">F368</f>
        <v>436708.84697628801</v>
      </c>
      <c r="G434" s="19">
        <f t="shared" si="210"/>
        <v>6.0086222354126866</v>
      </c>
      <c r="H434" s="18">
        <f t="shared" si="174"/>
        <v>4.2364184842433907E-3</v>
      </c>
      <c r="I434" s="6">
        <f t="shared" si="174"/>
        <v>2.04</v>
      </c>
      <c r="J434" s="6">
        <f t="shared" si="175"/>
        <v>3365376.811358091</v>
      </c>
      <c r="K434" s="18">
        <f t="shared" si="176"/>
        <v>0.15</v>
      </c>
      <c r="L434" s="35">
        <f>Data!BQ38</f>
        <v>2.7527538541808972E-3</v>
      </c>
      <c r="Q434" s="21">
        <v>0</v>
      </c>
      <c r="R434" s="21">
        <v>2.8643318488488972E-2</v>
      </c>
      <c r="S434" s="21">
        <v>0.351098035946522</v>
      </c>
      <c r="T434" s="38">
        <v>1.5482193377991393E-5</v>
      </c>
    </row>
    <row r="435" spans="1:20" x14ac:dyDescent="0.25">
      <c r="A435" s="17" t="s">
        <v>280</v>
      </c>
      <c r="B435" s="8" t="s">
        <v>40</v>
      </c>
      <c r="C435" s="8" t="s">
        <v>330</v>
      </c>
      <c r="E435" s="8" t="str">
        <f t="shared" si="169"/>
        <v>FiFi-social.display.fifi</v>
      </c>
      <c r="F435" s="21">
        <f t="shared" ref="F435:G435" si="211">F369</f>
        <v>253284.44575174601</v>
      </c>
      <c r="G435" s="19">
        <f t="shared" si="211"/>
        <v>7.1299227048638949</v>
      </c>
      <c r="H435" s="18">
        <f t="shared" si="174"/>
        <v>4.2364184842433907E-3</v>
      </c>
      <c r="I435" s="6">
        <f t="shared" si="174"/>
        <v>2.04</v>
      </c>
      <c r="J435" s="6">
        <f t="shared" si="175"/>
        <v>3365376.811358091</v>
      </c>
      <c r="K435" s="18">
        <f t="shared" si="176"/>
        <v>0.15</v>
      </c>
      <c r="L435" s="35">
        <f>Data!BQ39</f>
        <v>2.7527538541808972E-3</v>
      </c>
      <c r="Q435" s="21">
        <v>0</v>
      </c>
      <c r="R435" s="21">
        <v>2.4919193309662423E-3</v>
      </c>
      <c r="S435" s="21">
        <v>3.6245072121752736E-2</v>
      </c>
      <c r="T435" s="38">
        <v>2.3223442876529887E-6</v>
      </c>
    </row>
    <row r="436" spans="1:20" x14ac:dyDescent="0.25">
      <c r="A436" s="17" t="s">
        <v>281</v>
      </c>
      <c r="B436" s="8" t="s">
        <v>40</v>
      </c>
      <c r="C436" s="8" t="s">
        <v>330</v>
      </c>
      <c r="E436" s="8" t="str">
        <f t="shared" si="169"/>
        <v>FiFi-social.display.fifi</v>
      </c>
      <c r="F436" s="21">
        <f t="shared" ref="F436:G436" si="212">F370</f>
        <v>201747.696799417</v>
      </c>
      <c r="G436" s="19">
        <f t="shared" si="212"/>
        <v>8.2743415496816937</v>
      </c>
      <c r="H436" s="18">
        <f t="shared" si="174"/>
        <v>4.2364184842433907E-3</v>
      </c>
      <c r="I436" s="6">
        <f t="shared" si="174"/>
        <v>2.04</v>
      </c>
      <c r="J436" s="6">
        <f t="shared" si="175"/>
        <v>3365376.811358091</v>
      </c>
      <c r="K436" s="18">
        <f t="shared" si="176"/>
        <v>0.15</v>
      </c>
      <c r="L436" s="35">
        <f>Data!BQ40</f>
        <v>2.7527538541808972E-3</v>
      </c>
      <c r="Q436" s="21">
        <v>0</v>
      </c>
      <c r="R436" s="21">
        <v>2.9773214869606652E-4</v>
      </c>
      <c r="S436" s="21">
        <v>5.0256164768090177E-3</v>
      </c>
      <c r="T436" s="38">
        <v>3.4835198692295677E-7</v>
      </c>
    </row>
    <row r="437" spans="1:20" x14ac:dyDescent="0.25">
      <c r="A437" s="17" t="s">
        <v>282</v>
      </c>
      <c r="B437" s="8" t="s">
        <v>40</v>
      </c>
      <c r="C437" s="8" t="s">
        <v>330</v>
      </c>
      <c r="E437" s="8" t="str">
        <f t="shared" si="169"/>
        <v>FiFi-social.display.fifi</v>
      </c>
      <c r="F437" s="21">
        <f t="shared" ref="F437:G437" si="213">F371</f>
        <v>320149.29401431349</v>
      </c>
      <c r="G437" s="19">
        <f t="shared" si="213"/>
        <v>6.8001837755390948</v>
      </c>
      <c r="H437" s="18">
        <f t="shared" si="174"/>
        <v>4.2364184842433907E-3</v>
      </c>
      <c r="I437" s="6">
        <f t="shared" si="174"/>
        <v>2.04</v>
      </c>
      <c r="J437" s="6">
        <f t="shared" si="175"/>
        <v>3365376.811358091</v>
      </c>
      <c r="K437" s="18">
        <f t="shared" si="176"/>
        <v>0.15</v>
      </c>
      <c r="L437" s="35">
        <f>Data!BQ41</f>
        <v>2.7527538541808972E-3</v>
      </c>
      <c r="Q437" s="21">
        <v>0</v>
      </c>
      <c r="R437" s="21">
        <v>7.0869769113560439E-5</v>
      </c>
      <c r="S437" s="21">
        <v>9.8313200636856004E-4</v>
      </c>
      <c r="T437" s="38">
        <v>5.2252805748942421E-8</v>
      </c>
    </row>
    <row r="438" spans="1:20" x14ac:dyDescent="0.25">
      <c r="A438" s="17" t="s">
        <v>283</v>
      </c>
      <c r="B438" s="8" t="s">
        <v>40</v>
      </c>
      <c r="C438" s="8" t="s">
        <v>330</v>
      </c>
      <c r="E438" s="8" t="str">
        <f t="shared" si="169"/>
        <v>FiFi-social.display.fifi</v>
      </c>
      <c r="F438" s="21">
        <f t="shared" ref="F438:G438" si="214">F372</f>
        <v>391341.29065537348</v>
      </c>
      <c r="G438" s="19">
        <f t="shared" si="214"/>
        <v>6.2266027992457467</v>
      </c>
      <c r="H438" s="18">
        <f t="shared" si="174"/>
        <v>4.2364184842433907E-3</v>
      </c>
      <c r="I438" s="6">
        <f t="shared" si="174"/>
        <v>2.04</v>
      </c>
      <c r="J438" s="6">
        <f t="shared" si="175"/>
        <v>3365376.811358091</v>
      </c>
      <c r="K438" s="18">
        <f t="shared" si="176"/>
        <v>0.15</v>
      </c>
      <c r="L438" s="35">
        <f>Data!BQ42</f>
        <v>2.578895716022103E-3</v>
      </c>
      <c r="Q438" s="21">
        <v>0</v>
      </c>
      <c r="R438" s="21">
        <v>1.2994375547857812E-5</v>
      </c>
      <c r="S438" s="21">
        <v>1.6505806292791355E-4</v>
      </c>
      <c r="T438" s="38">
        <v>7.8379210899370833E-9</v>
      </c>
    </row>
    <row r="439" spans="1:20" x14ac:dyDescent="0.25">
      <c r="A439" s="17" t="s">
        <v>284</v>
      </c>
      <c r="B439" s="8" t="s">
        <v>40</v>
      </c>
      <c r="C439" s="8" t="s">
        <v>330</v>
      </c>
      <c r="E439" s="8" t="str">
        <f t="shared" si="169"/>
        <v>FiFi-social.display.fifi</v>
      </c>
      <c r="F439" s="21">
        <f t="shared" ref="F439:G439" si="215">F373</f>
        <v>230648.18602876749</v>
      </c>
      <c r="G439" s="19">
        <f t="shared" si="215"/>
        <v>7.6727442277060725</v>
      </c>
      <c r="H439" s="18">
        <f t="shared" si="174"/>
        <v>4.2364184842433907E-3</v>
      </c>
      <c r="I439" s="6">
        <f t="shared" si="174"/>
        <v>2.04</v>
      </c>
      <c r="J439" s="6">
        <f t="shared" si="175"/>
        <v>3365376.811358091</v>
      </c>
      <c r="K439" s="18">
        <f t="shared" si="176"/>
        <v>0.15</v>
      </c>
      <c r="L439" s="35">
        <f>Data!BQ43</f>
        <v>2.578895716022103E-3</v>
      </c>
      <c r="Q439" s="21">
        <v>0</v>
      </c>
      <c r="R439" s="21">
        <v>1.148791099080655E-6</v>
      </c>
      <c r="S439" s="21">
        <v>1.798133575959487E-5</v>
      </c>
      <c r="T439" s="38">
        <v>1.1756882134505986E-9</v>
      </c>
    </row>
    <row r="440" spans="1:20" x14ac:dyDescent="0.25">
      <c r="A440" s="17" t="s">
        <v>285</v>
      </c>
      <c r="B440" s="8" t="s">
        <v>40</v>
      </c>
      <c r="C440" s="8" t="s">
        <v>330</v>
      </c>
      <c r="E440" s="8" t="str">
        <f t="shared" si="169"/>
        <v>FiFi-social.display.fifi</v>
      </c>
      <c r="F440" s="21">
        <f t="shared" ref="F440:G440" si="216">F374</f>
        <v>255011.21194764899</v>
      </c>
      <c r="G440" s="19">
        <f t="shared" si="216"/>
        <v>7.3396787033818205</v>
      </c>
      <c r="H440" s="18">
        <f t="shared" si="174"/>
        <v>4.2364184842433907E-3</v>
      </c>
      <c r="I440" s="6">
        <f t="shared" si="174"/>
        <v>2.04</v>
      </c>
      <c r="J440" s="6">
        <f t="shared" si="175"/>
        <v>3365376.811358091</v>
      </c>
      <c r="K440" s="18">
        <f t="shared" si="176"/>
        <v>0.15</v>
      </c>
      <c r="L440" s="35">
        <f>Data!BQ44</f>
        <v>2.578895716022103E-3</v>
      </c>
      <c r="Q440" s="21">
        <v>0</v>
      </c>
      <c r="R440" s="21">
        <v>1.9052046592496991E-7</v>
      </c>
      <c r="S440" s="21">
        <v>2.8526523728680828E-6</v>
      </c>
      <c r="T440" s="38">
        <v>1.7635326532428053E-10</v>
      </c>
    </row>
    <row r="441" spans="1:20" x14ac:dyDescent="0.25">
      <c r="A441" s="17" t="s">
        <v>286</v>
      </c>
      <c r="B441" s="8" t="s">
        <v>40</v>
      </c>
      <c r="C441" s="8" t="s">
        <v>330</v>
      </c>
      <c r="E441" s="8" t="str">
        <f t="shared" si="169"/>
        <v>FiFi-social.display.fifi</v>
      </c>
      <c r="F441" s="21">
        <f t="shared" ref="F441:G441" si="217">F375</f>
        <v>290283.21400129853</v>
      </c>
      <c r="G441" s="19">
        <f t="shared" si="217"/>
        <v>6.8519846037487664</v>
      </c>
      <c r="H441" s="18">
        <f t="shared" si="174"/>
        <v>4.2364184842433907E-3</v>
      </c>
      <c r="I441" s="6">
        <f t="shared" si="174"/>
        <v>2.04</v>
      </c>
      <c r="J441" s="6">
        <f t="shared" si="175"/>
        <v>3365376.811358091</v>
      </c>
      <c r="K441" s="18">
        <f t="shared" si="176"/>
        <v>0.15</v>
      </c>
      <c r="L441" s="35">
        <f>Data!BQ45</f>
        <v>2.578895716022103E-3</v>
      </c>
      <c r="Q441" s="21">
        <v>0</v>
      </c>
      <c r="R441" s="21">
        <v>3.2530811990500573E-8</v>
      </c>
      <c r="S441" s="21">
        <v>4.5471727072896559E-7</v>
      </c>
      <c r="T441" s="38">
        <v>2.6452950940836217E-11</v>
      </c>
    </row>
    <row r="442" spans="1:20" x14ac:dyDescent="0.25">
      <c r="A442" s="17" t="s">
        <v>287</v>
      </c>
      <c r="B442" s="8" t="s">
        <v>40</v>
      </c>
      <c r="C442" s="8" t="s">
        <v>330</v>
      </c>
      <c r="E442" s="8" t="str">
        <f t="shared" si="169"/>
        <v>FiFi-social.display.fifi</v>
      </c>
      <c r="F442" s="21">
        <f t="shared" ref="F442:G442" si="218">F376</f>
        <v>329127.09109349351</v>
      </c>
      <c r="G442" s="19">
        <f t="shared" si="218"/>
        <v>6.6607284125131931</v>
      </c>
      <c r="H442" s="18">
        <f t="shared" si="174"/>
        <v>4.2364184842433907E-3</v>
      </c>
      <c r="I442" s="6">
        <f t="shared" si="174"/>
        <v>2.04</v>
      </c>
      <c r="J442" s="6">
        <f t="shared" si="175"/>
        <v>3365376.811358091</v>
      </c>
      <c r="K442" s="18">
        <f t="shared" si="176"/>
        <v>0.15</v>
      </c>
      <c r="L442" s="35">
        <f>Data!BQ46</f>
        <v>3.0135410614190871E-3</v>
      </c>
      <c r="Q442" s="21">
        <v>0</v>
      </c>
      <c r="R442" s="21">
        <v>5.5325744098763403E-9</v>
      </c>
      <c r="S442" s="21">
        <v>7.5175990155061783E-8</v>
      </c>
      <c r="T442" s="38">
        <v>3.9679370900103095E-12</v>
      </c>
    </row>
    <row r="443" spans="1:20" x14ac:dyDescent="0.25">
      <c r="A443" s="17" t="s">
        <v>288</v>
      </c>
      <c r="B443" s="8" t="s">
        <v>40</v>
      </c>
      <c r="C443" s="8" t="s">
        <v>330</v>
      </c>
      <c r="E443" s="8" t="str">
        <f t="shared" si="169"/>
        <v>FiFi-social.display.fifi</v>
      </c>
      <c r="F443" s="21">
        <f t="shared" ref="F443:G443" si="219">F377</f>
        <v>290379.33513653348</v>
      </c>
      <c r="G443" s="19">
        <f t="shared" si="219"/>
        <v>6.8891115045051432</v>
      </c>
      <c r="H443" s="18">
        <f t="shared" si="174"/>
        <v>4.2364184842433907E-3</v>
      </c>
      <c r="I443" s="6">
        <f t="shared" si="174"/>
        <v>2.04</v>
      </c>
      <c r="J443" s="6">
        <f t="shared" si="175"/>
        <v>3365376.811358091</v>
      </c>
      <c r="K443" s="18">
        <f t="shared" si="176"/>
        <v>0.15</v>
      </c>
      <c r="L443" s="35">
        <f>Data!BQ47</f>
        <v>3.0135410614190871E-3</v>
      </c>
      <c r="Q443" s="21">
        <v>0</v>
      </c>
      <c r="R443" s="21">
        <v>7.3218461296927732E-10</v>
      </c>
      <c r="S443" s="21">
        <v>1.0289966938881722E-8</v>
      </c>
      <c r="T443" s="38">
        <v>5.9519056350154642E-13</v>
      </c>
    </row>
    <row r="444" spans="1:20" x14ac:dyDescent="0.25">
      <c r="A444" s="17" t="s">
        <v>289</v>
      </c>
      <c r="B444" s="8" t="s">
        <v>40</v>
      </c>
      <c r="C444" s="8" t="s">
        <v>330</v>
      </c>
      <c r="E444" s="8" t="str">
        <f t="shared" si="169"/>
        <v>FiFi-social.display.fifi</v>
      </c>
      <c r="F444" s="21">
        <f t="shared" ref="F444:G444" si="220">F378</f>
        <v>328074.70488976047</v>
      </c>
      <c r="G444" s="19">
        <f t="shared" si="220"/>
        <v>6.6769335668378105</v>
      </c>
      <c r="H444" s="18">
        <f t="shared" si="174"/>
        <v>4.2364184842433907E-3</v>
      </c>
      <c r="I444" s="6">
        <f t="shared" si="174"/>
        <v>2.04</v>
      </c>
      <c r="J444" s="6">
        <f t="shared" si="175"/>
        <v>3365376.811358091</v>
      </c>
      <c r="K444" s="18">
        <f t="shared" si="176"/>
        <v>0.15</v>
      </c>
      <c r="L444" s="35">
        <f>Data!BQ48</f>
        <v>3.0135410614190871E-3</v>
      </c>
      <c r="Q444" s="21">
        <v>0</v>
      </c>
      <c r="R444" s="21">
        <v>1.2406174334313705E-10</v>
      </c>
      <c r="S444" s="21">
        <v>1.6898381177159464E-9</v>
      </c>
      <c r="T444" s="38">
        <v>8.9261931179862586E-14</v>
      </c>
    </row>
    <row r="445" spans="1:20" x14ac:dyDescent="0.25">
      <c r="A445" s="17" t="s">
        <v>290</v>
      </c>
      <c r="B445" s="8" t="s">
        <v>40</v>
      </c>
      <c r="C445" s="8" t="s">
        <v>330</v>
      </c>
      <c r="E445" s="8" t="str">
        <f t="shared" si="169"/>
        <v>FiFi-social.display.fifi</v>
      </c>
      <c r="F445" s="21">
        <f t="shared" ref="F445:G445" si="221">F379</f>
        <v>287583.00118987449</v>
      </c>
      <c r="G445" s="19">
        <f t="shared" si="221"/>
        <v>7.111582871611037</v>
      </c>
      <c r="H445" s="18">
        <f t="shared" si="174"/>
        <v>4.2364184842433907E-3</v>
      </c>
      <c r="I445" s="6">
        <f t="shared" si="174"/>
        <v>2.04</v>
      </c>
      <c r="J445" s="6">
        <f t="shared" si="175"/>
        <v>3365376.811358091</v>
      </c>
      <c r="K445" s="18">
        <f t="shared" si="176"/>
        <v>0.15</v>
      </c>
      <c r="L445" s="35">
        <f>Data!BQ49</f>
        <v>3.0135410614190871E-3</v>
      </c>
      <c r="Q445" s="21">
        <v>0</v>
      </c>
      <c r="R445" s="21">
        <v>1.6366569764047129E-11</v>
      </c>
      <c r="S445" s="21">
        <v>2.3744012309009032E-10</v>
      </c>
      <c r="T445" s="38">
        <v>1.3433698597964394E-14</v>
      </c>
    </row>
    <row r="446" spans="1:20" x14ac:dyDescent="0.25">
      <c r="A446" s="17" t="s">
        <v>291</v>
      </c>
      <c r="B446" s="8" t="s">
        <v>40</v>
      </c>
      <c r="C446" s="8" t="s">
        <v>330</v>
      </c>
      <c r="E446" s="8" t="str">
        <f t="shared" si="169"/>
        <v>FiFi-social.display.fifi</v>
      </c>
      <c r="F446" s="21">
        <f t="shared" ref="F446:G446" si="222">F380</f>
        <v>348609.08602096396</v>
      </c>
      <c r="G446" s="19">
        <f t="shared" si="222"/>
        <v>6.5637372420193243</v>
      </c>
      <c r="H446" s="18">
        <f t="shared" si="174"/>
        <v>4.2364184842433907E-3</v>
      </c>
      <c r="I446" s="6">
        <f t="shared" si="174"/>
        <v>2.04</v>
      </c>
      <c r="J446" s="6">
        <f t="shared" si="175"/>
        <v>3365376.811358091</v>
      </c>
      <c r="K446" s="18">
        <f t="shared" si="176"/>
        <v>0.15</v>
      </c>
      <c r="L446" s="35">
        <f>Data!BQ50</f>
        <v>3.0135410614190871E-3</v>
      </c>
      <c r="Q446" s="21">
        <v>0</v>
      </c>
      <c r="R446" s="21">
        <v>2.9513471182850753E-12</v>
      </c>
      <c r="S446" s="21">
        <v>3.9518608668604888E-11</v>
      </c>
      <c r="T446" s="38">
        <v>1.9984014443252818E-15</v>
      </c>
    </row>
    <row r="447" spans="1:20" x14ac:dyDescent="0.25">
      <c r="A447" s="17" t="s">
        <v>292</v>
      </c>
      <c r="B447" s="8" t="s">
        <v>40</v>
      </c>
      <c r="C447" s="8" t="s">
        <v>330</v>
      </c>
      <c r="E447" s="8" t="str">
        <f t="shared" si="169"/>
        <v>FiFi-social.display.fifi</v>
      </c>
      <c r="F447" s="21">
        <f t="shared" ref="F447:G447" si="223">F381</f>
        <v>241297.1653229885</v>
      </c>
      <c r="G447" s="19">
        <f t="shared" si="223"/>
        <v>7.6437660299865655</v>
      </c>
      <c r="H447" s="18">
        <f t="shared" si="174"/>
        <v>4.2364184842433907E-3</v>
      </c>
      <c r="I447" s="6">
        <f t="shared" si="174"/>
        <v>2.04</v>
      </c>
      <c r="J447" s="6">
        <f t="shared" si="175"/>
        <v>3365376.811358091</v>
      </c>
      <c r="K447" s="18">
        <f t="shared" si="176"/>
        <v>0.15</v>
      </c>
      <c r="L447" s="35">
        <f>Data!BQ51</f>
        <v>3.1584228432180814E-3</v>
      </c>
      <c r="Q447" s="21">
        <v>0</v>
      </c>
      <c r="R447" s="21">
        <v>3.4047290699107671E-13</v>
      </c>
      <c r="S447" s="21">
        <v>5.3090902908019024E-12</v>
      </c>
      <c r="T447" s="38">
        <v>3.3306690738754696E-16</v>
      </c>
    </row>
    <row r="448" spans="1:20" x14ac:dyDescent="0.25">
      <c r="A448" s="17" t="s">
        <v>293</v>
      </c>
      <c r="B448" s="8" t="s">
        <v>40</v>
      </c>
      <c r="C448" s="8" t="s">
        <v>330</v>
      </c>
      <c r="E448" s="8" t="str">
        <f t="shared" si="169"/>
        <v>FiFi-social.display.fifi</v>
      </c>
      <c r="F448" s="21">
        <f t="shared" ref="F448:G448" si="224">F382</f>
        <v>285302.18935091398</v>
      </c>
      <c r="G448" s="19">
        <f t="shared" si="224"/>
        <v>7.1103422436825836</v>
      </c>
      <c r="H448" s="18">
        <f t="shared" si="174"/>
        <v>4.2364184842433907E-3</v>
      </c>
      <c r="I448" s="6">
        <f t="shared" si="174"/>
        <v>2.04</v>
      </c>
      <c r="J448" s="6">
        <f t="shared" si="175"/>
        <v>3365376.811358091</v>
      </c>
      <c r="K448" s="18">
        <f t="shared" si="176"/>
        <v>0.15</v>
      </c>
      <c r="L448" s="35">
        <f>Data!BQ52</f>
        <v>3.1584228432180814E-3</v>
      </c>
      <c r="Q448" s="21">
        <v>0</v>
      </c>
      <c r="R448" s="21">
        <v>0</v>
      </c>
      <c r="S448" s="21">
        <v>0</v>
      </c>
      <c r="T448" s="38">
        <v>0</v>
      </c>
    </row>
    <row r="449" spans="1:20" x14ac:dyDescent="0.25">
      <c r="A449" s="17" t="s">
        <v>294</v>
      </c>
      <c r="B449" s="8" t="s">
        <v>40</v>
      </c>
      <c r="C449" s="8" t="s">
        <v>330</v>
      </c>
      <c r="E449" s="8" t="str">
        <f t="shared" si="169"/>
        <v>FiFi-social.display.fifi</v>
      </c>
      <c r="F449" s="21">
        <f t="shared" ref="F449:G449" si="225">F383</f>
        <v>415829.06386048801</v>
      </c>
      <c r="G449" s="19">
        <f t="shared" si="225"/>
        <v>6.129014958880469</v>
      </c>
      <c r="H449" s="18">
        <f t="shared" si="174"/>
        <v>4.2364184842433907E-3</v>
      </c>
      <c r="I449" s="6">
        <f t="shared" si="174"/>
        <v>2.04</v>
      </c>
      <c r="J449" s="6">
        <f t="shared" si="175"/>
        <v>3365376.811358091</v>
      </c>
      <c r="K449" s="18">
        <f t="shared" si="176"/>
        <v>0.15</v>
      </c>
      <c r="L449" s="35">
        <f>Data!BQ53</f>
        <v>3.1584228432180814E-3</v>
      </c>
      <c r="Q449" s="21">
        <v>0</v>
      </c>
      <c r="R449" s="21">
        <v>0</v>
      </c>
      <c r="S449" s="21">
        <v>0</v>
      </c>
      <c r="T449" s="38">
        <v>0</v>
      </c>
    </row>
    <row r="450" spans="1:20" x14ac:dyDescent="0.25">
      <c r="A450" s="17" t="s">
        <v>295</v>
      </c>
      <c r="B450" s="8" t="s">
        <v>40</v>
      </c>
      <c r="C450" s="8" t="s">
        <v>330</v>
      </c>
      <c r="E450" s="8" t="str">
        <f t="shared" si="169"/>
        <v>FiFi-social.display.fifi</v>
      </c>
      <c r="F450" s="21">
        <f t="shared" ref="F450:G450" si="226">F384</f>
        <v>393432.46859552251</v>
      </c>
      <c r="G450" s="19">
        <f t="shared" si="226"/>
        <v>6.2941960634324765</v>
      </c>
      <c r="H450" s="18">
        <f t="shared" si="174"/>
        <v>4.2364184842433907E-3</v>
      </c>
      <c r="I450" s="6">
        <f t="shared" si="174"/>
        <v>2.04</v>
      </c>
      <c r="J450" s="6">
        <f t="shared" si="175"/>
        <v>3365376.811358091</v>
      </c>
      <c r="K450" s="18">
        <f t="shared" si="176"/>
        <v>0.15</v>
      </c>
      <c r="L450" s="35">
        <f>Data!BQ54</f>
        <v>3.1584228432180814E-3</v>
      </c>
      <c r="Q450" s="21">
        <v>0</v>
      </c>
      <c r="R450" s="21">
        <v>0</v>
      </c>
      <c r="S450" s="21">
        <v>0</v>
      </c>
      <c r="T450" s="38">
        <v>0</v>
      </c>
    </row>
    <row r="451" spans="1:20" x14ac:dyDescent="0.25">
      <c r="A451" s="17" t="s">
        <v>296</v>
      </c>
      <c r="B451" s="8" t="s">
        <v>40</v>
      </c>
      <c r="C451" s="8" t="s">
        <v>330</v>
      </c>
      <c r="E451" s="8" t="str">
        <f t="shared" si="169"/>
        <v>FiFi-social.display.fifi</v>
      </c>
      <c r="F451" s="21">
        <f t="shared" ref="F451:G451" si="227">F385</f>
        <v>228081.015200244</v>
      </c>
      <c r="G451" s="19">
        <f t="shared" si="227"/>
        <v>7.9971814637423746</v>
      </c>
      <c r="H451" s="18">
        <f t="shared" si="174"/>
        <v>4.2364184842433907E-3</v>
      </c>
      <c r="I451" s="6">
        <f t="shared" si="174"/>
        <v>2.04</v>
      </c>
      <c r="J451" s="6">
        <f t="shared" si="175"/>
        <v>3365376.811358091</v>
      </c>
      <c r="K451" s="18">
        <f t="shared" si="176"/>
        <v>0.15</v>
      </c>
      <c r="L451" s="35">
        <f>Data!BQ55</f>
        <v>3.7379499704140603E-3</v>
      </c>
      <c r="Q451" s="21">
        <v>0</v>
      </c>
      <c r="R451" s="21">
        <v>0</v>
      </c>
      <c r="S451" s="21">
        <v>0</v>
      </c>
      <c r="T451" s="38">
        <v>0</v>
      </c>
    </row>
    <row r="452" spans="1:20" x14ac:dyDescent="0.25">
      <c r="A452" s="17" t="s">
        <v>297</v>
      </c>
      <c r="B452" s="8" t="s">
        <v>40</v>
      </c>
      <c r="C452" s="8" t="s">
        <v>330</v>
      </c>
      <c r="E452" s="8" t="str">
        <f t="shared" si="169"/>
        <v>FiFi-social.display.fifi</v>
      </c>
      <c r="F452" s="21">
        <f t="shared" ref="F452:G452" si="228">F386</f>
        <v>317634.99002545653</v>
      </c>
      <c r="G452" s="19">
        <f t="shared" si="228"/>
        <v>6.7548152855074779</v>
      </c>
      <c r="H452" s="18">
        <f t="shared" si="174"/>
        <v>4.2364184842433907E-3</v>
      </c>
      <c r="I452" s="6">
        <f t="shared" si="174"/>
        <v>2.04</v>
      </c>
      <c r="J452" s="6">
        <f t="shared" si="175"/>
        <v>3365376.811358091</v>
      </c>
      <c r="K452" s="18">
        <f t="shared" si="176"/>
        <v>0.15</v>
      </c>
      <c r="L452" s="35">
        <f>Data!BQ56</f>
        <v>3.7379499704140603E-3</v>
      </c>
      <c r="Q452" s="21">
        <v>0</v>
      </c>
      <c r="R452" s="21">
        <v>0</v>
      </c>
      <c r="S452" s="21">
        <v>0</v>
      </c>
      <c r="T452" s="38">
        <v>0</v>
      </c>
    </row>
    <row r="453" spans="1:20" x14ac:dyDescent="0.25">
      <c r="A453" s="17" t="s">
        <v>298</v>
      </c>
      <c r="B453" s="8" t="s">
        <v>40</v>
      </c>
      <c r="C453" s="8" t="s">
        <v>330</v>
      </c>
      <c r="E453" s="8" t="str">
        <f t="shared" si="169"/>
        <v>FiFi-social.display.fifi</v>
      </c>
      <c r="F453" s="21">
        <f t="shared" ref="F453:G453" si="229">F387</f>
        <v>322486.62248072354</v>
      </c>
      <c r="G453" s="19">
        <f t="shared" si="229"/>
        <v>6.9739033911176911</v>
      </c>
      <c r="H453" s="18">
        <f t="shared" si="174"/>
        <v>4.2364184842433907E-3</v>
      </c>
      <c r="I453" s="6">
        <f t="shared" si="174"/>
        <v>2.04</v>
      </c>
      <c r="J453" s="6">
        <f t="shared" si="175"/>
        <v>3365376.811358091</v>
      </c>
      <c r="K453" s="18">
        <f t="shared" si="176"/>
        <v>0.15</v>
      </c>
      <c r="L453" s="35">
        <f>Data!BQ57</f>
        <v>3.7379499704140603E-3</v>
      </c>
      <c r="Q453" s="21">
        <v>0</v>
      </c>
      <c r="R453" s="21">
        <v>0</v>
      </c>
      <c r="S453" s="21">
        <v>0</v>
      </c>
      <c r="T453" s="38">
        <v>0</v>
      </c>
    </row>
    <row r="454" spans="1:20" x14ac:dyDescent="0.25">
      <c r="A454" s="17" t="s">
        <v>299</v>
      </c>
      <c r="B454" s="8" t="s">
        <v>40</v>
      </c>
      <c r="C454" s="8" t="s">
        <v>330</v>
      </c>
      <c r="E454" s="8" t="str">
        <f t="shared" si="169"/>
        <v>FiFi-social.display.fifi</v>
      </c>
      <c r="F454" s="21">
        <f t="shared" ref="F454:G454" si="230">F388</f>
        <v>401386.27962260752</v>
      </c>
      <c r="G454" s="19">
        <f t="shared" si="230"/>
        <v>6.2238891290728731</v>
      </c>
      <c r="H454" s="18">
        <f t="shared" si="174"/>
        <v>4.2364184842433907E-3</v>
      </c>
      <c r="I454" s="6">
        <f t="shared" si="174"/>
        <v>2.04</v>
      </c>
      <c r="J454" s="6">
        <f t="shared" si="175"/>
        <v>3365376.811358091</v>
      </c>
      <c r="K454" s="18">
        <f t="shared" si="176"/>
        <v>0.15</v>
      </c>
      <c r="L454" s="35">
        <f>Data!BQ58</f>
        <v>3.7379499704140603E-3</v>
      </c>
      <c r="Q454" s="21">
        <v>0</v>
      </c>
      <c r="R454" s="21">
        <v>0</v>
      </c>
      <c r="S454" s="21">
        <v>0</v>
      </c>
      <c r="T454" s="38">
        <v>0</v>
      </c>
    </row>
    <row r="455" spans="1:20" x14ac:dyDescent="0.25">
      <c r="A455" s="17" t="s">
        <v>300</v>
      </c>
      <c r="B455" s="8" t="s">
        <v>40</v>
      </c>
      <c r="C455" s="8" t="s">
        <v>330</v>
      </c>
      <c r="E455" s="8" t="str">
        <f t="shared" si="169"/>
        <v>FiFi-social.display.fifi</v>
      </c>
      <c r="F455" s="21">
        <f t="shared" ref="F455:G455" si="231">F389</f>
        <v>309588.89609523199</v>
      </c>
      <c r="G455" s="19">
        <f t="shared" si="231"/>
        <v>6.9990429098927924</v>
      </c>
      <c r="H455" s="18">
        <f t="shared" si="174"/>
        <v>4.2364184842433907E-3</v>
      </c>
      <c r="I455" s="6">
        <f t="shared" si="174"/>
        <v>2.04</v>
      </c>
      <c r="J455" s="6">
        <f t="shared" si="175"/>
        <v>3365376.811358091</v>
      </c>
      <c r="K455" s="18">
        <f t="shared" si="176"/>
        <v>0.15</v>
      </c>
      <c r="L455" s="35">
        <f>Data!BQ59</f>
        <v>3.2163755559376796E-3</v>
      </c>
      <c r="Q455" s="21">
        <v>0</v>
      </c>
      <c r="R455" s="21">
        <v>0</v>
      </c>
      <c r="S455" s="21">
        <v>0</v>
      </c>
      <c r="T455" s="38">
        <v>0</v>
      </c>
    </row>
    <row r="456" spans="1:20" x14ac:dyDescent="0.25">
      <c r="A456" s="17" t="s">
        <v>301</v>
      </c>
      <c r="B456" s="8" t="s">
        <v>40</v>
      </c>
      <c r="C456" s="8" t="s">
        <v>330</v>
      </c>
      <c r="E456" s="8" t="str">
        <f t="shared" si="169"/>
        <v>FiFi-social.display.fifi</v>
      </c>
      <c r="F456" s="21">
        <f t="shared" ref="F456:G456" si="232">F390</f>
        <v>309968.77520157403</v>
      </c>
      <c r="G456" s="19">
        <f t="shared" si="232"/>
        <v>6.9767010399881384</v>
      </c>
      <c r="H456" s="18">
        <f t="shared" si="174"/>
        <v>4.2364184842433907E-3</v>
      </c>
      <c r="I456" s="6">
        <f t="shared" si="174"/>
        <v>2.04</v>
      </c>
      <c r="J456" s="6">
        <f t="shared" si="175"/>
        <v>3365376.811358091</v>
      </c>
      <c r="K456" s="18">
        <f t="shared" si="176"/>
        <v>0.15</v>
      </c>
      <c r="L456" s="35">
        <f>Data!BQ60</f>
        <v>3.2163755559376796E-3</v>
      </c>
      <c r="Q456" s="21">
        <v>0</v>
      </c>
      <c r="R456" s="21">
        <v>0</v>
      </c>
      <c r="S456" s="21">
        <v>0</v>
      </c>
      <c r="T456" s="38">
        <v>0</v>
      </c>
    </row>
    <row r="457" spans="1:20" x14ac:dyDescent="0.25">
      <c r="A457" s="17" t="s">
        <v>272</v>
      </c>
      <c r="B457" s="8" t="s">
        <v>40</v>
      </c>
      <c r="C457" s="8" t="s">
        <v>330</v>
      </c>
      <c r="E457" s="8" t="str">
        <f t="shared" si="169"/>
        <v>FiFi-social.display.fifi</v>
      </c>
      <c r="F457" s="21">
        <f t="shared" ref="F457:G457" si="233">F391</f>
        <v>454180.53004536044</v>
      </c>
      <c r="G457" s="19">
        <f t="shared" si="233"/>
        <v>6.0080329106190753</v>
      </c>
      <c r="H457" s="18">
        <f t="shared" si="174"/>
        <v>4.2364184842433907E-3</v>
      </c>
      <c r="I457" s="6">
        <f t="shared" si="174"/>
        <v>2.04</v>
      </c>
      <c r="J457" s="6">
        <f t="shared" si="175"/>
        <v>3365376.811358091</v>
      </c>
      <c r="K457" s="18">
        <f t="shared" si="176"/>
        <v>0.15</v>
      </c>
      <c r="L457" s="35">
        <f>Data!BQ61</f>
        <v>3.2163755559376796E-3</v>
      </c>
      <c r="Q457" s="21">
        <v>0</v>
      </c>
      <c r="R457" s="21">
        <v>0</v>
      </c>
      <c r="S457" s="21">
        <v>0</v>
      </c>
      <c r="T457" s="38">
        <v>0</v>
      </c>
    </row>
    <row r="458" spans="1:20" x14ac:dyDescent="0.25">
      <c r="A458" s="17" t="s">
        <v>273</v>
      </c>
      <c r="B458" s="8" t="s">
        <v>40</v>
      </c>
      <c r="C458" s="8" t="s">
        <v>330</v>
      </c>
      <c r="E458" s="8" t="str">
        <f t="shared" si="169"/>
        <v>FiFi-social.display.fifi</v>
      </c>
      <c r="F458" s="21">
        <f t="shared" ref="F458:G458" si="234">F392</f>
        <v>455011.73547455797</v>
      </c>
      <c r="G458" s="19">
        <f t="shared" si="234"/>
        <v>6.0449284141776669</v>
      </c>
      <c r="H458" s="18">
        <f t="shared" si="174"/>
        <v>4.2364184842433907E-3</v>
      </c>
      <c r="I458" s="6">
        <f t="shared" si="174"/>
        <v>2.04</v>
      </c>
      <c r="J458" s="6">
        <f t="shared" si="175"/>
        <v>3365376.811358091</v>
      </c>
      <c r="K458" s="18">
        <f t="shared" si="176"/>
        <v>0.15</v>
      </c>
      <c r="L458" s="35">
        <f>Data!BQ62</f>
        <v>3.2163755559376796E-3</v>
      </c>
      <c r="Q458" s="21">
        <v>0</v>
      </c>
      <c r="R458" s="21">
        <v>0</v>
      </c>
      <c r="S458" s="21">
        <v>0</v>
      </c>
      <c r="T458" s="38">
        <v>0</v>
      </c>
    </row>
    <row r="459" spans="1:20" x14ac:dyDescent="0.25">
      <c r="A459" s="17" t="s">
        <v>274</v>
      </c>
      <c r="B459" s="8" t="s">
        <v>40</v>
      </c>
      <c r="C459" s="8" t="s">
        <v>330</v>
      </c>
      <c r="E459" s="8" t="str">
        <f t="shared" si="169"/>
        <v>FiFi-social.display.fifi</v>
      </c>
      <c r="F459" s="21">
        <f t="shared" ref="F459:G459" si="235">F393</f>
        <v>290055.894256228</v>
      </c>
      <c r="G459" s="19">
        <f t="shared" si="235"/>
        <v>7.3475859223576458</v>
      </c>
      <c r="H459" s="18">
        <f t="shared" si="174"/>
        <v>4.2364184842433907E-3</v>
      </c>
      <c r="I459" s="6">
        <f t="shared" si="174"/>
        <v>2.04</v>
      </c>
      <c r="J459" s="6">
        <f t="shared" si="175"/>
        <v>3365376.811358091</v>
      </c>
      <c r="K459" s="18">
        <f t="shared" si="176"/>
        <v>0.15</v>
      </c>
      <c r="L459" s="35">
        <f>Data!BQ63</f>
        <v>3.2163755559376796E-3</v>
      </c>
      <c r="Q459" s="21">
        <v>0</v>
      </c>
      <c r="R459" s="21">
        <v>0</v>
      </c>
      <c r="S459" s="21">
        <v>0</v>
      </c>
      <c r="T459" s="38">
        <v>0</v>
      </c>
    </row>
    <row r="460" spans="1:20" x14ac:dyDescent="0.25">
      <c r="A460" s="17" t="s">
        <v>275</v>
      </c>
      <c r="B460" s="8" t="s">
        <v>40</v>
      </c>
      <c r="C460" s="8" t="s">
        <v>330</v>
      </c>
      <c r="E460" s="8" t="str">
        <f t="shared" si="169"/>
        <v>FiFi-social.display.fifi</v>
      </c>
      <c r="F460" s="21">
        <f t="shared" ref="F460:G460" si="236">F394</f>
        <v>348451.97318493499</v>
      </c>
      <c r="G460" s="19">
        <f t="shared" si="236"/>
        <v>6.6816214516324974</v>
      </c>
      <c r="H460" s="18">
        <f t="shared" si="174"/>
        <v>4.2364184842433907E-3</v>
      </c>
      <c r="I460" s="6">
        <f t="shared" si="174"/>
        <v>2.04</v>
      </c>
      <c r="J460" s="6">
        <f t="shared" si="175"/>
        <v>3365376.811358091</v>
      </c>
      <c r="K460" s="18">
        <f t="shared" si="176"/>
        <v>0.15</v>
      </c>
      <c r="L460" s="35">
        <f>Data!BQ64</f>
        <v>2.8107065669004949E-3</v>
      </c>
      <c r="Q460" s="21">
        <v>0</v>
      </c>
      <c r="R460" s="21">
        <v>0</v>
      </c>
      <c r="S460" s="21">
        <v>0</v>
      </c>
      <c r="T460" s="38">
        <v>0</v>
      </c>
    </row>
    <row r="461" spans="1:20" x14ac:dyDescent="0.25">
      <c r="A461" s="17" t="s">
        <v>276</v>
      </c>
      <c r="B461" s="8" t="s">
        <v>40</v>
      </c>
      <c r="C461" s="8" t="s">
        <v>330</v>
      </c>
      <c r="E461" s="8" t="str">
        <f t="shared" si="169"/>
        <v>FiFi-social.display.fifi</v>
      </c>
      <c r="F461" s="21">
        <f t="shared" ref="F461:G461" si="237">F395</f>
        <v>427408.08445701201</v>
      </c>
      <c r="G461" s="19">
        <f t="shared" si="237"/>
        <v>6.1680815445545676</v>
      </c>
      <c r="H461" s="18">
        <f t="shared" si="174"/>
        <v>4.2364184842433907E-3</v>
      </c>
      <c r="I461" s="6">
        <f t="shared" si="174"/>
        <v>2.04</v>
      </c>
      <c r="J461" s="6">
        <f t="shared" si="175"/>
        <v>3365376.811358091</v>
      </c>
      <c r="K461" s="18">
        <f t="shared" si="176"/>
        <v>0.15</v>
      </c>
      <c r="L461" s="35">
        <f>Data!BQ65</f>
        <v>2.8107065669004949E-3</v>
      </c>
      <c r="Q461" s="21">
        <v>0</v>
      </c>
      <c r="R461" s="21">
        <v>0</v>
      </c>
      <c r="S461" s="21">
        <v>0</v>
      </c>
      <c r="T461" s="38">
        <v>0</v>
      </c>
    </row>
    <row r="462" spans="1:20" x14ac:dyDescent="0.25">
      <c r="A462" s="17" t="s">
        <v>277</v>
      </c>
      <c r="B462" s="8" t="s">
        <v>40</v>
      </c>
      <c r="C462" s="8" t="s">
        <v>330</v>
      </c>
      <c r="E462" s="8" t="str">
        <f t="shared" si="169"/>
        <v>FiFi-social.display.fifi</v>
      </c>
      <c r="F462" s="21">
        <f t="shared" ref="F462:G462" si="238">F396</f>
        <v>330189.49929959601</v>
      </c>
      <c r="G462" s="19">
        <f t="shared" si="238"/>
        <v>6.4579352380155601</v>
      </c>
      <c r="H462" s="18">
        <f t="shared" si="174"/>
        <v>4.2364184842433907E-3</v>
      </c>
      <c r="I462" s="6">
        <f t="shared" si="174"/>
        <v>2.04</v>
      </c>
      <c r="J462" s="6">
        <f t="shared" si="175"/>
        <v>3365376.811358091</v>
      </c>
      <c r="K462" s="18">
        <f t="shared" si="176"/>
        <v>0.15</v>
      </c>
      <c r="L462" s="35">
        <f>Data!BQ66</f>
        <v>2.8107065669004949E-3</v>
      </c>
      <c r="Q462" s="21">
        <v>0</v>
      </c>
      <c r="R462" s="21">
        <v>0</v>
      </c>
      <c r="S462" s="21">
        <v>0</v>
      </c>
      <c r="T462" s="38">
        <v>0</v>
      </c>
    </row>
    <row r="464" spans="1:20" x14ac:dyDescent="0.25">
      <c r="A464" s="16" t="s">
        <v>328</v>
      </c>
      <c r="B464" s="8" t="s">
        <v>40</v>
      </c>
      <c r="C464" s="8" t="s">
        <v>331</v>
      </c>
      <c r="E464" s="8" t="str">
        <f>IF(RIGHT(A464,3)="old","Initial",B464&amp;"-"&amp;C464)</f>
        <v>Initial</v>
      </c>
      <c r="F464" s="21">
        <f>F398</f>
        <v>393432.46859552251</v>
      </c>
      <c r="G464" s="19">
        <f>G398</f>
        <v>6.2941960634324765</v>
      </c>
      <c r="H464" s="25">
        <f>VLOOKUP(C464,parms,3,FALSE)</f>
        <v>8.4730704380975939E-3</v>
      </c>
      <c r="I464" s="42">
        <f>VLOOKUP(C464,parms,8,FALSE)</f>
        <v>2.04</v>
      </c>
      <c r="J464" s="27">
        <f>VLOOKUP(C464,parms,4,FALSE)</f>
        <v>5329890.8361619459</v>
      </c>
      <c r="K464" s="25">
        <f>VLOOKUP(C464,parms,6,FALSE)</f>
        <v>0.15</v>
      </c>
      <c r="L464" s="35">
        <f>Data!BR2</f>
        <v>4.0496729639443564E-3</v>
      </c>
      <c r="M464" s="39">
        <f>VLOOKUP(C464,Data!$CB$2:$EB$22,1+VALUE(MID(A464,6,2)),FALSE)</f>
        <v>10858.380008</v>
      </c>
      <c r="Q464" s="21">
        <v>10858.380008</v>
      </c>
      <c r="R464" s="21">
        <v>1317.855845401416</v>
      </c>
      <c r="S464" s="21">
        <v>6063.0998635660253</v>
      </c>
      <c r="T464" s="38">
        <v>0.39532737853755795</v>
      </c>
    </row>
    <row r="465" spans="1:20" x14ac:dyDescent="0.25">
      <c r="A465" s="16" t="s">
        <v>316</v>
      </c>
      <c r="B465" s="8" t="s">
        <v>40</v>
      </c>
      <c r="C465" s="8" t="s">
        <v>331</v>
      </c>
      <c r="E465" s="8" t="str">
        <f t="shared" ref="E465:E528" si="239">IF(RIGHT(A465,3)="old","Initial",B465&amp;"-"&amp;C465)</f>
        <v>Initial</v>
      </c>
      <c r="F465" s="21">
        <f>F399</f>
        <v>228081.015200244</v>
      </c>
      <c r="G465" s="19">
        <f>G399</f>
        <v>7.9971814637423746</v>
      </c>
      <c r="H465" s="18">
        <f t="shared" ref="H465" si="240">H464</f>
        <v>8.4730704380975939E-3</v>
      </c>
      <c r="I465" s="6">
        <f>I464</f>
        <v>2.04</v>
      </c>
      <c r="J465" s="6">
        <f t="shared" ref="J465" si="241">J464</f>
        <v>5329890.8361619459</v>
      </c>
      <c r="K465" s="18">
        <f t="shared" ref="K465" si="242">K464</f>
        <v>0.15</v>
      </c>
      <c r="L465" s="35">
        <f>Data!BR3</f>
        <v>4.7927322233836875E-3</v>
      </c>
      <c r="M465" s="39">
        <f>VLOOKUP(C465,Data!$CB$2:$EB$22,1+VALUE(MID(A465,6,2)),FALSE)</f>
        <v>4980.160003</v>
      </c>
      <c r="Q465" s="21">
        <v>4980.160003</v>
      </c>
      <c r="R465" s="21">
        <v>457.89747928956524</v>
      </c>
      <c r="S465" s="21">
        <v>2490.0940336844933</v>
      </c>
      <c r="T465" s="38">
        <v>0.23693995334129758</v>
      </c>
    </row>
    <row r="466" spans="1:20" x14ac:dyDescent="0.25">
      <c r="A466" s="16" t="s">
        <v>317</v>
      </c>
      <c r="B466" s="8" t="s">
        <v>40</v>
      </c>
      <c r="C466" s="8" t="s">
        <v>331</v>
      </c>
      <c r="E466" s="8" t="str">
        <f t="shared" si="239"/>
        <v>Initial</v>
      </c>
      <c r="F466" s="21">
        <f t="shared" ref="F466:G466" si="243">F400</f>
        <v>317634.99002545653</v>
      </c>
      <c r="G466" s="19">
        <f t="shared" si="243"/>
        <v>6.7548152855074779</v>
      </c>
      <c r="H466" s="18">
        <f t="shared" ref="H466:I528" si="244">H465</f>
        <v>8.4730704380975939E-3</v>
      </c>
      <c r="I466" s="6">
        <f t="shared" si="244"/>
        <v>2.04</v>
      </c>
      <c r="J466" s="6">
        <f t="shared" ref="J466:J528" si="245">J465</f>
        <v>5329890.8361619459</v>
      </c>
      <c r="K466" s="18">
        <f t="shared" ref="K466:K528" si="246">K465</f>
        <v>0.15</v>
      </c>
      <c r="L466" s="35">
        <f>Data!BR4</f>
        <v>4.7927322233836875E-3</v>
      </c>
      <c r="M466" s="39">
        <f>VLOOKUP(C466,Data!$CB$2:$EB$22,1+VALUE(MID(A466,6,2)),FALSE)</f>
        <v>10776.160011</v>
      </c>
      <c r="Q466" s="21">
        <v>10776.160011</v>
      </c>
      <c r="R466" s="21">
        <v>996.44420343963543</v>
      </c>
      <c r="S466" s="21">
        <v>2954.6649235607201</v>
      </c>
      <c r="T466" s="38">
        <v>0.37024042084990227</v>
      </c>
    </row>
    <row r="467" spans="1:20" x14ac:dyDescent="0.25">
      <c r="A467" s="16" t="s">
        <v>318</v>
      </c>
      <c r="B467" s="8" t="s">
        <v>40</v>
      </c>
      <c r="C467" s="8" t="s">
        <v>331</v>
      </c>
      <c r="E467" s="8" t="str">
        <f t="shared" si="239"/>
        <v>Initial</v>
      </c>
      <c r="F467" s="21">
        <f t="shared" ref="F467:G467" si="247">F401</f>
        <v>322486.62248072354</v>
      </c>
      <c r="G467" s="19">
        <f t="shared" si="247"/>
        <v>6.9739033911176911</v>
      </c>
      <c r="H467" s="18">
        <f t="shared" si="244"/>
        <v>8.4730704380975939E-3</v>
      </c>
      <c r="I467" s="6">
        <f t="shared" si="244"/>
        <v>2.04</v>
      </c>
      <c r="J467" s="6">
        <f t="shared" si="245"/>
        <v>5329890.8361619459</v>
      </c>
      <c r="K467" s="18">
        <f t="shared" si="246"/>
        <v>0.15</v>
      </c>
      <c r="L467" s="35">
        <f>Data!BR5</f>
        <v>4.7927322233836875E-3</v>
      </c>
      <c r="M467" s="39">
        <f>VLOOKUP(C467,Data!$CB$2:$EB$22,1+VALUE(MID(A467,6,2)),FALSE)</f>
        <v>6795.4300030000004</v>
      </c>
      <c r="Q467" s="21">
        <v>6795.4300030000004</v>
      </c>
      <c r="R467" s="21">
        <v>778.57402819804736</v>
      </c>
      <c r="S467" s="21">
        <v>4281.1581101925085</v>
      </c>
      <c r="T467" s="38">
        <v>0.28493604495776115</v>
      </c>
    </row>
    <row r="468" spans="1:20" x14ac:dyDescent="0.25">
      <c r="A468" s="16" t="s">
        <v>319</v>
      </c>
      <c r="B468" s="8" t="s">
        <v>40</v>
      </c>
      <c r="C468" s="8" t="s">
        <v>331</v>
      </c>
      <c r="E468" s="8" t="str">
        <f t="shared" si="239"/>
        <v>Initial</v>
      </c>
      <c r="F468" s="21">
        <f t="shared" ref="F468:G468" si="248">F402</f>
        <v>401386.27962260752</v>
      </c>
      <c r="G468" s="19">
        <f t="shared" si="248"/>
        <v>6.2238891290728731</v>
      </c>
      <c r="H468" s="18">
        <f t="shared" si="244"/>
        <v>8.4730704380975939E-3</v>
      </c>
      <c r="I468" s="6">
        <f t="shared" si="244"/>
        <v>2.04</v>
      </c>
      <c r="J468" s="6">
        <f t="shared" si="245"/>
        <v>5329890.8361619459</v>
      </c>
      <c r="K468" s="18">
        <f t="shared" si="246"/>
        <v>0.15</v>
      </c>
      <c r="L468" s="35">
        <f>Data!BR6</f>
        <v>4.7927322233836875E-3</v>
      </c>
      <c r="M468" s="39">
        <f>VLOOKUP(C468,Data!$CB$2:$EB$22,1+VALUE(MID(A468,6,2)),FALSE)</f>
        <v>0</v>
      </c>
      <c r="Q468" s="21">
        <v>0</v>
      </c>
      <c r="R468" s="21">
        <v>166.86209264229402</v>
      </c>
      <c r="S468" s="21">
        <v>2118.603575479478</v>
      </c>
      <c r="T468" s="38">
        <v>4.9063027780316348E-2</v>
      </c>
    </row>
    <row r="469" spans="1:20" x14ac:dyDescent="0.25">
      <c r="A469" s="16" t="s">
        <v>320</v>
      </c>
      <c r="B469" s="8" t="s">
        <v>40</v>
      </c>
      <c r="C469" s="8" t="s">
        <v>331</v>
      </c>
      <c r="E469" s="8" t="str">
        <f t="shared" si="239"/>
        <v>Initial</v>
      </c>
      <c r="F469" s="21">
        <f t="shared" ref="F469:G469" si="249">F403</f>
        <v>309588.89609523199</v>
      </c>
      <c r="G469" s="19">
        <f t="shared" si="249"/>
        <v>6.9990429098927924</v>
      </c>
      <c r="H469" s="18">
        <f t="shared" si="244"/>
        <v>8.4730704380975939E-3</v>
      </c>
      <c r="I469" s="6">
        <f t="shared" si="244"/>
        <v>2.04</v>
      </c>
      <c r="J469" s="6">
        <f t="shared" si="245"/>
        <v>5329890.8361619459</v>
      </c>
      <c r="K469" s="18">
        <f t="shared" si="246"/>
        <v>0.15</v>
      </c>
      <c r="L469" s="35">
        <f>Data!BR7</f>
        <v>4.1239788898882893E-3</v>
      </c>
      <c r="M469" s="39">
        <f>VLOOKUP(C469,Data!$CB$2:$EB$22,1+VALUE(MID(A469,6,2)),FALSE)</f>
        <v>0</v>
      </c>
      <c r="Q469" s="21">
        <v>0</v>
      </c>
      <c r="R469" s="21">
        <v>19.720255846666653</v>
      </c>
      <c r="S469" s="21">
        <v>281.56675040436363</v>
      </c>
      <c r="T469" s="38">
        <v>7.517723573701951E-3</v>
      </c>
    </row>
    <row r="470" spans="1:20" x14ac:dyDescent="0.25">
      <c r="A470" s="16" t="s">
        <v>321</v>
      </c>
      <c r="B470" s="8" t="s">
        <v>40</v>
      </c>
      <c r="C470" s="8" t="s">
        <v>331</v>
      </c>
      <c r="E470" s="8" t="str">
        <f t="shared" si="239"/>
        <v>Initial</v>
      </c>
      <c r="F470" s="21">
        <f t="shared" ref="F470:G470" si="250">F404</f>
        <v>309968.77520157403</v>
      </c>
      <c r="G470" s="19">
        <f t="shared" si="250"/>
        <v>6.9767010399881384</v>
      </c>
      <c r="H470" s="18">
        <f t="shared" si="244"/>
        <v>8.4730704380975939E-3</v>
      </c>
      <c r="I470" s="6">
        <f t="shared" si="244"/>
        <v>2.04</v>
      </c>
      <c r="J470" s="6">
        <f t="shared" si="245"/>
        <v>5329890.8361619459</v>
      </c>
      <c r="K470" s="18">
        <f t="shared" si="246"/>
        <v>0.15</v>
      </c>
      <c r="L470" s="35">
        <f>Data!BR8</f>
        <v>4.1239788898882893E-3</v>
      </c>
      <c r="M470" s="39">
        <f>VLOOKUP(C470,Data!$CB$2:$EB$22,1+VALUE(MID(A470,6,2)),FALSE)</f>
        <v>0</v>
      </c>
      <c r="Q470" s="21">
        <v>0</v>
      </c>
      <c r="R470" s="21">
        <v>2.9711747494120657</v>
      </c>
      <c r="S470" s="21">
        <v>42.287155846987702</v>
      </c>
      <c r="T470" s="38">
        <v>1.1312782345527239E-3</v>
      </c>
    </row>
    <row r="471" spans="1:20" x14ac:dyDescent="0.25">
      <c r="A471" s="16" t="s">
        <v>322</v>
      </c>
      <c r="B471" s="8" t="s">
        <v>40</v>
      </c>
      <c r="C471" s="8" t="s">
        <v>331</v>
      </c>
      <c r="E471" s="8" t="str">
        <f t="shared" si="239"/>
        <v>Initial</v>
      </c>
      <c r="F471" s="21">
        <f t="shared" ref="F471:G471" si="251">F405</f>
        <v>454180.53004536044</v>
      </c>
      <c r="G471" s="19">
        <f t="shared" si="251"/>
        <v>6.0080329106190753</v>
      </c>
      <c r="H471" s="18">
        <f t="shared" si="244"/>
        <v>8.4730704380975939E-3</v>
      </c>
      <c r="I471" s="6">
        <f t="shared" si="244"/>
        <v>2.04</v>
      </c>
      <c r="J471" s="6">
        <f t="shared" si="245"/>
        <v>5329890.8361619459</v>
      </c>
      <c r="K471" s="18">
        <f t="shared" si="246"/>
        <v>0.15</v>
      </c>
      <c r="L471" s="35">
        <f>Data!BR9</f>
        <v>4.1239788898882893E-3</v>
      </c>
      <c r="M471" s="39">
        <f>VLOOKUP(C471,Data!$CB$2:$EB$22,1+VALUE(MID(A471,6,2)),FALSE)</f>
        <v>0</v>
      </c>
      <c r="Q471" s="21">
        <v>0</v>
      </c>
      <c r="R471" s="21">
        <v>0.65333950861875234</v>
      </c>
      <c r="S471" s="21">
        <v>8.0075819499618852</v>
      </c>
      <c r="T471" s="38">
        <v>1.697733787862088E-4</v>
      </c>
    </row>
    <row r="472" spans="1:20" x14ac:dyDescent="0.25">
      <c r="A472" s="16" t="s">
        <v>323</v>
      </c>
      <c r="B472" s="8" t="s">
        <v>40</v>
      </c>
      <c r="C472" s="8" t="s">
        <v>331</v>
      </c>
      <c r="E472" s="8" t="str">
        <f t="shared" si="239"/>
        <v>Initial</v>
      </c>
      <c r="F472" s="21">
        <f t="shared" ref="F472:G472" si="252">F406</f>
        <v>455011.73547455797</v>
      </c>
      <c r="G472" s="19">
        <f t="shared" si="252"/>
        <v>6.0449284141776669</v>
      </c>
      <c r="H472" s="18">
        <f t="shared" si="244"/>
        <v>8.4730704380975939E-3</v>
      </c>
      <c r="I472" s="6">
        <f t="shared" si="244"/>
        <v>2.04</v>
      </c>
      <c r="J472" s="6">
        <f t="shared" si="245"/>
        <v>5329890.8361619459</v>
      </c>
      <c r="K472" s="18">
        <f t="shared" si="246"/>
        <v>0.15</v>
      </c>
      <c r="L472" s="35">
        <f>Data!BR10</f>
        <v>4.1239788898882893E-3</v>
      </c>
      <c r="M472" s="39">
        <f>VLOOKUP(C472,Data!$CB$2:$EB$22,1+VALUE(MID(A472,6,2)),FALSE)</f>
        <v>0</v>
      </c>
      <c r="Q472" s="21">
        <v>0</v>
      </c>
      <c r="R472" s="21">
        <v>9.8187364679024017E-2</v>
      </c>
      <c r="S472" s="21">
        <v>1.2108126049493722</v>
      </c>
      <c r="T472" s="38">
        <v>2.5467844476545487E-5</v>
      </c>
    </row>
    <row r="473" spans="1:20" x14ac:dyDescent="0.25">
      <c r="A473" s="16" t="s">
        <v>324</v>
      </c>
      <c r="B473" s="8" t="s">
        <v>40</v>
      </c>
      <c r="C473" s="8" t="s">
        <v>331</v>
      </c>
      <c r="E473" s="8" t="str">
        <f t="shared" si="239"/>
        <v>Initial</v>
      </c>
      <c r="F473" s="21">
        <f t="shared" ref="F473:G473" si="253">F407</f>
        <v>290055.894256228</v>
      </c>
      <c r="G473" s="19">
        <f t="shared" si="253"/>
        <v>7.3475859223576458</v>
      </c>
      <c r="H473" s="18">
        <f t="shared" si="244"/>
        <v>8.4730704380975939E-3</v>
      </c>
      <c r="I473" s="6">
        <f t="shared" si="244"/>
        <v>2.04</v>
      </c>
      <c r="J473" s="6">
        <f t="shared" si="245"/>
        <v>5329890.8361619459</v>
      </c>
      <c r="K473" s="18">
        <f t="shared" si="246"/>
        <v>0.15</v>
      </c>
      <c r="L473" s="35">
        <f>Data!BR11</f>
        <v>4.1239788898882893E-3</v>
      </c>
      <c r="M473" s="39">
        <f>VLOOKUP(C473,Data!$CB$2:$EB$22,1+VALUE(MID(A473,6,2)),FALSE)</f>
        <v>0</v>
      </c>
      <c r="Q473" s="21">
        <v>0</v>
      </c>
      <c r="R473" s="21">
        <v>9.3888123906531781E-3</v>
      </c>
      <c r="S473" s="21">
        <v>0.14072961572840947</v>
      </c>
      <c r="T473" s="38">
        <v>3.8202180211444059E-6</v>
      </c>
    </row>
    <row r="474" spans="1:20" x14ac:dyDescent="0.25">
      <c r="A474" s="16" t="s">
        <v>325</v>
      </c>
      <c r="B474" s="8" t="s">
        <v>40</v>
      </c>
      <c r="C474" s="8" t="s">
        <v>331</v>
      </c>
      <c r="E474" s="8" t="str">
        <f t="shared" si="239"/>
        <v>Initial</v>
      </c>
      <c r="F474" s="21">
        <f t="shared" ref="F474:G474" si="254">F408</f>
        <v>348451.97318493499</v>
      </c>
      <c r="G474" s="19">
        <f t="shared" si="254"/>
        <v>6.6816214516324974</v>
      </c>
      <c r="H474" s="18">
        <f t="shared" si="244"/>
        <v>8.4730704380975939E-3</v>
      </c>
      <c r="I474" s="6">
        <f t="shared" si="244"/>
        <v>2.04</v>
      </c>
      <c r="J474" s="6">
        <f t="shared" si="245"/>
        <v>5329890.8361619459</v>
      </c>
      <c r="K474" s="18">
        <f t="shared" si="246"/>
        <v>0.15</v>
      </c>
      <c r="L474" s="35">
        <f>Data!BR12</f>
        <v>3.6038374082807572E-3</v>
      </c>
      <c r="M474" s="39">
        <f>VLOOKUP(C474,Data!$CB$2:$EB$22,1+VALUE(MID(A474,6,2)),FALSE)</f>
        <v>0</v>
      </c>
      <c r="Q474" s="21">
        <v>0</v>
      </c>
      <c r="R474" s="21">
        <v>1.6918578004307672E-3</v>
      </c>
      <c r="S474" s="21">
        <v>2.3060880879838777E-2</v>
      </c>
      <c r="T474" s="38">
        <v>5.7303363354410664E-7</v>
      </c>
    </row>
    <row r="475" spans="1:20" x14ac:dyDescent="0.25">
      <c r="A475" s="16" t="s">
        <v>326</v>
      </c>
      <c r="B475" s="8" t="s">
        <v>40</v>
      </c>
      <c r="C475" s="8" t="s">
        <v>331</v>
      </c>
      <c r="E475" s="8" t="str">
        <f t="shared" si="239"/>
        <v>Initial</v>
      </c>
      <c r="F475" s="21">
        <f t="shared" ref="F475:G475" si="255">F409</f>
        <v>427408.08445701201</v>
      </c>
      <c r="G475" s="19">
        <f t="shared" si="255"/>
        <v>6.1680815445545676</v>
      </c>
      <c r="H475" s="18">
        <f t="shared" si="244"/>
        <v>8.4730704380975939E-3</v>
      </c>
      <c r="I475" s="6">
        <f t="shared" si="244"/>
        <v>2.04</v>
      </c>
      <c r="J475" s="6">
        <f t="shared" si="245"/>
        <v>5329890.8361619459</v>
      </c>
      <c r="K475" s="18">
        <f t="shared" si="246"/>
        <v>0.15</v>
      </c>
      <c r="L475" s="35">
        <f>Data!BR13</f>
        <v>3.6038374082807572E-3</v>
      </c>
      <c r="M475" s="39">
        <f>VLOOKUP(C475,Data!$CB$2:$EB$22,1+VALUE(MID(A475,6,2)),FALSE)</f>
        <v>0</v>
      </c>
      <c r="Q475" s="21">
        <v>0</v>
      </c>
      <c r="R475" s="21">
        <v>3.112827304684434E-4</v>
      </c>
      <c r="S475" s="21">
        <v>3.9168352204795578E-3</v>
      </c>
      <c r="T475" s="38">
        <v>8.5955065953768894E-8</v>
      </c>
    </row>
    <row r="476" spans="1:20" x14ac:dyDescent="0.25">
      <c r="A476" s="16" t="s">
        <v>327</v>
      </c>
      <c r="B476" s="8" t="s">
        <v>40</v>
      </c>
      <c r="C476" s="8" t="s">
        <v>331</v>
      </c>
      <c r="E476" s="8" t="str">
        <f t="shared" si="239"/>
        <v>Initial</v>
      </c>
      <c r="F476" s="21">
        <f t="shared" ref="F476:G476" si="256">F410</f>
        <v>330189.49929959601</v>
      </c>
      <c r="G476" s="19">
        <f t="shared" si="256"/>
        <v>6.4579352380155601</v>
      </c>
      <c r="H476" s="18">
        <f t="shared" si="244"/>
        <v>8.4730704380975939E-3</v>
      </c>
      <c r="I476" s="6">
        <f t="shared" si="244"/>
        <v>2.04</v>
      </c>
      <c r="J476" s="6">
        <f t="shared" si="245"/>
        <v>5329890.8361619459</v>
      </c>
      <c r="K476" s="18">
        <f t="shared" si="246"/>
        <v>0.15</v>
      </c>
      <c r="L476" s="35">
        <f>Data!BR14</f>
        <v>3.6038374082807572E-3</v>
      </c>
      <c r="M476" s="39">
        <f>VLOOKUP(C476,Data!$CB$2:$EB$22,1+VALUE(MID(A476,6,2)),FALSE)</f>
        <v>0</v>
      </c>
      <c r="Q476" s="21">
        <v>0</v>
      </c>
      <c r="R476" s="21">
        <v>3.60717182824105E-5</v>
      </c>
      <c r="S476" s="21">
        <v>4.7521559400716764E-4</v>
      </c>
      <c r="T476" s="38">
        <v>1.2893260459279077E-8</v>
      </c>
    </row>
    <row r="477" spans="1:20" x14ac:dyDescent="0.25">
      <c r="A477" s="17" t="s">
        <v>262</v>
      </c>
      <c r="B477" s="8" t="s">
        <v>40</v>
      </c>
      <c r="C477" s="8" t="s">
        <v>331</v>
      </c>
      <c r="E477" s="8" t="str">
        <f t="shared" si="239"/>
        <v>FiFi-social.video.fifi</v>
      </c>
      <c r="F477" s="21">
        <f t="shared" ref="F477:G477" si="257">F411</f>
        <v>340832.86210744851</v>
      </c>
      <c r="G477" s="19">
        <f t="shared" si="257"/>
        <v>6.8003506949188122</v>
      </c>
      <c r="H477" s="18">
        <f t="shared" si="244"/>
        <v>8.4730704380975939E-3</v>
      </c>
      <c r="I477" s="6">
        <f t="shared" si="244"/>
        <v>2.04</v>
      </c>
      <c r="J477" s="6">
        <f t="shared" si="245"/>
        <v>5329890.8361619459</v>
      </c>
      <c r="K477" s="18">
        <f t="shared" si="246"/>
        <v>0.15</v>
      </c>
      <c r="L477" s="35">
        <f>Data!BR15</f>
        <v>3.6038374082807572E-3</v>
      </c>
      <c r="Q477" s="21">
        <v>0</v>
      </c>
      <c r="R477" s="21">
        <v>5.5851687046304884E-6</v>
      </c>
      <c r="S477" s="21">
        <v>7.7481455998816397E-5</v>
      </c>
      <c r="T477" s="38">
        <v>1.9339890799940918E-9</v>
      </c>
    </row>
    <row r="478" spans="1:20" x14ac:dyDescent="0.25">
      <c r="A478" s="17" t="s">
        <v>263</v>
      </c>
      <c r="B478" s="8" t="s">
        <v>40</v>
      </c>
      <c r="C478" s="8" t="s">
        <v>331</v>
      </c>
      <c r="E478" s="8" t="str">
        <f t="shared" si="239"/>
        <v>FiFi-social.video.fifi</v>
      </c>
      <c r="F478" s="21">
        <f t="shared" ref="F478:G478" si="258">F412</f>
        <v>439217.36949841853</v>
      </c>
      <c r="G478" s="19">
        <f t="shared" si="258"/>
        <v>6.2729203283091328</v>
      </c>
      <c r="H478" s="18">
        <f t="shared" si="244"/>
        <v>8.4730704380975939E-3</v>
      </c>
      <c r="I478" s="6">
        <f t="shared" si="244"/>
        <v>2.04</v>
      </c>
      <c r="J478" s="6">
        <f t="shared" si="245"/>
        <v>5329890.8361619459</v>
      </c>
      <c r="K478" s="18">
        <f t="shared" si="246"/>
        <v>0.15</v>
      </c>
      <c r="L478" s="35">
        <f>Data!BR16</f>
        <v>3.4180725934209242E-3</v>
      </c>
      <c r="Q478" s="21">
        <v>0</v>
      </c>
      <c r="R478" s="21">
        <v>1.0796068751361301E-6</v>
      </c>
      <c r="S478" s="21">
        <v>1.3815467343792409E-5</v>
      </c>
      <c r="T478" s="38">
        <v>2.9009838975468938E-10</v>
      </c>
    </row>
    <row r="479" spans="1:20" x14ac:dyDescent="0.25">
      <c r="A479" s="17" t="s">
        <v>264</v>
      </c>
      <c r="B479" s="8" t="s">
        <v>40</v>
      </c>
      <c r="C479" s="8" t="s">
        <v>331</v>
      </c>
      <c r="E479" s="8" t="str">
        <f t="shared" si="239"/>
        <v>FiFi-social.video.fifi</v>
      </c>
      <c r="F479" s="21">
        <f t="shared" ref="F479:G479" si="259">F413</f>
        <v>392882.00916213804</v>
      </c>
      <c r="G479" s="19">
        <f t="shared" si="259"/>
        <v>6.511570805271405</v>
      </c>
      <c r="H479" s="18">
        <f t="shared" si="244"/>
        <v>8.4730704380975939E-3</v>
      </c>
      <c r="I479" s="6">
        <f t="shared" si="244"/>
        <v>2.04</v>
      </c>
      <c r="J479" s="6">
        <f t="shared" si="245"/>
        <v>5329890.8361619459</v>
      </c>
      <c r="K479" s="18">
        <f t="shared" si="246"/>
        <v>0.15</v>
      </c>
      <c r="L479" s="35">
        <f>Data!BR17</f>
        <v>3.4180725934209242E-3</v>
      </c>
      <c r="Q479" s="21">
        <v>0</v>
      </c>
      <c r="R479" s="21">
        <v>1.4485697952063321E-7</v>
      </c>
      <c r="S479" s="21">
        <v>1.9242228167241601E-6</v>
      </c>
      <c r="T479" s="38">
        <v>4.3514747360973161E-11</v>
      </c>
    </row>
    <row r="480" spans="1:20" x14ac:dyDescent="0.25">
      <c r="A480" s="17" t="s">
        <v>265</v>
      </c>
      <c r="B480" s="8" t="s">
        <v>40</v>
      </c>
      <c r="C480" s="8" t="s">
        <v>331</v>
      </c>
      <c r="E480" s="8" t="str">
        <f t="shared" si="239"/>
        <v>FiFi-social.video.fifi</v>
      </c>
      <c r="F480" s="21">
        <f t="shared" ref="F480:G480" si="260">F414</f>
        <v>287120.72270037199</v>
      </c>
      <c r="G480" s="19">
        <f t="shared" si="260"/>
        <v>7.4241408592468048</v>
      </c>
      <c r="H480" s="18">
        <f t="shared" si="244"/>
        <v>8.4730704380975939E-3</v>
      </c>
      <c r="I480" s="6">
        <f t="shared" si="244"/>
        <v>2.04</v>
      </c>
      <c r="J480" s="6">
        <f t="shared" si="245"/>
        <v>5329890.8361619459</v>
      </c>
      <c r="K480" s="18">
        <f t="shared" si="246"/>
        <v>0.15</v>
      </c>
      <c r="L480" s="35">
        <f>Data!BR18</f>
        <v>3.4180725934209242E-3</v>
      </c>
      <c r="Q480" s="21">
        <v>0</v>
      </c>
      <c r="R480" s="21">
        <v>1.5879390155969465E-8</v>
      </c>
      <c r="S480" s="21">
        <v>2.4049729172478294E-7</v>
      </c>
      <c r="T480" s="38">
        <v>6.5272232063762203E-12</v>
      </c>
    </row>
    <row r="481" spans="1:20" x14ac:dyDescent="0.25">
      <c r="A481" s="17" t="s">
        <v>266</v>
      </c>
      <c r="B481" s="8" t="s">
        <v>40</v>
      </c>
      <c r="C481" s="8" t="s">
        <v>331</v>
      </c>
      <c r="E481" s="8" t="str">
        <f t="shared" si="239"/>
        <v>FiFi-social.video.fifi</v>
      </c>
      <c r="F481" s="21">
        <f t="shared" ref="F481:G481" si="261">F415</f>
        <v>319043.21232711151</v>
      </c>
      <c r="G481" s="19">
        <f t="shared" si="261"/>
        <v>7.2881301476597384</v>
      </c>
      <c r="H481" s="18">
        <f t="shared" si="244"/>
        <v>8.4730704380975939E-3</v>
      </c>
      <c r="I481" s="6">
        <f t="shared" si="244"/>
        <v>2.04</v>
      </c>
      <c r="J481" s="6">
        <f t="shared" si="245"/>
        <v>5329890.8361619459</v>
      </c>
      <c r="K481" s="18">
        <f t="shared" si="246"/>
        <v>0.15</v>
      </c>
      <c r="L481" s="35">
        <f>Data!BR19</f>
        <v>3.4180725934209242E-3</v>
      </c>
      <c r="Q481" s="21">
        <v>0</v>
      </c>
      <c r="R481" s="21">
        <v>2.6467925198268039E-9</v>
      </c>
      <c r="S481" s="21">
        <v>3.9351943451034039E-8</v>
      </c>
      <c r="T481" s="38">
        <v>9.7910568541692555E-13</v>
      </c>
    </row>
    <row r="482" spans="1:20" x14ac:dyDescent="0.25">
      <c r="A482" s="17" t="s">
        <v>267</v>
      </c>
      <c r="B482" s="8" t="s">
        <v>40</v>
      </c>
      <c r="C482" s="8" t="s">
        <v>331</v>
      </c>
      <c r="E482" s="8" t="str">
        <f t="shared" si="239"/>
        <v>FiFi-social.video.fifi</v>
      </c>
      <c r="F482" s="21">
        <f t="shared" ref="F482:G482" si="262">F416</f>
        <v>242439.8542396205</v>
      </c>
      <c r="G482" s="19">
        <f t="shared" si="262"/>
        <v>8.3972135913050998</v>
      </c>
      <c r="H482" s="18">
        <f t="shared" si="244"/>
        <v>8.4730704380975939E-3</v>
      </c>
      <c r="I482" s="6">
        <f t="shared" si="244"/>
        <v>2.04</v>
      </c>
      <c r="J482" s="6">
        <f t="shared" si="245"/>
        <v>5329890.8361619459</v>
      </c>
      <c r="K482" s="18">
        <f t="shared" si="246"/>
        <v>0.15</v>
      </c>
      <c r="L482" s="35">
        <f>Data!BR20</f>
        <v>3.5295314823368239E-3</v>
      </c>
      <c r="Q482" s="21">
        <v>0</v>
      </c>
      <c r="R482" s="21">
        <v>3.0172750738934388E-10</v>
      </c>
      <c r="S482" s="21">
        <v>5.1686874648776319E-9</v>
      </c>
      <c r="T482" s="38">
        <v>1.4688250615790821E-13</v>
      </c>
    </row>
    <row r="483" spans="1:20" x14ac:dyDescent="0.25">
      <c r="A483" s="17" t="s">
        <v>268</v>
      </c>
      <c r="B483" s="8" t="s">
        <v>40</v>
      </c>
      <c r="C483" s="8" t="s">
        <v>331</v>
      </c>
      <c r="E483" s="8" t="str">
        <f t="shared" si="239"/>
        <v>FiFi-social.video.fifi</v>
      </c>
      <c r="F483" s="21">
        <f t="shared" ref="F483:G483" si="263">F417</f>
        <v>452969.13318074099</v>
      </c>
      <c r="G483" s="19">
        <f t="shared" si="263"/>
        <v>6.5182322286433863</v>
      </c>
      <c r="H483" s="18">
        <f t="shared" si="244"/>
        <v>8.4730704380975939E-3</v>
      </c>
      <c r="I483" s="6">
        <f t="shared" si="244"/>
        <v>2.04</v>
      </c>
      <c r="J483" s="6">
        <f t="shared" si="245"/>
        <v>5329890.8361619459</v>
      </c>
      <c r="K483" s="18">
        <f t="shared" si="246"/>
        <v>0.15</v>
      </c>
      <c r="L483" s="35">
        <f>Data!BR21</f>
        <v>3.5295314823368239E-3</v>
      </c>
      <c r="Q483" s="21">
        <v>505.42585628096322</v>
      </c>
      <c r="R483" s="21">
        <v>101.74438127303064</v>
      </c>
      <c r="S483" s="21">
        <v>847.48889411742471</v>
      </c>
      <c r="T483" s="38">
        <v>2.650946783469732E-2</v>
      </c>
    </row>
    <row r="484" spans="1:20" x14ac:dyDescent="0.25">
      <c r="A484" s="17" t="s">
        <v>269</v>
      </c>
      <c r="B484" s="8" t="s">
        <v>40</v>
      </c>
      <c r="C484" s="8" t="s">
        <v>331</v>
      </c>
      <c r="E484" s="8" t="str">
        <f t="shared" si="239"/>
        <v>FiFi-social.video.fifi</v>
      </c>
      <c r="F484" s="21">
        <f t="shared" ref="F484:G484" si="264">F418</f>
        <v>374829.33619855496</v>
      </c>
      <c r="G484" s="19">
        <f t="shared" si="264"/>
        <v>7.0414807493575111</v>
      </c>
      <c r="H484" s="18">
        <f t="shared" si="244"/>
        <v>8.4730704380975939E-3</v>
      </c>
      <c r="I484" s="6">
        <f t="shared" si="244"/>
        <v>2.04</v>
      </c>
      <c r="J484" s="6">
        <f t="shared" si="245"/>
        <v>5329890.8361619459</v>
      </c>
      <c r="K484" s="18">
        <f t="shared" si="246"/>
        <v>0.15</v>
      </c>
      <c r="L484" s="35">
        <f>Data!BR22</f>
        <v>3.5295314823368239E-3</v>
      </c>
      <c r="Q484" s="21">
        <v>0</v>
      </c>
      <c r="R484" s="21">
        <v>12.773588015987638</v>
      </c>
      <c r="S484" s="21">
        <v>183.48774719419356</v>
      </c>
      <c r="T484" s="38">
        <v>4.0219671048247196E-3</v>
      </c>
    </row>
    <row r="485" spans="1:20" x14ac:dyDescent="0.25">
      <c r="A485" s="17" t="s">
        <v>270</v>
      </c>
      <c r="B485" s="8" t="s">
        <v>40</v>
      </c>
      <c r="C485" s="8" t="s">
        <v>331</v>
      </c>
      <c r="E485" s="8" t="str">
        <f t="shared" si="239"/>
        <v>FiFi-social.video.fifi</v>
      </c>
      <c r="F485" s="21">
        <f t="shared" ref="F485:G485" si="265">F419</f>
        <v>369195.690608576</v>
      </c>
      <c r="G485" s="19">
        <f t="shared" si="265"/>
        <v>6.974183994639545</v>
      </c>
      <c r="H485" s="18">
        <f t="shared" si="244"/>
        <v>8.4730704380975939E-3</v>
      </c>
      <c r="I485" s="6">
        <f t="shared" si="244"/>
        <v>2.04</v>
      </c>
      <c r="J485" s="6">
        <f t="shared" si="245"/>
        <v>5329890.8361619459</v>
      </c>
      <c r="K485" s="18">
        <f t="shared" si="246"/>
        <v>0.15</v>
      </c>
      <c r="L485" s="35">
        <f>Data!BR23</f>
        <v>3.5295314823368239E-3</v>
      </c>
      <c r="Q485" s="21">
        <v>0</v>
      </c>
      <c r="R485" s="21">
        <v>1.8904743011718159</v>
      </c>
      <c r="S485" s="21">
        <v>26.89641185156011</v>
      </c>
      <c r="T485" s="38">
        <v>6.0432886474215408E-4</v>
      </c>
    </row>
    <row r="486" spans="1:20" x14ac:dyDescent="0.25">
      <c r="A486" s="17" t="s">
        <v>249</v>
      </c>
      <c r="B486" s="8" t="s">
        <v>40</v>
      </c>
      <c r="C486" s="8" t="s">
        <v>331</v>
      </c>
      <c r="E486" s="8" t="str">
        <f t="shared" si="239"/>
        <v>FiFi-social.video.fifi</v>
      </c>
      <c r="F486" s="21">
        <f t="shared" ref="F486:G486" si="266">F420</f>
        <v>327686.09035661601</v>
      </c>
      <c r="G486" s="19">
        <f t="shared" si="266"/>
        <v>7.4058431193070975</v>
      </c>
      <c r="H486" s="18">
        <f t="shared" si="244"/>
        <v>8.4730704380975939E-3</v>
      </c>
      <c r="I486" s="6">
        <f t="shared" si="244"/>
        <v>2.04</v>
      </c>
      <c r="J486" s="6">
        <f t="shared" si="245"/>
        <v>5329890.8361619459</v>
      </c>
      <c r="K486" s="18">
        <f t="shared" si="246"/>
        <v>0.15</v>
      </c>
      <c r="L486" s="35">
        <f>Data!BR24</f>
        <v>3.5295314823368239E-3</v>
      </c>
      <c r="Q486" s="21">
        <v>0</v>
      </c>
      <c r="R486" s="21">
        <v>0.25175319568996352</v>
      </c>
      <c r="S486" s="21">
        <v>3.8034671310107431</v>
      </c>
      <c r="T486" s="38">
        <v>9.067262074446969E-5</v>
      </c>
    </row>
    <row r="487" spans="1:20" x14ac:dyDescent="0.25">
      <c r="A487" s="17" t="s">
        <v>250</v>
      </c>
      <c r="B487" s="8" t="s">
        <v>40</v>
      </c>
      <c r="C487" s="8" t="s">
        <v>331</v>
      </c>
      <c r="E487" s="8" t="str">
        <f t="shared" si="239"/>
        <v>FiFi-social.video.fifi</v>
      </c>
      <c r="F487" s="21">
        <f t="shared" ref="F487:G487" si="267">F421</f>
        <v>447161.2574520745</v>
      </c>
      <c r="G487" s="19">
        <f t="shared" si="267"/>
        <v>6.5316916589065332</v>
      </c>
      <c r="H487" s="18">
        <f t="shared" si="244"/>
        <v>8.4730704380975939E-3</v>
      </c>
      <c r="I487" s="6">
        <f t="shared" si="244"/>
        <v>2.04</v>
      </c>
      <c r="J487" s="6">
        <f t="shared" si="245"/>
        <v>5329890.8361619459</v>
      </c>
      <c r="K487" s="18">
        <f t="shared" si="246"/>
        <v>0.15</v>
      </c>
      <c r="L487" s="35">
        <f>Data!BR25</f>
        <v>3.5295314823368239E-3</v>
      </c>
      <c r="Q487" s="21">
        <v>301.21276933480789</v>
      </c>
      <c r="R487" s="21">
        <v>60.233284736841647</v>
      </c>
      <c r="S487" s="21">
        <v>501.37472741370055</v>
      </c>
      <c r="T487" s="38">
        <v>1.5897599869067691E-2</v>
      </c>
    </row>
    <row r="488" spans="1:20" x14ac:dyDescent="0.25">
      <c r="A488" s="17" t="s">
        <v>251</v>
      </c>
      <c r="B488" s="8" t="s">
        <v>40</v>
      </c>
      <c r="C488" s="8" t="s">
        <v>331</v>
      </c>
      <c r="E488" s="8" t="str">
        <f t="shared" si="239"/>
        <v>FiFi-social.video.fifi</v>
      </c>
      <c r="F488" s="21">
        <f t="shared" ref="F488:G488" si="268">F422</f>
        <v>382858.71242734947</v>
      </c>
      <c r="G488" s="19">
        <f t="shared" si="268"/>
        <v>6.8320565796721962</v>
      </c>
      <c r="H488" s="18">
        <f t="shared" si="244"/>
        <v>8.4730704380975939E-3</v>
      </c>
      <c r="I488" s="6">
        <f t="shared" si="244"/>
        <v>2.04</v>
      </c>
      <c r="J488" s="6">
        <f t="shared" si="245"/>
        <v>5329890.8361619459</v>
      </c>
      <c r="K488" s="18">
        <f t="shared" si="246"/>
        <v>0.15</v>
      </c>
      <c r="L488" s="35">
        <f>Data!BR26</f>
        <v>3.5295314823368239E-3</v>
      </c>
      <c r="Q488" s="21">
        <v>0</v>
      </c>
      <c r="R488" s="21">
        <v>7.7885301593589178</v>
      </c>
      <c r="S488" s="21">
        <v>108.5518245912958</v>
      </c>
      <c r="T488" s="38">
        <v>2.400911515957449E-3</v>
      </c>
    </row>
    <row r="489" spans="1:20" x14ac:dyDescent="0.25">
      <c r="A489" s="17" t="s">
        <v>252</v>
      </c>
      <c r="B489" s="8" t="s">
        <v>40</v>
      </c>
      <c r="C489" s="8" t="s">
        <v>331</v>
      </c>
      <c r="E489" s="8" t="str">
        <f t="shared" si="239"/>
        <v>FiFi-social.video.fifi</v>
      </c>
      <c r="F489" s="21">
        <f t="shared" ref="F489:G489" si="269">F423</f>
        <v>557747.14345524705</v>
      </c>
      <c r="G489" s="19">
        <f t="shared" si="269"/>
        <v>6.0639302973535694</v>
      </c>
      <c r="H489" s="18">
        <f t="shared" si="244"/>
        <v>8.4730704380975939E-3</v>
      </c>
      <c r="I489" s="6">
        <f t="shared" si="244"/>
        <v>2.04</v>
      </c>
      <c r="J489" s="6">
        <f t="shared" si="245"/>
        <v>5329890.8361619459</v>
      </c>
      <c r="K489" s="18">
        <f t="shared" si="246"/>
        <v>0.15</v>
      </c>
      <c r="L489" s="35">
        <f>Data!BR27</f>
        <v>3.5295314823368239E-3</v>
      </c>
      <c r="Q489" s="21">
        <v>3053.9854152491966</v>
      </c>
      <c r="R489" s="21">
        <v>709.61327172553297</v>
      </c>
      <c r="S489" s="21">
        <v>5724.2272371049294</v>
      </c>
      <c r="T489" s="38">
        <v>0.15015629987191836</v>
      </c>
    </row>
    <row r="490" spans="1:20" x14ac:dyDescent="0.25">
      <c r="A490" s="17" t="s">
        <v>253</v>
      </c>
      <c r="B490" s="8" t="s">
        <v>40</v>
      </c>
      <c r="C490" s="8" t="s">
        <v>331</v>
      </c>
      <c r="E490" s="8" t="str">
        <f t="shared" si="239"/>
        <v>FiFi-social.video.fifi</v>
      </c>
      <c r="F490" s="21">
        <f t="shared" ref="F490:G490" si="270">F424</f>
        <v>460276.56861699698</v>
      </c>
      <c r="G490" s="19">
        <f t="shared" si="270"/>
        <v>6.561013101182815</v>
      </c>
      <c r="H490" s="18">
        <f t="shared" si="244"/>
        <v>8.4730704380975939E-3</v>
      </c>
      <c r="I490" s="6">
        <f t="shared" si="244"/>
        <v>2.04</v>
      </c>
      <c r="J490" s="6">
        <f t="shared" si="245"/>
        <v>5329890.8361619459</v>
      </c>
      <c r="K490" s="18">
        <f t="shared" si="246"/>
        <v>0.15</v>
      </c>
      <c r="L490" s="35">
        <f>Data!BR28</f>
        <v>3.5295314823368239E-3</v>
      </c>
      <c r="Q490" s="21">
        <v>470.43145639198013</v>
      </c>
      <c r="R490" s="21">
        <v>188.02255578555571</v>
      </c>
      <c r="S490" s="21">
        <v>2046.1501853349118</v>
      </c>
      <c r="T490" s="38">
        <v>4.8211458298383247E-2</v>
      </c>
    </row>
    <row r="491" spans="1:20" x14ac:dyDescent="0.25">
      <c r="A491" s="17" t="s">
        <v>254</v>
      </c>
      <c r="B491" s="8" t="s">
        <v>40</v>
      </c>
      <c r="C491" s="8" t="s">
        <v>331</v>
      </c>
      <c r="E491" s="8" t="str">
        <f t="shared" si="239"/>
        <v>FiFi-social.video.fifi</v>
      </c>
      <c r="F491" s="21">
        <f t="shared" ref="F491:G491" si="271">F425</f>
        <v>243335.124867429</v>
      </c>
      <c r="G491" s="19">
        <f t="shared" si="271"/>
        <v>7.9500102667883148</v>
      </c>
      <c r="H491" s="18">
        <f t="shared" si="244"/>
        <v>8.4730704380975939E-3</v>
      </c>
      <c r="I491" s="6">
        <f t="shared" si="244"/>
        <v>2.04</v>
      </c>
      <c r="J491" s="6">
        <f t="shared" si="245"/>
        <v>5329890.8361619459</v>
      </c>
      <c r="K491" s="18">
        <f t="shared" si="246"/>
        <v>0.15</v>
      </c>
      <c r="L491" s="35">
        <f>Data!BR29</f>
        <v>3.6409903712527236E-3</v>
      </c>
      <c r="Q491" s="21">
        <v>0</v>
      </c>
      <c r="R491" s="21">
        <v>15.225243927554123</v>
      </c>
      <c r="S491" s="21">
        <v>246.92332489835997</v>
      </c>
      <c r="T491" s="38">
        <v>7.3844582536202186E-3</v>
      </c>
    </row>
    <row r="492" spans="1:20" x14ac:dyDescent="0.25">
      <c r="A492" s="17" t="s">
        <v>255</v>
      </c>
      <c r="B492" s="8" t="s">
        <v>40</v>
      </c>
      <c r="C492" s="8" t="s">
        <v>331</v>
      </c>
      <c r="E492" s="8" t="str">
        <f t="shared" si="239"/>
        <v>FiFi-social.video.fifi</v>
      </c>
      <c r="F492" s="21">
        <f t="shared" ref="F492:G492" si="272">F426</f>
        <v>393041.42493798002</v>
      </c>
      <c r="G492" s="19">
        <f t="shared" si="272"/>
        <v>6.7206571007122111</v>
      </c>
      <c r="H492" s="18">
        <f t="shared" si="244"/>
        <v>8.4730704380975939E-3</v>
      </c>
      <c r="I492" s="6">
        <f t="shared" si="244"/>
        <v>2.04</v>
      </c>
      <c r="J492" s="6">
        <f t="shared" si="245"/>
        <v>5329890.8361619459</v>
      </c>
      <c r="K492" s="18">
        <f t="shared" si="246"/>
        <v>0.15</v>
      </c>
      <c r="L492" s="35">
        <f>Data!BR30</f>
        <v>3.6409903712527236E-3</v>
      </c>
      <c r="Q492" s="21">
        <v>0</v>
      </c>
      <c r="R492" s="21">
        <v>3.7004634100724778</v>
      </c>
      <c r="S492" s="21">
        <v>50.733873213371815</v>
      </c>
      <c r="T492" s="38">
        <v>1.1111609537763911E-3</v>
      </c>
    </row>
    <row r="493" spans="1:20" x14ac:dyDescent="0.25">
      <c r="A493" s="17" t="s">
        <v>256</v>
      </c>
      <c r="B493" s="8" t="s">
        <v>40</v>
      </c>
      <c r="C493" s="8" t="s">
        <v>331</v>
      </c>
      <c r="E493" s="8" t="str">
        <f t="shared" si="239"/>
        <v>FiFi-social.video.fifi</v>
      </c>
      <c r="F493" s="21">
        <f t="shared" ref="F493:G493" si="273">F427</f>
        <v>330046.27460601699</v>
      </c>
      <c r="G493" s="19">
        <f t="shared" si="273"/>
        <v>6.9582860389366274</v>
      </c>
      <c r="H493" s="18">
        <f t="shared" si="244"/>
        <v>8.4730704380975939E-3</v>
      </c>
      <c r="I493" s="6">
        <f t="shared" si="244"/>
        <v>2.04</v>
      </c>
      <c r="J493" s="6">
        <f t="shared" si="245"/>
        <v>5329890.8361619459</v>
      </c>
      <c r="K493" s="18">
        <f t="shared" si="246"/>
        <v>0.15</v>
      </c>
      <c r="L493" s="35">
        <f>Data!BR31</f>
        <v>3.6409903712527236E-3</v>
      </c>
      <c r="Q493" s="21">
        <v>0</v>
      </c>
      <c r="R493" s="21">
        <v>0.4663253959063382</v>
      </c>
      <c r="S493" s="21">
        <v>6.6194440035508038</v>
      </c>
      <c r="T493" s="38">
        <v>1.6675290780798768E-4</v>
      </c>
    </row>
    <row r="494" spans="1:20" x14ac:dyDescent="0.25">
      <c r="A494" s="17" t="s">
        <v>257</v>
      </c>
      <c r="B494" s="8" t="s">
        <v>40</v>
      </c>
      <c r="C494" s="8" t="s">
        <v>331</v>
      </c>
      <c r="E494" s="8" t="str">
        <f t="shared" si="239"/>
        <v>FiFi-social.video.fifi</v>
      </c>
      <c r="F494" s="21">
        <f t="shared" ref="F494:G494" si="274">F428</f>
        <v>229113.786208976</v>
      </c>
      <c r="G494" s="19">
        <f t="shared" si="274"/>
        <v>8.3126244248613048</v>
      </c>
      <c r="H494" s="18">
        <f t="shared" si="244"/>
        <v>8.4730704380975939E-3</v>
      </c>
      <c r="I494" s="6">
        <f t="shared" si="244"/>
        <v>2.04</v>
      </c>
      <c r="J494" s="6">
        <f t="shared" si="245"/>
        <v>5329890.8361619459</v>
      </c>
      <c r="K494" s="18">
        <f t="shared" si="246"/>
        <v>0.15</v>
      </c>
      <c r="L494" s="35">
        <f>Data!BR32</f>
        <v>3.6409903712527236E-3</v>
      </c>
      <c r="Q494" s="21">
        <v>0</v>
      </c>
      <c r="R494" s="21">
        <v>4.8560985802147787E-2</v>
      </c>
      <c r="S494" s="21">
        <v>0.8234852428155246</v>
      </c>
      <c r="T494" s="38">
        <v>2.5014709019943737E-5</v>
      </c>
    </row>
    <row r="495" spans="1:20" x14ac:dyDescent="0.25">
      <c r="A495" s="17" t="s">
        <v>258</v>
      </c>
      <c r="B495" s="8" t="s">
        <v>40</v>
      </c>
      <c r="C495" s="8" t="s">
        <v>331</v>
      </c>
      <c r="E495" s="8" t="str">
        <f t="shared" si="239"/>
        <v>FiFi-social.video.fifi</v>
      </c>
      <c r="F495" s="21">
        <f t="shared" ref="F495:G495" si="275">F429</f>
        <v>575747.91897149396</v>
      </c>
      <c r="G495" s="19">
        <f t="shared" si="275"/>
        <v>5.8386874031403826</v>
      </c>
      <c r="H495" s="18">
        <f t="shared" si="244"/>
        <v>8.4730704380975939E-3</v>
      </c>
      <c r="I495" s="6">
        <f t="shared" si="244"/>
        <v>2.04</v>
      </c>
      <c r="J495" s="6">
        <f t="shared" si="245"/>
        <v>5329890.8361619459</v>
      </c>
      <c r="K495" s="18">
        <f t="shared" si="246"/>
        <v>0.15</v>
      </c>
      <c r="L495" s="35">
        <f>Data!BR33</f>
        <v>3.4180725934209242E-3</v>
      </c>
      <c r="Q495" s="21">
        <v>3437.7145001275644</v>
      </c>
      <c r="R495" s="21">
        <v>838.91869327076006</v>
      </c>
      <c r="S495" s="21">
        <v>6554.580873456749</v>
      </c>
      <c r="T495" s="38">
        <v>0.17196761892187085</v>
      </c>
    </row>
    <row r="496" spans="1:20" x14ac:dyDescent="0.25">
      <c r="A496" s="17" t="s">
        <v>259</v>
      </c>
      <c r="B496" s="8" t="s">
        <v>40</v>
      </c>
      <c r="C496" s="8" t="s">
        <v>331</v>
      </c>
      <c r="E496" s="8" t="str">
        <f t="shared" si="239"/>
        <v>FiFi-social.video.fifi</v>
      </c>
      <c r="F496" s="21">
        <f t="shared" ref="F496:G496" si="276">F430</f>
        <v>336725.53496230103</v>
      </c>
      <c r="G496" s="19">
        <f t="shared" si="276"/>
        <v>7.1135985788344387</v>
      </c>
      <c r="H496" s="18">
        <f t="shared" si="244"/>
        <v>8.4730704380975939E-3</v>
      </c>
      <c r="I496" s="6">
        <f t="shared" si="244"/>
        <v>2.04</v>
      </c>
      <c r="J496" s="6">
        <f t="shared" si="245"/>
        <v>5329890.8361619459</v>
      </c>
      <c r="K496" s="18">
        <f t="shared" si="246"/>
        <v>0.15</v>
      </c>
      <c r="L496" s="35">
        <f>Data!BR34</f>
        <v>3.4180725934209242E-3</v>
      </c>
      <c r="Q496" s="21">
        <v>0</v>
      </c>
      <c r="R496" s="21">
        <v>79.626022097495778</v>
      </c>
      <c r="S496" s="21">
        <v>1155.5122175672107</v>
      </c>
      <c r="T496" s="38">
        <v>2.790860646070048E-2</v>
      </c>
    </row>
    <row r="497" spans="1:20" x14ac:dyDescent="0.25">
      <c r="A497" s="17" t="s">
        <v>260</v>
      </c>
      <c r="B497" s="8" t="s">
        <v>40</v>
      </c>
      <c r="C497" s="8" t="s">
        <v>331</v>
      </c>
      <c r="E497" s="8" t="str">
        <f t="shared" si="239"/>
        <v>FiFi-social.video.fifi</v>
      </c>
      <c r="F497" s="21">
        <f t="shared" ref="F497:G497" si="277">F431</f>
        <v>229185.51881171801</v>
      </c>
      <c r="G497" s="19">
        <f t="shared" si="277"/>
        <v>8.3136684020358853</v>
      </c>
      <c r="H497" s="18">
        <f t="shared" si="244"/>
        <v>8.4730704380975939E-3</v>
      </c>
      <c r="I497" s="6">
        <f t="shared" si="244"/>
        <v>2.04</v>
      </c>
      <c r="J497" s="6">
        <f t="shared" si="245"/>
        <v>5329890.8361619459</v>
      </c>
      <c r="K497" s="18">
        <f t="shared" si="246"/>
        <v>0.15</v>
      </c>
      <c r="L497" s="35">
        <f>Data!BR35</f>
        <v>3.4180725934209242E-3</v>
      </c>
      <c r="Q497" s="21">
        <v>0</v>
      </c>
      <c r="R497" s="21">
        <v>8.2274966112606585</v>
      </c>
      <c r="S497" s="21">
        <v>139.53738435398591</v>
      </c>
      <c r="T497" s="38">
        <v>4.2368171582229941E-3</v>
      </c>
    </row>
    <row r="498" spans="1:20" x14ac:dyDescent="0.25">
      <c r="A498" s="17" t="s">
        <v>261</v>
      </c>
      <c r="B498" s="8" t="s">
        <v>40</v>
      </c>
      <c r="C498" s="8" t="s">
        <v>331</v>
      </c>
      <c r="E498" s="8" t="str">
        <f t="shared" si="239"/>
        <v>FiFi-social.video.fifi</v>
      </c>
      <c r="F498" s="21">
        <f t="shared" ref="F498:G498" si="278">F432</f>
        <v>214943.993567217</v>
      </c>
      <c r="G498" s="19">
        <f t="shared" si="278"/>
        <v>8.3132960896176691</v>
      </c>
      <c r="H498" s="18">
        <f t="shared" si="244"/>
        <v>8.4730704380975939E-3</v>
      </c>
      <c r="I498" s="6">
        <f t="shared" si="244"/>
        <v>2.04</v>
      </c>
      <c r="J498" s="6">
        <f t="shared" si="245"/>
        <v>5329890.8361619459</v>
      </c>
      <c r="K498" s="18">
        <f t="shared" si="246"/>
        <v>0.15</v>
      </c>
      <c r="L498" s="35">
        <f>Data!BR36</f>
        <v>3.4180725934209242E-3</v>
      </c>
      <c r="Q498" s="21">
        <v>0</v>
      </c>
      <c r="R498" s="21">
        <v>1.1595259307710426</v>
      </c>
      <c r="S498" s="21">
        <v>19.664544067621961</v>
      </c>
      <c r="T498" s="38">
        <v>6.3666992464306293E-4</v>
      </c>
    </row>
    <row r="499" spans="1:20" x14ac:dyDescent="0.25">
      <c r="A499" s="17" t="s">
        <v>278</v>
      </c>
      <c r="B499" s="8" t="s">
        <v>40</v>
      </c>
      <c r="C499" s="8" t="s">
        <v>331</v>
      </c>
      <c r="E499" s="8" t="str">
        <f t="shared" si="239"/>
        <v>FiFi-social.video.fifi</v>
      </c>
      <c r="F499" s="21">
        <f t="shared" ref="F499:G499" si="279">F433</f>
        <v>205737.99774799301</v>
      </c>
      <c r="G499" s="19">
        <f t="shared" si="279"/>
        <v>8.078181260819024</v>
      </c>
      <c r="H499" s="18">
        <f t="shared" si="244"/>
        <v>8.4730704380975939E-3</v>
      </c>
      <c r="I499" s="6">
        <f t="shared" si="244"/>
        <v>2.04</v>
      </c>
      <c r="J499" s="6">
        <f t="shared" si="245"/>
        <v>5329890.8361619459</v>
      </c>
      <c r="K499" s="18">
        <f t="shared" si="246"/>
        <v>0.15</v>
      </c>
      <c r="L499" s="35">
        <f>Data!BR37</f>
        <v>3.5295314823368239E-3</v>
      </c>
      <c r="Q499" s="21">
        <v>0</v>
      </c>
      <c r="R499" s="21">
        <v>0.16652462464135581</v>
      </c>
      <c r="S499" s="21">
        <v>2.7442408485751542</v>
      </c>
      <c r="T499" s="38">
        <v>9.5526339819351769E-5</v>
      </c>
    </row>
    <row r="500" spans="1:20" x14ac:dyDescent="0.25">
      <c r="A500" s="17" t="s">
        <v>279</v>
      </c>
      <c r="B500" s="8" t="s">
        <v>40</v>
      </c>
      <c r="C500" s="8" t="s">
        <v>331</v>
      </c>
      <c r="E500" s="8" t="str">
        <f t="shared" si="239"/>
        <v>FiFi-social.video.fifi</v>
      </c>
      <c r="F500" s="21">
        <f t="shared" ref="F500:G500" si="280">F434</f>
        <v>436708.84697628801</v>
      </c>
      <c r="G500" s="19">
        <f t="shared" si="280"/>
        <v>6.0086222354126866</v>
      </c>
      <c r="H500" s="18">
        <f t="shared" si="244"/>
        <v>8.4730704380975939E-3</v>
      </c>
      <c r="I500" s="6">
        <f t="shared" si="244"/>
        <v>2.04</v>
      </c>
      <c r="J500" s="6">
        <f t="shared" si="245"/>
        <v>5329890.8361619459</v>
      </c>
      <c r="K500" s="18">
        <f t="shared" si="246"/>
        <v>0.15</v>
      </c>
      <c r="L500" s="35">
        <f>Data!BR38</f>
        <v>3.5295314823368239E-3</v>
      </c>
      <c r="Q500" s="21">
        <v>0</v>
      </c>
      <c r="R500" s="21">
        <v>5.3023065918665423E-2</v>
      </c>
      <c r="S500" s="21">
        <v>0.64993496865203715</v>
      </c>
      <c r="T500" s="38">
        <v>1.4329532743828644E-5</v>
      </c>
    </row>
    <row r="501" spans="1:20" x14ac:dyDescent="0.25">
      <c r="A501" s="17" t="s">
        <v>280</v>
      </c>
      <c r="B501" s="8" t="s">
        <v>40</v>
      </c>
      <c r="C501" s="8" t="s">
        <v>331</v>
      </c>
      <c r="E501" s="8" t="str">
        <f t="shared" si="239"/>
        <v>FiFi-social.video.fifi</v>
      </c>
      <c r="F501" s="21">
        <f t="shared" ref="F501:G501" si="281">F435</f>
        <v>253284.44575174601</v>
      </c>
      <c r="G501" s="19">
        <f t="shared" si="281"/>
        <v>7.1299227048638949</v>
      </c>
      <c r="H501" s="18">
        <f t="shared" si="244"/>
        <v>8.4730704380975939E-3</v>
      </c>
      <c r="I501" s="6">
        <f t="shared" si="244"/>
        <v>2.04</v>
      </c>
      <c r="J501" s="6">
        <f t="shared" si="245"/>
        <v>5329890.8361619459</v>
      </c>
      <c r="K501" s="18">
        <f t="shared" si="246"/>
        <v>0.15</v>
      </c>
      <c r="L501" s="35">
        <f>Data!BR39</f>
        <v>3.5295314823368239E-3</v>
      </c>
      <c r="Q501" s="21">
        <v>0</v>
      </c>
      <c r="R501" s="21">
        <v>4.6129130697982147E-3</v>
      </c>
      <c r="S501" s="21">
        <v>6.7095015809112118E-2</v>
      </c>
      <c r="T501" s="38">
        <v>2.1494430018087485E-6</v>
      </c>
    </row>
    <row r="502" spans="1:20" x14ac:dyDescent="0.25">
      <c r="A502" s="17" t="s">
        <v>281</v>
      </c>
      <c r="B502" s="8" t="s">
        <v>40</v>
      </c>
      <c r="C502" s="8" t="s">
        <v>331</v>
      </c>
      <c r="E502" s="8" t="str">
        <f t="shared" si="239"/>
        <v>FiFi-social.video.fifi</v>
      </c>
      <c r="F502" s="21">
        <f t="shared" ref="F502:G502" si="282">F436</f>
        <v>201747.696799417</v>
      </c>
      <c r="G502" s="19">
        <f t="shared" si="282"/>
        <v>8.2743415496816937</v>
      </c>
      <c r="H502" s="18">
        <f t="shared" si="244"/>
        <v>8.4730704380975939E-3</v>
      </c>
      <c r="I502" s="6">
        <f t="shared" si="244"/>
        <v>2.04</v>
      </c>
      <c r="J502" s="6">
        <f t="shared" si="245"/>
        <v>5329890.8361619459</v>
      </c>
      <c r="K502" s="18">
        <f t="shared" si="246"/>
        <v>0.15</v>
      </c>
      <c r="L502" s="35">
        <f>Data!BR40</f>
        <v>3.5295314823368239E-3</v>
      </c>
      <c r="Q502" s="21">
        <v>0</v>
      </c>
      <c r="R502" s="21">
        <v>5.5114642053135298E-4</v>
      </c>
      <c r="S502" s="21">
        <v>9.3031624038162654E-3</v>
      </c>
      <c r="T502" s="38">
        <v>3.2241674485788963E-7</v>
      </c>
    </row>
    <row r="503" spans="1:20" x14ac:dyDescent="0.25">
      <c r="A503" s="17" t="s">
        <v>282</v>
      </c>
      <c r="B503" s="8" t="s">
        <v>40</v>
      </c>
      <c r="C503" s="8" t="s">
        <v>331</v>
      </c>
      <c r="E503" s="8" t="str">
        <f t="shared" si="239"/>
        <v>FiFi-social.video.fifi</v>
      </c>
      <c r="F503" s="21">
        <f t="shared" ref="F503:G503" si="283">F437</f>
        <v>320149.29401431349</v>
      </c>
      <c r="G503" s="19">
        <f t="shared" si="283"/>
        <v>6.8001837755390948</v>
      </c>
      <c r="H503" s="18">
        <f t="shared" si="244"/>
        <v>8.4730704380975939E-3</v>
      </c>
      <c r="I503" s="6">
        <f t="shared" si="244"/>
        <v>2.04</v>
      </c>
      <c r="J503" s="6">
        <f t="shared" si="245"/>
        <v>5329890.8361619459</v>
      </c>
      <c r="K503" s="18">
        <f t="shared" si="246"/>
        <v>0.15</v>
      </c>
      <c r="L503" s="35">
        <f>Data!BR41</f>
        <v>3.5295314823368239E-3</v>
      </c>
      <c r="Q503" s="21">
        <v>0</v>
      </c>
      <c r="R503" s="21">
        <v>1.3119046533728937E-4</v>
      </c>
      <c r="S503" s="21">
        <v>1.8199233187398006E-3</v>
      </c>
      <c r="T503" s="38">
        <v>4.836251832340821E-8</v>
      </c>
    </row>
    <row r="504" spans="1:20" x14ac:dyDescent="0.25">
      <c r="A504" s="17" t="s">
        <v>283</v>
      </c>
      <c r="B504" s="8" t="s">
        <v>40</v>
      </c>
      <c r="C504" s="8" t="s">
        <v>331</v>
      </c>
      <c r="E504" s="8" t="str">
        <f t="shared" si="239"/>
        <v>FiFi-social.video.fifi</v>
      </c>
      <c r="F504" s="21">
        <f t="shared" ref="F504:G504" si="284">F438</f>
        <v>391341.29065537348</v>
      </c>
      <c r="G504" s="19">
        <f t="shared" si="284"/>
        <v>6.2266027992457467</v>
      </c>
      <c r="H504" s="18">
        <f t="shared" si="244"/>
        <v>8.4730704380975939E-3</v>
      </c>
      <c r="I504" s="6">
        <f t="shared" si="244"/>
        <v>2.04</v>
      </c>
      <c r="J504" s="6">
        <f t="shared" si="245"/>
        <v>5329890.8361619459</v>
      </c>
      <c r="K504" s="18">
        <f t="shared" si="246"/>
        <v>0.15</v>
      </c>
      <c r="L504" s="35">
        <f>Data!BR42</f>
        <v>3.306613704505025E-3</v>
      </c>
      <c r="Q504" s="21">
        <v>0</v>
      </c>
      <c r="R504" s="21">
        <v>2.4054518262372109E-5</v>
      </c>
      <c r="S504" s="21">
        <v>3.0554697872386792E-4</v>
      </c>
      <c r="T504" s="38">
        <v>7.2543778761868793E-9</v>
      </c>
    </row>
    <row r="505" spans="1:20" x14ac:dyDescent="0.25">
      <c r="A505" s="17" t="s">
        <v>284</v>
      </c>
      <c r="B505" s="8" t="s">
        <v>40</v>
      </c>
      <c r="C505" s="8" t="s">
        <v>331</v>
      </c>
      <c r="E505" s="8" t="str">
        <f t="shared" si="239"/>
        <v>FiFi-social.video.fifi</v>
      </c>
      <c r="F505" s="21">
        <f t="shared" ref="F505:G505" si="285">F439</f>
        <v>230648.18602876749</v>
      </c>
      <c r="G505" s="19">
        <f t="shared" si="285"/>
        <v>7.6727442277060725</v>
      </c>
      <c r="H505" s="18">
        <f t="shared" si="244"/>
        <v>8.4730704380975939E-3</v>
      </c>
      <c r="I505" s="6">
        <f t="shared" si="244"/>
        <v>2.04</v>
      </c>
      <c r="J505" s="6">
        <f t="shared" si="245"/>
        <v>5329890.8361619459</v>
      </c>
      <c r="K505" s="18">
        <f t="shared" si="246"/>
        <v>0.15</v>
      </c>
      <c r="L505" s="35">
        <f>Data!BR43</f>
        <v>3.306613704505025E-3</v>
      </c>
      <c r="Q505" s="21">
        <v>0</v>
      </c>
      <c r="R505" s="21">
        <v>2.1265827707896919E-6</v>
      </c>
      <c r="S505" s="21">
        <v>3.3286120385804223E-5</v>
      </c>
      <c r="T505" s="38">
        <v>1.0881566758769168E-9</v>
      </c>
    </row>
    <row r="506" spans="1:20" x14ac:dyDescent="0.25">
      <c r="A506" s="17" t="s">
        <v>285</v>
      </c>
      <c r="B506" s="8" t="s">
        <v>40</v>
      </c>
      <c r="C506" s="8" t="s">
        <v>331</v>
      </c>
      <c r="E506" s="8" t="str">
        <f t="shared" si="239"/>
        <v>FiFi-social.video.fifi</v>
      </c>
      <c r="F506" s="21">
        <f t="shared" ref="F506:G506" si="286">F440</f>
        <v>255011.21194764899</v>
      </c>
      <c r="G506" s="19">
        <f t="shared" si="286"/>
        <v>7.3396787033818205</v>
      </c>
      <c r="H506" s="18">
        <f t="shared" si="244"/>
        <v>8.4730704380975939E-3</v>
      </c>
      <c r="I506" s="6">
        <f t="shared" si="244"/>
        <v>2.04</v>
      </c>
      <c r="J506" s="6">
        <f t="shared" si="245"/>
        <v>5329890.8361619459</v>
      </c>
      <c r="K506" s="18">
        <f t="shared" si="246"/>
        <v>0.15</v>
      </c>
      <c r="L506" s="35">
        <f>Data!BR44</f>
        <v>3.306613704505025E-3</v>
      </c>
      <c r="Q506" s="21">
        <v>0</v>
      </c>
      <c r="R506" s="21">
        <v>3.5268167933802444E-7</v>
      </c>
      <c r="S506" s="21">
        <v>5.2806832302568776E-6</v>
      </c>
      <c r="T506" s="38">
        <v>1.632235457904585E-10</v>
      </c>
    </row>
    <row r="507" spans="1:20" x14ac:dyDescent="0.25">
      <c r="A507" s="17" t="s">
        <v>286</v>
      </c>
      <c r="B507" s="8" t="s">
        <v>40</v>
      </c>
      <c r="C507" s="8" t="s">
        <v>331</v>
      </c>
      <c r="E507" s="8" t="str">
        <f t="shared" si="239"/>
        <v>FiFi-social.video.fifi</v>
      </c>
      <c r="F507" s="21">
        <f t="shared" ref="F507:G507" si="287">F441</f>
        <v>290283.21400129853</v>
      </c>
      <c r="G507" s="19">
        <f t="shared" si="287"/>
        <v>6.8519846037487664</v>
      </c>
      <c r="H507" s="18">
        <f t="shared" si="244"/>
        <v>8.4730704380975939E-3</v>
      </c>
      <c r="I507" s="6">
        <f t="shared" si="244"/>
        <v>2.04</v>
      </c>
      <c r="J507" s="6">
        <f t="shared" si="245"/>
        <v>5329890.8361619459</v>
      </c>
      <c r="K507" s="18">
        <f t="shared" si="246"/>
        <v>0.15</v>
      </c>
      <c r="L507" s="35">
        <f>Data!BR45</f>
        <v>3.306613704505025E-3</v>
      </c>
      <c r="Q507" s="21">
        <v>0</v>
      </c>
      <c r="R507" s="21">
        <v>6.0219439414325487E-8</v>
      </c>
      <c r="S507" s="21">
        <v>8.4175025029521341E-7</v>
      </c>
      <c r="T507" s="38">
        <v>2.4483526317453652E-11</v>
      </c>
    </row>
    <row r="508" spans="1:20" x14ac:dyDescent="0.25">
      <c r="A508" s="17" t="s">
        <v>287</v>
      </c>
      <c r="B508" s="8" t="s">
        <v>40</v>
      </c>
      <c r="C508" s="8" t="s">
        <v>331</v>
      </c>
      <c r="E508" s="8" t="str">
        <f t="shared" si="239"/>
        <v>FiFi-social.video.fifi</v>
      </c>
      <c r="F508" s="21">
        <f t="shared" ref="F508:G508" si="288">F442</f>
        <v>329127.09109349351</v>
      </c>
      <c r="G508" s="19">
        <f t="shared" si="288"/>
        <v>6.6607284125131931</v>
      </c>
      <c r="H508" s="18">
        <f t="shared" si="244"/>
        <v>8.4730704380975939E-3</v>
      </c>
      <c r="I508" s="6">
        <f t="shared" si="244"/>
        <v>2.04</v>
      </c>
      <c r="J508" s="6">
        <f t="shared" si="245"/>
        <v>5329890.8361619459</v>
      </c>
      <c r="K508" s="18">
        <f t="shared" si="246"/>
        <v>0.15</v>
      </c>
      <c r="L508" s="35">
        <f>Data!BR46</f>
        <v>3.8639081490845235E-3</v>
      </c>
      <c r="Q508" s="21">
        <v>0</v>
      </c>
      <c r="R508" s="21">
        <v>1.024158208245438E-8</v>
      </c>
      <c r="S508" s="21">
        <v>1.3916144940200747E-7</v>
      </c>
      <c r="T508" s="38">
        <v>3.6725067431575553E-12</v>
      </c>
    </row>
    <row r="509" spans="1:20" x14ac:dyDescent="0.25">
      <c r="A509" s="17" t="s">
        <v>288</v>
      </c>
      <c r="B509" s="8" t="s">
        <v>40</v>
      </c>
      <c r="C509" s="8" t="s">
        <v>331</v>
      </c>
      <c r="E509" s="8" t="str">
        <f t="shared" si="239"/>
        <v>FiFi-social.video.fifi</v>
      </c>
      <c r="F509" s="21">
        <f t="shared" ref="F509:G509" si="289">F443</f>
        <v>290379.33513653348</v>
      </c>
      <c r="G509" s="19">
        <f t="shared" si="289"/>
        <v>6.8891115045051432</v>
      </c>
      <c r="H509" s="18">
        <f t="shared" si="244"/>
        <v>8.4730704380975939E-3</v>
      </c>
      <c r="I509" s="6">
        <f t="shared" si="244"/>
        <v>2.04</v>
      </c>
      <c r="J509" s="6">
        <f t="shared" si="245"/>
        <v>5329890.8361619459</v>
      </c>
      <c r="K509" s="18">
        <f t="shared" si="246"/>
        <v>0.15</v>
      </c>
      <c r="L509" s="35">
        <f>Data!BR47</f>
        <v>3.8639081490845235E-3</v>
      </c>
      <c r="Q509" s="21">
        <v>0</v>
      </c>
      <c r="R509" s="21">
        <v>1.3554188248004525E-9</v>
      </c>
      <c r="S509" s="21">
        <v>1.9048768095485501E-8</v>
      </c>
      <c r="T509" s="38">
        <v>5.5089266481900268E-13</v>
      </c>
    </row>
    <row r="510" spans="1:20" x14ac:dyDescent="0.25">
      <c r="A510" s="17" t="s">
        <v>289</v>
      </c>
      <c r="B510" s="8" t="s">
        <v>40</v>
      </c>
      <c r="C510" s="8" t="s">
        <v>331</v>
      </c>
      <c r="E510" s="8" t="str">
        <f t="shared" si="239"/>
        <v>FiFi-social.video.fifi</v>
      </c>
      <c r="F510" s="21">
        <f t="shared" ref="F510:G510" si="290">F444</f>
        <v>328074.70488976047</v>
      </c>
      <c r="G510" s="19">
        <f t="shared" si="290"/>
        <v>6.6769335668378105</v>
      </c>
      <c r="H510" s="18">
        <f t="shared" si="244"/>
        <v>8.4730704380975939E-3</v>
      </c>
      <c r="I510" s="6">
        <f t="shared" si="244"/>
        <v>2.04</v>
      </c>
      <c r="J510" s="6">
        <f t="shared" si="245"/>
        <v>5329890.8361619459</v>
      </c>
      <c r="K510" s="18">
        <f t="shared" si="246"/>
        <v>0.15</v>
      </c>
      <c r="L510" s="35">
        <f>Data!BR48</f>
        <v>3.8639081490845235E-3</v>
      </c>
      <c r="Q510" s="21">
        <v>0</v>
      </c>
      <c r="R510" s="21">
        <v>2.2961313540690666E-10</v>
      </c>
      <c r="S510" s="21">
        <v>3.127547768417911E-9</v>
      </c>
      <c r="T510" s="38">
        <v>8.2600593032111647E-14</v>
      </c>
    </row>
    <row r="511" spans="1:20" x14ac:dyDescent="0.25">
      <c r="A511" s="17" t="s">
        <v>290</v>
      </c>
      <c r="B511" s="8" t="s">
        <v>40</v>
      </c>
      <c r="C511" s="8" t="s">
        <v>331</v>
      </c>
      <c r="E511" s="8" t="str">
        <f t="shared" si="239"/>
        <v>FiFi-social.video.fifi</v>
      </c>
      <c r="F511" s="21">
        <f t="shared" ref="F511:G511" si="291">F445</f>
        <v>287583.00118987449</v>
      </c>
      <c r="G511" s="19">
        <f t="shared" si="291"/>
        <v>7.111582871611037</v>
      </c>
      <c r="H511" s="18">
        <f t="shared" si="244"/>
        <v>8.4730704380975939E-3</v>
      </c>
      <c r="I511" s="6">
        <f t="shared" si="244"/>
        <v>2.04</v>
      </c>
      <c r="J511" s="6">
        <f t="shared" si="245"/>
        <v>5329890.8361619459</v>
      </c>
      <c r="K511" s="18">
        <f t="shared" si="246"/>
        <v>0.15</v>
      </c>
      <c r="L511" s="35">
        <f>Data!BR49</f>
        <v>3.8639081490845235E-3</v>
      </c>
      <c r="Q511" s="21">
        <v>0</v>
      </c>
      <c r="R511" s="21">
        <v>3.029927807526387E-11</v>
      </c>
      <c r="S511" s="21">
        <v>4.3957068704374173E-10</v>
      </c>
      <c r="T511" s="38">
        <v>1.2434497875801753E-14</v>
      </c>
    </row>
    <row r="512" spans="1:20" x14ac:dyDescent="0.25">
      <c r="A512" s="17" t="s">
        <v>291</v>
      </c>
      <c r="B512" s="8" t="s">
        <v>40</v>
      </c>
      <c r="C512" s="8" t="s">
        <v>331</v>
      </c>
      <c r="E512" s="8" t="str">
        <f t="shared" si="239"/>
        <v>FiFi-social.video.fifi</v>
      </c>
      <c r="F512" s="21">
        <f t="shared" ref="F512:G512" si="292">F446</f>
        <v>348609.08602096396</v>
      </c>
      <c r="G512" s="19">
        <f t="shared" si="292"/>
        <v>6.5637372420193243</v>
      </c>
      <c r="H512" s="18">
        <f t="shared" si="244"/>
        <v>8.4730704380975939E-3</v>
      </c>
      <c r="I512" s="6">
        <f t="shared" si="244"/>
        <v>2.04</v>
      </c>
      <c r="J512" s="6">
        <f t="shared" si="245"/>
        <v>5329890.8361619459</v>
      </c>
      <c r="K512" s="18">
        <f t="shared" si="246"/>
        <v>0.15</v>
      </c>
      <c r="L512" s="35">
        <f>Data!BR50</f>
        <v>3.8639081490845235E-3</v>
      </c>
      <c r="Q512" s="21">
        <v>0</v>
      </c>
      <c r="R512" s="21">
        <v>5.5749203920684899E-12</v>
      </c>
      <c r="S512" s="21">
        <v>7.4648317701374364E-11</v>
      </c>
      <c r="T512" s="38">
        <v>1.8873791418627661E-15</v>
      </c>
    </row>
    <row r="513" spans="1:20" x14ac:dyDescent="0.25">
      <c r="A513" s="17" t="s">
        <v>292</v>
      </c>
      <c r="B513" s="8" t="s">
        <v>40</v>
      </c>
      <c r="C513" s="8" t="s">
        <v>331</v>
      </c>
      <c r="E513" s="8" t="str">
        <f t="shared" si="239"/>
        <v>FiFi-social.video.fifi</v>
      </c>
      <c r="F513" s="21">
        <f t="shared" ref="F513:G513" si="293">F447</f>
        <v>241297.1653229885</v>
      </c>
      <c r="G513" s="19">
        <f t="shared" si="293"/>
        <v>7.6437660299865655</v>
      </c>
      <c r="H513" s="18">
        <f t="shared" si="244"/>
        <v>8.4730704380975939E-3</v>
      </c>
      <c r="I513" s="6">
        <f t="shared" si="244"/>
        <v>2.04</v>
      </c>
      <c r="J513" s="6">
        <f t="shared" si="245"/>
        <v>5329890.8361619459</v>
      </c>
      <c r="K513" s="18">
        <f t="shared" si="246"/>
        <v>0.15</v>
      </c>
      <c r="L513" s="35">
        <f>Data!BR51</f>
        <v>4.0496729639443564E-3</v>
      </c>
      <c r="Q513" s="21">
        <v>0</v>
      </c>
      <c r="R513" s="21">
        <v>6.8096457749132591E-13</v>
      </c>
      <c r="S513" s="21">
        <v>1.0618473166306797E-11</v>
      </c>
      <c r="T513" s="38">
        <v>3.3306690738754696E-16</v>
      </c>
    </row>
    <row r="514" spans="1:20" x14ac:dyDescent="0.25">
      <c r="A514" s="17" t="s">
        <v>293</v>
      </c>
      <c r="B514" s="8" t="s">
        <v>40</v>
      </c>
      <c r="C514" s="8" t="s">
        <v>331</v>
      </c>
      <c r="E514" s="8" t="str">
        <f t="shared" si="239"/>
        <v>FiFi-social.video.fifi</v>
      </c>
      <c r="F514" s="21">
        <f t="shared" ref="F514:G514" si="294">F448</f>
        <v>285302.18935091398</v>
      </c>
      <c r="G514" s="19">
        <f t="shared" si="294"/>
        <v>7.1103422436825836</v>
      </c>
      <c r="H514" s="18">
        <f t="shared" si="244"/>
        <v>8.4730704380975939E-3</v>
      </c>
      <c r="I514" s="6">
        <f t="shared" si="244"/>
        <v>2.04</v>
      </c>
      <c r="J514" s="6">
        <f t="shared" si="245"/>
        <v>5329890.8361619459</v>
      </c>
      <c r="K514" s="18">
        <f t="shared" si="246"/>
        <v>0.15</v>
      </c>
      <c r="L514" s="35">
        <f>Data!BR52</f>
        <v>4.0496729639443564E-3</v>
      </c>
      <c r="Q514" s="21">
        <v>0</v>
      </c>
      <c r="R514" s="21">
        <v>0</v>
      </c>
      <c r="S514" s="21">
        <v>0</v>
      </c>
      <c r="T514" s="38">
        <v>0</v>
      </c>
    </row>
    <row r="515" spans="1:20" x14ac:dyDescent="0.25">
      <c r="A515" s="17" t="s">
        <v>294</v>
      </c>
      <c r="B515" s="8" t="s">
        <v>40</v>
      </c>
      <c r="C515" s="8" t="s">
        <v>331</v>
      </c>
      <c r="E515" s="8" t="str">
        <f t="shared" si="239"/>
        <v>FiFi-social.video.fifi</v>
      </c>
      <c r="F515" s="21">
        <f t="shared" ref="F515:G515" si="295">F449</f>
        <v>415829.06386048801</v>
      </c>
      <c r="G515" s="19">
        <f t="shared" si="295"/>
        <v>6.129014958880469</v>
      </c>
      <c r="H515" s="18">
        <f t="shared" si="244"/>
        <v>8.4730704380975939E-3</v>
      </c>
      <c r="I515" s="6">
        <f t="shared" si="244"/>
        <v>2.04</v>
      </c>
      <c r="J515" s="6">
        <f t="shared" si="245"/>
        <v>5329890.8361619459</v>
      </c>
      <c r="K515" s="18">
        <f t="shared" si="246"/>
        <v>0.15</v>
      </c>
      <c r="L515" s="35">
        <f>Data!BR53</f>
        <v>4.0496729639443564E-3</v>
      </c>
      <c r="Q515" s="21">
        <v>0</v>
      </c>
      <c r="R515" s="21">
        <v>0</v>
      </c>
      <c r="S515" s="21">
        <v>0</v>
      </c>
      <c r="T515" s="38">
        <v>0</v>
      </c>
    </row>
    <row r="516" spans="1:20" x14ac:dyDescent="0.25">
      <c r="A516" s="17" t="s">
        <v>295</v>
      </c>
      <c r="B516" s="8" t="s">
        <v>40</v>
      </c>
      <c r="C516" s="8" t="s">
        <v>331</v>
      </c>
      <c r="E516" s="8" t="str">
        <f t="shared" si="239"/>
        <v>FiFi-social.video.fifi</v>
      </c>
      <c r="F516" s="21">
        <f t="shared" ref="F516:G516" si="296">F450</f>
        <v>393432.46859552251</v>
      </c>
      <c r="G516" s="19">
        <f t="shared" si="296"/>
        <v>6.2941960634324765</v>
      </c>
      <c r="H516" s="18">
        <f t="shared" si="244"/>
        <v>8.4730704380975939E-3</v>
      </c>
      <c r="I516" s="6">
        <f t="shared" si="244"/>
        <v>2.04</v>
      </c>
      <c r="J516" s="6">
        <f t="shared" si="245"/>
        <v>5329890.8361619459</v>
      </c>
      <c r="K516" s="18">
        <f t="shared" si="246"/>
        <v>0.15</v>
      </c>
      <c r="L516" s="35">
        <f>Data!BR54</f>
        <v>4.0496729639443564E-3</v>
      </c>
      <c r="Q516" s="21">
        <v>0</v>
      </c>
      <c r="R516" s="21">
        <v>0</v>
      </c>
      <c r="S516" s="21">
        <v>0</v>
      </c>
      <c r="T516" s="38">
        <v>0</v>
      </c>
    </row>
    <row r="517" spans="1:20" x14ac:dyDescent="0.25">
      <c r="A517" s="17" t="s">
        <v>296</v>
      </c>
      <c r="B517" s="8" t="s">
        <v>40</v>
      </c>
      <c r="C517" s="8" t="s">
        <v>331</v>
      </c>
      <c r="E517" s="8" t="str">
        <f t="shared" si="239"/>
        <v>FiFi-social.video.fifi</v>
      </c>
      <c r="F517" s="21">
        <f t="shared" ref="F517:G517" si="297">F451</f>
        <v>228081.015200244</v>
      </c>
      <c r="G517" s="19">
        <f t="shared" si="297"/>
        <v>7.9971814637423746</v>
      </c>
      <c r="H517" s="18">
        <f t="shared" si="244"/>
        <v>8.4730704380975939E-3</v>
      </c>
      <c r="I517" s="6">
        <f t="shared" si="244"/>
        <v>2.04</v>
      </c>
      <c r="J517" s="6">
        <f t="shared" si="245"/>
        <v>5329890.8361619459</v>
      </c>
      <c r="K517" s="18">
        <f t="shared" si="246"/>
        <v>0.15</v>
      </c>
      <c r="L517" s="35">
        <f>Data!BR55</f>
        <v>4.7927322233836875E-3</v>
      </c>
      <c r="Q517" s="21">
        <v>0</v>
      </c>
      <c r="R517" s="21">
        <v>0</v>
      </c>
      <c r="S517" s="21">
        <v>0</v>
      </c>
      <c r="T517" s="38">
        <v>0</v>
      </c>
    </row>
    <row r="518" spans="1:20" x14ac:dyDescent="0.25">
      <c r="A518" s="17" t="s">
        <v>297</v>
      </c>
      <c r="B518" s="8" t="s">
        <v>40</v>
      </c>
      <c r="C518" s="8" t="s">
        <v>331</v>
      </c>
      <c r="E518" s="8" t="str">
        <f t="shared" si="239"/>
        <v>FiFi-social.video.fifi</v>
      </c>
      <c r="F518" s="21">
        <f t="shared" ref="F518:G518" si="298">F452</f>
        <v>317634.99002545653</v>
      </c>
      <c r="G518" s="19">
        <f t="shared" si="298"/>
        <v>6.7548152855074779</v>
      </c>
      <c r="H518" s="18">
        <f t="shared" si="244"/>
        <v>8.4730704380975939E-3</v>
      </c>
      <c r="I518" s="6">
        <f t="shared" si="244"/>
        <v>2.04</v>
      </c>
      <c r="J518" s="6">
        <f t="shared" si="245"/>
        <v>5329890.8361619459</v>
      </c>
      <c r="K518" s="18">
        <f t="shared" si="246"/>
        <v>0.15</v>
      </c>
      <c r="L518" s="35">
        <f>Data!BR56</f>
        <v>4.7927322233836875E-3</v>
      </c>
      <c r="Q518" s="21">
        <v>0</v>
      </c>
      <c r="R518" s="21">
        <v>0</v>
      </c>
      <c r="S518" s="21">
        <v>0</v>
      </c>
      <c r="T518" s="38">
        <v>0</v>
      </c>
    </row>
    <row r="519" spans="1:20" x14ac:dyDescent="0.25">
      <c r="A519" s="17" t="s">
        <v>298</v>
      </c>
      <c r="B519" s="8" t="s">
        <v>40</v>
      </c>
      <c r="C519" s="8" t="s">
        <v>331</v>
      </c>
      <c r="E519" s="8" t="str">
        <f t="shared" si="239"/>
        <v>FiFi-social.video.fifi</v>
      </c>
      <c r="F519" s="21">
        <f t="shared" ref="F519:G519" si="299">F453</f>
        <v>322486.62248072354</v>
      </c>
      <c r="G519" s="19">
        <f t="shared" si="299"/>
        <v>6.9739033911176911</v>
      </c>
      <c r="H519" s="18">
        <f t="shared" si="244"/>
        <v>8.4730704380975939E-3</v>
      </c>
      <c r="I519" s="6">
        <f t="shared" si="244"/>
        <v>2.04</v>
      </c>
      <c r="J519" s="6">
        <f t="shared" si="245"/>
        <v>5329890.8361619459</v>
      </c>
      <c r="K519" s="18">
        <f t="shared" si="246"/>
        <v>0.15</v>
      </c>
      <c r="L519" s="35">
        <f>Data!BR57</f>
        <v>4.7927322233836875E-3</v>
      </c>
      <c r="Q519" s="21">
        <v>0</v>
      </c>
      <c r="R519" s="21">
        <v>0</v>
      </c>
      <c r="S519" s="21">
        <v>0</v>
      </c>
      <c r="T519" s="38">
        <v>0</v>
      </c>
    </row>
    <row r="520" spans="1:20" x14ac:dyDescent="0.25">
      <c r="A520" s="17" t="s">
        <v>299</v>
      </c>
      <c r="B520" s="8" t="s">
        <v>40</v>
      </c>
      <c r="C520" s="8" t="s">
        <v>331</v>
      </c>
      <c r="E520" s="8" t="str">
        <f t="shared" si="239"/>
        <v>FiFi-social.video.fifi</v>
      </c>
      <c r="F520" s="21">
        <f t="shared" ref="F520:G520" si="300">F454</f>
        <v>401386.27962260752</v>
      </c>
      <c r="G520" s="19">
        <f t="shared" si="300"/>
        <v>6.2238891290728731</v>
      </c>
      <c r="H520" s="18">
        <f t="shared" si="244"/>
        <v>8.4730704380975939E-3</v>
      </c>
      <c r="I520" s="6">
        <f t="shared" si="244"/>
        <v>2.04</v>
      </c>
      <c r="J520" s="6">
        <f t="shared" si="245"/>
        <v>5329890.8361619459</v>
      </c>
      <c r="K520" s="18">
        <f t="shared" si="246"/>
        <v>0.15</v>
      </c>
      <c r="L520" s="35">
        <f>Data!BR58</f>
        <v>4.7927322233836875E-3</v>
      </c>
      <c r="Q520" s="21">
        <v>0</v>
      </c>
      <c r="R520" s="21">
        <v>0</v>
      </c>
      <c r="S520" s="21">
        <v>0</v>
      </c>
      <c r="T520" s="38">
        <v>0</v>
      </c>
    </row>
    <row r="521" spans="1:20" x14ac:dyDescent="0.25">
      <c r="A521" s="17" t="s">
        <v>300</v>
      </c>
      <c r="B521" s="8" t="s">
        <v>40</v>
      </c>
      <c r="C521" s="8" t="s">
        <v>331</v>
      </c>
      <c r="E521" s="8" t="str">
        <f t="shared" si="239"/>
        <v>FiFi-social.video.fifi</v>
      </c>
      <c r="F521" s="21">
        <f t="shared" ref="F521:G521" si="301">F455</f>
        <v>309588.89609523199</v>
      </c>
      <c r="G521" s="19">
        <f t="shared" si="301"/>
        <v>6.9990429098927924</v>
      </c>
      <c r="H521" s="18">
        <f t="shared" si="244"/>
        <v>8.4730704380975939E-3</v>
      </c>
      <c r="I521" s="6">
        <f t="shared" si="244"/>
        <v>2.04</v>
      </c>
      <c r="J521" s="6">
        <f t="shared" si="245"/>
        <v>5329890.8361619459</v>
      </c>
      <c r="K521" s="18">
        <f t="shared" si="246"/>
        <v>0.15</v>
      </c>
      <c r="L521" s="35">
        <f>Data!BR59</f>
        <v>4.1239788898882893E-3</v>
      </c>
      <c r="Q521" s="21">
        <v>0</v>
      </c>
      <c r="R521" s="21">
        <v>0</v>
      </c>
      <c r="S521" s="21">
        <v>0</v>
      </c>
      <c r="T521" s="38">
        <v>0</v>
      </c>
    </row>
    <row r="522" spans="1:20" x14ac:dyDescent="0.25">
      <c r="A522" s="17" t="s">
        <v>301</v>
      </c>
      <c r="B522" s="8" t="s">
        <v>40</v>
      </c>
      <c r="C522" s="8" t="s">
        <v>331</v>
      </c>
      <c r="E522" s="8" t="str">
        <f t="shared" si="239"/>
        <v>FiFi-social.video.fifi</v>
      </c>
      <c r="F522" s="21">
        <f t="shared" ref="F522:G522" si="302">F456</f>
        <v>309968.77520157403</v>
      </c>
      <c r="G522" s="19">
        <f t="shared" si="302"/>
        <v>6.9767010399881384</v>
      </c>
      <c r="H522" s="18">
        <f t="shared" si="244"/>
        <v>8.4730704380975939E-3</v>
      </c>
      <c r="I522" s="6">
        <f t="shared" si="244"/>
        <v>2.04</v>
      </c>
      <c r="J522" s="6">
        <f t="shared" si="245"/>
        <v>5329890.8361619459</v>
      </c>
      <c r="K522" s="18">
        <f t="shared" si="246"/>
        <v>0.15</v>
      </c>
      <c r="L522" s="35">
        <f>Data!BR60</f>
        <v>4.1239788898882893E-3</v>
      </c>
      <c r="Q522" s="21">
        <v>0</v>
      </c>
      <c r="R522" s="21">
        <v>0</v>
      </c>
      <c r="S522" s="21">
        <v>0</v>
      </c>
      <c r="T522" s="38">
        <v>0</v>
      </c>
    </row>
    <row r="523" spans="1:20" x14ac:dyDescent="0.25">
      <c r="A523" s="17" t="s">
        <v>272</v>
      </c>
      <c r="B523" s="8" t="s">
        <v>40</v>
      </c>
      <c r="C523" s="8" t="s">
        <v>331</v>
      </c>
      <c r="E523" s="8" t="str">
        <f t="shared" si="239"/>
        <v>FiFi-social.video.fifi</v>
      </c>
      <c r="F523" s="21">
        <f t="shared" ref="F523:G523" si="303">F457</f>
        <v>454180.53004536044</v>
      </c>
      <c r="G523" s="19">
        <f t="shared" si="303"/>
        <v>6.0080329106190753</v>
      </c>
      <c r="H523" s="18">
        <f t="shared" si="244"/>
        <v>8.4730704380975939E-3</v>
      </c>
      <c r="I523" s="6">
        <f t="shared" si="244"/>
        <v>2.04</v>
      </c>
      <c r="J523" s="6">
        <f t="shared" si="245"/>
        <v>5329890.8361619459</v>
      </c>
      <c r="K523" s="18">
        <f t="shared" si="246"/>
        <v>0.15</v>
      </c>
      <c r="L523" s="35">
        <f>Data!BR61</f>
        <v>4.1239788898882893E-3</v>
      </c>
      <c r="Q523" s="21">
        <v>0</v>
      </c>
      <c r="R523" s="21">
        <v>0</v>
      </c>
      <c r="S523" s="21">
        <v>0</v>
      </c>
      <c r="T523" s="38">
        <v>0</v>
      </c>
    </row>
    <row r="524" spans="1:20" x14ac:dyDescent="0.25">
      <c r="A524" s="17" t="s">
        <v>273</v>
      </c>
      <c r="B524" s="8" t="s">
        <v>40</v>
      </c>
      <c r="C524" s="8" t="s">
        <v>331</v>
      </c>
      <c r="E524" s="8" t="str">
        <f t="shared" si="239"/>
        <v>FiFi-social.video.fifi</v>
      </c>
      <c r="F524" s="21">
        <f t="shared" ref="F524:G524" si="304">F458</f>
        <v>455011.73547455797</v>
      </c>
      <c r="G524" s="19">
        <f t="shared" si="304"/>
        <v>6.0449284141776669</v>
      </c>
      <c r="H524" s="18">
        <f t="shared" si="244"/>
        <v>8.4730704380975939E-3</v>
      </c>
      <c r="I524" s="6">
        <f t="shared" si="244"/>
        <v>2.04</v>
      </c>
      <c r="J524" s="6">
        <f t="shared" si="245"/>
        <v>5329890.8361619459</v>
      </c>
      <c r="K524" s="18">
        <f t="shared" si="246"/>
        <v>0.15</v>
      </c>
      <c r="L524" s="35">
        <f>Data!BR62</f>
        <v>4.1239788898882893E-3</v>
      </c>
      <c r="Q524" s="21">
        <v>0</v>
      </c>
      <c r="R524" s="21">
        <v>0</v>
      </c>
      <c r="S524" s="21">
        <v>0</v>
      </c>
      <c r="T524" s="38">
        <v>0</v>
      </c>
    </row>
    <row r="525" spans="1:20" x14ac:dyDescent="0.25">
      <c r="A525" s="17" t="s">
        <v>274</v>
      </c>
      <c r="B525" s="8" t="s">
        <v>40</v>
      </c>
      <c r="C525" s="8" t="s">
        <v>331</v>
      </c>
      <c r="E525" s="8" t="str">
        <f t="shared" si="239"/>
        <v>FiFi-social.video.fifi</v>
      </c>
      <c r="F525" s="21">
        <f t="shared" ref="F525:G525" si="305">F459</f>
        <v>290055.894256228</v>
      </c>
      <c r="G525" s="19">
        <f t="shared" si="305"/>
        <v>7.3475859223576458</v>
      </c>
      <c r="H525" s="18">
        <f t="shared" si="244"/>
        <v>8.4730704380975939E-3</v>
      </c>
      <c r="I525" s="6">
        <f t="shared" si="244"/>
        <v>2.04</v>
      </c>
      <c r="J525" s="6">
        <f t="shared" si="245"/>
        <v>5329890.8361619459</v>
      </c>
      <c r="K525" s="18">
        <f t="shared" si="246"/>
        <v>0.15</v>
      </c>
      <c r="L525" s="35">
        <f>Data!BR63</f>
        <v>4.1239788898882893E-3</v>
      </c>
      <c r="Q525" s="21">
        <v>0</v>
      </c>
      <c r="R525" s="21">
        <v>0</v>
      </c>
      <c r="S525" s="21">
        <v>0</v>
      </c>
      <c r="T525" s="38">
        <v>0</v>
      </c>
    </row>
    <row r="526" spans="1:20" x14ac:dyDescent="0.25">
      <c r="A526" s="17" t="s">
        <v>275</v>
      </c>
      <c r="B526" s="8" t="s">
        <v>40</v>
      </c>
      <c r="C526" s="8" t="s">
        <v>331</v>
      </c>
      <c r="E526" s="8" t="str">
        <f t="shared" si="239"/>
        <v>FiFi-social.video.fifi</v>
      </c>
      <c r="F526" s="21">
        <f t="shared" ref="F526:G526" si="306">F460</f>
        <v>348451.97318493499</v>
      </c>
      <c r="G526" s="19">
        <f t="shared" si="306"/>
        <v>6.6816214516324974</v>
      </c>
      <c r="H526" s="18">
        <f t="shared" si="244"/>
        <v>8.4730704380975939E-3</v>
      </c>
      <c r="I526" s="6">
        <f t="shared" si="244"/>
        <v>2.04</v>
      </c>
      <c r="J526" s="6">
        <f t="shared" si="245"/>
        <v>5329890.8361619459</v>
      </c>
      <c r="K526" s="18">
        <f t="shared" si="246"/>
        <v>0.15</v>
      </c>
      <c r="L526" s="35">
        <f>Data!BR64</f>
        <v>3.6038374082807572E-3</v>
      </c>
      <c r="Q526" s="21">
        <v>0</v>
      </c>
      <c r="R526" s="21">
        <v>0</v>
      </c>
      <c r="S526" s="21">
        <v>0</v>
      </c>
      <c r="T526" s="38">
        <v>0</v>
      </c>
    </row>
    <row r="527" spans="1:20" x14ac:dyDescent="0.25">
      <c r="A527" s="17" t="s">
        <v>276</v>
      </c>
      <c r="B527" s="8" t="s">
        <v>40</v>
      </c>
      <c r="C527" s="8" t="s">
        <v>331</v>
      </c>
      <c r="E527" s="8" t="str">
        <f t="shared" si="239"/>
        <v>FiFi-social.video.fifi</v>
      </c>
      <c r="F527" s="21">
        <f t="shared" ref="F527:G527" si="307">F461</f>
        <v>427408.08445701201</v>
      </c>
      <c r="G527" s="19">
        <f t="shared" si="307"/>
        <v>6.1680815445545676</v>
      </c>
      <c r="H527" s="18">
        <f t="shared" si="244"/>
        <v>8.4730704380975939E-3</v>
      </c>
      <c r="I527" s="6">
        <f t="shared" si="244"/>
        <v>2.04</v>
      </c>
      <c r="J527" s="6">
        <f t="shared" si="245"/>
        <v>5329890.8361619459</v>
      </c>
      <c r="K527" s="18">
        <f t="shared" si="246"/>
        <v>0.15</v>
      </c>
      <c r="L527" s="35">
        <f>Data!BR65</f>
        <v>3.6038374082807572E-3</v>
      </c>
      <c r="Q527" s="21">
        <v>0</v>
      </c>
      <c r="R527" s="21">
        <v>0</v>
      </c>
      <c r="S527" s="21">
        <v>0</v>
      </c>
      <c r="T527" s="38">
        <v>0</v>
      </c>
    </row>
    <row r="528" spans="1:20" x14ac:dyDescent="0.25">
      <c r="A528" s="17" t="s">
        <v>277</v>
      </c>
      <c r="B528" s="8" t="s">
        <v>40</v>
      </c>
      <c r="C528" s="8" t="s">
        <v>331</v>
      </c>
      <c r="E528" s="8" t="str">
        <f t="shared" si="239"/>
        <v>FiFi-social.video.fifi</v>
      </c>
      <c r="F528" s="21">
        <f t="shared" ref="F528:G528" si="308">F462</f>
        <v>330189.49929959601</v>
      </c>
      <c r="G528" s="19">
        <f t="shared" si="308"/>
        <v>6.4579352380155601</v>
      </c>
      <c r="H528" s="18">
        <f t="shared" si="244"/>
        <v>8.4730704380975939E-3</v>
      </c>
      <c r="I528" s="6">
        <f t="shared" si="244"/>
        <v>2.04</v>
      </c>
      <c r="J528" s="6">
        <f t="shared" si="245"/>
        <v>5329890.8361619459</v>
      </c>
      <c r="K528" s="18">
        <f t="shared" si="246"/>
        <v>0.15</v>
      </c>
      <c r="L528" s="35">
        <f>Data!BR66</f>
        <v>3.6038374082807572E-3</v>
      </c>
      <c r="Q528" s="21">
        <v>0</v>
      </c>
      <c r="R528" s="21">
        <v>0</v>
      </c>
      <c r="S528" s="21">
        <v>0</v>
      </c>
      <c r="T528" s="38">
        <v>0</v>
      </c>
    </row>
    <row r="530" spans="1:20" x14ac:dyDescent="0.25">
      <c r="A530" s="16" t="s">
        <v>328</v>
      </c>
      <c r="B530" s="8" t="s">
        <v>40</v>
      </c>
      <c r="C530" s="8" t="s">
        <v>74</v>
      </c>
      <c r="E530" s="8" t="str">
        <f>IF(RIGHT(A530,3)="old","Initial",B530&amp;"-"&amp;C530)</f>
        <v>Initial</v>
      </c>
      <c r="F530" s="21">
        <f>F464</f>
        <v>393432.46859552251</v>
      </c>
      <c r="G530" s="19">
        <f>G464</f>
        <v>6.2941960634324765</v>
      </c>
      <c r="H530" s="25">
        <f>VLOOKUP(C530,parms,3,FALSE)</f>
        <v>1.6312326832536614E-3</v>
      </c>
      <c r="I530" s="42">
        <f>VLOOKUP(C530,parms,8,FALSE)</f>
        <v>1</v>
      </c>
      <c r="J530" s="27">
        <f>VLOOKUP(C530,parms,4,FALSE)</f>
        <v>2732.6454960550273</v>
      </c>
      <c r="K530" s="25">
        <f>VLOOKUP(C530,parms,6,FALSE)</f>
        <v>0.15</v>
      </c>
      <c r="L530" s="35">
        <f>Data!BU2</f>
        <v>1</v>
      </c>
      <c r="M530" s="39">
        <f>VLOOKUP(C530,Data!$CB$2:$EB$22,1+VALUE(MID(A530,6,2)),FALSE)</f>
        <v>5438.0675000000001</v>
      </c>
      <c r="Q530" s="21">
        <v>5438.0675000000001</v>
      </c>
      <c r="R530" s="21">
        <v>554.054830197554</v>
      </c>
      <c r="S530" s="21">
        <v>-1950.7377688448059</v>
      </c>
      <c r="T530" s="38">
        <v>0.86330972497941083</v>
      </c>
    </row>
    <row r="531" spans="1:20" x14ac:dyDescent="0.25">
      <c r="A531" s="16" t="s">
        <v>316</v>
      </c>
      <c r="B531" s="8" t="s">
        <v>40</v>
      </c>
      <c r="C531" s="8" t="s">
        <v>74</v>
      </c>
      <c r="E531" s="8" t="str">
        <f t="shared" ref="E531:E594" si="309">IF(RIGHT(A531,3)="old","Initial",B531&amp;"-"&amp;C531)</f>
        <v>Initial</v>
      </c>
      <c r="F531" s="21">
        <f>F465</f>
        <v>228081.015200244</v>
      </c>
      <c r="G531" s="19">
        <f>G465</f>
        <v>7.9971814637423746</v>
      </c>
      <c r="H531" s="18">
        <f t="shared" ref="H531:I594" si="310">H530</f>
        <v>1.6312326832536614E-3</v>
      </c>
      <c r="I531" s="6">
        <f>I530</f>
        <v>1</v>
      </c>
      <c r="J531" s="6">
        <f t="shared" ref="J531:J594" si="311">J530</f>
        <v>2732.6454960550273</v>
      </c>
      <c r="K531" s="18">
        <f t="shared" ref="K531:K594" si="312">K530</f>
        <v>0.15</v>
      </c>
      <c r="L531" s="35">
        <f>Data!BU3</f>
        <v>1</v>
      </c>
      <c r="M531" s="39">
        <f>VLOOKUP(C531,Data!$CB$2:$EB$22,1+VALUE(MID(A531,6,2)),FALSE)</f>
        <v>5438.0675000000001</v>
      </c>
      <c r="Q531" s="21">
        <v>5438.0675000000001</v>
      </c>
      <c r="R531" s="21">
        <v>334.32177237590452</v>
      </c>
      <c r="S531" s="21">
        <v>-2764.4356190299191</v>
      </c>
      <c r="T531" s="38">
        <v>0.89858591890382122</v>
      </c>
    </row>
    <row r="532" spans="1:20" x14ac:dyDescent="0.25">
      <c r="A532" s="16" t="s">
        <v>317</v>
      </c>
      <c r="B532" s="8" t="s">
        <v>40</v>
      </c>
      <c r="C532" s="8" t="s">
        <v>74</v>
      </c>
      <c r="E532" s="8" t="str">
        <f t="shared" si="309"/>
        <v>Initial</v>
      </c>
      <c r="F532" s="21">
        <f t="shared" ref="F532:G532" si="313">F466</f>
        <v>317634.99002545653</v>
      </c>
      <c r="G532" s="19">
        <f t="shared" si="313"/>
        <v>6.7548152855074779</v>
      </c>
      <c r="H532" s="18">
        <f t="shared" si="310"/>
        <v>1.6312326832536614E-3</v>
      </c>
      <c r="I532" s="6">
        <f t="shared" si="310"/>
        <v>1</v>
      </c>
      <c r="J532" s="6">
        <f t="shared" si="311"/>
        <v>2732.6454960550273</v>
      </c>
      <c r="K532" s="18">
        <f t="shared" si="312"/>
        <v>0.15</v>
      </c>
      <c r="L532" s="35">
        <f>Data!BU4</f>
        <v>1</v>
      </c>
      <c r="M532" s="39">
        <f>VLOOKUP(C532,Data!$CB$2:$EB$22,1+VALUE(MID(A532,6,2)),FALSE)</f>
        <v>5438.0675000000001</v>
      </c>
      <c r="Q532" s="21">
        <v>5438.0675000000001</v>
      </c>
      <c r="R532" s="21">
        <v>467.8911423579612</v>
      </c>
      <c r="S532" s="21">
        <v>-2277.5492596468885</v>
      </c>
      <c r="T532" s="38">
        <v>0.90302665949543237</v>
      </c>
    </row>
    <row r="533" spans="1:20" x14ac:dyDescent="0.25">
      <c r="A533" s="16" t="s">
        <v>318</v>
      </c>
      <c r="B533" s="8" t="s">
        <v>40</v>
      </c>
      <c r="C533" s="8" t="s">
        <v>74</v>
      </c>
      <c r="E533" s="8" t="str">
        <f t="shared" si="309"/>
        <v>Initial</v>
      </c>
      <c r="F533" s="21">
        <f t="shared" ref="F533:G533" si="314">F467</f>
        <v>322486.62248072354</v>
      </c>
      <c r="G533" s="19">
        <f t="shared" si="314"/>
        <v>6.9739033911176911</v>
      </c>
      <c r="H533" s="18">
        <f t="shared" si="310"/>
        <v>1.6312326832536614E-3</v>
      </c>
      <c r="I533" s="6">
        <f t="shared" si="310"/>
        <v>1</v>
      </c>
      <c r="J533" s="6">
        <f t="shared" si="311"/>
        <v>2732.6454960550273</v>
      </c>
      <c r="K533" s="18">
        <f t="shared" si="312"/>
        <v>0.15</v>
      </c>
      <c r="L533" s="35">
        <f>Data!BU5</f>
        <v>1</v>
      </c>
      <c r="M533" s="39">
        <f>VLOOKUP(C533,Data!$CB$2:$EB$22,1+VALUE(MID(A533,6,2)),FALSE)</f>
        <v>5438.0675000000001</v>
      </c>
      <c r="Q533" s="21">
        <v>5438.0675000000001</v>
      </c>
      <c r="R533" s="21">
        <v>475.37929688360913</v>
      </c>
      <c r="S533" s="21">
        <v>-2122.818209396255</v>
      </c>
      <c r="T533" s="38">
        <v>0.90367578669360249</v>
      </c>
    </row>
    <row r="534" spans="1:20" x14ac:dyDescent="0.25">
      <c r="A534" s="16" t="s">
        <v>319</v>
      </c>
      <c r="B534" s="8" t="s">
        <v>40</v>
      </c>
      <c r="C534" s="8" t="s">
        <v>74</v>
      </c>
      <c r="E534" s="8" t="str">
        <f t="shared" si="309"/>
        <v>Initial</v>
      </c>
      <c r="F534" s="21">
        <f t="shared" ref="F534:G534" si="315">F468</f>
        <v>401386.27962260752</v>
      </c>
      <c r="G534" s="19">
        <f t="shared" si="315"/>
        <v>6.2238891290728731</v>
      </c>
      <c r="H534" s="18">
        <f t="shared" si="310"/>
        <v>1.6312326832536614E-3</v>
      </c>
      <c r="I534" s="6">
        <f t="shared" si="310"/>
        <v>1</v>
      </c>
      <c r="J534" s="6">
        <f t="shared" si="311"/>
        <v>2732.6454960550273</v>
      </c>
      <c r="K534" s="18">
        <f t="shared" si="312"/>
        <v>0.15</v>
      </c>
      <c r="L534" s="35">
        <f>Data!BU6</f>
        <v>1</v>
      </c>
      <c r="M534" s="39">
        <f>VLOOKUP(C534,Data!$CB$2:$EB$22,1+VALUE(MID(A534,6,2)),FALSE)</f>
        <v>1929.6375</v>
      </c>
      <c r="Q534" s="21">
        <v>1929.6375</v>
      </c>
      <c r="R534" s="21">
        <v>427.26305801371683</v>
      </c>
      <c r="S534" s="21">
        <v>729.60040202600453</v>
      </c>
      <c r="T534" s="38">
        <v>0.65255467746901386</v>
      </c>
    </row>
    <row r="535" spans="1:20" x14ac:dyDescent="0.25">
      <c r="A535" s="16" t="s">
        <v>320</v>
      </c>
      <c r="B535" s="8" t="s">
        <v>40</v>
      </c>
      <c r="C535" s="8" t="s">
        <v>74</v>
      </c>
      <c r="E535" s="8" t="str">
        <f t="shared" si="309"/>
        <v>Initial</v>
      </c>
      <c r="F535" s="21">
        <f t="shared" ref="F535:G535" si="316">F469</f>
        <v>309588.89609523199</v>
      </c>
      <c r="G535" s="19">
        <f t="shared" si="316"/>
        <v>6.9990429098927924</v>
      </c>
      <c r="H535" s="18">
        <f t="shared" si="310"/>
        <v>1.6312326832536614E-3</v>
      </c>
      <c r="I535" s="6">
        <f t="shared" si="310"/>
        <v>1</v>
      </c>
      <c r="J535" s="6">
        <f t="shared" si="311"/>
        <v>2732.6454960550273</v>
      </c>
      <c r="K535" s="18">
        <f t="shared" si="312"/>
        <v>0.15</v>
      </c>
      <c r="L535" s="35">
        <f>Data!BU7</f>
        <v>1</v>
      </c>
      <c r="M535" s="39">
        <f>VLOOKUP(C535,Data!$CB$2:$EB$22,1+VALUE(MID(A535,6,2)),FALSE)</f>
        <v>1929.6375</v>
      </c>
      <c r="Q535" s="21">
        <v>1929.6375</v>
      </c>
      <c r="R535" s="21">
        <v>292.31499352623621</v>
      </c>
      <c r="S535" s="21">
        <v>116.2876828951612</v>
      </c>
      <c r="T535" s="38">
        <v>0.578828360661506</v>
      </c>
    </row>
    <row r="536" spans="1:20" x14ac:dyDescent="0.25">
      <c r="A536" s="16" t="s">
        <v>321</v>
      </c>
      <c r="B536" s="8" t="s">
        <v>40</v>
      </c>
      <c r="C536" s="8" t="s">
        <v>74</v>
      </c>
      <c r="E536" s="8" t="str">
        <f t="shared" si="309"/>
        <v>Initial</v>
      </c>
      <c r="F536" s="21">
        <f t="shared" ref="F536:G536" si="317">F470</f>
        <v>309968.77520157403</v>
      </c>
      <c r="G536" s="19">
        <f t="shared" si="317"/>
        <v>6.9767010399881384</v>
      </c>
      <c r="H536" s="18">
        <f t="shared" si="310"/>
        <v>1.6312326832536614E-3</v>
      </c>
      <c r="I536" s="6">
        <f t="shared" si="310"/>
        <v>1</v>
      </c>
      <c r="J536" s="6">
        <f t="shared" si="311"/>
        <v>2732.6454960550273</v>
      </c>
      <c r="K536" s="18">
        <f t="shared" si="312"/>
        <v>0.15</v>
      </c>
      <c r="L536" s="35">
        <f>Data!BU8</f>
        <v>1</v>
      </c>
      <c r="M536" s="39">
        <f>VLOOKUP(C536,Data!$CB$2:$EB$22,1+VALUE(MID(A536,6,2)),FALSE)</f>
        <v>1929.6375</v>
      </c>
      <c r="Q536" s="21">
        <v>1929.6375</v>
      </c>
      <c r="R536" s="21">
        <v>286.43708776854874</v>
      </c>
      <c r="S536" s="21">
        <v>68.748428126007411</v>
      </c>
      <c r="T536" s="38">
        <v>0.56649409594666689</v>
      </c>
    </row>
    <row r="537" spans="1:20" x14ac:dyDescent="0.25">
      <c r="A537" s="16" t="s">
        <v>322</v>
      </c>
      <c r="B537" s="8" t="s">
        <v>40</v>
      </c>
      <c r="C537" s="8" t="s">
        <v>74</v>
      </c>
      <c r="E537" s="8" t="str">
        <f t="shared" si="309"/>
        <v>Initial</v>
      </c>
      <c r="F537" s="21">
        <f t="shared" ref="F537:G537" si="318">F471</f>
        <v>454180.53004536044</v>
      </c>
      <c r="G537" s="19">
        <f t="shared" si="318"/>
        <v>6.0080329106190753</v>
      </c>
      <c r="H537" s="18">
        <f t="shared" si="310"/>
        <v>1.6312326832536614E-3</v>
      </c>
      <c r="I537" s="6">
        <f t="shared" si="310"/>
        <v>1</v>
      </c>
      <c r="J537" s="6">
        <f t="shared" si="311"/>
        <v>2732.6454960550273</v>
      </c>
      <c r="K537" s="18">
        <f t="shared" si="312"/>
        <v>0.15</v>
      </c>
      <c r="L537" s="35">
        <f>Data!BU9</f>
        <v>1</v>
      </c>
      <c r="M537" s="39">
        <f>VLOOKUP(C537,Data!$CB$2:$EB$22,1+VALUE(MID(A537,6,2)),FALSE)</f>
        <v>1929.6375</v>
      </c>
      <c r="Q537" s="21">
        <v>1929.6375</v>
      </c>
      <c r="R537" s="21">
        <v>418.30720395506518</v>
      </c>
      <c r="S537" s="21">
        <v>583.56594811107766</v>
      </c>
      <c r="T537" s="38">
        <v>0.56461305639501869</v>
      </c>
    </row>
    <row r="538" spans="1:20" x14ac:dyDescent="0.25">
      <c r="A538" s="16" t="s">
        <v>323</v>
      </c>
      <c r="B538" s="8" t="s">
        <v>40</v>
      </c>
      <c r="C538" s="8" t="s">
        <v>74</v>
      </c>
      <c r="E538" s="8" t="str">
        <f t="shared" si="309"/>
        <v>Initial</v>
      </c>
      <c r="F538" s="21">
        <f t="shared" ref="F538:G538" si="319">F472</f>
        <v>455011.73547455797</v>
      </c>
      <c r="G538" s="19">
        <f t="shared" si="319"/>
        <v>6.0449284141776669</v>
      </c>
      <c r="H538" s="18">
        <f t="shared" si="310"/>
        <v>1.6312326832536614E-3</v>
      </c>
      <c r="I538" s="6">
        <f t="shared" si="310"/>
        <v>1</v>
      </c>
      <c r="J538" s="6">
        <f t="shared" si="311"/>
        <v>2732.6454960550273</v>
      </c>
      <c r="K538" s="18">
        <f t="shared" si="312"/>
        <v>0.15</v>
      </c>
      <c r="L538" s="35">
        <f>Data!BU10</f>
        <v>1</v>
      </c>
      <c r="M538" s="39">
        <f>VLOOKUP(C538,Data!$CB$2:$EB$22,1+VALUE(MID(A538,6,2)),FALSE)</f>
        <v>0</v>
      </c>
      <c r="Q538" s="21">
        <v>0</v>
      </c>
      <c r="R538" s="21">
        <v>87.036148733011757</v>
      </c>
      <c r="S538" s="21">
        <v>526.12728853677629</v>
      </c>
      <c r="T538" s="38">
        <v>0.11726304120203501</v>
      </c>
    </row>
    <row r="539" spans="1:20" x14ac:dyDescent="0.25">
      <c r="A539" s="16" t="s">
        <v>324</v>
      </c>
      <c r="B539" s="8" t="s">
        <v>40</v>
      </c>
      <c r="C539" s="8" t="s">
        <v>74</v>
      </c>
      <c r="E539" s="8" t="str">
        <f t="shared" si="309"/>
        <v>Initial</v>
      </c>
      <c r="F539" s="21">
        <f t="shared" ref="F539:G539" si="320">F473</f>
        <v>290055.894256228</v>
      </c>
      <c r="G539" s="19">
        <f t="shared" si="320"/>
        <v>7.3475859223576458</v>
      </c>
      <c r="H539" s="18">
        <f t="shared" si="310"/>
        <v>1.6312326832536614E-3</v>
      </c>
      <c r="I539" s="6">
        <f t="shared" si="310"/>
        <v>1</v>
      </c>
      <c r="J539" s="6">
        <f t="shared" si="311"/>
        <v>2732.6454960550273</v>
      </c>
      <c r="K539" s="18">
        <f t="shared" si="312"/>
        <v>0.15</v>
      </c>
      <c r="L539" s="35">
        <f>Data!BU11</f>
        <v>1</v>
      </c>
      <c r="M539" s="39">
        <f>VLOOKUP(C539,Data!$CB$2:$EB$22,1+VALUE(MID(A539,6,2)),FALSE)</f>
        <v>0</v>
      </c>
      <c r="Q539" s="21">
        <v>0</v>
      </c>
      <c r="R539" s="21">
        <v>8.7699389676746335</v>
      </c>
      <c r="S539" s="21">
        <v>64.437880098821879</v>
      </c>
      <c r="T539" s="38">
        <v>1.8535271908540096E-2</v>
      </c>
    </row>
    <row r="540" spans="1:20" x14ac:dyDescent="0.25">
      <c r="A540" s="16" t="s">
        <v>325</v>
      </c>
      <c r="B540" s="8" t="s">
        <v>40</v>
      </c>
      <c r="C540" s="8" t="s">
        <v>74</v>
      </c>
      <c r="E540" s="8" t="str">
        <f t="shared" si="309"/>
        <v>Initial</v>
      </c>
      <c r="F540" s="21">
        <f t="shared" ref="F540:G540" si="321">F474</f>
        <v>348451.97318493499</v>
      </c>
      <c r="G540" s="19">
        <f t="shared" si="321"/>
        <v>6.6816214516324974</v>
      </c>
      <c r="H540" s="18">
        <f t="shared" si="310"/>
        <v>1.6312326832536614E-3</v>
      </c>
      <c r="I540" s="6">
        <f t="shared" si="310"/>
        <v>1</v>
      </c>
      <c r="J540" s="6">
        <f t="shared" si="311"/>
        <v>2732.6454960550273</v>
      </c>
      <c r="K540" s="18">
        <f t="shared" si="312"/>
        <v>0.15</v>
      </c>
      <c r="L540" s="35">
        <f>Data!BU12</f>
        <v>1</v>
      </c>
      <c r="M540" s="39">
        <f>VLOOKUP(C540,Data!$CB$2:$EB$22,1+VALUE(MID(A540,6,2)),FALSE)</f>
        <v>0</v>
      </c>
      <c r="Q540" s="21">
        <v>0</v>
      </c>
      <c r="R540" s="21">
        <v>1.5929279236199101</v>
      </c>
      <c r="S540" s="21">
        <v>10.643341385363204</v>
      </c>
      <c r="T540" s="38">
        <v>2.80244619311798E-3</v>
      </c>
    </row>
    <row r="541" spans="1:20" x14ac:dyDescent="0.25">
      <c r="A541" s="16" t="s">
        <v>326</v>
      </c>
      <c r="B541" s="8" t="s">
        <v>40</v>
      </c>
      <c r="C541" s="8" t="s">
        <v>74</v>
      </c>
      <c r="E541" s="8" t="str">
        <f t="shared" si="309"/>
        <v>Initial</v>
      </c>
      <c r="F541" s="21">
        <f t="shared" ref="F541:G541" si="322">F475</f>
        <v>427408.08445701201</v>
      </c>
      <c r="G541" s="19">
        <f t="shared" si="322"/>
        <v>6.1680815445545676</v>
      </c>
      <c r="H541" s="18">
        <f t="shared" si="310"/>
        <v>1.6312326832536614E-3</v>
      </c>
      <c r="I541" s="6">
        <f t="shared" si="310"/>
        <v>1</v>
      </c>
      <c r="J541" s="6">
        <f t="shared" si="311"/>
        <v>2732.6454960550273</v>
      </c>
      <c r="K541" s="18">
        <f t="shared" si="312"/>
        <v>0.15</v>
      </c>
      <c r="L541" s="35">
        <f>Data!BU13</f>
        <v>1</v>
      </c>
      <c r="M541" s="39">
        <f>VLOOKUP(C541,Data!$CB$2:$EB$22,1+VALUE(MID(A541,6,2)),FALSE)</f>
        <v>0</v>
      </c>
      <c r="Q541" s="21">
        <v>0</v>
      </c>
      <c r="R541" s="21">
        <v>0.2934303541002749</v>
      </c>
      <c r="S541" s="21">
        <v>1.8099023517380171</v>
      </c>
      <c r="T541" s="38">
        <v>4.2086846962330338E-4</v>
      </c>
    </row>
    <row r="542" spans="1:20" x14ac:dyDescent="0.25">
      <c r="A542" s="16" t="s">
        <v>327</v>
      </c>
      <c r="B542" s="8" t="s">
        <v>40</v>
      </c>
      <c r="C542" s="8" t="s">
        <v>74</v>
      </c>
      <c r="E542" s="8" t="str">
        <f t="shared" si="309"/>
        <v>Initial</v>
      </c>
      <c r="F542" s="21">
        <f t="shared" ref="F542:G542" si="323">F476</f>
        <v>330189.49929959601</v>
      </c>
      <c r="G542" s="19">
        <f t="shared" si="323"/>
        <v>6.4579352380155601</v>
      </c>
      <c r="H542" s="18">
        <f t="shared" si="310"/>
        <v>1.6312326832536614E-3</v>
      </c>
      <c r="I542" s="6">
        <f t="shared" si="310"/>
        <v>1</v>
      </c>
      <c r="J542" s="6">
        <f t="shared" si="311"/>
        <v>2732.6454960550273</v>
      </c>
      <c r="K542" s="18">
        <f t="shared" si="312"/>
        <v>0.15</v>
      </c>
      <c r="L542" s="35">
        <f>Data!BU14</f>
        <v>1</v>
      </c>
      <c r="M542" s="39">
        <f>VLOOKUP(C542,Data!$CB$2:$EB$22,1+VALUE(MID(A542,6,2)),FALSE)</f>
        <v>0</v>
      </c>
      <c r="Q542" s="21">
        <v>0</v>
      </c>
      <c r="R542" s="21">
        <v>3.4009051276020053E-2</v>
      </c>
      <c r="S542" s="21">
        <v>0.21962825064688798</v>
      </c>
      <c r="T542" s="38">
        <v>6.3141565429747359E-5</v>
      </c>
    </row>
    <row r="543" spans="1:20" x14ac:dyDescent="0.25">
      <c r="A543" s="17" t="s">
        <v>262</v>
      </c>
      <c r="B543" s="8" t="s">
        <v>40</v>
      </c>
      <c r="C543" s="8" t="s">
        <v>74</v>
      </c>
      <c r="E543" s="8" t="str">
        <f t="shared" si="309"/>
        <v>FiFi-content.fifi</v>
      </c>
      <c r="F543" s="21">
        <f t="shared" ref="F543:G543" si="324">F477</f>
        <v>340832.86210744851</v>
      </c>
      <c r="G543" s="19">
        <f t="shared" si="324"/>
        <v>6.8003506949188122</v>
      </c>
      <c r="H543" s="18">
        <f t="shared" si="310"/>
        <v>1.6312326832536614E-3</v>
      </c>
      <c r="I543" s="6">
        <f t="shared" si="310"/>
        <v>1</v>
      </c>
      <c r="J543" s="6">
        <f t="shared" si="311"/>
        <v>2732.6454960550273</v>
      </c>
      <c r="K543" s="18">
        <f t="shared" si="312"/>
        <v>0.15</v>
      </c>
      <c r="L543" s="35">
        <f>Data!BU15</f>
        <v>1</v>
      </c>
      <c r="Q543" s="21">
        <v>0</v>
      </c>
      <c r="R543" s="21">
        <v>5.2659367020687188E-3</v>
      </c>
      <c r="S543" s="21">
        <v>3.5810216311311489E-2</v>
      </c>
      <c r="T543" s="38">
        <v>9.4714889865565866E-6</v>
      </c>
    </row>
    <row r="544" spans="1:20" x14ac:dyDescent="0.25">
      <c r="A544" s="17" t="s">
        <v>263</v>
      </c>
      <c r="B544" s="8" t="s">
        <v>40</v>
      </c>
      <c r="C544" s="8" t="s">
        <v>74</v>
      </c>
      <c r="E544" s="8" t="str">
        <f t="shared" si="309"/>
        <v>FiFi-content.fifi</v>
      </c>
      <c r="F544" s="21">
        <f t="shared" ref="F544:G544" si="325">F478</f>
        <v>439217.36949841853</v>
      </c>
      <c r="G544" s="19">
        <f t="shared" si="325"/>
        <v>6.2729203283091328</v>
      </c>
      <c r="H544" s="18">
        <f t="shared" si="310"/>
        <v>1.6312326832536614E-3</v>
      </c>
      <c r="I544" s="6">
        <f t="shared" si="310"/>
        <v>1</v>
      </c>
      <c r="J544" s="6">
        <f t="shared" si="311"/>
        <v>2732.6454960550273</v>
      </c>
      <c r="K544" s="18">
        <f t="shared" si="312"/>
        <v>0.15</v>
      </c>
      <c r="L544" s="35">
        <f>Data!BU16</f>
        <v>1</v>
      </c>
      <c r="Q544" s="21">
        <v>0</v>
      </c>
      <c r="R544" s="21">
        <v>1.0179036854950582E-3</v>
      </c>
      <c r="S544" s="21">
        <v>6.3852287210027373E-3</v>
      </c>
      <c r="T544" s="38">
        <v>1.4207290669476791E-6</v>
      </c>
    </row>
    <row r="545" spans="1:20" x14ac:dyDescent="0.25">
      <c r="A545" s="17" t="s">
        <v>264</v>
      </c>
      <c r="B545" s="8" t="s">
        <v>40</v>
      </c>
      <c r="C545" s="8" t="s">
        <v>74</v>
      </c>
      <c r="E545" s="8" t="str">
        <f t="shared" si="309"/>
        <v>FiFi-content.fifi</v>
      </c>
      <c r="F545" s="21">
        <f t="shared" ref="F545:G545" si="326">F479</f>
        <v>392882.00916213804</v>
      </c>
      <c r="G545" s="19">
        <f t="shared" si="326"/>
        <v>6.511570805271405</v>
      </c>
      <c r="H545" s="18">
        <f t="shared" si="310"/>
        <v>1.6312326832536614E-3</v>
      </c>
      <c r="I545" s="6">
        <f t="shared" si="310"/>
        <v>1</v>
      </c>
      <c r="J545" s="6">
        <f t="shared" si="311"/>
        <v>2732.6454960550273</v>
      </c>
      <c r="K545" s="18">
        <f t="shared" si="312"/>
        <v>0.15</v>
      </c>
      <c r="L545" s="35">
        <f>Data!BU17</f>
        <v>1</v>
      </c>
      <c r="Q545" s="21">
        <v>0</v>
      </c>
      <c r="R545" s="21">
        <v>1.3657802981226856E-4</v>
      </c>
      <c r="S545" s="21">
        <v>8.8933751156705567E-4</v>
      </c>
      <c r="T545" s="38">
        <v>2.1310948872255153E-7</v>
      </c>
    </row>
    <row r="546" spans="1:20" x14ac:dyDescent="0.25">
      <c r="A546" s="17" t="s">
        <v>265</v>
      </c>
      <c r="B546" s="8" t="s">
        <v>40</v>
      </c>
      <c r="C546" s="8" t="s">
        <v>74</v>
      </c>
      <c r="E546" s="8" t="str">
        <f t="shared" si="309"/>
        <v>FiFi-content.fifi</v>
      </c>
      <c r="F546" s="21">
        <f t="shared" ref="F546:G546" si="327">F480</f>
        <v>287120.72270037199</v>
      </c>
      <c r="G546" s="19">
        <f t="shared" si="327"/>
        <v>7.4241408592468048</v>
      </c>
      <c r="H546" s="18">
        <f t="shared" si="310"/>
        <v>1.6312326832536614E-3</v>
      </c>
      <c r="I546" s="6">
        <f t="shared" si="310"/>
        <v>1</v>
      </c>
      <c r="J546" s="6">
        <f t="shared" si="311"/>
        <v>2732.6454960550273</v>
      </c>
      <c r="K546" s="18">
        <f t="shared" si="312"/>
        <v>0.15</v>
      </c>
      <c r="L546" s="35">
        <f>Data!BU18</f>
        <v>1</v>
      </c>
      <c r="Q546" s="21">
        <v>0</v>
      </c>
      <c r="R546" s="21">
        <v>1.4971817959603647E-5</v>
      </c>
      <c r="S546" s="21">
        <v>1.1115288545109857E-4</v>
      </c>
      <c r="T546" s="38">
        <v>3.1966426172758133E-8</v>
      </c>
    </row>
    <row r="547" spans="1:20" x14ac:dyDescent="0.25">
      <c r="A547" s="17" t="s">
        <v>266</v>
      </c>
      <c r="B547" s="8" t="s">
        <v>40</v>
      </c>
      <c r="C547" s="8" t="s">
        <v>74</v>
      </c>
      <c r="E547" s="8" t="str">
        <f t="shared" si="309"/>
        <v>FiFi-content.fifi</v>
      </c>
      <c r="F547" s="21">
        <f t="shared" ref="F547:G547" si="328">F481</f>
        <v>319043.21232711151</v>
      </c>
      <c r="G547" s="19">
        <f t="shared" si="328"/>
        <v>7.2881301476597384</v>
      </c>
      <c r="H547" s="18">
        <f t="shared" si="310"/>
        <v>1.6312326832536614E-3</v>
      </c>
      <c r="I547" s="6">
        <f t="shared" si="310"/>
        <v>1</v>
      </c>
      <c r="J547" s="6">
        <f t="shared" si="311"/>
        <v>2732.6454960550273</v>
      </c>
      <c r="K547" s="18">
        <f t="shared" si="312"/>
        <v>0.15</v>
      </c>
      <c r="L547" s="35">
        <f>Data!BU19</f>
        <v>1</v>
      </c>
      <c r="Q547" s="21">
        <v>0</v>
      </c>
      <c r="R547" s="21">
        <v>2.4954609196699987E-6</v>
      </c>
      <c r="S547" s="21">
        <v>1.8187243960953612E-5</v>
      </c>
      <c r="T547" s="38">
        <v>4.7949639814248712E-9</v>
      </c>
    </row>
    <row r="548" spans="1:20" x14ac:dyDescent="0.25">
      <c r="A548" s="17" t="s">
        <v>267</v>
      </c>
      <c r="B548" s="8" t="s">
        <v>40</v>
      </c>
      <c r="C548" s="8" t="s">
        <v>74</v>
      </c>
      <c r="E548" s="8" t="str">
        <f t="shared" si="309"/>
        <v>FiFi-content.fifi</v>
      </c>
      <c r="F548" s="21">
        <f t="shared" ref="F548:G548" si="329">F482</f>
        <v>242439.8542396205</v>
      </c>
      <c r="G548" s="19">
        <f t="shared" si="329"/>
        <v>8.3972135913050998</v>
      </c>
      <c r="H548" s="18">
        <f t="shared" si="310"/>
        <v>1.6312326832536614E-3</v>
      </c>
      <c r="I548" s="6">
        <f t="shared" si="310"/>
        <v>1</v>
      </c>
      <c r="J548" s="6">
        <f t="shared" si="311"/>
        <v>2732.6454960550273</v>
      </c>
      <c r="K548" s="18">
        <f t="shared" si="312"/>
        <v>0.15</v>
      </c>
      <c r="L548" s="35">
        <f>Data!BU20</f>
        <v>1</v>
      </c>
      <c r="Q548" s="21">
        <v>0</v>
      </c>
      <c r="R548" s="21">
        <v>2.8444382495600344E-7</v>
      </c>
      <c r="S548" s="21">
        <v>2.3885355528833608E-6</v>
      </c>
      <c r="T548" s="38">
        <v>7.192445528048097E-10</v>
      </c>
    </row>
    <row r="549" spans="1:20" x14ac:dyDescent="0.25">
      <c r="A549" s="17" t="s">
        <v>268</v>
      </c>
      <c r="B549" s="8" t="s">
        <v>40</v>
      </c>
      <c r="C549" s="8" t="s">
        <v>74</v>
      </c>
      <c r="E549" s="8" t="str">
        <f t="shared" si="309"/>
        <v>FiFi-content.fifi</v>
      </c>
      <c r="F549" s="21">
        <f t="shared" ref="F549:G549" si="330">F483</f>
        <v>452969.13318074099</v>
      </c>
      <c r="G549" s="19">
        <f t="shared" si="330"/>
        <v>6.5182322286433863</v>
      </c>
      <c r="H549" s="18">
        <f t="shared" si="310"/>
        <v>1.6312326832536614E-3</v>
      </c>
      <c r="I549" s="6">
        <f t="shared" si="310"/>
        <v>1</v>
      </c>
      <c r="J549" s="6">
        <f t="shared" si="311"/>
        <v>2732.6454960550273</v>
      </c>
      <c r="K549" s="18">
        <f t="shared" si="312"/>
        <v>0.15</v>
      </c>
      <c r="L549" s="35">
        <f>Data!BU21</f>
        <v>1</v>
      </c>
      <c r="Q549" s="21">
        <v>0</v>
      </c>
      <c r="R549" s="21">
        <v>7.9717272427044914E-8</v>
      </c>
      <c r="S549" s="21">
        <v>5.1961569431350896E-7</v>
      </c>
      <c r="T549" s="38">
        <v>1.0788669957406682E-10</v>
      </c>
    </row>
    <row r="550" spans="1:20" x14ac:dyDescent="0.25">
      <c r="A550" s="17" t="s">
        <v>269</v>
      </c>
      <c r="B550" s="8" t="s">
        <v>40</v>
      </c>
      <c r="C550" s="8" t="s">
        <v>74</v>
      </c>
      <c r="E550" s="8" t="str">
        <f t="shared" si="309"/>
        <v>FiFi-content.fifi</v>
      </c>
      <c r="F550" s="21">
        <f t="shared" ref="F550:G550" si="331">F484</f>
        <v>374829.33619855496</v>
      </c>
      <c r="G550" s="19">
        <f t="shared" si="331"/>
        <v>7.0414807493575111</v>
      </c>
      <c r="H550" s="18">
        <f t="shared" si="310"/>
        <v>1.6312326832536614E-3</v>
      </c>
      <c r="I550" s="6">
        <f t="shared" si="310"/>
        <v>1</v>
      </c>
      <c r="J550" s="6">
        <f t="shared" si="311"/>
        <v>2732.6454960550273</v>
      </c>
      <c r="K550" s="18">
        <f t="shared" si="312"/>
        <v>0.15</v>
      </c>
      <c r="L550" s="35">
        <f>Data!BU22</f>
        <v>1</v>
      </c>
      <c r="Q550" s="21">
        <v>0</v>
      </c>
      <c r="R550" s="21">
        <v>9.8948677840368927E-9</v>
      </c>
      <c r="S550" s="21">
        <v>6.9674521018733606E-8</v>
      </c>
      <c r="T550" s="38">
        <v>1.6183054896146132E-11</v>
      </c>
    </row>
    <row r="551" spans="1:20" x14ac:dyDescent="0.25">
      <c r="A551" s="17" t="s">
        <v>270</v>
      </c>
      <c r="B551" s="8" t="s">
        <v>40</v>
      </c>
      <c r="C551" s="8" t="s">
        <v>74</v>
      </c>
      <c r="E551" s="8" t="str">
        <f t="shared" si="309"/>
        <v>FiFi-content.fifi</v>
      </c>
      <c r="F551" s="21">
        <f t="shared" ref="F551:G551" si="332">F485</f>
        <v>369195.690608576</v>
      </c>
      <c r="G551" s="19">
        <f t="shared" si="332"/>
        <v>6.974183994639545</v>
      </c>
      <c r="H551" s="18">
        <f t="shared" si="310"/>
        <v>1.6312326832536614E-3</v>
      </c>
      <c r="I551" s="6">
        <f t="shared" si="310"/>
        <v>1</v>
      </c>
      <c r="J551" s="6">
        <f t="shared" si="311"/>
        <v>2732.6454960550273</v>
      </c>
      <c r="K551" s="18">
        <f t="shared" si="312"/>
        <v>0.15</v>
      </c>
      <c r="L551" s="35">
        <f>Data!BU23</f>
        <v>1</v>
      </c>
      <c r="Q551" s="21">
        <v>0</v>
      </c>
      <c r="R551" s="21">
        <v>1.461949088945207E-9</v>
      </c>
      <c r="S551" s="21">
        <v>1.0195901937099528E-8</v>
      </c>
      <c r="T551" s="38">
        <v>2.4275026433429048E-12</v>
      </c>
    </row>
    <row r="552" spans="1:20" x14ac:dyDescent="0.25">
      <c r="A552" s="17" t="s">
        <v>249</v>
      </c>
      <c r="B552" s="8" t="s">
        <v>40</v>
      </c>
      <c r="C552" s="8" t="s">
        <v>74</v>
      </c>
      <c r="E552" s="8" t="str">
        <f t="shared" si="309"/>
        <v>FiFi-content.fifi</v>
      </c>
      <c r="F552" s="21">
        <f t="shared" ref="F552:G552" si="333">F486</f>
        <v>327686.09035661601</v>
      </c>
      <c r="G552" s="19">
        <f t="shared" si="333"/>
        <v>7.4058431193070975</v>
      </c>
      <c r="H552" s="18">
        <f t="shared" si="310"/>
        <v>1.6312326832536614E-3</v>
      </c>
      <c r="I552" s="6">
        <f t="shared" si="310"/>
        <v>1</v>
      </c>
      <c r="J552" s="6">
        <f t="shared" si="311"/>
        <v>2732.6454960550273</v>
      </c>
      <c r="K552" s="18">
        <f t="shared" si="312"/>
        <v>0.15</v>
      </c>
      <c r="L552" s="35">
        <f>Data!BU24</f>
        <v>1</v>
      </c>
      <c r="Q552" s="21">
        <v>0</v>
      </c>
      <c r="R552" s="21">
        <v>1.9465160752512302E-10</v>
      </c>
      <c r="S552" s="21">
        <v>1.4415592682519982E-9</v>
      </c>
      <c r="T552" s="38">
        <v>3.6415315207705135E-13</v>
      </c>
    </row>
    <row r="553" spans="1:20" x14ac:dyDescent="0.25">
      <c r="A553" s="17" t="s">
        <v>250</v>
      </c>
      <c r="B553" s="8" t="s">
        <v>40</v>
      </c>
      <c r="C553" s="8" t="s">
        <v>74</v>
      </c>
      <c r="E553" s="8" t="str">
        <f t="shared" si="309"/>
        <v>FiFi-content.fifi</v>
      </c>
      <c r="F553" s="21">
        <f t="shared" ref="F553:G553" si="334">F487</f>
        <v>447161.2574520745</v>
      </c>
      <c r="G553" s="19">
        <f t="shared" si="334"/>
        <v>6.5316916589065332</v>
      </c>
      <c r="H553" s="18">
        <f t="shared" si="310"/>
        <v>1.6312326832536614E-3</v>
      </c>
      <c r="I553" s="6">
        <f t="shared" si="310"/>
        <v>1</v>
      </c>
      <c r="J553" s="6">
        <f t="shared" si="311"/>
        <v>2732.6454960550273</v>
      </c>
      <c r="K553" s="18">
        <f t="shared" si="312"/>
        <v>0.15</v>
      </c>
      <c r="L553" s="35">
        <f>Data!BU25</f>
        <v>1</v>
      </c>
      <c r="Q553" s="21">
        <v>0</v>
      </c>
      <c r="R553" s="21">
        <v>3.9843310479524756E-11</v>
      </c>
      <c r="S553" s="21">
        <v>2.6024421872233512E-10</v>
      </c>
      <c r="T553" s="38">
        <v>5.4622972811557702E-14</v>
      </c>
    </row>
    <row r="554" spans="1:20" x14ac:dyDescent="0.25">
      <c r="A554" s="17" t="s">
        <v>251</v>
      </c>
      <c r="B554" s="8" t="s">
        <v>40</v>
      </c>
      <c r="C554" s="8" t="s">
        <v>74</v>
      </c>
      <c r="E554" s="8" t="str">
        <f t="shared" si="309"/>
        <v>FiFi-content.fifi</v>
      </c>
      <c r="F554" s="21">
        <f t="shared" ref="F554:G554" si="335">F488</f>
        <v>382858.71242734947</v>
      </c>
      <c r="G554" s="19">
        <f t="shared" si="335"/>
        <v>6.8320565796721962</v>
      </c>
      <c r="H554" s="18">
        <f t="shared" si="310"/>
        <v>1.6312326832536614E-3</v>
      </c>
      <c r="I554" s="6">
        <f t="shared" si="310"/>
        <v>1</v>
      </c>
      <c r="J554" s="6">
        <f t="shared" si="311"/>
        <v>2732.6454960550273</v>
      </c>
      <c r="K554" s="18">
        <f t="shared" si="312"/>
        <v>0.15</v>
      </c>
      <c r="L554" s="35">
        <f>Data!BU26</f>
        <v>1</v>
      </c>
      <c r="Q554" s="21">
        <v>0</v>
      </c>
      <c r="R554" s="21">
        <v>5.130933646148376E-12</v>
      </c>
      <c r="S554" s="21">
        <v>3.5054828977029466E-11</v>
      </c>
      <c r="T554" s="38">
        <v>8.2156503822261584E-15</v>
      </c>
    </row>
    <row r="555" spans="1:20" x14ac:dyDescent="0.25">
      <c r="A555" s="17" t="s">
        <v>252</v>
      </c>
      <c r="B555" s="8" t="s">
        <v>40</v>
      </c>
      <c r="C555" s="8" t="s">
        <v>74</v>
      </c>
      <c r="E555" s="8" t="str">
        <f t="shared" si="309"/>
        <v>FiFi-content.fifi</v>
      </c>
      <c r="F555" s="21">
        <f t="shared" ref="F555:G555" si="336">F489</f>
        <v>557747.14345524705</v>
      </c>
      <c r="G555" s="19">
        <f t="shared" si="336"/>
        <v>6.0639302973535694</v>
      </c>
      <c r="H555" s="18">
        <f t="shared" si="310"/>
        <v>1.6312326832536614E-3</v>
      </c>
      <c r="I555" s="6">
        <f t="shared" si="310"/>
        <v>1</v>
      </c>
      <c r="J555" s="6">
        <f t="shared" si="311"/>
        <v>2732.6454960550273</v>
      </c>
      <c r="K555" s="18">
        <f t="shared" si="312"/>
        <v>0.15</v>
      </c>
      <c r="L555" s="35">
        <f>Data!BU27</f>
        <v>1</v>
      </c>
      <c r="Q555" s="21">
        <v>0</v>
      </c>
      <c r="R555" s="21">
        <v>1.1111077683868811E-12</v>
      </c>
      <c r="S555" s="21">
        <v>6.7376800603461207E-12</v>
      </c>
      <c r="T555" s="38">
        <v>1.2212453270876722E-15</v>
      </c>
    </row>
    <row r="556" spans="1:20" x14ac:dyDescent="0.25">
      <c r="A556" s="17" t="s">
        <v>253</v>
      </c>
      <c r="B556" s="8" t="s">
        <v>40</v>
      </c>
      <c r="C556" s="8" t="s">
        <v>74</v>
      </c>
      <c r="E556" s="8" t="str">
        <f t="shared" si="309"/>
        <v>FiFi-content.fifi</v>
      </c>
      <c r="F556" s="21">
        <f t="shared" ref="F556:G556" si="337">F490</f>
        <v>460276.56861699698</v>
      </c>
      <c r="G556" s="19">
        <f t="shared" si="337"/>
        <v>6.561013101182815</v>
      </c>
      <c r="H556" s="18">
        <f t="shared" si="310"/>
        <v>1.6312326832536614E-3</v>
      </c>
      <c r="I556" s="6">
        <f t="shared" si="310"/>
        <v>1</v>
      </c>
      <c r="J556" s="6">
        <f t="shared" si="311"/>
        <v>2732.6454960550273</v>
      </c>
      <c r="K556" s="18">
        <f t="shared" si="312"/>
        <v>0.15</v>
      </c>
      <c r="L556" s="35">
        <f>Data!BU28</f>
        <v>1</v>
      </c>
      <c r="Q556" s="21">
        <v>0</v>
      </c>
      <c r="R556" s="21">
        <v>1.6671512660690712E-13</v>
      </c>
      <c r="S556" s="21">
        <v>1.0938201298332694E-12</v>
      </c>
      <c r="T556" s="38">
        <v>2.2204460492503131E-16</v>
      </c>
    </row>
    <row r="557" spans="1:20" x14ac:dyDescent="0.25">
      <c r="A557" s="17" t="s">
        <v>254</v>
      </c>
      <c r="B557" s="8" t="s">
        <v>40</v>
      </c>
      <c r="C557" s="8" t="s">
        <v>74</v>
      </c>
      <c r="E557" s="8" t="str">
        <f t="shared" si="309"/>
        <v>FiFi-content.fifi</v>
      </c>
      <c r="F557" s="21">
        <f t="shared" ref="F557:G557" si="338">F491</f>
        <v>243335.124867429</v>
      </c>
      <c r="G557" s="19">
        <f t="shared" si="338"/>
        <v>7.9500102667883148</v>
      </c>
      <c r="H557" s="18">
        <f t="shared" si="310"/>
        <v>1.6312326832536614E-3</v>
      </c>
      <c r="I557" s="6">
        <f t="shared" si="310"/>
        <v>1</v>
      </c>
      <c r="J557" s="6">
        <f t="shared" si="311"/>
        <v>2732.6454960550273</v>
      </c>
      <c r="K557" s="18">
        <f t="shared" si="312"/>
        <v>0.15</v>
      </c>
      <c r="L557" s="35">
        <f>Data!BU29</f>
        <v>1</v>
      </c>
      <c r="Q557" s="21">
        <v>0</v>
      </c>
      <c r="R557" s="21">
        <v>0</v>
      </c>
      <c r="S557" s="21">
        <v>0</v>
      </c>
      <c r="T557" s="38">
        <v>0</v>
      </c>
    </row>
    <row r="558" spans="1:20" x14ac:dyDescent="0.25">
      <c r="A558" s="17" t="s">
        <v>255</v>
      </c>
      <c r="B558" s="8" t="s">
        <v>40</v>
      </c>
      <c r="C558" s="8" t="s">
        <v>74</v>
      </c>
      <c r="E558" s="8" t="str">
        <f t="shared" si="309"/>
        <v>FiFi-content.fifi</v>
      </c>
      <c r="F558" s="21">
        <f t="shared" ref="F558:G558" si="339">F492</f>
        <v>393041.42493798002</v>
      </c>
      <c r="G558" s="19">
        <f t="shared" si="339"/>
        <v>6.7206571007122111</v>
      </c>
      <c r="H558" s="18">
        <f t="shared" si="310"/>
        <v>1.6312326832536614E-3</v>
      </c>
      <c r="I558" s="6">
        <f t="shared" si="310"/>
        <v>1</v>
      </c>
      <c r="J558" s="6">
        <f t="shared" si="311"/>
        <v>2732.6454960550273</v>
      </c>
      <c r="K558" s="18">
        <f t="shared" si="312"/>
        <v>0.15</v>
      </c>
      <c r="L558" s="35">
        <f>Data!BU30</f>
        <v>1</v>
      </c>
      <c r="Q558" s="21">
        <v>0</v>
      </c>
      <c r="R558" s="21">
        <v>0</v>
      </c>
      <c r="S558" s="21">
        <v>0</v>
      </c>
      <c r="T558" s="38">
        <v>0</v>
      </c>
    </row>
    <row r="559" spans="1:20" x14ac:dyDescent="0.25">
      <c r="A559" s="17" t="s">
        <v>256</v>
      </c>
      <c r="B559" s="8" t="s">
        <v>40</v>
      </c>
      <c r="C559" s="8" t="s">
        <v>74</v>
      </c>
      <c r="E559" s="8" t="str">
        <f t="shared" si="309"/>
        <v>FiFi-content.fifi</v>
      </c>
      <c r="F559" s="21">
        <f t="shared" ref="F559:G559" si="340">F493</f>
        <v>330046.27460601699</v>
      </c>
      <c r="G559" s="19">
        <f t="shared" si="340"/>
        <v>6.9582860389366274</v>
      </c>
      <c r="H559" s="18">
        <f t="shared" si="310"/>
        <v>1.6312326832536614E-3</v>
      </c>
      <c r="I559" s="6">
        <f t="shared" si="310"/>
        <v>1</v>
      </c>
      <c r="J559" s="6">
        <f t="shared" si="311"/>
        <v>2732.6454960550273</v>
      </c>
      <c r="K559" s="18">
        <f t="shared" si="312"/>
        <v>0.15</v>
      </c>
      <c r="L559" s="35">
        <f>Data!BU31</f>
        <v>1</v>
      </c>
      <c r="Q559" s="21">
        <v>0</v>
      </c>
      <c r="R559" s="21">
        <v>0</v>
      </c>
      <c r="S559" s="21">
        <v>0</v>
      </c>
      <c r="T559" s="38">
        <v>0</v>
      </c>
    </row>
    <row r="560" spans="1:20" x14ac:dyDescent="0.25">
      <c r="A560" s="17" t="s">
        <v>257</v>
      </c>
      <c r="B560" s="8" t="s">
        <v>40</v>
      </c>
      <c r="C560" s="8" t="s">
        <v>74</v>
      </c>
      <c r="E560" s="8" t="str">
        <f t="shared" si="309"/>
        <v>FiFi-content.fifi</v>
      </c>
      <c r="F560" s="21">
        <f t="shared" ref="F560:G560" si="341">F494</f>
        <v>229113.786208976</v>
      </c>
      <c r="G560" s="19">
        <f t="shared" si="341"/>
        <v>8.3126244248613048</v>
      </c>
      <c r="H560" s="18">
        <f t="shared" si="310"/>
        <v>1.6312326832536614E-3</v>
      </c>
      <c r="I560" s="6">
        <f t="shared" si="310"/>
        <v>1</v>
      </c>
      <c r="J560" s="6">
        <f t="shared" si="311"/>
        <v>2732.6454960550273</v>
      </c>
      <c r="K560" s="18">
        <f t="shared" si="312"/>
        <v>0.15</v>
      </c>
      <c r="L560" s="35">
        <f>Data!BU32</f>
        <v>1</v>
      </c>
      <c r="Q560" s="21">
        <v>0</v>
      </c>
      <c r="R560" s="21">
        <v>0</v>
      </c>
      <c r="S560" s="21">
        <v>0</v>
      </c>
      <c r="T560" s="38">
        <v>0</v>
      </c>
    </row>
    <row r="561" spans="1:20" x14ac:dyDescent="0.25">
      <c r="A561" s="17" t="s">
        <v>258</v>
      </c>
      <c r="B561" s="8" t="s">
        <v>40</v>
      </c>
      <c r="C561" s="8" t="s">
        <v>74</v>
      </c>
      <c r="E561" s="8" t="str">
        <f t="shared" si="309"/>
        <v>FiFi-content.fifi</v>
      </c>
      <c r="F561" s="21">
        <f t="shared" ref="F561:G561" si="342">F495</f>
        <v>575747.91897149396</v>
      </c>
      <c r="G561" s="19">
        <f t="shared" si="342"/>
        <v>5.8386874031403826</v>
      </c>
      <c r="H561" s="18">
        <f t="shared" si="310"/>
        <v>1.6312326832536614E-3</v>
      </c>
      <c r="I561" s="6">
        <f t="shared" si="310"/>
        <v>1</v>
      </c>
      <c r="J561" s="6">
        <f t="shared" si="311"/>
        <v>2732.6454960550273</v>
      </c>
      <c r="K561" s="18">
        <f t="shared" si="312"/>
        <v>0.15</v>
      </c>
      <c r="L561" s="35">
        <f>Data!BU33</f>
        <v>1</v>
      </c>
      <c r="Q561" s="21">
        <v>0</v>
      </c>
      <c r="R561" s="21">
        <v>0</v>
      </c>
      <c r="S561" s="21">
        <v>0</v>
      </c>
      <c r="T561" s="38">
        <v>0</v>
      </c>
    </row>
    <row r="562" spans="1:20" x14ac:dyDescent="0.25">
      <c r="A562" s="17" t="s">
        <v>259</v>
      </c>
      <c r="B562" s="8" t="s">
        <v>40</v>
      </c>
      <c r="C562" s="8" t="s">
        <v>74</v>
      </c>
      <c r="E562" s="8" t="str">
        <f t="shared" si="309"/>
        <v>FiFi-content.fifi</v>
      </c>
      <c r="F562" s="21">
        <f t="shared" ref="F562:G562" si="343">F496</f>
        <v>336725.53496230103</v>
      </c>
      <c r="G562" s="19">
        <f t="shared" si="343"/>
        <v>7.1135985788344387</v>
      </c>
      <c r="H562" s="18">
        <f t="shared" si="310"/>
        <v>1.6312326832536614E-3</v>
      </c>
      <c r="I562" s="6">
        <f t="shared" si="310"/>
        <v>1</v>
      </c>
      <c r="J562" s="6">
        <f t="shared" si="311"/>
        <v>2732.6454960550273</v>
      </c>
      <c r="K562" s="18">
        <f t="shared" si="312"/>
        <v>0.15</v>
      </c>
      <c r="L562" s="35">
        <f>Data!BU34</f>
        <v>1</v>
      </c>
      <c r="Q562" s="21">
        <v>0</v>
      </c>
      <c r="R562" s="21">
        <v>0</v>
      </c>
      <c r="S562" s="21">
        <v>0</v>
      </c>
      <c r="T562" s="38">
        <v>0</v>
      </c>
    </row>
    <row r="563" spans="1:20" x14ac:dyDescent="0.25">
      <c r="A563" s="17" t="s">
        <v>260</v>
      </c>
      <c r="B563" s="8" t="s">
        <v>40</v>
      </c>
      <c r="C563" s="8" t="s">
        <v>74</v>
      </c>
      <c r="E563" s="8" t="str">
        <f t="shared" si="309"/>
        <v>FiFi-content.fifi</v>
      </c>
      <c r="F563" s="21">
        <f t="shared" ref="F563:G563" si="344">F497</f>
        <v>229185.51881171801</v>
      </c>
      <c r="G563" s="19">
        <f t="shared" si="344"/>
        <v>8.3136684020358853</v>
      </c>
      <c r="H563" s="18">
        <f t="shared" si="310"/>
        <v>1.6312326832536614E-3</v>
      </c>
      <c r="I563" s="6">
        <f t="shared" si="310"/>
        <v>1</v>
      </c>
      <c r="J563" s="6">
        <f t="shared" si="311"/>
        <v>2732.6454960550273</v>
      </c>
      <c r="K563" s="18">
        <f t="shared" si="312"/>
        <v>0.15</v>
      </c>
      <c r="L563" s="35">
        <f>Data!BU35</f>
        <v>1</v>
      </c>
      <c r="Q563" s="21">
        <v>0</v>
      </c>
      <c r="R563" s="21">
        <v>0</v>
      </c>
      <c r="S563" s="21">
        <v>0</v>
      </c>
      <c r="T563" s="38">
        <v>0</v>
      </c>
    </row>
    <row r="564" spans="1:20" x14ac:dyDescent="0.25">
      <c r="A564" s="17" t="s">
        <v>261</v>
      </c>
      <c r="B564" s="8" t="s">
        <v>40</v>
      </c>
      <c r="C564" s="8" t="s">
        <v>74</v>
      </c>
      <c r="E564" s="8" t="str">
        <f t="shared" si="309"/>
        <v>FiFi-content.fifi</v>
      </c>
      <c r="F564" s="21">
        <f t="shared" ref="F564:G564" si="345">F498</f>
        <v>214943.993567217</v>
      </c>
      <c r="G564" s="19">
        <f t="shared" si="345"/>
        <v>8.3132960896176691</v>
      </c>
      <c r="H564" s="18">
        <f t="shared" si="310"/>
        <v>1.6312326832536614E-3</v>
      </c>
      <c r="I564" s="6">
        <f t="shared" si="310"/>
        <v>1</v>
      </c>
      <c r="J564" s="6">
        <f t="shared" si="311"/>
        <v>2732.6454960550273</v>
      </c>
      <c r="K564" s="18">
        <f t="shared" si="312"/>
        <v>0.15</v>
      </c>
      <c r="L564" s="35">
        <f>Data!BU36</f>
        <v>1</v>
      </c>
      <c r="Q564" s="21">
        <v>0</v>
      </c>
      <c r="R564" s="21">
        <v>0</v>
      </c>
      <c r="S564" s="21">
        <v>0</v>
      </c>
      <c r="T564" s="38">
        <v>0</v>
      </c>
    </row>
    <row r="565" spans="1:20" x14ac:dyDescent="0.25">
      <c r="A565" s="17" t="s">
        <v>278</v>
      </c>
      <c r="B565" s="8" t="s">
        <v>40</v>
      </c>
      <c r="C565" s="8" t="s">
        <v>74</v>
      </c>
      <c r="E565" s="8" t="str">
        <f t="shared" si="309"/>
        <v>FiFi-content.fifi</v>
      </c>
      <c r="F565" s="21">
        <f t="shared" ref="F565:G565" si="346">F499</f>
        <v>205737.99774799301</v>
      </c>
      <c r="G565" s="19">
        <f t="shared" si="346"/>
        <v>8.078181260819024</v>
      </c>
      <c r="H565" s="18">
        <f t="shared" si="310"/>
        <v>1.6312326832536614E-3</v>
      </c>
      <c r="I565" s="6">
        <f t="shared" si="310"/>
        <v>1</v>
      </c>
      <c r="J565" s="6">
        <f t="shared" si="311"/>
        <v>2732.6454960550273</v>
      </c>
      <c r="K565" s="18">
        <f t="shared" si="312"/>
        <v>0.15</v>
      </c>
      <c r="L565" s="35">
        <f>Data!BU37</f>
        <v>1</v>
      </c>
      <c r="Q565" s="21">
        <v>0</v>
      </c>
      <c r="R565" s="21">
        <v>0</v>
      </c>
      <c r="S565" s="21">
        <v>0</v>
      </c>
      <c r="T565" s="38">
        <v>0</v>
      </c>
    </row>
    <row r="566" spans="1:20" x14ac:dyDescent="0.25">
      <c r="A566" s="17" t="s">
        <v>279</v>
      </c>
      <c r="B566" s="8" t="s">
        <v>40</v>
      </c>
      <c r="C566" s="8" t="s">
        <v>74</v>
      </c>
      <c r="E566" s="8" t="str">
        <f t="shared" si="309"/>
        <v>FiFi-content.fifi</v>
      </c>
      <c r="F566" s="21">
        <f t="shared" ref="F566:G566" si="347">F500</f>
        <v>436708.84697628801</v>
      </c>
      <c r="G566" s="19">
        <f t="shared" si="347"/>
        <v>6.0086222354126866</v>
      </c>
      <c r="H566" s="18">
        <f t="shared" si="310"/>
        <v>1.6312326832536614E-3</v>
      </c>
      <c r="I566" s="6">
        <f t="shared" si="310"/>
        <v>1</v>
      </c>
      <c r="J566" s="6">
        <f t="shared" si="311"/>
        <v>2732.6454960550273</v>
      </c>
      <c r="K566" s="18">
        <f t="shared" si="312"/>
        <v>0.15</v>
      </c>
      <c r="L566" s="35">
        <f>Data!BU38</f>
        <v>1</v>
      </c>
      <c r="Q566" s="21">
        <v>0</v>
      </c>
      <c r="R566" s="21">
        <v>0</v>
      </c>
      <c r="S566" s="21">
        <v>0</v>
      </c>
      <c r="T566" s="38">
        <v>0</v>
      </c>
    </row>
    <row r="567" spans="1:20" x14ac:dyDescent="0.25">
      <c r="A567" s="17" t="s">
        <v>280</v>
      </c>
      <c r="B567" s="8" t="s">
        <v>40</v>
      </c>
      <c r="C567" s="8" t="s">
        <v>74</v>
      </c>
      <c r="E567" s="8" t="str">
        <f t="shared" si="309"/>
        <v>FiFi-content.fifi</v>
      </c>
      <c r="F567" s="21">
        <f t="shared" ref="F567:G567" si="348">F501</f>
        <v>253284.44575174601</v>
      </c>
      <c r="G567" s="19">
        <f t="shared" si="348"/>
        <v>7.1299227048638949</v>
      </c>
      <c r="H567" s="18">
        <f t="shared" si="310"/>
        <v>1.6312326832536614E-3</v>
      </c>
      <c r="I567" s="6">
        <f t="shared" si="310"/>
        <v>1</v>
      </c>
      <c r="J567" s="6">
        <f t="shared" si="311"/>
        <v>2732.6454960550273</v>
      </c>
      <c r="K567" s="18">
        <f t="shared" si="312"/>
        <v>0.15</v>
      </c>
      <c r="L567" s="35">
        <f>Data!BU39</f>
        <v>1</v>
      </c>
      <c r="Q567" s="21">
        <v>0</v>
      </c>
      <c r="R567" s="21">
        <v>0</v>
      </c>
      <c r="S567" s="21">
        <v>0</v>
      </c>
      <c r="T567" s="38">
        <v>0</v>
      </c>
    </row>
    <row r="568" spans="1:20" x14ac:dyDescent="0.25">
      <c r="A568" s="17" t="s">
        <v>281</v>
      </c>
      <c r="B568" s="8" t="s">
        <v>40</v>
      </c>
      <c r="C568" s="8" t="s">
        <v>74</v>
      </c>
      <c r="E568" s="8" t="str">
        <f t="shared" si="309"/>
        <v>FiFi-content.fifi</v>
      </c>
      <c r="F568" s="21">
        <f t="shared" ref="F568:G568" si="349">F502</f>
        <v>201747.696799417</v>
      </c>
      <c r="G568" s="19">
        <f t="shared" si="349"/>
        <v>8.2743415496816937</v>
      </c>
      <c r="H568" s="18">
        <f t="shared" si="310"/>
        <v>1.6312326832536614E-3</v>
      </c>
      <c r="I568" s="6">
        <f t="shared" si="310"/>
        <v>1</v>
      </c>
      <c r="J568" s="6">
        <f t="shared" si="311"/>
        <v>2732.6454960550273</v>
      </c>
      <c r="K568" s="18">
        <f t="shared" si="312"/>
        <v>0.15</v>
      </c>
      <c r="L568" s="35">
        <f>Data!BU40</f>
        <v>1</v>
      </c>
      <c r="Q568" s="21">
        <v>0</v>
      </c>
      <c r="R568" s="21">
        <v>0</v>
      </c>
      <c r="S568" s="21">
        <v>0</v>
      </c>
      <c r="T568" s="38">
        <v>0</v>
      </c>
    </row>
    <row r="569" spans="1:20" x14ac:dyDescent="0.25">
      <c r="A569" s="17" t="s">
        <v>282</v>
      </c>
      <c r="B569" s="8" t="s">
        <v>40</v>
      </c>
      <c r="C569" s="8" t="s">
        <v>74</v>
      </c>
      <c r="E569" s="8" t="str">
        <f t="shared" si="309"/>
        <v>FiFi-content.fifi</v>
      </c>
      <c r="F569" s="21">
        <f t="shared" ref="F569:G569" si="350">F503</f>
        <v>320149.29401431349</v>
      </c>
      <c r="G569" s="19">
        <f t="shared" si="350"/>
        <v>6.8001837755390948</v>
      </c>
      <c r="H569" s="18">
        <f t="shared" si="310"/>
        <v>1.6312326832536614E-3</v>
      </c>
      <c r="I569" s="6">
        <f t="shared" si="310"/>
        <v>1</v>
      </c>
      <c r="J569" s="6">
        <f t="shared" si="311"/>
        <v>2732.6454960550273</v>
      </c>
      <c r="K569" s="18">
        <f t="shared" si="312"/>
        <v>0.15</v>
      </c>
      <c r="L569" s="35">
        <f>Data!BU41</f>
        <v>1</v>
      </c>
      <c r="Q569" s="21">
        <v>0</v>
      </c>
      <c r="R569" s="21">
        <v>0</v>
      </c>
      <c r="S569" s="21">
        <v>0</v>
      </c>
      <c r="T569" s="38">
        <v>0</v>
      </c>
    </row>
    <row r="570" spans="1:20" x14ac:dyDescent="0.25">
      <c r="A570" s="17" t="s">
        <v>283</v>
      </c>
      <c r="B570" s="8" t="s">
        <v>40</v>
      </c>
      <c r="C570" s="8" t="s">
        <v>74</v>
      </c>
      <c r="E570" s="8" t="str">
        <f t="shared" si="309"/>
        <v>FiFi-content.fifi</v>
      </c>
      <c r="F570" s="21">
        <f t="shared" ref="F570:G570" si="351">F504</f>
        <v>391341.29065537348</v>
      </c>
      <c r="G570" s="19">
        <f t="shared" si="351"/>
        <v>6.2266027992457467</v>
      </c>
      <c r="H570" s="18">
        <f t="shared" si="310"/>
        <v>1.6312326832536614E-3</v>
      </c>
      <c r="I570" s="6">
        <f t="shared" si="310"/>
        <v>1</v>
      </c>
      <c r="J570" s="6">
        <f t="shared" si="311"/>
        <v>2732.6454960550273</v>
      </c>
      <c r="K570" s="18">
        <f t="shared" si="312"/>
        <v>0.15</v>
      </c>
      <c r="L570" s="35">
        <f>Data!BU42</f>
        <v>1</v>
      </c>
      <c r="Q570" s="21">
        <v>0</v>
      </c>
      <c r="R570" s="21">
        <v>0</v>
      </c>
      <c r="S570" s="21">
        <v>0</v>
      </c>
      <c r="T570" s="38">
        <v>0</v>
      </c>
    </row>
    <row r="571" spans="1:20" x14ac:dyDescent="0.25">
      <c r="A571" s="17" t="s">
        <v>284</v>
      </c>
      <c r="B571" s="8" t="s">
        <v>40</v>
      </c>
      <c r="C571" s="8" t="s">
        <v>74</v>
      </c>
      <c r="E571" s="8" t="str">
        <f t="shared" si="309"/>
        <v>FiFi-content.fifi</v>
      </c>
      <c r="F571" s="21">
        <f t="shared" ref="F571:G571" si="352">F505</f>
        <v>230648.18602876749</v>
      </c>
      <c r="G571" s="19">
        <f t="shared" si="352"/>
        <v>7.6727442277060725</v>
      </c>
      <c r="H571" s="18">
        <f t="shared" si="310"/>
        <v>1.6312326832536614E-3</v>
      </c>
      <c r="I571" s="6">
        <f t="shared" si="310"/>
        <v>1</v>
      </c>
      <c r="J571" s="6">
        <f t="shared" si="311"/>
        <v>2732.6454960550273</v>
      </c>
      <c r="K571" s="18">
        <f t="shared" si="312"/>
        <v>0.15</v>
      </c>
      <c r="L571" s="35">
        <f>Data!BU43</f>
        <v>1</v>
      </c>
      <c r="Q571" s="21">
        <v>0</v>
      </c>
      <c r="R571" s="21">
        <v>0</v>
      </c>
      <c r="S571" s="21">
        <v>0</v>
      </c>
      <c r="T571" s="38">
        <v>0</v>
      </c>
    </row>
    <row r="572" spans="1:20" x14ac:dyDescent="0.25">
      <c r="A572" s="17" t="s">
        <v>285</v>
      </c>
      <c r="B572" s="8" t="s">
        <v>40</v>
      </c>
      <c r="C572" s="8" t="s">
        <v>74</v>
      </c>
      <c r="E572" s="8" t="str">
        <f t="shared" si="309"/>
        <v>FiFi-content.fifi</v>
      </c>
      <c r="F572" s="21">
        <f t="shared" ref="F572:G572" si="353">F506</f>
        <v>255011.21194764899</v>
      </c>
      <c r="G572" s="19">
        <f t="shared" si="353"/>
        <v>7.3396787033818205</v>
      </c>
      <c r="H572" s="18">
        <f t="shared" si="310"/>
        <v>1.6312326832536614E-3</v>
      </c>
      <c r="I572" s="6">
        <f t="shared" si="310"/>
        <v>1</v>
      </c>
      <c r="J572" s="6">
        <f t="shared" si="311"/>
        <v>2732.6454960550273</v>
      </c>
      <c r="K572" s="18">
        <f t="shared" si="312"/>
        <v>0.15</v>
      </c>
      <c r="L572" s="35">
        <f>Data!BU44</f>
        <v>1</v>
      </c>
      <c r="Q572" s="21">
        <v>0</v>
      </c>
      <c r="R572" s="21">
        <v>0</v>
      </c>
      <c r="S572" s="21">
        <v>0</v>
      </c>
      <c r="T572" s="38">
        <v>0</v>
      </c>
    </row>
    <row r="573" spans="1:20" x14ac:dyDescent="0.25">
      <c r="A573" s="17" t="s">
        <v>286</v>
      </c>
      <c r="B573" s="8" t="s">
        <v>40</v>
      </c>
      <c r="C573" s="8" t="s">
        <v>74</v>
      </c>
      <c r="E573" s="8" t="str">
        <f t="shared" si="309"/>
        <v>FiFi-content.fifi</v>
      </c>
      <c r="F573" s="21">
        <f t="shared" ref="F573:G573" si="354">F507</f>
        <v>290283.21400129853</v>
      </c>
      <c r="G573" s="19">
        <f t="shared" si="354"/>
        <v>6.8519846037487664</v>
      </c>
      <c r="H573" s="18">
        <f t="shared" si="310"/>
        <v>1.6312326832536614E-3</v>
      </c>
      <c r="I573" s="6">
        <f t="shared" si="310"/>
        <v>1</v>
      </c>
      <c r="J573" s="6">
        <f t="shared" si="311"/>
        <v>2732.6454960550273</v>
      </c>
      <c r="K573" s="18">
        <f t="shared" si="312"/>
        <v>0.15</v>
      </c>
      <c r="L573" s="35">
        <f>Data!BU45</f>
        <v>1</v>
      </c>
      <c r="Q573" s="21">
        <v>0</v>
      </c>
      <c r="R573" s="21">
        <v>0</v>
      </c>
      <c r="S573" s="21">
        <v>0</v>
      </c>
      <c r="T573" s="38">
        <v>0</v>
      </c>
    </row>
    <row r="574" spans="1:20" x14ac:dyDescent="0.25">
      <c r="A574" s="17" t="s">
        <v>287</v>
      </c>
      <c r="B574" s="8" t="s">
        <v>40</v>
      </c>
      <c r="C574" s="8" t="s">
        <v>74</v>
      </c>
      <c r="E574" s="8" t="str">
        <f t="shared" si="309"/>
        <v>FiFi-content.fifi</v>
      </c>
      <c r="F574" s="21">
        <f t="shared" ref="F574:G574" si="355">F508</f>
        <v>329127.09109349351</v>
      </c>
      <c r="G574" s="19">
        <f t="shared" si="355"/>
        <v>6.6607284125131931</v>
      </c>
      <c r="H574" s="18">
        <f t="shared" si="310"/>
        <v>1.6312326832536614E-3</v>
      </c>
      <c r="I574" s="6">
        <f t="shared" si="310"/>
        <v>1</v>
      </c>
      <c r="J574" s="6">
        <f t="shared" si="311"/>
        <v>2732.6454960550273</v>
      </c>
      <c r="K574" s="18">
        <f t="shared" si="312"/>
        <v>0.15</v>
      </c>
      <c r="L574" s="35">
        <f>Data!BU46</f>
        <v>1</v>
      </c>
      <c r="Q574" s="21">
        <v>0</v>
      </c>
      <c r="R574" s="21">
        <v>0</v>
      </c>
      <c r="S574" s="21">
        <v>0</v>
      </c>
      <c r="T574" s="38">
        <v>0</v>
      </c>
    </row>
    <row r="575" spans="1:20" x14ac:dyDescent="0.25">
      <c r="A575" s="17" t="s">
        <v>288</v>
      </c>
      <c r="B575" s="8" t="s">
        <v>40</v>
      </c>
      <c r="C575" s="8" t="s">
        <v>74</v>
      </c>
      <c r="E575" s="8" t="str">
        <f t="shared" si="309"/>
        <v>FiFi-content.fifi</v>
      </c>
      <c r="F575" s="21">
        <f t="shared" ref="F575:G575" si="356">F509</f>
        <v>290379.33513653348</v>
      </c>
      <c r="G575" s="19">
        <f t="shared" si="356"/>
        <v>6.8891115045051432</v>
      </c>
      <c r="H575" s="18">
        <f t="shared" si="310"/>
        <v>1.6312326832536614E-3</v>
      </c>
      <c r="I575" s="6">
        <f t="shared" si="310"/>
        <v>1</v>
      </c>
      <c r="J575" s="6">
        <f t="shared" si="311"/>
        <v>2732.6454960550273</v>
      </c>
      <c r="K575" s="18">
        <f t="shared" si="312"/>
        <v>0.15</v>
      </c>
      <c r="L575" s="35">
        <f>Data!BU47</f>
        <v>1</v>
      </c>
      <c r="Q575" s="21">
        <v>0</v>
      </c>
      <c r="R575" s="21">
        <v>0</v>
      </c>
      <c r="S575" s="21">
        <v>0</v>
      </c>
      <c r="T575" s="38">
        <v>0</v>
      </c>
    </row>
    <row r="576" spans="1:20" x14ac:dyDescent="0.25">
      <c r="A576" s="17" t="s">
        <v>289</v>
      </c>
      <c r="B576" s="8" t="s">
        <v>40</v>
      </c>
      <c r="C576" s="8" t="s">
        <v>74</v>
      </c>
      <c r="E576" s="8" t="str">
        <f t="shared" si="309"/>
        <v>FiFi-content.fifi</v>
      </c>
      <c r="F576" s="21">
        <f t="shared" ref="F576:G576" si="357">F510</f>
        <v>328074.70488976047</v>
      </c>
      <c r="G576" s="19">
        <f t="shared" si="357"/>
        <v>6.6769335668378105</v>
      </c>
      <c r="H576" s="18">
        <f t="shared" si="310"/>
        <v>1.6312326832536614E-3</v>
      </c>
      <c r="I576" s="6">
        <f t="shared" si="310"/>
        <v>1</v>
      </c>
      <c r="J576" s="6">
        <f t="shared" si="311"/>
        <v>2732.6454960550273</v>
      </c>
      <c r="K576" s="18">
        <f t="shared" si="312"/>
        <v>0.15</v>
      </c>
      <c r="L576" s="35">
        <f>Data!BU48</f>
        <v>1</v>
      </c>
      <c r="Q576" s="21">
        <v>0</v>
      </c>
      <c r="R576" s="21">
        <v>0</v>
      </c>
      <c r="S576" s="21">
        <v>0</v>
      </c>
      <c r="T576" s="38">
        <v>0</v>
      </c>
    </row>
    <row r="577" spans="1:20" x14ac:dyDescent="0.25">
      <c r="A577" s="17" t="s">
        <v>290</v>
      </c>
      <c r="B577" s="8" t="s">
        <v>40</v>
      </c>
      <c r="C577" s="8" t="s">
        <v>74</v>
      </c>
      <c r="E577" s="8" t="str">
        <f t="shared" si="309"/>
        <v>FiFi-content.fifi</v>
      </c>
      <c r="F577" s="21">
        <f t="shared" ref="F577:G577" si="358">F511</f>
        <v>287583.00118987449</v>
      </c>
      <c r="G577" s="19">
        <f t="shared" si="358"/>
        <v>7.111582871611037</v>
      </c>
      <c r="H577" s="18">
        <f t="shared" si="310"/>
        <v>1.6312326832536614E-3</v>
      </c>
      <c r="I577" s="6">
        <f t="shared" si="310"/>
        <v>1</v>
      </c>
      <c r="J577" s="6">
        <f t="shared" si="311"/>
        <v>2732.6454960550273</v>
      </c>
      <c r="K577" s="18">
        <f t="shared" si="312"/>
        <v>0.15</v>
      </c>
      <c r="L577" s="35">
        <f>Data!BU49</f>
        <v>1</v>
      </c>
      <c r="Q577" s="21">
        <v>0</v>
      </c>
      <c r="R577" s="21">
        <v>0</v>
      </c>
      <c r="S577" s="21">
        <v>0</v>
      </c>
      <c r="T577" s="38">
        <v>0</v>
      </c>
    </row>
    <row r="578" spans="1:20" x14ac:dyDescent="0.25">
      <c r="A578" s="17" t="s">
        <v>291</v>
      </c>
      <c r="B578" s="8" t="s">
        <v>40</v>
      </c>
      <c r="C578" s="8" t="s">
        <v>74</v>
      </c>
      <c r="E578" s="8" t="str">
        <f t="shared" si="309"/>
        <v>FiFi-content.fifi</v>
      </c>
      <c r="F578" s="21">
        <f t="shared" ref="F578:G578" si="359">F512</f>
        <v>348609.08602096396</v>
      </c>
      <c r="G578" s="19">
        <f t="shared" si="359"/>
        <v>6.5637372420193243</v>
      </c>
      <c r="H578" s="18">
        <f t="shared" si="310"/>
        <v>1.6312326832536614E-3</v>
      </c>
      <c r="I578" s="6">
        <f t="shared" si="310"/>
        <v>1</v>
      </c>
      <c r="J578" s="6">
        <f t="shared" si="311"/>
        <v>2732.6454960550273</v>
      </c>
      <c r="K578" s="18">
        <f t="shared" si="312"/>
        <v>0.15</v>
      </c>
      <c r="L578" s="35">
        <f>Data!BU50</f>
        <v>1</v>
      </c>
      <c r="Q578" s="21">
        <v>0</v>
      </c>
      <c r="R578" s="21">
        <v>0</v>
      </c>
      <c r="S578" s="21">
        <v>0</v>
      </c>
      <c r="T578" s="38">
        <v>0</v>
      </c>
    </row>
    <row r="579" spans="1:20" x14ac:dyDescent="0.25">
      <c r="A579" s="17" t="s">
        <v>292</v>
      </c>
      <c r="B579" s="8" t="s">
        <v>40</v>
      </c>
      <c r="C579" s="8" t="s">
        <v>74</v>
      </c>
      <c r="E579" s="8" t="str">
        <f t="shared" si="309"/>
        <v>FiFi-content.fifi</v>
      </c>
      <c r="F579" s="21">
        <f t="shared" ref="F579:G579" si="360">F513</f>
        <v>241297.1653229885</v>
      </c>
      <c r="G579" s="19">
        <f t="shared" si="360"/>
        <v>7.6437660299865655</v>
      </c>
      <c r="H579" s="18">
        <f t="shared" si="310"/>
        <v>1.6312326832536614E-3</v>
      </c>
      <c r="I579" s="6">
        <f t="shared" si="310"/>
        <v>1</v>
      </c>
      <c r="J579" s="6">
        <f t="shared" si="311"/>
        <v>2732.6454960550273</v>
      </c>
      <c r="K579" s="18">
        <f t="shared" si="312"/>
        <v>0.15</v>
      </c>
      <c r="L579" s="35">
        <f>Data!BU51</f>
        <v>1</v>
      </c>
      <c r="Q579" s="21">
        <v>0</v>
      </c>
      <c r="R579" s="21">
        <v>0</v>
      </c>
      <c r="S579" s="21">
        <v>0</v>
      </c>
      <c r="T579" s="38">
        <v>0</v>
      </c>
    </row>
    <row r="580" spans="1:20" x14ac:dyDescent="0.25">
      <c r="A580" s="17" t="s">
        <v>293</v>
      </c>
      <c r="B580" s="8" t="s">
        <v>40</v>
      </c>
      <c r="C580" s="8" t="s">
        <v>74</v>
      </c>
      <c r="E580" s="8" t="str">
        <f t="shared" si="309"/>
        <v>FiFi-content.fifi</v>
      </c>
      <c r="F580" s="21">
        <f t="shared" ref="F580:G580" si="361">F514</f>
        <v>285302.18935091398</v>
      </c>
      <c r="G580" s="19">
        <f t="shared" si="361"/>
        <v>7.1103422436825836</v>
      </c>
      <c r="H580" s="18">
        <f t="shared" si="310"/>
        <v>1.6312326832536614E-3</v>
      </c>
      <c r="I580" s="6">
        <f t="shared" si="310"/>
        <v>1</v>
      </c>
      <c r="J580" s="6">
        <f t="shared" si="311"/>
        <v>2732.6454960550273</v>
      </c>
      <c r="K580" s="18">
        <f t="shared" si="312"/>
        <v>0.15</v>
      </c>
      <c r="L580" s="35">
        <f>Data!BU52</f>
        <v>1</v>
      </c>
      <c r="Q580" s="21">
        <v>0</v>
      </c>
      <c r="R580" s="21">
        <v>0</v>
      </c>
      <c r="S580" s="21">
        <v>0</v>
      </c>
      <c r="T580" s="38">
        <v>0</v>
      </c>
    </row>
    <row r="581" spans="1:20" x14ac:dyDescent="0.25">
      <c r="A581" s="17" t="s">
        <v>294</v>
      </c>
      <c r="B581" s="8" t="s">
        <v>40</v>
      </c>
      <c r="C581" s="8" t="s">
        <v>74</v>
      </c>
      <c r="E581" s="8" t="str">
        <f t="shared" si="309"/>
        <v>FiFi-content.fifi</v>
      </c>
      <c r="F581" s="21">
        <f t="shared" ref="F581:G581" si="362">F515</f>
        <v>415829.06386048801</v>
      </c>
      <c r="G581" s="19">
        <f t="shared" si="362"/>
        <v>6.129014958880469</v>
      </c>
      <c r="H581" s="18">
        <f t="shared" si="310"/>
        <v>1.6312326832536614E-3</v>
      </c>
      <c r="I581" s="6">
        <f t="shared" si="310"/>
        <v>1</v>
      </c>
      <c r="J581" s="6">
        <f t="shared" si="311"/>
        <v>2732.6454960550273</v>
      </c>
      <c r="K581" s="18">
        <f t="shared" si="312"/>
        <v>0.15</v>
      </c>
      <c r="L581" s="35">
        <f>Data!BU53</f>
        <v>1</v>
      </c>
      <c r="Q581" s="21">
        <v>0</v>
      </c>
      <c r="R581" s="21">
        <v>0</v>
      </c>
      <c r="S581" s="21">
        <v>0</v>
      </c>
      <c r="T581" s="38">
        <v>0</v>
      </c>
    </row>
    <row r="582" spans="1:20" x14ac:dyDescent="0.25">
      <c r="A582" s="17" t="s">
        <v>295</v>
      </c>
      <c r="B582" s="8" t="s">
        <v>40</v>
      </c>
      <c r="C582" s="8" t="s">
        <v>74</v>
      </c>
      <c r="E582" s="8" t="str">
        <f t="shared" si="309"/>
        <v>FiFi-content.fifi</v>
      </c>
      <c r="F582" s="21">
        <f t="shared" ref="F582:G582" si="363">F516</f>
        <v>393432.46859552251</v>
      </c>
      <c r="G582" s="19">
        <f t="shared" si="363"/>
        <v>6.2941960634324765</v>
      </c>
      <c r="H582" s="18">
        <f t="shared" si="310"/>
        <v>1.6312326832536614E-3</v>
      </c>
      <c r="I582" s="6">
        <f t="shared" si="310"/>
        <v>1</v>
      </c>
      <c r="J582" s="6">
        <f t="shared" si="311"/>
        <v>2732.6454960550273</v>
      </c>
      <c r="K582" s="18">
        <f t="shared" si="312"/>
        <v>0.15</v>
      </c>
      <c r="L582" s="35">
        <f>Data!BU54</f>
        <v>1</v>
      </c>
      <c r="Q582" s="21">
        <v>0</v>
      </c>
      <c r="R582" s="21">
        <v>0</v>
      </c>
      <c r="S582" s="21">
        <v>0</v>
      </c>
      <c r="T582" s="38">
        <v>0</v>
      </c>
    </row>
    <row r="583" spans="1:20" x14ac:dyDescent="0.25">
      <c r="A583" s="17" t="s">
        <v>296</v>
      </c>
      <c r="B583" s="8" t="s">
        <v>40</v>
      </c>
      <c r="C583" s="8" t="s">
        <v>74</v>
      </c>
      <c r="E583" s="8" t="str">
        <f t="shared" si="309"/>
        <v>FiFi-content.fifi</v>
      </c>
      <c r="F583" s="21">
        <f t="shared" ref="F583:G583" si="364">F517</f>
        <v>228081.015200244</v>
      </c>
      <c r="G583" s="19">
        <f t="shared" si="364"/>
        <v>7.9971814637423746</v>
      </c>
      <c r="H583" s="18">
        <f t="shared" si="310"/>
        <v>1.6312326832536614E-3</v>
      </c>
      <c r="I583" s="6">
        <f t="shared" si="310"/>
        <v>1</v>
      </c>
      <c r="J583" s="6">
        <f t="shared" si="311"/>
        <v>2732.6454960550273</v>
      </c>
      <c r="K583" s="18">
        <f t="shared" si="312"/>
        <v>0.15</v>
      </c>
      <c r="L583" s="35">
        <f>Data!BU55</f>
        <v>1</v>
      </c>
      <c r="Q583" s="21">
        <v>0</v>
      </c>
      <c r="R583" s="21">
        <v>0</v>
      </c>
      <c r="S583" s="21">
        <v>0</v>
      </c>
      <c r="T583" s="38">
        <v>0</v>
      </c>
    </row>
    <row r="584" spans="1:20" x14ac:dyDescent="0.25">
      <c r="A584" s="17" t="s">
        <v>297</v>
      </c>
      <c r="B584" s="8" t="s">
        <v>40</v>
      </c>
      <c r="C584" s="8" t="s">
        <v>74</v>
      </c>
      <c r="E584" s="8" t="str">
        <f t="shared" si="309"/>
        <v>FiFi-content.fifi</v>
      </c>
      <c r="F584" s="21">
        <f t="shared" ref="F584:G584" si="365">F518</f>
        <v>317634.99002545653</v>
      </c>
      <c r="G584" s="19">
        <f t="shared" si="365"/>
        <v>6.7548152855074779</v>
      </c>
      <c r="H584" s="18">
        <f t="shared" si="310"/>
        <v>1.6312326832536614E-3</v>
      </c>
      <c r="I584" s="6">
        <f t="shared" si="310"/>
        <v>1</v>
      </c>
      <c r="J584" s="6">
        <f t="shared" si="311"/>
        <v>2732.6454960550273</v>
      </c>
      <c r="K584" s="18">
        <f t="shared" si="312"/>
        <v>0.15</v>
      </c>
      <c r="L584" s="35">
        <f>Data!BU56</f>
        <v>1</v>
      </c>
      <c r="Q584" s="21">
        <v>0</v>
      </c>
      <c r="R584" s="21">
        <v>0</v>
      </c>
      <c r="S584" s="21">
        <v>0</v>
      </c>
      <c r="T584" s="38">
        <v>0</v>
      </c>
    </row>
    <row r="585" spans="1:20" x14ac:dyDescent="0.25">
      <c r="A585" s="17" t="s">
        <v>298</v>
      </c>
      <c r="B585" s="8" t="s">
        <v>40</v>
      </c>
      <c r="C585" s="8" t="s">
        <v>74</v>
      </c>
      <c r="E585" s="8" t="str">
        <f t="shared" si="309"/>
        <v>FiFi-content.fifi</v>
      </c>
      <c r="F585" s="21">
        <f t="shared" ref="F585:G585" si="366">F519</f>
        <v>322486.62248072354</v>
      </c>
      <c r="G585" s="19">
        <f t="shared" si="366"/>
        <v>6.9739033911176911</v>
      </c>
      <c r="H585" s="18">
        <f t="shared" si="310"/>
        <v>1.6312326832536614E-3</v>
      </c>
      <c r="I585" s="6">
        <f t="shared" si="310"/>
        <v>1</v>
      </c>
      <c r="J585" s="6">
        <f t="shared" si="311"/>
        <v>2732.6454960550273</v>
      </c>
      <c r="K585" s="18">
        <f t="shared" si="312"/>
        <v>0.15</v>
      </c>
      <c r="L585" s="35">
        <f>Data!BU57</f>
        <v>1</v>
      </c>
      <c r="Q585" s="21">
        <v>0</v>
      </c>
      <c r="R585" s="21">
        <v>0</v>
      </c>
      <c r="S585" s="21">
        <v>0</v>
      </c>
      <c r="T585" s="38">
        <v>0</v>
      </c>
    </row>
    <row r="586" spans="1:20" x14ac:dyDescent="0.25">
      <c r="A586" s="17" t="s">
        <v>299</v>
      </c>
      <c r="B586" s="8" t="s">
        <v>40</v>
      </c>
      <c r="C586" s="8" t="s">
        <v>74</v>
      </c>
      <c r="E586" s="8" t="str">
        <f t="shared" si="309"/>
        <v>FiFi-content.fifi</v>
      </c>
      <c r="F586" s="21">
        <f t="shared" ref="F586:G586" si="367">F520</f>
        <v>401386.27962260752</v>
      </c>
      <c r="G586" s="19">
        <f t="shared" si="367"/>
        <v>6.2238891290728731</v>
      </c>
      <c r="H586" s="18">
        <f t="shared" si="310"/>
        <v>1.6312326832536614E-3</v>
      </c>
      <c r="I586" s="6">
        <f t="shared" si="310"/>
        <v>1</v>
      </c>
      <c r="J586" s="6">
        <f t="shared" si="311"/>
        <v>2732.6454960550273</v>
      </c>
      <c r="K586" s="18">
        <f t="shared" si="312"/>
        <v>0.15</v>
      </c>
      <c r="L586" s="35">
        <f>Data!BU58</f>
        <v>1</v>
      </c>
      <c r="Q586" s="21">
        <v>0</v>
      </c>
      <c r="R586" s="21">
        <v>0</v>
      </c>
      <c r="S586" s="21">
        <v>0</v>
      </c>
      <c r="T586" s="38">
        <v>0</v>
      </c>
    </row>
    <row r="587" spans="1:20" x14ac:dyDescent="0.25">
      <c r="A587" s="17" t="s">
        <v>300</v>
      </c>
      <c r="B587" s="8" t="s">
        <v>40</v>
      </c>
      <c r="C587" s="8" t="s">
        <v>74</v>
      </c>
      <c r="E587" s="8" t="str">
        <f t="shared" si="309"/>
        <v>FiFi-content.fifi</v>
      </c>
      <c r="F587" s="21">
        <f t="shared" ref="F587:G587" si="368">F521</f>
        <v>309588.89609523199</v>
      </c>
      <c r="G587" s="19">
        <f t="shared" si="368"/>
        <v>6.9990429098927924</v>
      </c>
      <c r="H587" s="18">
        <f t="shared" si="310"/>
        <v>1.6312326832536614E-3</v>
      </c>
      <c r="I587" s="6">
        <f t="shared" si="310"/>
        <v>1</v>
      </c>
      <c r="J587" s="6">
        <f t="shared" si="311"/>
        <v>2732.6454960550273</v>
      </c>
      <c r="K587" s="18">
        <f t="shared" si="312"/>
        <v>0.15</v>
      </c>
      <c r="L587" s="35">
        <f>Data!BU59</f>
        <v>1</v>
      </c>
      <c r="Q587" s="21">
        <v>0</v>
      </c>
      <c r="R587" s="21">
        <v>0</v>
      </c>
      <c r="S587" s="21">
        <v>0</v>
      </c>
      <c r="T587" s="38">
        <v>0</v>
      </c>
    </row>
    <row r="588" spans="1:20" x14ac:dyDescent="0.25">
      <c r="A588" s="17" t="s">
        <v>301</v>
      </c>
      <c r="B588" s="8" t="s">
        <v>40</v>
      </c>
      <c r="C588" s="8" t="s">
        <v>74</v>
      </c>
      <c r="E588" s="8" t="str">
        <f t="shared" si="309"/>
        <v>FiFi-content.fifi</v>
      </c>
      <c r="F588" s="21">
        <f t="shared" ref="F588:G588" si="369">F522</f>
        <v>309968.77520157403</v>
      </c>
      <c r="G588" s="19">
        <f t="shared" si="369"/>
        <v>6.9767010399881384</v>
      </c>
      <c r="H588" s="18">
        <f t="shared" si="310"/>
        <v>1.6312326832536614E-3</v>
      </c>
      <c r="I588" s="6">
        <f t="shared" si="310"/>
        <v>1</v>
      </c>
      <c r="J588" s="6">
        <f t="shared" si="311"/>
        <v>2732.6454960550273</v>
      </c>
      <c r="K588" s="18">
        <f t="shared" si="312"/>
        <v>0.15</v>
      </c>
      <c r="L588" s="35">
        <f>Data!BU60</f>
        <v>1</v>
      </c>
      <c r="Q588" s="21">
        <v>0</v>
      </c>
      <c r="R588" s="21">
        <v>0</v>
      </c>
      <c r="S588" s="21">
        <v>0</v>
      </c>
      <c r="T588" s="38">
        <v>0</v>
      </c>
    </row>
    <row r="589" spans="1:20" x14ac:dyDescent="0.25">
      <c r="A589" s="17" t="s">
        <v>272</v>
      </c>
      <c r="B589" s="8" t="s">
        <v>40</v>
      </c>
      <c r="C589" s="8" t="s">
        <v>74</v>
      </c>
      <c r="E589" s="8" t="str">
        <f t="shared" si="309"/>
        <v>FiFi-content.fifi</v>
      </c>
      <c r="F589" s="21">
        <f t="shared" ref="F589:G589" si="370">F523</f>
        <v>454180.53004536044</v>
      </c>
      <c r="G589" s="19">
        <f t="shared" si="370"/>
        <v>6.0080329106190753</v>
      </c>
      <c r="H589" s="18">
        <f t="shared" si="310"/>
        <v>1.6312326832536614E-3</v>
      </c>
      <c r="I589" s="6">
        <f t="shared" si="310"/>
        <v>1</v>
      </c>
      <c r="J589" s="6">
        <f t="shared" si="311"/>
        <v>2732.6454960550273</v>
      </c>
      <c r="K589" s="18">
        <f t="shared" si="312"/>
        <v>0.15</v>
      </c>
      <c r="L589" s="35">
        <f>Data!BU61</f>
        <v>1</v>
      </c>
      <c r="Q589" s="21">
        <v>0</v>
      </c>
      <c r="R589" s="21">
        <v>0</v>
      </c>
      <c r="S589" s="21">
        <v>0</v>
      </c>
      <c r="T589" s="38">
        <v>0</v>
      </c>
    </row>
    <row r="590" spans="1:20" x14ac:dyDescent="0.25">
      <c r="A590" s="17" t="s">
        <v>273</v>
      </c>
      <c r="B590" s="8" t="s">
        <v>40</v>
      </c>
      <c r="C590" s="8" t="s">
        <v>74</v>
      </c>
      <c r="E590" s="8" t="str">
        <f t="shared" si="309"/>
        <v>FiFi-content.fifi</v>
      </c>
      <c r="F590" s="21">
        <f t="shared" ref="F590:G590" si="371">F524</f>
        <v>455011.73547455797</v>
      </c>
      <c r="G590" s="19">
        <f t="shared" si="371"/>
        <v>6.0449284141776669</v>
      </c>
      <c r="H590" s="18">
        <f t="shared" si="310"/>
        <v>1.6312326832536614E-3</v>
      </c>
      <c r="I590" s="6">
        <f t="shared" si="310"/>
        <v>1</v>
      </c>
      <c r="J590" s="6">
        <f t="shared" si="311"/>
        <v>2732.6454960550273</v>
      </c>
      <c r="K590" s="18">
        <f t="shared" si="312"/>
        <v>0.15</v>
      </c>
      <c r="L590" s="35">
        <f>Data!BU62</f>
        <v>1</v>
      </c>
      <c r="Q590" s="21">
        <v>0</v>
      </c>
      <c r="R590" s="21">
        <v>0</v>
      </c>
      <c r="S590" s="21">
        <v>0</v>
      </c>
      <c r="T590" s="38">
        <v>0</v>
      </c>
    </row>
    <row r="591" spans="1:20" x14ac:dyDescent="0.25">
      <c r="A591" s="17" t="s">
        <v>274</v>
      </c>
      <c r="B591" s="8" t="s">
        <v>40</v>
      </c>
      <c r="C591" s="8" t="s">
        <v>74</v>
      </c>
      <c r="E591" s="8" t="str">
        <f t="shared" si="309"/>
        <v>FiFi-content.fifi</v>
      </c>
      <c r="F591" s="21">
        <f t="shared" ref="F591:G591" si="372">F525</f>
        <v>290055.894256228</v>
      </c>
      <c r="G591" s="19">
        <f t="shared" si="372"/>
        <v>7.3475859223576458</v>
      </c>
      <c r="H591" s="18">
        <f t="shared" si="310"/>
        <v>1.6312326832536614E-3</v>
      </c>
      <c r="I591" s="6">
        <f t="shared" si="310"/>
        <v>1</v>
      </c>
      <c r="J591" s="6">
        <f t="shared" si="311"/>
        <v>2732.6454960550273</v>
      </c>
      <c r="K591" s="18">
        <f t="shared" si="312"/>
        <v>0.15</v>
      </c>
      <c r="L591" s="35">
        <f>Data!BU63</f>
        <v>1</v>
      </c>
      <c r="Q591" s="21">
        <v>0</v>
      </c>
      <c r="R591" s="21">
        <v>0</v>
      </c>
      <c r="S591" s="21">
        <v>0</v>
      </c>
      <c r="T591" s="38">
        <v>0</v>
      </c>
    </row>
    <row r="592" spans="1:20" x14ac:dyDescent="0.25">
      <c r="A592" s="17" t="s">
        <v>275</v>
      </c>
      <c r="B592" s="8" t="s">
        <v>40</v>
      </c>
      <c r="C592" s="8" t="s">
        <v>74</v>
      </c>
      <c r="E592" s="8" t="str">
        <f t="shared" si="309"/>
        <v>FiFi-content.fifi</v>
      </c>
      <c r="F592" s="21">
        <f t="shared" ref="F592:G592" si="373">F526</f>
        <v>348451.97318493499</v>
      </c>
      <c r="G592" s="19">
        <f t="shared" si="373"/>
        <v>6.6816214516324974</v>
      </c>
      <c r="H592" s="18">
        <f t="shared" si="310"/>
        <v>1.6312326832536614E-3</v>
      </c>
      <c r="I592" s="6">
        <f t="shared" si="310"/>
        <v>1</v>
      </c>
      <c r="J592" s="6">
        <f t="shared" si="311"/>
        <v>2732.6454960550273</v>
      </c>
      <c r="K592" s="18">
        <f t="shared" si="312"/>
        <v>0.15</v>
      </c>
      <c r="L592" s="35">
        <f>Data!BU64</f>
        <v>1</v>
      </c>
      <c r="Q592" s="21">
        <v>0</v>
      </c>
      <c r="R592" s="21">
        <v>0</v>
      </c>
      <c r="S592" s="21">
        <v>0</v>
      </c>
      <c r="T592" s="38">
        <v>0</v>
      </c>
    </row>
    <row r="593" spans="1:20" x14ac:dyDescent="0.25">
      <c r="A593" s="17" t="s">
        <v>276</v>
      </c>
      <c r="B593" s="8" t="s">
        <v>40</v>
      </c>
      <c r="C593" s="8" t="s">
        <v>74</v>
      </c>
      <c r="E593" s="8" t="str">
        <f t="shared" si="309"/>
        <v>FiFi-content.fifi</v>
      </c>
      <c r="F593" s="21">
        <f t="shared" ref="F593:G593" si="374">F527</f>
        <v>427408.08445701201</v>
      </c>
      <c r="G593" s="19">
        <f t="shared" si="374"/>
        <v>6.1680815445545676</v>
      </c>
      <c r="H593" s="18">
        <f t="shared" si="310"/>
        <v>1.6312326832536614E-3</v>
      </c>
      <c r="I593" s="6">
        <f t="shared" si="310"/>
        <v>1</v>
      </c>
      <c r="J593" s="6">
        <f t="shared" si="311"/>
        <v>2732.6454960550273</v>
      </c>
      <c r="K593" s="18">
        <f t="shared" si="312"/>
        <v>0.15</v>
      </c>
      <c r="L593" s="35">
        <f>Data!BU65</f>
        <v>1</v>
      </c>
      <c r="Q593" s="21">
        <v>0</v>
      </c>
      <c r="R593" s="21">
        <v>0</v>
      </c>
      <c r="S593" s="21">
        <v>0</v>
      </c>
      <c r="T593" s="38">
        <v>0</v>
      </c>
    </row>
    <row r="594" spans="1:20" x14ac:dyDescent="0.25">
      <c r="A594" s="17" t="s">
        <v>277</v>
      </c>
      <c r="B594" s="8" t="s">
        <v>40</v>
      </c>
      <c r="C594" s="8" t="s">
        <v>74</v>
      </c>
      <c r="E594" s="8" t="str">
        <f t="shared" si="309"/>
        <v>FiFi-content.fifi</v>
      </c>
      <c r="F594" s="21">
        <f t="shared" ref="F594:G594" si="375">F528</f>
        <v>330189.49929959601</v>
      </c>
      <c r="G594" s="19">
        <f t="shared" si="375"/>
        <v>6.4579352380155601</v>
      </c>
      <c r="H594" s="18">
        <f t="shared" si="310"/>
        <v>1.6312326832536614E-3</v>
      </c>
      <c r="I594" s="6">
        <f t="shared" si="310"/>
        <v>1</v>
      </c>
      <c r="J594" s="6">
        <f t="shared" si="311"/>
        <v>2732.6454960550273</v>
      </c>
      <c r="K594" s="18">
        <f t="shared" si="312"/>
        <v>0.15</v>
      </c>
      <c r="L594" s="35">
        <f>Data!BU66</f>
        <v>1</v>
      </c>
      <c r="Q594" s="21">
        <v>0</v>
      </c>
      <c r="R594" s="21">
        <v>0</v>
      </c>
      <c r="S594" s="21">
        <v>0</v>
      </c>
      <c r="T594" s="38">
        <v>0</v>
      </c>
    </row>
    <row r="596" spans="1:20" x14ac:dyDescent="0.25">
      <c r="A596" s="16" t="s">
        <v>328</v>
      </c>
      <c r="B596" s="8" t="s">
        <v>40</v>
      </c>
      <c r="C596" s="8" t="s">
        <v>329</v>
      </c>
      <c r="E596" s="8" t="str">
        <f>IF(RIGHT(A596,3)="old","Initial",B596&amp;"-"&amp;C596)</f>
        <v>Initial</v>
      </c>
      <c r="F596" s="21">
        <f>F464</f>
        <v>393432.46859552251</v>
      </c>
      <c r="G596" s="19">
        <f>G464</f>
        <v>6.2941960634324765</v>
      </c>
      <c r="H596" s="25">
        <v>0</v>
      </c>
      <c r="I596" s="42">
        <v>2.04</v>
      </c>
      <c r="J596" s="27">
        <v>1</v>
      </c>
      <c r="K596" s="25">
        <v>0</v>
      </c>
      <c r="L596" s="35">
        <v>1</v>
      </c>
      <c r="Q596" s="21">
        <v>0</v>
      </c>
      <c r="R596" s="21">
        <v>0</v>
      </c>
      <c r="S596" s="21">
        <v>0</v>
      </c>
      <c r="T596" s="38">
        <v>0</v>
      </c>
    </row>
    <row r="597" spans="1:20" x14ac:dyDescent="0.25">
      <c r="A597" s="16" t="s">
        <v>316</v>
      </c>
      <c r="B597" s="8" t="s">
        <v>40</v>
      </c>
      <c r="C597" s="8" t="s">
        <v>329</v>
      </c>
      <c r="E597" s="8" t="str">
        <f t="shared" ref="E597:E660" si="376">IF(RIGHT(A597,3)="old","Initial",B597&amp;"-"&amp;C597)</f>
        <v>Initial</v>
      </c>
      <c r="F597" s="21">
        <f>F465</f>
        <v>228081.015200244</v>
      </c>
      <c r="G597" s="19">
        <f>G465</f>
        <v>7.9971814637423746</v>
      </c>
      <c r="H597" s="18">
        <f t="shared" ref="H597" si="377">H596</f>
        <v>0</v>
      </c>
      <c r="I597" s="6">
        <f>I596</f>
        <v>2.04</v>
      </c>
      <c r="J597" s="6">
        <f t="shared" ref="J597" si="378">J596</f>
        <v>1</v>
      </c>
      <c r="K597" s="18">
        <f t="shared" ref="K597" si="379">K596</f>
        <v>0</v>
      </c>
      <c r="L597" s="35">
        <v>1</v>
      </c>
      <c r="Q597" s="21">
        <v>0</v>
      </c>
      <c r="R597" s="21">
        <v>0</v>
      </c>
      <c r="S597" s="21">
        <v>0</v>
      </c>
      <c r="T597" s="38">
        <v>0</v>
      </c>
    </row>
    <row r="598" spans="1:20" x14ac:dyDescent="0.25">
      <c r="A598" s="16" t="s">
        <v>317</v>
      </c>
      <c r="B598" s="8" t="s">
        <v>40</v>
      </c>
      <c r="C598" s="8" t="s">
        <v>329</v>
      </c>
      <c r="E598" s="8" t="str">
        <f t="shared" si="376"/>
        <v>Initial</v>
      </c>
      <c r="F598" s="21">
        <f t="shared" ref="F598:G598" si="380">F466</f>
        <v>317634.99002545653</v>
      </c>
      <c r="G598" s="19">
        <f t="shared" si="380"/>
        <v>6.7548152855074779</v>
      </c>
      <c r="H598" s="18">
        <f t="shared" ref="H598:I660" si="381">H597</f>
        <v>0</v>
      </c>
      <c r="I598" s="6">
        <f t="shared" si="381"/>
        <v>2.04</v>
      </c>
      <c r="J598" s="6">
        <f t="shared" ref="J598:J660" si="382">J597</f>
        <v>1</v>
      </c>
      <c r="K598" s="18">
        <f t="shared" ref="K598:K660" si="383">K597</f>
        <v>0</v>
      </c>
      <c r="L598" s="35">
        <v>1</v>
      </c>
      <c r="Q598" s="21">
        <v>0</v>
      </c>
      <c r="R598" s="21">
        <v>0</v>
      </c>
      <c r="S598" s="21">
        <v>0</v>
      </c>
      <c r="T598" s="38">
        <v>0</v>
      </c>
    </row>
    <row r="599" spans="1:20" x14ac:dyDescent="0.25">
      <c r="A599" s="16" t="s">
        <v>318</v>
      </c>
      <c r="B599" s="8" t="s">
        <v>40</v>
      </c>
      <c r="C599" s="8" t="s">
        <v>329</v>
      </c>
      <c r="E599" s="8" t="str">
        <f t="shared" si="376"/>
        <v>Initial</v>
      </c>
      <c r="F599" s="21">
        <f t="shared" ref="F599:G599" si="384">F467</f>
        <v>322486.62248072354</v>
      </c>
      <c r="G599" s="19">
        <f t="shared" si="384"/>
        <v>6.9739033911176911</v>
      </c>
      <c r="H599" s="18">
        <f t="shared" si="381"/>
        <v>0</v>
      </c>
      <c r="I599" s="6">
        <f t="shared" si="381"/>
        <v>2.04</v>
      </c>
      <c r="J599" s="6">
        <f t="shared" si="382"/>
        <v>1</v>
      </c>
      <c r="K599" s="18">
        <f t="shared" si="383"/>
        <v>0</v>
      </c>
      <c r="L599" s="35">
        <v>1</v>
      </c>
      <c r="Q599" s="21">
        <v>0</v>
      </c>
      <c r="R599" s="21">
        <v>0</v>
      </c>
      <c r="S599" s="21">
        <v>0</v>
      </c>
      <c r="T599" s="38">
        <v>0</v>
      </c>
    </row>
    <row r="600" spans="1:20" x14ac:dyDescent="0.25">
      <c r="A600" s="16" t="s">
        <v>319</v>
      </c>
      <c r="B600" s="8" t="s">
        <v>40</v>
      </c>
      <c r="C600" s="8" t="s">
        <v>329</v>
      </c>
      <c r="E600" s="8" t="str">
        <f t="shared" si="376"/>
        <v>Initial</v>
      </c>
      <c r="F600" s="21">
        <f t="shared" ref="F600:G600" si="385">F468</f>
        <v>401386.27962260752</v>
      </c>
      <c r="G600" s="19">
        <f t="shared" si="385"/>
        <v>6.2238891290728731</v>
      </c>
      <c r="H600" s="18">
        <f t="shared" si="381"/>
        <v>0</v>
      </c>
      <c r="I600" s="6">
        <f t="shared" si="381"/>
        <v>2.04</v>
      </c>
      <c r="J600" s="6">
        <f t="shared" si="382"/>
        <v>1</v>
      </c>
      <c r="K600" s="18">
        <f t="shared" si="383"/>
        <v>0</v>
      </c>
      <c r="L600" s="35">
        <v>1</v>
      </c>
      <c r="Q600" s="21">
        <v>0</v>
      </c>
      <c r="R600" s="21">
        <v>0</v>
      </c>
      <c r="S600" s="21">
        <v>0</v>
      </c>
      <c r="T600" s="38">
        <v>0</v>
      </c>
    </row>
    <row r="601" spans="1:20" x14ac:dyDescent="0.25">
      <c r="A601" s="16" t="s">
        <v>320</v>
      </c>
      <c r="B601" s="8" t="s">
        <v>40</v>
      </c>
      <c r="C601" s="8" t="s">
        <v>329</v>
      </c>
      <c r="E601" s="8" t="str">
        <f t="shared" si="376"/>
        <v>Initial</v>
      </c>
      <c r="F601" s="21">
        <f t="shared" ref="F601:G601" si="386">F469</f>
        <v>309588.89609523199</v>
      </c>
      <c r="G601" s="19">
        <f t="shared" si="386"/>
        <v>6.9990429098927924</v>
      </c>
      <c r="H601" s="18">
        <f t="shared" si="381"/>
        <v>0</v>
      </c>
      <c r="I601" s="6">
        <f t="shared" si="381"/>
        <v>2.04</v>
      </c>
      <c r="J601" s="6">
        <f t="shared" si="382"/>
        <v>1</v>
      </c>
      <c r="K601" s="18">
        <f t="shared" si="383"/>
        <v>0</v>
      </c>
      <c r="L601" s="35">
        <v>1</v>
      </c>
      <c r="Q601" s="21">
        <v>0</v>
      </c>
      <c r="R601" s="21">
        <v>0</v>
      </c>
      <c r="S601" s="21">
        <v>0</v>
      </c>
      <c r="T601" s="38">
        <v>0</v>
      </c>
    </row>
    <row r="602" spans="1:20" x14ac:dyDescent="0.25">
      <c r="A602" s="16" t="s">
        <v>321</v>
      </c>
      <c r="B602" s="8" t="s">
        <v>40</v>
      </c>
      <c r="C602" s="8" t="s">
        <v>329</v>
      </c>
      <c r="E602" s="8" t="str">
        <f t="shared" si="376"/>
        <v>Initial</v>
      </c>
      <c r="F602" s="21">
        <f t="shared" ref="F602:G602" si="387">F470</f>
        <v>309968.77520157403</v>
      </c>
      <c r="G602" s="19">
        <f t="shared" si="387"/>
        <v>6.9767010399881384</v>
      </c>
      <c r="H602" s="18">
        <f t="shared" si="381"/>
        <v>0</v>
      </c>
      <c r="I602" s="6">
        <f t="shared" si="381"/>
        <v>2.04</v>
      </c>
      <c r="J602" s="6">
        <f t="shared" si="382"/>
        <v>1</v>
      </c>
      <c r="K602" s="18">
        <f t="shared" si="383"/>
        <v>0</v>
      </c>
      <c r="L602" s="35">
        <v>1</v>
      </c>
      <c r="Q602" s="21">
        <v>0</v>
      </c>
      <c r="R602" s="21">
        <v>0</v>
      </c>
      <c r="S602" s="21">
        <v>0</v>
      </c>
      <c r="T602" s="38">
        <v>0</v>
      </c>
    </row>
    <row r="603" spans="1:20" x14ac:dyDescent="0.25">
      <c r="A603" s="16" t="s">
        <v>322</v>
      </c>
      <c r="B603" s="8" t="s">
        <v>40</v>
      </c>
      <c r="C603" s="8" t="s">
        <v>329</v>
      </c>
      <c r="E603" s="8" t="str">
        <f t="shared" si="376"/>
        <v>Initial</v>
      </c>
      <c r="F603" s="21">
        <f t="shared" ref="F603:G603" si="388">F471</f>
        <v>454180.53004536044</v>
      </c>
      <c r="G603" s="19">
        <f t="shared" si="388"/>
        <v>6.0080329106190753</v>
      </c>
      <c r="H603" s="18">
        <f t="shared" si="381"/>
        <v>0</v>
      </c>
      <c r="I603" s="6">
        <f t="shared" si="381"/>
        <v>2.04</v>
      </c>
      <c r="J603" s="6">
        <f t="shared" si="382"/>
        <v>1</v>
      </c>
      <c r="K603" s="18">
        <f t="shared" si="383"/>
        <v>0</v>
      </c>
      <c r="L603" s="35">
        <v>1</v>
      </c>
      <c r="Q603" s="21">
        <v>0</v>
      </c>
      <c r="R603" s="21">
        <v>0</v>
      </c>
      <c r="S603" s="21">
        <v>0</v>
      </c>
      <c r="T603" s="38">
        <v>0</v>
      </c>
    </row>
    <row r="604" spans="1:20" x14ac:dyDescent="0.25">
      <c r="A604" s="16" t="s">
        <v>323</v>
      </c>
      <c r="B604" s="8" t="s">
        <v>40</v>
      </c>
      <c r="C604" s="8" t="s">
        <v>329</v>
      </c>
      <c r="E604" s="8" t="str">
        <f t="shared" si="376"/>
        <v>Initial</v>
      </c>
      <c r="F604" s="21">
        <f t="shared" ref="F604:G604" si="389">F472</f>
        <v>455011.73547455797</v>
      </c>
      <c r="G604" s="19">
        <f t="shared" si="389"/>
        <v>6.0449284141776669</v>
      </c>
      <c r="H604" s="18">
        <f t="shared" si="381"/>
        <v>0</v>
      </c>
      <c r="I604" s="6">
        <f t="shared" si="381"/>
        <v>2.04</v>
      </c>
      <c r="J604" s="6">
        <f t="shared" si="382"/>
        <v>1</v>
      </c>
      <c r="K604" s="18">
        <f t="shared" si="383"/>
        <v>0</v>
      </c>
      <c r="L604" s="35">
        <v>1</v>
      </c>
      <c r="Q604" s="21">
        <v>0</v>
      </c>
      <c r="R604" s="21">
        <v>0</v>
      </c>
      <c r="S604" s="21">
        <v>0</v>
      </c>
      <c r="T604" s="38">
        <v>0</v>
      </c>
    </row>
    <row r="605" spans="1:20" x14ac:dyDescent="0.25">
      <c r="A605" s="16" t="s">
        <v>324</v>
      </c>
      <c r="B605" s="8" t="s">
        <v>40</v>
      </c>
      <c r="C605" s="8" t="s">
        <v>329</v>
      </c>
      <c r="E605" s="8" t="str">
        <f t="shared" si="376"/>
        <v>Initial</v>
      </c>
      <c r="F605" s="21">
        <f t="shared" ref="F605:G605" si="390">F473</f>
        <v>290055.894256228</v>
      </c>
      <c r="G605" s="19">
        <f t="shared" si="390"/>
        <v>7.3475859223576458</v>
      </c>
      <c r="H605" s="18">
        <f t="shared" si="381"/>
        <v>0</v>
      </c>
      <c r="I605" s="6">
        <f t="shared" si="381"/>
        <v>2.04</v>
      </c>
      <c r="J605" s="6">
        <f t="shared" si="382"/>
        <v>1</v>
      </c>
      <c r="K605" s="18">
        <f t="shared" si="383"/>
        <v>0</v>
      </c>
      <c r="L605" s="35">
        <v>1</v>
      </c>
      <c r="Q605" s="21">
        <v>0</v>
      </c>
      <c r="R605" s="21">
        <v>0</v>
      </c>
      <c r="S605" s="21">
        <v>0</v>
      </c>
      <c r="T605" s="38">
        <v>0</v>
      </c>
    </row>
    <row r="606" spans="1:20" x14ac:dyDescent="0.25">
      <c r="A606" s="16" t="s">
        <v>325</v>
      </c>
      <c r="B606" s="8" t="s">
        <v>40</v>
      </c>
      <c r="C606" s="8" t="s">
        <v>329</v>
      </c>
      <c r="E606" s="8" t="str">
        <f t="shared" si="376"/>
        <v>Initial</v>
      </c>
      <c r="F606" s="21">
        <f t="shared" ref="F606:G606" si="391">F474</f>
        <v>348451.97318493499</v>
      </c>
      <c r="G606" s="19">
        <f t="shared" si="391"/>
        <v>6.6816214516324974</v>
      </c>
      <c r="H606" s="18">
        <f t="shared" si="381"/>
        <v>0</v>
      </c>
      <c r="I606" s="6">
        <f t="shared" si="381"/>
        <v>2.04</v>
      </c>
      <c r="J606" s="6">
        <f t="shared" si="382"/>
        <v>1</v>
      </c>
      <c r="K606" s="18">
        <f t="shared" si="383"/>
        <v>0</v>
      </c>
      <c r="L606" s="35">
        <v>1</v>
      </c>
      <c r="Q606" s="21">
        <v>0</v>
      </c>
      <c r="R606" s="21">
        <v>0</v>
      </c>
      <c r="S606" s="21">
        <v>0</v>
      </c>
      <c r="T606" s="38">
        <v>0</v>
      </c>
    </row>
    <row r="607" spans="1:20" x14ac:dyDescent="0.25">
      <c r="A607" s="16" t="s">
        <v>326</v>
      </c>
      <c r="B607" s="8" t="s">
        <v>40</v>
      </c>
      <c r="C607" s="8" t="s">
        <v>329</v>
      </c>
      <c r="E607" s="8" t="str">
        <f t="shared" si="376"/>
        <v>Initial</v>
      </c>
      <c r="F607" s="21">
        <f t="shared" ref="F607:G607" si="392">F475</f>
        <v>427408.08445701201</v>
      </c>
      <c r="G607" s="19">
        <f t="shared" si="392"/>
        <v>6.1680815445545676</v>
      </c>
      <c r="H607" s="18">
        <f t="shared" si="381"/>
        <v>0</v>
      </c>
      <c r="I607" s="6">
        <f t="shared" si="381"/>
        <v>2.04</v>
      </c>
      <c r="J607" s="6">
        <f t="shared" si="382"/>
        <v>1</v>
      </c>
      <c r="K607" s="18">
        <f t="shared" si="383"/>
        <v>0</v>
      </c>
      <c r="L607" s="35">
        <v>1</v>
      </c>
      <c r="Q607" s="21">
        <v>0</v>
      </c>
      <c r="R607" s="21">
        <v>0</v>
      </c>
      <c r="S607" s="21">
        <v>0</v>
      </c>
      <c r="T607" s="38">
        <v>0</v>
      </c>
    </row>
    <row r="608" spans="1:20" x14ac:dyDescent="0.25">
      <c r="A608" s="16" t="s">
        <v>327</v>
      </c>
      <c r="B608" s="8" t="s">
        <v>40</v>
      </c>
      <c r="C608" s="8" t="s">
        <v>329</v>
      </c>
      <c r="E608" s="8" t="str">
        <f t="shared" si="376"/>
        <v>Initial</v>
      </c>
      <c r="F608" s="21">
        <f t="shared" ref="F608:G608" si="393">F476</f>
        <v>330189.49929959601</v>
      </c>
      <c r="G608" s="19">
        <f t="shared" si="393"/>
        <v>6.4579352380155601</v>
      </c>
      <c r="H608" s="18">
        <f t="shared" si="381"/>
        <v>0</v>
      </c>
      <c r="I608" s="6">
        <f t="shared" si="381"/>
        <v>2.04</v>
      </c>
      <c r="J608" s="6">
        <f t="shared" si="382"/>
        <v>1</v>
      </c>
      <c r="K608" s="18">
        <f t="shared" si="383"/>
        <v>0</v>
      </c>
      <c r="L608" s="35">
        <v>1</v>
      </c>
      <c r="Q608" s="21">
        <v>0</v>
      </c>
      <c r="R608" s="21">
        <v>0</v>
      </c>
      <c r="S608" s="21">
        <v>0</v>
      </c>
      <c r="T608" s="38">
        <v>0</v>
      </c>
    </row>
    <row r="609" spans="1:20" x14ac:dyDescent="0.25">
      <c r="A609" s="17" t="s">
        <v>262</v>
      </c>
      <c r="B609" s="8" t="s">
        <v>40</v>
      </c>
      <c r="C609" s="8" t="s">
        <v>329</v>
      </c>
      <c r="E609" s="8" t="str">
        <f t="shared" si="376"/>
        <v>FiFi-generic</v>
      </c>
      <c r="F609" s="21">
        <f t="shared" ref="F609:G609" si="394">F477</f>
        <v>340832.86210744851</v>
      </c>
      <c r="G609" s="19">
        <f t="shared" si="394"/>
        <v>6.8003506949188122</v>
      </c>
      <c r="H609" s="18">
        <f t="shared" si="381"/>
        <v>0</v>
      </c>
      <c r="I609" s="6">
        <f t="shared" si="381"/>
        <v>2.04</v>
      </c>
      <c r="J609" s="6">
        <f t="shared" si="382"/>
        <v>1</v>
      </c>
      <c r="K609" s="18">
        <f t="shared" si="383"/>
        <v>0</v>
      </c>
      <c r="L609" s="35">
        <v>1</v>
      </c>
      <c r="Q609" s="21">
        <v>0</v>
      </c>
      <c r="R609" s="21">
        <v>0</v>
      </c>
      <c r="S609" s="21">
        <v>0</v>
      </c>
      <c r="T609" s="38">
        <v>0</v>
      </c>
    </row>
    <row r="610" spans="1:20" x14ac:dyDescent="0.25">
      <c r="A610" s="17" t="s">
        <v>263</v>
      </c>
      <c r="B610" s="8" t="s">
        <v>40</v>
      </c>
      <c r="C610" s="8" t="s">
        <v>329</v>
      </c>
      <c r="E610" s="8" t="str">
        <f t="shared" si="376"/>
        <v>FiFi-generic</v>
      </c>
      <c r="F610" s="21">
        <f t="shared" ref="F610:G610" si="395">F478</f>
        <v>439217.36949841853</v>
      </c>
      <c r="G610" s="19">
        <f t="shared" si="395"/>
        <v>6.2729203283091328</v>
      </c>
      <c r="H610" s="18">
        <f t="shared" si="381"/>
        <v>0</v>
      </c>
      <c r="I610" s="6">
        <f t="shared" si="381"/>
        <v>2.04</v>
      </c>
      <c r="J610" s="6">
        <f t="shared" si="382"/>
        <v>1</v>
      </c>
      <c r="K610" s="18">
        <f t="shared" si="383"/>
        <v>0</v>
      </c>
      <c r="L610" s="35">
        <v>1</v>
      </c>
      <c r="Q610" s="21">
        <v>0</v>
      </c>
      <c r="R610" s="21">
        <v>0</v>
      </c>
      <c r="S610" s="21">
        <v>0</v>
      </c>
      <c r="T610" s="38">
        <v>0</v>
      </c>
    </row>
    <row r="611" spans="1:20" x14ac:dyDescent="0.25">
      <c r="A611" s="17" t="s">
        <v>264</v>
      </c>
      <c r="B611" s="8" t="s">
        <v>40</v>
      </c>
      <c r="C611" s="8" t="s">
        <v>329</v>
      </c>
      <c r="E611" s="8" t="str">
        <f t="shared" si="376"/>
        <v>FiFi-generic</v>
      </c>
      <c r="F611" s="21">
        <f t="shared" ref="F611:G611" si="396">F479</f>
        <v>392882.00916213804</v>
      </c>
      <c r="G611" s="19">
        <f t="shared" si="396"/>
        <v>6.511570805271405</v>
      </c>
      <c r="H611" s="18">
        <f t="shared" si="381"/>
        <v>0</v>
      </c>
      <c r="I611" s="6">
        <f t="shared" si="381"/>
        <v>2.04</v>
      </c>
      <c r="J611" s="6">
        <f t="shared" si="382"/>
        <v>1</v>
      </c>
      <c r="K611" s="18">
        <f t="shared" si="383"/>
        <v>0</v>
      </c>
      <c r="L611" s="35">
        <v>1</v>
      </c>
      <c r="Q611" s="21">
        <v>0</v>
      </c>
      <c r="R611" s="21">
        <v>0</v>
      </c>
      <c r="S611" s="21">
        <v>0</v>
      </c>
      <c r="T611" s="38">
        <v>0</v>
      </c>
    </row>
    <row r="612" spans="1:20" x14ac:dyDescent="0.25">
      <c r="A612" s="17" t="s">
        <v>265</v>
      </c>
      <c r="B612" s="8" t="s">
        <v>40</v>
      </c>
      <c r="C612" s="8" t="s">
        <v>329</v>
      </c>
      <c r="E612" s="8" t="str">
        <f t="shared" si="376"/>
        <v>FiFi-generic</v>
      </c>
      <c r="F612" s="21">
        <f t="shared" ref="F612:G612" si="397">F480</f>
        <v>287120.72270037199</v>
      </c>
      <c r="G612" s="19">
        <f t="shared" si="397"/>
        <v>7.4241408592468048</v>
      </c>
      <c r="H612" s="18">
        <f t="shared" si="381"/>
        <v>0</v>
      </c>
      <c r="I612" s="6">
        <f t="shared" si="381"/>
        <v>2.04</v>
      </c>
      <c r="J612" s="6">
        <f t="shared" si="382"/>
        <v>1</v>
      </c>
      <c r="K612" s="18">
        <f t="shared" si="383"/>
        <v>0</v>
      </c>
      <c r="L612" s="35">
        <v>1</v>
      </c>
      <c r="Q612" s="21">
        <v>0</v>
      </c>
      <c r="R612" s="21">
        <v>0</v>
      </c>
      <c r="S612" s="21">
        <v>0</v>
      </c>
      <c r="T612" s="38">
        <v>0</v>
      </c>
    </row>
    <row r="613" spans="1:20" x14ac:dyDescent="0.25">
      <c r="A613" s="17" t="s">
        <v>266</v>
      </c>
      <c r="B613" s="8" t="s">
        <v>40</v>
      </c>
      <c r="C613" s="8" t="s">
        <v>329</v>
      </c>
      <c r="E613" s="8" t="str">
        <f t="shared" si="376"/>
        <v>FiFi-generic</v>
      </c>
      <c r="F613" s="21">
        <f t="shared" ref="F613:G613" si="398">F481</f>
        <v>319043.21232711151</v>
      </c>
      <c r="G613" s="19">
        <f t="shared" si="398"/>
        <v>7.2881301476597384</v>
      </c>
      <c r="H613" s="18">
        <f t="shared" si="381"/>
        <v>0</v>
      </c>
      <c r="I613" s="6">
        <f t="shared" si="381"/>
        <v>2.04</v>
      </c>
      <c r="J613" s="6">
        <f t="shared" si="382"/>
        <v>1</v>
      </c>
      <c r="K613" s="18">
        <f t="shared" si="383"/>
        <v>0</v>
      </c>
      <c r="L613" s="35">
        <v>1</v>
      </c>
      <c r="Q613" s="21">
        <v>0</v>
      </c>
      <c r="R613" s="21">
        <v>0</v>
      </c>
      <c r="S613" s="21">
        <v>0</v>
      </c>
      <c r="T613" s="38">
        <v>0</v>
      </c>
    </row>
    <row r="614" spans="1:20" x14ac:dyDescent="0.25">
      <c r="A614" s="17" t="s">
        <v>267</v>
      </c>
      <c r="B614" s="8" t="s">
        <v>40</v>
      </c>
      <c r="C614" s="8" t="s">
        <v>329</v>
      </c>
      <c r="E614" s="8" t="str">
        <f t="shared" si="376"/>
        <v>FiFi-generic</v>
      </c>
      <c r="F614" s="21">
        <f t="shared" ref="F614:G614" si="399">F482</f>
        <v>242439.8542396205</v>
      </c>
      <c r="G614" s="19">
        <f t="shared" si="399"/>
        <v>8.3972135913050998</v>
      </c>
      <c r="H614" s="18">
        <f t="shared" si="381"/>
        <v>0</v>
      </c>
      <c r="I614" s="6">
        <f t="shared" si="381"/>
        <v>2.04</v>
      </c>
      <c r="J614" s="6">
        <f t="shared" si="382"/>
        <v>1</v>
      </c>
      <c r="K614" s="18">
        <f t="shared" si="383"/>
        <v>0</v>
      </c>
      <c r="L614" s="35">
        <v>1</v>
      </c>
      <c r="Q614" s="21">
        <v>0</v>
      </c>
      <c r="R614" s="21">
        <v>0</v>
      </c>
      <c r="S614" s="21">
        <v>0</v>
      </c>
      <c r="T614" s="38">
        <v>0</v>
      </c>
    </row>
    <row r="615" spans="1:20" x14ac:dyDescent="0.25">
      <c r="A615" s="17" t="s">
        <v>268</v>
      </c>
      <c r="B615" s="8" t="s">
        <v>40</v>
      </c>
      <c r="C615" s="8" t="s">
        <v>329</v>
      </c>
      <c r="E615" s="8" t="str">
        <f t="shared" si="376"/>
        <v>FiFi-generic</v>
      </c>
      <c r="F615" s="21">
        <f t="shared" ref="F615:G615" si="400">F483</f>
        <v>452969.13318074099</v>
      </c>
      <c r="G615" s="19">
        <f t="shared" si="400"/>
        <v>6.5182322286433863</v>
      </c>
      <c r="H615" s="18">
        <f t="shared" si="381"/>
        <v>0</v>
      </c>
      <c r="I615" s="6">
        <f t="shared" si="381"/>
        <v>2.04</v>
      </c>
      <c r="J615" s="6">
        <f t="shared" si="382"/>
        <v>1</v>
      </c>
      <c r="K615" s="18">
        <f t="shared" si="383"/>
        <v>0</v>
      </c>
      <c r="L615" s="35">
        <v>1</v>
      </c>
      <c r="Q615" s="21">
        <v>0</v>
      </c>
      <c r="R615" s="21">
        <v>0</v>
      </c>
      <c r="S615" s="21">
        <v>0</v>
      </c>
      <c r="T615" s="38">
        <v>0</v>
      </c>
    </row>
    <row r="616" spans="1:20" x14ac:dyDescent="0.25">
      <c r="A616" s="17" t="s">
        <v>269</v>
      </c>
      <c r="B616" s="8" t="s">
        <v>40</v>
      </c>
      <c r="C616" s="8" t="s">
        <v>329</v>
      </c>
      <c r="E616" s="8" t="str">
        <f t="shared" si="376"/>
        <v>FiFi-generic</v>
      </c>
      <c r="F616" s="21">
        <f t="shared" ref="F616:G616" si="401">F484</f>
        <v>374829.33619855496</v>
      </c>
      <c r="G616" s="19">
        <f t="shared" si="401"/>
        <v>7.0414807493575111</v>
      </c>
      <c r="H616" s="18">
        <f t="shared" si="381"/>
        <v>0</v>
      </c>
      <c r="I616" s="6">
        <f t="shared" si="381"/>
        <v>2.04</v>
      </c>
      <c r="J616" s="6">
        <f t="shared" si="382"/>
        <v>1</v>
      </c>
      <c r="K616" s="18">
        <f t="shared" si="383"/>
        <v>0</v>
      </c>
      <c r="L616" s="35">
        <v>1</v>
      </c>
      <c r="Q616" s="21">
        <v>0</v>
      </c>
      <c r="R616" s="21">
        <v>0</v>
      </c>
      <c r="S616" s="21">
        <v>0</v>
      </c>
      <c r="T616" s="38">
        <v>0</v>
      </c>
    </row>
    <row r="617" spans="1:20" x14ac:dyDescent="0.25">
      <c r="A617" s="17" t="s">
        <v>270</v>
      </c>
      <c r="B617" s="8" t="s">
        <v>40</v>
      </c>
      <c r="C617" s="8" t="s">
        <v>329</v>
      </c>
      <c r="E617" s="8" t="str">
        <f t="shared" si="376"/>
        <v>FiFi-generic</v>
      </c>
      <c r="F617" s="21">
        <f t="shared" ref="F617:G617" si="402">F485</f>
        <v>369195.690608576</v>
      </c>
      <c r="G617" s="19">
        <f t="shared" si="402"/>
        <v>6.974183994639545</v>
      </c>
      <c r="H617" s="18">
        <f t="shared" si="381"/>
        <v>0</v>
      </c>
      <c r="I617" s="6">
        <f t="shared" si="381"/>
        <v>2.04</v>
      </c>
      <c r="J617" s="6">
        <f t="shared" si="382"/>
        <v>1</v>
      </c>
      <c r="K617" s="18">
        <f t="shared" si="383"/>
        <v>0</v>
      </c>
      <c r="L617" s="35">
        <v>1</v>
      </c>
      <c r="Q617" s="21">
        <v>0</v>
      </c>
      <c r="R617" s="21">
        <v>0</v>
      </c>
      <c r="S617" s="21">
        <v>0</v>
      </c>
      <c r="T617" s="38">
        <v>0</v>
      </c>
    </row>
    <row r="618" spans="1:20" x14ac:dyDescent="0.25">
      <c r="A618" s="17" t="s">
        <v>249</v>
      </c>
      <c r="B618" s="8" t="s">
        <v>40</v>
      </c>
      <c r="C618" s="8" t="s">
        <v>329</v>
      </c>
      <c r="E618" s="8" t="str">
        <f t="shared" si="376"/>
        <v>FiFi-generic</v>
      </c>
      <c r="F618" s="21">
        <f t="shared" ref="F618:G618" si="403">F486</f>
        <v>327686.09035661601</v>
      </c>
      <c r="G618" s="19">
        <f t="shared" si="403"/>
        <v>7.4058431193070975</v>
      </c>
      <c r="H618" s="18">
        <f t="shared" si="381"/>
        <v>0</v>
      </c>
      <c r="I618" s="6">
        <f t="shared" si="381"/>
        <v>2.04</v>
      </c>
      <c r="J618" s="6">
        <f t="shared" si="382"/>
        <v>1</v>
      </c>
      <c r="K618" s="18">
        <f t="shared" si="383"/>
        <v>0</v>
      </c>
      <c r="L618" s="35">
        <v>1</v>
      </c>
      <c r="Q618" s="21">
        <v>0</v>
      </c>
      <c r="R618" s="21">
        <v>0</v>
      </c>
      <c r="S618" s="21">
        <v>0</v>
      </c>
      <c r="T618" s="38">
        <v>0</v>
      </c>
    </row>
    <row r="619" spans="1:20" x14ac:dyDescent="0.25">
      <c r="A619" s="17" t="s">
        <v>250</v>
      </c>
      <c r="B619" s="8" t="s">
        <v>40</v>
      </c>
      <c r="C619" s="8" t="s">
        <v>329</v>
      </c>
      <c r="E619" s="8" t="str">
        <f t="shared" si="376"/>
        <v>FiFi-generic</v>
      </c>
      <c r="F619" s="21">
        <f t="shared" ref="F619:G619" si="404">F487</f>
        <v>447161.2574520745</v>
      </c>
      <c r="G619" s="19">
        <f t="shared" si="404"/>
        <v>6.5316916589065332</v>
      </c>
      <c r="H619" s="18">
        <f t="shared" si="381"/>
        <v>0</v>
      </c>
      <c r="I619" s="6">
        <f t="shared" si="381"/>
        <v>2.04</v>
      </c>
      <c r="J619" s="6">
        <f t="shared" si="382"/>
        <v>1</v>
      </c>
      <c r="K619" s="18">
        <f t="shared" si="383"/>
        <v>0</v>
      </c>
      <c r="L619" s="35">
        <v>1</v>
      </c>
      <c r="Q619" s="21">
        <v>0</v>
      </c>
      <c r="R619" s="21">
        <v>0</v>
      </c>
      <c r="S619" s="21">
        <v>0</v>
      </c>
      <c r="T619" s="38">
        <v>0</v>
      </c>
    </row>
    <row r="620" spans="1:20" x14ac:dyDescent="0.25">
      <c r="A620" s="17" t="s">
        <v>251</v>
      </c>
      <c r="B620" s="8" t="s">
        <v>40</v>
      </c>
      <c r="C620" s="8" t="s">
        <v>329</v>
      </c>
      <c r="E620" s="8" t="str">
        <f t="shared" si="376"/>
        <v>FiFi-generic</v>
      </c>
      <c r="F620" s="21">
        <f t="shared" ref="F620:G620" si="405">F488</f>
        <v>382858.71242734947</v>
      </c>
      <c r="G620" s="19">
        <f t="shared" si="405"/>
        <v>6.8320565796721962</v>
      </c>
      <c r="H620" s="18">
        <f t="shared" si="381"/>
        <v>0</v>
      </c>
      <c r="I620" s="6">
        <f t="shared" si="381"/>
        <v>2.04</v>
      </c>
      <c r="J620" s="6">
        <f t="shared" si="382"/>
        <v>1</v>
      </c>
      <c r="K620" s="18">
        <f t="shared" si="383"/>
        <v>0</v>
      </c>
      <c r="L620" s="35">
        <v>1</v>
      </c>
      <c r="Q620" s="21">
        <v>0</v>
      </c>
      <c r="R620" s="21">
        <v>0</v>
      </c>
      <c r="S620" s="21">
        <v>0</v>
      </c>
      <c r="T620" s="38">
        <v>0</v>
      </c>
    </row>
    <row r="621" spans="1:20" x14ac:dyDescent="0.25">
      <c r="A621" s="17" t="s">
        <v>252</v>
      </c>
      <c r="B621" s="8" t="s">
        <v>40</v>
      </c>
      <c r="C621" s="8" t="s">
        <v>329</v>
      </c>
      <c r="E621" s="8" t="str">
        <f t="shared" si="376"/>
        <v>FiFi-generic</v>
      </c>
      <c r="F621" s="21">
        <f t="shared" ref="F621:G621" si="406">F489</f>
        <v>557747.14345524705</v>
      </c>
      <c r="G621" s="19">
        <f t="shared" si="406"/>
        <v>6.0639302973535694</v>
      </c>
      <c r="H621" s="18">
        <f t="shared" si="381"/>
        <v>0</v>
      </c>
      <c r="I621" s="6">
        <f t="shared" si="381"/>
        <v>2.04</v>
      </c>
      <c r="J621" s="6">
        <f t="shared" si="382"/>
        <v>1</v>
      </c>
      <c r="K621" s="18">
        <f t="shared" si="383"/>
        <v>0</v>
      </c>
      <c r="L621" s="35">
        <v>1</v>
      </c>
      <c r="Q621" s="21">
        <v>0</v>
      </c>
      <c r="R621" s="21">
        <v>0</v>
      </c>
      <c r="S621" s="21">
        <v>0</v>
      </c>
      <c r="T621" s="38">
        <v>0</v>
      </c>
    </row>
    <row r="622" spans="1:20" x14ac:dyDescent="0.25">
      <c r="A622" s="17" t="s">
        <v>253</v>
      </c>
      <c r="B622" s="8" t="s">
        <v>40</v>
      </c>
      <c r="C622" s="8" t="s">
        <v>329</v>
      </c>
      <c r="E622" s="8" t="str">
        <f t="shared" si="376"/>
        <v>FiFi-generic</v>
      </c>
      <c r="F622" s="21">
        <f t="shared" ref="F622:G622" si="407">F490</f>
        <v>460276.56861699698</v>
      </c>
      <c r="G622" s="19">
        <f t="shared" si="407"/>
        <v>6.561013101182815</v>
      </c>
      <c r="H622" s="18">
        <f t="shared" si="381"/>
        <v>0</v>
      </c>
      <c r="I622" s="6">
        <f t="shared" si="381"/>
        <v>2.04</v>
      </c>
      <c r="J622" s="6">
        <f t="shared" si="382"/>
        <v>1</v>
      </c>
      <c r="K622" s="18">
        <f t="shared" si="383"/>
        <v>0</v>
      </c>
      <c r="L622" s="35">
        <v>1</v>
      </c>
      <c r="Q622" s="21">
        <v>0</v>
      </c>
      <c r="R622" s="21">
        <v>0</v>
      </c>
      <c r="S622" s="21">
        <v>0</v>
      </c>
      <c r="T622" s="38">
        <v>0</v>
      </c>
    </row>
    <row r="623" spans="1:20" x14ac:dyDescent="0.25">
      <c r="A623" s="17" t="s">
        <v>254</v>
      </c>
      <c r="B623" s="8" t="s">
        <v>40</v>
      </c>
      <c r="C623" s="8" t="s">
        <v>329</v>
      </c>
      <c r="E623" s="8" t="str">
        <f t="shared" si="376"/>
        <v>FiFi-generic</v>
      </c>
      <c r="F623" s="21">
        <f t="shared" ref="F623:G623" si="408">F491</f>
        <v>243335.124867429</v>
      </c>
      <c r="G623" s="19">
        <f t="shared" si="408"/>
        <v>7.9500102667883148</v>
      </c>
      <c r="H623" s="18">
        <f t="shared" si="381"/>
        <v>0</v>
      </c>
      <c r="I623" s="6">
        <f t="shared" si="381"/>
        <v>2.04</v>
      </c>
      <c r="J623" s="6">
        <f t="shared" si="382"/>
        <v>1</v>
      </c>
      <c r="K623" s="18">
        <f t="shared" si="383"/>
        <v>0</v>
      </c>
      <c r="L623" s="35">
        <v>1</v>
      </c>
      <c r="Q623" s="21">
        <v>0</v>
      </c>
      <c r="R623" s="21">
        <v>0</v>
      </c>
      <c r="S623" s="21">
        <v>0</v>
      </c>
      <c r="T623" s="38">
        <v>0</v>
      </c>
    </row>
    <row r="624" spans="1:20" x14ac:dyDescent="0.25">
      <c r="A624" s="17" t="s">
        <v>255</v>
      </c>
      <c r="B624" s="8" t="s">
        <v>40</v>
      </c>
      <c r="C624" s="8" t="s">
        <v>329</v>
      </c>
      <c r="E624" s="8" t="str">
        <f t="shared" si="376"/>
        <v>FiFi-generic</v>
      </c>
      <c r="F624" s="21">
        <f t="shared" ref="F624:G624" si="409">F492</f>
        <v>393041.42493798002</v>
      </c>
      <c r="G624" s="19">
        <f t="shared" si="409"/>
        <v>6.7206571007122111</v>
      </c>
      <c r="H624" s="18">
        <f t="shared" si="381"/>
        <v>0</v>
      </c>
      <c r="I624" s="6">
        <f t="shared" si="381"/>
        <v>2.04</v>
      </c>
      <c r="J624" s="6">
        <f t="shared" si="382"/>
        <v>1</v>
      </c>
      <c r="K624" s="18">
        <f t="shared" si="383"/>
        <v>0</v>
      </c>
      <c r="L624" s="35">
        <v>1</v>
      </c>
      <c r="Q624" s="21">
        <v>0</v>
      </c>
      <c r="R624" s="21">
        <v>0</v>
      </c>
      <c r="S624" s="21">
        <v>0</v>
      </c>
      <c r="T624" s="38">
        <v>0</v>
      </c>
    </row>
    <row r="625" spans="1:20" x14ac:dyDescent="0.25">
      <c r="A625" s="17" t="s">
        <v>256</v>
      </c>
      <c r="B625" s="8" t="s">
        <v>40</v>
      </c>
      <c r="C625" s="8" t="s">
        <v>329</v>
      </c>
      <c r="E625" s="8" t="str">
        <f t="shared" si="376"/>
        <v>FiFi-generic</v>
      </c>
      <c r="F625" s="21">
        <f t="shared" ref="F625:G625" si="410">F493</f>
        <v>330046.27460601699</v>
      </c>
      <c r="G625" s="19">
        <f t="shared" si="410"/>
        <v>6.9582860389366274</v>
      </c>
      <c r="H625" s="18">
        <f t="shared" si="381"/>
        <v>0</v>
      </c>
      <c r="I625" s="6">
        <f t="shared" si="381"/>
        <v>2.04</v>
      </c>
      <c r="J625" s="6">
        <f t="shared" si="382"/>
        <v>1</v>
      </c>
      <c r="K625" s="18">
        <f t="shared" si="383"/>
        <v>0</v>
      </c>
      <c r="L625" s="35">
        <v>1</v>
      </c>
      <c r="Q625" s="21">
        <v>0</v>
      </c>
      <c r="R625" s="21">
        <v>0</v>
      </c>
      <c r="S625" s="21">
        <v>0</v>
      </c>
      <c r="T625" s="38">
        <v>0</v>
      </c>
    </row>
    <row r="626" spans="1:20" x14ac:dyDescent="0.25">
      <c r="A626" s="17" t="s">
        <v>257</v>
      </c>
      <c r="B626" s="8" t="s">
        <v>40</v>
      </c>
      <c r="C626" s="8" t="s">
        <v>329</v>
      </c>
      <c r="E626" s="8" t="str">
        <f t="shared" si="376"/>
        <v>FiFi-generic</v>
      </c>
      <c r="F626" s="21">
        <f t="shared" ref="F626:G626" si="411">F494</f>
        <v>229113.786208976</v>
      </c>
      <c r="G626" s="19">
        <f t="shared" si="411"/>
        <v>8.3126244248613048</v>
      </c>
      <c r="H626" s="18">
        <f t="shared" si="381"/>
        <v>0</v>
      </c>
      <c r="I626" s="6">
        <f t="shared" si="381"/>
        <v>2.04</v>
      </c>
      <c r="J626" s="6">
        <f t="shared" si="382"/>
        <v>1</v>
      </c>
      <c r="K626" s="18">
        <f t="shared" si="383"/>
        <v>0</v>
      </c>
      <c r="L626" s="35">
        <v>1</v>
      </c>
      <c r="Q626" s="21">
        <v>0</v>
      </c>
      <c r="R626" s="21">
        <v>0</v>
      </c>
      <c r="S626" s="21">
        <v>0</v>
      </c>
      <c r="T626" s="38">
        <v>0</v>
      </c>
    </row>
    <row r="627" spans="1:20" x14ac:dyDescent="0.25">
      <c r="A627" s="17" t="s">
        <v>258</v>
      </c>
      <c r="B627" s="8" t="s">
        <v>40</v>
      </c>
      <c r="C627" s="8" t="s">
        <v>329</v>
      </c>
      <c r="E627" s="8" t="str">
        <f t="shared" si="376"/>
        <v>FiFi-generic</v>
      </c>
      <c r="F627" s="21">
        <f t="shared" ref="F627:G627" si="412">F495</f>
        <v>575747.91897149396</v>
      </c>
      <c r="G627" s="19">
        <f t="shared" si="412"/>
        <v>5.8386874031403826</v>
      </c>
      <c r="H627" s="18">
        <f t="shared" si="381"/>
        <v>0</v>
      </c>
      <c r="I627" s="6">
        <f t="shared" si="381"/>
        <v>2.04</v>
      </c>
      <c r="J627" s="6">
        <f t="shared" si="382"/>
        <v>1</v>
      </c>
      <c r="K627" s="18">
        <f t="shared" si="383"/>
        <v>0</v>
      </c>
      <c r="L627" s="35">
        <v>1</v>
      </c>
      <c r="Q627" s="21">
        <v>0</v>
      </c>
      <c r="R627" s="21">
        <v>0</v>
      </c>
      <c r="S627" s="21">
        <v>0</v>
      </c>
      <c r="T627" s="38">
        <v>0</v>
      </c>
    </row>
    <row r="628" spans="1:20" x14ac:dyDescent="0.25">
      <c r="A628" s="17" t="s">
        <v>259</v>
      </c>
      <c r="B628" s="8" t="s">
        <v>40</v>
      </c>
      <c r="C628" s="8" t="s">
        <v>329</v>
      </c>
      <c r="E628" s="8" t="str">
        <f t="shared" si="376"/>
        <v>FiFi-generic</v>
      </c>
      <c r="F628" s="21">
        <f t="shared" ref="F628:G628" si="413">F496</f>
        <v>336725.53496230103</v>
      </c>
      <c r="G628" s="19">
        <f t="shared" si="413"/>
        <v>7.1135985788344387</v>
      </c>
      <c r="H628" s="18">
        <f t="shared" si="381"/>
        <v>0</v>
      </c>
      <c r="I628" s="6">
        <f t="shared" si="381"/>
        <v>2.04</v>
      </c>
      <c r="J628" s="6">
        <f t="shared" si="382"/>
        <v>1</v>
      </c>
      <c r="K628" s="18">
        <f t="shared" si="383"/>
        <v>0</v>
      </c>
      <c r="L628" s="35">
        <v>1</v>
      </c>
      <c r="Q628" s="21">
        <v>0</v>
      </c>
      <c r="R628" s="21">
        <v>0</v>
      </c>
      <c r="S628" s="21">
        <v>0</v>
      </c>
      <c r="T628" s="38">
        <v>0</v>
      </c>
    </row>
    <row r="629" spans="1:20" x14ac:dyDescent="0.25">
      <c r="A629" s="17" t="s">
        <v>260</v>
      </c>
      <c r="B629" s="8" t="s">
        <v>40</v>
      </c>
      <c r="C629" s="8" t="s">
        <v>329</v>
      </c>
      <c r="E629" s="8" t="str">
        <f t="shared" si="376"/>
        <v>FiFi-generic</v>
      </c>
      <c r="F629" s="21">
        <f t="shared" ref="F629:G629" si="414">F497</f>
        <v>229185.51881171801</v>
      </c>
      <c r="G629" s="19">
        <f t="shared" si="414"/>
        <v>8.3136684020358853</v>
      </c>
      <c r="H629" s="18">
        <f t="shared" si="381"/>
        <v>0</v>
      </c>
      <c r="I629" s="6">
        <f t="shared" si="381"/>
        <v>2.04</v>
      </c>
      <c r="J629" s="6">
        <f t="shared" si="382"/>
        <v>1</v>
      </c>
      <c r="K629" s="18">
        <f t="shared" si="383"/>
        <v>0</v>
      </c>
      <c r="L629" s="35">
        <v>1</v>
      </c>
      <c r="Q629" s="21">
        <v>0</v>
      </c>
      <c r="R629" s="21">
        <v>0</v>
      </c>
      <c r="S629" s="21">
        <v>0</v>
      </c>
      <c r="T629" s="38">
        <v>0</v>
      </c>
    </row>
    <row r="630" spans="1:20" x14ac:dyDescent="0.25">
      <c r="A630" s="17" t="s">
        <v>261</v>
      </c>
      <c r="B630" s="8" t="s">
        <v>40</v>
      </c>
      <c r="C630" s="8" t="s">
        <v>329</v>
      </c>
      <c r="E630" s="8" t="str">
        <f t="shared" si="376"/>
        <v>FiFi-generic</v>
      </c>
      <c r="F630" s="21">
        <f t="shared" ref="F630:G630" si="415">F498</f>
        <v>214943.993567217</v>
      </c>
      <c r="G630" s="19">
        <f t="shared" si="415"/>
        <v>8.3132960896176691</v>
      </c>
      <c r="H630" s="18">
        <f t="shared" si="381"/>
        <v>0</v>
      </c>
      <c r="I630" s="6">
        <f t="shared" si="381"/>
        <v>2.04</v>
      </c>
      <c r="J630" s="6">
        <f t="shared" si="382"/>
        <v>1</v>
      </c>
      <c r="K630" s="18">
        <f t="shared" si="383"/>
        <v>0</v>
      </c>
      <c r="L630" s="35">
        <v>1</v>
      </c>
      <c r="Q630" s="21">
        <v>0</v>
      </c>
      <c r="R630" s="21">
        <v>0</v>
      </c>
      <c r="S630" s="21">
        <v>0</v>
      </c>
      <c r="T630" s="38">
        <v>0</v>
      </c>
    </row>
    <row r="631" spans="1:20" x14ac:dyDescent="0.25">
      <c r="A631" s="17" t="s">
        <v>278</v>
      </c>
      <c r="B631" s="8" t="s">
        <v>40</v>
      </c>
      <c r="C631" s="8" t="s">
        <v>329</v>
      </c>
      <c r="E631" s="8" t="str">
        <f t="shared" si="376"/>
        <v>FiFi-generic</v>
      </c>
      <c r="F631" s="21">
        <f t="shared" ref="F631:G631" si="416">F499</f>
        <v>205737.99774799301</v>
      </c>
      <c r="G631" s="19">
        <f t="shared" si="416"/>
        <v>8.078181260819024</v>
      </c>
      <c r="H631" s="18">
        <f t="shared" si="381"/>
        <v>0</v>
      </c>
      <c r="I631" s="6">
        <f t="shared" si="381"/>
        <v>2.04</v>
      </c>
      <c r="J631" s="6">
        <f t="shared" si="382"/>
        <v>1</v>
      </c>
      <c r="K631" s="18">
        <f t="shared" si="383"/>
        <v>0</v>
      </c>
      <c r="L631" s="35">
        <v>1</v>
      </c>
      <c r="Q631" s="21">
        <v>0</v>
      </c>
      <c r="R631" s="21">
        <v>0</v>
      </c>
      <c r="S631" s="21">
        <v>0</v>
      </c>
      <c r="T631" s="38">
        <v>0</v>
      </c>
    </row>
    <row r="632" spans="1:20" x14ac:dyDescent="0.25">
      <c r="A632" s="17" t="s">
        <v>279</v>
      </c>
      <c r="B632" s="8" t="s">
        <v>40</v>
      </c>
      <c r="C632" s="8" t="s">
        <v>329</v>
      </c>
      <c r="E632" s="8" t="str">
        <f t="shared" si="376"/>
        <v>FiFi-generic</v>
      </c>
      <c r="F632" s="21">
        <f t="shared" ref="F632:G632" si="417">F500</f>
        <v>436708.84697628801</v>
      </c>
      <c r="G632" s="19">
        <f t="shared" si="417"/>
        <v>6.0086222354126866</v>
      </c>
      <c r="H632" s="18">
        <f t="shared" si="381"/>
        <v>0</v>
      </c>
      <c r="I632" s="6">
        <f t="shared" si="381"/>
        <v>2.04</v>
      </c>
      <c r="J632" s="6">
        <f t="shared" si="382"/>
        <v>1</v>
      </c>
      <c r="K632" s="18">
        <f t="shared" si="383"/>
        <v>0</v>
      </c>
      <c r="L632" s="35">
        <v>1</v>
      </c>
      <c r="Q632" s="21">
        <v>0</v>
      </c>
      <c r="R632" s="21">
        <v>0</v>
      </c>
      <c r="S632" s="21">
        <v>0</v>
      </c>
      <c r="T632" s="38">
        <v>0</v>
      </c>
    </row>
    <row r="633" spans="1:20" x14ac:dyDescent="0.25">
      <c r="A633" s="17" t="s">
        <v>280</v>
      </c>
      <c r="B633" s="8" t="s">
        <v>40</v>
      </c>
      <c r="C633" s="8" t="s">
        <v>329</v>
      </c>
      <c r="E633" s="8" t="str">
        <f t="shared" si="376"/>
        <v>FiFi-generic</v>
      </c>
      <c r="F633" s="21">
        <f t="shared" ref="F633:G633" si="418">F501</f>
        <v>253284.44575174601</v>
      </c>
      <c r="G633" s="19">
        <f t="shared" si="418"/>
        <v>7.1299227048638949</v>
      </c>
      <c r="H633" s="18">
        <f t="shared" si="381"/>
        <v>0</v>
      </c>
      <c r="I633" s="6">
        <f t="shared" si="381"/>
        <v>2.04</v>
      </c>
      <c r="J633" s="6">
        <f t="shared" si="382"/>
        <v>1</v>
      </c>
      <c r="K633" s="18">
        <f t="shared" si="383"/>
        <v>0</v>
      </c>
      <c r="L633" s="35">
        <v>1</v>
      </c>
      <c r="Q633" s="21">
        <v>0</v>
      </c>
      <c r="R633" s="21">
        <v>0</v>
      </c>
      <c r="S633" s="21">
        <v>0</v>
      </c>
      <c r="T633" s="38">
        <v>0</v>
      </c>
    </row>
    <row r="634" spans="1:20" x14ac:dyDescent="0.25">
      <c r="A634" s="17" t="s">
        <v>281</v>
      </c>
      <c r="B634" s="8" t="s">
        <v>40</v>
      </c>
      <c r="C634" s="8" t="s">
        <v>329</v>
      </c>
      <c r="E634" s="8" t="str">
        <f t="shared" si="376"/>
        <v>FiFi-generic</v>
      </c>
      <c r="F634" s="21">
        <f t="shared" ref="F634:G634" si="419">F502</f>
        <v>201747.696799417</v>
      </c>
      <c r="G634" s="19">
        <f t="shared" si="419"/>
        <v>8.2743415496816937</v>
      </c>
      <c r="H634" s="18">
        <f t="shared" si="381"/>
        <v>0</v>
      </c>
      <c r="I634" s="6">
        <f t="shared" si="381"/>
        <v>2.04</v>
      </c>
      <c r="J634" s="6">
        <f t="shared" si="382"/>
        <v>1</v>
      </c>
      <c r="K634" s="18">
        <f t="shared" si="383"/>
        <v>0</v>
      </c>
      <c r="L634" s="35">
        <v>1</v>
      </c>
      <c r="Q634" s="21">
        <v>0</v>
      </c>
      <c r="R634" s="21">
        <v>0</v>
      </c>
      <c r="S634" s="21">
        <v>0</v>
      </c>
      <c r="T634" s="38">
        <v>0</v>
      </c>
    </row>
    <row r="635" spans="1:20" x14ac:dyDescent="0.25">
      <c r="A635" s="17" t="s">
        <v>282</v>
      </c>
      <c r="B635" s="8" t="s">
        <v>40</v>
      </c>
      <c r="C635" s="8" t="s">
        <v>329</v>
      </c>
      <c r="E635" s="8" t="str">
        <f t="shared" si="376"/>
        <v>FiFi-generic</v>
      </c>
      <c r="F635" s="21">
        <f t="shared" ref="F635:G635" si="420">F503</f>
        <v>320149.29401431349</v>
      </c>
      <c r="G635" s="19">
        <f t="shared" si="420"/>
        <v>6.8001837755390948</v>
      </c>
      <c r="H635" s="18">
        <f t="shared" si="381"/>
        <v>0</v>
      </c>
      <c r="I635" s="6">
        <f t="shared" si="381"/>
        <v>2.04</v>
      </c>
      <c r="J635" s="6">
        <f t="shared" si="382"/>
        <v>1</v>
      </c>
      <c r="K635" s="18">
        <f t="shared" si="383"/>
        <v>0</v>
      </c>
      <c r="L635" s="35">
        <v>1</v>
      </c>
      <c r="Q635" s="21">
        <v>0</v>
      </c>
      <c r="R635" s="21">
        <v>0</v>
      </c>
      <c r="S635" s="21">
        <v>0</v>
      </c>
      <c r="T635" s="38">
        <v>0</v>
      </c>
    </row>
    <row r="636" spans="1:20" x14ac:dyDescent="0.25">
      <c r="A636" s="17" t="s">
        <v>283</v>
      </c>
      <c r="B636" s="8" t="s">
        <v>40</v>
      </c>
      <c r="C636" s="8" t="s">
        <v>329</v>
      </c>
      <c r="E636" s="8" t="str">
        <f t="shared" si="376"/>
        <v>FiFi-generic</v>
      </c>
      <c r="F636" s="21">
        <f t="shared" ref="F636:G636" si="421">F504</f>
        <v>391341.29065537348</v>
      </c>
      <c r="G636" s="19">
        <f t="shared" si="421"/>
        <v>6.2266027992457467</v>
      </c>
      <c r="H636" s="18">
        <f t="shared" si="381"/>
        <v>0</v>
      </c>
      <c r="I636" s="6">
        <f t="shared" si="381"/>
        <v>2.04</v>
      </c>
      <c r="J636" s="6">
        <f t="shared" si="382"/>
        <v>1</v>
      </c>
      <c r="K636" s="18">
        <f t="shared" si="383"/>
        <v>0</v>
      </c>
      <c r="L636" s="35">
        <v>1</v>
      </c>
      <c r="Q636" s="21">
        <v>0</v>
      </c>
      <c r="R636" s="21">
        <v>0</v>
      </c>
      <c r="S636" s="21">
        <v>0</v>
      </c>
      <c r="T636" s="38">
        <v>0</v>
      </c>
    </row>
    <row r="637" spans="1:20" x14ac:dyDescent="0.25">
      <c r="A637" s="17" t="s">
        <v>284</v>
      </c>
      <c r="B637" s="8" t="s">
        <v>40</v>
      </c>
      <c r="C637" s="8" t="s">
        <v>329</v>
      </c>
      <c r="E637" s="8" t="str">
        <f t="shared" si="376"/>
        <v>FiFi-generic</v>
      </c>
      <c r="F637" s="21">
        <f t="shared" ref="F637:G637" si="422">F505</f>
        <v>230648.18602876749</v>
      </c>
      <c r="G637" s="19">
        <f t="shared" si="422"/>
        <v>7.6727442277060725</v>
      </c>
      <c r="H637" s="18">
        <f t="shared" si="381"/>
        <v>0</v>
      </c>
      <c r="I637" s="6">
        <f t="shared" si="381"/>
        <v>2.04</v>
      </c>
      <c r="J637" s="6">
        <f t="shared" si="382"/>
        <v>1</v>
      </c>
      <c r="K637" s="18">
        <f t="shared" si="383"/>
        <v>0</v>
      </c>
      <c r="L637" s="35">
        <v>1</v>
      </c>
      <c r="Q637" s="21">
        <v>0</v>
      </c>
      <c r="R637" s="21">
        <v>0</v>
      </c>
      <c r="S637" s="21">
        <v>0</v>
      </c>
      <c r="T637" s="38">
        <v>0</v>
      </c>
    </row>
    <row r="638" spans="1:20" x14ac:dyDescent="0.25">
      <c r="A638" s="17" t="s">
        <v>285</v>
      </c>
      <c r="B638" s="8" t="s">
        <v>40</v>
      </c>
      <c r="C638" s="8" t="s">
        <v>329</v>
      </c>
      <c r="E638" s="8" t="str">
        <f t="shared" si="376"/>
        <v>FiFi-generic</v>
      </c>
      <c r="F638" s="21">
        <f t="shared" ref="F638:G638" si="423">F506</f>
        <v>255011.21194764899</v>
      </c>
      <c r="G638" s="19">
        <f t="shared" si="423"/>
        <v>7.3396787033818205</v>
      </c>
      <c r="H638" s="18">
        <f t="shared" si="381"/>
        <v>0</v>
      </c>
      <c r="I638" s="6">
        <f t="shared" si="381"/>
        <v>2.04</v>
      </c>
      <c r="J638" s="6">
        <f t="shared" si="382"/>
        <v>1</v>
      </c>
      <c r="K638" s="18">
        <f t="shared" si="383"/>
        <v>0</v>
      </c>
      <c r="L638" s="35">
        <v>1</v>
      </c>
      <c r="Q638" s="21">
        <v>0</v>
      </c>
      <c r="R638" s="21">
        <v>0</v>
      </c>
      <c r="S638" s="21">
        <v>0</v>
      </c>
      <c r="T638" s="38">
        <v>0</v>
      </c>
    </row>
    <row r="639" spans="1:20" x14ac:dyDescent="0.25">
      <c r="A639" s="17" t="s">
        <v>286</v>
      </c>
      <c r="B639" s="8" t="s">
        <v>40</v>
      </c>
      <c r="C639" s="8" t="s">
        <v>329</v>
      </c>
      <c r="E639" s="8" t="str">
        <f t="shared" si="376"/>
        <v>FiFi-generic</v>
      </c>
      <c r="F639" s="21">
        <f t="shared" ref="F639:G639" si="424">F507</f>
        <v>290283.21400129853</v>
      </c>
      <c r="G639" s="19">
        <f t="shared" si="424"/>
        <v>6.8519846037487664</v>
      </c>
      <c r="H639" s="18">
        <f t="shared" si="381"/>
        <v>0</v>
      </c>
      <c r="I639" s="6">
        <f t="shared" si="381"/>
        <v>2.04</v>
      </c>
      <c r="J639" s="6">
        <f t="shared" si="382"/>
        <v>1</v>
      </c>
      <c r="K639" s="18">
        <f t="shared" si="383"/>
        <v>0</v>
      </c>
      <c r="L639" s="35">
        <v>1</v>
      </c>
      <c r="Q639" s="21">
        <v>0</v>
      </c>
      <c r="R639" s="21">
        <v>0</v>
      </c>
      <c r="S639" s="21">
        <v>0</v>
      </c>
      <c r="T639" s="38">
        <v>0</v>
      </c>
    </row>
    <row r="640" spans="1:20" x14ac:dyDescent="0.25">
      <c r="A640" s="17" t="s">
        <v>287</v>
      </c>
      <c r="B640" s="8" t="s">
        <v>40</v>
      </c>
      <c r="C640" s="8" t="s">
        <v>329</v>
      </c>
      <c r="E640" s="8" t="str">
        <f t="shared" si="376"/>
        <v>FiFi-generic</v>
      </c>
      <c r="F640" s="21">
        <f t="shared" ref="F640:G640" si="425">F508</f>
        <v>329127.09109349351</v>
      </c>
      <c r="G640" s="19">
        <f t="shared" si="425"/>
        <v>6.6607284125131931</v>
      </c>
      <c r="H640" s="18">
        <f t="shared" si="381"/>
        <v>0</v>
      </c>
      <c r="I640" s="6">
        <f t="shared" si="381"/>
        <v>2.04</v>
      </c>
      <c r="J640" s="6">
        <f t="shared" si="382"/>
        <v>1</v>
      </c>
      <c r="K640" s="18">
        <f t="shared" si="383"/>
        <v>0</v>
      </c>
      <c r="L640" s="35">
        <v>1</v>
      </c>
      <c r="Q640" s="21">
        <v>0</v>
      </c>
      <c r="R640" s="21">
        <v>0</v>
      </c>
      <c r="S640" s="21">
        <v>0</v>
      </c>
      <c r="T640" s="38">
        <v>0</v>
      </c>
    </row>
    <row r="641" spans="1:20" x14ac:dyDescent="0.25">
      <c r="A641" s="17" t="s">
        <v>288</v>
      </c>
      <c r="B641" s="8" t="s">
        <v>40</v>
      </c>
      <c r="C641" s="8" t="s">
        <v>329</v>
      </c>
      <c r="E641" s="8" t="str">
        <f t="shared" si="376"/>
        <v>FiFi-generic</v>
      </c>
      <c r="F641" s="21">
        <f t="shared" ref="F641:G641" si="426">F509</f>
        <v>290379.33513653348</v>
      </c>
      <c r="G641" s="19">
        <f t="shared" si="426"/>
        <v>6.8891115045051432</v>
      </c>
      <c r="H641" s="18">
        <f t="shared" si="381"/>
        <v>0</v>
      </c>
      <c r="I641" s="6">
        <f t="shared" si="381"/>
        <v>2.04</v>
      </c>
      <c r="J641" s="6">
        <f t="shared" si="382"/>
        <v>1</v>
      </c>
      <c r="K641" s="18">
        <f t="shared" si="383"/>
        <v>0</v>
      </c>
      <c r="L641" s="35">
        <v>1</v>
      </c>
      <c r="Q641" s="21">
        <v>0</v>
      </c>
      <c r="R641" s="21">
        <v>0</v>
      </c>
      <c r="S641" s="21">
        <v>0</v>
      </c>
      <c r="T641" s="38">
        <v>0</v>
      </c>
    </row>
    <row r="642" spans="1:20" x14ac:dyDescent="0.25">
      <c r="A642" s="17" t="s">
        <v>289</v>
      </c>
      <c r="B642" s="8" t="s">
        <v>40</v>
      </c>
      <c r="C642" s="8" t="s">
        <v>329</v>
      </c>
      <c r="E642" s="8" t="str">
        <f t="shared" si="376"/>
        <v>FiFi-generic</v>
      </c>
      <c r="F642" s="21">
        <f t="shared" ref="F642:G642" si="427">F510</f>
        <v>328074.70488976047</v>
      </c>
      <c r="G642" s="19">
        <f t="shared" si="427"/>
        <v>6.6769335668378105</v>
      </c>
      <c r="H642" s="18">
        <f t="shared" si="381"/>
        <v>0</v>
      </c>
      <c r="I642" s="6">
        <f t="shared" si="381"/>
        <v>2.04</v>
      </c>
      <c r="J642" s="6">
        <f t="shared" si="382"/>
        <v>1</v>
      </c>
      <c r="K642" s="18">
        <f t="shared" si="383"/>
        <v>0</v>
      </c>
      <c r="L642" s="35">
        <v>1</v>
      </c>
      <c r="Q642" s="21">
        <v>0</v>
      </c>
      <c r="R642" s="21">
        <v>0</v>
      </c>
      <c r="S642" s="21">
        <v>0</v>
      </c>
      <c r="T642" s="38">
        <v>0</v>
      </c>
    </row>
    <row r="643" spans="1:20" x14ac:dyDescent="0.25">
      <c r="A643" s="17" t="s">
        <v>290</v>
      </c>
      <c r="B643" s="8" t="s">
        <v>40</v>
      </c>
      <c r="C643" s="8" t="s">
        <v>329</v>
      </c>
      <c r="E643" s="8" t="str">
        <f t="shared" si="376"/>
        <v>FiFi-generic</v>
      </c>
      <c r="F643" s="21">
        <f t="shared" ref="F643:G643" si="428">F511</f>
        <v>287583.00118987449</v>
      </c>
      <c r="G643" s="19">
        <f t="shared" si="428"/>
        <v>7.111582871611037</v>
      </c>
      <c r="H643" s="18">
        <f t="shared" si="381"/>
        <v>0</v>
      </c>
      <c r="I643" s="6">
        <f t="shared" si="381"/>
        <v>2.04</v>
      </c>
      <c r="J643" s="6">
        <f t="shared" si="382"/>
        <v>1</v>
      </c>
      <c r="K643" s="18">
        <f t="shared" si="383"/>
        <v>0</v>
      </c>
      <c r="L643" s="35">
        <v>1</v>
      </c>
      <c r="Q643" s="21">
        <v>0</v>
      </c>
      <c r="R643" s="21">
        <v>0</v>
      </c>
      <c r="S643" s="21">
        <v>0</v>
      </c>
      <c r="T643" s="38">
        <v>0</v>
      </c>
    </row>
    <row r="644" spans="1:20" x14ac:dyDescent="0.25">
      <c r="A644" s="17" t="s">
        <v>291</v>
      </c>
      <c r="B644" s="8" t="s">
        <v>40</v>
      </c>
      <c r="C644" s="8" t="s">
        <v>329</v>
      </c>
      <c r="E644" s="8" t="str">
        <f t="shared" si="376"/>
        <v>FiFi-generic</v>
      </c>
      <c r="F644" s="21">
        <f t="shared" ref="F644:G644" si="429">F512</f>
        <v>348609.08602096396</v>
      </c>
      <c r="G644" s="19">
        <f t="shared" si="429"/>
        <v>6.5637372420193243</v>
      </c>
      <c r="H644" s="18">
        <f t="shared" si="381"/>
        <v>0</v>
      </c>
      <c r="I644" s="6">
        <f t="shared" si="381"/>
        <v>2.04</v>
      </c>
      <c r="J644" s="6">
        <f t="shared" si="382"/>
        <v>1</v>
      </c>
      <c r="K644" s="18">
        <f t="shared" si="383"/>
        <v>0</v>
      </c>
      <c r="L644" s="35">
        <v>1</v>
      </c>
      <c r="Q644" s="21">
        <v>0</v>
      </c>
      <c r="R644" s="21">
        <v>0</v>
      </c>
      <c r="S644" s="21">
        <v>0</v>
      </c>
      <c r="T644" s="38">
        <v>0</v>
      </c>
    </row>
    <row r="645" spans="1:20" x14ac:dyDescent="0.25">
      <c r="A645" s="17" t="s">
        <v>292</v>
      </c>
      <c r="B645" s="8" t="s">
        <v>40</v>
      </c>
      <c r="C645" s="8" t="s">
        <v>329</v>
      </c>
      <c r="E645" s="8" t="str">
        <f t="shared" si="376"/>
        <v>FiFi-generic</v>
      </c>
      <c r="F645" s="21">
        <f t="shared" ref="F645:G645" si="430">F513</f>
        <v>241297.1653229885</v>
      </c>
      <c r="G645" s="19">
        <f t="shared" si="430"/>
        <v>7.6437660299865655</v>
      </c>
      <c r="H645" s="18">
        <f t="shared" si="381"/>
        <v>0</v>
      </c>
      <c r="I645" s="6">
        <f t="shared" si="381"/>
        <v>2.04</v>
      </c>
      <c r="J645" s="6">
        <f t="shared" si="382"/>
        <v>1</v>
      </c>
      <c r="K645" s="18">
        <f t="shared" si="383"/>
        <v>0</v>
      </c>
      <c r="L645" s="35">
        <v>1</v>
      </c>
      <c r="Q645" s="21">
        <v>0</v>
      </c>
      <c r="R645" s="21">
        <v>0</v>
      </c>
      <c r="S645" s="21">
        <v>0</v>
      </c>
      <c r="T645" s="38">
        <v>0</v>
      </c>
    </row>
    <row r="646" spans="1:20" x14ac:dyDescent="0.25">
      <c r="A646" s="17" t="s">
        <v>293</v>
      </c>
      <c r="B646" s="8" t="s">
        <v>40</v>
      </c>
      <c r="C646" s="8" t="s">
        <v>329</v>
      </c>
      <c r="E646" s="8" t="str">
        <f t="shared" si="376"/>
        <v>FiFi-generic</v>
      </c>
      <c r="F646" s="21">
        <f t="shared" ref="F646:G646" si="431">F514</f>
        <v>285302.18935091398</v>
      </c>
      <c r="G646" s="19">
        <f t="shared" si="431"/>
        <v>7.1103422436825836</v>
      </c>
      <c r="H646" s="18">
        <f t="shared" si="381"/>
        <v>0</v>
      </c>
      <c r="I646" s="6">
        <f t="shared" si="381"/>
        <v>2.04</v>
      </c>
      <c r="J646" s="6">
        <f t="shared" si="382"/>
        <v>1</v>
      </c>
      <c r="K646" s="18">
        <f t="shared" si="383"/>
        <v>0</v>
      </c>
      <c r="L646" s="35">
        <v>1</v>
      </c>
      <c r="Q646" s="21">
        <v>0</v>
      </c>
      <c r="R646" s="21">
        <v>0</v>
      </c>
      <c r="S646" s="21">
        <v>0</v>
      </c>
      <c r="T646" s="38">
        <v>0</v>
      </c>
    </row>
    <row r="647" spans="1:20" x14ac:dyDescent="0.25">
      <c r="A647" s="17" t="s">
        <v>294</v>
      </c>
      <c r="B647" s="8" t="s">
        <v>40</v>
      </c>
      <c r="C647" s="8" t="s">
        <v>329</v>
      </c>
      <c r="E647" s="8" t="str">
        <f t="shared" si="376"/>
        <v>FiFi-generic</v>
      </c>
      <c r="F647" s="21">
        <f t="shared" ref="F647:G647" si="432">F515</f>
        <v>415829.06386048801</v>
      </c>
      <c r="G647" s="19">
        <f t="shared" si="432"/>
        <v>6.129014958880469</v>
      </c>
      <c r="H647" s="18">
        <f t="shared" si="381"/>
        <v>0</v>
      </c>
      <c r="I647" s="6">
        <f t="shared" si="381"/>
        <v>2.04</v>
      </c>
      <c r="J647" s="6">
        <f t="shared" si="382"/>
        <v>1</v>
      </c>
      <c r="K647" s="18">
        <f t="shared" si="383"/>
        <v>0</v>
      </c>
      <c r="L647" s="35">
        <v>1</v>
      </c>
      <c r="Q647" s="21">
        <v>0</v>
      </c>
      <c r="R647" s="21">
        <v>0</v>
      </c>
      <c r="S647" s="21">
        <v>0</v>
      </c>
      <c r="T647" s="38">
        <v>0</v>
      </c>
    </row>
    <row r="648" spans="1:20" x14ac:dyDescent="0.25">
      <c r="A648" s="17" t="s">
        <v>295</v>
      </c>
      <c r="B648" s="8" t="s">
        <v>40</v>
      </c>
      <c r="C648" s="8" t="s">
        <v>329</v>
      </c>
      <c r="E648" s="8" t="str">
        <f t="shared" si="376"/>
        <v>FiFi-generic</v>
      </c>
      <c r="F648" s="21">
        <f t="shared" ref="F648:G648" si="433">F516</f>
        <v>393432.46859552251</v>
      </c>
      <c r="G648" s="19">
        <f t="shared" si="433"/>
        <v>6.2941960634324765</v>
      </c>
      <c r="H648" s="18">
        <f t="shared" si="381"/>
        <v>0</v>
      </c>
      <c r="I648" s="6">
        <f t="shared" si="381"/>
        <v>2.04</v>
      </c>
      <c r="J648" s="6">
        <f t="shared" si="382"/>
        <v>1</v>
      </c>
      <c r="K648" s="18">
        <f t="shared" si="383"/>
        <v>0</v>
      </c>
      <c r="L648" s="35">
        <v>1</v>
      </c>
      <c r="Q648" s="21">
        <v>0</v>
      </c>
      <c r="R648" s="21">
        <v>0</v>
      </c>
      <c r="S648" s="21">
        <v>0</v>
      </c>
      <c r="T648" s="38">
        <v>0</v>
      </c>
    </row>
    <row r="649" spans="1:20" x14ac:dyDescent="0.25">
      <c r="A649" s="17" t="s">
        <v>296</v>
      </c>
      <c r="B649" s="8" t="s">
        <v>40</v>
      </c>
      <c r="C649" s="8" t="s">
        <v>329</v>
      </c>
      <c r="E649" s="8" t="str">
        <f t="shared" si="376"/>
        <v>FiFi-generic</v>
      </c>
      <c r="F649" s="21">
        <f t="shared" ref="F649:G649" si="434">F517</f>
        <v>228081.015200244</v>
      </c>
      <c r="G649" s="19">
        <f t="shared" si="434"/>
        <v>7.9971814637423746</v>
      </c>
      <c r="H649" s="18">
        <f t="shared" si="381"/>
        <v>0</v>
      </c>
      <c r="I649" s="6">
        <f t="shared" si="381"/>
        <v>2.04</v>
      </c>
      <c r="J649" s="6">
        <f t="shared" si="382"/>
        <v>1</v>
      </c>
      <c r="K649" s="18">
        <f t="shared" si="383"/>
        <v>0</v>
      </c>
      <c r="L649" s="35">
        <v>1</v>
      </c>
      <c r="Q649" s="21">
        <v>0</v>
      </c>
      <c r="R649" s="21">
        <v>0</v>
      </c>
      <c r="S649" s="21">
        <v>0</v>
      </c>
      <c r="T649" s="38">
        <v>0</v>
      </c>
    </row>
    <row r="650" spans="1:20" x14ac:dyDescent="0.25">
      <c r="A650" s="17" t="s">
        <v>297</v>
      </c>
      <c r="B650" s="8" t="s">
        <v>40</v>
      </c>
      <c r="C650" s="8" t="s">
        <v>329</v>
      </c>
      <c r="E650" s="8" t="str">
        <f t="shared" si="376"/>
        <v>FiFi-generic</v>
      </c>
      <c r="F650" s="21">
        <f t="shared" ref="F650:G650" si="435">F518</f>
        <v>317634.99002545653</v>
      </c>
      <c r="G650" s="19">
        <f t="shared" si="435"/>
        <v>6.7548152855074779</v>
      </c>
      <c r="H650" s="18">
        <f t="shared" si="381"/>
        <v>0</v>
      </c>
      <c r="I650" s="6">
        <f t="shared" si="381"/>
        <v>2.04</v>
      </c>
      <c r="J650" s="6">
        <f t="shared" si="382"/>
        <v>1</v>
      </c>
      <c r="K650" s="18">
        <f t="shared" si="383"/>
        <v>0</v>
      </c>
      <c r="L650" s="35">
        <v>1</v>
      </c>
      <c r="Q650" s="21">
        <v>0</v>
      </c>
      <c r="R650" s="21">
        <v>0</v>
      </c>
      <c r="S650" s="21">
        <v>0</v>
      </c>
      <c r="T650" s="38">
        <v>0</v>
      </c>
    </row>
    <row r="651" spans="1:20" x14ac:dyDescent="0.25">
      <c r="A651" s="17" t="s">
        <v>298</v>
      </c>
      <c r="B651" s="8" t="s">
        <v>40</v>
      </c>
      <c r="C651" s="8" t="s">
        <v>329</v>
      </c>
      <c r="E651" s="8" t="str">
        <f t="shared" si="376"/>
        <v>FiFi-generic</v>
      </c>
      <c r="F651" s="21">
        <f t="shared" ref="F651:G651" si="436">F519</f>
        <v>322486.62248072354</v>
      </c>
      <c r="G651" s="19">
        <f t="shared" si="436"/>
        <v>6.9739033911176911</v>
      </c>
      <c r="H651" s="18">
        <f t="shared" si="381"/>
        <v>0</v>
      </c>
      <c r="I651" s="6">
        <f t="shared" si="381"/>
        <v>2.04</v>
      </c>
      <c r="J651" s="6">
        <f t="shared" si="382"/>
        <v>1</v>
      </c>
      <c r="K651" s="18">
        <f t="shared" si="383"/>
        <v>0</v>
      </c>
      <c r="L651" s="35">
        <v>1</v>
      </c>
      <c r="Q651" s="21">
        <v>0</v>
      </c>
      <c r="R651" s="21">
        <v>0</v>
      </c>
      <c r="S651" s="21">
        <v>0</v>
      </c>
      <c r="T651" s="38">
        <v>0</v>
      </c>
    </row>
    <row r="652" spans="1:20" x14ac:dyDescent="0.25">
      <c r="A652" s="17" t="s">
        <v>299</v>
      </c>
      <c r="B652" s="8" t="s">
        <v>40</v>
      </c>
      <c r="C652" s="8" t="s">
        <v>329</v>
      </c>
      <c r="E652" s="8" t="str">
        <f t="shared" si="376"/>
        <v>FiFi-generic</v>
      </c>
      <c r="F652" s="21">
        <f t="shared" ref="F652:G652" si="437">F520</f>
        <v>401386.27962260752</v>
      </c>
      <c r="G652" s="19">
        <f t="shared" si="437"/>
        <v>6.2238891290728731</v>
      </c>
      <c r="H652" s="18">
        <f t="shared" si="381"/>
        <v>0</v>
      </c>
      <c r="I652" s="6">
        <f t="shared" si="381"/>
        <v>2.04</v>
      </c>
      <c r="J652" s="6">
        <f t="shared" si="382"/>
        <v>1</v>
      </c>
      <c r="K652" s="18">
        <f t="shared" si="383"/>
        <v>0</v>
      </c>
      <c r="L652" s="35">
        <v>1</v>
      </c>
      <c r="Q652" s="21">
        <v>0</v>
      </c>
      <c r="R652" s="21">
        <v>0</v>
      </c>
      <c r="S652" s="21">
        <v>0</v>
      </c>
      <c r="T652" s="38">
        <v>0</v>
      </c>
    </row>
    <row r="653" spans="1:20" x14ac:dyDescent="0.25">
      <c r="A653" s="17" t="s">
        <v>300</v>
      </c>
      <c r="B653" s="8" t="s">
        <v>40</v>
      </c>
      <c r="C653" s="8" t="s">
        <v>329</v>
      </c>
      <c r="E653" s="8" t="str">
        <f t="shared" si="376"/>
        <v>FiFi-generic</v>
      </c>
      <c r="F653" s="21">
        <f t="shared" ref="F653:G653" si="438">F521</f>
        <v>309588.89609523199</v>
      </c>
      <c r="G653" s="19">
        <f t="shared" si="438"/>
        <v>6.9990429098927924</v>
      </c>
      <c r="H653" s="18">
        <f t="shared" si="381"/>
        <v>0</v>
      </c>
      <c r="I653" s="6">
        <f t="shared" si="381"/>
        <v>2.04</v>
      </c>
      <c r="J653" s="6">
        <f t="shared" si="382"/>
        <v>1</v>
      </c>
      <c r="K653" s="18">
        <f t="shared" si="383"/>
        <v>0</v>
      </c>
      <c r="L653" s="35">
        <v>1</v>
      </c>
      <c r="Q653" s="21">
        <v>0</v>
      </c>
      <c r="R653" s="21">
        <v>0</v>
      </c>
      <c r="S653" s="21">
        <v>0</v>
      </c>
      <c r="T653" s="38">
        <v>0</v>
      </c>
    </row>
    <row r="654" spans="1:20" x14ac:dyDescent="0.25">
      <c r="A654" s="17" t="s">
        <v>301</v>
      </c>
      <c r="B654" s="8" t="s">
        <v>40</v>
      </c>
      <c r="C654" s="8" t="s">
        <v>329</v>
      </c>
      <c r="E654" s="8" t="str">
        <f t="shared" si="376"/>
        <v>FiFi-generic</v>
      </c>
      <c r="F654" s="21">
        <f t="shared" ref="F654:G654" si="439">F522</f>
        <v>309968.77520157403</v>
      </c>
      <c r="G654" s="19">
        <f t="shared" si="439"/>
        <v>6.9767010399881384</v>
      </c>
      <c r="H654" s="18">
        <f t="shared" si="381"/>
        <v>0</v>
      </c>
      <c r="I654" s="6">
        <f t="shared" si="381"/>
        <v>2.04</v>
      </c>
      <c r="J654" s="6">
        <f t="shared" si="382"/>
        <v>1</v>
      </c>
      <c r="K654" s="18">
        <f t="shared" si="383"/>
        <v>0</v>
      </c>
      <c r="L654" s="35">
        <v>1</v>
      </c>
      <c r="Q654" s="21">
        <v>0</v>
      </c>
      <c r="R654" s="21">
        <v>0</v>
      </c>
      <c r="S654" s="21">
        <v>0</v>
      </c>
      <c r="T654" s="38">
        <v>0</v>
      </c>
    </row>
    <row r="655" spans="1:20" x14ac:dyDescent="0.25">
      <c r="A655" s="17" t="s">
        <v>272</v>
      </c>
      <c r="B655" s="8" t="s">
        <v>40</v>
      </c>
      <c r="C655" s="8" t="s">
        <v>329</v>
      </c>
      <c r="E655" s="8" t="str">
        <f t="shared" si="376"/>
        <v>FiFi-generic</v>
      </c>
      <c r="F655" s="21">
        <f t="shared" ref="F655:G655" si="440">F523</f>
        <v>454180.53004536044</v>
      </c>
      <c r="G655" s="19">
        <f t="shared" si="440"/>
        <v>6.0080329106190753</v>
      </c>
      <c r="H655" s="18">
        <f t="shared" si="381"/>
        <v>0</v>
      </c>
      <c r="I655" s="6">
        <f t="shared" si="381"/>
        <v>2.04</v>
      </c>
      <c r="J655" s="6">
        <f t="shared" si="382"/>
        <v>1</v>
      </c>
      <c r="K655" s="18">
        <f t="shared" si="383"/>
        <v>0</v>
      </c>
      <c r="L655" s="35">
        <v>1</v>
      </c>
      <c r="Q655" s="21">
        <v>0</v>
      </c>
      <c r="R655" s="21">
        <v>0</v>
      </c>
      <c r="S655" s="21">
        <v>0</v>
      </c>
      <c r="T655" s="38">
        <v>0</v>
      </c>
    </row>
    <row r="656" spans="1:20" x14ac:dyDescent="0.25">
      <c r="A656" s="17" t="s">
        <v>273</v>
      </c>
      <c r="B656" s="8" t="s">
        <v>40</v>
      </c>
      <c r="C656" s="8" t="s">
        <v>329</v>
      </c>
      <c r="E656" s="8" t="str">
        <f t="shared" si="376"/>
        <v>FiFi-generic</v>
      </c>
      <c r="F656" s="21">
        <f t="shared" ref="F656:G656" si="441">F524</f>
        <v>455011.73547455797</v>
      </c>
      <c r="G656" s="19">
        <f t="shared" si="441"/>
        <v>6.0449284141776669</v>
      </c>
      <c r="H656" s="18">
        <f t="shared" si="381"/>
        <v>0</v>
      </c>
      <c r="I656" s="6">
        <f t="shared" si="381"/>
        <v>2.04</v>
      </c>
      <c r="J656" s="6">
        <f t="shared" si="382"/>
        <v>1</v>
      </c>
      <c r="K656" s="18">
        <f t="shared" si="383"/>
        <v>0</v>
      </c>
      <c r="L656" s="35">
        <v>1</v>
      </c>
      <c r="Q656" s="21">
        <v>0</v>
      </c>
      <c r="R656" s="21">
        <v>0</v>
      </c>
      <c r="S656" s="21">
        <v>0</v>
      </c>
      <c r="T656" s="38">
        <v>0</v>
      </c>
    </row>
    <row r="657" spans="1:20" x14ac:dyDescent="0.25">
      <c r="A657" s="17" t="s">
        <v>274</v>
      </c>
      <c r="B657" s="8" t="s">
        <v>40</v>
      </c>
      <c r="C657" s="8" t="s">
        <v>329</v>
      </c>
      <c r="E657" s="8" t="str">
        <f t="shared" si="376"/>
        <v>FiFi-generic</v>
      </c>
      <c r="F657" s="21">
        <f t="shared" ref="F657:G657" si="442">F525</f>
        <v>290055.894256228</v>
      </c>
      <c r="G657" s="19">
        <f t="shared" si="442"/>
        <v>7.3475859223576458</v>
      </c>
      <c r="H657" s="18">
        <f t="shared" si="381"/>
        <v>0</v>
      </c>
      <c r="I657" s="6">
        <f t="shared" si="381"/>
        <v>2.04</v>
      </c>
      <c r="J657" s="6">
        <f t="shared" si="382"/>
        <v>1</v>
      </c>
      <c r="K657" s="18">
        <f t="shared" si="383"/>
        <v>0</v>
      </c>
      <c r="L657" s="35">
        <v>1</v>
      </c>
      <c r="Q657" s="21">
        <v>0</v>
      </c>
      <c r="R657" s="21">
        <v>0</v>
      </c>
      <c r="S657" s="21">
        <v>0</v>
      </c>
      <c r="T657" s="38">
        <v>0</v>
      </c>
    </row>
    <row r="658" spans="1:20" x14ac:dyDescent="0.25">
      <c r="A658" s="17" t="s">
        <v>275</v>
      </c>
      <c r="B658" s="8" t="s">
        <v>40</v>
      </c>
      <c r="C658" s="8" t="s">
        <v>329</v>
      </c>
      <c r="E658" s="8" t="str">
        <f t="shared" si="376"/>
        <v>FiFi-generic</v>
      </c>
      <c r="F658" s="21">
        <f t="shared" ref="F658:G658" si="443">F526</f>
        <v>348451.97318493499</v>
      </c>
      <c r="G658" s="19">
        <f t="shared" si="443"/>
        <v>6.6816214516324974</v>
      </c>
      <c r="H658" s="18">
        <f t="shared" si="381"/>
        <v>0</v>
      </c>
      <c r="I658" s="6">
        <f t="shared" si="381"/>
        <v>2.04</v>
      </c>
      <c r="J658" s="6">
        <f t="shared" si="382"/>
        <v>1</v>
      </c>
      <c r="K658" s="18">
        <f t="shared" si="383"/>
        <v>0</v>
      </c>
      <c r="L658" s="35">
        <v>1</v>
      </c>
      <c r="Q658" s="21">
        <v>0</v>
      </c>
      <c r="R658" s="21">
        <v>0</v>
      </c>
      <c r="S658" s="21">
        <v>0</v>
      </c>
      <c r="T658" s="38">
        <v>0</v>
      </c>
    </row>
    <row r="659" spans="1:20" x14ac:dyDescent="0.25">
      <c r="A659" s="17" t="s">
        <v>276</v>
      </c>
      <c r="B659" s="8" t="s">
        <v>40</v>
      </c>
      <c r="C659" s="8" t="s">
        <v>329</v>
      </c>
      <c r="E659" s="8" t="str">
        <f t="shared" si="376"/>
        <v>FiFi-generic</v>
      </c>
      <c r="F659" s="21">
        <f t="shared" ref="F659:G659" si="444">F527</f>
        <v>427408.08445701201</v>
      </c>
      <c r="G659" s="19">
        <f t="shared" si="444"/>
        <v>6.1680815445545676</v>
      </c>
      <c r="H659" s="18">
        <f t="shared" si="381"/>
        <v>0</v>
      </c>
      <c r="I659" s="6">
        <f t="shared" si="381"/>
        <v>2.04</v>
      </c>
      <c r="J659" s="6">
        <f t="shared" si="382"/>
        <v>1</v>
      </c>
      <c r="K659" s="18">
        <f t="shared" si="383"/>
        <v>0</v>
      </c>
      <c r="L659" s="35">
        <v>1</v>
      </c>
      <c r="Q659" s="21">
        <v>0</v>
      </c>
      <c r="R659" s="21">
        <v>0</v>
      </c>
      <c r="S659" s="21">
        <v>0</v>
      </c>
      <c r="T659" s="38">
        <v>0</v>
      </c>
    </row>
    <row r="660" spans="1:20" x14ac:dyDescent="0.25">
      <c r="A660" s="17" t="s">
        <v>277</v>
      </c>
      <c r="B660" s="8" t="s">
        <v>40</v>
      </c>
      <c r="C660" s="8" t="s">
        <v>329</v>
      </c>
      <c r="E660" s="8" t="str">
        <f t="shared" si="376"/>
        <v>FiFi-generic</v>
      </c>
      <c r="F660" s="21">
        <f t="shared" ref="F660:G660" si="445">F528</f>
        <v>330189.49929959601</v>
      </c>
      <c r="G660" s="19">
        <f t="shared" si="445"/>
        <v>6.4579352380155601</v>
      </c>
      <c r="H660" s="18">
        <f t="shared" si="381"/>
        <v>0</v>
      </c>
      <c r="I660" s="6">
        <f t="shared" si="381"/>
        <v>2.04</v>
      </c>
      <c r="J660" s="6">
        <f t="shared" si="382"/>
        <v>1</v>
      </c>
      <c r="K660" s="18">
        <f t="shared" si="383"/>
        <v>0</v>
      </c>
      <c r="L660" s="35">
        <v>1</v>
      </c>
      <c r="Q660" s="21">
        <v>0</v>
      </c>
      <c r="R660" s="21">
        <v>0</v>
      </c>
      <c r="S660" s="21">
        <v>0</v>
      </c>
      <c r="T660" s="38">
        <v>0</v>
      </c>
    </row>
    <row r="662" spans="1:20" x14ac:dyDescent="0.25">
      <c r="A662" s="16" t="s">
        <v>328</v>
      </c>
      <c r="B662" s="8" t="s">
        <v>53</v>
      </c>
      <c r="C662" s="8" t="s">
        <v>65</v>
      </c>
      <c r="E662" s="8" t="str">
        <f>IF(RIGHT(A662,3)="old","Initial",B662&amp;"-"&amp;C662)</f>
        <v>Initial</v>
      </c>
      <c r="F662" s="21">
        <f>Data!AQ2</f>
        <v>101164.9671476817</v>
      </c>
      <c r="G662" s="19">
        <f>Data!AS2</f>
        <v>10.968122894697334</v>
      </c>
      <c r="H662" s="25">
        <f>VLOOKUP(C662,parms,3,FALSE)</f>
        <v>2.6800754493750665E-2</v>
      </c>
      <c r="I662" s="42">
        <f>VLOOKUP(C662,parms,8,FALSE)</f>
        <v>3.15</v>
      </c>
      <c r="J662" s="27">
        <f>VLOOKUP(C662,parms,4,FALSE)</f>
        <v>55.239409129704896</v>
      </c>
      <c r="K662" s="25">
        <f>VLOOKUP(C662,parms,6,FALSE)</f>
        <v>0.65</v>
      </c>
      <c r="L662" s="35">
        <f>Data!BL2</f>
        <v>1830.26323436441</v>
      </c>
      <c r="M662" s="39">
        <f>VLOOKUP(C662,Data!$CB$2:$EB$22,1+VALUE(MID(A662,6,2)),FALSE)</f>
        <v>2842.58</v>
      </c>
      <c r="P662" s="27">
        <v>3500</v>
      </c>
      <c r="Q662" s="21">
        <v>2842.58</v>
      </c>
      <c r="R662" s="21">
        <v>75.168575767540815</v>
      </c>
      <c r="S662" s="21">
        <v>-245.53674296106965</v>
      </c>
      <c r="T662" s="38">
        <v>2.7724208506132553E-2</v>
      </c>
    </row>
    <row r="663" spans="1:20" x14ac:dyDescent="0.25">
      <c r="A663" s="16" t="s">
        <v>316</v>
      </c>
      <c r="B663" s="8" t="s">
        <v>53</v>
      </c>
      <c r="C663" s="8" t="s">
        <v>65</v>
      </c>
      <c r="E663" s="8" t="str">
        <f t="shared" ref="E663:E726" si="446">IF(RIGHT(A663,3)="old","Initial",B663&amp;"-"&amp;C663)</f>
        <v>Initial</v>
      </c>
      <c r="F663" s="21">
        <f>Data!AQ3</f>
        <v>147273.34304075674</v>
      </c>
      <c r="G663" s="19">
        <f>Data!AS3</f>
        <v>9.5908908109141535</v>
      </c>
      <c r="H663" s="18">
        <f t="shared" ref="H663" si="447">H662</f>
        <v>2.6800754493750665E-2</v>
      </c>
      <c r="I663" s="6">
        <f>I662</f>
        <v>3.15</v>
      </c>
      <c r="J663" s="6">
        <f t="shared" ref="J663" si="448">J662</f>
        <v>55.239409129704896</v>
      </c>
      <c r="K663" s="18">
        <f t="shared" ref="K663" si="449">K662</f>
        <v>0.65</v>
      </c>
      <c r="L663" s="35">
        <f>Data!BL3</f>
        <v>1725.3903664173188</v>
      </c>
      <c r="M663" s="39">
        <f>VLOOKUP(C663,Data!$CB$2:$EB$22,1+VALUE(MID(A663,6,2)),FALSE)</f>
        <v>51146.689999999988</v>
      </c>
      <c r="P663" s="6">
        <f>P662</f>
        <v>3500</v>
      </c>
      <c r="Q663" s="21">
        <v>51146.689999999988</v>
      </c>
      <c r="R663" s="21">
        <v>1680.9550699744823</v>
      </c>
      <c r="S663" s="21">
        <v>-362.8419173398579</v>
      </c>
      <c r="T663" s="38">
        <v>0.42587773900962322</v>
      </c>
    </row>
    <row r="664" spans="1:20" x14ac:dyDescent="0.25">
      <c r="A664" s="16" t="s">
        <v>317</v>
      </c>
      <c r="B664" s="8" t="s">
        <v>53</v>
      </c>
      <c r="C664" s="8" t="s">
        <v>65</v>
      </c>
      <c r="E664" s="8" t="str">
        <f t="shared" si="446"/>
        <v>Initial</v>
      </c>
      <c r="F664" s="21">
        <f>Data!AQ4</f>
        <v>140029.762850681</v>
      </c>
      <c r="G664" s="19">
        <f>Data!AS4</f>
        <v>9.8635703103955539</v>
      </c>
      <c r="H664" s="18">
        <f t="shared" ref="H664:I726" si="450">H663</f>
        <v>2.6800754493750665E-2</v>
      </c>
      <c r="I664" s="6">
        <f t="shared" si="450"/>
        <v>3.15</v>
      </c>
      <c r="J664" s="6">
        <f t="shared" ref="J664:J726" si="451">J663</f>
        <v>55.239409129704896</v>
      </c>
      <c r="K664" s="18">
        <f t="shared" ref="K664:K726" si="452">K663</f>
        <v>0.65</v>
      </c>
      <c r="L664" s="35">
        <f>Data!BL4</f>
        <v>1946.9834473517333</v>
      </c>
      <c r="M664" s="39">
        <f>VLOOKUP(C664,Data!$CB$2:$EB$22,1+VALUE(MID(A664,6,2)),FALSE)</f>
        <v>2167.87</v>
      </c>
      <c r="P664" s="6">
        <f t="shared" ref="P664:P726" si="453">P663</f>
        <v>3500</v>
      </c>
      <c r="Q664" s="21">
        <v>2167.87</v>
      </c>
      <c r="R664" s="21">
        <v>1188.6186580263711</v>
      </c>
      <c r="S664" s="21">
        <v>34762.804672927021</v>
      </c>
      <c r="T664" s="38">
        <v>0.31671976714663252</v>
      </c>
    </row>
    <row r="665" spans="1:20" x14ac:dyDescent="0.25">
      <c r="A665" s="16" t="s">
        <v>318</v>
      </c>
      <c r="B665" s="8" t="s">
        <v>53</v>
      </c>
      <c r="C665" s="8" t="s">
        <v>65</v>
      </c>
      <c r="E665" s="8" t="str">
        <f t="shared" si="446"/>
        <v>Initial</v>
      </c>
      <c r="F665" s="21">
        <f>Data!AQ5</f>
        <v>104340.25747720734</v>
      </c>
      <c r="G665" s="19">
        <f>Data!AS5</f>
        <v>10.973424562583329</v>
      </c>
      <c r="H665" s="18">
        <f t="shared" si="450"/>
        <v>2.6800754493750665E-2</v>
      </c>
      <c r="I665" s="6">
        <f t="shared" si="450"/>
        <v>3.15</v>
      </c>
      <c r="J665" s="6">
        <f t="shared" si="451"/>
        <v>55.239409129704896</v>
      </c>
      <c r="K665" s="18">
        <f t="shared" si="452"/>
        <v>0.65</v>
      </c>
      <c r="L665" s="35">
        <f>Data!BL5</f>
        <v>1944.8608207636205</v>
      </c>
      <c r="M665" s="39">
        <f>VLOOKUP(C665,Data!$CB$2:$EB$22,1+VALUE(MID(A665,6,2)),FALSE)</f>
        <v>43096.660000000011</v>
      </c>
      <c r="P665" s="6">
        <f t="shared" si="453"/>
        <v>3500</v>
      </c>
      <c r="Q665" s="21">
        <v>43096.660000000011</v>
      </c>
      <c r="R665" s="21">
        <v>1334.6538767316883</v>
      </c>
      <c r="S665" s="21">
        <v>3037.3694454448923</v>
      </c>
      <c r="T665" s="38">
        <v>0.47727614451423572</v>
      </c>
    </row>
    <row r="666" spans="1:20" x14ac:dyDescent="0.25">
      <c r="A666" s="16" t="s">
        <v>319</v>
      </c>
      <c r="B666" s="8" t="s">
        <v>53</v>
      </c>
      <c r="C666" s="8" t="s">
        <v>65</v>
      </c>
      <c r="E666" s="8" t="str">
        <f t="shared" si="446"/>
        <v>Initial</v>
      </c>
      <c r="F666" s="21">
        <f>Data!AQ6</f>
        <v>104172.52557476799</v>
      </c>
      <c r="G666" s="19">
        <f>Data!AS6</f>
        <v>11.193720016366246</v>
      </c>
      <c r="H666" s="18">
        <f t="shared" si="450"/>
        <v>2.6800754493750665E-2</v>
      </c>
      <c r="I666" s="6">
        <f t="shared" si="450"/>
        <v>3.15</v>
      </c>
      <c r="J666" s="6">
        <f t="shared" si="451"/>
        <v>55.239409129704896</v>
      </c>
      <c r="K666" s="18">
        <f t="shared" si="452"/>
        <v>0.65</v>
      </c>
      <c r="L666" s="35">
        <f>Data!BL6</f>
        <v>2085.2620813272074</v>
      </c>
      <c r="M666" s="39">
        <f>VLOOKUP(C666,Data!$CB$2:$EB$22,1+VALUE(MID(A666,6,2)),FALSE)</f>
        <v>695.2</v>
      </c>
      <c r="P666" s="6">
        <f t="shared" si="453"/>
        <v>3500</v>
      </c>
      <c r="Q666" s="21">
        <v>695.2</v>
      </c>
      <c r="R666" s="21">
        <v>971.54717324148749</v>
      </c>
      <c r="S666" s="21">
        <v>33561.765175865439</v>
      </c>
      <c r="T666" s="38">
        <v>0.34798752778131214</v>
      </c>
    </row>
    <row r="667" spans="1:20" x14ac:dyDescent="0.25">
      <c r="A667" s="16" t="s">
        <v>320</v>
      </c>
      <c r="B667" s="8" t="s">
        <v>53</v>
      </c>
      <c r="C667" s="8" t="s">
        <v>65</v>
      </c>
      <c r="E667" s="8" t="str">
        <f t="shared" si="446"/>
        <v>Initial</v>
      </c>
      <c r="F667" s="21">
        <f>Data!AQ7</f>
        <v>167069.04494132148</v>
      </c>
      <c r="G667" s="19">
        <f>Data!AS7</f>
        <v>9.4347717151777815</v>
      </c>
      <c r="H667" s="18">
        <f t="shared" si="450"/>
        <v>2.6800754493750665E-2</v>
      </c>
      <c r="I667" s="6">
        <f t="shared" si="450"/>
        <v>3.15</v>
      </c>
      <c r="J667" s="6">
        <f t="shared" si="451"/>
        <v>55.239409129704896</v>
      </c>
      <c r="K667" s="18">
        <f t="shared" si="452"/>
        <v>0.65</v>
      </c>
      <c r="L667" s="35">
        <f>Data!BL7</f>
        <v>1650.6523731634045</v>
      </c>
      <c r="M667" s="39">
        <f>VLOOKUP(C667,Data!$CB$2:$EB$22,1+VALUE(MID(A667,6,2)),FALSE)</f>
        <v>35882.61</v>
      </c>
      <c r="P667" s="6">
        <f t="shared" si="453"/>
        <v>3500</v>
      </c>
      <c r="Q667" s="21">
        <v>35882.61</v>
      </c>
      <c r="R667" s="21">
        <v>2189.8671640212447</v>
      </c>
      <c r="S667" s="21">
        <v>29199.214854178295</v>
      </c>
      <c r="T667" s="38">
        <v>0.48907420901961485</v>
      </c>
    </row>
    <row r="668" spans="1:20" x14ac:dyDescent="0.25">
      <c r="A668" s="16" t="s">
        <v>321</v>
      </c>
      <c r="B668" s="8" t="s">
        <v>53</v>
      </c>
      <c r="C668" s="8" t="s">
        <v>65</v>
      </c>
      <c r="E668" s="8" t="str">
        <f t="shared" si="446"/>
        <v>Initial</v>
      </c>
      <c r="F668" s="21">
        <f>Data!AQ8</f>
        <v>134663.4657046372</v>
      </c>
      <c r="G668" s="19">
        <f>Data!AS8</f>
        <v>10.317735507089584</v>
      </c>
      <c r="H668" s="18">
        <f t="shared" si="450"/>
        <v>2.6800754493750665E-2</v>
      </c>
      <c r="I668" s="6">
        <f t="shared" si="450"/>
        <v>3.15</v>
      </c>
      <c r="J668" s="6">
        <f t="shared" si="451"/>
        <v>55.239409129704896</v>
      </c>
      <c r="K668" s="18">
        <f t="shared" si="452"/>
        <v>0.65</v>
      </c>
      <c r="L668" s="35">
        <f>Data!BL8</f>
        <v>1731.9975466831138</v>
      </c>
      <c r="M668" s="39">
        <f>VLOOKUP(C668,Data!$CB$2:$EB$22,1+VALUE(MID(A668,6,2)),FALSE)</f>
        <v>854.94</v>
      </c>
      <c r="P668" s="6">
        <f t="shared" si="453"/>
        <v>3500</v>
      </c>
      <c r="Q668" s="21">
        <v>854.94</v>
      </c>
      <c r="R668" s="21">
        <v>1297.2914591456524</v>
      </c>
      <c r="S668" s="21">
        <v>41308.156975874132</v>
      </c>
      <c r="T668" s="38">
        <v>0.35945187316464622</v>
      </c>
    </row>
    <row r="669" spans="1:20" x14ac:dyDescent="0.25">
      <c r="A669" s="16" t="s">
        <v>322</v>
      </c>
      <c r="B669" s="8" t="s">
        <v>53</v>
      </c>
      <c r="C669" s="8" t="s">
        <v>65</v>
      </c>
      <c r="E669" s="8" t="str">
        <f t="shared" si="446"/>
        <v>Initial</v>
      </c>
      <c r="F669" s="21">
        <f>Data!AQ9</f>
        <v>122703.84078918799</v>
      </c>
      <c r="G669" s="19">
        <f>Data!AS9</f>
        <v>10.456302746523619</v>
      </c>
      <c r="H669" s="18">
        <f t="shared" si="450"/>
        <v>2.6800754493750665E-2</v>
      </c>
      <c r="I669" s="6">
        <f t="shared" si="450"/>
        <v>3.15</v>
      </c>
      <c r="J669" s="6">
        <f t="shared" si="451"/>
        <v>55.239409129704896</v>
      </c>
      <c r="K669" s="18">
        <f t="shared" si="452"/>
        <v>0.65</v>
      </c>
      <c r="L669" s="35">
        <f>Data!BL9</f>
        <v>2385.2246421647269</v>
      </c>
      <c r="M669" s="39">
        <f>VLOOKUP(C669,Data!$CB$2:$EB$22,1+VALUE(MID(A669,6,2)),FALSE)</f>
        <v>0</v>
      </c>
      <c r="P669" s="6">
        <f t="shared" si="453"/>
        <v>3500</v>
      </c>
      <c r="Q669" s="21">
        <v>0</v>
      </c>
      <c r="R669" s="21">
        <v>826.6928316090507</v>
      </c>
      <c r="S669" s="21">
        <v>27229.074155908082</v>
      </c>
      <c r="T669" s="38">
        <v>0.25138478839235401</v>
      </c>
    </row>
    <row r="670" spans="1:20" x14ac:dyDescent="0.25">
      <c r="A670" s="16" t="s">
        <v>323</v>
      </c>
      <c r="B670" s="8" t="s">
        <v>53</v>
      </c>
      <c r="C670" s="8" t="s">
        <v>65</v>
      </c>
      <c r="E670" s="8" t="str">
        <f t="shared" si="446"/>
        <v>Initial</v>
      </c>
      <c r="F670" s="21">
        <f>Data!AQ10</f>
        <v>103976.50221745251</v>
      </c>
      <c r="G670" s="19">
        <f>Data!AS10</f>
        <v>11.053036600654009</v>
      </c>
      <c r="H670" s="18">
        <f t="shared" si="450"/>
        <v>2.6800754493750665E-2</v>
      </c>
      <c r="I670" s="6">
        <f t="shared" si="450"/>
        <v>3.15</v>
      </c>
      <c r="J670" s="6">
        <f t="shared" si="451"/>
        <v>55.239409129704896</v>
      </c>
      <c r="K670" s="18">
        <f t="shared" si="452"/>
        <v>0.65</v>
      </c>
      <c r="L670" s="35">
        <f>Data!BL10</f>
        <v>2385.2246421647269</v>
      </c>
      <c r="M670" s="39">
        <f>VLOOKUP(C670,Data!$CB$2:$EB$22,1+VALUE(MID(A670,6,2)),FALSE)</f>
        <v>0</v>
      </c>
      <c r="P670" s="6">
        <f t="shared" si="453"/>
        <v>3500</v>
      </c>
      <c r="Q670" s="21">
        <v>0</v>
      </c>
      <c r="R670" s="21">
        <v>478.03991853137558</v>
      </c>
      <c r="S670" s="21">
        <v>16643.94705571801</v>
      </c>
      <c r="T670" s="38">
        <v>0.17154653077694149</v>
      </c>
    </row>
    <row r="671" spans="1:20" x14ac:dyDescent="0.25">
      <c r="A671" s="16" t="s">
        <v>324</v>
      </c>
      <c r="B671" s="8" t="s">
        <v>53</v>
      </c>
      <c r="C671" s="8" t="s">
        <v>65</v>
      </c>
      <c r="E671" s="8" t="str">
        <f t="shared" si="446"/>
        <v>Initial</v>
      </c>
      <c r="F671" s="21">
        <f>Data!AQ11</f>
        <v>111788.15367445731</v>
      </c>
      <c r="G671" s="19">
        <f>Data!AS11</f>
        <v>10.78329449978415</v>
      </c>
      <c r="H671" s="18">
        <f t="shared" si="450"/>
        <v>2.6800754493750665E-2</v>
      </c>
      <c r="I671" s="6">
        <f t="shared" si="450"/>
        <v>3.15</v>
      </c>
      <c r="J671" s="6">
        <f t="shared" si="451"/>
        <v>55.239409129704896</v>
      </c>
      <c r="K671" s="18">
        <f t="shared" si="452"/>
        <v>0.65</v>
      </c>
      <c r="L671" s="35">
        <f>Data!BL11</f>
        <v>2385.2246421647269</v>
      </c>
      <c r="M671" s="39">
        <f>VLOOKUP(C671,Data!$CB$2:$EB$22,1+VALUE(MID(A671,6,2)),FALSE)</f>
        <v>0</v>
      </c>
      <c r="P671" s="6">
        <f t="shared" si="453"/>
        <v>3500</v>
      </c>
      <c r="Q671" s="21">
        <v>0</v>
      </c>
      <c r="R671" s="21">
        <v>344.96196800655252</v>
      </c>
      <c r="S671" s="21">
        <v>11717.453450555286</v>
      </c>
      <c r="T671" s="38">
        <v>0.11514058007975247</v>
      </c>
    </row>
    <row r="672" spans="1:20" x14ac:dyDescent="0.25">
      <c r="A672" s="16" t="s">
        <v>325</v>
      </c>
      <c r="B672" s="8" t="s">
        <v>53</v>
      </c>
      <c r="C672" s="8" t="s">
        <v>65</v>
      </c>
      <c r="E672" s="8" t="str">
        <f t="shared" si="446"/>
        <v>Initial</v>
      </c>
      <c r="F672" s="21">
        <f>Data!AQ12</f>
        <v>169487.33196936251</v>
      </c>
      <c r="G672" s="19">
        <f>Data!AS12</f>
        <v>9.4563668699484822</v>
      </c>
      <c r="H672" s="18">
        <f t="shared" si="450"/>
        <v>2.6800754493750665E-2</v>
      </c>
      <c r="I672" s="6">
        <f t="shared" si="450"/>
        <v>3.15</v>
      </c>
      <c r="J672" s="6">
        <f t="shared" si="451"/>
        <v>55.239409129704896</v>
      </c>
      <c r="K672" s="18">
        <f t="shared" si="452"/>
        <v>0.65</v>
      </c>
      <c r="L672" s="35">
        <f>Data!BL12</f>
        <v>2011.4207803329416</v>
      </c>
      <c r="M672" s="39">
        <f>VLOOKUP(C672,Data!$CB$2:$EB$22,1+VALUE(MID(A672,6,2)),FALSE)</f>
        <v>0</v>
      </c>
      <c r="P672" s="6">
        <f t="shared" si="453"/>
        <v>3500</v>
      </c>
      <c r="Q672" s="21">
        <v>0</v>
      </c>
      <c r="R672" s="21">
        <v>347.18958424369532</v>
      </c>
      <c r="S672" s="21">
        <v>10341.929058404796</v>
      </c>
      <c r="T672" s="38">
        <v>7.6433267185542553E-2</v>
      </c>
    </row>
    <row r="673" spans="1:20" x14ac:dyDescent="0.25">
      <c r="A673" s="16" t="s">
        <v>326</v>
      </c>
      <c r="B673" s="8" t="s">
        <v>53</v>
      </c>
      <c r="C673" s="8" t="s">
        <v>65</v>
      </c>
      <c r="E673" s="8" t="str">
        <f t="shared" si="446"/>
        <v>Initial</v>
      </c>
      <c r="F673" s="21">
        <f>Data!AQ13</f>
        <v>103984.99760192574</v>
      </c>
      <c r="G673" s="19">
        <f>Data!AS13</f>
        <v>11.068808534627422</v>
      </c>
      <c r="H673" s="18">
        <f t="shared" si="450"/>
        <v>2.6800754493750665E-2</v>
      </c>
      <c r="I673" s="6">
        <f t="shared" si="450"/>
        <v>3.15</v>
      </c>
      <c r="J673" s="6">
        <f t="shared" si="451"/>
        <v>55.239409129704896</v>
      </c>
      <c r="K673" s="18">
        <f t="shared" si="452"/>
        <v>0.65</v>
      </c>
      <c r="L673" s="35">
        <f>Data!BL13</f>
        <v>2011.4207803329416</v>
      </c>
      <c r="M673" s="39">
        <f>VLOOKUP(C673,Data!$CB$2:$EB$22,1+VALUE(MID(A673,6,2)),FALSE)</f>
        <v>0</v>
      </c>
      <c r="P673" s="6">
        <f t="shared" si="453"/>
        <v>3500</v>
      </c>
      <c r="Q673" s="21">
        <v>0</v>
      </c>
      <c r="R673" s="21">
        <v>140.37522807348745</v>
      </c>
      <c r="S673" s="21">
        <v>4894.427546032779</v>
      </c>
      <c r="T673" s="38">
        <v>5.0370094808802057E-2</v>
      </c>
    </row>
    <row r="674" spans="1:20" x14ac:dyDescent="0.25">
      <c r="A674" s="16" t="s">
        <v>327</v>
      </c>
      <c r="B674" s="8" t="s">
        <v>53</v>
      </c>
      <c r="C674" s="8" t="s">
        <v>65</v>
      </c>
      <c r="E674" s="8" t="str">
        <f t="shared" si="446"/>
        <v>Initial</v>
      </c>
      <c r="F674" s="21">
        <f>Data!AQ14</f>
        <v>102565.4676184479</v>
      </c>
      <c r="G674" s="19">
        <f>Data!AS14</f>
        <v>10.14145011871261</v>
      </c>
      <c r="H674" s="18">
        <f t="shared" si="450"/>
        <v>2.6800754493750665E-2</v>
      </c>
      <c r="I674" s="6">
        <f t="shared" si="450"/>
        <v>3.15</v>
      </c>
      <c r="J674" s="6">
        <f t="shared" si="451"/>
        <v>55.239409129704896</v>
      </c>
      <c r="K674" s="18">
        <f t="shared" si="452"/>
        <v>0.65</v>
      </c>
      <c r="L674" s="35">
        <f>Data!BL14</f>
        <v>2011.4207803329416</v>
      </c>
      <c r="M674" s="39">
        <f>VLOOKUP(C674,Data!$CB$2:$EB$22,1+VALUE(MID(A674,6,2)),FALSE)</f>
        <v>0</v>
      </c>
      <c r="P674" s="6">
        <f t="shared" si="453"/>
        <v>3500</v>
      </c>
      <c r="Q674" s="21">
        <v>0</v>
      </c>
      <c r="R674" s="21">
        <v>90.810147246065995</v>
      </c>
      <c r="S674" s="21">
        <v>2900.9817224921153</v>
      </c>
      <c r="T674" s="38">
        <v>3.3035903970173752E-2</v>
      </c>
    </row>
    <row r="675" spans="1:20" x14ac:dyDescent="0.25">
      <c r="A675" s="17" t="s">
        <v>262</v>
      </c>
      <c r="B675" s="8" t="s">
        <v>53</v>
      </c>
      <c r="C675" s="8" t="s">
        <v>65</v>
      </c>
      <c r="E675" s="8" t="str">
        <f t="shared" si="446"/>
        <v>CoFi-tv.cofi</v>
      </c>
      <c r="F675" s="21">
        <f>Data!AQ15</f>
        <v>151814.201921687</v>
      </c>
      <c r="G675" s="19">
        <f>Data!AS15</f>
        <v>9.4309277953496871</v>
      </c>
      <c r="H675" s="18">
        <f t="shared" si="450"/>
        <v>2.6800754493750665E-2</v>
      </c>
      <c r="I675" s="6">
        <f t="shared" si="450"/>
        <v>3.15</v>
      </c>
      <c r="J675" s="6">
        <f t="shared" si="451"/>
        <v>55.239409129704896</v>
      </c>
      <c r="K675" s="18">
        <f t="shared" si="452"/>
        <v>0.65</v>
      </c>
      <c r="L675" s="35">
        <f>Data!BL15</f>
        <v>2011.4207803329416</v>
      </c>
      <c r="P675" s="6">
        <f t="shared" si="453"/>
        <v>3500</v>
      </c>
      <c r="Q675" s="21">
        <v>16881.643702260149</v>
      </c>
      <c r="R675" s="21">
        <v>649.01266150848335</v>
      </c>
      <c r="S675" s="21">
        <v>2398.849676945687</v>
      </c>
      <c r="T675" s="38">
        <v>0.15951214244352141</v>
      </c>
    </row>
    <row r="676" spans="1:20" x14ac:dyDescent="0.25">
      <c r="A676" s="17" t="s">
        <v>263</v>
      </c>
      <c r="B676" s="8" t="s">
        <v>53</v>
      </c>
      <c r="C676" s="8" t="s">
        <v>65</v>
      </c>
      <c r="E676" s="8" t="str">
        <f t="shared" si="446"/>
        <v>CoFi-tv.cofi</v>
      </c>
      <c r="F676" s="21">
        <f>Data!AQ16</f>
        <v>189685.37446517299</v>
      </c>
      <c r="G676" s="19">
        <f>Data!AS16</f>
        <v>9.0587332826533071</v>
      </c>
      <c r="H676" s="18">
        <f t="shared" si="450"/>
        <v>2.6800754493750665E-2</v>
      </c>
      <c r="I676" s="6">
        <f t="shared" si="450"/>
        <v>3.15</v>
      </c>
      <c r="J676" s="6">
        <f t="shared" si="451"/>
        <v>55.239409129704896</v>
      </c>
      <c r="K676" s="18">
        <f t="shared" si="452"/>
        <v>0.65</v>
      </c>
      <c r="L676" s="35">
        <f>Data!BL16</f>
        <v>1316.3689574269065</v>
      </c>
      <c r="P676" s="6">
        <f t="shared" si="453"/>
        <v>3500</v>
      </c>
      <c r="Q676" s="21">
        <v>55965.128840583646</v>
      </c>
      <c r="R676" s="21">
        <v>2980.545785399866</v>
      </c>
      <c r="S676" s="21">
        <v>29084.774475438833</v>
      </c>
      <c r="T676" s="38">
        <v>0.58629329956538567</v>
      </c>
    </row>
    <row r="677" spans="1:20" x14ac:dyDescent="0.25">
      <c r="A677" s="17" t="s">
        <v>264</v>
      </c>
      <c r="B677" s="8" t="s">
        <v>53</v>
      </c>
      <c r="C677" s="8" t="s">
        <v>65</v>
      </c>
      <c r="E677" s="8" t="str">
        <f t="shared" si="446"/>
        <v>CoFi-tv.cofi</v>
      </c>
      <c r="F677" s="21">
        <f>Data!AQ17</f>
        <v>142839.15179515848</v>
      </c>
      <c r="G677" s="19">
        <f>Data!AS17</f>
        <v>10.302832972074498</v>
      </c>
      <c r="H677" s="18">
        <f t="shared" si="450"/>
        <v>2.6800754493750665E-2</v>
      </c>
      <c r="I677" s="6">
        <f t="shared" si="450"/>
        <v>3.15</v>
      </c>
      <c r="J677" s="6">
        <f t="shared" si="451"/>
        <v>55.239409129704896</v>
      </c>
      <c r="K677" s="18">
        <f t="shared" si="452"/>
        <v>0.65</v>
      </c>
      <c r="L677" s="35">
        <f>Data!BL17</f>
        <v>1613.3688301958209</v>
      </c>
      <c r="P677" s="6">
        <f t="shared" si="453"/>
        <v>3500</v>
      </c>
      <c r="Q677" s="21">
        <v>0</v>
      </c>
      <c r="R677" s="21">
        <v>1671.2253562455048</v>
      </c>
      <c r="S677" s="21">
        <v>54237.820467893369</v>
      </c>
      <c r="T677" s="38">
        <v>0.43655677569980489</v>
      </c>
    </row>
    <row r="678" spans="1:20" x14ac:dyDescent="0.25">
      <c r="A678" s="17" t="s">
        <v>265</v>
      </c>
      <c r="B678" s="8" t="s">
        <v>53</v>
      </c>
      <c r="C678" s="8" t="s">
        <v>65</v>
      </c>
      <c r="E678" s="8" t="str">
        <f t="shared" si="446"/>
        <v>CoFi-tv.cofi</v>
      </c>
      <c r="F678" s="21">
        <f>Data!AQ18</f>
        <v>103168.9552285899</v>
      </c>
      <c r="G678" s="19">
        <f>Data!AS18</f>
        <v>11.257006974534221</v>
      </c>
      <c r="H678" s="18">
        <f t="shared" si="450"/>
        <v>2.6800754493750665E-2</v>
      </c>
      <c r="I678" s="6">
        <f t="shared" si="450"/>
        <v>3.15</v>
      </c>
      <c r="J678" s="6">
        <f t="shared" si="451"/>
        <v>55.239409129704896</v>
      </c>
      <c r="K678" s="18">
        <f t="shared" si="452"/>
        <v>0.65</v>
      </c>
      <c r="L678" s="35">
        <f>Data!BL18</f>
        <v>1235.0682156437022</v>
      </c>
      <c r="P678" s="6">
        <f t="shared" si="453"/>
        <v>3500</v>
      </c>
      <c r="Q678" s="21">
        <v>10156.622888068207</v>
      </c>
      <c r="R678" s="21">
        <v>1124.0574776548262</v>
      </c>
      <c r="S678" s="21">
        <v>29701.974139005619</v>
      </c>
      <c r="T678" s="38">
        <v>0.40652987462354062</v>
      </c>
    </row>
    <row r="679" spans="1:20" x14ac:dyDescent="0.25">
      <c r="A679" s="17" t="s">
        <v>266</v>
      </c>
      <c r="B679" s="8" t="s">
        <v>53</v>
      </c>
      <c r="C679" s="8" t="s">
        <v>65</v>
      </c>
      <c r="E679" s="8" t="str">
        <f t="shared" si="446"/>
        <v>CoFi-tv.cofi</v>
      </c>
      <c r="F679" s="21">
        <f>Data!AQ19</f>
        <v>142798.33267277651</v>
      </c>
      <c r="G679" s="19">
        <f>Data!AS19</f>
        <v>10.234322236037224</v>
      </c>
      <c r="H679" s="18">
        <f t="shared" si="450"/>
        <v>2.6800754493750665E-2</v>
      </c>
      <c r="I679" s="6">
        <f t="shared" si="450"/>
        <v>3.15</v>
      </c>
      <c r="J679" s="6">
        <f t="shared" si="451"/>
        <v>55.239409129704896</v>
      </c>
      <c r="K679" s="18">
        <f t="shared" si="452"/>
        <v>0.65</v>
      </c>
      <c r="L679" s="35">
        <f>Data!BL19</f>
        <v>1600.0804117994869</v>
      </c>
      <c r="P679" s="6">
        <f t="shared" si="453"/>
        <v>3500</v>
      </c>
      <c r="Q679" s="21">
        <v>11485.689872156356</v>
      </c>
      <c r="R679" s="21">
        <v>1432.9927678995441</v>
      </c>
      <c r="S679" s="21">
        <v>34711.295835917364</v>
      </c>
      <c r="T679" s="38">
        <v>0.37443276203994202</v>
      </c>
    </row>
    <row r="680" spans="1:20" x14ac:dyDescent="0.25">
      <c r="A680" s="17" t="s">
        <v>267</v>
      </c>
      <c r="B680" s="8" t="s">
        <v>53</v>
      </c>
      <c r="C680" s="8" t="s">
        <v>65</v>
      </c>
      <c r="E680" s="8" t="str">
        <f t="shared" si="446"/>
        <v>CoFi-tv.cofi</v>
      </c>
      <c r="F680" s="21">
        <f>Data!AQ20</f>
        <v>144198.29399369101</v>
      </c>
      <c r="G680" s="19">
        <f>Data!AS20</f>
        <v>10.244972678420806</v>
      </c>
      <c r="H680" s="18">
        <f t="shared" si="450"/>
        <v>2.6800754493750665E-2</v>
      </c>
      <c r="I680" s="6">
        <f t="shared" si="450"/>
        <v>3.15</v>
      </c>
      <c r="J680" s="6">
        <f t="shared" si="451"/>
        <v>55.239409129704896</v>
      </c>
      <c r="K680" s="18">
        <f t="shared" si="452"/>
        <v>0.65</v>
      </c>
      <c r="L680" s="35">
        <f>Data!BL20</f>
        <v>1560.3788617732253</v>
      </c>
      <c r="P680" s="6">
        <f t="shared" si="453"/>
        <v>3500</v>
      </c>
      <c r="Q680" s="21">
        <v>16702.051446541347</v>
      </c>
      <c r="R680" s="21">
        <v>1517.5252807824238</v>
      </c>
      <c r="S680" s="21">
        <v>32271.014430809348</v>
      </c>
      <c r="T680" s="38">
        <v>0.39267096713974592</v>
      </c>
    </row>
    <row r="681" spans="1:20" x14ac:dyDescent="0.25">
      <c r="A681" s="17" t="s">
        <v>268</v>
      </c>
      <c r="B681" s="8" t="s">
        <v>53</v>
      </c>
      <c r="C681" s="8" t="s">
        <v>65</v>
      </c>
      <c r="E681" s="8" t="str">
        <f t="shared" si="446"/>
        <v>CoFi-tv.cofi</v>
      </c>
      <c r="F681" s="21">
        <f>Data!AQ21</f>
        <v>98429.665186519007</v>
      </c>
      <c r="G681" s="19">
        <f>Data!AS21</f>
        <v>11.814132511432707</v>
      </c>
      <c r="H681" s="18">
        <f t="shared" si="450"/>
        <v>2.6800754493750665E-2</v>
      </c>
      <c r="I681" s="6">
        <f t="shared" si="450"/>
        <v>3.15</v>
      </c>
      <c r="J681" s="6">
        <f t="shared" si="451"/>
        <v>55.239409129704896</v>
      </c>
      <c r="K681" s="18">
        <f t="shared" si="452"/>
        <v>0.65</v>
      </c>
      <c r="L681" s="35">
        <f>Data!BL21</f>
        <v>1755.0704770950981</v>
      </c>
      <c r="P681" s="6">
        <f t="shared" si="453"/>
        <v>3500</v>
      </c>
      <c r="Q681" s="21">
        <v>0</v>
      </c>
      <c r="R681" s="21">
        <v>730.33947099080342</v>
      </c>
      <c r="S681" s="21">
        <v>27179.230959137294</v>
      </c>
      <c r="T681" s="38">
        <v>0.27685460032980524</v>
      </c>
    </row>
    <row r="682" spans="1:20" x14ac:dyDescent="0.25">
      <c r="A682" s="17" t="s">
        <v>269</v>
      </c>
      <c r="B682" s="8" t="s">
        <v>53</v>
      </c>
      <c r="C682" s="8" t="s">
        <v>65</v>
      </c>
      <c r="E682" s="8" t="str">
        <f t="shared" si="446"/>
        <v>CoFi-tv.cofi</v>
      </c>
      <c r="F682" s="21">
        <f>Data!AQ22</f>
        <v>163384.76716181752</v>
      </c>
      <c r="G682" s="19">
        <f>Data!AS22</f>
        <v>10.267597507715461</v>
      </c>
      <c r="H682" s="18">
        <f t="shared" si="450"/>
        <v>2.6800754493750665E-2</v>
      </c>
      <c r="I682" s="6">
        <f t="shared" si="450"/>
        <v>3.15</v>
      </c>
      <c r="J682" s="6">
        <f t="shared" si="451"/>
        <v>55.239409129704896</v>
      </c>
      <c r="K682" s="18">
        <f t="shared" si="452"/>
        <v>0.65</v>
      </c>
      <c r="L682" s="35">
        <f>Data!BL22</f>
        <v>1419.9591140658622</v>
      </c>
      <c r="P682" s="6">
        <f t="shared" si="453"/>
        <v>3500</v>
      </c>
      <c r="Q682" s="21">
        <v>41398.602532437057</v>
      </c>
      <c r="R682" s="21">
        <v>2286.461889126947</v>
      </c>
      <c r="S682" s="21">
        <v>32552.279209564542</v>
      </c>
      <c r="T682" s="38">
        <v>0.52216214404984496</v>
      </c>
    </row>
    <row r="683" spans="1:20" x14ac:dyDescent="0.25">
      <c r="A683" s="17" t="s">
        <v>270</v>
      </c>
      <c r="B683" s="8" t="s">
        <v>53</v>
      </c>
      <c r="C683" s="8" t="s">
        <v>65</v>
      </c>
      <c r="E683" s="8" t="str">
        <f t="shared" si="446"/>
        <v>CoFi-tv.cofi</v>
      </c>
      <c r="F683" s="21">
        <f>Data!AQ23</f>
        <v>148983.40879257949</v>
      </c>
      <c r="G683" s="19">
        <f>Data!AS23</f>
        <v>10.106619196002974</v>
      </c>
      <c r="H683" s="18">
        <f t="shared" si="450"/>
        <v>2.6800754493750665E-2</v>
      </c>
      <c r="I683" s="6">
        <f t="shared" si="450"/>
        <v>3.15</v>
      </c>
      <c r="J683" s="6">
        <f t="shared" si="451"/>
        <v>55.239409129704896</v>
      </c>
      <c r="K683" s="18">
        <f t="shared" si="452"/>
        <v>0.65</v>
      </c>
      <c r="L683" s="35">
        <f>Data!BL23</f>
        <v>1825.677908080751</v>
      </c>
      <c r="P683" s="6">
        <f t="shared" si="453"/>
        <v>3500</v>
      </c>
      <c r="Q683" s="21">
        <v>0</v>
      </c>
      <c r="R683" s="21">
        <v>1522.1832846757175</v>
      </c>
      <c r="S683" s="21">
        <v>48459.999434926169</v>
      </c>
      <c r="T683" s="38">
        <v>0.38122556897538018</v>
      </c>
    </row>
    <row r="684" spans="1:20" x14ac:dyDescent="0.25">
      <c r="A684" s="17" t="s">
        <v>249</v>
      </c>
      <c r="B684" s="8" t="s">
        <v>53</v>
      </c>
      <c r="C684" s="8" t="s">
        <v>65</v>
      </c>
      <c r="E684" s="8" t="str">
        <f t="shared" si="446"/>
        <v>CoFi-tv.cofi</v>
      </c>
      <c r="F684" s="21">
        <f>Data!AQ24</f>
        <v>151654.691624923</v>
      </c>
      <c r="G684" s="19">
        <f>Data!AS24</f>
        <v>10.263206967410436</v>
      </c>
      <c r="H684" s="18">
        <f t="shared" si="450"/>
        <v>2.6800754493750665E-2</v>
      </c>
      <c r="I684" s="6">
        <f t="shared" si="450"/>
        <v>3.15</v>
      </c>
      <c r="J684" s="6">
        <f t="shared" si="451"/>
        <v>55.239409129704896</v>
      </c>
      <c r="K684" s="18">
        <f t="shared" si="452"/>
        <v>0.65</v>
      </c>
      <c r="L684" s="35">
        <f>Data!BL24</f>
        <v>1504.6108258458892</v>
      </c>
      <c r="P684" s="6">
        <f t="shared" si="453"/>
        <v>3500</v>
      </c>
      <c r="Q684" s="21">
        <v>25324.016087280394</v>
      </c>
      <c r="R684" s="21">
        <v>1870.7797261679498</v>
      </c>
      <c r="S684" s="21">
        <v>35156.612401025428</v>
      </c>
      <c r="T684" s="38">
        <v>0.46027754078381089</v>
      </c>
    </row>
    <row r="685" spans="1:20" x14ac:dyDescent="0.25">
      <c r="A685" s="17" t="s">
        <v>250</v>
      </c>
      <c r="B685" s="8" t="s">
        <v>53</v>
      </c>
      <c r="C685" s="8" t="s">
        <v>65</v>
      </c>
      <c r="E685" s="8" t="str">
        <f t="shared" si="446"/>
        <v>CoFi-tv.cofi</v>
      </c>
      <c r="F685" s="21">
        <f>Data!AQ25</f>
        <v>129850.99598897449</v>
      </c>
      <c r="G685" s="19">
        <f>Data!AS25</f>
        <v>10.749217003596499</v>
      </c>
      <c r="H685" s="18">
        <f t="shared" si="450"/>
        <v>2.6800754493750665E-2</v>
      </c>
      <c r="I685" s="6">
        <f t="shared" si="450"/>
        <v>3.15</v>
      </c>
      <c r="J685" s="6">
        <f t="shared" si="451"/>
        <v>55.239409129704896</v>
      </c>
      <c r="K685" s="18">
        <f t="shared" si="452"/>
        <v>0.65</v>
      </c>
      <c r="L685" s="35">
        <f>Data!BL25</f>
        <v>1970.6821198758307</v>
      </c>
      <c r="P685" s="6">
        <f t="shared" si="453"/>
        <v>3500</v>
      </c>
      <c r="Q685" s="21">
        <v>0</v>
      </c>
      <c r="R685" s="21">
        <v>1149.3147808268857</v>
      </c>
      <c r="S685" s="21">
        <v>38915.8370513298</v>
      </c>
      <c r="T685" s="38">
        <v>0.33025293538639389</v>
      </c>
    </row>
    <row r="686" spans="1:20" x14ac:dyDescent="0.25">
      <c r="A686" s="17" t="s">
        <v>251</v>
      </c>
      <c r="B686" s="8" t="s">
        <v>53</v>
      </c>
      <c r="C686" s="8" t="s">
        <v>65</v>
      </c>
      <c r="E686" s="8" t="str">
        <f t="shared" si="446"/>
        <v>CoFi-tv.cofi</v>
      </c>
      <c r="F686" s="21">
        <f>Data!AQ26</f>
        <v>134978.302756513</v>
      </c>
      <c r="G686" s="19">
        <f>Data!AS26</f>
        <v>10.756408999327785</v>
      </c>
      <c r="H686" s="18">
        <f t="shared" si="450"/>
        <v>2.6800754493750665E-2</v>
      </c>
      <c r="I686" s="6">
        <f t="shared" si="450"/>
        <v>3.15</v>
      </c>
      <c r="J686" s="6">
        <f t="shared" si="451"/>
        <v>55.239409129704896</v>
      </c>
      <c r="K686" s="18">
        <f t="shared" si="452"/>
        <v>0.65</v>
      </c>
      <c r="L686" s="35">
        <f>Data!BL26</f>
        <v>1732.3697433913301</v>
      </c>
      <c r="P686" s="6">
        <f t="shared" si="453"/>
        <v>3500</v>
      </c>
      <c r="Q686" s="21">
        <v>10361.548124561572</v>
      </c>
      <c r="R686" s="21">
        <v>1115.856003343906</v>
      </c>
      <c r="S686" s="21">
        <v>27446.653077853749</v>
      </c>
      <c r="T686" s="38">
        <v>0.30845880440190954</v>
      </c>
    </row>
    <row r="687" spans="1:20" x14ac:dyDescent="0.25">
      <c r="A687" s="17" t="s">
        <v>252</v>
      </c>
      <c r="B687" s="8" t="s">
        <v>53</v>
      </c>
      <c r="C687" s="8" t="s">
        <v>65</v>
      </c>
      <c r="E687" s="8" t="str">
        <f t="shared" si="446"/>
        <v>CoFi-tv.cofi</v>
      </c>
      <c r="F687" s="21">
        <f>Data!AQ27</f>
        <v>134530.63966644951</v>
      </c>
      <c r="G687" s="19">
        <f>Data!AS27</f>
        <v>10.667047927027582</v>
      </c>
      <c r="H687" s="18">
        <f t="shared" si="450"/>
        <v>2.6800754493750665E-2</v>
      </c>
      <c r="I687" s="6">
        <f t="shared" si="450"/>
        <v>3.15</v>
      </c>
      <c r="J687" s="6">
        <f t="shared" si="451"/>
        <v>55.239409129704896</v>
      </c>
      <c r="K687" s="18">
        <f t="shared" si="452"/>
        <v>0.65</v>
      </c>
      <c r="L687" s="35">
        <f>Data!BL27</f>
        <v>2408.5300324575032</v>
      </c>
      <c r="P687" s="6">
        <f t="shared" si="453"/>
        <v>3500</v>
      </c>
      <c r="Q687" s="21">
        <v>0</v>
      </c>
      <c r="R687" s="21">
        <v>768.58386351094998</v>
      </c>
      <c r="S687" s="21">
        <v>25825.340860235679</v>
      </c>
      <c r="T687" s="38">
        <v>0.21316850261681286</v>
      </c>
    </row>
    <row r="688" spans="1:20" x14ac:dyDescent="0.25">
      <c r="A688" s="17" t="s">
        <v>253</v>
      </c>
      <c r="B688" s="8" t="s">
        <v>53</v>
      </c>
      <c r="C688" s="8" t="s">
        <v>65</v>
      </c>
      <c r="E688" s="8" t="str">
        <f t="shared" si="446"/>
        <v>CoFi-tv.cofi</v>
      </c>
      <c r="F688" s="21">
        <f>Data!AQ28</f>
        <v>163793.993132748</v>
      </c>
      <c r="G688" s="19">
        <f>Data!AS28</f>
        <v>10.450556475461539</v>
      </c>
      <c r="H688" s="18">
        <f t="shared" si="450"/>
        <v>2.6800754493750665E-2</v>
      </c>
      <c r="I688" s="6">
        <f t="shared" si="450"/>
        <v>3.15</v>
      </c>
      <c r="J688" s="6">
        <f t="shared" si="451"/>
        <v>55.239409129704896</v>
      </c>
      <c r="K688" s="18">
        <f t="shared" si="452"/>
        <v>0.65</v>
      </c>
      <c r="L688" s="35">
        <f>Data!BL28</f>
        <v>1404.9358525229909</v>
      </c>
      <c r="P688" s="6">
        <f t="shared" si="453"/>
        <v>3500</v>
      </c>
      <c r="Q688" s="21">
        <v>49777.15338080404</v>
      </c>
      <c r="R688" s="21">
        <v>2411.8564032709032</v>
      </c>
      <c r="S688" s="21">
        <v>29619.357511417227</v>
      </c>
      <c r="T688" s="38">
        <v>0.54942251950997445</v>
      </c>
    </row>
    <row r="689" spans="1:20" x14ac:dyDescent="0.25">
      <c r="A689" s="17" t="s">
        <v>254</v>
      </c>
      <c r="B689" s="8" t="s">
        <v>53</v>
      </c>
      <c r="C689" s="8" t="s">
        <v>65</v>
      </c>
      <c r="E689" s="8" t="str">
        <f t="shared" si="446"/>
        <v>CoFi-tv.cofi</v>
      </c>
      <c r="F689" s="21">
        <f>Data!AQ29</f>
        <v>118736.888545109</v>
      </c>
      <c r="G689" s="19">
        <f>Data!AS29</f>
        <v>10.666379327200589</v>
      </c>
      <c r="H689" s="18">
        <f t="shared" si="450"/>
        <v>2.6800754493750665E-2</v>
      </c>
      <c r="I689" s="6">
        <f t="shared" si="450"/>
        <v>3.15</v>
      </c>
      <c r="J689" s="6">
        <f t="shared" si="451"/>
        <v>55.239409129704896</v>
      </c>
      <c r="K689" s="18">
        <f t="shared" si="452"/>
        <v>0.65</v>
      </c>
      <c r="L689" s="35">
        <f>Data!BL29</f>
        <v>2118.2218837134515</v>
      </c>
      <c r="P689" s="6">
        <f t="shared" si="453"/>
        <v>3500</v>
      </c>
      <c r="Q689" s="21">
        <v>0</v>
      </c>
      <c r="R689" s="21">
        <v>1286.9168783537611</v>
      </c>
      <c r="S689" s="21">
        <v>43239.242299358921</v>
      </c>
      <c r="T689" s="38">
        <v>0.40440620650501524</v>
      </c>
    </row>
    <row r="690" spans="1:20" x14ac:dyDescent="0.25">
      <c r="A690" s="17" t="s">
        <v>255</v>
      </c>
      <c r="B690" s="8" t="s">
        <v>53</v>
      </c>
      <c r="C690" s="8" t="s">
        <v>65</v>
      </c>
      <c r="E690" s="8" t="str">
        <f t="shared" si="446"/>
        <v>CoFi-tv.cofi</v>
      </c>
      <c r="F690" s="21">
        <f>Data!AQ30</f>
        <v>177768.66401188599</v>
      </c>
      <c r="G690" s="19">
        <f>Data!AS30</f>
        <v>9.5368396438620078</v>
      </c>
      <c r="H690" s="18">
        <f t="shared" si="450"/>
        <v>2.6800754493750665E-2</v>
      </c>
      <c r="I690" s="6">
        <f t="shared" si="450"/>
        <v>3.15</v>
      </c>
      <c r="J690" s="6">
        <f t="shared" si="451"/>
        <v>55.239409129704896</v>
      </c>
      <c r="K690" s="18">
        <f t="shared" si="452"/>
        <v>0.65</v>
      </c>
      <c r="L690" s="35">
        <f>Data!BL30</f>
        <v>1867.8014293073777</v>
      </c>
      <c r="P690" s="6">
        <f t="shared" si="453"/>
        <v>3500</v>
      </c>
      <c r="Q690" s="21">
        <v>11798.763873253714</v>
      </c>
      <c r="R690" s="21">
        <v>1730.0525770584511</v>
      </c>
      <c r="S690" s="21">
        <v>40173.823235744785</v>
      </c>
      <c r="T690" s="38">
        <v>0.36312577173309923</v>
      </c>
    </row>
    <row r="691" spans="1:20" x14ac:dyDescent="0.25">
      <c r="A691" s="17" t="s">
        <v>256</v>
      </c>
      <c r="B691" s="8" t="s">
        <v>53</v>
      </c>
      <c r="C691" s="8" t="s">
        <v>65</v>
      </c>
      <c r="E691" s="8" t="str">
        <f t="shared" si="446"/>
        <v>CoFi-tv.cofi</v>
      </c>
      <c r="F691" s="21">
        <f>Data!AQ31</f>
        <v>155905.00634210001</v>
      </c>
      <c r="G691" s="19">
        <f>Data!AS31</f>
        <v>9.9784577197080004</v>
      </c>
      <c r="H691" s="18">
        <f t="shared" si="450"/>
        <v>2.6800754493750665E-2</v>
      </c>
      <c r="I691" s="6">
        <f t="shared" si="450"/>
        <v>3.15</v>
      </c>
      <c r="J691" s="6">
        <f t="shared" si="451"/>
        <v>55.239409129704896</v>
      </c>
      <c r="K691" s="18">
        <f t="shared" si="452"/>
        <v>0.65</v>
      </c>
      <c r="L691" s="35">
        <f>Data!BL31</f>
        <v>2118.2218837134515</v>
      </c>
      <c r="P691" s="6">
        <f t="shared" si="453"/>
        <v>3500</v>
      </c>
      <c r="Q691" s="21">
        <v>0</v>
      </c>
      <c r="R691" s="21">
        <v>1062.0523475775237</v>
      </c>
      <c r="S691" s="21">
        <v>33382.580006219679</v>
      </c>
      <c r="T691" s="38">
        <v>0.25417851703623984</v>
      </c>
    </row>
    <row r="692" spans="1:20" x14ac:dyDescent="0.25">
      <c r="A692" s="17" t="s">
        <v>257</v>
      </c>
      <c r="B692" s="8" t="s">
        <v>53</v>
      </c>
      <c r="C692" s="8" t="s">
        <v>65</v>
      </c>
      <c r="E692" s="8" t="str">
        <f t="shared" si="446"/>
        <v>CoFi-tv.cofi</v>
      </c>
      <c r="F692" s="21">
        <f>Data!AQ32</f>
        <v>97265.618974818106</v>
      </c>
      <c r="G692" s="19">
        <f>Data!AS32</f>
        <v>11.89482405682261</v>
      </c>
      <c r="H692" s="18">
        <f t="shared" si="450"/>
        <v>2.6800754493750665E-2</v>
      </c>
      <c r="I692" s="6">
        <f t="shared" si="450"/>
        <v>3.15</v>
      </c>
      <c r="J692" s="6">
        <f t="shared" si="451"/>
        <v>55.239409129704896</v>
      </c>
      <c r="K692" s="18">
        <f t="shared" si="452"/>
        <v>0.65</v>
      </c>
      <c r="L692" s="35">
        <f>Data!BL32</f>
        <v>2118.2218837134515</v>
      </c>
      <c r="P692" s="6">
        <f t="shared" si="453"/>
        <v>3500</v>
      </c>
      <c r="Q692" s="21">
        <v>0</v>
      </c>
      <c r="R692" s="21">
        <v>452.42812482038937</v>
      </c>
      <c r="S692" s="21">
        <v>16951.891770754635</v>
      </c>
      <c r="T692" s="38">
        <v>0.17355743350040431</v>
      </c>
    </row>
    <row r="693" spans="1:20" x14ac:dyDescent="0.25">
      <c r="A693" s="17" t="s">
        <v>258</v>
      </c>
      <c r="B693" s="8" t="s">
        <v>53</v>
      </c>
      <c r="C693" s="8" t="s">
        <v>65</v>
      </c>
      <c r="E693" s="8" t="str">
        <f t="shared" si="446"/>
        <v>CoFi-tv.cofi</v>
      </c>
      <c r="F693" s="21">
        <f>Data!AQ33</f>
        <v>97415.805385531698</v>
      </c>
      <c r="G693" s="19">
        <f>Data!AS33</f>
        <v>11.56950821742382</v>
      </c>
      <c r="H693" s="18">
        <f t="shared" si="450"/>
        <v>2.6800754493750665E-2</v>
      </c>
      <c r="I693" s="6">
        <f t="shared" si="450"/>
        <v>3.15</v>
      </c>
      <c r="J693" s="6">
        <f t="shared" si="451"/>
        <v>55.239409129704896</v>
      </c>
      <c r="K693" s="18">
        <f t="shared" si="452"/>
        <v>0.65</v>
      </c>
      <c r="L693" s="35">
        <f>Data!BL33</f>
        <v>2136.0220676102031</v>
      </c>
      <c r="P693" s="6">
        <f t="shared" si="453"/>
        <v>3500</v>
      </c>
      <c r="Q693" s="21">
        <v>0</v>
      </c>
      <c r="R693" s="21">
        <v>304.25745528611168</v>
      </c>
      <c r="S693" s="21">
        <v>11088.343756807157</v>
      </c>
      <c r="T693" s="38">
        <v>0.11653725462296627</v>
      </c>
    </row>
    <row r="694" spans="1:20" x14ac:dyDescent="0.25">
      <c r="A694" s="17" t="s">
        <v>259</v>
      </c>
      <c r="B694" s="8" t="s">
        <v>53</v>
      </c>
      <c r="C694" s="8" t="s">
        <v>65</v>
      </c>
      <c r="E694" s="8" t="str">
        <f t="shared" si="446"/>
        <v>CoFi-tv.cofi</v>
      </c>
      <c r="F694" s="21">
        <f>Data!AQ34</f>
        <v>152166.78614067001</v>
      </c>
      <c r="G694" s="19">
        <f>Data!AS34</f>
        <v>9.8060204788667331</v>
      </c>
      <c r="H694" s="18">
        <f t="shared" si="450"/>
        <v>2.6800754493750665E-2</v>
      </c>
      <c r="I694" s="6">
        <f t="shared" si="450"/>
        <v>3.15</v>
      </c>
      <c r="J694" s="6">
        <f t="shared" si="451"/>
        <v>55.239409129704896</v>
      </c>
      <c r="K694" s="18">
        <f t="shared" si="452"/>
        <v>0.65</v>
      </c>
      <c r="L694" s="35">
        <f>Data!BL34</f>
        <v>2136.0220676102031</v>
      </c>
      <c r="P694" s="6">
        <f t="shared" si="453"/>
        <v>3500</v>
      </c>
      <c r="Q694" s="21">
        <v>5722.175703015665</v>
      </c>
      <c r="R694" s="21">
        <v>493.69218613710012</v>
      </c>
      <c r="S694" s="21">
        <v>9527.4647126625423</v>
      </c>
      <c r="T694" s="38">
        <v>0.121056848863619</v>
      </c>
    </row>
    <row r="695" spans="1:20" x14ac:dyDescent="0.25">
      <c r="A695" s="17" t="s">
        <v>260</v>
      </c>
      <c r="B695" s="8" t="s">
        <v>53</v>
      </c>
      <c r="C695" s="8" t="s">
        <v>65</v>
      </c>
      <c r="E695" s="8" t="str">
        <f t="shared" si="446"/>
        <v>CoFi-tv.cofi</v>
      </c>
      <c r="F695" s="21">
        <f>Data!AQ35</f>
        <v>145113.38760294701</v>
      </c>
      <c r="G695" s="19">
        <f>Data!AS35</f>
        <v>10.081319949993899</v>
      </c>
      <c r="H695" s="18">
        <f t="shared" si="450"/>
        <v>2.6800754493750665E-2</v>
      </c>
      <c r="I695" s="6">
        <f t="shared" si="450"/>
        <v>3.15</v>
      </c>
      <c r="J695" s="6">
        <f t="shared" si="451"/>
        <v>55.239409129704896</v>
      </c>
      <c r="K695" s="18">
        <f t="shared" si="452"/>
        <v>0.65</v>
      </c>
      <c r="L695" s="35">
        <f>Data!BL35</f>
        <v>2136.0220676102031</v>
      </c>
      <c r="P695" s="6">
        <f t="shared" si="453"/>
        <v>3500</v>
      </c>
      <c r="Q695" s="21">
        <v>5984.0574729649243</v>
      </c>
      <c r="R695" s="21">
        <v>489.73836613169561</v>
      </c>
      <c r="S695" s="21">
        <v>9568.1513834318466</v>
      </c>
      <c r="T695" s="38">
        <v>0.12592432366027551</v>
      </c>
    </row>
    <row r="696" spans="1:20" x14ac:dyDescent="0.25">
      <c r="A696" s="17" t="s">
        <v>261</v>
      </c>
      <c r="B696" s="8" t="s">
        <v>53</v>
      </c>
      <c r="C696" s="8" t="s">
        <v>65</v>
      </c>
      <c r="E696" s="8" t="str">
        <f t="shared" si="446"/>
        <v>CoFi-tv.cofi</v>
      </c>
      <c r="F696" s="21">
        <f>Data!AQ36</f>
        <v>142547.349343315</v>
      </c>
      <c r="G696" s="19">
        <f>Data!AS36</f>
        <v>10.00387305712248</v>
      </c>
      <c r="H696" s="18">
        <f t="shared" si="450"/>
        <v>2.6800754493750665E-2</v>
      </c>
      <c r="I696" s="6">
        <f t="shared" si="450"/>
        <v>3.15</v>
      </c>
      <c r="J696" s="6">
        <f t="shared" si="451"/>
        <v>55.239409129704896</v>
      </c>
      <c r="K696" s="18">
        <f t="shared" si="452"/>
        <v>0.65</v>
      </c>
      <c r="L696" s="35">
        <f>Data!BL36</f>
        <v>2136.0220676102031</v>
      </c>
      <c r="P696" s="6">
        <f t="shared" si="453"/>
        <v>3500</v>
      </c>
      <c r="Q696" s="21">
        <v>0</v>
      </c>
      <c r="R696" s="21">
        <v>320.01387916876661</v>
      </c>
      <c r="S696" s="21">
        <v>10084.341404723269</v>
      </c>
      <c r="T696" s="38">
        <v>8.3765010605417412E-2</v>
      </c>
    </row>
    <row r="697" spans="1:20" x14ac:dyDescent="0.25">
      <c r="A697" s="17" t="s">
        <v>278</v>
      </c>
      <c r="B697" s="8" t="s">
        <v>53</v>
      </c>
      <c r="C697" s="8" t="s">
        <v>65</v>
      </c>
      <c r="E697" s="8" t="str">
        <f t="shared" si="446"/>
        <v>CoFi-tv.cofi</v>
      </c>
      <c r="F697" s="21">
        <f>Data!AQ37</f>
        <v>89849.0514662145</v>
      </c>
      <c r="G697" s="19">
        <f>Data!AS37</f>
        <v>11.47574594837338</v>
      </c>
      <c r="H697" s="18">
        <f t="shared" si="450"/>
        <v>2.6800754493750665E-2</v>
      </c>
      <c r="I697" s="6">
        <f t="shared" si="450"/>
        <v>3.15</v>
      </c>
      <c r="J697" s="6">
        <f t="shared" si="451"/>
        <v>55.239409129704896</v>
      </c>
      <c r="K697" s="18">
        <f t="shared" si="452"/>
        <v>0.65</v>
      </c>
      <c r="L697" s="35">
        <f>Data!BL37</f>
        <v>1441.8148956368873</v>
      </c>
      <c r="P697" s="6">
        <f t="shared" si="453"/>
        <v>3500</v>
      </c>
      <c r="Q697" s="21">
        <v>9697.6070678617762</v>
      </c>
      <c r="R697" s="21">
        <v>393.90341613932702</v>
      </c>
      <c r="S697" s="21">
        <v>4541.4498573438668</v>
      </c>
      <c r="T697" s="38">
        <v>0.1635796332594327</v>
      </c>
    </row>
    <row r="698" spans="1:20" x14ac:dyDescent="0.25">
      <c r="A698" s="17" t="s">
        <v>279</v>
      </c>
      <c r="B698" s="8" t="s">
        <v>53</v>
      </c>
      <c r="C698" s="8" t="s">
        <v>65</v>
      </c>
      <c r="E698" s="8" t="str">
        <f t="shared" si="446"/>
        <v>CoFi-tv.cofi</v>
      </c>
      <c r="F698" s="21">
        <f>Data!AQ38</f>
        <v>102630.58612210301</v>
      </c>
      <c r="G698" s="19">
        <f>Data!AS38</f>
        <v>10.756762154759192</v>
      </c>
      <c r="H698" s="18">
        <f t="shared" si="450"/>
        <v>2.6800754493750665E-2</v>
      </c>
      <c r="I698" s="6">
        <f t="shared" si="450"/>
        <v>3.15</v>
      </c>
      <c r="J698" s="6">
        <f t="shared" si="451"/>
        <v>55.239409129704896</v>
      </c>
      <c r="K698" s="18">
        <f t="shared" si="452"/>
        <v>0.65</v>
      </c>
      <c r="L698" s="35">
        <f>Data!BL38</f>
        <v>1441.8148956368873</v>
      </c>
      <c r="P698" s="6">
        <f t="shared" si="453"/>
        <v>3500</v>
      </c>
      <c r="Q698" s="21">
        <v>15072.368119522569</v>
      </c>
      <c r="R698" s="21">
        <v>723.77182461627501</v>
      </c>
      <c r="S698" s="21">
        <v>9451.7722013744933</v>
      </c>
      <c r="T698" s="38">
        <v>0.26313453038994461</v>
      </c>
    </row>
    <row r="699" spans="1:20" x14ac:dyDescent="0.25">
      <c r="A699" s="17" t="s">
        <v>280</v>
      </c>
      <c r="B699" s="8" t="s">
        <v>53</v>
      </c>
      <c r="C699" s="8" t="s">
        <v>65</v>
      </c>
      <c r="E699" s="8" t="str">
        <f t="shared" si="446"/>
        <v>CoFi-tv.cofi</v>
      </c>
      <c r="F699" s="21">
        <f>Data!AQ39</f>
        <v>100258.467636616</v>
      </c>
      <c r="G699" s="19">
        <f>Data!AS39</f>
        <v>10.65669779621145</v>
      </c>
      <c r="H699" s="18">
        <f t="shared" si="450"/>
        <v>2.6800754493750665E-2</v>
      </c>
      <c r="I699" s="6">
        <f t="shared" si="450"/>
        <v>3.15</v>
      </c>
      <c r="J699" s="6">
        <f t="shared" si="451"/>
        <v>55.239409129704896</v>
      </c>
      <c r="K699" s="18">
        <f t="shared" si="452"/>
        <v>0.65</v>
      </c>
      <c r="L699" s="35">
        <f>Data!BL39</f>
        <v>1441.8148956368873</v>
      </c>
      <c r="P699" s="6">
        <f t="shared" si="453"/>
        <v>3500</v>
      </c>
      <c r="Q699" s="21">
        <v>3500</v>
      </c>
      <c r="R699" s="21">
        <v>578.44558709380942</v>
      </c>
      <c r="S699" s="21">
        <v>15917.607411614135</v>
      </c>
      <c r="T699" s="38">
        <v>0.21527541210220014</v>
      </c>
    </row>
    <row r="700" spans="1:20" x14ac:dyDescent="0.25">
      <c r="A700" s="17" t="s">
        <v>281</v>
      </c>
      <c r="B700" s="8" t="s">
        <v>53</v>
      </c>
      <c r="C700" s="8" t="s">
        <v>65</v>
      </c>
      <c r="E700" s="8" t="str">
        <f t="shared" si="446"/>
        <v>CoFi-tv.cofi</v>
      </c>
      <c r="F700" s="21">
        <f>Data!AQ40</f>
        <v>136054.96228445024</v>
      </c>
      <c r="G700" s="19">
        <f>Data!AS40</f>
        <v>9.6760323677399889</v>
      </c>
      <c r="H700" s="18">
        <f t="shared" si="450"/>
        <v>2.6800754493750665E-2</v>
      </c>
      <c r="I700" s="6">
        <f t="shared" si="450"/>
        <v>3.15</v>
      </c>
      <c r="J700" s="6">
        <f t="shared" si="451"/>
        <v>55.239409129704896</v>
      </c>
      <c r="K700" s="18">
        <f t="shared" si="452"/>
        <v>0.65</v>
      </c>
      <c r="L700" s="35">
        <f>Data!BL40</f>
        <v>1441.8148956368873</v>
      </c>
      <c r="P700" s="6">
        <f t="shared" si="453"/>
        <v>3500</v>
      </c>
      <c r="Q700" s="21">
        <v>22486.686412229443</v>
      </c>
      <c r="R700" s="21">
        <v>1297.7680027205176</v>
      </c>
      <c r="S700" s="21">
        <v>17068.63596821473</v>
      </c>
      <c r="T700" s="38">
        <v>0.35590628344174602</v>
      </c>
    </row>
    <row r="701" spans="1:20" x14ac:dyDescent="0.25">
      <c r="A701" s="17" t="s">
        <v>282</v>
      </c>
      <c r="B701" s="8" t="s">
        <v>53</v>
      </c>
      <c r="C701" s="8" t="s">
        <v>65</v>
      </c>
      <c r="E701" s="8" t="str">
        <f t="shared" si="446"/>
        <v>CoFi-tv.cofi</v>
      </c>
      <c r="F701" s="21">
        <f>Data!AQ41</f>
        <v>120012.959289386</v>
      </c>
      <c r="G701" s="19">
        <f>Data!AS41</f>
        <v>10.333963539505701</v>
      </c>
      <c r="H701" s="18">
        <f t="shared" si="450"/>
        <v>2.6800754493750665E-2</v>
      </c>
      <c r="I701" s="6">
        <f t="shared" si="450"/>
        <v>3.15</v>
      </c>
      <c r="J701" s="6">
        <f t="shared" si="451"/>
        <v>55.239409129704896</v>
      </c>
      <c r="K701" s="18">
        <f t="shared" si="452"/>
        <v>0.65</v>
      </c>
      <c r="L701" s="35">
        <f>Data!BL41</f>
        <v>1441.8148956368873</v>
      </c>
      <c r="P701" s="6">
        <f t="shared" si="453"/>
        <v>3500</v>
      </c>
      <c r="Q701" s="21">
        <v>10050.546116160129</v>
      </c>
      <c r="R701" s="21">
        <v>1086.3983723726046</v>
      </c>
      <c r="S701" s="21">
        <v>25313.877567691896</v>
      </c>
      <c r="T701" s="38">
        <v>0.33776445258412824</v>
      </c>
    </row>
    <row r="702" spans="1:20" x14ac:dyDescent="0.25">
      <c r="A702" s="17" t="s">
        <v>283</v>
      </c>
      <c r="B702" s="8" t="s">
        <v>53</v>
      </c>
      <c r="C702" s="8" t="s">
        <v>65</v>
      </c>
      <c r="E702" s="8" t="str">
        <f t="shared" si="446"/>
        <v>CoFi-tv.cofi</v>
      </c>
      <c r="F702" s="21">
        <f>Data!AQ42</f>
        <v>116866.54268758249</v>
      </c>
      <c r="G702" s="19">
        <f>Data!AS42</f>
        <v>10.405048437786814</v>
      </c>
      <c r="H702" s="18">
        <f t="shared" si="450"/>
        <v>2.6800754493750665E-2</v>
      </c>
      <c r="I702" s="6">
        <f t="shared" si="450"/>
        <v>3.15</v>
      </c>
      <c r="J702" s="6">
        <f t="shared" si="451"/>
        <v>55.239409129704896</v>
      </c>
      <c r="K702" s="18">
        <f t="shared" si="452"/>
        <v>0.65</v>
      </c>
      <c r="L702" s="35">
        <f>Data!BL42</f>
        <v>1281.6132405661219</v>
      </c>
      <c r="P702" s="6">
        <f t="shared" si="453"/>
        <v>3500</v>
      </c>
      <c r="Q702" s="21">
        <v>19441.752726423834</v>
      </c>
      <c r="R702" s="21">
        <v>1311.4461090880613</v>
      </c>
      <c r="S702" s="21">
        <v>23542.077182692399</v>
      </c>
      <c r="T702" s="38">
        <v>0.41870990259743557</v>
      </c>
    </row>
    <row r="703" spans="1:20" x14ac:dyDescent="0.25">
      <c r="A703" s="17" t="s">
        <v>284</v>
      </c>
      <c r="B703" s="8" t="s">
        <v>53</v>
      </c>
      <c r="C703" s="8" t="s">
        <v>65</v>
      </c>
      <c r="E703" s="8" t="str">
        <f t="shared" si="446"/>
        <v>CoFi-tv.cofi</v>
      </c>
      <c r="F703" s="21">
        <f>Data!AQ43</f>
        <v>108937.3696959301</v>
      </c>
      <c r="G703" s="19">
        <f>Data!AS43</f>
        <v>10.611727060115518</v>
      </c>
      <c r="H703" s="18">
        <f t="shared" si="450"/>
        <v>2.6800754493750665E-2</v>
      </c>
      <c r="I703" s="6">
        <f t="shared" si="450"/>
        <v>3.15</v>
      </c>
      <c r="J703" s="6">
        <f t="shared" si="451"/>
        <v>55.239409129704896</v>
      </c>
      <c r="K703" s="18">
        <f t="shared" si="452"/>
        <v>0.65</v>
      </c>
      <c r="L703" s="35">
        <f>Data!BL43</f>
        <v>1281.6132405661219</v>
      </c>
      <c r="P703" s="6">
        <f t="shared" si="453"/>
        <v>3500</v>
      </c>
      <c r="Q703" s="21">
        <v>6764.8314503240163</v>
      </c>
      <c r="R703" s="21">
        <v>1054.596422376618</v>
      </c>
      <c r="S703" s="21">
        <v>28487.100137106136</v>
      </c>
      <c r="T703" s="38">
        <v>0.36121218171716485</v>
      </c>
    </row>
    <row r="704" spans="1:20" x14ac:dyDescent="0.25">
      <c r="A704" s="17" t="s">
        <v>285</v>
      </c>
      <c r="B704" s="8" t="s">
        <v>53</v>
      </c>
      <c r="C704" s="8" t="s">
        <v>65</v>
      </c>
      <c r="E704" s="8" t="str">
        <f t="shared" si="446"/>
        <v>CoFi-tv.cofi</v>
      </c>
      <c r="F704" s="21">
        <f>Data!AQ44</f>
        <v>139745.15273096098</v>
      </c>
      <c r="G704" s="19">
        <f>Data!AS44</f>
        <v>9.8411995603199642</v>
      </c>
      <c r="H704" s="18">
        <f t="shared" si="450"/>
        <v>2.6800754493750665E-2</v>
      </c>
      <c r="I704" s="6">
        <f t="shared" si="450"/>
        <v>3.15</v>
      </c>
      <c r="J704" s="6">
        <f t="shared" si="451"/>
        <v>55.239409129704896</v>
      </c>
      <c r="K704" s="18">
        <f t="shared" si="452"/>
        <v>0.65</v>
      </c>
      <c r="L704" s="35">
        <f>Data!BL44</f>
        <v>1281.6132405661219</v>
      </c>
      <c r="P704" s="6">
        <f t="shared" si="453"/>
        <v>3500</v>
      </c>
      <c r="Q704" s="21">
        <v>23832.582771316578</v>
      </c>
      <c r="R704" s="21">
        <v>1746.4959985162375</v>
      </c>
      <c r="S704" s="21">
        <v>30308.406534683927</v>
      </c>
      <c r="T704" s="38">
        <v>0.46631976326193036</v>
      </c>
    </row>
    <row r="705" spans="1:20" x14ac:dyDescent="0.25">
      <c r="A705" s="17" t="s">
        <v>286</v>
      </c>
      <c r="B705" s="8" t="s">
        <v>53</v>
      </c>
      <c r="C705" s="8" t="s">
        <v>65</v>
      </c>
      <c r="E705" s="8" t="str">
        <f t="shared" si="446"/>
        <v>CoFi-tv.cofi</v>
      </c>
      <c r="F705" s="21">
        <f>Data!AQ45</f>
        <v>127193.24193917849</v>
      </c>
      <c r="G705" s="19">
        <f>Data!AS45</f>
        <v>9.9262954008951514</v>
      </c>
      <c r="H705" s="18">
        <f t="shared" si="450"/>
        <v>2.6800754493750665E-2</v>
      </c>
      <c r="I705" s="6">
        <f t="shared" si="450"/>
        <v>3.15</v>
      </c>
      <c r="J705" s="6">
        <f t="shared" si="451"/>
        <v>55.239409129704896</v>
      </c>
      <c r="K705" s="18">
        <f t="shared" si="452"/>
        <v>0.65</v>
      </c>
      <c r="L705" s="35">
        <f>Data!BL45</f>
        <v>1679.6010050259222</v>
      </c>
      <c r="P705" s="6">
        <f t="shared" si="453"/>
        <v>3500</v>
      </c>
      <c r="Q705" s="21">
        <v>0</v>
      </c>
      <c r="R705" s="21">
        <v>1142.4371510889009</v>
      </c>
      <c r="S705" s="21">
        <v>35721.531211796369</v>
      </c>
      <c r="T705" s="38">
        <v>0.33513613764064254</v>
      </c>
    </row>
    <row r="706" spans="1:20" x14ac:dyDescent="0.25">
      <c r="A706" s="17" t="s">
        <v>287</v>
      </c>
      <c r="B706" s="8" t="s">
        <v>53</v>
      </c>
      <c r="C706" s="8" t="s">
        <v>65</v>
      </c>
      <c r="E706" s="8" t="str">
        <f t="shared" si="446"/>
        <v>CoFi-tv.cofi</v>
      </c>
      <c r="F706" s="21">
        <f>Data!AQ46</f>
        <v>98961.417574702558</v>
      </c>
      <c r="G706" s="19">
        <f>Data!AS46</f>
        <v>10.858416640618575</v>
      </c>
      <c r="H706" s="18">
        <f t="shared" si="450"/>
        <v>2.6800754493750665E-2</v>
      </c>
      <c r="I706" s="6">
        <f t="shared" si="450"/>
        <v>3.15</v>
      </c>
      <c r="J706" s="6">
        <f t="shared" si="451"/>
        <v>55.239409129704896</v>
      </c>
      <c r="K706" s="18">
        <f t="shared" si="452"/>
        <v>0.65</v>
      </c>
      <c r="L706" s="35">
        <f>Data!BL46</f>
        <v>1785.0855563801672</v>
      </c>
      <c r="P706" s="6">
        <f t="shared" si="453"/>
        <v>3500</v>
      </c>
      <c r="Q706" s="21">
        <v>0</v>
      </c>
      <c r="R706" s="21">
        <v>618.06149300679147</v>
      </c>
      <c r="S706" s="21">
        <v>21140.182981860089</v>
      </c>
      <c r="T706" s="38">
        <v>0.23303371488119684</v>
      </c>
    </row>
    <row r="707" spans="1:20" x14ac:dyDescent="0.25">
      <c r="A707" s="17" t="s">
        <v>288</v>
      </c>
      <c r="B707" s="8" t="s">
        <v>53</v>
      </c>
      <c r="C707" s="8" t="s">
        <v>65</v>
      </c>
      <c r="E707" s="8" t="str">
        <f t="shared" si="446"/>
        <v>CoFi-tv.cofi</v>
      </c>
      <c r="F707" s="21">
        <f>Data!AQ47</f>
        <v>140247.726458766</v>
      </c>
      <c r="G707" s="19">
        <f>Data!AS47</f>
        <v>9.6134169138285639</v>
      </c>
      <c r="H707" s="18">
        <f t="shared" si="450"/>
        <v>2.6800754493750665E-2</v>
      </c>
      <c r="I707" s="6">
        <f t="shared" si="450"/>
        <v>3.15</v>
      </c>
      <c r="J707" s="6">
        <f t="shared" si="451"/>
        <v>55.239409129704896</v>
      </c>
      <c r="K707" s="18">
        <f t="shared" si="452"/>
        <v>0.65</v>
      </c>
      <c r="L707" s="35">
        <f>Data!BL47</f>
        <v>1690.7075426683041</v>
      </c>
      <c r="P707" s="6">
        <f t="shared" si="453"/>
        <v>3500</v>
      </c>
      <c r="Q707" s="21">
        <v>11963.280964275349</v>
      </c>
      <c r="R707" s="21">
        <v>975.72443249226774</v>
      </c>
      <c r="S707" s="21">
        <v>17583.863187779021</v>
      </c>
      <c r="T707" s="38">
        <v>0.25958783112757544</v>
      </c>
    </row>
    <row r="708" spans="1:20" x14ac:dyDescent="0.25">
      <c r="A708" s="17" t="s">
        <v>289</v>
      </c>
      <c r="B708" s="8" t="s">
        <v>53</v>
      </c>
      <c r="C708" s="8" t="s">
        <v>65</v>
      </c>
      <c r="E708" s="8" t="str">
        <f t="shared" si="446"/>
        <v>CoFi-tv.cofi</v>
      </c>
      <c r="F708" s="21">
        <f>Data!AQ48</f>
        <v>128882.724156953</v>
      </c>
      <c r="G708" s="19">
        <f>Data!AS48</f>
        <v>10.018080499707807</v>
      </c>
      <c r="H708" s="18">
        <f t="shared" si="450"/>
        <v>2.6800754493750665E-2</v>
      </c>
      <c r="I708" s="6">
        <f t="shared" si="450"/>
        <v>3.15</v>
      </c>
      <c r="J708" s="6">
        <f t="shared" si="451"/>
        <v>55.239409129704896</v>
      </c>
      <c r="K708" s="18">
        <f t="shared" si="452"/>
        <v>0.65</v>
      </c>
      <c r="L708" s="35">
        <f>Data!BL48</f>
        <v>1640.0237687431245</v>
      </c>
      <c r="P708" s="6">
        <f t="shared" si="453"/>
        <v>3500</v>
      </c>
      <c r="Q708" s="21">
        <v>9169.472799537265</v>
      </c>
      <c r="R708" s="21">
        <v>886.46545764472103</v>
      </c>
      <c r="S708" s="21">
        <v>18804.676492382416</v>
      </c>
      <c r="T708" s="38">
        <v>0.25663748455930535</v>
      </c>
    </row>
    <row r="709" spans="1:20" x14ac:dyDescent="0.25">
      <c r="A709" s="17" t="s">
        <v>290</v>
      </c>
      <c r="B709" s="8" t="s">
        <v>53</v>
      </c>
      <c r="C709" s="8" t="s">
        <v>65</v>
      </c>
      <c r="E709" s="8" t="str">
        <f t="shared" si="446"/>
        <v>CoFi-tv.cofi</v>
      </c>
      <c r="F709" s="21">
        <f>Data!AQ49</f>
        <v>135407.79754491249</v>
      </c>
      <c r="G709" s="19">
        <f>Data!AS49</f>
        <v>10.06173925353273</v>
      </c>
      <c r="H709" s="18">
        <f t="shared" si="450"/>
        <v>2.6800754493750665E-2</v>
      </c>
      <c r="I709" s="6">
        <f t="shared" si="450"/>
        <v>3.15</v>
      </c>
      <c r="J709" s="6">
        <f t="shared" si="451"/>
        <v>55.239409129704896</v>
      </c>
      <c r="K709" s="18">
        <f t="shared" si="452"/>
        <v>0.65</v>
      </c>
      <c r="L709" s="35">
        <f>Data!BL49</f>
        <v>2090.1152728342267</v>
      </c>
      <c r="P709" s="6">
        <f t="shared" si="453"/>
        <v>3500</v>
      </c>
      <c r="Q709" s="21">
        <v>0</v>
      </c>
      <c r="R709" s="21">
        <v>636.2764341529188</v>
      </c>
      <c r="S709" s="21">
        <v>20166.449856884909</v>
      </c>
      <c r="T709" s="38">
        <v>0.17532956038750835</v>
      </c>
    </row>
    <row r="710" spans="1:20" x14ac:dyDescent="0.25">
      <c r="A710" s="17" t="s">
        <v>291</v>
      </c>
      <c r="B710" s="8" t="s">
        <v>53</v>
      </c>
      <c r="C710" s="8" t="s">
        <v>65</v>
      </c>
      <c r="E710" s="8" t="str">
        <f t="shared" si="446"/>
        <v>CoFi-tv.cofi</v>
      </c>
      <c r="F710" s="21">
        <f>Data!AQ50</f>
        <v>131715.40721681551</v>
      </c>
      <c r="G710" s="19">
        <f>Data!AS50</f>
        <v>9.9201899973408398</v>
      </c>
      <c r="H710" s="18">
        <f t="shared" si="450"/>
        <v>2.6800754493750665E-2</v>
      </c>
      <c r="I710" s="6">
        <f t="shared" si="450"/>
        <v>3.15</v>
      </c>
      <c r="J710" s="6">
        <f t="shared" si="451"/>
        <v>55.239409129704896</v>
      </c>
      <c r="K710" s="18">
        <f t="shared" si="452"/>
        <v>0.65</v>
      </c>
      <c r="L710" s="35">
        <f>Data!BL50</f>
        <v>2828.7555777959278</v>
      </c>
      <c r="P710" s="6">
        <f t="shared" si="453"/>
        <v>3500</v>
      </c>
      <c r="Q710" s="21">
        <v>0</v>
      </c>
      <c r="R710" s="21">
        <v>415.73334294784854</v>
      </c>
      <c r="S710" s="21">
        <v>12991.084313357795</v>
      </c>
      <c r="T710" s="38">
        <v>0.11776907342838894</v>
      </c>
    </row>
    <row r="711" spans="1:20" x14ac:dyDescent="0.25">
      <c r="A711" s="17" t="s">
        <v>292</v>
      </c>
      <c r="B711" s="8" t="s">
        <v>53</v>
      </c>
      <c r="C711" s="8" t="s">
        <v>65</v>
      </c>
      <c r="E711" s="8" t="str">
        <f t="shared" si="446"/>
        <v>CoFi-tv.cofi</v>
      </c>
      <c r="F711" s="21">
        <f>Data!AQ51</f>
        <v>134805.17056130699</v>
      </c>
      <c r="G711" s="19">
        <f>Data!AS51</f>
        <v>9.8797139695342295</v>
      </c>
      <c r="H711" s="18">
        <f t="shared" si="450"/>
        <v>2.6800754493750665E-2</v>
      </c>
      <c r="I711" s="6">
        <f t="shared" si="450"/>
        <v>3.15</v>
      </c>
      <c r="J711" s="6">
        <f t="shared" si="451"/>
        <v>55.239409129704896</v>
      </c>
      <c r="K711" s="18">
        <f t="shared" si="452"/>
        <v>0.65</v>
      </c>
      <c r="L711" s="35">
        <f>Data!BL51</f>
        <v>1922.1607123485817</v>
      </c>
      <c r="P711" s="6">
        <f t="shared" si="453"/>
        <v>3500</v>
      </c>
      <c r="Q711" s="21">
        <v>4636.0634424891587</v>
      </c>
      <c r="R711" s="21">
        <v>424.87098589836654</v>
      </c>
      <c r="S711" s="21">
        <v>8586.3885735949407</v>
      </c>
      <c r="T711" s="38">
        <v>0.11759896616774657</v>
      </c>
    </row>
    <row r="712" spans="1:20" x14ac:dyDescent="0.25">
      <c r="A712" s="17" t="s">
        <v>293</v>
      </c>
      <c r="B712" s="8" t="s">
        <v>53</v>
      </c>
      <c r="C712" s="8" t="s">
        <v>65</v>
      </c>
      <c r="E712" s="8" t="str">
        <f t="shared" si="446"/>
        <v>CoFi-tv.cofi</v>
      </c>
      <c r="F712" s="21">
        <f>Data!AQ52</f>
        <v>138063.61861453537</v>
      </c>
      <c r="G712" s="19">
        <f>Data!AS52</f>
        <v>9.8167859944510791</v>
      </c>
      <c r="H712" s="18">
        <f t="shared" si="450"/>
        <v>2.6800754493750665E-2</v>
      </c>
      <c r="I712" s="6">
        <f t="shared" si="450"/>
        <v>3.15</v>
      </c>
      <c r="J712" s="6">
        <f t="shared" si="451"/>
        <v>55.239409129704896</v>
      </c>
      <c r="K712" s="18">
        <f t="shared" si="452"/>
        <v>0.65</v>
      </c>
      <c r="L712" s="35">
        <f>Data!BL52</f>
        <v>1655.1084423786397</v>
      </c>
      <c r="P712" s="6">
        <f t="shared" si="453"/>
        <v>3500</v>
      </c>
      <c r="Q712" s="21">
        <v>22804.090187960523</v>
      </c>
      <c r="R712" s="21">
        <v>1042.0195599823926</v>
      </c>
      <c r="S712" s="21">
        <v>9418.1513325340457</v>
      </c>
      <c r="T712" s="38">
        <v>0.28161098969912501</v>
      </c>
    </row>
    <row r="713" spans="1:20" x14ac:dyDescent="0.25">
      <c r="A713" s="17" t="s">
        <v>294</v>
      </c>
      <c r="B713" s="8" t="s">
        <v>53</v>
      </c>
      <c r="C713" s="8" t="s">
        <v>65</v>
      </c>
      <c r="E713" s="8" t="str">
        <f t="shared" si="446"/>
        <v>CoFi-tv.cofi</v>
      </c>
      <c r="F713" s="21">
        <f>Data!AQ53</f>
        <v>140066.027754765</v>
      </c>
      <c r="G713" s="19">
        <f>Data!AS53</f>
        <v>9.7938144488489662</v>
      </c>
      <c r="H713" s="18">
        <f t="shared" si="450"/>
        <v>2.6800754493750665E-2</v>
      </c>
      <c r="I713" s="6">
        <f t="shared" si="450"/>
        <v>3.15</v>
      </c>
      <c r="J713" s="6">
        <f t="shared" si="451"/>
        <v>55.239409129704896</v>
      </c>
      <c r="K713" s="18">
        <f t="shared" si="452"/>
        <v>0.65</v>
      </c>
      <c r="L713" s="35">
        <f>Data!BL53</f>
        <v>1978.6811625276007</v>
      </c>
      <c r="P713" s="6">
        <f t="shared" si="453"/>
        <v>3500</v>
      </c>
      <c r="Q713" s="21">
        <v>0</v>
      </c>
      <c r="R713" s="21">
        <v>726.16975763389667</v>
      </c>
      <c r="S713" s="21">
        <v>22402.711373590828</v>
      </c>
      <c r="T713" s="38">
        <v>0.1934453636682123</v>
      </c>
    </row>
    <row r="714" spans="1:20" x14ac:dyDescent="0.25">
      <c r="A714" s="17" t="s">
        <v>295</v>
      </c>
      <c r="B714" s="8" t="s">
        <v>53</v>
      </c>
      <c r="C714" s="8" t="s">
        <v>65</v>
      </c>
      <c r="E714" s="8" t="str">
        <f t="shared" si="446"/>
        <v>CoFi-tv.cofi</v>
      </c>
      <c r="F714" s="21">
        <f>Data!AQ54</f>
        <v>101164.9671476817</v>
      </c>
      <c r="G714" s="19">
        <f>Data!AS54</f>
        <v>10.968122894697334</v>
      </c>
      <c r="H714" s="18">
        <f t="shared" si="450"/>
        <v>2.6800754493750665E-2</v>
      </c>
      <c r="I714" s="6">
        <f t="shared" si="450"/>
        <v>3.15</v>
      </c>
      <c r="J714" s="6">
        <f t="shared" si="451"/>
        <v>55.239409129704896</v>
      </c>
      <c r="K714" s="18">
        <f t="shared" si="452"/>
        <v>0.65</v>
      </c>
      <c r="L714" s="35">
        <f>Data!BL54</f>
        <v>1830.26323436441</v>
      </c>
      <c r="P714" s="6">
        <f t="shared" si="453"/>
        <v>3500</v>
      </c>
      <c r="Q714" s="21">
        <v>0</v>
      </c>
      <c r="R714" s="21">
        <v>353.59426345843093</v>
      </c>
      <c r="S714" s="21">
        <v>12216.535809886978</v>
      </c>
      <c r="T714" s="38">
        <v>0.13041515003570248</v>
      </c>
    </row>
    <row r="715" spans="1:20" x14ac:dyDescent="0.25">
      <c r="A715" s="17" t="s">
        <v>296</v>
      </c>
      <c r="B715" s="8" t="s">
        <v>53</v>
      </c>
      <c r="C715" s="8" t="s">
        <v>65</v>
      </c>
      <c r="E715" s="8" t="str">
        <f t="shared" si="446"/>
        <v>CoFi-tv.cofi</v>
      </c>
      <c r="F715" s="21">
        <f>Data!AQ55</f>
        <v>147273.34304075674</v>
      </c>
      <c r="G715" s="19">
        <f>Data!AS55</f>
        <v>9.5908908109141535</v>
      </c>
      <c r="H715" s="18">
        <f t="shared" si="450"/>
        <v>2.6800754493750665E-2</v>
      </c>
      <c r="I715" s="6">
        <f t="shared" si="450"/>
        <v>3.15</v>
      </c>
      <c r="J715" s="6">
        <f t="shared" si="451"/>
        <v>55.239409129704896</v>
      </c>
      <c r="K715" s="18">
        <f t="shared" si="452"/>
        <v>0.65</v>
      </c>
      <c r="L715" s="35">
        <f>Data!BL55</f>
        <v>1725.3903664173188</v>
      </c>
      <c r="P715" s="6">
        <f t="shared" si="453"/>
        <v>3500</v>
      </c>
      <c r="Q715" s="21">
        <v>22024.901763209673</v>
      </c>
      <c r="R715" s="21">
        <v>1086.3937595778589</v>
      </c>
      <c r="S715" s="21">
        <v>10796.472602965092</v>
      </c>
      <c r="T715" s="38">
        <v>0.27524288201837921</v>
      </c>
    </row>
    <row r="716" spans="1:20" x14ac:dyDescent="0.25">
      <c r="A716" s="17" t="s">
        <v>297</v>
      </c>
      <c r="B716" s="8" t="s">
        <v>53</v>
      </c>
      <c r="C716" s="8" t="s">
        <v>65</v>
      </c>
      <c r="E716" s="8" t="str">
        <f t="shared" si="446"/>
        <v>CoFi-tv.cofi</v>
      </c>
      <c r="F716" s="21">
        <f>Data!AQ56</f>
        <v>140029.762850681</v>
      </c>
      <c r="G716" s="19">
        <f>Data!AS56</f>
        <v>9.8635703103955539</v>
      </c>
      <c r="H716" s="18">
        <f t="shared" si="450"/>
        <v>2.6800754493750665E-2</v>
      </c>
      <c r="I716" s="6">
        <f t="shared" si="450"/>
        <v>3.15</v>
      </c>
      <c r="J716" s="6">
        <f t="shared" si="451"/>
        <v>55.239409129704896</v>
      </c>
      <c r="K716" s="18">
        <f t="shared" si="452"/>
        <v>0.65</v>
      </c>
      <c r="L716" s="35">
        <f>Data!BL56</f>
        <v>1946.9834473517333</v>
      </c>
      <c r="P716" s="6">
        <f t="shared" si="453"/>
        <v>3500</v>
      </c>
      <c r="Q716" s="21">
        <v>0</v>
      </c>
      <c r="R716" s="21">
        <v>708.56793756768957</v>
      </c>
      <c r="S716" s="21">
        <v>22015.380466456249</v>
      </c>
      <c r="T716" s="38">
        <v>0.18880527465944363</v>
      </c>
    </row>
    <row r="717" spans="1:20" x14ac:dyDescent="0.25">
      <c r="A717" s="17" t="s">
        <v>298</v>
      </c>
      <c r="B717" s="8" t="s">
        <v>53</v>
      </c>
      <c r="C717" s="8" t="s">
        <v>65</v>
      </c>
      <c r="E717" s="8" t="str">
        <f t="shared" si="446"/>
        <v>CoFi-tv.cofi</v>
      </c>
      <c r="F717" s="21">
        <f>Data!AQ57</f>
        <v>104340.25747720734</v>
      </c>
      <c r="G717" s="19">
        <f>Data!AS57</f>
        <v>10.973424562583329</v>
      </c>
      <c r="H717" s="18">
        <f t="shared" si="450"/>
        <v>2.6800754493750665E-2</v>
      </c>
      <c r="I717" s="6">
        <f t="shared" si="450"/>
        <v>3.15</v>
      </c>
      <c r="J717" s="6">
        <f t="shared" si="451"/>
        <v>55.239409129704896</v>
      </c>
      <c r="K717" s="18">
        <f t="shared" si="452"/>
        <v>0.65</v>
      </c>
      <c r="L717" s="35">
        <f>Data!BL57</f>
        <v>1944.8608207636205</v>
      </c>
      <c r="P717" s="6">
        <f t="shared" si="453"/>
        <v>3500</v>
      </c>
      <c r="Q717" s="21">
        <v>0</v>
      </c>
      <c r="R717" s="21">
        <v>355.60854643584838</v>
      </c>
      <c r="S717" s="21">
        <v>12292.067208089635</v>
      </c>
      <c r="T717" s="38">
        <v>0.12716666017921707</v>
      </c>
    </row>
    <row r="718" spans="1:20" x14ac:dyDescent="0.25">
      <c r="A718" s="17" t="s">
        <v>299</v>
      </c>
      <c r="B718" s="8" t="s">
        <v>53</v>
      </c>
      <c r="C718" s="8" t="s">
        <v>65</v>
      </c>
      <c r="E718" s="8" t="str">
        <f t="shared" si="446"/>
        <v>CoFi-tv.cofi</v>
      </c>
      <c r="F718" s="21">
        <f>Data!AQ58</f>
        <v>104172.52557476799</v>
      </c>
      <c r="G718" s="19">
        <f>Data!AS58</f>
        <v>11.193720016366246</v>
      </c>
      <c r="H718" s="18">
        <f t="shared" si="450"/>
        <v>2.6800754493750665E-2</v>
      </c>
      <c r="I718" s="6">
        <f t="shared" si="450"/>
        <v>3.15</v>
      </c>
      <c r="J718" s="6">
        <f t="shared" si="451"/>
        <v>55.239409129704896</v>
      </c>
      <c r="K718" s="18">
        <f t="shared" si="452"/>
        <v>0.65</v>
      </c>
      <c r="L718" s="35">
        <f>Data!BL58</f>
        <v>2085.2620813272074</v>
      </c>
      <c r="P718" s="6">
        <f t="shared" si="453"/>
        <v>3500</v>
      </c>
      <c r="Q718" s="21">
        <v>0</v>
      </c>
      <c r="R718" s="21">
        <v>236.22756793266498</v>
      </c>
      <c r="S718" s="21">
        <v>8329.4355550939745</v>
      </c>
      <c r="T718" s="38">
        <v>8.4611689090105968E-2</v>
      </c>
    </row>
    <row r="719" spans="1:20" x14ac:dyDescent="0.25">
      <c r="A719" s="17" t="s">
        <v>300</v>
      </c>
      <c r="B719" s="8" t="s">
        <v>53</v>
      </c>
      <c r="C719" s="8" t="s">
        <v>65</v>
      </c>
      <c r="E719" s="8" t="str">
        <f t="shared" si="446"/>
        <v>CoFi-tv.cofi</v>
      </c>
      <c r="F719" s="21">
        <f>Data!AQ59</f>
        <v>167069.04494132148</v>
      </c>
      <c r="G719" s="19">
        <f>Data!AS59</f>
        <v>9.4347717151777815</v>
      </c>
      <c r="H719" s="18">
        <f t="shared" si="450"/>
        <v>2.6800754493750665E-2</v>
      </c>
      <c r="I719" s="6">
        <f t="shared" si="450"/>
        <v>3.15</v>
      </c>
      <c r="J719" s="6">
        <f t="shared" si="451"/>
        <v>55.239409129704896</v>
      </c>
      <c r="K719" s="18">
        <f t="shared" si="452"/>
        <v>0.65</v>
      </c>
      <c r="L719" s="35">
        <f>Data!BL59</f>
        <v>1650.6523731634045</v>
      </c>
      <c r="P719" s="6">
        <f t="shared" si="453"/>
        <v>3500</v>
      </c>
      <c r="Q719" s="21">
        <v>40743.350664473044</v>
      </c>
      <c r="R719" s="21">
        <v>1773.4541814433373</v>
      </c>
      <c r="S719" s="21">
        <v>11962.875685649851</v>
      </c>
      <c r="T719" s="38">
        <v>0.39607457259152468</v>
      </c>
    </row>
    <row r="720" spans="1:20" x14ac:dyDescent="0.25">
      <c r="A720" s="17" t="s">
        <v>301</v>
      </c>
      <c r="B720" s="8" t="s">
        <v>53</v>
      </c>
      <c r="C720" s="8" t="s">
        <v>65</v>
      </c>
      <c r="E720" s="8" t="str">
        <f t="shared" si="446"/>
        <v>CoFi-tv.cofi</v>
      </c>
      <c r="F720" s="21">
        <f>Data!AQ60</f>
        <v>134663.4657046372</v>
      </c>
      <c r="G720" s="19">
        <f>Data!AS60</f>
        <v>10.317735507089584</v>
      </c>
      <c r="H720" s="18">
        <f t="shared" si="450"/>
        <v>2.6800754493750665E-2</v>
      </c>
      <c r="I720" s="6">
        <f t="shared" si="450"/>
        <v>3.15</v>
      </c>
      <c r="J720" s="6">
        <f t="shared" si="451"/>
        <v>55.239409129704896</v>
      </c>
      <c r="K720" s="18">
        <f t="shared" si="452"/>
        <v>0.65</v>
      </c>
      <c r="L720" s="35">
        <f>Data!BL60</f>
        <v>1731.9975466831138</v>
      </c>
      <c r="P720" s="6">
        <f t="shared" si="453"/>
        <v>3500</v>
      </c>
      <c r="Q720" s="21">
        <v>0</v>
      </c>
      <c r="R720" s="21">
        <v>1008.7075996354895</v>
      </c>
      <c r="S720" s="21">
        <v>32783.871383645113</v>
      </c>
      <c r="T720" s="38">
        <v>0.27949142315572906</v>
      </c>
    </row>
    <row r="721" spans="1:20" x14ac:dyDescent="0.25">
      <c r="A721" s="17" t="s">
        <v>272</v>
      </c>
      <c r="B721" s="8" t="s">
        <v>53</v>
      </c>
      <c r="C721" s="8" t="s">
        <v>65</v>
      </c>
      <c r="E721" s="8" t="str">
        <f t="shared" si="446"/>
        <v>CoFi-tv.cofi</v>
      </c>
      <c r="F721" s="21">
        <f>Data!AQ61</f>
        <v>122703.84078918799</v>
      </c>
      <c r="G721" s="19">
        <f>Data!AS61</f>
        <v>10.456302746523619</v>
      </c>
      <c r="H721" s="18">
        <f t="shared" si="450"/>
        <v>2.6800754493750665E-2</v>
      </c>
      <c r="I721" s="6">
        <f t="shared" si="450"/>
        <v>3.15</v>
      </c>
      <c r="J721" s="6">
        <f t="shared" si="451"/>
        <v>55.239409129704896</v>
      </c>
      <c r="K721" s="18">
        <f t="shared" si="452"/>
        <v>0.65</v>
      </c>
      <c r="L721" s="35">
        <f>Data!BL61</f>
        <v>2385.2246421647269</v>
      </c>
      <c r="P721" s="6">
        <f t="shared" si="453"/>
        <v>3500</v>
      </c>
      <c r="Q721" s="21">
        <v>0</v>
      </c>
      <c r="R721" s="21">
        <v>631.07169809569928</v>
      </c>
      <c r="S721" s="21">
        <v>20785.83169966186</v>
      </c>
      <c r="T721" s="38">
        <v>0.19189935998043561</v>
      </c>
    </row>
    <row r="722" spans="1:20" x14ac:dyDescent="0.25">
      <c r="A722" s="17" t="s">
        <v>273</v>
      </c>
      <c r="B722" s="8" t="s">
        <v>53</v>
      </c>
      <c r="C722" s="8" t="s">
        <v>65</v>
      </c>
      <c r="E722" s="8" t="str">
        <f t="shared" si="446"/>
        <v>CoFi-tv.cofi</v>
      </c>
      <c r="F722" s="21">
        <f>Data!AQ62</f>
        <v>103976.50221745251</v>
      </c>
      <c r="G722" s="19">
        <f>Data!AS62</f>
        <v>11.053036600654009</v>
      </c>
      <c r="H722" s="18">
        <f t="shared" si="450"/>
        <v>2.6800754493750665E-2</v>
      </c>
      <c r="I722" s="6">
        <f t="shared" si="450"/>
        <v>3.15</v>
      </c>
      <c r="J722" s="6">
        <f t="shared" si="451"/>
        <v>55.239409129704896</v>
      </c>
      <c r="K722" s="18">
        <f t="shared" si="452"/>
        <v>0.65</v>
      </c>
      <c r="L722" s="35">
        <f>Data!BL62</f>
        <v>2385.2246421647269</v>
      </c>
      <c r="P722" s="6">
        <f t="shared" si="453"/>
        <v>3500</v>
      </c>
      <c r="Q722" s="21">
        <v>0</v>
      </c>
      <c r="R722" s="21">
        <v>360.40307421815982</v>
      </c>
      <c r="S722" s="21">
        <v>12548.177366512862</v>
      </c>
      <c r="T722" s="38">
        <v>0.12933208016060693</v>
      </c>
    </row>
    <row r="723" spans="1:20" x14ac:dyDescent="0.25">
      <c r="A723" s="17" t="s">
        <v>274</v>
      </c>
      <c r="B723" s="8" t="s">
        <v>53</v>
      </c>
      <c r="C723" s="8" t="s">
        <v>65</v>
      </c>
      <c r="E723" s="8" t="str">
        <f t="shared" si="446"/>
        <v>CoFi-tv.cofi</v>
      </c>
      <c r="F723" s="21">
        <f>Data!AQ63</f>
        <v>111788.15367445731</v>
      </c>
      <c r="G723" s="19">
        <f>Data!AS63</f>
        <v>10.78329449978415</v>
      </c>
      <c r="H723" s="18">
        <f t="shared" si="450"/>
        <v>2.6800754493750665E-2</v>
      </c>
      <c r="I723" s="6">
        <f t="shared" si="450"/>
        <v>3.15</v>
      </c>
      <c r="J723" s="6">
        <f t="shared" si="451"/>
        <v>55.239409129704896</v>
      </c>
      <c r="K723" s="18">
        <f t="shared" si="452"/>
        <v>0.65</v>
      </c>
      <c r="L723" s="35">
        <f>Data!BL63</f>
        <v>2385.2246421647269</v>
      </c>
      <c r="P723" s="6">
        <f t="shared" si="453"/>
        <v>3500</v>
      </c>
      <c r="Q723" s="21">
        <v>0</v>
      </c>
      <c r="R723" s="21">
        <v>257.92166911602106</v>
      </c>
      <c r="S723" s="21">
        <v>8760.9227452549021</v>
      </c>
      <c r="T723" s="38">
        <v>8.6088477430626642E-2</v>
      </c>
    </row>
    <row r="724" spans="1:20" x14ac:dyDescent="0.25">
      <c r="A724" s="17" t="s">
        <v>275</v>
      </c>
      <c r="B724" s="8" t="s">
        <v>53</v>
      </c>
      <c r="C724" s="8" t="s">
        <v>65</v>
      </c>
      <c r="E724" s="8" t="str">
        <f t="shared" si="446"/>
        <v>CoFi-tv.cofi</v>
      </c>
      <c r="F724" s="21">
        <f>Data!AQ64</f>
        <v>169487.33196936251</v>
      </c>
      <c r="G724" s="19">
        <f>Data!AS64</f>
        <v>9.4563668699484822</v>
      </c>
      <c r="H724" s="18">
        <f t="shared" si="450"/>
        <v>2.6800754493750665E-2</v>
      </c>
      <c r="I724" s="6">
        <f t="shared" si="450"/>
        <v>3.15</v>
      </c>
      <c r="J724" s="6">
        <f t="shared" si="451"/>
        <v>55.239409129704896</v>
      </c>
      <c r="K724" s="18">
        <f t="shared" si="452"/>
        <v>0.65</v>
      </c>
      <c r="L724" s="35">
        <f>Data!BL64</f>
        <v>2011.4207803329416</v>
      </c>
      <c r="P724" s="6">
        <f t="shared" si="453"/>
        <v>3500</v>
      </c>
      <c r="Q724" s="21">
        <v>25734.867201644094</v>
      </c>
      <c r="R724" s="21">
        <v>1143.9289889975678</v>
      </c>
      <c r="S724" s="21">
        <v>8339.9812067162311</v>
      </c>
      <c r="T724" s="38">
        <v>0.25183425432477213</v>
      </c>
    </row>
    <row r="725" spans="1:20" x14ac:dyDescent="0.25">
      <c r="A725" s="17" t="s">
        <v>276</v>
      </c>
      <c r="B725" s="8" t="s">
        <v>53</v>
      </c>
      <c r="C725" s="8" t="s">
        <v>65</v>
      </c>
      <c r="E725" s="8" t="str">
        <f t="shared" si="446"/>
        <v>CoFi-tv.cofi</v>
      </c>
      <c r="F725" s="21">
        <f>Data!AQ65</f>
        <v>103984.99760192574</v>
      </c>
      <c r="G725" s="19">
        <f>Data!AS65</f>
        <v>11.068808534627422</v>
      </c>
      <c r="H725" s="18">
        <f t="shared" si="450"/>
        <v>2.6800754493750665E-2</v>
      </c>
      <c r="I725" s="6">
        <f t="shared" si="450"/>
        <v>3.15</v>
      </c>
      <c r="J725" s="6">
        <f t="shared" si="451"/>
        <v>55.239409129704896</v>
      </c>
      <c r="K725" s="18">
        <f t="shared" si="452"/>
        <v>0.65</v>
      </c>
      <c r="L725" s="35">
        <f>Data!BL65</f>
        <v>2011.4207803329416</v>
      </c>
      <c r="P725" s="6">
        <f t="shared" si="453"/>
        <v>3500</v>
      </c>
      <c r="Q725" s="21">
        <v>0</v>
      </c>
      <c r="R725" s="21">
        <v>478.9800973924747</v>
      </c>
      <c r="S725" s="21">
        <v>16700.477818293664</v>
      </c>
      <c r="T725" s="38">
        <v>0.1718698751075789</v>
      </c>
    </row>
    <row r="726" spans="1:20" x14ac:dyDescent="0.25">
      <c r="A726" s="17" t="s">
        <v>277</v>
      </c>
      <c r="B726" s="8" t="s">
        <v>53</v>
      </c>
      <c r="C726" s="8" t="s">
        <v>65</v>
      </c>
      <c r="E726" s="8" t="str">
        <f t="shared" si="446"/>
        <v>CoFi-tv.cofi</v>
      </c>
      <c r="F726" s="21">
        <f>Data!AQ66</f>
        <v>102565.4676184479</v>
      </c>
      <c r="G726" s="19">
        <f>Data!AS66</f>
        <v>10.14145011871261</v>
      </c>
      <c r="H726" s="18">
        <f t="shared" si="450"/>
        <v>2.6800754493750665E-2</v>
      </c>
      <c r="I726" s="6">
        <f t="shared" si="450"/>
        <v>3.15</v>
      </c>
      <c r="J726" s="6">
        <f t="shared" si="451"/>
        <v>55.239409129704896</v>
      </c>
      <c r="K726" s="18">
        <f t="shared" si="452"/>
        <v>0.65</v>
      </c>
      <c r="L726" s="35">
        <f>Data!BL66</f>
        <v>2011.4207803329416</v>
      </c>
      <c r="P726" s="6">
        <f t="shared" si="453"/>
        <v>3500</v>
      </c>
      <c r="Q726" s="21">
        <v>0</v>
      </c>
      <c r="R726" s="21">
        <v>317.119211532995</v>
      </c>
      <c r="S726" s="21">
        <v>10130.553296159123</v>
      </c>
      <c r="T726" s="38">
        <v>0.11536507909092819</v>
      </c>
    </row>
    <row r="728" spans="1:20" x14ac:dyDescent="0.25">
      <c r="A728" s="16" t="s">
        <v>328</v>
      </c>
      <c r="B728" s="8" t="s">
        <v>53</v>
      </c>
      <c r="C728" s="8" t="s">
        <v>65</v>
      </c>
      <c r="D728" s="8" t="str">
        <f>A728&amp;"-generic-fifi"</f>
        <v>Week_40_old-generic-fifi</v>
      </c>
      <c r="E728" s="8" t="str">
        <f>IF(RIGHT(A728,3)="old","Initial",B728&amp;"-"&amp;C728)</f>
        <v>Initial</v>
      </c>
      <c r="H728" s="25">
        <f>SUMIFS(Data!N$2:N$48,Data!$L$2:$L$48,$C728,Data!$M$2:$M$48,RIGHT($D728,4))</f>
        <v>4.7512505029079777E-3</v>
      </c>
      <c r="I728" s="42">
        <f>VLOOKUP(C728,parms,8,FALSE)</f>
        <v>3.15</v>
      </c>
      <c r="J728" s="28">
        <f>SUMIFS(Data!O$2:O$48,Data!$L$2:$L$48,$C728,Data!$M$2:$M$48,RIGHT($D728,4))</f>
        <v>96.359594628665661</v>
      </c>
      <c r="K728" s="25">
        <f>SUMIFS(Data!Q$2:Q$48,Data!$L$2:$L$48,$C728,Data!$M$2:$M$48,RIGHT($D728,4))</f>
        <v>0.65</v>
      </c>
      <c r="L728" s="35">
        <f>Data!BL2</f>
        <v>1830.26323436441</v>
      </c>
      <c r="Q728" s="21">
        <v>0</v>
      </c>
      <c r="R728" s="21">
        <v>29.887327341544665</v>
      </c>
      <c r="S728" s="21">
        <v>383.75806412332321</v>
      </c>
      <c r="T728" s="38">
        <v>1.5988545375158481E-2</v>
      </c>
    </row>
    <row r="729" spans="1:20" x14ac:dyDescent="0.25">
      <c r="A729" s="16" t="s">
        <v>316</v>
      </c>
      <c r="B729" s="8" t="s">
        <v>53</v>
      </c>
      <c r="C729" s="8" t="s">
        <v>65</v>
      </c>
      <c r="D729" s="8" t="str">
        <f t="shared" ref="D729:D792" si="454">A729&amp;"-generic-fifi"</f>
        <v>Week_41_old-generic-fifi</v>
      </c>
      <c r="E729" s="8" t="str">
        <f t="shared" ref="E729:E792" si="455">IF(RIGHT(A729,3)="old","Initial",B729&amp;"-"&amp;C729)</f>
        <v>Initial</v>
      </c>
      <c r="H729" s="18">
        <f t="shared" ref="H729:I792" si="456">H728</f>
        <v>4.7512505029079777E-3</v>
      </c>
      <c r="I729" s="6">
        <f>I728</f>
        <v>3.15</v>
      </c>
      <c r="J729" s="6">
        <f t="shared" ref="J729:J792" si="457">J728</f>
        <v>96.359594628665661</v>
      </c>
      <c r="K729" s="18">
        <f t="shared" ref="K729:K792" si="458">K728</f>
        <v>0.65</v>
      </c>
      <c r="L729" s="35">
        <f>Data!BL3</f>
        <v>1725.3903664173188</v>
      </c>
      <c r="Q729" s="21">
        <v>0</v>
      </c>
      <c r="R729" s="21">
        <v>295.27632861096839</v>
      </c>
      <c r="S729" s="21">
        <v>4817.2118989730589</v>
      </c>
      <c r="T729" s="38">
        <v>0.27247807746769004</v>
      </c>
    </row>
    <row r="730" spans="1:20" x14ac:dyDescent="0.25">
      <c r="A730" s="16" t="s">
        <v>317</v>
      </c>
      <c r="B730" s="8" t="s">
        <v>53</v>
      </c>
      <c r="C730" s="8" t="s">
        <v>65</v>
      </c>
      <c r="D730" s="8" t="str">
        <f t="shared" si="454"/>
        <v>Week_42_old-generic-fifi</v>
      </c>
      <c r="E730" s="8" t="str">
        <f t="shared" si="455"/>
        <v>Initial</v>
      </c>
      <c r="H730" s="18">
        <f t="shared" si="456"/>
        <v>4.7512505029079777E-3</v>
      </c>
      <c r="I730" s="6">
        <f t="shared" si="456"/>
        <v>3.15</v>
      </c>
      <c r="J730" s="6">
        <f t="shared" si="457"/>
        <v>96.359594628665661</v>
      </c>
      <c r="K730" s="18">
        <f t="shared" si="458"/>
        <v>0.65</v>
      </c>
      <c r="L730" s="35">
        <f>Data!BL4</f>
        <v>1946.9834473517333</v>
      </c>
      <c r="Q730" s="21">
        <v>0</v>
      </c>
      <c r="R730" s="21">
        <v>296.00397681457321</v>
      </c>
      <c r="S730" s="21">
        <v>4078.8824618024842</v>
      </c>
      <c r="T730" s="38">
        <v>0.19613779105576445</v>
      </c>
    </row>
    <row r="731" spans="1:20" x14ac:dyDescent="0.25">
      <c r="A731" s="16" t="s">
        <v>318</v>
      </c>
      <c r="B731" s="8" t="s">
        <v>53</v>
      </c>
      <c r="C731" s="8" t="s">
        <v>65</v>
      </c>
      <c r="D731" s="8" t="str">
        <f t="shared" si="454"/>
        <v>Week_43_old-generic-fifi</v>
      </c>
      <c r="E731" s="8" t="str">
        <f t="shared" si="455"/>
        <v>Initial</v>
      </c>
      <c r="H731" s="18">
        <f t="shared" si="456"/>
        <v>4.7512505029079777E-3</v>
      </c>
      <c r="I731" s="6">
        <f t="shared" si="456"/>
        <v>3.15</v>
      </c>
      <c r="J731" s="6">
        <f t="shared" si="457"/>
        <v>96.359594628665661</v>
      </c>
      <c r="K731" s="18">
        <f t="shared" si="458"/>
        <v>0.65</v>
      </c>
      <c r="L731" s="35">
        <f>Data!BL5</f>
        <v>1944.8608207636205</v>
      </c>
      <c r="Q731" s="21">
        <v>0</v>
      </c>
      <c r="R731" s="21">
        <v>475.84603253437785</v>
      </c>
      <c r="S731" s="21">
        <v>6769.7486902804494</v>
      </c>
      <c r="T731" s="38">
        <v>0.3105609312284241</v>
      </c>
    </row>
    <row r="732" spans="1:20" x14ac:dyDescent="0.25">
      <c r="A732" s="16" t="s">
        <v>319</v>
      </c>
      <c r="B732" s="8" t="s">
        <v>53</v>
      </c>
      <c r="C732" s="8" t="s">
        <v>65</v>
      </c>
      <c r="D732" s="8" t="str">
        <f t="shared" si="454"/>
        <v>Week_44_old-generic-fifi</v>
      </c>
      <c r="E732" s="8" t="str">
        <f t="shared" si="455"/>
        <v>Initial</v>
      </c>
      <c r="H732" s="18">
        <f t="shared" si="456"/>
        <v>4.7512505029079777E-3</v>
      </c>
      <c r="I732" s="6">
        <f t="shared" si="456"/>
        <v>3.15</v>
      </c>
      <c r="J732" s="6">
        <f t="shared" si="457"/>
        <v>96.359594628665661</v>
      </c>
      <c r="K732" s="18">
        <f t="shared" si="458"/>
        <v>0.65</v>
      </c>
      <c r="L732" s="35">
        <f>Data!BL6</f>
        <v>2085.2620813272074</v>
      </c>
      <c r="Q732" s="21">
        <v>0</v>
      </c>
      <c r="R732" s="21">
        <v>414.66972879789682</v>
      </c>
      <c r="S732" s="21">
        <v>5264.9511711304858</v>
      </c>
      <c r="T732" s="38">
        <v>0.21743621573020377</v>
      </c>
    </row>
    <row r="733" spans="1:20" x14ac:dyDescent="0.25">
      <c r="A733" s="16" t="s">
        <v>320</v>
      </c>
      <c r="B733" s="8" t="s">
        <v>53</v>
      </c>
      <c r="C733" s="8" t="s">
        <v>65</v>
      </c>
      <c r="D733" s="8" t="str">
        <f t="shared" si="454"/>
        <v>Week_45_old-generic-fifi</v>
      </c>
      <c r="E733" s="8" t="str">
        <f t="shared" si="455"/>
        <v>Initial</v>
      </c>
      <c r="H733" s="18">
        <f t="shared" si="456"/>
        <v>4.7512505029079777E-3</v>
      </c>
      <c r="I733" s="6">
        <f t="shared" si="456"/>
        <v>3.15</v>
      </c>
      <c r="J733" s="6">
        <f t="shared" si="457"/>
        <v>96.359594628665661</v>
      </c>
      <c r="K733" s="18">
        <f t="shared" si="458"/>
        <v>0.65</v>
      </c>
      <c r="L733" s="35">
        <f>Data!BL7</f>
        <v>1650.6523731634045</v>
      </c>
      <c r="Q733" s="21">
        <v>0</v>
      </c>
      <c r="R733" s="21">
        <v>470.00008058461606</v>
      </c>
      <c r="S733" s="21">
        <v>6710.6834925961884</v>
      </c>
      <c r="T733" s="38">
        <v>0.31952484158252725</v>
      </c>
    </row>
    <row r="734" spans="1:20" x14ac:dyDescent="0.25">
      <c r="A734" s="16" t="s">
        <v>321</v>
      </c>
      <c r="B734" s="8" t="s">
        <v>53</v>
      </c>
      <c r="C734" s="8" t="s">
        <v>65</v>
      </c>
      <c r="D734" s="8" t="str">
        <f t="shared" si="454"/>
        <v>Week_46_old-generic-fifi</v>
      </c>
      <c r="E734" s="8" t="str">
        <f t="shared" si="455"/>
        <v>Initial</v>
      </c>
      <c r="H734" s="18">
        <f t="shared" si="456"/>
        <v>4.7512505029079777E-3</v>
      </c>
      <c r="I734" s="6">
        <f t="shared" si="456"/>
        <v>3.15</v>
      </c>
      <c r="J734" s="6">
        <f t="shared" si="457"/>
        <v>96.359594628665661</v>
      </c>
      <c r="K734" s="18">
        <f t="shared" si="458"/>
        <v>0.65</v>
      </c>
      <c r="L734" s="35">
        <f>Data!BL8</f>
        <v>1731.9975466831138</v>
      </c>
      <c r="Q734" s="21">
        <v>0</v>
      </c>
      <c r="R734" s="21">
        <v>331.88778586218422</v>
      </c>
      <c r="S734" s="21">
        <v>4723.5829959994853</v>
      </c>
      <c r="T734" s="38">
        <v>0.22535406373246802</v>
      </c>
    </row>
    <row r="735" spans="1:20" x14ac:dyDescent="0.25">
      <c r="A735" s="16" t="s">
        <v>322</v>
      </c>
      <c r="B735" s="8" t="s">
        <v>53</v>
      </c>
      <c r="C735" s="8" t="s">
        <v>65</v>
      </c>
      <c r="D735" s="8" t="str">
        <f t="shared" si="454"/>
        <v>Week_47_old-generic-fifi</v>
      </c>
      <c r="E735" s="8" t="str">
        <f t="shared" si="455"/>
        <v>Initial</v>
      </c>
      <c r="H735" s="18">
        <f t="shared" si="456"/>
        <v>4.7512505029079777E-3</v>
      </c>
      <c r="I735" s="6">
        <f t="shared" si="456"/>
        <v>3.15</v>
      </c>
      <c r="J735" s="6">
        <f t="shared" si="457"/>
        <v>96.359594628665661</v>
      </c>
      <c r="K735" s="18">
        <f t="shared" si="458"/>
        <v>0.65</v>
      </c>
      <c r="L735" s="35">
        <f>Data!BL9</f>
        <v>2385.2246421647269</v>
      </c>
      <c r="Q735" s="21">
        <v>0</v>
      </c>
      <c r="R735" s="21">
        <v>330.02076178058763</v>
      </c>
      <c r="S735" s="21">
        <v>4044.8622198493113</v>
      </c>
      <c r="T735" s="38">
        <v>0.15293427233470835</v>
      </c>
    </row>
    <row r="736" spans="1:20" x14ac:dyDescent="0.25">
      <c r="A736" s="16" t="s">
        <v>323</v>
      </c>
      <c r="B736" s="8" t="s">
        <v>53</v>
      </c>
      <c r="C736" s="8" t="s">
        <v>65</v>
      </c>
      <c r="D736" s="8" t="str">
        <f t="shared" si="454"/>
        <v>Week_48_old-generic-fifi</v>
      </c>
      <c r="E736" s="8" t="str">
        <f t="shared" si="455"/>
        <v>Initial</v>
      </c>
      <c r="H736" s="18">
        <f t="shared" si="456"/>
        <v>4.7512505029079777E-3</v>
      </c>
      <c r="I736" s="6">
        <f t="shared" si="456"/>
        <v>3.15</v>
      </c>
      <c r="J736" s="6">
        <f t="shared" si="457"/>
        <v>96.359594628665661</v>
      </c>
      <c r="K736" s="18">
        <f t="shared" si="458"/>
        <v>0.65</v>
      </c>
      <c r="L736" s="35">
        <f>Data!BL10</f>
        <v>2385.2246421647269</v>
      </c>
      <c r="Q736" s="21">
        <v>0</v>
      </c>
      <c r="R736" s="21">
        <v>221.09321636854071</v>
      </c>
      <c r="S736" s="21">
        <v>2726.4450382485697</v>
      </c>
      <c r="T736" s="38">
        <v>0.10226920763924097</v>
      </c>
    </row>
    <row r="737" spans="1:20" x14ac:dyDescent="0.25">
      <c r="A737" s="16" t="s">
        <v>324</v>
      </c>
      <c r="B737" s="8" t="s">
        <v>53</v>
      </c>
      <c r="C737" s="8" t="s">
        <v>65</v>
      </c>
      <c r="D737" s="8" t="str">
        <f t="shared" si="454"/>
        <v>Week_49_old-generic-fifi</v>
      </c>
      <c r="E737" s="8" t="str">
        <f t="shared" si="455"/>
        <v>Initial</v>
      </c>
      <c r="H737" s="18">
        <f t="shared" si="456"/>
        <v>4.7512505029079777E-3</v>
      </c>
      <c r="I737" s="6">
        <f t="shared" si="456"/>
        <v>3.15</v>
      </c>
      <c r="J737" s="6">
        <f t="shared" si="457"/>
        <v>96.359594628665661</v>
      </c>
      <c r="K737" s="18">
        <f t="shared" si="458"/>
        <v>0.65</v>
      </c>
      <c r="L737" s="35">
        <f>Data!BL11</f>
        <v>2385.2246421647269</v>
      </c>
      <c r="Q737" s="21">
        <v>0</v>
      </c>
      <c r="R737" s="21">
        <v>93.330949717315121</v>
      </c>
      <c r="S737" s="21">
        <v>1398.9446314169563</v>
      </c>
      <c r="T737" s="38">
        <v>6.7722980203157146E-2</v>
      </c>
    </row>
    <row r="738" spans="1:20" x14ac:dyDescent="0.25">
      <c r="A738" s="16" t="s">
        <v>325</v>
      </c>
      <c r="B738" s="8" t="s">
        <v>53</v>
      </c>
      <c r="C738" s="8" t="s">
        <v>65</v>
      </c>
      <c r="D738" s="8" t="str">
        <f t="shared" si="454"/>
        <v>Week_50_old-generic-fifi</v>
      </c>
      <c r="E738" s="8" t="str">
        <f t="shared" si="455"/>
        <v>Initial</v>
      </c>
      <c r="H738" s="18">
        <f t="shared" si="456"/>
        <v>4.7512505029079777E-3</v>
      </c>
      <c r="I738" s="6">
        <f t="shared" si="456"/>
        <v>3.15</v>
      </c>
      <c r="J738" s="6">
        <f t="shared" si="457"/>
        <v>96.359594628665661</v>
      </c>
      <c r="K738" s="18">
        <f t="shared" si="458"/>
        <v>0.65</v>
      </c>
      <c r="L738" s="35">
        <f>Data!BL12</f>
        <v>2011.4207803329416</v>
      </c>
      <c r="Q738" s="21">
        <v>0</v>
      </c>
      <c r="R738" s="21">
        <v>73.76978485316188</v>
      </c>
      <c r="S738" s="21">
        <v>1005.519624992689</v>
      </c>
      <c r="T738" s="38">
        <v>4.4558202219142085E-2</v>
      </c>
    </row>
    <row r="739" spans="1:20" x14ac:dyDescent="0.25">
      <c r="A739" s="16" t="s">
        <v>326</v>
      </c>
      <c r="B739" s="8" t="s">
        <v>53</v>
      </c>
      <c r="C739" s="8" t="s">
        <v>65</v>
      </c>
      <c r="D739" s="8" t="str">
        <f t="shared" si="454"/>
        <v>Week_51_old-generic-fifi</v>
      </c>
      <c r="E739" s="8" t="str">
        <f t="shared" si="455"/>
        <v>Initial</v>
      </c>
      <c r="H739" s="18">
        <f t="shared" si="456"/>
        <v>4.7512505029079777E-3</v>
      </c>
      <c r="I739" s="6">
        <f t="shared" si="456"/>
        <v>3.15</v>
      </c>
      <c r="J739" s="6">
        <f t="shared" si="457"/>
        <v>96.359594628665661</v>
      </c>
      <c r="K739" s="18">
        <f t="shared" si="458"/>
        <v>0.65</v>
      </c>
      <c r="L739" s="35">
        <f>Data!BL13</f>
        <v>2011.4207803329416</v>
      </c>
      <c r="Q739" s="21">
        <v>0</v>
      </c>
      <c r="R739" s="21">
        <v>59.283553142524376</v>
      </c>
      <c r="S739" s="21">
        <v>745.95821166941005</v>
      </c>
      <c r="T739" s="38">
        <v>2.9193325114246216E-2</v>
      </c>
    </row>
    <row r="740" spans="1:20" x14ac:dyDescent="0.25">
      <c r="A740" s="16" t="s">
        <v>327</v>
      </c>
      <c r="B740" s="8" t="s">
        <v>53</v>
      </c>
      <c r="C740" s="8" t="s">
        <v>65</v>
      </c>
      <c r="D740" s="8" t="str">
        <f t="shared" si="454"/>
        <v>Week_52_old-generic-fifi</v>
      </c>
      <c r="E740" s="8" t="str">
        <f t="shared" si="455"/>
        <v>Initial</v>
      </c>
      <c r="H740" s="18">
        <f t="shared" si="456"/>
        <v>4.7512505029079777E-3</v>
      </c>
      <c r="I740" s="6">
        <f t="shared" si="456"/>
        <v>3.15</v>
      </c>
      <c r="J740" s="6">
        <f t="shared" si="457"/>
        <v>96.359594628665661</v>
      </c>
      <c r="K740" s="18">
        <f t="shared" si="458"/>
        <v>0.65</v>
      </c>
      <c r="L740" s="35">
        <f>Data!BL14</f>
        <v>2011.4207803329416</v>
      </c>
      <c r="Q740" s="21">
        <v>0</v>
      </c>
      <c r="R740" s="21">
        <v>29.923383711884554</v>
      </c>
      <c r="S740" s="21">
        <v>394.21627919182589</v>
      </c>
      <c r="T740" s="38">
        <v>1.907390061315517E-2</v>
      </c>
    </row>
    <row r="741" spans="1:20" x14ac:dyDescent="0.25">
      <c r="A741" s="17" t="s">
        <v>262</v>
      </c>
      <c r="B741" s="8" t="s">
        <v>53</v>
      </c>
      <c r="C741" s="8" t="s">
        <v>65</v>
      </c>
      <c r="D741" s="8" t="str">
        <f t="shared" si="454"/>
        <v>Week_01-generic-fifi</v>
      </c>
      <c r="E741" s="8" t="str">
        <f t="shared" si="455"/>
        <v>CoFi-tv.cofi</v>
      </c>
      <c r="H741" s="18">
        <f t="shared" si="456"/>
        <v>4.7512505029079777E-3</v>
      </c>
      <c r="I741" s="6">
        <f t="shared" si="456"/>
        <v>3.15</v>
      </c>
      <c r="J741" s="6">
        <f t="shared" si="457"/>
        <v>96.359594628665661</v>
      </c>
      <c r="K741" s="18">
        <f t="shared" si="458"/>
        <v>0.65</v>
      </c>
      <c r="L741" s="35">
        <f>Data!BL15</f>
        <v>2011.4207803329416</v>
      </c>
      <c r="Q741" s="21">
        <v>0</v>
      </c>
      <c r="R741" s="21">
        <v>153.54407708197562</v>
      </c>
      <c r="S741" s="21">
        <v>2130.0732854215644</v>
      </c>
      <c r="T741" s="38">
        <v>9.4816447216491961E-2</v>
      </c>
    </row>
    <row r="742" spans="1:20" x14ac:dyDescent="0.25">
      <c r="A742" s="17" t="s">
        <v>263</v>
      </c>
      <c r="B742" s="8" t="s">
        <v>53</v>
      </c>
      <c r="C742" s="8" t="s">
        <v>65</v>
      </c>
      <c r="D742" s="8" t="str">
        <f t="shared" si="454"/>
        <v>Week_02-generic-fifi</v>
      </c>
      <c r="E742" s="8" t="str">
        <f t="shared" si="455"/>
        <v>CoFi-tv.cofi</v>
      </c>
      <c r="H742" s="18">
        <f t="shared" si="456"/>
        <v>4.7512505029079777E-3</v>
      </c>
      <c r="I742" s="6">
        <f t="shared" si="456"/>
        <v>3.15</v>
      </c>
      <c r="J742" s="6">
        <f t="shared" si="457"/>
        <v>96.359594628665661</v>
      </c>
      <c r="K742" s="18">
        <f t="shared" si="458"/>
        <v>0.65</v>
      </c>
      <c r="L742" s="35">
        <f>Data!BL16</f>
        <v>1316.3689574269065</v>
      </c>
      <c r="Q742" s="21">
        <v>0</v>
      </c>
      <c r="R742" s="21">
        <v>828.62681256893165</v>
      </c>
      <c r="S742" s="21">
        <v>10603.736353377133</v>
      </c>
      <c r="T742" s="38">
        <v>0.3970740877773854</v>
      </c>
    </row>
    <row r="743" spans="1:20" x14ac:dyDescent="0.25">
      <c r="A743" s="17" t="s">
        <v>264</v>
      </c>
      <c r="B743" s="8" t="s">
        <v>53</v>
      </c>
      <c r="C743" s="8" t="s">
        <v>65</v>
      </c>
      <c r="D743" s="8" t="str">
        <f t="shared" si="454"/>
        <v>Week_03-generic-fifi</v>
      </c>
      <c r="E743" s="8" t="str">
        <f t="shared" si="455"/>
        <v>CoFi-tv.cofi</v>
      </c>
      <c r="H743" s="18">
        <f t="shared" si="456"/>
        <v>4.7512505029079777E-3</v>
      </c>
      <c r="I743" s="6">
        <f t="shared" si="456"/>
        <v>3.15</v>
      </c>
      <c r="J743" s="6">
        <f t="shared" si="457"/>
        <v>96.359594628665661</v>
      </c>
      <c r="K743" s="18">
        <f t="shared" si="458"/>
        <v>0.65</v>
      </c>
      <c r="L743" s="35">
        <f>Data!BL17</f>
        <v>1613.3688301958209</v>
      </c>
      <c r="Q743" s="21">
        <v>0</v>
      </c>
      <c r="R743" s="21">
        <v>523.16857210305716</v>
      </c>
      <c r="S743" s="21">
        <v>6949.5643686972626</v>
      </c>
      <c r="T743" s="38">
        <v>0.28026674934418006</v>
      </c>
    </row>
    <row r="744" spans="1:20" x14ac:dyDescent="0.25">
      <c r="A744" s="17" t="s">
        <v>265</v>
      </c>
      <c r="B744" s="8" t="s">
        <v>53</v>
      </c>
      <c r="C744" s="8" t="s">
        <v>65</v>
      </c>
      <c r="D744" s="8" t="str">
        <f t="shared" si="454"/>
        <v>Week_04-generic-fifi</v>
      </c>
      <c r="E744" s="8" t="str">
        <f t="shared" si="455"/>
        <v>CoFi-tv.cofi</v>
      </c>
      <c r="H744" s="18">
        <f t="shared" si="456"/>
        <v>4.7512505029079777E-3</v>
      </c>
      <c r="I744" s="6">
        <f t="shared" si="456"/>
        <v>3.15</v>
      </c>
      <c r="J744" s="6">
        <f t="shared" si="457"/>
        <v>96.359594628665661</v>
      </c>
      <c r="K744" s="18">
        <f t="shared" si="458"/>
        <v>0.65</v>
      </c>
      <c r="L744" s="35">
        <f>Data!BL18</f>
        <v>1235.0682156437022</v>
      </c>
      <c r="Q744" s="21">
        <v>0</v>
      </c>
      <c r="R744" s="21">
        <v>352.67202651389289</v>
      </c>
      <c r="S744" s="21">
        <v>5341.3050759885364</v>
      </c>
      <c r="T744" s="38">
        <v>0.2585226186151488</v>
      </c>
    </row>
    <row r="745" spans="1:20" x14ac:dyDescent="0.25">
      <c r="A745" s="17" t="s">
        <v>266</v>
      </c>
      <c r="B745" s="8" t="s">
        <v>53</v>
      </c>
      <c r="C745" s="8" t="s">
        <v>65</v>
      </c>
      <c r="D745" s="8" t="str">
        <f t="shared" si="454"/>
        <v>Week_05-generic-fifi</v>
      </c>
      <c r="E745" s="8" t="str">
        <f t="shared" si="455"/>
        <v>CoFi-tv.cofi</v>
      </c>
      <c r="H745" s="18">
        <f t="shared" si="456"/>
        <v>4.7512505029079777E-3</v>
      </c>
      <c r="I745" s="6">
        <f t="shared" si="456"/>
        <v>3.15</v>
      </c>
      <c r="J745" s="6">
        <f t="shared" si="457"/>
        <v>96.359594628665661</v>
      </c>
      <c r="K745" s="18">
        <f t="shared" si="458"/>
        <v>0.65</v>
      </c>
      <c r="L745" s="35">
        <f>Data!BL19</f>
        <v>1600.0804117994869</v>
      </c>
      <c r="Q745" s="21">
        <v>0</v>
      </c>
      <c r="R745" s="21">
        <v>357.42683199369048</v>
      </c>
      <c r="S745" s="21">
        <v>5314.1454704648859</v>
      </c>
      <c r="T745" s="38">
        <v>0.23579235164311241</v>
      </c>
    </row>
    <row r="746" spans="1:20" x14ac:dyDescent="0.25">
      <c r="A746" s="17" t="s">
        <v>267</v>
      </c>
      <c r="B746" s="8" t="s">
        <v>53</v>
      </c>
      <c r="C746" s="8" t="s">
        <v>65</v>
      </c>
      <c r="D746" s="8" t="str">
        <f t="shared" si="454"/>
        <v>Week_06-generic-fifi</v>
      </c>
      <c r="E746" s="8" t="str">
        <f t="shared" si="455"/>
        <v>CoFi-tv.cofi</v>
      </c>
      <c r="H746" s="18">
        <f t="shared" si="456"/>
        <v>4.7512505029079777E-3</v>
      </c>
      <c r="I746" s="6">
        <f t="shared" si="456"/>
        <v>3.15</v>
      </c>
      <c r="J746" s="6">
        <f t="shared" si="457"/>
        <v>96.359594628665661</v>
      </c>
      <c r="K746" s="18">
        <f t="shared" si="458"/>
        <v>0.65</v>
      </c>
      <c r="L746" s="35">
        <f>Data!BL20</f>
        <v>1560.3788617732253</v>
      </c>
      <c r="Q746" s="21">
        <v>0</v>
      </c>
      <c r="R746" s="21">
        <v>286.41271639443011</v>
      </c>
      <c r="S746" s="21">
        <v>4906.3402598530392</v>
      </c>
      <c r="T746" s="38">
        <v>0.24864535668151777</v>
      </c>
    </row>
    <row r="747" spans="1:20" x14ac:dyDescent="0.25">
      <c r="A747" s="17" t="s">
        <v>268</v>
      </c>
      <c r="B747" s="8" t="s">
        <v>53</v>
      </c>
      <c r="C747" s="8" t="s">
        <v>65</v>
      </c>
      <c r="D747" s="8" t="str">
        <f t="shared" si="454"/>
        <v>Week_07-generic-fifi</v>
      </c>
      <c r="E747" s="8" t="str">
        <f t="shared" si="455"/>
        <v>CoFi-tv.cofi</v>
      </c>
      <c r="H747" s="18">
        <f t="shared" si="456"/>
        <v>4.7512505029079777E-3</v>
      </c>
      <c r="I747" s="6">
        <f t="shared" si="456"/>
        <v>3.15</v>
      </c>
      <c r="J747" s="6">
        <f t="shared" si="457"/>
        <v>96.359594628665661</v>
      </c>
      <c r="K747" s="18">
        <f t="shared" si="458"/>
        <v>0.65</v>
      </c>
      <c r="L747" s="35">
        <f>Data!BL21</f>
        <v>1755.0704770950981</v>
      </c>
      <c r="Q747" s="21">
        <v>0</v>
      </c>
      <c r="R747" s="21">
        <v>364.95906021224107</v>
      </c>
      <c r="S747" s="21">
        <v>4852.9313331580988</v>
      </c>
      <c r="T747" s="38">
        <v>0.16957725942949042</v>
      </c>
    </row>
    <row r="748" spans="1:20" x14ac:dyDescent="0.25">
      <c r="A748" s="17" t="s">
        <v>269</v>
      </c>
      <c r="B748" s="8" t="s">
        <v>53</v>
      </c>
      <c r="C748" s="8" t="s">
        <v>65</v>
      </c>
      <c r="D748" s="8" t="str">
        <f t="shared" si="454"/>
        <v>Week_08-generic-fifi</v>
      </c>
      <c r="E748" s="8" t="str">
        <f t="shared" si="455"/>
        <v>CoFi-tv.cofi</v>
      </c>
      <c r="H748" s="18">
        <f t="shared" si="456"/>
        <v>4.7512505029079777E-3</v>
      </c>
      <c r="I748" s="6">
        <f t="shared" si="456"/>
        <v>3.15</v>
      </c>
      <c r="J748" s="6">
        <f t="shared" si="457"/>
        <v>96.359594628665661</v>
      </c>
      <c r="K748" s="18">
        <f t="shared" si="458"/>
        <v>0.65</v>
      </c>
      <c r="L748" s="35">
        <f>Data!BL22</f>
        <v>1419.9591140658622</v>
      </c>
      <c r="Q748" s="21">
        <v>0</v>
      </c>
      <c r="R748" s="21">
        <v>614.67635774126006</v>
      </c>
      <c r="S748" s="21">
        <v>8829.5927498453584</v>
      </c>
      <c r="T748" s="38">
        <v>0.34514771838291503</v>
      </c>
    </row>
    <row r="749" spans="1:20" x14ac:dyDescent="0.25">
      <c r="A749" s="17" t="s">
        <v>270</v>
      </c>
      <c r="B749" s="8" t="s">
        <v>53</v>
      </c>
      <c r="C749" s="8" t="s">
        <v>65</v>
      </c>
      <c r="D749" s="8" t="str">
        <f t="shared" si="454"/>
        <v>Week_09-generic-fifi</v>
      </c>
      <c r="E749" s="8" t="str">
        <f t="shared" si="455"/>
        <v>CoFi-tv.cofi</v>
      </c>
      <c r="H749" s="18">
        <f t="shared" si="456"/>
        <v>4.7512505029079777E-3</v>
      </c>
      <c r="I749" s="6">
        <f t="shared" si="456"/>
        <v>3.15</v>
      </c>
      <c r="J749" s="6">
        <f t="shared" si="457"/>
        <v>96.359594628665661</v>
      </c>
      <c r="K749" s="18">
        <f t="shared" si="458"/>
        <v>0.65</v>
      </c>
      <c r="L749" s="35">
        <f>Data!BL23</f>
        <v>1825.677908080751</v>
      </c>
      <c r="Q749" s="21">
        <v>0</v>
      </c>
      <c r="R749" s="21">
        <v>421.97711026448457</v>
      </c>
      <c r="S749" s="21">
        <v>6003.6098573620611</v>
      </c>
      <c r="T749" s="38">
        <v>0.24056051342753459</v>
      </c>
    </row>
    <row r="750" spans="1:20" x14ac:dyDescent="0.25">
      <c r="A750" s="17" t="s">
        <v>249</v>
      </c>
      <c r="B750" s="8" t="s">
        <v>53</v>
      </c>
      <c r="C750" s="8" t="s">
        <v>65</v>
      </c>
      <c r="D750" s="8" t="str">
        <f t="shared" si="454"/>
        <v>Week_10-generic-fifi</v>
      </c>
      <c r="E750" s="8" t="str">
        <f t="shared" si="455"/>
        <v>CoFi-tv.cofi</v>
      </c>
      <c r="H750" s="18">
        <f t="shared" si="456"/>
        <v>4.7512505029079777E-3</v>
      </c>
      <c r="I750" s="6">
        <f t="shared" si="456"/>
        <v>3.15</v>
      </c>
      <c r="J750" s="6">
        <f t="shared" si="457"/>
        <v>96.359594628665661</v>
      </c>
      <c r="K750" s="18">
        <f t="shared" si="458"/>
        <v>0.65</v>
      </c>
      <c r="L750" s="35">
        <f>Data!BL24</f>
        <v>1504.6108258458892</v>
      </c>
      <c r="Q750" s="21">
        <v>0</v>
      </c>
      <c r="R750" s="21">
        <v>463.64441205049286</v>
      </c>
      <c r="S750" s="21">
        <v>7004.7026687302259</v>
      </c>
      <c r="T750" s="38">
        <v>0.29779616082277061</v>
      </c>
    </row>
    <row r="751" spans="1:20" x14ac:dyDescent="0.25">
      <c r="A751" s="17" t="s">
        <v>250</v>
      </c>
      <c r="B751" s="8" t="s">
        <v>53</v>
      </c>
      <c r="C751" s="8" t="s">
        <v>65</v>
      </c>
      <c r="D751" s="8" t="str">
        <f t="shared" si="454"/>
        <v>Week_11-generic-fifi</v>
      </c>
      <c r="E751" s="8" t="str">
        <f t="shared" si="455"/>
        <v>CoFi-tv.cofi</v>
      </c>
      <c r="H751" s="18">
        <f t="shared" si="456"/>
        <v>4.7512505029079777E-3</v>
      </c>
      <c r="I751" s="6">
        <f t="shared" si="456"/>
        <v>3.15</v>
      </c>
      <c r="J751" s="6">
        <f t="shared" si="457"/>
        <v>96.359594628665661</v>
      </c>
      <c r="K751" s="18">
        <f t="shared" si="458"/>
        <v>0.65</v>
      </c>
      <c r="L751" s="35">
        <f>Data!BL25</f>
        <v>1970.6821198758307</v>
      </c>
      <c r="Q751" s="21">
        <v>0</v>
      </c>
      <c r="R751" s="21">
        <v>436.18357173617545</v>
      </c>
      <c r="S751" s="21">
        <v>5811.9938584129231</v>
      </c>
      <c r="T751" s="38">
        <v>0.20530390363908557</v>
      </c>
    </row>
    <row r="752" spans="1:20" x14ac:dyDescent="0.25">
      <c r="A752" s="17" t="s">
        <v>251</v>
      </c>
      <c r="B752" s="8" t="s">
        <v>53</v>
      </c>
      <c r="C752" s="8" t="s">
        <v>65</v>
      </c>
      <c r="D752" s="8" t="str">
        <f t="shared" si="454"/>
        <v>Week_12-generic-fifi</v>
      </c>
      <c r="E752" s="8" t="str">
        <f t="shared" si="455"/>
        <v>CoFi-tv.cofi</v>
      </c>
      <c r="H752" s="18">
        <f t="shared" si="456"/>
        <v>4.7512505029079777E-3</v>
      </c>
      <c r="I752" s="6">
        <f t="shared" si="456"/>
        <v>3.15</v>
      </c>
      <c r="J752" s="6">
        <f t="shared" si="457"/>
        <v>96.359594628665661</v>
      </c>
      <c r="K752" s="18">
        <f t="shared" si="458"/>
        <v>0.65</v>
      </c>
      <c r="L752" s="35">
        <f>Data!BL26</f>
        <v>1732.3697433913301</v>
      </c>
      <c r="Q752" s="21">
        <v>0</v>
      </c>
      <c r="R752" s="21">
        <v>346.67717321816411</v>
      </c>
      <c r="S752" s="21">
        <v>4831.7768471069239</v>
      </c>
      <c r="T752" s="38">
        <v>0.19058064114965678</v>
      </c>
    </row>
    <row r="753" spans="1:20" x14ac:dyDescent="0.25">
      <c r="A753" s="17" t="s">
        <v>252</v>
      </c>
      <c r="B753" s="8" t="s">
        <v>53</v>
      </c>
      <c r="C753" s="8" t="s">
        <v>65</v>
      </c>
      <c r="D753" s="8" t="str">
        <f t="shared" si="454"/>
        <v>Week_13-generic-fifi</v>
      </c>
      <c r="E753" s="8" t="str">
        <f t="shared" si="455"/>
        <v>CoFi-tv.cofi</v>
      </c>
      <c r="H753" s="18">
        <f t="shared" si="456"/>
        <v>4.7512505029079777E-3</v>
      </c>
      <c r="I753" s="6">
        <f t="shared" si="456"/>
        <v>3.15</v>
      </c>
      <c r="J753" s="6">
        <f t="shared" si="457"/>
        <v>96.359594628665661</v>
      </c>
      <c r="K753" s="18">
        <f t="shared" si="458"/>
        <v>0.65</v>
      </c>
      <c r="L753" s="35">
        <f>Data!BL27</f>
        <v>2408.5300324575032</v>
      </c>
      <c r="Q753" s="21">
        <v>0</v>
      </c>
      <c r="R753" s="21">
        <v>340.28288422730827</v>
      </c>
      <c r="S753" s="21">
        <v>4209.4414503271364</v>
      </c>
      <c r="T753" s="38">
        <v>0.12840881020134387</v>
      </c>
    </row>
    <row r="754" spans="1:20" x14ac:dyDescent="0.25">
      <c r="A754" s="17" t="s">
        <v>253</v>
      </c>
      <c r="B754" s="8" t="s">
        <v>53</v>
      </c>
      <c r="C754" s="8" t="s">
        <v>65</v>
      </c>
      <c r="D754" s="8" t="str">
        <f t="shared" si="454"/>
        <v>Week_14-generic-fifi</v>
      </c>
      <c r="E754" s="8" t="str">
        <f t="shared" si="455"/>
        <v>CoFi-tv.cofi</v>
      </c>
      <c r="H754" s="18">
        <f t="shared" si="456"/>
        <v>4.7512505029079777E-3</v>
      </c>
      <c r="I754" s="6">
        <f t="shared" si="456"/>
        <v>3.15</v>
      </c>
      <c r="J754" s="6">
        <f t="shared" si="457"/>
        <v>96.359594628665661</v>
      </c>
      <c r="K754" s="18">
        <f t="shared" si="458"/>
        <v>0.65</v>
      </c>
      <c r="L754" s="35">
        <f>Data!BL28</f>
        <v>1404.9358525229909</v>
      </c>
      <c r="Q754" s="21">
        <v>0</v>
      </c>
      <c r="R754" s="21">
        <v>802.22151190113925</v>
      </c>
      <c r="S754" s="21">
        <v>10737.307133253482</v>
      </c>
      <c r="T754" s="38">
        <v>0.366832248860546</v>
      </c>
    </row>
    <row r="755" spans="1:20" x14ac:dyDescent="0.25">
      <c r="A755" s="17" t="s">
        <v>254</v>
      </c>
      <c r="B755" s="8" t="s">
        <v>53</v>
      </c>
      <c r="C755" s="8" t="s">
        <v>65</v>
      </c>
      <c r="D755" s="8" t="str">
        <f t="shared" si="454"/>
        <v>Week_15-generic-fifi</v>
      </c>
      <c r="E755" s="8" t="str">
        <f t="shared" si="455"/>
        <v>CoFi-tv.cofi</v>
      </c>
      <c r="H755" s="18">
        <f t="shared" si="456"/>
        <v>4.7512505029079777E-3</v>
      </c>
      <c r="I755" s="6">
        <f t="shared" si="456"/>
        <v>3.15</v>
      </c>
      <c r="J755" s="6">
        <f t="shared" si="457"/>
        <v>96.359594628665661</v>
      </c>
      <c r="K755" s="18">
        <f t="shared" si="458"/>
        <v>0.65</v>
      </c>
      <c r="L755" s="35">
        <f>Data!BL29</f>
        <v>2118.2218837134515</v>
      </c>
      <c r="Q755" s="21">
        <v>0</v>
      </c>
      <c r="R755" s="21">
        <v>297.13272561649694</v>
      </c>
      <c r="S755" s="21">
        <v>4818.9047672698889</v>
      </c>
      <c r="T755" s="38">
        <v>0.25700274106810972</v>
      </c>
    </row>
    <row r="756" spans="1:20" x14ac:dyDescent="0.25">
      <c r="A756" s="17" t="s">
        <v>255</v>
      </c>
      <c r="B756" s="8" t="s">
        <v>53</v>
      </c>
      <c r="C756" s="8" t="s">
        <v>65</v>
      </c>
      <c r="D756" s="8" t="str">
        <f t="shared" si="454"/>
        <v>Week_16-generic-fifi</v>
      </c>
      <c r="E756" s="8" t="str">
        <f t="shared" si="455"/>
        <v>CoFi-tv.cofi</v>
      </c>
      <c r="H756" s="18">
        <f t="shared" si="456"/>
        <v>4.7512505029079777E-3</v>
      </c>
      <c r="I756" s="6">
        <f t="shared" si="456"/>
        <v>3.15</v>
      </c>
      <c r="J756" s="6">
        <f t="shared" si="457"/>
        <v>96.359594628665661</v>
      </c>
      <c r="K756" s="18">
        <f t="shared" si="458"/>
        <v>0.65</v>
      </c>
      <c r="L756" s="35">
        <f>Data!BL30</f>
        <v>1867.8014293073777</v>
      </c>
      <c r="Q756" s="21">
        <v>0</v>
      </c>
      <c r="R756" s="21">
        <v>425.59704562871457</v>
      </c>
      <c r="S756" s="21">
        <v>5834.9952857633889</v>
      </c>
      <c r="T756" s="38">
        <v>0.22790421131685246</v>
      </c>
    </row>
    <row r="757" spans="1:20" x14ac:dyDescent="0.25">
      <c r="A757" s="17" t="s">
        <v>256</v>
      </c>
      <c r="B757" s="8" t="s">
        <v>53</v>
      </c>
      <c r="C757" s="8" t="s">
        <v>65</v>
      </c>
      <c r="D757" s="8" t="str">
        <f t="shared" si="454"/>
        <v>Week_17-generic-fifi</v>
      </c>
      <c r="E757" s="8" t="str">
        <f t="shared" si="455"/>
        <v>CoFi-tv.cofi</v>
      </c>
      <c r="H757" s="18">
        <f t="shared" si="456"/>
        <v>4.7512505029079777E-3</v>
      </c>
      <c r="I757" s="6">
        <f t="shared" si="456"/>
        <v>3.15</v>
      </c>
      <c r="J757" s="6">
        <f t="shared" si="457"/>
        <v>96.359594628665661</v>
      </c>
      <c r="K757" s="18">
        <f t="shared" si="458"/>
        <v>0.65</v>
      </c>
      <c r="L757" s="35">
        <f>Data!BL31</f>
        <v>2118.2218837134515</v>
      </c>
      <c r="Q757" s="21">
        <v>0</v>
      </c>
      <c r="R757" s="21">
        <v>242.66518226875203</v>
      </c>
      <c r="S757" s="21">
        <v>3444.608849830006</v>
      </c>
      <c r="T757" s="38">
        <v>0.15474787870548434</v>
      </c>
    </row>
    <row r="758" spans="1:20" x14ac:dyDescent="0.25">
      <c r="A758" s="17" t="s">
        <v>257</v>
      </c>
      <c r="B758" s="8" t="s">
        <v>53</v>
      </c>
      <c r="C758" s="8" t="s">
        <v>65</v>
      </c>
      <c r="D758" s="8" t="str">
        <f t="shared" si="454"/>
        <v>Week_18-generic-fifi</v>
      </c>
      <c r="E758" s="8" t="str">
        <f t="shared" si="455"/>
        <v>CoFi-tv.cofi</v>
      </c>
      <c r="H758" s="18">
        <f t="shared" si="456"/>
        <v>4.7512505029079777E-3</v>
      </c>
      <c r="I758" s="6">
        <f t="shared" si="456"/>
        <v>3.15</v>
      </c>
      <c r="J758" s="6">
        <f t="shared" si="457"/>
        <v>96.359594628665661</v>
      </c>
      <c r="K758" s="18">
        <f t="shared" si="458"/>
        <v>0.65</v>
      </c>
      <c r="L758" s="35">
        <f>Data!BL32</f>
        <v>2118.2218837134515</v>
      </c>
      <c r="Q758" s="21">
        <v>0</v>
      </c>
      <c r="R758" s="21">
        <v>112.68843415971683</v>
      </c>
      <c r="S758" s="21">
        <v>1910.942725598692</v>
      </c>
      <c r="T758" s="38">
        <v>0.10351902988322859</v>
      </c>
    </row>
    <row r="759" spans="1:20" x14ac:dyDescent="0.25">
      <c r="A759" s="17" t="s">
        <v>258</v>
      </c>
      <c r="B759" s="8" t="s">
        <v>53</v>
      </c>
      <c r="C759" s="8" t="s">
        <v>65</v>
      </c>
      <c r="D759" s="8" t="str">
        <f t="shared" si="454"/>
        <v>Week_19-generic-fifi</v>
      </c>
      <c r="E759" s="8" t="str">
        <f t="shared" si="455"/>
        <v>CoFi-tv.cofi</v>
      </c>
      <c r="H759" s="18">
        <f t="shared" si="456"/>
        <v>4.7512505029079777E-3</v>
      </c>
      <c r="I759" s="6">
        <f t="shared" si="456"/>
        <v>3.15</v>
      </c>
      <c r="J759" s="6">
        <f t="shared" si="457"/>
        <v>96.359594628665661</v>
      </c>
      <c r="K759" s="18">
        <f t="shared" si="458"/>
        <v>0.65</v>
      </c>
      <c r="L759" s="35">
        <f>Data!BL33</f>
        <v>2136.0220676102031</v>
      </c>
      <c r="Q759" s="21">
        <v>0</v>
      </c>
      <c r="R759" s="21">
        <v>187.56611861340846</v>
      </c>
      <c r="S759" s="21">
        <v>2234.0854653682477</v>
      </c>
      <c r="T759" s="38">
        <v>6.8566832286138357E-2</v>
      </c>
    </row>
    <row r="760" spans="1:20" x14ac:dyDescent="0.25">
      <c r="A760" s="17" t="s">
        <v>259</v>
      </c>
      <c r="B760" s="8" t="s">
        <v>53</v>
      </c>
      <c r="C760" s="8" t="s">
        <v>65</v>
      </c>
      <c r="D760" s="8" t="str">
        <f t="shared" si="454"/>
        <v>Week_20-generic-fifi</v>
      </c>
      <c r="E760" s="8" t="str">
        <f t="shared" si="455"/>
        <v>CoFi-tv.cofi</v>
      </c>
      <c r="H760" s="18">
        <f t="shared" si="456"/>
        <v>4.7512505029079777E-3</v>
      </c>
      <c r="I760" s="6">
        <f t="shared" si="456"/>
        <v>3.15</v>
      </c>
      <c r="J760" s="6">
        <f t="shared" si="457"/>
        <v>96.359594628665661</v>
      </c>
      <c r="K760" s="18">
        <f t="shared" si="458"/>
        <v>0.65</v>
      </c>
      <c r="L760" s="35">
        <f>Data!BL34</f>
        <v>2136.0220676102031</v>
      </c>
      <c r="Q760" s="21">
        <v>0</v>
      </c>
      <c r="R760" s="21">
        <v>114.07281566158082</v>
      </c>
      <c r="S760" s="21">
        <v>1655.3951675226831</v>
      </c>
      <c r="T760" s="38">
        <v>7.1301420349514477E-2</v>
      </c>
    </row>
    <row r="761" spans="1:20" x14ac:dyDescent="0.25">
      <c r="A761" s="17" t="s">
        <v>260</v>
      </c>
      <c r="B761" s="8" t="s">
        <v>53</v>
      </c>
      <c r="C761" s="8" t="s">
        <v>65</v>
      </c>
      <c r="D761" s="8" t="str">
        <f t="shared" si="454"/>
        <v>Week_21-generic-fifi</v>
      </c>
      <c r="E761" s="8" t="str">
        <f t="shared" si="455"/>
        <v>CoFi-tv.cofi</v>
      </c>
      <c r="H761" s="18">
        <f t="shared" si="456"/>
        <v>4.7512505029079777E-3</v>
      </c>
      <c r="I761" s="6">
        <f t="shared" si="456"/>
        <v>3.15</v>
      </c>
      <c r="J761" s="6">
        <f t="shared" si="457"/>
        <v>96.359594628665661</v>
      </c>
      <c r="K761" s="18">
        <f t="shared" si="458"/>
        <v>0.65</v>
      </c>
      <c r="L761" s="35">
        <f>Data!BL35</f>
        <v>2136.0220676102031</v>
      </c>
      <c r="Q761" s="21">
        <v>0</v>
      </c>
      <c r="R761" s="21">
        <v>80.855647207281336</v>
      </c>
      <c r="S761" s="21">
        <v>1371.3023601992052</v>
      </c>
      <c r="T761" s="38">
        <v>7.4253213927051531E-2</v>
      </c>
    </row>
    <row r="762" spans="1:20" x14ac:dyDescent="0.25">
      <c r="A762" s="17" t="s">
        <v>261</v>
      </c>
      <c r="B762" s="8" t="s">
        <v>53</v>
      </c>
      <c r="C762" s="8" t="s">
        <v>65</v>
      </c>
      <c r="D762" s="8" t="str">
        <f t="shared" si="454"/>
        <v>Week_22-generic-fifi</v>
      </c>
      <c r="E762" s="8" t="str">
        <f t="shared" si="455"/>
        <v>CoFi-tv.cofi</v>
      </c>
      <c r="H762" s="18">
        <f t="shared" si="456"/>
        <v>4.7512505029079777E-3</v>
      </c>
      <c r="I762" s="6">
        <f t="shared" si="456"/>
        <v>3.15</v>
      </c>
      <c r="J762" s="6">
        <f t="shared" si="457"/>
        <v>96.359594628665661</v>
      </c>
      <c r="K762" s="18">
        <f t="shared" si="458"/>
        <v>0.65</v>
      </c>
      <c r="L762" s="35">
        <f>Data!BL36</f>
        <v>2136.0220676102031</v>
      </c>
      <c r="Q762" s="21">
        <v>0</v>
      </c>
      <c r="R762" s="21">
        <v>49.953222945806331</v>
      </c>
      <c r="S762" s="21">
        <v>847.1629032775096</v>
      </c>
      <c r="T762" s="38">
        <v>4.8913672523599572E-2</v>
      </c>
    </row>
    <row r="763" spans="1:20" x14ac:dyDescent="0.25">
      <c r="A763" s="17" t="s">
        <v>278</v>
      </c>
      <c r="B763" s="8" t="s">
        <v>53</v>
      </c>
      <c r="C763" s="8" t="s">
        <v>65</v>
      </c>
      <c r="D763" s="8" t="str">
        <f t="shared" si="454"/>
        <v>Week_23-generic-fifi</v>
      </c>
      <c r="E763" s="8" t="str">
        <f t="shared" si="455"/>
        <v>CoFi-tv.cofi</v>
      </c>
      <c r="H763" s="18">
        <f t="shared" si="456"/>
        <v>4.7512505029079777E-3</v>
      </c>
      <c r="I763" s="6">
        <f t="shared" si="456"/>
        <v>3.15</v>
      </c>
      <c r="J763" s="6">
        <f t="shared" si="457"/>
        <v>96.359594628665661</v>
      </c>
      <c r="K763" s="18">
        <f t="shared" si="458"/>
        <v>0.65</v>
      </c>
      <c r="L763" s="35">
        <f>Data!BL37</f>
        <v>1441.8148956368873</v>
      </c>
      <c r="Q763" s="21">
        <v>0</v>
      </c>
      <c r="R763" s="21">
        <v>95.141583871775282</v>
      </c>
      <c r="S763" s="21">
        <v>1567.8847583135378</v>
      </c>
      <c r="T763" s="38">
        <v>9.7330272557357378E-2</v>
      </c>
    </row>
    <row r="764" spans="1:20" x14ac:dyDescent="0.25">
      <c r="A764" s="17" t="s">
        <v>279</v>
      </c>
      <c r="B764" s="8" t="s">
        <v>53</v>
      </c>
      <c r="C764" s="8" t="s">
        <v>65</v>
      </c>
      <c r="D764" s="8" t="str">
        <f t="shared" si="454"/>
        <v>Week_24-generic-fifi</v>
      </c>
      <c r="E764" s="8" t="str">
        <f t="shared" si="455"/>
        <v>CoFi-tv.cofi</v>
      </c>
      <c r="H764" s="18">
        <f t="shared" si="456"/>
        <v>4.7512505029079777E-3</v>
      </c>
      <c r="I764" s="6">
        <f t="shared" si="456"/>
        <v>3.15</v>
      </c>
      <c r="J764" s="6">
        <f t="shared" si="457"/>
        <v>96.359594628665661</v>
      </c>
      <c r="K764" s="18">
        <f t="shared" si="458"/>
        <v>0.65</v>
      </c>
      <c r="L764" s="35">
        <f>Data!BL38</f>
        <v>1441.8148956368873</v>
      </c>
      <c r="Q764" s="21">
        <v>0</v>
      </c>
      <c r="R764" s="21">
        <v>333.19265268022315</v>
      </c>
      <c r="S764" s="21">
        <v>4084.1387144038713</v>
      </c>
      <c r="T764" s="38">
        <v>0.16058149522126586</v>
      </c>
    </row>
    <row r="765" spans="1:20" x14ac:dyDescent="0.25">
      <c r="A765" s="17" t="s">
        <v>280</v>
      </c>
      <c r="B765" s="8" t="s">
        <v>53</v>
      </c>
      <c r="C765" s="8" t="s">
        <v>65</v>
      </c>
      <c r="D765" s="8" t="str">
        <f t="shared" si="454"/>
        <v>Week_25-generic-fifi</v>
      </c>
      <c r="E765" s="8" t="str">
        <f t="shared" si="455"/>
        <v>CoFi-tv.cofi</v>
      </c>
      <c r="H765" s="18">
        <f t="shared" si="456"/>
        <v>4.7512505029079777E-3</v>
      </c>
      <c r="I765" s="6">
        <f t="shared" si="456"/>
        <v>3.15</v>
      </c>
      <c r="J765" s="6">
        <f t="shared" si="457"/>
        <v>96.359594628665661</v>
      </c>
      <c r="K765" s="18">
        <f t="shared" si="458"/>
        <v>0.65</v>
      </c>
      <c r="L765" s="35">
        <f>Data!BL39</f>
        <v>1441.8148956368873</v>
      </c>
      <c r="Q765" s="21">
        <v>0</v>
      </c>
      <c r="R765" s="21">
        <v>156.14045550321921</v>
      </c>
      <c r="S765" s="21">
        <v>2271.0695328339948</v>
      </c>
      <c r="T765" s="38">
        <v>0.12974749831898069</v>
      </c>
    </row>
    <row r="766" spans="1:20" x14ac:dyDescent="0.25">
      <c r="A766" s="17" t="s">
        <v>281</v>
      </c>
      <c r="B766" s="8" t="s">
        <v>53</v>
      </c>
      <c r="C766" s="8" t="s">
        <v>65</v>
      </c>
      <c r="D766" s="8" t="str">
        <f t="shared" si="454"/>
        <v>Week_26-generic-fifi</v>
      </c>
      <c r="E766" s="8" t="str">
        <f t="shared" si="455"/>
        <v>CoFi-tv.cofi</v>
      </c>
      <c r="H766" s="18">
        <f t="shared" si="456"/>
        <v>4.7512505029079777E-3</v>
      </c>
      <c r="I766" s="6">
        <f t="shared" si="456"/>
        <v>3.15</v>
      </c>
      <c r="J766" s="6">
        <f t="shared" si="457"/>
        <v>96.359594628665661</v>
      </c>
      <c r="K766" s="18">
        <f t="shared" si="458"/>
        <v>0.65</v>
      </c>
      <c r="L766" s="35">
        <f>Data!BL40</f>
        <v>1441.8148956368873</v>
      </c>
      <c r="Q766" s="21">
        <v>0</v>
      </c>
      <c r="R766" s="21">
        <v>213.66058871276098</v>
      </c>
      <c r="S766" s="21">
        <v>3606.5174008995177</v>
      </c>
      <c r="T766" s="38">
        <v>0.22289889048109468</v>
      </c>
    </row>
    <row r="767" spans="1:20" x14ac:dyDescent="0.25">
      <c r="A767" s="17" t="s">
        <v>282</v>
      </c>
      <c r="B767" s="8" t="s">
        <v>53</v>
      </c>
      <c r="C767" s="8" t="s">
        <v>65</v>
      </c>
      <c r="D767" s="8" t="str">
        <f t="shared" si="454"/>
        <v>Week_27-generic-fifi</v>
      </c>
      <c r="E767" s="8" t="str">
        <f t="shared" si="455"/>
        <v>CoFi-tv.cofi</v>
      </c>
      <c r="H767" s="18">
        <f t="shared" si="456"/>
        <v>4.7512505029079777E-3</v>
      </c>
      <c r="I767" s="6">
        <f t="shared" si="456"/>
        <v>3.15</v>
      </c>
      <c r="J767" s="6">
        <f t="shared" si="457"/>
        <v>96.359594628665661</v>
      </c>
      <c r="K767" s="18">
        <f t="shared" si="458"/>
        <v>0.65</v>
      </c>
      <c r="L767" s="35">
        <f>Data!BL41</f>
        <v>1441.8148956368873</v>
      </c>
      <c r="Q767" s="21">
        <v>0</v>
      </c>
      <c r="R767" s="21">
        <v>320.08040959730221</v>
      </c>
      <c r="S767" s="21">
        <v>4440.2754407514249</v>
      </c>
      <c r="T767" s="38">
        <v>0.2104256207851144</v>
      </c>
    </row>
    <row r="768" spans="1:20" x14ac:dyDescent="0.25">
      <c r="A768" s="17" t="s">
        <v>283</v>
      </c>
      <c r="B768" s="8" t="s">
        <v>53</v>
      </c>
      <c r="C768" s="8" t="s">
        <v>65</v>
      </c>
      <c r="D768" s="8" t="str">
        <f t="shared" si="454"/>
        <v>Week_28-generic-fifi</v>
      </c>
      <c r="E768" s="8" t="str">
        <f t="shared" si="455"/>
        <v>CoFi-tv.cofi</v>
      </c>
      <c r="H768" s="18">
        <f t="shared" si="456"/>
        <v>4.7512505029079777E-3</v>
      </c>
      <c r="I768" s="6">
        <f t="shared" si="456"/>
        <v>3.15</v>
      </c>
      <c r="J768" s="6">
        <f t="shared" si="457"/>
        <v>96.359594628665661</v>
      </c>
      <c r="K768" s="18">
        <f t="shared" si="458"/>
        <v>0.65</v>
      </c>
      <c r="L768" s="35">
        <f>Data!BL42</f>
        <v>1281.6132405661219</v>
      </c>
      <c r="Q768" s="21">
        <v>0</v>
      </c>
      <c r="R768" s="21">
        <v>496.97900717048407</v>
      </c>
      <c r="S768" s="21">
        <v>6312.7613895167806</v>
      </c>
      <c r="T768" s="38">
        <v>0.26728491117886466</v>
      </c>
    </row>
    <row r="769" spans="1:20" x14ac:dyDescent="0.25">
      <c r="A769" s="17" t="s">
        <v>284</v>
      </c>
      <c r="B769" s="8" t="s">
        <v>53</v>
      </c>
      <c r="C769" s="8" t="s">
        <v>65</v>
      </c>
      <c r="D769" s="8" t="str">
        <f t="shared" si="454"/>
        <v>Week_29-generic-fifi</v>
      </c>
      <c r="E769" s="8" t="str">
        <f t="shared" si="455"/>
        <v>CoFi-tv.cofi</v>
      </c>
      <c r="H769" s="18">
        <f t="shared" si="456"/>
        <v>4.7512505029079777E-3</v>
      </c>
      <c r="I769" s="6">
        <f t="shared" si="456"/>
        <v>3.15</v>
      </c>
      <c r="J769" s="6">
        <f t="shared" si="457"/>
        <v>96.359594628665661</v>
      </c>
      <c r="K769" s="18">
        <f t="shared" si="458"/>
        <v>0.65</v>
      </c>
      <c r="L769" s="35">
        <f>Data!BL43</f>
        <v>1281.6132405661219</v>
      </c>
      <c r="Q769" s="21">
        <v>0</v>
      </c>
      <c r="R769" s="21">
        <v>248.29630906829652</v>
      </c>
      <c r="S769" s="21">
        <v>3886.4327072155702</v>
      </c>
      <c r="T769" s="38">
        <v>0.22657515817230833</v>
      </c>
    </row>
    <row r="770" spans="1:20" x14ac:dyDescent="0.25">
      <c r="A770" s="17" t="s">
        <v>285</v>
      </c>
      <c r="B770" s="8" t="s">
        <v>53</v>
      </c>
      <c r="C770" s="8" t="s">
        <v>65</v>
      </c>
      <c r="D770" s="8" t="str">
        <f t="shared" si="454"/>
        <v>Week_30-generic-fifi</v>
      </c>
      <c r="E770" s="8" t="str">
        <f t="shared" si="455"/>
        <v>CoFi-tv.cofi</v>
      </c>
      <c r="H770" s="18">
        <f t="shared" si="456"/>
        <v>4.7512505029079777E-3</v>
      </c>
      <c r="I770" s="6">
        <f t="shared" si="456"/>
        <v>3.15</v>
      </c>
      <c r="J770" s="6">
        <f t="shared" si="457"/>
        <v>96.359594628665661</v>
      </c>
      <c r="K770" s="18">
        <f t="shared" si="458"/>
        <v>0.65</v>
      </c>
      <c r="L770" s="35">
        <f>Data!BL44</f>
        <v>1281.6132405661219</v>
      </c>
      <c r="Q770" s="21">
        <v>0</v>
      </c>
      <c r="R770" s="21">
        <v>366.28976378310887</v>
      </c>
      <c r="S770" s="21">
        <v>5484.4363241515102</v>
      </c>
      <c r="T770" s="38">
        <v>0.30231352578141568</v>
      </c>
    </row>
    <row r="771" spans="1:20" x14ac:dyDescent="0.25">
      <c r="A771" s="17" t="s">
        <v>286</v>
      </c>
      <c r="B771" s="8" t="s">
        <v>53</v>
      </c>
      <c r="C771" s="8" t="s">
        <v>65</v>
      </c>
      <c r="D771" s="8" t="str">
        <f t="shared" si="454"/>
        <v>Week_31-generic-fifi</v>
      </c>
      <c r="E771" s="8" t="str">
        <f t="shared" si="455"/>
        <v>CoFi-tv.cofi</v>
      </c>
      <c r="H771" s="18">
        <f t="shared" si="456"/>
        <v>4.7512505029079777E-3</v>
      </c>
      <c r="I771" s="6">
        <f t="shared" si="456"/>
        <v>3.15</v>
      </c>
      <c r="J771" s="6">
        <f t="shared" si="457"/>
        <v>96.359594628665661</v>
      </c>
      <c r="K771" s="18">
        <f t="shared" si="458"/>
        <v>0.65</v>
      </c>
      <c r="L771" s="35">
        <f>Data!BL45</f>
        <v>1679.6010050259222</v>
      </c>
      <c r="Q771" s="21">
        <v>0</v>
      </c>
      <c r="R771" s="21">
        <v>287.74518893244806</v>
      </c>
      <c r="S771" s="21">
        <v>4022.116232910545</v>
      </c>
      <c r="T771" s="38">
        <v>0.20863070206263445</v>
      </c>
    </row>
    <row r="772" spans="1:20" x14ac:dyDescent="0.25">
      <c r="A772" s="17" t="s">
        <v>287</v>
      </c>
      <c r="B772" s="8" t="s">
        <v>53</v>
      </c>
      <c r="C772" s="8" t="s">
        <v>65</v>
      </c>
      <c r="D772" s="8" t="str">
        <f t="shared" si="454"/>
        <v>Week_32-generic-fifi</v>
      </c>
      <c r="E772" s="8" t="str">
        <f t="shared" si="455"/>
        <v>CoFi-tv.cofi</v>
      </c>
      <c r="H772" s="18">
        <f t="shared" si="456"/>
        <v>4.7512505029079777E-3</v>
      </c>
      <c r="I772" s="6">
        <f t="shared" si="456"/>
        <v>3.15</v>
      </c>
      <c r="J772" s="6">
        <f t="shared" si="457"/>
        <v>96.359594628665661</v>
      </c>
      <c r="K772" s="18">
        <f t="shared" si="458"/>
        <v>0.65</v>
      </c>
      <c r="L772" s="35">
        <f>Data!BL46</f>
        <v>1785.0855563801672</v>
      </c>
      <c r="Q772" s="21">
        <v>0</v>
      </c>
      <c r="R772" s="21">
        <v>220.6352921417807</v>
      </c>
      <c r="S772" s="21">
        <v>2997.967188710692</v>
      </c>
      <c r="T772" s="38">
        <v>0.14109233540203325</v>
      </c>
    </row>
    <row r="773" spans="1:20" x14ac:dyDescent="0.25">
      <c r="A773" s="17" t="s">
        <v>288</v>
      </c>
      <c r="B773" s="8" t="s">
        <v>53</v>
      </c>
      <c r="C773" s="8" t="s">
        <v>65</v>
      </c>
      <c r="D773" s="8" t="str">
        <f t="shared" si="454"/>
        <v>Week_33-generic-fifi</v>
      </c>
      <c r="E773" s="8" t="str">
        <f t="shared" si="455"/>
        <v>CoFi-tv.cofi</v>
      </c>
      <c r="H773" s="18">
        <f t="shared" si="456"/>
        <v>4.7512505029079777E-3</v>
      </c>
      <c r="I773" s="6">
        <f t="shared" si="456"/>
        <v>3.15</v>
      </c>
      <c r="J773" s="6">
        <f t="shared" si="457"/>
        <v>96.359594628665661</v>
      </c>
      <c r="K773" s="18">
        <f t="shared" si="458"/>
        <v>0.65</v>
      </c>
      <c r="L773" s="35">
        <f>Data!BL47</f>
        <v>1690.7075426683041</v>
      </c>
      <c r="Q773" s="21">
        <v>0</v>
      </c>
      <c r="R773" s="21">
        <v>218.3564105235879</v>
      </c>
      <c r="S773" s="21">
        <v>3068.7345860338146</v>
      </c>
      <c r="T773" s="38">
        <v>0.1582677073939619</v>
      </c>
    </row>
    <row r="774" spans="1:20" x14ac:dyDescent="0.25">
      <c r="A774" s="17" t="s">
        <v>289</v>
      </c>
      <c r="B774" s="8" t="s">
        <v>53</v>
      </c>
      <c r="C774" s="8" t="s">
        <v>65</v>
      </c>
      <c r="D774" s="8" t="str">
        <f t="shared" si="454"/>
        <v>Week_34-generic-fifi</v>
      </c>
      <c r="E774" s="8" t="str">
        <f t="shared" si="455"/>
        <v>CoFi-tv.cofi</v>
      </c>
      <c r="H774" s="18">
        <f t="shared" si="456"/>
        <v>4.7512505029079777E-3</v>
      </c>
      <c r="I774" s="6">
        <f t="shared" si="456"/>
        <v>3.15</v>
      </c>
      <c r="J774" s="6">
        <f t="shared" si="457"/>
        <v>96.359594628665661</v>
      </c>
      <c r="K774" s="18">
        <f t="shared" si="458"/>
        <v>0.65</v>
      </c>
      <c r="L774" s="35">
        <f>Data!BL48</f>
        <v>1640.0237687431245</v>
      </c>
      <c r="Q774" s="21">
        <v>0</v>
      </c>
      <c r="R774" s="21">
        <v>243.70757504408721</v>
      </c>
      <c r="S774" s="21">
        <v>3319.5273481412019</v>
      </c>
      <c r="T774" s="38">
        <v>0.1563465681983629</v>
      </c>
    </row>
    <row r="775" spans="1:20" x14ac:dyDescent="0.25">
      <c r="A775" s="17" t="s">
        <v>290</v>
      </c>
      <c r="B775" s="8" t="s">
        <v>53</v>
      </c>
      <c r="C775" s="8" t="s">
        <v>65</v>
      </c>
      <c r="D775" s="8" t="str">
        <f t="shared" si="454"/>
        <v>Week_35-generic-fifi</v>
      </c>
      <c r="E775" s="8" t="str">
        <f t="shared" si="455"/>
        <v>CoFi-tv.cofi</v>
      </c>
      <c r="H775" s="18">
        <f t="shared" si="456"/>
        <v>4.7512505029079777E-3</v>
      </c>
      <c r="I775" s="6">
        <f t="shared" si="456"/>
        <v>3.15</v>
      </c>
      <c r="J775" s="6">
        <f t="shared" si="457"/>
        <v>96.359594628665661</v>
      </c>
      <c r="K775" s="18">
        <f t="shared" si="458"/>
        <v>0.65</v>
      </c>
      <c r="L775" s="35">
        <f>Data!BL49</f>
        <v>2090.1152728342267</v>
      </c>
      <c r="Q775" s="21">
        <v>0</v>
      </c>
      <c r="R775" s="21">
        <v>142.95264016017816</v>
      </c>
      <c r="S775" s="21">
        <v>2073.903876317986</v>
      </c>
      <c r="T775" s="38">
        <v>0.10462152361542498</v>
      </c>
    </row>
    <row r="776" spans="1:20" x14ac:dyDescent="0.25">
      <c r="A776" s="17" t="s">
        <v>291</v>
      </c>
      <c r="B776" s="8" t="s">
        <v>53</v>
      </c>
      <c r="C776" s="8" t="s">
        <v>65</v>
      </c>
      <c r="D776" s="8" t="str">
        <f t="shared" si="454"/>
        <v>Week_36-generic-fifi</v>
      </c>
      <c r="E776" s="8" t="str">
        <f t="shared" si="455"/>
        <v>CoFi-tv.cofi</v>
      </c>
      <c r="H776" s="18">
        <f t="shared" si="456"/>
        <v>4.7512505029079777E-3</v>
      </c>
      <c r="I776" s="6">
        <f t="shared" si="456"/>
        <v>3.15</v>
      </c>
      <c r="J776" s="6">
        <f t="shared" si="457"/>
        <v>96.359594628665661</v>
      </c>
      <c r="K776" s="18">
        <f t="shared" si="458"/>
        <v>0.65</v>
      </c>
      <c r="L776" s="35">
        <f>Data!BL50</f>
        <v>2828.7555777959278</v>
      </c>
      <c r="Q776" s="21">
        <v>0</v>
      </c>
      <c r="R776" s="21">
        <v>114.8027423963739</v>
      </c>
      <c r="S776" s="21">
        <v>1537.2114729361815</v>
      </c>
      <c r="T776" s="38">
        <v>6.9311553316212082E-2</v>
      </c>
    </row>
    <row r="777" spans="1:20" x14ac:dyDescent="0.25">
      <c r="A777" s="17" t="s">
        <v>292</v>
      </c>
      <c r="B777" s="8" t="s">
        <v>53</v>
      </c>
      <c r="C777" s="8" t="s">
        <v>65</v>
      </c>
      <c r="D777" s="8" t="str">
        <f t="shared" si="454"/>
        <v>Week_37-generic-fifi</v>
      </c>
      <c r="E777" s="8" t="str">
        <f t="shared" si="455"/>
        <v>CoFi-tv.cofi</v>
      </c>
      <c r="H777" s="18">
        <f t="shared" si="456"/>
        <v>4.7512505029079777E-3</v>
      </c>
      <c r="I777" s="6">
        <f t="shared" si="456"/>
        <v>3.15</v>
      </c>
      <c r="J777" s="6">
        <f t="shared" si="457"/>
        <v>96.359594628665661</v>
      </c>
      <c r="K777" s="18">
        <f t="shared" si="458"/>
        <v>0.65</v>
      </c>
      <c r="L777" s="35">
        <f>Data!BL51</f>
        <v>1922.1607123485817</v>
      </c>
      <c r="Q777" s="21">
        <v>0</v>
      </c>
      <c r="R777" s="21">
        <v>79.34521602443084</v>
      </c>
      <c r="S777" s="21">
        <v>1237.2523844545597</v>
      </c>
      <c r="T777" s="38">
        <v>6.9208685128181346E-2</v>
      </c>
    </row>
    <row r="778" spans="1:20" x14ac:dyDescent="0.25">
      <c r="A778" s="17" t="s">
        <v>293</v>
      </c>
      <c r="B778" s="8" t="s">
        <v>53</v>
      </c>
      <c r="C778" s="8" t="s">
        <v>65</v>
      </c>
      <c r="D778" s="8" t="str">
        <f t="shared" si="454"/>
        <v>Week_38-generic-fifi</v>
      </c>
      <c r="E778" s="8" t="str">
        <f t="shared" si="455"/>
        <v>CoFi-tv.cofi</v>
      </c>
      <c r="H778" s="18">
        <f t="shared" si="456"/>
        <v>4.7512505029079777E-3</v>
      </c>
      <c r="I778" s="6">
        <f t="shared" si="456"/>
        <v>3.15</v>
      </c>
      <c r="J778" s="6">
        <f t="shared" si="457"/>
        <v>96.359594628665661</v>
      </c>
      <c r="K778" s="18">
        <f t="shared" si="458"/>
        <v>0.65</v>
      </c>
      <c r="L778" s="35">
        <f>Data!BL52</f>
        <v>1655.1084423786397</v>
      </c>
      <c r="Q778" s="21">
        <v>0</v>
      </c>
      <c r="R778" s="21">
        <v>234.11951918689783</v>
      </c>
      <c r="S778" s="21">
        <v>3395.9266109843197</v>
      </c>
      <c r="T778" s="38">
        <v>0.1727128260992058</v>
      </c>
    </row>
    <row r="779" spans="1:20" x14ac:dyDescent="0.25">
      <c r="A779" s="17" t="s">
        <v>294</v>
      </c>
      <c r="B779" s="8" t="s">
        <v>53</v>
      </c>
      <c r="C779" s="8" t="s">
        <v>65</v>
      </c>
      <c r="D779" s="8" t="str">
        <f t="shared" si="454"/>
        <v>Week_39-generic-fifi</v>
      </c>
      <c r="E779" s="8" t="str">
        <f t="shared" si="455"/>
        <v>CoFi-tv.cofi</v>
      </c>
      <c r="H779" s="18">
        <f t="shared" si="456"/>
        <v>4.7512505029079777E-3</v>
      </c>
      <c r="I779" s="6">
        <f t="shared" si="456"/>
        <v>3.15</v>
      </c>
      <c r="J779" s="6">
        <f t="shared" si="457"/>
        <v>96.359594628665661</v>
      </c>
      <c r="K779" s="18">
        <f t="shared" si="458"/>
        <v>0.65</v>
      </c>
      <c r="L779" s="35">
        <f>Data!BL53</f>
        <v>1978.6811625276007</v>
      </c>
      <c r="Q779" s="21">
        <v>0</v>
      </c>
      <c r="R779" s="21">
        <v>229.08431038199987</v>
      </c>
      <c r="S779" s="21">
        <v>2864.2847769592308</v>
      </c>
      <c r="T779" s="38">
        <v>0.11595048697716037</v>
      </c>
    </row>
    <row r="780" spans="1:20" x14ac:dyDescent="0.25">
      <c r="A780" s="17" t="s">
        <v>295</v>
      </c>
      <c r="B780" s="8" t="s">
        <v>53</v>
      </c>
      <c r="C780" s="8" t="s">
        <v>65</v>
      </c>
      <c r="D780" s="8" t="str">
        <f t="shared" si="454"/>
        <v>Week_40-generic-fifi</v>
      </c>
      <c r="E780" s="8" t="str">
        <f t="shared" si="455"/>
        <v>CoFi-tv.cofi</v>
      </c>
      <c r="H780" s="18">
        <f t="shared" si="456"/>
        <v>4.7512505029079777E-3</v>
      </c>
      <c r="I780" s="6">
        <f t="shared" si="456"/>
        <v>3.15</v>
      </c>
      <c r="J780" s="6">
        <f t="shared" si="457"/>
        <v>96.359594628665661</v>
      </c>
      <c r="K780" s="18">
        <f t="shared" si="458"/>
        <v>0.65</v>
      </c>
      <c r="L780" s="35">
        <f>Data!BL54</f>
        <v>1830.26323436441</v>
      </c>
      <c r="Q780" s="21">
        <v>0</v>
      </c>
      <c r="R780" s="21">
        <v>143.9037001572224</v>
      </c>
      <c r="S780" s="21">
        <v>1847.7465302076316</v>
      </c>
      <c r="T780" s="38">
        <v>7.6982823299115322E-2</v>
      </c>
    </row>
    <row r="781" spans="1:20" x14ac:dyDescent="0.25">
      <c r="A781" s="17" t="s">
        <v>296</v>
      </c>
      <c r="B781" s="8" t="s">
        <v>53</v>
      </c>
      <c r="C781" s="8" t="s">
        <v>65</v>
      </c>
      <c r="D781" s="8" t="str">
        <f t="shared" si="454"/>
        <v>Week_41-generic-fifi</v>
      </c>
      <c r="E781" s="8" t="str">
        <f t="shared" si="455"/>
        <v>CoFi-tv.cofi</v>
      </c>
      <c r="H781" s="18">
        <f t="shared" si="456"/>
        <v>4.7512505029079777E-3</v>
      </c>
      <c r="I781" s="6">
        <f t="shared" si="456"/>
        <v>3.15</v>
      </c>
      <c r="J781" s="6">
        <f t="shared" si="457"/>
        <v>96.359594628665661</v>
      </c>
      <c r="K781" s="18">
        <f t="shared" si="458"/>
        <v>0.65</v>
      </c>
      <c r="L781" s="35">
        <f>Data!BL55</f>
        <v>1725.3903664173188</v>
      </c>
      <c r="Q781" s="21">
        <v>0</v>
      </c>
      <c r="R781" s="21">
        <v>182.6165637184688</v>
      </c>
      <c r="S781" s="21">
        <v>2979.2523086170004</v>
      </c>
      <c r="T781" s="38">
        <v>0.1685167599781513</v>
      </c>
    </row>
    <row r="782" spans="1:20" x14ac:dyDescent="0.25">
      <c r="A782" s="17" t="s">
        <v>297</v>
      </c>
      <c r="B782" s="8" t="s">
        <v>53</v>
      </c>
      <c r="C782" s="8" t="s">
        <v>65</v>
      </c>
      <c r="D782" s="8" t="str">
        <f t="shared" si="454"/>
        <v>Week_42-generic-fifi</v>
      </c>
      <c r="E782" s="8" t="str">
        <f t="shared" si="455"/>
        <v>CoFi-tv.cofi</v>
      </c>
      <c r="H782" s="18">
        <f t="shared" si="456"/>
        <v>4.7512505029079777E-3</v>
      </c>
      <c r="I782" s="6">
        <f t="shared" si="456"/>
        <v>3.15</v>
      </c>
      <c r="J782" s="6">
        <f t="shared" si="457"/>
        <v>96.359594628665661</v>
      </c>
      <c r="K782" s="18">
        <f t="shared" si="458"/>
        <v>0.65</v>
      </c>
      <c r="L782" s="35">
        <f>Data!BL56</f>
        <v>1946.9834473517333</v>
      </c>
      <c r="Q782" s="21">
        <v>0</v>
      </c>
      <c r="R782" s="21">
        <v>170.59354976477553</v>
      </c>
      <c r="S782" s="21">
        <v>2350.7489518225761</v>
      </c>
      <c r="T782" s="38">
        <v>0.11303848812877626</v>
      </c>
    </row>
    <row r="783" spans="1:20" x14ac:dyDescent="0.25">
      <c r="A783" s="17" t="s">
        <v>298</v>
      </c>
      <c r="B783" s="8" t="s">
        <v>53</v>
      </c>
      <c r="C783" s="8" t="s">
        <v>65</v>
      </c>
      <c r="D783" s="8" t="str">
        <f t="shared" si="454"/>
        <v>Week_43-generic-fifi</v>
      </c>
      <c r="E783" s="8" t="str">
        <f t="shared" si="455"/>
        <v>CoFi-tv.cofi</v>
      </c>
      <c r="H783" s="18">
        <f t="shared" si="456"/>
        <v>4.7512505029079777E-3</v>
      </c>
      <c r="I783" s="6">
        <f t="shared" si="456"/>
        <v>3.15</v>
      </c>
      <c r="J783" s="6">
        <f t="shared" si="457"/>
        <v>96.359594628665661</v>
      </c>
      <c r="K783" s="18">
        <f t="shared" si="458"/>
        <v>0.65</v>
      </c>
      <c r="L783" s="35">
        <f>Data!BL57</f>
        <v>1944.8608207636205</v>
      </c>
      <c r="Q783" s="21">
        <v>0</v>
      </c>
      <c r="R783" s="21">
        <v>114.9279479481896</v>
      </c>
      <c r="S783" s="21">
        <v>1635.0526680973569</v>
      </c>
      <c r="T783" s="38">
        <v>7.5007729598718487E-2</v>
      </c>
    </row>
    <row r="784" spans="1:20" x14ac:dyDescent="0.25">
      <c r="A784" s="17" t="s">
        <v>299</v>
      </c>
      <c r="B784" s="8" t="s">
        <v>53</v>
      </c>
      <c r="C784" s="8" t="s">
        <v>65</v>
      </c>
      <c r="D784" s="8" t="str">
        <f t="shared" si="454"/>
        <v>Week_44-generic-fifi</v>
      </c>
      <c r="E784" s="8" t="str">
        <f t="shared" si="455"/>
        <v>CoFi-tv.cofi</v>
      </c>
      <c r="H784" s="18">
        <f t="shared" si="456"/>
        <v>4.7512505029079777E-3</v>
      </c>
      <c r="I784" s="6">
        <f t="shared" si="456"/>
        <v>3.15</v>
      </c>
      <c r="J784" s="6">
        <f t="shared" si="457"/>
        <v>96.359594628665661</v>
      </c>
      <c r="K784" s="18">
        <f t="shared" si="458"/>
        <v>0.65</v>
      </c>
      <c r="L784" s="35">
        <f>Data!BL58</f>
        <v>2085.2620813272074</v>
      </c>
      <c r="Q784" s="21">
        <v>0</v>
      </c>
      <c r="R784" s="21">
        <v>94.243658051915816</v>
      </c>
      <c r="S784" s="21">
        <v>1196.5866408200952</v>
      </c>
      <c r="T784" s="38">
        <v>4.9417603794675302E-2</v>
      </c>
    </row>
    <row r="785" spans="1:20" x14ac:dyDescent="0.25">
      <c r="A785" s="17" t="s">
        <v>300</v>
      </c>
      <c r="B785" s="8" t="s">
        <v>53</v>
      </c>
      <c r="C785" s="8" t="s">
        <v>65</v>
      </c>
      <c r="D785" s="8" t="str">
        <f t="shared" si="454"/>
        <v>Week_45-generic-fifi</v>
      </c>
      <c r="E785" s="8" t="str">
        <f t="shared" si="455"/>
        <v>CoFi-tv.cofi</v>
      </c>
      <c r="H785" s="18">
        <f t="shared" si="456"/>
        <v>4.7512505029079777E-3</v>
      </c>
      <c r="I785" s="6">
        <f t="shared" si="456"/>
        <v>3.15</v>
      </c>
      <c r="J785" s="6">
        <f t="shared" si="457"/>
        <v>96.359594628665661</v>
      </c>
      <c r="K785" s="18">
        <f t="shared" si="458"/>
        <v>0.65</v>
      </c>
      <c r="L785" s="35">
        <f>Data!BL59</f>
        <v>1650.6523731634045</v>
      </c>
      <c r="Q785" s="21">
        <v>0</v>
      </c>
      <c r="R785" s="21">
        <v>369.29591227772346</v>
      </c>
      <c r="S785" s="21">
        <v>5272.8245904187734</v>
      </c>
      <c r="T785" s="38">
        <v>0.25106212262951</v>
      </c>
    </row>
    <row r="786" spans="1:20" x14ac:dyDescent="0.25">
      <c r="A786" s="17" t="s">
        <v>301</v>
      </c>
      <c r="B786" s="8" t="s">
        <v>53</v>
      </c>
      <c r="C786" s="8" t="s">
        <v>65</v>
      </c>
      <c r="D786" s="8" t="str">
        <f t="shared" si="454"/>
        <v>Week_46-generic-fifi</v>
      </c>
      <c r="E786" s="8" t="str">
        <f t="shared" si="455"/>
        <v>CoFi-tv.cofi</v>
      </c>
      <c r="H786" s="18">
        <f t="shared" si="456"/>
        <v>4.7512505029079777E-3</v>
      </c>
      <c r="I786" s="6">
        <f t="shared" si="456"/>
        <v>3.15</v>
      </c>
      <c r="J786" s="6">
        <f t="shared" si="457"/>
        <v>96.359594628665661</v>
      </c>
      <c r="K786" s="18">
        <f t="shared" si="458"/>
        <v>0.65</v>
      </c>
      <c r="L786" s="35">
        <f>Data!BL60</f>
        <v>1731.9975466831138</v>
      </c>
      <c r="Q786" s="21">
        <v>0</v>
      </c>
      <c r="R786" s="21">
        <v>252.30152002665324</v>
      </c>
      <c r="S786" s="21">
        <v>3590.8738454075014</v>
      </c>
      <c r="T786" s="38">
        <v>0.17131444797276996</v>
      </c>
    </row>
    <row r="787" spans="1:20" x14ac:dyDescent="0.25">
      <c r="A787" s="17" t="s">
        <v>272</v>
      </c>
      <c r="B787" s="8" t="s">
        <v>53</v>
      </c>
      <c r="C787" s="8" t="s">
        <v>65</v>
      </c>
      <c r="D787" s="8" t="str">
        <f t="shared" si="454"/>
        <v>Week_47-generic-fifi</v>
      </c>
      <c r="E787" s="8" t="str">
        <f t="shared" si="455"/>
        <v>CoFi-tv.cofi</v>
      </c>
      <c r="H787" s="18">
        <f t="shared" si="456"/>
        <v>4.7512505029079777E-3</v>
      </c>
      <c r="I787" s="6">
        <f t="shared" si="456"/>
        <v>3.15</v>
      </c>
      <c r="J787" s="6">
        <f t="shared" si="457"/>
        <v>96.359594628665661</v>
      </c>
      <c r="K787" s="18">
        <f t="shared" si="458"/>
        <v>0.65</v>
      </c>
      <c r="L787" s="35">
        <f>Data!BL61</f>
        <v>2385.2246421647269</v>
      </c>
      <c r="Q787" s="21">
        <v>0</v>
      </c>
      <c r="R787" s="21">
        <v>248.11711225496165</v>
      </c>
      <c r="S787" s="21">
        <v>3041.0193832757777</v>
      </c>
      <c r="T787" s="38">
        <v>0.11497946314580543</v>
      </c>
    </row>
    <row r="788" spans="1:20" x14ac:dyDescent="0.25">
      <c r="A788" s="17" t="s">
        <v>273</v>
      </c>
      <c r="B788" s="8" t="s">
        <v>53</v>
      </c>
      <c r="C788" s="8" t="s">
        <v>65</v>
      </c>
      <c r="D788" s="8" t="str">
        <f t="shared" si="454"/>
        <v>Week_48-generic-fifi</v>
      </c>
      <c r="E788" s="8" t="str">
        <f t="shared" si="455"/>
        <v>CoFi-tv.cofi</v>
      </c>
      <c r="H788" s="18">
        <f t="shared" si="456"/>
        <v>4.7512505029079777E-3</v>
      </c>
      <c r="I788" s="6">
        <f t="shared" si="456"/>
        <v>3.15</v>
      </c>
      <c r="J788" s="6">
        <f t="shared" si="457"/>
        <v>96.359594628665661</v>
      </c>
      <c r="K788" s="18">
        <f t="shared" si="458"/>
        <v>0.65</v>
      </c>
      <c r="L788" s="35">
        <f>Data!BL62</f>
        <v>2385.2246421647269</v>
      </c>
      <c r="Q788" s="21">
        <v>0</v>
      </c>
      <c r="R788" s="21">
        <v>165.0028485706199</v>
      </c>
      <c r="S788" s="21">
        <v>2034.7580317993816</v>
      </c>
      <c r="T788" s="38">
        <v>7.6323963524084215E-2</v>
      </c>
    </row>
    <row r="789" spans="1:20" x14ac:dyDescent="0.25">
      <c r="A789" s="17" t="s">
        <v>274</v>
      </c>
      <c r="B789" s="8" t="s">
        <v>53</v>
      </c>
      <c r="C789" s="8" t="s">
        <v>65</v>
      </c>
      <c r="D789" s="8" t="str">
        <f t="shared" si="454"/>
        <v>Week_49-generic-fifi</v>
      </c>
      <c r="E789" s="8" t="str">
        <f t="shared" si="455"/>
        <v>CoFi-tv.cofi</v>
      </c>
      <c r="H789" s="18">
        <f t="shared" si="456"/>
        <v>4.7512505029079777E-3</v>
      </c>
      <c r="I789" s="6">
        <f t="shared" si="456"/>
        <v>3.15</v>
      </c>
      <c r="J789" s="6">
        <f t="shared" si="457"/>
        <v>96.359594628665661</v>
      </c>
      <c r="K789" s="18">
        <f t="shared" si="458"/>
        <v>0.65</v>
      </c>
      <c r="L789" s="35">
        <f>Data!BL63</f>
        <v>2385.2246421647269</v>
      </c>
      <c r="Q789" s="21">
        <v>0</v>
      </c>
      <c r="R789" s="21">
        <v>69.315775356148777</v>
      </c>
      <c r="S789" s="21">
        <v>1038.9793750164533</v>
      </c>
      <c r="T789" s="38">
        <v>5.0297043975542577E-2</v>
      </c>
    </row>
    <row r="790" spans="1:20" x14ac:dyDescent="0.25">
      <c r="A790" s="17" t="s">
        <v>275</v>
      </c>
      <c r="B790" s="8" t="s">
        <v>53</v>
      </c>
      <c r="C790" s="8" t="s">
        <v>65</v>
      </c>
      <c r="D790" s="8" t="str">
        <f t="shared" si="454"/>
        <v>Week_50-generic-fifi</v>
      </c>
      <c r="E790" s="8" t="str">
        <f t="shared" si="455"/>
        <v>CoFi-tv.cofi</v>
      </c>
      <c r="H790" s="18">
        <f t="shared" si="456"/>
        <v>4.7512505029079777E-3</v>
      </c>
      <c r="I790" s="6">
        <f t="shared" si="456"/>
        <v>3.15</v>
      </c>
      <c r="J790" s="6">
        <f t="shared" si="457"/>
        <v>96.359594628665661</v>
      </c>
      <c r="K790" s="18">
        <f t="shared" si="458"/>
        <v>0.65</v>
      </c>
      <c r="L790" s="35">
        <f>Data!BL64</f>
        <v>2011.4207803329416</v>
      </c>
      <c r="Q790" s="21">
        <v>0</v>
      </c>
      <c r="R790" s="21">
        <v>253.67806498634656</v>
      </c>
      <c r="S790" s="21">
        <v>3457.7608336756475</v>
      </c>
      <c r="T790" s="38">
        <v>0.15322585718152348</v>
      </c>
    </row>
    <row r="791" spans="1:20" x14ac:dyDescent="0.25">
      <c r="A791" s="17" t="s">
        <v>276</v>
      </c>
      <c r="B791" s="8" t="s">
        <v>53</v>
      </c>
      <c r="C791" s="8" t="s">
        <v>65</v>
      </c>
      <c r="D791" s="8" t="str">
        <f t="shared" si="454"/>
        <v>Week_51-generic-fifi</v>
      </c>
      <c r="E791" s="8" t="str">
        <f t="shared" si="455"/>
        <v>CoFi-tv.cofi</v>
      </c>
      <c r="H791" s="18">
        <f t="shared" si="456"/>
        <v>4.7512505029079777E-3</v>
      </c>
      <c r="I791" s="6">
        <f t="shared" si="456"/>
        <v>3.15</v>
      </c>
      <c r="J791" s="6">
        <f t="shared" si="457"/>
        <v>96.359594628665661</v>
      </c>
      <c r="K791" s="18">
        <f t="shared" si="458"/>
        <v>0.65</v>
      </c>
      <c r="L791" s="35">
        <f>Data!BL65</f>
        <v>2011.4207803329416</v>
      </c>
      <c r="Q791" s="21">
        <v>0</v>
      </c>
      <c r="R791" s="21">
        <v>208.08834807697832</v>
      </c>
      <c r="S791" s="21">
        <v>2618.3520347973322</v>
      </c>
      <c r="T791" s="38">
        <v>0.10247008615177255</v>
      </c>
    </row>
    <row r="792" spans="1:20" x14ac:dyDescent="0.25">
      <c r="A792" s="17" t="s">
        <v>277</v>
      </c>
      <c r="B792" s="8" t="s">
        <v>53</v>
      </c>
      <c r="C792" s="8" t="s">
        <v>65</v>
      </c>
      <c r="D792" s="8" t="str">
        <f t="shared" si="454"/>
        <v>Week_52-generic-fifi</v>
      </c>
      <c r="E792" s="8" t="str">
        <f t="shared" si="455"/>
        <v>CoFi-tv.cofi</v>
      </c>
      <c r="H792" s="18">
        <f t="shared" si="456"/>
        <v>4.7512505029079777E-3</v>
      </c>
      <c r="I792" s="6">
        <f t="shared" si="456"/>
        <v>3.15</v>
      </c>
      <c r="J792" s="6">
        <f t="shared" si="457"/>
        <v>96.359594628665661</v>
      </c>
      <c r="K792" s="18">
        <f t="shared" si="458"/>
        <v>0.65</v>
      </c>
      <c r="L792" s="35">
        <f>Data!BL66</f>
        <v>2011.4207803329416</v>
      </c>
      <c r="Q792" s="21">
        <v>0</v>
      </c>
      <c r="R792" s="21">
        <v>106.45742593105396</v>
      </c>
      <c r="S792" s="21">
        <v>1402.4901310279131</v>
      </c>
      <c r="T792" s="38">
        <v>6.7858581144844998E-2</v>
      </c>
    </row>
    <row r="794" spans="1:20" x14ac:dyDescent="0.25">
      <c r="A794" s="16" t="s">
        <v>328</v>
      </c>
      <c r="B794" s="8" t="s">
        <v>53</v>
      </c>
      <c r="C794" s="8" t="s">
        <v>65</v>
      </c>
      <c r="D794" s="8" t="str">
        <f>A794&amp;"-generic-refi"</f>
        <v>Week_40_old-generic-refi</v>
      </c>
      <c r="E794" s="8" t="str">
        <f>IF(RIGHT(A794,3)="old","Initial",B794&amp;"-"&amp;C794)</f>
        <v>Initial</v>
      </c>
      <c r="H794" s="25">
        <f>SUMIFS(Data!N$2:N$48,Data!$L$2:$L$48,$C794,Data!$M$2:$M$48,RIGHT($D794,4))</f>
        <v>5.7091597585954825E-3</v>
      </c>
      <c r="I794" s="42">
        <f>VLOOKUP(C794,parms,8,FALSE)</f>
        <v>3.15</v>
      </c>
      <c r="J794" s="28">
        <f>SUMIFS(Data!O$2:O$48,Data!$L$2:$L$48,$C794,Data!$M$2:$M$48,RIGHT($D794,4))</f>
        <v>108.82230307802553</v>
      </c>
      <c r="K794" s="25">
        <f>SUMIFS(Data!Q$2:Q$48,Data!$L$2:$L$48,$C794,Data!$M$2:$M$48,RIGHT($D794,4))</f>
        <v>0.65</v>
      </c>
      <c r="L794" s="35">
        <f>Data!BL2</f>
        <v>1830.26323436441</v>
      </c>
      <c r="Q794" s="21">
        <v>0</v>
      </c>
      <c r="R794" s="21">
        <v>12.879114413469095</v>
      </c>
      <c r="S794" s="21">
        <v>201.45183556346097</v>
      </c>
      <c r="T794" s="38">
        <v>1.4170520851176205E-2</v>
      </c>
    </row>
    <row r="795" spans="1:20" x14ac:dyDescent="0.25">
      <c r="A795" s="16" t="s">
        <v>316</v>
      </c>
      <c r="B795" s="8" t="s">
        <v>53</v>
      </c>
      <c r="C795" s="8" t="s">
        <v>65</v>
      </c>
      <c r="D795" s="8" t="str">
        <f t="shared" ref="D795:D858" si="459">A795&amp;"-generic-refi"</f>
        <v>Week_41_old-generic-refi</v>
      </c>
      <c r="E795" s="8" t="str">
        <f t="shared" ref="E795:E858" si="460">IF(RIGHT(A795,3)="old","Initial",B795&amp;"-"&amp;C795)</f>
        <v>Initial</v>
      </c>
      <c r="H795" s="18">
        <f t="shared" ref="H795:I858" si="461">H794</f>
        <v>5.7091597585954825E-3</v>
      </c>
      <c r="I795" s="6">
        <f>I794</f>
        <v>3.15</v>
      </c>
      <c r="J795" s="6">
        <f t="shared" ref="J795:J858" si="462">J794</f>
        <v>108.82230307802553</v>
      </c>
      <c r="K795" s="18">
        <f t="shared" ref="K795:K858" si="463">K794</f>
        <v>0.65</v>
      </c>
      <c r="L795" s="35">
        <f>Data!BL3</f>
        <v>1725.3903664173188</v>
      </c>
      <c r="Q795" s="21">
        <v>0</v>
      </c>
      <c r="R795" s="21">
        <v>402.25686455772052</v>
      </c>
      <c r="S795" s="21">
        <v>5049.8949427611997</v>
      </c>
      <c r="T795" s="38">
        <v>0.24548487304290412</v>
      </c>
    </row>
    <row r="796" spans="1:20" x14ac:dyDescent="0.25">
      <c r="A796" s="16" t="s">
        <v>317</v>
      </c>
      <c r="B796" s="8" t="s">
        <v>53</v>
      </c>
      <c r="C796" s="8" t="s">
        <v>65</v>
      </c>
      <c r="D796" s="8" t="str">
        <f t="shared" si="459"/>
        <v>Week_42_old-generic-refi</v>
      </c>
      <c r="E796" s="8" t="str">
        <f t="shared" si="460"/>
        <v>Initial</v>
      </c>
      <c r="H796" s="18">
        <f t="shared" si="461"/>
        <v>5.7091597585954825E-3</v>
      </c>
      <c r="I796" s="6">
        <f t="shared" si="461"/>
        <v>3.15</v>
      </c>
      <c r="J796" s="6">
        <f t="shared" si="462"/>
        <v>108.82230307802553</v>
      </c>
      <c r="K796" s="18">
        <f t="shared" si="463"/>
        <v>0.65</v>
      </c>
      <c r="L796" s="35">
        <f>Data!BL4</f>
        <v>1946.9834473517333</v>
      </c>
      <c r="Q796" s="21">
        <v>0</v>
      </c>
      <c r="R796" s="21">
        <v>256.62415134113439</v>
      </c>
      <c r="S796" s="21">
        <v>3405.1463260437281</v>
      </c>
      <c r="T796" s="38">
        <v>0.17578494400910782</v>
      </c>
    </row>
    <row r="797" spans="1:20" x14ac:dyDescent="0.25">
      <c r="A797" s="16" t="s">
        <v>318</v>
      </c>
      <c r="B797" s="8" t="s">
        <v>53</v>
      </c>
      <c r="C797" s="8" t="s">
        <v>65</v>
      </c>
      <c r="D797" s="8" t="str">
        <f t="shared" si="459"/>
        <v>Week_43_old-generic-refi</v>
      </c>
      <c r="E797" s="8" t="str">
        <f t="shared" si="460"/>
        <v>Initial</v>
      </c>
      <c r="H797" s="18">
        <f t="shared" si="461"/>
        <v>5.7091597585954825E-3</v>
      </c>
      <c r="I797" s="6">
        <f t="shared" si="461"/>
        <v>3.15</v>
      </c>
      <c r="J797" s="6">
        <f t="shared" si="462"/>
        <v>108.82230307802553</v>
      </c>
      <c r="K797" s="18">
        <f t="shared" si="463"/>
        <v>0.65</v>
      </c>
      <c r="L797" s="35">
        <f>Data!BL5</f>
        <v>1944.8608207636205</v>
      </c>
      <c r="Q797" s="21">
        <v>0</v>
      </c>
      <c r="R797" s="21">
        <v>300.5999639130581</v>
      </c>
      <c r="S797" s="21">
        <v>4417.3539126749592</v>
      </c>
      <c r="T797" s="38">
        <v>0.28056443655672081</v>
      </c>
    </row>
    <row r="798" spans="1:20" x14ac:dyDescent="0.25">
      <c r="A798" s="16" t="s">
        <v>319</v>
      </c>
      <c r="B798" s="8" t="s">
        <v>53</v>
      </c>
      <c r="C798" s="8" t="s">
        <v>65</v>
      </c>
      <c r="D798" s="8" t="str">
        <f t="shared" si="459"/>
        <v>Week_44_old-generic-refi</v>
      </c>
      <c r="E798" s="8" t="str">
        <f t="shared" si="460"/>
        <v>Initial</v>
      </c>
      <c r="H798" s="18">
        <f t="shared" si="461"/>
        <v>5.7091597585954825E-3</v>
      </c>
      <c r="I798" s="6">
        <f t="shared" si="461"/>
        <v>3.15</v>
      </c>
      <c r="J798" s="6">
        <f t="shared" si="462"/>
        <v>108.82230307802553</v>
      </c>
      <c r="K798" s="18">
        <f t="shared" si="463"/>
        <v>0.65</v>
      </c>
      <c r="L798" s="35">
        <f>Data!BL6</f>
        <v>2085.2620813272074</v>
      </c>
      <c r="Q798" s="21">
        <v>0</v>
      </c>
      <c r="R798" s="21">
        <v>182.85714791724965</v>
      </c>
      <c r="S798" s="21">
        <v>2886.8456710722403</v>
      </c>
      <c r="T798" s="38">
        <v>0.1951513229937788</v>
      </c>
    </row>
    <row r="799" spans="1:20" x14ac:dyDescent="0.25">
      <c r="A799" s="16" t="s">
        <v>320</v>
      </c>
      <c r="B799" s="8" t="s">
        <v>53</v>
      </c>
      <c r="C799" s="8" t="s">
        <v>65</v>
      </c>
      <c r="D799" s="8" t="str">
        <f t="shared" si="459"/>
        <v>Week_45_old-generic-refi</v>
      </c>
      <c r="E799" s="8" t="str">
        <f t="shared" si="460"/>
        <v>Initial</v>
      </c>
      <c r="H799" s="18">
        <f t="shared" si="461"/>
        <v>5.7091597585954825E-3</v>
      </c>
      <c r="I799" s="6">
        <f t="shared" si="461"/>
        <v>3.15</v>
      </c>
      <c r="J799" s="6">
        <f t="shared" si="462"/>
        <v>108.82230307802553</v>
      </c>
      <c r="K799" s="18">
        <f t="shared" si="463"/>
        <v>0.65</v>
      </c>
      <c r="L799" s="35">
        <f>Data!BL7</f>
        <v>1650.6523731634045</v>
      </c>
      <c r="Q799" s="21">
        <v>0</v>
      </c>
      <c r="R799" s="21">
        <v>533.64634900768021</v>
      </c>
      <c r="S799" s="21">
        <v>6571.5950008087748</v>
      </c>
      <c r="T799" s="38">
        <v>0.28885330701834466</v>
      </c>
    </row>
    <row r="800" spans="1:20" x14ac:dyDescent="0.25">
      <c r="A800" s="16" t="s">
        <v>321</v>
      </c>
      <c r="B800" s="8" t="s">
        <v>53</v>
      </c>
      <c r="C800" s="8" t="s">
        <v>65</v>
      </c>
      <c r="D800" s="8" t="str">
        <f t="shared" si="459"/>
        <v>Week_46_old-generic-refi</v>
      </c>
      <c r="E800" s="8" t="str">
        <f t="shared" si="460"/>
        <v>Initial</v>
      </c>
      <c r="H800" s="18">
        <f t="shared" si="461"/>
        <v>5.7091597585954825E-3</v>
      </c>
      <c r="I800" s="6">
        <f t="shared" si="461"/>
        <v>3.15</v>
      </c>
      <c r="J800" s="6">
        <f t="shared" si="462"/>
        <v>108.82230307802553</v>
      </c>
      <c r="K800" s="18">
        <f t="shared" si="463"/>
        <v>0.65</v>
      </c>
      <c r="L800" s="35">
        <f>Data!BL8</f>
        <v>1731.9975466831138</v>
      </c>
      <c r="Q800" s="21">
        <v>0</v>
      </c>
      <c r="R800" s="21">
        <v>286.93279173924401</v>
      </c>
      <c r="S800" s="21">
        <v>3907.4639325699973</v>
      </c>
      <c r="T800" s="38">
        <v>0.20236623756218264</v>
      </c>
    </row>
    <row r="801" spans="1:20" x14ac:dyDescent="0.25">
      <c r="A801" s="16" t="s">
        <v>322</v>
      </c>
      <c r="B801" s="8" t="s">
        <v>53</v>
      </c>
      <c r="C801" s="8" t="s">
        <v>65</v>
      </c>
      <c r="D801" s="8" t="str">
        <f t="shared" si="459"/>
        <v>Week_47_old-generic-refi</v>
      </c>
      <c r="E801" s="8" t="str">
        <f t="shared" si="460"/>
        <v>Initial</v>
      </c>
      <c r="H801" s="18">
        <f t="shared" si="461"/>
        <v>5.7091597585954825E-3</v>
      </c>
      <c r="I801" s="6">
        <f t="shared" si="461"/>
        <v>3.15</v>
      </c>
      <c r="J801" s="6">
        <f t="shared" si="462"/>
        <v>108.82230307802553</v>
      </c>
      <c r="K801" s="18">
        <f t="shared" si="463"/>
        <v>0.65</v>
      </c>
      <c r="L801" s="35">
        <f>Data!BL9</f>
        <v>2385.2246421647269</v>
      </c>
      <c r="Q801" s="21">
        <v>0</v>
      </c>
      <c r="R801" s="21">
        <v>193.46587587838397</v>
      </c>
      <c r="S801" s="21">
        <v>2643.8078779836237</v>
      </c>
      <c r="T801" s="38">
        <v>0.13667902288013789</v>
      </c>
    </row>
    <row r="802" spans="1:20" x14ac:dyDescent="0.25">
      <c r="A802" s="16" t="s">
        <v>323</v>
      </c>
      <c r="B802" s="8" t="s">
        <v>53</v>
      </c>
      <c r="C802" s="8" t="s">
        <v>65</v>
      </c>
      <c r="D802" s="8" t="str">
        <f t="shared" si="459"/>
        <v>Week_48_old-generic-refi</v>
      </c>
      <c r="E802" s="8" t="str">
        <f t="shared" si="460"/>
        <v>Initial</v>
      </c>
      <c r="H802" s="18">
        <f t="shared" si="461"/>
        <v>5.7091597585954825E-3</v>
      </c>
      <c r="I802" s="6">
        <f t="shared" si="461"/>
        <v>3.15</v>
      </c>
      <c r="J802" s="6">
        <f t="shared" si="462"/>
        <v>108.82230307802553</v>
      </c>
      <c r="K802" s="18">
        <f t="shared" si="463"/>
        <v>0.65</v>
      </c>
      <c r="L802" s="35">
        <f>Data!BL10</f>
        <v>2385.2246421647269</v>
      </c>
      <c r="Q802" s="21">
        <v>0</v>
      </c>
      <c r="R802" s="21">
        <v>78.927263104887842</v>
      </c>
      <c r="S802" s="21">
        <v>1282.4121811675018</v>
      </c>
      <c r="T802" s="38">
        <v>9.1108606852908891E-2</v>
      </c>
    </row>
    <row r="803" spans="1:20" x14ac:dyDescent="0.25">
      <c r="A803" s="16" t="s">
        <v>324</v>
      </c>
      <c r="B803" s="8" t="s">
        <v>53</v>
      </c>
      <c r="C803" s="8" t="s">
        <v>65</v>
      </c>
      <c r="D803" s="8" t="str">
        <f t="shared" si="459"/>
        <v>Week_49_old-generic-refi</v>
      </c>
      <c r="E803" s="8" t="str">
        <f t="shared" si="460"/>
        <v>Initial</v>
      </c>
      <c r="H803" s="18">
        <f t="shared" si="461"/>
        <v>5.7091597585954825E-3</v>
      </c>
      <c r="I803" s="6">
        <f t="shared" si="461"/>
        <v>3.15</v>
      </c>
      <c r="J803" s="6">
        <f t="shared" si="462"/>
        <v>108.82230307802553</v>
      </c>
      <c r="K803" s="18">
        <f t="shared" si="463"/>
        <v>0.65</v>
      </c>
      <c r="L803" s="35">
        <f>Data!BL11</f>
        <v>2385.2246421647269</v>
      </c>
      <c r="Q803" s="21">
        <v>0</v>
      </c>
      <c r="R803" s="21">
        <v>68.077137429028866</v>
      </c>
      <c r="S803" s="21">
        <v>986.43310449035812</v>
      </c>
      <c r="T803" s="38">
        <v>6.0205727232258255E-2</v>
      </c>
    </row>
    <row r="804" spans="1:20" x14ac:dyDescent="0.25">
      <c r="A804" s="16" t="s">
        <v>325</v>
      </c>
      <c r="B804" s="8" t="s">
        <v>53</v>
      </c>
      <c r="C804" s="8" t="s">
        <v>65</v>
      </c>
      <c r="D804" s="8" t="str">
        <f t="shared" si="459"/>
        <v>Week_50_old-generic-refi</v>
      </c>
      <c r="E804" s="8" t="str">
        <f t="shared" si="460"/>
        <v>Initial</v>
      </c>
      <c r="H804" s="18">
        <f t="shared" si="461"/>
        <v>5.7091597585954825E-3</v>
      </c>
      <c r="I804" s="6">
        <f t="shared" si="461"/>
        <v>3.15</v>
      </c>
      <c r="J804" s="6">
        <f t="shared" si="462"/>
        <v>108.82230307802553</v>
      </c>
      <c r="K804" s="18">
        <f t="shared" si="463"/>
        <v>0.65</v>
      </c>
      <c r="L804" s="35">
        <f>Data!BL12</f>
        <v>2011.4207803329416</v>
      </c>
      <c r="Q804" s="21">
        <v>0</v>
      </c>
      <c r="R804" s="21">
        <v>62.329643852642391</v>
      </c>
      <c r="S804" s="21">
        <v>807.67817843022726</v>
      </c>
      <c r="T804" s="38">
        <v>3.9557618095485303E-2</v>
      </c>
    </row>
    <row r="805" spans="1:20" x14ac:dyDescent="0.25">
      <c r="A805" s="16" t="s">
        <v>326</v>
      </c>
      <c r="B805" s="8" t="s">
        <v>53</v>
      </c>
      <c r="C805" s="8" t="s">
        <v>65</v>
      </c>
      <c r="D805" s="8" t="str">
        <f t="shared" si="459"/>
        <v>Week_51_old-generic-refi</v>
      </c>
      <c r="E805" s="8" t="str">
        <f t="shared" si="460"/>
        <v>Initial</v>
      </c>
      <c r="H805" s="18">
        <f t="shared" si="461"/>
        <v>5.7091597585954825E-3</v>
      </c>
      <c r="I805" s="6">
        <f t="shared" si="461"/>
        <v>3.15</v>
      </c>
      <c r="J805" s="6">
        <f t="shared" si="462"/>
        <v>108.82230307802553</v>
      </c>
      <c r="K805" s="18">
        <f t="shared" si="463"/>
        <v>0.65</v>
      </c>
      <c r="L805" s="35">
        <f>Data!BL13</f>
        <v>2011.4207803329416</v>
      </c>
      <c r="Q805" s="21">
        <v>0</v>
      </c>
      <c r="R805" s="21">
        <v>38.476914645123486</v>
      </c>
      <c r="S805" s="21">
        <v>517.29363220643506</v>
      </c>
      <c r="T805" s="38">
        <v>2.5893692497950149E-2</v>
      </c>
    </row>
    <row r="806" spans="1:20" x14ac:dyDescent="0.25">
      <c r="A806" s="16" t="s">
        <v>327</v>
      </c>
      <c r="B806" s="8" t="s">
        <v>53</v>
      </c>
      <c r="C806" s="8" t="s">
        <v>65</v>
      </c>
      <c r="D806" s="8" t="str">
        <f t="shared" si="459"/>
        <v>Week_52_old-generic-refi</v>
      </c>
      <c r="E806" s="8" t="str">
        <f t="shared" si="460"/>
        <v>Initial</v>
      </c>
      <c r="H806" s="18">
        <f t="shared" si="461"/>
        <v>5.7091597585954825E-3</v>
      </c>
      <c r="I806" s="6">
        <f t="shared" si="461"/>
        <v>3.15</v>
      </c>
      <c r="J806" s="6">
        <f t="shared" si="462"/>
        <v>108.82230307802553</v>
      </c>
      <c r="K806" s="18">
        <f t="shared" si="463"/>
        <v>0.65</v>
      </c>
      <c r="L806" s="35">
        <f>Data!BL14</f>
        <v>2011.4207803329416</v>
      </c>
      <c r="Q806" s="21">
        <v>0</v>
      </c>
      <c r="R806" s="21">
        <v>17.147791866453233</v>
      </c>
      <c r="S806" s="21">
        <v>235.49161589145754</v>
      </c>
      <c r="T806" s="38">
        <v>1.6908070039408973E-2</v>
      </c>
    </row>
    <row r="807" spans="1:20" x14ac:dyDescent="0.25">
      <c r="A807" s="17" t="s">
        <v>262</v>
      </c>
      <c r="B807" s="8" t="s">
        <v>53</v>
      </c>
      <c r="C807" s="8" t="s">
        <v>65</v>
      </c>
      <c r="D807" s="8" t="str">
        <f t="shared" si="459"/>
        <v>Week_01-generic-refi</v>
      </c>
      <c r="E807" s="8" t="str">
        <f t="shared" si="460"/>
        <v>CoFi-tv.cofi</v>
      </c>
      <c r="H807" s="18">
        <f t="shared" si="461"/>
        <v>5.7091597585954825E-3</v>
      </c>
      <c r="I807" s="6">
        <f t="shared" si="461"/>
        <v>3.15</v>
      </c>
      <c r="J807" s="6">
        <f t="shared" si="462"/>
        <v>108.82230307802553</v>
      </c>
      <c r="K807" s="18">
        <f t="shared" si="463"/>
        <v>0.65</v>
      </c>
      <c r="L807" s="35">
        <f>Data!BL15</f>
        <v>2011.4207803329416</v>
      </c>
      <c r="Q807" s="21">
        <v>0</v>
      </c>
      <c r="R807" s="21">
        <v>116.30141423907889</v>
      </c>
      <c r="S807" s="21">
        <v>1568.6976255164625</v>
      </c>
      <c r="T807" s="38">
        <v>8.4430486928472215E-2</v>
      </c>
    </row>
    <row r="808" spans="1:20" x14ac:dyDescent="0.25">
      <c r="A808" s="17" t="s">
        <v>263</v>
      </c>
      <c r="B808" s="8" t="s">
        <v>53</v>
      </c>
      <c r="C808" s="8" t="s">
        <v>65</v>
      </c>
      <c r="D808" s="8" t="str">
        <f t="shared" si="459"/>
        <v>Week_02-generic-refi</v>
      </c>
      <c r="E808" s="8" t="str">
        <f t="shared" si="460"/>
        <v>CoFi-tv.cofi</v>
      </c>
      <c r="H808" s="18">
        <f t="shared" si="461"/>
        <v>5.7091597585954825E-3</v>
      </c>
      <c r="I808" s="6">
        <f t="shared" si="461"/>
        <v>3.15</v>
      </c>
      <c r="J808" s="6">
        <f t="shared" si="462"/>
        <v>108.82230307802553</v>
      </c>
      <c r="K808" s="18">
        <f t="shared" si="463"/>
        <v>0.65</v>
      </c>
      <c r="L808" s="35">
        <f>Data!BL16</f>
        <v>1316.3689574269065</v>
      </c>
      <c r="Q808" s="21">
        <v>0</v>
      </c>
      <c r="R808" s="21">
        <v>711.38154019484637</v>
      </c>
      <c r="S808" s="21">
        <v>8840.0548014651431</v>
      </c>
      <c r="T808" s="38">
        <v>0.3611058882493875</v>
      </c>
    </row>
    <row r="809" spans="1:20" x14ac:dyDescent="0.25">
      <c r="A809" s="17" t="s">
        <v>264</v>
      </c>
      <c r="B809" s="8" t="s">
        <v>53</v>
      </c>
      <c r="C809" s="8" t="s">
        <v>65</v>
      </c>
      <c r="D809" s="8" t="str">
        <f t="shared" si="459"/>
        <v>Week_03-generic-refi</v>
      </c>
      <c r="E809" s="8" t="str">
        <f t="shared" si="460"/>
        <v>CoFi-tv.cofi</v>
      </c>
      <c r="H809" s="18">
        <f t="shared" si="461"/>
        <v>5.7091597585954825E-3</v>
      </c>
      <c r="I809" s="6">
        <f t="shared" si="461"/>
        <v>3.15</v>
      </c>
      <c r="J809" s="6">
        <f t="shared" si="462"/>
        <v>108.82230307802553</v>
      </c>
      <c r="K809" s="18">
        <f t="shared" si="463"/>
        <v>0.65</v>
      </c>
      <c r="L809" s="35">
        <f>Data!BL17</f>
        <v>1613.3688301958209</v>
      </c>
      <c r="Q809" s="21">
        <v>0</v>
      </c>
      <c r="R809" s="21">
        <v>339.17645320966841</v>
      </c>
      <c r="S809" s="21">
        <v>4748.7664222076055</v>
      </c>
      <c r="T809" s="38">
        <v>0.25264184877338713</v>
      </c>
    </row>
    <row r="810" spans="1:20" x14ac:dyDescent="0.25">
      <c r="A810" s="17" t="s">
        <v>265</v>
      </c>
      <c r="B810" s="8" t="s">
        <v>53</v>
      </c>
      <c r="C810" s="8" t="s">
        <v>65</v>
      </c>
      <c r="D810" s="8" t="str">
        <f t="shared" si="459"/>
        <v>Week_04-generic-refi</v>
      </c>
      <c r="E810" s="8" t="str">
        <f t="shared" si="460"/>
        <v>CoFi-tv.cofi</v>
      </c>
      <c r="H810" s="18">
        <f t="shared" si="461"/>
        <v>5.7091597585954825E-3</v>
      </c>
      <c r="I810" s="6">
        <f t="shared" si="461"/>
        <v>3.15</v>
      </c>
      <c r="J810" s="6">
        <f t="shared" si="462"/>
        <v>108.82230307802553</v>
      </c>
      <c r="K810" s="18">
        <f t="shared" si="463"/>
        <v>0.65</v>
      </c>
      <c r="L810" s="35">
        <f>Data!BL18</f>
        <v>1235.0682156437022</v>
      </c>
      <c r="Q810" s="21">
        <v>0</v>
      </c>
      <c r="R810" s="21">
        <v>261.75965404885272</v>
      </c>
      <c r="S810" s="21">
        <v>3894.2766193863336</v>
      </c>
      <c r="T810" s="38">
        <v>0.23268312974996552</v>
      </c>
    </row>
    <row r="811" spans="1:20" x14ac:dyDescent="0.25">
      <c r="A811" s="17" t="s">
        <v>266</v>
      </c>
      <c r="B811" s="8" t="s">
        <v>53</v>
      </c>
      <c r="C811" s="8" t="s">
        <v>65</v>
      </c>
      <c r="D811" s="8" t="str">
        <f t="shared" si="459"/>
        <v>Week_05-generic-refi</v>
      </c>
      <c r="E811" s="8" t="str">
        <f t="shared" si="460"/>
        <v>CoFi-tv.cofi</v>
      </c>
      <c r="H811" s="18">
        <f t="shared" si="461"/>
        <v>5.7091597585954825E-3</v>
      </c>
      <c r="I811" s="6">
        <f t="shared" si="461"/>
        <v>3.15</v>
      </c>
      <c r="J811" s="6">
        <f t="shared" si="462"/>
        <v>108.82230307802553</v>
      </c>
      <c r="K811" s="18">
        <f t="shared" si="463"/>
        <v>0.65</v>
      </c>
      <c r="L811" s="35">
        <f>Data!BL19</f>
        <v>1600.0804117994869</v>
      </c>
      <c r="Q811" s="21">
        <v>0</v>
      </c>
      <c r="R811" s="21">
        <v>330.62312645825602</v>
      </c>
      <c r="S811" s="21">
        <v>4452.3972853949763</v>
      </c>
      <c r="T811" s="38">
        <v>0.21189076119896955</v>
      </c>
    </row>
    <row r="812" spans="1:20" x14ac:dyDescent="0.25">
      <c r="A812" s="17" t="s">
        <v>267</v>
      </c>
      <c r="B812" s="8" t="s">
        <v>53</v>
      </c>
      <c r="C812" s="8" t="s">
        <v>65</v>
      </c>
      <c r="D812" s="8" t="str">
        <f t="shared" si="459"/>
        <v>Week_06-generic-refi</v>
      </c>
      <c r="E812" s="8" t="str">
        <f t="shared" si="460"/>
        <v>CoFi-tv.cofi</v>
      </c>
      <c r="H812" s="18">
        <f t="shared" si="461"/>
        <v>5.7091597585954825E-3</v>
      </c>
      <c r="I812" s="6">
        <f t="shared" si="461"/>
        <v>3.15</v>
      </c>
      <c r="J812" s="6">
        <f t="shared" si="462"/>
        <v>108.82230307802553</v>
      </c>
      <c r="K812" s="18">
        <f t="shared" si="463"/>
        <v>0.65</v>
      </c>
      <c r="L812" s="35">
        <f>Data!BL20</f>
        <v>1560.3788617732253</v>
      </c>
      <c r="Q812" s="21">
        <v>0</v>
      </c>
      <c r="R812" s="21">
        <v>366.43397734612057</v>
      </c>
      <c r="S812" s="21">
        <v>4956.3707145335884</v>
      </c>
      <c r="T812" s="38">
        <v>0.22363912690659227</v>
      </c>
    </row>
    <row r="813" spans="1:20" x14ac:dyDescent="0.25">
      <c r="A813" s="17" t="s">
        <v>268</v>
      </c>
      <c r="B813" s="8" t="s">
        <v>53</v>
      </c>
      <c r="C813" s="8" t="s">
        <v>65</v>
      </c>
      <c r="D813" s="8" t="str">
        <f t="shared" si="459"/>
        <v>Week_07-generic-refi</v>
      </c>
      <c r="E813" s="8" t="str">
        <f t="shared" si="460"/>
        <v>CoFi-tv.cofi</v>
      </c>
      <c r="H813" s="18">
        <f t="shared" si="461"/>
        <v>5.7091597585954825E-3</v>
      </c>
      <c r="I813" s="6">
        <f t="shared" si="461"/>
        <v>3.15</v>
      </c>
      <c r="J813" s="6">
        <f t="shared" si="462"/>
        <v>108.82230307802553</v>
      </c>
      <c r="K813" s="18">
        <f t="shared" si="463"/>
        <v>0.65</v>
      </c>
      <c r="L813" s="35">
        <f>Data!BL21</f>
        <v>1755.0704770950981</v>
      </c>
      <c r="Q813" s="21">
        <v>0</v>
      </c>
      <c r="R813" s="21">
        <v>155.30422185055033</v>
      </c>
      <c r="S813" s="21">
        <v>2469.3211027813063</v>
      </c>
      <c r="T813" s="38">
        <v>0.15171582369712788</v>
      </c>
    </row>
    <row r="814" spans="1:20" x14ac:dyDescent="0.25">
      <c r="A814" s="17" t="s">
        <v>269</v>
      </c>
      <c r="B814" s="8" t="s">
        <v>53</v>
      </c>
      <c r="C814" s="8" t="s">
        <v>65</v>
      </c>
      <c r="D814" s="8" t="str">
        <f t="shared" si="459"/>
        <v>Week_08-generic-refi</v>
      </c>
      <c r="E814" s="8" t="str">
        <f t="shared" si="460"/>
        <v>CoFi-tv.cofi</v>
      </c>
      <c r="H814" s="18">
        <f t="shared" si="461"/>
        <v>5.7091597585954825E-3</v>
      </c>
      <c r="I814" s="6">
        <f t="shared" si="461"/>
        <v>3.15</v>
      </c>
      <c r="J814" s="6">
        <f t="shared" si="462"/>
        <v>108.82230307802553</v>
      </c>
      <c r="K814" s="18">
        <f t="shared" si="463"/>
        <v>0.65</v>
      </c>
      <c r="L814" s="35">
        <f>Data!BL22</f>
        <v>1419.9591140658622</v>
      </c>
      <c r="Q814" s="21">
        <v>0</v>
      </c>
      <c r="R814" s="21">
        <v>391.49934512818146</v>
      </c>
      <c r="S814" s="21">
        <v>5863.7476972540162</v>
      </c>
      <c r="T814" s="38">
        <v>0.31261627019849747</v>
      </c>
    </row>
    <row r="815" spans="1:20" x14ac:dyDescent="0.25">
      <c r="A815" s="17" t="s">
        <v>270</v>
      </c>
      <c r="B815" s="8" t="s">
        <v>53</v>
      </c>
      <c r="C815" s="8" t="s">
        <v>65</v>
      </c>
      <c r="D815" s="8" t="str">
        <f t="shared" si="459"/>
        <v>Week_09-generic-refi</v>
      </c>
      <c r="E815" s="8" t="str">
        <f t="shared" si="460"/>
        <v>CoFi-tv.cofi</v>
      </c>
      <c r="H815" s="18">
        <f t="shared" si="461"/>
        <v>5.7091597585954825E-3</v>
      </c>
      <c r="I815" s="6">
        <f t="shared" si="461"/>
        <v>3.15</v>
      </c>
      <c r="J815" s="6">
        <f t="shared" si="462"/>
        <v>108.82230307802553</v>
      </c>
      <c r="K815" s="18">
        <f t="shared" si="463"/>
        <v>0.65</v>
      </c>
      <c r="L815" s="35">
        <f>Data!BL23</f>
        <v>1825.677908080751</v>
      </c>
      <c r="Q815" s="21">
        <v>0</v>
      </c>
      <c r="R815" s="21">
        <v>355.09256182102393</v>
      </c>
      <c r="S815" s="21">
        <v>4774.2724949377298</v>
      </c>
      <c r="T815" s="38">
        <v>0.21624646730645092</v>
      </c>
    </row>
    <row r="816" spans="1:20" x14ac:dyDescent="0.25">
      <c r="A816" s="17" t="s">
        <v>249</v>
      </c>
      <c r="B816" s="8" t="s">
        <v>53</v>
      </c>
      <c r="C816" s="8" t="s">
        <v>65</v>
      </c>
      <c r="D816" s="8" t="str">
        <f t="shared" si="459"/>
        <v>Week_10-generic-refi</v>
      </c>
      <c r="E816" s="8" t="str">
        <f t="shared" si="460"/>
        <v>CoFi-tv.cofi</v>
      </c>
      <c r="H816" s="18">
        <f t="shared" si="461"/>
        <v>5.7091597585954825E-3</v>
      </c>
      <c r="I816" s="6">
        <f t="shared" si="461"/>
        <v>3.15</v>
      </c>
      <c r="J816" s="6">
        <f t="shared" si="462"/>
        <v>108.82230307802553</v>
      </c>
      <c r="K816" s="18">
        <f t="shared" si="463"/>
        <v>0.65</v>
      </c>
      <c r="L816" s="35">
        <f>Data!BL24</f>
        <v>1504.6108258458892</v>
      </c>
      <c r="Q816" s="21">
        <v>0</v>
      </c>
      <c r="R816" s="21">
        <v>462.41612034373685</v>
      </c>
      <c r="S816" s="21">
        <v>6331.6203320581681</v>
      </c>
      <c r="T816" s="38">
        <v>0.26878217839921059</v>
      </c>
    </row>
    <row r="817" spans="1:20" x14ac:dyDescent="0.25">
      <c r="A817" s="17" t="s">
        <v>250</v>
      </c>
      <c r="B817" s="8" t="s">
        <v>53</v>
      </c>
      <c r="C817" s="8" t="s">
        <v>65</v>
      </c>
      <c r="D817" s="8" t="str">
        <f t="shared" si="459"/>
        <v>Week_11-generic-refi</v>
      </c>
      <c r="E817" s="8" t="str">
        <f t="shared" si="460"/>
        <v>CoFi-tv.cofi</v>
      </c>
      <c r="H817" s="18">
        <f t="shared" si="461"/>
        <v>5.7091597585954825E-3</v>
      </c>
      <c r="I817" s="6">
        <f t="shared" si="461"/>
        <v>3.15</v>
      </c>
      <c r="J817" s="6">
        <f t="shared" si="462"/>
        <v>108.82230307802553</v>
      </c>
      <c r="K817" s="18">
        <f t="shared" si="463"/>
        <v>0.65</v>
      </c>
      <c r="L817" s="35">
        <f>Data!BL25</f>
        <v>1970.6821198758307</v>
      </c>
      <c r="Q817" s="21">
        <v>0</v>
      </c>
      <c r="R817" s="21">
        <v>263.32473050999454</v>
      </c>
      <c r="S817" s="21">
        <v>3743.2250781131925</v>
      </c>
      <c r="T817" s="38">
        <v>0.184112275438856</v>
      </c>
    </row>
    <row r="818" spans="1:20" x14ac:dyDescent="0.25">
      <c r="A818" s="17" t="s">
        <v>251</v>
      </c>
      <c r="B818" s="8" t="s">
        <v>53</v>
      </c>
      <c r="C818" s="8" t="s">
        <v>65</v>
      </c>
      <c r="D818" s="8" t="str">
        <f t="shared" si="459"/>
        <v>Week_12-generic-refi</v>
      </c>
      <c r="E818" s="8" t="str">
        <f t="shared" si="460"/>
        <v>CoFi-tv.cofi</v>
      </c>
      <c r="H818" s="18">
        <f t="shared" si="461"/>
        <v>5.7091597585954825E-3</v>
      </c>
      <c r="I818" s="6">
        <f t="shared" si="461"/>
        <v>3.15</v>
      </c>
      <c r="J818" s="6">
        <f t="shared" si="462"/>
        <v>108.82230307802553</v>
      </c>
      <c r="K818" s="18">
        <f t="shared" si="463"/>
        <v>0.65</v>
      </c>
      <c r="L818" s="35">
        <f>Data!BL26</f>
        <v>1732.3697433913301</v>
      </c>
      <c r="Q818" s="21">
        <v>0</v>
      </c>
      <c r="R818" s="21">
        <v>198.66850991655357</v>
      </c>
      <c r="S818" s="21">
        <v>2995.5394528266611</v>
      </c>
      <c r="T818" s="38">
        <v>0.1707416233274931</v>
      </c>
    </row>
    <row r="819" spans="1:20" x14ac:dyDescent="0.25">
      <c r="A819" s="17" t="s">
        <v>252</v>
      </c>
      <c r="B819" s="8" t="s">
        <v>53</v>
      </c>
      <c r="C819" s="8" t="s">
        <v>65</v>
      </c>
      <c r="D819" s="8" t="str">
        <f t="shared" si="459"/>
        <v>Week_13-generic-refi</v>
      </c>
      <c r="E819" s="8" t="str">
        <f t="shared" si="460"/>
        <v>CoFi-tv.cofi</v>
      </c>
      <c r="H819" s="18">
        <f t="shared" si="461"/>
        <v>5.7091597585954825E-3</v>
      </c>
      <c r="I819" s="6">
        <f t="shared" si="461"/>
        <v>3.15</v>
      </c>
      <c r="J819" s="6">
        <f t="shared" si="462"/>
        <v>108.82230307802553</v>
      </c>
      <c r="K819" s="18">
        <f t="shared" si="463"/>
        <v>0.65</v>
      </c>
      <c r="L819" s="35">
        <f>Data!BL27</f>
        <v>2408.5300324575032</v>
      </c>
      <c r="Q819" s="21">
        <v>0</v>
      </c>
      <c r="R819" s="21">
        <v>167.01888161132516</v>
      </c>
      <c r="S819" s="21">
        <v>2370.6702335654527</v>
      </c>
      <c r="T819" s="38">
        <v>0.11458186338862431</v>
      </c>
    </row>
    <row r="820" spans="1:20" x14ac:dyDescent="0.25">
      <c r="A820" s="17" t="s">
        <v>253</v>
      </c>
      <c r="B820" s="8" t="s">
        <v>53</v>
      </c>
      <c r="C820" s="8" t="s">
        <v>65</v>
      </c>
      <c r="D820" s="8" t="str">
        <f t="shared" si="459"/>
        <v>Week_14-generic-refi</v>
      </c>
      <c r="E820" s="8" t="str">
        <f t="shared" si="460"/>
        <v>CoFi-tv.cofi</v>
      </c>
      <c r="H820" s="18">
        <f t="shared" si="461"/>
        <v>5.7091597585954825E-3</v>
      </c>
      <c r="I820" s="6">
        <f t="shared" si="461"/>
        <v>3.15</v>
      </c>
      <c r="J820" s="6">
        <f t="shared" si="462"/>
        <v>108.82230307802553</v>
      </c>
      <c r="K820" s="18">
        <f t="shared" si="463"/>
        <v>0.65</v>
      </c>
      <c r="L820" s="35">
        <f>Data!BL28</f>
        <v>1404.9358525229909</v>
      </c>
      <c r="Q820" s="21">
        <v>0</v>
      </c>
      <c r="R820" s="21">
        <v>454.81420550969204</v>
      </c>
      <c r="S820" s="21">
        <v>6830.7544072255323</v>
      </c>
      <c r="T820" s="38">
        <v>0.33280997366410758</v>
      </c>
    </row>
    <row r="821" spans="1:20" x14ac:dyDescent="0.25">
      <c r="A821" s="17" t="s">
        <v>254</v>
      </c>
      <c r="B821" s="8" t="s">
        <v>53</v>
      </c>
      <c r="C821" s="8" t="s">
        <v>65</v>
      </c>
      <c r="D821" s="8" t="str">
        <f t="shared" si="459"/>
        <v>Week_15-generic-refi</v>
      </c>
      <c r="E821" s="8" t="str">
        <f t="shared" si="460"/>
        <v>CoFi-tv.cofi</v>
      </c>
      <c r="H821" s="18">
        <f t="shared" si="461"/>
        <v>5.7091597585954825E-3</v>
      </c>
      <c r="I821" s="6">
        <f t="shared" si="461"/>
        <v>3.15</v>
      </c>
      <c r="J821" s="6">
        <f t="shared" si="462"/>
        <v>108.82230307802553</v>
      </c>
      <c r="K821" s="18">
        <f t="shared" si="463"/>
        <v>0.65</v>
      </c>
      <c r="L821" s="35">
        <f>Data!BL29</f>
        <v>2118.2218837134515</v>
      </c>
      <c r="Q821" s="21">
        <v>0</v>
      </c>
      <c r="R821" s="21">
        <v>320.89150429335274</v>
      </c>
      <c r="S821" s="21">
        <v>4466.7436197587867</v>
      </c>
      <c r="T821" s="38">
        <v>0.23129057733624403</v>
      </c>
    </row>
    <row r="822" spans="1:20" x14ac:dyDescent="0.25">
      <c r="A822" s="17" t="s">
        <v>255</v>
      </c>
      <c r="B822" s="8" t="s">
        <v>53</v>
      </c>
      <c r="C822" s="8" t="s">
        <v>65</v>
      </c>
      <c r="D822" s="8" t="str">
        <f t="shared" si="459"/>
        <v>Week_16-generic-refi</v>
      </c>
      <c r="E822" s="8" t="str">
        <f t="shared" si="460"/>
        <v>CoFi-tv.cofi</v>
      </c>
      <c r="H822" s="18">
        <f t="shared" si="461"/>
        <v>5.7091597585954825E-3</v>
      </c>
      <c r="I822" s="6">
        <f t="shared" si="461"/>
        <v>3.15</v>
      </c>
      <c r="J822" s="6">
        <f t="shared" si="462"/>
        <v>108.82230307802553</v>
      </c>
      <c r="K822" s="18">
        <f t="shared" si="463"/>
        <v>0.65</v>
      </c>
      <c r="L822" s="35">
        <f>Data!BL30</f>
        <v>1867.8014293073777</v>
      </c>
      <c r="Q822" s="21">
        <v>0</v>
      </c>
      <c r="R822" s="21">
        <v>339.57117007776691</v>
      </c>
      <c r="S822" s="21">
        <v>4595.5185540517359</v>
      </c>
      <c r="T822" s="38">
        <v>0.2046917818145606</v>
      </c>
    </row>
    <row r="823" spans="1:20" x14ac:dyDescent="0.25">
      <c r="A823" s="17" t="s">
        <v>256</v>
      </c>
      <c r="B823" s="8" t="s">
        <v>53</v>
      </c>
      <c r="C823" s="8" t="s">
        <v>65</v>
      </c>
      <c r="D823" s="8" t="str">
        <f t="shared" si="459"/>
        <v>Week_17-generic-refi</v>
      </c>
      <c r="E823" s="8" t="str">
        <f t="shared" si="460"/>
        <v>CoFi-tv.cofi</v>
      </c>
      <c r="H823" s="18">
        <f t="shared" si="461"/>
        <v>5.7091597585954825E-3</v>
      </c>
      <c r="I823" s="6">
        <f t="shared" si="461"/>
        <v>3.15</v>
      </c>
      <c r="J823" s="6">
        <f t="shared" si="462"/>
        <v>108.82230307802553</v>
      </c>
      <c r="K823" s="18">
        <f t="shared" si="463"/>
        <v>0.65</v>
      </c>
      <c r="L823" s="35">
        <f>Data!BL31</f>
        <v>2118.2218837134515</v>
      </c>
      <c r="Q823" s="21">
        <v>0</v>
      </c>
      <c r="R823" s="21">
        <v>260.45813118376822</v>
      </c>
      <c r="S823" s="21">
        <v>3308.2625253108367</v>
      </c>
      <c r="T823" s="38">
        <v>0.13831594701048566</v>
      </c>
    </row>
    <row r="824" spans="1:20" x14ac:dyDescent="0.25">
      <c r="A824" s="17" t="s">
        <v>257</v>
      </c>
      <c r="B824" s="8" t="s">
        <v>53</v>
      </c>
      <c r="C824" s="8" t="s">
        <v>65</v>
      </c>
      <c r="D824" s="8" t="str">
        <f t="shared" si="459"/>
        <v>Week_18-generic-refi</v>
      </c>
      <c r="E824" s="8" t="str">
        <f t="shared" si="460"/>
        <v>CoFi-tv.cofi</v>
      </c>
      <c r="H824" s="18">
        <f t="shared" si="461"/>
        <v>5.7091597585954825E-3</v>
      </c>
      <c r="I824" s="6">
        <f t="shared" si="461"/>
        <v>3.15</v>
      </c>
      <c r="J824" s="6">
        <f t="shared" si="462"/>
        <v>108.82230307802553</v>
      </c>
      <c r="K824" s="18">
        <f t="shared" si="463"/>
        <v>0.65</v>
      </c>
      <c r="L824" s="35">
        <f>Data!BL32</f>
        <v>2118.2218837134515</v>
      </c>
      <c r="Q824" s="21">
        <v>0</v>
      </c>
      <c r="R824" s="21">
        <v>86.617257211027322</v>
      </c>
      <c r="S824" s="21">
        <v>1389.0259860724589</v>
      </c>
      <c r="T824" s="38">
        <v>9.2229142839509115E-2</v>
      </c>
    </row>
    <row r="825" spans="1:20" x14ac:dyDescent="0.25">
      <c r="A825" s="17" t="s">
        <v>258</v>
      </c>
      <c r="B825" s="8" t="s">
        <v>53</v>
      </c>
      <c r="C825" s="8" t="s">
        <v>65</v>
      </c>
      <c r="D825" s="8" t="str">
        <f t="shared" si="459"/>
        <v>Week_19-generic-refi</v>
      </c>
      <c r="E825" s="8" t="str">
        <f t="shared" si="460"/>
        <v>CoFi-tv.cofi</v>
      </c>
      <c r="H825" s="18">
        <f t="shared" si="461"/>
        <v>5.7091597585954825E-3</v>
      </c>
      <c r="I825" s="6">
        <f t="shared" si="461"/>
        <v>3.15</v>
      </c>
      <c r="J825" s="6">
        <f t="shared" si="462"/>
        <v>108.82230307802553</v>
      </c>
      <c r="K825" s="18">
        <f t="shared" si="463"/>
        <v>0.65</v>
      </c>
      <c r="L825" s="35">
        <f>Data!BL33</f>
        <v>2136.0220676102031</v>
      </c>
      <c r="Q825" s="21">
        <v>0</v>
      </c>
      <c r="R825" s="21">
        <v>67.001407310122659</v>
      </c>
      <c r="S825" s="21">
        <v>990.10259638989294</v>
      </c>
      <c r="T825" s="38">
        <v>6.0959002502103843E-2</v>
      </c>
    </row>
    <row r="826" spans="1:20" x14ac:dyDescent="0.25">
      <c r="A826" s="17" t="s">
        <v>259</v>
      </c>
      <c r="B826" s="8" t="s">
        <v>53</v>
      </c>
      <c r="C826" s="8" t="s">
        <v>65</v>
      </c>
      <c r="D826" s="8" t="str">
        <f t="shared" si="459"/>
        <v>Week_20-generic-refi</v>
      </c>
      <c r="E826" s="8" t="str">
        <f t="shared" si="460"/>
        <v>CoFi-tv.cofi</v>
      </c>
      <c r="H826" s="18">
        <f t="shared" si="461"/>
        <v>5.7091597585954825E-3</v>
      </c>
      <c r="I826" s="6">
        <f t="shared" si="461"/>
        <v>3.15</v>
      </c>
      <c r="J826" s="6">
        <f t="shared" si="462"/>
        <v>108.82230307802553</v>
      </c>
      <c r="K826" s="18">
        <f t="shared" si="463"/>
        <v>0.65</v>
      </c>
      <c r="L826" s="35">
        <f>Data!BL34</f>
        <v>2136.0220676102031</v>
      </c>
      <c r="Q826" s="21">
        <v>0</v>
      </c>
      <c r="R826" s="21">
        <v>54.020714149336321</v>
      </c>
      <c r="S826" s="21">
        <v>869.43088546425008</v>
      </c>
      <c r="T826" s="38">
        <v>6.3400604685051709E-2</v>
      </c>
    </row>
    <row r="827" spans="1:20" x14ac:dyDescent="0.25">
      <c r="A827" s="17" t="s">
        <v>260</v>
      </c>
      <c r="B827" s="8" t="s">
        <v>53</v>
      </c>
      <c r="C827" s="8" t="s">
        <v>65</v>
      </c>
      <c r="D827" s="8" t="str">
        <f t="shared" si="459"/>
        <v>Week_21-generic-refi</v>
      </c>
      <c r="E827" s="8" t="str">
        <f t="shared" si="460"/>
        <v>CoFi-tv.cofi</v>
      </c>
      <c r="H827" s="18">
        <f t="shared" si="461"/>
        <v>5.7091597585954825E-3</v>
      </c>
      <c r="I827" s="6">
        <f t="shared" si="461"/>
        <v>3.15</v>
      </c>
      <c r="J827" s="6">
        <f t="shared" si="462"/>
        <v>108.82230307802553</v>
      </c>
      <c r="K827" s="18">
        <f t="shared" si="463"/>
        <v>0.65</v>
      </c>
      <c r="L827" s="35">
        <f>Data!BL35</f>
        <v>2136.0220676102031</v>
      </c>
      <c r="Q827" s="21">
        <v>0</v>
      </c>
      <c r="R827" s="21">
        <v>136.21894298653888</v>
      </c>
      <c r="S827" s="21">
        <v>1685.5828526764449</v>
      </c>
      <c r="T827" s="38">
        <v>6.6037065101436254E-2</v>
      </c>
    </row>
    <row r="828" spans="1:20" x14ac:dyDescent="0.25">
      <c r="A828" s="17" t="s">
        <v>261</v>
      </c>
      <c r="B828" s="8" t="s">
        <v>53</v>
      </c>
      <c r="C828" s="8" t="s">
        <v>65</v>
      </c>
      <c r="D828" s="8" t="str">
        <f t="shared" si="459"/>
        <v>Week_22-generic-refi</v>
      </c>
      <c r="E828" s="8" t="str">
        <f t="shared" si="460"/>
        <v>CoFi-tv.cofi</v>
      </c>
      <c r="H828" s="18">
        <f t="shared" si="461"/>
        <v>5.7091597585954825E-3</v>
      </c>
      <c r="I828" s="6">
        <f t="shared" si="461"/>
        <v>3.15</v>
      </c>
      <c r="J828" s="6">
        <f t="shared" si="462"/>
        <v>108.82230307802553</v>
      </c>
      <c r="K828" s="18">
        <f t="shared" si="463"/>
        <v>0.65</v>
      </c>
      <c r="L828" s="35">
        <f>Data!BL36</f>
        <v>2136.0220676102031</v>
      </c>
      <c r="Q828" s="21">
        <v>0</v>
      </c>
      <c r="R828" s="21">
        <v>57.045809480768632</v>
      </c>
      <c r="S828" s="21">
        <v>777.19822231348962</v>
      </c>
      <c r="T828" s="38">
        <v>4.3435483497049954E-2</v>
      </c>
    </row>
    <row r="829" spans="1:20" x14ac:dyDescent="0.25">
      <c r="A829" s="17" t="s">
        <v>278</v>
      </c>
      <c r="B829" s="8" t="s">
        <v>53</v>
      </c>
      <c r="C829" s="8" t="s">
        <v>65</v>
      </c>
      <c r="D829" s="8" t="str">
        <f t="shared" si="459"/>
        <v>Week_23-generic-refi</v>
      </c>
      <c r="E829" s="8" t="str">
        <f t="shared" si="460"/>
        <v>CoFi-tv.cofi</v>
      </c>
      <c r="H829" s="18">
        <f t="shared" si="461"/>
        <v>5.7091597585954825E-3</v>
      </c>
      <c r="I829" s="6">
        <f t="shared" si="461"/>
        <v>3.15</v>
      </c>
      <c r="J829" s="6">
        <f t="shared" si="462"/>
        <v>108.82230307802553</v>
      </c>
      <c r="K829" s="18">
        <f t="shared" si="463"/>
        <v>0.65</v>
      </c>
      <c r="L829" s="35">
        <f>Data!BL37</f>
        <v>1441.8148956368873</v>
      </c>
      <c r="Q829" s="21">
        <v>0</v>
      </c>
      <c r="R829" s="21">
        <v>73.642691962030241</v>
      </c>
      <c r="S829" s="21">
        <v>1158.4066774975472</v>
      </c>
      <c r="T829" s="38">
        <v>8.6682318735146202E-2</v>
      </c>
    </row>
    <row r="830" spans="1:20" x14ac:dyDescent="0.25">
      <c r="A830" s="17" t="s">
        <v>279</v>
      </c>
      <c r="B830" s="8" t="s">
        <v>53</v>
      </c>
      <c r="C830" s="8" t="s">
        <v>65</v>
      </c>
      <c r="D830" s="8" t="str">
        <f t="shared" si="459"/>
        <v>Week_24-generic-refi</v>
      </c>
      <c r="E830" s="8" t="str">
        <f t="shared" si="460"/>
        <v>CoFi-tv.cofi</v>
      </c>
      <c r="H830" s="18">
        <f t="shared" si="461"/>
        <v>5.7091597585954825E-3</v>
      </c>
      <c r="I830" s="6">
        <f t="shared" si="461"/>
        <v>3.15</v>
      </c>
      <c r="J830" s="6">
        <f t="shared" si="462"/>
        <v>108.82230307802553</v>
      </c>
      <c r="K830" s="18">
        <f t="shared" si="463"/>
        <v>0.65</v>
      </c>
      <c r="L830" s="35">
        <f>Data!BL38</f>
        <v>1441.8148956368873</v>
      </c>
      <c r="Q830" s="21">
        <v>0</v>
      </c>
      <c r="R830" s="21">
        <v>130.01299376611865</v>
      </c>
      <c r="S830" s="21">
        <v>1941.7002987322805</v>
      </c>
      <c r="T830" s="38">
        <v>0.14358398325917177</v>
      </c>
    </row>
    <row r="831" spans="1:20" x14ac:dyDescent="0.25">
      <c r="A831" s="17" t="s">
        <v>280</v>
      </c>
      <c r="B831" s="8" t="s">
        <v>53</v>
      </c>
      <c r="C831" s="8" t="s">
        <v>65</v>
      </c>
      <c r="D831" s="8" t="str">
        <f t="shared" si="459"/>
        <v>Week_25-generic-refi</v>
      </c>
      <c r="E831" s="8" t="str">
        <f t="shared" si="460"/>
        <v>CoFi-tv.cofi</v>
      </c>
      <c r="H831" s="18">
        <f t="shared" si="461"/>
        <v>5.7091597585954825E-3</v>
      </c>
      <c r="I831" s="6">
        <f t="shared" si="461"/>
        <v>3.15</v>
      </c>
      <c r="J831" s="6">
        <f t="shared" si="462"/>
        <v>108.82230307802553</v>
      </c>
      <c r="K831" s="18">
        <f t="shared" si="463"/>
        <v>0.65</v>
      </c>
      <c r="L831" s="35">
        <f>Data!BL39</f>
        <v>1441.8148956368873</v>
      </c>
      <c r="Q831" s="21">
        <v>0</v>
      </c>
      <c r="R831" s="21">
        <v>126.3835872628681</v>
      </c>
      <c r="S831" s="21">
        <v>1720.0422125914583</v>
      </c>
      <c r="T831" s="38">
        <v>0.11578615110846835</v>
      </c>
    </row>
    <row r="832" spans="1:20" x14ac:dyDescent="0.25">
      <c r="A832" s="17" t="s">
        <v>281</v>
      </c>
      <c r="B832" s="8" t="s">
        <v>53</v>
      </c>
      <c r="C832" s="8" t="s">
        <v>65</v>
      </c>
      <c r="D832" s="8" t="str">
        <f t="shared" si="459"/>
        <v>Week_26-generic-refi</v>
      </c>
      <c r="E832" s="8" t="str">
        <f t="shared" si="460"/>
        <v>CoFi-tv.cofi</v>
      </c>
      <c r="H832" s="18">
        <f t="shared" si="461"/>
        <v>5.7091597585954825E-3</v>
      </c>
      <c r="I832" s="6">
        <f t="shared" si="461"/>
        <v>3.15</v>
      </c>
      <c r="J832" s="6">
        <f t="shared" si="462"/>
        <v>108.82230307802553</v>
      </c>
      <c r="K832" s="18">
        <f t="shared" si="463"/>
        <v>0.65</v>
      </c>
      <c r="L832" s="35">
        <f>Data!BL40</f>
        <v>1441.8148956368873</v>
      </c>
      <c r="Q832" s="21">
        <v>0</v>
      </c>
      <c r="R832" s="21">
        <v>279.99586639777664</v>
      </c>
      <c r="S832" s="21">
        <v>3635.4170531760105</v>
      </c>
      <c r="T832" s="38">
        <v>0.2001281310852725</v>
      </c>
    </row>
    <row r="833" spans="1:20" x14ac:dyDescent="0.25">
      <c r="A833" s="17" t="s">
        <v>282</v>
      </c>
      <c r="B833" s="8" t="s">
        <v>53</v>
      </c>
      <c r="C833" s="8" t="s">
        <v>65</v>
      </c>
      <c r="D833" s="8" t="str">
        <f t="shared" si="459"/>
        <v>Week_27-generic-refi</v>
      </c>
      <c r="E833" s="8" t="str">
        <f t="shared" si="460"/>
        <v>CoFi-tv.cofi</v>
      </c>
      <c r="H833" s="18">
        <f t="shared" si="461"/>
        <v>5.7091597585954825E-3</v>
      </c>
      <c r="I833" s="6">
        <f t="shared" si="461"/>
        <v>3.15</v>
      </c>
      <c r="J833" s="6">
        <f t="shared" si="462"/>
        <v>108.82230307802553</v>
      </c>
      <c r="K833" s="18">
        <f t="shared" si="463"/>
        <v>0.65</v>
      </c>
      <c r="L833" s="35">
        <f>Data!BL41</f>
        <v>1441.8148956368873</v>
      </c>
      <c r="Q833" s="21">
        <v>0</v>
      </c>
      <c r="R833" s="21">
        <v>252.34617956682732</v>
      </c>
      <c r="S833" s="21">
        <v>3388.5150045160021</v>
      </c>
      <c r="T833" s="38">
        <v>0.18877009424891888</v>
      </c>
    </row>
    <row r="834" spans="1:20" x14ac:dyDescent="0.25">
      <c r="A834" s="17" t="s">
        <v>283</v>
      </c>
      <c r="B834" s="8" t="s">
        <v>53</v>
      </c>
      <c r="C834" s="8" t="s">
        <v>65</v>
      </c>
      <c r="D834" s="8" t="str">
        <f t="shared" si="459"/>
        <v>Week_28-generic-refi</v>
      </c>
      <c r="E834" s="8" t="str">
        <f t="shared" si="460"/>
        <v>CoFi-tv.cofi</v>
      </c>
      <c r="H834" s="18">
        <f t="shared" si="461"/>
        <v>5.7091597585954825E-3</v>
      </c>
      <c r="I834" s="6">
        <f t="shared" si="461"/>
        <v>3.15</v>
      </c>
      <c r="J834" s="6">
        <f t="shared" si="462"/>
        <v>108.82230307802553</v>
      </c>
      <c r="K834" s="18">
        <f t="shared" si="463"/>
        <v>0.65</v>
      </c>
      <c r="L834" s="35">
        <f>Data!BL42</f>
        <v>1281.6132405661219</v>
      </c>
      <c r="Q834" s="21">
        <v>0</v>
      </c>
      <c r="R834" s="21">
        <v>295.30768672932072</v>
      </c>
      <c r="S834" s="21">
        <v>4114.2665322576204</v>
      </c>
      <c r="T834" s="38">
        <v>0.24071777520605353</v>
      </c>
    </row>
    <row r="835" spans="1:20" x14ac:dyDescent="0.25">
      <c r="A835" s="17" t="s">
        <v>284</v>
      </c>
      <c r="B835" s="8" t="s">
        <v>53</v>
      </c>
      <c r="C835" s="8" t="s">
        <v>65</v>
      </c>
      <c r="D835" s="8" t="str">
        <f t="shared" si="459"/>
        <v>Week_29-generic-refi</v>
      </c>
      <c r="E835" s="8" t="str">
        <f t="shared" si="460"/>
        <v>CoFi-tv.cofi</v>
      </c>
      <c r="H835" s="18">
        <f t="shared" si="461"/>
        <v>5.7091597585954825E-3</v>
      </c>
      <c r="I835" s="6">
        <f t="shared" si="461"/>
        <v>3.15</v>
      </c>
      <c r="J835" s="6">
        <f t="shared" si="462"/>
        <v>108.82230307802553</v>
      </c>
      <c r="K835" s="18">
        <f t="shared" si="463"/>
        <v>0.65</v>
      </c>
      <c r="L835" s="35">
        <f>Data!BL43</f>
        <v>1281.6132405661219</v>
      </c>
      <c r="Q835" s="21">
        <v>0</v>
      </c>
      <c r="R835" s="21">
        <v>243.40714237931871</v>
      </c>
      <c r="S835" s="21">
        <v>3325.9383086620933</v>
      </c>
      <c r="T835" s="38">
        <v>0.20347967497179653</v>
      </c>
    </row>
    <row r="836" spans="1:20" x14ac:dyDescent="0.25">
      <c r="A836" s="17" t="s">
        <v>285</v>
      </c>
      <c r="B836" s="8" t="s">
        <v>53</v>
      </c>
      <c r="C836" s="8" t="s">
        <v>65</v>
      </c>
      <c r="D836" s="8" t="str">
        <f t="shared" si="459"/>
        <v>Week_30-generic-refi</v>
      </c>
      <c r="E836" s="8" t="str">
        <f t="shared" si="460"/>
        <v>CoFi-tv.cofi</v>
      </c>
      <c r="H836" s="18">
        <f t="shared" si="461"/>
        <v>5.7091597585954825E-3</v>
      </c>
      <c r="I836" s="6">
        <f t="shared" si="461"/>
        <v>3.15</v>
      </c>
      <c r="J836" s="6">
        <f t="shared" si="462"/>
        <v>108.82230307802553</v>
      </c>
      <c r="K836" s="18">
        <f t="shared" si="463"/>
        <v>0.65</v>
      </c>
      <c r="L836" s="35">
        <f>Data!BL44</f>
        <v>1281.6132405661219</v>
      </c>
      <c r="Q836" s="21">
        <v>0</v>
      </c>
      <c r="R836" s="21">
        <v>376.14525240144792</v>
      </c>
      <c r="S836" s="21">
        <v>4977.4513521080162</v>
      </c>
      <c r="T836" s="38">
        <v>0.27294901177512088</v>
      </c>
    </row>
    <row r="837" spans="1:20" x14ac:dyDescent="0.25">
      <c r="A837" s="17" t="s">
        <v>286</v>
      </c>
      <c r="B837" s="8" t="s">
        <v>53</v>
      </c>
      <c r="C837" s="8" t="s">
        <v>65</v>
      </c>
      <c r="D837" s="8" t="str">
        <f t="shared" si="459"/>
        <v>Week_31-generic-refi</v>
      </c>
      <c r="E837" s="8" t="str">
        <f t="shared" si="460"/>
        <v>CoFi-tv.cofi</v>
      </c>
      <c r="H837" s="18">
        <f t="shared" si="461"/>
        <v>5.7091597585954825E-3</v>
      </c>
      <c r="I837" s="6">
        <f t="shared" si="461"/>
        <v>3.15</v>
      </c>
      <c r="J837" s="6">
        <f t="shared" si="462"/>
        <v>108.82230307802553</v>
      </c>
      <c r="K837" s="18">
        <f t="shared" si="463"/>
        <v>0.65</v>
      </c>
      <c r="L837" s="35">
        <f>Data!BL45</f>
        <v>1679.6010050259222</v>
      </c>
      <c r="Q837" s="21">
        <v>0</v>
      </c>
      <c r="R837" s="21">
        <v>214.62632517879473</v>
      </c>
      <c r="S837" s="21">
        <v>2965.2505421647693</v>
      </c>
      <c r="T837" s="38">
        <v>0.18713735717162205</v>
      </c>
    </row>
    <row r="838" spans="1:20" x14ac:dyDescent="0.25">
      <c r="A838" s="17" t="s">
        <v>287</v>
      </c>
      <c r="B838" s="8" t="s">
        <v>53</v>
      </c>
      <c r="C838" s="8" t="s">
        <v>65</v>
      </c>
      <c r="D838" s="8" t="str">
        <f t="shared" si="459"/>
        <v>Week_32-generic-refi</v>
      </c>
      <c r="E838" s="8" t="str">
        <f t="shared" si="460"/>
        <v>CoFi-tv.cofi</v>
      </c>
      <c r="H838" s="18">
        <f t="shared" si="461"/>
        <v>5.7091597585954825E-3</v>
      </c>
      <c r="I838" s="6">
        <f t="shared" si="461"/>
        <v>3.15</v>
      </c>
      <c r="J838" s="6">
        <f t="shared" si="462"/>
        <v>108.82230307802553</v>
      </c>
      <c r="K838" s="18">
        <f t="shared" si="463"/>
        <v>0.65</v>
      </c>
      <c r="L838" s="35">
        <f>Data!BL46</f>
        <v>1785.0855563801672</v>
      </c>
      <c r="Q838" s="21">
        <v>0</v>
      </c>
      <c r="R838" s="21">
        <v>131.08697600283065</v>
      </c>
      <c r="S838" s="21">
        <v>1855.0622271640893</v>
      </c>
      <c r="T838" s="38">
        <v>0.1260005543261028</v>
      </c>
    </row>
    <row r="839" spans="1:20" x14ac:dyDescent="0.25">
      <c r="A839" s="17" t="s">
        <v>288</v>
      </c>
      <c r="B839" s="8" t="s">
        <v>53</v>
      </c>
      <c r="C839" s="8" t="s">
        <v>65</v>
      </c>
      <c r="D839" s="8" t="str">
        <f t="shared" si="459"/>
        <v>Week_33-generic-refi</v>
      </c>
      <c r="E839" s="8" t="str">
        <f t="shared" si="460"/>
        <v>CoFi-tv.cofi</v>
      </c>
      <c r="H839" s="18">
        <f t="shared" si="461"/>
        <v>5.7091597585954825E-3</v>
      </c>
      <c r="I839" s="6">
        <f t="shared" si="461"/>
        <v>3.15</v>
      </c>
      <c r="J839" s="6">
        <f t="shared" si="462"/>
        <v>108.82230307802553</v>
      </c>
      <c r="K839" s="18">
        <f t="shared" si="463"/>
        <v>0.65</v>
      </c>
      <c r="L839" s="35">
        <f>Data!BL47</f>
        <v>1690.7075426683041</v>
      </c>
      <c r="Q839" s="21">
        <v>0</v>
      </c>
      <c r="R839" s="21">
        <v>207.56945933674621</v>
      </c>
      <c r="S839" s="21">
        <v>2645.0082595772897</v>
      </c>
      <c r="T839" s="38">
        <v>0.14149402148822487</v>
      </c>
    </row>
    <row r="840" spans="1:20" x14ac:dyDescent="0.25">
      <c r="A840" s="17" t="s">
        <v>289</v>
      </c>
      <c r="B840" s="8" t="s">
        <v>53</v>
      </c>
      <c r="C840" s="8" t="s">
        <v>65</v>
      </c>
      <c r="D840" s="8" t="str">
        <f t="shared" si="459"/>
        <v>Week_34-generic-refi</v>
      </c>
      <c r="E840" s="8" t="str">
        <f t="shared" si="460"/>
        <v>CoFi-tv.cofi</v>
      </c>
      <c r="H840" s="18">
        <f t="shared" si="461"/>
        <v>5.7091597585954825E-3</v>
      </c>
      <c r="I840" s="6">
        <f t="shared" si="461"/>
        <v>3.15</v>
      </c>
      <c r="J840" s="6">
        <f t="shared" si="462"/>
        <v>108.82230307802553</v>
      </c>
      <c r="K840" s="18">
        <f t="shared" si="463"/>
        <v>0.65</v>
      </c>
      <c r="L840" s="35">
        <f>Data!BL48</f>
        <v>1640.0237687431245</v>
      </c>
      <c r="Q840" s="21">
        <v>0</v>
      </c>
      <c r="R840" s="21">
        <v>171.64066815375099</v>
      </c>
      <c r="S840" s="21">
        <v>2379.8218775649716</v>
      </c>
      <c r="T840" s="38">
        <v>0.13975922511923677</v>
      </c>
    </row>
    <row r="841" spans="1:20" x14ac:dyDescent="0.25">
      <c r="A841" s="17" t="s">
        <v>290</v>
      </c>
      <c r="B841" s="8" t="s">
        <v>53</v>
      </c>
      <c r="C841" s="8" t="s">
        <v>65</v>
      </c>
      <c r="D841" s="8" t="str">
        <f t="shared" si="459"/>
        <v>Week_35-generic-refi</v>
      </c>
      <c r="E841" s="8" t="str">
        <f t="shared" si="460"/>
        <v>CoFi-tv.cofi</v>
      </c>
      <c r="H841" s="18">
        <f t="shared" si="461"/>
        <v>5.7091597585954825E-3</v>
      </c>
      <c r="I841" s="6">
        <f t="shared" si="461"/>
        <v>3.15</v>
      </c>
      <c r="J841" s="6">
        <f t="shared" si="462"/>
        <v>108.82230307802553</v>
      </c>
      <c r="K841" s="18">
        <f t="shared" si="463"/>
        <v>0.65</v>
      </c>
      <c r="L841" s="35">
        <f>Data!BL49</f>
        <v>2090.1152728342267</v>
      </c>
      <c r="Q841" s="21">
        <v>0</v>
      </c>
      <c r="R841" s="21">
        <v>120.76104987436875</v>
      </c>
      <c r="S841" s="21">
        <v>1664.7357680633777</v>
      </c>
      <c r="T841" s="38">
        <v>9.3217739041746794E-2</v>
      </c>
    </row>
    <row r="842" spans="1:20" x14ac:dyDescent="0.25">
      <c r="A842" s="17" t="s">
        <v>291</v>
      </c>
      <c r="B842" s="8" t="s">
        <v>53</v>
      </c>
      <c r="C842" s="8" t="s">
        <v>65</v>
      </c>
      <c r="D842" s="8" t="str">
        <f t="shared" si="459"/>
        <v>Week_36-generic-refi</v>
      </c>
      <c r="E842" s="8" t="str">
        <f t="shared" si="460"/>
        <v>CoFi-tv.cofi</v>
      </c>
      <c r="H842" s="18">
        <f t="shared" si="461"/>
        <v>5.7091597585954825E-3</v>
      </c>
      <c r="I842" s="6">
        <f t="shared" si="461"/>
        <v>3.15</v>
      </c>
      <c r="J842" s="6">
        <f t="shared" si="462"/>
        <v>108.82230307802553</v>
      </c>
      <c r="K842" s="18">
        <f t="shared" si="463"/>
        <v>0.65</v>
      </c>
      <c r="L842" s="35">
        <f>Data!BL50</f>
        <v>2828.7555777959278</v>
      </c>
      <c r="Q842" s="21">
        <v>0</v>
      </c>
      <c r="R842" s="21">
        <v>71.042016203881673</v>
      </c>
      <c r="S842" s="21">
        <v>1004.1320150647821</v>
      </c>
      <c r="T842" s="38">
        <v>6.1623852103835142E-2</v>
      </c>
    </row>
    <row r="843" spans="1:20" x14ac:dyDescent="0.25">
      <c r="A843" s="17" t="s">
        <v>292</v>
      </c>
      <c r="B843" s="8" t="s">
        <v>53</v>
      </c>
      <c r="C843" s="8" t="s">
        <v>65</v>
      </c>
      <c r="D843" s="8" t="str">
        <f t="shared" si="459"/>
        <v>Week_37-generic-refi</v>
      </c>
      <c r="E843" s="8" t="str">
        <f t="shared" si="460"/>
        <v>CoFi-tv.cofi</v>
      </c>
      <c r="H843" s="18">
        <f t="shared" si="461"/>
        <v>5.7091597585954825E-3</v>
      </c>
      <c r="I843" s="6">
        <f t="shared" si="461"/>
        <v>3.15</v>
      </c>
      <c r="J843" s="6">
        <f t="shared" si="462"/>
        <v>108.82230307802553</v>
      </c>
      <c r="K843" s="18">
        <f t="shared" si="463"/>
        <v>0.65</v>
      </c>
      <c r="L843" s="35">
        <f>Data!BL51</f>
        <v>1922.1607123485817</v>
      </c>
      <c r="Q843" s="21">
        <v>0</v>
      </c>
      <c r="R843" s="21">
        <v>73.000428116321075</v>
      </c>
      <c r="S843" s="21">
        <v>1027.9807779431294</v>
      </c>
      <c r="T843" s="38">
        <v>6.1532012916891921E-2</v>
      </c>
    </row>
    <row r="844" spans="1:20" x14ac:dyDescent="0.25">
      <c r="A844" s="17" t="s">
        <v>293</v>
      </c>
      <c r="B844" s="8" t="s">
        <v>53</v>
      </c>
      <c r="C844" s="8" t="s">
        <v>65</v>
      </c>
      <c r="D844" s="8" t="str">
        <f t="shared" si="459"/>
        <v>Week_38-generic-refi</v>
      </c>
      <c r="E844" s="8" t="str">
        <f t="shared" si="460"/>
        <v>CoFi-tv.cofi</v>
      </c>
      <c r="H844" s="18">
        <f t="shared" si="461"/>
        <v>5.7091597585954825E-3</v>
      </c>
      <c r="I844" s="6">
        <f t="shared" si="461"/>
        <v>3.15</v>
      </c>
      <c r="J844" s="6">
        <f t="shared" si="462"/>
        <v>108.82230307802553</v>
      </c>
      <c r="K844" s="18">
        <f t="shared" si="463"/>
        <v>0.65</v>
      </c>
      <c r="L844" s="35">
        <f>Data!BL52</f>
        <v>1655.1084423786397</v>
      </c>
      <c r="Q844" s="21">
        <v>0</v>
      </c>
      <c r="R844" s="21">
        <v>217.11633039954458</v>
      </c>
      <c r="S844" s="21">
        <v>2858.256863026711</v>
      </c>
      <c r="T844" s="38">
        <v>0.15455262713701123</v>
      </c>
    </row>
    <row r="845" spans="1:20" x14ac:dyDescent="0.25">
      <c r="A845" s="17" t="s">
        <v>294</v>
      </c>
      <c r="B845" s="8" t="s">
        <v>53</v>
      </c>
      <c r="C845" s="8" t="s">
        <v>65</v>
      </c>
      <c r="D845" s="8" t="str">
        <f t="shared" si="459"/>
        <v>Week_39-generic-refi</v>
      </c>
      <c r="E845" s="8" t="str">
        <f t="shared" si="460"/>
        <v>CoFi-tv.cofi</v>
      </c>
      <c r="H845" s="18">
        <f t="shared" si="461"/>
        <v>5.7091597585954825E-3</v>
      </c>
      <c r="I845" s="6">
        <f t="shared" si="461"/>
        <v>3.15</v>
      </c>
      <c r="J845" s="6">
        <f t="shared" si="462"/>
        <v>108.82230307802553</v>
      </c>
      <c r="K845" s="18">
        <f t="shared" si="463"/>
        <v>0.65</v>
      </c>
      <c r="L845" s="35">
        <f>Data!BL53</f>
        <v>1978.6811625276007</v>
      </c>
      <c r="Q845" s="21">
        <v>0</v>
      </c>
      <c r="R845" s="21">
        <v>120.34428168202749</v>
      </c>
      <c r="S845" s="21">
        <v>1687.7778171296616</v>
      </c>
      <c r="T845" s="38">
        <v>0.10338442985873486</v>
      </c>
    </row>
    <row r="846" spans="1:20" x14ac:dyDescent="0.25">
      <c r="A846" s="17" t="s">
        <v>295</v>
      </c>
      <c r="B846" s="8" t="s">
        <v>53</v>
      </c>
      <c r="C846" s="8" t="s">
        <v>65</v>
      </c>
      <c r="D846" s="8" t="str">
        <f t="shared" si="459"/>
        <v>Week_40-generic-refi</v>
      </c>
      <c r="E846" s="8" t="str">
        <f t="shared" si="460"/>
        <v>CoFi-tv.cofi</v>
      </c>
      <c r="H846" s="18">
        <f t="shared" si="461"/>
        <v>5.7091597585954825E-3</v>
      </c>
      <c r="I846" s="6">
        <f t="shared" si="461"/>
        <v>3.15</v>
      </c>
      <c r="J846" s="6">
        <f t="shared" si="462"/>
        <v>108.82230307802553</v>
      </c>
      <c r="K846" s="18">
        <f t="shared" si="463"/>
        <v>0.65</v>
      </c>
      <c r="L846" s="35">
        <f>Data!BL54</f>
        <v>1830.26323436441</v>
      </c>
      <c r="Q846" s="21">
        <v>0</v>
      </c>
      <c r="R846" s="21">
        <v>62.235495250190453</v>
      </c>
      <c r="S846" s="21">
        <v>973.47180503654351</v>
      </c>
      <c r="T846" s="38">
        <v>6.847593357846038E-2</v>
      </c>
    </row>
    <row r="847" spans="1:20" x14ac:dyDescent="0.25">
      <c r="A847" s="17" t="s">
        <v>296</v>
      </c>
      <c r="B847" s="8" t="s">
        <v>53</v>
      </c>
      <c r="C847" s="8" t="s">
        <v>65</v>
      </c>
      <c r="D847" s="8" t="str">
        <f t="shared" si="459"/>
        <v>Week_41-generic-refi</v>
      </c>
      <c r="E847" s="8" t="str">
        <f t="shared" si="460"/>
        <v>CoFi-tv.cofi</v>
      </c>
      <c r="H847" s="18">
        <f t="shared" si="461"/>
        <v>5.7091597585954825E-3</v>
      </c>
      <c r="I847" s="6">
        <f t="shared" si="461"/>
        <v>3.15</v>
      </c>
      <c r="J847" s="6">
        <f t="shared" si="462"/>
        <v>108.82230307802553</v>
      </c>
      <c r="K847" s="18">
        <f t="shared" si="463"/>
        <v>0.65</v>
      </c>
      <c r="L847" s="35">
        <f>Data!BL55</f>
        <v>1725.3903664173188</v>
      </c>
      <c r="Q847" s="21">
        <v>0</v>
      </c>
      <c r="R847" s="21">
        <v>247.03313092985292</v>
      </c>
      <c r="S847" s="21">
        <v>3101.2307520189624</v>
      </c>
      <c r="T847" s="38">
        <v>0.15075664861650684</v>
      </c>
    </row>
    <row r="848" spans="1:20" x14ac:dyDescent="0.25">
      <c r="A848" s="17" t="s">
        <v>297</v>
      </c>
      <c r="B848" s="8" t="s">
        <v>53</v>
      </c>
      <c r="C848" s="8" t="s">
        <v>65</v>
      </c>
      <c r="D848" s="8" t="str">
        <f t="shared" si="459"/>
        <v>Week_42-generic-refi</v>
      </c>
      <c r="E848" s="8" t="str">
        <f t="shared" si="460"/>
        <v>CoFi-tv.cofi</v>
      </c>
      <c r="H848" s="18">
        <f t="shared" si="461"/>
        <v>5.7091597585954825E-3</v>
      </c>
      <c r="I848" s="6">
        <f t="shared" si="461"/>
        <v>3.15</v>
      </c>
      <c r="J848" s="6">
        <f t="shared" si="462"/>
        <v>108.82230307802553</v>
      </c>
      <c r="K848" s="18">
        <f t="shared" si="463"/>
        <v>0.65</v>
      </c>
      <c r="L848" s="35">
        <f>Data!BL56</f>
        <v>1946.9834473517333</v>
      </c>
      <c r="Q848" s="21">
        <v>0</v>
      </c>
      <c r="R848" s="21">
        <v>147.11132081791317</v>
      </c>
      <c r="S848" s="21">
        <v>1952.0203807187888</v>
      </c>
      <c r="T848" s="38">
        <v>0.10076976448996311</v>
      </c>
    </row>
    <row r="849" spans="1:20" x14ac:dyDescent="0.25">
      <c r="A849" s="17" t="s">
        <v>298</v>
      </c>
      <c r="B849" s="8" t="s">
        <v>53</v>
      </c>
      <c r="C849" s="8" t="s">
        <v>65</v>
      </c>
      <c r="D849" s="8" t="str">
        <f t="shared" si="459"/>
        <v>Week_43-generic-refi</v>
      </c>
      <c r="E849" s="8" t="str">
        <f t="shared" si="460"/>
        <v>CoFi-tv.cofi</v>
      </c>
      <c r="H849" s="18">
        <f t="shared" si="461"/>
        <v>5.7091597585954825E-3</v>
      </c>
      <c r="I849" s="6">
        <f t="shared" si="461"/>
        <v>3.15</v>
      </c>
      <c r="J849" s="6">
        <f t="shared" si="462"/>
        <v>108.82230307802553</v>
      </c>
      <c r="K849" s="18">
        <f t="shared" si="463"/>
        <v>0.65</v>
      </c>
      <c r="L849" s="35">
        <f>Data!BL57</f>
        <v>1944.8608207636205</v>
      </c>
      <c r="Q849" s="21">
        <v>0</v>
      </c>
      <c r="R849" s="21">
        <v>71.47507405527341</v>
      </c>
      <c r="S849" s="21">
        <v>1050.3351162347865</v>
      </c>
      <c r="T849" s="38">
        <v>6.6711132027839071E-2</v>
      </c>
    </row>
    <row r="850" spans="1:20" x14ac:dyDescent="0.25">
      <c r="A850" s="17" t="s">
        <v>299</v>
      </c>
      <c r="B850" s="8" t="s">
        <v>53</v>
      </c>
      <c r="C850" s="8" t="s">
        <v>65</v>
      </c>
      <c r="D850" s="8" t="str">
        <f t="shared" si="459"/>
        <v>Week_44-generic-refi</v>
      </c>
      <c r="E850" s="8" t="str">
        <f t="shared" si="460"/>
        <v>CoFi-tv.cofi</v>
      </c>
      <c r="H850" s="18">
        <f t="shared" si="461"/>
        <v>5.7091597585954825E-3</v>
      </c>
      <c r="I850" s="6">
        <f t="shared" si="461"/>
        <v>3.15</v>
      </c>
      <c r="J850" s="6">
        <f t="shared" si="462"/>
        <v>108.82230307802553</v>
      </c>
      <c r="K850" s="18">
        <f t="shared" si="463"/>
        <v>0.65</v>
      </c>
      <c r="L850" s="35">
        <f>Data!BL58</f>
        <v>2085.2620813272074</v>
      </c>
      <c r="Q850" s="21">
        <v>0</v>
      </c>
      <c r="R850" s="21">
        <v>41.119657126189729</v>
      </c>
      <c r="S850" s="21">
        <v>649.17398921936046</v>
      </c>
      <c r="T850" s="38">
        <v>4.3884286617321244E-2</v>
      </c>
    </row>
    <row r="851" spans="1:20" x14ac:dyDescent="0.25">
      <c r="A851" s="17" t="s">
        <v>300</v>
      </c>
      <c r="B851" s="8" t="s">
        <v>53</v>
      </c>
      <c r="C851" s="8" t="s">
        <v>65</v>
      </c>
      <c r="D851" s="8" t="str">
        <f t="shared" si="459"/>
        <v>Week_45-generic-refi</v>
      </c>
      <c r="E851" s="8" t="str">
        <f t="shared" si="460"/>
        <v>CoFi-tv.cofi</v>
      </c>
      <c r="H851" s="18">
        <f t="shared" si="461"/>
        <v>5.7091597585954825E-3</v>
      </c>
      <c r="I851" s="6">
        <f t="shared" si="461"/>
        <v>3.15</v>
      </c>
      <c r="J851" s="6">
        <f t="shared" si="462"/>
        <v>108.82230307802553</v>
      </c>
      <c r="K851" s="18">
        <f t="shared" si="463"/>
        <v>0.65</v>
      </c>
      <c r="L851" s="35">
        <f>Data!BL59</f>
        <v>1650.6523731634045</v>
      </c>
      <c r="Q851" s="21">
        <v>0</v>
      </c>
      <c r="R851" s="21">
        <v>417.25132879694712</v>
      </c>
      <c r="S851" s="21">
        <v>5138.2469897931851</v>
      </c>
      <c r="T851" s="38">
        <v>0.22585074629464441</v>
      </c>
    </row>
    <row r="852" spans="1:20" x14ac:dyDescent="0.25">
      <c r="A852" s="17" t="s">
        <v>301</v>
      </c>
      <c r="B852" s="8" t="s">
        <v>53</v>
      </c>
      <c r="C852" s="8" t="s">
        <v>65</v>
      </c>
      <c r="D852" s="8" t="str">
        <f t="shared" si="459"/>
        <v>Week_46-generic-refi</v>
      </c>
      <c r="E852" s="8" t="str">
        <f t="shared" si="460"/>
        <v>CoFi-tv.cofi</v>
      </c>
      <c r="H852" s="18">
        <f t="shared" si="461"/>
        <v>5.7091597585954825E-3</v>
      </c>
      <c r="I852" s="6">
        <f t="shared" si="461"/>
        <v>3.15</v>
      </c>
      <c r="J852" s="6">
        <f t="shared" si="462"/>
        <v>108.82230307802553</v>
      </c>
      <c r="K852" s="18">
        <f t="shared" si="463"/>
        <v>0.65</v>
      </c>
      <c r="L852" s="35">
        <f>Data!BL60</f>
        <v>1731.9975466831138</v>
      </c>
      <c r="Q852" s="21">
        <v>0</v>
      </c>
      <c r="R852" s="21">
        <v>217.34437630463742</v>
      </c>
      <c r="S852" s="21">
        <v>2959.80569599406</v>
      </c>
      <c r="T852" s="38">
        <v>0.15328733750319923</v>
      </c>
    </row>
    <row r="853" spans="1:20" x14ac:dyDescent="0.25">
      <c r="A853" s="17" t="s">
        <v>272</v>
      </c>
      <c r="B853" s="8" t="s">
        <v>53</v>
      </c>
      <c r="C853" s="8" t="s">
        <v>65</v>
      </c>
      <c r="D853" s="8" t="str">
        <f t="shared" si="459"/>
        <v>Week_47-generic-refi</v>
      </c>
      <c r="E853" s="8" t="str">
        <f t="shared" si="460"/>
        <v>CoFi-tv.cofi</v>
      </c>
      <c r="H853" s="18">
        <f t="shared" si="461"/>
        <v>5.7091597585954825E-3</v>
      </c>
      <c r="I853" s="6">
        <f t="shared" si="461"/>
        <v>3.15</v>
      </c>
      <c r="J853" s="6">
        <f t="shared" si="462"/>
        <v>108.82230307802553</v>
      </c>
      <c r="K853" s="18">
        <f t="shared" si="463"/>
        <v>0.65</v>
      </c>
      <c r="L853" s="35">
        <f>Data!BL61</f>
        <v>2385.2246421647269</v>
      </c>
      <c r="Q853" s="21">
        <v>0</v>
      </c>
      <c r="R853" s="21">
        <v>145.10390398906995</v>
      </c>
      <c r="S853" s="21">
        <v>1982.9173633371759</v>
      </c>
      <c r="T853" s="38">
        <v>0.10251244423996808</v>
      </c>
    </row>
    <row r="854" spans="1:20" x14ac:dyDescent="0.25">
      <c r="A854" s="17" t="s">
        <v>273</v>
      </c>
      <c r="B854" s="8" t="s">
        <v>53</v>
      </c>
      <c r="C854" s="8" t="s">
        <v>65</v>
      </c>
      <c r="D854" s="8" t="str">
        <f t="shared" si="459"/>
        <v>Week_48-generic-refi</v>
      </c>
      <c r="E854" s="8" t="str">
        <f t="shared" si="460"/>
        <v>CoFi-tv.cofi</v>
      </c>
      <c r="H854" s="18">
        <f t="shared" si="461"/>
        <v>5.7091597585954825E-3</v>
      </c>
      <c r="I854" s="6">
        <f t="shared" si="461"/>
        <v>3.15</v>
      </c>
      <c r="J854" s="6">
        <f t="shared" si="462"/>
        <v>108.82230307802553</v>
      </c>
      <c r="K854" s="18">
        <f t="shared" si="463"/>
        <v>0.65</v>
      </c>
      <c r="L854" s="35">
        <f>Data!BL62</f>
        <v>2385.2246421647269</v>
      </c>
      <c r="Q854" s="21">
        <v>0</v>
      </c>
      <c r="R854" s="21">
        <v>58.810568810937006</v>
      </c>
      <c r="S854" s="21">
        <v>955.55561991689763</v>
      </c>
      <c r="T854" s="38">
        <v>6.7887175885866791E-2</v>
      </c>
    </row>
    <row r="855" spans="1:20" x14ac:dyDescent="0.25">
      <c r="A855" s="17" t="s">
        <v>274</v>
      </c>
      <c r="B855" s="8" t="s">
        <v>53</v>
      </c>
      <c r="C855" s="8" t="s">
        <v>65</v>
      </c>
      <c r="D855" s="8" t="str">
        <f t="shared" si="459"/>
        <v>Week_49-generic-refi</v>
      </c>
      <c r="E855" s="8" t="str">
        <f t="shared" si="460"/>
        <v>CoFi-tv.cofi</v>
      </c>
      <c r="H855" s="18">
        <f t="shared" si="461"/>
        <v>5.7091597585954825E-3</v>
      </c>
      <c r="I855" s="6">
        <f t="shared" si="461"/>
        <v>3.15</v>
      </c>
      <c r="J855" s="6">
        <f t="shared" si="462"/>
        <v>108.82230307802553</v>
      </c>
      <c r="K855" s="18">
        <f t="shared" si="463"/>
        <v>0.65</v>
      </c>
      <c r="L855" s="35">
        <f>Data!BL63</f>
        <v>2385.2246421647269</v>
      </c>
      <c r="Q855" s="21">
        <v>0</v>
      </c>
      <c r="R855" s="21">
        <v>50.507508860640634</v>
      </c>
      <c r="S855" s="21">
        <v>731.85037807173171</v>
      </c>
      <c r="T855" s="38">
        <v>4.4667584691185147E-2</v>
      </c>
    </row>
    <row r="856" spans="1:20" x14ac:dyDescent="0.25">
      <c r="A856" s="17" t="s">
        <v>275</v>
      </c>
      <c r="B856" s="8" t="s">
        <v>53</v>
      </c>
      <c r="C856" s="8" t="s">
        <v>65</v>
      </c>
      <c r="D856" s="8" t="str">
        <f t="shared" si="459"/>
        <v>Week_50-generic-refi</v>
      </c>
      <c r="E856" s="8" t="str">
        <f t="shared" si="460"/>
        <v>CoFi-tv.cofi</v>
      </c>
      <c r="H856" s="18">
        <f t="shared" si="461"/>
        <v>5.7091597585954825E-3</v>
      </c>
      <c r="I856" s="6">
        <f t="shared" si="461"/>
        <v>3.15</v>
      </c>
      <c r="J856" s="6">
        <f t="shared" si="462"/>
        <v>108.82230307802553</v>
      </c>
      <c r="K856" s="18">
        <f t="shared" si="463"/>
        <v>0.65</v>
      </c>
      <c r="L856" s="35">
        <f>Data!BL64</f>
        <v>2011.4207803329416</v>
      </c>
      <c r="Q856" s="21">
        <v>0</v>
      </c>
      <c r="R856" s="21">
        <v>215.77530105618828</v>
      </c>
      <c r="S856" s="21">
        <v>2796.0532314177149</v>
      </c>
      <c r="T856" s="38">
        <v>0.13694217431754518</v>
      </c>
    </row>
    <row r="857" spans="1:20" x14ac:dyDescent="0.25">
      <c r="A857" s="17" t="s">
        <v>276</v>
      </c>
      <c r="B857" s="8" t="s">
        <v>53</v>
      </c>
      <c r="C857" s="8" t="s">
        <v>65</v>
      </c>
      <c r="D857" s="8" t="str">
        <f t="shared" si="459"/>
        <v>Week_51-generic-refi</v>
      </c>
      <c r="E857" s="8" t="str">
        <f t="shared" si="460"/>
        <v>CoFi-tv.cofi</v>
      </c>
      <c r="H857" s="18">
        <f t="shared" si="461"/>
        <v>5.7091597585954825E-3</v>
      </c>
      <c r="I857" s="6">
        <f t="shared" si="461"/>
        <v>3.15</v>
      </c>
      <c r="J857" s="6">
        <f t="shared" si="462"/>
        <v>108.82230307802553</v>
      </c>
      <c r="K857" s="18">
        <f t="shared" si="463"/>
        <v>0.65</v>
      </c>
      <c r="L857" s="35">
        <f>Data!BL65</f>
        <v>2011.4207803329416</v>
      </c>
      <c r="Q857" s="21">
        <v>0</v>
      </c>
      <c r="R857" s="21">
        <v>135.65107701164803</v>
      </c>
      <c r="S857" s="21">
        <v>1823.7283053297956</v>
      </c>
      <c r="T857" s="38">
        <v>9.1288693689490996E-2</v>
      </c>
    </row>
    <row r="858" spans="1:20" x14ac:dyDescent="0.25">
      <c r="A858" s="17" t="s">
        <v>277</v>
      </c>
      <c r="B858" s="8" t="s">
        <v>53</v>
      </c>
      <c r="C858" s="8" t="s">
        <v>65</v>
      </c>
      <c r="D858" s="8" t="str">
        <f t="shared" si="459"/>
        <v>Week_52-generic-refi</v>
      </c>
      <c r="E858" s="8" t="str">
        <f t="shared" si="460"/>
        <v>CoFi-tv.cofi</v>
      </c>
      <c r="H858" s="18">
        <f t="shared" si="461"/>
        <v>5.7091597585954825E-3</v>
      </c>
      <c r="I858" s="6">
        <f t="shared" si="461"/>
        <v>3.15</v>
      </c>
      <c r="J858" s="6">
        <f t="shared" si="462"/>
        <v>108.82230307802553</v>
      </c>
      <c r="K858" s="18">
        <f t="shared" si="463"/>
        <v>0.65</v>
      </c>
      <c r="L858" s="35">
        <f>Data!BL66</f>
        <v>2011.4207803329416</v>
      </c>
      <c r="Q858" s="21">
        <v>0</v>
      </c>
      <c r="R858" s="21">
        <v>61.182077962290123</v>
      </c>
      <c r="S858" s="21">
        <v>840.21700958030635</v>
      </c>
      <c r="T858" s="38">
        <v>6.0326767866056841E-2</v>
      </c>
    </row>
    <row r="860" spans="1:20" x14ac:dyDescent="0.25">
      <c r="A860" s="16" t="s">
        <v>328</v>
      </c>
      <c r="B860" s="8" t="s">
        <v>53</v>
      </c>
      <c r="C860" s="8" t="s">
        <v>66</v>
      </c>
      <c r="E860" s="8" t="str">
        <f>IF(RIGHT(A860,3)="old","Initial",B860&amp;"-"&amp;C860)</f>
        <v>Initial</v>
      </c>
      <c r="F860" s="21">
        <f>F662</f>
        <v>101164.9671476817</v>
      </c>
      <c r="G860" s="19">
        <f>G662</f>
        <v>10.968122894697334</v>
      </c>
      <c r="H860" s="25">
        <f>VLOOKUP(C860,parms,3,FALSE)</f>
        <v>1.1961699224569151E-2</v>
      </c>
      <c r="I860" s="42">
        <f>VLOOKUP(C860,parms,8,FALSE)</f>
        <v>3.05</v>
      </c>
      <c r="J860" s="27">
        <f>VLOOKUP(C860,parms,4,FALSE)</f>
        <v>3019370.7671127152</v>
      </c>
      <c r="K860" s="25">
        <f>VLOOKUP(C860,parms,6,FALSE)</f>
        <v>0.15</v>
      </c>
      <c r="L860" s="35">
        <f>Data!BN2</f>
        <v>2.8519919861854207E-2</v>
      </c>
      <c r="M860" s="39">
        <f>VLOOKUP(C860,Data!$CB$2:$EB$22,1+VALUE(MID(A860,6,2)),FALSE)</f>
        <v>0</v>
      </c>
      <c r="Q860" s="21">
        <v>0</v>
      </c>
      <c r="R860" s="21">
        <v>0</v>
      </c>
      <c r="S860" s="21">
        <v>0</v>
      </c>
      <c r="T860" s="38">
        <v>0</v>
      </c>
    </row>
    <row r="861" spans="1:20" x14ac:dyDescent="0.25">
      <c r="A861" s="16" t="s">
        <v>316</v>
      </c>
      <c r="B861" s="8" t="s">
        <v>53</v>
      </c>
      <c r="C861" s="8" t="s">
        <v>66</v>
      </c>
      <c r="E861" s="8" t="str">
        <f t="shared" ref="E861:E924" si="464">IF(RIGHT(A861,3)="old","Initial",B861&amp;"-"&amp;C861)</f>
        <v>Initial</v>
      </c>
      <c r="F861" s="21">
        <f>F663</f>
        <v>147273.34304075674</v>
      </c>
      <c r="G861" s="19">
        <f>G663</f>
        <v>9.5908908109141535</v>
      </c>
      <c r="H861" s="18">
        <f t="shared" ref="H861" si="465">H860</f>
        <v>1.1961699224569151E-2</v>
      </c>
      <c r="I861" s="6">
        <f>I860</f>
        <v>3.05</v>
      </c>
      <c r="J861" s="6">
        <f t="shared" ref="J861" si="466">J860</f>
        <v>3019370.7671127152</v>
      </c>
      <c r="K861" s="18">
        <f t="shared" ref="K861" si="467">K860</f>
        <v>0.15</v>
      </c>
      <c r="L861" s="35">
        <f>Data!BN3</f>
        <v>3.3752932680543052E-2</v>
      </c>
      <c r="M861" s="39">
        <f>VLOOKUP(C861,Data!$CB$2:$EB$22,1+VALUE(MID(A861,6,2)),FALSE)</f>
        <v>0</v>
      </c>
      <c r="Q861" s="21">
        <v>0</v>
      </c>
      <c r="R861" s="21">
        <v>0</v>
      </c>
      <c r="S861" s="21">
        <v>0</v>
      </c>
      <c r="T861" s="38">
        <v>0</v>
      </c>
    </row>
    <row r="862" spans="1:20" x14ac:dyDescent="0.25">
      <c r="A862" s="16" t="s">
        <v>317</v>
      </c>
      <c r="B862" s="8" t="s">
        <v>53</v>
      </c>
      <c r="C862" s="8" t="s">
        <v>66</v>
      </c>
      <c r="E862" s="8" t="str">
        <f t="shared" si="464"/>
        <v>Initial</v>
      </c>
      <c r="F862" s="21">
        <f t="shared" ref="F862:G862" si="468">F664</f>
        <v>140029.762850681</v>
      </c>
      <c r="G862" s="19">
        <f t="shared" si="468"/>
        <v>9.8635703103955539</v>
      </c>
      <c r="H862" s="18">
        <f t="shared" ref="H862:I924" si="469">H861</f>
        <v>1.1961699224569151E-2</v>
      </c>
      <c r="I862" s="6">
        <f t="shared" si="469"/>
        <v>3.05</v>
      </c>
      <c r="J862" s="6">
        <f t="shared" ref="J862:J924" si="470">J861</f>
        <v>3019370.7671127152</v>
      </c>
      <c r="K862" s="18">
        <f t="shared" ref="K862:K924" si="471">K861</f>
        <v>0.15</v>
      </c>
      <c r="L862" s="35">
        <f>Data!BN4</f>
        <v>3.3752932680543052E-2</v>
      </c>
      <c r="M862" s="39">
        <f>VLOOKUP(C862,Data!$CB$2:$EB$22,1+VALUE(MID(A862,6,2)),FALSE)</f>
        <v>0</v>
      </c>
      <c r="Q862" s="21">
        <v>0</v>
      </c>
      <c r="R862" s="21">
        <v>0</v>
      </c>
      <c r="S862" s="21">
        <v>0</v>
      </c>
      <c r="T862" s="38">
        <v>0</v>
      </c>
    </row>
    <row r="863" spans="1:20" x14ac:dyDescent="0.25">
      <c r="A863" s="16" t="s">
        <v>318</v>
      </c>
      <c r="B863" s="8" t="s">
        <v>53</v>
      </c>
      <c r="C863" s="8" t="s">
        <v>66</v>
      </c>
      <c r="E863" s="8" t="str">
        <f t="shared" si="464"/>
        <v>Initial</v>
      </c>
      <c r="F863" s="21">
        <f t="shared" ref="F863:G863" si="472">F665</f>
        <v>104340.25747720734</v>
      </c>
      <c r="G863" s="19">
        <f t="shared" si="472"/>
        <v>10.973424562583329</v>
      </c>
      <c r="H863" s="18">
        <f t="shared" si="469"/>
        <v>1.1961699224569151E-2</v>
      </c>
      <c r="I863" s="6">
        <f t="shared" si="469"/>
        <v>3.05</v>
      </c>
      <c r="J863" s="6">
        <f t="shared" si="470"/>
        <v>3019370.7671127152</v>
      </c>
      <c r="K863" s="18">
        <f t="shared" si="471"/>
        <v>0.15</v>
      </c>
      <c r="L863" s="35">
        <f>Data!BN5</f>
        <v>3.3752932680543052E-2</v>
      </c>
      <c r="M863" s="39">
        <f>VLOOKUP(C863,Data!$CB$2:$EB$22,1+VALUE(MID(A863,6,2)),FALSE)</f>
        <v>0</v>
      </c>
      <c r="Q863" s="21">
        <v>0</v>
      </c>
      <c r="R863" s="21">
        <v>0</v>
      </c>
      <c r="S863" s="21">
        <v>0</v>
      </c>
      <c r="T863" s="38">
        <v>0</v>
      </c>
    </row>
    <row r="864" spans="1:20" x14ac:dyDescent="0.25">
      <c r="A864" s="16" t="s">
        <v>319</v>
      </c>
      <c r="B864" s="8" t="s">
        <v>53</v>
      </c>
      <c r="C864" s="8" t="s">
        <v>66</v>
      </c>
      <c r="E864" s="8" t="str">
        <f t="shared" si="464"/>
        <v>Initial</v>
      </c>
      <c r="F864" s="21">
        <f t="shared" ref="F864:G864" si="473">F666</f>
        <v>104172.52557476799</v>
      </c>
      <c r="G864" s="19">
        <f t="shared" si="473"/>
        <v>11.193720016366246</v>
      </c>
      <c r="H864" s="18">
        <f t="shared" si="469"/>
        <v>1.1961699224569151E-2</v>
      </c>
      <c r="I864" s="6">
        <f t="shared" si="469"/>
        <v>3.05</v>
      </c>
      <c r="J864" s="6">
        <f t="shared" si="470"/>
        <v>3019370.7671127152</v>
      </c>
      <c r="K864" s="18">
        <f t="shared" si="471"/>
        <v>0.15</v>
      </c>
      <c r="L864" s="35">
        <f>Data!BN6</f>
        <v>3.3752932680543052E-2</v>
      </c>
      <c r="M864" s="39">
        <f>VLOOKUP(C864,Data!$CB$2:$EB$22,1+VALUE(MID(A864,6,2)),FALSE)</f>
        <v>0</v>
      </c>
      <c r="Q864" s="21">
        <v>0</v>
      </c>
      <c r="R864" s="21">
        <v>0</v>
      </c>
      <c r="S864" s="21">
        <v>0</v>
      </c>
      <c r="T864" s="38">
        <v>0</v>
      </c>
    </row>
    <row r="865" spans="1:20" x14ac:dyDescent="0.25">
      <c r="A865" s="16" t="s">
        <v>320</v>
      </c>
      <c r="B865" s="8" t="s">
        <v>53</v>
      </c>
      <c r="C865" s="8" t="s">
        <v>66</v>
      </c>
      <c r="E865" s="8" t="str">
        <f t="shared" si="464"/>
        <v>Initial</v>
      </c>
      <c r="F865" s="21">
        <f t="shared" ref="F865:G865" si="474">F667</f>
        <v>167069.04494132148</v>
      </c>
      <c r="G865" s="19">
        <f t="shared" si="474"/>
        <v>9.4347717151777815</v>
      </c>
      <c r="H865" s="18">
        <f t="shared" si="469"/>
        <v>1.1961699224569151E-2</v>
      </c>
      <c r="I865" s="6">
        <f t="shared" si="469"/>
        <v>3.05</v>
      </c>
      <c r="J865" s="6">
        <f t="shared" si="470"/>
        <v>3019370.7671127152</v>
      </c>
      <c r="K865" s="18">
        <f t="shared" si="471"/>
        <v>0.15</v>
      </c>
      <c r="L865" s="35">
        <f>Data!BN7</f>
        <v>2.904322114372309E-2</v>
      </c>
      <c r="M865" s="39">
        <f>VLOOKUP(C865,Data!$CB$2:$EB$22,1+VALUE(MID(A865,6,2)),FALSE)</f>
        <v>0</v>
      </c>
      <c r="Q865" s="21">
        <v>0</v>
      </c>
      <c r="R865" s="21">
        <v>0</v>
      </c>
      <c r="S865" s="21">
        <v>0</v>
      </c>
      <c r="T865" s="38">
        <v>0</v>
      </c>
    </row>
    <row r="866" spans="1:20" x14ac:dyDescent="0.25">
      <c r="A866" s="16" t="s">
        <v>321</v>
      </c>
      <c r="B866" s="8" t="s">
        <v>53</v>
      </c>
      <c r="C866" s="8" t="s">
        <v>66</v>
      </c>
      <c r="E866" s="8" t="str">
        <f t="shared" si="464"/>
        <v>Initial</v>
      </c>
      <c r="F866" s="21">
        <f t="shared" ref="F866:G866" si="475">F668</f>
        <v>134663.4657046372</v>
      </c>
      <c r="G866" s="19">
        <f t="shared" si="475"/>
        <v>10.317735507089584</v>
      </c>
      <c r="H866" s="18">
        <f t="shared" si="469"/>
        <v>1.1961699224569151E-2</v>
      </c>
      <c r="I866" s="6">
        <f t="shared" si="469"/>
        <v>3.05</v>
      </c>
      <c r="J866" s="6">
        <f t="shared" si="470"/>
        <v>3019370.7671127152</v>
      </c>
      <c r="K866" s="18">
        <f t="shared" si="471"/>
        <v>0.15</v>
      </c>
      <c r="L866" s="35">
        <f>Data!BN8</f>
        <v>2.904322114372309E-2</v>
      </c>
      <c r="M866" s="39">
        <f>VLOOKUP(C866,Data!$CB$2:$EB$22,1+VALUE(MID(A866,6,2)),FALSE)</f>
        <v>0</v>
      </c>
      <c r="Q866" s="21">
        <v>0</v>
      </c>
      <c r="R866" s="21">
        <v>0</v>
      </c>
      <c r="S866" s="21">
        <v>0</v>
      </c>
      <c r="T866" s="38">
        <v>0</v>
      </c>
    </row>
    <row r="867" spans="1:20" x14ac:dyDescent="0.25">
      <c r="A867" s="16" t="s">
        <v>322</v>
      </c>
      <c r="B867" s="8" t="s">
        <v>53</v>
      </c>
      <c r="C867" s="8" t="s">
        <v>66</v>
      </c>
      <c r="E867" s="8" t="str">
        <f t="shared" si="464"/>
        <v>Initial</v>
      </c>
      <c r="F867" s="21">
        <f t="shared" ref="F867:G867" si="476">F669</f>
        <v>122703.84078918799</v>
      </c>
      <c r="G867" s="19">
        <f t="shared" si="476"/>
        <v>10.456302746523619</v>
      </c>
      <c r="H867" s="18">
        <f t="shared" si="469"/>
        <v>1.1961699224569151E-2</v>
      </c>
      <c r="I867" s="6">
        <f t="shared" si="469"/>
        <v>3.05</v>
      </c>
      <c r="J867" s="6">
        <f t="shared" si="470"/>
        <v>3019370.7671127152</v>
      </c>
      <c r="K867" s="18">
        <f t="shared" si="471"/>
        <v>0.15</v>
      </c>
      <c r="L867" s="35">
        <f>Data!BN9</f>
        <v>2.904322114372309E-2</v>
      </c>
      <c r="M867" s="39">
        <f>VLOOKUP(C867,Data!$CB$2:$EB$22,1+VALUE(MID(A867,6,2)),FALSE)</f>
        <v>0</v>
      </c>
      <c r="Q867" s="21">
        <v>0</v>
      </c>
      <c r="R867" s="21">
        <v>0</v>
      </c>
      <c r="S867" s="21">
        <v>0</v>
      </c>
      <c r="T867" s="38">
        <v>0</v>
      </c>
    </row>
    <row r="868" spans="1:20" x14ac:dyDescent="0.25">
      <c r="A868" s="16" t="s">
        <v>323</v>
      </c>
      <c r="B868" s="8" t="s">
        <v>53</v>
      </c>
      <c r="C868" s="8" t="s">
        <v>66</v>
      </c>
      <c r="E868" s="8" t="str">
        <f t="shared" si="464"/>
        <v>Initial</v>
      </c>
      <c r="F868" s="21">
        <f t="shared" ref="F868:G868" si="477">F670</f>
        <v>103976.50221745251</v>
      </c>
      <c r="G868" s="19">
        <f t="shared" si="477"/>
        <v>11.053036600654009</v>
      </c>
      <c r="H868" s="18">
        <f t="shared" si="469"/>
        <v>1.1961699224569151E-2</v>
      </c>
      <c r="I868" s="6">
        <f t="shared" si="469"/>
        <v>3.05</v>
      </c>
      <c r="J868" s="6">
        <f t="shared" si="470"/>
        <v>3019370.7671127152</v>
      </c>
      <c r="K868" s="18">
        <f t="shared" si="471"/>
        <v>0.15</v>
      </c>
      <c r="L868" s="35">
        <f>Data!BN10</f>
        <v>2.904322114372309E-2</v>
      </c>
      <c r="M868" s="39">
        <f>VLOOKUP(C868,Data!$CB$2:$EB$22,1+VALUE(MID(A868,6,2)),FALSE)</f>
        <v>0</v>
      </c>
      <c r="Q868" s="21">
        <v>0</v>
      </c>
      <c r="R868" s="21">
        <v>0</v>
      </c>
      <c r="S868" s="21">
        <v>0</v>
      </c>
      <c r="T868" s="38">
        <v>0</v>
      </c>
    </row>
    <row r="869" spans="1:20" x14ac:dyDescent="0.25">
      <c r="A869" s="16" t="s">
        <v>324</v>
      </c>
      <c r="B869" s="8" t="s">
        <v>53</v>
      </c>
      <c r="C869" s="8" t="s">
        <v>66</v>
      </c>
      <c r="E869" s="8" t="str">
        <f t="shared" si="464"/>
        <v>Initial</v>
      </c>
      <c r="F869" s="21">
        <f t="shared" ref="F869:G869" si="478">F671</f>
        <v>111788.15367445731</v>
      </c>
      <c r="G869" s="19">
        <f t="shared" si="478"/>
        <v>10.78329449978415</v>
      </c>
      <c r="H869" s="18">
        <f t="shared" si="469"/>
        <v>1.1961699224569151E-2</v>
      </c>
      <c r="I869" s="6">
        <f t="shared" si="469"/>
        <v>3.05</v>
      </c>
      <c r="J869" s="6">
        <f t="shared" si="470"/>
        <v>3019370.7671127152</v>
      </c>
      <c r="K869" s="18">
        <f t="shared" si="471"/>
        <v>0.15</v>
      </c>
      <c r="L869" s="35">
        <f>Data!BN11</f>
        <v>2.904322114372309E-2</v>
      </c>
      <c r="M869" s="39">
        <f>VLOOKUP(C869,Data!$CB$2:$EB$22,1+VALUE(MID(A869,6,2)),FALSE)</f>
        <v>0</v>
      </c>
      <c r="Q869" s="21">
        <v>0</v>
      </c>
      <c r="R869" s="21">
        <v>0</v>
      </c>
      <c r="S869" s="21">
        <v>0</v>
      </c>
      <c r="T869" s="38">
        <v>0</v>
      </c>
    </row>
    <row r="870" spans="1:20" x14ac:dyDescent="0.25">
      <c r="A870" s="16" t="s">
        <v>325</v>
      </c>
      <c r="B870" s="8" t="s">
        <v>53</v>
      </c>
      <c r="C870" s="8" t="s">
        <v>66</v>
      </c>
      <c r="E870" s="8" t="str">
        <f t="shared" si="464"/>
        <v>Initial</v>
      </c>
      <c r="F870" s="21">
        <f t="shared" ref="F870:G870" si="479">F672</f>
        <v>169487.33196936251</v>
      </c>
      <c r="G870" s="19">
        <f t="shared" si="479"/>
        <v>9.4563668699484822</v>
      </c>
      <c r="H870" s="18">
        <f t="shared" si="469"/>
        <v>1.1961699224569151E-2</v>
      </c>
      <c r="I870" s="6">
        <f t="shared" si="469"/>
        <v>3.05</v>
      </c>
      <c r="J870" s="6">
        <f t="shared" si="470"/>
        <v>3019370.7671127152</v>
      </c>
      <c r="K870" s="18">
        <f t="shared" si="471"/>
        <v>0.15</v>
      </c>
      <c r="L870" s="35">
        <f>Data!BN12</f>
        <v>2.5380112170640897E-2</v>
      </c>
      <c r="M870" s="39">
        <f>VLOOKUP(C870,Data!$CB$2:$EB$22,1+VALUE(MID(A870,6,2)),FALSE)</f>
        <v>0</v>
      </c>
      <c r="Q870" s="21">
        <v>0</v>
      </c>
      <c r="R870" s="21">
        <v>0</v>
      </c>
      <c r="S870" s="21">
        <v>0</v>
      </c>
      <c r="T870" s="38">
        <v>0</v>
      </c>
    </row>
    <row r="871" spans="1:20" x14ac:dyDescent="0.25">
      <c r="A871" s="16" t="s">
        <v>326</v>
      </c>
      <c r="B871" s="8" t="s">
        <v>53</v>
      </c>
      <c r="C871" s="8" t="s">
        <v>66</v>
      </c>
      <c r="E871" s="8" t="str">
        <f t="shared" si="464"/>
        <v>Initial</v>
      </c>
      <c r="F871" s="21">
        <f t="shared" ref="F871:G871" si="480">F673</f>
        <v>103984.99760192574</v>
      </c>
      <c r="G871" s="19">
        <f t="shared" si="480"/>
        <v>11.068808534627422</v>
      </c>
      <c r="H871" s="18">
        <f t="shared" si="469"/>
        <v>1.1961699224569151E-2</v>
      </c>
      <c r="I871" s="6">
        <f t="shared" si="469"/>
        <v>3.05</v>
      </c>
      <c r="J871" s="6">
        <f t="shared" si="470"/>
        <v>3019370.7671127152</v>
      </c>
      <c r="K871" s="18">
        <f t="shared" si="471"/>
        <v>0.15</v>
      </c>
      <c r="L871" s="35">
        <f>Data!BN13</f>
        <v>2.5380112170640897E-2</v>
      </c>
      <c r="M871" s="39">
        <f>VLOOKUP(C871,Data!$CB$2:$EB$22,1+VALUE(MID(A871,6,2)),FALSE)</f>
        <v>0</v>
      </c>
      <c r="Q871" s="21">
        <v>0</v>
      </c>
      <c r="R871" s="21">
        <v>0</v>
      </c>
      <c r="S871" s="21">
        <v>0</v>
      </c>
      <c r="T871" s="38">
        <v>0</v>
      </c>
    </row>
    <row r="872" spans="1:20" x14ac:dyDescent="0.25">
      <c r="A872" s="16" t="s">
        <v>327</v>
      </c>
      <c r="B872" s="8" t="s">
        <v>53</v>
      </c>
      <c r="C872" s="8" t="s">
        <v>66</v>
      </c>
      <c r="E872" s="8" t="str">
        <f t="shared" si="464"/>
        <v>Initial</v>
      </c>
      <c r="F872" s="21">
        <f t="shared" ref="F872:G872" si="481">F674</f>
        <v>102565.4676184479</v>
      </c>
      <c r="G872" s="19">
        <f t="shared" si="481"/>
        <v>10.14145011871261</v>
      </c>
      <c r="H872" s="18">
        <f t="shared" si="469"/>
        <v>1.1961699224569151E-2</v>
      </c>
      <c r="I872" s="6">
        <f t="shared" si="469"/>
        <v>3.05</v>
      </c>
      <c r="J872" s="6">
        <f t="shared" si="470"/>
        <v>3019370.7671127152</v>
      </c>
      <c r="K872" s="18">
        <f t="shared" si="471"/>
        <v>0.15</v>
      </c>
      <c r="L872" s="35">
        <f>Data!BN14</f>
        <v>2.5380112170640897E-2</v>
      </c>
      <c r="M872" s="39">
        <f>VLOOKUP(C872,Data!$CB$2:$EB$22,1+VALUE(MID(A872,6,2)),FALSE)</f>
        <v>0</v>
      </c>
      <c r="Q872" s="21">
        <v>0</v>
      </c>
      <c r="R872" s="21">
        <v>0</v>
      </c>
      <c r="S872" s="21">
        <v>0</v>
      </c>
      <c r="T872" s="38">
        <v>0</v>
      </c>
    </row>
    <row r="873" spans="1:20" x14ac:dyDescent="0.25">
      <c r="A873" s="17" t="s">
        <v>262</v>
      </c>
      <c r="B873" s="8" t="s">
        <v>53</v>
      </c>
      <c r="C873" s="8" t="s">
        <v>66</v>
      </c>
      <c r="E873" s="8" t="str">
        <f t="shared" si="464"/>
        <v>CoFi-display.cofi</v>
      </c>
      <c r="F873" s="21">
        <f t="shared" ref="F873:G873" si="482">F675</f>
        <v>151814.201921687</v>
      </c>
      <c r="G873" s="19">
        <f t="shared" si="482"/>
        <v>9.4309277953496871</v>
      </c>
      <c r="H873" s="18">
        <f t="shared" si="469"/>
        <v>1.1961699224569151E-2</v>
      </c>
      <c r="I873" s="6">
        <f t="shared" si="469"/>
        <v>3.05</v>
      </c>
      <c r="J873" s="6">
        <f t="shared" si="470"/>
        <v>3019370.7671127152</v>
      </c>
      <c r="K873" s="18">
        <f t="shared" si="471"/>
        <v>0.15</v>
      </c>
      <c r="L873" s="35">
        <f>Data!BN15</f>
        <v>2.5380112170640897E-2</v>
      </c>
      <c r="Q873" s="21">
        <v>0</v>
      </c>
      <c r="R873" s="21">
        <v>0</v>
      </c>
      <c r="S873" s="21">
        <v>0</v>
      </c>
      <c r="T873" s="38">
        <v>0</v>
      </c>
    </row>
    <row r="874" spans="1:20" x14ac:dyDescent="0.25">
      <c r="A874" s="17" t="s">
        <v>263</v>
      </c>
      <c r="B874" s="8" t="s">
        <v>53</v>
      </c>
      <c r="C874" s="8" t="s">
        <v>66</v>
      </c>
      <c r="E874" s="8" t="str">
        <f t="shared" si="464"/>
        <v>CoFi-display.cofi</v>
      </c>
      <c r="F874" s="21">
        <f t="shared" ref="F874:G874" si="483">F676</f>
        <v>189685.37446517299</v>
      </c>
      <c r="G874" s="19">
        <f t="shared" si="483"/>
        <v>9.0587332826533071</v>
      </c>
      <c r="H874" s="18">
        <f t="shared" si="469"/>
        <v>1.1961699224569151E-2</v>
      </c>
      <c r="I874" s="6">
        <f t="shared" si="469"/>
        <v>3.05</v>
      </c>
      <c r="J874" s="6">
        <f t="shared" si="470"/>
        <v>3019370.7671127152</v>
      </c>
      <c r="K874" s="18">
        <f t="shared" si="471"/>
        <v>0.15</v>
      </c>
      <c r="L874" s="35">
        <f>Data!BN16</f>
        <v>2.4071858965968689E-2</v>
      </c>
      <c r="Q874" s="21">
        <v>0</v>
      </c>
      <c r="R874" s="21">
        <v>0</v>
      </c>
      <c r="S874" s="21">
        <v>0</v>
      </c>
      <c r="T874" s="38">
        <v>0</v>
      </c>
    </row>
    <row r="875" spans="1:20" x14ac:dyDescent="0.25">
      <c r="A875" s="17" t="s">
        <v>264</v>
      </c>
      <c r="B875" s="8" t="s">
        <v>53</v>
      </c>
      <c r="C875" s="8" t="s">
        <v>66</v>
      </c>
      <c r="E875" s="8" t="str">
        <f t="shared" si="464"/>
        <v>CoFi-display.cofi</v>
      </c>
      <c r="F875" s="21">
        <f t="shared" ref="F875:G875" si="484">F677</f>
        <v>142839.15179515848</v>
      </c>
      <c r="G875" s="19">
        <f t="shared" si="484"/>
        <v>10.302832972074498</v>
      </c>
      <c r="H875" s="18">
        <f t="shared" si="469"/>
        <v>1.1961699224569151E-2</v>
      </c>
      <c r="I875" s="6">
        <f t="shared" si="469"/>
        <v>3.05</v>
      </c>
      <c r="J875" s="6">
        <f t="shared" si="470"/>
        <v>3019370.7671127152</v>
      </c>
      <c r="K875" s="18">
        <f t="shared" si="471"/>
        <v>0.15</v>
      </c>
      <c r="L875" s="35">
        <f>Data!BN17</f>
        <v>2.4071858965968689E-2</v>
      </c>
      <c r="Q875" s="21">
        <v>0</v>
      </c>
      <c r="R875" s="21">
        <v>0</v>
      </c>
      <c r="S875" s="21">
        <v>0</v>
      </c>
      <c r="T875" s="38">
        <v>0</v>
      </c>
    </row>
    <row r="876" spans="1:20" x14ac:dyDescent="0.25">
      <c r="A876" s="17" t="s">
        <v>265</v>
      </c>
      <c r="B876" s="8" t="s">
        <v>53</v>
      </c>
      <c r="C876" s="8" t="s">
        <v>66</v>
      </c>
      <c r="E876" s="8" t="str">
        <f t="shared" si="464"/>
        <v>CoFi-display.cofi</v>
      </c>
      <c r="F876" s="21">
        <f t="shared" ref="F876:G876" si="485">F678</f>
        <v>103168.9552285899</v>
      </c>
      <c r="G876" s="19">
        <f t="shared" si="485"/>
        <v>11.257006974534221</v>
      </c>
      <c r="H876" s="18">
        <f t="shared" si="469"/>
        <v>1.1961699224569151E-2</v>
      </c>
      <c r="I876" s="6">
        <f t="shared" si="469"/>
        <v>3.05</v>
      </c>
      <c r="J876" s="6">
        <f t="shared" si="470"/>
        <v>3019370.7671127152</v>
      </c>
      <c r="K876" s="18">
        <f t="shared" si="471"/>
        <v>0.15</v>
      </c>
      <c r="L876" s="35">
        <f>Data!BN18</f>
        <v>2.4071858965968689E-2</v>
      </c>
      <c r="Q876" s="21">
        <v>0</v>
      </c>
      <c r="R876" s="21">
        <v>0</v>
      </c>
      <c r="S876" s="21">
        <v>0</v>
      </c>
      <c r="T876" s="38">
        <v>0</v>
      </c>
    </row>
    <row r="877" spans="1:20" x14ac:dyDescent="0.25">
      <c r="A877" s="17" t="s">
        <v>266</v>
      </c>
      <c r="B877" s="8" t="s">
        <v>53</v>
      </c>
      <c r="C877" s="8" t="s">
        <v>66</v>
      </c>
      <c r="E877" s="8" t="str">
        <f t="shared" si="464"/>
        <v>CoFi-display.cofi</v>
      </c>
      <c r="F877" s="21">
        <f t="shared" ref="F877:G877" si="486">F679</f>
        <v>142798.33267277651</v>
      </c>
      <c r="G877" s="19">
        <f t="shared" si="486"/>
        <v>10.234322236037224</v>
      </c>
      <c r="H877" s="18">
        <f t="shared" si="469"/>
        <v>1.1961699224569151E-2</v>
      </c>
      <c r="I877" s="6">
        <f t="shared" si="469"/>
        <v>3.05</v>
      </c>
      <c r="J877" s="6">
        <f t="shared" si="470"/>
        <v>3019370.7671127152</v>
      </c>
      <c r="K877" s="18">
        <f t="shared" si="471"/>
        <v>0.15</v>
      </c>
      <c r="L877" s="35">
        <f>Data!BN19</f>
        <v>2.4071858965968689E-2</v>
      </c>
      <c r="Q877" s="21">
        <v>0</v>
      </c>
      <c r="R877" s="21">
        <v>0</v>
      </c>
      <c r="S877" s="21">
        <v>0</v>
      </c>
      <c r="T877" s="38">
        <v>0</v>
      </c>
    </row>
    <row r="878" spans="1:20" x14ac:dyDescent="0.25">
      <c r="A878" s="17" t="s">
        <v>267</v>
      </c>
      <c r="B878" s="8" t="s">
        <v>53</v>
      </c>
      <c r="C878" s="8" t="s">
        <v>66</v>
      </c>
      <c r="E878" s="8" t="str">
        <f t="shared" si="464"/>
        <v>CoFi-display.cofi</v>
      </c>
      <c r="F878" s="21">
        <f t="shared" ref="F878:G878" si="487">F680</f>
        <v>144198.29399369101</v>
      </c>
      <c r="G878" s="19">
        <f t="shared" si="487"/>
        <v>10.244972678420806</v>
      </c>
      <c r="H878" s="18">
        <f t="shared" si="469"/>
        <v>1.1961699224569151E-2</v>
      </c>
      <c r="I878" s="6">
        <f t="shared" si="469"/>
        <v>3.05</v>
      </c>
      <c r="J878" s="6">
        <f t="shared" si="470"/>
        <v>3019370.7671127152</v>
      </c>
      <c r="K878" s="18">
        <f t="shared" si="471"/>
        <v>0.15</v>
      </c>
      <c r="L878" s="35">
        <f>Data!BN20</f>
        <v>2.4856810888772018E-2</v>
      </c>
      <c r="Q878" s="21">
        <v>0</v>
      </c>
      <c r="R878" s="21">
        <v>0</v>
      </c>
      <c r="S878" s="21">
        <v>0</v>
      </c>
      <c r="T878" s="38">
        <v>0</v>
      </c>
    </row>
    <row r="879" spans="1:20" x14ac:dyDescent="0.25">
      <c r="A879" s="17" t="s">
        <v>268</v>
      </c>
      <c r="B879" s="8" t="s">
        <v>53</v>
      </c>
      <c r="C879" s="8" t="s">
        <v>66</v>
      </c>
      <c r="E879" s="8" t="str">
        <f t="shared" si="464"/>
        <v>CoFi-display.cofi</v>
      </c>
      <c r="F879" s="21">
        <f t="shared" ref="F879:G879" si="488">F681</f>
        <v>98429.665186519007</v>
      </c>
      <c r="G879" s="19">
        <f t="shared" si="488"/>
        <v>11.814132511432707</v>
      </c>
      <c r="H879" s="18">
        <f t="shared" si="469"/>
        <v>1.1961699224569151E-2</v>
      </c>
      <c r="I879" s="6">
        <f t="shared" si="469"/>
        <v>3.05</v>
      </c>
      <c r="J879" s="6">
        <f t="shared" si="470"/>
        <v>3019370.7671127152</v>
      </c>
      <c r="K879" s="18">
        <f t="shared" si="471"/>
        <v>0.15</v>
      </c>
      <c r="L879" s="35">
        <f>Data!BN21</f>
        <v>2.4856810888772018E-2</v>
      </c>
      <c r="Q879" s="21">
        <v>0</v>
      </c>
      <c r="R879" s="21">
        <v>0</v>
      </c>
      <c r="S879" s="21">
        <v>0</v>
      </c>
      <c r="T879" s="38">
        <v>0</v>
      </c>
    </row>
    <row r="880" spans="1:20" x14ac:dyDescent="0.25">
      <c r="A880" s="17" t="s">
        <v>269</v>
      </c>
      <c r="B880" s="8" t="s">
        <v>53</v>
      </c>
      <c r="C880" s="8" t="s">
        <v>66</v>
      </c>
      <c r="E880" s="8" t="str">
        <f t="shared" si="464"/>
        <v>CoFi-display.cofi</v>
      </c>
      <c r="F880" s="21">
        <f t="shared" ref="F880:G880" si="489">F682</f>
        <v>163384.76716181752</v>
      </c>
      <c r="G880" s="19">
        <f t="shared" si="489"/>
        <v>10.267597507715461</v>
      </c>
      <c r="H880" s="18">
        <f t="shared" si="469"/>
        <v>1.1961699224569151E-2</v>
      </c>
      <c r="I880" s="6">
        <f t="shared" si="469"/>
        <v>3.05</v>
      </c>
      <c r="J880" s="6">
        <f t="shared" si="470"/>
        <v>3019370.7671127152</v>
      </c>
      <c r="K880" s="18">
        <f t="shared" si="471"/>
        <v>0.15</v>
      </c>
      <c r="L880" s="35">
        <f>Data!BN22</f>
        <v>2.4856810888772018E-2</v>
      </c>
      <c r="Q880" s="21">
        <v>0</v>
      </c>
      <c r="R880" s="21">
        <v>0</v>
      </c>
      <c r="S880" s="21">
        <v>0</v>
      </c>
      <c r="T880" s="38">
        <v>0</v>
      </c>
    </row>
    <row r="881" spans="1:20" x14ac:dyDescent="0.25">
      <c r="A881" s="17" t="s">
        <v>270</v>
      </c>
      <c r="B881" s="8" t="s">
        <v>53</v>
      </c>
      <c r="C881" s="8" t="s">
        <v>66</v>
      </c>
      <c r="E881" s="8" t="str">
        <f t="shared" si="464"/>
        <v>CoFi-display.cofi</v>
      </c>
      <c r="F881" s="21">
        <f t="shared" ref="F881:G881" si="490">F683</f>
        <v>148983.40879257949</v>
      </c>
      <c r="G881" s="19">
        <f t="shared" si="490"/>
        <v>10.106619196002974</v>
      </c>
      <c r="H881" s="18">
        <f t="shared" si="469"/>
        <v>1.1961699224569151E-2</v>
      </c>
      <c r="I881" s="6">
        <f t="shared" si="469"/>
        <v>3.05</v>
      </c>
      <c r="J881" s="6">
        <f t="shared" si="470"/>
        <v>3019370.7671127152</v>
      </c>
      <c r="K881" s="18">
        <f t="shared" si="471"/>
        <v>0.15</v>
      </c>
      <c r="L881" s="35">
        <f>Data!BN23</f>
        <v>2.4856810888772018E-2</v>
      </c>
      <c r="Q881" s="21">
        <v>0</v>
      </c>
      <c r="R881" s="21">
        <v>0</v>
      </c>
      <c r="S881" s="21">
        <v>0</v>
      </c>
      <c r="T881" s="38">
        <v>0</v>
      </c>
    </row>
    <row r="882" spans="1:20" x14ac:dyDescent="0.25">
      <c r="A882" s="17" t="s">
        <v>249</v>
      </c>
      <c r="B882" s="8" t="s">
        <v>53</v>
      </c>
      <c r="C882" s="8" t="s">
        <v>66</v>
      </c>
      <c r="E882" s="8" t="str">
        <f t="shared" si="464"/>
        <v>CoFi-display.cofi</v>
      </c>
      <c r="F882" s="21">
        <f t="shared" ref="F882:G882" si="491">F684</f>
        <v>151654.691624923</v>
      </c>
      <c r="G882" s="19">
        <f t="shared" si="491"/>
        <v>10.263206967410436</v>
      </c>
      <c r="H882" s="18">
        <f t="shared" si="469"/>
        <v>1.1961699224569151E-2</v>
      </c>
      <c r="I882" s="6">
        <f t="shared" si="469"/>
        <v>3.05</v>
      </c>
      <c r="J882" s="6">
        <f t="shared" si="470"/>
        <v>3019370.7671127152</v>
      </c>
      <c r="K882" s="18">
        <f t="shared" si="471"/>
        <v>0.15</v>
      </c>
      <c r="L882" s="35">
        <f>Data!BN24</f>
        <v>2.4856810888772018E-2</v>
      </c>
      <c r="Q882" s="21">
        <v>0</v>
      </c>
      <c r="R882" s="21">
        <v>0</v>
      </c>
      <c r="S882" s="21">
        <v>0</v>
      </c>
      <c r="T882" s="38">
        <v>0</v>
      </c>
    </row>
    <row r="883" spans="1:20" x14ac:dyDescent="0.25">
      <c r="A883" s="17" t="s">
        <v>250</v>
      </c>
      <c r="B883" s="8" t="s">
        <v>53</v>
      </c>
      <c r="C883" s="8" t="s">
        <v>66</v>
      </c>
      <c r="E883" s="8" t="str">
        <f t="shared" si="464"/>
        <v>CoFi-display.cofi</v>
      </c>
      <c r="F883" s="21">
        <f t="shared" ref="F883:G883" si="492">F685</f>
        <v>129850.99598897449</v>
      </c>
      <c r="G883" s="19">
        <f t="shared" si="492"/>
        <v>10.749217003596499</v>
      </c>
      <c r="H883" s="18">
        <f t="shared" si="469"/>
        <v>1.1961699224569151E-2</v>
      </c>
      <c r="I883" s="6">
        <f t="shared" si="469"/>
        <v>3.05</v>
      </c>
      <c r="J883" s="6">
        <f t="shared" si="470"/>
        <v>3019370.7671127152</v>
      </c>
      <c r="K883" s="18">
        <f t="shared" si="471"/>
        <v>0.15</v>
      </c>
      <c r="L883" s="35">
        <f>Data!BN25</f>
        <v>2.4856810888772018E-2</v>
      </c>
      <c r="Q883" s="21">
        <v>0</v>
      </c>
      <c r="R883" s="21">
        <v>0</v>
      </c>
      <c r="S883" s="21">
        <v>0</v>
      </c>
      <c r="T883" s="38">
        <v>0</v>
      </c>
    </row>
    <row r="884" spans="1:20" x14ac:dyDescent="0.25">
      <c r="A884" s="17" t="s">
        <v>251</v>
      </c>
      <c r="B884" s="8" t="s">
        <v>53</v>
      </c>
      <c r="C884" s="8" t="s">
        <v>66</v>
      </c>
      <c r="E884" s="8" t="str">
        <f t="shared" si="464"/>
        <v>CoFi-display.cofi</v>
      </c>
      <c r="F884" s="21">
        <f t="shared" ref="F884:G884" si="493">F686</f>
        <v>134978.302756513</v>
      </c>
      <c r="G884" s="19">
        <f t="shared" si="493"/>
        <v>10.756408999327785</v>
      </c>
      <c r="H884" s="18">
        <f t="shared" si="469"/>
        <v>1.1961699224569151E-2</v>
      </c>
      <c r="I884" s="6">
        <f t="shared" si="469"/>
        <v>3.05</v>
      </c>
      <c r="J884" s="6">
        <f t="shared" si="470"/>
        <v>3019370.7671127152</v>
      </c>
      <c r="K884" s="18">
        <f t="shared" si="471"/>
        <v>0.15</v>
      </c>
      <c r="L884" s="35">
        <f>Data!BN26</f>
        <v>2.4856810888772018E-2</v>
      </c>
      <c r="Q884" s="21">
        <v>0</v>
      </c>
      <c r="R884" s="21">
        <v>0</v>
      </c>
      <c r="S884" s="21">
        <v>0</v>
      </c>
      <c r="T884" s="38">
        <v>0</v>
      </c>
    </row>
    <row r="885" spans="1:20" x14ac:dyDescent="0.25">
      <c r="A885" s="17" t="s">
        <v>252</v>
      </c>
      <c r="B885" s="8" t="s">
        <v>53</v>
      </c>
      <c r="C885" s="8" t="s">
        <v>66</v>
      </c>
      <c r="E885" s="8" t="str">
        <f t="shared" si="464"/>
        <v>CoFi-display.cofi</v>
      </c>
      <c r="F885" s="21">
        <f t="shared" ref="F885:G885" si="494">F687</f>
        <v>134530.63966644951</v>
      </c>
      <c r="G885" s="19">
        <f t="shared" si="494"/>
        <v>10.667047927027582</v>
      </c>
      <c r="H885" s="18">
        <f t="shared" si="469"/>
        <v>1.1961699224569151E-2</v>
      </c>
      <c r="I885" s="6">
        <f t="shared" si="469"/>
        <v>3.05</v>
      </c>
      <c r="J885" s="6">
        <f t="shared" si="470"/>
        <v>3019370.7671127152</v>
      </c>
      <c r="K885" s="18">
        <f t="shared" si="471"/>
        <v>0.15</v>
      </c>
      <c r="L885" s="35">
        <f>Data!BN27</f>
        <v>2.4856810888772018E-2</v>
      </c>
      <c r="Q885" s="21">
        <v>0</v>
      </c>
      <c r="R885" s="21">
        <v>0</v>
      </c>
      <c r="S885" s="21">
        <v>0</v>
      </c>
      <c r="T885" s="38">
        <v>0</v>
      </c>
    </row>
    <row r="886" spans="1:20" x14ac:dyDescent="0.25">
      <c r="A886" s="17" t="s">
        <v>253</v>
      </c>
      <c r="B886" s="8" t="s">
        <v>53</v>
      </c>
      <c r="C886" s="8" t="s">
        <v>66</v>
      </c>
      <c r="E886" s="8" t="str">
        <f t="shared" si="464"/>
        <v>CoFi-display.cofi</v>
      </c>
      <c r="F886" s="21">
        <f t="shared" ref="F886:G886" si="495">F688</f>
        <v>163793.993132748</v>
      </c>
      <c r="G886" s="19">
        <f t="shared" si="495"/>
        <v>10.450556475461539</v>
      </c>
      <c r="H886" s="18">
        <f t="shared" si="469"/>
        <v>1.1961699224569151E-2</v>
      </c>
      <c r="I886" s="6">
        <f t="shared" si="469"/>
        <v>3.05</v>
      </c>
      <c r="J886" s="6">
        <f t="shared" si="470"/>
        <v>3019370.7671127152</v>
      </c>
      <c r="K886" s="18">
        <f t="shared" si="471"/>
        <v>0.15</v>
      </c>
      <c r="L886" s="35">
        <f>Data!BN28</f>
        <v>2.4856810888772018E-2</v>
      </c>
      <c r="Q886" s="21">
        <v>0</v>
      </c>
      <c r="R886" s="21">
        <v>0</v>
      </c>
      <c r="S886" s="21">
        <v>0</v>
      </c>
      <c r="T886" s="38">
        <v>0</v>
      </c>
    </row>
    <row r="887" spans="1:20" x14ac:dyDescent="0.25">
      <c r="A887" s="17" t="s">
        <v>254</v>
      </c>
      <c r="B887" s="8" t="s">
        <v>53</v>
      </c>
      <c r="C887" s="8" t="s">
        <v>66</v>
      </c>
      <c r="E887" s="8" t="str">
        <f t="shared" si="464"/>
        <v>CoFi-display.cofi</v>
      </c>
      <c r="F887" s="21">
        <f t="shared" ref="F887:G887" si="496">F689</f>
        <v>118736.888545109</v>
      </c>
      <c r="G887" s="19">
        <f t="shared" si="496"/>
        <v>10.666379327200589</v>
      </c>
      <c r="H887" s="18">
        <f t="shared" si="469"/>
        <v>1.1961699224569151E-2</v>
      </c>
      <c r="I887" s="6">
        <f t="shared" si="469"/>
        <v>3.05</v>
      </c>
      <c r="J887" s="6">
        <f t="shared" si="470"/>
        <v>3019370.7671127152</v>
      </c>
      <c r="K887" s="18">
        <f t="shared" si="471"/>
        <v>0.15</v>
      </c>
      <c r="L887" s="35">
        <f>Data!BN29</f>
        <v>2.5641762811575344E-2</v>
      </c>
      <c r="Q887" s="21">
        <v>0</v>
      </c>
      <c r="R887" s="21">
        <v>0</v>
      </c>
      <c r="S887" s="21">
        <v>0</v>
      </c>
      <c r="T887" s="38">
        <v>0</v>
      </c>
    </row>
    <row r="888" spans="1:20" x14ac:dyDescent="0.25">
      <c r="A888" s="17" t="s">
        <v>255</v>
      </c>
      <c r="B888" s="8" t="s">
        <v>53</v>
      </c>
      <c r="C888" s="8" t="s">
        <v>66</v>
      </c>
      <c r="E888" s="8" t="str">
        <f t="shared" si="464"/>
        <v>CoFi-display.cofi</v>
      </c>
      <c r="F888" s="21">
        <f t="shared" ref="F888:G888" si="497">F690</f>
        <v>177768.66401188599</v>
      </c>
      <c r="G888" s="19">
        <f t="shared" si="497"/>
        <v>9.5368396438620078</v>
      </c>
      <c r="H888" s="18">
        <f t="shared" si="469"/>
        <v>1.1961699224569151E-2</v>
      </c>
      <c r="I888" s="6">
        <f t="shared" si="469"/>
        <v>3.05</v>
      </c>
      <c r="J888" s="6">
        <f t="shared" si="470"/>
        <v>3019370.7671127152</v>
      </c>
      <c r="K888" s="18">
        <f t="shared" si="471"/>
        <v>0.15</v>
      </c>
      <c r="L888" s="35">
        <f>Data!BN30</f>
        <v>2.5641762811575344E-2</v>
      </c>
      <c r="Q888" s="21">
        <v>0</v>
      </c>
      <c r="R888" s="21">
        <v>0</v>
      </c>
      <c r="S888" s="21">
        <v>0</v>
      </c>
      <c r="T888" s="38">
        <v>0</v>
      </c>
    </row>
    <row r="889" spans="1:20" x14ac:dyDescent="0.25">
      <c r="A889" s="17" t="s">
        <v>256</v>
      </c>
      <c r="B889" s="8" t="s">
        <v>53</v>
      </c>
      <c r="C889" s="8" t="s">
        <v>66</v>
      </c>
      <c r="E889" s="8" t="str">
        <f t="shared" si="464"/>
        <v>CoFi-display.cofi</v>
      </c>
      <c r="F889" s="21">
        <f t="shared" ref="F889:G889" si="498">F691</f>
        <v>155905.00634210001</v>
      </c>
      <c r="G889" s="19">
        <f t="shared" si="498"/>
        <v>9.9784577197080004</v>
      </c>
      <c r="H889" s="18">
        <f t="shared" si="469"/>
        <v>1.1961699224569151E-2</v>
      </c>
      <c r="I889" s="6">
        <f t="shared" si="469"/>
        <v>3.05</v>
      </c>
      <c r="J889" s="6">
        <f t="shared" si="470"/>
        <v>3019370.7671127152</v>
      </c>
      <c r="K889" s="18">
        <f t="shared" si="471"/>
        <v>0.15</v>
      </c>
      <c r="L889" s="35">
        <f>Data!BN31</f>
        <v>2.5641762811575344E-2</v>
      </c>
      <c r="Q889" s="21">
        <v>0</v>
      </c>
      <c r="R889" s="21">
        <v>0</v>
      </c>
      <c r="S889" s="21">
        <v>0</v>
      </c>
      <c r="T889" s="38">
        <v>0</v>
      </c>
    </row>
    <row r="890" spans="1:20" x14ac:dyDescent="0.25">
      <c r="A890" s="17" t="s">
        <v>257</v>
      </c>
      <c r="B890" s="8" t="s">
        <v>53</v>
      </c>
      <c r="C890" s="8" t="s">
        <v>66</v>
      </c>
      <c r="E890" s="8" t="str">
        <f t="shared" si="464"/>
        <v>CoFi-display.cofi</v>
      </c>
      <c r="F890" s="21">
        <f t="shared" ref="F890:G890" si="499">F692</f>
        <v>97265.618974818106</v>
      </c>
      <c r="G890" s="19">
        <f t="shared" si="499"/>
        <v>11.89482405682261</v>
      </c>
      <c r="H890" s="18">
        <f t="shared" si="469"/>
        <v>1.1961699224569151E-2</v>
      </c>
      <c r="I890" s="6">
        <f t="shared" si="469"/>
        <v>3.05</v>
      </c>
      <c r="J890" s="6">
        <f t="shared" si="470"/>
        <v>3019370.7671127152</v>
      </c>
      <c r="K890" s="18">
        <f t="shared" si="471"/>
        <v>0.15</v>
      </c>
      <c r="L890" s="35">
        <f>Data!BN32</f>
        <v>2.5641762811575344E-2</v>
      </c>
      <c r="Q890" s="21">
        <v>0</v>
      </c>
      <c r="R890" s="21">
        <v>0</v>
      </c>
      <c r="S890" s="21">
        <v>0</v>
      </c>
      <c r="T890" s="38">
        <v>0</v>
      </c>
    </row>
    <row r="891" spans="1:20" x14ac:dyDescent="0.25">
      <c r="A891" s="17" t="s">
        <v>258</v>
      </c>
      <c r="B891" s="8" t="s">
        <v>53</v>
      </c>
      <c r="C891" s="8" t="s">
        <v>66</v>
      </c>
      <c r="E891" s="8" t="str">
        <f t="shared" si="464"/>
        <v>CoFi-display.cofi</v>
      </c>
      <c r="F891" s="21">
        <f t="shared" ref="F891:G891" si="500">F693</f>
        <v>97415.805385531698</v>
      </c>
      <c r="G891" s="19">
        <f t="shared" si="500"/>
        <v>11.56950821742382</v>
      </c>
      <c r="H891" s="18">
        <f t="shared" si="469"/>
        <v>1.1961699224569151E-2</v>
      </c>
      <c r="I891" s="6">
        <f t="shared" si="469"/>
        <v>3.05</v>
      </c>
      <c r="J891" s="6">
        <f t="shared" si="470"/>
        <v>3019370.7671127152</v>
      </c>
      <c r="K891" s="18">
        <f t="shared" si="471"/>
        <v>0.15</v>
      </c>
      <c r="L891" s="35">
        <f>Data!BN33</f>
        <v>2.4071858965968689E-2</v>
      </c>
      <c r="Q891" s="21">
        <v>0</v>
      </c>
      <c r="R891" s="21">
        <v>0</v>
      </c>
      <c r="S891" s="21">
        <v>0</v>
      </c>
      <c r="T891" s="38">
        <v>0</v>
      </c>
    </row>
    <row r="892" spans="1:20" x14ac:dyDescent="0.25">
      <c r="A892" s="17" t="s">
        <v>259</v>
      </c>
      <c r="B892" s="8" t="s">
        <v>53</v>
      </c>
      <c r="C892" s="8" t="s">
        <v>66</v>
      </c>
      <c r="E892" s="8" t="str">
        <f t="shared" si="464"/>
        <v>CoFi-display.cofi</v>
      </c>
      <c r="F892" s="21">
        <f t="shared" ref="F892:G892" si="501">F694</f>
        <v>152166.78614067001</v>
      </c>
      <c r="G892" s="19">
        <f t="shared" si="501"/>
        <v>9.8060204788667331</v>
      </c>
      <c r="H892" s="18">
        <f t="shared" si="469"/>
        <v>1.1961699224569151E-2</v>
      </c>
      <c r="I892" s="6">
        <f t="shared" si="469"/>
        <v>3.05</v>
      </c>
      <c r="J892" s="6">
        <f t="shared" si="470"/>
        <v>3019370.7671127152</v>
      </c>
      <c r="K892" s="18">
        <f t="shared" si="471"/>
        <v>0.15</v>
      </c>
      <c r="L892" s="35">
        <f>Data!BN34</f>
        <v>2.4071858965968689E-2</v>
      </c>
      <c r="Q892" s="21">
        <v>0</v>
      </c>
      <c r="R892" s="21">
        <v>0</v>
      </c>
      <c r="S892" s="21">
        <v>0</v>
      </c>
      <c r="T892" s="38">
        <v>0</v>
      </c>
    </row>
    <row r="893" spans="1:20" x14ac:dyDescent="0.25">
      <c r="A893" s="17" t="s">
        <v>260</v>
      </c>
      <c r="B893" s="8" t="s">
        <v>53</v>
      </c>
      <c r="C893" s="8" t="s">
        <v>66</v>
      </c>
      <c r="E893" s="8" t="str">
        <f t="shared" si="464"/>
        <v>CoFi-display.cofi</v>
      </c>
      <c r="F893" s="21">
        <f t="shared" ref="F893:G893" si="502">F695</f>
        <v>145113.38760294701</v>
      </c>
      <c r="G893" s="19">
        <f t="shared" si="502"/>
        <v>10.081319949993899</v>
      </c>
      <c r="H893" s="18">
        <f t="shared" si="469"/>
        <v>1.1961699224569151E-2</v>
      </c>
      <c r="I893" s="6">
        <f t="shared" si="469"/>
        <v>3.05</v>
      </c>
      <c r="J893" s="6">
        <f t="shared" si="470"/>
        <v>3019370.7671127152</v>
      </c>
      <c r="K893" s="18">
        <f t="shared" si="471"/>
        <v>0.15</v>
      </c>
      <c r="L893" s="35">
        <f>Data!BN35</f>
        <v>2.4071858965968689E-2</v>
      </c>
      <c r="Q893" s="21">
        <v>0</v>
      </c>
      <c r="R893" s="21">
        <v>0</v>
      </c>
      <c r="S893" s="21">
        <v>0</v>
      </c>
      <c r="T893" s="38">
        <v>0</v>
      </c>
    </row>
    <row r="894" spans="1:20" x14ac:dyDescent="0.25">
      <c r="A894" s="17" t="s">
        <v>261</v>
      </c>
      <c r="B894" s="8" t="s">
        <v>53</v>
      </c>
      <c r="C894" s="8" t="s">
        <v>66</v>
      </c>
      <c r="E894" s="8" t="str">
        <f t="shared" si="464"/>
        <v>CoFi-display.cofi</v>
      </c>
      <c r="F894" s="21">
        <f t="shared" ref="F894:G894" si="503">F696</f>
        <v>142547.349343315</v>
      </c>
      <c r="G894" s="19">
        <f t="shared" si="503"/>
        <v>10.00387305712248</v>
      </c>
      <c r="H894" s="18">
        <f t="shared" si="469"/>
        <v>1.1961699224569151E-2</v>
      </c>
      <c r="I894" s="6">
        <f t="shared" si="469"/>
        <v>3.05</v>
      </c>
      <c r="J894" s="6">
        <f t="shared" si="470"/>
        <v>3019370.7671127152</v>
      </c>
      <c r="K894" s="18">
        <f t="shared" si="471"/>
        <v>0.15</v>
      </c>
      <c r="L894" s="35">
        <f>Data!BN36</f>
        <v>2.4071858965968689E-2</v>
      </c>
      <c r="Q894" s="21">
        <v>0</v>
      </c>
      <c r="R894" s="21">
        <v>0</v>
      </c>
      <c r="S894" s="21">
        <v>0</v>
      </c>
      <c r="T894" s="38">
        <v>0</v>
      </c>
    </row>
    <row r="895" spans="1:20" x14ac:dyDescent="0.25">
      <c r="A895" s="17" t="s">
        <v>278</v>
      </c>
      <c r="B895" s="8" t="s">
        <v>53</v>
      </c>
      <c r="C895" s="8" t="s">
        <v>66</v>
      </c>
      <c r="E895" s="8" t="str">
        <f t="shared" si="464"/>
        <v>CoFi-display.cofi</v>
      </c>
      <c r="F895" s="21">
        <f t="shared" ref="F895:G895" si="504">F697</f>
        <v>89849.0514662145</v>
      </c>
      <c r="G895" s="19">
        <f t="shared" si="504"/>
        <v>11.47574594837338</v>
      </c>
      <c r="H895" s="18">
        <f t="shared" si="469"/>
        <v>1.1961699224569151E-2</v>
      </c>
      <c r="I895" s="6">
        <f t="shared" si="469"/>
        <v>3.05</v>
      </c>
      <c r="J895" s="6">
        <f t="shared" si="470"/>
        <v>3019370.7671127152</v>
      </c>
      <c r="K895" s="18">
        <f t="shared" si="471"/>
        <v>0.15</v>
      </c>
      <c r="L895" s="35">
        <f>Data!BN37</f>
        <v>2.4856810888772018E-2</v>
      </c>
      <c r="Q895" s="21">
        <v>0</v>
      </c>
      <c r="R895" s="21">
        <v>0</v>
      </c>
      <c r="S895" s="21">
        <v>0</v>
      </c>
      <c r="T895" s="38">
        <v>0</v>
      </c>
    </row>
    <row r="896" spans="1:20" x14ac:dyDescent="0.25">
      <c r="A896" s="17" t="s">
        <v>279</v>
      </c>
      <c r="B896" s="8" t="s">
        <v>53</v>
      </c>
      <c r="C896" s="8" t="s">
        <v>66</v>
      </c>
      <c r="E896" s="8" t="str">
        <f t="shared" si="464"/>
        <v>CoFi-display.cofi</v>
      </c>
      <c r="F896" s="21">
        <f t="shared" ref="F896:G896" si="505">F698</f>
        <v>102630.58612210301</v>
      </c>
      <c r="G896" s="19">
        <f t="shared" si="505"/>
        <v>10.756762154759192</v>
      </c>
      <c r="H896" s="18">
        <f t="shared" si="469"/>
        <v>1.1961699224569151E-2</v>
      </c>
      <c r="I896" s="6">
        <f t="shared" si="469"/>
        <v>3.05</v>
      </c>
      <c r="J896" s="6">
        <f t="shared" si="470"/>
        <v>3019370.7671127152</v>
      </c>
      <c r="K896" s="18">
        <f t="shared" si="471"/>
        <v>0.15</v>
      </c>
      <c r="L896" s="35">
        <f>Data!BN38</f>
        <v>2.4856810888772018E-2</v>
      </c>
      <c r="Q896" s="21">
        <v>0</v>
      </c>
      <c r="R896" s="21">
        <v>0</v>
      </c>
      <c r="S896" s="21">
        <v>0</v>
      </c>
      <c r="T896" s="38">
        <v>0</v>
      </c>
    </row>
    <row r="897" spans="1:20" x14ac:dyDescent="0.25">
      <c r="A897" s="17" t="s">
        <v>280</v>
      </c>
      <c r="B897" s="8" t="s">
        <v>53</v>
      </c>
      <c r="C897" s="8" t="s">
        <v>66</v>
      </c>
      <c r="E897" s="8" t="str">
        <f t="shared" si="464"/>
        <v>CoFi-display.cofi</v>
      </c>
      <c r="F897" s="21">
        <f t="shared" ref="F897:G897" si="506">F699</f>
        <v>100258.467636616</v>
      </c>
      <c r="G897" s="19">
        <f t="shared" si="506"/>
        <v>10.65669779621145</v>
      </c>
      <c r="H897" s="18">
        <f t="shared" si="469"/>
        <v>1.1961699224569151E-2</v>
      </c>
      <c r="I897" s="6">
        <f t="shared" si="469"/>
        <v>3.05</v>
      </c>
      <c r="J897" s="6">
        <f t="shared" si="470"/>
        <v>3019370.7671127152</v>
      </c>
      <c r="K897" s="18">
        <f t="shared" si="471"/>
        <v>0.15</v>
      </c>
      <c r="L897" s="35">
        <f>Data!BN39</f>
        <v>2.4856810888772018E-2</v>
      </c>
      <c r="Q897" s="21">
        <v>0</v>
      </c>
      <c r="R897" s="21">
        <v>0</v>
      </c>
      <c r="S897" s="21">
        <v>0</v>
      </c>
      <c r="T897" s="38">
        <v>0</v>
      </c>
    </row>
    <row r="898" spans="1:20" x14ac:dyDescent="0.25">
      <c r="A898" s="17" t="s">
        <v>281</v>
      </c>
      <c r="B898" s="8" t="s">
        <v>53</v>
      </c>
      <c r="C898" s="8" t="s">
        <v>66</v>
      </c>
      <c r="E898" s="8" t="str">
        <f t="shared" si="464"/>
        <v>CoFi-display.cofi</v>
      </c>
      <c r="F898" s="21">
        <f t="shared" ref="F898:G898" si="507">F700</f>
        <v>136054.96228445024</v>
      </c>
      <c r="G898" s="19">
        <f t="shared" si="507"/>
        <v>9.6760323677399889</v>
      </c>
      <c r="H898" s="18">
        <f t="shared" si="469"/>
        <v>1.1961699224569151E-2</v>
      </c>
      <c r="I898" s="6">
        <f t="shared" si="469"/>
        <v>3.05</v>
      </c>
      <c r="J898" s="6">
        <f t="shared" si="470"/>
        <v>3019370.7671127152</v>
      </c>
      <c r="K898" s="18">
        <f t="shared" si="471"/>
        <v>0.15</v>
      </c>
      <c r="L898" s="35">
        <f>Data!BN40</f>
        <v>2.4856810888772018E-2</v>
      </c>
      <c r="Q898" s="21">
        <v>0</v>
      </c>
      <c r="R898" s="21">
        <v>0</v>
      </c>
      <c r="S898" s="21">
        <v>0</v>
      </c>
      <c r="T898" s="38">
        <v>0</v>
      </c>
    </row>
    <row r="899" spans="1:20" x14ac:dyDescent="0.25">
      <c r="A899" s="17" t="s">
        <v>282</v>
      </c>
      <c r="B899" s="8" t="s">
        <v>53</v>
      </c>
      <c r="C899" s="8" t="s">
        <v>66</v>
      </c>
      <c r="E899" s="8" t="str">
        <f t="shared" si="464"/>
        <v>CoFi-display.cofi</v>
      </c>
      <c r="F899" s="21">
        <f t="shared" ref="F899:G899" si="508">F701</f>
        <v>120012.959289386</v>
      </c>
      <c r="G899" s="19">
        <f t="shared" si="508"/>
        <v>10.333963539505701</v>
      </c>
      <c r="H899" s="18">
        <f t="shared" si="469"/>
        <v>1.1961699224569151E-2</v>
      </c>
      <c r="I899" s="6">
        <f t="shared" si="469"/>
        <v>3.05</v>
      </c>
      <c r="J899" s="6">
        <f t="shared" si="470"/>
        <v>3019370.7671127152</v>
      </c>
      <c r="K899" s="18">
        <f t="shared" si="471"/>
        <v>0.15</v>
      </c>
      <c r="L899" s="35">
        <f>Data!BN41</f>
        <v>2.4856810888772018E-2</v>
      </c>
      <c r="Q899" s="21">
        <v>0</v>
      </c>
      <c r="R899" s="21">
        <v>0</v>
      </c>
      <c r="S899" s="21">
        <v>0</v>
      </c>
      <c r="T899" s="38">
        <v>0</v>
      </c>
    </row>
    <row r="900" spans="1:20" x14ac:dyDescent="0.25">
      <c r="A900" s="17" t="s">
        <v>283</v>
      </c>
      <c r="B900" s="8" t="s">
        <v>53</v>
      </c>
      <c r="C900" s="8" t="s">
        <v>66</v>
      </c>
      <c r="E900" s="8" t="str">
        <f t="shared" si="464"/>
        <v>CoFi-display.cofi</v>
      </c>
      <c r="F900" s="21">
        <f t="shared" ref="F900:G900" si="509">F702</f>
        <v>116866.54268758249</v>
      </c>
      <c r="G900" s="19">
        <f t="shared" si="509"/>
        <v>10.405048437786814</v>
      </c>
      <c r="H900" s="18">
        <f t="shared" si="469"/>
        <v>1.1961699224569151E-2</v>
      </c>
      <c r="I900" s="6">
        <f t="shared" si="469"/>
        <v>3.05</v>
      </c>
      <c r="J900" s="6">
        <f t="shared" si="470"/>
        <v>3019370.7671127152</v>
      </c>
      <c r="K900" s="18">
        <f t="shared" si="471"/>
        <v>0.15</v>
      </c>
      <c r="L900" s="35">
        <f>Data!BN42</f>
        <v>2.3286907043165363E-2</v>
      </c>
      <c r="Q900" s="21">
        <v>0</v>
      </c>
      <c r="R900" s="21">
        <v>0</v>
      </c>
      <c r="S900" s="21">
        <v>0</v>
      </c>
      <c r="T900" s="38">
        <v>0</v>
      </c>
    </row>
    <row r="901" spans="1:20" x14ac:dyDescent="0.25">
      <c r="A901" s="17" t="s">
        <v>284</v>
      </c>
      <c r="B901" s="8" t="s">
        <v>53</v>
      </c>
      <c r="C901" s="8" t="s">
        <v>66</v>
      </c>
      <c r="E901" s="8" t="str">
        <f t="shared" si="464"/>
        <v>CoFi-display.cofi</v>
      </c>
      <c r="F901" s="21">
        <f t="shared" ref="F901:G901" si="510">F703</f>
        <v>108937.3696959301</v>
      </c>
      <c r="G901" s="19">
        <f t="shared" si="510"/>
        <v>10.611727060115518</v>
      </c>
      <c r="H901" s="18">
        <f t="shared" si="469"/>
        <v>1.1961699224569151E-2</v>
      </c>
      <c r="I901" s="6">
        <f t="shared" si="469"/>
        <v>3.05</v>
      </c>
      <c r="J901" s="6">
        <f t="shared" si="470"/>
        <v>3019370.7671127152</v>
      </c>
      <c r="K901" s="18">
        <f t="shared" si="471"/>
        <v>0.15</v>
      </c>
      <c r="L901" s="35">
        <f>Data!BN43</f>
        <v>2.3286907043165363E-2</v>
      </c>
      <c r="Q901" s="21">
        <v>0</v>
      </c>
      <c r="R901" s="21">
        <v>0</v>
      </c>
      <c r="S901" s="21">
        <v>0</v>
      </c>
      <c r="T901" s="38">
        <v>0</v>
      </c>
    </row>
    <row r="902" spans="1:20" x14ac:dyDescent="0.25">
      <c r="A902" s="17" t="s">
        <v>285</v>
      </c>
      <c r="B902" s="8" t="s">
        <v>53</v>
      </c>
      <c r="C902" s="8" t="s">
        <v>66</v>
      </c>
      <c r="E902" s="8" t="str">
        <f t="shared" si="464"/>
        <v>CoFi-display.cofi</v>
      </c>
      <c r="F902" s="21">
        <f t="shared" ref="F902:G902" si="511">F704</f>
        <v>139745.15273096098</v>
      </c>
      <c r="G902" s="19">
        <f t="shared" si="511"/>
        <v>9.8411995603199642</v>
      </c>
      <c r="H902" s="18">
        <f t="shared" si="469"/>
        <v>1.1961699224569151E-2</v>
      </c>
      <c r="I902" s="6">
        <f t="shared" si="469"/>
        <v>3.05</v>
      </c>
      <c r="J902" s="6">
        <f t="shared" si="470"/>
        <v>3019370.7671127152</v>
      </c>
      <c r="K902" s="18">
        <f t="shared" si="471"/>
        <v>0.15</v>
      </c>
      <c r="L902" s="35">
        <f>Data!BN44</f>
        <v>2.3286907043165363E-2</v>
      </c>
      <c r="Q902" s="21">
        <v>0</v>
      </c>
      <c r="R902" s="21">
        <v>0</v>
      </c>
      <c r="S902" s="21">
        <v>0</v>
      </c>
      <c r="T902" s="38">
        <v>0</v>
      </c>
    </row>
    <row r="903" spans="1:20" x14ac:dyDescent="0.25">
      <c r="A903" s="17" t="s">
        <v>286</v>
      </c>
      <c r="B903" s="8" t="s">
        <v>53</v>
      </c>
      <c r="C903" s="8" t="s">
        <v>66</v>
      </c>
      <c r="E903" s="8" t="str">
        <f t="shared" si="464"/>
        <v>CoFi-display.cofi</v>
      </c>
      <c r="F903" s="21">
        <f t="shared" ref="F903:G903" si="512">F705</f>
        <v>127193.24193917849</v>
      </c>
      <c r="G903" s="19">
        <f t="shared" si="512"/>
        <v>9.9262954008951514</v>
      </c>
      <c r="H903" s="18">
        <f t="shared" si="469"/>
        <v>1.1961699224569151E-2</v>
      </c>
      <c r="I903" s="6">
        <f t="shared" si="469"/>
        <v>3.05</v>
      </c>
      <c r="J903" s="6">
        <f t="shared" si="470"/>
        <v>3019370.7671127152</v>
      </c>
      <c r="K903" s="18">
        <f t="shared" si="471"/>
        <v>0.15</v>
      </c>
      <c r="L903" s="35">
        <f>Data!BN45</f>
        <v>2.3286907043165363E-2</v>
      </c>
      <c r="Q903" s="21">
        <v>0</v>
      </c>
      <c r="R903" s="21">
        <v>0</v>
      </c>
      <c r="S903" s="21">
        <v>0</v>
      </c>
      <c r="T903" s="38">
        <v>0</v>
      </c>
    </row>
    <row r="904" spans="1:20" x14ac:dyDescent="0.25">
      <c r="A904" s="17" t="s">
        <v>287</v>
      </c>
      <c r="B904" s="8" t="s">
        <v>53</v>
      </c>
      <c r="C904" s="8" t="s">
        <v>66</v>
      </c>
      <c r="E904" s="8" t="str">
        <f t="shared" si="464"/>
        <v>CoFi-display.cofi</v>
      </c>
      <c r="F904" s="21">
        <f t="shared" ref="F904:G904" si="513">F706</f>
        <v>98961.417574702558</v>
      </c>
      <c r="G904" s="19">
        <f t="shared" si="513"/>
        <v>10.858416640618575</v>
      </c>
      <c r="H904" s="18">
        <f t="shared" si="469"/>
        <v>1.1961699224569151E-2</v>
      </c>
      <c r="I904" s="6">
        <f t="shared" si="469"/>
        <v>3.05</v>
      </c>
      <c r="J904" s="6">
        <f t="shared" si="470"/>
        <v>3019370.7671127152</v>
      </c>
      <c r="K904" s="18">
        <f t="shared" si="471"/>
        <v>0.15</v>
      </c>
      <c r="L904" s="35">
        <f>Data!BN46</f>
        <v>2.7211666657181995E-2</v>
      </c>
      <c r="Q904" s="21">
        <v>0</v>
      </c>
      <c r="R904" s="21">
        <v>0</v>
      </c>
      <c r="S904" s="21">
        <v>0</v>
      </c>
      <c r="T904" s="38">
        <v>0</v>
      </c>
    </row>
    <row r="905" spans="1:20" x14ac:dyDescent="0.25">
      <c r="A905" s="17" t="s">
        <v>288</v>
      </c>
      <c r="B905" s="8" t="s">
        <v>53</v>
      </c>
      <c r="C905" s="8" t="s">
        <v>66</v>
      </c>
      <c r="E905" s="8" t="str">
        <f t="shared" si="464"/>
        <v>CoFi-display.cofi</v>
      </c>
      <c r="F905" s="21">
        <f t="shared" ref="F905:G905" si="514">F707</f>
        <v>140247.726458766</v>
      </c>
      <c r="G905" s="19">
        <f t="shared" si="514"/>
        <v>9.6134169138285639</v>
      </c>
      <c r="H905" s="18">
        <f t="shared" si="469"/>
        <v>1.1961699224569151E-2</v>
      </c>
      <c r="I905" s="6">
        <f t="shared" si="469"/>
        <v>3.05</v>
      </c>
      <c r="J905" s="6">
        <f t="shared" si="470"/>
        <v>3019370.7671127152</v>
      </c>
      <c r="K905" s="18">
        <f t="shared" si="471"/>
        <v>0.15</v>
      </c>
      <c r="L905" s="35">
        <f>Data!BN47</f>
        <v>2.7211666657181995E-2</v>
      </c>
      <c r="Q905" s="21">
        <v>0</v>
      </c>
      <c r="R905" s="21">
        <v>0</v>
      </c>
      <c r="S905" s="21">
        <v>0</v>
      </c>
      <c r="T905" s="38">
        <v>0</v>
      </c>
    </row>
    <row r="906" spans="1:20" x14ac:dyDescent="0.25">
      <c r="A906" s="17" t="s">
        <v>289</v>
      </c>
      <c r="B906" s="8" t="s">
        <v>53</v>
      </c>
      <c r="C906" s="8" t="s">
        <v>66</v>
      </c>
      <c r="E906" s="8" t="str">
        <f t="shared" si="464"/>
        <v>CoFi-display.cofi</v>
      </c>
      <c r="F906" s="21">
        <f t="shared" ref="F906:G906" si="515">F708</f>
        <v>128882.724156953</v>
      </c>
      <c r="G906" s="19">
        <f t="shared" si="515"/>
        <v>10.018080499707807</v>
      </c>
      <c r="H906" s="18">
        <f t="shared" si="469"/>
        <v>1.1961699224569151E-2</v>
      </c>
      <c r="I906" s="6">
        <f t="shared" si="469"/>
        <v>3.05</v>
      </c>
      <c r="J906" s="6">
        <f t="shared" si="470"/>
        <v>3019370.7671127152</v>
      </c>
      <c r="K906" s="18">
        <f t="shared" si="471"/>
        <v>0.15</v>
      </c>
      <c r="L906" s="35">
        <f>Data!BN48</f>
        <v>2.7211666657181995E-2</v>
      </c>
      <c r="Q906" s="21">
        <v>0</v>
      </c>
      <c r="R906" s="21">
        <v>0</v>
      </c>
      <c r="S906" s="21">
        <v>0</v>
      </c>
      <c r="T906" s="38">
        <v>0</v>
      </c>
    </row>
    <row r="907" spans="1:20" x14ac:dyDescent="0.25">
      <c r="A907" s="17" t="s">
        <v>290</v>
      </c>
      <c r="B907" s="8" t="s">
        <v>53</v>
      </c>
      <c r="C907" s="8" t="s">
        <v>66</v>
      </c>
      <c r="E907" s="8" t="str">
        <f t="shared" si="464"/>
        <v>CoFi-display.cofi</v>
      </c>
      <c r="F907" s="21">
        <f t="shared" ref="F907:G907" si="516">F709</f>
        <v>135407.79754491249</v>
      </c>
      <c r="G907" s="19">
        <f t="shared" si="516"/>
        <v>10.06173925353273</v>
      </c>
      <c r="H907" s="18">
        <f t="shared" si="469"/>
        <v>1.1961699224569151E-2</v>
      </c>
      <c r="I907" s="6">
        <f t="shared" si="469"/>
        <v>3.05</v>
      </c>
      <c r="J907" s="6">
        <f t="shared" si="470"/>
        <v>3019370.7671127152</v>
      </c>
      <c r="K907" s="18">
        <f t="shared" si="471"/>
        <v>0.15</v>
      </c>
      <c r="L907" s="35">
        <f>Data!BN49</f>
        <v>2.7211666657181995E-2</v>
      </c>
      <c r="Q907" s="21">
        <v>0</v>
      </c>
      <c r="R907" s="21">
        <v>0</v>
      </c>
      <c r="S907" s="21">
        <v>0</v>
      </c>
      <c r="T907" s="38">
        <v>0</v>
      </c>
    </row>
    <row r="908" spans="1:20" x14ac:dyDescent="0.25">
      <c r="A908" s="17" t="s">
        <v>291</v>
      </c>
      <c r="B908" s="8" t="s">
        <v>53</v>
      </c>
      <c r="C908" s="8" t="s">
        <v>66</v>
      </c>
      <c r="E908" s="8" t="str">
        <f t="shared" si="464"/>
        <v>CoFi-display.cofi</v>
      </c>
      <c r="F908" s="21">
        <f t="shared" ref="F908:G908" si="517">F710</f>
        <v>131715.40721681551</v>
      </c>
      <c r="G908" s="19">
        <f t="shared" si="517"/>
        <v>9.9201899973408398</v>
      </c>
      <c r="H908" s="18">
        <f t="shared" si="469"/>
        <v>1.1961699224569151E-2</v>
      </c>
      <c r="I908" s="6">
        <f t="shared" si="469"/>
        <v>3.05</v>
      </c>
      <c r="J908" s="6">
        <f t="shared" si="470"/>
        <v>3019370.7671127152</v>
      </c>
      <c r="K908" s="18">
        <f t="shared" si="471"/>
        <v>0.15</v>
      </c>
      <c r="L908" s="35">
        <f>Data!BN50</f>
        <v>2.7211666657181995E-2</v>
      </c>
      <c r="Q908" s="21">
        <v>0</v>
      </c>
      <c r="R908" s="21">
        <v>0</v>
      </c>
      <c r="S908" s="21">
        <v>0</v>
      </c>
      <c r="T908" s="38">
        <v>0</v>
      </c>
    </row>
    <row r="909" spans="1:20" x14ac:dyDescent="0.25">
      <c r="A909" s="17" t="s">
        <v>292</v>
      </c>
      <c r="B909" s="8" t="s">
        <v>53</v>
      </c>
      <c r="C909" s="8" t="s">
        <v>66</v>
      </c>
      <c r="E909" s="8" t="str">
        <f t="shared" si="464"/>
        <v>CoFi-display.cofi</v>
      </c>
      <c r="F909" s="21">
        <f t="shared" ref="F909:G909" si="518">F711</f>
        <v>134805.17056130699</v>
      </c>
      <c r="G909" s="19">
        <f t="shared" si="518"/>
        <v>9.8797139695342295</v>
      </c>
      <c r="H909" s="18">
        <f t="shared" si="469"/>
        <v>1.1961699224569151E-2</v>
      </c>
      <c r="I909" s="6">
        <f t="shared" si="469"/>
        <v>3.05</v>
      </c>
      <c r="J909" s="6">
        <f t="shared" si="470"/>
        <v>3019370.7671127152</v>
      </c>
      <c r="K909" s="18">
        <f t="shared" si="471"/>
        <v>0.15</v>
      </c>
      <c r="L909" s="35">
        <f>Data!BN51</f>
        <v>2.8519919861854207E-2</v>
      </c>
      <c r="Q909" s="21">
        <v>0</v>
      </c>
      <c r="R909" s="21">
        <v>0</v>
      </c>
      <c r="S909" s="21">
        <v>0</v>
      </c>
      <c r="T909" s="38">
        <v>0</v>
      </c>
    </row>
    <row r="910" spans="1:20" x14ac:dyDescent="0.25">
      <c r="A910" s="17" t="s">
        <v>293</v>
      </c>
      <c r="B910" s="8" t="s">
        <v>53</v>
      </c>
      <c r="C910" s="8" t="s">
        <v>66</v>
      </c>
      <c r="E910" s="8" t="str">
        <f t="shared" si="464"/>
        <v>CoFi-display.cofi</v>
      </c>
      <c r="F910" s="21">
        <f t="shared" ref="F910:G910" si="519">F712</f>
        <v>138063.61861453537</v>
      </c>
      <c r="G910" s="19">
        <f t="shared" si="519"/>
        <v>9.8167859944510791</v>
      </c>
      <c r="H910" s="18">
        <f t="shared" si="469"/>
        <v>1.1961699224569151E-2</v>
      </c>
      <c r="I910" s="6">
        <f t="shared" si="469"/>
        <v>3.05</v>
      </c>
      <c r="J910" s="6">
        <f t="shared" si="470"/>
        <v>3019370.7671127152</v>
      </c>
      <c r="K910" s="18">
        <f t="shared" si="471"/>
        <v>0.15</v>
      </c>
      <c r="L910" s="35">
        <f>Data!BN52</f>
        <v>2.8519919861854207E-2</v>
      </c>
      <c r="Q910" s="21">
        <v>0</v>
      </c>
      <c r="R910" s="21">
        <v>0</v>
      </c>
      <c r="S910" s="21">
        <v>0</v>
      </c>
      <c r="T910" s="38">
        <v>0</v>
      </c>
    </row>
    <row r="911" spans="1:20" x14ac:dyDescent="0.25">
      <c r="A911" s="17" t="s">
        <v>294</v>
      </c>
      <c r="B911" s="8" t="s">
        <v>53</v>
      </c>
      <c r="C911" s="8" t="s">
        <v>66</v>
      </c>
      <c r="E911" s="8" t="str">
        <f t="shared" si="464"/>
        <v>CoFi-display.cofi</v>
      </c>
      <c r="F911" s="21">
        <f t="shared" ref="F911:G911" si="520">F713</f>
        <v>140066.027754765</v>
      </c>
      <c r="G911" s="19">
        <f t="shared" si="520"/>
        <v>9.7938144488489662</v>
      </c>
      <c r="H911" s="18">
        <f t="shared" si="469"/>
        <v>1.1961699224569151E-2</v>
      </c>
      <c r="I911" s="6">
        <f t="shared" si="469"/>
        <v>3.05</v>
      </c>
      <c r="J911" s="6">
        <f t="shared" si="470"/>
        <v>3019370.7671127152</v>
      </c>
      <c r="K911" s="18">
        <f t="shared" si="471"/>
        <v>0.15</v>
      </c>
      <c r="L911" s="35">
        <f>Data!BN53</f>
        <v>2.8519919861854207E-2</v>
      </c>
      <c r="Q911" s="21">
        <v>0</v>
      </c>
      <c r="R911" s="21">
        <v>0</v>
      </c>
      <c r="S911" s="21">
        <v>0</v>
      </c>
      <c r="T911" s="38">
        <v>0</v>
      </c>
    </row>
    <row r="912" spans="1:20" x14ac:dyDescent="0.25">
      <c r="A912" s="17" t="s">
        <v>295</v>
      </c>
      <c r="B912" s="8" t="s">
        <v>53</v>
      </c>
      <c r="C912" s="8" t="s">
        <v>66</v>
      </c>
      <c r="E912" s="8" t="str">
        <f t="shared" si="464"/>
        <v>CoFi-display.cofi</v>
      </c>
      <c r="F912" s="21">
        <f t="shared" ref="F912:G912" si="521">F714</f>
        <v>101164.9671476817</v>
      </c>
      <c r="G912" s="19">
        <f t="shared" si="521"/>
        <v>10.968122894697334</v>
      </c>
      <c r="H912" s="18">
        <f t="shared" si="469"/>
        <v>1.1961699224569151E-2</v>
      </c>
      <c r="I912" s="6">
        <f t="shared" si="469"/>
        <v>3.05</v>
      </c>
      <c r="J912" s="6">
        <f t="shared" si="470"/>
        <v>3019370.7671127152</v>
      </c>
      <c r="K912" s="18">
        <f t="shared" si="471"/>
        <v>0.15</v>
      </c>
      <c r="L912" s="35">
        <f>Data!BN54</f>
        <v>2.8519919861854207E-2</v>
      </c>
      <c r="Q912" s="21">
        <v>0</v>
      </c>
      <c r="R912" s="21">
        <v>0</v>
      </c>
      <c r="S912" s="21">
        <v>0</v>
      </c>
      <c r="T912" s="38">
        <v>0</v>
      </c>
    </row>
    <row r="913" spans="1:20" x14ac:dyDescent="0.25">
      <c r="A913" s="17" t="s">
        <v>296</v>
      </c>
      <c r="B913" s="8" t="s">
        <v>53</v>
      </c>
      <c r="C913" s="8" t="s">
        <v>66</v>
      </c>
      <c r="E913" s="8" t="str">
        <f t="shared" si="464"/>
        <v>CoFi-display.cofi</v>
      </c>
      <c r="F913" s="21">
        <f t="shared" ref="F913:G913" si="522">F715</f>
        <v>147273.34304075674</v>
      </c>
      <c r="G913" s="19">
        <f t="shared" si="522"/>
        <v>9.5908908109141535</v>
      </c>
      <c r="H913" s="18">
        <f t="shared" si="469"/>
        <v>1.1961699224569151E-2</v>
      </c>
      <c r="I913" s="6">
        <f t="shared" si="469"/>
        <v>3.05</v>
      </c>
      <c r="J913" s="6">
        <f t="shared" si="470"/>
        <v>3019370.7671127152</v>
      </c>
      <c r="K913" s="18">
        <f t="shared" si="471"/>
        <v>0.15</v>
      </c>
      <c r="L913" s="35">
        <f>Data!BN55</f>
        <v>3.3752932680543052E-2</v>
      </c>
      <c r="Q913" s="21">
        <v>0</v>
      </c>
      <c r="R913" s="21">
        <v>0</v>
      </c>
      <c r="S913" s="21">
        <v>0</v>
      </c>
      <c r="T913" s="38">
        <v>0</v>
      </c>
    </row>
    <row r="914" spans="1:20" x14ac:dyDescent="0.25">
      <c r="A914" s="17" t="s">
        <v>297</v>
      </c>
      <c r="B914" s="8" t="s">
        <v>53</v>
      </c>
      <c r="C914" s="8" t="s">
        <v>66</v>
      </c>
      <c r="E914" s="8" t="str">
        <f t="shared" si="464"/>
        <v>CoFi-display.cofi</v>
      </c>
      <c r="F914" s="21">
        <f t="shared" ref="F914:G914" si="523">F716</f>
        <v>140029.762850681</v>
      </c>
      <c r="G914" s="19">
        <f t="shared" si="523"/>
        <v>9.8635703103955539</v>
      </c>
      <c r="H914" s="18">
        <f t="shared" si="469"/>
        <v>1.1961699224569151E-2</v>
      </c>
      <c r="I914" s="6">
        <f t="shared" si="469"/>
        <v>3.05</v>
      </c>
      <c r="J914" s="6">
        <f t="shared" si="470"/>
        <v>3019370.7671127152</v>
      </c>
      <c r="K914" s="18">
        <f t="shared" si="471"/>
        <v>0.15</v>
      </c>
      <c r="L914" s="35">
        <f>Data!BN56</f>
        <v>3.3752932680543052E-2</v>
      </c>
      <c r="Q914" s="21">
        <v>0</v>
      </c>
      <c r="R914" s="21">
        <v>0</v>
      </c>
      <c r="S914" s="21">
        <v>0</v>
      </c>
      <c r="T914" s="38">
        <v>0</v>
      </c>
    </row>
    <row r="915" spans="1:20" x14ac:dyDescent="0.25">
      <c r="A915" s="17" t="s">
        <v>298</v>
      </c>
      <c r="B915" s="8" t="s">
        <v>53</v>
      </c>
      <c r="C915" s="8" t="s">
        <v>66</v>
      </c>
      <c r="E915" s="8" t="str">
        <f t="shared" si="464"/>
        <v>CoFi-display.cofi</v>
      </c>
      <c r="F915" s="21">
        <f t="shared" ref="F915:G915" si="524">F717</f>
        <v>104340.25747720734</v>
      </c>
      <c r="G915" s="19">
        <f t="shared" si="524"/>
        <v>10.973424562583329</v>
      </c>
      <c r="H915" s="18">
        <f t="shared" si="469"/>
        <v>1.1961699224569151E-2</v>
      </c>
      <c r="I915" s="6">
        <f t="shared" si="469"/>
        <v>3.05</v>
      </c>
      <c r="J915" s="6">
        <f t="shared" si="470"/>
        <v>3019370.7671127152</v>
      </c>
      <c r="K915" s="18">
        <f t="shared" si="471"/>
        <v>0.15</v>
      </c>
      <c r="L915" s="35">
        <f>Data!BN57</f>
        <v>3.3752932680543052E-2</v>
      </c>
      <c r="Q915" s="21">
        <v>0</v>
      </c>
      <c r="R915" s="21">
        <v>0</v>
      </c>
      <c r="S915" s="21">
        <v>0</v>
      </c>
      <c r="T915" s="38">
        <v>0</v>
      </c>
    </row>
    <row r="916" spans="1:20" x14ac:dyDescent="0.25">
      <c r="A916" s="17" t="s">
        <v>299</v>
      </c>
      <c r="B916" s="8" t="s">
        <v>53</v>
      </c>
      <c r="C916" s="8" t="s">
        <v>66</v>
      </c>
      <c r="E916" s="8" t="str">
        <f t="shared" si="464"/>
        <v>CoFi-display.cofi</v>
      </c>
      <c r="F916" s="21">
        <f t="shared" ref="F916:G916" si="525">F718</f>
        <v>104172.52557476799</v>
      </c>
      <c r="G916" s="19">
        <f t="shared" si="525"/>
        <v>11.193720016366246</v>
      </c>
      <c r="H916" s="18">
        <f t="shared" si="469"/>
        <v>1.1961699224569151E-2</v>
      </c>
      <c r="I916" s="6">
        <f t="shared" si="469"/>
        <v>3.05</v>
      </c>
      <c r="J916" s="6">
        <f t="shared" si="470"/>
        <v>3019370.7671127152</v>
      </c>
      <c r="K916" s="18">
        <f t="shared" si="471"/>
        <v>0.15</v>
      </c>
      <c r="L916" s="35">
        <f>Data!BN58</f>
        <v>3.3752932680543052E-2</v>
      </c>
      <c r="Q916" s="21">
        <v>0</v>
      </c>
      <c r="R916" s="21">
        <v>0</v>
      </c>
      <c r="S916" s="21">
        <v>0</v>
      </c>
      <c r="T916" s="38">
        <v>0</v>
      </c>
    </row>
    <row r="917" spans="1:20" x14ac:dyDescent="0.25">
      <c r="A917" s="17" t="s">
        <v>300</v>
      </c>
      <c r="B917" s="8" t="s">
        <v>53</v>
      </c>
      <c r="C917" s="8" t="s">
        <v>66</v>
      </c>
      <c r="E917" s="8" t="str">
        <f t="shared" si="464"/>
        <v>CoFi-display.cofi</v>
      </c>
      <c r="F917" s="21">
        <f t="shared" ref="F917:G917" si="526">F719</f>
        <v>167069.04494132148</v>
      </c>
      <c r="G917" s="19">
        <f t="shared" si="526"/>
        <v>9.4347717151777815</v>
      </c>
      <c r="H917" s="18">
        <f t="shared" si="469"/>
        <v>1.1961699224569151E-2</v>
      </c>
      <c r="I917" s="6">
        <f t="shared" si="469"/>
        <v>3.05</v>
      </c>
      <c r="J917" s="6">
        <f t="shared" si="470"/>
        <v>3019370.7671127152</v>
      </c>
      <c r="K917" s="18">
        <f t="shared" si="471"/>
        <v>0.15</v>
      </c>
      <c r="L917" s="35">
        <f>Data!BN59</f>
        <v>2.904322114372309E-2</v>
      </c>
      <c r="Q917" s="21">
        <v>0</v>
      </c>
      <c r="R917" s="21">
        <v>0</v>
      </c>
      <c r="S917" s="21">
        <v>0</v>
      </c>
      <c r="T917" s="38">
        <v>0</v>
      </c>
    </row>
    <row r="918" spans="1:20" x14ac:dyDescent="0.25">
      <c r="A918" s="17" t="s">
        <v>301</v>
      </c>
      <c r="B918" s="8" t="s">
        <v>53</v>
      </c>
      <c r="C918" s="8" t="s">
        <v>66</v>
      </c>
      <c r="E918" s="8" t="str">
        <f t="shared" si="464"/>
        <v>CoFi-display.cofi</v>
      </c>
      <c r="F918" s="21">
        <f t="shared" ref="F918:G918" si="527">F720</f>
        <v>134663.4657046372</v>
      </c>
      <c r="G918" s="19">
        <f t="shared" si="527"/>
        <v>10.317735507089584</v>
      </c>
      <c r="H918" s="18">
        <f t="shared" si="469"/>
        <v>1.1961699224569151E-2</v>
      </c>
      <c r="I918" s="6">
        <f t="shared" si="469"/>
        <v>3.05</v>
      </c>
      <c r="J918" s="6">
        <f t="shared" si="470"/>
        <v>3019370.7671127152</v>
      </c>
      <c r="K918" s="18">
        <f t="shared" si="471"/>
        <v>0.15</v>
      </c>
      <c r="L918" s="35">
        <f>Data!BN60</f>
        <v>2.904322114372309E-2</v>
      </c>
      <c r="Q918" s="21">
        <v>0</v>
      </c>
      <c r="R918" s="21">
        <v>0</v>
      </c>
      <c r="S918" s="21">
        <v>0</v>
      </c>
      <c r="T918" s="38">
        <v>0</v>
      </c>
    </row>
    <row r="919" spans="1:20" x14ac:dyDescent="0.25">
      <c r="A919" s="17" t="s">
        <v>272</v>
      </c>
      <c r="B919" s="8" t="s">
        <v>53</v>
      </c>
      <c r="C919" s="8" t="s">
        <v>66</v>
      </c>
      <c r="E919" s="8" t="str">
        <f t="shared" si="464"/>
        <v>CoFi-display.cofi</v>
      </c>
      <c r="F919" s="21">
        <f t="shared" ref="F919:G919" si="528">F721</f>
        <v>122703.84078918799</v>
      </c>
      <c r="G919" s="19">
        <f t="shared" si="528"/>
        <v>10.456302746523619</v>
      </c>
      <c r="H919" s="18">
        <f t="shared" si="469"/>
        <v>1.1961699224569151E-2</v>
      </c>
      <c r="I919" s="6">
        <f t="shared" si="469"/>
        <v>3.05</v>
      </c>
      <c r="J919" s="6">
        <f t="shared" si="470"/>
        <v>3019370.7671127152</v>
      </c>
      <c r="K919" s="18">
        <f t="shared" si="471"/>
        <v>0.15</v>
      </c>
      <c r="L919" s="35">
        <f>Data!BN61</f>
        <v>2.904322114372309E-2</v>
      </c>
      <c r="Q919" s="21">
        <v>0</v>
      </c>
      <c r="R919" s="21">
        <v>0</v>
      </c>
      <c r="S919" s="21">
        <v>0</v>
      </c>
      <c r="T919" s="38">
        <v>0</v>
      </c>
    </row>
    <row r="920" spans="1:20" x14ac:dyDescent="0.25">
      <c r="A920" s="17" t="s">
        <v>273</v>
      </c>
      <c r="B920" s="8" t="s">
        <v>53</v>
      </c>
      <c r="C920" s="8" t="s">
        <v>66</v>
      </c>
      <c r="E920" s="8" t="str">
        <f t="shared" si="464"/>
        <v>CoFi-display.cofi</v>
      </c>
      <c r="F920" s="21">
        <f t="shared" ref="F920:G920" si="529">F722</f>
        <v>103976.50221745251</v>
      </c>
      <c r="G920" s="19">
        <f t="shared" si="529"/>
        <v>11.053036600654009</v>
      </c>
      <c r="H920" s="18">
        <f t="shared" si="469"/>
        <v>1.1961699224569151E-2</v>
      </c>
      <c r="I920" s="6">
        <f t="shared" si="469"/>
        <v>3.05</v>
      </c>
      <c r="J920" s="6">
        <f t="shared" si="470"/>
        <v>3019370.7671127152</v>
      </c>
      <c r="K920" s="18">
        <f t="shared" si="471"/>
        <v>0.15</v>
      </c>
      <c r="L920" s="35">
        <f>Data!BN62</f>
        <v>2.904322114372309E-2</v>
      </c>
      <c r="Q920" s="21">
        <v>0</v>
      </c>
      <c r="R920" s="21">
        <v>0</v>
      </c>
      <c r="S920" s="21">
        <v>0</v>
      </c>
      <c r="T920" s="38">
        <v>0</v>
      </c>
    </row>
    <row r="921" spans="1:20" x14ac:dyDescent="0.25">
      <c r="A921" s="17" t="s">
        <v>274</v>
      </c>
      <c r="B921" s="8" t="s">
        <v>53</v>
      </c>
      <c r="C921" s="8" t="s">
        <v>66</v>
      </c>
      <c r="E921" s="8" t="str">
        <f t="shared" si="464"/>
        <v>CoFi-display.cofi</v>
      </c>
      <c r="F921" s="21">
        <f t="shared" ref="F921:G921" si="530">F723</f>
        <v>111788.15367445731</v>
      </c>
      <c r="G921" s="19">
        <f t="shared" si="530"/>
        <v>10.78329449978415</v>
      </c>
      <c r="H921" s="18">
        <f t="shared" si="469"/>
        <v>1.1961699224569151E-2</v>
      </c>
      <c r="I921" s="6">
        <f t="shared" si="469"/>
        <v>3.05</v>
      </c>
      <c r="J921" s="6">
        <f t="shared" si="470"/>
        <v>3019370.7671127152</v>
      </c>
      <c r="K921" s="18">
        <f t="shared" si="471"/>
        <v>0.15</v>
      </c>
      <c r="L921" s="35">
        <f>Data!BN63</f>
        <v>2.904322114372309E-2</v>
      </c>
      <c r="Q921" s="21">
        <v>0</v>
      </c>
      <c r="R921" s="21">
        <v>0</v>
      </c>
      <c r="S921" s="21">
        <v>0</v>
      </c>
      <c r="T921" s="38">
        <v>0</v>
      </c>
    </row>
    <row r="922" spans="1:20" x14ac:dyDescent="0.25">
      <c r="A922" s="17" t="s">
        <v>275</v>
      </c>
      <c r="B922" s="8" t="s">
        <v>53</v>
      </c>
      <c r="C922" s="8" t="s">
        <v>66</v>
      </c>
      <c r="E922" s="8" t="str">
        <f t="shared" si="464"/>
        <v>CoFi-display.cofi</v>
      </c>
      <c r="F922" s="21">
        <f t="shared" ref="F922:G922" si="531">F724</f>
        <v>169487.33196936251</v>
      </c>
      <c r="G922" s="19">
        <f t="shared" si="531"/>
        <v>9.4563668699484822</v>
      </c>
      <c r="H922" s="18">
        <f t="shared" si="469"/>
        <v>1.1961699224569151E-2</v>
      </c>
      <c r="I922" s="6">
        <f t="shared" si="469"/>
        <v>3.05</v>
      </c>
      <c r="J922" s="6">
        <f t="shared" si="470"/>
        <v>3019370.7671127152</v>
      </c>
      <c r="K922" s="18">
        <f t="shared" si="471"/>
        <v>0.15</v>
      </c>
      <c r="L922" s="35">
        <f>Data!BN64</f>
        <v>2.5380112170640897E-2</v>
      </c>
      <c r="Q922" s="21">
        <v>0</v>
      </c>
      <c r="R922" s="21">
        <v>0</v>
      </c>
      <c r="S922" s="21">
        <v>0</v>
      </c>
      <c r="T922" s="38">
        <v>0</v>
      </c>
    </row>
    <row r="923" spans="1:20" x14ac:dyDescent="0.25">
      <c r="A923" s="17" t="s">
        <v>276</v>
      </c>
      <c r="B923" s="8" t="s">
        <v>53</v>
      </c>
      <c r="C923" s="8" t="s">
        <v>66</v>
      </c>
      <c r="E923" s="8" t="str">
        <f t="shared" si="464"/>
        <v>CoFi-display.cofi</v>
      </c>
      <c r="F923" s="21">
        <f t="shared" ref="F923:G923" si="532">F725</f>
        <v>103984.99760192574</v>
      </c>
      <c r="G923" s="19">
        <f t="shared" si="532"/>
        <v>11.068808534627422</v>
      </c>
      <c r="H923" s="18">
        <f t="shared" si="469"/>
        <v>1.1961699224569151E-2</v>
      </c>
      <c r="I923" s="6">
        <f t="shared" si="469"/>
        <v>3.05</v>
      </c>
      <c r="J923" s="6">
        <f t="shared" si="470"/>
        <v>3019370.7671127152</v>
      </c>
      <c r="K923" s="18">
        <f t="shared" si="471"/>
        <v>0.15</v>
      </c>
      <c r="L923" s="35">
        <f>Data!BN65</f>
        <v>2.5380112170640897E-2</v>
      </c>
      <c r="Q923" s="21">
        <v>0</v>
      </c>
      <c r="R923" s="21">
        <v>0</v>
      </c>
      <c r="S923" s="21">
        <v>0</v>
      </c>
      <c r="T923" s="38">
        <v>0</v>
      </c>
    </row>
    <row r="924" spans="1:20" x14ac:dyDescent="0.25">
      <c r="A924" s="17" t="s">
        <v>277</v>
      </c>
      <c r="B924" s="8" t="s">
        <v>53</v>
      </c>
      <c r="C924" s="8" t="s">
        <v>66</v>
      </c>
      <c r="E924" s="8" t="str">
        <f t="shared" si="464"/>
        <v>CoFi-display.cofi</v>
      </c>
      <c r="F924" s="21">
        <f t="shared" ref="F924:G924" si="533">F726</f>
        <v>102565.4676184479</v>
      </c>
      <c r="G924" s="19">
        <f t="shared" si="533"/>
        <v>10.14145011871261</v>
      </c>
      <c r="H924" s="18">
        <f t="shared" si="469"/>
        <v>1.1961699224569151E-2</v>
      </c>
      <c r="I924" s="6">
        <f t="shared" si="469"/>
        <v>3.05</v>
      </c>
      <c r="J924" s="6">
        <f t="shared" si="470"/>
        <v>3019370.7671127152</v>
      </c>
      <c r="K924" s="18">
        <f t="shared" si="471"/>
        <v>0.15</v>
      </c>
      <c r="L924" s="35">
        <f>Data!BN66</f>
        <v>2.5380112170640897E-2</v>
      </c>
      <c r="Q924" s="21">
        <v>0</v>
      </c>
      <c r="R924" s="21">
        <v>0</v>
      </c>
      <c r="S924" s="21">
        <v>0</v>
      </c>
      <c r="T924" s="38">
        <v>0</v>
      </c>
    </row>
    <row r="926" spans="1:20" x14ac:dyDescent="0.25">
      <c r="A926" s="16" t="s">
        <v>328</v>
      </c>
      <c r="B926" s="8" t="s">
        <v>53</v>
      </c>
      <c r="C926" s="8" t="s">
        <v>332</v>
      </c>
      <c r="E926" s="8" t="str">
        <f>IF(RIGHT(A926,3)="old","Initial",B926&amp;"-"&amp;C926)</f>
        <v>Initial</v>
      </c>
      <c r="F926" s="21">
        <f>F860</f>
        <v>101164.9671476817</v>
      </c>
      <c r="G926" s="19">
        <f>G860</f>
        <v>10.968122894697334</v>
      </c>
      <c r="H926" s="25">
        <f>VLOOKUP(C926,parms,3,FALSE)</f>
        <v>7.4548018358611195E-3</v>
      </c>
      <c r="I926" s="42">
        <f>VLOOKUP(C926,parms,8,FALSE)</f>
        <v>2.04</v>
      </c>
      <c r="J926" s="27">
        <f>VLOOKUP(C926,parms,4,FALSE)</f>
        <v>4671320.3494901825</v>
      </c>
      <c r="K926" s="25">
        <f>VLOOKUP(C926,parms,6,FALSE)</f>
        <v>0.15</v>
      </c>
      <c r="L926" s="35">
        <f>Data!BR2</f>
        <v>4.0496729639443564E-3</v>
      </c>
      <c r="M926" s="39">
        <f>VLOOKUP(C926,Data!$CB$2:$EB$22,1+VALUE(MID(A926,6,2)),FALSE)</f>
        <v>0</v>
      </c>
      <c r="Q926" s="21">
        <v>0</v>
      </c>
      <c r="R926" s="21">
        <v>0</v>
      </c>
      <c r="S926" s="21">
        <v>0</v>
      </c>
      <c r="T926" s="38">
        <v>0</v>
      </c>
    </row>
    <row r="927" spans="1:20" x14ac:dyDescent="0.25">
      <c r="A927" s="16" t="s">
        <v>316</v>
      </c>
      <c r="B927" s="8" t="s">
        <v>53</v>
      </c>
      <c r="C927" s="8" t="s">
        <v>332</v>
      </c>
      <c r="E927" s="8" t="str">
        <f t="shared" ref="E927:E990" si="534">IF(RIGHT(A927,3)="old","Initial",B927&amp;"-"&amp;C927)</f>
        <v>Initial</v>
      </c>
      <c r="F927" s="21">
        <f>F861</f>
        <v>147273.34304075674</v>
      </c>
      <c r="G927" s="19">
        <f>G861</f>
        <v>9.5908908109141535</v>
      </c>
      <c r="H927" s="18">
        <f t="shared" ref="H927" si="535">H926</f>
        <v>7.4548018358611195E-3</v>
      </c>
      <c r="I927" s="6">
        <f>I926</f>
        <v>2.04</v>
      </c>
      <c r="J927" s="6">
        <f t="shared" ref="J927" si="536">J926</f>
        <v>4671320.3494901825</v>
      </c>
      <c r="K927" s="18">
        <f t="shared" ref="K927" si="537">K926</f>
        <v>0.15</v>
      </c>
      <c r="L927" s="35">
        <f>Data!BR3</f>
        <v>4.7927322233836875E-3</v>
      </c>
      <c r="M927" s="39">
        <f>VLOOKUP(C927,Data!$CB$2:$EB$22,1+VALUE(MID(A927,6,2)),FALSE)</f>
        <v>0</v>
      </c>
      <c r="Q927" s="21">
        <v>0</v>
      </c>
      <c r="R927" s="21">
        <v>0</v>
      </c>
      <c r="S927" s="21">
        <v>0</v>
      </c>
      <c r="T927" s="38">
        <v>0</v>
      </c>
    </row>
    <row r="928" spans="1:20" x14ac:dyDescent="0.25">
      <c r="A928" s="16" t="s">
        <v>317</v>
      </c>
      <c r="B928" s="8" t="s">
        <v>53</v>
      </c>
      <c r="C928" s="8" t="s">
        <v>332</v>
      </c>
      <c r="E928" s="8" t="str">
        <f t="shared" si="534"/>
        <v>Initial</v>
      </c>
      <c r="F928" s="21">
        <f t="shared" ref="F928:G928" si="538">F862</f>
        <v>140029.762850681</v>
      </c>
      <c r="G928" s="19">
        <f t="shared" si="538"/>
        <v>9.8635703103955539</v>
      </c>
      <c r="H928" s="18">
        <f t="shared" ref="H928:I990" si="539">H927</f>
        <v>7.4548018358611195E-3</v>
      </c>
      <c r="I928" s="6">
        <f t="shared" si="539"/>
        <v>2.04</v>
      </c>
      <c r="J928" s="6">
        <f t="shared" ref="J928:J990" si="540">J927</f>
        <v>4671320.3494901825</v>
      </c>
      <c r="K928" s="18">
        <f t="shared" ref="K928:K990" si="541">K927</f>
        <v>0.15</v>
      </c>
      <c r="L928" s="35">
        <f>Data!BR4</f>
        <v>4.7927322233836875E-3</v>
      </c>
      <c r="M928" s="39">
        <f>VLOOKUP(C928,Data!$CB$2:$EB$22,1+VALUE(MID(A928,6,2)),FALSE)</f>
        <v>0</v>
      </c>
      <c r="Q928" s="21">
        <v>0</v>
      </c>
      <c r="R928" s="21">
        <v>0</v>
      </c>
      <c r="S928" s="21">
        <v>0</v>
      </c>
      <c r="T928" s="38">
        <v>0</v>
      </c>
    </row>
    <row r="929" spans="1:20" x14ac:dyDescent="0.25">
      <c r="A929" s="16" t="s">
        <v>318</v>
      </c>
      <c r="B929" s="8" t="s">
        <v>53</v>
      </c>
      <c r="C929" s="8" t="s">
        <v>332</v>
      </c>
      <c r="E929" s="8" t="str">
        <f t="shared" si="534"/>
        <v>Initial</v>
      </c>
      <c r="F929" s="21">
        <f t="shared" ref="F929:G929" si="542">F863</f>
        <v>104340.25747720734</v>
      </c>
      <c r="G929" s="19">
        <f t="shared" si="542"/>
        <v>10.973424562583329</v>
      </c>
      <c r="H929" s="18">
        <f t="shared" si="539"/>
        <v>7.4548018358611195E-3</v>
      </c>
      <c r="I929" s="6">
        <f t="shared" si="539"/>
        <v>2.04</v>
      </c>
      <c r="J929" s="6">
        <f t="shared" si="540"/>
        <v>4671320.3494901825</v>
      </c>
      <c r="K929" s="18">
        <f t="shared" si="541"/>
        <v>0.15</v>
      </c>
      <c r="L929" s="35">
        <f>Data!BR5</f>
        <v>4.7927322233836875E-3</v>
      </c>
      <c r="M929" s="39">
        <f>VLOOKUP(C929,Data!$CB$2:$EB$22,1+VALUE(MID(A929,6,2)),FALSE)</f>
        <v>0</v>
      </c>
      <c r="Q929" s="21">
        <v>0</v>
      </c>
      <c r="R929" s="21">
        <v>0</v>
      </c>
      <c r="S929" s="21">
        <v>0</v>
      </c>
      <c r="T929" s="38">
        <v>0</v>
      </c>
    </row>
    <row r="930" spans="1:20" x14ac:dyDescent="0.25">
      <c r="A930" s="16" t="s">
        <v>319</v>
      </c>
      <c r="B930" s="8" t="s">
        <v>53</v>
      </c>
      <c r="C930" s="8" t="s">
        <v>332</v>
      </c>
      <c r="E930" s="8" t="str">
        <f t="shared" si="534"/>
        <v>Initial</v>
      </c>
      <c r="F930" s="21">
        <f t="shared" ref="F930:G930" si="543">F864</f>
        <v>104172.52557476799</v>
      </c>
      <c r="G930" s="19">
        <f t="shared" si="543"/>
        <v>11.193720016366246</v>
      </c>
      <c r="H930" s="18">
        <f t="shared" si="539"/>
        <v>7.4548018358611195E-3</v>
      </c>
      <c r="I930" s="6">
        <f t="shared" si="539"/>
        <v>2.04</v>
      </c>
      <c r="J930" s="6">
        <f t="shared" si="540"/>
        <v>4671320.3494901825</v>
      </c>
      <c r="K930" s="18">
        <f t="shared" si="541"/>
        <v>0.15</v>
      </c>
      <c r="L930" s="35">
        <f>Data!BR6</f>
        <v>4.7927322233836875E-3</v>
      </c>
      <c r="M930" s="39">
        <f>VLOOKUP(C930,Data!$CB$2:$EB$22,1+VALUE(MID(A930,6,2)),FALSE)</f>
        <v>0</v>
      </c>
      <c r="Q930" s="21">
        <v>0</v>
      </c>
      <c r="R930" s="21">
        <v>0</v>
      </c>
      <c r="S930" s="21">
        <v>0</v>
      </c>
      <c r="T930" s="38">
        <v>0</v>
      </c>
    </row>
    <row r="931" spans="1:20" x14ac:dyDescent="0.25">
      <c r="A931" s="16" t="s">
        <v>320</v>
      </c>
      <c r="B931" s="8" t="s">
        <v>53</v>
      </c>
      <c r="C931" s="8" t="s">
        <v>332</v>
      </c>
      <c r="E931" s="8" t="str">
        <f t="shared" si="534"/>
        <v>Initial</v>
      </c>
      <c r="F931" s="21">
        <f t="shared" ref="F931:G931" si="544">F865</f>
        <v>167069.04494132148</v>
      </c>
      <c r="G931" s="19">
        <f t="shared" si="544"/>
        <v>9.4347717151777815</v>
      </c>
      <c r="H931" s="18">
        <f t="shared" si="539"/>
        <v>7.4548018358611195E-3</v>
      </c>
      <c r="I931" s="6">
        <f t="shared" si="539"/>
        <v>2.04</v>
      </c>
      <c r="J931" s="6">
        <f t="shared" si="540"/>
        <v>4671320.3494901825</v>
      </c>
      <c r="K931" s="18">
        <f t="shared" si="541"/>
        <v>0.15</v>
      </c>
      <c r="L931" s="35">
        <f>Data!BR7</f>
        <v>4.1239788898882893E-3</v>
      </c>
      <c r="M931" s="39">
        <f>VLOOKUP(C931,Data!$CB$2:$EB$22,1+VALUE(MID(A931,6,2)),FALSE)</f>
        <v>0</v>
      </c>
      <c r="Q931" s="21">
        <v>0</v>
      </c>
      <c r="R931" s="21">
        <v>0</v>
      </c>
      <c r="S931" s="21">
        <v>0</v>
      </c>
      <c r="T931" s="38">
        <v>0</v>
      </c>
    </row>
    <row r="932" spans="1:20" x14ac:dyDescent="0.25">
      <c r="A932" s="16" t="s">
        <v>321</v>
      </c>
      <c r="B932" s="8" t="s">
        <v>53</v>
      </c>
      <c r="C932" s="8" t="s">
        <v>332</v>
      </c>
      <c r="E932" s="8" t="str">
        <f t="shared" si="534"/>
        <v>Initial</v>
      </c>
      <c r="F932" s="21">
        <f t="shared" ref="F932:G932" si="545">F866</f>
        <v>134663.4657046372</v>
      </c>
      <c r="G932" s="19">
        <f t="shared" si="545"/>
        <v>10.317735507089584</v>
      </c>
      <c r="H932" s="18">
        <f t="shared" si="539"/>
        <v>7.4548018358611195E-3</v>
      </c>
      <c r="I932" s="6">
        <f t="shared" si="539"/>
        <v>2.04</v>
      </c>
      <c r="J932" s="6">
        <f t="shared" si="540"/>
        <v>4671320.3494901825</v>
      </c>
      <c r="K932" s="18">
        <f t="shared" si="541"/>
        <v>0.15</v>
      </c>
      <c r="L932" s="35">
        <f>Data!BR8</f>
        <v>4.1239788898882893E-3</v>
      </c>
      <c r="M932" s="39">
        <f>VLOOKUP(C932,Data!$CB$2:$EB$22,1+VALUE(MID(A932,6,2)),FALSE)</f>
        <v>0</v>
      </c>
      <c r="Q932" s="21">
        <v>0</v>
      </c>
      <c r="R932" s="21">
        <v>0</v>
      </c>
      <c r="S932" s="21">
        <v>0</v>
      </c>
      <c r="T932" s="38">
        <v>0</v>
      </c>
    </row>
    <row r="933" spans="1:20" x14ac:dyDescent="0.25">
      <c r="A933" s="16" t="s">
        <v>322</v>
      </c>
      <c r="B933" s="8" t="s">
        <v>53</v>
      </c>
      <c r="C933" s="8" t="s">
        <v>332</v>
      </c>
      <c r="E933" s="8" t="str">
        <f t="shared" si="534"/>
        <v>Initial</v>
      </c>
      <c r="F933" s="21">
        <f t="shared" ref="F933:G933" si="546">F867</f>
        <v>122703.84078918799</v>
      </c>
      <c r="G933" s="19">
        <f t="shared" si="546"/>
        <v>10.456302746523619</v>
      </c>
      <c r="H933" s="18">
        <f t="shared" si="539"/>
        <v>7.4548018358611195E-3</v>
      </c>
      <c r="I933" s="6">
        <f t="shared" si="539"/>
        <v>2.04</v>
      </c>
      <c r="J933" s="6">
        <f t="shared" si="540"/>
        <v>4671320.3494901825</v>
      </c>
      <c r="K933" s="18">
        <f t="shared" si="541"/>
        <v>0.15</v>
      </c>
      <c r="L933" s="35">
        <f>Data!BR9</f>
        <v>4.1239788898882893E-3</v>
      </c>
      <c r="M933" s="39">
        <f>VLOOKUP(C933,Data!$CB$2:$EB$22,1+VALUE(MID(A933,6,2)),FALSE)</f>
        <v>0</v>
      </c>
      <c r="Q933" s="21">
        <v>0</v>
      </c>
      <c r="R933" s="21">
        <v>0</v>
      </c>
      <c r="S933" s="21">
        <v>0</v>
      </c>
      <c r="T933" s="38">
        <v>0</v>
      </c>
    </row>
    <row r="934" spans="1:20" x14ac:dyDescent="0.25">
      <c r="A934" s="16" t="s">
        <v>323</v>
      </c>
      <c r="B934" s="8" t="s">
        <v>53</v>
      </c>
      <c r="C934" s="8" t="s">
        <v>332</v>
      </c>
      <c r="E934" s="8" t="str">
        <f t="shared" si="534"/>
        <v>Initial</v>
      </c>
      <c r="F934" s="21">
        <f t="shared" ref="F934:G934" si="547">F868</f>
        <v>103976.50221745251</v>
      </c>
      <c r="G934" s="19">
        <f t="shared" si="547"/>
        <v>11.053036600654009</v>
      </c>
      <c r="H934" s="18">
        <f t="shared" si="539"/>
        <v>7.4548018358611195E-3</v>
      </c>
      <c r="I934" s="6">
        <f t="shared" si="539"/>
        <v>2.04</v>
      </c>
      <c r="J934" s="6">
        <f t="shared" si="540"/>
        <v>4671320.3494901825</v>
      </c>
      <c r="K934" s="18">
        <f t="shared" si="541"/>
        <v>0.15</v>
      </c>
      <c r="L934" s="35">
        <f>Data!BR10</f>
        <v>4.1239788898882893E-3</v>
      </c>
      <c r="M934" s="39">
        <f>VLOOKUP(C934,Data!$CB$2:$EB$22,1+VALUE(MID(A934,6,2)),FALSE)</f>
        <v>0</v>
      </c>
      <c r="Q934" s="21">
        <v>0</v>
      </c>
      <c r="R934" s="21">
        <v>0</v>
      </c>
      <c r="S934" s="21">
        <v>0</v>
      </c>
      <c r="T934" s="38">
        <v>0</v>
      </c>
    </row>
    <row r="935" spans="1:20" x14ac:dyDescent="0.25">
      <c r="A935" s="16" t="s">
        <v>324</v>
      </c>
      <c r="B935" s="8" t="s">
        <v>53</v>
      </c>
      <c r="C935" s="8" t="s">
        <v>332</v>
      </c>
      <c r="E935" s="8" t="str">
        <f t="shared" si="534"/>
        <v>Initial</v>
      </c>
      <c r="F935" s="21">
        <f t="shared" ref="F935:G935" si="548">F869</f>
        <v>111788.15367445731</v>
      </c>
      <c r="G935" s="19">
        <f t="shared" si="548"/>
        <v>10.78329449978415</v>
      </c>
      <c r="H935" s="18">
        <f t="shared" si="539"/>
        <v>7.4548018358611195E-3</v>
      </c>
      <c r="I935" s="6">
        <f t="shared" si="539"/>
        <v>2.04</v>
      </c>
      <c r="J935" s="6">
        <f t="shared" si="540"/>
        <v>4671320.3494901825</v>
      </c>
      <c r="K935" s="18">
        <f t="shared" si="541"/>
        <v>0.15</v>
      </c>
      <c r="L935" s="35">
        <f>Data!BR11</f>
        <v>4.1239788898882893E-3</v>
      </c>
      <c r="M935" s="39">
        <f>VLOOKUP(C935,Data!$CB$2:$EB$22,1+VALUE(MID(A935,6,2)),FALSE)</f>
        <v>0</v>
      </c>
      <c r="Q935" s="21">
        <v>0</v>
      </c>
      <c r="R935" s="21">
        <v>0</v>
      </c>
      <c r="S935" s="21">
        <v>0</v>
      </c>
      <c r="T935" s="38">
        <v>0</v>
      </c>
    </row>
    <row r="936" spans="1:20" x14ac:dyDescent="0.25">
      <c r="A936" s="16" t="s">
        <v>325</v>
      </c>
      <c r="B936" s="8" t="s">
        <v>53</v>
      </c>
      <c r="C936" s="8" t="s">
        <v>332</v>
      </c>
      <c r="E936" s="8" t="str">
        <f t="shared" si="534"/>
        <v>Initial</v>
      </c>
      <c r="F936" s="21">
        <f t="shared" ref="F936:G936" si="549">F870</f>
        <v>169487.33196936251</v>
      </c>
      <c r="G936" s="19">
        <f t="shared" si="549"/>
        <v>9.4563668699484822</v>
      </c>
      <c r="H936" s="18">
        <f t="shared" si="539"/>
        <v>7.4548018358611195E-3</v>
      </c>
      <c r="I936" s="6">
        <f t="shared" si="539"/>
        <v>2.04</v>
      </c>
      <c r="J936" s="6">
        <f t="shared" si="540"/>
        <v>4671320.3494901825</v>
      </c>
      <c r="K936" s="18">
        <f t="shared" si="541"/>
        <v>0.15</v>
      </c>
      <c r="L936" s="35">
        <f>Data!BR12</f>
        <v>3.6038374082807572E-3</v>
      </c>
      <c r="M936" s="39">
        <f>VLOOKUP(C936,Data!$CB$2:$EB$22,1+VALUE(MID(A936,6,2)),FALSE)</f>
        <v>0</v>
      </c>
      <c r="Q936" s="21">
        <v>0</v>
      </c>
      <c r="R936" s="21">
        <v>0</v>
      </c>
      <c r="S936" s="21">
        <v>0</v>
      </c>
      <c r="T936" s="38">
        <v>0</v>
      </c>
    </row>
    <row r="937" spans="1:20" x14ac:dyDescent="0.25">
      <c r="A937" s="16" t="s">
        <v>326</v>
      </c>
      <c r="B937" s="8" t="s">
        <v>53</v>
      </c>
      <c r="C937" s="8" t="s">
        <v>332</v>
      </c>
      <c r="E937" s="8" t="str">
        <f t="shared" si="534"/>
        <v>Initial</v>
      </c>
      <c r="F937" s="21">
        <f t="shared" ref="F937:G937" si="550">F871</f>
        <v>103984.99760192574</v>
      </c>
      <c r="G937" s="19">
        <f t="shared" si="550"/>
        <v>11.068808534627422</v>
      </c>
      <c r="H937" s="18">
        <f t="shared" si="539"/>
        <v>7.4548018358611195E-3</v>
      </c>
      <c r="I937" s="6">
        <f t="shared" si="539"/>
        <v>2.04</v>
      </c>
      <c r="J937" s="6">
        <f t="shared" si="540"/>
        <v>4671320.3494901825</v>
      </c>
      <c r="K937" s="18">
        <f t="shared" si="541"/>
        <v>0.15</v>
      </c>
      <c r="L937" s="35">
        <f>Data!BR13</f>
        <v>3.6038374082807572E-3</v>
      </c>
      <c r="M937" s="39">
        <f>VLOOKUP(C937,Data!$CB$2:$EB$22,1+VALUE(MID(A937,6,2)),FALSE)</f>
        <v>0</v>
      </c>
      <c r="Q937" s="21">
        <v>0</v>
      </c>
      <c r="R937" s="21">
        <v>0</v>
      </c>
      <c r="S937" s="21">
        <v>0</v>
      </c>
      <c r="T937" s="38">
        <v>0</v>
      </c>
    </row>
    <row r="938" spans="1:20" x14ac:dyDescent="0.25">
      <c r="A938" s="16" t="s">
        <v>327</v>
      </c>
      <c r="B938" s="8" t="s">
        <v>53</v>
      </c>
      <c r="C938" s="8" t="s">
        <v>332</v>
      </c>
      <c r="E938" s="8" t="str">
        <f t="shared" si="534"/>
        <v>Initial</v>
      </c>
      <c r="F938" s="21">
        <f t="shared" ref="F938:G938" si="551">F872</f>
        <v>102565.4676184479</v>
      </c>
      <c r="G938" s="19">
        <f t="shared" si="551"/>
        <v>10.14145011871261</v>
      </c>
      <c r="H938" s="18">
        <f t="shared" si="539"/>
        <v>7.4548018358611195E-3</v>
      </c>
      <c r="I938" s="6">
        <f t="shared" si="539"/>
        <v>2.04</v>
      </c>
      <c r="J938" s="6">
        <f t="shared" si="540"/>
        <v>4671320.3494901825</v>
      </c>
      <c r="K938" s="18">
        <f t="shared" si="541"/>
        <v>0.15</v>
      </c>
      <c r="L938" s="35">
        <f>Data!BR14</f>
        <v>3.6038374082807572E-3</v>
      </c>
      <c r="M938" s="39">
        <f>VLOOKUP(C938,Data!$CB$2:$EB$22,1+VALUE(MID(A938,6,2)),FALSE)</f>
        <v>0</v>
      </c>
      <c r="Q938" s="21">
        <v>0</v>
      </c>
      <c r="R938" s="21">
        <v>0</v>
      </c>
      <c r="S938" s="21">
        <v>0</v>
      </c>
      <c r="T938" s="38">
        <v>0</v>
      </c>
    </row>
    <row r="939" spans="1:20" x14ac:dyDescent="0.25">
      <c r="A939" s="17" t="s">
        <v>262</v>
      </c>
      <c r="B939" s="8" t="s">
        <v>53</v>
      </c>
      <c r="C939" s="8" t="s">
        <v>332</v>
      </c>
      <c r="E939" s="8" t="str">
        <f t="shared" si="534"/>
        <v>CoFi-social.video.cofi</v>
      </c>
      <c r="F939" s="21">
        <f t="shared" ref="F939:G939" si="552">F873</f>
        <v>151814.201921687</v>
      </c>
      <c r="G939" s="19">
        <f t="shared" si="552"/>
        <v>9.4309277953496871</v>
      </c>
      <c r="H939" s="18">
        <f t="shared" si="539"/>
        <v>7.4548018358611195E-3</v>
      </c>
      <c r="I939" s="6">
        <f t="shared" si="539"/>
        <v>2.04</v>
      </c>
      <c r="J939" s="6">
        <f t="shared" si="540"/>
        <v>4671320.3494901825</v>
      </c>
      <c r="K939" s="18">
        <f t="shared" si="541"/>
        <v>0.15</v>
      </c>
      <c r="L939" s="35">
        <f>Data!BR15</f>
        <v>3.6038374082807572E-3</v>
      </c>
      <c r="Q939" s="21">
        <v>0</v>
      </c>
      <c r="R939" s="21">
        <v>0</v>
      </c>
      <c r="S939" s="21">
        <v>0</v>
      </c>
      <c r="T939" s="38">
        <v>0</v>
      </c>
    </row>
    <row r="940" spans="1:20" x14ac:dyDescent="0.25">
      <c r="A940" s="17" t="s">
        <v>263</v>
      </c>
      <c r="B940" s="8" t="s">
        <v>53</v>
      </c>
      <c r="C940" s="8" t="s">
        <v>332</v>
      </c>
      <c r="E940" s="8" t="str">
        <f t="shared" si="534"/>
        <v>CoFi-social.video.cofi</v>
      </c>
      <c r="F940" s="21">
        <f t="shared" ref="F940:G940" si="553">F874</f>
        <v>189685.37446517299</v>
      </c>
      <c r="G940" s="19">
        <f t="shared" si="553"/>
        <v>9.0587332826533071</v>
      </c>
      <c r="H940" s="18">
        <f t="shared" si="539"/>
        <v>7.4548018358611195E-3</v>
      </c>
      <c r="I940" s="6">
        <f t="shared" si="539"/>
        <v>2.04</v>
      </c>
      <c r="J940" s="6">
        <f t="shared" si="540"/>
        <v>4671320.3494901825</v>
      </c>
      <c r="K940" s="18">
        <f t="shared" si="541"/>
        <v>0.15</v>
      </c>
      <c r="L940" s="35">
        <f>Data!BR16</f>
        <v>3.4180725934209242E-3</v>
      </c>
      <c r="Q940" s="21">
        <v>0</v>
      </c>
      <c r="R940" s="21">
        <v>0</v>
      </c>
      <c r="S940" s="21">
        <v>0</v>
      </c>
      <c r="T940" s="38">
        <v>0</v>
      </c>
    </row>
    <row r="941" spans="1:20" x14ac:dyDescent="0.25">
      <c r="A941" s="17" t="s">
        <v>264</v>
      </c>
      <c r="B941" s="8" t="s">
        <v>53</v>
      </c>
      <c r="C941" s="8" t="s">
        <v>332</v>
      </c>
      <c r="E941" s="8" t="str">
        <f t="shared" si="534"/>
        <v>CoFi-social.video.cofi</v>
      </c>
      <c r="F941" s="21">
        <f t="shared" ref="F941:G941" si="554">F875</f>
        <v>142839.15179515848</v>
      </c>
      <c r="G941" s="19">
        <f t="shared" si="554"/>
        <v>10.302832972074498</v>
      </c>
      <c r="H941" s="18">
        <f t="shared" si="539"/>
        <v>7.4548018358611195E-3</v>
      </c>
      <c r="I941" s="6">
        <f t="shared" si="539"/>
        <v>2.04</v>
      </c>
      <c r="J941" s="6">
        <f t="shared" si="540"/>
        <v>4671320.3494901825</v>
      </c>
      <c r="K941" s="18">
        <f t="shared" si="541"/>
        <v>0.15</v>
      </c>
      <c r="L941" s="35">
        <f>Data!BR17</f>
        <v>3.4180725934209242E-3</v>
      </c>
      <c r="Q941" s="21">
        <v>0</v>
      </c>
      <c r="R941" s="21">
        <v>0</v>
      </c>
      <c r="S941" s="21">
        <v>0</v>
      </c>
      <c r="T941" s="38">
        <v>0</v>
      </c>
    </row>
    <row r="942" spans="1:20" x14ac:dyDescent="0.25">
      <c r="A942" s="17" t="s">
        <v>265</v>
      </c>
      <c r="B942" s="8" t="s">
        <v>53</v>
      </c>
      <c r="C942" s="8" t="s">
        <v>332</v>
      </c>
      <c r="E942" s="8" t="str">
        <f t="shared" si="534"/>
        <v>CoFi-social.video.cofi</v>
      </c>
      <c r="F942" s="21">
        <f t="shared" ref="F942:G942" si="555">F876</f>
        <v>103168.9552285899</v>
      </c>
      <c r="G942" s="19">
        <f t="shared" si="555"/>
        <v>11.257006974534221</v>
      </c>
      <c r="H942" s="18">
        <f t="shared" si="539"/>
        <v>7.4548018358611195E-3</v>
      </c>
      <c r="I942" s="6">
        <f t="shared" si="539"/>
        <v>2.04</v>
      </c>
      <c r="J942" s="6">
        <f t="shared" si="540"/>
        <v>4671320.3494901825</v>
      </c>
      <c r="K942" s="18">
        <f t="shared" si="541"/>
        <v>0.15</v>
      </c>
      <c r="L942" s="35">
        <f>Data!BR18</f>
        <v>3.4180725934209242E-3</v>
      </c>
      <c r="Q942" s="21">
        <v>0</v>
      </c>
      <c r="R942" s="21">
        <v>0</v>
      </c>
      <c r="S942" s="21">
        <v>0</v>
      </c>
      <c r="T942" s="38">
        <v>0</v>
      </c>
    </row>
    <row r="943" spans="1:20" x14ac:dyDescent="0.25">
      <c r="A943" s="17" t="s">
        <v>266</v>
      </c>
      <c r="B943" s="8" t="s">
        <v>53</v>
      </c>
      <c r="C943" s="8" t="s">
        <v>332</v>
      </c>
      <c r="E943" s="8" t="str">
        <f t="shared" si="534"/>
        <v>CoFi-social.video.cofi</v>
      </c>
      <c r="F943" s="21">
        <f t="shared" ref="F943:G943" si="556">F877</f>
        <v>142798.33267277651</v>
      </c>
      <c r="G943" s="19">
        <f t="shared" si="556"/>
        <v>10.234322236037224</v>
      </c>
      <c r="H943" s="18">
        <f t="shared" si="539"/>
        <v>7.4548018358611195E-3</v>
      </c>
      <c r="I943" s="6">
        <f t="shared" si="539"/>
        <v>2.04</v>
      </c>
      <c r="J943" s="6">
        <f t="shared" si="540"/>
        <v>4671320.3494901825</v>
      </c>
      <c r="K943" s="18">
        <f t="shared" si="541"/>
        <v>0.15</v>
      </c>
      <c r="L943" s="35">
        <f>Data!BR19</f>
        <v>3.4180725934209242E-3</v>
      </c>
      <c r="Q943" s="21">
        <v>0</v>
      </c>
      <c r="R943" s="21">
        <v>0</v>
      </c>
      <c r="S943" s="21">
        <v>0</v>
      </c>
      <c r="T943" s="38">
        <v>0</v>
      </c>
    </row>
    <row r="944" spans="1:20" x14ac:dyDescent="0.25">
      <c r="A944" s="17" t="s">
        <v>267</v>
      </c>
      <c r="B944" s="8" t="s">
        <v>53</v>
      </c>
      <c r="C944" s="8" t="s">
        <v>332</v>
      </c>
      <c r="E944" s="8" t="str">
        <f t="shared" si="534"/>
        <v>CoFi-social.video.cofi</v>
      </c>
      <c r="F944" s="21">
        <f t="shared" ref="F944:G944" si="557">F878</f>
        <v>144198.29399369101</v>
      </c>
      <c r="G944" s="19">
        <f t="shared" si="557"/>
        <v>10.244972678420806</v>
      </c>
      <c r="H944" s="18">
        <f t="shared" si="539"/>
        <v>7.4548018358611195E-3</v>
      </c>
      <c r="I944" s="6">
        <f t="shared" si="539"/>
        <v>2.04</v>
      </c>
      <c r="J944" s="6">
        <f t="shared" si="540"/>
        <v>4671320.3494901825</v>
      </c>
      <c r="K944" s="18">
        <f t="shared" si="541"/>
        <v>0.15</v>
      </c>
      <c r="L944" s="35">
        <f>Data!BR20</f>
        <v>3.5295314823368239E-3</v>
      </c>
      <c r="Q944" s="21">
        <v>0</v>
      </c>
      <c r="R944" s="21">
        <v>0</v>
      </c>
      <c r="S944" s="21">
        <v>0</v>
      </c>
      <c r="T944" s="38">
        <v>0</v>
      </c>
    </row>
    <row r="945" spans="1:20" x14ac:dyDescent="0.25">
      <c r="A945" s="17" t="s">
        <v>268</v>
      </c>
      <c r="B945" s="8" t="s">
        <v>53</v>
      </c>
      <c r="C945" s="8" t="s">
        <v>332</v>
      </c>
      <c r="E945" s="8" t="str">
        <f t="shared" si="534"/>
        <v>CoFi-social.video.cofi</v>
      </c>
      <c r="F945" s="21">
        <f t="shared" ref="F945:G945" si="558">F879</f>
        <v>98429.665186519007</v>
      </c>
      <c r="G945" s="19">
        <f t="shared" si="558"/>
        <v>11.814132511432707</v>
      </c>
      <c r="H945" s="18">
        <f t="shared" si="539"/>
        <v>7.4548018358611195E-3</v>
      </c>
      <c r="I945" s="6">
        <f t="shared" si="539"/>
        <v>2.04</v>
      </c>
      <c r="J945" s="6">
        <f t="shared" si="540"/>
        <v>4671320.3494901825</v>
      </c>
      <c r="K945" s="18">
        <f t="shared" si="541"/>
        <v>0.15</v>
      </c>
      <c r="L945" s="35">
        <f>Data!BR21</f>
        <v>3.5295314823368239E-3</v>
      </c>
      <c r="Q945" s="21">
        <v>0</v>
      </c>
      <c r="R945" s="21">
        <v>0</v>
      </c>
      <c r="S945" s="21">
        <v>0</v>
      </c>
      <c r="T945" s="38">
        <v>0</v>
      </c>
    </row>
    <row r="946" spans="1:20" x14ac:dyDescent="0.25">
      <c r="A946" s="17" t="s">
        <v>269</v>
      </c>
      <c r="B946" s="8" t="s">
        <v>53</v>
      </c>
      <c r="C946" s="8" t="s">
        <v>332</v>
      </c>
      <c r="E946" s="8" t="str">
        <f t="shared" si="534"/>
        <v>CoFi-social.video.cofi</v>
      </c>
      <c r="F946" s="21">
        <f t="shared" ref="F946:G946" si="559">F880</f>
        <v>163384.76716181752</v>
      </c>
      <c r="G946" s="19">
        <f t="shared" si="559"/>
        <v>10.267597507715461</v>
      </c>
      <c r="H946" s="18">
        <f t="shared" si="539"/>
        <v>7.4548018358611195E-3</v>
      </c>
      <c r="I946" s="6">
        <f t="shared" si="539"/>
        <v>2.04</v>
      </c>
      <c r="J946" s="6">
        <f t="shared" si="540"/>
        <v>4671320.3494901825</v>
      </c>
      <c r="K946" s="18">
        <f t="shared" si="541"/>
        <v>0.15</v>
      </c>
      <c r="L946" s="35">
        <f>Data!BR22</f>
        <v>3.5295314823368239E-3</v>
      </c>
      <c r="Q946" s="21">
        <v>0</v>
      </c>
      <c r="R946" s="21">
        <v>0</v>
      </c>
      <c r="S946" s="21">
        <v>0</v>
      </c>
      <c r="T946" s="38">
        <v>0</v>
      </c>
    </row>
    <row r="947" spans="1:20" x14ac:dyDescent="0.25">
      <c r="A947" s="17" t="s">
        <v>270</v>
      </c>
      <c r="B947" s="8" t="s">
        <v>53</v>
      </c>
      <c r="C947" s="8" t="s">
        <v>332</v>
      </c>
      <c r="E947" s="8" t="str">
        <f t="shared" si="534"/>
        <v>CoFi-social.video.cofi</v>
      </c>
      <c r="F947" s="21">
        <f t="shared" ref="F947:G947" si="560">F881</f>
        <v>148983.40879257949</v>
      </c>
      <c r="G947" s="19">
        <f t="shared" si="560"/>
        <v>10.106619196002974</v>
      </c>
      <c r="H947" s="18">
        <f t="shared" si="539"/>
        <v>7.4548018358611195E-3</v>
      </c>
      <c r="I947" s="6">
        <f t="shared" si="539"/>
        <v>2.04</v>
      </c>
      <c r="J947" s="6">
        <f t="shared" si="540"/>
        <v>4671320.3494901825</v>
      </c>
      <c r="K947" s="18">
        <f t="shared" si="541"/>
        <v>0.15</v>
      </c>
      <c r="L947" s="35">
        <f>Data!BR23</f>
        <v>3.5295314823368239E-3</v>
      </c>
      <c r="Q947" s="21">
        <v>0</v>
      </c>
      <c r="R947" s="21">
        <v>0</v>
      </c>
      <c r="S947" s="21">
        <v>0</v>
      </c>
      <c r="T947" s="38">
        <v>0</v>
      </c>
    </row>
    <row r="948" spans="1:20" x14ac:dyDescent="0.25">
      <c r="A948" s="17" t="s">
        <v>249</v>
      </c>
      <c r="B948" s="8" t="s">
        <v>53</v>
      </c>
      <c r="C948" s="8" t="s">
        <v>332</v>
      </c>
      <c r="E948" s="8" t="str">
        <f t="shared" si="534"/>
        <v>CoFi-social.video.cofi</v>
      </c>
      <c r="F948" s="21">
        <f t="shared" ref="F948:G948" si="561">F882</f>
        <v>151654.691624923</v>
      </c>
      <c r="G948" s="19">
        <f t="shared" si="561"/>
        <v>10.263206967410436</v>
      </c>
      <c r="H948" s="18">
        <f t="shared" si="539"/>
        <v>7.4548018358611195E-3</v>
      </c>
      <c r="I948" s="6">
        <f t="shared" si="539"/>
        <v>2.04</v>
      </c>
      <c r="J948" s="6">
        <f t="shared" si="540"/>
        <v>4671320.3494901825</v>
      </c>
      <c r="K948" s="18">
        <f t="shared" si="541"/>
        <v>0.15</v>
      </c>
      <c r="L948" s="35">
        <f>Data!BR24</f>
        <v>3.5295314823368239E-3</v>
      </c>
      <c r="Q948" s="21">
        <v>0</v>
      </c>
      <c r="R948" s="21">
        <v>0</v>
      </c>
      <c r="S948" s="21">
        <v>0</v>
      </c>
      <c r="T948" s="38">
        <v>0</v>
      </c>
    </row>
    <row r="949" spans="1:20" x14ac:dyDescent="0.25">
      <c r="A949" s="17" t="s">
        <v>250</v>
      </c>
      <c r="B949" s="8" t="s">
        <v>53</v>
      </c>
      <c r="C949" s="8" t="s">
        <v>332</v>
      </c>
      <c r="E949" s="8" t="str">
        <f t="shared" si="534"/>
        <v>CoFi-social.video.cofi</v>
      </c>
      <c r="F949" s="21">
        <f t="shared" ref="F949:G949" si="562">F883</f>
        <v>129850.99598897449</v>
      </c>
      <c r="G949" s="19">
        <f t="shared" si="562"/>
        <v>10.749217003596499</v>
      </c>
      <c r="H949" s="18">
        <f t="shared" si="539"/>
        <v>7.4548018358611195E-3</v>
      </c>
      <c r="I949" s="6">
        <f t="shared" si="539"/>
        <v>2.04</v>
      </c>
      <c r="J949" s="6">
        <f t="shared" si="540"/>
        <v>4671320.3494901825</v>
      </c>
      <c r="K949" s="18">
        <f t="shared" si="541"/>
        <v>0.15</v>
      </c>
      <c r="L949" s="35">
        <f>Data!BR25</f>
        <v>3.5295314823368239E-3</v>
      </c>
      <c r="Q949" s="21">
        <v>0</v>
      </c>
      <c r="R949" s="21">
        <v>0</v>
      </c>
      <c r="S949" s="21">
        <v>0</v>
      </c>
      <c r="T949" s="38">
        <v>0</v>
      </c>
    </row>
    <row r="950" spans="1:20" x14ac:dyDescent="0.25">
      <c r="A950" s="17" t="s">
        <v>251</v>
      </c>
      <c r="B950" s="8" t="s">
        <v>53</v>
      </c>
      <c r="C950" s="8" t="s">
        <v>332</v>
      </c>
      <c r="E950" s="8" t="str">
        <f t="shared" si="534"/>
        <v>CoFi-social.video.cofi</v>
      </c>
      <c r="F950" s="21">
        <f t="shared" ref="F950:G950" si="563">F884</f>
        <v>134978.302756513</v>
      </c>
      <c r="G950" s="19">
        <f t="shared" si="563"/>
        <v>10.756408999327785</v>
      </c>
      <c r="H950" s="18">
        <f t="shared" si="539"/>
        <v>7.4548018358611195E-3</v>
      </c>
      <c r="I950" s="6">
        <f t="shared" si="539"/>
        <v>2.04</v>
      </c>
      <c r="J950" s="6">
        <f t="shared" si="540"/>
        <v>4671320.3494901825</v>
      </c>
      <c r="K950" s="18">
        <f t="shared" si="541"/>
        <v>0.15</v>
      </c>
      <c r="L950" s="35">
        <f>Data!BR26</f>
        <v>3.5295314823368239E-3</v>
      </c>
      <c r="Q950" s="21">
        <v>0</v>
      </c>
      <c r="R950" s="21">
        <v>0</v>
      </c>
      <c r="S950" s="21">
        <v>0</v>
      </c>
      <c r="T950" s="38">
        <v>0</v>
      </c>
    </row>
    <row r="951" spans="1:20" x14ac:dyDescent="0.25">
      <c r="A951" s="17" t="s">
        <v>252</v>
      </c>
      <c r="B951" s="8" t="s">
        <v>53</v>
      </c>
      <c r="C951" s="8" t="s">
        <v>332</v>
      </c>
      <c r="E951" s="8" t="str">
        <f t="shared" si="534"/>
        <v>CoFi-social.video.cofi</v>
      </c>
      <c r="F951" s="21">
        <f t="shared" ref="F951:G951" si="564">F885</f>
        <v>134530.63966644951</v>
      </c>
      <c r="G951" s="19">
        <f t="shared" si="564"/>
        <v>10.667047927027582</v>
      </c>
      <c r="H951" s="18">
        <f t="shared" si="539"/>
        <v>7.4548018358611195E-3</v>
      </c>
      <c r="I951" s="6">
        <f t="shared" si="539"/>
        <v>2.04</v>
      </c>
      <c r="J951" s="6">
        <f t="shared" si="540"/>
        <v>4671320.3494901825</v>
      </c>
      <c r="K951" s="18">
        <f t="shared" si="541"/>
        <v>0.15</v>
      </c>
      <c r="L951" s="35">
        <f>Data!BR27</f>
        <v>3.5295314823368239E-3</v>
      </c>
      <c r="Q951" s="21">
        <v>0</v>
      </c>
      <c r="R951" s="21">
        <v>0</v>
      </c>
      <c r="S951" s="21">
        <v>0</v>
      </c>
      <c r="T951" s="38">
        <v>0</v>
      </c>
    </row>
    <row r="952" spans="1:20" x14ac:dyDescent="0.25">
      <c r="A952" s="17" t="s">
        <v>253</v>
      </c>
      <c r="B952" s="8" t="s">
        <v>53</v>
      </c>
      <c r="C952" s="8" t="s">
        <v>332</v>
      </c>
      <c r="E952" s="8" t="str">
        <f t="shared" si="534"/>
        <v>CoFi-social.video.cofi</v>
      </c>
      <c r="F952" s="21">
        <f t="shared" ref="F952:G952" si="565">F886</f>
        <v>163793.993132748</v>
      </c>
      <c r="G952" s="19">
        <f t="shared" si="565"/>
        <v>10.450556475461539</v>
      </c>
      <c r="H952" s="18">
        <f t="shared" si="539"/>
        <v>7.4548018358611195E-3</v>
      </c>
      <c r="I952" s="6">
        <f t="shared" si="539"/>
        <v>2.04</v>
      </c>
      <c r="J952" s="6">
        <f t="shared" si="540"/>
        <v>4671320.3494901825</v>
      </c>
      <c r="K952" s="18">
        <f t="shared" si="541"/>
        <v>0.15</v>
      </c>
      <c r="L952" s="35">
        <f>Data!BR28</f>
        <v>3.5295314823368239E-3</v>
      </c>
      <c r="Q952" s="21">
        <v>0</v>
      </c>
      <c r="R952" s="21">
        <v>0</v>
      </c>
      <c r="S952" s="21">
        <v>0</v>
      </c>
      <c r="T952" s="38">
        <v>0</v>
      </c>
    </row>
    <row r="953" spans="1:20" x14ac:dyDescent="0.25">
      <c r="A953" s="17" t="s">
        <v>254</v>
      </c>
      <c r="B953" s="8" t="s">
        <v>53</v>
      </c>
      <c r="C953" s="8" t="s">
        <v>332</v>
      </c>
      <c r="E953" s="8" t="str">
        <f t="shared" si="534"/>
        <v>CoFi-social.video.cofi</v>
      </c>
      <c r="F953" s="21">
        <f t="shared" ref="F953:G953" si="566">F887</f>
        <v>118736.888545109</v>
      </c>
      <c r="G953" s="19">
        <f t="shared" si="566"/>
        <v>10.666379327200589</v>
      </c>
      <c r="H953" s="18">
        <f t="shared" si="539"/>
        <v>7.4548018358611195E-3</v>
      </c>
      <c r="I953" s="6">
        <f t="shared" si="539"/>
        <v>2.04</v>
      </c>
      <c r="J953" s="6">
        <f t="shared" si="540"/>
        <v>4671320.3494901825</v>
      </c>
      <c r="K953" s="18">
        <f t="shared" si="541"/>
        <v>0.15</v>
      </c>
      <c r="L953" s="35">
        <f>Data!BR29</f>
        <v>3.6409903712527236E-3</v>
      </c>
      <c r="Q953" s="21">
        <v>0</v>
      </c>
      <c r="R953" s="21">
        <v>0</v>
      </c>
      <c r="S953" s="21">
        <v>0</v>
      </c>
      <c r="T953" s="38">
        <v>0</v>
      </c>
    </row>
    <row r="954" spans="1:20" x14ac:dyDescent="0.25">
      <c r="A954" s="17" t="s">
        <v>255</v>
      </c>
      <c r="B954" s="8" t="s">
        <v>53</v>
      </c>
      <c r="C954" s="8" t="s">
        <v>332</v>
      </c>
      <c r="E954" s="8" t="str">
        <f t="shared" si="534"/>
        <v>CoFi-social.video.cofi</v>
      </c>
      <c r="F954" s="21">
        <f t="shared" ref="F954:G954" si="567">F888</f>
        <v>177768.66401188599</v>
      </c>
      <c r="G954" s="19">
        <f t="shared" si="567"/>
        <v>9.5368396438620078</v>
      </c>
      <c r="H954" s="18">
        <f t="shared" si="539"/>
        <v>7.4548018358611195E-3</v>
      </c>
      <c r="I954" s="6">
        <f t="shared" si="539"/>
        <v>2.04</v>
      </c>
      <c r="J954" s="6">
        <f t="shared" si="540"/>
        <v>4671320.3494901825</v>
      </c>
      <c r="K954" s="18">
        <f t="shared" si="541"/>
        <v>0.15</v>
      </c>
      <c r="L954" s="35">
        <f>Data!BR30</f>
        <v>3.6409903712527236E-3</v>
      </c>
      <c r="Q954" s="21">
        <v>0</v>
      </c>
      <c r="R954" s="21">
        <v>0</v>
      </c>
      <c r="S954" s="21">
        <v>0</v>
      </c>
      <c r="T954" s="38">
        <v>0</v>
      </c>
    </row>
    <row r="955" spans="1:20" x14ac:dyDescent="0.25">
      <c r="A955" s="17" t="s">
        <v>256</v>
      </c>
      <c r="B955" s="8" t="s">
        <v>53</v>
      </c>
      <c r="C955" s="8" t="s">
        <v>332</v>
      </c>
      <c r="E955" s="8" t="str">
        <f t="shared" si="534"/>
        <v>CoFi-social.video.cofi</v>
      </c>
      <c r="F955" s="21">
        <f t="shared" ref="F955:G955" si="568">F889</f>
        <v>155905.00634210001</v>
      </c>
      <c r="G955" s="19">
        <f t="shared" si="568"/>
        <v>9.9784577197080004</v>
      </c>
      <c r="H955" s="18">
        <f t="shared" si="539"/>
        <v>7.4548018358611195E-3</v>
      </c>
      <c r="I955" s="6">
        <f t="shared" si="539"/>
        <v>2.04</v>
      </c>
      <c r="J955" s="6">
        <f t="shared" si="540"/>
        <v>4671320.3494901825</v>
      </c>
      <c r="K955" s="18">
        <f t="shared" si="541"/>
        <v>0.15</v>
      </c>
      <c r="L955" s="35">
        <f>Data!BR31</f>
        <v>3.6409903712527236E-3</v>
      </c>
      <c r="Q955" s="21">
        <v>0</v>
      </c>
      <c r="R955" s="21">
        <v>0</v>
      </c>
      <c r="S955" s="21">
        <v>0</v>
      </c>
      <c r="T955" s="38">
        <v>0</v>
      </c>
    </row>
    <row r="956" spans="1:20" x14ac:dyDescent="0.25">
      <c r="A956" s="17" t="s">
        <v>257</v>
      </c>
      <c r="B956" s="8" t="s">
        <v>53</v>
      </c>
      <c r="C956" s="8" t="s">
        <v>332</v>
      </c>
      <c r="E956" s="8" t="str">
        <f t="shared" si="534"/>
        <v>CoFi-social.video.cofi</v>
      </c>
      <c r="F956" s="21">
        <f t="shared" ref="F956:G956" si="569">F890</f>
        <v>97265.618974818106</v>
      </c>
      <c r="G956" s="19">
        <f t="shared" si="569"/>
        <v>11.89482405682261</v>
      </c>
      <c r="H956" s="18">
        <f t="shared" si="539"/>
        <v>7.4548018358611195E-3</v>
      </c>
      <c r="I956" s="6">
        <f t="shared" si="539"/>
        <v>2.04</v>
      </c>
      <c r="J956" s="6">
        <f t="shared" si="540"/>
        <v>4671320.3494901825</v>
      </c>
      <c r="K956" s="18">
        <f t="shared" si="541"/>
        <v>0.15</v>
      </c>
      <c r="L956" s="35">
        <f>Data!BR32</f>
        <v>3.6409903712527236E-3</v>
      </c>
      <c r="Q956" s="21">
        <v>0</v>
      </c>
      <c r="R956" s="21">
        <v>0</v>
      </c>
      <c r="S956" s="21">
        <v>0</v>
      </c>
      <c r="T956" s="38">
        <v>0</v>
      </c>
    </row>
    <row r="957" spans="1:20" x14ac:dyDescent="0.25">
      <c r="A957" s="17" t="s">
        <v>258</v>
      </c>
      <c r="B957" s="8" t="s">
        <v>53</v>
      </c>
      <c r="C957" s="8" t="s">
        <v>332</v>
      </c>
      <c r="E957" s="8" t="str">
        <f t="shared" si="534"/>
        <v>CoFi-social.video.cofi</v>
      </c>
      <c r="F957" s="21">
        <f t="shared" ref="F957:G957" si="570">F891</f>
        <v>97415.805385531698</v>
      </c>
      <c r="G957" s="19">
        <f t="shared" si="570"/>
        <v>11.56950821742382</v>
      </c>
      <c r="H957" s="18">
        <f t="shared" si="539"/>
        <v>7.4548018358611195E-3</v>
      </c>
      <c r="I957" s="6">
        <f t="shared" si="539"/>
        <v>2.04</v>
      </c>
      <c r="J957" s="6">
        <f t="shared" si="540"/>
        <v>4671320.3494901825</v>
      </c>
      <c r="K957" s="18">
        <f t="shared" si="541"/>
        <v>0.15</v>
      </c>
      <c r="L957" s="35">
        <f>Data!BR33</f>
        <v>3.4180725934209242E-3</v>
      </c>
      <c r="Q957" s="21">
        <v>0</v>
      </c>
      <c r="R957" s="21">
        <v>0</v>
      </c>
      <c r="S957" s="21">
        <v>0</v>
      </c>
      <c r="T957" s="38">
        <v>0</v>
      </c>
    </row>
    <row r="958" spans="1:20" x14ac:dyDescent="0.25">
      <c r="A958" s="17" t="s">
        <v>259</v>
      </c>
      <c r="B958" s="8" t="s">
        <v>53</v>
      </c>
      <c r="C958" s="8" t="s">
        <v>332</v>
      </c>
      <c r="E958" s="8" t="str">
        <f t="shared" si="534"/>
        <v>CoFi-social.video.cofi</v>
      </c>
      <c r="F958" s="21">
        <f t="shared" ref="F958:G958" si="571">F892</f>
        <v>152166.78614067001</v>
      </c>
      <c r="G958" s="19">
        <f t="shared" si="571"/>
        <v>9.8060204788667331</v>
      </c>
      <c r="H958" s="18">
        <f t="shared" si="539"/>
        <v>7.4548018358611195E-3</v>
      </c>
      <c r="I958" s="6">
        <f t="shared" si="539"/>
        <v>2.04</v>
      </c>
      <c r="J958" s="6">
        <f t="shared" si="540"/>
        <v>4671320.3494901825</v>
      </c>
      <c r="K958" s="18">
        <f t="shared" si="541"/>
        <v>0.15</v>
      </c>
      <c r="L958" s="35">
        <f>Data!BR34</f>
        <v>3.4180725934209242E-3</v>
      </c>
      <c r="Q958" s="21">
        <v>0</v>
      </c>
      <c r="R958" s="21">
        <v>0</v>
      </c>
      <c r="S958" s="21">
        <v>0</v>
      </c>
      <c r="T958" s="38">
        <v>0</v>
      </c>
    </row>
    <row r="959" spans="1:20" x14ac:dyDescent="0.25">
      <c r="A959" s="17" t="s">
        <v>260</v>
      </c>
      <c r="B959" s="8" t="s">
        <v>53</v>
      </c>
      <c r="C959" s="8" t="s">
        <v>332</v>
      </c>
      <c r="E959" s="8" t="str">
        <f t="shared" si="534"/>
        <v>CoFi-social.video.cofi</v>
      </c>
      <c r="F959" s="21">
        <f t="shared" ref="F959:G959" si="572">F893</f>
        <v>145113.38760294701</v>
      </c>
      <c r="G959" s="19">
        <f t="shared" si="572"/>
        <v>10.081319949993899</v>
      </c>
      <c r="H959" s="18">
        <f t="shared" si="539"/>
        <v>7.4548018358611195E-3</v>
      </c>
      <c r="I959" s="6">
        <f t="shared" si="539"/>
        <v>2.04</v>
      </c>
      <c r="J959" s="6">
        <f t="shared" si="540"/>
        <v>4671320.3494901825</v>
      </c>
      <c r="K959" s="18">
        <f t="shared" si="541"/>
        <v>0.15</v>
      </c>
      <c r="L959" s="35">
        <f>Data!BR35</f>
        <v>3.4180725934209242E-3</v>
      </c>
      <c r="Q959" s="21">
        <v>0</v>
      </c>
      <c r="R959" s="21">
        <v>0</v>
      </c>
      <c r="S959" s="21">
        <v>0</v>
      </c>
      <c r="T959" s="38">
        <v>0</v>
      </c>
    </row>
    <row r="960" spans="1:20" x14ac:dyDescent="0.25">
      <c r="A960" s="17" t="s">
        <v>261</v>
      </c>
      <c r="B960" s="8" t="s">
        <v>53</v>
      </c>
      <c r="C960" s="8" t="s">
        <v>332</v>
      </c>
      <c r="E960" s="8" t="str">
        <f t="shared" si="534"/>
        <v>CoFi-social.video.cofi</v>
      </c>
      <c r="F960" s="21">
        <f t="shared" ref="F960:G960" si="573">F894</f>
        <v>142547.349343315</v>
      </c>
      <c r="G960" s="19">
        <f t="shared" si="573"/>
        <v>10.00387305712248</v>
      </c>
      <c r="H960" s="18">
        <f t="shared" si="539"/>
        <v>7.4548018358611195E-3</v>
      </c>
      <c r="I960" s="6">
        <f t="shared" si="539"/>
        <v>2.04</v>
      </c>
      <c r="J960" s="6">
        <f t="shared" si="540"/>
        <v>4671320.3494901825</v>
      </c>
      <c r="K960" s="18">
        <f t="shared" si="541"/>
        <v>0.15</v>
      </c>
      <c r="L960" s="35">
        <f>Data!BR36</f>
        <v>3.4180725934209242E-3</v>
      </c>
      <c r="Q960" s="21">
        <v>0</v>
      </c>
      <c r="R960" s="21">
        <v>0</v>
      </c>
      <c r="S960" s="21">
        <v>0</v>
      </c>
      <c r="T960" s="38">
        <v>0</v>
      </c>
    </row>
    <row r="961" spans="1:20" x14ac:dyDescent="0.25">
      <c r="A961" s="17" t="s">
        <v>278</v>
      </c>
      <c r="B961" s="8" t="s">
        <v>53</v>
      </c>
      <c r="C961" s="8" t="s">
        <v>332</v>
      </c>
      <c r="E961" s="8" t="str">
        <f t="shared" si="534"/>
        <v>CoFi-social.video.cofi</v>
      </c>
      <c r="F961" s="21">
        <f t="shared" ref="F961:G961" si="574">F895</f>
        <v>89849.0514662145</v>
      </c>
      <c r="G961" s="19">
        <f t="shared" si="574"/>
        <v>11.47574594837338</v>
      </c>
      <c r="H961" s="18">
        <f t="shared" si="539"/>
        <v>7.4548018358611195E-3</v>
      </c>
      <c r="I961" s="6">
        <f t="shared" si="539"/>
        <v>2.04</v>
      </c>
      <c r="J961" s="6">
        <f t="shared" si="540"/>
        <v>4671320.3494901825</v>
      </c>
      <c r="K961" s="18">
        <f t="shared" si="541"/>
        <v>0.15</v>
      </c>
      <c r="L961" s="35">
        <f>Data!BR37</f>
        <v>3.5295314823368239E-3</v>
      </c>
      <c r="Q961" s="21">
        <v>0</v>
      </c>
      <c r="R961" s="21">
        <v>0</v>
      </c>
      <c r="S961" s="21">
        <v>0</v>
      </c>
      <c r="T961" s="38">
        <v>0</v>
      </c>
    </row>
    <row r="962" spans="1:20" x14ac:dyDescent="0.25">
      <c r="A962" s="17" t="s">
        <v>279</v>
      </c>
      <c r="B962" s="8" t="s">
        <v>53</v>
      </c>
      <c r="C962" s="8" t="s">
        <v>332</v>
      </c>
      <c r="E962" s="8" t="str">
        <f t="shared" si="534"/>
        <v>CoFi-social.video.cofi</v>
      </c>
      <c r="F962" s="21">
        <f t="shared" ref="F962:G962" si="575">F896</f>
        <v>102630.58612210301</v>
      </c>
      <c r="G962" s="19">
        <f t="shared" si="575"/>
        <v>10.756762154759192</v>
      </c>
      <c r="H962" s="18">
        <f t="shared" si="539"/>
        <v>7.4548018358611195E-3</v>
      </c>
      <c r="I962" s="6">
        <f t="shared" si="539"/>
        <v>2.04</v>
      </c>
      <c r="J962" s="6">
        <f t="shared" si="540"/>
        <v>4671320.3494901825</v>
      </c>
      <c r="K962" s="18">
        <f t="shared" si="541"/>
        <v>0.15</v>
      </c>
      <c r="L962" s="35">
        <f>Data!BR38</f>
        <v>3.5295314823368239E-3</v>
      </c>
      <c r="Q962" s="21">
        <v>0</v>
      </c>
      <c r="R962" s="21">
        <v>0</v>
      </c>
      <c r="S962" s="21">
        <v>0</v>
      </c>
      <c r="T962" s="38">
        <v>0</v>
      </c>
    </row>
    <row r="963" spans="1:20" x14ac:dyDescent="0.25">
      <c r="A963" s="17" t="s">
        <v>280</v>
      </c>
      <c r="B963" s="8" t="s">
        <v>53</v>
      </c>
      <c r="C963" s="8" t="s">
        <v>332</v>
      </c>
      <c r="E963" s="8" t="str">
        <f t="shared" si="534"/>
        <v>CoFi-social.video.cofi</v>
      </c>
      <c r="F963" s="21">
        <f t="shared" ref="F963:G963" si="576">F897</f>
        <v>100258.467636616</v>
      </c>
      <c r="G963" s="19">
        <f t="shared" si="576"/>
        <v>10.65669779621145</v>
      </c>
      <c r="H963" s="18">
        <f t="shared" si="539"/>
        <v>7.4548018358611195E-3</v>
      </c>
      <c r="I963" s="6">
        <f t="shared" si="539"/>
        <v>2.04</v>
      </c>
      <c r="J963" s="6">
        <f t="shared" si="540"/>
        <v>4671320.3494901825</v>
      </c>
      <c r="K963" s="18">
        <f t="shared" si="541"/>
        <v>0.15</v>
      </c>
      <c r="L963" s="35">
        <f>Data!BR39</f>
        <v>3.5295314823368239E-3</v>
      </c>
      <c r="Q963" s="21">
        <v>0</v>
      </c>
      <c r="R963" s="21">
        <v>0</v>
      </c>
      <c r="S963" s="21">
        <v>0</v>
      </c>
      <c r="T963" s="38">
        <v>0</v>
      </c>
    </row>
    <row r="964" spans="1:20" x14ac:dyDescent="0.25">
      <c r="A964" s="17" t="s">
        <v>281</v>
      </c>
      <c r="B964" s="8" t="s">
        <v>53</v>
      </c>
      <c r="C964" s="8" t="s">
        <v>332</v>
      </c>
      <c r="E964" s="8" t="str">
        <f t="shared" si="534"/>
        <v>CoFi-social.video.cofi</v>
      </c>
      <c r="F964" s="21">
        <f t="shared" ref="F964:G964" si="577">F898</f>
        <v>136054.96228445024</v>
      </c>
      <c r="G964" s="19">
        <f t="shared" si="577"/>
        <v>9.6760323677399889</v>
      </c>
      <c r="H964" s="18">
        <f t="shared" si="539"/>
        <v>7.4548018358611195E-3</v>
      </c>
      <c r="I964" s="6">
        <f t="shared" si="539"/>
        <v>2.04</v>
      </c>
      <c r="J964" s="6">
        <f t="shared" si="540"/>
        <v>4671320.3494901825</v>
      </c>
      <c r="K964" s="18">
        <f t="shared" si="541"/>
        <v>0.15</v>
      </c>
      <c r="L964" s="35">
        <f>Data!BR40</f>
        <v>3.5295314823368239E-3</v>
      </c>
      <c r="Q964" s="21">
        <v>0</v>
      </c>
      <c r="R964" s="21">
        <v>0</v>
      </c>
      <c r="S964" s="21">
        <v>0</v>
      </c>
      <c r="T964" s="38">
        <v>0</v>
      </c>
    </row>
    <row r="965" spans="1:20" x14ac:dyDescent="0.25">
      <c r="A965" s="17" t="s">
        <v>282</v>
      </c>
      <c r="B965" s="8" t="s">
        <v>53</v>
      </c>
      <c r="C965" s="8" t="s">
        <v>332</v>
      </c>
      <c r="E965" s="8" t="str">
        <f t="shared" si="534"/>
        <v>CoFi-social.video.cofi</v>
      </c>
      <c r="F965" s="21">
        <f t="shared" ref="F965:G965" si="578">F899</f>
        <v>120012.959289386</v>
      </c>
      <c r="G965" s="19">
        <f t="shared" si="578"/>
        <v>10.333963539505701</v>
      </c>
      <c r="H965" s="18">
        <f t="shared" si="539"/>
        <v>7.4548018358611195E-3</v>
      </c>
      <c r="I965" s="6">
        <f t="shared" si="539"/>
        <v>2.04</v>
      </c>
      <c r="J965" s="6">
        <f t="shared" si="540"/>
        <v>4671320.3494901825</v>
      </c>
      <c r="K965" s="18">
        <f t="shared" si="541"/>
        <v>0.15</v>
      </c>
      <c r="L965" s="35">
        <f>Data!BR41</f>
        <v>3.5295314823368239E-3</v>
      </c>
      <c r="Q965" s="21">
        <v>0</v>
      </c>
      <c r="R965" s="21">
        <v>0</v>
      </c>
      <c r="S965" s="21">
        <v>0</v>
      </c>
      <c r="T965" s="38">
        <v>0</v>
      </c>
    </row>
    <row r="966" spans="1:20" x14ac:dyDescent="0.25">
      <c r="A966" s="17" t="s">
        <v>283</v>
      </c>
      <c r="B966" s="8" t="s">
        <v>53</v>
      </c>
      <c r="C966" s="8" t="s">
        <v>332</v>
      </c>
      <c r="E966" s="8" t="str">
        <f t="shared" si="534"/>
        <v>CoFi-social.video.cofi</v>
      </c>
      <c r="F966" s="21">
        <f t="shared" ref="F966:G966" si="579">F900</f>
        <v>116866.54268758249</v>
      </c>
      <c r="G966" s="19">
        <f t="shared" si="579"/>
        <v>10.405048437786814</v>
      </c>
      <c r="H966" s="18">
        <f t="shared" si="539"/>
        <v>7.4548018358611195E-3</v>
      </c>
      <c r="I966" s="6">
        <f t="shared" si="539"/>
        <v>2.04</v>
      </c>
      <c r="J966" s="6">
        <f t="shared" si="540"/>
        <v>4671320.3494901825</v>
      </c>
      <c r="K966" s="18">
        <f t="shared" si="541"/>
        <v>0.15</v>
      </c>
      <c r="L966" s="35">
        <f>Data!BR42</f>
        <v>3.306613704505025E-3</v>
      </c>
      <c r="Q966" s="21">
        <v>0</v>
      </c>
      <c r="R966" s="21">
        <v>0</v>
      </c>
      <c r="S966" s="21">
        <v>0</v>
      </c>
      <c r="T966" s="38">
        <v>0</v>
      </c>
    </row>
    <row r="967" spans="1:20" x14ac:dyDescent="0.25">
      <c r="A967" s="17" t="s">
        <v>284</v>
      </c>
      <c r="B967" s="8" t="s">
        <v>53</v>
      </c>
      <c r="C967" s="8" t="s">
        <v>332</v>
      </c>
      <c r="E967" s="8" t="str">
        <f t="shared" si="534"/>
        <v>CoFi-social.video.cofi</v>
      </c>
      <c r="F967" s="21">
        <f t="shared" ref="F967:G967" si="580">F901</f>
        <v>108937.3696959301</v>
      </c>
      <c r="G967" s="19">
        <f t="shared" si="580"/>
        <v>10.611727060115518</v>
      </c>
      <c r="H967" s="18">
        <f t="shared" si="539"/>
        <v>7.4548018358611195E-3</v>
      </c>
      <c r="I967" s="6">
        <f t="shared" si="539"/>
        <v>2.04</v>
      </c>
      <c r="J967" s="6">
        <f t="shared" si="540"/>
        <v>4671320.3494901825</v>
      </c>
      <c r="K967" s="18">
        <f t="shared" si="541"/>
        <v>0.15</v>
      </c>
      <c r="L967" s="35">
        <f>Data!BR43</f>
        <v>3.306613704505025E-3</v>
      </c>
      <c r="Q967" s="21">
        <v>0</v>
      </c>
      <c r="R967" s="21">
        <v>0</v>
      </c>
      <c r="S967" s="21">
        <v>0</v>
      </c>
      <c r="T967" s="38">
        <v>0</v>
      </c>
    </row>
    <row r="968" spans="1:20" x14ac:dyDescent="0.25">
      <c r="A968" s="17" t="s">
        <v>285</v>
      </c>
      <c r="B968" s="8" t="s">
        <v>53</v>
      </c>
      <c r="C968" s="8" t="s">
        <v>332</v>
      </c>
      <c r="E968" s="8" t="str">
        <f t="shared" si="534"/>
        <v>CoFi-social.video.cofi</v>
      </c>
      <c r="F968" s="21">
        <f t="shared" ref="F968:G968" si="581">F902</f>
        <v>139745.15273096098</v>
      </c>
      <c r="G968" s="19">
        <f t="shared" si="581"/>
        <v>9.8411995603199642</v>
      </c>
      <c r="H968" s="18">
        <f t="shared" si="539"/>
        <v>7.4548018358611195E-3</v>
      </c>
      <c r="I968" s="6">
        <f t="shared" si="539"/>
        <v>2.04</v>
      </c>
      <c r="J968" s="6">
        <f t="shared" si="540"/>
        <v>4671320.3494901825</v>
      </c>
      <c r="K968" s="18">
        <f t="shared" si="541"/>
        <v>0.15</v>
      </c>
      <c r="L968" s="35">
        <f>Data!BR44</f>
        <v>3.306613704505025E-3</v>
      </c>
      <c r="Q968" s="21">
        <v>0</v>
      </c>
      <c r="R968" s="21">
        <v>0</v>
      </c>
      <c r="S968" s="21">
        <v>0</v>
      </c>
      <c r="T968" s="38">
        <v>0</v>
      </c>
    </row>
    <row r="969" spans="1:20" x14ac:dyDescent="0.25">
      <c r="A969" s="17" t="s">
        <v>286</v>
      </c>
      <c r="B969" s="8" t="s">
        <v>53</v>
      </c>
      <c r="C969" s="8" t="s">
        <v>332</v>
      </c>
      <c r="E969" s="8" t="str">
        <f t="shared" si="534"/>
        <v>CoFi-social.video.cofi</v>
      </c>
      <c r="F969" s="21">
        <f t="shared" ref="F969:G969" si="582">F903</f>
        <v>127193.24193917849</v>
      </c>
      <c r="G969" s="19">
        <f t="shared" si="582"/>
        <v>9.9262954008951514</v>
      </c>
      <c r="H969" s="18">
        <f t="shared" si="539"/>
        <v>7.4548018358611195E-3</v>
      </c>
      <c r="I969" s="6">
        <f t="shared" si="539"/>
        <v>2.04</v>
      </c>
      <c r="J969" s="6">
        <f t="shared" si="540"/>
        <v>4671320.3494901825</v>
      </c>
      <c r="K969" s="18">
        <f t="shared" si="541"/>
        <v>0.15</v>
      </c>
      <c r="L969" s="35">
        <f>Data!BR45</f>
        <v>3.306613704505025E-3</v>
      </c>
      <c r="Q969" s="21">
        <v>0</v>
      </c>
      <c r="R969" s="21">
        <v>0</v>
      </c>
      <c r="S969" s="21">
        <v>0</v>
      </c>
      <c r="T969" s="38">
        <v>0</v>
      </c>
    </row>
    <row r="970" spans="1:20" x14ac:dyDescent="0.25">
      <c r="A970" s="17" t="s">
        <v>287</v>
      </c>
      <c r="B970" s="8" t="s">
        <v>53</v>
      </c>
      <c r="C970" s="8" t="s">
        <v>332</v>
      </c>
      <c r="E970" s="8" t="str">
        <f t="shared" si="534"/>
        <v>CoFi-social.video.cofi</v>
      </c>
      <c r="F970" s="21">
        <f t="shared" ref="F970:G970" si="583">F904</f>
        <v>98961.417574702558</v>
      </c>
      <c r="G970" s="19">
        <f t="shared" si="583"/>
        <v>10.858416640618575</v>
      </c>
      <c r="H970" s="18">
        <f t="shared" si="539"/>
        <v>7.4548018358611195E-3</v>
      </c>
      <c r="I970" s="6">
        <f t="shared" si="539"/>
        <v>2.04</v>
      </c>
      <c r="J970" s="6">
        <f t="shared" si="540"/>
        <v>4671320.3494901825</v>
      </c>
      <c r="K970" s="18">
        <f t="shared" si="541"/>
        <v>0.15</v>
      </c>
      <c r="L970" s="35">
        <f>Data!BR46</f>
        <v>3.8639081490845235E-3</v>
      </c>
      <c r="Q970" s="21">
        <v>0</v>
      </c>
      <c r="R970" s="21">
        <v>0</v>
      </c>
      <c r="S970" s="21">
        <v>0</v>
      </c>
      <c r="T970" s="38">
        <v>0</v>
      </c>
    </row>
    <row r="971" spans="1:20" x14ac:dyDescent="0.25">
      <c r="A971" s="17" t="s">
        <v>288</v>
      </c>
      <c r="B971" s="8" t="s">
        <v>53</v>
      </c>
      <c r="C971" s="8" t="s">
        <v>332</v>
      </c>
      <c r="E971" s="8" t="str">
        <f t="shared" si="534"/>
        <v>CoFi-social.video.cofi</v>
      </c>
      <c r="F971" s="21">
        <f t="shared" ref="F971:G971" si="584">F905</f>
        <v>140247.726458766</v>
      </c>
      <c r="G971" s="19">
        <f t="shared" si="584"/>
        <v>9.6134169138285639</v>
      </c>
      <c r="H971" s="18">
        <f t="shared" si="539"/>
        <v>7.4548018358611195E-3</v>
      </c>
      <c r="I971" s="6">
        <f t="shared" si="539"/>
        <v>2.04</v>
      </c>
      <c r="J971" s="6">
        <f t="shared" si="540"/>
        <v>4671320.3494901825</v>
      </c>
      <c r="K971" s="18">
        <f t="shared" si="541"/>
        <v>0.15</v>
      </c>
      <c r="L971" s="35">
        <f>Data!BR47</f>
        <v>3.8639081490845235E-3</v>
      </c>
      <c r="Q971" s="21">
        <v>0</v>
      </c>
      <c r="R971" s="21">
        <v>0</v>
      </c>
      <c r="S971" s="21">
        <v>0</v>
      </c>
      <c r="T971" s="38">
        <v>0</v>
      </c>
    </row>
    <row r="972" spans="1:20" x14ac:dyDescent="0.25">
      <c r="A972" s="17" t="s">
        <v>289</v>
      </c>
      <c r="B972" s="8" t="s">
        <v>53</v>
      </c>
      <c r="C972" s="8" t="s">
        <v>332</v>
      </c>
      <c r="E972" s="8" t="str">
        <f t="shared" si="534"/>
        <v>CoFi-social.video.cofi</v>
      </c>
      <c r="F972" s="21">
        <f t="shared" ref="F972:G972" si="585">F906</f>
        <v>128882.724156953</v>
      </c>
      <c r="G972" s="19">
        <f t="shared" si="585"/>
        <v>10.018080499707807</v>
      </c>
      <c r="H972" s="18">
        <f t="shared" si="539"/>
        <v>7.4548018358611195E-3</v>
      </c>
      <c r="I972" s="6">
        <f t="shared" si="539"/>
        <v>2.04</v>
      </c>
      <c r="J972" s="6">
        <f t="shared" si="540"/>
        <v>4671320.3494901825</v>
      </c>
      <c r="K972" s="18">
        <f t="shared" si="541"/>
        <v>0.15</v>
      </c>
      <c r="L972" s="35">
        <f>Data!BR48</f>
        <v>3.8639081490845235E-3</v>
      </c>
      <c r="Q972" s="21">
        <v>0</v>
      </c>
      <c r="R972" s="21">
        <v>0</v>
      </c>
      <c r="S972" s="21">
        <v>0</v>
      </c>
      <c r="T972" s="38">
        <v>0</v>
      </c>
    </row>
    <row r="973" spans="1:20" x14ac:dyDescent="0.25">
      <c r="A973" s="17" t="s">
        <v>290</v>
      </c>
      <c r="B973" s="8" t="s">
        <v>53</v>
      </c>
      <c r="C973" s="8" t="s">
        <v>332</v>
      </c>
      <c r="E973" s="8" t="str">
        <f t="shared" si="534"/>
        <v>CoFi-social.video.cofi</v>
      </c>
      <c r="F973" s="21">
        <f t="shared" ref="F973:G973" si="586">F907</f>
        <v>135407.79754491249</v>
      </c>
      <c r="G973" s="19">
        <f t="shared" si="586"/>
        <v>10.06173925353273</v>
      </c>
      <c r="H973" s="18">
        <f t="shared" si="539"/>
        <v>7.4548018358611195E-3</v>
      </c>
      <c r="I973" s="6">
        <f t="shared" si="539"/>
        <v>2.04</v>
      </c>
      <c r="J973" s="6">
        <f t="shared" si="540"/>
        <v>4671320.3494901825</v>
      </c>
      <c r="K973" s="18">
        <f t="shared" si="541"/>
        <v>0.15</v>
      </c>
      <c r="L973" s="35">
        <f>Data!BR49</f>
        <v>3.8639081490845235E-3</v>
      </c>
      <c r="Q973" s="21">
        <v>0</v>
      </c>
      <c r="R973" s="21">
        <v>0</v>
      </c>
      <c r="S973" s="21">
        <v>0</v>
      </c>
      <c r="T973" s="38">
        <v>0</v>
      </c>
    </row>
    <row r="974" spans="1:20" x14ac:dyDescent="0.25">
      <c r="A974" s="17" t="s">
        <v>291</v>
      </c>
      <c r="B974" s="8" t="s">
        <v>53</v>
      </c>
      <c r="C974" s="8" t="s">
        <v>332</v>
      </c>
      <c r="E974" s="8" t="str">
        <f t="shared" si="534"/>
        <v>CoFi-social.video.cofi</v>
      </c>
      <c r="F974" s="21">
        <f t="shared" ref="F974:G974" si="587">F908</f>
        <v>131715.40721681551</v>
      </c>
      <c r="G974" s="19">
        <f t="shared" si="587"/>
        <v>9.9201899973408398</v>
      </c>
      <c r="H974" s="18">
        <f t="shared" si="539"/>
        <v>7.4548018358611195E-3</v>
      </c>
      <c r="I974" s="6">
        <f t="shared" si="539"/>
        <v>2.04</v>
      </c>
      <c r="J974" s="6">
        <f t="shared" si="540"/>
        <v>4671320.3494901825</v>
      </c>
      <c r="K974" s="18">
        <f t="shared" si="541"/>
        <v>0.15</v>
      </c>
      <c r="L974" s="35">
        <f>Data!BR50</f>
        <v>3.8639081490845235E-3</v>
      </c>
      <c r="Q974" s="21">
        <v>0</v>
      </c>
      <c r="R974" s="21">
        <v>0</v>
      </c>
      <c r="S974" s="21">
        <v>0</v>
      </c>
      <c r="T974" s="38">
        <v>0</v>
      </c>
    </row>
    <row r="975" spans="1:20" x14ac:dyDescent="0.25">
      <c r="A975" s="17" t="s">
        <v>292</v>
      </c>
      <c r="B975" s="8" t="s">
        <v>53</v>
      </c>
      <c r="C975" s="8" t="s">
        <v>332</v>
      </c>
      <c r="E975" s="8" t="str">
        <f t="shared" si="534"/>
        <v>CoFi-social.video.cofi</v>
      </c>
      <c r="F975" s="21">
        <f t="shared" ref="F975:G975" si="588">F909</f>
        <v>134805.17056130699</v>
      </c>
      <c r="G975" s="19">
        <f t="shared" si="588"/>
        <v>9.8797139695342295</v>
      </c>
      <c r="H975" s="18">
        <f t="shared" si="539"/>
        <v>7.4548018358611195E-3</v>
      </c>
      <c r="I975" s="6">
        <f t="shared" si="539"/>
        <v>2.04</v>
      </c>
      <c r="J975" s="6">
        <f t="shared" si="540"/>
        <v>4671320.3494901825</v>
      </c>
      <c r="K975" s="18">
        <f t="shared" si="541"/>
        <v>0.15</v>
      </c>
      <c r="L975" s="35">
        <f>Data!BR51</f>
        <v>4.0496729639443564E-3</v>
      </c>
      <c r="Q975" s="21">
        <v>0</v>
      </c>
      <c r="R975" s="21">
        <v>0</v>
      </c>
      <c r="S975" s="21">
        <v>0</v>
      </c>
      <c r="T975" s="38">
        <v>0</v>
      </c>
    </row>
    <row r="976" spans="1:20" x14ac:dyDescent="0.25">
      <c r="A976" s="17" t="s">
        <v>293</v>
      </c>
      <c r="B976" s="8" t="s">
        <v>53</v>
      </c>
      <c r="C976" s="8" t="s">
        <v>332</v>
      </c>
      <c r="E976" s="8" t="str">
        <f t="shared" si="534"/>
        <v>CoFi-social.video.cofi</v>
      </c>
      <c r="F976" s="21">
        <f t="shared" ref="F976:G976" si="589">F910</f>
        <v>138063.61861453537</v>
      </c>
      <c r="G976" s="19">
        <f t="shared" si="589"/>
        <v>9.8167859944510791</v>
      </c>
      <c r="H976" s="18">
        <f t="shared" si="539"/>
        <v>7.4548018358611195E-3</v>
      </c>
      <c r="I976" s="6">
        <f t="shared" si="539"/>
        <v>2.04</v>
      </c>
      <c r="J976" s="6">
        <f t="shared" si="540"/>
        <v>4671320.3494901825</v>
      </c>
      <c r="K976" s="18">
        <f t="shared" si="541"/>
        <v>0.15</v>
      </c>
      <c r="L976" s="35">
        <f>Data!BR52</f>
        <v>4.0496729639443564E-3</v>
      </c>
      <c r="Q976" s="21">
        <v>0</v>
      </c>
      <c r="R976" s="21">
        <v>0</v>
      </c>
      <c r="S976" s="21">
        <v>0</v>
      </c>
      <c r="T976" s="38">
        <v>0</v>
      </c>
    </row>
    <row r="977" spans="1:20" x14ac:dyDescent="0.25">
      <c r="A977" s="17" t="s">
        <v>294</v>
      </c>
      <c r="B977" s="8" t="s">
        <v>53</v>
      </c>
      <c r="C977" s="8" t="s">
        <v>332</v>
      </c>
      <c r="E977" s="8" t="str">
        <f t="shared" si="534"/>
        <v>CoFi-social.video.cofi</v>
      </c>
      <c r="F977" s="21">
        <f t="shared" ref="F977:G977" si="590">F911</f>
        <v>140066.027754765</v>
      </c>
      <c r="G977" s="19">
        <f t="shared" si="590"/>
        <v>9.7938144488489662</v>
      </c>
      <c r="H977" s="18">
        <f t="shared" si="539"/>
        <v>7.4548018358611195E-3</v>
      </c>
      <c r="I977" s="6">
        <f t="shared" si="539"/>
        <v>2.04</v>
      </c>
      <c r="J977" s="6">
        <f t="shared" si="540"/>
        <v>4671320.3494901825</v>
      </c>
      <c r="K977" s="18">
        <f t="shared" si="541"/>
        <v>0.15</v>
      </c>
      <c r="L977" s="35">
        <f>Data!BR53</f>
        <v>4.0496729639443564E-3</v>
      </c>
      <c r="Q977" s="21">
        <v>0</v>
      </c>
      <c r="R977" s="21">
        <v>0</v>
      </c>
      <c r="S977" s="21">
        <v>0</v>
      </c>
      <c r="T977" s="38">
        <v>0</v>
      </c>
    </row>
    <row r="978" spans="1:20" x14ac:dyDescent="0.25">
      <c r="A978" s="17" t="s">
        <v>295</v>
      </c>
      <c r="B978" s="8" t="s">
        <v>53</v>
      </c>
      <c r="C978" s="8" t="s">
        <v>332</v>
      </c>
      <c r="E978" s="8" t="str">
        <f t="shared" si="534"/>
        <v>CoFi-social.video.cofi</v>
      </c>
      <c r="F978" s="21">
        <f t="shared" ref="F978:G978" si="591">F912</f>
        <v>101164.9671476817</v>
      </c>
      <c r="G978" s="19">
        <f t="shared" si="591"/>
        <v>10.968122894697334</v>
      </c>
      <c r="H978" s="18">
        <f t="shared" si="539"/>
        <v>7.4548018358611195E-3</v>
      </c>
      <c r="I978" s="6">
        <f t="shared" si="539"/>
        <v>2.04</v>
      </c>
      <c r="J978" s="6">
        <f t="shared" si="540"/>
        <v>4671320.3494901825</v>
      </c>
      <c r="K978" s="18">
        <f t="shared" si="541"/>
        <v>0.15</v>
      </c>
      <c r="L978" s="35">
        <f>Data!BR54</f>
        <v>4.0496729639443564E-3</v>
      </c>
      <c r="Q978" s="21">
        <v>0</v>
      </c>
      <c r="R978" s="21">
        <v>0</v>
      </c>
      <c r="S978" s="21">
        <v>0</v>
      </c>
      <c r="T978" s="38">
        <v>0</v>
      </c>
    </row>
    <row r="979" spans="1:20" x14ac:dyDescent="0.25">
      <c r="A979" s="17" t="s">
        <v>296</v>
      </c>
      <c r="B979" s="8" t="s">
        <v>53</v>
      </c>
      <c r="C979" s="8" t="s">
        <v>332</v>
      </c>
      <c r="E979" s="8" t="str">
        <f t="shared" si="534"/>
        <v>CoFi-social.video.cofi</v>
      </c>
      <c r="F979" s="21">
        <f t="shared" ref="F979:G979" si="592">F913</f>
        <v>147273.34304075674</v>
      </c>
      <c r="G979" s="19">
        <f t="shared" si="592"/>
        <v>9.5908908109141535</v>
      </c>
      <c r="H979" s="18">
        <f t="shared" si="539"/>
        <v>7.4548018358611195E-3</v>
      </c>
      <c r="I979" s="6">
        <f t="shared" si="539"/>
        <v>2.04</v>
      </c>
      <c r="J979" s="6">
        <f t="shared" si="540"/>
        <v>4671320.3494901825</v>
      </c>
      <c r="K979" s="18">
        <f t="shared" si="541"/>
        <v>0.15</v>
      </c>
      <c r="L979" s="35">
        <f>Data!BR55</f>
        <v>4.7927322233836875E-3</v>
      </c>
      <c r="Q979" s="21">
        <v>0</v>
      </c>
      <c r="R979" s="21">
        <v>0</v>
      </c>
      <c r="S979" s="21">
        <v>0</v>
      </c>
      <c r="T979" s="38">
        <v>0</v>
      </c>
    </row>
    <row r="980" spans="1:20" x14ac:dyDescent="0.25">
      <c r="A980" s="17" t="s">
        <v>297</v>
      </c>
      <c r="B980" s="8" t="s">
        <v>53</v>
      </c>
      <c r="C980" s="8" t="s">
        <v>332</v>
      </c>
      <c r="E980" s="8" t="str">
        <f t="shared" si="534"/>
        <v>CoFi-social.video.cofi</v>
      </c>
      <c r="F980" s="21">
        <f t="shared" ref="F980:G980" si="593">F914</f>
        <v>140029.762850681</v>
      </c>
      <c r="G980" s="19">
        <f t="shared" si="593"/>
        <v>9.8635703103955539</v>
      </c>
      <c r="H980" s="18">
        <f t="shared" si="539"/>
        <v>7.4548018358611195E-3</v>
      </c>
      <c r="I980" s="6">
        <f t="shared" si="539"/>
        <v>2.04</v>
      </c>
      <c r="J980" s="6">
        <f t="shared" si="540"/>
        <v>4671320.3494901825</v>
      </c>
      <c r="K980" s="18">
        <f t="shared" si="541"/>
        <v>0.15</v>
      </c>
      <c r="L980" s="35">
        <f>Data!BR56</f>
        <v>4.7927322233836875E-3</v>
      </c>
      <c r="Q980" s="21">
        <v>0</v>
      </c>
      <c r="R980" s="21">
        <v>0</v>
      </c>
      <c r="S980" s="21">
        <v>0</v>
      </c>
      <c r="T980" s="38">
        <v>0</v>
      </c>
    </row>
    <row r="981" spans="1:20" x14ac:dyDescent="0.25">
      <c r="A981" s="17" t="s">
        <v>298</v>
      </c>
      <c r="B981" s="8" t="s">
        <v>53</v>
      </c>
      <c r="C981" s="8" t="s">
        <v>332</v>
      </c>
      <c r="E981" s="8" t="str">
        <f t="shared" si="534"/>
        <v>CoFi-social.video.cofi</v>
      </c>
      <c r="F981" s="21">
        <f t="shared" ref="F981:G981" si="594">F915</f>
        <v>104340.25747720734</v>
      </c>
      <c r="G981" s="19">
        <f t="shared" si="594"/>
        <v>10.973424562583329</v>
      </c>
      <c r="H981" s="18">
        <f t="shared" si="539"/>
        <v>7.4548018358611195E-3</v>
      </c>
      <c r="I981" s="6">
        <f t="shared" si="539"/>
        <v>2.04</v>
      </c>
      <c r="J981" s="6">
        <f t="shared" si="540"/>
        <v>4671320.3494901825</v>
      </c>
      <c r="K981" s="18">
        <f t="shared" si="541"/>
        <v>0.15</v>
      </c>
      <c r="L981" s="35">
        <f>Data!BR57</f>
        <v>4.7927322233836875E-3</v>
      </c>
      <c r="Q981" s="21">
        <v>0</v>
      </c>
      <c r="R981" s="21">
        <v>0</v>
      </c>
      <c r="S981" s="21">
        <v>0</v>
      </c>
      <c r="T981" s="38">
        <v>0</v>
      </c>
    </row>
    <row r="982" spans="1:20" x14ac:dyDescent="0.25">
      <c r="A982" s="17" t="s">
        <v>299</v>
      </c>
      <c r="B982" s="8" t="s">
        <v>53</v>
      </c>
      <c r="C982" s="8" t="s">
        <v>332</v>
      </c>
      <c r="E982" s="8" t="str">
        <f t="shared" si="534"/>
        <v>CoFi-social.video.cofi</v>
      </c>
      <c r="F982" s="21">
        <f t="shared" ref="F982:G982" si="595">F916</f>
        <v>104172.52557476799</v>
      </c>
      <c r="G982" s="19">
        <f t="shared" si="595"/>
        <v>11.193720016366246</v>
      </c>
      <c r="H982" s="18">
        <f t="shared" si="539"/>
        <v>7.4548018358611195E-3</v>
      </c>
      <c r="I982" s="6">
        <f t="shared" si="539"/>
        <v>2.04</v>
      </c>
      <c r="J982" s="6">
        <f t="shared" si="540"/>
        <v>4671320.3494901825</v>
      </c>
      <c r="K982" s="18">
        <f t="shared" si="541"/>
        <v>0.15</v>
      </c>
      <c r="L982" s="35">
        <f>Data!BR58</f>
        <v>4.7927322233836875E-3</v>
      </c>
      <c r="Q982" s="21">
        <v>0</v>
      </c>
      <c r="R982" s="21">
        <v>0</v>
      </c>
      <c r="S982" s="21">
        <v>0</v>
      </c>
      <c r="T982" s="38">
        <v>0</v>
      </c>
    </row>
    <row r="983" spans="1:20" x14ac:dyDescent="0.25">
      <c r="A983" s="17" t="s">
        <v>300</v>
      </c>
      <c r="B983" s="8" t="s">
        <v>53</v>
      </c>
      <c r="C983" s="8" t="s">
        <v>332</v>
      </c>
      <c r="E983" s="8" t="str">
        <f t="shared" si="534"/>
        <v>CoFi-social.video.cofi</v>
      </c>
      <c r="F983" s="21">
        <f t="shared" ref="F983:G983" si="596">F917</f>
        <v>167069.04494132148</v>
      </c>
      <c r="G983" s="19">
        <f t="shared" si="596"/>
        <v>9.4347717151777815</v>
      </c>
      <c r="H983" s="18">
        <f t="shared" si="539"/>
        <v>7.4548018358611195E-3</v>
      </c>
      <c r="I983" s="6">
        <f t="shared" si="539"/>
        <v>2.04</v>
      </c>
      <c r="J983" s="6">
        <f t="shared" si="540"/>
        <v>4671320.3494901825</v>
      </c>
      <c r="K983" s="18">
        <f t="shared" si="541"/>
        <v>0.15</v>
      </c>
      <c r="L983" s="35">
        <f>Data!BR59</f>
        <v>4.1239788898882893E-3</v>
      </c>
      <c r="Q983" s="21">
        <v>0</v>
      </c>
      <c r="R983" s="21">
        <v>0</v>
      </c>
      <c r="S983" s="21">
        <v>0</v>
      </c>
      <c r="T983" s="38">
        <v>0</v>
      </c>
    </row>
    <row r="984" spans="1:20" x14ac:dyDescent="0.25">
      <c r="A984" s="17" t="s">
        <v>301</v>
      </c>
      <c r="B984" s="8" t="s">
        <v>53</v>
      </c>
      <c r="C984" s="8" t="s">
        <v>332</v>
      </c>
      <c r="E984" s="8" t="str">
        <f t="shared" si="534"/>
        <v>CoFi-social.video.cofi</v>
      </c>
      <c r="F984" s="21">
        <f t="shared" ref="F984:G984" si="597">F918</f>
        <v>134663.4657046372</v>
      </c>
      <c r="G984" s="19">
        <f t="shared" si="597"/>
        <v>10.317735507089584</v>
      </c>
      <c r="H984" s="18">
        <f t="shared" si="539"/>
        <v>7.4548018358611195E-3</v>
      </c>
      <c r="I984" s="6">
        <f t="shared" si="539"/>
        <v>2.04</v>
      </c>
      <c r="J984" s="6">
        <f t="shared" si="540"/>
        <v>4671320.3494901825</v>
      </c>
      <c r="K984" s="18">
        <f t="shared" si="541"/>
        <v>0.15</v>
      </c>
      <c r="L984" s="35">
        <f>Data!BR60</f>
        <v>4.1239788898882893E-3</v>
      </c>
      <c r="Q984" s="21">
        <v>0</v>
      </c>
      <c r="R984" s="21">
        <v>0</v>
      </c>
      <c r="S984" s="21">
        <v>0</v>
      </c>
      <c r="T984" s="38">
        <v>0</v>
      </c>
    </row>
    <row r="985" spans="1:20" x14ac:dyDescent="0.25">
      <c r="A985" s="17" t="s">
        <v>272</v>
      </c>
      <c r="B985" s="8" t="s">
        <v>53</v>
      </c>
      <c r="C985" s="8" t="s">
        <v>332</v>
      </c>
      <c r="E985" s="8" t="str">
        <f t="shared" si="534"/>
        <v>CoFi-social.video.cofi</v>
      </c>
      <c r="F985" s="21">
        <f t="shared" ref="F985:G985" si="598">F919</f>
        <v>122703.84078918799</v>
      </c>
      <c r="G985" s="19">
        <f t="shared" si="598"/>
        <v>10.456302746523619</v>
      </c>
      <c r="H985" s="18">
        <f t="shared" si="539"/>
        <v>7.4548018358611195E-3</v>
      </c>
      <c r="I985" s="6">
        <f t="shared" si="539"/>
        <v>2.04</v>
      </c>
      <c r="J985" s="6">
        <f t="shared" si="540"/>
        <v>4671320.3494901825</v>
      </c>
      <c r="K985" s="18">
        <f t="shared" si="541"/>
        <v>0.15</v>
      </c>
      <c r="L985" s="35">
        <f>Data!BR61</f>
        <v>4.1239788898882893E-3</v>
      </c>
      <c r="Q985" s="21">
        <v>0</v>
      </c>
      <c r="R985" s="21">
        <v>0</v>
      </c>
      <c r="S985" s="21">
        <v>0</v>
      </c>
      <c r="T985" s="38">
        <v>0</v>
      </c>
    </row>
    <row r="986" spans="1:20" x14ac:dyDescent="0.25">
      <c r="A986" s="17" t="s">
        <v>273</v>
      </c>
      <c r="B986" s="8" t="s">
        <v>53</v>
      </c>
      <c r="C986" s="8" t="s">
        <v>332</v>
      </c>
      <c r="E986" s="8" t="str">
        <f t="shared" si="534"/>
        <v>CoFi-social.video.cofi</v>
      </c>
      <c r="F986" s="21">
        <f t="shared" ref="F986:G986" si="599">F920</f>
        <v>103976.50221745251</v>
      </c>
      <c r="G986" s="19">
        <f t="shared" si="599"/>
        <v>11.053036600654009</v>
      </c>
      <c r="H986" s="18">
        <f t="shared" si="539"/>
        <v>7.4548018358611195E-3</v>
      </c>
      <c r="I986" s="6">
        <f t="shared" si="539"/>
        <v>2.04</v>
      </c>
      <c r="J986" s="6">
        <f t="shared" si="540"/>
        <v>4671320.3494901825</v>
      </c>
      <c r="K986" s="18">
        <f t="shared" si="541"/>
        <v>0.15</v>
      </c>
      <c r="L986" s="35">
        <f>Data!BR62</f>
        <v>4.1239788898882893E-3</v>
      </c>
      <c r="Q986" s="21">
        <v>0</v>
      </c>
      <c r="R986" s="21">
        <v>0</v>
      </c>
      <c r="S986" s="21">
        <v>0</v>
      </c>
      <c r="T986" s="38">
        <v>0</v>
      </c>
    </row>
    <row r="987" spans="1:20" x14ac:dyDescent="0.25">
      <c r="A987" s="17" t="s">
        <v>274</v>
      </c>
      <c r="B987" s="8" t="s">
        <v>53</v>
      </c>
      <c r="C987" s="8" t="s">
        <v>332</v>
      </c>
      <c r="E987" s="8" t="str">
        <f t="shared" si="534"/>
        <v>CoFi-social.video.cofi</v>
      </c>
      <c r="F987" s="21">
        <f t="shared" ref="F987:G987" si="600">F921</f>
        <v>111788.15367445731</v>
      </c>
      <c r="G987" s="19">
        <f t="shared" si="600"/>
        <v>10.78329449978415</v>
      </c>
      <c r="H987" s="18">
        <f t="shared" si="539"/>
        <v>7.4548018358611195E-3</v>
      </c>
      <c r="I987" s="6">
        <f t="shared" si="539"/>
        <v>2.04</v>
      </c>
      <c r="J987" s="6">
        <f t="shared" si="540"/>
        <v>4671320.3494901825</v>
      </c>
      <c r="K987" s="18">
        <f t="shared" si="541"/>
        <v>0.15</v>
      </c>
      <c r="L987" s="35">
        <f>Data!BR63</f>
        <v>4.1239788898882893E-3</v>
      </c>
      <c r="Q987" s="21">
        <v>0</v>
      </c>
      <c r="R987" s="21">
        <v>0</v>
      </c>
      <c r="S987" s="21">
        <v>0</v>
      </c>
      <c r="T987" s="38">
        <v>0</v>
      </c>
    </row>
    <row r="988" spans="1:20" x14ac:dyDescent="0.25">
      <c r="A988" s="17" t="s">
        <v>275</v>
      </c>
      <c r="B988" s="8" t="s">
        <v>53</v>
      </c>
      <c r="C988" s="8" t="s">
        <v>332</v>
      </c>
      <c r="E988" s="8" t="str">
        <f t="shared" si="534"/>
        <v>CoFi-social.video.cofi</v>
      </c>
      <c r="F988" s="21">
        <f t="shared" ref="F988:G988" si="601">F922</f>
        <v>169487.33196936251</v>
      </c>
      <c r="G988" s="19">
        <f t="shared" si="601"/>
        <v>9.4563668699484822</v>
      </c>
      <c r="H988" s="18">
        <f t="shared" si="539"/>
        <v>7.4548018358611195E-3</v>
      </c>
      <c r="I988" s="6">
        <f t="shared" si="539"/>
        <v>2.04</v>
      </c>
      <c r="J988" s="6">
        <f t="shared" si="540"/>
        <v>4671320.3494901825</v>
      </c>
      <c r="K988" s="18">
        <f t="shared" si="541"/>
        <v>0.15</v>
      </c>
      <c r="L988" s="35">
        <f>Data!BR64</f>
        <v>3.6038374082807572E-3</v>
      </c>
      <c r="Q988" s="21">
        <v>0</v>
      </c>
      <c r="R988" s="21">
        <v>0</v>
      </c>
      <c r="S988" s="21">
        <v>0</v>
      </c>
      <c r="T988" s="38">
        <v>0</v>
      </c>
    </row>
    <row r="989" spans="1:20" x14ac:dyDescent="0.25">
      <c r="A989" s="17" t="s">
        <v>276</v>
      </c>
      <c r="B989" s="8" t="s">
        <v>53</v>
      </c>
      <c r="C989" s="8" t="s">
        <v>332</v>
      </c>
      <c r="E989" s="8" t="str">
        <f t="shared" si="534"/>
        <v>CoFi-social.video.cofi</v>
      </c>
      <c r="F989" s="21">
        <f t="shared" ref="F989:G989" si="602">F923</f>
        <v>103984.99760192574</v>
      </c>
      <c r="G989" s="19">
        <f t="shared" si="602"/>
        <v>11.068808534627422</v>
      </c>
      <c r="H989" s="18">
        <f t="shared" si="539"/>
        <v>7.4548018358611195E-3</v>
      </c>
      <c r="I989" s="6">
        <f t="shared" si="539"/>
        <v>2.04</v>
      </c>
      <c r="J989" s="6">
        <f t="shared" si="540"/>
        <v>4671320.3494901825</v>
      </c>
      <c r="K989" s="18">
        <f t="shared" si="541"/>
        <v>0.15</v>
      </c>
      <c r="L989" s="35">
        <f>Data!BR65</f>
        <v>3.6038374082807572E-3</v>
      </c>
      <c r="Q989" s="21">
        <v>0</v>
      </c>
      <c r="R989" s="21">
        <v>0</v>
      </c>
      <c r="S989" s="21">
        <v>0</v>
      </c>
      <c r="T989" s="38">
        <v>0</v>
      </c>
    </row>
    <row r="990" spans="1:20" x14ac:dyDescent="0.25">
      <c r="A990" s="17" t="s">
        <v>277</v>
      </c>
      <c r="B990" s="8" t="s">
        <v>53</v>
      </c>
      <c r="C990" s="8" t="s">
        <v>332</v>
      </c>
      <c r="E990" s="8" t="str">
        <f t="shared" si="534"/>
        <v>CoFi-social.video.cofi</v>
      </c>
      <c r="F990" s="21">
        <f t="shared" ref="F990:G990" si="603">F924</f>
        <v>102565.4676184479</v>
      </c>
      <c r="G990" s="19">
        <f t="shared" si="603"/>
        <v>10.14145011871261</v>
      </c>
      <c r="H990" s="18">
        <f t="shared" si="539"/>
        <v>7.4548018358611195E-3</v>
      </c>
      <c r="I990" s="6">
        <f t="shared" si="539"/>
        <v>2.04</v>
      </c>
      <c r="J990" s="6">
        <f t="shared" si="540"/>
        <v>4671320.3494901825</v>
      </c>
      <c r="K990" s="18">
        <f t="shared" si="541"/>
        <v>0.15</v>
      </c>
      <c r="L990" s="35">
        <f>Data!BR66</f>
        <v>3.6038374082807572E-3</v>
      </c>
      <c r="Q990" s="21">
        <v>0</v>
      </c>
      <c r="R990" s="21">
        <v>0</v>
      </c>
      <c r="S990" s="21">
        <v>0</v>
      </c>
      <c r="T990" s="38">
        <v>0</v>
      </c>
    </row>
    <row r="992" spans="1:20" x14ac:dyDescent="0.25">
      <c r="A992" s="16" t="s">
        <v>328</v>
      </c>
      <c r="B992" s="8" t="s">
        <v>53</v>
      </c>
      <c r="C992" s="8" t="s">
        <v>67</v>
      </c>
      <c r="E992" s="8" t="str">
        <f>IF(RIGHT(A992,3)="old","Initial",B992&amp;"-"&amp;C992)</f>
        <v>Initial</v>
      </c>
      <c r="F992" s="21">
        <f>F926</f>
        <v>101164.9671476817</v>
      </c>
      <c r="G992" s="19">
        <f>G926</f>
        <v>10.968122894697334</v>
      </c>
      <c r="H992" s="25">
        <f>VLOOKUP(C992,parms,3,FALSE)</f>
        <v>7.5714681430099177E-3</v>
      </c>
      <c r="I992" s="42">
        <f>VLOOKUP(C992,parms,8,FALSE)</f>
        <v>3.39</v>
      </c>
      <c r="J992" s="27">
        <f>VLOOKUP(C992,parms,4,FALSE)</f>
        <v>1130265.3137850526</v>
      </c>
      <c r="K992" s="25">
        <f>VLOOKUP(C992,parms,6,FALSE)</f>
        <v>0.3</v>
      </c>
      <c r="L992" s="35">
        <f>Data!BM2</f>
        <v>8.2011922934080266E-3</v>
      </c>
      <c r="M992" s="39">
        <f>VLOOKUP(C992,Data!$CB$2:$EB$22,1+VALUE(MID(A992,6,2)),FALSE)</f>
        <v>1464.828724</v>
      </c>
      <c r="Q992" s="21">
        <v>1464.828724</v>
      </c>
      <c r="R992" s="21">
        <v>111.9635114773495</v>
      </c>
      <c r="S992" s="21">
        <v>2698.1914627223905</v>
      </c>
      <c r="T992" s="38">
        <v>0.14617269912770448</v>
      </c>
    </row>
    <row r="993" spans="1:20" x14ac:dyDescent="0.25">
      <c r="A993" s="16" t="s">
        <v>316</v>
      </c>
      <c r="B993" s="8" t="s">
        <v>53</v>
      </c>
      <c r="C993" s="8" t="s">
        <v>67</v>
      </c>
      <c r="E993" s="8" t="str">
        <f t="shared" ref="E993:E1056" si="604">IF(RIGHT(A993,3)="old","Initial",B993&amp;"-"&amp;C993)</f>
        <v>Initial</v>
      </c>
      <c r="F993" s="21">
        <f>F927</f>
        <v>147273.34304075674</v>
      </c>
      <c r="G993" s="19">
        <f>G927</f>
        <v>9.5908908109141535</v>
      </c>
      <c r="H993" s="18">
        <f t="shared" ref="H993" si="605">H992</f>
        <v>7.5714681430099177E-3</v>
      </c>
      <c r="I993" s="6">
        <f>I992</f>
        <v>3.39</v>
      </c>
      <c r="J993" s="6">
        <f t="shared" ref="J993" si="606">J992</f>
        <v>1130265.3137850526</v>
      </c>
      <c r="K993" s="18">
        <f t="shared" ref="K993" si="607">K992</f>
        <v>0.3</v>
      </c>
      <c r="L993" s="35">
        <f>Data!BM3</f>
        <v>9.7059982188039962E-3</v>
      </c>
      <c r="M993" s="39">
        <f>VLOOKUP(C993,Data!$CB$2:$EB$22,1+VALUE(MID(A993,6,2)),FALSE)</f>
        <v>1465.228509</v>
      </c>
      <c r="Q993" s="21">
        <v>1465.228509</v>
      </c>
      <c r="R993" s="21">
        <v>184.58958080857875</v>
      </c>
      <c r="S993" s="21">
        <v>4536.3546547058049</v>
      </c>
      <c r="T993" s="38">
        <v>0.16553999545289499</v>
      </c>
    </row>
    <row r="994" spans="1:20" x14ac:dyDescent="0.25">
      <c r="A994" s="16" t="s">
        <v>317</v>
      </c>
      <c r="B994" s="8" t="s">
        <v>53</v>
      </c>
      <c r="C994" s="8" t="s">
        <v>67</v>
      </c>
      <c r="E994" s="8" t="str">
        <f t="shared" si="604"/>
        <v>Initial</v>
      </c>
      <c r="F994" s="21">
        <f t="shared" ref="F994:G994" si="608">F928</f>
        <v>140029.762850681</v>
      </c>
      <c r="G994" s="19">
        <f t="shared" si="608"/>
        <v>9.8635703103955539</v>
      </c>
      <c r="H994" s="18">
        <f t="shared" ref="H994:I1056" si="609">H993</f>
        <v>7.5714681430099177E-3</v>
      </c>
      <c r="I994" s="6">
        <f t="shared" si="609"/>
        <v>3.39</v>
      </c>
      <c r="J994" s="6">
        <f t="shared" ref="J994:J1056" si="610">J993</f>
        <v>1130265.3137850526</v>
      </c>
      <c r="K994" s="18">
        <f t="shared" ref="K994:K1056" si="611">K993</f>
        <v>0.3</v>
      </c>
      <c r="L994" s="35">
        <f>Data!BM4</f>
        <v>9.7059982188039962E-3</v>
      </c>
      <c r="M994" s="39">
        <f>VLOOKUP(C994,Data!$CB$2:$EB$22,1+VALUE(MID(A994,6,2)),FALSE)</f>
        <v>1465.268421</v>
      </c>
      <c r="Q994" s="21">
        <v>1465.268421</v>
      </c>
      <c r="R994" s="21">
        <v>181.58264497665618</v>
      </c>
      <c r="S994" s="21">
        <v>4606.4018791157159</v>
      </c>
      <c r="T994" s="38">
        <v>0.17126707677234565</v>
      </c>
    </row>
    <row r="995" spans="1:20" x14ac:dyDescent="0.25">
      <c r="A995" s="16" t="s">
        <v>318</v>
      </c>
      <c r="B995" s="8" t="s">
        <v>53</v>
      </c>
      <c r="C995" s="8" t="s">
        <v>67</v>
      </c>
      <c r="E995" s="8" t="str">
        <f t="shared" si="604"/>
        <v>Initial</v>
      </c>
      <c r="F995" s="21">
        <f t="shared" ref="F995:G995" si="612">F929</f>
        <v>104340.25747720734</v>
      </c>
      <c r="G995" s="19">
        <f t="shared" si="612"/>
        <v>10.973424562583329</v>
      </c>
      <c r="H995" s="18">
        <f t="shared" si="609"/>
        <v>7.5714681430099177E-3</v>
      </c>
      <c r="I995" s="6">
        <f t="shared" si="609"/>
        <v>3.39</v>
      </c>
      <c r="J995" s="6">
        <f t="shared" si="610"/>
        <v>1130265.3137850526</v>
      </c>
      <c r="K995" s="18">
        <f t="shared" si="611"/>
        <v>0.3</v>
      </c>
      <c r="L995" s="35">
        <f>Data!BM5</f>
        <v>9.7059982188039962E-3</v>
      </c>
      <c r="M995" s="39">
        <f>VLOOKUP(C995,Data!$CB$2:$EB$22,1+VALUE(MID(A995,6,2)),FALSE)</f>
        <v>1272.926187</v>
      </c>
      <c r="Q995" s="21">
        <v>1272.926187</v>
      </c>
      <c r="R995" s="21">
        <v>125.09756041649536</v>
      </c>
      <c r="S995" s="21">
        <v>3380.6917100363789</v>
      </c>
      <c r="T995" s="38">
        <v>0.15834955124123584</v>
      </c>
    </row>
    <row r="996" spans="1:20" x14ac:dyDescent="0.25">
      <c r="A996" s="16" t="s">
        <v>319</v>
      </c>
      <c r="B996" s="8" t="s">
        <v>53</v>
      </c>
      <c r="C996" s="8" t="s">
        <v>67</v>
      </c>
      <c r="E996" s="8" t="str">
        <f t="shared" si="604"/>
        <v>Initial</v>
      </c>
      <c r="F996" s="21">
        <f t="shared" ref="F996:G996" si="613">F930</f>
        <v>104172.52557476799</v>
      </c>
      <c r="G996" s="19">
        <f t="shared" si="613"/>
        <v>11.193720016366246</v>
      </c>
      <c r="H996" s="18">
        <f t="shared" si="609"/>
        <v>7.5714681430099177E-3</v>
      </c>
      <c r="I996" s="6">
        <f t="shared" si="609"/>
        <v>3.39</v>
      </c>
      <c r="J996" s="6">
        <f t="shared" si="610"/>
        <v>1130265.3137850526</v>
      </c>
      <c r="K996" s="18">
        <f t="shared" si="611"/>
        <v>0.3</v>
      </c>
      <c r="L996" s="35">
        <f>Data!BM6</f>
        <v>9.7059982188039962E-3</v>
      </c>
      <c r="M996" s="39">
        <f>VLOOKUP(C996,Data!$CB$2:$EB$22,1+VALUE(MID(A996,6,2)),FALSE)</f>
        <v>21247.719481</v>
      </c>
      <c r="Q996" s="21">
        <v>21247.719481</v>
      </c>
      <c r="R996" s="21">
        <v>680.76529806805809</v>
      </c>
      <c r="S996" s="21">
        <v>4585.0844452343299</v>
      </c>
      <c r="T996" s="38">
        <v>0.86310596237432236</v>
      </c>
    </row>
    <row r="997" spans="1:20" x14ac:dyDescent="0.25">
      <c r="A997" s="16" t="s">
        <v>320</v>
      </c>
      <c r="B997" s="8" t="s">
        <v>53</v>
      </c>
      <c r="C997" s="8" t="s">
        <v>67</v>
      </c>
      <c r="E997" s="8" t="str">
        <f t="shared" si="604"/>
        <v>Initial</v>
      </c>
      <c r="F997" s="21">
        <f t="shared" ref="F997:G997" si="614">F931</f>
        <v>167069.04494132148</v>
      </c>
      <c r="G997" s="19">
        <f t="shared" si="614"/>
        <v>9.4347717151777815</v>
      </c>
      <c r="H997" s="18">
        <f t="shared" si="609"/>
        <v>7.5714681430099177E-3</v>
      </c>
      <c r="I997" s="6">
        <f t="shared" si="609"/>
        <v>3.39</v>
      </c>
      <c r="J997" s="6">
        <f t="shared" si="610"/>
        <v>1130265.3137850526</v>
      </c>
      <c r="K997" s="18">
        <f t="shared" si="611"/>
        <v>0.3</v>
      </c>
      <c r="L997" s="35">
        <f>Data!BM7</f>
        <v>8.3516728859476235E-3</v>
      </c>
      <c r="M997" s="39">
        <f>VLOOKUP(C997,Data!$CB$2:$EB$22,1+VALUE(MID(A997,6,2)),FALSE)</f>
        <v>1426.8927200000001</v>
      </c>
      <c r="Q997" s="21">
        <v>1426.8927200000001</v>
      </c>
      <c r="R997" s="21">
        <v>666.07298652195414</v>
      </c>
      <c r="S997" s="21">
        <v>19876.703164101691</v>
      </c>
      <c r="T997" s="38">
        <v>0.52655741303900605</v>
      </c>
    </row>
    <row r="998" spans="1:20" x14ac:dyDescent="0.25">
      <c r="A998" s="16" t="s">
        <v>321</v>
      </c>
      <c r="B998" s="8" t="s">
        <v>53</v>
      </c>
      <c r="C998" s="8" t="s">
        <v>67</v>
      </c>
      <c r="E998" s="8" t="str">
        <f t="shared" si="604"/>
        <v>Initial</v>
      </c>
      <c r="F998" s="21">
        <f t="shared" ref="F998:G998" si="615">F932</f>
        <v>134663.4657046372</v>
      </c>
      <c r="G998" s="19">
        <f t="shared" si="615"/>
        <v>10.317735507089584</v>
      </c>
      <c r="H998" s="18">
        <f t="shared" si="609"/>
        <v>7.5714681430099177E-3</v>
      </c>
      <c r="I998" s="6">
        <f t="shared" si="609"/>
        <v>3.39</v>
      </c>
      <c r="J998" s="6">
        <f t="shared" si="610"/>
        <v>1130265.3137850526</v>
      </c>
      <c r="K998" s="18">
        <f t="shared" si="611"/>
        <v>0.3</v>
      </c>
      <c r="L998" s="35">
        <f>Data!BM8</f>
        <v>8.3516728859476235E-3</v>
      </c>
      <c r="M998" s="39">
        <f>VLOOKUP(C998,Data!$CB$2:$EB$22,1+VALUE(MID(A998,6,2)),FALSE)</f>
        <v>1377.1399879999999</v>
      </c>
      <c r="Q998" s="21">
        <v>1377.1399879999999</v>
      </c>
      <c r="R998" s="21">
        <v>315.47305237622322</v>
      </c>
      <c r="S998" s="21">
        <v>9657.1998845687885</v>
      </c>
      <c r="T998" s="38">
        <v>0.30940860030432471</v>
      </c>
    </row>
    <row r="999" spans="1:20" x14ac:dyDescent="0.25">
      <c r="A999" s="16" t="s">
        <v>322</v>
      </c>
      <c r="B999" s="8" t="s">
        <v>53</v>
      </c>
      <c r="C999" s="8" t="s">
        <v>67</v>
      </c>
      <c r="E999" s="8" t="str">
        <f t="shared" si="604"/>
        <v>Initial</v>
      </c>
      <c r="F999" s="21">
        <f t="shared" ref="F999:G999" si="616">F933</f>
        <v>122703.84078918799</v>
      </c>
      <c r="G999" s="19">
        <f t="shared" si="616"/>
        <v>10.456302746523619</v>
      </c>
      <c r="H999" s="18">
        <f t="shared" si="609"/>
        <v>7.5714681430099177E-3</v>
      </c>
      <c r="I999" s="6">
        <f t="shared" si="609"/>
        <v>3.39</v>
      </c>
      <c r="J999" s="6">
        <f t="shared" si="610"/>
        <v>1130265.3137850526</v>
      </c>
      <c r="K999" s="18">
        <f t="shared" si="611"/>
        <v>0.3</v>
      </c>
      <c r="L999" s="35">
        <f>Data!BM9</f>
        <v>8.3516728859476235E-3</v>
      </c>
      <c r="M999" s="39">
        <f>VLOOKUP(C999,Data!$CB$2:$EB$22,1+VALUE(MID(A999,6,2)),FALSE)</f>
        <v>1476.0614579999999</v>
      </c>
      <c r="Q999" s="21">
        <v>1476.0614579999999</v>
      </c>
      <c r="R999" s="21">
        <v>218.00757660199926</v>
      </c>
      <c r="S999" s="21">
        <v>6251.623964534042</v>
      </c>
      <c r="T999" s="38">
        <v>0.23465690105500081</v>
      </c>
    </row>
    <row r="1000" spans="1:20" x14ac:dyDescent="0.25">
      <c r="A1000" s="16" t="s">
        <v>323</v>
      </c>
      <c r="B1000" s="8" t="s">
        <v>53</v>
      </c>
      <c r="C1000" s="8" t="s">
        <v>67</v>
      </c>
      <c r="E1000" s="8" t="str">
        <f t="shared" si="604"/>
        <v>Initial</v>
      </c>
      <c r="F1000" s="21">
        <f t="shared" ref="F1000:G1000" si="617">F934</f>
        <v>103976.50221745251</v>
      </c>
      <c r="G1000" s="19">
        <f t="shared" si="617"/>
        <v>11.053036600654009</v>
      </c>
      <c r="H1000" s="18">
        <f t="shared" si="609"/>
        <v>7.5714681430099177E-3</v>
      </c>
      <c r="I1000" s="6">
        <f t="shared" si="609"/>
        <v>3.39</v>
      </c>
      <c r="J1000" s="6">
        <f t="shared" si="610"/>
        <v>1130265.3137850526</v>
      </c>
      <c r="K1000" s="18">
        <f t="shared" si="611"/>
        <v>0.3</v>
      </c>
      <c r="L1000" s="35">
        <f>Data!BM10</f>
        <v>8.3516728859476235E-3</v>
      </c>
      <c r="M1000" s="39">
        <f>VLOOKUP(C1000,Data!$CB$2:$EB$22,1+VALUE(MID(A1000,6,2)),FALSE)</f>
        <v>3356.7446369999998</v>
      </c>
      <c r="Q1000" s="21">
        <v>3356.7446369999998</v>
      </c>
      <c r="R1000" s="21">
        <v>278.11610277415537</v>
      </c>
      <c r="S1000" s="21">
        <v>7064.2084632276328</v>
      </c>
      <c r="T1000" s="38">
        <v>0.35327331367477188</v>
      </c>
    </row>
    <row r="1001" spans="1:20" x14ac:dyDescent="0.25">
      <c r="A1001" s="16" t="s">
        <v>324</v>
      </c>
      <c r="B1001" s="8" t="s">
        <v>53</v>
      </c>
      <c r="C1001" s="8" t="s">
        <v>67</v>
      </c>
      <c r="E1001" s="8" t="str">
        <f t="shared" si="604"/>
        <v>Initial</v>
      </c>
      <c r="F1001" s="21">
        <f t="shared" ref="F1001:G1001" si="618">F935</f>
        <v>111788.15367445731</v>
      </c>
      <c r="G1001" s="19">
        <f t="shared" si="618"/>
        <v>10.78329449978415</v>
      </c>
      <c r="H1001" s="18">
        <f t="shared" si="609"/>
        <v>7.5714681430099177E-3</v>
      </c>
      <c r="I1001" s="6">
        <f t="shared" si="609"/>
        <v>3.39</v>
      </c>
      <c r="J1001" s="6">
        <f t="shared" si="610"/>
        <v>1130265.3137850526</v>
      </c>
      <c r="K1001" s="18">
        <f t="shared" si="611"/>
        <v>0.3</v>
      </c>
      <c r="L1001" s="35">
        <f>Data!BM11</f>
        <v>8.3516728859476235E-3</v>
      </c>
      <c r="M1001" s="39">
        <f>VLOOKUP(C1001,Data!$CB$2:$EB$22,1+VALUE(MID(A1001,6,2)),FALSE)</f>
        <v>0</v>
      </c>
      <c r="Q1001" s="21">
        <v>0</v>
      </c>
      <c r="R1001" s="21">
        <v>103.73688059697947</v>
      </c>
      <c r="S1001" s="21">
        <v>3792.1398821453295</v>
      </c>
      <c r="T1001" s="38">
        <v>0.12256241273750301</v>
      </c>
    </row>
    <row r="1002" spans="1:20" x14ac:dyDescent="0.25">
      <c r="A1002" s="16" t="s">
        <v>325</v>
      </c>
      <c r="B1002" s="8" t="s">
        <v>53</v>
      </c>
      <c r="C1002" s="8" t="s">
        <v>67</v>
      </c>
      <c r="E1002" s="8" t="str">
        <f t="shared" si="604"/>
        <v>Initial</v>
      </c>
      <c r="F1002" s="21">
        <f t="shared" ref="F1002:G1002" si="619">F936</f>
        <v>169487.33196936251</v>
      </c>
      <c r="G1002" s="19">
        <f t="shared" si="619"/>
        <v>9.4563668699484822</v>
      </c>
      <c r="H1002" s="18">
        <f t="shared" si="609"/>
        <v>7.5714681430099177E-3</v>
      </c>
      <c r="I1002" s="6">
        <f t="shared" si="609"/>
        <v>3.39</v>
      </c>
      <c r="J1002" s="6">
        <f t="shared" si="610"/>
        <v>1130265.3137850526</v>
      </c>
      <c r="K1002" s="18">
        <f t="shared" si="611"/>
        <v>0.3</v>
      </c>
      <c r="L1002" s="35">
        <f>Data!BM12</f>
        <v>7.2983087381704474E-3</v>
      </c>
      <c r="M1002" s="39">
        <f>VLOOKUP(C1002,Data!$CB$2:$EB$22,1+VALUE(MID(A1002,6,2)),FALSE)</f>
        <v>0</v>
      </c>
      <c r="Q1002" s="21">
        <v>0</v>
      </c>
      <c r="R1002" s="21">
        <v>49.361545674211186</v>
      </c>
      <c r="S1002" s="21">
        <v>1582.3872007027719</v>
      </c>
      <c r="T1002" s="38">
        <v>3.8465502286303743E-2</v>
      </c>
    </row>
    <row r="1003" spans="1:20" x14ac:dyDescent="0.25">
      <c r="A1003" s="16" t="s">
        <v>326</v>
      </c>
      <c r="B1003" s="8" t="s">
        <v>53</v>
      </c>
      <c r="C1003" s="8" t="s">
        <v>67</v>
      </c>
      <c r="E1003" s="8" t="str">
        <f t="shared" si="604"/>
        <v>Initial</v>
      </c>
      <c r="F1003" s="21">
        <f t="shared" ref="F1003:G1003" si="620">F937</f>
        <v>103984.99760192574</v>
      </c>
      <c r="G1003" s="19">
        <f t="shared" si="620"/>
        <v>11.068808534627422</v>
      </c>
      <c r="H1003" s="18">
        <f t="shared" si="609"/>
        <v>7.5714681430099177E-3</v>
      </c>
      <c r="I1003" s="6">
        <f t="shared" si="609"/>
        <v>3.39</v>
      </c>
      <c r="J1003" s="6">
        <f t="shared" si="610"/>
        <v>1130265.3137850526</v>
      </c>
      <c r="K1003" s="18">
        <f t="shared" si="611"/>
        <v>0.3</v>
      </c>
      <c r="L1003" s="35">
        <f>Data!BM13</f>
        <v>7.2983087381704474E-3</v>
      </c>
      <c r="M1003" s="39">
        <f>VLOOKUP(C1003,Data!$CB$2:$EB$22,1+VALUE(MID(A1003,6,2)),FALSE)</f>
        <v>0</v>
      </c>
      <c r="Q1003" s="21">
        <v>0</v>
      </c>
      <c r="R1003" s="21">
        <v>9.2104406397985201</v>
      </c>
      <c r="S1003" s="21">
        <v>345.60576742942101</v>
      </c>
      <c r="T1003" s="38">
        <v>1.1698484996076397E-2</v>
      </c>
    </row>
    <row r="1004" spans="1:20" x14ac:dyDescent="0.25">
      <c r="A1004" s="16" t="s">
        <v>327</v>
      </c>
      <c r="B1004" s="8" t="s">
        <v>53</v>
      </c>
      <c r="C1004" s="8" t="s">
        <v>67</v>
      </c>
      <c r="E1004" s="8" t="str">
        <f t="shared" si="604"/>
        <v>Initial</v>
      </c>
      <c r="F1004" s="21">
        <f t="shared" ref="F1004:G1004" si="621">F938</f>
        <v>102565.4676184479</v>
      </c>
      <c r="G1004" s="19">
        <f t="shared" si="621"/>
        <v>10.14145011871261</v>
      </c>
      <c r="H1004" s="18">
        <f t="shared" si="609"/>
        <v>7.5714681430099177E-3</v>
      </c>
      <c r="I1004" s="6">
        <f t="shared" si="609"/>
        <v>3.39</v>
      </c>
      <c r="J1004" s="6">
        <f t="shared" si="610"/>
        <v>1130265.3137850526</v>
      </c>
      <c r="K1004" s="18">
        <f t="shared" si="611"/>
        <v>0.3</v>
      </c>
      <c r="L1004" s="35">
        <f>Data!BM14</f>
        <v>7.2983087381704474E-3</v>
      </c>
      <c r="M1004" s="39">
        <f>VLOOKUP(C1004,Data!$CB$2:$EB$22,1+VALUE(MID(A1004,6,2)),FALSE)</f>
        <v>0</v>
      </c>
      <c r="Q1004" s="21">
        <v>0</v>
      </c>
      <c r="R1004" s="21">
        <v>2.7366455374651184</v>
      </c>
      <c r="S1004" s="21">
        <v>94.084548774611875</v>
      </c>
      <c r="T1004" s="38">
        <v>3.5240112444409055E-3</v>
      </c>
    </row>
    <row r="1005" spans="1:20" x14ac:dyDescent="0.25">
      <c r="A1005" s="17" t="s">
        <v>262</v>
      </c>
      <c r="B1005" s="8" t="s">
        <v>53</v>
      </c>
      <c r="C1005" s="8" t="s">
        <v>67</v>
      </c>
      <c r="E1005" s="8" t="str">
        <f t="shared" si="604"/>
        <v>CoFi-vod.cofi</v>
      </c>
      <c r="F1005" s="21">
        <f t="shared" ref="F1005:G1005" si="622">F939</f>
        <v>151814.201921687</v>
      </c>
      <c r="G1005" s="19">
        <f t="shared" si="622"/>
        <v>9.4309277953496871</v>
      </c>
      <c r="H1005" s="18">
        <f t="shared" si="609"/>
        <v>7.5714681430099177E-3</v>
      </c>
      <c r="I1005" s="6">
        <f t="shared" si="609"/>
        <v>3.39</v>
      </c>
      <c r="J1005" s="6">
        <f t="shared" si="610"/>
        <v>1130265.3137850526</v>
      </c>
      <c r="K1005" s="18">
        <f t="shared" si="611"/>
        <v>0.3</v>
      </c>
      <c r="L1005" s="35">
        <f>Data!BM15</f>
        <v>7.2983087381704474E-3</v>
      </c>
      <c r="Q1005" s="21">
        <v>5905.960920247202</v>
      </c>
      <c r="R1005" s="21">
        <v>588.28482091797059</v>
      </c>
      <c r="S1005" s="21">
        <v>12902.002038264869</v>
      </c>
      <c r="T1005" s="38">
        <v>0.51179394385145027</v>
      </c>
    </row>
    <row r="1006" spans="1:20" x14ac:dyDescent="0.25">
      <c r="A1006" s="17" t="s">
        <v>263</v>
      </c>
      <c r="B1006" s="8" t="s">
        <v>53</v>
      </c>
      <c r="C1006" s="8" t="s">
        <v>67</v>
      </c>
      <c r="E1006" s="8" t="str">
        <f t="shared" si="604"/>
        <v>CoFi-vod.cofi</v>
      </c>
      <c r="F1006" s="21">
        <f t="shared" ref="F1006:G1006" si="623">F940</f>
        <v>189685.37446517299</v>
      </c>
      <c r="G1006" s="19">
        <f t="shared" si="623"/>
        <v>9.0587332826533071</v>
      </c>
      <c r="H1006" s="18">
        <f t="shared" si="609"/>
        <v>7.5714681430099177E-3</v>
      </c>
      <c r="I1006" s="6">
        <f t="shared" si="609"/>
        <v>3.39</v>
      </c>
      <c r="J1006" s="6">
        <f t="shared" si="610"/>
        <v>1130265.3137850526</v>
      </c>
      <c r="K1006" s="18">
        <f t="shared" si="611"/>
        <v>0.3</v>
      </c>
      <c r="L1006" s="35">
        <f>Data!BM16</f>
        <v>6.922107256821455E-3</v>
      </c>
      <c r="Q1006" s="21">
        <v>5768.3224172634427</v>
      </c>
      <c r="R1006" s="21">
        <v>882.08232018876913</v>
      </c>
      <c r="S1006" s="21">
        <v>21319.636902593</v>
      </c>
      <c r="T1006" s="38">
        <v>0.61417929537230931</v>
      </c>
    </row>
    <row r="1007" spans="1:20" x14ac:dyDescent="0.25">
      <c r="A1007" s="17" t="s">
        <v>264</v>
      </c>
      <c r="B1007" s="8" t="s">
        <v>53</v>
      </c>
      <c r="C1007" s="8" t="s">
        <v>67</v>
      </c>
      <c r="E1007" s="8" t="str">
        <f t="shared" si="604"/>
        <v>CoFi-vod.cofi</v>
      </c>
      <c r="F1007" s="21">
        <f t="shared" ref="F1007:G1007" si="624">F941</f>
        <v>142839.15179515848</v>
      </c>
      <c r="G1007" s="19">
        <f t="shared" si="624"/>
        <v>10.302832972074498</v>
      </c>
      <c r="H1007" s="18">
        <f t="shared" si="609"/>
        <v>7.5714681430099177E-3</v>
      </c>
      <c r="I1007" s="6">
        <f t="shared" si="609"/>
        <v>3.39</v>
      </c>
      <c r="J1007" s="6">
        <f t="shared" si="610"/>
        <v>1130265.3137850526</v>
      </c>
      <c r="K1007" s="18">
        <f t="shared" si="611"/>
        <v>0.3</v>
      </c>
      <c r="L1007" s="35">
        <f>Data!BM17</f>
        <v>6.922107256821455E-3</v>
      </c>
      <c r="Q1007" s="21">
        <v>4003.5331358598187</v>
      </c>
      <c r="R1007" s="21">
        <v>594.2992792704207</v>
      </c>
      <c r="S1007" s="21">
        <v>16753.322315183868</v>
      </c>
      <c r="T1007" s="38">
        <v>0.54951283608131518</v>
      </c>
    </row>
    <row r="1008" spans="1:20" x14ac:dyDescent="0.25">
      <c r="A1008" s="17" t="s">
        <v>265</v>
      </c>
      <c r="B1008" s="8" t="s">
        <v>53</v>
      </c>
      <c r="C1008" s="8" t="s">
        <v>67</v>
      </c>
      <c r="E1008" s="8" t="str">
        <f t="shared" si="604"/>
        <v>CoFi-vod.cofi</v>
      </c>
      <c r="F1008" s="21">
        <f t="shared" ref="F1008:G1008" si="625">F942</f>
        <v>103168.9552285899</v>
      </c>
      <c r="G1008" s="19">
        <f t="shared" si="625"/>
        <v>11.257006974534221</v>
      </c>
      <c r="H1008" s="18">
        <f t="shared" si="609"/>
        <v>7.5714681430099177E-3</v>
      </c>
      <c r="I1008" s="6">
        <f t="shared" si="609"/>
        <v>3.39</v>
      </c>
      <c r="J1008" s="6">
        <f t="shared" si="610"/>
        <v>1130265.3137850526</v>
      </c>
      <c r="K1008" s="18">
        <f t="shared" si="611"/>
        <v>0.3</v>
      </c>
      <c r="L1008" s="35">
        <f>Data!BM18</f>
        <v>6.922107256821455E-3</v>
      </c>
      <c r="Q1008" s="21">
        <v>2514.7349842258095</v>
      </c>
      <c r="R1008" s="21">
        <v>335.2350574970817</v>
      </c>
      <c r="S1008" s="21">
        <v>10278.25507517096</v>
      </c>
      <c r="T1008" s="38">
        <v>0.42916104795686372</v>
      </c>
    </row>
    <row r="1009" spans="1:20" x14ac:dyDescent="0.25">
      <c r="A1009" s="17" t="s">
        <v>266</v>
      </c>
      <c r="B1009" s="8" t="s">
        <v>53</v>
      </c>
      <c r="C1009" s="8" t="s">
        <v>67</v>
      </c>
      <c r="E1009" s="8" t="str">
        <f t="shared" si="604"/>
        <v>CoFi-vod.cofi</v>
      </c>
      <c r="F1009" s="21">
        <f t="shared" ref="F1009:G1009" si="626">F943</f>
        <v>142798.33267277651</v>
      </c>
      <c r="G1009" s="19">
        <f t="shared" si="626"/>
        <v>10.234322236037224</v>
      </c>
      <c r="H1009" s="18">
        <f t="shared" si="609"/>
        <v>7.5714681430099177E-3</v>
      </c>
      <c r="I1009" s="6">
        <f t="shared" si="609"/>
        <v>3.39</v>
      </c>
      <c r="J1009" s="6">
        <f t="shared" si="610"/>
        <v>1130265.3137850526</v>
      </c>
      <c r="K1009" s="18">
        <f t="shared" si="611"/>
        <v>0.3</v>
      </c>
      <c r="L1009" s="35">
        <f>Data!BM19</f>
        <v>6.922107256821455E-3</v>
      </c>
      <c r="Q1009" s="21">
        <v>4868.5550957399673</v>
      </c>
      <c r="R1009" s="21">
        <v>590.72880446200327</v>
      </c>
      <c r="S1009" s="21">
        <v>15626.398207379065</v>
      </c>
      <c r="T1009" s="38">
        <v>0.54636756792750352</v>
      </c>
    </row>
    <row r="1010" spans="1:20" x14ac:dyDescent="0.25">
      <c r="A1010" s="17" t="s">
        <v>267</v>
      </c>
      <c r="B1010" s="8" t="s">
        <v>53</v>
      </c>
      <c r="C1010" s="8" t="s">
        <v>67</v>
      </c>
      <c r="E1010" s="8" t="str">
        <f t="shared" si="604"/>
        <v>CoFi-vod.cofi</v>
      </c>
      <c r="F1010" s="21">
        <f t="shared" ref="F1010:G1010" si="627">F944</f>
        <v>144198.29399369101</v>
      </c>
      <c r="G1010" s="19">
        <f t="shared" si="627"/>
        <v>10.244972678420806</v>
      </c>
      <c r="H1010" s="18">
        <f t="shared" si="609"/>
        <v>7.5714681430099177E-3</v>
      </c>
      <c r="I1010" s="6">
        <f t="shared" si="609"/>
        <v>3.39</v>
      </c>
      <c r="J1010" s="6">
        <f t="shared" si="610"/>
        <v>1130265.3137850526</v>
      </c>
      <c r="K1010" s="18">
        <f t="shared" si="611"/>
        <v>0.3</v>
      </c>
      <c r="L1010" s="35">
        <f>Data!BM20</f>
        <v>7.1478281456308504E-3</v>
      </c>
      <c r="Q1010" s="21">
        <v>4298.2849126421825</v>
      </c>
      <c r="R1010" s="21">
        <v>585.86175151899886</v>
      </c>
      <c r="S1010" s="21">
        <v>16048.961678970645</v>
      </c>
      <c r="T1010" s="38">
        <v>0.53660525814762172</v>
      </c>
    </row>
    <row r="1011" spans="1:20" x14ac:dyDescent="0.25">
      <c r="A1011" s="17" t="s">
        <v>268</v>
      </c>
      <c r="B1011" s="8" t="s">
        <v>53</v>
      </c>
      <c r="C1011" s="8" t="s">
        <v>67</v>
      </c>
      <c r="E1011" s="8" t="str">
        <f t="shared" si="604"/>
        <v>CoFi-vod.cofi</v>
      </c>
      <c r="F1011" s="21">
        <f t="shared" ref="F1011:G1011" si="628">F945</f>
        <v>98429.665186519007</v>
      </c>
      <c r="G1011" s="19">
        <f t="shared" si="628"/>
        <v>11.814132511432707</v>
      </c>
      <c r="H1011" s="18">
        <f t="shared" si="609"/>
        <v>7.5714681430099177E-3</v>
      </c>
      <c r="I1011" s="6">
        <f t="shared" si="609"/>
        <v>3.39</v>
      </c>
      <c r="J1011" s="6">
        <f t="shared" si="610"/>
        <v>1130265.3137850526</v>
      </c>
      <c r="K1011" s="18">
        <f t="shared" si="611"/>
        <v>0.3</v>
      </c>
      <c r="L1011" s="35">
        <f>Data!BM21</f>
        <v>7.1478281456308504E-3</v>
      </c>
      <c r="Q1011" s="21">
        <v>2416.3084009403974</v>
      </c>
      <c r="R1011" s="21">
        <v>306.52487744161408</v>
      </c>
      <c r="S1011" s="21">
        <v>9859.9851123542012</v>
      </c>
      <c r="T1011" s="38">
        <v>0.41130086250429598</v>
      </c>
    </row>
    <row r="1012" spans="1:20" x14ac:dyDescent="0.25">
      <c r="A1012" s="17" t="s">
        <v>269</v>
      </c>
      <c r="B1012" s="8" t="s">
        <v>53</v>
      </c>
      <c r="C1012" s="8" t="s">
        <v>67</v>
      </c>
      <c r="E1012" s="8" t="str">
        <f t="shared" si="604"/>
        <v>CoFi-vod.cofi</v>
      </c>
      <c r="F1012" s="21">
        <f t="shared" ref="F1012:G1012" si="629">F946</f>
        <v>163384.76716181752</v>
      </c>
      <c r="G1012" s="19">
        <f t="shared" si="629"/>
        <v>10.267597507715461</v>
      </c>
      <c r="H1012" s="18">
        <f t="shared" si="609"/>
        <v>7.5714681430099177E-3</v>
      </c>
      <c r="I1012" s="6">
        <f t="shared" si="609"/>
        <v>3.39</v>
      </c>
      <c r="J1012" s="6">
        <f t="shared" si="610"/>
        <v>1130265.3137850526</v>
      </c>
      <c r="K1012" s="18">
        <f t="shared" si="611"/>
        <v>0.3</v>
      </c>
      <c r="L1012" s="35">
        <f>Data!BM22</f>
        <v>7.1478281456308504E-3</v>
      </c>
      <c r="Q1012" s="21">
        <v>5956.9883034232917</v>
      </c>
      <c r="R1012" s="21">
        <v>732.24586610922074</v>
      </c>
      <c r="S1012" s="21">
        <v>19530.407459930873</v>
      </c>
      <c r="T1012" s="38">
        <v>0.59192306841366638</v>
      </c>
    </row>
    <row r="1013" spans="1:20" x14ac:dyDescent="0.25">
      <c r="A1013" s="17" t="s">
        <v>270</v>
      </c>
      <c r="B1013" s="8" t="s">
        <v>53</v>
      </c>
      <c r="C1013" s="8" t="s">
        <v>67</v>
      </c>
      <c r="E1013" s="8" t="str">
        <f t="shared" si="604"/>
        <v>CoFi-vod.cofi</v>
      </c>
      <c r="F1013" s="21">
        <f t="shared" ref="F1013:G1013" si="630">F947</f>
        <v>148983.40879257949</v>
      </c>
      <c r="G1013" s="19">
        <f t="shared" si="630"/>
        <v>10.106619196002974</v>
      </c>
      <c r="H1013" s="18">
        <f t="shared" si="609"/>
        <v>7.5714681430099177E-3</v>
      </c>
      <c r="I1013" s="6">
        <f t="shared" si="609"/>
        <v>3.39</v>
      </c>
      <c r="J1013" s="6">
        <f t="shared" si="610"/>
        <v>1130265.3137850526</v>
      </c>
      <c r="K1013" s="18">
        <f t="shared" si="611"/>
        <v>0.3</v>
      </c>
      <c r="L1013" s="35">
        <f>Data!BM23</f>
        <v>7.1478281456308504E-3</v>
      </c>
      <c r="Q1013" s="21">
        <v>4195.6775936124504</v>
      </c>
      <c r="R1013" s="21">
        <v>615.16613332807049</v>
      </c>
      <c r="S1013" s="21">
        <v>16880.79940407227</v>
      </c>
      <c r="T1013" s="38">
        <v>0.5453488630271921</v>
      </c>
    </row>
    <row r="1014" spans="1:20" x14ac:dyDescent="0.25">
      <c r="A1014" s="17" t="s">
        <v>249</v>
      </c>
      <c r="B1014" s="8" t="s">
        <v>53</v>
      </c>
      <c r="C1014" s="8" t="s">
        <v>67</v>
      </c>
      <c r="E1014" s="8" t="str">
        <f t="shared" si="604"/>
        <v>CoFi-vod.cofi</v>
      </c>
      <c r="F1014" s="21">
        <f t="shared" ref="F1014:G1014" si="631">F948</f>
        <v>151654.691624923</v>
      </c>
      <c r="G1014" s="19">
        <f t="shared" si="631"/>
        <v>10.263206967410436</v>
      </c>
      <c r="H1014" s="18">
        <f t="shared" si="609"/>
        <v>7.5714681430099177E-3</v>
      </c>
      <c r="I1014" s="6">
        <f t="shared" si="609"/>
        <v>3.39</v>
      </c>
      <c r="J1014" s="6">
        <f t="shared" si="610"/>
        <v>1130265.3137850526</v>
      </c>
      <c r="K1014" s="18">
        <f t="shared" si="611"/>
        <v>0.3</v>
      </c>
      <c r="L1014" s="35">
        <f>Data!BM24</f>
        <v>7.1478281456308504E-3</v>
      </c>
      <c r="Q1014" s="21">
        <v>4725.3989775766731</v>
      </c>
      <c r="R1014" s="21">
        <v>643.21630037725663</v>
      </c>
      <c r="S1014" s="21">
        <v>17653.55725525249</v>
      </c>
      <c r="T1014" s="38">
        <v>0.56017160673677413</v>
      </c>
    </row>
    <row r="1015" spans="1:20" x14ac:dyDescent="0.25">
      <c r="A1015" s="17" t="s">
        <v>250</v>
      </c>
      <c r="B1015" s="8" t="s">
        <v>53</v>
      </c>
      <c r="C1015" s="8" t="s">
        <v>67</v>
      </c>
      <c r="E1015" s="8" t="str">
        <f t="shared" si="604"/>
        <v>CoFi-vod.cofi</v>
      </c>
      <c r="F1015" s="21">
        <f t="shared" ref="F1015:G1015" si="632">F949</f>
        <v>129850.99598897449</v>
      </c>
      <c r="G1015" s="19">
        <f t="shared" si="632"/>
        <v>10.749217003596499</v>
      </c>
      <c r="H1015" s="18">
        <f t="shared" si="609"/>
        <v>7.5714681430099177E-3</v>
      </c>
      <c r="I1015" s="6">
        <f t="shared" si="609"/>
        <v>3.39</v>
      </c>
      <c r="J1015" s="6">
        <f t="shared" si="610"/>
        <v>1130265.3137850526</v>
      </c>
      <c r="K1015" s="18">
        <f t="shared" si="611"/>
        <v>0.3</v>
      </c>
      <c r="L1015" s="35">
        <f>Data!BM25</f>
        <v>7.1478281456308504E-3</v>
      </c>
      <c r="Q1015" s="21">
        <v>3764.8619121395332</v>
      </c>
      <c r="R1015" s="21">
        <v>500.96500495294134</v>
      </c>
      <c r="S1015" s="21">
        <v>14490.225540485668</v>
      </c>
      <c r="T1015" s="38">
        <v>0.50954436678139414</v>
      </c>
    </row>
    <row r="1016" spans="1:20" x14ac:dyDescent="0.25">
      <c r="A1016" s="17" t="s">
        <v>251</v>
      </c>
      <c r="B1016" s="8" t="s">
        <v>53</v>
      </c>
      <c r="C1016" s="8" t="s">
        <v>67</v>
      </c>
      <c r="E1016" s="8" t="str">
        <f t="shared" si="604"/>
        <v>CoFi-vod.cofi</v>
      </c>
      <c r="F1016" s="21">
        <f t="shared" ref="F1016:G1016" si="633">F950</f>
        <v>134978.302756513</v>
      </c>
      <c r="G1016" s="19">
        <f t="shared" si="633"/>
        <v>10.756408999327785</v>
      </c>
      <c r="H1016" s="18">
        <f t="shared" si="609"/>
        <v>7.5714681430099177E-3</v>
      </c>
      <c r="I1016" s="6">
        <f t="shared" si="609"/>
        <v>3.39</v>
      </c>
      <c r="J1016" s="6">
        <f t="shared" si="610"/>
        <v>1130265.3137850526</v>
      </c>
      <c r="K1016" s="18">
        <f t="shared" si="611"/>
        <v>0.3</v>
      </c>
      <c r="L1016" s="35">
        <f>Data!BM26</f>
        <v>7.1478281456308504E-3</v>
      </c>
      <c r="Q1016" s="21">
        <v>4347.192422836948</v>
      </c>
      <c r="R1016" s="21">
        <v>540.10851080133762</v>
      </c>
      <c r="S1016" s="21">
        <v>15347.446653771005</v>
      </c>
      <c r="T1016" s="38">
        <v>0.52849022434864834</v>
      </c>
    </row>
    <row r="1017" spans="1:20" x14ac:dyDescent="0.25">
      <c r="A1017" s="17" t="s">
        <v>252</v>
      </c>
      <c r="B1017" s="8" t="s">
        <v>53</v>
      </c>
      <c r="C1017" s="8" t="s">
        <v>67</v>
      </c>
      <c r="E1017" s="8" t="str">
        <f t="shared" si="604"/>
        <v>CoFi-vod.cofi</v>
      </c>
      <c r="F1017" s="21">
        <f t="shared" ref="F1017:G1017" si="634">F951</f>
        <v>134530.63966644951</v>
      </c>
      <c r="G1017" s="19">
        <f t="shared" si="634"/>
        <v>10.667047927027582</v>
      </c>
      <c r="H1017" s="18">
        <f t="shared" si="609"/>
        <v>7.5714681430099177E-3</v>
      </c>
      <c r="I1017" s="6">
        <f t="shared" si="609"/>
        <v>3.39</v>
      </c>
      <c r="J1017" s="6">
        <f t="shared" si="610"/>
        <v>1130265.3137850526</v>
      </c>
      <c r="K1017" s="18">
        <f t="shared" si="611"/>
        <v>0.3</v>
      </c>
      <c r="L1017" s="35">
        <f>Data!BM27</f>
        <v>7.1478281456308504E-3</v>
      </c>
      <c r="Q1017" s="21">
        <v>4157.4755711668531</v>
      </c>
      <c r="R1017" s="21">
        <v>532.68227129868978</v>
      </c>
      <c r="S1017" s="21">
        <v>15105.003836246446</v>
      </c>
      <c r="T1017" s="38">
        <v>0.52295815080753139</v>
      </c>
    </row>
    <row r="1018" spans="1:20" x14ac:dyDescent="0.25">
      <c r="A1018" s="17" t="s">
        <v>253</v>
      </c>
      <c r="B1018" s="8" t="s">
        <v>53</v>
      </c>
      <c r="C1018" s="8" t="s">
        <v>67</v>
      </c>
      <c r="E1018" s="8" t="str">
        <f t="shared" si="604"/>
        <v>CoFi-vod.cofi</v>
      </c>
      <c r="F1018" s="21">
        <f t="shared" ref="F1018:G1018" si="635">F952</f>
        <v>163793.993132748</v>
      </c>
      <c r="G1018" s="19">
        <f t="shared" si="635"/>
        <v>10.450556475461539</v>
      </c>
      <c r="H1018" s="18">
        <f t="shared" si="609"/>
        <v>7.5714681430099177E-3</v>
      </c>
      <c r="I1018" s="6">
        <f t="shared" si="609"/>
        <v>3.39</v>
      </c>
      <c r="J1018" s="6">
        <f t="shared" si="610"/>
        <v>1130265.3137850526</v>
      </c>
      <c r="K1018" s="18">
        <f t="shared" si="611"/>
        <v>0.3</v>
      </c>
      <c r="L1018" s="35">
        <f>Data!BM28</f>
        <v>7.1478281456308504E-3</v>
      </c>
      <c r="Q1018" s="21">
        <v>5610.1613235298883</v>
      </c>
      <c r="R1018" s="21">
        <v>744.18210995604284</v>
      </c>
      <c r="S1018" s="21">
        <v>20754.265876409641</v>
      </c>
      <c r="T1018" s="38">
        <v>0.60006895019548301</v>
      </c>
    </row>
    <row r="1019" spans="1:20" x14ac:dyDescent="0.25">
      <c r="A1019" s="17" t="s">
        <v>254</v>
      </c>
      <c r="B1019" s="8" t="s">
        <v>53</v>
      </c>
      <c r="C1019" s="8" t="s">
        <v>67</v>
      </c>
      <c r="E1019" s="8" t="str">
        <f t="shared" si="604"/>
        <v>CoFi-vod.cofi</v>
      </c>
      <c r="F1019" s="21">
        <f t="shared" ref="F1019:G1019" si="636">F953</f>
        <v>118736.888545109</v>
      </c>
      <c r="G1019" s="19">
        <f t="shared" si="636"/>
        <v>10.666379327200589</v>
      </c>
      <c r="H1019" s="18">
        <f t="shared" si="609"/>
        <v>7.5714681430099177E-3</v>
      </c>
      <c r="I1019" s="6">
        <f t="shared" si="609"/>
        <v>3.39</v>
      </c>
      <c r="J1019" s="6">
        <f t="shared" si="610"/>
        <v>1130265.3137850526</v>
      </c>
      <c r="K1019" s="18">
        <f t="shared" si="611"/>
        <v>0.3</v>
      </c>
      <c r="L1019" s="35">
        <f>Data!BM29</f>
        <v>7.3735490344402459E-3</v>
      </c>
      <c r="Q1019" s="21">
        <v>2576.7107129794317</v>
      </c>
      <c r="R1019" s="21">
        <v>397.72496181110097</v>
      </c>
      <c r="S1019" s="21">
        <v>11804.636489864977</v>
      </c>
      <c r="T1019" s="38">
        <v>0.44240200361705184</v>
      </c>
    </row>
    <row r="1020" spans="1:20" x14ac:dyDescent="0.25">
      <c r="A1020" s="17" t="s">
        <v>255</v>
      </c>
      <c r="B1020" s="8" t="s">
        <v>53</v>
      </c>
      <c r="C1020" s="8" t="s">
        <v>67</v>
      </c>
      <c r="E1020" s="8" t="str">
        <f t="shared" si="604"/>
        <v>CoFi-vod.cofi</v>
      </c>
      <c r="F1020" s="21">
        <f t="shared" ref="F1020:G1020" si="637">F954</f>
        <v>177768.66401188599</v>
      </c>
      <c r="G1020" s="19">
        <f t="shared" si="637"/>
        <v>9.5368396438620078</v>
      </c>
      <c r="H1020" s="18">
        <f t="shared" si="609"/>
        <v>7.5714681430099177E-3</v>
      </c>
      <c r="I1020" s="6">
        <f t="shared" si="609"/>
        <v>3.39</v>
      </c>
      <c r="J1020" s="6">
        <f t="shared" si="610"/>
        <v>1130265.3137850526</v>
      </c>
      <c r="K1020" s="18">
        <f t="shared" si="611"/>
        <v>0.3</v>
      </c>
      <c r="L1020" s="35">
        <f>Data!BM30</f>
        <v>7.3735490344402459E-3</v>
      </c>
      <c r="Q1020" s="21">
        <v>5838.1656796645575</v>
      </c>
      <c r="R1020" s="21">
        <v>785.30862228508374</v>
      </c>
      <c r="S1020" s="21">
        <v>19550.772862013837</v>
      </c>
      <c r="T1020" s="38">
        <v>0.58345189918789386</v>
      </c>
    </row>
    <row r="1021" spans="1:20" x14ac:dyDescent="0.25">
      <c r="A1021" s="17" t="s">
        <v>256</v>
      </c>
      <c r="B1021" s="8" t="s">
        <v>53</v>
      </c>
      <c r="C1021" s="8" t="s">
        <v>67</v>
      </c>
      <c r="E1021" s="8" t="str">
        <f t="shared" si="604"/>
        <v>CoFi-vod.cofi</v>
      </c>
      <c r="F1021" s="21">
        <f t="shared" ref="F1021:G1021" si="638">F955</f>
        <v>155905.00634210001</v>
      </c>
      <c r="G1021" s="19">
        <f t="shared" si="638"/>
        <v>9.9784577197080004</v>
      </c>
      <c r="H1021" s="18">
        <f t="shared" si="609"/>
        <v>7.5714681430099177E-3</v>
      </c>
      <c r="I1021" s="6">
        <f t="shared" si="609"/>
        <v>3.39</v>
      </c>
      <c r="J1021" s="6">
        <f t="shared" si="610"/>
        <v>1130265.3137850526</v>
      </c>
      <c r="K1021" s="18">
        <f t="shared" si="611"/>
        <v>0.3</v>
      </c>
      <c r="L1021" s="35">
        <f>Data!BM31</f>
        <v>7.3735490344402459E-3</v>
      </c>
      <c r="Q1021" s="21">
        <v>4392.5381281193904</v>
      </c>
      <c r="R1021" s="21">
        <v>644.58224532297061</v>
      </c>
      <c r="S1021" s="21">
        <v>17411.727223283331</v>
      </c>
      <c r="T1021" s="38">
        <v>0.54605725084947476</v>
      </c>
    </row>
    <row r="1022" spans="1:20" x14ac:dyDescent="0.25">
      <c r="A1022" s="17" t="s">
        <v>257</v>
      </c>
      <c r="B1022" s="8" t="s">
        <v>53</v>
      </c>
      <c r="C1022" s="8" t="s">
        <v>67</v>
      </c>
      <c r="E1022" s="8" t="str">
        <f t="shared" si="604"/>
        <v>CoFi-vod.cofi</v>
      </c>
      <c r="F1022" s="21">
        <f t="shared" ref="F1022:G1022" si="639">F956</f>
        <v>97265.618974818106</v>
      </c>
      <c r="G1022" s="19">
        <f t="shared" si="639"/>
        <v>11.89482405682261</v>
      </c>
      <c r="H1022" s="18">
        <f t="shared" si="609"/>
        <v>7.5714681430099177E-3</v>
      </c>
      <c r="I1022" s="6">
        <f t="shared" si="609"/>
        <v>3.39</v>
      </c>
      <c r="J1022" s="6">
        <f t="shared" si="610"/>
        <v>1130265.3137850526</v>
      </c>
      <c r="K1022" s="18">
        <f t="shared" si="611"/>
        <v>0.3</v>
      </c>
      <c r="L1022" s="35">
        <f>Data!BM32</f>
        <v>7.3735490344402459E-3</v>
      </c>
      <c r="Q1022" s="21">
        <v>2139.5604842743487</v>
      </c>
      <c r="R1022" s="21">
        <v>286.92699784513599</v>
      </c>
      <c r="S1022" s="21">
        <v>9430.3269863291716</v>
      </c>
      <c r="T1022" s="38">
        <v>0.38961167288801146</v>
      </c>
    </row>
    <row r="1023" spans="1:20" x14ac:dyDescent="0.25">
      <c r="A1023" s="17" t="s">
        <v>258</v>
      </c>
      <c r="B1023" s="8" t="s">
        <v>53</v>
      </c>
      <c r="C1023" s="8" t="s">
        <v>67</v>
      </c>
      <c r="E1023" s="8" t="str">
        <f t="shared" si="604"/>
        <v>CoFi-vod.cofi</v>
      </c>
      <c r="F1023" s="21">
        <f t="shared" ref="F1023:G1023" si="640">F957</f>
        <v>97415.805385531698</v>
      </c>
      <c r="G1023" s="19">
        <f t="shared" si="640"/>
        <v>11.56950821742382</v>
      </c>
      <c r="H1023" s="18">
        <f t="shared" si="609"/>
        <v>7.5714681430099177E-3</v>
      </c>
      <c r="I1023" s="6">
        <f t="shared" si="609"/>
        <v>3.39</v>
      </c>
      <c r="J1023" s="6">
        <f t="shared" si="610"/>
        <v>1130265.3137850526</v>
      </c>
      <c r="K1023" s="18">
        <f t="shared" si="611"/>
        <v>0.3</v>
      </c>
      <c r="L1023" s="35">
        <f>Data!BM33</f>
        <v>6.922107256821455E-3</v>
      </c>
      <c r="Q1023" s="21">
        <v>2993.0260873064253</v>
      </c>
      <c r="R1023" s="21">
        <v>303.71960974573392</v>
      </c>
      <c r="S1023" s="21">
        <v>8919.0492180225974</v>
      </c>
      <c r="T1023" s="38">
        <v>0.41177815972181275</v>
      </c>
    </row>
    <row r="1024" spans="1:20" x14ac:dyDescent="0.25">
      <c r="A1024" s="17" t="s">
        <v>259</v>
      </c>
      <c r="B1024" s="8" t="s">
        <v>53</v>
      </c>
      <c r="C1024" s="8" t="s">
        <v>67</v>
      </c>
      <c r="E1024" s="8" t="str">
        <f t="shared" si="604"/>
        <v>CoFi-vod.cofi</v>
      </c>
      <c r="F1024" s="21">
        <f t="shared" ref="F1024:G1024" si="641">F958</f>
        <v>152166.78614067001</v>
      </c>
      <c r="G1024" s="19">
        <f t="shared" si="641"/>
        <v>9.8060204788667331</v>
      </c>
      <c r="H1024" s="18">
        <f t="shared" si="609"/>
        <v>7.5714681430099177E-3</v>
      </c>
      <c r="I1024" s="6">
        <f t="shared" si="609"/>
        <v>3.39</v>
      </c>
      <c r="J1024" s="6">
        <f t="shared" si="610"/>
        <v>1130265.3137850526</v>
      </c>
      <c r="K1024" s="18">
        <f t="shared" si="611"/>
        <v>0.3</v>
      </c>
      <c r="L1024" s="35">
        <f>Data!BM34</f>
        <v>6.922107256821455E-3</v>
      </c>
      <c r="Q1024" s="21">
        <v>5101.6447015530839</v>
      </c>
      <c r="R1024" s="21">
        <v>640.23945526230091</v>
      </c>
      <c r="S1024" s="21">
        <v>16181.457399264164</v>
      </c>
      <c r="T1024" s="38">
        <v>0.55570264874136166</v>
      </c>
    </row>
    <row r="1025" spans="1:20" x14ac:dyDescent="0.25">
      <c r="A1025" s="17" t="s">
        <v>260</v>
      </c>
      <c r="B1025" s="8" t="s">
        <v>53</v>
      </c>
      <c r="C1025" s="8" t="s">
        <v>67</v>
      </c>
      <c r="E1025" s="8" t="str">
        <f t="shared" si="604"/>
        <v>CoFi-vod.cofi</v>
      </c>
      <c r="F1025" s="21">
        <f t="shared" ref="F1025:G1025" si="642">F959</f>
        <v>145113.38760294701</v>
      </c>
      <c r="G1025" s="19">
        <f t="shared" si="642"/>
        <v>10.081319949993899</v>
      </c>
      <c r="H1025" s="18">
        <f t="shared" si="609"/>
        <v>7.5714681430099177E-3</v>
      </c>
      <c r="I1025" s="6">
        <f t="shared" si="609"/>
        <v>3.39</v>
      </c>
      <c r="J1025" s="6">
        <f t="shared" si="610"/>
        <v>1130265.3137850526</v>
      </c>
      <c r="K1025" s="18">
        <f t="shared" si="611"/>
        <v>0.3</v>
      </c>
      <c r="L1025" s="35">
        <f>Data!BM35</f>
        <v>6.922107256821455E-3</v>
      </c>
      <c r="Q1025" s="21">
        <v>4288.3041623698273</v>
      </c>
      <c r="R1025" s="21">
        <v>600.81348252683006</v>
      </c>
      <c r="S1025" s="21">
        <v>16244.90193007229</v>
      </c>
      <c r="T1025" s="38">
        <v>0.54682969427141259</v>
      </c>
    </row>
    <row r="1026" spans="1:20" x14ac:dyDescent="0.25">
      <c r="A1026" s="17" t="s">
        <v>261</v>
      </c>
      <c r="B1026" s="8" t="s">
        <v>53</v>
      </c>
      <c r="C1026" s="8" t="s">
        <v>67</v>
      </c>
      <c r="E1026" s="8" t="str">
        <f t="shared" si="604"/>
        <v>CoFi-vod.cofi</v>
      </c>
      <c r="F1026" s="21">
        <f t="shared" ref="F1026:G1026" si="643">F960</f>
        <v>142547.349343315</v>
      </c>
      <c r="G1026" s="19">
        <f t="shared" si="643"/>
        <v>10.00387305712248</v>
      </c>
      <c r="H1026" s="18">
        <f t="shared" si="609"/>
        <v>7.5714681430099177E-3</v>
      </c>
      <c r="I1026" s="6">
        <f t="shared" si="609"/>
        <v>3.39</v>
      </c>
      <c r="J1026" s="6">
        <f t="shared" si="610"/>
        <v>1130265.3137850526</v>
      </c>
      <c r="K1026" s="18">
        <f t="shared" si="611"/>
        <v>0.3</v>
      </c>
      <c r="L1026" s="35">
        <f>Data!BM36</f>
        <v>6.922107256821455E-3</v>
      </c>
      <c r="Q1026" s="21">
        <v>4134.7953998568955</v>
      </c>
      <c r="R1026" s="21">
        <v>577.53025308826284</v>
      </c>
      <c r="S1026" s="21">
        <v>15451.062957803195</v>
      </c>
      <c r="T1026" s="38">
        <v>0.53510066858627292</v>
      </c>
    </row>
    <row r="1027" spans="1:20" x14ac:dyDescent="0.25">
      <c r="A1027" s="17" t="s">
        <v>278</v>
      </c>
      <c r="B1027" s="8" t="s">
        <v>53</v>
      </c>
      <c r="C1027" s="8" t="s">
        <v>67</v>
      </c>
      <c r="E1027" s="8" t="str">
        <f t="shared" si="604"/>
        <v>CoFi-vod.cofi</v>
      </c>
      <c r="F1027" s="21">
        <f t="shared" ref="F1027:G1027" si="644">F961</f>
        <v>89849.0514662145</v>
      </c>
      <c r="G1027" s="19">
        <f t="shared" si="644"/>
        <v>11.47574594837338</v>
      </c>
      <c r="H1027" s="18">
        <f t="shared" si="609"/>
        <v>7.5714681430099177E-3</v>
      </c>
      <c r="I1027" s="6">
        <f t="shared" si="609"/>
        <v>3.39</v>
      </c>
      <c r="J1027" s="6">
        <f t="shared" si="610"/>
        <v>1130265.3137850526</v>
      </c>
      <c r="K1027" s="18">
        <f t="shared" si="611"/>
        <v>0.3</v>
      </c>
      <c r="L1027" s="35">
        <f>Data!BM37</f>
        <v>7.1478281456308504E-3</v>
      </c>
      <c r="Q1027" s="21">
        <v>1452.5026405150256</v>
      </c>
      <c r="R1027" s="21">
        <v>228.62049958131215</v>
      </c>
      <c r="S1027" s="21">
        <v>7441.4700758372819</v>
      </c>
      <c r="T1027" s="38">
        <v>0.33606367587740216</v>
      </c>
    </row>
    <row r="1028" spans="1:20" x14ac:dyDescent="0.25">
      <c r="A1028" s="17" t="s">
        <v>279</v>
      </c>
      <c r="B1028" s="8" t="s">
        <v>53</v>
      </c>
      <c r="C1028" s="8" t="s">
        <v>67</v>
      </c>
      <c r="E1028" s="8" t="str">
        <f t="shared" si="604"/>
        <v>CoFi-vod.cofi</v>
      </c>
      <c r="F1028" s="21">
        <f t="shared" ref="F1028:G1028" si="645">F962</f>
        <v>102630.58612210301</v>
      </c>
      <c r="G1028" s="19">
        <f t="shared" si="645"/>
        <v>10.756762154759192</v>
      </c>
      <c r="H1028" s="18">
        <f t="shared" si="609"/>
        <v>7.5714681430099177E-3</v>
      </c>
      <c r="I1028" s="6">
        <f t="shared" si="609"/>
        <v>3.39</v>
      </c>
      <c r="J1028" s="6">
        <f t="shared" si="610"/>
        <v>1130265.3137850526</v>
      </c>
      <c r="K1028" s="18">
        <f t="shared" si="611"/>
        <v>0.3</v>
      </c>
      <c r="L1028" s="35">
        <f>Data!BM38</f>
        <v>7.1478281456308504E-3</v>
      </c>
      <c r="Q1028" s="21">
        <v>2868.0372852803575</v>
      </c>
      <c r="R1028" s="21">
        <v>295.20561998182325</v>
      </c>
      <c r="S1028" s="21">
        <v>7896.7607273458962</v>
      </c>
      <c r="T1028" s="38">
        <v>0.37989861702654315</v>
      </c>
    </row>
    <row r="1029" spans="1:20" x14ac:dyDescent="0.25">
      <c r="A1029" s="17" t="s">
        <v>280</v>
      </c>
      <c r="B1029" s="8" t="s">
        <v>53</v>
      </c>
      <c r="C1029" s="8" t="s">
        <v>67</v>
      </c>
      <c r="E1029" s="8" t="str">
        <f t="shared" si="604"/>
        <v>CoFi-vod.cofi</v>
      </c>
      <c r="F1029" s="21">
        <f t="shared" ref="F1029:G1029" si="646">F963</f>
        <v>100258.467636616</v>
      </c>
      <c r="G1029" s="19">
        <f t="shared" si="646"/>
        <v>10.65669779621145</v>
      </c>
      <c r="H1029" s="18">
        <f t="shared" si="609"/>
        <v>7.5714681430099177E-3</v>
      </c>
      <c r="I1029" s="6">
        <f t="shared" si="609"/>
        <v>3.39</v>
      </c>
      <c r="J1029" s="6">
        <f t="shared" si="610"/>
        <v>1130265.3137850526</v>
      </c>
      <c r="K1029" s="18">
        <f t="shared" si="611"/>
        <v>0.3</v>
      </c>
      <c r="L1029" s="35">
        <f>Data!BM39</f>
        <v>7.1478281456308504E-3</v>
      </c>
      <c r="Q1029" s="21">
        <v>2438.0662718347676</v>
      </c>
      <c r="R1029" s="21">
        <v>272.72076016835956</v>
      </c>
      <c r="S1029" s="21">
        <v>7414.2999620752753</v>
      </c>
      <c r="T1029" s="38">
        <v>0.35926675957076049</v>
      </c>
    </row>
    <row r="1030" spans="1:20" x14ac:dyDescent="0.25">
      <c r="A1030" s="17" t="s">
        <v>281</v>
      </c>
      <c r="B1030" s="8" t="s">
        <v>53</v>
      </c>
      <c r="C1030" s="8" t="s">
        <v>67</v>
      </c>
      <c r="E1030" s="8" t="str">
        <f t="shared" si="604"/>
        <v>CoFi-vod.cofi</v>
      </c>
      <c r="F1030" s="21">
        <f t="shared" ref="F1030:G1030" si="647">F964</f>
        <v>136054.96228445024</v>
      </c>
      <c r="G1030" s="19">
        <f t="shared" si="647"/>
        <v>9.6760323677399889</v>
      </c>
      <c r="H1030" s="18">
        <f t="shared" si="609"/>
        <v>7.5714681430099177E-3</v>
      </c>
      <c r="I1030" s="6">
        <f t="shared" si="609"/>
        <v>3.39</v>
      </c>
      <c r="J1030" s="6">
        <f t="shared" si="610"/>
        <v>1130265.3137850526</v>
      </c>
      <c r="K1030" s="18">
        <f t="shared" si="611"/>
        <v>0.3</v>
      </c>
      <c r="L1030" s="35">
        <f>Data!BM40</f>
        <v>7.1478281456308504E-3</v>
      </c>
      <c r="Q1030" s="21">
        <v>4204.0280882474426</v>
      </c>
      <c r="R1030" s="21">
        <v>494.45703855739868</v>
      </c>
      <c r="S1030" s="21">
        <v>12015.027941087221</v>
      </c>
      <c r="T1030" s="38">
        <v>0.47999208695847273</v>
      </c>
    </row>
    <row r="1031" spans="1:20" x14ac:dyDescent="0.25">
      <c r="A1031" s="17" t="s">
        <v>282</v>
      </c>
      <c r="B1031" s="8" t="s">
        <v>53</v>
      </c>
      <c r="C1031" s="8" t="s">
        <v>67</v>
      </c>
      <c r="E1031" s="8" t="str">
        <f t="shared" si="604"/>
        <v>CoFi-vod.cofi</v>
      </c>
      <c r="F1031" s="21">
        <f t="shared" ref="F1031:G1031" si="648">F965</f>
        <v>120012.959289386</v>
      </c>
      <c r="G1031" s="19">
        <f t="shared" si="648"/>
        <v>10.333963539505701</v>
      </c>
      <c r="H1031" s="18">
        <f t="shared" si="609"/>
        <v>7.5714681430099177E-3</v>
      </c>
      <c r="I1031" s="6">
        <f t="shared" si="609"/>
        <v>3.39</v>
      </c>
      <c r="J1031" s="6">
        <f t="shared" si="610"/>
        <v>1130265.3137850526</v>
      </c>
      <c r="K1031" s="18">
        <f t="shared" si="611"/>
        <v>0.3</v>
      </c>
      <c r="L1031" s="35">
        <f>Data!BM41</f>
        <v>7.1478281456308504E-3</v>
      </c>
      <c r="Q1031" s="21">
        <v>3215.9286322550065</v>
      </c>
      <c r="R1031" s="21">
        <v>407.10074338533542</v>
      </c>
      <c r="S1031" s="21">
        <v>11045.680138123555</v>
      </c>
      <c r="T1031" s="38">
        <v>0.44801613105797522</v>
      </c>
    </row>
    <row r="1032" spans="1:20" x14ac:dyDescent="0.25">
      <c r="A1032" s="17" t="s">
        <v>283</v>
      </c>
      <c r="B1032" s="8" t="s">
        <v>53</v>
      </c>
      <c r="C1032" s="8" t="s">
        <v>67</v>
      </c>
      <c r="E1032" s="8" t="str">
        <f t="shared" si="604"/>
        <v>CoFi-vod.cofi</v>
      </c>
      <c r="F1032" s="21">
        <f t="shared" ref="F1032:G1032" si="649">F966</f>
        <v>116866.54268758249</v>
      </c>
      <c r="G1032" s="19">
        <f t="shared" si="649"/>
        <v>10.405048437786814</v>
      </c>
      <c r="H1032" s="18">
        <f t="shared" si="609"/>
        <v>7.5714681430099177E-3</v>
      </c>
      <c r="I1032" s="6">
        <f t="shared" si="609"/>
        <v>3.39</v>
      </c>
      <c r="J1032" s="6">
        <f t="shared" si="610"/>
        <v>1130265.3137850526</v>
      </c>
      <c r="K1032" s="18">
        <f t="shared" si="611"/>
        <v>0.3</v>
      </c>
      <c r="L1032" s="35">
        <f>Data!BM42</f>
        <v>6.6963863680120595E-3</v>
      </c>
      <c r="Q1032" s="21">
        <v>3492.9050297213284</v>
      </c>
      <c r="R1032" s="21">
        <v>418.16613609711811</v>
      </c>
      <c r="S1032" s="21">
        <v>11257.116845118411</v>
      </c>
      <c r="T1032" s="38">
        <v>0.47258351065457094</v>
      </c>
    </row>
    <row r="1033" spans="1:20" x14ac:dyDescent="0.25">
      <c r="A1033" s="17" t="s">
        <v>284</v>
      </c>
      <c r="B1033" s="8" t="s">
        <v>53</v>
      </c>
      <c r="C1033" s="8" t="s">
        <v>67</v>
      </c>
      <c r="E1033" s="8" t="str">
        <f t="shared" si="604"/>
        <v>CoFi-vod.cofi</v>
      </c>
      <c r="F1033" s="21">
        <f t="shared" ref="F1033:G1033" si="650">F967</f>
        <v>108937.3696959301</v>
      </c>
      <c r="G1033" s="19">
        <f t="shared" si="650"/>
        <v>10.611727060115518</v>
      </c>
      <c r="H1033" s="18">
        <f t="shared" si="609"/>
        <v>7.5714681430099177E-3</v>
      </c>
      <c r="I1033" s="6">
        <f t="shared" si="609"/>
        <v>3.39</v>
      </c>
      <c r="J1033" s="6">
        <f t="shared" si="610"/>
        <v>1130265.3137850526</v>
      </c>
      <c r="K1033" s="18">
        <f t="shared" si="611"/>
        <v>0.3</v>
      </c>
      <c r="L1033" s="35">
        <f>Data!BM43</f>
        <v>6.6963863680120595E-3</v>
      </c>
      <c r="Q1033" s="21">
        <v>3006.6240662072119</v>
      </c>
      <c r="R1033" s="21">
        <v>367.22019363665032</v>
      </c>
      <c r="S1033" s="21">
        <v>10203.665112973107</v>
      </c>
      <c r="T1033" s="38">
        <v>0.44521477746475291</v>
      </c>
    </row>
    <row r="1034" spans="1:20" x14ac:dyDescent="0.25">
      <c r="A1034" s="17" t="s">
        <v>285</v>
      </c>
      <c r="B1034" s="8" t="s">
        <v>53</v>
      </c>
      <c r="C1034" s="8" t="s">
        <v>67</v>
      </c>
      <c r="E1034" s="8" t="str">
        <f t="shared" si="604"/>
        <v>CoFi-vod.cofi</v>
      </c>
      <c r="F1034" s="21">
        <f t="shared" ref="F1034:G1034" si="651">F968</f>
        <v>139745.15273096098</v>
      </c>
      <c r="G1034" s="19">
        <f t="shared" si="651"/>
        <v>9.8411995603199642</v>
      </c>
      <c r="H1034" s="18">
        <f t="shared" si="609"/>
        <v>7.5714681430099177E-3</v>
      </c>
      <c r="I1034" s="6">
        <f t="shared" si="609"/>
        <v>3.39</v>
      </c>
      <c r="J1034" s="6">
        <f t="shared" si="610"/>
        <v>1130265.3137850526</v>
      </c>
      <c r="K1034" s="18">
        <f t="shared" si="611"/>
        <v>0.3</v>
      </c>
      <c r="L1034" s="35">
        <f>Data!BM44</f>
        <v>6.6963863680120595E-3</v>
      </c>
      <c r="Q1034" s="21">
        <v>4435.9039582715977</v>
      </c>
      <c r="R1034" s="21">
        <v>564.65174456002683</v>
      </c>
      <c r="S1034" s="21">
        <v>14401.819237738748</v>
      </c>
      <c r="T1034" s="38">
        <v>0.53365898052671423</v>
      </c>
    </row>
    <row r="1035" spans="1:20" x14ac:dyDescent="0.25">
      <c r="A1035" s="17" t="s">
        <v>286</v>
      </c>
      <c r="B1035" s="8" t="s">
        <v>53</v>
      </c>
      <c r="C1035" s="8" t="s">
        <v>67</v>
      </c>
      <c r="E1035" s="8" t="str">
        <f t="shared" si="604"/>
        <v>CoFi-vod.cofi</v>
      </c>
      <c r="F1035" s="21">
        <f t="shared" ref="F1035:G1035" si="652">F969</f>
        <v>127193.24193917849</v>
      </c>
      <c r="G1035" s="19">
        <f t="shared" si="652"/>
        <v>9.9262954008951514</v>
      </c>
      <c r="H1035" s="18">
        <f t="shared" si="609"/>
        <v>7.5714681430099177E-3</v>
      </c>
      <c r="I1035" s="6">
        <f t="shared" si="609"/>
        <v>3.39</v>
      </c>
      <c r="J1035" s="6">
        <f t="shared" si="610"/>
        <v>1130265.3137850526</v>
      </c>
      <c r="K1035" s="18">
        <f t="shared" si="611"/>
        <v>0.3</v>
      </c>
      <c r="L1035" s="35">
        <f>Data!BM45</f>
        <v>6.6963863680120595E-3</v>
      </c>
      <c r="Q1035" s="21">
        <v>3394.438900045488</v>
      </c>
      <c r="R1035" s="21">
        <v>473.84567913548659</v>
      </c>
      <c r="S1035" s="21">
        <v>12550.535208923655</v>
      </c>
      <c r="T1035" s="38">
        <v>0.49203136537334702</v>
      </c>
    </row>
    <row r="1036" spans="1:20" x14ac:dyDescent="0.25">
      <c r="A1036" s="17" t="s">
        <v>287</v>
      </c>
      <c r="B1036" s="8" t="s">
        <v>53</v>
      </c>
      <c r="C1036" s="8" t="s">
        <v>67</v>
      </c>
      <c r="E1036" s="8" t="str">
        <f t="shared" si="604"/>
        <v>CoFi-vod.cofi</v>
      </c>
      <c r="F1036" s="21">
        <f t="shared" ref="F1036:G1036" si="653">F970</f>
        <v>98961.417574702558</v>
      </c>
      <c r="G1036" s="19">
        <f t="shared" si="653"/>
        <v>10.858416640618575</v>
      </c>
      <c r="H1036" s="18">
        <f t="shared" si="609"/>
        <v>7.5714681430099177E-3</v>
      </c>
      <c r="I1036" s="6">
        <f t="shared" si="609"/>
        <v>3.39</v>
      </c>
      <c r="J1036" s="6">
        <f t="shared" si="610"/>
        <v>1130265.3137850526</v>
      </c>
      <c r="K1036" s="18">
        <f t="shared" si="611"/>
        <v>0.3</v>
      </c>
      <c r="L1036" s="35">
        <f>Data!BM46</f>
        <v>7.8249908120590368E-3</v>
      </c>
      <c r="Q1036" s="21">
        <v>1389.9590753262826</v>
      </c>
      <c r="R1036" s="21">
        <v>226.71376402870521</v>
      </c>
      <c r="S1036" s="21">
        <v>6955.3819267481749</v>
      </c>
      <c r="T1036" s="38">
        <v>0.30257419065262203</v>
      </c>
    </row>
    <row r="1037" spans="1:20" x14ac:dyDescent="0.25">
      <c r="A1037" s="17" t="s">
        <v>288</v>
      </c>
      <c r="B1037" s="8" t="s">
        <v>53</v>
      </c>
      <c r="C1037" s="8" t="s">
        <v>67</v>
      </c>
      <c r="E1037" s="8" t="str">
        <f t="shared" si="604"/>
        <v>CoFi-vod.cofi</v>
      </c>
      <c r="F1037" s="21">
        <f t="shared" ref="F1037:G1037" si="654">F971</f>
        <v>140247.726458766</v>
      </c>
      <c r="G1037" s="19">
        <f t="shared" si="654"/>
        <v>9.6134169138285639</v>
      </c>
      <c r="H1037" s="18">
        <f t="shared" si="609"/>
        <v>7.5714681430099177E-3</v>
      </c>
      <c r="I1037" s="6">
        <f t="shared" si="609"/>
        <v>3.39</v>
      </c>
      <c r="J1037" s="6">
        <f t="shared" si="610"/>
        <v>1130265.3137850526</v>
      </c>
      <c r="K1037" s="18">
        <f t="shared" si="611"/>
        <v>0.3</v>
      </c>
      <c r="L1037" s="35">
        <f>Data!BM47</f>
        <v>7.8249908120590368E-3</v>
      </c>
      <c r="Q1037" s="21">
        <v>4237.746602319934</v>
      </c>
      <c r="R1037" s="21">
        <v>471.63459958354861</v>
      </c>
      <c r="S1037" s="21">
        <v>11132.581322375278</v>
      </c>
      <c r="T1037" s="38">
        <v>0.44415006376157495</v>
      </c>
    </row>
    <row r="1038" spans="1:20" x14ac:dyDescent="0.25">
      <c r="A1038" s="17" t="s">
        <v>289</v>
      </c>
      <c r="B1038" s="8" t="s">
        <v>53</v>
      </c>
      <c r="C1038" s="8" t="s">
        <v>67</v>
      </c>
      <c r="E1038" s="8" t="str">
        <f t="shared" si="604"/>
        <v>CoFi-vod.cofi</v>
      </c>
      <c r="F1038" s="21">
        <f t="shared" ref="F1038:G1038" si="655">F972</f>
        <v>128882.724156953</v>
      </c>
      <c r="G1038" s="19">
        <f t="shared" si="655"/>
        <v>10.018080499707807</v>
      </c>
      <c r="H1038" s="18">
        <f t="shared" si="609"/>
        <v>7.5714681430099177E-3</v>
      </c>
      <c r="I1038" s="6">
        <f t="shared" si="609"/>
        <v>3.39</v>
      </c>
      <c r="J1038" s="6">
        <f t="shared" si="610"/>
        <v>1130265.3137850526</v>
      </c>
      <c r="K1038" s="18">
        <f t="shared" si="611"/>
        <v>0.3</v>
      </c>
      <c r="L1038" s="35">
        <f>Data!BM48</f>
        <v>7.8249908120590368E-3</v>
      </c>
      <c r="Q1038" s="21">
        <v>3252.9791542863218</v>
      </c>
      <c r="R1038" s="21">
        <v>409.42705415495402</v>
      </c>
      <c r="S1038" s="21">
        <v>10651.692950601548</v>
      </c>
      <c r="T1038" s="38">
        <v>0.41956739382854702</v>
      </c>
    </row>
    <row r="1039" spans="1:20" x14ac:dyDescent="0.25">
      <c r="A1039" s="17" t="s">
        <v>290</v>
      </c>
      <c r="B1039" s="8" t="s">
        <v>53</v>
      </c>
      <c r="C1039" s="8" t="s">
        <v>67</v>
      </c>
      <c r="E1039" s="8" t="str">
        <f t="shared" si="604"/>
        <v>CoFi-vod.cofi</v>
      </c>
      <c r="F1039" s="21">
        <f t="shared" ref="F1039:G1039" si="656">F973</f>
        <v>135407.79754491249</v>
      </c>
      <c r="G1039" s="19">
        <f t="shared" si="656"/>
        <v>10.06173925353273</v>
      </c>
      <c r="H1039" s="18">
        <f t="shared" si="609"/>
        <v>7.5714681430099177E-3</v>
      </c>
      <c r="I1039" s="6">
        <f t="shared" si="609"/>
        <v>3.39</v>
      </c>
      <c r="J1039" s="6">
        <f t="shared" si="610"/>
        <v>1130265.3137850526</v>
      </c>
      <c r="K1039" s="18">
        <f t="shared" si="611"/>
        <v>0.3</v>
      </c>
      <c r="L1039" s="35">
        <f>Data!BM49</f>
        <v>7.8249908120590368E-3</v>
      </c>
      <c r="Q1039" s="21">
        <v>3843.0612503393681</v>
      </c>
      <c r="R1039" s="21">
        <v>461.28888852857727</v>
      </c>
      <c r="S1039" s="21">
        <v>11891.178022041368</v>
      </c>
      <c r="T1039" s="38">
        <v>0.44993442200159806</v>
      </c>
    </row>
    <row r="1040" spans="1:20" x14ac:dyDescent="0.25">
      <c r="A1040" s="17" t="s">
        <v>291</v>
      </c>
      <c r="B1040" s="8" t="s">
        <v>53</v>
      </c>
      <c r="C1040" s="8" t="s">
        <v>67</v>
      </c>
      <c r="E1040" s="8" t="str">
        <f t="shared" si="604"/>
        <v>CoFi-vod.cofi</v>
      </c>
      <c r="F1040" s="21">
        <f t="shared" ref="F1040:G1040" si="657">F974</f>
        <v>131715.40721681551</v>
      </c>
      <c r="G1040" s="19">
        <f t="shared" si="657"/>
        <v>9.9201899973408398</v>
      </c>
      <c r="H1040" s="18">
        <f t="shared" si="609"/>
        <v>7.5714681430099177E-3</v>
      </c>
      <c r="I1040" s="6">
        <f t="shared" si="609"/>
        <v>3.39</v>
      </c>
      <c r="J1040" s="6">
        <f t="shared" si="610"/>
        <v>1130265.3137850526</v>
      </c>
      <c r="K1040" s="18">
        <f t="shared" si="611"/>
        <v>0.3</v>
      </c>
      <c r="L1040" s="35">
        <f>Data!BM50</f>
        <v>7.8249908120590368E-3</v>
      </c>
      <c r="Q1040" s="21">
        <v>3330.6581653540211</v>
      </c>
      <c r="R1040" s="21">
        <v>425.28540417659588</v>
      </c>
      <c r="S1040" s="21">
        <v>10971.453557114959</v>
      </c>
      <c r="T1040" s="38">
        <v>0.42644575895629144</v>
      </c>
    </row>
    <row r="1041" spans="1:20" x14ac:dyDescent="0.25">
      <c r="A1041" s="17" t="s">
        <v>292</v>
      </c>
      <c r="B1041" s="8" t="s">
        <v>53</v>
      </c>
      <c r="C1041" s="8" t="s">
        <v>67</v>
      </c>
      <c r="E1041" s="8" t="str">
        <f t="shared" si="604"/>
        <v>CoFi-vod.cofi</v>
      </c>
      <c r="F1041" s="21">
        <f t="shared" ref="F1041:G1041" si="658">F975</f>
        <v>134805.17056130699</v>
      </c>
      <c r="G1041" s="19">
        <f t="shared" si="658"/>
        <v>9.8797139695342295</v>
      </c>
      <c r="H1041" s="18">
        <f t="shared" si="609"/>
        <v>7.5714681430099177E-3</v>
      </c>
      <c r="I1041" s="6">
        <f t="shared" si="609"/>
        <v>3.39</v>
      </c>
      <c r="J1041" s="6">
        <f t="shared" si="610"/>
        <v>1130265.3137850526</v>
      </c>
      <c r="K1041" s="18">
        <f t="shared" si="611"/>
        <v>0.3</v>
      </c>
      <c r="L1041" s="35">
        <f>Data!BM51</f>
        <v>8.2011922934080266E-3</v>
      </c>
      <c r="Q1041" s="21">
        <v>3348.8341682784576</v>
      </c>
      <c r="R1041" s="21">
        <v>418.7238290689188</v>
      </c>
      <c r="S1041" s="21">
        <v>10675.160770746057</v>
      </c>
      <c r="T1041" s="38">
        <v>0.41024285617856238</v>
      </c>
    </row>
    <row r="1042" spans="1:20" x14ac:dyDescent="0.25">
      <c r="A1042" s="17" t="s">
        <v>293</v>
      </c>
      <c r="B1042" s="8" t="s">
        <v>53</v>
      </c>
      <c r="C1042" s="8" t="s">
        <v>67</v>
      </c>
      <c r="E1042" s="8" t="str">
        <f t="shared" si="604"/>
        <v>CoFi-vod.cofi</v>
      </c>
      <c r="F1042" s="21">
        <f t="shared" ref="F1042:G1042" si="659">F976</f>
        <v>138063.61861453537</v>
      </c>
      <c r="G1042" s="19">
        <f t="shared" si="659"/>
        <v>9.8167859944510791</v>
      </c>
      <c r="H1042" s="18">
        <f t="shared" si="609"/>
        <v>7.5714681430099177E-3</v>
      </c>
      <c r="I1042" s="6">
        <f t="shared" si="609"/>
        <v>3.39</v>
      </c>
      <c r="J1042" s="6">
        <f t="shared" si="610"/>
        <v>1130265.3137850526</v>
      </c>
      <c r="K1042" s="18">
        <f t="shared" si="611"/>
        <v>0.3</v>
      </c>
      <c r="L1042" s="35">
        <f>Data!BM52</f>
        <v>8.2011922934080266E-3</v>
      </c>
      <c r="Q1042" s="21">
        <v>3588.4662549519389</v>
      </c>
      <c r="R1042" s="21">
        <v>439.53634455691247</v>
      </c>
      <c r="S1042" s="21">
        <v>11038.821789150054</v>
      </c>
      <c r="T1042" s="38">
        <v>0.42047041222798165</v>
      </c>
    </row>
    <row r="1043" spans="1:20" x14ac:dyDescent="0.25">
      <c r="A1043" s="17" t="s">
        <v>294</v>
      </c>
      <c r="B1043" s="8" t="s">
        <v>53</v>
      </c>
      <c r="C1043" s="8" t="s">
        <v>67</v>
      </c>
      <c r="E1043" s="8" t="str">
        <f t="shared" si="604"/>
        <v>CoFi-vod.cofi</v>
      </c>
      <c r="F1043" s="21">
        <f t="shared" ref="F1043:G1043" si="660">F977</f>
        <v>140066.027754765</v>
      </c>
      <c r="G1043" s="19">
        <f t="shared" si="660"/>
        <v>9.7938144488489662</v>
      </c>
      <c r="H1043" s="18">
        <f t="shared" si="609"/>
        <v>7.5714681430099177E-3</v>
      </c>
      <c r="I1043" s="6">
        <f t="shared" si="609"/>
        <v>3.39</v>
      </c>
      <c r="J1043" s="6">
        <f t="shared" si="610"/>
        <v>1130265.3137850526</v>
      </c>
      <c r="K1043" s="18">
        <f t="shared" si="611"/>
        <v>0.3</v>
      </c>
      <c r="L1043" s="35">
        <f>Data!BM53</f>
        <v>8.2011922934080266E-3</v>
      </c>
      <c r="Q1043" s="21">
        <v>3651.5755876434032</v>
      </c>
      <c r="R1043" s="21">
        <v>453.27653435232429</v>
      </c>
      <c r="S1043" s="21">
        <v>11397.672672619485</v>
      </c>
      <c r="T1043" s="38">
        <v>0.42741555647759299</v>
      </c>
    </row>
    <row r="1044" spans="1:20" x14ac:dyDescent="0.25">
      <c r="A1044" s="17" t="s">
        <v>295</v>
      </c>
      <c r="B1044" s="8" t="s">
        <v>53</v>
      </c>
      <c r="C1044" s="8" t="s">
        <v>67</v>
      </c>
      <c r="E1044" s="8" t="str">
        <f t="shared" si="604"/>
        <v>CoFi-vod.cofi</v>
      </c>
      <c r="F1044" s="21">
        <f t="shared" ref="F1044:G1044" si="661">F978</f>
        <v>101164.9671476817</v>
      </c>
      <c r="G1044" s="19">
        <f t="shared" si="661"/>
        <v>10.968122894697334</v>
      </c>
      <c r="H1044" s="18">
        <f t="shared" si="609"/>
        <v>7.5714681430099177E-3</v>
      </c>
      <c r="I1044" s="6">
        <f t="shared" si="609"/>
        <v>3.39</v>
      </c>
      <c r="J1044" s="6">
        <f t="shared" si="610"/>
        <v>1130265.3137850526</v>
      </c>
      <c r="K1044" s="18">
        <f t="shared" si="611"/>
        <v>0.3</v>
      </c>
      <c r="L1044" s="35">
        <f>Data!BM54</f>
        <v>8.2011922934080266E-3</v>
      </c>
      <c r="Q1044" s="21">
        <v>1651.8184672013258</v>
      </c>
      <c r="R1044" s="21">
        <v>223.75257817447235</v>
      </c>
      <c r="S1044" s="21">
        <v>6667.7357114825945</v>
      </c>
      <c r="T1044" s="38">
        <v>0.29211765384084021</v>
      </c>
    </row>
    <row r="1045" spans="1:20" x14ac:dyDescent="0.25">
      <c r="A1045" s="17" t="s">
        <v>296</v>
      </c>
      <c r="B1045" s="8" t="s">
        <v>53</v>
      </c>
      <c r="C1045" s="8" t="s">
        <v>67</v>
      </c>
      <c r="E1045" s="8" t="str">
        <f t="shared" si="604"/>
        <v>CoFi-vod.cofi</v>
      </c>
      <c r="F1045" s="21">
        <f t="shared" ref="F1045:G1045" si="662">F979</f>
        <v>147273.34304075674</v>
      </c>
      <c r="G1045" s="19">
        <f t="shared" si="662"/>
        <v>9.5908908109141535</v>
      </c>
      <c r="H1045" s="18">
        <f t="shared" si="609"/>
        <v>7.5714681430099177E-3</v>
      </c>
      <c r="I1045" s="6">
        <f t="shared" si="609"/>
        <v>3.39</v>
      </c>
      <c r="J1045" s="6">
        <f t="shared" si="610"/>
        <v>1130265.3137850526</v>
      </c>
      <c r="K1045" s="18">
        <f t="shared" si="611"/>
        <v>0.3</v>
      </c>
      <c r="L1045" s="35">
        <f>Data!BM55</f>
        <v>9.7059982188039962E-3</v>
      </c>
      <c r="Q1045" s="21">
        <v>3452.6721801914023</v>
      </c>
      <c r="R1045" s="21">
        <v>381.22400673401876</v>
      </c>
      <c r="S1045" s="21">
        <v>8942.109640067345</v>
      </c>
      <c r="T1045" s="38">
        <v>0.34188181188150224</v>
      </c>
    </row>
    <row r="1046" spans="1:20" x14ac:dyDescent="0.25">
      <c r="A1046" s="17" t="s">
        <v>297</v>
      </c>
      <c r="B1046" s="8" t="s">
        <v>53</v>
      </c>
      <c r="C1046" s="8" t="s">
        <v>67</v>
      </c>
      <c r="E1046" s="8" t="str">
        <f t="shared" si="604"/>
        <v>CoFi-vod.cofi</v>
      </c>
      <c r="F1046" s="21">
        <f t="shared" ref="F1046:G1046" si="663">F980</f>
        <v>140029.762850681</v>
      </c>
      <c r="G1046" s="19">
        <f t="shared" si="663"/>
        <v>9.8635703103955539</v>
      </c>
      <c r="H1046" s="18">
        <f t="shared" si="609"/>
        <v>7.5714681430099177E-3</v>
      </c>
      <c r="I1046" s="6">
        <f t="shared" si="609"/>
        <v>3.39</v>
      </c>
      <c r="J1046" s="6">
        <f t="shared" si="610"/>
        <v>1130265.3137850526</v>
      </c>
      <c r="K1046" s="18">
        <f t="shared" si="611"/>
        <v>0.3</v>
      </c>
      <c r="L1046" s="35">
        <f>Data!BM56</f>
        <v>9.7059982188039962E-3</v>
      </c>
      <c r="Q1046" s="21">
        <v>2967.0282781054057</v>
      </c>
      <c r="R1046" s="21">
        <v>346.66699470781163</v>
      </c>
      <c r="S1046" s="21">
        <v>8624.6505195483332</v>
      </c>
      <c r="T1046" s="38">
        <v>0.32697311356321479</v>
      </c>
    </row>
    <row r="1047" spans="1:20" x14ac:dyDescent="0.25">
      <c r="A1047" s="17" t="s">
        <v>298</v>
      </c>
      <c r="B1047" s="8" t="s">
        <v>53</v>
      </c>
      <c r="C1047" s="8" t="s">
        <v>67</v>
      </c>
      <c r="E1047" s="8" t="str">
        <f t="shared" si="604"/>
        <v>CoFi-vod.cofi</v>
      </c>
      <c r="F1047" s="21">
        <f t="shared" ref="F1047:G1047" si="664">F981</f>
        <v>104340.25747720734</v>
      </c>
      <c r="G1047" s="19">
        <f t="shared" si="664"/>
        <v>10.973424562583329</v>
      </c>
      <c r="H1047" s="18">
        <f t="shared" si="609"/>
        <v>7.5714681430099177E-3</v>
      </c>
      <c r="I1047" s="6">
        <f t="shared" si="609"/>
        <v>3.39</v>
      </c>
      <c r="J1047" s="6">
        <f t="shared" si="610"/>
        <v>1130265.3137850526</v>
      </c>
      <c r="K1047" s="18">
        <f t="shared" si="611"/>
        <v>0.3</v>
      </c>
      <c r="L1047" s="35">
        <f>Data!BM57</f>
        <v>9.7059982188039962E-3</v>
      </c>
      <c r="Q1047" s="21">
        <v>983.06304349678192</v>
      </c>
      <c r="R1047" s="21">
        <v>148.61593655474019</v>
      </c>
      <c r="S1047" s="21">
        <v>4545.4363119931868</v>
      </c>
      <c r="T1047" s="38">
        <v>0.18811931089933542</v>
      </c>
    </row>
    <row r="1048" spans="1:20" x14ac:dyDescent="0.25">
      <c r="A1048" s="17" t="s">
        <v>299</v>
      </c>
      <c r="B1048" s="8" t="s">
        <v>53</v>
      </c>
      <c r="C1048" s="8" t="s">
        <v>67</v>
      </c>
      <c r="E1048" s="8" t="str">
        <f t="shared" si="604"/>
        <v>CoFi-vod.cofi</v>
      </c>
      <c r="F1048" s="21">
        <f t="shared" ref="F1048:G1048" si="665">F982</f>
        <v>104172.52557476799</v>
      </c>
      <c r="G1048" s="19">
        <f t="shared" si="665"/>
        <v>11.193720016366246</v>
      </c>
      <c r="H1048" s="18">
        <f t="shared" si="609"/>
        <v>7.5714681430099177E-3</v>
      </c>
      <c r="I1048" s="6">
        <f t="shared" si="609"/>
        <v>3.39</v>
      </c>
      <c r="J1048" s="6">
        <f t="shared" si="610"/>
        <v>1130265.3137850526</v>
      </c>
      <c r="K1048" s="18">
        <f t="shared" si="611"/>
        <v>0.3</v>
      </c>
      <c r="L1048" s="35">
        <f>Data!BM58</f>
        <v>9.7059982188039962E-3</v>
      </c>
      <c r="Q1048" s="21">
        <v>1800.77082571549</v>
      </c>
      <c r="R1048" s="21">
        <v>159.96866187501197</v>
      </c>
      <c r="S1048" s="21">
        <v>4269.5137323938889</v>
      </c>
      <c r="T1048" s="38">
        <v>0.20281572261276093</v>
      </c>
    </row>
    <row r="1049" spans="1:20" x14ac:dyDescent="0.25">
      <c r="A1049" s="17" t="s">
        <v>300</v>
      </c>
      <c r="B1049" s="8" t="s">
        <v>53</v>
      </c>
      <c r="C1049" s="8" t="s">
        <v>67</v>
      </c>
      <c r="E1049" s="8" t="str">
        <f t="shared" si="604"/>
        <v>CoFi-vod.cofi</v>
      </c>
      <c r="F1049" s="21">
        <f t="shared" ref="F1049:G1049" si="666">F983</f>
        <v>167069.04494132148</v>
      </c>
      <c r="G1049" s="19">
        <f t="shared" si="666"/>
        <v>9.4347717151777815</v>
      </c>
      <c r="H1049" s="18">
        <f t="shared" si="609"/>
        <v>7.5714681430099177E-3</v>
      </c>
      <c r="I1049" s="6">
        <f t="shared" si="609"/>
        <v>3.39</v>
      </c>
      <c r="J1049" s="6">
        <f t="shared" si="610"/>
        <v>1130265.3137850526</v>
      </c>
      <c r="K1049" s="18">
        <f t="shared" si="611"/>
        <v>0.3</v>
      </c>
      <c r="L1049" s="35">
        <f>Data!BM59</f>
        <v>8.3516728859476235E-3</v>
      </c>
      <c r="Q1049" s="21">
        <v>5761.5127958073044</v>
      </c>
      <c r="R1049" s="21">
        <v>623.05435691814478</v>
      </c>
      <c r="S1049" s="21">
        <v>14166.180568432619</v>
      </c>
      <c r="T1049" s="38">
        <v>0.49254946079499407</v>
      </c>
    </row>
    <row r="1050" spans="1:20" x14ac:dyDescent="0.25">
      <c r="A1050" s="17" t="s">
        <v>301</v>
      </c>
      <c r="B1050" s="8" t="s">
        <v>53</v>
      </c>
      <c r="C1050" s="8" t="s">
        <v>67</v>
      </c>
      <c r="E1050" s="8" t="str">
        <f t="shared" si="604"/>
        <v>CoFi-vod.cofi</v>
      </c>
      <c r="F1050" s="21">
        <f t="shared" ref="F1050:G1050" si="667">F984</f>
        <v>134663.4657046372</v>
      </c>
      <c r="G1050" s="19">
        <f t="shared" si="667"/>
        <v>10.317735507089584</v>
      </c>
      <c r="H1050" s="18">
        <f t="shared" si="609"/>
        <v>7.5714681430099177E-3</v>
      </c>
      <c r="I1050" s="6">
        <f t="shared" si="609"/>
        <v>3.39</v>
      </c>
      <c r="J1050" s="6">
        <f t="shared" si="610"/>
        <v>1130265.3137850526</v>
      </c>
      <c r="K1050" s="18">
        <f t="shared" si="611"/>
        <v>0.3</v>
      </c>
      <c r="L1050" s="35">
        <f>Data!BM60</f>
        <v>8.3516728859476235E-3</v>
      </c>
      <c r="Q1050" s="21">
        <v>3291.4410424159541</v>
      </c>
      <c r="R1050" s="21">
        <v>432.62947096842424</v>
      </c>
      <c r="S1050" s="21">
        <v>11840.693336726401</v>
      </c>
      <c r="T1050" s="38">
        <v>0.4243128788797601</v>
      </c>
    </row>
    <row r="1051" spans="1:20" x14ac:dyDescent="0.25">
      <c r="A1051" s="17" t="s">
        <v>272</v>
      </c>
      <c r="B1051" s="8" t="s">
        <v>53</v>
      </c>
      <c r="C1051" s="8" t="s">
        <v>67</v>
      </c>
      <c r="E1051" s="8" t="str">
        <f t="shared" si="604"/>
        <v>CoFi-vod.cofi</v>
      </c>
      <c r="F1051" s="21">
        <f t="shared" ref="F1051:G1051" si="668">F985</f>
        <v>122703.84078918799</v>
      </c>
      <c r="G1051" s="19">
        <f t="shared" si="668"/>
        <v>10.456302746523619</v>
      </c>
      <c r="H1051" s="18">
        <f t="shared" si="609"/>
        <v>7.5714681430099177E-3</v>
      </c>
      <c r="I1051" s="6">
        <f t="shared" si="609"/>
        <v>3.39</v>
      </c>
      <c r="J1051" s="6">
        <f t="shared" si="610"/>
        <v>1130265.3137850526</v>
      </c>
      <c r="K1051" s="18">
        <f t="shared" si="611"/>
        <v>0.3</v>
      </c>
      <c r="L1051" s="35">
        <f>Data!BM61</f>
        <v>8.3516728859476235E-3</v>
      </c>
      <c r="Q1051" s="21">
        <v>2896.7293704656554</v>
      </c>
      <c r="R1051" s="21">
        <v>349.85645263927802</v>
      </c>
      <c r="S1051" s="21">
        <v>9504.5855341798506</v>
      </c>
      <c r="T1051" s="38">
        <v>0.37657512766313539</v>
      </c>
    </row>
    <row r="1052" spans="1:20" x14ac:dyDescent="0.25">
      <c r="A1052" s="17" t="s">
        <v>273</v>
      </c>
      <c r="B1052" s="8" t="s">
        <v>53</v>
      </c>
      <c r="C1052" s="8" t="s">
        <v>67</v>
      </c>
      <c r="E1052" s="8" t="str">
        <f t="shared" si="604"/>
        <v>CoFi-vod.cofi</v>
      </c>
      <c r="F1052" s="21">
        <f t="shared" ref="F1052:G1052" si="669">F986</f>
        <v>103976.50221745251</v>
      </c>
      <c r="G1052" s="19">
        <f t="shared" si="669"/>
        <v>11.053036600654009</v>
      </c>
      <c r="H1052" s="18">
        <f t="shared" si="609"/>
        <v>7.5714681430099177E-3</v>
      </c>
      <c r="I1052" s="6">
        <f t="shared" si="609"/>
        <v>3.39</v>
      </c>
      <c r="J1052" s="6">
        <f t="shared" si="610"/>
        <v>1130265.3137850526</v>
      </c>
      <c r="K1052" s="18">
        <f t="shared" si="611"/>
        <v>0.3</v>
      </c>
      <c r="L1052" s="35">
        <f>Data!BM62</f>
        <v>8.3516728859476235E-3</v>
      </c>
      <c r="Q1052" s="21">
        <v>2082.9556311662964</v>
      </c>
      <c r="R1052" s="21">
        <v>239.33299683133276</v>
      </c>
      <c r="S1052" s="21">
        <v>6884.8024757476614</v>
      </c>
      <c r="T1052" s="38">
        <v>0.30400958455461147</v>
      </c>
    </row>
    <row r="1053" spans="1:20" x14ac:dyDescent="0.25">
      <c r="A1053" s="17" t="s">
        <v>274</v>
      </c>
      <c r="B1053" s="8" t="s">
        <v>53</v>
      </c>
      <c r="C1053" s="8" t="s">
        <v>67</v>
      </c>
      <c r="E1053" s="8" t="str">
        <f t="shared" si="604"/>
        <v>CoFi-vod.cofi</v>
      </c>
      <c r="F1053" s="21">
        <f t="shared" ref="F1053:G1053" si="670">F987</f>
        <v>111788.15367445731</v>
      </c>
      <c r="G1053" s="19">
        <f t="shared" si="670"/>
        <v>10.78329449978415</v>
      </c>
      <c r="H1053" s="18">
        <f t="shared" si="609"/>
        <v>7.5714681430099177E-3</v>
      </c>
      <c r="I1053" s="6">
        <f t="shared" si="609"/>
        <v>3.39</v>
      </c>
      <c r="J1053" s="6">
        <f t="shared" si="610"/>
        <v>1130265.3137850526</v>
      </c>
      <c r="K1053" s="18">
        <f t="shared" si="611"/>
        <v>0.3</v>
      </c>
      <c r="L1053" s="35">
        <f>Data!BM63</f>
        <v>8.3516728859476235E-3</v>
      </c>
      <c r="Q1053" s="21">
        <v>2845.3503780059991</v>
      </c>
      <c r="R1053" s="21">
        <v>284.77230389018672</v>
      </c>
      <c r="S1053" s="21">
        <v>7564.6060877933969</v>
      </c>
      <c r="T1053" s="38">
        <v>0.33645103308239399</v>
      </c>
    </row>
    <row r="1054" spans="1:20" x14ac:dyDescent="0.25">
      <c r="A1054" s="17" t="s">
        <v>275</v>
      </c>
      <c r="B1054" s="8" t="s">
        <v>53</v>
      </c>
      <c r="C1054" s="8" t="s">
        <v>67</v>
      </c>
      <c r="E1054" s="8" t="str">
        <f t="shared" si="604"/>
        <v>CoFi-vod.cofi</v>
      </c>
      <c r="F1054" s="21">
        <f t="shared" ref="F1054:G1054" si="671">F988</f>
        <v>169487.33196936251</v>
      </c>
      <c r="G1054" s="19">
        <f t="shared" si="671"/>
        <v>9.4563668699484822</v>
      </c>
      <c r="H1054" s="18">
        <f t="shared" si="609"/>
        <v>7.5714681430099177E-3</v>
      </c>
      <c r="I1054" s="6">
        <f t="shared" si="609"/>
        <v>3.39</v>
      </c>
      <c r="J1054" s="6">
        <f t="shared" si="610"/>
        <v>1130265.3137850526</v>
      </c>
      <c r="K1054" s="18">
        <f t="shared" si="611"/>
        <v>0.3</v>
      </c>
      <c r="L1054" s="35">
        <f>Data!BM64</f>
        <v>7.2983087381704474E-3</v>
      </c>
      <c r="Q1054" s="21">
        <v>5830.2923761606444</v>
      </c>
      <c r="R1054" s="21">
        <v>723.60551925625566</v>
      </c>
      <c r="S1054" s="21">
        <v>17366.390312550153</v>
      </c>
      <c r="T1054" s="38">
        <v>0.5638771917524299</v>
      </c>
    </row>
    <row r="1055" spans="1:20" x14ac:dyDescent="0.25">
      <c r="A1055" s="17" t="s">
        <v>276</v>
      </c>
      <c r="B1055" s="8" t="s">
        <v>53</v>
      </c>
      <c r="C1055" s="8" t="s">
        <v>67</v>
      </c>
      <c r="E1055" s="8" t="str">
        <f t="shared" si="604"/>
        <v>CoFi-vod.cofi</v>
      </c>
      <c r="F1055" s="21">
        <f t="shared" ref="F1055:G1055" si="672">F989</f>
        <v>103984.99760192574</v>
      </c>
      <c r="G1055" s="19">
        <f t="shared" si="672"/>
        <v>11.068808534627422</v>
      </c>
      <c r="H1055" s="18">
        <f t="shared" si="609"/>
        <v>7.5714681430099177E-3</v>
      </c>
      <c r="I1055" s="6">
        <f t="shared" si="609"/>
        <v>3.39</v>
      </c>
      <c r="J1055" s="6">
        <f t="shared" si="610"/>
        <v>1130265.3137850526</v>
      </c>
      <c r="K1055" s="18">
        <f t="shared" si="611"/>
        <v>0.3</v>
      </c>
      <c r="L1055" s="35">
        <f>Data!BM65</f>
        <v>7.2983087381704474E-3</v>
      </c>
      <c r="Q1055" s="21">
        <v>2060.5716904459387</v>
      </c>
      <c r="R1055" s="21">
        <v>309.18634170240074</v>
      </c>
      <c r="S1055" s="21">
        <v>9541.1080859834001</v>
      </c>
      <c r="T1055" s="38">
        <v>0.39270778900285142</v>
      </c>
    </row>
    <row r="1056" spans="1:20" x14ac:dyDescent="0.25">
      <c r="A1056" s="17" t="s">
        <v>277</v>
      </c>
      <c r="B1056" s="8" t="s">
        <v>53</v>
      </c>
      <c r="C1056" s="8" t="s">
        <v>67</v>
      </c>
      <c r="E1056" s="8" t="str">
        <f t="shared" si="604"/>
        <v>CoFi-vod.cofi</v>
      </c>
      <c r="F1056" s="21">
        <f t="shared" ref="F1056:G1056" si="673">F990</f>
        <v>102565.4676184479</v>
      </c>
      <c r="G1056" s="19">
        <f t="shared" si="673"/>
        <v>10.14145011871261</v>
      </c>
      <c r="H1056" s="18">
        <f t="shared" si="609"/>
        <v>7.5714681430099177E-3</v>
      </c>
      <c r="I1056" s="6">
        <f t="shared" si="609"/>
        <v>3.39</v>
      </c>
      <c r="J1056" s="6">
        <f t="shared" si="610"/>
        <v>1130265.3137850526</v>
      </c>
      <c r="K1056" s="18">
        <f t="shared" si="611"/>
        <v>0.3</v>
      </c>
      <c r="L1056" s="35">
        <f>Data!BM66</f>
        <v>7.2983087381704474E-3</v>
      </c>
      <c r="Q1056" s="21">
        <v>2044.7432878147388</v>
      </c>
      <c r="R1056" s="21">
        <v>254.7172129356089</v>
      </c>
      <c r="S1056" s="21">
        <v>6712.3111849291399</v>
      </c>
      <c r="T1056" s="38">
        <v>0.32800240668697689</v>
      </c>
    </row>
    <row r="1058" spans="1:20" x14ac:dyDescent="0.25">
      <c r="A1058" s="16" t="s">
        <v>328</v>
      </c>
      <c r="B1058" s="8" t="s">
        <v>53</v>
      </c>
      <c r="C1058" s="8" t="s">
        <v>76</v>
      </c>
      <c r="E1058" s="8" t="str">
        <f>IF(RIGHT(A1058,3)="old","Initial",B1058&amp;"-"&amp;C1058)</f>
        <v>Initial</v>
      </c>
      <c r="F1058" s="21">
        <f>F992</f>
        <v>101164.9671476817</v>
      </c>
      <c r="G1058" s="19">
        <f>G992</f>
        <v>10.968122894697334</v>
      </c>
      <c r="H1058" s="25">
        <f>VLOOKUP(C1058,parms,3,FALSE)</f>
        <v>1.4512708042355527E-3</v>
      </c>
      <c r="I1058" s="42">
        <f>VLOOKUP(C1058,parms,8,FALSE)</f>
        <v>1</v>
      </c>
      <c r="J1058" s="27">
        <f>VLOOKUP(C1058,parms,4,FALSE)</f>
        <v>258790.2249675515</v>
      </c>
      <c r="K1058" s="25">
        <f>VLOOKUP(C1058,parms,6,FALSE)</f>
        <v>0.15</v>
      </c>
      <c r="L1058" s="35">
        <f>Data!BS2</f>
        <v>7.745609943271589E-3</v>
      </c>
      <c r="M1058" s="39">
        <f>VLOOKUP(C1058,Data!$CB$2:$EB$22,1+VALUE(MID(A1058,6,2)),FALSE)</f>
        <v>0</v>
      </c>
      <c r="P1058" s="27">
        <v>6000</v>
      </c>
      <c r="Q1058" s="21">
        <v>0</v>
      </c>
      <c r="R1058" s="21">
        <v>0</v>
      </c>
      <c r="S1058" s="21">
        <v>0</v>
      </c>
      <c r="T1058" s="38">
        <v>0</v>
      </c>
    </row>
    <row r="1059" spans="1:20" x14ac:dyDescent="0.25">
      <c r="A1059" s="16" t="s">
        <v>316</v>
      </c>
      <c r="B1059" s="8" t="s">
        <v>53</v>
      </c>
      <c r="C1059" s="8" t="s">
        <v>76</v>
      </c>
      <c r="E1059" s="8" t="str">
        <f t="shared" ref="E1059:E1122" si="674">IF(RIGHT(A1059,3)="old","Initial",B1059&amp;"-"&amp;C1059)</f>
        <v>Initial</v>
      </c>
      <c r="F1059" s="21">
        <f>F993</f>
        <v>147273.34304075674</v>
      </c>
      <c r="G1059" s="19">
        <f>G993</f>
        <v>9.5908908109141535</v>
      </c>
      <c r="H1059" s="18">
        <f t="shared" ref="H1059" si="675">H1058</f>
        <v>1.4512708042355527E-3</v>
      </c>
      <c r="I1059" s="6">
        <f>I1058</f>
        <v>1</v>
      </c>
      <c r="J1059" s="6">
        <f t="shared" ref="J1059" si="676">J1058</f>
        <v>258790.2249675515</v>
      </c>
      <c r="K1059" s="18">
        <f t="shared" ref="K1059" si="677">K1058</f>
        <v>0.15</v>
      </c>
      <c r="L1059" s="35">
        <f>Data!BS3</f>
        <v>9.9918368268203488E-3</v>
      </c>
      <c r="M1059" s="39">
        <f>VLOOKUP(C1059,Data!$CB$2:$EB$22,1+VALUE(MID(A1059,6,2)),FALSE)</f>
        <v>0</v>
      </c>
      <c r="P1059" s="6">
        <f>P1058</f>
        <v>6000</v>
      </c>
      <c r="Q1059" s="21">
        <v>0</v>
      </c>
      <c r="R1059" s="21">
        <v>0</v>
      </c>
      <c r="S1059" s="21">
        <v>0</v>
      </c>
      <c r="T1059" s="38">
        <v>0</v>
      </c>
    </row>
    <row r="1060" spans="1:20" x14ac:dyDescent="0.25">
      <c r="A1060" s="16" t="s">
        <v>317</v>
      </c>
      <c r="B1060" s="8" t="s">
        <v>53</v>
      </c>
      <c r="C1060" s="8" t="s">
        <v>76</v>
      </c>
      <c r="E1060" s="8" t="str">
        <f t="shared" si="674"/>
        <v>Initial</v>
      </c>
      <c r="F1060" s="21">
        <f t="shared" ref="F1060:G1060" si="678">F994</f>
        <v>140029.762850681</v>
      </c>
      <c r="G1060" s="19">
        <f t="shared" si="678"/>
        <v>9.8635703103955539</v>
      </c>
      <c r="H1060" s="18">
        <f t="shared" ref="H1060:I1122" si="679">H1059</f>
        <v>1.4512708042355527E-3</v>
      </c>
      <c r="I1060" s="6">
        <f t="shared" si="679"/>
        <v>1</v>
      </c>
      <c r="J1060" s="6">
        <f t="shared" ref="J1060:J1122" si="680">J1059</f>
        <v>258790.2249675515</v>
      </c>
      <c r="K1060" s="18">
        <f t="shared" ref="K1060:K1122" si="681">K1059</f>
        <v>0.15</v>
      </c>
      <c r="L1060" s="35">
        <f>Data!BS4</f>
        <v>9.9918368268203488E-3</v>
      </c>
      <c r="M1060" s="39">
        <f>VLOOKUP(C1060,Data!$CB$2:$EB$22,1+VALUE(MID(A1060,6,2)),FALSE)</f>
        <v>0</v>
      </c>
      <c r="P1060" s="6">
        <f t="shared" ref="P1060:P1122" si="682">P1059</f>
        <v>6000</v>
      </c>
      <c r="Q1060" s="21">
        <v>0</v>
      </c>
      <c r="R1060" s="21">
        <v>0</v>
      </c>
      <c r="S1060" s="21">
        <v>0</v>
      </c>
      <c r="T1060" s="38">
        <v>0</v>
      </c>
    </row>
    <row r="1061" spans="1:20" x14ac:dyDescent="0.25">
      <c r="A1061" s="16" t="s">
        <v>318</v>
      </c>
      <c r="B1061" s="8" t="s">
        <v>53</v>
      </c>
      <c r="C1061" s="8" t="s">
        <v>76</v>
      </c>
      <c r="E1061" s="8" t="str">
        <f t="shared" si="674"/>
        <v>Initial</v>
      </c>
      <c r="F1061" s="21">
        <f t="shared" ref="F1061:G1061" si="683">F995</f>
        <v>104340.25747720734</v>
      </c>
      <c r="G1061" s="19">
        <f t="shared" si="683"/>
        <v>10.973424562583329</v>
      </c>
      <c r="H1061" s="18">
        <f t="shared" si="679"/>
        <v>1.4512708042355527E-3</v>
      </c>
      <c r="I1061" s="6">
        <f t="shared" si="679"/>
        <v>1</v>
      </c>
      <c r="J1061" s="6">
        <f t="shared" si="680"/>
        <v>258790.2249675515</v>
      </c>
      <c r="K1061" s="18">
        <f t="shared" si="681"/>
        <v>0.15</v>
      </c>
      <c r="L1061" s="35">
        <f>Data!BS5</f>
        <v>9.9918368268203488E-3</v>
      </c>
      <c r="M1061" s="39">
        <f>VLOOKUP(C1061,Data!$CB$2:$EB$22,1+VALUE(MID(A1061,6,2)),FALSE)</f>
        <v>0</v>
      </c>
      <c r="P1061" s="6">
        <f t="shared" si="682"/>
        <v>6000</v>
      </c>
      <c r="Q1061" s="21">
        <v>0</v>
      </c>
      <c r="R1061" s="21">
        <v>0</v>
      </c>
      <c r="S1061" s="21">
        <v>0</v>
      </c>
      <c r="T1061" s="38">
        <v>0</v>
      </c>
    </row>
    <row r="1062" spans="1:20" x14ac:dyDescent="0.25">
      <c r="A1062" s="16" t="s">
        <v>319</v>
      </c>
      <c r="B1062" s="8" t="s">
        <v>53</v>
      </c>
      <c r="C1062" s="8" t="s">
        <v>76</v>
      </c>
      <c r="E1062" s="8" t="str">
        <f t="shared" si="674"/>
        <v>Initial</v>
      </c>
      <c r="F1062" s="21">
        <f t="shared" ref="F1062:G1062" si="684">F996</f>
        <v>104172.52557476799</v>
      </c>
      <c r="G1062" s="19">
        <f t="shared" si="684"/>
        <v>11.193720016366246</v>
      </c>
      <c r="H1062" s="18">
        <f t="shared" si="679"/>
        <v>1.4512708042355527E-3</v>
      </c>
      <c r="I1062" s="6">
        <f t="shared" si="679"/>
        <v>1</v>
      </c>
      <c r="J1062" s="6">
        <f t="shared" si="680"/>
        <v>258790.2249675515</v>
      </c>
      <c r="K1062" s="18">
        <f t="shared" si="681"/>
        <v>0.15</v>
      </c>
      <c r="L1062" s="35">
        <f>Data!BS6</f>
        <v>9.9918368268203488E-3</v>
      </c>
      <c r="M1062" s="39">
        <f>VLOOKUP(C1062,Data!$CB$2:$EB$22,1+VALUE(MID(A1062,6,2)),FALSE)</f>
        <v>0</v>
      </c>
      <c r="P1062" s="6">
        <f t="shared" si="682"/>
        <v>6000</v>
      </c>
      <c r="Q1062" s="21">
        <v>0</v>
      </c>
      <c r="R1062" s="21">
        <v>0</v>
      </c>
      <c r="S1062" s="21">
        <v>0</v>
      </c>
      <c r="T1062" s="38">
        <v>0</v>
      </c>
    </row>
    <row r="1063" spans="1:20" x14ac:dyDescent="0.25">
      <c r="A1063" s="16" t="s">
        <v>320</v>
      </c>
      <c r="B1063" s="8" t="s">
        <v>53</v>
      </c>
      <c r="C1063" s="8" t="s">
        <v>76</v>
      </c>
      <c r="E1063" s="8" t="str">
        <f t="shared" si="674"/>
        <v>Initial</v>
      </c>
      <c r="F1063" s="21">
        <f t="shared" ref="F1063:G1063" si="685">F997</f>
        <v>167069.04494132148</v>
      </c>
      <c r="G1063" s="19">
        <f t="shared" si="685"/>
        <v>9.4347717151777815</v>
      </c>
      <c r="H1063" s="18">
        <f t="shared" si="679"/>
        <v>1.4512708042355527E-3</v>
      </c>
      <c r="I1063" s="6">
        <f t="shared" si="679"/>
        <v>1</v>
      </c>
      <c r="J1063" s="6">
        <f t="shared" si="680"/>
        <v>258790.2249675515</v>
      </c>
      <c r="K1063" s="18">
        <f t="shared" si="681"/>
        <v>0.15</v>
      </c>
      <c r="L1063" s="35">
        <f>Data!BS7</f>
        <v>8.597627037031463E-3</v>
      </c>
      <c r="M1063" s="39">
        <f>VLOOKUP(C1063,Data!$CB$2:$EB$22,1+VALUE(MID(A1063,6,2)),FALSE)</f>
        <v>0</v>
      </c>
      <c r="P1063" s="6">
        <f t="shared" si="682"/>
        <v>6000</v>
      </c>
      <c r="Q1063" s="21">
        <v>0</v>
      </c>
      <c r="R1063" s="21">
        <v>0</v>
      </c>
      <c r="S1063" s="21">
        <v>0</v>
      </c>
      <c r="T1063" s="38">
        <v>0</v>
      </c>
    </row>
    <row r="1064" spans="1:20" x14ac:dyDescent="0.25">
      <c r="A1064" s="16" t="s">
        <v>321</v>
      </c>
      <c r="B1064" s="8" t="s">
        <v>53</v>
      </c>
      <c r="C1064" s="8" t="s">
        <v>76</v>
      </c>
      <c r="E1064" s="8" t="str">
        <f t="shared" si="674"/>
        <v>Initial</v>
      </c>
      <c r="F1064" s="21">
        <f t="shared" ref="F1064:G1064" si="686">F998</f>
        <v>134663.4657046372</v>
      </c>
      <c r="G1064" s="19">
        <f t="shared" si="686"/>
        <v>10.317735507089584</v>
      </c>
      <c r="H1064" s="18">
        <f t="shared" si="679"/>
        <v>1.4512708042355527E-3</v>
      </c>
      <c r="I1064" s="6">
        <f t="shared" si="679"/>
        <v>1</v>
      </c>
      <c r="J1064" s="6">
        <f t="shared" si="680"/>
        <v>258790.2249675515</v>
      </c>
      <c r="K1064" s="18">
        <f t="shared" si="681"/>
        <v>0.15</v>
      </c>
      <c r="L1064" s="35">
        <f>Data!BS8</f>
        <v>8.597627037031463E-3</v>
      </c>
      <c r="M1064" s="39">
        <f>VLOOKUP(C1064,Data!$CB$2:$EB$22,1+VALUE(MID(A1064,6,2)),FALSE)</f>
        <v>0</v>
      </c>
      <c r="P1064" s="6">
        <f t="shared" si="682"/>
        <v>6000</v>
      </c>
      <c r="Q1064" s="21">
        <v>0</v>
      </c>
      <c r="R1064" s="21">
        <v>0</v>
      </c>
      <c r="S1064" s="21">
        <v>0</v>
      </c>
      <c r="T1064" s="38">
        <v>0</v>
      </c>
    </row>
    <row r="1065" spans="1:20" x14ac:dyDescent="0.25">
      <c r="A1065" s="16" t="s">
        <v>322</v>
      </c>
      <c r="B1065" s="8" t="s">
        <v>53</v>
      </c>
      <c r="C1065" s="8" t="s">
        <v>76</v>
      </c>
      <c r="E1065" s="8" t="str">
        <f t="shared" si="674"/>
        <v>Initial</v>
      </c>
      <c r="F1065" s="21">
        <f t="shared" ref="F1065:G1065" si="687">F999</f>
        <v>122703.84078918799</v>
      </c>
      <c r="G1065" s="19">
        <f t="shared" si="687"/>
        <v>10.456302746523619</v>
      </c>
      <c r="H1065" s="18">
        <f t="shared" si="679"/>
        <v>1.4512708042355527E-3</v>
      </c>
      <c r="I1065" s="6">
        <f t="shared" si="679"/>
        <v>1</v>
      </c>
      <c r="J1065" s="6">
        <f t="shared" si="680"/>
        <v>258790.2249675515</v>
      </c>
      <c r="K1065" s="18">
        <f t="shared" si="681"/>
        <v>0.15</v>
      </c>
      <c r="L1065" s="35">
        <f>Data!BS9</f>
        <v>8.597627037031463E-3</v>
      </c>
      <c r="M1065" s="39">
        <f>VLOOKUP(C1065,Data!$CB$2:$EB$22,1+VALUE(MID(A1065,6,2)),FALSE)</f>
        <v>0</v>
      </c>
      <c r="P1065" s="6">
        <f t="shared" si="682"/>
        <v>6000</v>
      </c>
      <c r="Q1065" s="21">
        <v>0</v>
      </c>
      <c r="R1065" s="21">
        <v>0</v>
      </c>
      <c r="S1065" s="21">
        <v>0</v>
      </c>
      <c r="T1065" s="38">
        <v>0</v>
      </c>
    </row>
    <row r="1066" spans="1:20" x14ac:dyDescent="0.25">
      <c r="A1066" s="16" t="s">
        <v>323</v>
      </c>
      <c r="B1066" s="8" t="s">
        <v>53</v>
      </c>
      <c r="C1066" s="8" t="s">
        <v>76</v>
      </c>
      <c r="E1066" s="8" t="str">
        <f t="shared" si="674"/>
        <v>Initial</v>
      </c>
      <c r="F1066" s="21">
        <f t="shared" ref="F1066:G1066" si="688">F1000</f>
        <v>103976.50221745251</v>
      </c>
      <c r="G1066" s="19">
        <f t="shared" si="688"/>
        <v>11.053036600654009</v>
      </c>
      <c r="H1066" s="18">
        <f t="shared" si="679"/>
        <v>1.4512708042355527E-3</v>
      </c>
      <c r="I1066" s="6">
        <f t="shared" si="679"/>
        <v>1</v>
      </c>
      <c r="J1066" s="6">
        <f t="shared" si="680"/>
        <v>258790.2249675515</v>
      </c>
      <c r="K1066" s="18">
        <f t="shared" si="681"/>
        <v>0.15</v>
      </c>
      <c r="L1066" s="35">
        <f>Data!BS10</f>
        <v>8.597627037031463E-3</v>
      </c>
      <c r="M1066" s="39">
        <f>VLOOKUP(C1066,Data!$CB$2:$EB$22,1+VALUE(MID(A1066,6,2)),FALSE)</f>
        <v>0</v>
      </c>
      <c r="P1066" s="6">
        <f t="shared" si="682"/>
        <v>6000</v>
      </c>
      <c r="Q1066" s="21">
        <v>0</v>
      </c>
      <c r="R1066" s="21">
        <v>0</v>
      </c>
      <c r="S1066" s="21">
        <v>0</v>
      </c>
      <c r="T1066" s="38">
        <v>0</v>
      </c>
    </row>
    <row r="1067" spans="1:20" x14ac:dyDescent="0.25">
      <c r="A1067" s="16" t="s">
        <v>324</v>
      </c>
      <c r="B1067" s="8" t="s">
        <v>53</v>
      </c>
      <c r="C1067" s="8" t="s">
        <v>76</v>
      </c>
      <c r="E1067" s="8" t="str">
        <f t="shared" si="674"/>
        <v>Initial</v>
      </c>
      <c r="F1067" s="21">
        <f t="shared" ref="F1067:G1067" si="689">F1001</f>
        <v>111788.15367445731</v>
      </c>
      <c r="G1067" s="19">
        <f t="shared" si="689"/>
        <v>10.78329449978415</v>
      </c>
      <c r="H1067" s="18">
        <f t="shared" si="679"/>
        <v>1.4512708042355527E-3</v>
      </c>
      <c r="I1067" s="6">
        <f t="shared" si="679"/>
        <v>1</v>
      </c>
      <c r="J1067" s="6">
        <f t="shared" si="680"/>
        <v>258790.2249675515</v>
      </c>
      <c r="K1067" s="18">
        <f t="shared" si="681"/>
        <v>0.15</v>
      </c>
      <c r="L1067" s="35">
        <f>Data!BS11</f>
        <v>8.597627037031463E-3</v>
      </c>
      <c r="M1067" s="39">
        <f>VLOOKUP(C1067,Data!$CB$2:$EB$22,1+VALUE(MID(A1067,6,2)),FALSE)</f>
        <v>0</v>
      </c>
      <c r="P1067" s="6">
        <f t="shared" si="682"/>
        <v>6000</v>
      </c>
      <c r="Q1067" s="21">
        <v>0</v>
      </c>
      <c r="R1067" s="21">
        <v>0</v>
      </c>
      <c r="S1067" s="21">
        <v>0</v>
      </c>
      <c r="T1067" s="38">
        <v>0</v>
      </c>
    </row>
    <row r="1068" spans="1:20" x14ac:dyDescent="0.25">
      <c r="A1068" s="16" t="s">
        <v>325</v>
      </c>
      <c r="B1068" s="8" t="s">
        <v>53</v>
      </c>
      <c r="C1068" s="8" t="s">
        <v>76</v>
      </c>
      <c r="E1068" s="8" t="str">
        <f t="shared" si="674"/>
        <v>Initial</v>
      </c>
      <c r="F1068" s="21">
        <f t="shared" ref="F1068:G1068" si="690">F1002</f>
        <v>169487.33196936251</v>
      </c>
      <c r="G1068" s="19">
        <f t="shared" si="690"/>
        <v>9.4563668699484822</v>
      </c>
      <c r="H1068" s="18">
        <f t="shared" si="679"/>
        <v>1.4512708042355527E-3</v>
      </c>
      <c r="I1068" s="6">
        <f t="shared" si="679"/>
        <v>1</v>
      </c>
      <c r="J1068" s="6">
        <f t="shared" si="680"/>
        <v>258790.2249675515</v>
      </c>
      <c r="K1068" s="18">
        <f t="shared" si="681"/>
        <v>0.15</v>
      </c>
      <c r="L1068" s="35">
        <f>Data!BS12</f>
        <v>7.5132416449734422E-3</v>
      </c>
      <c r="M1068" s="39">
        <f>VLOOKUP(C1068,Data!$CB$2:$EB$22,1+VALUE(MID(A1068,6,2)),FALSE)</f>
        <v>0</v>
      </c>
      <c r="P1068" s="6">
        <f t="shared" si="682"/>
        <v>6000</v>
      </c>
      <c r="Q1068" s="21">
        <v>0</v>
      </c>
      <c r="R1068" s="21">
        <v>0</v>
      </c>
      <c r="S1068" s="21">
        <v>0</v>
      </c>
      <c r="T1068" s="38">
        <v>0</v>
      </c>
    </row>
    <row r="1069" spans="1:20" x14ac:dyDescent="0.25">
      <c r="A1069" s="16" t="s">
        <v>326</v>
      </c>
      <c r="B1069" s="8" t="s">
        <v>53</v>
      </c>
      <c r="C1069" s="8" t="s">
        <v>76</v>
      </c>
      <c r="E1069" s="8" t="str">
        <f t="shared" si="674"/>
        <v>Initial</v>
      </c>
      <c r="F1069" s="21">
        <f t="shared" ref="F1069:G1069" si="691">F1003</f>
        <v>103984.99760192574</v>
      </c>
      <c r="G1069" s="19">
        <f t="shared" si="691"/>
        <v>11.068808534627422</v>
      </c>
      <c r="H1069" s="18">
        <f t="shared" si="679"/>
        <v>1.4512708042355527E-3</v>
      </c>
      <c r="I1069" s="6">
        <f t="shared" si="679"/>
        <v>1</v>
      </c>
      <c r="J1069" s="6">
        <f t="shared" si="680"/>
        <v>258790.2249675515</v>
      </c>
      <c r="K1069" s="18">
        <f t="shared" si="681"/>
        <v>0.15</v>
      </c>
      <c r="L1069" s="35">
        <f>Data!BS13</f>
        <v>7.5132416449734422E-3</v>
      </c>
      <c r="M1069" s="39">
        <f>VLOOKUP(C1069,Data!$CB$2:$EB$22,1+VALUE(MID(A1069,6,2)),FALSE)</f>
        <v>0</v>
      </c>
      <c r="P1069" s="6">
        <f t="shared" si="682"/>
        <v>6000</v>
      </c>
      <c r="Q1069" s="21">
        <v>0</v>
      </c>
      <c r="R1069" s="21">
        <v>0</v>
      </c>
      <c r="S1069" s="21">
        <v>0</v>
      </c>
      <c r="T1069" s="38">
        <v>0</v>
      </c>
    </row>
    <row r="1070" spans="1:20" x14ac:dyDescent="0.25">
      <c r="A1070" s="16" t="s">
        <v>327</v>
      </c>
      <c r="B1070" s="8" t="s">
        <v>53</v>
      </c>
      <c r="C1070" s="8" t="s">
        <v>76</v>
      </c>
      <c r="E1070" s="8" t="str">
        <f t="shared" si="674"/>
        <v>Initial</v>
      </c>
      <c r="F1070" s="21">
        <f t="shared" ref="F1070:G1070" si="692">F1004</f>
        <v>102565.4676184479</v>
      </c>
      <c r="G1070" s="19">
        <f t="shared" si="692"/>
        <v>10.14145011871261</v>
      </c>
      <c r="H1070" s="18">
        <f t="shared" si="679"/>
        <v>1.4512708042355527E-3</v>
      </c>
      <c r="I1070" s="6">
        <f t="shared" si="679"/>
        <v>1</v>
      </c>
      <c r="J1070" s="6">
        <f t="shared" si="680"/>
        <v>258790.2249675515</v>
      </c>
      <c r="K1070" s="18">
        <f t="shared" si="681"/>
        <v>0.15</v>
      </c>
      <c r="L1070" s="35">
        <f>Data!BS14</f>
        <v>7.5132416449734422E-3</v>
      </c>
      <c r="M1070" s="39">
        <f>VLOOKUP(C1070,Data!$CB$2:$EB$22,1+VALUE(MID(A1070,6,2)),FALSE)</f>
        <v>0</v>
      </c>
      <c r="P1070" s="6">
        <f t="shared" si="682"/>
        <v>6000</v>
      </c>
      <c r="Q1070" s="21">
        <v>0</v>
      </c>
      <c r="R1070" s="21">
        <v>0</v>
      </c>
      <c r="S1070" s="21">
        <v>0</v>
      </c>
      <c r="T1070" s="38">
        <v>0</v>
      </c>
    </row>
    <row r="1071" spans="1:20" x14ac:dyDescent="0.25">
      <c r="A1071" s="17" t="s">
        <v>262</v>
      </c>
      <c r="B1071" s="8" t="s">
        <v>53</v>
      </c>
      <c r="C1071" s="8" t="s">
        <v>76</v>
      </c>
      <c r="E1071" s="8" t="str">
        <f t="shared" si="674"/>
        <v>CoFi-dooh.cofi</v>
      </c>
      <c r="F1071" s="21">
        <f t="shared" ref="F1071:G1071" si="693">F1005</f>
        <v>151814.201921687</v>
      </c>
      <c r="G1071" s="19">
        <f t="shared" si="693"/>
        <v>9.4309277953496871</v>
      </c>
      <c r="H1071" s="18">
        <f t="shared" si="679"/>
        <v>1.4512708042355527E-3</v>
      </c>
      <c r="I1071" s="6">
        <f t="shared" si="679"/>
        <v>1</v>
      </c>
      <c r="J1071" s="6">
        <f t="shared" si="680"/>
        <v>258790.2249675515</v>
      </c>
      <c r="K1071" s="18">
        <f t="shared" si="681"/>
        <v>0.15</v>
      </c>
      <c r="L1071" s="35">
        <f>Data!BS15</f>
        <v>7.5132416449734422E-3</v>
      </c>
      <c r="P1071" s="6">
        <f t="shared" si="682"/>
        <v>6000</v>
      </c>
      <c r="Q1071" s="21">
        <v>0</v>
      </c>
      <c r="R1071" s="21">
        <v>0</v>
      </c>
      <c r="S1071" s="21">
        <v>0</v>
      </c>
      <c r="T1071" s="38">
        <v>0</v>
      </c>
    </row>
    <row r="1072" spans="1:20" x14ac:dyDescent="0.25">
      <c r="A1072" s="17" t="s">
        <v>263</v>
      </c>
      <c r="B1072" s="8" t="s">
        <v>53</v>
      </c>
      <c r="C1072" s="8" t="s">
        <v>76</v>
      </c>
      <c r="E1072" s="8" t="str">
        <f t="shared" si="674"/>
        <v>CoFi-dooh.cofi</v>
      </c>
      <c r="F1072" s="21">
        <f t="shared" ref="F1072:G1072" si="694">F1006</f>
        <v>189685.37446517299</v>
      </c>
      <c r="G1072" s="19">
        <f t="shared" si="694"/>
        <v>9.0587332826533071</v>
      </c>
      <c r="H1072" s="18">
        <f t="shared" si="679"/>
        <v>1.4512708042355527E-3</v>
      </c>
      <c r="I1072" s="6">
        <f t="shared" si="679"/>
        <v>1</v>
      </c>
      <c r="J1072" s="6">
        <f t="shared" si="680"/>
        <v>258790.2249675515</v>
      </c>
      <c r="K1072" s="18">
        <f t="shared" si="681"/>
        <v>0.15</v>
      </c>
      <c r="L1072" s="35">
        <f>Data!BS16</f>
        <v>7.1259611478098617E-3</v>
      </c>
      <c r="P1072" s="6">
        <f t="shared" si="682"/>
        <v>6000</v>
      </c>
      <c r="Q1072" s="21">
        <v>0</v>
      </c>
      <c r="R1072" s="21">
        <v>0</v>
      </c>
      <c r="S1072" s="21">
        <v>0</v>
      </c>
      <c r="T1072" s="38">
        <v>0</v>
      </c>
    </row>
    <row r="1073" spans="1:20" x14ac:dyDescent="0.25">
      <c r="A1073" s="17" t="s">
        <v>264</v>
      </c>
      <c r="B1073" s="8" t="s">
        <v>53</v>
      </c>
      <c r="C1073" s="8" t="s">
        <v>76</v>
      </c>
      <c r="E1073" s="8" t="str">
        <f t="shared" si="674"/>
        <v>CoFi-dooh.cofi</v>
      </c>
      <c r="F1073" s="21">
        <f t="shared" ref="F1073:G1073" si="695">F1007</f>
        <v>142839.15179515848</v>
      </c>
      <c r="G1073" s="19">
        <f t="shared" si="695"/>
        <v>10.302832972074498</v>
      </c>
      <c r="H1073" s="18">
        <f t="shared" si="679"/>
        <v>1.4512708042355527E-3</v>
      </c>
      <c r="I1073" s="6">
        <f t="shared" si="679"/>
        <v>1</v>
      </c>
      <c r="J1073" s="6">
        <f t="shared" si="680"/>
        <v>258790.2249675515</v>
      </c>
      <c r="K1073" s="18">
        <f t="shared" si="681"/>
        <v>0.15</v>
      </c>
      <c r="L1073" s="35">
        <f>Data!BS17</f>
        <v>7.1259611478098617E-3</v>
      </c>
      <c r="P1073" s="6">
        <f t="shared" si="682"/>
        <v>6000</v>
      </c>
      <c r="Q1073" s="21">
        <v>0</v>
      </c>
      <c r="R1073" s="21">
        <v>0</v>
      </c>
      <c r="S1073" s="21">
        <v>0</v>
      </c>
      <c r="T1073" s="38">
        <v>0</v>
      </c>
    </row>
    <row r="1074" spans="1:20" x14ac:dyDescent="0.25">
      <c r="A1074" s="17" t="s">
        <v>265</v>
      </c>
      <c r="B1074" s="8" t="s">
        <v>53</v>
      </c>
      <c r="C1074" s="8" t="s">
        <v>76</v>
      </c>
      <c r="E1074" s="8" t="str">
        <f t="shared" si="674"/>
        <v>CoFi-dooh.cofi</v>
      </c>
      <c r="F1074" s="21">
        <f t="shared" ref="F1074:G1074" si="696">F1008</f>
        <v>103168.9552285899</v>
      </c>
      <c r="G1074" s="19">
        <f t="shared" si="696"/>
        <v>11.257006974534221</v>
      </c>
      <c r="H1074" s="18">
        <f t="shared" si="679"/>
        <v>1.4512708042355527E-3</v>
      </c>
      <c r="I1074" s="6">
        <f t="shared" si="679"/>
        <v>1</v>
      </c>
      <c r="J1074" s="6">
        <f t="shared" si="680"/>
        <v>258790.2249675515</v>
      </c>
      <c r="K1074" s="18">
        <f t="shared" si="681"/>
        <v>0.15</v>
      </c>
      <c r="L1074" s="35">
        <f>Data!BS18</f>
        <v>7.1259611478098617E-3</v>
      </c>
      <c r="P1074" s="6">
        <f t="shared" si="682"/>
        <v>6000</v>
      </c>
      <c r="Q1074" s="21">
        <v>0</v>
      </c>
      <c r="R1074" s="21">
        <v>0</v>
      </c>
      <c r="S1074" s="21">
        <v>0</v>
      </c>
      <c r="T1074" s="38">
        <v>0</v>
      </c>
    </row>
    <row r="1075" spans="1:20" x14ac:dyDescent="0.25">
      <c r="A1075" s="17" t="s">
        <v>266</v>
      </c>
      <c r="B1075" s="8" t="s">
        <v>53</v>
      </c>
      <c r="C1075" s="8" t="s">
        <v>76</v>
      </c>
      <c r="E1075" s="8" t="str">
        <f t="shared" si="674"/>
        <v>CoFi-dooh.cofi</v>
      </c>
      <c r="F1075" s="21">
        <f t="shared" ref="F1075:G1075" si="697">F1009</f>
        <v>142798.33267277651</v>
      </c>
      <c r="G1075" s="19">
        <f t="shared" si="697"/>
        <v>10.234322236037224</v>
      </c>
      <c r="H1075" s="18">
        <f t="shared" si="679"/>
        <v>1.4512708042355527E-3</v>
      </c>
      <c r="I1075" s="6">
        <f t="shared" si="679"/>
        <v>1</v>
      </c>
      <c r="J1075" s="6">
        <f t="shared" si="680"/>
        <v>258790.2249675515</v>
      </c>
      <c r="K1075" s="18">
        <f t="shared" si="681"/>
        <v>0.15</v>
      </c>
      <c r="L1075" s="35">
        <f>Data!BS19</f>
        <v>7.1259611478098617E-3</v>
      </c>
      <c r="P1075" s="6">
        <f t="shared" si="682"/>
        <v>6000</v>
      </c>
      <c r="Q1075" s="21">
        <v>0</v>
      </c>
      <c r="R1075" s="21">
        <v>0</v>
      </c>
      <c r="S1075" s="21">
        <v>0</v>
      </c>
      <c r="T1075" s="38">
        <v>0</v>
      </c>
    </row>
    <row r="1076" spans="1:20" x14ac:dyDescent="0.25">
      <c r="A1076" s="17" t="s">
        <v>267</v>
      </c>
      <c r="B1076" s="8" t="s">
        <v>53</v>
      </c>
      <c r="C1076" s="8" t="s">
        <v>76</v>
      </c>
      <c r="E1076" s="8" t="str">
        <f t="shared" si="674"/>
        <v>CoFi-dooh.cofi</v>
      </c>
      <c r="F1076" s="21">
        <f t="shared" ref="F1076:G1076" si="698">F1010</f>
        <v>144198.29399369101</v>
      </c>
      <c r="G1076" s="19">
        <f t="shared" si="698"/>
        <v>10.244972678420806</v>
      </c>
      <c r="H1076" s="18">
        <f t="shared" si="679"/>
        <v>1.4512708042355527E-3</v>
      </c>
      <c r="I1076" s="6">
        <f t="shared" si="679"/>
        <v>1</v>
      </c>
      <c r="J1076" s="6">
        <f t="shared" si="680"/>
        <v>258790.2249675515</v>
      </c>
      <c r="K1076" s="18">
        <f t="shared" si="681"/>
        <v>0.15</v>
      </c>
      <c r="L1076" s="35">
        <f>Data!BS20</f>
        <v>7.3583294461080093E-3</v>
      </c>
      <c r="P1076" s="6">
        <f t="shared" si="682"/>
        <v>6000</v>
      </c>
      <c r="Q1076" s="21">
        <v>0</v>
      </c>
      <c r="R1076" s="21">
        <v>0</v>
      </c>
      <c r="S1076" s="21">
        <v>0</v>
      </c>
      <c r="T1076" s="38">
        <v>0</v>
      </c>
    </row>
    <row r="1077" spans="1:20" x14ac:dyDescent="0.25">
      <c r="A1077" s="17" t="s">
        <v>268</v>
      </c>
      <c r="B1077" s="8" t="s">
        <v>53</v>
      </c>
      <c r="C1077" s="8" t="s">
        <v>76</v>
      </c>
      <c r="E1077" s="8" t="str">
        <f t="shared" si="674"/>
        <v>CoFi-dooh.cofi</v>
      </c>
      <c r="F1077" s="21">
        <f t="shared" ref="F1077:G1077" si="699">F1011</f>
        <v>98429.665186519007</v>
      </c>
      <c r="G1077" s="19">
        <f t="shared" si="699"/>
        <v>11.814132511432707</v>
      </c>
      <c r="H1077" s="18">
        <f t="shared" si="679"/>
        <v>1.4512708042355527E-3</v>
      </c>
      <c r="I1077" s="6">
        <f t="shared" si="679"/>
        <v>1</v>
      </c>
      <c r="J1077" s="6">
        <f t="shared" si="680"/>
        <v>258790.2249675515</v>
      </c>
      <c r="K1077" s="18">
        <f t="shared" si="681"/>
        <v>0.15</v>
      </c>
      <c r="L1077" s="35">
        <f>Data!BS21</f>
        <v>7.3583294461080093E-3</v>
      </c>
      <c r="P1077" s="6">
        <f t="shared" si="682"/>
        <v>6000</v>
      </c>
      <c r="Q1077" s="21">
        <v>0</v>
      </c>
      <c r="R1077" s="21">
        <v>0</v>
      </c>
      <c r="S1077" s="21">
        <v>0</v>
      </c>
      <c r="T1077" s="38">
        <v>0</v>
      </c>
    </row>
    <row r="1078" spans="1:20" x14ac:dyDescent="0.25">
      <c r="A1078" s="17" t="s">
        <v>269</v>
      </c>
      <c r="B1078" s="8" t="s">
        <v>53</v>
      </c>
      <c r="C1078" s="8" t="s">
        <v>76</v>
      </c>
      <c r="E1078" s="8" t="str">
        <f t="shared" si="674"/>
        <v>CoFi-dooh.cofi</v>
      </c>
      <c r="F1078" s="21">
        <f t="shared" ref="F1078:G1078" si="700">F1012</f>
        <v>163384.76716181752</v>
      </c>
      <c r="G1078" s="19">
        <f t="shared" si="700"/>
        <v>10.267597507715461</v>
      </c>
      <c r="H1078" s="18">
        <f t="shared" si="679"/>
        <v>1.4512708042355527E-3</v>
      </c>
      <c r="I1078" s="6">
        <f t="shared" si="679"/>
        <v>1</v>
      </c>
      <c r="J1078" s="6">
        <f t="shared" si="680"/>
        <v>258790.2249675515</v>
      </c>
      <c r="K1078" s="18">
        <f t="shared" si="681"/>
        <v>0.15</v>
      </c>
      <c r="L1078" s="35">
        <f>Data!BS22</f>
        <v>7.3583294461080093E-3</v>
      </c>
      <c r="P1078" s="6">
        <f t="shared" si="682"/>
        <v>6000</v>
      </c>
      <c r="Q1078" s="21">
        <v>0</v>
      </c>
      <c r="R1078" s="21">
        <v>0</v>
      </c>
      <c r="S1078" s="21">
        <v>0</v>
      </c>
      <c r="T1078" s="38">
        <v>0</v>
      </c>
    </row>
    <row r="1079" spans="1:20" x14ac:dyDescent="0.25">
      <c r="A1079" s="17" t="s">
        <v>270</v>
      </c>
      <c r="B1079" s="8" t="s">
        <v>53</v>
      </c>
      <c r="C1079" s="8" t="s">
        <v>76</v>
      </c>
      <c r="E1079" s="8" t="str">
        <f t="shared" si="674"/>
        <v>CoFi-dooh.cofi</v>
      </c>
      <c r="F1079" s="21">
        <f t="shared" ref="F1079:G1079" si="701">F1013</f>
        <v>148983.40879257949</v>
      </c>
      <c r="G1079" s="19">
        <f t="shared" si="701"/>
        <v>10.106619196002974</v>
      </c>
      <c r="H1079" s="18">
        <f t="shared" si="679"/>
        <v>1.4512708042355527E-3</v>
      </c>
      <c r="I1079" s="6">
        <f t="shared" si="679"/>
        <v>1</v>
      </c>
      <c r="J1079" s="6">
        <f t="shared" si="680"/>
        <v>258790.2249675515</v>
      </c>
      <c r="K1079" s="18">
        <f t="shared" si="681"/>
        <v>0.15</v>
      </c>
      <c r="L1079" s="35">
        <f>Data!BS23</f>
        <v>7.3583294461080093E-3</v>
      </c>
      <c r="P1079" s="6">
        <f t="shared" si="682"/>
        <v>6000</v>
      </c>
      <c r="Q1079" s="21">
        <v>0</v>
      </c>
      <c r="R1079" s="21">
        <v>0</v>
      </c>
      <c r="S1079" s="21">
        <v>0</v>
      </c>
      <c r="T1079" s="38">
        <v>0</v>
      </c>
    </row>
    <row r="1080" spans="1:20" x14ac:dyDescent="0.25">
      <c r="A1080" s="17" t="s">
        <v>249</v>
      </c>
      <c r="B1080" s="8" t="s">
        <v>53</v>
      </c>
      <c r="C1080" s="8" t="s">
        <v>76</v>
      </c>
      <c r="E1080" s="8" t="str">
        <f t="shared" si="674"/>
        <v>CoFi-dooh.cofi</v>
      </c>
      <c r="F1080" s="21">
        <f t="shared" ref="F1080:G1080" si="702">F1014</f>
        <v>151654.691624923</v>
      </c>
      <c r="G1080" s="19">
        <f t="shared" si="702"/>
        <v>10.263206967410436</v>
      </c>
      <c r="H1080" s="18">
        <f t="shared" si="679"/>
        <v>1.4512708042355527E-3</v>
      </c>
      <c r="I1080" s="6">
        <f t="shared" si="679"/>
        <v>1</v>
      </c>
      <c r="J1080" s="6">
        <f t="shared" si="680"/>
        <v>258790.2249675515</v>
      </c>
      <c r="K1080" s="18">
        <f t="shared" si="681"/>
        <v>0.15</v>
      </c>
      <c r="L1080" s="35">
        <f>Data!BS24</f>
        <v>7.3583294461080093E-3</v>
      </c>
      <c r="P1080" s="6">
        <f t="shared" si="682"/>
        <v>6000</v>
      </c>
      <c r="Q1080" s="21">
        <v>0</v>
      </c>
      <c r="R1080" s="21">
        <v>0</v>
      </c>
      <c r="S1080" s="21">
        <v>0</v>
      </c>
      <c r="T1080" s="38">
        <v>0</v>
      </c>
    </row>
    <row r="1081" spans="1:20" x14ac:dyDescent="0.25">
      <c r="A1081" s="17" t="s">
        <v>250</v>
      </c>
      <c r="B1081" s="8" t="s">
        <v>53</v>
      </c>
      <c r="C1081" s="8" t="s">
        <v>76</v>
      </c>
      <c r="E1081" s="8" t="str">
        <f t="shared" si="674"/>
        <v>CoFi-dooh.cofi</v>
      </c>
      <c r="F1081" s="21">
        <f t="shared" ref="F1081:G1081" si="703">F1015</f>
        <v>129850.99598897449</v>
      </c>
      <c r="G1081" s="19">
        <f t="shared" si="703"/>
        <v>10.749217003596499</v>
      </c>
      <c r="H1081" s="18">
        <f t="shared" si="679"/>
        <v>1.4512708042355527E-3</v>
      </c>
      <c r="I1081" s="6">
        <f t="shared" si="679"/>
        <v>1</v>
      </c>
      <c r="J1081" s="6">
        <f t="shared" si="680"/>
        <v>258790.2249675515</v>
      </c>
      <c r="K1081" s="18">
        <f t="shared" si="681"/>
        <v>0.15</v>
      </c>
      <c r="L1081" s="35">
        <f>Data!BS25</f>
        <v>7.3583294461080093E-3</v>
      </c>
      <c r="P1081" s="6">
        <f t="shared" si="682"/>
        <v>6000</v>
      </c>
      <c r="Q1081" s="21">
        <v>0</v>
      </c>
      <c r="R1081" s="21">
        <v>0</v>
      </c>
      <c r="S1081" s="21">
        <v>0</v>
      </c>
      <c r="T1081" s="38">
        <v>0</v>
      </c>
    </row>
    <row r="1082" spans="1:20" x14ac:dyDescent="0.25">
      <c r="A1082" s="17" t="s">
        <v>251</v>
      </c>
      <c r="B1082" s="8" t="s">
        <v>53</v>
      </c>
      <c r="C1082" s="8" t="s">
        <v>76</v>
      </c>
      <c r="E1082" s="8" t="str">
        <f t="shared" si="674"/>
        <v>CoFi-dooh.cofi</v>
      </c>
      <c r="F1082" s="21">
        <f t="shared" ref="F1082:G1082" si="704">F1016</f>
        <v>134978.302756513</v>
      </c>
      <c r="G1082" s="19">
        <f t="shared" si="704"/>
        <v>10.756408999327785</v>
      </c>
      <c r="H1082" s="18">
        <f t="shared" si="679"/>
        <v>1.4512708042355527E-3</v>
      </c>
      <c r="I1082" s="6">
        <f t="shared" si="679"/>
        <v>1</v>
      </c>
      <c r="J1082" s="6">
        <f t="shared" si="680"/>
        <v>258790.2249675515</v>
      </c>
      <c r="K1082" s="18">
        <f t="shared" si="681"/>
        <v>0.15</v>
      </c>
      <c r="L1082" s="35">
        <f>Data!BS26</f>
        <v>7.3583294461080093E-3</v>
      </c>
      <c r="P1082" s="6">
        <f t="shared" si="682"/>
        <v>6000</v>
      </c>
      <c r="Q1082" s="21">
        <v>0</v>
      </c>
      <c r="R1082" s="21">
        <v>0</v>
      </c>
      <c r="S1082" s="21">
        <v>0</v>
      </c>
      <c r="T1082" s="38">
        <v>0</v>
      </c>
    </row>
    <row r="1083" spans="1:20" x14ac:dyDescent="0.25">
      <c r="A1083" s="17" t="s">
        <v>252</v>
      </c>
      <c r="B1083" s="8" t="s">
        <v>53</v>
      </c>
      <c r="C1083" s="8" t="s">
        <v>76</v>
      </c>
      <c r="E1083" s="8" t="str">
        <f t="shared" si="674"/>
        <v>CoFi-dooh.cofi</v>
      </c>
      <c r="F1083" s="21">
        <f t="shared" ref="F1083:G1083" si="705">F1017</f>
        <v>134530.63966644951</v>
      </c>
      <c r="G1083" s="19">
        <f t="shared" si="705"/>
        <v>10.667047927027582</v>
      </c>
      <c r="H1083" s="18">
        <f t="shared" si="679"/>
        <v>1.4512708042355527E-3</v>
      </c>
      <c r="I1083" s="6">
        <f t="shared" si="679"/>
        <v>1</v>
      </c>
      <c r="J1083" s="6">
        <f t="shared" si="680"/>
        <v>258790.2249675515</v>
      </c>
      <c r="K1083" s="18">
        <f t="shared" si="681"/>
        <v>0.15</v>
      </c>
      <c r="L1083" s="35">
        <f>Data!BS27</f>
        <v>7.3583294461080093E-3</v>
      </c>
      <c r="P1083" s="6">
        <f t="shared" si="682"/>
        <v>6000</v>
      </c>
      <c r="Q1083" s="21">
        <v>0</v>
      </c>
      <c r="R1083" s="21">
        <v>0</v>
      </c>
      <c r="S1083" s="21">
        <v>0</v>
      </c>
      <c r="T1083" s="38">
        <v>0</v>
      </c>
    </row>
    <row r="1084" spans="1:20" x14ac:dyDescent="0.25">
      <c r="A1084" s="17" t="s">
        <v>253</v>
      </c>
      <c r="B1084" s="8" t="s">
        <v>53</v>
      </c>
      <c r="C1084" s="8" t="s">
        <v>76</v>
      </c>
      <c r="E1084" s="8" t="str">
        <f t="shared" si="674"/>
        <v>CoFi-dooh.cofi</v>
      </c>
      <c r="F1084" s="21">
        <f t="shared" ref="F1084:G1084" si="706">F1018</f>
        <v>163793.993132748</v>
      </c>
      <c r="G1084" s="19">
        <f t="shared" si="706"/>
        <v>10.450556475461539</v>
      </c>
      <c r="H1084" s="18">
        <f t="shared" si="679"/>
        <v>1.4512708042355527E-3</v>
      </c>
      <c r="I1084" s="6">
        <f t="shared" si="679"/>
        <v>1</v>
      </c>
      <c r="J1084" s="6">
        <f t="shared" si="680"/>
        <v>258790.2249675515</v>
      </c>
      <c r="K1084" s="18">
        <f t="shared" si="681"/>
        <v>0.15</v>
      </c>
      <c r="L1084" s="35">
        <f>Data!BS28</f>
        <v>7.3583294461080093E-3</v>
      </c>
      <c r="P1084" s="6">
        <f t="shared" si="682"/>
        <v>6000</v>
      </c>
      <c r="Q1084" s="21">
        <v>0</v>
      </c>
      <c r="R1084" s="21">
        <v>0</v>
      </c>
      <c r="S1084" s="21">
        <v>0</v>
      </c>
      <c r="T1084" s="38">
        <v>0</v>
      </c>
    </row>
    <row r="1085" spans="1:20" x14ac:dyDescent="0.25">
      <c r="A1085" s="17" t="s">
        <v>254</v>
      </c>
      <c r="B1085" s="8" t="s">
        <v>53</v>
      </c>
      <c r="C1085" s="8" t="s">
        <v>76</v>
      </c>
      <c r="E1085" s="8" t="str">
        <f t="shared" si="674"/>
        <v>CoFi-dooh.cofi</v>
      </c>
      <c r="F1085" s="21">
        <f t="shared" ref="F1085:G1085" si="707">F1019</f>
        <v>118736.888545109</v>
      </c>
      <c r="G1085" s="19">
        <f t="shared" si="707"/>
        <v>10.666379327200589</v>
      </c>
      <c r="H1085" s="18">
        <f t="shared" si="679"/>
        <v>1.4512708042355527E-3</v>
      </c>
      <c r="I1085" s="6">
        <f t="shared" si="679"/>
        <v>1</v>
      </c>
      <c r="J1085" s="6">
        <f t="shared" si="680"/>
        <v>258790.2249675515</v>
      </c>
      <c r="K1085" s="18">
        <f t="shared" si="681"/>
        <v>0.15</v>
      </c>
      <c r="L1085" s="35">
        <f>Data!BS29</f>
        <v>7.5906977444061578E-3</v>
      </c>
      <c r="P1085" s="6">
        <f t="shared" si="682"/>
        <v>6000</v>
      </c>
      <c r="Q1085" s="21">
        <v>0</v>
      </c>
      <c r="R1085" s="21">
        <v>0</v>
      </c>
      <c r="S1085" s="21">
        <v>0</v>
      </c>
      <c r="T1085" s="38">
        <v>0</v>
      </c>
    </row>
    <row r="1086" spans="1:20" x14ac:dyDescent="0.25">
      <c r="A1086" s="17" t="s">
        <v>255</v>
      </c>
      <c r="B1086" s="8" t="s">
        <v>53</v>
      </c>
      <c r="C1086" s="8" t="s">
        <v>76</v>
      </c>
      <c r="E1086" s="8" t="str">
        <f t="shared" si="674"/>
        <v>CoFi-dooh.cofi</v>
      </c>
      <c r="F1086" s="21">
        <f t="shared" ref="F1086:G1086" si="708">F1020</f>
        <v>177768.66401188599</v>
      </c>
      <c r="G1086" s="19">
        <f t="shared" si="708"/>
        <v>9.5368396438620078</v>
      </c>
      <c r="H1086" s="18">
        <f t="shared" si="679"/>
        <v>1.4512708042355527E-3</v>
      </c>
      <c r="I1086" s="6">
        <f t="shared" si="679"/>
        <v>1</v>
      </c>
      <c r="J1086" s="6">
        <f t="shared" si="680"/>
        <v>258790.2249675515</v>
      </c>
      <c r="K1086" s="18">
        <f t="shared" si="681"/>
        <v>0.15</v>
      </c>
      <c r="L1086" s="35">
        <f>Data!BS30</f>
        <v>7.5906977444061578E-3</v>
      </c>
      <c r="P1086" s="6">
        <f t="shared" si="682"/>
        <v>6000</v>
      </c>
      <c r="Q1086" s="21">
        <v>0</v>
      </c>
      <c r="R1086" s="21">
        <v>0</v>
      </c>
      <c r="S1086" s="21">
        <v>0</v>
      </c>
      <c r="T1086" s="38">
        <v>0</v>
      </c>
    </row>
    <row r="1087" spans="1:20" x14ac:dyDescent="0.25">
      <c r="A1087" s="17" t="s">
        <v>256</v>
      </c>
      <c r="B1087" s="8" t="s">
        <v>53</v>
      </c>
      <c r="C1087" s="8" t="s">
        <v>76</v>
      </c>
      <c r="E1087" s="8" t="str">
        <f t="shared" si="674"/>
        <v>CoFi-dooh.cofi</v>
      </c>
      <c r="F1087" s="21">
        <f t="shared" ref="F1087:G1087" si="709">F1021</f>
        <v>155905.00634210001</v>
      </c>
      <c r="G1087" s="19">
        <f t="shared" si="709"/>
        <v>9.9784577197080004</v>
      </c>
      <c r="H1087" s="18">
        <f t="shared" si="679"/>
        <v>1.4512708042355527E-3</v>
      </c>
      <c r="I1087" s="6">
        <f t="shared" si="679"/>
        <v>1</v>
      </c>
      <c r="J1087" s="6">
        <f t="shared" si="680"/>
        <v>258790.2249675515</v>
      </c>
      <c r="K1087" s="18">
        <f t="shared" si="681"/>
        <v>0.15</v>
      </c>
      <c r="L1087" s="35">
        <f>Data!BS31</f>
        <v>7.5906977444061578E-3</v>
      </c>
      <c r="P1087" s="6">
        <f t="shared" si="682"/>
        <v>6000</v>
      </c>
      <c r="Q1087" s="21">
        <v>0</v>
      </c>
      <c r="R1087" s="21">
        <v>0</v>
      </c>
      <c r="S1087" s="21">
        <v>0</v>
      </c>
      <c r="T1087" s="38">
        <v>0</v>
      </c>
    </row>
    <row r="1088" spans="1:20" x14ac:dyDescent="0.25">
      <c r="A1088" s="17" t="s">
        <v>257</v>
      </c>
      <c r="B1088" s="8" t="s">
        <v>53</v>
      </c>
      <c r="C1088" s="8" t="s">
        <v>76</v>
      </c>
      <c r="E1088" s="8" t="str">
        <f t="shared" si="674"/>
        <v>CoFi-dooh.cofi</v>
      </c>
      <c r="F1088" s="21">
        <f t="shared" ref="F1088:G1088" si="710">F1022</f>
        <v>97265.618974818106</v>
      </c>
      <c r="G1088" s="19">
        <f t="shared" si="710"/>
        <v>11.89482405682261</v>
      </c>
      <c r="H1088" s="18">
        <f t="shared" si="679"/>
        <v>1.4512708042355527E-3</v>
      </c>
      <c r="I1088" s="6">
        <f t="shared" si="679"/>
        <v>1</v>
      </c>
      <c r="J1088" s="6">
        <f t="shared" si="680"/>
        <v>258790.2249675515</v>
      </c>
      <c r="K1088" s="18">
        <f t="shared" si="681"/>
        <v>0.15</v>
      </c>
      <c r="L1088" s="35">
        <f>Data!BS32</f>
        <v>7.5906977444061578E-3</v>
      </c>
      <c r="P1088" s="6">
        <f t="shared" si="682"/>
        <v>6000</v>
      </c>
      <c r="Q1088" s="21">
        <v>0</v>
      </c>
      <c r="R1088" s="21">
        <v>0</v>
      </c>
      <c r="S1088" s="21">
        <v>0</v>
      </c>
      <c r="T1088" s="38">
        <v>0</v>
      </c>
    </row>
    <row r="1089" spans="1:20" x14ac:dyDescent="0.25">
      <c r="A1089" s="17" t="s">
        <v>258</v>
      </c>
      <c r="B1089" s="8" t="s">
        <v>53</v>
      </c>
      <c r="C1089" s="8" t="s">
        <v>76</v>
      </c>
      <c r="E1089" s="8" t="str">
        <f t="shared" si="674"/>
        <v>CoFi-dooh.cofi</v>
      </c>
      <c r="F1089" s="21">
        <f t="shared" ref="F1089:G1089" si="711">F1023</f>
        <v>97415.805385531698</v>
      </c>
      <c r="G1089" s="19">
        <f t="shared" si="711"/>
        <v>11.56950821742382</v>
      </c>
      <c r="H1089" s="18">
        <f t="shared" si="679"/>
        <v>1.4512708042355527E-3</v>
      </c>
      <c r="I1089" s="6">
        <f t="shared" si="679"/>
        <v>1</v>
      </c>
      <c r="J1089" s="6">
        <f t="shared" si="680"/>
        <v>258790.2249675515</v>
      </c>
      <c r="K1089" s="18">
        <f t="shared" si="681"/>
        <v>0.15</v>
      </c>
      <c r="L1089" s="35">
        <f>Data!BS33</f>
        <v>7.1259611478098617E-3</v>
      </c>
      <c r="P1089" s="6">
        <f t="shared" si="682"/>
        <v>6000</v>
      </c>
      <c r="Q1089" s="21">
        <v>0</v>
      </c>
      <c r="R1089" s="21">
        <v>0</v>
      </c>
      <c r="S1089" s="21">
        <v>0</v>
      </c>
      <c r="T1089" s="38">
        <v>0</v>
      </c>
    </row>
    <row r="1090" spans="1:20" x14ac:dyDescent="0.25">
      <c r="A1090" s="17" t="s">
        <v>259</v>
      </c>
      <c r="B1090" s="8" t="s">
        <v>53</v>
      </c>
      <c r="C1090" s="8" t="s">
        <v>76</v>
      </c>
      <c r="E1090" s="8" t="str">
        <f t="shared" si="674"/>
        <v>CoFi-dooh.cofi</v>
      </c>
      <c r="F1090" s="21">
        <f t="shared" ref="F1090:G1090" si="712">F1024</f>
        <v>152166.78614067001</v>
      </c>
      <c r="G1090" s="19">
        <f t="shared" si="712"/>
        <v>9.8060204788667331</v>
      </c>
      <c r="H1090" s="18">
        <f t="shared" si="679"/>
        <v>1.4512708042355527E-3</v>
      </c>
      <c r="I1090" s="6">
        <f t="shared" si="679"/>
        <v>1</v>
      </c>
      <c r="J1090" s="6">
        <f t="shared" si="680"/>
        <v>258790.2249675515</v>
      </c>
      <c r="K1090" s="18">
        <f t="shared" si="681"/>
        <v>0.15</v>
      </c>
      <c r="L1090" s="35">
        <f>Data!BS34</f>
        <v>7.1259611478098617E-3</v>
      </c>
      <c r="P1090" s="6">
        <f t="shared" si="682"/>
        <v>6000</v>
      </c>
      <c r="Q1090" s="21">
        <v>0</v>
      </c>
      <c r="R1090" s="21">
        <v>0</v>
      </c>
      <c r="S1090" s="21">
        <v>0</v>
      </c>
      <c r="T1090" s="38">
        <v>0</v>
      </c>
    </row>
    <row r="1091" spans="1:20" x14ac:dyDescent="0.25">
      <c r="A1091" s="17" t="s">
        <v>260</v>
      </c>
      <c r="B1091" s="8" t="s">
        <v>53</v>
      </c>
      <c r="C1091" s="8" t="s">
        <v>76</v>
      </c>
      <c r="E1091" s="8" t="str">
        <f t="shared" si="674"/>
        <v>CoFi-dooh.cofi</v>
      </c>
      <c r="F1091" s="21">
        <f t="shared" ref="F1091:G1091" si="713">F1025</f>
        <v>145113.38760294701</v>
      </c>
      <c r="G1091" s="19">
        <f t="shared" si="713"/>
        <v>10.081319949993899</v>
      </c>
      <c r="H1091" s="18">
        <f t="shared" si="679"/>
        <v>1.4512708042355527E-3</v>
      </c>
      <c r="I1091" s="6">
        <f t="shared" si="679"/>
        <v>1</v>
      </c>
      <c r="J1091" s="6">
        <f t="shared" si="680"/>
        <v>258790.2249675515</v>
      </c>
      <c r="K1091" s="18">
        <f t="shared" si="681"/>
        <v>0.15</v>
      </c>
      <c r="L1091" s="35">
        <f>Data!BS35</f>
        <v>7.1259611478098617E-3</v>
      </c>
      <c r="P1091" s="6">
        <f t="shared" si="682"/>
        <v>6000</v>
      </c>
      <c r="Q1091" s="21">
        <v>0</v>
      </c>
      <c r="R1091" s="21">
        <v>0</v>
      </c>
      <c r="S1091" s="21">
        <v>0</v>
      </c>
      <c r="T1091" s="38">
        <v>0</v>
      </c>
    </row>
    <row r="1092" spans="1:20" x14ac:dyDescent="0.25">
      <c r="A1092" s="17" t="s">
        <v>261</v>
      </c>
      <c r="B1092" s="8" t="s">
        <v>53</v>
      </c>
      <c r="C1092" s="8" t="s">
        <v>76</v>
      </c>
      <c r="E1092" s="8" t="str">
        <f t="shared" si="674"/>
        <v>CoFi-dooh.cofi</v>
      </c>
      <c r="F1092" s="21">
        <f t="shared" ref="F1092:G1092" si="714">F1026</f>
        <v>142547.349343315</v>
      </c>
      <c r="G1092" s="19">
        <f t="shared" si="714"/>
        <v>10.00387305712248</v>
      </c>
      <c r="H1092" s="18">
        <f t="shared" si="679"/>
        <v>1.4512708042355527E-3</v>
      </c>
      <c r="I1092" s="6">
        <f t="shared" si="679"/>
        <v>1</v>
      </c>
      <c r="J1092" s="6">
        <f t="shared" si="680"/>
        <v>258790.2249675515</v>
      </c>
      <c r="K1092" s="18">
        <f t="shared" si="681"/>
        <v>0.15</v>
      </c>
      <c r="L1092" s="35">
        <f>Data!BS36</f>
        <v>7.1259611478098617E-3</v>
      </c>
      <c r="P1092" s="6">
        <f t="shared" si="682"/>
        <v>6000</v>
      </c>
      <c r="Q1092" s="21">
        <v>0</v>
      </c>
      <c r="R1092" s="21">
        <v>0</v>
      </c>
      <c r="S1092" s="21">
        <v>0</v>
      </c>
      <c r="T1092" s="38">
        <v>0</v>
      </c>
    </row>
    <row r="1093" spans="1:20" x14ac:dyDescent="0.25">
      <c r="A1093" s="17" t="s">
        <v>278</v>
      </c>
      <c r="B1093" s="8" t="s">
        <v>53</v>
      </c>
      <c r="C1093" s="8" t="s">
        <v>76</v>
      </c>
      <c r="E1093" s="8" t="str">
        <f t="shared" si="674"/>
        <v>CoFi-dooh.cofi</v>
      </c>
      <c r="F1093" s="21">
        <f t="shared" ref="F1093:G1093" si="715">F1027</f>
        <v>89849.0514662145</v>
      </c>
      <c r="G1093" s="19">
        <f t="shared" si="715"/>
        <v>11.47574594837338</v>
      </c>
      <c r="H1093" s="18">
        <f t="shared" si="679"/>
        <v>1.4512708042355527E-3</v>
      </c>
      <c r="I1093" s="6">
        <f t="shared" si="679"/>
        <v>1</v>
      </c>
      <c r="J1093" s="6">
        <f t="shared" si="680"/>
        <v>258790.2249675515</v>
      </c>
      <c r="K1093" s="18">
        <f t="shared" si="681"/>
        <v>0.15</v>
      </c>
      <c r="L1093" s="35">
        <f>Data!BS37</f>
        <v>7.3583294461080093E-3</v>
      </c>
      <c r="P1093" s="6">
        <f t="shared" si="682"/>
        <v>6000</v>
      </c>
      <c r="Q1093" s="21">
        <v>0</v>
      </c>
      <c r="R1093" s="21">
        <v>0</v>
      </c>
      <c r="S1093" s="21">
        <v>0</v>
      </c>
      <c r="T1093" s="38">
        <v>0</v>
      </c>
    </row>
    <row r="1094" spans="1:20" x14ac:dyDescent="0.25">
      <c r="A1094" s="17" t="s">
        <v>279</v>
      </c>
      <c r="B1094" s="8" t="s">
        <v>53</v>
      </c>
      <c r="C1094" s="8" t="s">
        <v>76</v>
      </c>
      <c r="E1094" s="8" t="str">
        <f t="shared" si="674"/>
        <v>CoFi-dooh.cofi</v>
      </c>
      <c r="F1094" s="21">
        <f t="shared" ref="F1094:G1094" si="716">F1028</f>
        <v>102630.58612210301</v>
      </c>
      <c r="G1094" s="19">
        <f t="shared" si="716"/>
        <v>10.756762154759192</v>
      </c>
      <c r="H1094" s="18">
        <f t="shared" si="679"/>
        <v>1.4512708042355527E-3</v>
      </c>
      <c r="I1094" s="6">
        <f t="shared" si="679"/>
        <v>1</v>
      </c>
      <c r="J1094" s="6">
        <f t="shared" si="680"/>
        <v>258790.2249675515</v>
      </c>
      <c r="K1094" s="18">
        <f t="shared" si="681"/>
        <v>0.15</v>
      </c>
      <c r="L1094" s="35">
        <f>Data!BS38</f>
        <v>7.3583294461080093E-3</v>
      </c>
      <c r="P1094" s="6">
        <f t="shared" si="682"/>
        <v>6000</v>
      </c>
      <c r="Q1094" s="21">
        <v>0</v>
      </c>
      <c r="R1094" s="21">
        <v>0</v>
      </c>
      <c r="S1094" s="21">
        <v>0</v>
      </c>
      <c r="T1094" s="38">
        <v>0</v>
      </c>
    </row>
    <row r="1095" spans="1:20" x14ac:dyDescent="0.25">
      <c r="A1095" s="17" t="s">
        <v>280</v>
      </c>
      <c r="B1095" s="8" t="s">
        <v>53</v>
      </c>
      <c r="C1095" s="8" t="s">
        <v>76</v>
      </c>
      <c r="E1095" s="8" t="str">
        <f t="shared" si="674"/>
        <v>CoFi-dooh.cofi</v>
      </c>
      <c r="F1095" s="21">
        <f t="shared" ref="F1095:G1095" si="717">F1029</f>
        <v>100258.467636616</v>
      </c>
      <c r="G1095" s="19">
        <f t="shared" si="717"/>
        <v>10.65669779621145</v>
      </c>
      <c r="H1095" s="18">
        <f t="shared" si="679"/>
        <v>1.4512708042355527E-3</v>
      </c>
      <c r="I1095" s="6">
        <f t="shared" si="679"/>
        <v>1</v>
      </c>
      <c r="J1095" s="6">
        <f t="shared" si="680"/>
        <v>258790.2249675515</v>
      </c>
      <c r="K1095" s="18">
        <f t="shared" si="681"/>
        <v>0.15</v>
      </c>
      <c r="L1095" s="35">
        <f>Data!BS39</f>
        <v>7.3583294461080093E-3</v>
      </c>
      <c r="P1095" s="6">
        <f t="shared" si="682"/>
        <v>6000</v>
      </c>
      <c r="Q1095" s="21">
        <v>0</v>
      </c>
      <c r="R1095" s="21">
        <v>0</v>
      </c>
      <c r="S1095" s="21">
        <v>0</v>
      </c>
      <c r="T1095" s="38">
        <v>0</v>
      </c>
    </row>
    <row r="1096" spans="1:20" x14ac:dyDescent="0.25">
      <c r="A1096" s="17" t="s">
        <v>281</v>
      </c>
      <c r="B1096" s="8" t="s">
        <v>53</v>
      </c>
      <c r="C1096" s="8" t="s">
        <v>76</v>
      </c>
      <c r="E1096" s="8" t="str">
        <f t="shared" si="674"/>
        <v>CoFi-dooh.cofi</v>
      </c>
      <c r="F1096" s="21">
        <f t="shared" ref="F1096:G1096" si="718">F1030</f>
        <v>136054.96228445024</v>
      </c>
      <c r="G1096" s="19">
        <f t="shared" si="718"/>
        <v>9.6760323677399889</v>
      </c>
      <c r="H1096" s="18">
        <f t="shared" si="679"/>
        <v>1.4512708042355527E-3</v>
      </c>
      <c r="I1096" s="6">
        <f t="shared" si="679"/>
        <v>1</v>
      </c>
      <c r="J1096" s="6">
        <f t="shared" si="680"/>
        <v>258790.2249675515</v>
      </c>
      <c r="K1096" s="18">
        <f t="shared" si="681"/>
        <v>0.15</v>
      </c>
      <c r="L1096" s="35">
        <f>Data!BS40</f>
        <v>7.3583294461080093E-3</v>
      </c>
      <c r="P1096" s="6">
        <f t="shared" si="682"/>
        <v>6000</v>
      </c>
      <c r="Q1096" s="21">
        <v>0</v>
      </c>
      <c r="R1096" s="21">
        <v>0</v>
      </c>
      <c r="S1096" s="21">
        <v>0</v>
      </c>
      <c r="T1096" s="38">
        <v>0</v>
      </c>
    </row>
    <row r="1097" spans="1:20" x14ac:dyDescent="0.25">
      <c r="A1097" s="17" t="s">
        <v>282</v>
      </c>
      <c r="B1097" s="8" t="s">
        <v>53</v>
      </c>
      <c r="C1097" s="8" t="s">
        <v>76</v>
      </c>
      <c r="E1097" s="8" t="str">
        <f t="shared" si="674"/>
        <v>CoFi-dooh.cofi</v>
      </c>
      <c r="F1097" s="21">
        <f t="shared" ref="F1097:G1097" si="719">F1031</f>
        <v>120012.959289386</v>
      </c>
      <c r="G1097" s="19">
        <f t="shared" si="719"/>
        <v>10.333963539505701</v>
      </c>
      <c r="H1097" s="18">
        <f t="shared" si="679"/>
        <v>1.4512708042355527E-3</v>
      </c>
      <c r="I1097" s="6">
        <f t="shared" si="679"/>
        <v>1</v>
      </c>
      <c r="J1097" s="6">
        <f t="shared" si="680"/>
        <v>258790.2249675515</v>
      </c>
      <c r="K1097" s="18">
        <f t="shared" si="681"/>
        <v>0.15</v>
      </c>
      <c r="L1097" s="35">
        <f>Data!BS41</f>
        <v>7.3583294461080093E-3</v>
      </c>
      <c r="P1097" s="6">
        <f t="shared" si="682"/>
        <v>6000</v>
      </c>
      <c r="Q1097" s="21">
        <v>0</v>
      </c>
      <c r="R1097" s="21">
        <v>0</v>
      </c>
      <c r="S1097" s="21">
        <v>0</v>
      </c>
      <c r="T1097" s="38">
        <v>0</v>
      </c>
    </row>
    <row r="1098" spans="1:20" x14ac:dyDescent="0.25">
      <c r="A1098" s="17" t="s">
        <v>283</v>
      </c>
      <c r="B1098" s="8" t="s">
        <v>53</v>
      </c>
      <c r="C1098" s="8" t="s">
        <v>76</v>
      </c>
      <c r="E1098" s="8" t="str">
        <f t="shared" si="674"/>
        <v>CoFi-dooh.cofi</v>
      </c>
      <c r="F1098" s="21">
        <f t="shared" ref="F1098:G1098" si="720">F1032</f>
        <v>116866.54268758249</v>
      </c>
      <c r="G1098" s="19">
        <f t="shared" si="720"/>
        <v>10.405048437786814</v>
      </c>
      <c r="H1098" s="18">
        <f t="shared" si="679"/>
        <v>1.4512708042355527E-3</v>
      </c>
      <c r="I1098" s="6">
        <f t="shared" si="679"/>
        <v>1</v>
      </c>
      <c r="J1098" s="6">
        <f t="shared" si="680"/>
        <v>258790.2249675515</v>
      </c>
      <c r="K1098" s="18">
        <f t="shared" si="681"/>
        <v>0.15</v>
      </c>
      <c r="L1098" s="35">
        <f>Data!BS42</f>
        <v>6.893592849511714E-3</v>
      </c>
      <c r="P1098" s="6">
        <f t="shared" si="682"/>
        <v>6000</v>
      </c>
      <c r="Q1098" s="21">
        <v>0</v>
      </c>
      <c r="R1098" s="21">
        <v>0</v>
      </c>
      <c r="S1098" s="21">
        <v>0</v>
      </c>
      <c r="T1098" s="38">
        <v>0</v>
      </c>
    </row>
    <row r="1099" spans="1:20" x14ac:dyDescent="0.25">
      <c r="A1099" s="17" t="s">
        <v>284</v>
      </c>
      <c r="B1099" s="8" t="s">
        <v>53</v>
      </c>
      <c r="C1099" s="8" t="s">
        <v>76</v>
      </c>
      <c r="E1099" s="8" t="str">
        <f t="shared" si="674"/>
        <v>CoFi-dooh.cofi</v>
      </c>
      <c r="F1099" s="21">
        <f t="shared" ref="F1099:G1099" si="721">F1033</f>
        <v>108937.3696959301</v>
      </c>
      <c r="G1099" s="19">
        <f t="shared" si="721"/>
        <v>10.611727060115518</v>
      </c>
      <c r="H1099" s="18">
        <f t="shared" si="679"/>
        <v>1.4512708042355527E-3</v>
      </c>
      <c r="I1099" s="6">
        <f t="shared" si="679"/>
        <v>1</v>
      </c>
      <c r="J1099" s="6">
        <f t="shared" si="680"/>
        <v>258790.2249675515</v>
      </c>
      <c r="K1099" s="18">
        <f t="shared" si="681"/>
        <v>0.15</v>
      </c>
      <c r="L1099" s="35">
        <f>Data!BS43</f>
        <v>6.893592849511714E-3</v>
      </c>
      <c r="P1099" s="6">
        <f t="shared" si="682"/>
        <v>6000</v>
      </c>
      <c r="Q1099" s="21">
        <v>0</v>
      </c>
      <c r="R1099" s="21">
        <v>0</v>
      </c>
      <c r="S1099" s="21">
        <v>0</v>
      </c>
      <c r="T1099" s="38">
        <v>0</v>
      </c>
    </row>
    <row r="1100" spans="1:20" x14ac:dyDescent="0.25">
      <c r="A1100" s="17" t="s">
        <v>285</v>
      </c>
      <c r="B1100" s="8" t="s">
        <v>53</v>
      </c>
      <c r="C1100" s="8" t="s">
        <v>76</v>
      </c>
      <c r="E1100" s="8" t="str">
        <f t="shared" si="674"/>
        <v>CoFi-dooh.cofi</v>
      </c>
      <c r="F1100" s="21">
        <f t="shared" ref="F1100:G1100" si="722">F1034</f>
        <v>139745.15273096098</v>
      </c>
      <c r="G1100" s="19">
        <f t="shared" si="722"/>
        <v>9.8411995603199642</v>
      </c>
      <c r="H1100" s="18">
        <f t="shared" si="679"/>
        <v>1.4512708042355527E-3</v>
      </c>
      <c r="I1100" s="6">
        <f t="shared" si="679"/>
        <v>1</v>
      </c>
      <c r="J1100" s="6">
        <f t="shared" si="680"/>
        <v>258790.2249675515</v>
      </c>
      <c r="K1100" s="18">
        <f t="shared" si="681"/>
        <v>0.15</v>
      </c>
      <c r="L1100" s="35">
        <f>Data!BS44</f>
        <v>6.893592849511714E-3</v>
      </c>
      <c r="P1100" s="6">
        <f t="shared" si="682"/>
        <v>6000</v>
      </c>
      <c r="Q1100" s="21">
        <v>0</v>
      </c>
      <c r="R1100" s="21">
        <v>0</v>
      </c>
      <c r="S1100" s="21">
        <v>0</v>
      </c>
      <c r="T1100" s="38">
        <v>0</v>
      </c>
    </row>
    <row r="1101" spans="1:20" x14ac:dyDescent="0.25">
      <c r="A1101" s="17" t="s">
        <v>286</v>
      </c>
      <c r="B1101" s="8" t="s">
        <v>53</v>
      </c>
      <c r="C1101" s="8" t="s">
        <v>76</v>
      </c>
      <c r="E1101" s="8" t="str">
        <f t="shared" si="674"/>
        <v>CoFi-dooh.cofi</v>
      </c>
      <c r="F1101" s="21">
        <f t="shared" ref="F1101:G1101" si="723">F1035</f>
        <v>127193.24193917849</v>
      </c>
      <c r="G1101" s="19">
        <f t="shared" si="723"/>
        <v>9.9262954008951514</v>
      </c>
      <c r="H1101" s="18">
        <f t="shared" si="679"/>
        <v>1.4512708042355527E-3</v>
      </c>
      <c r="I1101" s="6">
        <f t="shared" si="679"/>
        <v>1</v>
      </c>
      <c r="J1101" s="6">
        <f t="shared" si="680"/>
        <v>258790.2249675515</v>
      </c>
      <c r="K1101" s="18">
        <f t="shared" si="681"/>
        <v>0.15</v>
      </c>
      <c r="L1101" s="35">
        <f>Data!BS45</f>
        <v>6.893592849511714E-3</v>
      </c>
      <c r="P1101" s="6">
        <f t="shared" si="682"/>
        <v>6000</v>
      </c>
      <c r="Q1101" s="21">
        <v>0</v>
      </c>
      <c r="R1101" s="21">
        <v>0</v>
      </c>
      <c r="S1101" s="21">
        <v>0</v>
      </c>
      <c r="T1101" s="38">
        <v>0</v>
      </c>
    </row>
    <row r="1102" spans="1:20" x14ac:dyDescent="0.25">
      <c r="A1102" s="17" t="s">
        <v>287</v>
      </c>
      <c r="B1102" s="8" t="s">
        <v>53</v>
      </c>
      <c r="C1102" s="8" t="s">
        <v>76</v>
      </c>
      <c r="E1102" s="8" t="str">
        <f t="shared" si="674"/>
        <v>CoFi-dooh.cofi</v>
      </c>
      <c r="F1102" s="21">
        <f t="shared" ref="F1102:G1102" si="724">F1036</f>
        <v>98961.417574702558</v>
      </c>
      <c r="G1102" s="19">
        <f t="shared" si="724"/>
        <v>10.858416640618575</v>
      </c>
      <c r="H1102" s="18">
        <f t="shared" si="679"/>
        <v>1.4512708042355527E-3</v>
      </c>
      <c r="I1102" s="6">
        <f t="shared" si="679"/>
        <v>1</v>
      </c>
      <c r="J1102" s="6">
        <f t="shared" si="680"/>
        <v>258790.2249675515</v>
      </c>
      <c r="K1102" s="18">
        <f t="shared" si="681"/>
        <v>0.15</v>
      </c>
      <c r="L1102" s="35">
        <f>Data!BS46</f>
        <v>8.0554343410024522E-3</v>
      </c>
      <c r="P1102" s="6">
        <f t="shared" si="682"/>
        <v>6000</v>
      </c>
      <c r="Q1102" s="21">
        <v>0</v>
      </c>
      <c r="R1102" s="21">
        <v>0</v>
      </c>
      <c r="S1102" s="21">
        <v>0</v>
      </c>
      <c r="T1102" s="38">
        <v>0</v>
      </c>
    </row>
    <row r="1103" spans="1:20" x14ac:dyDescent="0.25">
      <c r="A1103" s="17" t="s">
        <v>288</v>
      </c>
      <c r="B1103" s="8" t="s">
        <v>53</v>
      </c>
      <c r="C1103" s="8" t="s">
        <v>76</v>
      </c>
      <c r="E1103" s="8" t="str">
        <f t="shared" si="674"/>
        <v>CoFi-dooh.cofi</v>
      </c>
      <c r="F1103" s="21">
        <f t="shared" ref="F1103:G1103" si="725">F1037</f>
        <v>140247.726458766</v>
      </c>
      <c r="G1103" s="19">
        <f t="shared" si="725"/>
        <v>9.6134169138285639</v>
      </c>
      <c r="H1103" s="18">
        <f t="shared" si="679"/>
        <v>1.4512708042355527E-3</v>
      </c>
      <c r="I1103" s="6">
        <f t="shared" si="679"/>
        <v>1</v>
      </c>
      <c r="J1103" s="6">
        <f t="shared" si="680"/>
        <v>258790.2249675515</v>
      </c>
      <c r="K1103" s="18">
        <f t="shared" si="681"/>
        <v>0.15</v>
      </c>
      <c r="L1103" s="35">
        <f>Data!BS47</f>
        <v>8.0554343410024522E-3</v>
      </c>
      <c r="P1103" s="6">
        <f t="shared" si="682"/>
        <v>6000</v>
      </c>
      <c r="Q1103" s="21">
        <v>0</v>
      </c>
      <c r="R1103" s="21">
        <v>0</v>
      </c>
      <c r="S1103" s="21">
        <v>0</v>
      </c>
      <c r="T1103" s="38">
        <v>0</v>
      </c>
    </row>
    <row r="1104" spans="1:20" x14ac:dyDescent="0.25">
      <c r="A1104" s="17" t="s">
        <v>289</v>
      </c>
      <c r="B1104" s="8" t="s">
        <v>53</v>
      </c>
      <c r="C1104" s="8" t="s">
        <v>76</v>
      </c>
      <c r="E1104" s="8" t="str">
        <f t="shared" si="674"/>
        <v>CoFi-dooh.cofi</v>
      </c>
      <c r="F1104" s="21">
        <f t="shared" ref="F1104:G1104" si="726">F1038</f>
        <v>128882.724156953</v>
      </c>
      <c r="G1104" s="19">
        <f t="shared" si="726"/>
        <v>10.018080499707807</v>
      </c>
      <c r="H1104" s="18">
        <f t="shared" si="679"/>
        <v>1.4512708042355527E-3</v>
      </c>
      <c r="I1104" s="6">
        <f t="shared" si="679"/>
        <v>1</v>
      </c>
      <c r="J1104" s="6">
        <f t="shared" si="680"/>
        <v>258790.2249675515</v>
      </c>
      <c r="K1104" s="18">
        <f t="shared" si="681"/>
        <v>0.15</v>
      </c>
      <c r="L1104" s="35">
        <f>Data!BS48</f>
        <v>8.0554343410024522E-3</v>
      </c>
      <c r="P1104" s="6">
        <f t="shared" si="682"/>
        <v>6000</v>
      </c>
      <c r="Q1104" s="21">
        <v>0</v>
      </c>
      <c r="R1104" s="21">
        <v>0</v>
      </c>
      <c r="S1104" s="21">
        <v>0</v>
      </c>
      <c r="T1104" s="38">
        <v>0</v>
      </c>
    </row>
    <row r="1105" spans="1:20" x14ac:dyDescent="0.25">
      <c r="A1105" s="17" t="s">
        <v>290</v>
      </c>
      <c r="B1105" s="8" t="s">
        <v>53</v>
      </c>
      <c r="C1105" s="8" t="s">
        <v>76</v>
      </c>
      <c r="E1105" s="8" t="str">
        <f t="shared" si="674"/>
        <v>CoFi-dooh.cofi</v>
      </c>
      <c r="F1105" s="21">
        <f t="shared" ref="F1105:G1105" si="727">F1039</f>
        <v>135407.79754491249</v>
      </c>
      <c r="G1105" s="19">
        <f t="shared" si="727"/>
        <v>10.06173925353273</v>
      </c>
      <c r="H1105" s="18">
        <f t="shared" si="679"/>
        <v>1.4512708042355527E-3</v>
      </c>
      <c r="I1105" s="6">
        <f t="shared" si="679"/>
        <v>1</v>
      </c>
      <c r="J1105" s="6">
        <f t="shared" si="680"/>
        <v>258790.2249675515</v>
      </c>
      <c r="K1105" s="18">
        <f t="shared" si="681"/>
        <v>0.15</v>
      </c>
      <c r="L1105" s="35">
        <f>Data!BS49</f>
        <v>8.0554343410024522E-3</v>
      </c>
      <c r="P1105" s="6">
        <f t="shared" si="682"/>
        <v>6000</v>
      </c>
      <c r="Q1105" s="21">
        <v>0</v>
      </c>
      <c r="R1105" s="21">
        <v>0</v>
      </c>
      <c r="S1105" s="21">
        <v>0</v>
      </c>
      <c r="T1105" s="38">
        <v>0</v>
      </c>
    </row>
    <row r="1106" spans="1:20" x14ac:dyDescent="0.25">
      <c r="A1106" s="17" t="s">
        <v>291</v>
      </c>
      <c r="B1106" s="8" t="s">
        <v>53</v>
      </c>
      <c r="C1106" s="8" t="s">
        <v>76</v>
      </c>
      <c r="E1106" s="8" t="str">
        <f t="shared" si="674"/>
        <v>CoFi-dooh.cofi</v>
      </c>
      <c r="F1106" s="21">
        <f t="shared" ref="F1106:G1106" si="728">F1040</f>
        <v>131715.40721681551</v>
      </c>
      <c r="G1106" s="19">
        <f t="shared" si="728"/>
        <v>9.9201899973408398</v>
      </c>
      <c r="H1106" s="18">
        <f t="shared" si="679"/>
        <v>1.4512708042355527E-3</v>
      </c>
      <c r="I1106" s="6">
        <f t="shared" si="679"/>
        <v>1</v>
      </c>
      <c r="J1106" s="6">
        <f t="shared" si="680"/>
        <v>258790.2249675515</v>
      </c>
      <c r="K1106" s="18">
        <f t="shared" si="681"/>
        <v>0.15</v>
      </c>
      <c r="L1106" s="35">
        <f>Data!BS50</f>
        <v>8.0554343410024522E-3</v>
      </c>
      <c r="P1106" s="6">
        <f t="shared" si="682"/>
        <v>6000</v>
      </c>
      <c r="Q1106" s="21">
        <v>0</v>
      </c>
      <c r="R1106" s="21">
        <v>0</v>
      </c>
      <c r="S1106" s="21">
        <v>0</v>
      </c>
      <c r="T1106" s="38">
        <v>0</v>
      </c>
    </row>
    <row r="1107" spans="1:20" x14ac:dyDescent="0.25">
      <c r="A1107" s="17" t="s">
        <v>292</v>
      </c>
      <c r="B1107" s="8" t="s">
        <v>53</v>
      </c>
      <c r="C1107" s="8" t="s">
        <v>76</v>
      </c>
      <c r="E1107" s="8" t="str">
        <f t="shared" si="674"/>
        <v>CoFi-dooh.cofi</v>
      </c>
      <c r="F1107" s="21">
        <f t="shared" ref="F1107:G1107" si="729">F1041</f>
        <v>134805.17056130699</v>
      </c>
      <c r="G1107" s="19">
        <f t="shared" si="729"/>
        <v>9.8797139695342295</v>
      </c>
      <c r="H1107" s="18">
        <f t="shared" si="679"/>
        <v>1.4512708042355527E-3</v>
      </c>
      <c r="I1107" s="6">
        <f t="shared" si="679"/>
        <v>1</v>
      </c>
      <c r="J1107" s="6">
        <f t="shared" si="680"/>
        <v>258790.2249675515</v>
      </c>
      <c r="K1107" s="18">
        <f t="shared" si="681"/>
        <v>0.15</v>
      </c>
      <c r="L1107" s="35">
        <f>Data!BS51</f>
        <v>8.4427148381660318E-3</v>
      </c>
      <c r="P1107" s="6">
        <f t="shared" si="682"/>
        <v>6000</v>
      </c>
      <c r="Q1107" s="21">
        <v>0</v>
      </c>
      <c r="R1107" s="21">
        <v>0</v>
      </c>
      <c r="S1107" s="21">
        <v>0</v>
      </c>
      <c r="T1107" s="38">
        <v>0</v>
      </c>
    </row>
    <row r="1108" spans="1:20" x14ac:dyDescent="0.25">
      <c r="A1108" s="17" t="s">
        <v>293</v>
      </c>
      <c r="B1108" s="8" t="s">
        <v>53</v>
      </c>
      <c r="C1108" s="8" t="s">
        <v>76</v>
      </c>
      <c r="E1108" s="8" t="str">
        <f t="shared" si="674"/>
        <v>CoFi-dooh.cofi</v>
      </c>
      <c r="F1108" s="21">
        <f t="shared" ref="F1108:G1108" si="730">F1042</f>
        <v>138063.61861453537</v>
      </c>
      <c r="G1108" s="19">
        <f t="shared" si="730"/>
        <v>9.8167859944510791</v>
      </c>
      <c r="H1108" s="18">
        <f t="shared" si="679"/>
        <v>1.4512708042355527E-3</v>
      </c>
      <c r="I1108" s="6">
        <f t="shared" si="679"/>
        <v>1</v>
      </c>
      <c r="J1108" s="6">
        <f t="shared" si="680"/>
        <v>258790.2249675515</v>
      </c>
      <c r="K1108" s="18">
        <f t="shared" si="681"/>
        <v>0.15</v>
      </c>
      <c r="L1108" s="35">
        <f>Data!BS52</f>
        <v>8.4427148381660318E-3</v>
      </c>
      <c r="P1108" s="6">
        <f t="shared" si="682"/>
        <v>6000</v>
      </c>
      <c r="Q1108" s="21">
        <v>0</v>
      </c>
      <c r="R1108" s="21">
        <v>0</v>
      </c>
      <c r="S1108" s="21">
        <v>0</v>
      </c>
      <c r="T1108" s="38">
        <v>0</v>
      </c>
    </row>
    <row r="1109" spans="1:20" x14ac:dyDescent="0.25">
      <c r="A1109" s="17" t="s">
        <v>294</v>
      </c>
      <c r="B1109" s="8" t="s">
        <v>53</v>
      </c>
      <c r="C1109" s="8" t="s">
        <v>76</v>
      </c>
      <c r="E1109" s="8" t="str">
        <f t="shared" si="674"/>
        <v>CoFi-dooh.cofi</v>
      </c>
      <c r="F1109" s="21">
        <f t="shared" ref="F1109:G1109" si="731">F1043</f>
        <v>140066.027754765</v>
      </c>
      <c r="G1109" s="19">
        <f t="shared" si="731"/>
        <v>9.7938144488489662</v>
      </c>
      <c r="H1109" s="18">
        <f t="shared" si="679"/>
        <v>1.4512708042355527E-3</v>
      </c>
      <c r="I1109" s="6">
        <f t="shared" si="679"/>
        <v>1</v>
      </c>
      <c r="J1109" s="6">
        <f t="shared" si="680"/>
        <v>258790.2249675515</v>
      </c>
      <c r="K1109" s="18">
        <f t="shared" si="681"/>
        <v>0.15</v>
      </c>
      <c r="L1109" s="35">
        <f>Data!BS53</f>
        <v>8.4427148381660318E-3</v>
      </c>
      <c r="P1109" s="6">
        <f t="shared" si="682"/>
        <v>6000</v>
      </c>
      <c r="Q1109" s="21">
        <v>0</v>
      </c>
      <c r="R1109" s="21">
        <v>0</v>
      </c>
      <c r="S1109" s="21">
        <v>0</v>
      </c>
      <c r="T1109" s="38">
        <v>0</v>
      </c>
    </row>
    <row r="1110" spans="1:20" x14ac:dyDescent="0.25">
      <c r="A1110" s="17" t="s">
        <v>295</v>
      </c>
      <c r="B1110" s="8" t="s">
        <v>53</v>
      </c>
      <c r="C1110" s="8" t="s">
        <v>76</v>
      </c>
      <c r="E1110" s="8" t="str">
        <f t="shared" si="674"/>
        <v>CoFi-dooh.cofi</v>
      </c>
      <c r="F1110" s="21">
        <f t="shared" ref="F1110:G1110" si="732">F1044</f>
        <v>101164.9671476817</v>
      </c>
      <c r="G1110" s="19">
        <f t="shared" si="732"/>
        <v>10.968122894697334</v>
      </c>
      <c r="H1110" s="18">
        <f t="shared" si="679"/>
        <v>1.4512708042355527E-3</v>
      </c>
      <c r="I1110" s="6">
        <f t="shared" si="679"/>
        <v>1</v>
      </c>
      <c r="J1110" s="6">
        <f t="shared" si="680"/>
        <v>258790.2249675515</v>
      </c>
      <c r="K1110" s="18">
        <f t="shared" si="681"/>
        <v>0.15</v>
      </c>
      <c r="L1110" s="35">
        <f>Data!BS54</f>
        <v>7.745609943271589E-3</v>
      </c>
      <c r="P1110" s="6">
        <f t="shared" si="682"/>
        <v>6000</v>
      </c>
      <c r="Q1110" s="21">
        <v>0</v>
      </c>
      <c r="R1110" s="21">
        <v>0</v>
      </c>
      <c r="S1110" s="21">
        <v>0</v>
      </c>
      <c r="T1110" s="38">
        <v>0</v>
      </c>
    </row>
    <row r="1111" spans="1:20" x14ac:dyDescent="0.25">
      <c r="A1111" s="17" t="s">
        <v>296</v>
      </c>
      <c r="B1111" s="8" t="s">
        <v>53</v>
      </c>
      <c r="C1111" s="8" t="s">
        <v>76</v>
      </c>
      <c r="E1111" s="8" t="str">
        <f t="shared" si="674"/>
        <v>CoFi-dooh.cofi</v>
      </c>
      <c r="F1111" s="21">
        <f t="shared" ref="F1111:G1111" si="733">F1045</f>
        <v>147273.34304075674</v>
      </c>
      <c r="G1111" s="19">
        <f t="shared" si="733"/>
        <v>9.5908908109141535</v>
      </c>
      <c r="H1111" s="18">
        <f t="shared" si="679"/>
        <v>1.4512708042355527E-3</v>
      </c>
      <c r="I1111" s="6">
        <f t="shared" si="679"/>
        <v>1</v>
      </c>
      <c r="J1111" s="6">
        <f t="shared" si="680"/>
        <v>258790.2249675515</v>
      </c>
      <c r="K1111" s="18">
        <f t="shared" si="681"/>
        <v>0.15</v>
      </c>
      <c r="L1111" s="35">
        <f>Data!BS55</f>
        <v>9.9918368268203488E-3</v>
      </c>
      <c r="P1111" s="6">
        <f t="shared" si="682"/>
        <v>6000</v>
      </c>
      <c r="Q1111" s="21">
        <v>0</v>
      </c>
      <c r="R1111" s="21">
        <v>0</v>
      </c>
      <c r="S1111" s="21">
        <v>0</v>
      </c>
      <c r="T1111" s="38">
        <v>0</v>
      </c>
    </row>
    <row r="1112" spans="1:20" x14ac:dyDescent="0.25">
      <c r="A1112" s="17" t="s">
        <v>297</v>
      </c>
      <c r="B1112" s="8" t="s">
        <v>53</v>
      </c>
      <c r="C1112" s="8" t="s">
        <v>76</v>
      </c>
      <c r="E1112" s="8" t="str">
        <f t="shared" si="674"/>
        <v>CoFi-dooh.cofi</v>
      </c>
      <c r="F1112" s="21">
        <f t="shared" ref="F1112:G1112" si="734">F1046</f>
        <v>140029.762850681</v>
      </c>
      <c r="G1112" s="19">
        <f t="shared" si="734"/>
        <v>9.8635703103955539</v>
      </c>
      <c r="H1112" s="18">
        <f t="shared" si="679"/>
        <v>1.4512708042355527E-3</v>
      </c>
      <c r="I1112" s="6">
        <f t="shared" si="679"/>
        <v>1</v>
      </c>
      <c r="J1112" s="6">
        <f t="shared" si="680"/>
        <v>258790.2249675515</v>
      </c>
      <c r="K1112" s="18">
        <f t="shared" si="681"/>
        <v>0.15</v>
      </c>
      <c r="L1112" s="35">
        <f>Data!BS56</f>
        <v>9.9918368268203488E-3</v>
      </c>
      <c r="P1112" s="6">
        <f t="shared" si="682"/>
        <v>6000</v>
      </c>
      <c r="Q1112" s="21">
        <v>0</v>
      </c>
      <c r="R1112" s="21">
        <v>0</v>
      </c>
      <c r="S1112" s="21">
        <v>0</v>
      </c>
      <c r="T1112" s="38">
        <v>0</v>
      </c>
    </row>
    <row r="1113" spans="1:20" x14ac:dyDescent="0.25">
      <c r="A1113" s="17" t="s">
        <v>298</v>
      </c>
      <c r="B1113" s="8" t="s">
        <v>53</v>
      </c>
      <c r="C1113" s="8" t="s">
        <v>76</v>
      </c>
      <c r="E1113" s="8" t="str">
        <f t="shared" si="674"/>
        <v>CoFi-dooh.cofi</v>
      </c>
      <c r="F1113" s="21">
        <f t="shared" ref="F1113:G1113" si="735">F1047</f>
        <v>104340.25747720734</v>
      </c>
      <c r="G1113" s="19">
        <f t="shared" si="735"/>
        <v>10.973424562583329</v>
      </c>
      <c r="H1113" s="18">
        <f t="shared" si="679"/>
        <v>1.4512708042355527E-3</v>
      </c>
      <c r="I1113" s="6">
        <f t="shared" si="679"/>
        <v>1</v>
      </c>
      <c r="J1113" s="6">
        <f t="shared" si="680"/>
        <v>258790.2249675515</v>
      </c>
      <c r="K1113" s="18">
        <f t="shared" si="681"/>
        <v>0.15</v>
      </c>
      <c r="L1113" s="35">
        <f>Data!BS57</f>
        <v>9.9918368268203488E-3</v>
      </c>
      <c r="P1113" s="6">
        <f t="shared" si="682"/>
        <v>6000</v>
      </c>
      <c r="Q1113" s="21">
        <v>0</v>
      </c>
      <c r="R1113" s="21">
        <v>0</v>
      </c>
      <c r="S1113" s="21">
        <v>0</v>
      </c>
      <c r="T1113" s="38">
        <v>0</v>
      </c>
    </row>
    <row r="1114" spans="1:20" x14ac:dyDescent="0.25">
      <c r="A1114" s="17" t="s">
        <v>299</v>
      </c>
      <c r="B1114" s="8" t="s">
        <v>53</v>
      </c>
      <c r="C1114" s="8" t="s">
        <v>76</v>
      </c>
      <c r="E1114" s="8" t="str">
        <f t="shared" si="674"/>
        <v>CoFi-dooh.cofi</v>
      </c>
      <c r="F1114" s="21">
        <f t="shared" ref="F1114:G1114" si="736">F1048</f>
        <v>104172.52557476799</v>
      </c>
      <c r="G1114" s="19">
        <f t="shared" si="736"/>
        <v>11.193720016366246</v>
      </c>
      <c r="H1114" s="18">
        <f t="shared" si="679"/>
        <v>1.4512708042355527E-3</v>
      </c>
      <c r="I1114" s="6">
        <f t="shared" si="679"/>
        <v>1</v>
      </c>
      <c r="J1114" s="6">
        <f t="shared" si="680"/>
        <v>258790.2249675515</v>
      </c>
      <c r="K1114" s="18">
        <f t="shared" si="681"/>
        <v>0.15</v>
      </c>
      <c r="L1114" s="35">
        <f>Data!BS58</f>
        <v>9.9918368268203488E-3</v>
      </c>
      <c r="P1114" s="6">
        <f t="shared" si="682"/>
        <v>6000</v>
      </c>
      <c r="Q1114" s="21">
        <v>0</v>
      </c>
      <c r="R1114" s="21">
        <v>0</v>
      </c>
      <c r="S1114" s="21">
        <v>0</v>
      </c>
      <c r="T1114" s="38">
        <v>0</v>
      </c>
    </row>
    <row r="1115" spans="1:20" x14ac:dyDescent="0.25">
      <c r="A1115" s="17" t="s">
        <v>300</v>
      </c>
      <c r="B1115" s="8" t="s">
        <v>53</v>
      </c>
      <c r="C1115" s="8" t="s">
        <v>76</v>
      </c>
      <c r="E1115" s="8" t="str">
        <f t="shared" si="674"/>
        <v>CoFi-dooh.cofi</v>
      </c>
      <c r="F1115" s="21">
        <f t="shared" ref="F1115:G1115" si="737">F1049</f>
        <v>167069.04494132148</v>
      </c>
      <c r="G1115" s="19">
        <f t="shared" si="737"/>
        <v>9.4347717151777815</v>
      </c>
      <c r="H1115" s="18">
        <f t="shared" si="679"/>
        <v>1.4512708042355527E-3</v>
      </c>
      <c r="I1115" s="6">
        <f t="shared" si="679"/>
        <v>1</v>
      </c>
      <c r="J1115" s="6">
        <f t="shared" si="680"/>
        <v>258790.2249675515</v>
      </c>
      <c r="K1115" s="18">
        <f t="shared" si="681"/>
        <v>0.15</v>
      </c>
      <c r="L1115" s="35">
        <f>Data!BS59</f>
        <v>8.597627037031463E-3</v>
      </c>
      <c r="P1115" s="6">
        <f t="shared" si="682"/>
        <v>6000</v>
      </c>
      <c r="Q1115" s="21">
        <v>0</v>
      </c>
      <c r="R1115" s="21">
        <v>0</v>
      </c>
      <c r="S1115" s="21">
        <v>0</v>
      </c>
      <c r="T1115" s="38">
        <v>0</v>
      </c>
    </row>
    <row r="1116" spans="1:20" x14ac:dyDescent="0.25">
      <c r="A1116" s="17" t="s">
        <v>301</v>
      </c>
      <c r="B1116" s="8" t="s">
        <v>53</v>
      </c>
      <c r="C1116" s="8" t="s">
        <v>76</v>
      </c>
      <c r="E1116" s="8" t="str">
        <f t="shared" si="674"/>
        <v>CoFi-dooh.cofi</v>
      </c>
      <c r="F1116" s="21">
        <f t="shared" ref="F1116:G1116" si="738">F1050</f>
        <v>134663.4657046372</v>
      </c>
      <c r="G1116" s="19">
        <f t="shared" si="738"/>
        <v>10.317735507089584</v>
      </c>
      <c r="H1116" s="18">
        <f t="shared" si="679"/>
        <v>1.4512708042355527E-3</v>
      </c>
      <c r="I1116" s="6">
        <f t="shared" si="679"/>
        <v>1</v>
      </c>
      <c r="J1116" s="6">
        <f t="shared" si="680"/>
        <v>258790.2249675515</v>
      </c>
      <c r="K1116" s="18">
        <f t="shared" si="681"/>
        <v>0.15</v>
      </c>
      <c r="L1116" s="35">
        <f>Data!BS60</f>
        <v>8.597627037031463E-3</v>
      </c>
      <c r="P1116" s="6">
        <f t="shared" si="682"/>
        <v>6000</v>
      </c>
      <c r="Q1116" s="21">
        <v>0</v>
      </c>
      <c r="R1116" s="21">
        <v>0</v>
      </c>
      <c r="S1116" s="21">
        <v>0</v>
      </c>
      <c r="T1116" s="38">
        <v>0</v>
      </c>
    </row>
    <row r="1117" spans="1:20" x14ac:dyDescent="0.25">
      <c r="A1117" s="17" t="s">
        <v>272</v>
      </c>
      <c r="B1117" s="8" t="s">
        <v>53</v>
      </c>
      <c r="C1117" s="8" t="s">
        <v>76</v>
      </c>
      <c r="E1117" s="8" t="str">
        <f t="shared" si="674"/>
        <v>CoFi-dooh.cofi</v>
      </c>
      <c r="F1117" s="21">
        <f t="shared" ref="F1117:G1117" si="739">F1051</f>
        <v>122703.84078918799</v>
      </c>
      <c r="G1117" s="19">
        <f t="shared" si="739"/>
        <v>10.456302746523619</v>
      </c>
      <c r="H1117" s="18">
        <f t="shared" si="679"/>
        <v>1.4512708042355527E-3</v>
      </c>
      <c r="I1117" s="6">
        <f t="shared" si="679"/>
        <v>1</v>
      </c>
      <c r="J1117" s="6">
        <f t="shared" si="680"/>
        <v>258790.2249675515</v>
      </c>
      <c r="K1117" s="18">
        <f t="shared" si="681"/>
        <v>0.15</v>
      </c>
      <c r="L1117" s="35">
        <f>Data!BS61</f>
        <v>8.597627037031463E-3</v>
      </c>
      <c r="P1117" s="6">
        <f t="shared" si="682"/>
        <v>6000</v>
      </c>
      <c r="Q1117" s="21">
        <v>0</v>
      </c>
      <c r="R1117" s="21">
        <v>0</v>
      </c>
      <c r="S1117" s="21">
        <v>0</v>
      </c>
      <c r="T1117" s="38">
        <v>0</v>
      </c>
    </row>
    <row r="1118" spans="1:20" x14ac:dyDescent="0.25">
      <c r="A1118" s="17" t="s">
        <v>273</v>
      </c>
      <c r="B1118" s="8" t="s">
        <v>53</v>
      </c>
      <c r="C1118" s="8" t="s">
        <v>76</v>
      </c>
      <c r="E1118" s="8" t="str">
        <f t="shared" si="674"/>
        <v>CoFi-dooh.cofi</v>
      </c>
      <c r="F1118" s="21">
        <f t="shared" ref="F1118:G1118" si="740">F1052</f>
        <v>103976.50221745251</v>
      </c>
      <c r="G1118" s="19">
        <f t="shared" si="740"/>
        <v>11.053036600654009</v>
      </c>
      <c r="H1118" s="18">
        <f t="shared" si="679"/>
        <v>1.4512708042355527E-3</v>
      </c>
      <c r="I1118" s="6">
        <f t="shared" si="679"/>
        <v>1</v>
      </c>
      <c r="J1118" s="6">
        <f t="shared" si="680"/>
        <v>258790.2249675515</v>
      </c>
      <c r="K1118" s="18">
        <f t="shared" si="681"/>
        <v>0.15</v>
      </c>
      <c r="L1118" s="35">
        <f>Data!BS62</f>
        <v>8.597627037031463E-3</v>
      </c>
      <c r="P1118" s="6">
        <f t="shared" si="682"/>
        <v>6000</v>
      </c>
      <c r="Q1118" s="21">
        <v>0</v>
      </c>
      <c r="R1118" s="21">
        <v>0</v>
      </c>
      <c r="S1118" s="21">
        <v>0</v>
      </c>
      <c r="T1118" s="38">
        <v>0</v>
      </c>
    </row>
    <row r="1119" spans="1:20" x14ac:dyDescent="0.25">
      <c r="A1119" s="17" t="s">
        <v>274</v>
      </c>
      <c r="B1119" s="8" t="s">
        <v>53</v>
      </c>
      <c r="C1119" s="8" t="s">
        <v>76</v>
      </c>
      <c r="E1119" s="8" t="str">
        <f t="shared" si="674"/>
        <v>CoFi-dooh.cofi</v>
      </c>
      <c r="F1119" s="21">
        <f t="shared" ref="F1119:G1119" si="741">F1053</f>
        <v>111788.15367445731</v>
      </c>
      <c r="G1119" s="19">
        <f t="shared" si="741"/>
        <v>10.78329449978415</v>
      </c>
      <c r="H1119" s="18">
        <f t="shared" si="679"/>
        <v>1.4512708042355527E-3</v>
      </c>
      <c r="I1119" s="6">
        <f t="shared" si="679"/>
        <v>1</v>
      </c>
      <c r="J1119" s="6">
        <f t="shared" si="680"/>
        <v>258790.2249675515</v>
      </c>
      <c r="K1119" s="18">
        <f t="shared" si="681"/>
        <v>0.15</v>
      </c>
      <c r="L1119" s="35">
        <f>Data!BS63</f>
        <v>8.597627037031463E-3</v>
      </c>
      <c r="P1119" s="6">
        <f t="shared" si="682"/>
        <v>6000</v>
      </c>
      <c r="Q1119" s="21">
        <v>0</v>
      </c>
      <c r="R1119" s="21">
        <v>0</v>
      </c>
      <c r="S1119" s="21">
        <v>0</v>
      </c>
      <c r="T1119" s="38">
        <v>0</v>
      </c>
    </row>
    <row r="1120" spans="1:20" x14ac:dyDescent="0.25">
      <c r="A1120" s="17" t="s">
        <v>275</v>
      </c>
      <c r="B1120" s="8" t="s">
        <v>53</v>
      </c>
      <c r="C1120" s="8" t="s">
        <v>76</v>
      </c>
      <c r="E1120" s="8" t="str">
        <f t="shared" si="674"/>
        <v>CoFi-dooh.cofi</v>
      </c>
      <c r="F1120" s="21">
        <f t="shared" ref="F1120:G1120" si="742">F1054</f>
        <v>169487.33196936251</v>
      </c>
      <c r="G1120" s="19">
        <f t="shared" si="742"/>
        <v>9.4563668699484822</v>
      </c>
      <c r="H1120" s="18">
        <f t="shared" si="679"/>
        <v>1.4512708042355527E-3</v>
      </c>
      <c r="I1120" s="6">
        <f t="shared" si="679"/>
        <v>1</v>
      </c>
      <c r="J1120" s="6">
        <f t="shared" si="680"/>
        <v>258790.2249675515</v>
      </c>
      <c r="K1120" s="18">
        <f t="shared" si="681"/>
        <v>0.15</v>
      </c>
      <c r="L1120" s="35">
        <f>Data!BS64</f>
        <v>7.5132416449734422E-3</v>
      </c>
      <c r="P1120" s="6">
        <f t="shared" si="682"/>
        <v>6000</v>
      </c>
      <c r="Q1120" s="21">
        <v>0</v>
      </c>
      <c r="R1120" s="21">
        <v>0</v>
      </c>
      <c r="S1120" s="21">
        <v>0</v>
      </c>
      <c r="T1120" s="38">
        <v>0</v>
      </c>
    </row>
    <row r="1121" spans="1:20" x14ac:dyDescent="0.25">
      <c r="A1121" s="17" t="s">
        <v>276</v>
      </c>
      <c r="B1121" s="8" t="s">
        <v>53</v>
      </c>
      <c r="C1121" s="8" t="s">
        <v>76</v>
      </c>
      <c r="E1121" s="8" t="str">
        <f t="shared" si="674"/>
        <v>CoFi-dooh.cofi</v>
      </c>
      <c r="F1121" s="21">
        <f t="shared" ref="F1121:G1121" si="743">F1055</f>
        <v>103984.99760192574</v>
      </c>
      <c r="G1121" s="19">
        <f t="shared" si="743"/>
        <v>11.068808534627422</v>
      </c>
      <c r="H1121" s="18">
        <f t="shared" si="679"/>
        <v>1.4512708042355527E-3</v>
      </c>
      <c r="I1121" s="6">
        <f t="shared" si="679"/>
        <v>1</v>
      </c>
      <c r="J1121" s="6">
        <f t="shared" si="680"/>
        <v>258790.2249675515</v>
      </c>
      <c r="K1121" s="18">
        <f t="shared" si="681"/>
        <v>0.15</v>
      </c>
      <c r="L1121" s="35">
        <f>Data!BS65</f>
        <v>7.5132416449734422E-3</v>
      </c>
      <c r="P1121" s="6">
        <f t="shared" si="682"/>
        <v>6000</v>
      </c>
      <c r="Q1121" s="21">
        <v>0</v>
      </c>
      <c r="R1121" s="21">
        <v>0</v>
      </c>
      <c r="S1121" s="21">
        <v>0</v>
      </c>
      <c r="T1121" s="38">
        <v>0</v>
      </c>
    </row>
    <row r="1122" spans="1:20" x14ac:dyDescent="0.25">
      <c r="A1122" s="17" t="s">
        <v>277</v>
      </c>
      <c r="B1122" s="8" t="s">
        <v>53</v>
      </c>
      <c r="C1122" s="8" t="s">
        <v>76</v>
      </c>
      <c r="E1122" s="8" t="str">
        <f t="shared" si="674"/>
        <v>CoFi-dooh.cofi</v>
      </c>
      <c r="F1122" s="21">
        <f t="shared" ref="F1122:G1122" si="744">F1056</f>
        <v>102565.4676184479</v>
      </c>
      <c r="G1122" s="19">
        <f t="shared" si="744"/>
        <v>10.14145011871261</v>
      </c>
      <c r="H1122" s="18">
        <f t="shared" si="679"/>
        <v>1.4512708042355527E-3</v>
      </c>
      <c r="I1122" s="6">
        <f t="shared" si="679"/>
        <v>1</v>
      </c>
      <c r="J1122" s="6">
        <f t="shared" si="680"/>
        <v>258790.2249675515</v>
      </c>
      <c r="K1122" s="18">
        <f t="shared" si="681"/>
        <v>0.15</v>
      </c>
      <c r="L1122" s="35">
        <f>Data!BS66</f>
        <v>7.5132416449734422E-3</v>
      </c>
      <c r="P1122" s="6">
        <f t="shared" si="682"/>
        <v>6000</v>
      </c>
      <c r="Q1122" s="21">
        <v>0</v>
      </c>
      <c r="R1122" s="21">
        <v>0</v>
      </c>
      <c r="S1122" s="21">
        <v>0</v>
      </c>
      <c r="T1122" s="38">
        <v>0</v>
      </c>
    </row>
    <row r="1123" spans="1:20" x14ac:dyDescent="0.25">
      <c r="A1123" s="17"/>
      <c r="F1123" s="21"/>
      <c r="H1123" s="18"/>
      <c r="I1123" s="18"/>
    </row>
    <row r="1124" spans="1:20" x14ac:dyDescent="0.25">
      <c r="A1124" s="16" t="s">
        <v>328</v>
      </c>
      <c r="B1124" s="8" t="s">
        <v>53</v>
      </c>
      <c r="C1124" s="8" t="s">
        <v>329</v>
      </c>
      <c r="E1124" s="8" t="str">
        <f>IF(RIGHT(A1124,3)="old","Initial",B1124&amp;"-"&amp;C1124)</f>
        <v>Initial</v>
      </c>
      <c r="F1124" s="21">
        <f>F1058</f>
        <v>101164.9671476817</v>
      </c>
      <c r="G1124" s="19">
        <f>G1058</f>
        <v>10.968122894697334</v>
      </c>
      <c r="H1124" s="25">
        <v>0</v>
      </c>
      <c r="I1124" s="42">
        <v>2.04</v>
      </c>
      <c r="J1124" s="27">
        <v>1</v>
      </c>
      <c r="K1124" s="25">
        <v>0</v>
      </c>
      <c r="L1124" s="35">
        <v>1</v>
      </c>
      <c r="Q1124" s="21">
        <v>0</v>
      </c>
      <c r="R1124" s="21">
        <v>0</v>
      </c>
      <c r="S1124" s="21">
        <v>0</v>
      </c>
      <c r="T1124" s="38">
        <v>0</v>
      </c>
    </row>
    <row r="1125" spans="1:20" x14ac:dyDescent="0.25">
      <c r="A1125" s="16" t="s">
        <v>316</v>
      </c>
      <c r="B1125" s="8" t="s">
        <v>53</v>
      </c>
      <c r="C1125" s="8" t="s">
        <v>329</v>
      </c>
      <c r="E1125" s="8" t="str">
        <f t="shared" ref="E1125:E1188" si="745">IF(RIGHT(A1125,3)="old","Initial",B1125&amp;"-"&amp;C1125)</f>
        <v>Initial</v>
      </c>
      <c r="F1125" s="21">
        <f>F1059</f>
        <v>147273.34304075674</v>
      </c>
      <c r="G1125" s="19">
        <f>G1059</f>
        <v>9.5908908109141535</v>
      </c>
      <c r="H1125" s="18">
        <f t="shared" ref="H1125" si="746">H1124</f>
        <v>0</v>
      </c>
      <c r="I1125" s="6">
        <f>I1124</f>
        <v>2.04</v>
      </c>
      <c r="J1125" s="6">
        <f t="shared" ref="J1125" si="747">J1124</f>
        <v>1</v>
      </c>
      <c r="K1125" s="18">
        <f t="shared" ref="K1125" si="748">K1124</f>
        <v>0</v>
      </c>
      <c r="L1125" s="35">
        <v>1</v>
      </c>
      <c r="Q1125" s="21">
        <v>0</v>
      </c>
      <c r="R1125" s="21">
        <v>0</v>
      </c>
      <c r="S1125" s="21">
        <v>0</v>
      </c>
      <c r="T1125" s="38">
        <v>0</v>
      </c>
    </row>
    <row r="1126" spans="1:20" x14ac:dyDescent="0.25">
      <c r="A1126" s="16" t="s">
        <v>317</v>
      </c>
      <c r="B1126" s="8" t="s">
        <v>53</v>
      </c>
      <c r="C1126" s="8" t="s">
        <v>329</v>
      </c>
      <c r="E1126" s="8" t="str">
        <f t="shared" si="745"/>
        <v>Initial</v>
      </c>
      <c r="F1126" s="21">
        <f t="shared" ref="F1126:G1126" si="749">F1060</f>
        <v>140029.762850681</v>
      </c>
      <c r="G1126" s="19">
        <f t="shared" si="749"/>
        <v>9.8635703103955539</v>
      </c>
      <c r="H1126" s="18">
        <f t="shared" ref="H1126:I1188" si="750">H1125</f>
        <v>0</v>
      </c>
      <c r="I1126" s="6">
        <f t="shared" si="750"/>
        <v>2.04</v>
      </c>
      <c r="J1126" s="6">
        <f t="shared" ref="J1126:J1188" si="751">J1125</f>
        <v>1</v>
      </c>
      <c r="K1126" s="18">
        <f t="shared" ref="K1126:K1188" si="752">K1125</f>
        <v>0</v>
      </c>
      <c r="L1126" s="35">
        <v>1</v>
      </c>
      <c r="Q1126" s="21">
        <v>0</v>
      </c>
      <c r="R1126" s="21">
        <v>0</v>
      </c>
      <c r="S1126" s="21">
        <v>0</v>
      </c>
      <c r="T1126" s="38">
        <v>0</v>
      </c>
    </row>
    <row r="1127" spans="1:20" x14ac:dyDescent="0.25">
      <c r="A1127" s="16" t="s">
        <v>318</v>
      </c>
      <c r="B1127" s="8" t="s">
        <v>53</v>
      </c>
      <c r="C1127" s="8" t="s">
        <v>329</v>
      </c>
      <c r="E1127" s="8" t="str">
        <f t="shared" si="745"/>
        <v>Initial</v>
      </c>
      <c r="F1127" s="21">
        <f t="shared" ref="F1127:G1127" si="753">F1061</f>
        <v>104340.25747720734</v>
      </c>
      <c r="G1127" s="19">
        <f t="shared" si="753"/>
        <v>10.973424562583329</v>
      </c>
      <c r="H1127" s="18">
        <f t="shared" si="750"/>
        <v>0</v>
      </c>
      <c r="I1127" s="6">
        <f t="shared" si="750"/>
        <v>2.04</v>
      </c>
      <c r="J1127" s="6">
        <f t="shared" si="751"/>
        <v>1</v>
      </c>
      <c r="K1127" s="18">
        <f t="shared" si="752"/>
        <v>0</v>
      </c>
      <c r="L1127" s="35">
        <v>1</v>
      </c>
      <c r="Q1127" s="21">
        <v>0</v>
      </c>
      <c r="R1127" s="21">
        <v>0</v>
      </c>
      <c r="S1127" s="21">
        <v>0</v>
      </c>
      <c r="T1127" s="38">
        <v>0</v>
      </c>
    </row>
    <row r="1128" spans="1:20" x14ac:dyDescent="0.25">
      <c r="A1128" s="16" t="s">
        <v>319</v>
      </c>
      <c r="B1128" s="8" t="s">
        <v>53</v>
      </c>
      <c r="C1128" s="8" t="s">
        <v>329</v>
      </c>
      <c r="E1128" s="8" t="str">
        <f t="shared" si="745"/>
        <v>Initial</v>
      </c>
      <c r="F1128" s="21">
        <f t="shared" ref="F1128:G1128" si="754">F1062</f>
        <v>104172.52557476799</v>
      </c>
      <c r="G1128" s="19">
        <f t="shared" si="754"/>
        <v>11.193720016366246</v>
      </c>
      <c r="H1128" s="18">
        <f t="shared" si="750"/>
        <v>0</v>
      </c>
      <c r="I1128" s="6">
        <f t="shared" si="750"/>
        <v>2.04</v>
      </c>
      <c r="J1128" s="6">
        <f t="shared" si="751"/>
        <v>1</v>
      </c>
      <c r="K1128" s="18">
        <f t="shared" si="752"/>
        <v>0</v>
      </c>
      <c r="L1128" s="35">
        <v>1</v>
      </c>
      <c r="Q1128" s="21">
        <v>0</v>
      </c>
      <c r="R1128" s="21">
        <v>0</v>
      </c>
      <c r="S1128" s="21">
        <v>0</v>
      </c>
      <c r="T1128" s="38">
        <v>0</v>
      </c>
    </row>
    <row r="1129" spans="1:20" x14ac:dyDescent="0.25">
      <c r="A1129" s="16" t="s">
        <v>320</v>
      </c>
      <c r="B1129" s="8" t="s">
        <v>53</v>
      </c>
      <c r="C1129" s="8" t="s">
        <v>329</v>
      </c>
      <c r="E1129" s="8" t="str">
        <f t="shared" si="745"/>
        <v>Initial</v>
      </c>
      <c r="F1129" s="21">
        <f t="shared" ref="F1129:G1129" si="755">F1063</f>
        <v>167069.04494132148</v>
      </c>
      <c r="G1129" s="19">
        <f t="shared" si="755"/>
        <v>9.4347717151777815</v>
      </c>
      <c r="H1129" s="18">
        <f t="shared" si="750"/>
        <v>0</v>
      </c>
      <c r="I1129" s="6">
        <f t="shared" si="750"/>
        <v>2.04</v>
      </c>
      <c r="J1129" s="6">
        <f t="shared" si="751"/>
        <v>1</v>
      </c>
      <c r="K1129" s="18">
        <f t="shared" si="752"/>
        <v>0</v>
      </c>
      <c r="L1129" s="35">
        <v>1</v>
      </c>
      <c r="Q1129" s="21">
        <v>0</v>
      </c>
      <c r="R1129" s="21">
        <v>0</v>
      </c>
      <c r="S1129" s="21">
        <v>0</v>
      </c>
      <c r="T1129" s="38">
        <v>0</v>
      </c>
    </row>
    <row r="1130" spans="1:20" x14ac:dyDescent="0.25">
      <c r="A1130" s="16" t="s">
        <v>321</v>
      </c>
      <c r="B1130" s="8" t="s">
        <v>53</v>
      </c>
      <c r="C1130" s="8" t="s">
        <v>329</v>
      </c>
      <c r="E1130" s="8" t="str">
        <f t="shared" si="745"/>
        <v>Initial</v>
      </c>
      <c r="F1130" s="21">
        <f t="shared" ref="F1130:G1130" si="756">F1064</f>
        <v>134663.4657046372</v>
      </c>
      <c r="G1130" s="19">
        <f t="shared" si="756"/>
        <v>10.317735507089584</v>
      </c>
      <c r="H1130" s="18">
        <f t="shared" si="750"/>
        <v>0</v>
      </c>
      <c r="I1130" s="6">
        <f t="shared" si="750"/>
        <v>2.04</v>
      </c>
      <c r="J1130" s="6">
        <f t="shared" si="751"/>
        <v>1</v>
      </c>
      <c r="K1130" s="18">
        <f t="shared" si="752"/>
        <v>0</v>
      </c>
      <c r="L1130" s="35">
        <v>1</v>
      </c>
      <c r="Q1130" s="21">
        <v>0</v>
      </c>
      <c r="R1130" s="21">
        <v>0</v>
      </c>
      <c r="S1130" s="21">
        <v>0</v>
      </c>
      <c r="T1130" s="38">
        <v>0</v>
      </c>
    </row>
    <row r="1131" spans="1:20" x14ac:dyDescent="0.25">
      <c r="A1131" s="16" t="s">
        <v>322</v>
      </c>
      <c r="B1131" s="8" t="s">
        <v>53</v>
      </c>
      <c r="C1131" s="8" t="s">
        <v>329</v>
      </c>
      <c r="E1131" s="8" t="str">
        <f t="shared" si="745"/>
        <v>Initial</v>
      </c>
      <c r="F1131" s="21">
        <f t="shared" ref="F1131:G1131" si="757">F1065</f>
        <v>122703.84078918799</v>
      </c>
      <c r="G1131" s="19">
        <f t="shared" si="757"/>
        <v>10.456302746523619</v>
      </c>
      <c r="H1131" s="18">
        <f t="shared" si="750"/>
        <v>0</v>
      </c>
      <c r="I1131" s="6">
        <f t="shared" si="750"/>
        <v>2.04</v>
      </c>
      <c r="J1131" s="6">
        <f t="shared" si="751"/>
        <v>1</v>
      </c>
      <c r="K1131" s="18">
        <f t="shared" si="752"/>
        <v>0</v>
      </c>
      <c r="L1131" s="35">
        <v>1</v>
      </c>
      <c r="Q1131" s="21">
        <v>0</v>
      </c>
      <c r="R1131" s="21">
        <v>0</v>
      </c>
      <c r="S1131" s="21">
        <v>0</v>
      </c>
      <c r="T1131" s="38">
        <v>0</v>
      </c>
    </row>
    <row r="1132" spans="1:20" x14ac:dyDescent="0.25">
      <c r="A1132" s="16" t="s">
        <v>323</v>
      </c>
      <c r="B1132" s="8" t="s">
        <v>53</v>
      </c>
      <c r="C1132" s="8" t="s">
        <v>329</v>
      </c>
      <c r="E1132" s="8" t="str">
        <f t="shared" si="745"/>
        <v>Initial</v>
      </c>
      <c r="F1132" s="21">
        <f t="shared" ref="F1132:G1132" si="758">F1066</f>
        <v>103976.50221745251</v>
      </c>
      <c r="G1132" s="19">
        <f t="shared" si="758"/>
        <v>11.053036600654009</v>
      </c>
      <c r="H1132" s="18">
        <f t="shared" si="750"/>
        <v>0</v>
      </c>
      <c r="I1132" s="6">
        <f t="shared" si="750"/>
        <v>2.04</v>
      </c>
      <c r="J1132" s="6">
        <f t="shared" si="751"/>
        <v>1</v>
      </c>
      <c r="K1132" s="18">
        <f t="shared" si="752"/>
        <v>0</v>
      </c>
      <c r="L1132" s="35">
        <v>1</v>
      </c>
      <c r="Q1132" s="21">
        <v>0</v>
      </c>
      <c r="R1132" s="21">
        <v>0</v>
      </c>
      <c r="S1132" s="21">
        <v>0</v>
      </c>
      <c r="T1132" s="38">
        <v>0</v>
      </c>
    </row>
    <row r="1133" spans="1:20" x14ac:dyDescent="0.25">
      <c r="A1133" s="16" t="s">
        <v>324</v>
      </c>
      <c r="B1133" s="8" t="s">
        <v>53</v>
      </c>
      <c r="C1133" s="8" t="s">
        <v>329</v>
      </c>
      <c r="E1133" s="8" t="str">
        <f t="shared" si="745"/>
        <v>Initial</v>
      </c>
      <c r="F1133" s="21">
        <f t="shared" ref="F1133:G1133" si="759">F1067</f>
        <v>111788.15367445731</v>
      </c>
      <c r="G1133" s="19">
        <f t="shared" si="759"/>
        <v>10.78329449978415</v>
      </c>
      <c r="H1133" s="18">
        <f t="shared" si="750"/>
        <v>0</v>
      </c>
      <c r="I1133" s="6">
        <f t="shared" si="750"/>
        <v>2.04</v>
      </c>
      <c r="J1133" s="6">
        <f t="shared" si="751"/>
        <v>1</v>
      </c>
      <c r="K1133" s="18">
        <f t="shared" si="752"/>
        <v>0</v>
      </c>
      <c r="L1133" s="35">
        <v>1</v>
      </c>
      <c r="Q1133" s="21">
        <v>0</v>
      </c>
      <c r="R1133" s="21">
        <v>0</v>
      </c>
      <c r="S1133" s="21">
        <v>0</v>
      </c>
      <c r="T1133" s="38">
        <v>0</v>
      </c>
    </row>
    <row r="1134" spans="1:20" x14ac:dyDescent="0.25">
      <c r="A1134" s="16" t="s">
        <v>325</v>
      </c>
      <c r="B1134" s="8" t="s">
        <v>53</v>
      </c>
      <c r="C1134" s="8" t="s">
        <v>329</v>
      </c>
      <c r="E1134" s="8" t="str">
        <f t="shared" si="745"/>
        <v>Initial</v>
      </c>
      <c r="F1134" s="21">
        <f t="shared" ref="F1134:G1134" si="760">F1068</f>
        <v>169487.33196936251</v>
      </c>
      <c r="G1134" s="19">
        <f t="shared" si="760"/>
        <v>9.4563668699484822</v>
      </c>
      <c r="H1134" s="18">
        <f t="shared" si="750"/>
        <v>0</v>
      </c>
      <c r="I1134" s="6">
        <f t="shared" si="750"/>
        <v>2.04</v>
      </c>
      <c r="J1134" s="6">
        <f t="shared" si="751"/>
        <v>1</v>
      </c>
      <c r="K1134" s="18">
        <f t="shared" si="752"/>
        <v>0</v>
      </c>
      <c r="L1134" s="35">
        <v>1</v>
      </c>
      <c r="Q1134" s="21">
        <v>0</v>
      </c>
      <c r="R1134" s="21">
        <v>0</v>
      </c>
      <c r="S1134" s="21">
        <v>0</v>
      </c>
      <c r="T1134" s="38">
        <v>0</v>
      </c>
    </row>
    <row r="1135" spans="1:20" x14ac:dyDescent="0.25">
      <c r="A1135" s="16" t="s">
        <v>326</v>
      </c>
      <c r="B1135" s="8" t="s">
        <v>53</v>
      </c>
      <c r="C1135" s="8" t="s">
        <v>329</v>
      </c>
      <c r="E1135" s="8" t="str">
        <f t="shared" si="745"/>
        <v>Initial</v>
      </c>
      <c r="F1135" s="21">
        <f t="shared" ref="F1135:G1135" si="761">F1069</f>
        <v>103984.99760192574</v>
      </c>
      <c r="G1135" s="19">
        <f t="shared" si="761"/>
        <v>11.068808534627422</v>
      </c>
      <c r="H1135" s="18">
        <f t="shared" si="750"/>
        <v>0</v>
      </c>
      <c r="I1135" s="6">
        <f t="shared" si="750"/>
        <v>2.04</v>
      </c>
      <c r="J1135" s="6">
        <f t="shared" si="751"/>
        <v>1</v>
      </c>
      <c r="K1135" s="18">
        <f t="shared" si="752"/>
        <v>0</v>
      </c>
      <c r="L1135" s="35">
        <v>1</v>
      </c>
      <c r="Q1135" s="21">
        <v>0</v>
      </c>
      <c r="R1135" s="21">
        <v>0</v>
      </c>
      <c r="S1135" s="21">
        <v>0</v>
      </c>
      <c r="T1135" s="38">
        <v>0</v>
      </c>
    </row>
    <row r="1136" spans="1:20" x14ac:dyDescent="0.25">
      <c r="A1136" s="16" t="s">
        <v>327</v>
      </c>
      <c r="B1136" s="8" t="s">
        <v>53</v>
      </c>
      <c r="C1136" s="8" t="s">
        <v>329</v>
      </c>
      <c r="E1136" s="8" t="str">
        <f t="shared" si="745"/>
        <v>Initial</v>
      </c>
      <c r="F1136" s="21">
        <f t="shared" ref="F1136:G1136" si="762">F1070</f>
        <v>102565.4676184479</v>
      </c>
      <c r="G1136" s="19">
        <f t="shared" si="762"/>
        <v>10.14145011871261</v>
      </c>
      <c r="H1136" s="18">
        <f t="shared" si="750"/>
        <v>0</v>
      </c>
      <c r="I1136" s="6">
        <f t="shared" si="750"/>
        <v>2.04</v>
      </c>
      <c r="J1136" s="6">
        <f t="shared" si="751"/>
        <v>1</v>
      </c>
      <c r="K1136" s="18">
        <f t="shared" si="752"/>
        <v>0</v>
      </c>
      <c r="L1136" s="35">
        <v>1</v>
      </c>
      <c r="Q1136" s="21">
        <v>0</v>
      </c>
      <c r="R1136" s="21">
        <v>0</v>
      </c>
      <c r="S1136" s="21">
        <v>0</v>
      </c>
      <c r="T1136" s="38">
        <v>0</v>
      </c>
    </row>
    <row r="1137" spans="1:20" x14ac:dyDescent="0.25">
      <c r="A1137" s="17" t="s">
        <v>262</v>
      </c>
      <c r="B1137" s="8" t="s">
        <v>53</v>
      </c>
      <c r="C1137" s="8" t="s">
        <v>329</v>
      </c>
      <c r="E1137" s="8" t="str">
        <f t="shared" si="745"/>
        <v>CoFi-generic</v>
      </c>
      <c r="F1137" s="21">
        <f t="shared" ref="F1137:G1137" si="763">F1071</f>
        <v>151814.201921687</v>
      </c>
      <c r="G1137" s="19">
        <f t="shared" si="763"/>
        <v>9.4309277953496871</v>
      </c>
      <c r="H1137" s="18">
        <f t="shared" si="750"/>
        <v>0</v>
      </c>
      <c r="I1137" s="6">
        <f t="shared" si="750"/>
        <v>2.04</v>
      </c>
      <c r="J1137" s="6">
        <f t="shared" si="751"/>
        <v>1</v>
      </c>
      <c r="K1137" s="18">
        <f t="shared" si="752"/>
        <v>0</v>
      </c>
      <c r="L1137" s="35">
        <v>1</v>
      </c>
      <c r="Q1137" s="21">
        <v>0</v>
      </c>
      <c r="R1137" s="21">
        <v>0</v>
      </c>
      <c r="S1137" s="21">
        <v>0</v>
      </c>
      <c r="T1137" s="38">
        <v>0</v>
      </c>
    </row>
    <row r="1138" spans="1:20" x14ac:dyDescent="0.25">
      <c r="A1138" s="17" t="s">
        <v>263</v>
      </c>
      <c r="B1138" s="8" t="s">
        <v>53</v>
      </c>
      <c r="C1138" s="8" t="s">
        <v>329</v>
      </c>
      <c r="E1138" s="8" t="str">
        <f t="shared" si="745"/>
        <v>CoFi-generic</v>
      </c>
      <c r="F1138" s="21">
        <f t="shared" ref="F1138:G1138" si="764">F1072</f>
        <v>189685.37446517299</v>
      </c>
      <c r="G1138" s="19">
        <f t="shared" si="764"/>
        <v>9.0587332826533071</v>
      </c>
      <c r="H1138" s="18">
        <f t="shared" si="750"/>
        <v>0</v>
      </c>
      <c r="I1138" s="6">
        <f t="shared" si="750"/>
        <v>2.04</v>
      </c>
      <c r="J1138" s="6">
        <f t="shared" si="751"/>
        <v>1</v>
      </c>
      <c r="K1138" s="18">
        <f t="shared" si="752"/>
        <v>0</v>
      </c>
      <c r="L1138" s="35">
        <v>1</v>
      </c>
      <c r="Q1138" s="21">
        <v>0</v>
      </c>
      <c r="R1138" s="21">
        <v>0</v>
      </c>
      <c r="S1138" s="21">
        <v>0</v>
      </c>
      <c r="T1138" s="38">
        <v>0</v>
      </c>
    </row>
    <row r="1139" spans="1:20" x14ac:dyDescent="0.25">
      <c r="A1139" s="17" t="s">
        <v>264</v>
      </c>
      <c r="B1139" s="8" t="s">
        <v>53</v>
      </c>
      <c r="C1139" s="8" t="s">
        <v>329</v>
      </c>
      <c r="E1139" s="8" t="str">
        <f t="shared" si="745"/>
        <v>CoFi-generic</v>
      </c>
      <c r="F1139" s="21">
        <f t="shared" ref="F1139:G1139" si="765">F1073</f>
        <v>142839.15179515848</v>
      </c>
      <c r="G1139" s="19">
        <f t="shared" si="765"/>
        <v>10.302832972074498</v>
      </c>
      <c r="H1139" s="18">
        <f t="shared" si="750"/>
        <v>0</v>
      </c>
      <c r="I1139" s="6">
        <f t="shared" si="750"/>
        <v>2.04</v>
      </c>
      <c r="J1139" s="6">
        <f t="shared" si="751"/>
        <v>1</v>
      </c>
      <c r="K1139" s="18">
        <f t="shared" si="752"/>
        <v>0</v>
      </c>
      <c r="L1139" s="35">
        <v>1</v>
      </c>
      <c r="Q1139" s="21">
        <v>0</v>
      </c>
      <c r="R1139" s="21">
        <v>0</v>
      </c>
      <c r="S1139" s="21">
        <v>0</v>
      </c>
      <c r="T1139" s="38">
        <v>0</v>
      </c>
    </row>
    <row r="1140" spans="1:20" x14ac:dyDescent="0.25">
      <c r="A1140" s="17" t="s">
        <v>265</v>
      </c>
      <c r="B1140" s="8" t="s">
        <v>53</v>
      </c>
      <c r="C1140" s="8" t="s">
        <v>329</v>
      </c>
      <c r="E1140" s="8" t="str">
        <f t="shared" si="745"/>
        <v>CoFi-generic</v>
      </c>
      <c r="F1140" s="21">
        <f t="shared" ref="F1140:G1140" si="766">F1074</f>
        <v>103168.9552285899</v>
      </c>
      <c r="G1140" s="19">
        <f t="shared" si="766"/>
        <v>11.257006974534221</v>
      </c>
      <c r="H1140" s="18">
        <f t="shared" si="750"/>
        <v>0</v>
      </c>
      <c r="I1140" s="6">
        <f t="shared" si="750"/>
        <v>2.04</v>
      </c>
      <c r="J1140" s="6">
        <f t="shared" si="751"/>
        <v>1</v>
      </c>
      <c r="K1140" s="18">
        <f t="shared" si="752"/>
        <v>0</v>
      </c>
      <c r="L1140" s="35">
        <v>1</v>
      </c>
      <c r="Q1140" s="21">
        <v>0</v>
      </c>
      <c r="R1140" s="21">
        <v>0</v>
      </c>
      <c r="S1140" s="21">
        <v>0</v>
      </c>
      <c r="T1140" s="38">
        <v>0</v>
      </c>
    </row>
    <row r="1141" spans="1:20" x14ac:dyDescent="0.25">
      <c r="A1141" s="17" t="s">
        <v>266</v>
      </c>
      <c r="B1141" s="8" t="s">
        <v>53</v>
      </c>
      <c r="C1141" s="8" t="s">
        <v>329</v>
      </c>
      <c r="E1141" s="8" t="str">
        <f t="shared" si="745"/>
        <v>CoFi-generic</v>
      </c>
      <c r="F1141" s="21">
        <f t="shared" ref="F1141:G1141" si="767">F1075</f>
        <v>142798.33267277651</v>
      </c>
      <c r="G1141" s="19">
        <f t="shared" si="767"/>
        <v>10.234322236037224</v>
      </c>
      <c r="H1141" s="18">
        <f t="shared" si="750"/>
        <v>0</v>
      </c>
      <c r="I1141" s="6">
        <f t="shared" si="750"/>
        <v>2.04</v>
      </c>
      <c r="J1141" s="6">
        <f t="shared" si="751"/>
        <v>1</v>
      </c>
      <c r="K1141" s="18">
        <f t="shared" si="752"/>
        <v>0</v>
      </c>
      <c r="L1141" s="35">
        <v>1</v>
      </c>
      <c r="Q1141" s="21">
        <v>0</v>
      </c>
      <c r="R1141" s="21">
        <v>0</v>
      </c>
      <c r="S1141" s="21">
        <v>0</v>
      </c>
      <c r="T1141" s="38">
        <v>0</v>
      </c>
    </row>
    <row r="1142" spans="1:20" x14ac:dyDescent="0.25">
      <c r="A1142" s="17" t="s">
        <v>267</v>
      </c>
      <c r="B1142" s="8" t="s">
        <v>53</v>
      </c>
      <c r="C1142" s="8" t="s">
        <v>329</v>
      </c>
      <c r="E1142" s="8" t="str">
        <f t="shared" si="745"/>
        <v>CoFi-generic</v>
      </c>
      <c r="F1142" s="21">
        <f t="shared" ref="F1142:G1142" si="768">F1076</f>
        <v>144198.29399369101</v>
      </c>
      <c r="G1142" s="19">
        <f t="shared" si="768"/>
        <v>10.244972678420806</v>
      </c>
      <c r="H1142" s="18">
        <f t="shared" si="750"/>
        <v>0</v>
      </c>
      <c r="I1142" s="6">
        <f t="shared" si="750"/>
        <v>2.04</v>
      </c>
      <c r="J1142" s="6">
        <f t="shared" si="751"/>
        <v>1</v>
      </c>
      <c r="K1142" s="18">
        <f t="shared" si="752"/>
        <v>0</v>
      </c>
      <c r="L1142" s="35">
        <v>1</v>
      </c>
      <c r="Q1142" s="21">
        <v>0</v>
      </c>
      <c r="R1142" s="21">
        <v>0</v>
      </c>
      <c r="S1142" s="21">
        <v>0</v>
      </c>
      <c r="T1142" s="38">
        <v>0</v>
      </c>
    </row>
    <row r="1143" spans="1:20" x14ac:dyDescent="0.25">
      <c r="A1143" s="17" t="s">
        <v>268</v>
      </c>
      <c r="B1143" s="8" t="s">
        <v>53</v>
      </c>
      <c r="C1143" s="8" t="s">
        <v>329</v>
      </c>
      <c r="E1143" s="8" t="str">
        <f t="shared" si="745"/>
        <v>CoFi-generic</v>
      </c>
      <c r="F1143" s="21">
        <f t="shared" ref="F1143:G1143" si="769">F1077</f>
        <v>98429.665186519007</v>
      </c>
      <c r="G1143" s="19">
        <f t="shared" si="769"/>
        <v>11.814132511432707</v>
      </c>
      <c r="H1143" s="18">
        <f t="shared" si="750"/>
        <v>0</v>
      </c>
      <c r="I1143" s="6">
        <f t="shared" si="750"/>
        <v>2.04</v>
      </c>
      <c r="J1143" s="6">
        <f t="shared" si="751"/>
        <v>1</v>
      </c>
      <c r="K1143" s="18">
        <f t="shared" si="752"/>
        <v>0</v>
      </c>
      <c r="L1143" s="35">
        <v>1</v>
      </c>
      <c r="Q1143" s="21">
        <v>0</v>
      </c>
      <c r="R1143" s="21">
        <v>0</v>
      </c>
      <c r="S1143" s="21">
        <v>0</v>
      </c>
      <c r="T1143" s="38">
        <v>0</v>
      </c>
    </row>
    <row r="1144" spans="1:20" x14ac:dyDescent="0.25">
      <c r="A1144" s="17" t="s">
        <v>269</v>
      </c>
      <c r="B1144" s="8" t="s">
        <v>53</v>
      </c>
      <c r="C1144" s="8" t="s">
        <v>329</v>
      </c>
      <c r="E1144" s="8" t="str">
        <f t="shared" si="745"/>
        <v>CoFi-generic</v>
      </c>
      <c r="F1144" s="21">
        <f t="shared" ref="F1144:G1144" si="770">F1078</f>
        <v>163384.76716181752</v>
      </c>
      <c r="G1144" s="19">
        <f t="shared" si="770"/>
        <v>10.267597507715461</v>
      </c>
      <c r="H1144" s="18">
        <f t="shared" si="750"/>
        <v>0</v>
      </c>
      <c r="I1144" s="6">
        <f t="shared" si="750"/>
        <v>2.04</v>
      </c>
      <c r="J1144" s="6">
        <f t="shared" si="751"/>
        <v>1</v>
      </c>
      <c r="K1144" s="18">
        <f t="shared" si="752"/>
        <v>0</v>
      </c>
      <c r="L1144" s="35">
        <v>1</v>
      </c>
      <c r="Q1144" s="21">
        <v>0</v>
      </c>
      <c r="R1144" s="21">
        <v>0</v>
      </c>
      <c r="S1144" s="21">
        <v>0</v>
      </c>
      <c r="T1144" s="38">
        <v>0</v>
      </c>
    </row>
    <row r="1145" spans="1:20" x14ac:dyDescent="0.25">
      <c r="A1145" s="17" t="s">
        <v>270</v>
      </c>
      <c r="B1145" s="8" t="s">
        <v>53</v>
      </c>
      <c r="C1145" s="8" t="s">
        <v>329</v>
      </c>
      <c r="E1145" s="8" t="str">
        <f t="shared" si="745"/>
        <v>CoFi-generic</v>
      </c>
      <c r="F1145" s="21">
        <f t="shared" ref="F1145:G1145" si="771">F1079</f>
        <v>148983.40879257949</v>
      </c>
      <c r="G1145" s="19">
        <f t="shared" si="771"/>
        <v>10.106619196002974</v>
      </c>
      <c r="H1145" s="18">
        <f t="shared" si="750"/>
        <v>0</v>
      </c>
      <c r="I1145" s="6">
        <f t="shared" si="750"/>
        <v>2.04</v>
      </c>
      <c r="J1145" s="6">
        <f t="shared" si="751"/>
        <v>1</v>
      </c>
      <c r="K1145" s="18">
        <f t="shared" si="752"/>
        <v>0</v>
      </c>
      <c r="L1145" s="35">
        <v>1</v>
      </c>
      <c r="Q1145" s="21">
        <v>0</v>
      </c>
      <c r="R1145" s="21">
        <v>0</v>
      </c>
      <c r="S1145" s="21">
        <v>0</v>
      </c>
      <c r="T1145" s="38">
        <v>0</v>
      </c>
    </row>
    <row r="1146" spans="1:20" x14ac:dyDescent="0.25">
      <c r="A1146" s="17" t="s">
        <v>249</v>
      </c>
      <c r="B1146" s="8" t="s">
        <v>53</v>
      </c>
      <c r="C1146" s="8" t="s">
        <v>329</v>
      </c>
      <c r="E1146" s="8" t="str">
        <f t="shared" si="745"/>
        <v>CoFi-generic</v>
      </c>
      <c r="F1146" s="21">
        <f t="shared" ref="F1146:G1146" si="772">F1080</f>
        <v>151654.691624923</v>
      </c>
      <c r="G1146" s="19">
        <f t="shared" si="772"/>
        <v>10.263206967410436</v>
      </c>
      <c r="H1146" s="18">
        <f t="shared" si="750"/>
        <v>0</v>
      </c>
      <c r="I1146" s="6">
        <f t="shared" si="750"/>
        <v>2.04</v>
      </c>
      <c r="J1146" s="6">
        <f t="shared" si="751"/>
        <v>1</v>
      </c>
      <c r="K1146" s="18">
        <f t="shared" si="752"/>
        <v>0</v>
      </c>
      <c r="L1146" s="35">
        <v>1</v>
      </c>
      <c r="Q1146" s="21">
        <v>0</v>
      </c>
      <c r="R1146" s="21">
        <v>0</v>
      </c>
      <c r="S1146" s="21">
        <v>0</v>
      </c>
      <c r="T1146" s="38">
        <v>0</v>
      </c>
    </row>
    <row r="1147" spans="1:20" x14ac:dyDescent="0.25">
      <c r="A1147" s="17" t="s">
        <v>250</v>
      </c>
      <c r="B1147" s="8" t="s">
        <v>53</v>
      </c>
      <c r="C1147" s="8" t="s">
        <v>329</v>
      </c>
      <c r="E1147" s="8" t="str">
        <f t="shared" si="745"/>
        <v>CoFi-generic</v>
      </c>
      <c r="F1147" s="21">
        <f t="shared" ref="F1147:G1147" si="773">F1081</f>
        <v>129850.99598897449</v>
      </c>
      <c r="G1147" s="19">
        <f t="shared" si="773"/>
        <v>10.749217003596499</v>
      </c>
      <c r="H1147" s="18">
        <f t="shared" si="750"/>
        <v>0</v>
      </c>
      <c r="I1147" s="6">
        <f t="shared" si="750"/>
        <v>2.04</v>
      </c>
      <c r="J1147" s="6">
        <f t="shared" si="751"/>
        <v>1</v>
      </c>
      <c r="K1147" s="18">
        <f t="shared" si="752"/>
        <v>0</v>
      </c>
      <c r="L1147" s="35">
        <v>1</v>
      </c>
      <c r="Q1147" s="21">
        <v>0</v>
      </c>
      <c r="R1147" s="21">
        <v>0</v>
      </c>
      <c r="S1147" s="21">
        <v>0</v>
      </c>
      <c r="T1147" s="38">
        <v>0</v>
      </c>
    </row>
    <row r="1148" spans="1:20" x14ac:dyDescent="0.25">
      <c r="A1148" s="17" t="s">
        <v>251</v>
      </c>
      <c r="B1148" s="8" t="s">
        <v>53</v>
      </c>
      <c r="C1148" s="8" t="s">
        <v>329</v>
      </c>
      <c r="E1148" s="8" t="str">
        <f t="shared" si="745"/>
        <v>CoFi-generic</v>
      </c>
      <c r="F1148" s="21">
        <f t="shared" ref="F1148:G1148" si="774">F1082</f>
        <v>134978.302756513</v>
      </c>
      <c r="G1148" s="19">
        <f t="shared" si="774"/>
        <v>10.756408999327785</v>
      </c>
      <c r="H1148" s="18">
        <f t="shared" si="750"/>
        <v>0</v>
      </c>
      <c r="I1148" s="6">
        <f t="shared" si="750"/>
        <v>2.04</v>
      </c>
      <c r="J1148" s="6">
        <f t="shared" si="751"/>
        <v>1</v>
      </c>
      <c r="K1148" s="18">
        <f t="shared" si="752"/>
        <v>0</v>
      </c>
      <c r="L1148" s="35">
        <v>1</v>
      </c>
      <c r="Q1148" s="21">
        <v>0</v>
      </c>
      <c r="R1148" s="21">
        <v>0</v>
      </c>
      <c r="S1148" s="21">
        <v>0</v>
      </c>
      <c r="T1148" s="38">
        <v>0</v>
      </c>
    </row>
    <row r="1149" spans="1:20" x14ac:dyDescent="0.25">
      <c r="A1149" s="17" t="s">
        <v>252</v>
      </c>
      <c r="B1149" s="8" t="s">
        <v>53</v>
      </c>
      <c r="C1149" s="8" t="s">
        <v>329</v>
      </c>
      <c r="E1149" s="8" t="str">
        <f t="shared" si="745"/>
        <v>CoFi-generic</v>
      </c>
      <c r="F1149" s="21">
        <f t="shared" ref="F1149:G1149" si="775">F1083</f>
        <v>134530.63966644951</v>
      </c>
      <c r="G1149" s="19">
        <f t="shared" si="775"/>
        <v>10.667047927027582</v>
      </c>
      <c r="H1149" s="18">
        <f t="shared" si="750"/>
        <v>0</v>
      </c>
      <c r="I1149" s="6">
        <f t="shared" si="750"/>
        <v>2.04</v>
      </c>
      <c r="J1149" s="6">
        <f t="shared" si="751"/>
        <v>1</v>
      </c>
      <c r="K1149" s="18">
        <f t="shared" si="752"/>
        <v>0</v>
      </c>
      <c r="L1149" s="35">
        <v>1</v>
      </c>
      <c r="Q1149" s="21">
        <v>0</v>
      </c>
      <c r="R1149" s="21">
        <v>0</v>
      </c>
      <c r="S1149" s="21">
        <v>0</v>
      </c>
      <c r="T1149" s="38">
        <v>0</v>
      </c>
    </row>
    <row r="1150" spans="1:20" x14ac:dyDescent="0.25">
      <c r="A1150" s="17" t="s">
        <v>253</v>
      </c>
      <c r="B1150" s="8" t="s">
        <v>53</v>
      </c>
      <c r="C1150" s="8" t="s">
        <v>329</v>
      </c>
      <c r="E1150" s="8" t="str">
        <f t="shared" si="745"/>
        <v>CoFi-generic</v>
      </c>
      <c r="F1150" s="21">
        <f t="shared" ref="F1150:G1150" si="776">F1084</f>
        <v>163793.993132748</v>
      </c>
      <c r="G1150" s="19">
        <f t="shared" si="776"/>
        <v>10.450556475461539</v>
      </c>
      <c r="H1150" s="18">
        <f t="shared" si="750"/>
        <v>0</v>
      </c>
      <c r="I1150" s="6">
        <f t="shared" si="750"/>
        <v>2.04</v>
      </c>
      <c r="J1150" s="6">
        <f t="shared" si="751"/>
        <v>1</v>
      </c>
      <c r="K1150" s="18">
        <f t="shared" si="752"/>
        <v>0</v>
      </c>
      <c r="L1150" s="35">
        <v>1</v>
      </c>
      <c r="Q1150" s="21">
        <v>0</v>
      </c>
      <c r="R1150" s="21">
        <v>0</v>
      </c>
      <c r="S1150" s="21">
        <v>0</v>
      </c>
      <c r="T1150" s="38">
        <v>0</v>
      </c>
    </row>
    <row r="1151" spans="1:20" x14ac:dyDescent="0.25">
      <c r="A1151" s="17" t="s">
        <v>254</v>
      </c>
      <c r="B1151" s="8" t="s">
        <v>53</v>
      </c>
      <c r="C1151" s="8" t="s">
        <v>329</v>
      </c>
      <c r="E1151" s="8" t="str">
        <f t="shared" si="745"/>
        <v>CoFi-generic</v>
      </c>
      <c r="F1151" s="21">
        <f t="shared" ref="F1151:G1151" si="777">F1085</f>
        <v>118736.888545109</v>
      </c>
      <c r="G1151" s="19">
        <f t="shared" si="777"/>
        <v>10.666379327200589</v>
      </c>
      <c r="H1151" s="18">
        <f t="shared" si="750"/>
        <v>0</v>
      </c>
      <c r="I1151" s="6">
        <f t="shared" si="750"/>
        <v>2.04</v>
      </c>
      <c r="J1151" s="6">
        <f t="shared" si="751"/>
        <v>1</v>
      </c>
      <c r="K1151" s="18">
        <f t="shared" si="752"/>
        <v>0</v>
      </c>
      <c r="L1151" s="35">
        <v>1</v>
      </c>
      <c r="Q1151" s="21">
        <v>0</v>
      </c>
      <c r="R1151" s="21">
        <v>0</v>
      </c>
      <c r="S1151" s="21">
        <v>0</v>
      </c>
      <c r="T1151" s="38">
        <v>0</v>
      </c>
    </row>
    <row r="1152" spans="1:20" x14ac:dyDescent="0.25">
      <c r="A1152" s="17" t="s">
        <v>255</v>
      </c>
      <c r="B1152" s="8" t="s">
        <v>53</v>
      </c>
      <c r="C1152" s="8" t="s">
        <v>329</v>
      </c>
      <c r="E1152" s="8" t="str">
        <f t="shared" si="745"/>
        <v>CoFi-generic</v>
      </c>
      <c r="F1152" s="21">
        <f t="shared" ref="F1152:G1152" si="778">F1086</f>
        <v>177768.66401188599</v>
      </c>
      <c r="G1152" s="19">
        <f t="shared" si="778"/>
        <v>9.5368396438620078</v>
      </c>
      <c r="H1152" s="18">
        <f t="shared" si="750"/>
        <v>0</v>
      </c>
      <c r="I1152" s="6">
        <f t="shared" si="750"/>
        <v>2.04</v>
      </c>
      <c r="J1152" s="6">
        <f t="shared" si="751"/>
        <v>1</v>
      </c>
      <c r="K1152" s="18">
        <f t="shared" si="752"/>
        <v>0</v>
      </c>
      <c r="L1152" s="35">
        <v>1</v>
      </c>
      <c r="Q1152" s="21">
        <v>0</v>
      </c>
      <c r="R1152" s="21">
        <v>0</v>
      </c>
      <c r="S1152" s="21">
        <v>0</v>
      </c>
      <c r="T1152" s="38">
        <v>0</v>
      </c>
    </row>
    <row r="1153" spans="1:20" x14ac:dyDescent="0.25">
      <c r="A1153" s="17" t="s">
        <v>256</v>
      </c>
      <c r="B1153" s="8" t="s">
        <v>53</v>
      </c>
      <c r="C1153" s="8" t="s">
        <v>329</v>
      </c>
      <c r="E1153" s="8" t="str">
        <f t="shared" si="745"/>
        <v>CoFi-generic</v>
      </c>
      <c r="F1153" s="21">
        <f t="shared" ref="F1153:G1153" si="779">F1087</f>
        <v>155905.00634210001</v>
      </c>
      <c r="G1153" s="19">
        <f t="shared" si="779"/>
        <v>9.9784577197080004</v>
      </c>
      <c r="H1153" s="18">
        <f t="shared" si="750"/>
        <v>0</v>
      </c>
      <c r="I1153" s="6">
        <f t="shared" si="750"/>
        <v>2.04</v>
      </c>
      <c r="J1153" s="6">
        <f t="shared" si="751"/>
        <v>1</v>
      </c>
      <c r="K1153" s="18">
        <f t="shared" si="752"/>
        <v>0</v>
      </c>
      <c r="L1153" s="35">
        <v>1</v>
      </c>
      <c r="Q1153" s="21">
        <v>0</v>
      </c>
      <c r="R1153" s="21">
        <v>0</v>
      </c>
      <c r="S1153" s="21">
        <v>0</v>
      </c>
      <c r="T1153" s="38">
        <v>0</v>
      </c>
    </row>
    <row r="1154" spans="1:20" x14ac:dyDescent="0.25">
      <c r="A1154" s="17" t="s">
        <v>257</v>
      </c>
      <c r="B1154" s="8" t="s">
        <v>53</v>
      </c>
      <c r="C1154" s="8" t="s">
        <v>329</v>
      </c>
      <c r="E1154" s="8" t="str">
        <f t="shared" si="745"/>
        <v>CoFi-generic</v>
      </c>
      <c r="F1154" s="21">
        <f t="shared" ref="F1154:G1154" si="780">F1088</f>
        <v>97265.618974818106</v>
      </c>
      <c r="G1154" s="19">
        <f t="shared" si="780"/>
        <v>11.89482405682261</v>
      </c>
      <c r="H1154" s="18">
        <f t="shared" si="750"/>
        <v>0</v>
      </c>
      <c r="I1154" s="6">
        <f t="shared" si="750"/>
        <v>2.04</v>
      </c>
      <c r="J1154" s="6">
        <f t="shared" si="751"/>
        <v>1</v>
      </c>
      <c r="K1154" s="18">
        <f t="shared" si="752"/>
        <v>0</v>
      </c>
      <c r="L1154" s="35">
        <v>1</v>
      </c>
      <c r="Q1154" s="21">
        <v>0</v>
      </c>
      <c r="R1154" s="21">
        <v>0</v>
      </c>
      <c r="S1154" s="21">
        <v>0</v>
      </c>
      <c r="T1154" s="38">
        <v>0</v>
      </c>
    </row>
    <row r="1155" spans="1:20" x14ac:dyDescent="0.25">
      <c r="A1155" s="17" t="s">
        <v>258</v>
      </c>
      <c r="B1155" s="8" t="s">
        <v>53</v>
      </c>
      <c r="C1155" s="8" t="s">
        <v>329</v>
      </c>
      <c r="E1155" s="8" t="str">
        <f t="shared" si="745"/>
        <v>CoFi-generic</v>
      </c>
      <c r="F1155" s="21">
        <f t="shared" ref="F1155:G1155" si="781">F1089</f>
        <v>97415.805385531698</v>
      </c>
      <c r="G1155" s="19">
        <f t="shared" si="781"/>
        <v>11.56950821742382</v>
      </c>
      <c r="H1155" s="18">
        <f t="shared" si="750"/>
        <v>0</v>
      </c>
      <c r="I1155" s="6">
        <f t="shared" si="750"/>
        <v>2.04</v>
      </c>
      <c r="J1155" s="6">
        <f t="shared" si="751"/>
        <v>1</v>
      </c>
      <c r="K1155" s="18">
        <f t="shared" si="752"/>
        <v>0</v>
      </c>
      <c r="L1155" s="35">
        <v>1</v>
      </c>
      <c r="Q1155" s="21">
        <v>0</v>
      </c>
      <c r="R1155" s="21">
        <v>0</v>
      </c>
      <c r="S1155" s="21">
        <v>0</v>
      </c>
      <c r="T1155" s="38">
        <v>0</v>
      </c>
    </row>
    <row r="1156" spans="1:20" x14ac:dyDescent="0.25">
      <c r="A1156" s="17" t="s">
        <v>259</v>
      </c>
      <c r="B1156" s="8" t="s">
        <v>53</v>
      </c>
      <c r="C1156" s="8" t="s">
        <v>329</v>
      </c>
      <c r="E1156" s="8" t="str">
        <f t="shared" si="745"/>
        <v>CoFi-generic</v>
      </c>
      <c r="F1156" s="21">
        <f t="shared" ref="F1156:G1156" si="782">F1090</f>
        <v>152166.78614067001</v>
      </c>
      <c r="G1156" s="19">
        <f t="shared" si="782"/>
        <v>9.8060204788667331</v>
      </c>
      <c r="H1156" s="18">
        <f t="shared" si="750"/>
        <v>0</v>
      </c>
      <c r="I1156" s="6">
        <f t="shared" si="750"/>
        <v>2.04</v>
      </c>
      <c r="J1156" s="6">
        <f t="shared" si="751"/>
        <v>1</v>
      </c>
      <c r="K1156" s="18">
        <f t="shared" si="752"/>
        <v>0</v>
      </c>
      <c r="L1156" s="35">
        <v>1</v>
      </c>
      <c r="Q1156" s="21">
        <v>0</v>
      </c>
      <c r="R1156" s="21">
        <v>0</v>
      </c>
      <c r="S1156" s="21">
        <v>0</v>
      </c>
      <c r="T1156" s="38">
        <v>0</v>
      </c>
    </row>
    <row r="1157" spans="1:20" x14ac:dyDescent="0.25">
      <c r="A1157" s="17" t="s">
        <v>260</v>
      </c>
      <c r="B1157" s="8" t="s">
        <v>53</v>
      </c>
      <c r="C1157" s="8" t="s">
        <v>329</v>
      </c>
      <c r="E1157" s="8" t="str">
        <f t="shared" si="745"/>
        <v>CoFi-generic</v>
      </c>
      <c r="F1157" s="21">
        <f t="shared" ref="F1157:G1157" si="783">F1091</f>
        <v>145113.38760294701</v>
      </c>
      <c r="G1157" s="19">
        <f t="shared" si="783"/>
        <v>10.081319949993899</v>
      </c>
      <c r="H1157" s="18">
        <f t="shared" si="750"/>
        <v>0</v>
      </c>
      <c r="I1157" s="6">
        <f t="shared" si="750"/>
        <v>2.04</v>
      </c>
      <c r="J1157" s="6">
        <f t="shared" si="751"/>
        <v>1</v>
      </c>
      <c r="K1157" s="18">
        <f t="shared" si="752"/>
        <v>0</v>
      </c>
      <c r="L1157" s="35">
        <v>1</v>
      </c>
      <c r="Q1157" s="21">
        <v>0</v>
      </c>
      <c r="R1157" s="21">
        <v>0</v>
      </c>
      <c r="S1157" s="21">
        <v>0</v>
      </c>
      <c r="T1157" s="38">
        <v>0</v>
      </c>
    </row>
    <row r="1158" spans="1:20" x14ac:dyDescent="0.25">
      <c r="A1158" s="17" t="s">
        <v>261</v>
      </c>
      <c r="B1158" s="8" t="s">
        <v>53</v>
      </c>
      <c r="C1158" s="8" t="s">
        <v>329</v>
      </c>
      <c r="E1158" s="8" t="str">
        <f t="shared" si="745"/>
        <v>CoFi-generic</v>
      </c>
      <c r="F1158" s="21">
        <f t="shared" ref="F1158:G1158" si="784">F1092</f>
        <v>142547.349343315</v>
      </c>
      <c r="G1158" s="19">
        <f t="shared" si="784"/>
        <v>10.00387305712248</v>
      </c>
      <c r="H1158" s="18">
        <f t="shared" si="750"/>
        <v>0</v>
      </c>
      <c r="I1158" s="6">
        <f t="shared" si="750"/>
        <v>2.04</v>
      </c>
      <c r="J1158" s="6">
        <f t="shared" si="751"/>
        <v>1</v>
      </c>
      <c r="K1158" s="18">
        <f t="shared" si="752"/>
        <v>0</v>
      </c>
      <c r="L1158" s="35">
        <v>1</v>
      </c>
      <c r="Q1158" s="21">
        <v>0</v>
      </c>
      <c r="R1158" s="21">
        <v>0</v>
      </c>
      <c r="S1158" s="21">
        <v>0</v>
      </c>
      <c r="T1158" s="38">
        <v>0</v>
      </c>
    </row>
    <row r="1159" spans="1:20" x14ac:dyDescent="0.25">
      <c r="A1159" s="17" t="s">
        <v>278</v>
      </c>
      <c r="B1159" s="8" t="s">
        <v>53</v>
      </c>
      <c r="C1159" s="8" t="s">
        <v>329</v>
      </c>
      <c r="E1159" s="8" t="str">
        <f t="shared" si="745"/>
        <v>CoFi-generic</v>
      </c>
      <c r="F1159" s="21">
        <f t="shared" ref="F1159:G1159" si="785">F1093</f>
        <v>89849.0514662145</v>
      </c>
      <c r="G1159" s="19">
        <f t="shared" si="785"/>
        <v>11.47574594837338</v>
      </c>
      <c r="H1159" s="18">
        <f t="shared" si="750"/>
        <v>0</v>
      </c>
      <c r="I1159" s="6">
        <f t="shared" si="750"/>
        <v>2.04</v>
      </c>
      <c r="J1159" s="6">
        <f t="shared" si="751"/>
        <v>1</v>
      </c>
      <c r="K1159" s="18">
        <f t="shared" si="752"/>
        <v>0</v>
      </c>
      <c r="L1159" s="35">
        <v>1</v>
      </c>
      <c r="Q1159" s="21">
        <v>0</v>
      </c>
      <c r="R1159" s="21">
        <v>0</v>
      </c>
      <c r="S1159" s="21">
        <v>0</v>
      </c>
      <c r="T1159" s="38">
        <v>0</v>
      </c>
    </row>
    <row r="1160" spans="1:20" x14ac:dyDescent="0.25">
      <c r="A1160" s="17" t="s">
        <v>279</v>
      </c>
      <c r="B1160" s="8" t="s">
        <v>53</v>
      </c>
      <c r="C1160" s="8" t="s">
        <v>329</v>
      </c>
      <c r="E1160" s="8" t="str">
        <f t="shared" si="745"/>
        <v>CoFi-generic</v>
      </c>
      <c r="F1160" s="21">
        <f t="shared" ref="F1160:G1160" si="786">F1094</f>
        <v>102630.58612210301</v>
      </c>
      <c r="G1160" s="19">
        <f t="shared" si="786"/>
        <v>10.756762154759192</v>
      </c>
      <c r="H1160" s="18">
        <f t="shared" si="750"/>
        <v>0</v>
      </c>
      <c r="I1160" s="6">
        <f t="shared" si="750"/>
        <v>2.04</v>
      </c>
      <c r="J1160" s="6">
        <f t="shared" si="751"/>
        <v>1</v>
      </c>
      <c r="K1160" s="18">
        <f t="shared" si="752"/>
        <v>0</v>
      </c>
      <c r="L1160" s="35">
        <v>1</v>
      </c>
      <c r="Q1160" s="21">
        <v>0</v>
      </c>
      <c r="R1160" s="21">
        <v>0</v>
      </c>
      <c r="S1160" s="21">
        <v>0</v>
      </c>
      <c r="T1160" s="38">
        <v>0</v>
      </c>
    </row>
    <row r="1161" spans="1:20" x14ac:dyDescent="0.25">
      <c r="A1161" s="17" t="s">
        <v>280</v>
      </c>
      <c r="B1161" s="8" t="s">
        <v>53</v>
      </c>
      <c r="C1161" s="8" t="s">
        <v>329</v>
      </c>
      <c r="E1161" s="8" t="str">
        <f t="shared" si="745"/>
        <v>CoFi-generic</v>
      </c>
      <c r="F1161" s="21">
        <f t="shared" ref="F1161:G1161" si="787">F1095</f>
        <v>100258.467636616</v>
      </c>
      <c r="G1161" s="19">
        <f t="shared" si="787"/>
        <v>10.65669779621145</v>
      </c>
      <c r="H1161" s="18">
        <f t="shared" si="750"/>
        <v>0</v>
      </c>
      <c r="I1161" s="6">
        <f t="shared" si="750"/>
        <v>2.04</v>
      </c>
      <c r="J1161" s="6">
        <f t="shared" si="751"/>
        <v>1</v>
      </c>
      <c r="K1161" s="18">
        <f t="shared" si="752"/>
        <v>0</v>
      </c>
      <c r="L1161" s="35">
        <v>1</v>
      </c>
      <c r="Q1161" s="21">
        <v>0</v>
      </c>
      <c r="R1161" s="21">
        <v>0</v>
      </c>
      <c r="S1161" s="21">
        <v>0</v>
      </c>
      <c r="T1161" s="38">
        <v>0</v>
      </c>
    </row>
    <row r="1162" spans="1:20" x14ac:dyDescent="0.25">
      <c r="A1162" s="17" t="s">
        <v>281</v>
      </c>
      <c r="B1162" s="8" t="s">
        <v>53</v>
      </c>
      <c r="C1162" s="8" t="s">
        <v>329</v>
      </c>
      <c r="E1162" s="8" t="str">
        <f t="shared" si="745"/>
        <v>CoFi-generic</v>
      </c>
      <c r="F1162" s="21">
        <f t="shared" ref="F1162:G1162" si="788">F1096</f>
        <v>136054.96228445024</v>
      </c>
      <c r="G1162" s="19">
        <f t="shared" si="788"/>
        <v>9.6760323677399889</v>
      </c>
      <c r="H1162" s="18">
        <f t="shared" si="750"/>
        <v>0</v>
      </c>
      <c r="I1162" s="6">
        <f t="shared" si="750"/>
        <v>2.04</v>
      </c>
      <c r="J1162" s="6">
        <f t="shared" si="751"/>
        <v>1</v>
      </c>
      <c r="K1162" s="18">
        <f t="shared" si="752"/>
        <v>0</v>
      </c>
      <c r="L1162" s="35">
        <v>1</v>
      </c>
      <c r="Q1162" s="21">
        <v>0</v>
      </c>
      <c r="R1162" s="21">
        <v>0</v>
      </c>
      <c r="S1162" s="21">
        <v>0</v>
      </c>
      <c r="T1162" s="38">
        <v>0</v>
      </c>
    </row>
    <row r="1163" spans="1:20" x14ac:dyDescent="0.25">
      <c r="A1163" s="17" t="s">
        <v>282</v>
      </c>
      <c r="B1163" s="8" t="s">
        <v>53</v>
      </c>
      <c r="C1163" s="8" t="s">
        <v>329</v>
      </c>
      <c r="E1163" s="8" t="str">
        <f t="shared" si="745"/>
        <v>CoFi-generic</v>
      </c>
      <c r="F1163" s="21">
        <f t="shared" ref="F1163:G1163" si="789">F1097</f>
        <v>120012.959289386</v>
      </c>
      <c r="G1163" s="19">
        <f t="shared" si="789"/>
        <v>10.333963539505701</v>
      </c>
      <c r="H1163" s="18">
        <f t="shared" si="750"/>
        <v>0</v>
      </c>
      <c r="I1163" s="6">
        <f t="shared" si="750"/>
        <v>2.04</v>
      </c>
      <c r="J1163" s="6">
        <f t="shared" si="751"/>
        <v>1</v>
      </c>
      <c r="K1163" s="18">
        <f t="shared" si="752"/>
        <v>0</v>
      </c>
      <c r="L1163" s="35">
        <v>1</v>
      </c>
      <c r="Q1163" s="21">
        <v>0</v>
      </c>
      <c r="R1163" s="21">
        <v>0</v>
      </c>
      <c r="S1163" s="21">
        <v>0</v>
      </c>
      <c r="T1163" s="38">
        <v>0</v>
      </c>
    </row>
    <row r="1164" spans="1:20" x14ac:dyDescent="0.25">
      <c r="A1164" s="17" t="s">
        <v>283</v>
      </c>
      <c r="B1164" s="8" t="s">
        <v>53</v>
      </c>
      <c r="C1164" s="8" t="s">
        <v>329</v>
      </c>
      <c r="E1164" s="8" t="str">
        <f t="shared" si="745"/>
        <v>CoFi-generic</v>
      </c>
      <c r="F1164" s="21">
        <f t="shared" ref="F1164:G1164" si="790">F1098</f>
        <v>116866.54268758249</v>
      </c>
      <c r="G1164" s="19">
        <f t="shared" si="790"/>
        <v>10.405048437786814</v>
      </c>
      <c r="H1164" s="18">
        <f t="shared" si="750"/>
        <v>0</v>
      </c>
      <c r="I1164" s="6">
        <f t="shared" si="750"/>
        <v>2.04</v>
      </c>
      <c r="J1164" s="6">
        <f t="shared" si="751"/>
        <v>1</v>
      </c>
      <c r="K1164" s="18">
        <f t="shared" si="752"/>
        <v>0</v>
      </c>
      <c r="L1164" s="35">
        <v>1</v>
      </c>
      <c r="Q1164" s="21">
        <v>0</v>
      </c>
      <c r="R1164" s="21">
        <v>0</v>
      </c>
      <c r="S1164" s="21">
        <v>0</v>
      </c>
      <c r="T1164" s="38">
        <v>0</v>
      </c>
    </row>
    <row r="1165" spans="1:20" x14ac:dyDescent="0.25">
      <c r="A1165" s="17" t="s">
        <v>284</v>
      </c>
      <c r="B1165" s="8" t="s">
        <v>53</v>
      </c>
      <c r="C1165" s="8" t="s">
        <v>329</v>
      </c>
      <c r="E1165" s="8" t="str">
        <f t="shared" si="745"/>
        <v>CoFi-generic</v>
      </c>
      <c r="F1165" s="21">
        <f t="shared" ref="F1165:G1165" si="791">F1099</f>
        <v>108937.3696959301</v>
      </c>
      <c r="G1165" s="19">
        <f t="shared" si="791"/>
        <v>10.611727060115518</v>
      </c>
      <c r="H1165" s="18">
        <f t="shared" si="750"/>
        <v>0</v>
      </c>
      <c r="I1165" s="6">
        <f t="shared" si="750"/>
        <v>2.04</v>
      </c>
      <c r="J1165" s="6">
        <f t="shared" si="751"/>
        <v>1</v>
      </c>
      <c r="K1165" s="18">
        <f t="shared" si="752"/>
        <v>0</v>
      </c>
      <c r="L1165" s="35">
        <v>1</v>
      </c>
      <c r="Q1165" s="21">
        <v>0</v>
      </c>
      <c r="R1165" s="21">
        <v>0</v>
      </c>
      <c r="S1165" s="21">
        <v>0</v>
      </c>
      <c r="T1165" s="38">
        <v>0</v>
      </c>
    </row>
    <row r="1166" spans="1:20" x14ac:dyDescent="0.25">
      <c r="A1166" s="17" t="s">
        <v>285</v>
      </c>
      <c r="B1166" s="8" t="s">
        <v>53</v>
      </c>
      <c r="C1166" s="8" t="s">
        <v>329</v>
      </c>
      <c r="E1166" s="8" t="str">
        <f t="shared" si="745"/>
        <v>CoFi-generic</v>
      </c>
      <c r="F1166" s="21">
        <f t="shared" ref="F1166:G1166" si="792">F1100</f>
        <v>139745.15273096098</v>
      </c>
      <c r="G1166" s="19">
        <f t="shared" si="792"/>
        <v>9.8411995603199642</v>
      </c>
      <c r="H1166" s="18">
        <f t="shared" si="750"/>
        <v>0</v>
      </c>
      <c r="I1166" s="6">
        <f t="shared" si="750"/>
        <v>2.04</v>
      </c>
      <c r="J1166" s="6">
        <f t="shared" si="751"/>
        <v>1</v>
      </c>
      <c r="K1166" s="18">
        <f t="shared" si="752"/>
        <v>0</v>
      </c>
      <c r="L1166" s="35">
        <v>1</v>
      </c>
      <c r="Q1166" s="21">
        <v>0</v>
      </c>
      <c r="R1166" s="21">
        <v>0</v>
      </c>
      <c r="S1166" s="21">
        <v>0</v>
      </c>
      <c r="T1166" s="38">
        <v>0</v>
      </c>
    </row>
    <row r="1167" spans="1:20" x14ac:dyDescent="0.25">
      <c r="A1167" s="17" t="s">
        <v>286</v>
      </c>
      <c r="B1167" s="8" t="s">
        <v>53</v>
      </c>
      <c r="C1167" s="8" t="s">
        <v>329</v>
      </c>
      <c r="E1167" s="8" t="str">
        <f t="shared" si="745"/>
        <v>CoFi-generic</v>
      </c>
      <c r="F1167" s="21">
        <f t="shared" ref="F1167:G1167" si="793">F1101</f>
        <v>127193.24193917849</v>
      </c>
      <c r="G1167" s="19">
        <f t="shared" si="793"/>
        <v>9.9262954008951514</v>
      </c>
      <c r="H1167" s="18">
        <f t="shared" si="750"/>
        <v>0</v>
      </c>
      <c r="I1167" s="6">
        <f t="shared" si="750"/>
        <v>2.04</v>
      </c>
      <c r="J1167" s="6">
        <f t="shared" si="751"/>
        <v>1</v>
      </c>
      <c r="K1167" s="18">
        <f t="shared" si="752"/>
        <v>0</v>
      </c>
      <c r="L1167" s="35">
        <v>1</v>
      </c>
      <c r="Q1167" s="21">
        <v>0</v>
      </c>
      <c r="R1167" s="21">
        <v>0</v>
      </c>
      <c r="S1167" s="21">
        <v>0</v>
      </c>
      <c r="T1167" s="38">
        <v>0</v>
      </c>
    </row>
    <row r="1168" spans="1:20" x14ac:dyDescent="0.25">
      <c r="A1168" s="17" t="s">
        <v>287</v>
      </c>
      <c r="B1168" s="8" t="s">
        <v>53</v>
      </c>
      <c r="C1168" s="8" t="s">
        <v>329</v>
      </c>
      <c r="E1168" s="8" t="str">
        <f t="shared" si="745"/>
        <v>CoFi-generic</v>
      </c>
      <c r="F1168" s="21">
        <f t="shared" ref="F1168:G1168" si="794">F1102</f>
        <v>98961.417574702558</v>
      </c>
      <c r="G1168" s="19">
        <f t="shared" si="794"/>
        <v>10.858416640618575</v>
      </c>
      <c r="H1168" s="18">
        <f t="shared" si="750"/>
        <v>0</v>
      </c>
      <c r="I1168" s="6">
        <f t="shared" si="750"/>
        <v>2.04</v>
      </c>
      <c r="J1168" s="6">
        <f t="shared" si="751"/>
        <v>1</v>
      </c>
      <c r="K1168" s="18">
        <f t="shared" si="752"/>
        <v>0</v>
      </c>
      <c r="L1168" s="35">
        <v>1</v>
      </c>
      <c r="Q1168" s="21">
        <v>0</v>
      </c>
      <c r="R1168" s="21">
        <v>0</v>
      </c>
      <c r="S1168" s="21">
        <v>0</v>
      </c>
      <c r="T1168" s="38">
        <v>0</v>
      </c>
    </row>
    <row r="1169" spans="1:20" x14ac:dyDescent="0.25">
      <c r="A1169" s="17" t="s">
        <v>288</v>
      </c>
      <c r="B1169" s="8" t="s">
        <v>53</v>
      </c>
      <c r="C1169" s="8" t="s">
        <v>329</v>
      </c>
      <c r="E1169" s="8" t="str">
        <f t="shared" si="745"/>
        <v>CoFi-generic</v>
      </c>
      <c r="F1169" s="21">
        <f t="shared" ref="F1169:G1169" si="795">F1103</f>
        <v>140247.726458766</v>
      </c>
      <c r="G1169" s="19">
        <f t="shared" si="795"/>
        <v>9.6134169138285639</v>
      </c>
      <c r="H1169" s="18">
        <f t="shared" si="750"/>
        <v>0</v>
      </c>
      <c r="I1169" s="6">
        <f t="shared" si="750"/>
        <v>2.04</v>
      </c>
      <c r="J1169" s="6">
        <f t="shared" si="751"/>
        <v>1</v>
      </c>
      <c r="K1169" s="18">
        <f t="shared" si="752"/>
        <v>0</v>
      </c>
      <c r="L1169" s="35">
        <v>1</v>
      </c>
      <c r="Q1169" s="21">
        <v>0</v>
      </c>
      <c r="R1169" s="21">
        <v>0</v>
      </c>
      <c r="S1169" s="21">
        <v>0</v>
      </c>
      <c r="T1169" s="38">
        <v>0</v>
      </c>
    </row>
    <row r="1170" spans="1:20" x14ac:dyDescent="0.25">
      <c r="A1170" s="17" t="s">
        <v>289</v>
      </c>
      <c r="B1170" s="8" t="s">
        <v>53</v>
      </c>
      <c r="C1170" s="8" t="s">
        <v>329</v>
      </c>
      <c r="E1170" s="8" t="str">
        <f t="shared" si="745"/>
        <v>CoFi-generic</v>
      </c>
      <c r="F1170" s="21">
        <f t="shared" ref="F1170:G1170" si="796">F1104</f>
        <v>128882.724156953</v>
      </c>
      <c r="G1170" s="19">
        <f t="shared" si="796"/>
        <v>10.018080499707807</v>
      </c>
      <c r="H1170" s="18">
        <f t="shared" si="750"/>
        <v>0</v>
      </c>
      <c r="I1170" s="6">
        <f t="shared" si="750"/>
        <v>2.04</v>
      </c>
      <c r="J1170" s="6">
        <f t="shared" si="751"/>
        <v>1</v>
      </c>
      <c r="K1170" s="18">
        <f t="shared" si="752"/>
        <v>0</v>
      </c>
      <c r="L1170" s="35">
        <v>1</v>
      </c>
      <c r="Q1170" s="21">
        <v>0</v>
      </c>
      <c r="R1170" s="21">
        <v>0</v>
      </c>
      <c r="S1170" s="21">
        <v>0</v>
      </c>
      <c r="T1170" s="38">
        <v>0</v>
      </c>
    </row>
    <row r="1171" spans="1:20" x14ac:dyDescent="0.25">
      <c r="A1171" s="17" t="s">
        <v>290</v>
      </c>
      <c r="B1171" s="8" t="s">
        <v>53</v>
      </c>
      <c r="C1171" s="8" t="s">
        <v>329</v>
      </c>
      <c r="E1171" s="8" t="str">
        <f t="shared" si="745"/>
        <v>CoFi-generic</v>
      </c>
      <c r="F1171" s="21">
        <f t="shared" ref="F1171:G1171" si="797">F1105</f>
        <v>135407.79754491249</v>
      </c>
      <c r="G1171" s="19">
        <f t="shared" si="797"/>
        <v>10.06173925353273</v>
      </c>
      <c r="H1171" s="18">
        <f t="shared" si="750"/>
        <v>0</v>
      </c>
      <c r="I1171" s="6">
        <f t="shared" si="750"/>
        <v>2.04</v>
      </c>
      <c r="J1171" s="6">
        <f t="shared" si="751"/>
        <v>1</v>
      </c>
      <c r="K1171" s="18">
        <f t="shared" si="752"/>
        <v>0</v>
      </c>
      <c r="L1171" s="35">
        <v>1</v>
      </c>
      <c r="Q1171" s="21">
        <v>0</v>
      </c>
      <c r="R1171" s="21">
        <v>0</v>
      </c>
      <c r="S1171" s="21">
        <v>0</v>
      </c>
      <c r="T1171" s="38">
        <v>0</v>
      </c>
    </row>
    <row r="1172" spans="1:20" x14ac:dyDescent="0.25">
      <c r="A1172" s="17" t="s">
        <v>291</v>
      </c>
      <c r="B1172" s="8" t="s">
        <v>53</v>
      </c>
      <c r="C1172" s="8" t="s">
        <v>329</v>
      </c>
      <c r="E1172" s="8" t="str">
        <f t="shared" si="745"/>
        <v>CoFi-generic</v>
      </c>
      <c r="F1172" s="21">
        <f t="shared" ref="F1172:G1172" si="798">F1106</f>
        <v>131715.40721681551</v>
      </c>
      <c r="G1172" s="19">
        <f t="shared" si="798"/>
        <v>9.9201899973408398</v>
      </c>
      <c r="H1172" s="18">
        <f t="shared" si="750"/>
        <v>0</v>
      </c>
      <c r="I1172" s="6">
        <f t="shared" si="750"/>
        <v>2.04</v>
      </c>
      <c r="J1172" s="6">
        <f t="shared" si="751"/>
        <v>1</v>
      </c>
      <c r="K1172" s="18">
        <f t="shared" si="752"/>
        <v>0</v>
      </c>
      <c r="L1172" s="35">
        <v>1</v>
      </c>
      <c r="Q1172" s="21">
        <v>0</v>
      </c>
      <c r="R1172" s="21">
        <v>0</v>
      </c>
      <c r="S1172" s="21">
        <v>0</v>
      </c>
      <c r="T1172" s="38">
        <v>0</v>
      </c>
    </row>
    <row r="1173" spans="1:20" x14ac:dyDescent="0.25">
      <c r="A1173" s="17" t="s">
        <v>292</v>
      </c>
      <c r="B1173" s="8" t="s">
        <v>53</v>
      </c>
      <c r="C1173" s="8" t="s">
        <v>329</v>
      </c>
      <c r="E1173" s="8" t="str">
        <f t="shared" si="745"/>
        <v>CoFi-generic</v>
      </c>
      <c r="F1173" s="21">
        <f t="shared" ref="F1173:G1173" si="799">F1107</f>
        <v>134805.17056130699</v>
      </c>
      <c r="G1173" s="19">
        <f t="shared" si="799"/>
        <v>9.8797139695342295</v>
      </c>
      <c r="H1173" s="18">
        <f t="shared" si="750"/>
        <v>0</v>
      </c>
      <c r="I1173" s="6">
        <f t="shared" si="750"/>
        <v>2.04</v>
      </c>
      <c r="J1173" s="6">
        <f t="shared" si="751"/>
        <v>1</v>
      </c>
      <c r="K1173" s="18">
        <f t="shared" si="752"/>
        <v>0</v>
      </c>
      <c r="L1173" s="35">
        <v>1</v>
      </c>
      <c r="Q1173" s="21">
        <v>0</v>
      </c>
      <c r="R1173" s="21">
        <v>0</v>
      </c>
      <c r="S1173" s="21">
        <v>0</v>
      </c>
      <c r="T1173" s="38">
        <v>0</v>
      </c>
    </row>
    <row r="1174" spans="1:20" x14ac:dyDescent="0.25">
      <c r="A1174" s="17" t="s">
        <v>293</v>
      </c>
      <c r="B1174" s="8" t="s">
        <v>53</v>
      </c>
      <c r="C1174" s="8" t="s">
        <v>329</v>
      </c>
      <c r="E1174" s="8" t="str">
        <f t="shared" si="745"/>
        <v>CoFi-generic</v>
      </c>
      <c r="F1174" s="21">
        <f t="shared" ref="F1174:G1174" si="800">F1108</f>
        <v>138063.61861453537</v>
      </c>
      <c r="G1174" s="19">
        <f t="shared" si="800"/>
        <v>9.8167859944510791</v>
      </c>
      <c r="H1174" s="18">
        <f t="shared" si="750"/>
        <v>0</v>
      </c>
      <c r="I1174" s="6">
        <f t="shared" si="750"/>
        <v>2.04</v>
      </c>
      <c r="J1174" s="6">
        <f t="shared" si="751"/>
        <v>1</v>
      </c>
      <c r="K1174" s="18">
        <f t="shared" si="752"/>
        <v>0</v>
      </c>
      <c r="L1174" s="35">
        <v>1</v>
      </c>
      <c r="Q1174" s="21">
        <v>0</v>
      </c>
      <c r="R1174" s="21">
        <v>0</v>
      </c>
      <c r="S1174" s="21">
        <v>0</v>
      </c>
      <c r="T1174" s="38">
        <v>0</v>
      </c>
    </row>
    <row r="1175" spans="1:20" x14ac:dyDescent="0.25">
      <c r="A1175" s="17" t="s">
        <v>294</v>
      </c>
      <c r="B1175" s="8" t="s">
        <v>53</v>
      </c>
      <c r="C1175" s="8" t="s">
        <v>329</v>
      </c>
      <c r="E1175" s="8" t="str">
        <f t="shared" si="745"/>
        <v>CoFi-generic</v>
      </c>
      <c r="F1175" s="21">
        <f t="shared" ref="F1175:G1175" si="801">F1109</f>
        <v>140066.027754765</v>
      </c>
      <c r="G1175" s="19">
        <f t="shared" si="801"/>
        <v>9.7938144488489662</v>
      </c>
      <c r="H1175" s="18">
        <f t="shared" si="750"/>
        <v>0</v>
      </c>
      <c r="I1175" s="6">
        <f t="shared" si="750"/>
        <v>2.04</v>
      </c>
      <c r="J1175" s="6">
        <f t="shared" si="751"/>
        <v>1</v>
      </c>
      <c r="K1175" s="18">
        <f t="shared" si="752"/>
        <v>0</v>
      </c>
      <c r="L1175" s="35">
        <v>1</v>
      </c>
      <c r="Q1175" s="21">
        <v>0</v>
      </c>
      <c r="R1175" s="21">
        <v>0</v>
      </c>
      <c r="S1175" s="21">
        <v>0</v>
      </c>
      <c r="T1175" s="38">
        <v>0</v>
      </c>
    </row>
    <row r="1176" spans="1:20" x14ac:dyDescent="0.25">
      <c r="A1176" s="17" t="s">
        <v>295</v>
      </c>
      <c r="B1176" s="8" t="s">
        <v>53</v>
      </c>
      <c r="C1176" s="8" t="s">
        <v>329</v>
      </c>
      <c r="E1176" s="8" t="str">
        <f t="shared" si="745"/>
        <v>CoFi-generic</v>
      </c>
      <c r="F1176" s="21">
        <f t="shared" ref="F1176:G1176" si="802">F1110</f>
        <v>101164.9671476817</v>
      </c>
      <c r="G1176" s="19">
        <f t="shared" si="802"/>
        <v>10.968122894697334</v>
      </c>
      <c r="H1176" s="18">
        <f t="shared" si="750"/>
        <v>0</v>
      </c>
      <c r="I1176" s="6">
        <f t="shared" si="750"/>
        <v>2.04</v>
      </c>
      <c r="J1176" s="6">
        <f t="shared" si="751"/>
        <v>1</v>
      </c>
      <c r="K1176" s="18">
        <f t="shared" si="752"/>
        <v>0</v>
      </c>
      <c r="L1176" s="35">
        <v>1</v>
      </c>
      <c r="Q1176" s="21">
        <v>0</v>
      </c>
      <c r="R1176" s="21">
        <v>0</v>
      </c>
      <c r="S1176" s="21">
        <v>0</v>
      </c>
      <c r="T1176" s="38">
        <v>0</v>
      </c>
    </row>
    <row r="1177" spans="1:20" x14ac:dyDescent="0.25">
      <c r="A1177" s="17" t="s">
        <v>296</v>
      </c>
      <c r="B1177" s="8" t="s">
        <v>53</v>
      </c>
      <c r="C1177" s="8" t="s">
        <v>329</v>
      </c>
      <c r="E1177" s="8" t="str">
        <f t="shared" si="745"/>
        <v>CoFi-generic</v>
      </c>
      <c r="F1177" s="21">
        <f t="shared" ref="F1177:G1177" si="803">F1111</f>
        <v>147273.34304075674</v>
      </c>
      <c r="G1177" s="19">
        <f t="shared" si="803"/>
        <v>9.5908908109141535</v>
      </c>
      <c r="H1177" s="18">
        <f t="shared" si="750"/>
        <v>0</v>
      </c>
      <c r="I1177" s="6">
        <f t="shared" si="750"/>
        <v>2.04</v>
      </c>
      <c r="J1177" s="6">
        <f t="shared" si="751"/>
        <v>1</v>
      </c>
      <c r="K1177" s="18">
        <f t="shared" si="752"/>
        <v>0</v>
      </c>
      <c r="L1177" s="35">
        <v>1</v>
      </c>
      <c r="Q1177" s="21">
        <v>0</v>
      </c>
      <c r="R1177" s="21">
        <v>0</v>
      </c>
      <c r="S1177" s="21">
        <v>0</v>
      </c>
      <c r="T1177" s="38">
        <v>0</v>
      </c>
    </row>
    <row r="1178" spans="1:20" x14ac:dyDescent="0.25">
      <c r="A1178" s="17" t="s">
        <v>297</v>
      </c>
      <c r="B1178" s="8" t="s">
        <v>53</v>
      </c>
      <c r="C1178" s="8" t="s">
        <v>329</v>
      </c>
      <c r="E1178" s="8" t="str">
        <f t="shared" si="745"/>
        <v>CoFi-generic</v>
      </c>
      <c r="F1178" s="21">
        <f t="shared" ref="F1178:G1178" si="804">F1112</f>
        <v>140029.762850681</v>
      </c>
      <c r="G1178" s="19">
        <f t="shared" si="804"/>
        <v>9.8635703103955539</v>
      </c>
      <c r="H1178" s="18">
        <f t="shared" si="750"/>
        <v>0</v>
      </c>
      <c r="I1178" s="6">
        <f t="shared" si="750"/>
        <v>2.04</v>
      </c>
      <c r="J1178" s="6">
        <f t="shared" si="751"/>
        <v>1</v>
      </c>
      <c r="K1178" s="18">
        <f t="shared" si="752"/>
        <v>0</v>
      </c>
      <c r="L1178" s="35">
        <v>1</v>
      </c>
      <c r="Q1178" s="21">
        <v>0</v>
      </c>
      <c r="R1178" s="21">
        <v>0</v>
      </c>
      <c r="S1178" s="21">
        <v>0</v>
      </c>
      <c r="T1178" s="38">
        <v>0</v>
      </c>
    </row>
    <row r="1179" spans="1:20" x14ac:dyDescent="0.25">
      <c r="A1179" s="17" t="s">
        <v>298</v>
      </c>
      <c r="B1179" s="8" t="s">
        <v>53</v>
      </c>
      <c r="C1179" s="8" t="s">
        <v>329</v>
      </c>
      <c r="E1179" s="8" t="str">
        <f t="shared" si="745"/>
        <v>CoFi-generic</v>
      </c>
      <c r="F1179" s="21">
        <f t="shared" ref="F1179:G1179" si="805">F1113</f>
        <v>104340.25747720734</v>
      </c>
      <c r="G1179" s="19">
        <f t="shared" si="805"/>
        <v>10.973424562583329</v>
      </c>
      <c r="H1179" s="18">
        <f t="shared" si="750"/>
        <v>0</v>
      </c>
      <c r="I1179" s="6">
        <f t="shared" si="750"/>
        <v>2.04</v>
      </c>
      <c r="J1179" s="6">
        <f t="shared" si="751"/>
        <v>1</v>
      </c>
      <c r="K1179" s="18">
        <f t="shared" si="752"/>
        <v>0</v>
      </c>
      <c r="L1179" s="35">
        <v>1</v>
      </c>
      <c r="Q1179" s="21">
        <v>0</v>
      </c>
      <c r="R1179" s="21">
        <v>0</v>
      </c>
      <c r="S1179" s="21">
        <v>0</v>
      </c>
      <c r="T1179" s="38">
        <v>0</v>
      </c>
    </row>
    <row r="1180" spans="1:20" x14ac:dyDescent="0.25">
      <c r="A1180" s="17" t="s">
        <v>299</v>
      </c>
      <c r="B1180" s="8" t="s">
        <v>53</v>
      </c>
      <c r="C1180" s="8" t="s">
        <v>329</v>
      </c>
      <c r="E1180" s="8" t="str">
        <f t="shared" si="745"/>
        <v>CoFi-generic</v>
      </c>
      <c r="F1180" s="21">
        <f t="shared" ref="F1180:G1180" si="806">F1114</f>
        <v>104172.52557476799</v>
      </c>
      <c r="G1180" s="19">
        <f t="shared" si="806"/>
        <v>11.193720016366246</v>
      </c>
      <c r="H1180" s="18">
        <f t="shared" si="750"/>
        <v>0</v>
      </c>
      <c r="I1180" s="6">
        <f t="shared" si="750"/>
        <v>2.04</v>
      </c>
      <c r="J1180" s="6">
        <f t="shared" si="751"/>
        <v>1</v>
      </c>
      <c r="K1180" s="18">
        <f t="shared" si="752"/>
        <v>0</v>
      </c>
      <c r="L1180" s="35">
        <v>1</v>
      </c>
      <c r="Q1180" s="21">
        <v>0</v>
      </c>
      <c r="R1180" s="21">
        <v>0</v>
      </c>
      <c r="S1180" s="21">
        <v>0</v>
      </c>
      <c r="T1180" s="38">
        <v>0</v>
      </c>
    </row>
    <row r="1181" spans="1:20" x14ac:dyDescent="0.25">
      <c r="A1181" s="17" t="s">
        <v>300</v>
      </c>
      <c r="B1181" s="8" t="s">
        <v>53</v>
      </c>
      <c r="C1181" s="8" t="s">
        <v>329</v>
      </c>
      <c r="E1181" s="8" t="str">
        <f t="shared" si="745"/>
        <v>CoFi-generic</v>
      </c>
      <c r="F1181" s="21">
        <f t="shared" ref="F1181:G1181" si="807">F1115</f>
        <v>167069.04494132148</v>
      </c>
      <c r="G1181" s="19">
        <f t="shared" si="807"/>
        <v>9.4347717151777815</v>
      </c>
      <c r="H1181" s="18">
        <f t="shared" si="750"/>
        <v>0</v>
      </c>
      <c r="I1181" s="6">
        <f t="shared" si="750"/>
        <v>2.04</v>
      </c>
      <c r="J1181" s="6">
        <f t="shared" si="751"/>
        <v>1</v>
      </c>
      <c r="K1181" s="18">
        <f t="shared" si="752"/>
        <v>0</v>
      </c>
      <c r="L1181" s="35">
        <v>1</v>
      </c>
      <c r="Q1181" s="21">
        <v>0</v>
      </c>
      <c r="R1181" s="21">
        <v>0</v>
      </c>
      <c r="S1181" s="21">
        <v>0</v>
      </c>
      <c r="T1181" s="38">
        <v>0</v>
      </c>
    </row>
    <row r="1182" spans="1:20" x14ac:dyDescent="0.25">
      <c r="A1182" s="17" t="s">
        <v>301</v>
      </c>
      <c r="B1182" s="8" t="s">
        <v>53</v>
      </c>
      <c r="C1182" s="8" t="s">
        <v>329</v>
      </c>
      <c r="E1182" s="8" t="str">
        <f t="shared" si="745"/>
        <v>CoFi-generic</v>
      </c>
      <c r="F1182" s="21">
        <f t="shared" ref="F1182:G1182" si="808">F1116</f>
        <v>134663.4657046372</v>
      </c>
      <c r="G1182" s="19">
        <f t="shared" si="808"/>
        <v>10.317735507089584</v>
      </c>
      <c r="H1182" s="18">
        <f t="shared" si="750"/>
        <v>0</v>
      </c>
      <c r="I1182" s="6">
        <f t="shared" si="750"/>
        <v>2.04</v>
      </c>
      <c r="J1182" s="6">
        <f t="shared" si="751"/>
        <v>1</v>
      </c>
      <c r="K1182" s="18">
        <f t="shared" si="752"/>
        <v>0</v>
      </c>
      <c r="L1182" s="35">
        <v>1</v>
      </c>
      <c r="Q1182" s="21">
        <v>0</v>
      </c>
      <c r="R1182" s="21">
        <v>0</v>
      </c>
      <c r="S1182" s="21">
        <v>0</v>
      </c>
      <c r="T1182" s="38">
        <v>0</v>
      </c>
    </row>
    <row r="1183" spans="1:20" x14ac:dyDescent="0.25">
      <c r="A1183" s="17" t="s">
        <v>272</v>
      </c>
      <c r="B1183" s="8" t="s">
        <v>53</v>
      </c>
      <c r="C1183" s="8" t="s">
        <v>329</v>
      </c>
      <c r="E1183" s="8" t="str">
        <f t="shared" si="745"/>
        <v>CoFi-generic</v>
      </c>
      <c r="F1183" s="21">
        <f t="shared" ref="F1183:G1183" si="809">F1117</f>
        <v>122703.84078918799</v>
      </c>
      <c r="G1183" s="19">
        <f t="shared" si="809"/>
        <v>10.456302746523619</v>
      </c>
      <c r="H1183" s="18">
        <f t="shared" si="750"/>
        <v>0</v>
      </c>
      <c r="I1183" s="6">
        <f t="shared" si="750"/>
        <v>2.04</v>
      </c>
      <c r="J1183" s="6">
        <f t="shared" si="751"/>
        <v>1</v>
      </c>
      <c r="K1183" s="18">
        <f t="shared" si="752"/>
        <v>0</v>
      </c>
      <c r="L1183" s="35">
        <v>1</v>
      </c>
      <c r="Q1183" s="21">
        <v>0</v>
      </c>
      <c r="R1183" s="21">
        <v>0</v>
      </c>
      <c r="S1183" s="21">
        <v>0</v>
      </c>
      <c r="T1183" s="38">
        <v>0</v>
      </c>
    </row>
    <row r="1184" spans="1:20" x14ac:dyDescent="0.25">
      <c r="A1184" s="17" t="s">
        <v>273</v>
      </c>
      <c r="B1184" s="8" t="s">
        <v>53</v>
      </c>
      <c r="C1184" s="8" t="s">
        <v>329</v>
      </c>
      <c r="E1184" s="8" t="str">
        <f t="shared" si="745"/>
        <v>CoFi-generic</v>
      </c>
      <c r="F1184" s="21">
        <f t="shared" ref="F1184:G1184" si="810">F1118</f>
        <v>103976.50221745251</v>
      </c>
      <c r="G1184" s="19">
        <f t="shared" si="810"/>
        <v>11.053036600654009</v>
      </c>
      <c r="H1184" s="18">
        <f t="shared" si="750"/>
        <v>0</v>
      </c>
      <c r="I1184" s="6">
        <f t="shared" si="750"/>
        <v>2.04</v>
      </c>
      <c r="J1184" s="6">
        <f t="shared" si="751"/>
        <v>1</v>
      </c>
      <c r="K1184" s="18">
        <f t="shared" si="752"/>
        <v>0</v>
      </c>
      <c r="L1184" s="35">
        <v>1</v>
      </c>
      <c r="Q1184" s="21">
        <v>0</v>
      </c>
      <c r="R1184" s="21">
        <v>0</v>
      </c>
      <c r="S1184" s="21">
        <v>0</v>
      </c>
      <c r="T1184" s="38">
        <v>0</v>
      </c>
    </row>
    <row r="1185" spans="1:20" x14ac:dyDescent="0.25">
      <c r="A1185" s="17" t="s">
        <v>274</v>
      </c>
      <c r="B1185" s="8" t="s">
        <v>53</v>
      </c>
      <c r="C1185" s="8" t="s">
        <v>329</v>
      </c>
      <c r="E1185" s="8" t="str">
        <f t="shared" si="745"/>
        <v>CoFi-generic</v>
      </c>
      <c r="F1185" s="21">
        <f t="shared" ref="F1185:G1185" si="811">F1119</f>
        <v>111788.15367445731</v>
      </c>
      <c r="G1185" s="19">
        <f t="shared" si="811"/>
        <v>10.78329449978415</v>
      </c>
      <c r="H1185" s="18">
        <f t="shared" si="750"/>
        <v>0</v>
      </c>
      <c r="I1185" s="6">
        <f t="shared" si="750"/>
        <v>2.04</v>
      </c>
      <c r="J1185" s="6">
        <f t="shared" si="751"/>
        <v>1</v>
      </c>
      <c r="K1185" s="18">
        <f t="shared" si="752"/>
        <v>0</v>
      </c>
      <c r="L1185" s="35">
        <v>1</v>
      </c>
      <c r="Q1185" s="21">
        <v>0</v>
      </c>
      <c r="R1185" s="21">
        <v>0</v>
      </c>
      <c r="S1185" s="21">
        <v>0</v>
      </c>
      <c r="T1185" s="38">
        <v>0</v>
      </c>
    </row>
    <row r="1186" spans="1:20" x14ac:dyDescent="0.25">
      <c r="A1186" s="17" t="s">
        <v>275</v>
      </c>
      <c r="B1186" s="8" t="s">
        <v>53</v>
      </c>
      <c r="C1186" s="8" t="s">
        <v>329</v>
      </c>
      <c r="E1186" s="8" t="str">
        <f t="shared" si="745"/>
        <v>CoFi-generic</v>
      </c>
      <c r="F1186" s="21">
        <f t="shared" ref="F1186:G1186" si="812">F1120</f>
        <v>169487.33196936251</v>
      </c>
      <c r="G1186" s="19">
        <f t="shared" si="812"/>
        <v>9.4563668699484822</v>
      </c>
      <c r="H1186" s="18">
        <f t="shared" si="750"/>
        <v>0</v>
      </c>
      <c r="I1186" s="6">
        <f t="shared" si="750"/>
        <v>2.04</v>
      </c>
      <c r="J1186" s="6">
        <f t="shared" si="751"/>
        <v>1</v>
      </c>
      <c r="K1186" s="18">
        <f t="shared" si="752"/>
        <v>0</v>
      </c>
      <c r="L1186" s="35">
        <v>1</v>
      </c>
      <c r="Q1186" s="21">
        <v>0</v>
      </c>
      <c r="R1186" s="21">
        <v>0</v>
      </c>
      <c r="S1186" s="21">
        <v>0</v>
      </c>
      <c r="T1186" s="38">
        <v>0</v>
      </c>
    </row>
    <row r="1187" spans="1:20" x14ac:dyDescent="0.25">
      <c r="A1187" s="17" t="s">
        <v>276</v>
      </c>
      <c r="B1187" s="8" t="s">
        <v>53</v>
      </c>
      <c r="C1187" s="8" t="s">
        <v>329</v>
      </c>
      <c r="E1187" s="8" t="str">
        <f t="shared" si="745"/>
        <v>CoFi-generic</v>
      </c>
      <c r="F1187" s="21">
        <f t="shared" ref="F1187:G1187" si="813">F1121</f>
        <v>103984.99760192574</v>
      </c>
      <c r="G1187" s="19">
        <f t="shared" si="813"/>
        <v>11.068808534627422</v>
      </c>
      <c r="H1187" s="18">
        <f t="shared" si="750"/>
        <v>0</v>
      </c>
      <c r="I1187" s="6">
        <f t="shared" si="750"/>
        <v>2.04</v>
      </c>
      <c r="J1187" s="6">
        <f t="shared" si="751"/>
        <v>1</v>
      </c>
      <c r="K1187" s="18">
        <f t="shared" si="752"/>
        <v>0</v>
      </c>
      <c r="L1187" s="35">
        <v>1</v>
      </c>
      <c r="Q1187" s="21">
        <v>0</v>
      </c>
      <c r="R1187" s="21">
        <v>0</v>
      </c>
      <c r="S1187" s="21">
        <v>0</v>
      </c>
      <c r="T1187" s="38">
        <v>0</v>
      </c>
    </row>
    <row r="1188" spans="1:20" x14ac:dyDescent="0.25">
      <c r="A1188" s="17" t="s">
        <v>277</v>
      </c>
      <c r="B1188" s="8" t="s">
        <v>53</v>
      </c>
      <c r="C1188" s="8" t="s">
        <v>329</v>
      </c>
      <c r="E1188" s="8" t="str">
        <f t="shared" si="745"/>
        <v>CoFi-generic</v>
      </c>
      <c r="F1188" s="21">
        <f t="shared" ref="F1188:G1188" si="814">F1122</f>
        <v>102565.4676184479</v>
      </c>
      <c r="G1188" s="19">
        <f t="shared" si="814"/>
        <v>10.14145011871261</v>
      </c>
      <c r="H1188" s="18">
        <f t="shared" si="750"/>
        <v>0</v>
      </c>
      <c r="I1188" s="6">
        <f t="shared" si="750"/>
        <v>2.04</v>
      </c>
      <c r="J1188" s="6">
        <f t="shared" si="751"/>
        <v>1</v>
      </c>
      <c r="K1188" s="18">
        <f t="shared" si="752"/>
        <v>0</v>
      </c>
      <c r="L1188" s="35">
        <v>1</v>
      </c>
      <c r="Q1188" s="21">
        <v>0</v>
      </c>
      <c r="R1188" s="21">
        <v>0</v>
      </c>
      <c r="S1188" s="21">
        <v>0</v>
      </c>
      <c r="T1188" s="38">
        <v>0</v>
      </c>
    </row>
    <row r="1190" spans="1:20" x14ac:dyDescent="0.25">
      <c r="A1190" s="16" t="s">
        <v>328</v>
      </c>
      <c r="B1190" s="8" t="s">
        <v>60</v>
      </c>
      <c r="C1190" s="8" t="s">
        <v>68</v>
      </c>
      <c r="E1190" s="8" t="str">
        <f>IF(RIGHT(A1190,3)="old","Initial",B1190&amp;"-"&amp;C1190)</f>
        <v>Initial</v>
      </c>
      <c r="F1190" s="21">
        <f>Data!AT2</f>
        <v>159194.475313414</v>
      </c>
      <c r="G1190" s="19">
        <f>Data!AV2</f>
        <v>7.6675225186861979</v>
      </c>
      <c r="H1190" s="25">
        <f>VLOOKUP(C1190,parms,3,FALSE)</f>
        <v>3.660294262870465E-2</v>
      </c>
      <c r="I1190" s="42">
        <f>VLOOKUP(C1190,parms,8,FALSE)</f>
        <v>3.15</v>
      </c>
      <c r="J1190" s="27">
        <f>VLOOKUP(C1190,parms,4,FALSE)</f>
        <v>71.178795727822703</v>
      </c>
      <c r="K1190" s="25">
        <f>VLOOKUP(C1190,parms,6,FALSE)</f>
        <v>0.65</v>
      </c>
      <c r="L1190" s="35">
        <f>Data!BL2</f>
        <v>1830.26323436441</v>
      </c>
      <c r="M1190" s="39">
        <f>VLOOKUP(C1190,Data!$CB$2:$EB$22,1+VALUE(MID(A1190,6,2)),FALSE)</f>
        <v>7374.31</v>
      </c>
      <c r="P1190" s="27">
        <v>3500</v>
      </c>
      <c r="Q1190" s="21">
        <v>7374.31</v>
      </c>
      <c r="R1190" s="21">
        <v>320.67675763623271</v>
      </c>
      <c r="S1190" s="21">
        <v>370.89822024453406</v>
      </c>
      <c r="T1190" s="38">
        <v>5.5033038359690978E-2</v>
      </c>
    </row>
    <row r="1191" spans="1:20" x14ac:dyDescent="0.25">
      <c r="A1191" s="16" t="s">
        <v>316</v>
      </c>
      <c r="B1191" s="8" t="s">
        <v>60</v>
      </c>
      <c r="C1191" s="8" t="s">
        <v>68</v>
      </c>
      <c r="E1191" s="8" t="str">
        <f t="shared" ref="E1191:E1254" si="815">IF(RIGHT(A1191,3)="old","Initial",B1191&amp;"-"&amp;C1191)</f>
        <v>Initial</v>
      </c>
      <c r="F1191" s="21">
        <f>Data!AT3</f>
        <v>287016.28074287547</v>
      </c>
      <c r="G1191" s="19">
        <f>Data!AV3</f>
        <v>6.1538755843326456</v>
      </c>
      <c r="H1191" s="18">
        <f t="shared" ref="H1191" si="816">H1190</f>
        <v>3.660294262870465E-2</v>
      </c>
      <c r="I1191" s="6">
        <f>I1190</f>
        <v>3.15</v>
      </c>
      <c r="J1191" s="6">
        <f t="shared" ref="J1191" si="817">J1190</f>
        <v>71.178795727822703</v>
      </c>
      <c r="K1191" s="18">
        <f t="shared" ref="K1191" si="818">K1190</f>
        <v>0.65</v>
      </c>
      <c r="L1191" s="35">
        <f>Data!BL3</f>
        <v>1725.3903664173188</v>
      </c>
      <c r="M1191" s="39">
        <f>VLOOKUP(C1191,Data!$CB$2:$EB$22,1+VALUE(MID(A1191,6,2)),FALSE)</f>
        <v>50193.94</v>
      </c>
      <c r="P1191" s="6">
        <f>P1190</f>
        <v>3500</v>
      </c>
      <c r="Q1191" s="21">
        <v>50193.94</v>
      </c>
      <c r="R1191" s="21">
        <v>3776.7470025784096</v>
      </c>
      <c r="S1191" s="21">
        <v>23017.198177211656</v>
      </c>
      <c r="T1191" s="38">
        <v>0.35949707377139128</v>
      </c>
    </row>
    <row r="1192" spans="1:20" x14ac:dyDescent="0.25">
      <c r="A1192" s="16" t="s">
        <v>317</v>
      </c>
      <c r="B1192" s="8" t="s">
        <v>60</v>
      </c>
      <c r="C1192" s="8" t="s">
        <v>68</v>
      </c>
      <c r="E1192" s="8" t="str">
        <f t="shared" si="815"/>
        <v>Initial</v>
      </c>
      <c r="F1192" s="21">
        <f>Data!AT4</f>
        <v>255707.61126146198</v>
      </c>
      <c r="G1192" s="19">
        <f>Data!AV4</f>
        <v>6.5044126470105788</v>
      </c>
      <c r="H1192" s="18">
        <f t="shared" ref="H1192:I1254" si="819">H1191</f>
        <v>3.660294262870465E-2</v>
      </c>
      <c r="I1192" s="6">
        <f t="shared" si="819"/>
        <v>3.15</v>
      </c>
      <c r="J1192" s="6">
        <f t="shared" ref="J1192:J1254" si="820">J1191</f>
        <v>71.178795727822703</v>
      </c>
      <c r="K1192" s="18">
        <f t="shared" ref="K1192:K1254" si="821">K1191</f>
        <v>0.65</v>
      </c>
      <c r="L1192" s="35">
        <f>Data!BL4</f>
        <v>1946.9834473517333</v>
      </c>
      <c r="M1192" s="39">
        <f>VLOOKUP(C1192,Data!$CB$2:$EB$22,1+VALUE(MID(A1192,6,2)),FALSE)</f>
        <v>2765.59</v>
      </c>
      <c r="P1192" s="6">
        <f t="shared" ref="P1192:P1254" si="822">P1191</f>
        <v>3500</v>
      </c>
      <c r="Q1192" s="21">
        <v>2765.59</v>
      </c>
      <c r="R1192" s="21">
        <v>2491.6306566953513</v>
      </c>
      <c r="S1192" s="21">
        <v>48285.180958528828</v>
      </c>
      <c r="T1192" s="38">
        <v>0.26620978176568133</v>
      </c>
    </row>
    <row r="1193" spans="1:20" x14ac:dyDescent="0.25">
      <c r="A1193" s="16" t="s">
        <v>318</v>
      </c>
      <c r="B1193" s="8" t="s">
        <v>60</v>
      </c>
      <c r="C1193" s="8" t="s">
        <v>68</v>
      </c>
      <c r="E1193" s="8" t="str">
        <f t="shared" si="815"/>
        <v>Initial</v>
      </c>
      <c r="F1193" s="21">
        <f>Data!AT5</f>
        <v>187665.35631204298</v>
      </c>
      <c r="G1193" s="19">
        <f>Data!AV5</f>
        <v>7.2034924317656603</v>
      </c>
      <c r="H1193" s="18">
        <f t="shared" si="819"/>
        <v>3.660294262870465E-2</v>
      </c>
      <c r="I1193" s="6">
        <f t="shared" si="819"/>
        <v>3.15</v>
      </c>
      <c r="J1193" s="6">
        <f t="shared" si="820"/>
        <v>71.178795727822703</v>
      </c>
      <c r="K1193" s="18">
        <f t="shared" si="821"/>
        <v>0.65</v>
      </c>
      <c r="L1193" s="35">
        <f>Data!BL5</f>
        <v>1944.8608207636205</v>
      </c>
      <c r="M1193" s="39">
        <f>VLOOKUP(C1193,Data!$CB$2:$EB$22,1+VALUE(MID(A1193,6,2)),FALSE)</f>
        <v>51974.87999999999</v>
      </c>
      <c r="P1193" s="6">
        <f t="shared" si="822"/>
        <v>3500</v>
      </c>
      <c r="Q1193" s="21">
        <v>51974.87999999999</v>
      </c>
      <c r="R1193" s="21">
        <v>3010.1897574505888</v>
      </c>
      <c r="S1193" s="21">
        <v>16329.339278317566</v>
      </c>
      <c r="T1193" s="38">
        <v>0.43822158449168458</v>
      </c>
    </row>
    <row r="1194" spans="1:20" x14ac:dyDescent="0.25">
      <c r="A1194" s="16" t="s">
        <v>319</v>
      </c>
      <c r="B1194" s="8" t="s">
        <v>60</v>
      </c>
      <c r="C1194" s="8" t="s">
        <v>68</v>
      </c>
      <c r="E1194" s="8" t="str">
        <f t="shared" si="815"/>
        <v>Initial</v>
      </c>
      <c r="F1194" s="21">
        <f>Data!AT6</f>
        <v>164122.546134278</v>
      </c>
      <c r="G1194" s="19">
        <f>Data!AV6</f>
        <v>7.7389396209799584</v>
      </c>
      <c r="H1194" s="18">
        <f t="shared" si="819"/>
        <v>3.660294262870465E-2</v>
      </c>
      <c r="I1194" s="6">
        <f t="shared" si="819"/>
        <v>3.15</v>
      </c>
      <c r="J1194" s="6">
        <f t="shared" si="820"/>
        <v>71.178795727822703</v>
      </c>
      <c r="K1194" s="18">
        <f t="shared" si="821"/>
        <v>0.65</v>
      </c>
      <c r="L1194" s="35">
        <f>Data!BL6</f>
        <v>2085.2620813272074</v>
      </c>
      <c r="M1194" s="39">
        <f>VLOOKUP(C1194,Data!$CB$2:$EB$22,1+VALUE(MID(A1194,6,2)),FALSE)</f>
        <v>13574.43</v>
      </c>
      <c r="P1194" s="6">
        <f t="shared" si="822"/>
        <v>3500</v>
      </c>
      <c r="Q1194" s="21">
        <v>13574.43</v>
      </c>
      <c r="R1194" s="21">
        <v>2238.7436613687291</v>
      </c>
      <c r="S1194" s="21">
        <v>41000.901369880215</v>
      </c>
      <c r="T1194" s="38">
        <v>0.37266630063444883</v>
      </c>
    </row>
    <row r="1195" spans="1:20" x14ac:dyDescent="0.25">
      <c r="A1195" s="16" t="s">
        <v>320</v>
      </c>
      <c r="B1195" s="8" t="s">
        <v>60</v>
      </c>
      <c r="C1195" s="8" t="s">
        <v>68</v>
      </c>
      <c r="E1195" s="8" t="str">
        <f t="shared" si="815"/>
        <v>Initial</v>
      </c>
      <c r="F1195" s="21">
        <f>Data!AT7</f>
        <v>323596.6391991555</v>
      </c>
      <c r="G1195" s="19">
        <f>Data!AV7</f>
        <v>6.0365260709191357</v>
      </c>
      <c r="H1195" s="18">
        <f t="shared" si="819"/>
        <v>3.660294262870465E-2</v>
      </c>
      <c r="I1195" s="6">
        <f t="shared" si="819"/>
        <v>3.15</v>
      </c>
      <c r="J1195" s="6">
        <f t="shared" si="820"/>
        <v>71.178795727822703</v>
      </c>
      <c r="K1195" s="18">
        <f t="shared" si="821"/>
        <v>0.65</v>
      </c>
      <c r="L1195" s="35">
        <f>Data!BL7</f>
        <v>1650.6523731634045</v>
      </c>
      <c r="M1195" s="39">
        <f>VLOOKUP(C1195,Data!$CB$2:$EB$22,1+VALUE(MID(A1195,6,2)),FALSE)</f>
        <v>38200.189999999988</v>
      </c>
      <c r="P1195" s="6">
        <f t="shared" si="822"/>
        <v>3500</v>
      </c>
      <c r="Q1195" s="21">
        <v>38200.189999999988</v>
      </c>
      <c r="R1195" s="21">
        <v>5524.9655404706937</v>
      </c>
      <c r="S1195" s="21">
        <v>66857.345356840713</v>
      </c>
      <c r="T1195" s="38">
        <v>0.46645480380180071</v>
      </c>
    </row>
    <row r="1196" spans="1:20" x14ac:dyDescent="0.25">
      <c r="A1196" s="16" t="s">
        <v>321</v>
      </c>
      <c r="B1196" s="8" t="s">
        <v>60</v>
      </c>
      <c r="C1196" s="8" t="s">
        <v>68</v>
      </c>
      <c r="E1196" s="8" t="str">
        <f t="shared" si="815"/>
        <v>Initial</v>
      </c>
      <c r="F1196" s="21">
        <f>Data!AT8</f>
        <v>248353.29745809652</v>
      </c>
      <c r="G1196" s="19">
        <f>Data!AV8</f>
        <v>6.675512703680524</v>
      </c>
      <c r="H1196" s="18">
        <f t="shared" si="819"/>
        <v>3.660294262870465E-2</v>
      </c>
      <c r="I1196" s="6">
        <f t="shared" si="819"/>
        <v>3.15</v>
      </c>
      <c r="J1196" s="6">
        <f t="shared" si="820"/>
        <v>71.178795727822703</v>
      </c>
      <c r="K1196" s="18">
        <f t="shared" si="821"/>
        <v>0.65</v>
      </c>
      <c r="L1196" s="35">
        <f>Data!BL8</f>
        <v>1731.9975466831138</v>
      </c>
      <c r="M1196" s="39">
        <f>VLOOKUP(C1196,Data!$CB$2:$EB$22,1+VALUE(MID(A1196,6,2)),FALSE)</f>
        <v>1843.39</v>
      </c>
      <c r="P1196" s="6">
        <f t="shared" si="822"/>
        <v>3500</v>
      </c>
      <c r="Q1196" s="21">
        <v>1843.39</v>
      </c>
      <c r="R1196" s="21">
        <v>3137.2220581717779</v>
      </c>
      <c r="S1196" s="21">
        <v>64125.69196631627</v>
      </c>
      <c r="T1196" s="38">
        <v>0.34511141801618883</v>
      </c>
    </row>
    <row r="1197" spans="1:20" x14ac:dyDescent="0.25">
      <c r="A1197" s="16" t="s">
        <v>322</v>
      </c>
      <c r="B1197" s="8" t="s">
        <v>60</v>
      </c>
      <c r="C1197" s="8" t="s">
        <v>68</v>
      </c>
      <c r="E1197" s="8" t="str">
        <f t="shared" si="815"/>
        <v>Initial</v>
      </c>
      <c r="F1197" s="21">
        <f>Data!AT9</f>
        <v>247930.70340348198</v>
      </c>
      <c r="G1197" s="19">
        <f>Data!AV9</f>
        <v>6.6987743860742617</v>
      </c>
      <c r="H1197" s="18">
        <f t="shared" si="819"/>
        <v>3.660294262870465E-2</v>
      </c>
      <c r="I1197" s="6">
        <f t="shared" si="819"/>
        <v>3.15</v>
      </c>
      <c r="J1197" s="6">
        <f t="shared" si="820"/>
        <v>71.178795727822703</v>
      </c>
      <c r="K1197" s="18">
        <f t="shared" si="821"/>
        <v>0.65</v>
      </c>
      <c r="L1197" s="35">
        <f>Data!BL9</f>
        <v>2385.2246421647269</v>
      </c>
      <c r="M1197" s="39">
        <f>VLOOKUP(C1197,Data!$CB$2:$EB$22,1+VALUE(MID(A1197,6,2)),FALSE)</f>
        <v>0</v>
      </c>
      <c r="P1197" s="6">
        <f t="shared" si="822"/>
        <v>3500</v>
      </c>
      <c r="Q1197" s="21">
        <v>0</v>
      </c>
      <c r="R1197" s="21">
        <v>2182.836727993797</v>
      </c>
      <c r="S1197" s="21">
        <v>46060.34190177104</v>
      </c>
      <c r="T1197" s="38">
        <v>0.24053315003216635</v>
      </c>
    </row>
    <row r="1198" spans="1:20" x14ac:dyDescent="0.25">
      <c r="A1198" s="16" t="s">
        <v>323</v>
      </c>
      <c r="B1198" s="8" t="s">
        <v>60</v>
      </c>
      <c r="C1198" s="8" t="s">
        <v>68</v>
      </c>
      <c r="E1198" s="8" t="str">
        <f t="shared" si="815"/>
        <v>Initial</v>
      </c>
      <c r="F1198" s="21">
        <f>Data!AT10</f>
        <v>151738.37945754698</v>
      </c>
      <c r="G1198" s="19">
        <f>Data!AV10</f>
        <v>7.9647183674103861</v>
      </c>
      <c r="H1198" s="18">
        <f t="shared" si="819"/>
        <v>3.660294262870465E-2</v>
      </c>
      <c r="I1198" s="6">
        <f t="shared" si="819"/>
        <v>3.15</v>
      </c>
      <c r="J1198" s="6">
        <f t="shared" si="820"/>
        <v>71.178795727822703</v>
      </c>
      <c r="K1198" s="18">
        <f t="shared" si="821"/>
        <v>0.65</v>
      </c>
      <c r="L1198" s="35">
        <f>Data!BL10</f>
        <v>2385.2246421647269</v>
      </c>
      <c r="M1198" s="39">
        <f>VLOOKUP(C1198,Data!$CB$2:$EB$22,1+VALUE(MID(A1198,6,2)),FALSE)</f>
        <v>0</v>
      </c>
      <c r="P1198" s="6">
        <f t="shared" si="822"/>
        <v>3500</v>
      </c>
      <c r="Q1198" s="21">
        <v>0</v>
      </c>
      <c r="R1198" s="21">
        <v>909.53687087967899</v>
      </c>
      <c r="S1198" s="21">
        <v>22819.245817196894</v>
      </c>
      <c r="T1198" s="38">
        <v>0.16376039097780803</v>
      </c>
    </row>
    <row r="1199" spans="1:20" x14ac:dyDescent="0.25">
      <c r="A1199" s="16" t="s">
        <v>324</v>
      </c>
      <c r="B1199" s="8" t="s">
        <v>60</v>
      </c>
      <c r="C1199" s="8" t="s">
        <v>68</v>
      </c>
      <c r="E1199" s="8" t="str">
        <f t="shared" si="815"/>
        <v>Initial</v>
      </c>
      <c r="F1199" s="21">
        <f>Data!AT11</f>
        <v>198057.49561402149</v>
      </c>
      <c r="G1199" s="19">
        <f>Data!AV11</f>
        <v>7.1029079323460005</v>
      </c>
      <c r="H1199" s="18">
        <f t="shared" si="819"/>
        <v>3.660294262870465E-2</v>
      </c>
      <c r="I1199" s="6">
        <f t="shared" si="819"/>
        <v>3.15</v>
      </c>
      <c r="J1199" s="6">
        <f t="shared" si="820"/>
        <v>71.178795727822703</v>
      </c>
      <c r="K1199" s="18">
        <f t="shared" si="821"/>
        <v>0.65</v>
      </c>
      <c r="L1199" s="35">
        <f>Data!BL11</f>
        <v>2385.2246421647269</v>
      </c>
      <c r="M1199" s="39">
        <f>VLOOKUP(C1199,Data!$CB$2:$EB$22,1+VALUE(MID(A1199,6,2)),FALSE)</f>
        <v>0</v>
      </c>
      <c r="P1199" s="6">
        <f t="shared" si="822"/>
        <v>3500</v>
      </c>
      <c r="Q1199" s="21">
        <v>0</v>
      </c>
      <c r="R1199" s="21">
        <v>795.58670751939314</v>
      </c>
      <c r="S1199" s="21">
        <v>17800.584277481885</v>
      </c>
      <c r="T1199" s="38">
        <v>0.10974386065547126</v>
      </c>
    </row>
    <row r="1200" spans="1:20" x14ac:dyDescent="0.25">
      <c r="A1200" s="16" t="s">
        <v>325</v>
      </c>
      <c r="B1200" s="8" t="s">
        <v>60</v>
      </c>
      <c r="C1200" s="8" t="s">
        <v>68</v>
      </c>
      <c r="E1200" s="8" t="str">
        <f t="shared" si="815"/>
        <v>Initial</v>
      </c>
      <c r="F1200" s="21">
        <f>Data!AT12</f>
        <v>275989.34520370152</v>
      </c>
      <c r="G1200" s="19">
        <f>Data!AV12</f>
        <v>6.3520445686664582</v>
      </c>
      <c r="H1200" s="18">
        <f t="shared" si="819"/>
        <v>3.660294262870465E-2</v>
      </c>
      <c r="I1200" s="6">
        <f t="shared" si="819"/>
        <v>3.15</v>
      </c>
      <c r="J1200" s="6">
        <f t="shared" si="820"/>
        <v>71.178795727822703</v>
      </c>
      <c r="K1200" s="18">
        <f t="shared" si="821"/>
        <v>0.65</v>
      </c>
      <c r="L1200" s="35">
        <f>Data!BL12</f>
        <v>2011.4207803329416</v>
      </c>
      <c r="M1200" s="39">
        <f>VLOOKUP(C1200,Data!$CB$2:$EB$22,1+VALUE(MID(A1200,6,2)),FALSE)</f>
        <v>0</v>
      </c>
      <c r="P1200" s="6">
        <f t="shared" si="822"/>
        <v>3500</v>
      </c>
      <c r="Q1200" s="21">
        <v>0</v>
      </c>
      <c r="R1200" s="21">
        <v>735.18323396797155</v>
      </c>
      <c r="S1200" s="21">
        <v>14710.237505147821</v>
      </c>
      <c r="T1200" s="38">
        <v>7.2775848408977439E-2</v>
      </c>
    </row>
    <row r="1201" spans="1:20" x14ac:dyDescent="0.25">
      <c r="A1201" s="16" t="s">
        <v>326</v>
      </c>
      <c r="B1201" s="8" t="s">
        <v>60</v>
      </c>
      <c r="C1201" s="8" t="s">
        <v>68</v>
      </c>
      <c r="E1201" s="8" t="str">
        <f t="shared" si="815"/>
        <v>Initial</v>
      </c>
      <c r="F1201" s="21">
        <f>Data!AT13</f>
        <v>260275.96043880651</v>
      </c>
      <c r="G1201" s="19">
        <f>Data!AV13</f>
        <v>6.5903233729592454</v>
      </c>
      <c r="H1201" s="18">
        <f t="shared" si="819"/>
        <v>3.660294262870465E-2</v>
      </c>
      <c r="I1201" s="6">
        <f t="shared" si="819"/>
        <v>3.15</v>
      </c>
      <c r="J1201" s="6">
        <f t="shared" si="820"/>
        <v>71.178795727822703</v>
      </c>
      <c r="K1201" s="18">
        <f t="shared" si="821"/>
        <v>0.65</v>
      </c>
      <c r="L1201" s="35">
        <f>Data!BL13</f>
        <v>2011.4207803329416</v>
      </c>
      <c r="M1201" s="39">
        <f>VLOOKUP(C1201,Data!$CB$2:$EB$22,1+VALUE(MID(A1201,6,2)),FALSE)</f>
        <v>0</v>
      </c>
      <c r="P1201" s="6">
        <f t="shared" si="822"/>
        <v>3500</v>
      </c>
      <c r="Q1201" s="21">
        <v>0</v>
      </c>
      <c r="R1201" s="21">
        <v>456.59768423870173</v>
      </c>
      <c r="S1201" s="21">
        <v>9478.7481300037525</v>
      </c>
      <c r="T1201" s="38">
        <v>4.792737527311397E-2</v>
      </c>
    </row>
    <row r="1202" spans="1:20" x14ac:dyDescent="0.25">
      <c r="A1202" s="16" t="s">
        <v>327</v>
      </c>
      <c r="B1202" s="8" t="s">
        <v>60</v>
      </c>
      <c r="C1202" s="8" t="s">
        <v>68</v>
      </c>
      <c r="E1202" s="8" t="str">
        <f t="shared" si="815"/>
        <v>Initial</v>
      </c>
      <c r="F1202" s="21">
        <f>Data!AT14</f>
        <v>177640.49285034501</v>
      </c>
      <c r="G1202" s="19">
        <f>Data!AV14</f>
        <v>6.7318910511908392</v>
      </c>
      <c r="H1202" s="18">
        <f t="shared" si="819"/>
        <v>3.660294262870465E-2</v>
      </c>
      <c r="I1202" s="6">
        <f t="shared" si="819"/>
        <v>3.15</v>
      </c>
      <c r="J1202" s="6">
        <f t="shared" si="820"/>
        <v>71.178795727822703</v>
      </c>
      <c r="K1202" s="18">
        <f t="shared" si="821"/>
        <v>0.65</v>
      </c>
      <c r="L1202" s="35">
        <f>Data!BL14</f>
        <v>2011.4207803329416</v>
      </c>
      <c r="M1202" s="39">
        <f>VLOOKUP(C1202,Data!$CB$2:$EB$22,1+VALUE(MID(A1202,6,2)),FALSE)</f>
        <v>0</v>
      </c>
      <c r="P1202" s="6">
        <f t="shared" si="822"/>
        <v>3500</v>
      </c>
      <c r="Q1202" s="21">
        <v>0</v>
      </c>
      <c r="R1202" s="21">
        <v>204.29724125019627</v>
      </c>
      <c r="S1202" s="21">
        <v>4332.216325988793</v>
      </c>
      <c r="T1202" s="38">
        <v>3.1419880690362612E-2</v>
      </c>
    </row>
    <row r="1203" spans="1:20" x14ac:dyDescent="0.25">
      <c r="A1203" s="17" t="s">
        <v>262</v>
      </c>
      <c r="B1203" s="8" t="s">
        <v>60</v>
      </c>
      <c r="C1203" s="8" t="s">
        <v>68</v>
      </c>
      <c r="E1203" s="8" t="str">
        <f t="shared" si="815"/>
        <v>ReFi-tv.refi</v>
      </c>
      <c r="F1203" s="21">
        <f>Data!AT15</f>
        <v>241275.65645411599</v>
      </c>
      <c r="G1203" s="19">
        <f>Data!AV15</f>
        <v>6.6118664962406903</v>
      </c>
      <c r="H1203" s="18">
        <f t="shared" si="819"/>
        <v>3.660294262870465E-2</v>
      </c>
      <c r="I1203" s="6">
        <f t="shared" si="819"/>
        <v>3.15</v>
      </c>
      <c r="J1203" s="6">
        <f t="shared" si="820"/>
        <v>71.178795727822703</v>
      </c>
      <c r="K1203" s="18">
        <f t="shared" si="821"/>
        <v>0.65</v>
      </c>
      <c r="L1203" s="35">
        <f>Data!BL15</f>
        <v>2011.4207803329416</v>
      </c>
      <c r="P1203" s="6">
        <f t="shared" si="822"/>
        <v>3500</v>
      </c>
      <c r="Q1203" s="21">
        <v>41753.544296147054</v>
      </c>
      <c r="R1203" s="21">
        <v>2369.4711636525099</v>
      </c>
      <c r="S1203" s="21">
        <v>7596.3307562547343</v>
      </c>
      <c r="T1203" s="38">
        <v>0.26830077100240779</v>
      </c>
    </row>
    <row r="1204" spans="1:20" x14ac:dyDescent="0.25">
      <c r="A1204" s="17" t="s">
        <v>263</v>
      </c>
      <c r="B1204" s="8" t="s">
        <v>60</v>
      </c>
      <c r="C1204" s="8" t="s">
        <v>68</v>
      </c>
      <c r="E1204" s="8" t="str">
        <f t="shared" si="815"/>
        <v>ReFi-tv.refi</v>
      </c>
      <c r="F1204" s="21">
        <f>Data!AT16</f>
        <v>345060.95921411947</v>
      </c>
      <c r="G1204" s="19">
        <f>Data!AV16</f>
        <v>6.091471245669009</v>
      </c>
      <c r="H1204" s="18">
        <f t="shared" si="819"/>
        <v>3.660294262870465E-2</v>
      </c>
      <c r="I1204" s="6">
        <f t="shared" si="819"/>
        <v>3.15</v>
      </c>
      <c r="J1204" s="6">
        <f t="shared" si="820"/>
        <v>71.178795727822703</v>
      </c>
      <c r="K1204" s="18">
        <f t="shared" si="821"/>
        <v>0.65</v>
      </c>
      <c r="L1204" s="35">
        <f>Data!BL16</f>
        <v>1316.3689574269065</v>
      </c>
      <c r="P1204" s="6">
        <f t="shared" si="822"/>
        <v>3500</v>
      </c>
      <c r="Q1204" s="21">
        <v>76943.214702013123</v>
      </c>
      <c r="R1204" s="21">
        <v>8095.1029537392678</v>
      </c>
      <c r="S1204" s="21">
        <v>78386.708949300839</v>
      </c>
      <c r="T1204" s="38">
        <v>0.64092992626013745</v>
      </c>
    </row>
    <row r="1205" spans="1:20" x14ac:dyDescent="0.25">
      <c r="A1205" s="17" t="s">
        <v>264</v>
      </c>
      <c r="B1205" s="8" t="s">
        <v>60</v>
      </c>
      <c r="C1205" s="8" t="s">
        <v>68</v>
      </c>
      <c r="E1205" s="8" t="str">
        <f t="shared" si="815"/>
        <v>ReFi-tv.refi</v>
      </c>
      <c r="F1205" s="21">
        <f>Data!AT17</f>
        <v>235151.7459877205</v>
      </c>
      <c r="G1205" s="19">
        <f>Data!AV17</f>
        <v>6.8631730048599717</v>
      </c>
      <c r="H1205" s="18">
        <f t="shared" si="819"/>
        <v>3.660294262870465E-2</v>
      </c>
      <c r="I1205" s="6">
        <f t="shared" si="819"/>
        <v>3.15</v>
      </c>
      <c r="J1205" s="6">
        <f t="shared" si="820"/>
        <v>71.178795727822703</v>
      </c>
      <c r="K1205" s="18">
        <f t="shared" si="821"/>
        <v>0.65</v>
      </c>
      <c r="L1205" s="35">
        <f>Data!BL17</f>
        <v>1613.3688301958209</v>
      </c>
      <c r="P1205" s="6">
        <f t="shared" si="822"/>
        <v>3500</v>
      </c>
      <c r="Q1205" s="21">
        <v>0</v>
      </c>
      <c r="R1205" s="21">
        <v>4184.1057639634573</v>
      </c>
      <c r="S1205" s="21">
        <v>90456.161445445978</v>
      </c>
      <c r="T1205" s="38">
        <v>0.48611435393022129</v>
      </c>
    </row>
    <row r="1206" spans="1:20" x14ac:dyDescent="0.25">
      <c r="A1206" s="17" t="s">
        <v>265</v>
      </c>
      <c r="B1206" s="8" t="s">
        <v>60</v>
      </c>
      <c r="C1206" s="8" t="s">
        <v>68</v>
      </c>
      <c r="E1206" s="8" t="str">
        <f t="shared" si="815"/>
        <v>ReFi-tv.refi</v>
      </c>
      <c r="F1206" s="21">
        <f>Data!AT18</f>
        <v>197045.08899614651</v>
      </c>
      <c r="G1206" s="19">
        <f>Data!AV18</f>
        <v>7.2927935899315104</v>
      </c>
      <c r="H1206" s="18">
        <f t="shared" si="819"/>
        <v>3.660294262870465E-2</v>
      </c>
      <c r="I1206" s="6">
        <f t="shared" si="819"/>
        <v>3.15</v>
      </c>
      <c r="J1206" s="6">
        <f t="shared" si="820"/>
        <v>71.178795727822703</v>
      </c>
      <c r="K1206" s="18">
        <f t="shared" si="821"/>
        <v>0.65</v>
      </c>
      <c r="L1206" s="35">
        <f>Data!BL18</f>
        <v>1235.0682156437022</v>
      </c>
      <c r="P1206" s="6">
        <f t="shared" si="822"/>
        <v>3500</v>
      </c>
      <c r="Q1206" s="21">
        <v>24138.96261763759</v>
      </c>
      <c r="R1206" s="21">
        <v>3656.9845990652107</v>
      </c>
      <c r="S1206" s="21">
        <v>59870.383986366636</v>
      </c>
      <c r="T1206" s="38">
        <v>0.50703917466793258</v>
      </c>
    </row>
    <row r="1207" spans="1:20" x14ac:dyDescent="0.25">
      <c r="A1207" s="17" t="s">
        <v>266</v>
      </c>
      <c r="B1207" s="8" t="s">
        <v>60</v>
      </c>
      <c r="C1207" s="8" t="s">
        <v>68</v>
      </c>
      <c r="E1207" s="8" t="str">
        <f t="shared" si="815"/>
        <v>ReFi-tv.refi</v>
      </c>
      <c r="F1207" s="21">
        <f>Data!AT19</f>
        <v>273305.90258954099</v>
      </c>
      <c r="G1207" s="19">
        <f>Data!AV19</f>
        <v>6.6013158616557677</v>
      </c>
      <c r="H1207" s="18">
        <f t="shared" si="819"/>
        <v>3.660294262870465E-2</v>
      </c>
      <c r="I1207" s="6">
        <f t="shared" si="819"/>
        <v>3.15</v>
      </c>
      <c r="J1207" s="6">
        <f t="shared" si="820"/>
        <v>71.178795727822703</v>
      </c>
      <c r="K1207" s="18">
        <f t="shared" si="821"/>
        <v>0.65</v>
      </c>
      <c r="L1207" s="35">
        <f>Data!BL19</f>
        <v>1600.0804117994869</v>
      </c>
      <c r="P1207" s="6">
        <f t="shared" si="822"/>
        <v>3500</v>
      </c>
      <c r="Q1207" s="21">
        <v>22992.304825292049</v>
      </c>
      <c r="R1207" s="21">
        <v>4841.7959947816771</v>
      </c>
      <c r="S1207" s="21">
        <v>77688.702977356967</v>
      </c>
      <c r="T1207" s="38">
        <v>0.4839956679320202</v>
      </c>
    </row>
    <row r="1208" spans="1:20" x14ac:dyDescent="0.25">
      <c r="A1208" s="17" t="s">
        <v>267</v>
      </c>
      <c r="B1208" s="8" t="s">
        <v>60</v>
      </c>
      <c r="C1208" s="8" t="s">
        <v>68</v>
      </c>
      <c r="E1208" s="8" t="str">
        <f t="shared" si="815"/>
        <v>ReFi-tv.refi</v>
      </c>
      <c r="F1208" s="21">
        <f>Data!AT20</f>
        <v>286995.93963505048</v>
      </c>
      <c r="G1208" s="19">
        <f>Data!AV20</f>
        <v>6.630371738758158</v>
      </c>
      <c r="H1208" s="18">
        <f t="shared" si="819"/>
        <v>3.660294262870465E-2</v>
      </c>
      <c r="I1208" s="6">
        <f t="shared" si="819"/>
        <v>3.15</v>
      </c>
      <c r="J1208" s="6">
        <f t="shared" si="820"/>
        <v>71.178795727822703</v>
      </c>
      <c r="K1208" s="18">
        <f t="shared" si="821"/>
        <v>0.65</v>
      </c>
      <c r="L1208" s="35">
        <f>Data!BL20</f>
        <v>1560.3788617732253</v>
      </c>
      <c r="P1208" s="6">
        <f t="shared" si="822"/>
        <v>3500</v>
      </c>
      <c r="Q1208" s="21">
        <v>32814.841655474396</v>
      </c>
      <c r="R1208" s="21">
        <v>5419.7611923261811</v>
      </c>
      <c r="S1208" s="21">
        <v>80380.507381841453</v>
      </c>
      <c r="T1208" s="38">
        <v>0.5159271674030147</v>
      </c>
    </row>
    <row r="1209" spans="1:20" x14ac:dyDescent="0.25">
      <c r="A1209" s="17" t="s">
        <v>268</v>
      </c>
      <c r="B1209" s="8" t="s">
        <v>60</v>
      </c>
      <c r="C1209" s="8" t="s">
        <v>68</v>
      </c>
      <c r="E1209" s="8" t="str">
        <f t="shared" si="815"/>
        <v>ReFi-tv.refi</v>
      </c>
      <c r="F1209" s="21">
        <f>Data!AT21</f>
        <v>179299.95750538001</v>
      </c>
      <c r="G1209" s="19">
        <f>Data!AV21</f>
        <v>7.7940670675137813</v>
      </c>
      <c r="H1209" s="18">
        <f t="shared" si="819"/>
        <v>3.660294262870465E-2</v>
      </c>
      <c r="I1209" s="6">
        <f t="shared" si="819"/>
        <v>3.15</v>
      </c>
      <c r="J1209" s="6">
        <f t="shared" si="820"/>
        <v>71.178795727822703</v>
      </c>
      <c r="K1209" s="18">
        <f t="shared" si="821"/>
        <v>0.65</v>
      </c>
      <c r="L1209" s="35">
        <f>Data!BL21</f>
        <v>1755.0704770950981</v>
      </c>
      <c r="P1209" s="6">
        <f t="shared" si="822"/>
        <v>3500</v>
      </c>
      <c r="Q1209" s="21">
        <v>0</v>
      </c>
      <c r="R1209" s="21">
        <v>2467.5831657683889</v>
      </c>
      <c r="S1209" s="21">
        <v>60582.402369300413</v>
      </c>
      <c r="T1209" s="38">
        <v>0.37598940835037498</v>
      </c>
    </row>
    <row r="1210" spans="1:20" x14ac:dyDescent="0.25">
      <c r="A1210" s="17" t="s">
        <v>269</v>
      </c>
      <c r="B1210" s="8" t="s">
        <v>60</v>
      </c>
      <c r="C1210" s="8" t="s">
        <v>68</v>
      </c>
      <c r="E1210" s="8" t="str">
        <f t="shared" si="815"/>
        <v>ReFi-tv.refi</v>
      </c>
      <c r="F1210" s="21">
        <f>Data!AT22</f>
        <v>219354.8628749405</v>
      </c>
      <c r="G1210" s="19">
        <f>Data!AV22</f>
        <v>7.3419947232959029</v>
      </c>
      <c r="H1210" s="18">
        <f t="shared" si="819"/>
        <v>3.660294262870465E-2</v>
      </c>
      <c r="I1210" s="6">
        <f t="shared" si="819"/>
        <v>3.15</v>
      </c>
      <c r="J1210" s="6">
        <f t="shared" si="820"/>
        <v>71.178795727822703</v>
      </c>
      <c r="K1210" s="18">
        <f t="shared" si="821"/>
        <v>0.65</v>
      </c>
      <c r="L1210" s="35">
        <f>Data!BL22</f>
        <v>1419.9591140658622</v>
      </c>
      <c r="P1210" s="6">
        <f t="shared" si="822"/>
        <v>3500</v>
      </c>
      <c r="Q1210" s="21">
        <v>40337.34874154842</v>
      </c>
      <c r="R1210" s="21">
        <v>4064.3231934265004</v>
      </c>
      <c r="S1210" s="21">
        <v>53659.405494157116</v>
      </c>
      <c r="T1210" s="38">
        <v>0.50620329496671757</v>
      </c>
    </row>
    <row r="1211" spans="1:20" x14ac:dyDescent="0.25">
      <c r="A1211" s="17" t="s">
        <v>270</v>
      </c>
      <c r="B1211" s="8" t="s">
        <v>60</v>
      </c>
      <c r="C1211" s="8" t="s">
        <v>68</v>
      </c>
      <c r="E1211" s="8" t="str">
        <f t="shared" si="815"/>
        <v>ReFi-tv.refi</v>
      </c>
      <c r="F1211" s="21">
        <f>Data!AT23</f>
        <v>287620.84496671398</v>
      </c>
      <c r="G1211" s="19">
        <f>Data!AV23</f>
        <v>6.5907594413673705</v>
      </c>
      <c r="H1211" s="18">
        <f t="shared" si="819"/>
        <v>3.660294262870465E-2</v>
      </c>
      <c r="I1211" s="6">
        <f t="shared" si="819"/>
        <v>3.15</v>
      </c>
      <c r="J1211" s="6">
        <f t="shared" si="820"/>
        <v>71.178795727822703</v>
      </c>
      <c r="K1211" s="18">
        <f t="shared" si="821"/>
        <v>0.65</v>
      </c>
      <c r="L1211" s="35">
        <f>Data!BL23</f>
        <v>1825.677908080751</v>
      </c>
      <c r="P1211" s="6">
        <f t="shared" si="822"/>
        <v>3500</v>
      </c>
      <c r="Q1211" s="21">
        <v>15734.755471043954</v>
      </c>
      <c r="R1211" s="21">
        <v>4631.7790396672763</v>
      </c>
      <c r="S1211" s="21">
        <v>80425.110052402015</v>
      </c>
      <c r="T1211" s="38">
        <v>0.43995825832988356</v>
      </c>
    </row>
    <row r="1212" spans="1:20" x14ac:dyDescent="0.25">
      <c r="A1212" s="17" t="s">
        <v>249</v>
      </c>
      <c r="B1212" s="8" t="s">
        <v>60</v>
      </c>
      <c r="C1212" s="8" t="s">
        <v>68</v>
      </c>
      <c r="E1212" s="8" t="str">
        <f t="shared" si="815"/>
        <v>ReFi-tv.refi</v>
      </c>
      <c r="F1212" s="21">
        <f>Data!AT24</f>
        <v>301342.43984295405</v>
      </c>
      <c r="G1212" s="19">
        <f>Data!AV24</f>
        <v>6.7119966634902308</v>
      </c>
      <c r="H1212" s="18">
        <f t="shared" si="819"/>
        <v>3.660294262870465E-2</v>
      </c>
      <c r="I1212" s="6">
        <f t="shared" si="819"/>
        <v>3.15</v>
      </c>
      <c r="J1212" s="6">
        <f t="shared" si="820"/>
        <v>71.178795727822703</v>
      </c>
      <c r="K1212" s="18">
        <f t="shared" si="821"/>
        <v>0.65</v>
      </c>
      <c r="L1212" s="35">
        <f>Data!BL24</f>
        <v>1504.6108258458892</v>
      </c>
      <c r="P1212" s="6">
        <f t="shared" si="822"/>
        <v>3500</v>
      </c>
      <c r="Q1212" s="21">
        <v>49058.530359884528</v>
      </c>
      <c r="R1212" s="21">
        <v>6243.9540369004899</v>
      </c>
      <c r="S1212" s="21">
        <v>82956.07542750219</v>
      </c>
      <c r="T1212" s="38">
        <v>0.56608727961160143</v>
      </c>
    </row>
    <row r="1213" spans="1:20" x14ac:dyDescent="0.25">
      <c r="A1213" s="17" t="s">
        <v>250</v>
      </c>
      <c r="B1213" s="8" t="s">
        <v>60</v>
      </c>
      <c r="C1213" s="8" t="s">
        <v>68</v>
      </c>
      <c r="E1213" s="8" t="str">
        <f t="shared" si="815"/>
        <v>ReFi-tv.refi</v>
      </c>
      <c r="F1213" s="21">
        <f>Data!AT25</f>
        <v>250516.71427275951</v>
      </c>
      <c r="G1213" s="19">
        <f>Data!AV25</f>
        <v>6.9682564581886499</v>
      </c>
      <c r="H1213" s="18">
        <f t="shared" si="819"/>
        <v>3.660294262870465E-2</v>
      </c>
      <c r="I1213" s="6">
        <f t="shared" si="819"/>
        <v>3.15</v>
      </c>
      <c r="J1213" s="6">
        <f t="shared" si="820"/>
        <v>71.178795727822703</v>
      </c>
      <c r="K1213" s="18">
        <f t="shared" si="821"/>
        <v>0.65</v>
      </c>
      <c r="L1213" s="35">
        <f>Data!BL25</f>
        <v>1970.6821198758307</v>
      </c>
      <c r="P1213" s="6">
        <f t="shared" si="822"/>
        <v>3500</v>
      </c>
      <c r="Q1213" s="21">
        <v>0</v>
      </c>
      <c r="R1213" s="21">
        <v>3840.4214687858475</v>
      </c>
      <c r="S1213" s="21">
        <v>84297.281361404966</v>
      </c>
      <c r="T1213" s="38">
        <v>0.41881881217779515</v>
      </c>
    </row>
    <row r="1214" spans="1:20" x14ac:dyDescent="0.25">
      <c r="A1214" s="17" t="s">
        <v>251</v>
      </c>
      <c r="B1214" s="8" t="s">
        <v>60</v>
      </c>
      <c r="C1214" s="8" t="s">
        <v>68</v>
      </c>
      <c r="E1214" s="8" t="str">
        <f t="shared" si="815"/>
        <v>ReFi-tv.refi</v>
      </c>
      <c r="F1214" s="21">
        <f>Data!AT26</f>
        <v>203806.21911003449</v>
      </c>
      <c r="G1214" s="19">
        <f>Data!AV26</f>
        <v>7.3912151109345876</v>
      </c>
      <c r="H1214" s="18">
        <f t="shared" si="819"/>
        <v>3.660294262870465E-2</v>
      </c>
      <c r="I1214" s="6">
        <f t="shared" si="819"/>
        <v>3.15</v>
      </c>
      <c r="J1214" s="6">
        <f t="shared" si="820"/>
        <v>71.178795727822703</v>
      </c>
      <c r="K1214" s="18">
        <f t="shared" si="821"/>
        <v>0.65</v>
      </c>
      <c r="L1214" s="35">
        <f>Data!BL26</f>
        <v>1732.3697433913301</v>
      </c>
      <c r="P1214" s="6">
        <f t="shared" si="822"/>
        <v>3500</v>
      </c>
      <c r="Q1214" s="21">
        <v>9463.2342217474743</v>
      </c>
      <c r="R1214" s="21">
        <v>2604.7183257749903</v>
      </c>
      <c r="S1214" s="21">
        <v>51180.671143221021</v>
      </c>
      <c r="T1214" s="38">
        <v>0.34916228917520731</v>
      </c>
    </row>
    <row r="1215" spans="1:20" x14ac:dyDescent="0.25">
      <c r="A1215" s="17" t="s">
        <v>252</v>
      </c>
      <c r="B1215" s="8" t="s">
        <v>60</v>
      </c>
      <c r="C1215" s="8" t="s">
        <v>68</v>
      </c>
      <c r="E1215" s="8" t="str">
        <f t="shared" si="815"/>
        <v>ReFi-tv.refi</v>
      </c>
      <c r="F1215" s="21">
        <f>Data!AT27</f>
        <v>255315.68418609747</v>
      </c>
      <c r="G1215" s="19">
        <f>Data!AV27</f>
        <v>6.9578555462496423</v>
      </c>
      <c r="H1215" s="18">
        <f t="shared" si="819"/>
        <v>3.660294262870465E-2</v>
      </c>
      <c r="I1215" s="6">
        <f t="shared" si="819"/>
        <v>3.15</v>
      </c>
      <c r="J1215" s="6">
        <f t="shared" si="820"/>
        <v>71.178795727822703</v>
      </c>
      <c r="K1215" s="18">
        <f t="shared" si="821"/>
        <v>0.65</v>
      </c>
      <c r="L1215" s="35">
        <f>Data!BL27</f>
        <v>2408.5300324575032</v>
      </c>
      <c r="P1215" s="6">
        <f t="shared" si="822"/>
        <v>3500</v>
      </c>
      <c r="Q1215" s="21">
        <v>0</v>
      </c>
      <c r="R1215" s="21">
        <v>2276.4229435778989</v>
      </c>
      <c r="S1215" s="21">
        <v>49892.919311287777</v>
      </c>
      <c r="T1215" s="38">
        <v>0.24359000167916134</v>
      </c>
    </row>
    <row r="1216" spans="1:20" x14ac:dyDescent="0.25">
      <c r="A1216" s="17" t="s">
        <v>253</v>
      </c>
      <c r="B1216" s="8" t="s">
        <v>60</v>
      </c>
      <c r="C1216" s="8" t="s">
        <v>68</v>
      </c>
      <c r="E1216" s="8" t="str">
        <f t="shared" si="815"/>
        <v>ReFi-tv.refi</v>
      </c>
      <c r="F1216" s="21">
        <f>Data!AT28</f>
        <v>239367.66982627299</v>
      </c>
      <c r="G1216" s="19">
        <f>Data!AV28</f>
        <v>7.3621469659184093</v>
      </c>
      <c r="H1216" s="18">
        <f t="shared" si="819"/>
        <v>3.660294262870465E-2</v>
      </c>
      <c r="I1216" s="6">
        <f t="shared" si="819"/>
        <v>3.15</v>
      </c>
      <c r="J1216" s="6">
        <f t="shared" si="820"/>
        <v>71.178795727822703</v>
      </c>
      <c r="K1216" s="18">
        <f t="shared" si="821"/>
        <v>0.65</v>
      </c>
      <c r="L1216" s="35">
        <f>Data!BL28</f>
        <v>1404.9358525229909</v>
      </c>
      <c r="P1216" s="6">
        <f t="shared" si="822"/>
        <v>3500</v>
      </c>
      <c r="Q1216" s="21">
        <v>63002.512963171204</v>
      </c>
      <c r="R1216" s="21">
        <v>4869.660229858534</v>
      </c>
      <c r="S1216" s="21">
        <v>49928.623038694437</v>
      </c>
      <c r="T1216" s="38">
        <v>0.55579823985259691</v>
      </c>
    </row>
    <row r="1217" spans="1:20" x14ac:dyDescent="0.25">
      <c r="A1217" s="17" t="s">
        <v>254</v>
      </c>
      <c r="B1217" s="8" t="s">
        <v>60</v>
      </c>
      <c r="C1217" s="8" t="s">
        <v>68</v>
      </c>
      <c r="E1217" s="8" t="str">
        <f t="shared" si="815"/>
        <v>ReFi-tv.refi</v>
      </c>
      <c r="F1217" s="21">
        <f>Data!AT29</f>
        <v>243012.20327851301</v>
      </c>
      <c r="G1217" s="19">
        <f>Data!AV29</f>
        <v>6.823428406388846</v>
      </c>
      <c r="H1217" s="18">
        <f t="shared" si="819"/>
        <v>3.660294262870465E-2</v>
      </c>
      <c r="I1217" s="6">
        <f t="shared" si="819"/>
        <v>3.15</v>
      </c>
      <c r="J1217" s="6">
        <f t="shared" si="820"/>
        <v>71.178795727822703</v>
      </c>
      <c r="K1217" s="18">
        <f t="shared" si="821"/>
        <v>0.65</v>
      </c>
      <c r="L1217" s="35">
        <f>Data!BL29</f>
        <v>2118.2218837134515</v>
      </c>
      <c r="P1217" s="6">
        <f t="shared" si="822"/>
        <v>3500</v>
      </c>
      <c r="Q1217" s="21">
        <v>0</v>
      </c>
      <c r="R1217" s="21">
        <v>3646.025910212792</v>
      </c>
      <c r="S1217" s="21">
        <v>78366.949813453495</v>
      </c>
      <c r="T1217" s="38">
        <v>0.40989787465843042</v>
      </c>
    </row>
    <row r="1218" spans="1:20" x14ac:dyDescent="0.25">
      <c r="A1218" s="17" t="s">
        <v>255</v>
      </c>
      <c r="B1218" s="8" t="s">
        <v>60</v>
      </c>
      <c r="C1218" s="8" t="s">
        <v>68</v>
      </c>
      <c r="E1218" s="8" t="str">
        <f t="shared" si="815"/>
        <v>ReFi-tv.refi</v>
      </c>
      <c r="F1218" s="21">
        <f>Data!AT30</f>
        <v>290574.97468882898</v>
      </c>
      <c r="G1218" s="19">
        <f>Data!AV30</f>
        <v>6.6339706431463812</v>
      </c>
      <c r="H1218" s="18">
        <f t="shared" si="819"/>
        <v>3.660294262870465E-2</v>
      </c>
      <c r="I1218" s="6">
        <f t="shared" si="819"/>
        <v>3.15</v>
      </c>
      <c r="J1218" s="6">
        <f t="shared" si="820"/>
        <v>71.178795727822703</v>
      </c>
      <c r="K1218" s="18">
        <f t="shared" si="821"/>
        <v>0.65</v>
      </c>
      <c r="L1218" s="35">
        <f>Data!BL30</f>
        <v>1867.8014293073777</v>
      </c>
      <c r="P1218" s="6">
        <f t="shared" si="822"/>
        <v>3500</v>
      </c>
      <c r="Q1218" s="21">
        <v>31477.848009800317</v>
      </c>
      <c r="R1218" s="21">
        <v>4678.5963028960841</v>
      </c>
      <c r="S1218" s="21">
        <v>66290.814142518997</v>
      </c>
      <c r="T1218" s="38">
        <v>0.43988723911787775</v>
      </c>
    </row>
    <row r="1219" spans="1:20" x14ac:dyDescent="0.25">
      <c r="A1219" s="17" t="s">
        <v>256</v>
      </c>
      <c r="B1219" s="8" t="s">
        <v>60</v>
      </c>
      <c r="C1219" s="8" t="s">
        <v>68</v>
      </c>
      <c r="E1219" s="8" t="str">
        <f t="shared" si="815"/>
        <v>ReFi-tv.refi</v>
      </c>
      <c r="F1219" s="21">
        <f>Data!AT31</f>
        <v>329832.51746826299</v>
      </c>
      <c r="G1219" s="19">
        <f>Data!AV31</f>
        <v>6.2263263157050011</v>
      </c>
      <c r="H1219" s="18">
        <f t="shared" si="819"/>
        <v>3.660294262870465E-2</v>
      </c>
      <c r="I1219" s="6">
        <f t="shared" si="819"/>
        <v>3.15</v>
      </c>
      <c r="J1219" s="6">
        <f t="shared" si="820"/>
        <v>71.178795727822703</v>
      </c>
      <c r="K1219" s="18">
        <f t="shared" si="821"/>
        <v>0.65</v>
      </c>
      <c r="L1219" s="35">
        <f>Data!BL31</f>
        <v>2118.2218837134515</v>
      </c>
      <c r="P1219" s="6">
        <f t="shared" si="822"/>
        <v>3500</v>
      </c>
      <c r="Q1219" s="21">
        <v>17194.899859600766</v>
      </c>
      <c r="R1219" s="21">
        <v>4682.5885000486751</v>
      </c>
      <c r="S1219" s="21">
        <v>74644.370751331851</v>
      </c>
      <c r="T1219" s="38">
        <v>0.38786136676428229</v>
      </c>
    </row>
    <row r="1220" spans="1:20" x14ac:dyDescent="0.25">
      <c r="A1220" s="17" t="s">
        <v>257</v>
      </c>
      <c r="B1220" s="8" t="s">
        <v>60</v>
      </c>
      <c r="C1220" s="8" t="s">
        <v>68</v>
      </c>
      <c r="E1220" s="8" t="str">
        <f t="shared" si="815"/>
        <v>ReFi-tv.refi</v>
      </c>
      <c r="F1220" s="21">
        <f>Data!AT32</f>
        <v>164499.301820719</v>
      </c>
      <c r="G1220" s="19">
        <f>Data!AV32</f>
        <v>7.8609634284899084</v>
      </c>
      <c r="H1220" s="18">
        <f t="shared" si="819"/>
        <v>3.660294262870465E-2</v>
      </c>
      <c r="I1220" s="6">
        <f t="shared" si="819"/>
        <v>3.15</v>
      </c>
      <c r="J1220" s="6">
        <f t="shared" si="820"/>
        <v>71.178795727822703</v>
      </c>
      <c r="K1220" s="18">
        <f t="shared" si="821"/>
        <v>0.65</v>
      </c>
      <c r="L1220" s="35">
        <f>Data!BL32</f>
        <v>2118.2218837134515</v>
      </c>
      <c r="P1220" s="6">
        <f t="shared" si="822"/>
        <v>3500</v>
      </c>
      <c r="Q1220" s="21">
        <v>0</v>
      </c>
      <c r="R1220" s="21">
        <v>1644.603177009581</v>
      </c>
      <c r="S1220" s="21">
        <v>40723.721100879491</v>
      </c>
      <c r="T1220" s="38">
        <v>0.27313733313880539</v>
      </c>
    </row>
    <row r="1221" spans="1:20" x14ac:dyDescent="0.25">
      <c r="A1221" s="17" t="s">
        <v>258</v>
      </c>
      <c r="B1221" s="8" t="s">
        <v>60</v>
      </c>
      <c r="C1221" s="8" t="s">
        <v>68</v>
      </c>
      <c r="E1221" s="8" t="str">
        <f t="shared" si="815"/>
        <v>ReFi-tv.refi</v>
      </c>
      <c r="F1221" s="21">
        <f>Data!AT33</f>
        <v>192519.124041111</v>
      </c>
      <c r="G1221" s="19">
        <f>Data!AV33</f>
        <v>7.2437942646276179</v>
      </c>
      <c r="H1221" s="18">
        <f t="shared" si="819"/>
        <v>3.660294262870465E-2</v>
      </c>
      <c r="I1221" s="6">
        <f t="shared" si="819"/>
        <v>3.15</v>
      </c>
      <c r="J1221" s="6">
        <f t="shared" si="820"/>
        <v>71.178795727822703</v>
      </c>
      <c r="K1221" s="18">
        <f t="shared" si="821"/>
        <v>0.65</v>
      </c>
      <c r="L1221" s="35">
        <f>Data!BL33</f>
        <v>2136.0220676102031</v>
      </c>
      <c r="P1221" s="6">
        <f t="shared" si="822"/>
        <v>3500</v>
      </c>
      <c r="Q1221" s="21">
        <v>0</v>
      </c>
      <c r="R1221" s="21">
        <v>1319.6776895705789</v>
      </c>
      <c r="S1221" s="21">
        <v>30112.342088435413</v>
      </c>
      <c r="T1221" s="38">
        <v>0.18727421981717451</v>
      </c>
    </row>
    <row r="1222" spans="1:20" x14ac:dyDescent="0.25">
      <c r="A1222" s="17" t="s">
        <v>259</v>
      </c>
      <c r="B1222" s="8" t="s">
        <v>60</v>
      </c>
      <c r="C1222" s="8" t="s">
        <v>68</v>
      </c>
      <c r="E1222" s="8" t="str">
        <f t="shared" si="815"/>
        <v>ReFi-tv.refi</v>
      </c>
      <c r="F1222" s="21">
        <f>Data!AT34</f>
        <v>149243.259400057</v>
      </c>
      <c r="G1222" s="19">
        <f>Data!AV34</f>
        <v>7.8894108904875937</v>
      </c>
      <c r="H1222" s="18">
        <f t="shared" si="819"/>
        <v>3.660294262870465E-2</v>
      </c>
      <c r="I1222" s="6">
        <f t="shared" si="819"/>
        <v>3.15</v>
      </c>
      <c r="J1222" s="6">
        <f t="shared" si="820"/>
        <v>71.178795727822703</v>
      </c>
      <c r="K1222" s="18">
        <f t="shared" si="821"/>
        <v>0.65</v>
      </c>
      <c r="L1222" s="35">
        <f>Data!BL34</f>
        <v>2136.0220676102031</v>
      </c>
      <c r="P1222" s="6">
        <f t="shared" si="822"/>
        <v>3500</v>
      </c>
      <c r="Q1222" s="21">
        <v>0</v>
      </c>
      <c r="R1222" s="21">
        <v>688.83111379773925</v>
      </c>
      <c r="S1222" s="21">
        <v>17118.585826343133</v>
      </c>
      <c r="T1222" s="38">
        <v>0.12609620875361627</v>
      </c>
    </row>
    <row r="1223" spans="1:20" x14ac:dyDescent="0.25">
      <c r="A1223" s="17" t="s">
        <v>260</v>
      </c>
      <c r="B1223" s="8" t="s">
        <v>60</v>
      </c>
      <c r="C1223" s="8" t="s">
        <v>68</v>
      </c>
      <c r="E1223" s="8" t="str">
        <f t="shared" si="815"/>
        <v>ReFi-tv.refi</v>
      </c>
      <c r="F1223" s="21">
        <f>Data!AT35</f>
        <v>361307.973956606</v>
      </c>
      <c r="G1223" s="19">
        <f>Data!AV35</f>
        <v>6.0657210086765296</v>
      </c>
      <c r="H1223" s="18">
        <f t="shared" si="819"/>
        <v>3.660294262870465E-2</v>
      </c>
      <c r="I1223" s="6">
        <f t="shared" si="819"/>
        <v>3.15</v>
      </c>
      <c r="J1223" s="6">
        <f t="shared" si="820"/>
        <v>71.178795727822703</v>
      </c>
      <c r="K1223" s="18">
        <f t="shared" si="821"/>
        <v>0.65</v>
      </c>
      <c r="L1223" s="35">
        <f>Data!BL35</f>
        <v>2136.0220676102031</v>
      </c>
      <c r="P1223" s="6">
        <f t="shared" si="822"/>
        <v>3500</v>
      </c>
      <c r="Q1223" s="21">
        <v>66828.371925311789</v>
      </c>
      <c r="R1223" s="21">
        <v>5418.5058942876158</v>
      </c>
      <c r="S1223" s="21">
        <v>36703.134946334889</v>
      </c>
      <c r="T1223" s="38">
        <v>0.40971890425686719</v>
      </c>
    </row>
    <row r="1224" spans="1:20" x14ac:dyDescent="0.25">
      <c r="A1224" s="17" t="s">
        <v>261</v>
      </c>
      <c r="B1224" s="8" t="s">
        <v>60</v>
      </c>
      <c r="C1224" s="8" t="s">
        <v>68</v>
      </c>
      <c r="E1224" s="8" t="str">
        <f t="shared" si="815"/>
        <v>ReFi-tv.refi</v>
      </c>
      <c r="F1224" s="21">
        <f>Data!AT36</f>
        <v>230041.87090241699</v>
      </c>
      <c r="G1224" s="19">
        <f>Data!AV36</f>
        <v>6.6784839098539406</v>
      </c>
      <c r="H1224" s="18">
        <f t="shared" si="819"/>
        <v>3.660294262870465E-2</v>
      </c>
      <c r="I1224" s="6">
        <f t="shared" si="819"/>
        <v>3.15</v>
      </c>
      <c r="J1224" s="6">
        <f t="shared" si="820"/>
        <v>71.178795727822703</v>
      </c>
      <c r="K1224" s="18">
        <f t="shared" si="821"/>
        <v>0.65</v>
      </c>
      <c r="L1224" s="35">
        <f>Data!BL36</f>
        <v>2136.0220676102031</v>
      </c>
      <c r="P1224" s="6">
        <f t="shared" si="822"/>
        <v>3500</v>
      </c>
      <c r="Q1224" s="21">
        <v>0</v>
      </c>
      <c r="R1224" s="21">
        <v>2442.825347641809</v>
      </c>
      <c r="S1224" s="21">
        <v>51390.264803248916</v>
      </c>
      <c r="T1224" s="38">
        <v>0.29011456019342929</v>
      </c>
    </row>
    <row r="1225" spans="1:20" x14ac:dyDescent="0.25">
      <c r="A1225" s="17" t="s">
        <v>278</v>
      </c>
      <c r="B1225" s="8" t="s">
        <v>60</v>
      </c>
      <c r="C1225" s="8" t="s">
        <v>68</v>
      </c>
      <c r="E1225" s="8" t="str">
        <f t="shared" si="815"/>
        <v>ReFi-tv.refi</v>
      </c>
      <c r="F1225" s="21">
        <f>Data!AT37</f>
        <v>148808.22602868799</v>
      </c>
      <c r="G1225" s="19">
        <f>Data!AV37</f>
        <v>7.7108317934764221</v>
      </c>
      <c r="H1225" s="18">
        <f t="shared" si="819"/>
        <v>3.660294262870465E-2</v>
      </c>
      <c r="I1225" s="6">
        <f t="shared" si="819"/>
        <v>3.15</v>
      </c>
      <c r="J1225" s="6">
        <f t="shared" si="820"/>
        <v>71.178795727822703</v>
      </c>
      <c r="K1225" s="18">
        <f t="shared" si="821"/>
        <v>0.65</v>
      </c>
      <c r="L1225" s="35">
        <f>Data!BL37</f>
        <v>1441.8148956368873</v>
      </c>
      <c r="P1225" s="6">
        <f t="shared" si="822"/>
        <v>3500</v>
      </c>
      <c r="Q1225" s="21">
        <v>9546.2167115873326</v>
      </c>
      <c r="R1225" s="21">
        <v>1474.7413531603556</v>
      </c>
      <c r="S1225" s="21">
        <v>26273.9532046881</v>
      </c>
      <c r="T1225" s="38">
        <v>0.27075277588413871</v>
      </c>
    </row>
    <row r="1226" spans="1:20" x14ac:dyDescent="0.25">
      <c r="A1226" s="17" t="s">
        <v>279</v>
      </c>
      <c r="B1226" s="8" t="s">
        <v>60</v>
      </c>
      <c r="C1226" s="8" t="s">
        <v>68</v>
      </c>
      <c r="E1226" s="8" t="str">
        <f t="shared" si="815"/>
        <v>ReFi-tv.refi</v>
      </c>
      <c r="F1226" s="21">
        <f>Data!AT38</f>
        <v>158601.96567814099</v>
      </c>
      <c r="G1226" s="19">
        <f>Data!AV38</f>
        <v>7.3209134283901935</v>
      </c>
      <c r="H1226" s="18">
        <f t="shared" si="819"/>
        <v>3.660294262870465E-2</v>
      </c>
      <c r="I1226" s="6">
        <f t="shared" si="819"/>
        <v>3.15</v>
      </c>
      <c r="J1226" s="6">
        <f t="shared" si="820"/>
        <v>71.178795727822703</v>
      </c>
      <c r="K1226" s="18">
        <f t="shared" si="821"/>
        <v>0.65</v>
      </c>
      <c r="L1226" s="35">
        <f>Data!BL38</f>
        <v>1441.8148956368873</v>
      </c>
      <c r="P1226" s="6">
        <f t="shared" si="822"/>
        <v>3500</v>
      </c>
      <c r="Q1226" s="21">
        <v>17935.137111596159</v>
      </c>
      <c r="R1226" s="21">
        <v>1835.2536231971517</v>
      </c>
      <c r="S1226" s="21">
        <v>24387.42150628606</v>
      </c>
      <c r="T1226" s="38">
        <v>0.31613423075723768</v>
      </c>
    </row>
    <row r="1227" spans="1:20" x14ac:dyDescent="0.25">
      <c r="A1227" s="17" t="s">
        <v>280</v>
      </c>
      <c r="B1227" s="8" t="s">
        <v>60</v>
      </c>
      <c r="C1227" s="8" t="s">
        <v>68</v>
      </c>
      <c r="E1227" s="8" t="str">
        <f t="shared" si="815"/>
        <v>ReFi-tv.refi</v>
      </c>
      <c r="F1227" s="21">
        <f>Data!AT39</f>
        <v>191188.54345133001</v>
      </c>
      <c r="G1227" s="19">
        <f>Data!AV39</f>
        <v>6.6714196487796373</v>
      </c>
      <c r="H1227" s="18">
        <f t="shared" si="819"/>
        <v>3.660294262870465E-2</v>
      </c>
      <c r="I1227" s="6">
        <f t="shared" si="819"/>
        <v>3.15</v>
      </c>
      <c r="J1227" s="6">
        <f t="shared" si="820"/>
        <v>71.178795727822703</v>
      </c>
      <c r="K1227" s="18">
        <f t="shared" si="821"/>
        <v>0.65</v>
      </c>
      <c r="L1227" s="35">
        <f>Data!BL39</f>
        <v>1441.8148956368873</v>
      </c>
      <c r="P1227" s="6">
        <f t="shared" si="822"/>
        <v>3500</v>
      </c>
      <c r="Q1227" s="21">
        <v>17767.11312851161</v>
      </c>
      <c r="R1227" s="21">
        <v>2400.5581148626065</v>
      </c>
      <c r="S1227" s="21">
        <v>32680.548184413554</v>
      </c>
      <c r="T1227" s="38">
        <v>0.3430317812713114</v>
      </c>
    </row>
    <row r="1228" spans="1:20" x14ac:dyDescent="0.25">
      <c r="A1228" s="17" t="s">
        <v>281</v>
      </c>
      <c r="B1228" s="8" t="s">
        <v>60</v>
      </c>
      <c r="C1228" s="8" t="s">
        <v>68</v>
      </c>
      <c r="E1228" s="8" t="str">
        <f t="shared" si="815"/>
        <v>ReFi-tv.refi</v>
      </c>
      <c r="F1228" s="21">
        <f>Data!AT40</f>
        <v>245059.3539207585</v>
      </c>
      <c r="G1228" s="19">
        <f>Data!AV40</f>
        <v>6.3646196133400057</v>
      </c>
      <c r="H1228" s="18">
        <f t="shared" si="819"/>
        <v>3.660294262870465E-2</v>
      </c>
      <c r="I1228" s="6">
        <f t="shared" si="819"/>
        <v>3.15</v>
      </c>
      <c r="J1228" s="6">
        <f t="shared" si="820"/>
        <v>71.178795727822703</v>
      </c>
      <c r="K1228" s="18">
        <f t="shared" si="821"/>
        <v>0.65</v>
      </c>
      <c r="L1228" s="35">
        <f>Data!BL40</f>
        <v>1441.8148956368873</v>
      </c>
      <c r="P1228" s="6">
        <f t="shared" si="822"/>
        <v>3500</v>
      </c>
      <c r="Q1228" s="21">
        <v>34181.749856251095</v>
      </c>
      <c r="R1228" s="21">
        <v>4077.2776795924783</v>
      </c>
      <c r="S1228" s="21">
        <v>47561.7628327372</v>
      </c>
      <c r="T1228" s="38">
        <v>0.45455140490063006</v>
      </c>
    </row>
    <row r="1229" spans="1:20" x14ac:dyDescent="0.25">
      <c r="A1229" s="17" t="s">
        <v>282</v>
      </c>
      <c r="B1229" s="8" t="s">
        <v>60</v>
      </c>
      <c r="C1229" s="8" t="s">
        <v>68</v>
      </c>
      <c r="E1229" s="8" t="str">
        <f t="shared" si="815"/>
        <v>ReFi-tv.refi</v>
      </c>
      <c r="F1229" s="21">
        <f>Data!AT41</f>
        <v>234148.48138127499</v>
      </c>
      <c r="G1229" s="19">
        <f>Data!AV41</f>
        <v>6.5823733482746327</v>
      </c>
      <c r="H1229" s="18">
        <f t="shared" si="819"/>
        <v>3.660294262870465E-2</v>
      </c>
      <c r="I1229" s="6">
        <f t="shared" si="819"/>
        <v>3.15</v>
      </c>
      <c r="J1229" s="6">
        <f t="shared" si="820"/>
        <v>71.178795727822703</v>
      </c>
      <c r="K1229" s="18">
        <f t="shared" si="821"/>
        <v>0.65</v>
      </c>
      <c r="L1229" s="35">
        <f>Data!BL41</f>
        <v>1441.8148956368873</v>
      </c>
      <c r="P1229" s="6">
        <f t="shared" si="822"/>
        <v>3500</v>
      </c>
      <c r="Q1229" s="21">
        <v>22619.281899016598</v>
      </c>
      <c r="R1229" s="21">
        <v>3934.1621489385229</v>
      </c>
      <c r="S1229" s="21">
        <v>58953.508943419351</v>
      </c>
      <c r="T1229" s="38">
        <v>0.45903405793086094</v>
      </c>
    </row>
    <row r="1230" spans="1:20" x14ac:dyDescent="0.25">
      <c r="A1230" s="17" t="s">
        <v>283</v>
      </c>
      <c r="B1230" s="8" t="s">
        <v>60</v>
      </c>
      <c r="C1230" s="8" t="s">
        <v>68</v>
      </c>
      <c r="E1230" s="8" t="str">
        <f t="shared" si="815"/>
        <v>ReFi-tv.refi</v>
      </c>
      <c r="F1230" s="21">
        <f>Data!AT42</f>
        <v>214879.20808178949</v>
      </c>
      <c r="G1230" s="19">
        <f>Data!AV42</f>
        <v>6.8294778983613993</v>
      </c>
      <c r="H1230" s="18">
        <f t="shared" si="819"/>
        <v>3.660294262870465E-2</v>
      </c>
      <c r="I1230" s="6">
        <f t="shared" si="819"/>
        <v>3.15</v>
      </c>
      <c r="J1230" s="6">
        <f t="shared" si="820"/>
        <v>71.178795727822703</v>
      </c>
      <c r="K1230" s="18">
        <f t="shared" si="821"/>
        <v>0.65</v>
      </c>
      <c r="L1230" s="35">
        <f>Data!BL42</f>
        <v>1281.6132405661219</v>
      </c>
      <c r="P1230" s="6">
        <f t="shared" si="822"/>
        <v>3500</v>
      </c>
      <c r="Q1230" s="21">
        <v>27786.431276549094</v>
      </c>
      <c r="R1230" s="21">
        <v>3974.8835533826364</v>
      </c>
      <c r="S1230" s="21">
        <v>57724.663759069765</v>
      </c>
      <c r="T1230" s="38">
        <v>0.50537530256635932</v>
      </c>
    </row>
    <row r="1231" spans="1:20" x14ac:dyDescent="0.25">
      <c r="A1231" s="17" t="s">
        <v>284</v>
      </c>
      <c r="B1231" s="8" t="s">
        <v>60</v>
      </c>
      <c r="C1231" s="8" t="s">
        <v>68</v>
      </c>
      <c r="E1231" s="8" t="str">
        <f t="shared" si="815"/>
        <v>ReFi-tv.refi</v>
      </c>
      <c r="F1231" s="21">
        <f>Data!AT43</f>
        <v>209527.0442382365</v>
      </c>
      <c r="G1231" s="19">
        <f>Data!AV43</f>
        <v>6.6980857672209169</v>
      </c>
      <c r="H1231" s="18">
        <f t="shared" si="819"/>
        <v>3.660294262870465E-2</v>
      </c>
      <c r="I1231" s="6">
        <f t="shared" si="819"/>
        <v>3.15</v>
      </c>
      <c r="J1231" s="6">
        <f t="shared" si="820"/>
        <v>71.178795727822703</v>
      </c>
      <c r="K1231" s="18">
        <f t="shared" si="821"/>
        <v>0.65</v>
      </c>
      <c r="L1231" s="35">
        <f>Data!BL43</f>
        <v>1281.6132405661219</v>
      </c>
      <c r="P1231" s="6">
        <f t="shared" si="822"/>
        <v>3500</v>
      </c>
      <c r="Q1231" s="21">
        <v>15761.466932393978</v>
      </c>
      <c r="R1231" s="21">
        <v>3586.1244996505216</v>
      </c>
      <c r="S1231" s="21">
        <v>59902.066899968893</v>
      </c>
      <c r="T1231" s="38">
        <v>0.46759437193385711</v>
      </c>
    </row>
    <row r="1232" spans="1:20" x14ac:dyDescent="0.25">
      <c r="A1232" s="17" t="s">
        <v>285</v>
      </c>
      <c r="B1232" s="8" t="s">
        <v>60</v>
      </c>
      <c r="C1232" s="8" t="s">
        <v>68</v>
      </c>
      <c r="E1232" s="8" t="str">
        <f t="shared" si="815"/>
        <v>ReFi-tv.refi</v>
      </c>
      <c r="F1232" s="21">
        <f>Data!AT44</f>
        <v>241380.32206047649</v>
      </c>
      <c r="G1232" s="19">
        <f>Data!AV44</f>
        <v>6.4866620482616781</v>
      </c>
      <c r="H1232" s="18">
        <f t="shared" si="819"/>
        <v>3.660294262870465E-2</v>
      </c>
      <c r="I1232" s="6">
        <f t="shared" si="819"/>
        <v>3.15</v>
      </c>
      <c r="J1232" s="6">
        <f t="shared" si="820"/>
        <v>71.178795727822703</v>
      </c>
      <c r="K1232" s="18">
        <f t="shared" si="821"/>
        <v>0.65</v>
      </c>
      <c r="L1232" s="35">
        <f>Data!BL44</f>
        <v>1281.6132405661219</v>
      </c>
      <c r="P1232" s="6">
        <f t="shared" si="822"/>
        <v>3500</v>
      </c>
      <c r="Q1232" s="21">
        <v>30371.057165105685</v>
      </c>
      <c r="R1232" s="21">
        <v>4631.0033383219406</v>
      </c>
      <c r="S1232" s="21">
        <v>64254.166675102446</v>
      </c>
      <c r="T1232" s="38">
        <v>0.52415197978422357</v>
      </c>
    </row>
    <row r="1233" spans="1:20" x14ac:dyDescent="0.25">
      <c r="A1233" s="17" t="s">
        <v>286</v>
      </c>
      <c r="B1233" s="8" t="s">
        <v>60</v>
      </c>
      <c r="C1233" s="8" t="s">
        <v>68</v>
      </c>
      <c r="E1233" s="8" t="str">
        <f t="shared" si="815"/>
        <v>ReFi-tv.refi</v>
      </c>
      <c r="F1233" s="21">
        <f>Data!AT45</f>
        <v>200886.29164899149</v>
      </c>
      <c r="G1233" s="19">
        <f>Data!AV45</f>
        <v>6.7724878862124012</v>
      </c>
      <c r="H1233" s="18">
        <f t="shared" si="819"/>
        <v>3.660294262870465E-2</v>
      </c>
      <c r="I1233" s="6">
        <f t="shared" si="819"/>
        <v>3.15</v>
      </c>
      <c r="J1233" s="6">
        <f t="shared" si="820"/>
        <v>71.178795727822703</v>
      </c>
      <c r="K1233" s="18">
        <f t="shared" si="821"/>
        <v>0.65</v>
      </c>
      <c r="L1233" s="35">
        <f>Data!BL45</f>
        <v>1679.6010050259222</v>
      </c>
      <c r="P1233" s="6">
        <f t="shared" si="822"/>
        <v>3500</v>
      </c>
      <c r="Q1233" s="21">
        <v>0</v>
      </c>
      <c r="R1233" s="21">
        <v>2815.4872162469774</v>
      </c>
      <c r="S1233" s="21">
        <v>60063.737157328374</v>
      </c>
      <c r="T1233" s="38">
        <v>0.38290166677931836</v>
      </c>
    </row>
    <row r="1234" spans="1:20" x14ac:dyDescent="0.25">
      <c r="A1234" s="17" t="s">
        <v>287</v>
      </c>
      <c r="B1234" s="8" t="s">
        <v>60</v>
      </c>
      <c r="C1234" s="8" t="s">
        <v>68</v>
      </c>
      <c r="E1234" s="8" t="str">
        <f t="shared" si="815"/>
        <v>ReFi-tv.refi</v>
      </c>
      <c r="F1234" s="21">
        <f>Data!AT46</f>
        <v>182227.90960488049</v>
      </c>
      <c r="G1234" s="19">
        <f>Data!AV46</f>
        <v>6.9369532865138988</v>
      </c>
      <c r="H1234" s="18">
        <f t="shared" si="819"/>
        <v>3.660294262870465E-2</v>
      </c>
      <c r="I1234" s="6">
        <f t="shared" si="819"/>
        <v>3.15</v>
      </c>
      <c r="J1234" s="6">
        <f t="shared" si="820"/>
        <v>71.178795727822703</v>
      </c>
      <c r="K1234" s="18">
        <f t="shared" si="821"/>
        <v>0.65</v>
      </c>
      <c r="L1234" s="35">
        <f>Data!BL46</f>
        <v>1785.0855563801672</v>
      </c>
      <c r="P1234" s="6">
        <f t="shared" si="822"/>
        <v>3500</v>
      </c>
      <c r="Q1234" s="21">
        <v>0</v>
      </c>
      <c r="R1234" s="21">
        <v>1796.3502894806113</v>
      </c>
      <c r="S1234" s="21">
        <v>39252.773839679568</v>
      </c>
      <c r="T1234" s="38">
        <v>0.26931474635270891</v>
      </c>
    </row>
    <row r="1235" spans="1:20" x14ac:dyDescent="0.25">
      <c r="A1235" s="17" t="s">
        <v>288</v>
      </c>
      <c r="B1235" s="8" t="s">
        <v>60</v>
      </c>
      <c r="C1235" s="8" t="s">
        <v>68</v>
      </c>
      <c r="E1235" s="8" t="str">
        <f t="shared" si="815"/>
        <v>ReFi-tv.refi</v>
      </c>
      <c r="F1235" s="21">
        <f>Data!AT47</f>
        <v>256952.68964802951</v>
      </c>
      <c r="G1235" s="19">
        <f>Data!AV47</f>
        <v>6.2464520570914432</v>
      </c>
      <c r="H1235" s="18">
        <f t="shared" si="819"/>
        <v>3.660294262870465E-2</v>
      </c>
      <c r="I1235" s="6">
        <f t="shared" si="819"/>
        <v>3.15</v>
      </c>
      <c r="J1235" s="6">
        <f t="shared" si="820"/>
        <v>71.178795727822703</v>
      </c>
      <c r="K1235" s="18">
        <f t="shared" si="821"/>
        <v>0.65</v>
      </c>
      <c r="L1235" s="35">
        <f>Data!BL47</f>
        <v>1690.7075426683041</v>
      </c>
      <c r="P1235" s="6">
        <f t="shared" si="822"/>
        <v>3500</v>
      </c>
      <c r="Q1235" s="21">
        <v>33526.805725974242</v>
      </c>
      <c r="R1235" s="21">
        <v>3600.2316318130561</v>
      </c>
      <c r="S1235" s="21">
        <v>37312.518264040446</v>
      </c>
      <c r="T1235" s="38">
        <v>0.3827906085400673</v>
      </c>
    </row>
    <row r="1236" spans="1:20" x14ac:dyDescent="0.25">
      <c r="A1236" s="17" t="s">
        <v>289</v>
      </c>
      <c r="B1236" s="8" t="s">
        <v>60</v>
      </c>
      <c r="C1236" s="8" t="s">
        <v>68</v>
      </c>
      <c r="E1236" s="8" t="str">
        <f t="shared" si="815"/>
        <v>ReFi-tv.refi</v>
      </c>
      <c r="F1236" s="21">
        <f>Data!AT48</f>
        <v>215113.42565182853</v>
      </c>
      <c r="G1236" s="19">
        <f>Data!AV48</f>
        <v>6.7966372089774518</v>
      </c>
      <c r="H1236" s="18">
        <f t="shared" si="819"/>
        <v>3.660294262870465E-2</v>
      </c>
      <c r="I1236" s="6">
        <f t="shared" si="819"/>
        <v>3.15</v>
      </c>
      <c r="J1236" s="6">
        <f t="shared" si="820"/>
        <v>71.178795727822703</v>
      </c>
      <c r="K1236" s="18">
        <f t="shared" si="821"/>
        <v>0.65</v>
      </c>
      <c r="L1236" s="35">
        <f>Data!BL48</f>
        <v>1640.0237687431245</v>
      </c>
      <c r="P1236" s="6">
        <f t="shared" si="822"/>
        <v>3500</v>
      </c>
      <c r="Q1236" s="21">
        <v>14264.905356698566</v>
      </c>
      <c r="R1236" s="21">
        <v>2781.7157160589782</v>
      </c>
      <c r="S1236" s="21">
        <v>45289.979146077421</v>
      </c>
      <c r="T1236" s="38">
        <v>0.35328827696916409</v>
      </c>
    </row>
    <row r="1237" spans="1:20" x14ac:dyDescent="0.25">
      <c r="A1237" s="17" t="s">
        <v>290</v>
      </c>
      <c r="B1237" s="8" t="s">
        <v>60</v>
      </c>
      <c r="C1237" s="8" t="s">
        <v>68</v>
      </c>
      <c r="E1237" s="8" t="str">
        <f t="shared" si="815"/>
        <v>ReFi-tv.refi</v>
      </c>
      <c r="F1237" s="21">
        <f>Data!AT49</f>
        <v>226911.29740825098</v>
      </c>
      <c r="G1237" s="19">
        <f>Data!AV49</f>
        <v>6.7575343703790596</v>
      </c>
      <c r="H1237" s="18">
        <f t="shared" si="819"/>
        <v>3.660294262870465E-2</v>
      </c>
      <c r="I1237" s="6">
        <f t="shared" si="819"/>
        <v>3.15</v>
      </c>
      <c r="J1237" s="6">
        <f t="shared" si="820"/>
        <v>71.178795727822703</v>
      </c>
      <c r="K1237" s="18">
        <f t="shared" si="821"/>
        <v>0.65</v>
      </c>
      <c r="L1237" s="35">
        <f>Data!BL49</f>
        <v>2090.1152728342267</v>
      </c>
      <c r="P1237" s="6">
        <f t="shared" si="822"/>
        <v>3500</v>
      </c>
      <c r="Q1237" s="21">
        <v>0</v>
      </c>
      <c r="R1237" s="21">
        <v>2049.0830532108357</v>
      </c>
      <c r="S1237" s="21">
        <v>43617.25985347548</v>
      </c>
      <c r="T1237" s="38">
        <v>0.24671039091017166</v>
      </c>
    </row>
    <row r="1238" spans="1:20" x14ac:dyDescent="0.25">
      <c r="A1238" s="17" t="s">
        <v>291</v>
      </c>
      <c r="B1238" s="8" t="s">
        <v>60</v>
      </c>
      <c r="C1238" s="8" t="s">
        <v>68</v>
      </c>
      <c r="E1238" s="8" t="str">
        <f t="shared" si="815"/>
        <v>ReFi-tv.refi</v>
      </c>
      <c r="F1238" s="21">
        <f>Data!AT50</f>
        <v>201926.92877309551</v>
      </c>
      <c r="G1238" s="19">
        <f>Data!AV50</f>
        <v>6.9285980651159154</v>
      </c>
      <c r="H1238" s="18">
        <f t="shared" si="819"/>
        <v>3.660294262870465E-2</v>
      </c>
      <c r="I1238" s="6">
        <f t="shared" si="819"/>
        <v>3.15</v>
      </c>
      <c r="J1238" s="6">
        <f t="shared" si="820"/>
        <v>71.178795727822703</v>
      </c>
      <c r="K1238" s="18">
        <f t="shared" si="821"/>
        <v>0.65</v>
      </c>
      <c r="L1238" s="35">
        <f>Data!BL50</f>
        <v>2828.7555777959278</v>
      </c>
      <c r="P1238" s="6">
        <f t="shared" si="822"/>
        <v>3500</v>
      </c>
      <c r="Q1238" s="21">
        <v>0</v>
      </c>
      <c r="R1238" s="21">
        <v>1243.0961889787986</v>
      </c>
      <c r="S1238" s="21">
        <v>27130.67862659114</v>
      </c>
      <c r="T1238" s="38">
        <v>0.16818780163957436</v>
      </c>
    </row>
    <row r="1239" spans="1:20" x14ac:dyDescent="0.25">
      <c r="A1239" s="17" t="s">
        <v>292</v>
      </c>
      <c r="B1239" s="8" t="s">
        <v>60</v>
      </c>
      <c r="C1239" s="8" t="s">
        <v>68</v>
      </c>
      <c r="E1239" s="8" t="str">
        <f t="shared" si="815"/>
        <v>ReFi-tv.refi</v>
      </c>
      <c r="F1239" s="21">
        <f>Data!AT51</f>
        <v>207803.13182117551</v>
      </c>
      <c r="G1239" s="19">
        <f>Data!AV51</f>
        <v>6.9028656276865243</v>
      </c>
      <c r="H1239" s="18">
        <f t="shared" si="819"/>
        <v>3.660294262870465E-2</v>
      </c>
      <c r="I1239" s="6">
        <f t="shared" si="819"/>
        <v>3.15</v>
      </c>
      <c r="J1239" s="6">
        <f t="shared" si="820"/>
        <v>71.178795727822703</v>
      </c>
      <c r="K1239" s="18">
        <f t="shared" si="821"/>
        <v>0.65</v>
      </c>
      <c r="L1239" s="35">
        <f>Data!BL51</f>
        <v>1922.1607123485817</v>
      </c>
      <c r="P1239" s="6">
        <f t="shared" si="822"/>
        <v>3500</v>
      </c>
      <c r="Q1239" s="21">
        <v>16565.364407797209</v>
      </c>
      <c r="R1239" s="21">
        <v>1627.5775613316564</v>
      </c>
      <c r="S1239" s="21">
        <v>18824.72558640975</v>
      </c>
      <c r="T1239" s="38">
        <v>0.21398020739132351</v>
      </c>
    </row>
    <row r="1240" spans="1:20" x14ac:dyDescent="0.25">
      <c r="A1240" s="17" t="s">
        <v>293</v>
      </c>
      <c r="B1240" s="8" t="s">
        <v>60</v>
      </c>
      <c r="C1240" s="8" t="s">
        <v>68</v>
      </c>
      <c r="E1240" s="8" t="str">
        <f t="shared" si="815"/>
        <v>ReFi-tv.refi</v>
      </c>
      <c r="F1240" s="21">
        <f>Data!AT52</f>
        <v>246061.63329111901</v>
      </c>
      <c r="G1240" s="19">
        <f>Data!AV52</f>
        <v>6.4532515947874067</v>
      </c>
      <c r="H1240" s="18">
        <f t="shared" si="819"/>
        <v>3.660294262870465E-2</v>
      </c>
      <c r="I1240" s="6">
        <f t="shared" si="819"/>
        <v>3.15</v>
      </c>
      <c r="J1240" s="6">
        <f t="shared" si="820"/>
        <v>71.178795727822703</v>
      </c>
      <c r="K1240" s="18">
        <f t="shared" si="821"/>
        <v>0.65</v>
      </c>
      <c r="L1240" s="35">
        <f>Data!BL52</f>
        <v>1655.1084423786397</v>
      </c>
      <c r="P1240" s="6">
        <f t="shared" si="822"/>
        <v>3500</v>
      </c>
      <c r="Q1240" s="21">
        <v>40024.472389185466</v>
      </c>
      <c r="R1240" s="21">
        <v>3523.2567935266484</v>
      </c>
      <c r="S1240" s="21">
        <v>31595.384554079472</v>
      </c>
      <c r="T1240" s="38">
        <v>0.39118698258180118</v>
      </c>
    </row>
    <row r="1241" spans="1:20" x14ac:dyDescent="0.25">
      <c r="A1241" s="17" t="s">
        <v>294</v>
      </c>
      <c r="B1241" s="8" t="s">
        <v>60</v>
      </c>
      <c r="C1241" s="8" t="s">
        <v>68</v>
      </c>
      <c r="E1241" s="8" t="str">
        <f t="shared" si="815"/>
        <v>ReFi-tv.refi</v>
      </c>
      <c r="F1241" s="21">
        <f>Data!AT53</f>
        <v>203891.03290078999</v>
      </c>
      <c r="G1241" s="19">
        <f>Data!AV53</f>
        <v>6.8747933483571542</v>
      </c>
      <c r="H1241" s="18">
        <f t="shared" si="819"/>
        <v>3.660294262870465E-2</v>
      </c>
      <c r="I1241" s="6">
        <f t="shared" si="819"/>
        <v>3.15</v>
      </c>
      <c r="J1241" s="6">
        <f t="shared" si="820"/>
        <v>71.178795727822703</v>
      </c>
      <c r="K1241" s="18">
        <f t="shared" si="821"/>
        <v>0.65</v>
      </c>
      <c r="L1241" s="35">
        <f>Data!BL53</f>
        <v>1978.6811625276007</v>
      </c>
      <c r="P1241" s="6">
        <f t="shared" si="822"/>
        <v>3500</v>
      </c>
      <c r="Q1241" s="21">
        <v>0</v>
      </c>
      <c r="R1241" s="21">
        <v>2057.6012727614316</v>
      </c>
      <c r="S1241" s="21">
        <v>44558.58816218724</v>
      </c>
      <c r="T1241" s="38">
        <v>0.27570655567469571</v>
      </c>
    </row>
    <row r="1242" spans="1:20" x14ac:dyDescent="0.25">
      <c r="A1242" s="17" t="s">
        <v>295</v>
      </c>
      <c r="B1242" s="8" t="s">
        <v>60</v>
      </c>
      <c r="C1242" s="8" t="s">
        <v>68</v>
      </c>
      <c r="E1242" s="8" t="str">
        <f t="shared" si="815"/>
        <v>ReFi-tv.refi</v>
      </c>
      <c r="F1242" s="21">
        <f>Data!AT54</f>
        <v>159194.475313414</v>
      </c>
      <c r="G1242" s="19">
        <f>Data!AV54</f>
        <v>7.6675225186861979</v>
      </c>
      <c r="H1242" s="18">
        <f t="shared" si="819"/>
        <v>3.660294262870465E-2</v>
      </c>
      <c r="I1242" s="6">
        <f t="shared" si="819"/>
        <v>3.15</v>
      </c>
      <c r="J1242" s="6">
        <f t="shared" si="820"/>
        <v>71.178795727822703</v>
      </c>
      <c r="K1242" s="18">
        <f t="shared" si="821"/>
        <v>0.65</v>
      </c>
      <c r="L1242" s="35">
        <f>Data!BL54</f>
        <v>1830.26323436441</v>
      </c>
      <c r="P1242" s="6">
        <f t="shared" si="822"/>
        <v>3500</v>
      </c>
      <c r="Q1242" s="21">
        <v>0</v>
      </c>
      <c r="R1242" s="21">
        <v>1102.1315917241539</v>
      </c>
      <c r="S1242" s="21">
        <v>26619.449214016298</v>
      </c>
      <c r="T1242" s="38">
        <v>0.18914264511052137</v>
      </c>
    </row>
    <row r="1243" spans="1:20" x14ac:dyDescent="0.25">
      <c r="A1243" s="17" t="s">
        <v>296</v>
      </c>
      <c r="B1243" s="8" t="s">
        <v>60</v>
      </c>
      <c r="C1243" s="8" t="s">
        <v>68</v>
      </c>
      <c r="E1243" s="8" t="str">
        <f t="shared" si="815"/>
        <v>ReFi-tv.refi</v>
      </c>
      <c r="F1243" s="21">
        <f>Data!AT55</f>
        <v>287016.28074287547</v>
      </c>
      <c r="G1243" s="19">
        <f>Data!AV55</f>
        <v>6.1538755843326456</v>
      </c>
      <c r="H1243" s="18">
        <f t="shared" si="819"/>
        <v>3.660294262870465E-2</v>
      </c>
      <c r="I1243" s="6">
        <f t="shared" si="819"/>
        <v>3.15</v>
      </c>
      <c r="J1243" s="6">
        <f t="shared" si="820"/>
        <v>71.178795727822703</v>
      </c>
      <c r="K1243" s="18">
        <f t="shared" si="821"/>
        <v>0.65</v>
      </c>
      <c r="L1243" s="35">
        <f>Data!BL55</f>
        <v>1725.3903664173188</v>
      </c>
      <c r="P1243" s="6">
        <f t="shared" si="822"/>
        <v>3500</v>
      </c>
      <c r="Q1243" s="21">
        <v>50073.917988536246</v>
      </c>
      <c r="R1243" s="21">
        <v>4408.0089434465908</v>
      </c>
      <c r="S1243" s="21">
        <v>35374.048641140886</v>
      </c>
      <c r="T1243" s="38">
        <v>0.4195849802079169</v>
      </c>
    </row>
    <row r="1244" spans="1:20" x14ac:dyDescent="0.25">
      <c r="A1244" s="17" t="s">
        <v>297</v>
      </c>
      <c r="B1244" s="8" t="s">
        <v>60</v>
      </c>
      <c r="C1244" s="8" t="s">
        <v>68</v>
      </c>
      <c r="E1244" s="8" t="str">
        <f t="shared" si="815"/>
        <v>ReFi-tv.refi</v>
      </c>
      <c r="F1244" s="21">
        <f>Data!AT56</f>
        <v>255707.61126146198</v>
      </c>
      <c r="G1244" s="19">
        <f>Data!AV56</f>
        <v>6.5044126470105788</v>
      </c>
      <c r="H1244" s="18">
        <f t="shared" si="819"/>
        <v>3.660294262870465E-2</v>
      </c>
      <c r="I1244" s="6">
        <f t="shared" si="819"/>
        <v>3.15</v>
      </c>
      <c r="J1244" s="6">
        <f t="shared" si="820"/>
        <v>71.178795727822703</v>
      </c>
      <c r="K1244" s="18">
        <f t="shared" si="821"/>
        <v>0.65</v>
      </c>
      <c r="L1244" s="35">
        <f>Data!BL56</f>
        <v>1946.9834473517333</v>
      </c>
      <c r="P1244" s="6">
        <f t="shared" si="822"/>
        <v>3500</v>
      </c>
      <c r="Q1244" s="21">
        <v>0</v>
      </c>
      <c r="R1244" s="21">
        <v>2787.7687678746515</v>
      </c>
      <c r="S1244" s="21">
        <v>57118.315056720698</v>
      </c>
      <c r="T1244" s="38">
        <v>0.29784964850825113</v>
      </c>
    </row>
    <row r="1245" spans="1:20" x14ac:dyDescent="0.25">
      <c r="A1245" s="17" t="s">
        <v>298</v>
      </c>
      <c r="B1245" s="8" t="s">
        <v>60</v>
      </c>
      <c r="C1245" s="8" t="s">
        <v>68</v>
      </c>
      <c r="E1245" s="8" t="str">
        <f t="shared" si="815"/>
        <v>ReFi-tv.refi</v>
      </c>
      <c r="F1245" s="21">
        <f>Data!AT57</f>
        <v>187665.35631204298</v>
      </c>
      <c r="G1245" s="19">
        <f>Data!AV57</f>
        <v>7.2034924317656603</v>
      </c>
      <c r="H1245" s="18">
        <f t="shared" si="819"/>
        <v>3.660294262870465E-2</v>
      </c>
      <c r="I1245" s="6">
        <f t="shared" si="819"/>
        <v>3.15</v>
      </c>
      <c r="J1245" s="6">
        <f t="shared" si="820"/>
        <v>71.178795727822703</v>
      </c>
      <c r="K1245" s="18">
        <f t="shared" si="821"/>
        <v>0.65</v>
      </c>
      <c r="L1245" s="35">
        <f>Data!BL57</f>
        <v>1944.8608207636205</v>
      </c>
      <c r="P1245" s="6">
        <f t="shared" si="822"/>
        <v>3500</v>
      </c>
      <c r="Q1245" s="21">
        <v>0</v>
      </c>
      <c r="R1245" s="21">
        <v>1410.5241993862778</v>
      </c>
      <c r="S1245" s="21">
        <v>32006.206244569315</v>
      </c>
      <c r="T1245" s="38">
        <v>0.20534325056717484</v>
      </c>
    </row>
    <row r="1246" spans="1:20" x14ac:dyDescent="0.25">
      <c r="A1246" s="17" t="s">
        <v>299</v>
      </c>
      <c r="B1246" s="8" t="s">
        <v>60</v>
      </c>
      <c r="C1246" s="8" t="s">
        <v>68</v>
      </c>
      <c r="E1246" s="8" t="str">
        <f t="shared" si="815"/>
        <v>ReFi-tv.refi</v>
      </c>
      <c r="F1246" s="21">
        <f>Data!AT58</f>
        <v>164122.546134278</v>
      </c>
      <c r="G1246" s="19">
        <f>Data!AV58</f>
        <v>7.7389396209799584</v>
      </c>
      <c r="H1246" s="18">
        <f t="shared" si="819"/>
        <v>3.660294262870465E-2</v>
      </c>
      <c r="I1246" s="6">
        <f t="shared" si="819"/>
        <v>3.15</v>
      </c>
      <c r="J1246" s="6">
        <f t="shared" si="820"/>
        <v>71.178795727822703</v>
      </c>
      <c r="K1246" s="18">
        <f t="shared" si="821"/>
        <v>0.65</v>
      </c>
      <c r="L1246" s="35">
        <f>Data!BL58</f>
        <v>2085.2620813272074</v>
      </c>
      <c r="P1246" s="6">
        <f t="shared" si="822"/>
        <v>3500</v>
      </c>
      <c r="Q1246" s="21">
        <v>0</v>
      </c>
      <c r="R1246" s="21">
        <v>833.67136449177951</v>
      </c>
      <c r="S1246" s="21">
        <v>20322.956913656846</v>
      </c>
      <c r="T1246" s="38">
        <v>0.13877480870680814</v>
      </c>
    </row>
    <row r="1247" spans="1:20" x14ac:dyDescent="0.25">
      <c r="A1247" s="17" t="s">
        <v>300</v>
      </c>
      <c r="B1247" s="8" t="s">
        <v>60</v>
      </c>
      <c r="C1247" s="8" t="s">
        <v>68</v>
      </c>
      <c r="E1247" s="8" t="str">
        <f t="shared" si="815"/>
        <v>ReFi-tv.refi</v>
      </c>
      <c r="F1247" s="21">
        <f>Data!AT59</f>
        <v>323596.6391991555</v>
      </c>
      <c r="G1247" s="19">
        <f>Data!AV59</f>
        <v>6.0365260709191357</v>
      </c>
      <c r="H1247" s="18">
        <f t="shared" si="819"/>
        <v>3.660294262870465E-2</v>
      </c>
      <c r="I1247" s="6">
        <f t="shared" si="819"/>
        <v>3.15</v>
      </c>
      <c r="J1247" s="6">
        <f t="shared" si="820"/>
        <v>71.178795727822703</v>
      </c>
      <c r="K1247" s="18">
        <f t="shared" si="821"/>
        <v>0.65</v>
      </c>
      <c r="L1247" s="35">
        <f>Data!BL59</f>
        <v>1650.6523731634045</v>
      </c>
      <c r="P1247" s="6">
        <f t="shared" si="822"/>
        <v>3500</v>
      </c>
      <c r="Q1247" s="21">
        <v>70733.634691028245</v>
      </c>
      <c r="R1247" s="21">
        <v>5957.6898329642836</v>
      </c>
      <c r="S1247" s="21">
        <v>42552.177806258871</v>
      </c>
      <c r="T1247" s="38">
        <v>0.50298830314706078</v>
      </c>
    </row>
    <row r="1248" spans="1:20" x14ac:dyDescent="0.25">
      <c r="A1248" s="17" t="s">
        <v>301</v>
      </c>
      <c r="B1248" s="8" t="s">
        <v>60</v>
      </c>
      <c r="C1248" s="8" t="s">
        <v>68</v>
      </c>
      <c r="E1248" s="8" t="str">
        <f t="shared" si="815"/>
        <v>ReFi-tv.refi</v>
      </c>
      <c r="F1248" s="21">
        <f>Data!AT60</f>
        <v>248353.29745809652</v>
      </c>
      <c r="G1248" s="19">
        <f>Data!AV60</f>
        <v>6.675512703680524</v>
      </c>
      <c r="H1248" s="18">
        <f t="shared" si="819"/>
        <v>3.660294262870465E-2</v>
      </c>
      <c r="I1248" s="6">
        <f t="shared" si="819"/>
        <v>3.15</v>
      </c>
      <c r="J1248" s="6">
        <f t="shared" si="820"/>
        <v>71.178795727822703</v>
      </c>
      <c r="K1248" s="18">
        <f t="shared" si="821"/>
        <v>0.65</v>
      </c>
      <c r="L1248" s="35">
        <f>Data!BL60</f>
        <v>1731.9975466831138</v>
      </c>
      <c r="P1248" s="6">
        <f t="shared" si="822"/>
        <v>3500</v>
      </c>
      <c r="Q1248" s="21">
        <v>4954.7062246363985</v>
      </c>
      <c r="R1248" s="21">
        <v>3547.1427395482083</v>
      </c>
      <c r="S1248" s="21">
        <v>69634.132497173545</v>
      </c>
      <c r="T1248" s="38">
        <v>0.39020491315322836</v>
      </c>
    </row>
    <row r="1249" spans="1:20" x14ac:dyDescent="0.25">
      <c r="A1249" s="17" t="s">
        <v>272</v>
      </c>
      <c r="B1249" s="8" t="s">
        <v>60</v>
      </c>
      <c r="C1249" s="8" t="s">
        <v>68</v>
      </c>
      <c r="E1249" s="8" t="str">
        <f t="shared" si="815"/>
        <v>ReFi-tv.refi</v>
      </c>
      <c r="F1249" s="21">
        <f>Data!AT61</f>
        <v>247930.70340348198</v>
      </c>
      <c r="G1249" s="19">
        <f>Data!AV61</f>
        <v>6.6987743860742617</v>
      </c>
      <c r="H1249" s="18">
        <f t="shared" si="819"/>
        <v>3.660294262870465E-2</v>
      </c>
      <c r="I1249" s="6">
        <f t="shared" si="819"/>
        <v>3.15</v>
      </c>
      <c r="J1249" s="6">
        <f t="shared" si="820"/>
        <v>71.178795727822703</v>
      </c>
      <c r="K1249" s="18">
        <f t="shared" si="821"/>
        <v>0.65</v>
      </c>
      <c r="L1249" s="35">
        <f>Data!BL61</f>
        <v>2385.2246421647269</v>
      </c>
      <c r="P1249" s="6">
        <f t="shared" si="822"/>
        <v>3500</v>
      </c>
      <c r="Q1249" s="21">
        <v>0</v>
      </c>
      <c r="R1249" s="21">
        <v>2495.1452958989566</v>
      </c>
      <c r="S1249" s="21">
        <v>52650.408502760089</v>
      </c>
      <c r="T1249" s="38">
        <v>0.27494734265449072</v>
      </c>
    </row>
    <row r="1250" spans="1:20" x14ac:dyDescent="0.25">
      <c r="A1250" s="17" t="s">
        <v>273</v>
      </c>
      <c r="B1250" s="8" t="s">
        <v>60</v>
      </c>
      <c r="C1250" s="8" t="s">
        <v>68</v>
      </c>
      <c r="E1250" s="8" t="str">
        <f t="shared" si="815"/>
        <v>ReFi-tv.refi</v>
      </c>
      <c r="F1250" s="21">
        <f>Data!AT62</f>
        <v>151738.37945754698</v>
      </c>
      <c r="G1250" s="19">
        <f>Data!AV62</f>
        <v>7.9647183674103861</v>
      </c>
      <c r="H1250" s="18">
        <f t="shared" si="819"/>
        <v>3.660294262870465E-2</v>
      </c>
      <c r="I1250" s="6">
        <f t="shared" si="819"/>
        <v>3.15</v>
      </c>
      <c r="J1250" s="6">
        <f t="shared" si="820"/>
        <v>71.178795727822703</v>
      </c>
      <c r="K1250" s="18">
        <f t="shared" si="821"/>
        <v>0.65</v>
      </c>
      <c r="L1250" s="35">
        <f>Data!BL62</f>
        <v>2385.2246421647269</v>
      </c>
      <c r="P1250" s="6">
        <f t="shared" si="822"/>
        <v>3500</v>
      </c>
      <c r="Q1250" s="21">
        <v>0</v>
      </c>
      <c r="R1250" s="21">
        <v>1047.4438350287521</v>
      </c>
      <c r="S1250" s="21">
        <v>26279.174727805472</v>
      </c>
      <c r="T1250" s="38">
        <v>0.18859027868293476</v>
      </c>
    </row>
    <row r="1251" spans="1:20" x14ac:dyDescent="0.25">
      <c r="A1251" s="17" t="s">
        <v>274</v>
      </c>
      <c r="B1251" s="8" t="s">
        <v>60</v>
      </c>
      <c r="C1251" s="8" t="s">
        <v>68</v>
      </c>
      <c r="E1251" s="8" t="str">
        <f t="shared" si="815"/>
        <v>ReFi-tv.refi</v>
      </c>
      <c r="F1251" s="21">
        <f>Data!AT63</f>
        <v>198057.49561402149</v>
      </c>
      <c r="G1251" s="19">
        <f>Data!AV63</f>
        <v>7.1029079323460005</v>
      </c>
      <c r="H1251" s="18">
        <f t="shared" si="819"/>
        <v>3.660294262870465E-2</v>
      </c>
      <c r="I1251" s="6">
        <f t="shared" si="819"/>
        <v>3.15</v>
      </c>
      <c r="J1251" s="6">
        <f t="shared" si="820"/>
        <v>71.178795727822703</v>
      </c>
      <c r="K1251" s="18">
        <f t="shared" si="821"/>
        <v>0.65</v>
      </c>
      <c r="L1251" s="35">
        <f>Data!BL63</f>
        <v>2385.2246421647269</v>
      </c>
      <c r="P1251" s="6">
        <f t="shared" si="822"/>
        <v>3500</v>
      </c>
      <c r="Q1251" s="21">
        <v>0</v>
      </c>
      <c r="R1251" s="21">
        <v>920.80304230762692</v>
      </c>
      <c r="S1251" s="21">
        <v>20602.194585005796</v>
      </c>
      <c r="T1251" s="38">
        <v>0.1270163010656874</v>
      </c>
    </row>
    <row r="1252" spans="1:20" x14ac:dyDescent="0.25">
      <c r="A1252" s="17" t="s">
        <v>275</v>
      </c>
      <c r="B1252" s="8" t="s">
        <v>60</v>
      </c>
      <c r="C1252" s="8" t="s">
        <v>68</v>
      </c>
      <c r="E1252" s="8" t="str">
        <f t="shared" si="815"/>
        <v>ReFi-tv.refi</v>
      </c>
      <c r="F1252" s="21">
        <f>Data!AT64</f>
        <v>275989.34520370152</v>
      </c>
      <c r="G1252" s="19">
        <f>Data!AV64</f>
        <v>6.3520445686664582</v>
      </c>
      <c r="H1252" s="18">
        <f t="shared" si="819"/>
        <v>3.660294262870465E-2</v>
      </c>
      <c r="I1252" s="6">
        <f t="shared" si="819"/>
        <v>3.15</v>
      </c>
      <c r="J1252" s="6">
        <f t="shared" si="820"/>
        <v>71.178795727822703</v>
      </c>
      <c r="K1252" s="18">
        <f t="shared" si="821"/>
        <v>0.65</v>
      </c>
      <c r="L1252" s="35">
        <f>Data!BL64</f>
        <v>2011.4207803329416</v>
      </c>
      <c r="P1252" s="6">
        <f t="shared" si="822"/>
        <v>3500</v>
      </c>
      <c r="Q1252" s="21">
        <v>45121.951274930419</v>
      </c>
      <c r="R1252" s="21">
        <v>3353.8051107121605</v>
      </c>
      <c r="S1252" s="21">
        <v>21984.135269344297</v>
      </c>
      <c r="T1252" s="38">
        <v>0.3319934419792212</v>
      </c>
    </row>
    <row r="1253" spans="1:20" x14ac:dyDescent="0.25">
      <c r="A1253" s="17" t="s">
        <v>276</v>
      </c>
      <c r="B1253" s="8" t="s">
        <v>60</v>
      </c>
      <c r="C1253" s="8" t="s">
        <v>68</v>
      </c>
      <c r="E1253" s="8" t="str">
        <f t="shared" si="815"/>
        <v>ReFi-tv.refi</v>
      </c>
      <c r="F1253" s="21">
        <f>Data!AT65</f>
        <v>260275.96043880651</v>
      </c>
      <c r="G1253" s="19">
        <f>Data!AV65</f>
        <v>6.5903233729592454</v>
      </c>
      <c r="H1253" s="18">
        <f t="shared" si="819"/>
        <v>3.660294262870465E-2</v>
      </c>
      <c r="I1253" s="6">
        <f t="shared" si="819"/>
        <v>3.15</v>
      </c>
      <c r="J1253" s="6">
        <f t="shared" si="820"/>
        <v>71.178795727822703</v>
      </c>
      <c r="K1253" s="18">
        <f t="shared" si="821"/>
        <v>0.65</v>
      </c>
      <c r="L1253" s="35">
        <f>Data!BL65</f>
        <v>2011.4207803329416</v>
      </c>
      <c r="P1253" s="6">
        <f t="shared" si="822"/>
        <v>3500</v>
      </c>
      <c r="Q1253" s="21">
        <v>16771.090496975408</v>
      </c>
      <c r="R1253" s="21">
        <v>3007.8210208291384</v>
      </c>
      <c r="S1253" s="21">
        <v>45669.826005057083</v>
      </c>
      <c r="T1253" s="38">
        <v>0.31571988162838771</v>
      </c>
    </row>
    <row r="1254" spans="1:20" x14ac:dyDescent="0.25">
      <c r="A1254" s="17" t="s">
        <v>277</v>
      </c>
      <c r="B1254" s="8" t="s">
        <v>60</v>
      </c>
      <c r="C1254" s="8" t="s">
        <v>68</v>
      </c>
      <c r="E1254" s="8" t="str">
        <f t="shared" si="815"/>
        <v>ReFi-tv.refi</v>
      </c>
      <c r="F1254" s="21">
        <f>Data!AT66</f>
        <v>177640.49285034501</v>
      </c>
      <c r="G1254" s="19">
        <f>Data!AV66</f>
        <v>6.7318910511908392</v>
      </c>
      <c r="H1254" s="18">
        <f t="shared" si="819"/>
        <v>3.660294262870465E-2</v>
      </c>
      <c r="I1254" s="6">
        <f t="shared" si="819"/>
        <v>3.15</v>
      </c>
      <c r="J1254" s="6">
        <f t="shared" si="820"/>
        <v>71.178795727822703</v>
      </c>
      <c r="K1254" s="18">
        <f t="shared" si="821"/>
        <v>0.65</v>
      </c>
      <c r="L1254" s="35">
        <f>Data!BL66</f>
        <v>2011.4207803329416</v>
      </c>
      <c r="P1254" s="6">
        <f t="shared" si="822"/>
        <v>3500</v>
      </c>
      <c r="Q1254" s="21">
        <v>0</v>
      </c>
      <c r="R1254" s="21">
        <v>1421.0381222768347</v>
      </c>
      <c r="S1254" s="21">
        <v>30133.762529082836</v>
      </c>
      <c r="T1254" s="38">
        <v>0.21854846392034755</v>
      </c>
    </row>
    <row r="1256" spans="1:20" x14ac:dyDescent="0.25">
      <c r="A1256" s="16" t="s">
        <v>328</v>
      </c>
      <c r="B1256" s="8" t="s">
        <v>60</v>
      </c>
      <c r="C1256" s="8" t="s">
        <v>68</v>
      </c>
      <c r="D1256" s="8" t="str">
        <f>A1256&amp;"-generic-fifi"</f>
        <v>Week_40_old-generic-fifi</v>
      </c>
      <c r="E1256" s="8" t="str">
        <f>IF(RIGHT(A1256,3)="old","Initial",B1256&amp;"-"&amp;C1256)</f>
        <v>Initial</v>
      </c>
      <c r="H1256" s="25">
        <f>SUMIFS(Data!N$2:N$48,Data!$L$2:$L$48,$C1256,Data!$M$2:$M$48,RIGHT($D1256,4))</f>
        <v>4.7512505029079777E-3</v>
      </c>
      <c r="I1256" s="42">
        <f>VLOOKUP(C1256,parms,8,FALSE)</f>
        <v>3.15</v>
      </c>
      <c r="J1256" s="28">
        <f>SUMIFS(Data!O$2:O$48,Data!$L$2:$L$48,$C1256,Data!$M$2:$M$48,RIGHT($D1256,4))</f>
        <v>96.359594628665661</v>
      </c>
      <c r="K1256" s="25">
        <f>SUMIFS(Data!Q$2:Q$48,Data!$L$2:$L$48,$C1256,Data!$M$2:$M$48,RIGHT($D1256,4))</f>
        <v>0.65</v>
      </c>
      <c r="L1256" s="35">
        <f>Data!BL2</f>
        <v>1830.26323436441</v>
      </c>
      <c r="Q1256" s="21">
        <v>0</v>
      </c>
      <c r="R1256" s="21">
        <v>76.549617273938452</v>
      </c>
      <c r="S1256" s="21">
        <v>982.90933139388756</v>
      </c>
      <c r="T1256" s="38">
        <v>4.0951036379023531E-2</v>
      </c>
    </row>
    <row r="1257" spans="1:20" x14ac:dyDescent="0.25">
      <c r="A1257" s="16" t="s">
        <v>316</v>
      </c>
      <c r="B1257" s="8" t="s">
        <v>60</v>
      </c>
      <c r="C1257" s="8" t="s">
        <v>68</v>
      </c>
      <c r="D1257" s="8" t="str">
        <f t="shared" ref="D1257:D1320" si="823">A1257&amp;"-generic-fifi"</f>
        <v>Week_41_old-generic-fifi</v>
      </c>
      <c r="E1257" s="8" t="str">
        <f t="shared" ref="E1257:E1320" si="824">IF(RIGHT(A1257,3)="old","Initial",B1257&amp;"-"&amp;C1257)</f>
        <v>Initial</v>
      </c>
      <c r="H1257" s="18">
        <f t="shared" ref="H1257:I1320" si="825">H1256</f>
        <v>4.7512505029079777E-3</v>
      </c>
      <c r="I1257" s="6">
        <f>I1256</f>
        <v>3.15</v>
      </c>
      <c r="J1257" s="6">
        <f t="shared" ref="J1257:J1320" si="826">J1256</f>
        <v>96.359594628665661</v>
      </c>
      <c r="K1257" s="18">
        <f t="shared" ref="K1257:K1320" si="827">K1256</f>
        <v>0.65</v>
      </c>
      <c r="L1257" s="35">
        <f>Data!BL3</f>
        <v>1725.3903664173188</v>
      </c>
      <c r="Q1257" s="21">
        <v>0</v>
      </c>
      <c r="R1257" s="21">
        <v>303.87888152763185</v>
      </c>
      <c r="S1257" s="21">
        <v>4957.556099494107</v>
      </c>
      <c r="T1257" s="38">
        <v>0.28041642826971047</v>
      </c>
    </row>
    <row r="1258" spans="1:20" x14ac:dyDescent="0.25">
      <c r="A1258" s="16" t="s">
        <v>317</v>
      </c>
      <c r="B1258" s="8" t="s">
        <v>60</v>
      </c>
      <c r="C1258" s="8" t="s">
        <v>68</v>
      </c>
      <c r="D1258" s="8" t="str">
        <f t="shared" si="823"/>
        <v>Week_42_old-generic-fifi</v>
      </c>
      <c r="E1258" s="8" t="str">
        <f t="shared" si="824"/>
        <v>Initial</v>
      </c>
      <c r="H1258" s="18">
        <f t="shared" si="825"/>
        <v>4.7512505029079777E-3</v>
      </c>
      <c r="I1258" s="6">
        <f t="shared" si="825"/>
        <v>3.15</v>
      </c>
      <c r="J1258" s="6">
        <f t="shared" si="826"/>
        <v>96.359594628665661</v>
      </c>
      <c r="K1258" s="18">
        <f t="shared" si="827"/>
        <v>0.65</v>
      </c>
      <c r="L1258" s="35">
        <f>Data!BL4</f>
        <v>1946.9834473517333</v>
      </c>
      <c r="Q1258" s="21">
        <v>0</v>
      </c>
      <c r="R1258" s="21">
        <v>308.45629316231265</v>
      </c>
      <c r="S1258" s="21">
        <v>4250.4731792860821</v>
      </c>
      <c r="T1258" s="38">
        <v>0.20438892959875499</v>
      </c>
    </row>
    <row r="1259" spans="1:20" x14ac:dyDescent="0.25">
      <c r="A1259" s="16" t="s">
        <v>318</v>
      </c>
      <c r="B1259" s="8" t="s">
        <v>60</v>
      </c>
      <c r="C1259" s="8" t="s">
        <v>68</v>
      </c>
      <c r="D1259" s="8" t="str">
        <f t="shared" si="823"/>
        <v>Week_43_old-generic-fifi</v>
      </c>
      <c r="E1259" s="8" t="str">
        <f t="shared" si="824"/>
        <v>Initial</v>
      </c>
      <c r="H1259" s="18">
        <f t="shared" si="825"/>
        <v>4.7512505029079777E-3</v>
      </c>
      <c r="I1259" s="6">
        <f t="shared" si="825"/>
        <v>3.15</v>
      </c>
      <c r="J1259" s="6">
        <f t="shared" si="826"/>
        <v>96.359594628665661</v>
      </c>
      <c r="K1259" s="18">
        <f t="shared" si="827"/>
        <v>0.65</v>
      </c>
      <c r="L1259" s="35">
        <f>Data!BL5</f>
        <v>1944.8608207636205</v>
      </c>
      <c r="Q1259" s="21">
        <v>0</v>
      </c>
      <c r="R1259" s="21">
        <v>531.45774795813327</v>
      </c>
      <c r="S1259" s="21">
        <v>7560.9233810708329</v>
      </c>
      <c r="T1259" s="38">
        <v>0.34685591941446903</v>
      </c>
    </row>
    <row r="1260" spans="1:20" x14ac:dyDescent="0.25">
      <c r="A1260" s="16" t="s">
        <v>319</v>
      </c>
      <c r="B1260" s="8" t="s">
        <v>60</v>
      </c>
      <c r="C1260" s="8" t="s">
        <v>68</v>
      </c>
      <c r="D1260" s="8" t="str">
        <f t="shared" si="823"/>
        <v>Week_44_old-generic-fifi</v>
      </c>
      <c r="E1260" s="8" t="str">
        <f t="shared" si="824"/>
        <v>Initial</v>
      </c>
      <c r="H1260" s="18">
        <f t="shared" si="825"/>
        <v>4.7512505029079777E-3</v>
      </c>
      <c r="I1260" s="6">
        <f t="shared" si="825"/>
        <v>3.15</v>
      </c>
      <c r="J1260" s="6">
        <f t="shared" si="826"/>
        <v>96.359594628665661</v>
      </c>
      <c r="K1260" s="18">
        <f t="shared" si="827"/>
        <v>0.65</v>
      </c>
      <c r="L1260" s="35">
        <f>Data!BL6</f>
        <v>2085.2620813272074</v>
      </c>
      <c r="Q1260" s="21">
        <v>0</v>
      </c>
      <c r="R1260" s="21">
        <v>555.67728303467288</v>
      </c>
      <c r="S1260" s="21">
        <v>7055.2865543505914</v>
      </c>
      <c r="T1260" s="38">
        <v>0.29137493576047468</v>
      </c>
    </row>
    <row r="1261" spans="1:20" x14ac:dyDescent="0.25">
      <c r="A1261" s="16" t="s">
        <v>320</v>
      </c>
      <c r="B1261" s="8" t="s">
        <v>60</v>
      </c>
      <c r="C1261" s="8" t="s">
        <v>68</v>
      </c>
      <c r="D1261" s="8" t="str">
        <f t="shared" si="823"/>
        <v>Week_45_old-generic-fifi</v>
      </c>
      <c r="E1261" s="8" t="str">
        <f t="shared" si="824"/>
        <v>Initial</v>
      </c>
      <c r="H1261" s="18">
        <f t="shared" si="825"/>
        <v>4.7512505029079777E-3</v>
      </c>
      <c r="I1261" s="6">
        <f t="shared" si="825"/>
        <v>3.15</v>
      </c>
      <c r="J1261" s="6">
        <f t="shared" si="826"/>
        <v>96.359594628665661</v>
      </c>
      <c r="K1261" s="18">
        <f t="shared" si="827"/>
        <v>0.65</v>
      </c>
      <c r="L1261" s="35">
        <f>Data!BL7</f>
        <v>1650.6523731634045</v>
      </c>
      <c r="Q1261" s="21">
        <v>0</v>
      </c>
      <c r="R1261" s="21">
        <v>546.1075118168493</v>
      </c>
      <c r="S1261" s="21">
        <v>7797.3490135866632</v>
      </c>
      <c r="T1261" s="38">
        <v>0.37126571549362075</v>
      </c>
    </row>
    <row r="1262" spans="1:20" x14ac:dyDescent="0.25">
      <c r="A1262" s="16" t="s">
        <v>321</v>
      </c>
      <c r="B1262" s="8" t="s">
        <v>60</v>
      </c>
      <c r="C1262" s="8" t="s">
        <v>68</v>
      </c>
      <c r="D1262" s="8" t="str">
        <f t="shared" si="823"/>
        <v>Week_46_old-generic-fifi</v>
      </c>
      <c r="E1262" s="8" t="str">
        <f t="shared" si="824"/>
        <v>Initial</v>
      </c>
      <c r="H1262" s="18">
        <f t="shared" si="825"/>
        <v>4.7512505029079777E-3</v>
      </c>
      <c r="I1262" s="6">
        <f t="shared" si="825"/>
        <v>3.15</v>
      </c>
      <c r="J1262" s="6">
        <f t="shared" si="826"/>
        <v>96.359594628665661</v>
      </c>
      <c r="K1262" s="18">
        <f t="shared" si="827"/>
        <v>0.65</v>
      </c>
      <c r="L1262" s="35">
        <f>Data!BL8</f>
        <v>1731.9975466831138</v>
      </c>
      <c r="Q1262" s="21">
        <v>0</v>
      </c>
      <c r="R1262" s="21">
        <v>395.44928612478259</v>
      </c>
      <c r="S1262" s="21">
        <v>5628.2201493694492</v>
      </c>
      <c r="T1262" s="38">
        <v>0.26851275468549041</v>
      </c>
    </row>
    <row r="1263" spans="1:20" x14ac:dyDescent="0.25">
      <c r="A1263" s="16" t="s">
        <v>322</v>
      </c>
      <c r="B1263" s="8" t="s">
        <v>60</v>
      </c>
      <c r="C1263" s="8" t="s">
        <v>68</v>
      </c>
      <c r="D1263" s="8" t="str">
        <f t="shared" si="823"/>
        <v>Week_47_old-generic-fifi</v>
      </c>
      <c r="E1263" s="8" t="str">
        <f t="shared" si="824"/>
        <v>Initial</v>
      </c>
      <c r="H1263" s="18">
        <f t="shared" si="825"/>
        <v>4.7512505029079777E-3</v>
      </c>
      <c r="I1263" s="6">
        <f t="shared" si="825"/>
        <v>3.15</v>
      </c>
      <c r="J1263" s="6">
        <f t="shared" si="826"/>
        <v>96.359594628665661</v>
      </c>
      <c r="K1263" s="18">
        <f t="shared" si="827"/>
        <v>0.65</v>
      </c>
      <c r="L1263" s="35">
        <f>Data!BL9</f>
        <v>2385.2246421647269</v>
      </c>
      <c r="Q1263" s="21">
        <v>0</v>
      </c>
      <c r="R1263" s="21">
        <v>396.87892937921072</v>
      </c>
      <c r="S1263" s="21">
        <v>4864.3018052527868</v>
      </c>
      <c r="T1263" s="38">
        <v>0.18391688432602715</v>
      </c>
    </row>
    <row r="1264" spans="1:20" x14ac:dyDescent="0.25">
      <c r="A1264" s="16" t="s">
        <v>323</v>
      </c>
      <c r="B1264" s="8" t="s">
        <v>60</v>
      </c>
      <c r="C1264" s="8" t="s">
        <v>68</v>
      </c>
      <c r="D1264" s="8" t="str">
        <f t="shared" si="823"/>
        <v>Week_48_old-generic-fifi</v>
      </c>
      <c r="E1264" s="8" t="str">
        <f t="shared" si="824"/>
        <v>Initial</v>
      </c>
      <c r="H1264" s="18">
        <f t="shared" si="825"/>
        <v>4.7512505029079777E-3</v>
      </c>
      <c r="I1264" s="6">
        <f t="shared" si="825"/>
        <v>3.15</v>
      </c>
      <c r="J1264" s="6">
        <f t="shared" si="826"/>
        <v>96.359594628665661</v>
      </c>
      <c r="K1264" s="18">
        <f t="shared" si="827"/>
        <v>0.65</v>
      </c>
      <c r="L1264" s="35">
        <f>Data!BL10</f>
        <v>2385.2246421647269</v>
      </c>
      <c r="Q1264" s="21">
        <v>0</v>
      </c>
      <c r="R1264" s="21">
        <v>267.53494632118128</v>
      </c>
      <c r="S1264" s="21">
        <v>3299.1483815569072</v>
      </c>
      <c r="T1264" s="38">
        <v>0.12375136345416704</v>
      </c>
    </row>
    <row r="1265" spans="1:20" x14ac:dyDescent="0.25">
      <c r="A1265" s="16" t="s">
        <v>324</v>
      </c>
      <c r="B1265" s="8" t="s">
        <v>60</v>
      </c>
      <c r="C1265" s="8" t="s">
        <v>68</v>
      </c>
      <c r="D1265" s="8" t="str">
        <f t="shared" si="823"/>
        <v>Week_49_old-generic-fifi</v>
      </c>
      <c r="E1265" s="8" t="str">
        <f t="shared" si="824"/>
        <v>Initial</v>
      </c>
      <c r="H1265" s="18">
        <f t="shared" si="825"/>
        <v>4.7512505029079777E-3</v>
      </c>
      <c r="I1265" s="6">
        <f t="shared" si="825"/>
        <v>3.15</v>
      </c>
      <c r="J1265" s="6">
        <f t="shared" si="826"/>
        <v>96.359594628665661</v>
      </c>
      <c r="K1265" s="18">
        <f t="shared" si="827"/>
        <v>0.65</v>
      </c>
      <c r="L1265" s="35">
        <f>Data!BL11</f>
        <v>2385.2246421647269</v>
      </c>
      <c r="Q1265" s="21">
        <v>0</v>
      </c>
      <c r="R1265" s="21">
        <v>113.39942389370289</v>
      </c>
      <c r="S1265" s="21">
        <v>1699.7525016338709</v>
      </c>
      <c r="T1265" s="38">
        <v>8.2285104380309226E-2</v>
      </c>
    </row>
    <row r="1266" spans="1:20" x14ac:dyDescent="0.25">
      <c r="A1266" s="16" t="s">
        <v>325</v>
      </c>
      <c r="B1266" s="8" t="s">
        <v>60</v>
      </c>
      <c r="C1266" s="8" t="s">
        <v>68</v>
      </c>
      <c r="D1266" s="8" t="str">
        <f t="shared" si="823"/>
        <v>Week_50_old-generic-fifi</v>
      </c>
      <c r="E1266" s="8" t="str">
        <f t="shared" si="824"/>
        <v>Initial</v>
      </c>
      <c r="H1266" s="18">
        <f t="shared" si="825"/>
        <v>4.7512505029079777E-3</v>
      </c>
      <c r="I1266" s="6">
        <f t="shared" si="825"/>
        <v>3.15</v>
      </c>
      <c r="J1266" s="6">
        <f t="shared" si="826"/>
        <v>96.359594628665661</v>
      </c>
      <c r="K1266" s="18">
        <f t="shared" si="827"/>
        <v>0.65</v>
      </c>
      <c r="L1266" s="35">
        <f>Data!BL12</f>
        <v>2011.4207803329416</v>
      </c>
      <c r="Q1266" s="21">
        <v>0</v>
      </c>
      <c r="R1266" s="21">
        <v>89.874094797952282</v>
      </c>
      <c r="S1266" s="21">
        <v>1225.0295466860232</v>
      </c>
      <c r="T1266" s="38">
        <v>5.4285478780244256E-2</v>
      </c>
    </row>
    <row r="1267" spans="1:20" x14ac:dyDescent="0.25">
      <c r="A1267" s="16" t="s">
        <v>326</v>
      </c>
      <c r="B1267" s="8" t="s">
        <v>60</v>
      </c>
      <c r="C1267" s="8" t="s">
        <v>68</v>
      </c>
      <c r="D1267" s="8" t="str">
        <f t="shared" si="823"/>
        <v>Week_51_old-generic-fifi</v>
      </c>
      <c r="E1267" s="8" t="str">
        <f t="shared" si="824"/>
        <v>Initial</v>
      </c>
      <c r="H1267" s="18">
        <f t="shared" si="825"/>
        <v>4.7512505029079777E-3</v>
      </c>
      <c r="I1267" s="6">
        <f t="shared" si="825"/>
        <v>3.15</v>
      </c>
      <c r="J1267" s="6">
        <f t="shared" si="826"/>
        <v>96.359594628665661</v>
      </c>
      <c r="K1267" s="18">
        <f t="shared" si="827"/>
        <v>0.65</v>
      </c>
      <c r="L1267" s="35">
        <f>Data!BL13</f>
        <v>2011.4207803329416</v>
      </c>
      <c r="Q1267" s="21">
        <v>0</v>
      </c>
      <c r="R1267" s="21">
        <v>72.353097160073673</v>
      </c>
      <c r="S1267" s="21">
        <v>910.4107987002044</v>
      </c>
      <c r="T1267" s="38">
        <v>3.5629232332593852E-2</v>
      </c>
    </row>
    <row r="1268" spans="1:20" x14ac:dyDescent="0.25">
      <c r="A1268" s="16" t="s">
        <v>327</v>
      </c>
      <c r="B1268" s="8" t="s">
        <v>60</v>
      </c>
      <c r="C1268" s="8" t="s">
        <v>68</v>
      </c>
      <c r="D1268" s="8" t="str">
        <f t="shared" si="823"/>
        <v>Week_52_old-generic-fifi</v>
      </c>
      <c r="E1268" s="8" t="str">
        <f t="shared" si="824"/>
        <v>Initial</v>
      </c>
      <c r="H1268" s="18">
        <f t="shared" si="825"/>
        <v>4.7512505029079777E-3</v>
      </c>
      <c r="I1268" s="6">
        <f t="shared" si="825"/>
        <v>3.15</v>
      </c>
      <c r="J1268" s="6">
        <f t="shared" si="826"/>
        <v>96.359594628665661</v>
      </c>
      <c r="K1268" s="18">
        <f t="shared" si="827"/>
        <v>0.65</v>
      </c>
      <c r="L1268" s="35">
        <f>Data!BL14</f>
        <v>2011.4207803329416</v>
      </c>
      <c r="Q1268" s="21">
        <v>0</v>
      </c>
      <c r="R1268" s="21">
        <v>36.562387503822279</v>
      </c>
      <c r="S1268" s="21">
        <v>481.67976251970396</v>
      </c>
      <c r="T1268" s="38">
        <v>2.3305764887498137E-2</v>
      </c>
    </row>
    <row r="1269" spans="1:20" x14ac:dyDescent="0.25">
      <c r="A1269" s="17" t="s">
        <v>262</v>
      </c>
      <c r="B1269" s="8" t="s">
        <v>60</v>
      </c>
      <c r="C1269" s="8" t="s">
        <v>68</v>
      </c>
      <c r="D1269" s="8" t="str">
        <f t="shared" si="823"/>
        <v>Week_01-generic-fifi</v>
      </c>
      <c r="E1269" s="8" t="str">
        <f t="shared" si="824"/>
        <v>ReFi-tv.refi</v>
      </c>
      <c r="H1269" s="18">
        <f t="shared" si="825"/>
        <v>4.7512505029079777E-3</v>
      </c>
      <c r="I1269" s="6">
        <f t="shared" si="825"/>
        <v>3.15</v>
      </c>
      <c r="J1269" s="6">
        <f t="shared" si="826"/>
        <v>96.359594628665661</v>
      </c>
      <c r="K1269" s="18">
        <f t="shared" si="827"/>
        <v>0.65</v>
      </c>
      <c r="L1269" s="35">
        <f>Data!BL15</f>
        <v>2011.4207803329416</v>
      </c>
      <c r="Q1269" s="21">
        <v>0</v>
      </c>
      <c r="R1269" s="21">
        <v>333.69680287158235</v>
      </c>
      <c r="S1269" s="21">
        <v>4629.2807820118996</v>
      </c>
      <c r="T1269" s="38">
        <v>0.20606425136733386</v>
      </c>
    </row>
    <row r="1270" spans="1:20" x14ac:dyDescent="0.25">
      <c r="A1270" s="17" t="s">
        <v>263</v>
      </c>
      <c r="B1270" s="8" t="s">
        <v>60</v>
      </c>
      <c r="C1270" s="8" t="s">
        <v>68</v>
      </c>
      <c r="D1270" s="8" t="str">
        <f t="shared" si="823"/>
        <v>Week_02-generic-fifi</v>
      </c>
      <c r="E1270" s="8" t="str">
        <f t="shared" si="824"/>
        <v>ReFi-tv.refi</v>
      </c>
      <c r="H1270" s="18">
        <f t="shared" si="825"/>
        <v>4.7512505029079777E-3</v>
      </c>
      <c r="I1270" s="6">
        <f t="shared" si="825"/>
        <v>3.15</v>
      </c>
      <c r="J1270" s="6">
        <f t="shared" si="826"/>
        <v>96.359594628665661</v>
      </c>
      <c r="K1270" s="18">
        <f t="shared" si="827"/>
        <v>0.65</v>
      </c>
      <c r="L1270" s="35">
        <f>Data!BL16</f>
        <v>1316.3689574269065</v>
      </c>
      <c r="Q1270" s="21">
        <v>0</v>
      </c>
      <c r="R1270" s="21">
        <v>1107.5498629987435</v>
      </c>
      <c r="S1270" s="21">
        <v>14173.046982450458</v>
      </c>
      <c r="T1270" s="38">
        <v>0.53073270723014399</v>
      </c>
    </row>
    <row r="1271" spans="1:20" x14ac:dyDescent="0.25">
      <c r="A1271" s="17" t="s">
        <v>264</v>
      </c>
      <c r="B1271" s="8" t="s">
        <v>60</v>
      </c>
      <c r="C1271" s="8" t="s">
        <v>68</v>
      </c>
      <c r="D1271" s="8" t="str">
        <f t="shared" si="823"/>
        <v>Week_03-generic-fifi</v>
      </c>
      <c r="E1271" s="8" t="str">
        <f t="shared" si="824"/>
        <v>ReFi-tv.refi</v>
      </c>
      <c r="H1271" s="18">
        <f t="shared" si="825"/>
        <v>4.7512505029079777E-3</v>
      </c>
      <c r="I1271" s="6">
        <f t="shared" si="825"/>
        <v>3.15</v>
      </c>
      <c r="J1271" s="6">
        <f t="shared" si="826"/>
        <v>96.359594628665661</v>
      </c>
      <c r="K1271" s="18">
        <f t="shared" si="827"/>
        <v>0.65</v>
      </c>
      <c r="L1271" s="35">
        <f>Data!BL17</f>
        <v>1613.3688301958209</v>
      </c>
      <c r="Q1271" s="21">
        <v>0</v>
      </c>
      <c r="R1271" s="21">
        <v>725.1352650294109</v>
      </c>
      <c r="S1271" s="21">
        <v>9632.4100281420397</v>
      </c>
      <c r="T1271" s="38">
        <v>0.38846237025986652</v>
      </c>
    </row>
    <row r="1272" spans="1:20" x14ac:dyDescent="0.25">
      <c r="A1272" s="17" t="s">
        <v>265</v>
      </c>
      <c r="B1272" s="8" t="s">
        <v>60</v>
      </c>
      <c r="C1272" s="8" t="s">
        <v>68</v>
      </c>
      <c r="D1272" s="8" t="str">
        <f t="shared" si="823"/>
        <v>Week_04-generic-fifi</v>
      </c>
      <c r="E1272" s="8" t="str">
        <f t="shared" si="824"/>
        <v>ReFi-tv.refi</v>
      </c>
      <c r="H1272" s="18">
        <f t="shared" si="825"/>
        <v>4.7512505029079777E-3</v>
      </c>
      <c r="I1272" s="6">
        <f t="shared" si="825"/>
        <v>3.15</v>
      </c>
      <c r="J1272" s="6">
        <f t="shared" si="826"/>
        <v>96.359594628665661</v>
      </c>
      <c r="K1272" s="18">
        <f t="shared" si="827"/>
        <v>0.65</v>
      </c>
      <c r="L1272" s="35">
        <f>Data!BL18</f>
        <v>1235.0682156437022</v>
      </c>
      <c r="Q1272" s="21">
        <v>0</v>
      </c>
      <c r="R1272" s="21">
        <v>555.16205320911683</v>
      </c>
      <c r="S1272" s="21">
        <v>8408.0666167756317</v>
      </c>
      <c r="T1272" s="38">
        <v>0.4069558597263162</v>
      </c>
    </row>
    <row r="1273" spans="1:20" x14ac:dyDescent="0.25">
      <c r="A1273" s="17" t="s">
        <v>266</v>
      </c>
      <c r="B1273" s="8" t="s">
        <v>60</v>
      </c>
      <c r="C1273" s="8" t="s">
        <v>68</v>
      </c>
      <c r="D1273" s="8" t="str">
        <f t="shared" si="823"/>
        <v>Week_05-generic-fifi</v>
      </c>
      <c r="E1273" s="8" t="str">
        <f t="shared" si="824"/>
        <v>ReFi-tv.refi</v>
      </c>
      <c r="H1273" s="18">
        <f t="shared" si="825"/>
        <v>4.7512505029079777E-3</v>
      </c>
      <c r="I1273" s="6">
        <f t="shared" si="825"/>
        <v>3.15</v>
      </c>
      <c r="J1273" s="6">
        <f t="shared" si="826"/>
        <v>96.359594628665661</v>
      </c>
      <c r="K1273" s="18">
        <f t="shared" si="827"/>
        <v>0.65</v>
      </c>
      <c r="L1273" s="35">
        <f>Data!BL19</f>
        <v>1600.0804117994869</v>
      </c>
      <c r="Q1273" s="21">
        <v>0</v>
      </c>
      <c r="R1273" s="21">
        <v>586.0306767115469</v>
      </c>
      <c r="S1273" s="21">
        <v>8712.9783984855203</v>
      </c>
      <c r="T1273" s="38">
        <v>0.38660094606232431</v>
      </c>
    </row>
    <row r="1274" spans="1:20" x14ac:dyDescent="0.25">
      <c r="A1274" s="17" t="s">
        <v>267</v>
      </c>
      <c r="B1274" s="8" t="s">
        <v>60</v>
      </c>
      <c r="C1274" s="8" t="s">
        <v>68</v>
      </c>
      <c r="D1274" s="8" t="str">
        <f t="shared" si="823"/>
        <v>Week_06-generic-fifi</v>
      </c>
      <c r="E1274" s="8" t="str">
        <f t="shared" si="824"/>
        <v>ReFi-tv.refi</v>
      </c>
      <c r="H1274" s="18">
        <f t="shared" si="825"/>
        <v>4.7512505029079777E-3</v>
      </c>
      <c r="I1274" s="6">
        <f t="shared" si="825"/>
        <v>3.15</v>
      </c>
      <c r="J1274" s="6">
        <f t="shared" si="826"/>
        <v>96.359594628665661</v>
      </c>
      <c r="K1274" s="18">
        <f t="shared" si="827"/>
        <v>0.65</v>
      </c>
      <c r="L1274" s="35">
        <f>Data!BL20</f>
        <v>1560.3788617732253</v>
      </c>
      <c r="Q1274" s="21">
        <v>0</v>
      </c>
      <c r="R1274" s="21">
        <v>477.88899100825461</v>
      </c>
      <c r="S1274" s="21">
        <v>8186.3892980763758</v>
      </c>
      <c r="T1274" s="38">
        <v>0.41487291527859305</v>
      </c>
    </row>
    <row r="1275" spans="1:20" x14ac:dyDescent="0.25">
      <c r="A1275" s="17" t="s">
        <v>268</v>
      </c>
      <c r="B1275" s="8" t="s">
        <v>60</v>
      </c>
      <c r="C1275" s="8" t="s">
        <v>68</v>
      </c>
      <c r="D1275" s="8" t="str">
        <f t="shared" si="823"/>
        <v>Week_07-generic-fifi</v>
      </c>
      <c r="E1275" s="8" t="str">
        <f t="shared" si="824"/>
        <v>ReFi-tv.refi</v>
      </c>
      <c r="H1275" s="18">
        <f t="shared" si="825"/>
        <v>4.7512505029079777E-3</v>
      </c>
      <c r="I1275" s="6">
        <f t="shared" si="825"/>
        <v>3.15</v>
      </c>
      <c r="J1275" s="6">
        <f t="shared" si="826"/>
        <v>96.359594628665661</v>
      </c>
      <c r="K1275" s="18">
        <f t="shared" si="827"/>
        <v>0.65</v>
      </c>
      <c r="L1275" s="35">
        <f>Data!BL21</f>
        <v>1755.0704770950981</v>
      </c>
      <c r="Q1275" s="21">
        <v>0</v>
      </c>
      <c r="R1275" s="21">
        <v>633.06001187911488</v>
      </c>
      <c r="S1275" s="21">
        <v>8417.9216310754582</v>
      </c>
      <c r="T1275" s="38">
        <v>0.29414965559816575</v>
      </c>
    </row>
    <row r="1276" spans="1:20" x14ac:dyDescent="0.25">
      <c r="A1276" s="17" t="s">
        <v>269</v>
      </c>
      <c r="B1276" s="8" t="s">
        <v>60</v>
      </c>
      <c r="C1276" s="8" t="s">
        <v>68</v>
      </c>
      <c r="D1276" s="8" t="str">
        <f t="shared" si="823"/>
        <v>Week_08-generic-fifi</v>
      </c>
      <c r="E1276" s="8" t="str">
        <f t="shared" si="824"/>
        <v>ReFi-tv.refi</v>
      </c>
      <c r="H1276" s="18">
        <f t="shared" si="825"/>
        <v>4.7512505029079777E-3</v>
      </c>
      <c r="I1276" s="6">
        <f t="shared" si="825"/>
        <v>3.15</v>
      </c>
      <c r="J1276" s="6">
        <f t="shared" si="826"/>
        <v>96.359594628665661</v>
      </c>
      <c r="K1276" s="18">
        <f t="shared" si="827"/>
        <v>0.65</v>
      </c>
      <c r="L1276" s="35">
        <f>Data!BL22</f>
        <v>1419.9591140658622</v>
      </c>
      <c r="Q1276" s="21">
        <v>0</v>
      </c>
      <c r="R1276" s="21">
        <v>723.42840334247273</v>
      </c>
      <c r="S1276" s="21">
        <v>10391.774638375904</v>
      </c>
      <c r="T1276" s="38">
        <v>0.40621322047358333</v>
      </c>
    </row>
    <row r="1277" spans="1:20" x14ac:dyDescent="0.25">
      <c r="A1277" s="17" t="s">
        <v>270</v>
      </c>
      <c r="B1277" s="8" t="s">
        <v>60</v>
      </c>
      <c r="C1277" s="8" t="s">
        <v>68</v>
      </c>
      <c r="D1277" s="8" t="str">
        <f t="shared" si="823"/>
        <v>Week_09-generic-fifi</v>
      </c>
      <c r="E1277" s="8" t="str">
        <f t="shared" si="824"/>
        <v>ReFi-tv.refi</v>
      </c>
      <c r="H1277" s="18">
        <f t="shared" si="825"/>
        <v>4.7512505029079777E-3</v>
      </c>
      <c r="I1277" s="6">
        <f t="shared" si="825"/>
        <v>3.15</v>
      </c>
      <c r="J1277" s="6">
        <f t="shared" si="826"/>
        <v>96.359594628665661</v>
      </c>
      <c r="K1277" s="18">
        <f t="shared" si="827"/>
        <v>0.65</v>
      </c>
      <c r="L1277" s="35">
        <f>Data!BL23</f>
        <v>1825.677908080751</v>
      </c>
      <c r="Q1277" s="21">
        <v>0</v>
      </c>
      <c r="R1277" s="21">
        <v>611.05158977588223</v>
      </c>
      <c r="S1277" s="21">
        <v>8693.6358833205722</v>
      </c>
      <c r="T1277" s="38">
        <v>0.34834800417270217</v>
      </c>
    </row>
    <row r="1278" spans="1:20" x14ac:dyDescent="0.25">
      <c r="A1278" s="17" t="s">
        <v>249</v>
      </c>
      <c r="B1278" s="8" t="s">
        <v>60</v>
      </c>
      <c r="C1278" s="8" t="s">
        <v>68</v>
      </c>
      <c r="D1278" s="8" t="str">
        <f t="shared" si="823"/>
        <v>Week_10-generic-fifi</v>
      </c>
      <c r="E1278" s="8" t="str">
        <f t="shared" si="824"/>
        <v>ReFi-tv.refi</v>
      </c>
      <c r="H1278" s="18">
        <f t="shared" si="825"/>
        <v>4.7512505029079777E-3</v>
      </c>
      <c r="I1278" s="6">
        <f t="shared" si="825"/>
        <v>3.15</v>
      </c>
      <c r="J1278" s="6">
        <f t="shared" si="826"/>
        <v>96.359594628665661</v>
      </c>
      <c r="K1278" s="18">
        <f t="shared" si="827"/>
        <v>0.65</v>
      </c>
      <c r="L1278" s="35">
        <f>Data!BL24</f>
        <v>1504.6108258458892</v>
      </c>
      <c r="Q1278" s="21">
        <v>0</v>
      </c>
      <c r="R1278" s="21">
        <v>716.64119243466916</v>
      </c>
      <c r="S1278" s="21">
        <v>10826.957777768826</v>
      </c>
      <c r="T1278" s="38">
        <v>0.46029454954642102</v>
      </c>
    </row>
    <row r="1279" spans="1:20" x14ac:dyDescent="0.25">
      <c r="A1279" s="17" t="s">
        <v>250</v>
      </c>
      <c r="B1279" s="8" t="s">
        <v>60</v>
      </c>
      <c r="C1279" s="8" t="s">
        <v>68</v>
      </c>
      <c r="D1279" s="8" t="str">
        <f t="shared" si="823"/>
        <v>Week_11-generic-fifi</v>
      </c>
      <c r="E1279" s="8" t="str">
        <f t="shared" si="824"/>
        <v>ReFi-tv.refi</v>
      </c>
      <c r="H1279" s="18">
        <f t="shared" si="825"/>
        <v>4.7512505029079777E-3</v>
      </c>
      <c r="I1279" s="6">
        <f t="shared" si="825"/>
        <v>3.15</v>
      </c>
      <c r="J1279" s="6">
        <f t="shared" si="826"/>
        <v>96.359594628665661</v>
      </c>
      <c r="K1279" s="18">
        <f t="shared" si="827"/>
        <v>0.65</v>
      </c>
      <c r="L1279" s="35">
        <f>Data!BL25</f>
        <v>1970.6821198758307</v>
      </c>
      <c r="Q1279" s="21">
        <v>0</v>
      </c>
      <c r="R1279" s="21">
        <v>701.67632699409739</v>
      </c>
      <c r="S1279" s="21">
        <v>9349.5921610502191</v>
      </c>
      <c r="T1279" s="38">
        <v>0.33026665458678972</v>
      </c>
    </row>
    <row r="1280" spans="1:20" x14ac:dyDescent="0.25">
      <c r="A1280" s="17" t="s">
        <v>251</v>
      </c>
      <c r="B1280" s="8" t="s">
        <v>60</v>
      </c>
      <c r="C1280" s="8" t="s">
        <v>68</v>
      </c>
      <c r="D1280" s="8" t="str">
        <f t="shared" si="823"/>
        <v>Week_12-generic-fifi</v>
      </c>
      <c r="E1280" s="8" t="str">
        <f t="shared" si="824"/>
        <v>ReFi-tv.refi</v>
      </c>
      <c r="H1280" s="18">
        <f t="shared" si="825"/>
        <v>4.7512505029079777E-3</v>
      </c>
      <c r="I1280" s="6">
        <f t="shared" si="825"/>
        <v>3.15</v>
      </c>
      <c r="J1280" s="6">
        <f t="shared" si="826"/>
        <v>96.359594628665661</v>
      </c>
      <c r="K1280" s="18">
        <f t="shared" si="827"/>
        <v>0.65</v>
      </c>
      <c r="L1280" s="35">
        <f>Data!BL26</f>
        <v>1732.3697433913301</v>
      </c>
      <c r="Q1280" s="21">
        <v>0</v>
      </c>
      <c r="R1280" s="21">
        <v>494.52491568199389</v>
      </c>
      <c r="S1280" s="21">
        <v>6892.3892961538886</v>
      </c>
      <c r="T1280" s="38">
        <v>0.27185774771460003</v>
      </c>
    </row>
    <row r="1281" spans="1:20" x14ac:dyDescent="0.25">
      <c r="A1281" s="17" t="s">
        <v>252</v>
      </c>
      <c r="B1281" s="8" t="s">
        <v>60</v>
      </c>
      <c r="C1281" s="8" t="s">
        <v>68</v>
      </c>
      <c r="D1281" s="8" t="str">
        <f t="shared" si="823"/>
        <v>Week_13-generic-fifi</v>
      </c>
      <c r="E1281" s="8" t="str">
        <f t="shared" si="824"/>
        <v>ReFi-tv.refi</v>
      </c>
      <c r="H1281" s="18">
        <f t="shared" si="825"/>
        <v>4.7512505029079777E-3</v>
      </c>
      <c r="I1281" s="6">
        <f t="shared" si="825"/>
        <v>3.15</v>
      </c>
      <c r="J1281" s="6">
        <f t="shared" si="826"/>
        <v>96.359594628665661</v>
      </c>
      <c r="K1281" s="18">
        <f t="shared" si="827"/>
        <v>0.65</v>
      </c>
      <c r="L1281" s="35">
        <f>Data!BL27</f>
        <v>2408.5300324575032</v>
      </c>
      <c r="Q1281" s="21">
        <v>0</v>
      </c>
      <c r="R1281" s="21">
        <v>493.81231853054561</v>
      </c>
      <c r="S1281" s="21">
        <v>6108.6646982693255</v>
      </c>
      <c r="T1281" s="38">
        <v>0.18634452458360129</v>
      </c>
    </row>
    <row r="1282" spans="1:20" x14ac:dyDescent="0.25">
      <c r="A1282" s="17" t="s">
        <v>253</v>
      </c>
      <c r="B1282" s="8" t="s">
        <v>60</v>
      </c>
      <c r="C1282" s="8" t="s">
        <v>68</v>
      </c>
      <c r="D1282" s="8" t="str">
        <f t="shared" si="823"/>
        <v>Week_14-generic-fifi</v>
      </c>
      <c r="E1282" s="8" t="str">
        <f t="shared" si="824"/>
        <v>ReFi-tv.refi</v>
      </c>
      <c r="H1282" s="18">
        <f t="shared" si="825"/>
        <v>4.7512505029079777E-3</v>
      </c>
      <c r="I1282" s="6">
        <f t="shared" si="825"/>
        <v>3.15</v>
      </c>
      <c r="J1282" s="6">
        <f t="shared" si="826"/>
        <v>96.359594628665661</v>
      </c>
      <c r="K1282" s="18">
        <f t="shared" si="827"/>
        <v>0.65</v>
      </c>
      <c r="L1282" s="35">
        <f>Data!BL28</f>
        <v>1404.9358525229909</v>
      </c>
      <c r="Q1282" s="21">
        <v>0</v>
      </c>
      <c r="R1282" s="21">
        <v>986.00324470595558</v>
      </c>
      <c r="S1282" s="21">
        <v>13197.12762090206</v>
      </c>
      <c r="T1282" s="38">
        <v>0.45087021760624924</v>
      </c>
    </row>
    <row r="1283" spans="1:20" x14ac:dyDescent="0.25">
      <c r="A1283" s="17" t="s">
        <v>254</v>
      </c>
      <c r="B1283" s="8" t="s">
        <v>60</v>
      </c>
      <c r="C1283" s="8" t="s">
        <v>68</v>
      </c>
      <c r="D1283" s="8" t="str">
        <f t="shared" si="823"/>
        <v>Week_15-generic-fifi</v>
      </c>
      <c r="E1283" s="8" t="str">
        <f t="shared" si="824"/>
        <v>ReFi-tv.refi</v>
      </c>
      <c r="H1283" s="18">
        <f t="shared" si="825"/>
        <v>4.7512505029079777E-3</v>
      </c>
      <c r="I1283" s="6">
        <f t="shared" si="825"/>
        <v>3.15</v>
      </c>
      <c r="J1283" s="6">
        <f t="shared" si="826"/>
        <v>96.359594628665661</v>
      </c>
      <c r="K1283" s="18">
        <f t="shared" si="827"/>
        <v>0.65</v>
      </c>
      <c r="L1283" s="35">
        <f>Data!BL29</f>
        <v>2118.2218837134515</v>
      </c>
      <c r="Q1283" s="21">
        <v>0</v>
      </c>
      <c r="R1283" s="21">
        <v>373.07452174497422</v>
      </c>
      <c r="S1283" s="21">
        <v>6050.5304074253572</v>
      </c>
      <c r="T1283" s="38">
        <v>0.32268803280485614</v>
      </c>
    </row>
    <row r="1284" spans="1:20" x14ac:dyDescent="0.25">
      <c r="A1284" s="17" t="s">
        <v>255</v>
      </c>
      <c r="B1284" s="8" t="s">
        <v>60</v>
      </c>
      <c r="C1284" s="8" t="s">
        <v>68</v>
      </c>
      <c r="D1284" s="8" t="str">
        <f t="shared" si="823"/>
        <v>Week_16-generic-fifi</v>
      </c>
      <c r="E1284" s="8" t="str">
        <f t="shared" si="824"/>
        <v>ReFi-tv.refi</v>
      </c>
      <c r="H1284" s="18">
        <f t="shared" si="825"/>
        <v>4.7512505029079777E-3</v>
      </c>
      <c r="I1284" s="6">
        <f t="shared" si="825"/>
        <v>3.15</v>
      </c>
      <c r="J1284" s="6">
        <f t="shared" si="826"/>
        <v>96.359594628665661</v>
      </c>
      <c r="K1284" s="18">
        <f t="shared" si="827"/>
        <v>0.65</v>
      </c>
      <c r="L1284" s="35">
        <f>Data!BL30</f>
        <v>1867.8014293073777</v>
      </c>
      <c r="Q1284" s="21">
        <v>0</v>
      </c>
      <c r="R1284" s="21">
        <v>650.40440375977039</v>
      </c>
      <c r="S1284" s="21">
        <v>8917.1357479036888</v>
      </c>
      <c r="T1284" s="38">
        <v>0.3482869634513206</v>
      </c>
    </row>
    <row r="1285" spans="1:20" x14ac:dyDescent="0.25">
      <c r="A1285" s="17" t="s">
        <v>256</v>
      </c>
      <c r="B1285" s="8" t="s">
        <v>60</v>
      </c>
      <c r="C1285" s="8" t="s">
        <v>68</v>
      </c>
      <c r="D1285" s="8" t="str">
        <f t="shared" si="823"/>
        <v>Week_17-generic-fifi</v>
      </c>
      <c r="E1285" s="8" t="str">
        <f t="shared" si="824"/>
        <v>ReFi-tv.refi</v>
      </c>
      <c r="H1285" s="18">
        <f t="shared" si="825"/>
        <v>4.7512505029079777E-3</v>
      </c>
      <c r="I1285" s="6">
        <f t="shared" si="825"/>
        <v>3.15</v>
      </c>
      <c r="J1285" s="6">
        <f t="shared" si="826"/>
        <v>96.359594628665661</v>
      </c>
      <c r="K1285" s="18">
        <f t="shared" si="827"/>
        <v>0.65</v>
      </c>
      <c r="L1285" s="35">
        <f>Data!BL31</f>
        <v>2118.2218837134515</v>
      </c>
      <c r="Q1285" s="21">
        <v>0</v>
      </c>
      <c r="R1285" s="21">
        <v>476.86003452571561</v>
      </c>
      <c r="S1285" s="21">
        <v>6768.9821823649354</v>
      </c>
      <c r="T1285" s="38">
        <v>0.30409421777102152</v>
      </c>
    </row>
    <row r="1286" spans="1:20" x14ac:dyDescent="0.25">
      <c r="A1286" s="17" t="s">
        <v>257</v>
      </c>
      <c r="B1286" s="8" t="s">
        <v>60</v>
      </c>
      <c r="C1286" s="8" t="s">
        <v>68</v>
      </c>
      <c r="D1286" s="8" t="str">
        <f t="shared" si="823"/>
        <v>Week_18-generic-fifi</v>
      </c>
      <c r="E1286" s="8" t="str">
        <f t="shared" si="824"/>
        <v>ReFi-tv.refi</v>
      </c>
      <c r="H1286" s="18">
        <f t="shared" si="825"/>
        <v>4.7512505029079777E-3</v>
      </c>
      <c r="I1286" s="6">
        <f t="shared" si="825"/>
        <v>3.15</v>
      </c>
      <c r="J1286" s="6">
        <f t="shared" si="826"/>
        <v>96.359594628665661</v>
      </c>
      <c r="K1286" s="18">
        <f t="shared" si="827"/>
        <v>0.65</v>
      </c>
      <c r="L1286" s="35">
        <f>Data!BL32</f>
        <v>2118.2218837134515</v>
      </c>
      <c r="Q1286" s="21">
        <v>0</v>
      </c>
      <c r="R1286" s="21">
        <v>228.5403790195848</v>
      </c>
      <c r="S1286" s="21">
        <v>3875.5314868787323</v>
      </c>
      <c r="T1286" s="38">
        <v>0.20994415710596503</v>
      </c>
    </row>
    <row r="1287" spans="1:20" x14ac:dyDescent="0.25">
      <c r="A1287" s="17" t="s">
        <v>258</v>
      </c>
      <c r="B1287" s="8" t="s">
        <v>60</v>
      </c>
      <c r="C1287" s="8" t="s">
        <v>68</v>
      </c>
      <c r="D1287" s="8" t="str">
        <f t="shared" si="823"/>
        <v>Week_19-generic-fifi</v>
      </c>
      <c r="E1287" s="8" t="str">
        <f t="shared" si="824"/>
        <v>ReFi-tv.refi</v>
      </c>
      <c r="H1287" s="18">
        <f t="shared" si="825"/>
        <v>4.7512505029079777E-3</v>
      </c>
      <c r="I1287" s="6">
        <f t="shared" si="825"/>
        <v>3.15</v>
      </c>
      <c r="J1287" s="6">
        <f t="shared" si="826"/>
        <v>96.359594628665661</v>
      </c>
      <c r="K1287" s="18">
        <f t="shared" si="827"/>
        <v>0.65</v>
      </c>
      <c r="L1287" s="35">
        <f>Data!BL33</f>
        <v>2136.0220676102031</v>
      </c>
      <c r="Q1287" s="21">
        <v>0</v>
      </c>
      <c r="R1287" s="21">
        <v>388.49676345624948</v>
      </c>
      <c r="S1287" s="21">
        <v>4627.3547642637386</v>
      </c>
      <c r="T1287" s="38">
        <v>0.142019212321153</v>
      </c>
    </row>
    <row r="1288" spans="1:20" x14ac:dyDescent="0.25">
      <c r="A1288" s="17" t="s">
        <v>259</v>
      </c>
      <c r="B1288" s="8" t="s">
        <v>60</v>
      </c>
      <c r="C1288" s="8" t="s">
        <v>68</v>
      </c>
      <c r="D1288" s="8" t="str">
        <f t="shared" si="823"/>
        <v>Week_20-generic-fifi</v>
      </c>
      <c r="E1288" s="8" t="str">
        <f t="shared" si="824"/>
        <v>ReFi-tv.refi</v>
      </c>
      <c r="H1288" s="18">
        <f t="shared" si="825"/>
        <v>4.7512505029079777E-3</v>
      </c>
      <c r="I1288" s="6">
        <f t="shared" si="825"/>
        <v>3.15</v>
      </c>
      <c r="J1288" s="6">
        <f t="shared" si="826"/>
        <v>96.359594628665661</v>
      </c>
      <c r="K1288" s="18">
        <f t="shared" si="827"/>
        <v>0.65</v>
      </c>
      <c r="L1288" s="35">
        <f>Data!BL34</f>
        <v>2136.0220676102031</v>
      </c>
      <c r="Q1288" s="21">
        <v>0</v>
      </c>
      <c r="R1288" s="21">
        <v>151.61450301691877</v>
      </c>
      <c r="S1288" s="21">
        <v>2200.1904149113602</v>
      </c>
      <c r="T1288" s="38">
        <v>9.4766920129007781E-2</v>
      </c>
    </row>
    <row r="1289" spans="1:20" x14ac:dyDescent="0.25">
      <c r="A1289" s="17" t="s">
        <v>260</v>
      </c>
      <c r="B1289" s="8" t="s">
        <v>60</v>
      </c>
      <c r="C1289" s="8" t="s">
        <v>68</v>
      </c>
      <c r="D1289" s="8" t="str">
        <f t="shared" si="823"/>
        <v>Week_21-generic-fifi</v>
      </c>
      <c r="E1289" s="8" t="str">
        <f t="shared" si="824"/>
        <v>ReFi-tv.refi</v>
      </c>
      <c r="H1289" s="18">
        <f t="shared" si="825"/>
        <v>4.7512505029079777E-3</v>
      </c>
      <c r="I1289" s="6">
        <f t="shared" si="825"/>
        <v>3.15</v>
      </c>
      <c r="J1289" s="6">
        <f t="shared" si="826"/>
        <v>96.359594628665661</v>
      </c>
      <c r="K1289" s="18">
        <f t="shared" si="827"/>
        <v>0.65</v>
      </c>
      <c r="L1289" s="35">
        <f>Data!BL35</f>
        <v>2136.0220676102031</v>
      </c>
      <c r="Q1289" s="21">
        <v>0</v>
      </c>
      <c r="R1289" s="21">
        <v>351.21552126000034</v>
      </c>
      <c r="S1289" s="21">
        <v>5956.5743380638087</v>
      </c>
      <c r="T1289" s="38">
        <v>0.32253629938505057</v>
      </c>
    </row>
    <row r="1290" spans="1:20" x14ac:dyDescent="0.25">
      <c r="A1290" s="17" t="s">
        <v>261</v>
      </c>
      <c r="B1290" s="8" t="s">
        <v>60</v>
      </c>
      <c r="C1290" s="8" t="s">
        <v>68</v>
      </c>
      <c r="D1290" s="8" t="str">
        <f t="shared" si="823"/>
        <v>Week_22-generic-fifi</v>
      </c>
      <c r="E1290" s="8" t="str">
        <f t="shared" si="824"/>
        <v>ReFi-tv.refi</v>
      </c>
      <c r="H1290" s="18">
        <f t="shared" si="825"/>
        <v>4.7512505029079777E-3</v>
      </c>
      <c r="I1290" s="6">
        <f t="shared" si="825"/>
        <v>3.15</v>
      </c>
      <c r="J1290" s="6">
        <f t="shared" si="826"/>
        <v>96.359594628665661</v>
      </c>
      <c r="K1290" s="18">
        <f t="shared" si="827"/>
        <v>0.65</v>
      </c>
      <c r="L1290" s="35">
        <f>Data!BL36</f>
        <v>2136.0220676102031</v>
      </c>
      <c r="Q1290" s="21">
        <v>0</v>
      </c>
      <c r="R1290" s="21">
        <v>228.369656361484</v>
      </c>
      <c r="S1290" s="21">
        <v>3872.9493252832021</v>
      </c>
      <c r="T1290" s="38">
        <v>0.22361717476590515</v>
      </c>
    </row>
    <row r="1291" spans="1:20" x14ac:dyDescent="0.25">
      <c r="A1291" s="17" t="s">
        <v>278</v>
      </c>
      <c r="B1291" s="8" t="s">
        <v>60</v>
      </c>
      <c r="C1291" s="8" t="s">
        <v>68</v>
      </c>
      <c r="D1291" s="8" t="str">
        <f t="shared" si="823"/>
        <v>Week_23-generic-fifi</v>
      </c>
      <c r="E1291" s="8" t="str">
        <f t="shared" si="824"/>
        <v>ReFi-tv.refi</v>
      </c>
      <c r="H1291" s="18">
        <f t="shared" si="825"/>
        <v>4.7512505029079777E-3</v>
      </c>
      <c r="I1291" s="6">
        <f t="shared" si="825"/>
        <v>3.15</v>
      </c>
      <c r="J1291" s="6">
        <f t="shared" si="826"/>
        <v>96.359594628665661</v>
      </c>
      <c r="K1291" s="18">
        <f t="shared" si="827"/>
        <v>0.65</v>
      </c>
      <c r="L1291" s="35">
        <f>Data!BL37</f>
        <v>1441.8148956368873</v>
      </c>
      <c r="Q1291" s="21">
        <v>0</v>
      </c>
      <c r="R1291" s="21">
        <v>203.35238839140888</v>
      </c>
      <c r="S1291" s="21">
        <v>3351.1436046223935</v>
      </c>
      <c r="T1291" s="38">
        <v>0.20803041721483284</v>
      </c>
    </row>
    <row r="1292" spans="1:20" x14ac:dyDescent="0.25">
      <c r="A1292" s="17" t="s">
        <v>279</v>
      </c>
      <c r="B1292" s="8" t="s">
        <v>60</v>
      </c>
      <c r="C1292" s="8" t="s">
        <v>68</v>
      </c>
      <c r="D1292" s="8" t="str">
        <f t="shared" si="823"/>
        <v>Week_24-generic-fifi</v>
      </c>
      <c r="E1292" s="8" t="str">
        <f t="shared" si="824"/>
        <v>ReFi-tv.refi</v>
      </c>
      <c r="H1292" s="18">
        <f t="shared" si="825"/>
        <v>4.7512505029079777E-3</v>
      </c>
      <c r="I1292" s="6">
        <f t="shared" si="825"/>
        <v>3.15</v>
      </c>
      <c r="J1292" s="6">
        <f t="shared" si="826"/>
        <v>96.359594628665661</v>
      </c>
      <c r="K1292" s="18">
        <f t="shared" si="827"/>
        <v>0.65</v>
      </c>
      <c r="L1292" s="35">
        <f>Data!BL38</f>
        <v>1441.8148956368873</v>
      </c>
      <c r="Q1292" s="21">
        <v>0</v>
      </c>
      <c r="R1292" s="21">
        <v>507.81430182128821</v>
      </c>
      <c r="S1292" s="21">
        <v>6224.5791829832815</v>
      </c>
      <c r="T1292" s="38">
        <v>0.24474003020549151</v>
      </c>
    </row>
    <row r="1293" spans="1:20" x14ac:dyDescent="0.25">
      <c r="A1293" s="17" t="s">
        <v>280</v>
      </c>
      <c r="B1293" s="8" t="s">
        <v>60</v>
      </c>
      <c r="C1293" s="8" t="s">
        <v>68</v>
      </c>
      <c r="D1293" s="8" t="str">
        <f t="shared" si="823"/>
        <v>Week_25-generic-fifi</v>
      </c>
      <c r="E1293" s="8" t="str">
        <f t="shared" si="824"/>
        <v>ReFi-tv.refi</v>
      </c>
      <c r="H1293" s="18">
        <f t="shared" si="825"/>
        <v>4.7512505029079777E-3</v>
      </c>
      <c r="I1293" s="6">
        <f t="shared" si="825"/>
        <v>3.15</v>
      </c>
      <c r="J1293" s="6">
        <f t="shared" si="826"/>
        <v>96.359594628665661</v>
      </c>
      <c r="K1293" s="18">
        <f t="shared" si="827"/>
        <v>0.65</v>
      </c>
      <c r="L1293" s="35">
        <f>Data!BL39</f>
        <v>1441.8148956368873</v>
      </c>
      <c r="Q1293" s="21">
        <v>0</v>
      </c>
      <c r="R1293" s="21">
        <v>321.06899802641783</v>
      </c>
      <c r="S1293" s="21">
        <v>4669.9621632671742</v>
      </c>
      <c r="T1293" s="38">
        <v>0.26679760314168277</v>
      </c>
    </row>
    <row r="1294" spans="1:20" x14ac:dyDescent="0.25">
      <c r="A1294" s="17" t="s">
        <v>281</v>
      </c>
      <c r="B1294" s="8" t="s">
        <v>60</v>
      </c>
      <c r="C1294" s="8" t="s">
        <v>68</v>
      </c>
      <c r="D1294" s="8" t="str">
        <f t="shared" si="823"/>
        <v>Week_26-generic-fifi</v>
      </c>
      <c r="E1294" s="8" t="str">
        <f t="shared" si="824"/>
        <v>ReFi-tv.refi</v>
      </c>
      <c r="H1294" s="18">
        <f t="shared" si="825"/>
        <v>4.7512505029079777E-3</v>
      </c>
      <c r="I1294" s="6">
        <f t="shared" si="825"/>
        <v>3.15</v>
      </c>
      <c r="J1294" s="6">
        <f t="shared" si="826"/>
        <v>96.359594628665661</v>
      </c>
      <c r="K1294" s="18">
        <f t="shared" si="827"/>
        <v>0.65</v>
      </c>
      <c r="L1294" s="35">
        <f>Data!BL40</f>
        <v>1441.8148956368873</v>
      </c>
      <c r="Q1294" s="21">
        <v>0</v>
      </c>
      <c r="R1294" s="21">
        <v>345.97480887063915</v>
      </c>
      <c r="S1294" s="21">
        <v>5839.9360218102856</v>
      </c>
      <c r="T1294" s="38">
        <v>0.36093414090208575</v>
      </c>
    </row>
    <row r="1295" spans="1:20" x14ac:dyDescent="0.25">
      <c r="A1295" s="17" t="s">
        <v>282</v>
      </c>
      <c r="B1295" s="8" t="s">
        <v>60</v>
      </c>
      <c r="C1295" s="8" t="s">
        <v>68</v>
      </c>
      <c r="D1295" s="8" t="str">
        <f t="shared" si="823"/>
        <v>Week_27-generic-fifi</v>
      </c>
      <c r="E1295" s="8" t="str">
        <f t="shared" si="824"/>
        <v>ReFi-tv.refi</v>
      </c>
      <c r="H1295" s="18">
        <f t="shared" si="825"/>
        <v>4.7512505029079777E-3</v>
      </c>
      <c r="I1295" s="6">
        <f t="shared" si="825"/>
        <v>3.15</v>
      </c>
      <c r="J1295" s="6">
        <f t="shared" si="826"/>
        <v>96.359594628665661</v>
      </c>
      <c r="K1295" s="18">
        <f t="shared" si="827"/>
        <v>0.65</v>
      </c>
      <c r="L1295" s="35">
        <f>Data!BL41</f>
        <v>1441.8148956368873</v>
      </c>
      <c r="Q1295" s="21">
        <v>0</v>
      </c>
      <c r="R1295" s="21">
        <v>554.92794436448287</v>
      </c>
      <c r="S1295" s="21">
        <v>7698.1684878756614</v>
      </c>
      <c r="T1295" s="38">
        <v>0.36481788226531919</v>
      </c>
    </row>
    <row r="1296" spans="1:20" x14ac:dyDescent="0.25">
      <c r="A1296" s="17" t="s">
        <v>283</v>
      </c>
      <c r="B1296" s="8" t="s">
        <v>60</v>
      </c>
      <c r="C1296" s="8" t="s">
        <v>68</v>
      </c>
      <c r="D1296" s="8" t="str">
        <f t="shared" si="823"/>
        <v>Week_28-generic-fifi</v>
      </c>
      <c r="E1296" s="8" t="str">
        <f t="shared" si="824"/>
        <v>ReFi-tv.refi</v>
      </c>
      <c r="H1296" s="18">
        <f t="shared" si="825"/>
        <v>4.7512505029079777E-3</v>
      </c>
      <c r="I1296" s="6">
        <f t="shared" si="825"/>
        <v>3.15</v>
      </c>
      <c r="J1296" s="6">
        <f t="shared" si="826"/>
        <v>96.359594628665661</v>
      </c>
      <c r="K1296" s="18">
        <f t="shared" si="827"/>
        <v>0.65</v>
      </c>
      <c r="L1296" s="35">
        <f>Data!BL42</f>
        <v>1281.6132405661219</v>
      </c>
      <c r="Q1296" s="21">
        <v>0</v>
      </c>
      <c r="R1296" s="21">
        <v>753.92961579222822</v>
      </c>
      <c r="S1296" s="21">
        <v>9576.6173224973627</v>
      </c>
      <c r="T1296" s="38">
        <v>0.40547791251676302</v>
      </c>
    </row>
    <row r="1297" spans="1:20" x14ac:dyDescent="0.25">
      <c r="A1297" s="17" t="s">
        <v>284</v>
      </c>
      <c r="B1297" s="8" t="s">
        <v>60</v>
      </c>
      <c r="C1297" s="8" t="s">
        <v>68</v>
      </c>
      <c r="D1297" s="8" t="str">
        <f t="shared" si="823"/>
        <v>Week_29-generic-fifi</v>
      </c>
      <c r="E1297" s="8" t="str">
        <f t="shared" si="824"/>
        <v>ReFi-tv.refi</v>
      </c>
      <c r="H1297" s="18">
        <f t="shared" si="825"/>
        <v>4.7512505029079777E-3</v>
      </c>
      <c r="I1297" s="6">
        <f t="shared" si="825"/>
        <v>3.15</v>
      </c>
      <c r="J1297" s="6">
        <f t="shared" si="826"/>
        <v>96.359594628665661</v>
      </c>
      <c r="K1297" s="18">
        <f t="shared" si="827"/>
        <v>0.65</v>
      </c>
      <c r="L1297" s="35">
        <f>Data!BL43</f>
        <v>1281.6132405661219</v>
      </c>
      <c r="Q1297" s="21">
        <v>0</v>
      </c>
      <c r="R1297" s="21">
        <v>407.94531538927515</v>
      </c>
      <c r="S1297" s="21">
        <v>6385.3225303005001</v>
      </c>
      <c r="T1297" s="38">
        <v>0.37225794739684714</v>
      </c>
    </row>
    <row r="1298" spans="1:20" x14ac:dyDescent="0.25">
      <c r="A1298" s="17" t="s">
        <v>285</v>
      </c>
      <c r="B1298" s="8" t="s">
        <v>60</v>
      </c>
      <c r="C1298" s="8" t="s">
        <v>68</v>
      </c>
      <c r="D1298" s="8" t="str">
        <f t="shared" si="823"/>
        <v>Week_30-generic-fifi</v>
      </c>
      <c r="E1298" s="8" t="str">
        <f t="shared" si="824"/>
        <v>ReFi-tv.refi</v>
      </c>
      <c r="H1298" s="18">
        <f t="shared" si="825"/>
        <v>4.7512505029079777E-3</v>
      </c>
      <c r="I1298" s="6">
        <f t="shared" si="825"/>
        <v>3.15</v>
      </c>
      <c r="J1298" s="6">
        <f t="shared" si="826"/>
        <v>96.359594628665661</v>
      </c>
      <c r="K1298" s="18">
        <f t="shared" si="827"/>
        <v>0.65</v>
      </c>
      <c r="L1298" s="35">
        <f>Data!BL44</f>
        <v>1281.6132405661219</v>
      </c>
      <c r="Q1298" s="21">
        <v>0</v>
      </c>
      <c r="R1298" s="21">
        <v>511.58702669561654</v>
      </c>
      <c r="S1298" s="21">
        <v>7659.9641857190582</v>
      </c>
      <c r="T1298" s="38">
        <v>0.42223314183565797</v>
      </c>
    </row>
    <row r="1299" spans="1:20" x14ac:dyDescent="0.25">
      <c r="A1299" s="17" t="s">
        <v>286</v>
      </c>
      <c r="B1299" s="8" t="s">
        <v>60</v>
      </c>
      <c r="C1299" s="8" t="s">
        <v>68</v>
      </c>
      <c r="D1299" s="8" t="str">
        <f t="shared" si="823"/>
        <v>Week_31-generic-fifi</v>
      </c>
      <c r="E1299" s="8" t="str">
        <f t="shared" si="824"/>
        <v>ReFi-tv.refi</v>
      </c>
      <c r="H1299" s="18">
        <f t="shared" si="825"/>
        <v>4.7512505029079777E-3</v>
      </c>
      <c r="I1299" s="6">
        <f t="shared" si="825"/>
        <v>3.15</v>
      </c>
      <c r="J1299" s="6">
        <f t="shared" si="826"/>
        <v>96.359594628665661</v>
      </c>
      <c r="K1299" s="18">
        <f t="shared" si="827"/>
        <v>0.65</v>
      </c>
      <c r="L1299" s="35">
        <f>Data!BL45</f>
        <v>1679.6010050259222</v>
      </c>
      <c r="Q1299" s="21">
        <v>0</v>
      </c>
      <c r="R1299" s="21">
        <v>413.6709604098524</v>
      </c>
      <c r="S1299" s="21">
        <v>5782.3127855623998</v>
      </c>
      <c r="T1299" s="38">
        <v>0.29993364342050866</v>
      </c>
    </row>
    <row r="1300" spans="1:20" x14ac:dyDescent="0.25">
      <c r="A1300" s="17" t="s">
        <v>287</v>
      </c>
      <c r="B1300" s="8" t="s">
        <v>60</v>
      </c>
      <c r="C1300" s="8" t="s">
        <v>68</v>
      </c>
      <c r="D1300" s="8" t="str">
        <f t="shared" si="823"/>
        <v>Week_32-generic-fifi</v>
      </c>
      <c r="E1300" s="8" t="str">
        <f t="shared" si="824"/>
        <v>ReFi-tv.refi</v>
      </c>
      <c r="H1300" s="18">
        <f t="shared" si="825"/>
        <v>4.7512505029079777E-3</v>
      </c>
      <c r="I1300" s="6">
        <f t="shared" si="825"/>
        <v>3.15</v>
      </c>
      <c r="J1300" s="6">
        <f t="shared" si="826"/>
        <v>96.359594628665661</v>
      </c>
      <c r="K1300" s="18">
        <f t="shared" si="827"/>
        <v>0.65</v>
      </c>
      <c r="L1300" s="35">
        <f>Data!BL46</f>
        <v>1785.0855563801672</v>
      </c>
      <c r="Q1300" s="21">
        <v>0</v>
      </c>
      <c r="R1300" s="21">
        <v>323.50723558617989</v>
      </c>
      <c r="S1300" s="21">
        <v>4395.7794248738346</v>
      </c>
      <c r="T1300" s="38">
        <v>0.20687710903013057</v>
      </c>
    </row>
    <row r="1301" spans="1:20" x14ac:dyDescent="0.25">
      <c r="A1301" s="17" t="s">
        <v>288</v>
      </c>
      <c r="B1301" s="8" t="s">
        <v>60</v>
      </c>
      <c r="C1301" s="8" t="s">
        <v>68</v>
      </c>
      <c r="D1301" s="8" t="str">
        <f t="shared" si="823"/>
        <v>Week_33-generic-fifi</v>
      </c>
      <c r="E1301" s="8" t="str">
        <f t="shared" si="824"/>
        <v>ReFi-tv.refi</v>
      </c>
      <c r="H1301" s="18">
        <f t="shared" si="825"/>
        <v>4.7512505029079777E-3</v>
      </c>
      <c r="I1301" s="6">
        <f t="shared" si="825"/>
        <v>3.15</v>
      </c>
      <c r="J1301" s="6">
        <f t="shared" si="826"/>
        <v>96.359594628665661</v>
      </c>
      <c r="K1301" s="18">
        <f t="shared" si="827"/>
        <v>0.65</v>
      </c>
      <c r="L1301" s="35">
        <f>Data!BL47</f>
        <v>1690.7075426683041</v>
      </c>
      <c r="Q1301" s="21">
        <v>0</v>
      </c>
      <c r="R1301" s="21">
        <v>413.67954183124493</v>
      </c>
      <c r="S1301" s="21">
        <v>5813.7643612484135</v>
      </c>
      <c r="T1301" s="38">
        <v>0.29984057955716892</v>
      </c>
    </row>
    <row r="1302" spans="1:20" x14ac:dyDescent="0.25">
      <c r="A1302" s="17" t="s">
        <v>289</v>
      </c>
      <c r="B1302" s="8" t="s">
        <v>60</v>
      </c>
      <c r="C1302" s="8" t="s">
        <v>68</v>
      </c>
      <c r="D1302" s="8" t="str">
        <f t="shared" si="823"/>
        <v>Week_34-generic-fifi</v>
      </c>
      <c r="E1302" s="8" t="str">
        <f t="shared" si="824"/>
        <v>ReFi-tv.refi</v>
      </c>
      <c r="H1302" s="18">
        <f t="shared" si="825"/>
        <v>4.7512505029079777E-3</v>
      </c>
      <c r="I1302" s="6">
        <f t="shared" si="825"/>
        <v>3.15</v>
      </c>
      <c r="J1302" s="6">
        <f t="shared" si="826"/>
        <v>96.359594628665661</v>
      </c>
      <c r="K1302" s="18">
        <f t="shared" si="827"/>
        <v>0.65</v>
      </c>
      <c r="L1302" s="35">
        <f>Data!BL48</f>
        <v>1640.0237687431245</v>
      </c>
      <c r="Q1302" s="21">
        <v>0</v>
      </c>
      <c r="R1302" s="21">
        <v>429.0818410297511</v>
      </c>
      <c r="S1302" s="21">
        <v>5844.4999324759065</v>
      </c>
      <c r="T1302" s="38">
        <v>0.27527036576151231</v>
      </c>
    </row>
    <row r="1303" spans="1:20" x14ac:dyDescent="0.25">
      <c r="A1303" s="17" t="s">
        <v>290</v>
      </c>
      <c r="B1303" s="8" t="s">
        <v>60</v>
      </c>
      <c r="C1303" s="8" t="s">
        <v>68</v>
      </c>
      <c r="D1303" s="8" t="str">
        <f t="shared" si="823"/>
        <v>Week_35-generic-fifi</v>
      </c>
      <c r="E1303" s="8" t="str">
        <f t="shared" si="824"/>
        <v>ReFi-tv.refi</v>
      </c>
      <c r="H1303" s="18">
        <f t="shared" si="825"/>
        <v>4.7512505029079777E-3</v>
      </c>
      <c r="I1303" s="6">
        <f t="shared" si="825"/>
        <v>3.15</v>
      </c>
      <c r="J1303" s="6">
        <f t="shared" si="826"/>
        <v>96.359594628665661</v>
      </c>
      <c r="K1303" s="18">
        <f t="shared" si="827"/>
        <v>0.65</v>
      </c>
      <c r="L1303" s="35">
        <f>Data!BL49</f>
        <v>2090.1152728342267</v>
      </c>
      <c r="Q1303" s="21">
        <v>0</v>
      </c>
      <c r="R1303" s="21">
        <v>258.00686050014065</v>
      </c>
      <c r="S1303" s="21">
        <v>3743.0678265775146</v>
      </c>
      <c r="T1303" s="38">
        <v>0.18882526981321535</v>
      </c>
    </row>
    <row r="1304" spans="1:20" x14ac:dyDescent="0.25">
      <c r="A1304" s="17" t="s">
        <v>291</v>
      </c>
      <c r="B1304" s="8" t="s">
        <v>60</v>
      </c>
      <c r="C1304" s="8" t="s">
        <v>68</v>
      </c>
      <c r="D1304" s="8" t="str">
        <f t="shared" si="823"/>
        <v>Week_36-generic-fifi</v>
      </c>
      <c r="E1304" s="8" t="str">
        <f t="shared" si="824"/>
        <v>ReFi-tv.refi</v>
      </c>
      <c r="H1304" s="18">
        <f t="shared" si="825"/>
        <v>4.7512505029079777E-3</v>
      </c>
      <c r="I1304" s="6">
        <f t="shared" si="825"/>
        <v>3.15</v>
      </c>
      <c r="J1304" s="6">
        <f t="shared" si="826"/>
        <v>96.359594628665661</v>
      </c>
      <c r="K1304" s="18">
        <f t="shared" si="827"/>
        <v>0.65</v>
      </c>
      <c r="L1304" s="35">
        <f>Data!BL50</f>
        <v>2828.7555777959278</v>
      </c>
      <c r="Q1304" s="21">
        <v>0</v>
      </c>
      <c r="R1304" s="21">
        <v>210.65300209773889</v>
      </c>
      <c r="S1304" s="21">
        <v>2820.6487482246916</v>
      </c>
      <c r="T1304" s="38">
        <v>0.12718064465486789</v>
      </c>
    </row>
    <row r="1305" spans="1:20" x14ac:dyDescent="0.25">
      <c r="A1305" s="17" t="s">
        <v>292</v>
      </c>
      <c r="B1305" s="8" t="s">
        <v>60</v>
      </c>
      <c r="C1305" s="8" t="s">
        <v>68</v>
      </c>
      <c r="D1305" s="8" t="str">
        <f t="shared" si="823"/>
        <v>Week_37-generic-fifi</v>
      </c>
      <c r="E1305" s="8" t="str">
        <f t="shared" si="824"/>
        <v>ReFi-tv.refi</v>
      </c>
      <c r="H1305" s="18">
        <f t="shared" si="825"/>
        <v>4.7512505029079777E-3</v>
      </c>
      <c r="I1305" s="6">
        <f t="shared" si="825"/>
        <v>3.15</v>
      </c>
      <c r="J1305" s="6">
        <f t="shared" si="826"/>
        <v>96.359594628665661</v>
      </c>
      <c r="K1305" s="18">
        <f t="shared" si="827"/>
        <v>0.65</v>
      </c>
      <c r="L1305" s="35">
        <f>Data!BL51</f>
        <v>1922.1607123485817</v>
      </c>
      <c r="Q1305" s="21">
        <v>0</v>
      </c>
      <c r="R1305" s="21">
        <v>186.79956820552914</v>
      </c>
      <c r="S1305" s="21">
        <v>2912.8184754857875</v>
      </c>
      <c r="T1305" s="38">
        <v>0.16293550066126294</v>
      </c>
    </row>
    <row r="1306" spans="1:20" x14ac:dyDescent="0.25">
      <c r="A1306" s="17" t="s">
        <v>293</v>
      </c>
      <c r="B1306" s="8" t="s">
        <v>60</v>
      </c>
      <c r="C1306" s="8" t="s">
        <v>68</v>
      </c>
      <c r="D1306" s="8" t="str">
        <f t="shared" si="823"/>
        <v>Week_38-generic-fifi</v>
      </c>
      <c r="E1306" s="8" t="str">
        <f t="shared" si="824"/>
        <v>ReFi-tv.refi</v>
      </c>
      <c r="H1306" s="18">
        <f t="shared" si="825"/>
        <v>4.7512505029079777E-3</v>
      </c>
      <c r="I1306" s="6">
        <f t="shared" si="825"/>
        <v>3.15</v>
      </c>
      <c r="J1306" s="6">
        <f t="shared" si="826"/>
        <v>96.359594628665661</v>
      </c>
      <c r="K1306" s="18">
        <f t="shared" si="827"/>
        <v>0.65</v>
      </c>
      <c r="L1306" s="35">
        <f>Data!BL52</f>
        <v>1655.1084423786397</v>
      </c>
      <c r="Q1306" s="21">
        <v>0</v>
      </c>
      <c r="R1306" s="21">
        <v>416.00088796904197</v>
      </c>
      <c r="S1306" s="21">
        <v>6034.1337217569198</v>
      </c>
      <c r="T1306" s="38">
        <v>0.30688893121959415</v>
      </c>
    </row>
    <row r="1307" spans="1:20" x14ac:dyDescent="0.25">
      <c r="A1307" s="17" t="s">
        <v>294</v>
      </c>
      <c r="B1307" s="8" t="s">
        <v>60</v>
      </c>
      <c r="C1307" s="8" t="s">
        <v>68</v>
      </c>
      <c r="D1307" s="8" t="str">
        <f t="shared" si="823"/>
        <v>Week_39-generic-fifi</v>
      </c>
      <c r="E1307" s="8" t="str">
        <f t="shared" si="824"/>
        <v>ReFi-tv.refi</v>
      </c>
      <c r="H1307" s="18">
        <f t="shared" si="825"/>
        <v>4.7512505029079777E-3</v>
      </c>
      <c r="I1307" s="6">
        <f t="shared" si="825"/>
        <v>3.15</v>
      </c>
      <c r="J1307" s="6">
        <f t="shared" si="826"/>
        <v>96.359594628665661</v>
      </c>
      <c r="K1307" s="18">
        <f t="shared" si="827"/>
        <v>0.65</v>
      </c>
      <c r="L1307" s="35">
        <f>Data!BL53</f>
        <v>1978.6811625276007</v>
      </c>
      <c r="Q1307" s="21">
        <v>0</v>
      </c>
      <c r="R1307" s="21">
        <v>418.86579008489724</v>
      </c>
      <c r="S1307" s="21">
        <v>5237.1587741149879</v>
      </c>
      <c r="T1307" s="38">
        <v>0.21200793828887654</v>
      </c>
    </row>
    <row r="1308" spans="1:20" x14ac:dyDescent="0.25">
      <c r="A1308" s="17" t="s">
        <v>295</v>
      </c>
      <c r="B1308" s="8" t="s">
        <v>60</v>
      </c>
      <c r="C1308" s="8" t="s">
        <v>68</v>
      </c>
      <c r="D1308" s="8" t="str">
        <f t="shared" si="823"/>
        <v>Week_40-generic-fifi</v>
      </c>
      <c r="E1308" s="8" t="str">
        <f t="shared" si="824"/>
        <v>ReFi-tv.refi</v>
      </c>
      <c r="H1308" s="18">
        <f t="shared" si="825"/>
        <v>4.7512505029079777E-3</v>
      </c>
      <c r="I1308" s="6">
        <f t="shared" si="825"/>
        <v>3.15</v>
      </c>
      <c r="J1308" s="6">
        <f t="shared" si="826"/>
        <v>96.359594628665661</v>
      </c>
      <c r="K1308" s="18">
        <f t="shared" si="827"/>
        <v>0.65</v>
      </c>
      <c r="L1308" s="35">
        <f>Data!BL54</f>
        <v>1830.26323436441</v>
      </c>
      <c r="Q1308" s="21">
        <v>0</v>
      </c>
      <c r="R1308" s="21">
        <v>268.20039321484398</v>
      </c>
      <c r="S1308" s="21">
        <v>3443.7359527351828</v>
      </c>
      <c r="T1308" s="38">
        <v>0.14347666847380458</v>
      </c>
    </row>
    <row r="1309" spans="1:20" x14ac:dyDescent="0.25">
      <c r="A1309" s="17" t="s">
        <v>296</v>
      </c>
      <c r="B1309" s="8" t="s">
        <v>60</v>
      </c>
      <c r="C1309" s="8" t="s">
        <v>68</v>
      </c>
      <c r="D1309" s="8" t="str">
        <f t="shared" si="823"/>
        <v>Week_41-generic-fifi</v>
      </c>
      <c r="E1309" s="8" t="str">
        <f t="shared" si="824"/>
        <v>ReFi-tv.refi</v>
      </c>
      <c r="H1309" s="18">
        <f t="shared" si="825"/>
        <v>4.7512505029079777E-3</v>
      </c>
      <c r="I1309" s="6">
        <f t="shared" si="825"/>
        <v>3.15</v>
      </c>
      <c r="J1309" s="6">
        <f t="shared" si="826"/>
        <v>96.359594628665661</v>
      </c>
      <c r="K1309" s="18">
        <f t="shared" si="827"/>
        <v>0.65</v>
      </c>
      <c r="L1309" s="35">
        <f>Data!BL55</f>
        <v>1725.3903664173188</v>
      </c>
      <c r="Q1309" s="21">
        <v>0</v>
      </c>
      <c r="R1309" s="21">
        <v>358.60695213831775</v>
      </c>
      <c r="S1309" s="21">
        <v>5850.4035356357954</v>
      </c>
      <c r="T1309" s="38">
        <v>0.3309189508852729</v>
      </c>
    </row>
    <row r="1310" spans="1:20" x14ac:dyDescent="0.25">
      <c r="A1310" s="17" t="s">
        <v>297</v>
      </c>
      <c r="B1310" s="8" t="s">
        <v>60</v>
      </c>
      <c r="C1310" s="8" t="s">
        <v>68</v>
      </c>
      <c r="D1310" s="8" t="str">
        <f t="shared" si="823"/>
        <v>Week_42-generic-fifi</v>
      </c>
      <c r="E1310" s="8" t="str">
        <f t="shared" si="824"/>
        <v>ReFi-tv.refi</v>
      </c>
      <c r="H1310" s="18">
        <f t="shared" si="825"/>
        <v>4.7512505029079777E-3</v>
      </c>
      <c r="I1310" s="6">
        <f t="shared" si="825"/>
        <v>3.15</v>
      </c>
      <c r="J1310" s="6">
        <f t="shared" si="826"/>
        <v>96.359594628665661</v>
      </c>
      <c r="K1310" s="18">
        <f t="shared" si="827"/>
        <v>0.65</v>
      </c>
      <c r="L1310" s="35">
        <f>Data!BL56</f>
        <v>1946.9834473517333</v>
      </c>
      <c r="Q1310" s="21">
        <v>0</v>
      </c>
      <c r="R1310" s="21">
        <v>346.91906594717028</v>
      </c>
      <c r="S1310" s="21">
        <v>4780.4833873676025</v>
      </c>
      <c r="T1310" s="38">
        <v>0.22987508479533725</v>
      </c>
    </row>
    <row r="1311" spans="1:20" x14ac:dyDescent="0.25">
      <c r="A1311" s="17" t="s">
        <v>298</v>
      </c>
      <c r="B1311" s="8" t="s">
        <v>60</v>
      </c>
      <c r="C1311" s="8" t="s">
        <v>68</v>
      </c>
      <c r="D1311" s="8" t="str">
        <f t="shared" si="823"/>
        <v>Week_43-generic-fifi</v>
      </c>
      <c r="E1311" s="8" t="str">
        <f t="shared" si="824"/>
        <v>ReFi-tv.refi</v>
      </c>
      <c r="H1311" s="18">
        <f t="shared" si="825"/>
        <v>4.7512505029079777E-3</v>
      </c>
      <c r="I1311" s="6">
        <f t="shared" si="825"/>
        <v>3.15</v>
      </c>
      <c r="J1311" s="6">
        <f t="shared" si="826"/>
        <v>96.359594628665661</v>
      </c>
      <c r="K1311" s="18">
        <f t="shared" si="827"/>
        <v>0.65</v>
      </c>
      <c r="L1311" s="35">
        <f>Data!BL57</f>
        <v>1944.8608207636205</v>
      </c>
      <c r="Q1311" s="21">
        <v>0</v>
      </c>
      <c r="R1311" s="21">
        <v>239.25679333990763</v>
      </c>
      <c r="S1311" s="21">
        <v>3403.8496753390978</v>
      </c>
      <c r="T1311" s="38">
        <v>0.15615095527144107</v>
      </c>
    </row>
    <row r="1312" spans="1:20" x14ac:dyDescent="0.25">
      <c r="A1312" s="17" t="s">
        <v>299</v>
      </c>
      <c r="B1312" s="8" t="s">
        <v>60</v>
      </c>
      <c r="C1312" s="8" t="s">
        <v>68</v>
      </c>
      <c r="D1312" s="8" t="str">
        <f t="shared" si="823"/>
        <v>Week_44-generic-fifi</v>
      </c>
      <c r="E1312" s="8" t="str">
        <f t="shared" si="824"/>
        <v>ReFi-tv.refi</v>
      </c>
      <c r="H1312" s="18">
        <f t="shared" si="825"/>
        <v>4.7512505029079777E-3</v>
      </c>
      <c r="I1312" s="6">
        <f t="shared" si="825"/>
        <v>3.15</v>
      </c>
      <c r="J1312" s="6">
        <f t="shared" si="826"/>
        <v>96.359594628665661</v>
      </c>
      <c r="K1312" s="18">
        <f t="shared" si="827"/>
        <v>0.65</v>
      </c>
      <c r="L1312" s="35">
        <f>Data!BL58</f>
        <v>2085.2620813272074</v>
      </c>
      <c r="Q1312" s="21">
        <v>0</v>
      </c>
      <c r="R1312" s="21">
        <v>199.26498338658575</v>
      </c>
      <c r="S1312" s="21">
        <v>2530.0144543655015</v>
      </c>
      <c r="T1312" s="38">
        <v>0.10448658512094622</v>
      </c>
    </row>
    <row r="1313" spans="1:20" x14ac:dyDescent="0.25">
      <c r="A1313" s="17" t="s">
        <v>300</v>
      </c>
      <c r="B1313" s="8" t="s">
        <v>60</v>
      </c>
      <c r="C1313" s="8" t="s">
        <v>68</v>
      </c>
      <c r="D1313" s="8" t="str">
        <f t="shared" si="823"/>
        <v>Week_45-generic-fifi</v>
      </c>
      <c r="E1313" s="8" t="str">
        <f t="shared" si="824"/>
        <v>ReFi-tv.refi</v>
      </c>
      <c r="H1313" s="18">
        <f t="shared" si="825"/>
        <v>4.7512505029079777E-3</v>
      </c>
      <c r="I1313" s="6">
        <f t="shared" si="825"/>
        <v>3.15</v>
      </c>
      <c r="J1313" s="6">
        <f t="shared" si="826"/>
        <v>96.359594628665661</v>
      </c>
      <c r="K1313" s="18">
        <f t="shared" si="827"/>
        <v>0.65</v>
      </c>
      <c r="L1313" s="35">
        <f>Data!BL59</f>
        <v>1650.6523731634045</v>
      </c>
      <c r="Q1313" s="21">
        <v>0</v>
      </c>
      <c r="R1313" s="21">
        <v>593.31596411740361</v>
      </c>
      <c r="S1313" s="21">
        <v>8471.3935396435263</v>
      </c>
      <c r="T1313" s="38">
        <v>0.4033599083795627</v>
      </c>
    </row>
    <row r="1314" spans="1:20" x14ac:dyDescent="0.25">
      <c r="A1314" s="17" t="s">
        <v>301</v>
      </c>
      <c r="B1314" s="8" t="s">
        <v>60</v>
      </c>
      <c r="C1314" s="8" t="s">
        <v>68</v>
      </c>
      <c r="D1314" s="8" t="str">
        <f t="shared" si="823"/>
        <v>Week_46-generic-fifi</v>
      </c>
      <c r="E1314" s="8" t="str">
        <f t="shared" si="824"/>
        <v>ReFi-tv.refi</v>
      </c>
      <c r="H1314" s="18">
        <f t="shared" si="825"/>
        <v>4.7512505029079777E-3</v>
      </c>
      <c r="I1314" s="6">
        <f t="shared" si="825"/>
        <v>3.15</v>
      </c>
      <c r="J1314" s="6">
        <f t="shared" si="826"/>
        <v>96.359594628665661</v>
      </c>
      <c r="K1314" s="18">
        <f t="shared" si="827"/>
        <v>0.65</v>
      </c>
      <c r="L1314" s="35">
        <f>Data!BL60</f>
        <v>1731.9975466831138</v>
      </c>
      <c r="Q1314" s="21">
        <v>0</v>
      </c>
      <c r="R1314" s="21">
        <v>450.75134021236607</v>
      </c>
      <c r="S1314" s="21">
        <v>6415.3049818327499</v>
      </c>
      <c r="T1314" s="38">
        <v>0.3060632255140997</v>
      </c>
    </row>
    <row r="1315" spans="1:20" x14ac:dyDescent="0.25">
      <c r="A1315" s="17" t="s">
        <v>272</v>
      </c>
      <c r="B1315" s="8" t="s">
        <v>60</v>
      </c>
      <c r="C1315" s="8" t="s">
        <v>68</v>
      </c>
      <c r="D1315" s="8" t="str">
        <f t="shared" si="823"/>
        <v>Week_47-generic-fifi</v>
      </c>
      <c r="E1315" s="8" t="str">
        <f t="shared" si="824"/>
        <v>ReFi-tv.refi</v>
      </c>
      <c r="H1315" s="18">
        <f t="shared" si="825"/>
        <v>4.7512505029079777E-3</v>
      </c>
      <c r="I1315" s="6">
        <f t="shared" si="825"/>
        <v>3.15</v>
      </c>
      <c r="J1315" s="6">
        <f t="shared" si="826"/>
        <v>96.359594628665661</v>
      </c>
      <c r="K1315" s="18">
        <f t="shared" si="827"/>
        <v>0.65</v>
      </c>
      <c r="L1315" s="35">
        <f>Data!BL61</f>
        <v>2385.2246421647269</v>
      </c>
      <c r="Q1315" s="21">
        <v>0</v>
      </c>
      <c r="R1315" s="21">
        <v>456.18088261694447</v>
      </c>
      <c r="S1315" s="21">
        <v>5591.1295021540336</v>
      </c>
      <c r="T1315" s="38">
        <v>0.21139788587728525</v>
      </c>
    </row>
    <row r="1316" spans="1:20" x14ac:dyDescent="0.25">
      <c r="A1316" s="17" t="s">
        <v>273</v>
      </c>
      <c r="B1316" s="8" t="s">
        <v>60</v>
      </c>
      <c r="C1316" s="8" t="s">
        <v>68</v>
      </c>
      <c r="D1316" s="8" t="str">
        <f t="shared" si="823"/>
        <v>Week_48-generic-fifi</v>
      </c>
      <c r="E1316" s="8" t="str">
        <f t="shared" si="824"/>
        <v>ReFi-tv.refi</v>
      </c>
      <c r="H1316" s="18">
        <f t="shared" si="825"/>
        <v>4.7512505029079777E-3</v>
      </c>
      <c r="I1316" s="6">
        <f t="shared" si="825"/>
        <v>3.15</v>
      </c>
      <c r="J1316" s="6">
        <f t="shared" si="826"/>
        <v>96.359594628665661</v>
      </c>
      <c r="K1316" s="18">
        <f t="shared" si="827"/>
        <v>0.65</v>
      </c>
      <c r="L1316" s="35">
        <f>Data!BL62</f>
        <v>2385.2246421647269</v>
      </c>
      <c r="Q1316" s="21">
        <v>0</v>
      </c>
      <c r="R1316" s="21">
        <v>309.24689893529478</v>
      </c>
      <c r="S1316" s="21">
        <v>3813.525747395397</v>
      </c>
      <c r="T1316" s="38">
        <v>0.14304570641501213</v>
      </c>
    </row>
    <row r="1317" spans="1:20" x14ac:dyDescent="0.25">
      <c r="A1317" s="17" t="s">
        <v>274</v>
      </c>
      <c r="B1317" s="8" t="s">
        <v>60</v>
      </c>
      <c r="C1317" s="8" t="s">
        <v>68</v>
      </c>
      <c r="D1317" s="8" t="str">
        <f t="shared" si="823"/>
        <v>Week_49-generic-fifi</v>
      </c>
      <c r="E1317" s="8" t="str">
        <f t="shared" si="824"/>
        <v>ReFi-tv.refi</v>
      </c>
      <c r="H1317" s="18">
        <f t="shared" si="825"/>
        <v>4.7512505029079777E-3</v>
      </c>
      <c r="I1317" s="6">
        <f t="shared" si="825"/>
        <v>3.15</v>
      </c>
      <c r="J1317" s="6">
        <f t="shared" si="826"/>
        <v>96.359594628665661</v>
      </c>
      <c r="K1317" s="18">
        <f t="shared" si="827"/>
        <v>0.65</v>
      </c>
      <c r="L1317" s="35">
        <f>Data!BL63</f>
        <v>2385.2246421647269</v>
      </c>
      <c r="Q1317" s="21">
        <v>0</v>
      </c>
      <c r="R1317" s="21">
        <v>131.57132716044055</v>
      </c>
      <c r="S1317" s="21">
        <v>1972.1325277091289</v>
      </c>
      <c r="T1317" s="38">
        <v>9.5471035187982611E-2</v>
      </c>
    </row>
    <row r="1318" spans="1:20" x14ac:dyDescent="0.25">
      <c r="A1318" s="17" t="s">
        <v>275</v>
      </c>
      <c r="B1318" s="8" t="s">
        <v>60</v>
      </c>
      <c r="C1318" s="8" t="s">
        <v>68</v>
      </c>
      <c r="D1318" s="8" t="str">
        <f t="shared" si="823"/>
        <v>Week_50-generic-fifi</v>
      </c>
      <c r="E1318" s="8" t="str">
        <f t="shared" si="824"/>
        <v>ReFi-tv.refi</v>
      </c>
      <c r="H1318" s="18">
        <f t="shared" si="825"/>
        <v>4.7512505029079777E-3</v>
      </c>
      <c r="I1318" s="6">
        <f t="shared" si="825"/>
        <v>3.15</v>
      </c>
      <c r="J1318" s="6">
        <f t="shared" si="826"/>
        <v>96.359594628665661</v>
      </c>
      <c r="K1318" s="18">
        <f t="shared" si="827"/>
        <v>0.65</v>
      </c>
      <c r="L1318" s="35">
        <f>Data!BL64</f>
        <v>2011.4207803329416</v>
      </c>
      <c r="Q1318" s="21">
        <v>0</v>
      </c>
      <c r="R1318" s="21">
        <v>426.67259977151355</v>
      </c>
      <c r="S1318" s="21">
        <v>5815.7641827325897</v>
      </c>
      <c r="T1318" s="38">
        <v>0.25771749259983512</v>
      </c>
    </row>
    <row r="1319" spans="1:20" x14ac:dyDescent="0.25">
      <c r="A1319" s="17" t="s">
        <v>276</v>
      </c>
      <c r="B1319" s="8" t="s">
        <v>60</v>
      </c>
      <c r="C1319" s="8" t="s">
        <v>68</v>
      </c>
      <c r="D1319" s="8" t="str">
        <f t="shared" si="823"/>
        <v>Week_51-generic-fifi</v>
      </c>
      <c r="E1319" s="8" t="str">
        <f t="shared" si="824"/>
        <v>ReFi-tv.refi</v>
      </c>
      <c r="H1319" s="18">
        <f t="shared" si="825"/>
        <v>4.7512505029079777E-3</v>
      </c>
      <c r="I1319" s="6">
        <f t="shared" si="825"/>
        <v>3.15</v>
      </c>
      <c r="J1319" s="6">
        <f t="shared" si="826"/>
        <v>96.359594628665661</v>
      </c>
      <c r="K1319" s="18">
        <f t="shared" si="827"/>
        <v>0.65</v>
      </c>
      <c r="L1319" s="35">
        <f>Data!BL65</f>
        <v>2011.4207803329416</v>
      </c>
      <c r="Q1319" s="21">
        <v>0</v>
      </c>
      <c r="R1319" s="21">
        <v>496.312799062262</v>
      </c>
      <c r="S1319" s="21">
        <v>6245.0475450932026</v>
      </c>
      <c r="T1319" s="38">
        <v>0.24440203282945816</v>
      </c>
    </row>
    <row r="1320" spans="1:20" x14ac:dyDescent="0.25">
      <c r="A1320" s="17" t="s">
        <v>277</v>
      </c>
      <c r="B1320" s="8" t="s">
        <v>60</v>
      </c>
      <c r="C1320" s="8" t="s">
        <v>68</v>
      </c>
      <c r="D1320" s="8" t="str">
        <f t="shared" si="823"/>
        <v>Week_52-generic-fifi</v>
      </c>
      <c r="E1320" s="8" t="str">
        <f t="shared" si="824"/>
        <v>ReFi-tv.refi</v>
      </c>
      <c r="H1320" s="18">
        <f t="shared" si="825"/>
        <v>4.7512505029079777E-3</v>
      </c>
      <c r="I1320" s="6">
        <f t="shared" si="825"/>
        <v>3.15</v>
      </c>
      <c r="J1320" s="6">
        <f t="shared" si="826"/>
        <v>96.359594628665661</v>
      </c>
      <c r="K1320" s="18">
        <f t="shared" si="827"/>
        <v>0.65</v>
      </c>
      <c r="L1320" s="35">
        <f>Data!BL66</f>
        <v>2011.4207803329416</v>
      </c>
      <c r="Q1320" s="21">
        <v>0</v>
      </c>
      <c r="R1320" s="21">
        <v>261.25733794855546</v>
      </c>
      <c r="S1320" s="21">
        <v>3441.8532566133576</v>
      </c>
      <c r="T1320" s="38">
        <v>0.16653185169393403</v>
      </c>
    </row>
    <row r="1322" spans="1:20" x14ac:dyDescent="0.25">
      <c r="A1322" s="16" t="s">
        <v>328</v>
      </c>
      <c r="B1322" s="8" t="s">
        <v>60</v>
      </c>
      <c r="C1322" s="8" t="s">
        <v>68</v>
      </c>
      <c r="D1322" s="8" t="str">
        <f>A1322&amp;"-generic-cofi"</f>
        <v>Week_40_old-generic-cofi</v>
      </c>
      <c r="E1322" s="8" t="str">
        <f>IF(RIGHT(A1322,3)="old","Initial",B1322&amp;"-"&amp;C1322)</f>
        <v>Initial</v>
      </c>
      <c r="H1322" s="25">
        <f>SUMIFS(Data!N$2:N$48,Data!$L$2:$L$48,$C1322,Data!$M$2:$M$48,RIGHT($D1322,4))</f>
        <v>4.1802592378385852E-3</v>
      </c>
      <c r="I1322" s="42">
        <f>VLOOKUP(C1322,parms,8,FALSE)</f>
        <v>3.15</v>
      </c>
      <c r="J1322" s="28">
        <f>SUMIFS(Data!O$2:O$48,Data!$L$2:$L$48,$C1322,Data!$M$2:$M$48,RIGHT($D1322,4))</f>
        <v>84.453237241467946</v>
      </c>
      <c r="K1322" s="25">
        <f>SUMIFS(Data!Q$2:Q$48,Data!$L$2:$L$48,$C1322,Data!$M$2:$M$48,RIGHT($D1322,4))</f>
        <v>0.65</v>
      </c>
      <c r="L1322" s="35">
        <f>Data!BL2</f>
        <v>1830.26323436441</v>
      </c>
      <c r="Q1322" s="21">
        <v>0</v>
      </c>
      <c r="R1322" s="21">
        <v>19.701822896071427</v>
      </c>
      <c r="S1322" s="21">
        <v>440.82771013829324</v>
      </c>
      <c r="T1322" s="38">
        <v>4.658789099696703E-2</v>
      </c>
    </row>
    <row r="1323" spans="1:20" x14ac:dyDescent="0.25">
      <c r="A1323" s="16" t="s">
        <v>316</v>
      </c>
      <c r="B1323" s="8" t="s">
        <v>60</v>
      </c>
      <c r="C1323" s="8" t="s">
        <v>68</v>
      </c>
      <c r="D1323" s="8" t="str">
        <f t="shared" ref="D1323:D1386" si="828">A1323&amp;"-generic-cofi"</f>
        <v>Week_41_old-generic-cofi</v>
      </c>
      <c r="E1323" s="8" t="str">
        <f t="shared" ref="E1323:E1386" si="829">IF(RIGHT(A1323,3)="old","Initial",B1323&amp;"-"&amp;C1323)</f>
        <v>Initial</v>
      </c>
      <c r="H1323" s="18">
        <f t="shared" ref="H1323:I1386" si="830">H1322</f>
        <v>4.1802592378385852E-3</v>
      </c>
      <c r="I1323" s="6">
        <f>I1322</f>
        <v>3.15</v>
      </c>
      <c r="J1323" s="6">
        <f t="shared" ref="J1323:J1386" si="831">J1322</f>
        <v>84.453237241467946</v>
      </c>
      <c r="K1323" s="18">
        <f t="shared" ref="K1323:K1386" si="832">K1322</f>
        <v>0.65</v>
      </c>
      <c r="L1323" s="35">
        <f>Data!BL3</f>
        <v>1725.3903664173188</v>
      </c>
      <c r="Q1323" s="21">
        <v>0</v>
      </c>
      <c r="R1323" s="21">
        <v>192.71933781424096</v>
      </c>
      <c r="S1323" s="21">
        <v>3770.6342573012503</v>
      </c>
      <c r="T1323" s="38">
        <v>0.31303863001036181</v>
      </c>
    </row>
    <row r="1324" spans="1:20" x14ac:dyDescent="0.25">
      <c r="A1324" s="16" t="s">
        <v>317</v>
      </c>
      <c r="B1324" s="8" t="s">
        <v>60</v>
      </c>
      <c r="C1324" s="8" t="s">
        <v>68</v>
      </c>
      <c r="D1324" s="8" t="str">
        <f t="shared" si="828"/>
        <v>Week_42_old-generic-cofi</v>
      </c>
      <c r="E1324" s="8" t="str">
        <f t="shared" si="829"/>
        <v>Initial</v>
      </c>
      <c r="H1324" s="18">
        <f t="shared" si="830"/>
        <v>4.1802592378385852E-3</v>
      </c>
      <c r="I1324" s="6">
        <f t="shared" si="830"/>
        <v>3.15</v>
      </c>
      <c r="J1324" s="6">
        <f t="shared" si="831"/>
        <v>84.453237241467946</v>
      </c>
      <c r="K1324" s="18">
        <f t="shared" si="832"/>
        <v>0.65</v>
      </c>
      <c r="L1324" s="35">
        <f>Data!BL4</f>
        <v>1946.9834473517333</v>
      </c>
      <c r="Q1324" s="21">
        <v>0</v>
      </c>
      <c r="R1324" s="21">
        <v>134.41420753216565</v>
      </c>
      <c r="S1324" s="21">
        <v>2704.640132887615</v>
      </c>
      <c r="T1324" s="38">
        <v>0.22962628905246485</v>
      </c>
    </row>
    <row r="1325" spans="1:20" x14ac:dyDescent="0.25">
      <c r="A1325" s="16" t="s">
        <v>318</v>
      </c>
      <c r="B1325" s="8" t="s">
        <v>60</v>
      </c>
      <c r="C1325" s="8" t="s">
        <v>68</v>
      </c>
      <c r="D1325" s="8" t="str">
        <f t="shared" si="828"/>
        <v>Week_43_old-generic-cofi</v>
      </c>
      <c r="E1325" s="8" t="str">
        <f t="shared" si="829"/>
        <v>Initial</v>
      </c>
      <c r="H1325" s="18">
        <f t="shared" si="830"/>
        <v>4.1802592378385852E-3</v>
      </c>
      <c r="I1325" s="6">
        <f t="shared" si="830"/>
        <v>3.15</v>
      </c>
      <c r="J1325" s="6">
        <f t="shared" si="831"/>
        <v>84.453237241467946</v>
      </c>
      <c r="K1325" s="18">
        <f t="shared" si="832"/>
        <v>0.65</v>
      </c>
      <c r="L1325" s="35">
        <f>Data!BL5</f>
        <v>1944.8608207636205</v>
      </c>
      <c r="Q1325" s="21">
        <v>0</v>
      </c>
      <c r="R1325" s="21">
        <v>167.89211835070486</v>
      </c>
      <c r="S1325" s="21">
        <v>3758.3970505624948</v>
      </c>
      <c r="T1325" s="38">
        <v>0.38492417657904332</v>
      </c>
    </row>
    <row r="1326" spans="1:20" x14ac:dyDescent="0.25">
      <c r="A1326" s="16" t="s">
        <v>319</v>
      </c>
      <c r="B1326" s="8" t="s">
        <v>60</v>
      </c>
      <c r="C1326" s="8" t="s">
        <v>68</v>
      </c>
      <c r="D1326" s="8" t="str">
        <f t="shared" si="828"/>
        <v>Week_44_old-generic-cofi</v>
      </c>
      <c r="E1326" s="8" t="str">
        <f t="shared" si="829"/>
        <v>Initial</v>
      </c>
      <c r="H1326" s="18">
        <f t="shared" si="830"/>
        <v>4.1802592378385852E-3</v>
      </c>
      <c r="I1326" s="6">
        <f t="shared" si="830"/>
        <v>3.15</v>
      </c>
      <c r="J1326" s="6">
        <f t="shared" si="831"/>
        <v>84.453237241467946</v>
      </c>
      <c r="K1326" s="18">
        <f t="shared" si="832"/>
        <v>0.65</v>
      </c>
      <c r="L1326" s="35">
        <f>Data!BL6</f>
        <v>2085.2620813272074</v>
      </c>
      <c r="Q1326" s="21">
        <v>0</v>
      </c>
      <c r="R1326" s="21">
        <v>141.51076771083581</v>
      </c>
      <c r="S1326" s="21">
        <v>3231.4251026345191</v>
      </c>
      <c r="T1326" s="38">
        <v>0.3249623736968098</v>
      </c>
    </row>
    <row r="1327" spans="1:20" x14ac:dyDescent="0.25">
      <c r="A1327" s="16" t="s">
        <v>320</v>
      </c>
      <c r="B1327" s="8" t="s">
        <v>60</v>
      </c>
      <c r="C1327" s="8" t="s">
        <v>68</v>
      </c>
      <c r="D1327" s="8" t="str">
        <f t="shared" si="828"/>
        <v>Week_45_old-generic-cofi</v>
      </c>
      <c r="E1327" s="8" t="str">
        <f t="shared" si="829"/>
        <v>Initial</v>
      </c>
      <c r="H1327" s="18">
        <f t="shared" si="830"/>
        <v>4.1802592378385852E-3</v>
      </c>
      <c r="I1327" s="6">
        <f t="shared" si="830"/>
        <v>3.15</v>
      </c>
      <c r="J1327" s="6">
        <f t="shared" si="831"/>
        <v>84.453237241467946</v>
      </c>
      <c r="K1327" s="18">
        <f t="shared" si="832"/>
        <v>0.65</v>
      </c>
      <c r="L1327" s="35">
        <f>Data!BL7</f>
        <v>1650.6523731634045</v>
      </c>
      <c r="Q1327" s="21">
        <v>0</v>
      </c>
      <c r="R1327" s="21">
        <v>287.09646217437847</v>
      </c>
      <c r="S1327" s="21">
        <v>5525.7267449348865</v>
      </c>
      <c r="T1327" s="38">
        <v>0.41108216544396925</v>
      </c>
    </row>
    <row r="1328" spans="1:20" x14ac:dyDescent="0.25">
      <c r="A1328" s="16" t="s">
        <v>321</v>
      </c>
      <c r="B1328" s="8" t="s">
        <v>60</v>
      </c>
      <c r="C1328" s="8" t="s">
        <v>68</v>
      </c>
      <c r="D1328" s="8" t="str">
        <f t="shared" si="828"/>
        <v>Week_46_old-generic-cofi</v>
      </c>
      <c r="E1328" s="8" t="str">
        <f t="shared" si="829"/>
        <v>Initial</v>
      </c>
      <c r="H1328" s="18">
        <f t="shared" si="830"/>
        <v>4.1802592378385852E-3</v>
      </c>
      <c r="I1328" s="6">
        <f t="shared" si="830"/>
        <v>3.15</v>
      </c>
      <c r="J1328" s="6">
        <f t="shared" si="831"/>
        <v>84.453237241467946</v>
      </c>
      <c r="K1328" s="18">
        <f t="shared" si="832"/>
        <v>0.65</v>
      </c>
      <c r="L1328" s="35">
        <f>Data!BL8</f>
        <v>1731.9975466831138</v>
      </c>
      <c r="Q1328" s="21">
        <v>0</v>
      </c>
      <c r="R1328" s="21">
        <v>168.91079362355399</v>
      </c>
      <c r="S1328" s="21">
        <v>3555.2648615168641</v>
      </c>
      <c r="T1328" s="38">
        <v>0.30005744013251356</v>
      </c>
    </row>
    <row r="1329" spans="1:20" x14ac:dyDescent="0.25">
      <c r="A1329" s="16" t="s">
        <v>322</v>
      </c>
      <c r="B1329" s="8" t="s">
        <v>60</v>
      </c>
      <c r="C1329" s="8" t="s">
        <v>68</v>
      </c>
      <c r="D1329" s="8" t="str">
        <f t="shared" si="828"/>
        <v>Week_47_old-generic-cofi</v>
      </c>
      <c r="E1329" s="8" t="str">
        <f t="shared" si="829"/>
        <v>Initial</v>
      </c>
      <c r="H1329" s="18">
        <f t="shared" si="830"/>
        <v>4.1802592378385852E-3</v>
      </c>
      <c r="I1329" s="6">
        <f t="shared" si="830"/>
        <v>3.15</v>
      </c>
      <c r="J1329" s="6">
        <f t="shared" si="831"/>
        <v>84.453237241467946</v>
      </c>
      <c r="K1329" s="18">
        <f t="shared" si="832"/>
        <v>0.65</v>
      </c>
      <c r="L1329" s="35">
        <f>Data!BL9</f>
        <v>2385.2246421647269</v>
      </c>
      <c r="Q1329" s="21">
        <v>0</v>
      </c>
      <c r="R1329" s="21">
        <v>106.1610374932844</v>
      </c>
      <c r="S1329" s="21">
        <v>2264.5059737462461</v>
      </c>
      <c r="T1329" s="38">
        <v>0.20696827592959843</v>
      </c>
    </row>
    <row r="1330" spans="1:20" x14ac:dyDescent="0.25">
      <c r="A1330" s="16" t="s">
        <v>323</v>
      </c>
      <c r="B1330" s="8" t="s">
        <v>60</v>
      </c>
      <c r="C1330" s="8" t="s">
        <v>68</v>
      </c>
      <c r="D1330" s="8" t="str">
        <f t="shared" si="828"/>
        <v>Week_48_old-generic-cofi</v>
      </c>
      <c r="E1330" s="8" t="str">
        <f t="shared" si="829"/>
        <v>Initial</v>
      </c>
      <c r="H1330" s="18">
        <f t="shared" si="830"/>
        <v>4.1802592378385852E-3</v>
      </c>
      <c r="I1330" s="6">
        <f t="shared" si="830"/>
        <v>3.15</v>
      </c>
      <c r="J1330" s="6">
        <f t="shared" si="831"/>
        <v>84.453237241467946</v>
      </c>
      <c r="K1330" s="18">
        <f t="shared" si="832"/>
        <v>0.65</v>
      </c>
      <c r="L1330" s="35">
        <f>Data!BL10</f>
        <v>2385.2246421647269</v>
      </c>
      <c r="Q1330" s="21">
        <v>0</v>
      </c>
      <c r="R1330" s="21">
        <v>60.816037261846589</v>
      </c>
      <c r="S1330" s="21">
        <v>1371.291846954334</v>
      </c>
      <c r="T1330" s="38">
        <v>0.1399199687397884</v>
      </c>
    </row>
    <row r="1331" spans="1:20" x14ac:dyDescent="0.25">
      <c r="A1331" s="16" t="s">
        <v>324</v>
      </c>
      <c r="B1331" s="8" t="s">
        <v>60</v>
      </c>
      <c r="C1331" s="8" t="s">
        <v>68</v>
      </c>
      <c r="D1331" s="8" t="str">
        <f t="shared" si="828"/>
        <v>Week_49_old-generic-cofi</v>
      </c>
      <c r="E1331" s="8" t="str">
        <f t="shared" si="829"/>
        <v>Initial</v>
      </c>
      <c r="H1331" s="18">
        <f t="shared" si="830"/>
        <v>4.1802592378385852E-3</v>
      </c>
      <c r="I1331" s="6">
        <f t="shared" si="830"/>
        <v>3.15</v>
      </c>
      <c r="J1331" s="6">
        <f t="shared" si="831"/>
        <v>84.453237241467946</v>
      </c>
      <c r="K1331" s="18">
        <f t="shared" si="832"/>
        <v>0.65</v>
      </c>
      <c r="L1331" s="35">
        <f>Data!BL11</f>
        <v>2385.2246421647269</v>
      </c>
      <c r="Q1331" s="21">
        <v>0</v>
      </c>
      <c r="R1331" s="21">
        <v>43.612440892773115</v>
      </c>
      <c r="S1331" s="21">
        <v>959.38301976245145</v>
      </c>
      <c r="T1331" s="38">
        <v>9.3327878845118395E-2</v>
      </c>
    </row>
    <row r="1332" spans="1:20" x14ac:dyDescent="0.25">
      <c r="A1332" s="16" t="s">
        <v>325</v>
      </c>
      <c r="B1332" s="8" t="s">
        <v>60</v>
      </c>
      <c r="C1332" s="8" t="s">
        <v>68</v>
      </c>
      <c r="D1332" s="8" t="str">
        <f t="shared" si="828"/>
        <v>Week_50_old-generic-cofi</v>
      </c>
      <c r="E1332" s="8" t="str">
        <f t="shared" si="829"/>
        <v>Initial</v>
      </c>
      <c r="H1332" s="18">
        <f t="shared" si="830"/>
        <v>4.1802592378385852E-3</v>
      </c>
      <c r="I1332" s="6">
        <f t="shared" si="830"/>
        <v>3.15</v>
      </c>
      <c r="J1332" s="6">
        <f t="shared" si="831"/>
        <v>84.453237241467946</v>
      </c>
      <c r="K1332" s="18">
        <f t="shared" si="832"/>
        <v>0.65</v>
      </c>
      <c r="L1332" s="35">
        <f>Data!BL12</f>
        <v>2011.4207803329416</v>
      </c>
      <c r="Q1332" s="21">
        <v>0</v>
      </c>
      <c r="R1332" s="21">
        <v>43.713050494937818</v>
      </c>
      <c r="S1332" s="21">
        <v>843.26795066881868</v>
      </c>
      <c r="T1332" s="38">
        <v>6.169793890261277E-2</v>
      </c>
    </row>
    <row r="1333" spans="1:20" x14ac:dyDescent="0.25">
      <c r="A1333" s="16" t="s">
        <v>326</v>
      </c>
      <c r="B1333" s="8" t="s">
        <v>60</v>
      </c>
      <c r="C1333" s="8" t="s">
        <v>68</v>
      </c>
      <c r="D1333" s="8" t="str">
        <f t="shared" si="828"/>
        <v>Week_51_old-generic-cofi</v>
      </c>
      <c r="E1333" s="8" t="str">
        <f t="shared" si="829"/>
        <v>Initial</v>
      </c>
      <c r="H1333" s="18">
        <f t="shared" si="830"/>
        <v>4.1802592378385852E-3</v>
      </c>
      <c r="I1333" s="6">
        <f t="shared" si="830"/>
        <v>3.15</v>
      </c>
      <c r="J1333" s="6">
        <f t="shared" si="831"/>
        <v>84.453237241467946</v>
      </c>
      <c r="K1333" s="18">
        <f t="shared" si="832"/>
        <v>0.65</v>
      </c>
      <c r="L1333" s="35">
        <f>Data!BL13</f>
        <v>2011.4207803329416</v>
      </c>
      <c r="Q1333" s="21">
        <v>0</v>
      </c>
      <c r="R1333" s="21">
        <v>17.626073117753496</v>
      </c>
      <c r="S1333" s="21">
        <v>398.00324225782401</v>
      </c>
      <c r="T1333" s="38">
        <v>4.0549141696796465E-2</v>
      </c>
    </row>
    <row r="1334" spans="1:20" x14ac:dyDescent="0.25">
      <c r="A1334" s="16" t="s">
        <v>327</v>
      </c>
      <c r="B1334" s="8" t="s">
        <v>60</v>
      </c>
      <c r="C1334" s="8" t="s">
        <v>68</v>
      </c>
      <c r="D1334" s="8" t="str">
        <f t="shared" si="828"/>
        <v>Week_52_old-generic-cofi</v>
      </c>
      <c r="E1334" s="8" t="str">
        <f t="shared" si="829"/>
        <v>Initial</v>
      </c>
      <c r="H1334" s="18">
        <f t="shared" si="830"/>
        <v>4.1802592378385852E-3</v>
      </c>
      <c r="I1334" s="6">
        <f t="shared" si="830"/>
        <v>3.15</v>
      </c>
      <c r="J1334" s="6">
        <f t="shared" si="831"/>
        <v>84.453237241467946</v>
      </c>
      <c r="K1334" s="18">
        <f t="shared" si="832"/>
        <v>0.65</v>
      </c>
      <c r="L1334" s="35">
        <f>Data!BL14</f>
        <v>2011.4207803329416</v>
      </c>
      <c r="Q1334" s="21">
        <v>0</v>
      </c>
      <c r="R1334" s="21">
        <v>11.382234208080142</v>
      </c>
      <c r="S1334" s="21">
        <v>235.48201533992815</v>
      </c>
      <c r="T1334" s="38">
        <v>2.6547469956611724E-2</v>
      </c>
    </row>
    <row r="1335" spans="1:20" x14ac:dyDescent="0.25">
      <c r="A1335" s="17" t="s">
        <v>262</v>
      </c>
      <c r="B1335" s="8" t="s">
        <v>60</v>
      </c>
      <c r="C1335" s="8" t="s">
        <v>68</v>
      </c>
      <c r="D1335" s="8" t="str">
        <f t="shared" si="828"/>
        <v>Week_01-generic-cofi</v>
      </c>
      <c r="E1335" s="8" t="str">
        <f t="shared" si="829"/>
        <v>ReFi-tv.refi</v>
      </c>
      <c r="H1335" s="18">
        <f t="shared" si="830"/>
        <v>4.1802592378385852E-3</v>
      </c>
      <c r="I1335" s="6">
        <f t="shared" si="830"/>
        <v>3.15</v>
      </c>
      <c r="J1335" s="6">
        <f t="shared" si="831"/>
        <v>84.453237241467946</v>
      </c>
      <c r="K1335" s="18">
        <f t="shared" si="832"/>
        <v>0.65</v>
      </c>
      <c r="L1335" s="35">
        <f>Data!BL15</f>
        <v>2011.4207803329416</v>
      </c>
      <c r="Q1335" s="21">
        <v>0</v>
      </c>
      <c r="R1335" s="21">
        <v>146.9004942118859</v>
      </c>
      <c r="S1335" s="21">
        <v>2826.2322261875006</v>
      </c>
      <c r="T1335" s="38">
        <v>0.23147689103798141</v>
      </c>
    </row>
    <row r="1336" spans="1:20" x14ac:dyDescent="0.25">
      <c r="A1336" s="17" t="s">
        <v>263</v>
      </c>
      <c r="B1336" s="8" t="s">
        <v>60</v>
      </c>
      <c r="C1336" s="8" t="s">
        <v>68</v>
      </c>
      <c r="D1336" s="8" t="str">
        <f t="shared" si="828"/>
        <v>Week_02-generic-cofi</v>
      </c>
      <c r="E1336" s="8" t="str">
        <f t="shared" si="829"/>
        <v>ReFi-tv.refi</v>
      </c>
      <c r="H1336" s="18">
        <f t="shared" si="830"/>
        <v>4.1802592378385852E-3</v>
      </c>
      <c r="I1336" s="6">
        <f t="shared" si="830"/>
        <v>3.15</v>
      </c>
      <c r="J1336" s="6">
        <f t="shared" si="831"/>
        <v>84.453237241467946</v>
      </c>
      <c r="K1336" s="18">
        <f t="shared" si="832"/>
        <v>0.65</v>
      </c>
      <c r="L1336" s="35">
        <f>Data!BL16</f>
        <v>1316.3689574269065</v>
      </c>
      <c r="Q1336" s="21">
        <v>0</v>
      </c>
      <c r="R1336" s="21">
        <v>458.48216445400737</v>
      </c>
      <c r="S1336" s="21">
        <v>8472.6659909905848</v>
      </c>
      <c r="T1336" s="38">
        <v>0.57820971476428684</v>
      </c>
    </row>
    <row r="1337" spans="1:20" x14ac:dyDescent="0.25">
      <c r="A1337" s="17" t="s">
        <v>264</v>
      </c>
      <c r="B1337" s="8" t="s">
        <v>60</v>
      </c>
      <c r="C1337" s="8" t="s">
        <v>68</v>
      </c>
      <c r="D1337" s="8" t="str">
        <f t="shared" si="828"/>
        <v>Week_03-generic-cofi</v>
      </c>
      <c r="E1337" s="8" t="str">
        <f t="shared" si="829"/>
        <v>ReFi-tv.refi</v>
      </c>
      <c r="H1337" s="18">
        <f t="shared" si="830"/>
        <v>4.1802592378385852E-3</v>
      </c>
      <c r="I1337" s="6">
        <f t="shared" si="830"/>
        <v>3.15</v>
      </c>
      <c r="J1337" s="6">
        <f t="shared" si="831"/>
        <v>84.453237241467946</v>
      </c>
      <c r="K1337" s="18">
        <f t="shared" si="832"/>
        <v>0.65</v>
      </c>
      <c r="L1337" s="35">
        <f>Data!BL17</f>
        <v>1613.3688301958209</v>
      </c>
      <c r="Q1337" s="21">
        <v>0</v>
      </c>
      <c r="R1337" s="21">
        <v>256.41165267736886</v>
      </c>
      <c r="S1337" s="21">
        <v>5389.2035164421595</v>
      </c>
      <c r="T1337" s="38">
        <v>0.42942495617077692</v>
      </c>
    </row>
    <row r="1338" spans="1:20" x14ac:dyDescent="0.25">
      <c r="A1338" s="17" t="s">
        <v>265</v>
      </c>
      <c r="B1338" s="8" t="s">
        <v>60</v>
      </c>
      <c r="C1338" s="8" t="s">
        <v>68</v>
      </c>
      <c r="D1338" s="8" t="str">
        <f t="shared" si="828"/>
        <v>Week_04-generic-cofi</v>
      </c>
      <c r="E1338" s="8" t="str">
        <f t="shared" si="829"/>
        <v>ReFi-tv.refi</v>
      </c>
      <c r="H1338" s="18">
        <f t="shared" si="830"/>
        <v>4.1802592378385852E-3</v>
      </c>
      <c r="I1338" s="6">
        <f t="shared" si="830"/>
        <v>3.15</v>
      </c>
      <c r="J1338" s="6">
        <f t="shared" si="831"/>
        <v>84.453237241467946</v>
      </c>
      <c r="K1338" s="18">
        <f t="shared" si="832"/>
        <v>0.65</v>
      </c>
      <c r="L1338" s="35">
        <f>Data!BL18</f>
        <v>1235.0682156437022</v>
      </c>
      <c r="Q1338" s="21">
        <v>0</v>
      </c>
      <c r="R1338" s="21">
        <v>193.67174039075647</v>
      </c>
      <c r="S1338" s="21">
        <v>4447.5348299918096</v>
      </c>
      <c r="T1338" s="38">
        <v>0.44906996311344949</v>
      </c>
    </row>
    <row r="1339" spans="1:20" x14ac:dyDescent="0.25">
      <c r="A1339" s="17" t="s">
        <v>266</v>
      </c>
      <c r="B1339" s="8" t="s">
        <v>60</v>
      </c>
      <c r="C1339" s="8" t="s">
        <v>68</v>
      </c>
      <c r="D1339" s="8" t="str">
        <f t="shared" si="828"/>
        <v>Week_05-generic-cofi</v>
      </c>
      <c r="E1339" s="8" t="str">
        <f t="shared" si="829"/>
        <v>ReFi-tv.refi</v>
      </c>
      <c r="H1339" s="18">
        <f t="shared" si="830"/>
        <v>4.1802592378385852E-3</v>
      </c>
      <c r="I1339" s="6">
        <f t="shared" si="830"/>
        <v>3.15</v>
      </c>
      <c r="J1339" s="6">
        <f t="shared" si="831"/>
        <v>84.453237241467946</v>
      </c>
      <c r="K1339" s="18">
        <f t="shared" si="832"/>
        <v>0.65</v>
      </c>
      <c r="L1339" s="35">
        <f>Data!BL19</f>
        <v>1600.0804117994869</v>
      </c>
      <c r="Q1339" s="21">
        <v>0</v>
      </c>
      <c r="R1339" s="21">
        <v>255.15524637247654</v>
      </c>
      <c r="S1339" s="21">
        <v>5327.1356636464416</v>
      </c>
      <c r="T1339" s="38">
        <v>0.42744294226517465</v>
      </c>
    </row>
    <row r="1340" spans="1:20" x14ac:dyDescent="0.25">
      <c r="A1340" s="17" t="s">
        <v>267</v>
      </c>
      <c r="B1340" s="8" t="s">
        <v>60</v>
      </c>
      <c r="C1340" s="8" t="s">
        <v>68</v>
      </c>
      <c r="D1340" s="8" t="str">
        <f t="shared" si="828"/>
        <v>Week_06-generic-cofi</v>
      </c>
      <c r="E1340" s="8" t="str">
        <f t="shared" si="829"/>
        <v>ReFi-tv.refi</v>
      </c>
      <c r="H1340" s="18">
        <f t="shared" si="830"/>
        <v>4.1802592378385852E-3</v>
      </c>
      <c r="I1340" s="6">
        <f t="shared" si="830"/>
        <v>3.15</v>
      </c>
      <c r="J1340" s="6">
        <f t="shared" si="831"/>
        <v>84.453237241467946</v>
      </c>
      <c r="K1340" s="18">
        <f t="shared" si="832"/>
        <v>0.65</v>
      </c>
      <c r="L1340" s="35">
        <f>Data!BL20</f>
        <v>1560.3788617732253</v>
      </c>
      <c r="Q1340" s="21">
        <v>0</v>
      </c>
      <c r="R1340" s="21">
        <v>275.74684357589575</v>
      </c>
      <c r="S1340" s="21">
        <v>5763.0385123354881</v>
      </c>
      <c r="T1340" s="38">
        <v>0.4574537712586384</v>
      </c>
    </row>
    <row r="1341" spans="1:20" x14ac:dyDescent="0.25">
      <c r="A1341" s="17" t="s">
        <v>268</v>
      </c>
      <c r="B1341" s="8" t="s">
        <v>60</v>
      </c>
      <c r="C1341" s="8" t="s">
        <v>68</v>
      </c>
      <c r="D1341" s="8" t="str">
        <f t="shared" si="828"/>
        <v>Week_07-generic-cofi</v>
      </c>
      <c r="E1341" s="8" t="str">
        <f t="shared" si="829"/>
        <v>ReFi-tv.refi</v>
      </c>
      <c r="H1341" s="18">
        <f t="shared" si="830"/>
        <v>4.1802592378385852E-3</v>
      </c>
      <c r="I1341" s="6">
        <f t="shared" si="830"/>
        <v>3.15</v>
      </c>
      <c r="J1341" s="6">
        <f t="shared" si="831"/>
        <v>84.453237241467946</v>
      </c>
      <c r="K1341" s="18">
        <f t="shared" si="832"/>
        <v>0.65</v>
      </c>
      <c r="L1341" s="35">
        <f>Data!BL21</f>
        <v>1755.0704770950981</v>
      </c>
      <c r="Q1341" s="21">
        <v>0</v>
      </c>
      <c r="R1341" s="21">
        <v>134.95007330217874</v>
      </c>
      <c r="S1341" s="21">
        <v>3252.4088187757734</v>
      </c>
      <c r="T1341" s="38">
        <v>0.32797738711817026</v>
      </c>
    </row>
    <row r="1342" spans="1:20" x14ac:dyDescent="0.25">
      <c r="A1342" s="17" t="s">
        <v>269</v>
      </c>
      <c r="B1342" s="8" t="s">
        <v>60</v>
      </c>
      <c r="C1342" s="8" t="s">
        <v>68</v>
      </c>
      <c r="D1342" s="8" t="str">
        <f t="shared" si="828"/>
        <v>Week_08-generic-cofi</v>
      </c>
      <c r="E1342" s="8" t="str">
        <f t="shared" si="829"/>
        <v>ReFi-tv.refi</v>
      </c>
      <c r="H1342" s="18">
        <f t="shared" si="830"/>
        <v>4.1802592378385852E-3</v>
      </c>
      <c r="I1342" s="6">
        <f t="shared" si="830"/>
        <v>3.15</v>
      </c>
      <c r="J1342" s="6">
        <f t="shared" si="831"/>
        <v>84.453237241467946</v>
      </c>
      <c r="K1342" s="18">
        <f t="shared" si="832"/>
        <v>0.65</v>
      </c>
      <c r="L1342" s="35">
        <f>Data!BL22</f>
        <v>1419.9591140658622</v>
      </c>
      <c r="Q1342" s="21">
        <v>0</v>
      </c>
      <c r="R1342" s="21">
        <v>306.17292641255597</v>
      </c>
      <c r="S1342" s="21">
        <v>6413.0671673735578</v>
      </c>
      <c r="T1342" s="38">
        <v>0.44828272825595217</v>
      </c>
    </row>
    <row r="1343" spans="1:20" x14ac:dyDescent="0.25">
      <c r="A1343" s="17" t="s">
        <v>270</v>
      </c>
      <c r="B1343" s="8" t="s">
        <v>60</v>
      </c>
      <c r="C1343" s="8" t="s">
        <v>68</v>
      </c>
      <c r="D1343" s="8" t="str">
        <f t="shared" si="828"/>
        <v>Week_09-generic-cofi</v>
      </c>
      <c r="E1343" s="8" t="str">
        <f t="shared" si="829"/>
        <v>ReFi-tv.refi</v>
      </c>
      <c r="H1343" s="18">
        <f t="shared" si="830"/>
        <v>4.1802592378385852E-3</v>
      </c>
      <c r="I1343" s="6">
        <f t="shared" si="830"/>
        <v>3.15</v>
      </c>
      <c r="J1343" s="6">
        <f t="shared" si="831"/>
        <v>84.453237241467946</v>
      </c>
      <c r="K1343" s="18">
        <f t="shared" si="832"/>
        <v>0.65</v>
      </c>
      <c r="L1343" s="35">
        <f>Data!BL23</f>
        <v>1825.677908080751</v>
      </c>
      <c r="Q1343" s="21">
        <v>0</v>
      </c>
      <c r="R1343" s="21">
        <v>240.72495160525932</v>
      </c>
      <c r="S1343" s="21">
        <v>4963.1474503752261</v>
      </c>
      <c r="T1343" s="38">
        <v>0.38652713342556988</v>
      </c>
    </row>
    <row r="1344" spans="1:20" x14ac:dyDescent="0.25">
      <c r="A1344" s="17" t="s">
        <v>249</v>
      </c>
      <c r="B1344" s="8" t="s">
        <v>60</v>
      </c>
      <c r="C1344" s="8" t="s">
        <v>68</v>
      </c>
      <c r="D1344" s="8" t="str">
        <f t="shared" si="828"/>
        <v>Week_10-generic-cofi</v>
      </c>
      <c r="E1344" s="8" t="str">
        <f t="shared" si="829"/>
        <v>ReFi-tv.refi</v>
      </c>
      <c r="H1344" s="18">
        <f t="shared" si="830"/>
        <v>4.1802592378385852E-3</v>
      </c>
      <c r="I1344" s="6">
        <f t="shared" si="830"/>
        <v>3.15</v>
      </c>
      <c r="J1344" s="6">
        <f t="shared" si="831"/>
        <v>84.453237241467946</v>
      </c>
      <c r="K1344" s="18">
        <f t="shared" si="832"/>
        <v>0.65</v>
      </c>
      <c r="L1344" s="35">
        <f>Data!BL24</f>
        <v>1504.6108258458892</v>
      </c>
      <c r="Q1344" s="21">
        <v>0</v>
      </c>
      <c r="R1344" s="21">
        <v>320.29899243262435</v>
      </c>
      <c r="S1344" s="21">
        <v>6706.0814956096692</v>
      </c>
      <c r="T1344" s="38">
        <v>0.50523858124051524</v>
      </c>
    </row>
    <row r="1345" spans="1:20" x14ac:dyDescent="0.25">
      <c r="A1345" s="17" t="s">
        <v>250</v>
      </c>
      <c r="B1345" s="8" t="s">
        <v>60</v>
      </c>
      <c r="C1345" s="8" t="s">
        <v>68</v>
      </c>
      <c r="D1345" s="8" t="str">
        <f t="shared" si="828"/>
        <v>Week_11-generic-cofi</v>
      </c>
      <c r="E1345" s="8" t="str">
        <f t="shared" si="829"/>
        <v>ReFi-tv.refi</v>
      </c>
      <c r="H1345" s="18">
        <f t="shared" si="830"/>
        <v>4.1802592378385852E-3</v>
      </c>
      <c r="I1345" s="6">
        <f t="shared" si="830"/>
        <v>3.15</v>
      </c>
      <c r="J1345" s="6">
        <f t="shared" si="831"/>
        <v>84.453237241467946</v>
      </c>
      <c r="K1345" s="18">
        <f t="shared" si="832"/>
        <v>0.65</v>
      </c>
      <c r="L1345" s="35">
        <f>Data!BL25</f>
        <v>1970.6821198758307</v>
      </c>
      <c r="Q1345" s="21">
        <v>0</v>
      </c>
      <c r="R1345" s="21">
        <v>199.24829930911977</v>
      </c>
      <c r="S1345" s="21">
        <v>4369.1969420174009</v>
      </c>
      <c r="T1345" s="38">
        <v>0.36706765955937493</v>
      </c>
    </row>
    <row r="1346" spans="1:20" x14ac:dyDescent="0.25">
      <c r="A1346" s="17" t="s">
        <v>251</v>
      </c>
      <c r="B1346" s="8" t="s">
        <v>60</v>
      </c>
      <c r="C1346" s="8" t="s">
        <v>68</v>
      </c>
      <c r="D1346" s="8" t="str">
        <f t="shared" si="828"/>
        <v>Week_12-generic-cofi</v>
      </c>
      <c r="E1346" s="8" t="str">
        <f t="shared" si="829"/>
        <v>ReFi-tv.refi</v>
      </c>
      <c r="H1346" s="18">
        <f t="shared" si="830"/>
        <v>4.1802592378385852E-3</v>
      </c>
      <c r="I1346" s="6">
        <f t="shared" si="830"/>
        <v>3.15</v>
      </c>
      <c r="J1346" s="6">
        <f t="shared" si="831"/>
        <v>84.453237241467946</v>
      </c>
      <c r="K1346" s="18">
        <f t="shared" si="832"/>
        <v>0.65</v>
      </c>
      <c r="L1346" s="35">
        <f>Data!BL26</f>
        <v>1732.3697433913301</v>
      </c>
      <c r="Q1346" s="21">
        <v>0</v>
      </c>
      <c r="R1346" s="21">
        <v>171.36564853202131</v>
      </c>
      <c r="S1346" s="21">
        <v>3760.2891682527716</v>
      </c>
      <c r="T1346" s="38">
        <v>0.30370825091439813</v>
      </c>
    </row>
    <row r="1347" spans="1:20" x14ac:dyDescent="0.25">
      <c r="A1347" s="17" t="s">
        <v>252</v>
      </c>
      <c r="B1347" s="8" t="s">
        <v>60</v>
      </c>
      <c r="C1347" s="8" t="s">
        <v>68</v>
      </c>
      <c r="D1347" s="8" t="str">
        <f t="shared" si="828"/>
        <v>Week_13-generic-cofi</v>
      </c>
      <c r="E1347" s="8" t="str">
        <f t="shared" si="829"/>
        <v>ReFi-tv.refi</v>
      </c>
      <c r="H1347" s="18">
        <f t="shared" si="830"/>
        <v>4.1802592378385852E-3</v>
      </c>
      <c r="I1347" s="6">
        <f t="shared" si="830"/>
        <v>3.15</v>
      </c>
      <c r="J1347" s="6">
        <f t="shared" si="831"/>
        <v>84.453237241467946</v>
      </c>
      <c r="K1347" s="18">
        <f t="shared" si="832"/>
        <v>0.65</v>
      </c>
      <c r="L1347" s="35">
        <f>Data!BL27</f>
        <v>2408.5300324575032</v>
      </c>
      <c r="Q1347" s="21">
        <v>0</v>
      </c>
      <c r="R1347" s="21">
        <v>117.90675520072614</v>
      </c>
      <c r="S1347" s="21">
        <v>2565.7426976387674</v>
      </c>
      <c r="T1347" s="38">
        <v>0.20965936459156609</v>
      </c>
    </row>
    <row r="1348" spans="1:20" x14ac:dyDescent="0.25">
      <c r="A1348" s="17" t="s">
        <v>253</v>
      </c>
      <c r="B1348" s="8" t="s">
        <v>60</v>
      </c>
      <c r="C1348" s="8" t="s">
        <v>68</v>
      </c>
      <c r="D1348" s="8" t="str">
        <f t="shared" si="828"/>
        <v>Week_14-generic-cofi</v>
      </c>
      <c r="E1348" s="8" t="str">
        <f t="shared" si="829"/>
        <v>ReFi-tv.refi</v>
      </c>
      <c r="H1348" s="18">
        <f t="shared" si="830"/>
        <v>4.1802592378385852E-3</v>
      </c>
      <c r="I1348" s="6">
        <f t="shared" si="830"/>
        <v>3.15</v>
      </c>
      <c r="J1348" s="6">
        <f t="shared" si="831"/>
        <v>84.453237241467946</v>
      </c>
      <c r="K1348" s="18">
        <f t="shared" si="832"/>
        <v>0.65</v>
      </c>
      <c r="L1348" s="35">
        <f>Data!BL28</f>
        <v>1404.9358525229909</v>
      </c>
      <c r="Q1348" s="21">
        <v>0</v>
      </c>
      <c r="R1348" s="21">
        <v>339.17980684270867</v>
      </c>
      <c r="S1348" s="21">
        <v>7231.0201625615609</v>
      </c>
      <c r="T1348" s="38">
        <v>0.49536897423715998</v>
      </c>
    </row>
    <row r="1349" spans="1:20" x14ac:dyDescent="0.25">
      <c r="A1349" s="17" t="s">
        <v>254</v>
      </c>
      <c r="B1349" s="8" t="s">
        <v>60</v>
      </c>
      <c r="C1349" s="8" t="s">
        <v>68</v>
      </c>
      <c r="D1349" s="8" t="str">
        <f t="shared" si="828"/>
        <v>Week_15-generic-cofi</v>
      </c>
      <c r="E1349" s="8" t="str">
        <f t="shared" si="829"/>
        <v>ReFi-tv.refi</v>
      </c>
      <c r="H1349" s="18">
        <f t="shared" si="830"/>
        <v>4.1802592378385852E-3</v>
      </c>
      <c r="I1349" s="6">
        <f t="shared" si="830"/>
        <v>3.15</v>
      </c>
      <c r="J1349" s="6">
        <f t="shared" si="831"/>
        <v>84.453237241467946</v>
      </c>
      <c r="K1349" s="18">
        <f t="shared" si="832"/>
        <v>0.65</v>
      </c>
      <c r="L1349" s="35">
        <f>Data!BL29</f>
        <v>2118.2218837134515</v>
      </c>
      <c r="Q1349" s="21">
        <v>0</v>
      </c>
      <c r="R1349" s="21">
        <v>178.13502386949943</v>
      </c>
      <c r="S1349" s="21">
        <v>3876.1137015461054</v>
      </c>
      <c r="T1349" s="38">
        <v>0.35888923919831339</v>
      </c>
    </row>
    <row r="1350" spans="1:20" x14ac:dyDescent="0.25">
      <c r="A1350" s="17" t="s">
        <v>255</v>
      </c>
      <c r="B1350" s="8" t="s">
        <v>60</v>
      </c>
      <c r="C1350" s="8" t="s">
        <v>68</v>
      </c>
      <c r="D1350" s="8" t="str">
        <f t="shared" si="828"/>
        <v>Week_16-generic-cofi</v>
      </c>
      <c r="E1350" s="8" t="str">
        <f t="shared" si="829"/>
        <v>ReFi-tv.refi</v>
      </c>
      <c r="H1350" s="18">
        <f t="shared" si="830"/>
        <v>4.1802592378385852E-3</v>
      </c>
      <c r="I1350" s="6">
        <f t="shared" si="830"/>
        <v>3.15</v>
      </c>
      <c r="J1350" s="6">
        <f t="shared" si="831"/>
        <v>84.453237241467946</v>
      </c>
      <c r="K1350" s="18">
        <f t="shared" si="832"/>
        <v>0.65</v>
      </c>
      <c r="L1350" s="35">
        <f>Data!BL30</f>
        <v>1867.8014293073777</v>
      </c>
      <c r="Q1350" s="21">
        <v>0</v>
      </c>
      <c r="R1350" s="21">
        <v>287.18697190562875</v>
      </c>
      <c r="S1350" s="21">
        <v>5587.2664416953803</v>
      </c>
      <c r="T1350" s="38">
        <v>0.38646156710434432</v>
      </c>
    </row>
    <row r="1351" spans="1:20" x14ac:dyDescent="0.25">
      <c r="A1351" s="17" t="s">
        <v>256</v>
      </c>
      <c r="B1351" s="8" t="s">
        <v>60</v>
      </c>
      <c r="C1351" s="8" t="s">
        <v>68</v>
      </c>
      <c r="D1351" s="8" t="str">
        <f t="shared" si="828"/>
        <v>Week_17-generic-cofi</v>
      </c>
      <c r="E1351" s="8" t="str">
        <f t="shared" si="829"/>
        <v>ReFi-tv.refi</v>
      </c>
      <c r="H1351" s="18">
        <f t="shared" si="830"/>
        <v>4.1802592378385852E-3</v>
      </c>
      <c r="I1351" s="6">
        <f t="shared" si="830"/>
        <v>3.15</v>
      </c>
      <c r="J1351" s="6">
        <f t="shared" si="831"/>
        <v>84.453237241467946</v>
      </c>
      <c r="K1351" s="18">
        <f t="shared" si="832"/>
        <v>0.65</v>
      </c>
      <c r="L1351" s="35">
        <f>Data!BL31</f>
        <v>2118.2218837134515</v>
      </c>
      <c r="Q1351" s="21">
        <v>0</v>
      </c>
      <c r="R1351" s="21">
        <v>220.78392348905825</v>
      </c>
      <c r="S1351" s="21">
        <v>4494.2894132826996</v>
      </c>
      <c r="T1351" s="38">
        <v>0.33876939634723835</v>
      </c>
    </row>
    <row r="1352" spans="1:20" x14ac:dyDescent="0.25">
      <c r="A1352" s="17" t="s">
        <v>257</v>
      </c>
      <c r="B1352" s="8" t="s">
        <v>60</v>
      </c>
      <c r="C1352" s="8" t="s">
        <v>68</v>
      </c>
      <c r="D1352" s="8" t="str">
        <f t="shared" si="828"/>
        <v>Week_18-generic-cofi</v>
      </c>
      <c r="E1352" s="8" t="str">
        <f t="shared" si="829"/>
        <v>ReFi-tv.refi</v>
      </c>
      <c r="H1352" s="18">
        <f t="shared" si="830"/>
        <v>4.1802592378385852E-3</v>
      </c>
      <c r="I1352" s="6">
        <f t="shared" si="830"/>
        <v>3.15</v>
      </c>
      <c r="J1352" s="6">
        <f t="shared" si="831"/>
        <v>84.453237241467946</v>
      </c>
      <c r="K1352" s="18">
        <f t="shared" si="832"/>
        <v>0.65</v>
      </c>
      <c r="L1352" s="35">
        <f>Data!BL32</f>
        <v>2118.2218837134515</v>
      </c>
      <c r="Q1352" s="21">
        <v>0</v>
      </c>
      <c r="R1352" s="21">
        <v>95.859206027755889</v>
      </c>
      <c r="S1352" s="21">
        <v>2326.0659154508062</v>
      </c>
      <c r="T1352" s="38">
        <v>0.23576061589174035</v>
      </c>
    </row>
    <row r="1353" spans="1:20" x14ac:dyDescent="0.25">
      <c r="A1353" s="17" t="s">
        <v>258</v>
      </c>
      <c r="B1353" s="8" t="s">
        <v>60</v>
      </c>
      <c r="C1353" s="8" t="s">
        <v>68</v>
      </c>
      <c r="D1353" s="8" t="str">
        <f t="shared" si="828"/>
        <v>Week_19-generic-cofi</v>
      </c>
      <c r="E1353" s="8" t="str">
        <f t="shared" si="829"/>
        <v>ReFi-tv.refi</v>
      </c>
      <c r="H1353" s="18">
        <f t="shared" si="830"/>
        <v>4.1802592378385852E-3</v>
      </c>
      <c r="I1353" s="6">
        <f t="shared" si="830"/>
        <v>3.15</v>
      </c>
      <c r="J1353" s="6">
        <f t="shared" si="831"/>
        <v>84.453237241467946</v>
      </c>
      <c r="K1353" s="18">
        <f t="shared" si="832"/>
        <v>0.65</v>
      </c>
      <c r="L1353" s="35">
        <f>Data!BL33</f>
        <v>2136.0220676102031</v>
      </c>
      <c r="Q1353" s="21">
        <v>0</v>
      </c>
      <c r="R1353" s="21">
        <v>65.2976081052675</v>
      </c>
      <c r="S1353" s="21">
        <v>1541.140875646106</v>
      </c>
      <c r="T1353" s="38">
        <v>0.16034840059071354</v>
      </c>
    </row>
    <row r="1354" spans="1:20" x14ac:dyDescent="0.25">
      <c r="A1354" s="17" t="s">
        <v>259</v>
      </c>
      <c r="B1354" s="8" t="s">
        <v>60</v>
      </c>
      <c r="C1354" s="8" t="s">
        <v>68</v>
      </c>
      <c r="D1354" s="8" t="str">
        <f t="shared" si="828"/>
        <v>Week_20-generic-cofi</v>
      </c>
      <c r="E1354" s="8" t="str">
        <f t="shared" si="829"/>
        <v>ReFi-tv.refi</v>
      </c>
      <c r="H1354" s="18">
        <f t="shared" si="830"/>
        <v>4.1802592378385852E-3</v>
      </c>
      <c r="I1354" s="6">
        <f t="shared" si="830"/>
        <v>3.15</v>
      </c>
      <c r="J1354" s="6">
        <f t="shared" si="831"/>
        <v>84.453237241467946</v>
      </c>
      <c r="K1354" s="18">
        <f t="shared" si="832"/>
        <v>0.65</v>
      </c>
      <c r="L1354" s="35">
        <f>Data!BL34</f>
        <v>2136.0220676102031</v>
      </c>
      <c r="Q1354" s="21">
        <v>0</v>
      </c>
      <c r="R1354" s="21">
        <v>68.306911863450139</v>
      </c>
      <c r="S1354" s="21">
        <v>1366.4307122255195</v>
      </c>
      <c r="T1354" s="38">
        <v>0.10738449225857283</v>
      </c>
    </row>
    <row r="1355" spans="1:20" x14ac:dyDescent="0.25">
      <c r="A1355" s="17" t="s">
        <v>260</v>
      </c>
      <c r="B1355" s="8" t="s">
        <v>60</v>
      </c>
      <c r="C1355" s="8" t="s">
        <v>68</v>
      </c>
      <c r="D1355" s="8" t="str">
        <f t="shared" si="828"/>
        <v>Week_21-generic-cofi</v>
      </c>
      <c r="E1355" s="8" t="str">
        <f t="shared" si="829"/>
        <v>ReFi-tv.refi</v>
      </c>
      <c r="H1355" s="18">
        <f t="shared" si="830"/>
        <v>4.1802592378385852E-3</v>
      </c>
      <c r="I1355" s="6">
        <f t="shared" si="830"/>
        <v>3.15</v>
      </c>
      <c r="J1355" s="6">
        <f t="shared" si="831"/>
        <v>84.453237241467946</v>
      </c>
      <c r="K1355" s="18">
        <f t="shared" si="832"/>
        <v>0.65</v>
      </c>
      <c r="L1355" s="35">
        <f>Data!BL35</f>
        <v>2136.0220676102031</v>
      </c>
      <c r="Q1355" s="21">
        <v>0</v>
      </c>
      <c r="R1355" s="21">
        <v>217.60695999663568</v>
      </c>
      <c r="S1355" s="21">
        <v>4475.2813896260795</v>
      </c>
      <c r="T1355" s="38">
        <v>0.35872536480985373</v>
      </c>
    </row>
    <row r="1356" spans="1:20" x14ac:dyDescent="0.25">
      <c r="A1356" s="17" t="s">
        <v>261</v>
      </c>
      <c r="B1356" s="8" t="s">
        <v>60</v>
      </c>
      <c r="C1356" s="8" t="s">
        <v>68</v>
      </c>
      <c r="D1356" s="8" t="str">
        <f t="shared" si="828"/>
        <v>Week_22-generic-cofi</v>
      </c>
      <c r="E1356" s="8" t="str">
        <f t="shared" si="829"/>
        <v>ReFi-tv.refi</v>
      </c>
      <c r="H1356" s="18">
        <f t="shared" si="830"/>
        <v>4.1802592378385852E-3</v>
      </c>
      <c r="I1356" s="6">
        <f t="shared" si="830"/>
        <v>3.15</v>
      </c>
      <c r="J1356" s="6">
        <f t="shared" si="831"/>
        <v>84.453237241467946</v>
      </c>
      <c r="K1356" s="18">
        <f t="shared" si="832"/>
        <v>0.65</v>
      </c>
      <c r="L1356" s="35">
        <f>Data!BL36</f>
        <v>2136.0220676102031</v>
      </c>
      <c r="Q1356" s="21">
        <v>0</v>
      </c>
      <c r="R1356" s="21">
        <v>149.46758897074352</v>
      </c>
      <c r="S1356" s="21">
        <v>3050.319763883655</v>
      </c>
      <c r="T1356" s="38">
        <v>0.2508329972986687</v>
      </c>
    </row>
    <row r="1357" spans="1:20" x14ac:dyDescent="0.25">
      <c r="A1357" s="17" t="s">
        <v>278</v>
      </c>
      <c r="B1357" s="8" t="s">
        <v>60</v>
      </c>
      <c r="C1357" s="8" t="s">
        <v>68</v>
      </c>
      <c r="D1357" s="8" t="str">
        <f t="shared" si="828"/>
        <v>Week_23-generic-cofi</v>
      </c>
      <c r="E1357" s="8" t="str">
        <f t="shared" si="829"/>
        <v>ReFi-tv.refi</v>
      </c>
      <c r="H1357" s="18">
        <f t="shared" si="830"/>
        <v>4.1802592378385852E-3</v>
      </c>
      <c r="I1357" s="6">
        <f t="shared" si="830"/>
        <v>3.15</v>
      </c>
      <c r="J1357" s="6">
        <f t="shared" si="831"/>
        <v>84.453237241467946</v>
      </c>
      <c r="K1357" s="18">
        <f t="shared" si="832"/>
        <v>0.65</v>
      </c>
      <c r="L1357" s="35">
        <f>Data!BL37</f>
        <v>1441.8148956368873</v>
      </c>
      <c r="Q1357" s="21">
        <v>0</v>
      </c>
      <c r="R1357" s="21">
        <v>87.756420315385469</v>
      </c>
      <c r="S1357" s="21">
        <v>2054.4235851511935</v>
      </c>
      <c r="T1357" s="38">
        <v>0.23364806443796338</v>
      </c>
    </row>
    <row r="1358" spans="1:20" x14ac:dyDescent="0.25">
      <c r="A1358" s="17" t="s">
        <v>279</v>
      </c>
      <c r="B1358" s="8" t="s">
        <v>60</v>
      </c>
      <c r="C1358" s="8" t="s">
        <v>68</v>
      </c>
      <c r="D1358" s="8" t="str">
        <f t="shared" si="828"/>
        <v>Week_24-generic-cofi</v>
      </c>
      <c r="E1358" s="8" t="str">
        <f t="shared" si="829"/>
        <v>ReFi-tv.refi</v>
      </c>
      <c r="H1358" s="18">
        <f t="shared" si="830"/>
        <v>4.1802592378385852E-3</v>
      </c>
      <c r="I1358" s="6">
        <f t="shared" si="830"/>
        <v>3.15</v>
      </c>
      <c r="J1358" s="6">
        <f t="shared" si="831"/>
        <v>84.453237241467946</v>
      </c>
      <c r="K1358" s="18">
        <f t="shared" si="832"/>
        <v>0.65</v>
      </c>
      <c r="L1358" s="35">
        <f>Data!BL38</f>
        <v>1441.8148956368873</v>
      </c>
      <c r="Q1358" s="21">
        <v>0</v>
      </c>
      <c r="R1358" s="21">
        <v>117.57102578862475</v>
      </c>
      <c r="S1358" s="21">
        <v>2579.9544638265629</v>
      </c>
      <c r="T1358" s="38">
        <v>0.2740439905199008</v>
      </c>
    </row>
    <row r="1359" spans="1:20" x14ac:dyDescent="0.25">
      <c r="A1359" s="17" t="s">
        <v>280</v>
      </c>
      <c r="B1359" s="8" t="s">
        <v>60</v>
      </c>
      <c r="C1359" s="8" t="s">
        <v>68</v>
      </c>
      <c r="D1359" s="8" t="str">
        <f t="shared" si="828"/>
        <v>Week_25-generic-cofi</v>
      </c>
      <c r="E1359" s="8" t="str">
        <f t="shared" si="829"/>
        <v>ReFi-tv.refi</v>
      </c>
      <c r="H1359" s="18">
        <f t="shared" si="830"/>
        <v>4.1802592378385852E-3</v>
      </c>
      <c r="I1359" s="6">
        <f t="shared" si="830"/>
        <v>3.15</v>
      </c>
      <c r="J1359" s="6">
        <f t="shared" si="831"/>
        <v>84.453237241467946</v>
      </c>
      <c r="K1359" s="18">
        <f t="shared" si="832"/>
        <v>0.65</v>
      </c>
      <c r="L1359" s="35">
        <f>Data!BL39</f>
        <v>1441.8148956368873</v>
      </c>
      <c r="Q1359" s="21">
        <v>0</v>
      </c>
      <c r="R1359" s="21">
        <v>124.97105577745339</v>
      </c>
      <c r="S1359" s="21">
        <v>2716.8287003753635</v>
      </c>
      <c r="T1359" s="38">
        <v>0.29818456625404766</v>
      </c>
    </row>
    <row r="1360" spans="1:20" x14ac:dyDescent="0.25">
      <c r="A1360" s="17" t="s">
        <v>281</v>
      </c>
      <c r="B1360" s="8" t="s">
        <v>60</v>
      </c>
      <c r="C1360" s="8" t="s">
        <v>68</v>
      </c>
      <c r="D1360" s="8" t="str">
        <f t="shared" si="828"/>
        <v>Week_26-generic-cofi</v>
      </c>
      <c r="E1360" s="8" t="str">
        <f t="shared" si="829"/>
        <v>ReFi-tv.refi</v>
      </c>
      <c r="H1360" s="18">
        <f t="shared" si="830"/>
        <v>4.1802592378385852E-3</v>
      </c>
      <c r="I1360" s="6">
        <f t="shared" si="830"/>
        <v>3.15</v>
      </c>
      <c r="J1360" s="6">
        <f t="shared" si="831"/>
        <v>84.453237241467946</v>
      </c>
      <c r="K1360" s="18">
        <f t="shared" si="832"/>
        <v>0.65</v>
      </c>
      <c r="L1360" s="35">
        <f>Data!BL40</f>
        <v>1441.8148956368873</v>
      </c>
      <c r="Q1360" s="21">
        <v>0</v>
      </c>
      <c r="R1360" s="21">
        <v>227.51382580276251</v>
      </c>
      <c r="S1360" s="21">
        <v>4490.9195308548105</v>
      </c>
      <c r="T1360" s="38">
        <v>0.40002781672816656</v>
      </c>
    </row>
    <row r="1361" spans="1:20" x14ac:dyDescent="0.25">
      <c r="A1361" s="17" t="s">
        <v>282</v>
      </c>
      <c r="B1361" s="8" t="s">
        <v>60</v>
      </c>
      <c r="C1361" s="8" t="s">
        <v>68</v>
      </c>
      <c r="D1361" s="8" t="str">
        <f t="shared" si="828"/>
        <v>Week_27-generic-cofi</v>
      </c>
      <c r="E1361" s="8" t="str">
        <f t="shared" si="829"/>
        <v>ReFi-tv.refi</v>
      </c>
      <c r="H1361" s="18">
        <f t="shared" si="830"/>
        <v>4.1802592378385852E-3</v>
      </c>
      <c r="I1361" s="6">
        <f t="shared" si="830"/>
        <v>3.15</v>
      </c>
      <c r="J1361" s="6">
        <f t="shared" si="831"/>
        <v>84.453237241467946</v>
      </c>
      <c r="K1361" s="18">
        <f t="shared" si="832"/>
        <v>0.65</v>
      </c>
      <c r="L1361" s="35">
        <f>Data!BL41</f>
        <v>1441.8148956368873</v>
      </c>
      <c r="Q1361" s="21">
        <v>0</v>
      </c>
      <c r="R1361" s="21">
        <v>202.77428460251463</v>
      </c>
      <c r="S1361" s="21">
        <v>4274.7426102167474</v>
      </c>
      <c r="T1361" s="38">
        <v>0.40418623385432506</v>
      </c>
    </row>
    <row r="1362" spans="1:20" x14ac:dyDescent="0.25">
      <c r="A1362" s="17" t="s">
        <v>283</v>
      </c>
      <c r="B1362" s="8" t="s">
        <v>60</v>
      </c>
      <c r="C1362" s="8" t="s">
        <v>68</v>
      </c>
      <c r="D1362" s="8" t="str">
        <f t="shared" si="828"/>
        <v>Week_28-generic-cofi</v>
      </c>
      <c r="E1362" s="8" t="str">
        <f t="shared" si="829"/>
        <v>ReFi-tv.refi</v>
      </c>
      <c r="H1362" s="18">
        <f t="shared" si="830"/>
        <v>4.1802592378385852E-3</v>
      </c>
      <c r="I1362" s="6">
        <f t="shared" si="830"/>
        <v>3.15</v>
      </c>
      <c r="J1362" s="6">
        <f t="shared" si="831"/>
        <v>84.453237241467946</v>
      </c>
      <c r="K1362" s="18">
        <f t="shared" si="832"/>
        <v>0.65</v>
      </c>
      <c r="L1362" s="35">
        <f>Data!BL42</f>
        <v>1281.6132405661219</v>
      </c>
      <c r="Q1362" s="21">
        <v>0</v>
      </c>
      <c r="R1362" s="21">
        <v>218.61979719872528</v>
      </c>
      <c r="S1362" s="21">
        <v>4640.4891417962072</v>
      </c>
      <c r="T1362" s="38">
        <v>0.44750312816802895</v>
      </c>
    </row>
    <row r="1363" spans="1:20" x14ac:dyDescent="0.25">
      <c r="A1363" s="17" t="s">
        <v>284</v>
      </c>
      <c r="B1363" s="8" t="s">
        <v>60</v>
      </c>
      <c r="C1363" s="8" t="s">
        <v>68</v>
      </c>
      <c r="D1363" s="8" t="str">
        <f t="shared" si="828"/>
        <v>Week_29-generic-cofi</v>
      </c>
      <c r="E1363" s="8" t="str">
        <f t="shared" si="829"/>
        <v>ReFi-tv.refi</v>
      </c>
      <c r="H1363" s="18">
        <f t="shared" si="830"/>
        <v>4.1802592378385852E-3</v>
      </c>
      <c r="I1363" s="6">
        <f t="shared" si="830"/>
        <v>3.15</v>
      </c>
      <c r="J1363" s="6">
        <f t="shared" si="831"/>
        <v>84.453237241467946</v>
      </c>
      <c r="K1363" s="18">
        <f t="shared" si="832"/>
        <v>0.65</v>
      </c>
      <c r="L1363" s="35">
        <f>Data!BL43</f>
        <v>1281.6132405661219</v>
      </c>
      <c r="Q1363" s="21">
        <v>0</v>
      </c>
      <c r="R1363" s="21">
        <v>187.68409516455344</v>
      </c>
      <c r="S1363" s="21">
        <v>4062.9708784784148</v>
      </c>
      <c r="T1363" s="38">
        <v>0.41214247109463686</v>
      </c>
    </row>
    <row r="1364" spans="1:20" x14ac:dyDescent="0.25">
      <c r="A1364" s="17" t="s">
        <v>285</v>
      </c>
      <c r="B1364" s="8" t="s">
        <v>60</v>
      </c>
      <c r="C1364" s="8" t="s">
        <v>68</v>
      </c>
      <c r="D1364" s="8" t="str">
        <f t="shared" si="828"/>
        <v>Week_30-generic-cofi</v>
      </c>
      <c r="E1364" s="8" t="str">
        <f t="shared" si="829"/>
        <v>ReFi-tv.refi</v>
      </c>
      <c r="H1364" s="18">
        <f t="shared" si="830"/>
        <v>4.1802592378385852E-3</v>
      </c>
      <c r="I1364" s="6">
        <f t="shared" si="830"/>
        <v>3.15</v>
      </c>
      <c r="J1364" s="6">
        <f t="shared" si="831"/>
        <v>84.453237241467946</v>
      </c>
      <c r="K1364" s="18">
        <f t="shared" si="832"/>
        <v>0.65</v>
      </c>
      <c r="L1364" s="35">
        <f>Data!BL44</f>
        <v>1281.6132405661219</v>
      </c>
      <c r="Q1364" s="21">
        <v>0</v>
      </c>
      <c r="R1364" s="21">
        <v>271.77595825269555</v>
      </c>
      <c r="S1364" s="21">
        <v>5456.1869393584066</v>
      </c>
      <c r="T1364" s="38">
        <v>0.4652335946751468</v>
      </c>
    </row>
    <row r="1365" spans="1:20" x14ac:dyDescent="0.25">
      <c r="A1365" s="17" t="s">
        <v>286</v>
      </c>
      <c r="B1365" s="8" t="s">
        <v>60</v>
      </c>
      <c r="C1365" s="8" t="s">
        <v>68</v>
      </c>
      <c r="D1365" s="8" t="str">
        <f t="shared" si="828"/>
        <v>Week_31-generic-cofi</v>
      </c>
      <c r="E1365" s="8" t="str">
        <f t="shared" si="829"/>
        <v>ReFi-tv.refi</v>
      </c>
      <c r="H1365" s="18">
        <f t="shared" si="830"/>
        <v>4.1802592378385852E-3</v>
      </c>
      <c r="I1365" s="6">
        <f t="shared" si="830"/>
        <v>3.15</v>
      </c>
      <c r="J1365" s="6">
        <f t="shared" si="831"/>
        <v>84.453237241467946</v>
      </c>
      <c r="K1365" s="18">
        <f t="shared" si="832"/>
        <v>0.65</v>
      </c>
      <c r="L1365" s="35">
        <f>Data!BL45</f>
        <v>1679.6010050259222</v>
      </c>
      <c r="Q1365" s="21">
        <v>0</v>
      </c>
      <c r="R1365" s="21">
        <v>177.72463446749833</v>
      </c>
      <c r="S1365" s="21">
        <v>3598.8603323506213</v>
      </c>
      <c r="T1365" s="38">
        <v>0.33425689724026308</v>
      </c>
    </row>
    <row r="1366" spans="1:20" x14ac:dyDescent="0.25">
      <c r="A1366" s="17" t="s">
        <v>287</v>
      </c>
      <c r="B1366" s="8" t="s">
        <v>60</v>
      </c>
      <c r="C1366" s="8" t="s">
        <v>68</v>
      </c>
      <c r="D1366" s="8" t="str">
        <f t="shared" si="828"/>
        <v>Week_32-generic-cofi</v>
      </c>
      <c r="E1366" s="8" t="str">
        <f t="shared" si="829"/>
        <v>ReFi-tv.refi</v>
      </c>
      <c r="H1366" s="18">
        <f t="shared" si="830"/>
        <v>4.1802592378385852E-3</v>
      </c>
      <c r="I1366" s="6">
        <f t="shared" si="830"/>
        <v>3.15</v>
      </c>
      <c r="J1366" s="6">
        <f t="shared" si="831"/>
        <v>84.453237241467946</v>
      </c>
      <c r="K1366" s="18">
        <f t="shared" si="832"/>
        <v>0.65</v>
      </c>
      <c r="L1366" s="35">
        <f>Data!BL46</f>
        <v>1785.0855563801672</v>
      </c>
      <c r="Q1366" s="21">
        <v>0</v>
      </c>
      <c r="R1366" s="21">
        <v>96.129740471174742</v>
      </c>
      <c r="S1366" s="21">
        <v>2129.3862181247196</v>
      </c>
      <c r="T1366" s="38">
        <v>0.2323745955061729</v>
      </c>
    </row>
    <row r="1367" spans="1:20" x14ac:dyDescent="0.25">
      <c r="A1367" s="17" t="s">
        <v>288</v>
      </c>
      <c r="B1367" s="8" t="s">
        <v>60</v>
      </c>
      <c r="C1367" s="8" t="s">
        <v>68</v>
      </c>
      <c r="D1367" s="8" t="str">
        <f t="shared" si="828"/>
        <v>Week_33-generic-cofi</v>
      </c>
      <c r="E1367" s="8" t="str">
        <f t="shared" si="829"/>
        <v>ReFi-tv.refi</v>
      </c>
      <c r="H1367" s="18">
        <f t="shared" si="830"/>
        <v>4.1802592378385852E-3</v>
      </c>
      <c r="I1367" s="6">
        <f t="shared" si="830"/>
        <v>3.15</v>
      </c>
      <c r="J1367" s="6">
        <f t="shared" si="831"/>
        <v>84.453237241467946</v>
      </c>
      <c r="K1367" s="18">
        <f t="shared" si="832"/>
        <v>0.65</v>
      </c>
      <c r="L1367" s="35">
        <f>Data!BL47</f>
        <v>1690.7075426683041</v>
      </c>
      <c r="Q1367" s="21">
        <v>0</v>
      </c>
      <c r="R1367" s="21">
        <v>195.9062097212497</v>
      </c>
      <c r="S1367" s="21">
        <v>3841.9892629189476</v>
      </c>
      <c r="T1367" s="38">
        <v>0.33415591819078383</v>
      </c>
    </row>
    <row r="1368" spans="1:20" x14ac:dyDescent="0.25">
      <c r="A1368" s="17" t="s">
        <v>289</v>
      </c>
      <c r="B1368" s="8" t="s">
        <v>60</v>
      </c>
      <c r="C1368" s="8" t="s">
        <v>68</v>
      </c>
      <c r="D1368" s="8" t="str">
        <f t="shared" si="828"/>
        <v>Week_34-generic-cofi</v>
      </c>
      <c r="E1368" s="8" t="str">
        <f t="shared" si="829"/>
        <v>ReFi-tv.refi</v>
      </c>
      <c r="H1368" s="18">
        <f t="shared" si="830"/>
        <v>4.1802592378385852E-3</v>
      </c>
      <c r="I1368" s="6">
        <f t="shared" si="830"/>
        <v>3.15</v>
      </c>
      <c r="J1368" s="6">
        <f t="shared" si="831"/>
        <v>84.453237241467946</v>
      </c>
      <c r="K1368" s="18">
        <f t="shared" si="832"/>
        <v>0.65</v>
      </c>
      <c r="L1368" s="35">
        <f>Data!BL48</f>
        <v>1640.0237687431245</v>
      </c>
      <c r="Q1368" s="21">
        <v>0</v>
      </c>
      <c r="R1368" s="21">
        <v>165.63220356265668</v>
      </c>
      <c r="S1368" s="21">
        <v>3385.0061672147572</v>
      </c>
      <c r="T1368" s="38">
        <v>0.30743043344302656</v>
      </c>
    </row>
    <row r="1369" spans="1:20" x14ac:dyDescent="0.25">
      <c r="A1369" s="17" t="s">
        <v>290</v>
      </c>
      <c r="B1369" s="8" t="s">
        <v>60</v>
      </c>
      <c r="C1369" s="8" t="s">
        <v>68</v>
      </c>
      <c r="D1369" s="8" t="str">
        <f t="shared" si="828"/>
        <v>Week_35-generic-cofi</v>
      </c>
      <c r="E1369" s="8" t="str">
        <f t="shared" si="829"/>
        <v>ReFi-tv.refi</v>
      </c>
      <c r="H1369" s="18">
        <f t="shared" si="830"/>
        <v>4.1802592378385852E-3</v>
      </c>
      <c r="I1369" s="6">
        <f t="shared" si="830"/>
        <v>3.15</v>
      </c>
      <c r="J1369" s="6">
        <f t="shared" si="831"/>
        <v>84.453237241467946</v>
      </c>
      <c r="K1369" s="18">
        <f t="shared" si="832"/>
        <v>0.65</v>
      </c>
      <c r="L1369" s="35">
        <f>Data!BL49</f>
        <v>2090.1152728342267</v>
      </c>
      <c r="Q1369" s="21">
        <v>0</v>
      </c>
      <c r="R1369" s="21">
        <v>120.23144592610676</v>
      </c>
      <c r="S1369" s="21">
        <v>2467.8644163267609</v>
      </c>
      <c r="T1369" s="38">
        <v>0.21240815203643904</v>
      </c>
    </row>
    <row r="1370" spans="1:20" x14ac:dyDescent="0.25">
      <c r="A1370" s="17" t="s">
        <v>291</v>
      </c>
      <c r="B1370" s="8" t="s">
        <v>60</v>
      </c>
      <c r="C1370" s="8" t="s">
        <v>68</v>
      </c>
      <c r="D1370" s="8" t="str">
        <f t="shared" si="828"/>
        <v>Week_36-generic-cofi</v>
      </c>
      <c r="E1370" s="8" t="str">
        <f t="shared" si="829"/>
        <v>ReFi-tv.refi</v>
      </c>
      <c r="H1370" s="18">
        <f t="shared" si="830"/>
        <v>4.1802592378385852E-3</v>
      </c>
      <c r="I1370" s="6">
        <f t="shared" si="830"/>
        <v>3.15</v>
      </c>
      <c r="J1370" s="6">
        <f t="shared" si="831"/>
        <v>84.453237241467946</v>
      </c>
      <c r="K1370" s="18">
        <f t="shared" si="832"/>
        <v>0.65</v>
      </c>
      <c r="L1370" s="35">
        <f>Data!BL50</f>
        <v>2828.7555777959278</v>
      </c>
      <c r="Q1370" s="21">
        <v>0</v>
      </c>
      <c r="R1370" s="21">
        <v>79.1546106453726</v>
      </c>
      <c r="S1370" s="21">
        <v>1601.8667046059734</v>
      </c>
      <c r="T1370" s="38">
        <v>0.14375945669896384</v>
      </c>
    </row>
    <row r="1371" spans="1:20" x14ac:dyDescent="0.25">
      <c r="A1371" s="17" t="s">
        <v>292</v>
      </c>
      <c r="B1371" s="8" t="s">
        <v>60</v>
      </c>
      <c r="C1371" s="8" t="s">
        <v>68</v>
      </c>
      <c r="D1371" s="8" t="str">
        <f t="shared" si="828"/>
        <v>Week_37-generic-cofi</v>
      </c>
      <c r="E1371" s="8" t="str">
        <f t="shared" si="829"/>
        <v>ReFi-tv.refi</v>
      </c>
      <c r="H1371" s="18">
        <f t="shared" si="830"/>
        <v>4.1802592378385852E-3</v>
      </c>
      <c r="I1371" s="6">
        <f t="shared" si="830"/>
        <v>3.15</v>
      </c>
      <c r="J1371" s="6">
        <f t="shared" si="831"/>
        <v>84.453237241467946</v>
      </c>
      <c r="K1371" s="18">
        <f t="shared" si="832"/>
        <v>0.65</v>
      </c>
      <c r="L1371" s="35">
        <f>Data!BL51</f>
        <v>1922.1607123485817</v>
      </c>
      <c r="Q1371" s="21">
        <v>0</v>
      </c>
      <c r="R1371" s="21">
        <v>103.49801698618055</v>
      </c>
      <c r="S1371" s="21">
        <v>2085.9628406444162</v>
      </c>
      <c r="T1371" s="38">
        <v>0.18366324925096456</v>
      </c>
    </row>
    <row r="1372" spans="1:20" x14ac:dyDescent="0.25">
      <c r="A1372" s="17" t="s">
        <v>293</v>
      </c>
      <c r="B1372" s="8" t="s">
        <v>60</v>
      </c>
      <c r="C1372" s="8" t="s">
        <v>68</v>
      </c>
      <c r="D1372" s="8" t="str">
        <f t="shared" si="828"/>
        <v>Week_38-generic-cofi</v>
      </c>
      <c r="E1372" s="8" t="str">
        <f t="shared" si="829"/>
        <v>ReFi-tv.refi</v>
      </c>
      <c r="H1372" s="18">
        <f t="shared" si="830"/>
        <v>4.1802592378385852E-3</v>
      </c>
      <c r="I1372" s="6">
        <f t="shared" si="830"/>
        <v>3.15</v>
      </c>
      <c r="J1372" s="6">
        <f t="shared" si="831"/>
        <v>84.453237241467946</v>
      </c>
      <c r="K1372" s="18">
        <f t="shared" si="832"/>
        <v>0.65</v>
      </c>
      <c r="L1372" s="35">
        <f>Data!BL52</f>
        <v>1655.1084423786397</v>
      </c>
      <c r="Q1372" s="21">
        <v>0</v>
      </c>
      <c r="R1372" s="21">
        <v>197.26609757027057</v>
      </c>
      <c r="S1372" s="21">
        <v>3950.498890168019</v>
      </c>
      <c r="T1372" s="38">
        <v>0.34179836895811477</v>
      </c>
    </row>
    <row r="1373" spans="1:20" x14ac:dyDescent="0.25">
      <c r="A1373" s="17" t="s">
        <v>294</v>
      </c>
      <c r="B1373" s="8" t="s">
        <v>60</v>
      </c>
      <c r="C1373" s="8" t="s">
        <v>68</v>
      </c>
      <c r="D1373" s="8" t="str">
        <f t="shared" si="828"/>
        <v>Week_39-generic-cofi</v>
      </c>
      <c r="E1373" s="8" t="str">
        <f t="shared" si="829"/>
        <v>ReFi-tv.refi</v>
      </c>
      <c r="H1373" s="18">
        <f t="shared" si="830"/>
        <v>4.1802592378385852E-3</v>
      </c>
      <c r="I1373" s="6">
        <f t="shared" si="830"/>
        <v>3.15</v>
      </c>
      <c r="J1373" s="6">
        <f t="shared" si="831"/>
        <v>84.453237241467946</v>
      </c>
      <c r="K1373" s="18">
        <f t="shared" si="832"/>
        <v>0.65</v>
      </c>
      <c r="L1373" s="35">
        <f>Data!BL53</f>
        <v>1978.6811625276007</v>
      </c>
      <c r="Q1373" s="21">
        <v>0</v>
      </c>
      <c r="R1373" s="21">
        <v>139.37417107309571</v>
      </c>
      <c r="S1373" s="21">
        <v>2784.6097317221461</v>
      </c>
      <c r="T1373" s="38">
        <v>0.23803798749009886</v>
      </c>
    </row>
    <row r="1374" spans="1:20" x14ac:dyDescent="0.25">
      <c r="A1374" s="17" t="s">
        <v>295</v>
      </c>
      <c r="B1374" s="8" t="s">
        <v>60</v>
      </c>
      <c r="C1374" s="8" t="s">
        <v>68</v>
      </c>
      <c r="D1374" s="8" t="str">
        <f t="shared" si="828"/>
        <v>Week_40-generic-cofi</v>
      </c>
      <c r="E1374" s="8" t="str">
        <f t="shared" si="829"/>
        <v>ReFi-tv.refi</v>
      </c>
      <c r="H1374" s="18">
        <f t="shared" si="830"/>
        <v>4.1802592378385852E-3</v>
      </c>
      <c r="I1374" s="6">
        <f t="shared" si="830"/>
        <v>3.15</v>
      </c>
      <c r="J1374" s="6">
        <f t="shared" si="831"/>
        <v>84.453237241467946</v>
      </c>
      <c r="K1374" s="18">
        <f t="shared" si="832"/>
        <v>0.65</v>
      </c>
      <c r="L1374" s="35">
        <f>Data!BL54</f>
        <v>1830.26323436441</v>
      </c>
      <c r="Q1374" s="21">
        <v>0</v>
      </c>
      <c r="R1374" s="21">
        <v>68.498803680484315</v>
      </c>
      <c r="S1374" s="21">
        <v>1532.6587256908881</v>
      </c>
      <c r="T1374" s="38">
        <v>0.16197561089260326</v>
      </c>
    </row>
    <row r="1375" spans="1:20" x14ac:dyDescent="0.25">
      <c r="A1375" s="17" t="s">
        <v>296</v>
      </c>
      <c r="B1375" s="8" t="s">
        <v>60</v>
      </c>
      <c r="C1375" s="8" t="s">
        <v>68</v>
      </c>
      <c r="D1375" s="8" t="str">
        <f t="shared" si="828"/>
        <v>Week_41-generic-cofi</v>
      </c>
      <c r="E1375" s="8" t="str">
        <f t="shared" si="829"/>
        <v>ReFi-tv.refi</v>
      </c>
      <c r="H1375" s="18">
        <f t="shared" si="830"/>
        <v>4.1802592378385852E-3</v>
      </c>
      <c r="I1375" s="6">
        <f t="shared" si="830"/>
        <v>3.15</v>
      </c>
      <c r="J1375" s="6">
        <f t="shared" si="831"/>
        <v>84.453237241467946</v>
      </c>
      <c r="K1375" s="18">
        <f t="shared" si="832"/>
        <v>0.65</v>
      </c>
      <c r="L1375" s="35">
        <f>Data!BL55</f>
        <v>1725.3903664173188</v>
      </c>
      <c r="Q1375" s="21">
        <v>0</v>
      </c>
      <c r="R1375" s="21">
        <v>226.41479884887738</v>
      </c>
      <c r="S1375" s="21">
        <v>4429.9000120187347</v>
      </c>
      <c r="T1375" s="38">
        <v>0.3677709733210115</v>
      </c>
    </row>
    <row r="1376" spans="1:20" x14ac:dyDescent="0.25">
      <c r="A1376" s="17" t="s">
        <v>297</v>
      </c>
      <c r="B1376" s="8" t="s">
        <v>60</v>
      </c>
      <c r="C1376" s="8" t="s">
        <v>68</v>
      </c>
      <c r="D1376" s="8" t="str">
        <f t="shared" si="828"/>
        <v>Week_42-generic-cofi</v>
      </c>
      <c r="E1376" s="8" t="str">
        <f t="shared" si="829"/>
        <v>ReFi-tv.refi</v>
      </c>
      <c r="H1376" s="18">
        <f t="shared" si="830"/>
        <v>4.1802592378385852E-3</v>
      </c>
      <c r="I1376" s="6">
        <f t="shared" si="830"/>
        <v>3.15</v>
      </c>
      <c r="J1376" s="6">
        <f t="shared" si="831"/>
        <v>84.453237241467946</v>
      </c>
      <c r="K1376" s="18">
        <f t="shared" si="832"/>
        <v>0.65</v>
      </c>
      <c r="L1376" s="35">
        <f>Data!BL56</f>
        <v>1946.9834473517333</v>
      </c>
      <c r="Q1376" s="21">
        <v>0</v>
      </c>
      <c r="R1376" s="21">
        <v>150.85854065010059</v>
      </c>
      <c r="S1376" s="21">
        <v>3035.5277981569025</v>
      </c>
      <c r="T1376" s="38">
        <v>0.25771893832773085</v>
      </c>
    </row>
    <row r="1377" spans="1:20" x14ac:dyDescent="0.25">
      <c r="A1377" s="17" t="s">
        <v>298</v>
      </c>
      <c r="B1377" s="8" t="s">
        <v>60</v>
      </c>
      <c r="C1377" s="8" t="s">
        <v>68</v>
      </c>
      <c r="D1377" s="8" t="str">
        <f t="shared" si="828"/>
        <v>Week_43-generic-cofi</v>
      </c>
      <c r="E1377" s="8" t="str">
        <f t="shared" si="829"/>
        <v>ReFi-tv.refi</v>
      </c>
      <c r="H1377" s="18">
        <f t="shared" si="830"/>
        <v>4.1802592378385852E-3</v>
      </c>
      <c r="I1377" s="6">
        <f t="shared" si="830"/>
        <v>3.15</v>
      </c>
      <c r="J1377" s="6">
        <f t="shared" si="831"/>
        <v>84.453237241467946</v>
      </c>
      <c r="K1377" s="18">
        <f t="shared" si="832"/>
        <v>0.65</v>
      </c>
      <c r="L1377" s="35">
        <f>Data!BL57</f>
        <v>1944.8608207636205</v>
      </c>
      <c r="Q1377" s="21">
        <v>0</v>
      </c>
      <c r="R1377" s="21">
        <v>76.813601517538743</v>
      </c>
      <c r="S1377" s="21">
        <v>1719.5328537314172</v>
      </c>
      <c r="T1377" s="38">
        <v>0.17610959111521163</v>
      </c>
    </row>
    <row r="1378" spans="1:20" x14ac:dyDescent="0.25">
      <c r="A1378" s="17" t="s">
        <v>299</v>
      </c>
      <c r="B1378" s="8" t="s">
        <v>60</v>
      </c>
      <c r="C1378" s="8" t="s">
        <v>68</v>
      </c>
      <c r="D1378" s="8" t="str">
        <f t="shared" si="828"/>
        <v>Week_44-generic-cofi</v>
      </c>
      <c r="E1378" s="8" t="str">
        <f t="shared" si="829"/>
        <v>ReFi-tv.refi</v>
      </c>
      <c r="H1378" s="18">
        <f t="shared" si="830"/>
        <v>4.1802592378385852E-3</v>
      </c>
      <c r="I1378" s="6">
        <f t="shared" si="830"/>
        <v>3.15</v>
      </c>
      <c r="J1378" s="6">
        <f t="shared" si="831"/>
        <v>84.453237241467946</v>
      </c>
      <c r="K1378" s="18">
        <f t="shared" si="832"/>
        <v>0.65</v>
      </c>
      <c r="L1378" s="35">
        <f>Data!BL58</f>
        <v>2085.2620813272074</v>
      </c>
      <c r="Q1378" s="21">
        <v>0</v>
      </c>
      <c r="R1378" s="21">
        <v>51.520922970951133</v>
      </c>
      <c r="S1378" s="21">
        <v>1176.4900049120624</v>
      </c>
      <c r="T1378" s="38">
        <v>0.11831157228898825</v>
      </c>
    </row>
    <row r="1379" spans="1:20" x14ac:dyDescent="0.25">
      <c r="A1379" s="17" t="s">
        <v>300</v>
      </c>
      <c r="B1379" s="8" t="s">
        <v>60</v>
      </c>
      <c r="C1379" s="8" t="s">
        <v>68</v>
      </c>
      <c r="D1379" s="8" t="str">
        <f t="shared" si="828"/>
        <v>Week_45-generic-cofi</v>
      </c>
      <c r="E1379" s="8" t="str">
        <f t="shared" si="829"/>
        <v>ReFi-tv.refi</v>
      </c>
      <c r="H1379" s="18">
        <f t="shared" si="830"/>
        <v>4.1802592378385852E-3</v>
      </c>
      <c r="I1379" s="6">
        <f t="shared" si="830"/>
        <v>3.15</v>
      </c>
      <c r="J1379" s="6">
        <f t="shared" si="831"/>
        <v>84.453237241467946</v>
      </c>
      <c r="K1379" s="18">
        <f t="shared" si="832"/>
        <v>0.65</v>
      </c>
      <c r="L1379" s="35">
        <f>Data!BL59</f>
        <v>1650.6523731634045</v>
      </c>
      <c r="Q1379" s="21">
        <v>0</v>
      </c>
      <c r="R1379" s="21">
        <v>310.96373981545332</v>
      </c>
      <c r="S1379" s="21">
        <v>5985.0986695877536</v>
      </c>
      <c r="T1379" s="38">
        <v>0.44525678432166949</v>
      </c>
    </row>
    <row r="1380" spans="1:20" x14ac:dyDescent="0.25">
      <c r="A1380" s="17" t="s">
        <v>301</v>
      </c>
      <c r="B1380" s="8" t="s">
        <v>60</v>
      </c>
      <c r="C1380" s="8" t="s">
        <v>68</v>
      </c>
      <c r="D1380" s="8" t="str">
        <f t="shared" si="828"/>
        <v>Week_46-generic-cofi</v>
      </c>
      <c r="E1380" s="8" t="str">
        <f t="shared" si="829"/>
        <v>ReFi-tv.refi</v>
      </c>
      <c r="H1380" s="18">
        <f t="shared" si="830"/>
        <v>4.1802592378385852E-3</v>
      </c>
      <c r="I1380" s="6">
        <f t="shared" si="830"/>
        <v>3.15</v>
      </c>
      <c r="J1380" s="6">
        <f t="shared" si="831"/>
        <v>84.453237241467946</v>
      </c>
      <c r="K1380" s="18">
        <f t="shared" si="832"/>
        <v>0.65</v>
      </c>
      <c r="L1380" s="35">
        <f>Data!BL60</f>
        <v>1731.9975466831138</v>
      </c>
      <c r="Q1380" s="21">
        <v>0</v>
      </c>
      <c r="R1380" s="21">
        <v>191.90426541490635</v>
      </c>
      <c r="S1380" s="21">
        <v>4039.2356045959782</v>
      </c>
      <c r="T1380" s="38">
        <v>0.34090362963564702</v>
      </c>
    </row>
    <row r="1381" spans="1:20" x14ac:dyDescent="0.25">
      <c r="A1381" s="17" t="s">
        <v>272</v>
      </c>
      <c r="B1381" s="8" t="s">
        <v>60</v>
      </c>
      <c r="C1381" s="8" t="s">
        <v>68</v>
      </c>
      <c r="D1381" s="8" t="str">
        <f t="shared" si="828"/>
        <v>Week_47-generic-cofi</v>
      </c>
      <c r="E1381" s="8" t="str">
        <f t="shared" si="829"/>
        <v>ReFi-tv.refi</v>
      </c>
      <c r="H1381" s="18">
        <f t="shared" si="830"/>
        <v>4.1802592378385852E-3</v>
      </c>
      <c r="I1381" s="6">
        <f t="shared" si="830"/>
        <v>3.15</v>
      </c>
      <c r="J1381" s="6">
        <f t="shared" si="831"/>
        <v>84.453237241467946</v>
      </c>
      <c r="K1381" s="18">
        <f t="shared" si="832"/>
        <v>0.65</v>
      </c>
      <c r="L1381" s="35">
        <f>Data!BL61</f>
        <v>2385.2246421647269</v>
      </c>
      <c r="Q1381" s="21">
        <v>0</v>
      </c>
      <c r="R1381" s="21">
        <v>121.7524878052689</v>
      </c>
      <c r="S1381" s="21">
        <v>2597.0849801740055</v>
      </c>
      <c r="T1381" s="38">
        <v>0.23736488533083533</v>
      </c>
    </row>
    <row r="1382" spans="1:20" x14ac:dyDescent="0.25">
      <c r="A1382" s="17" t="s">
        <v>273</v>
      </c>
      <c r="B1382" s="8" t="s">
        <v>60</v>
      </c>
      <c r="C1382" s="8" t="s">
        <v>68</v>
      </c>
      <c r="D1382" s="8" t="str">
        <f t="shared" si="828"/>
        <v>Week_48-generic-cofi</v>
      </c>
      <c r="E1382" s="8" t="str">
        <f t="shared" si="829"/>
        <v>ReFi-tv.refi</v>
      </c>
      <c r="H1382" s="18">
        <f t="shared" si="830"/>
        <v>4.1802592378385852E-3</v>
      </c>
      <c r="I1382" s="6">
        <f t="shared" si="830"/>
        <v>3.15</v>
      </c>
      <c r="J1382" s="6">
        <f t="shared" si="831"/>
        <v>84.453237241467946</v>
      </c>
      <c r="K1382" s="18">
        <f t="shared" si="832"/>
        <v>0.65</v>
      </c>
      <c r="L1382" s="35">
        <f>Data!BL62</f>
        <v>2385.2246421647269</v>
      </c>
      <c r="Q1382" s="21">
        <v>0</v>
      </c>
      <c r="R1382" s="21">
        <v>70.193377372259164</v>
      </c>
      <c r="S1382" s="21">
        <v>1582.733937206963</v>
      </c>
      <c r="T1382" s="38">
        <v>0.16149449404899385</v>
      </c>
    </row>
    <row r="1383" spans="1:20" x14ac:dyDescent="0.25">
      <c r="A1383" s="17" t="s">
        <v>274</v>
      </c>
      <c r="B1383" s="8" t="s">
        <v>60</v>
      </c>
      <c r="C1383" s="8" t="s">
        <v>68</v>
      </c>
      <c r="D1383" s="8" t="str">
        <f t="shared" si="828"/>
        <v>Week_49-generic-cofi</v>
      </c>
      <c r="E1383" s="8" t="str">
        <f t="shared" si="829"/>
        <v>ReFi-tv.refi</v>
      </c>
      <c r="H1383" s="18">
        <f t="shared" si="830"/>
        <v>4.1802592378385852E-3</v>
      </c>
      <c r="I1383" s="6">
        <f t="shared" si="830"/>
        <v>3.15</v>
      </c>
      <c r="J1383" s="6">
        <f t="shared" si="831"/>
        <v>84.453237241467946</v>
      </c>
      <c r="K1383" s="18">
        <f t="shared" si="832"/>
        <v>0.65</v>
      </c>
      <c r="L1383" s="35">
        <f>Data!BL63</f>
        <v>2385.2246421647269</v>
      </c>
      <c r="Q1383" s="21">
        <v>0</v>
      </c>
      <c r="R1383" s="21">
        <v>50.551315235018954</v>
      </c>
      <c r="S1383" s="21">
        <v>1112.0238278424945</v>
      </c>
      <c r="T1383" s="38">
        <v>0.10817663325276106</v>
      </c>
    </row>
    <row r="1384" spans="1:20" x14ac:dyDescent="0.25">
      <c r="A1384" s="17" t="s">
        <v>275</v>
      </c>
      <c r="B1384" s="8" t="s">
        <v>60</v>
      </c>
      <c r="C1384" s="8" t="s">
        <v>68</v>
      </c>
      <c r="D1384" s="8" t="str">
        <f t="shared" si="828"/>
        <v>Week_50-generic-cofi</v>
      </c>
      <c r="E1384" s="8" t="str">
        <f t="shared" si="829"/>
        <v>ReFi-tv.refi</v>
      </c>
      <c r="H1384" s="18">
        <f t="shared" si="830"/>
        <v>4.1802592378385852E-3</v>
      </c>
      <c r="I1384" s="6">
        <f t="shared" si="830"/>
        <v>3.15</v>
      </c>
      <c r="J1384" s="6">
        <f t="shared" si="831"/>
        <v>84.453237241467946</v>
      </c>
      <c r="K1384" s="18">
        <f t="shared" si="832"/>
        <v>0.65</v>
      </c>
      <c r="L1384" s="35">
        <f>Data!BL64</f>
        <v>2011.4207803329416</v>
      </c>
      <c r="Q1384" s="21">
        <v>0</v>
      </c>
      <c r="R1384" s="21">
        <v>204.23192845855849</v>
      </c>
      <c r="S1384" s="21">
        <v>3939.8357658048499</v>
      </c>
      <c r="T1384" s="38">
        <v>0.28825920180194575</v>
      </c>
    </row>
    <row r="1385" spans="1:20" x14ac:dyDescent="0.25">
      <c r="A1385" s="17" t="s">
        <v>276</v>
      </c>
      <c r="B1385" s="8" t="s">
        <v>60</v>
      </c>
      <c r="C1385" s="8" t="s">
        <v>68</v>
      </c>
      <c r="D1385" s="8" t="str">
        <f t="shared" si="828"/>
        <v>Week_51-generic-cofi</v>
      </c>
      <c r="E1385" s="8" t="str">
        <f t="shared" si="829"/>
        <v>ReFi-tv.refi</v>
      </c>
      <c r="H1385" s="18">
        <f t="shared" si="830"/>
        <v>4.1802592378385852E-3</v>
      </c>
      <c r="I1385" s="6">
        <f t="shared" si="830"/>
        <v>3.15</v>
      </c>
      <c r="J1385" s="6">
        <f t="shared" si="831"/>
        <v>84.453237241467946</v>
      </c>
      <c r="K1385" s="18">
        <f t="shared" si="832"/>
        <v>0.65</v>
      </c>
      <c r="L1385" s="35">
        <f>Data!BL65</f>
        <v>2011.4207803329416</v>
      </c>
      <c r="Q1385" s="21">
        <v>0</v>
      </c>
      <c r="R1385" s="21">
        <v>118.96146929965289</v>
      </c>
      <c r="S1385" s="21">
        <v>2686.1939224186649</v>
      </c>
      <c r="T1385" s="38">
        <v>0.27367329313028155</v>
      </c>
    </row>
    <row r="1386" spans="1:20" x14ac:dyDescent="0.25">
      <c r="A1386" s="17" t="s">
        <v>277</v>
      </c>
      <c r="B1386" s="8" t="s">
        <v>60</v>
      </c>
      <c r="C1386" s="8" t="s">
        <v>68</v>
      </c>
      <c r="D1386" s="8" t="str">
        <f t="shared" si="828"/>
        <v>Week_52-generic-cofi</v>
      </c>
      <c r="E1386" s="8" t="str">
        <f t="shared" si="829"/>
        <v>ReFi-tv.refi</v>
      </c>
      <c r="H1386" s="18">
        <f t="shared" si="830"/>
        <v>4.1802592378385852E-3</v>
      </c>
      <c r="I1386" s="6">
        <f t="shared" si="830"/>
        <v>3.15</v>
      </c>
      <c r="J1386" s="6">
        <f t="shared" si="831"/>
        <v>84.453237241467946</v>
      </c>
      <c r="K1386" s="18">
        <f t="shared" si="832"/>
        <v>0.65</v>
      </c>
      <c r="L1386" s="35">
        <f>Data!BL66</f>
        <v>2011.4207803329416</v>
      </c>
      <c r="Q1386" s="21">
        <v>0</v>
      </c>
      <c r="R1386" s="21">
        <v>80.460898637407411</v>
      </c>
      <c r="S1386" s="21">
        <v>1664.6199876776398</v>
      </c>
      <c r="T1386" s="38">
        <v>0.18766379694965374</v>
      </c>
    </row>
    <row r="1388" spans="1:20" x14ac:dyDescent="0.25">
      <c r="A1388" s="16" t="s">
        <v>328</v>
      </c>
      <c r="B1388" s="8" t="s">
        <v>60</v>
      </c>
      <c r="C1388" s="8" t="s">
        <v>333</v>
      </c>
      <c r="E1388" s="8" t="str">
        <f>IF(RIGHT(A1388,3)="old","Initial",B1388&amp;"-"&amp;C1388)</f>
        <v>Initial</v>
      </c>
      <c r="F1388" s="21">
        <f>F1190</f>
        <v>159194.475313414</v>
      </c>
      <c r="G1388" s="19">
        <f>G1190</f>
        <v>7.6675225186861979</v>
      </c>
      <c r="H1388" s="25">
        <f>VLOOKUP(C1388,parms,3,FALSE)</f>
        <v>1.0181343363673335E-2</v>
      </c>
      <c r="I1388" s="42">
        <f>VLOOKUP(C1388,parms,8,FALSE)</f>
        <v>2.04</v>
      </c>
      <c r="J1388" s="27">
        <f>VLOOKUP(C1388,parms,4,FALSE)</f>
        <v>6019234.495337544</v>
      </c>
      <c r="K1388" s="25">
        <f>VLOOKUP(C1388,parms,6,FALSE)</f>
        <v>0.15</v>
      </c>
      <c r="L1388" s="35">
        <f>Data!BR2</f>
        <v>4.0496729639443564E-3</v>
      </c>
      <c r="M1388" s="39">
        <f>VLOOKUP(C1388,Data!$CB$2:$EB$22,1+VALUE(MID(A1388,6,2)),FALSE)</f>
        <v>0</v>
      </c>
      <c r="Q1388" s="21">
        <v>0</v>
      </c>
      <c r="R1388" s="21">
        <v>0</v>
      </c>
      <c r="S1388" s="21">
        <v>0</v>
      </c>
      <c r="T1388" s="38">
        <v>0</v>
      </c>
    </row>
    <row r="1389" spans="1:20" x14ac:dyDescent="0.25">
      <c r="A1389" s="16" t="s">
        <v>316</v>
      </c>
      <c r="B1389" s="8" t="s">
        <v>60</v>
      </c>
      <c r="C1389" s="8" t="s">
        <v>333</v>
      </c>
      <c r="E1389" s="8" t="str">
        <f t="shared" ref="E1389:E1452" si="833">IF(RIGHT(A1389,3)="old","Initial",B1389&amp;"-"&amp;C1389)</f>
        <v>Initial</v>
      </c>
      <c r="F1389" s="21">
        <f>F1191</f>
        <v>287016.28074287547</v>
      </c>
      <c r="G1389" s="19">
        <f>G1191</f>
        <v>6.1538755843326456</v>
      </c>
      <c r="H1389" s="18">
        <f t="shared" ref="H1389" si="834">H1388</f>
        <v>1.0181343363673335E-2</v>
      </c>
      <c r="I1389" s="6">
        <f>I1388</f>
        <v>2.04</v>
      </c>
      <c r="J1389" s="6">
        <f t="shared" ref="J1389" si="835">J1388</f>
        <v>6019234.495337544</v>
      </c>
      <c r="K1389" s="18">
        <f t="shared" ref="K1389" si="836">K1388</f>
        <v>0.15</v>
      </c>
      <c r="L1389" s="35">
        <f>Data!BR3</f>
        <v>4.7927322233836875E-3</v>
      </c>
      <c r="M1389" s="39">
        <f>VLOOKUP(C1389,Data!$CB$2:$EB$22,1+VALUE(MID(A1389,6,2)),FALSE)</f>
        <v>0</v>
      </c>
      <c r="Q1389" s="21">
        <v>0</v>
      </c>
      <c r="R1389" s="21">
        <v>0</v>
      </c>
      <c r="S1389" s="21">
        <v>0</v>
      </c>
      <c r="T1389" s="38">
        <v>0</v>
      </c>
    </row>
    <row r="1390" spans="1:20" x14ac:dyDescent="0.25">
      <c r="A1390" s="16" t="s">
        <v>317</v>
      </c>
      <c r="B1390" s="8" t="s">
        <v>60</v>
      </c>
      <c r="C1390" s="8" t="s">
        <v>333</v>
      </c>
      <c r="E1390" s="8" t="str">
        <f t="shared" si="833"/>
        <v>Initial</v>
      </c>
      <c r="F1390" s="21">
        <f t="shared" ref="F1390:G1390" si="837">F1192</f>
        <v>255707.61126146198</v>
      </c>
      <c r="G1390" s="19">
        <f t="shared" si="837"/>
        <v>6.5044126470105788</v>
      </c>
      <c r="H1390" s="18">
        <f t="shared" ref="H1390:I1452" si="838">H1389</f>
        <v>1.0181343363673335E-2</v>
      </c>
      <c r="I1390" s="6">
        <f t="shared" si="838"/>
        <v>2.04</v>
      </c>
      <c r="J1390" s="6">
        <f t="shared" ref="J1390:J1452" si="839">J1389</f>
        <v>6019234.495337544</v>
      </c>
      <c r="K1390" s="18">
        <f t="shared" ref="K1390:K1452" si="840">K1389</f>
        <v>0.15</v>
      </c>
      <c r="L1390" s="35">
        <f>Data!BR4</f>
        <v>4.7927322233836875E-3</v>
      </c>
      <c r="M1390" s="39">
        <f>VLOOKUP(C1390,Data!$CB$2:$EB$22,1+VALUE(MID(A1390,6,2)),FALSE)</f>
        <v>0</v>
      </c>
      <c r="Q1390" s="21">
        <v>0</v>
      </c>
      <c r="R1390" s="21">
        <v>0</v>
      </c>
      <c r="S1390" s="21">
        <v>0</v>
      </c>
      <c r="T1390" s="38">
        <v>0</v>
      </c>
    </row>
    <row r="1391" spans="1:20" x14ac:dyDescent="0.25">
      <c r="A1391" s="16" t="s">
        <v>318</v>
      </c>
      <c r="B1391" s="8" t="s">
        <v>60</v>
      </c>
      <c r="C1391" s="8" t="s">
        <v>333</v>
      </c>
      <c r="E1391" s="8" t="str">
        <f t="shared" si="833"/>
        <v>Initial</v>
      </c>
      <c r="F1391" s="21">
        <f t="shared" ref="F1391:G1391" si="841">F1193</f>
        <v>187665.35631204298</v>
      </c>
      <c r="G1391" s="19">
        <f t="shared" si="841"/>
        <v>7.2034924317656603</v>
      </c>
      <c r="H1391" s="18">
        <f t="shared" si="838"/>
        <v>1.0181343363673335E-2</v>
      </c>
      <c r="I1391" s="6">
        <f t="shared" si="838"/>
        <v>2.04</v>
      </c>
      <c r="J1391" s="6">
        <f t="shared" si="839"/>
        <v>6019234.495337544</v>
      </c>
      <c r="K1391" s="18">
        <f t="shared" si="840"/>
        <v>0.15</v>
      </c>
      <c r="L1391" s="35">
        <f>Data!BR5</f>
        <v>4.7927322233836875E-3</v>
      </c>
      <c r="M1391" s="39">
        <f>VLOOKUP(C1391,Data!$CB$2:$EB$22,1+VALUE(MID(A1391,6,2)),FALSE)</f>
        <v>0</v>
      </c>
      <c r="Q1391" s="21">
        <v>0</v>
      </c>
      <c r="R1391" s="21">
        <v>0</v>
      </c>
      <c r="S1391" s="21">
        <v>0</v>
      </c>
      <c r="T1391" s="38">
        <v>0</v>
      </c>
    </row>
    <row r="1392" spans="1:20" x14ac:dyDescent="0.25">
      <c r="A1392" s="16" t="s">
        <v>319</v>
      </c>
      <c r="B1392" s="8" t="s">
        <v>60</v>
      </c>
      <c r="C1392" s="8" t="s">
        <v>333</v>
      </c>
      <c r="E1392" s="8" t="str">
        <f t="shared" si="833"/>
        <v>Initial</v>
      </c>
      <c r="F1392" s="21">
        <f t="shared" ref="F1392:G1392" si="842">F1194</f>
        <v>164122.546134278</v>
      </c>
      <c r="G1392" s="19">
        <f t="shared" si="842"/>
        <v>7.7389396209799584</v>
      </c>
      <c r="H1392" s="18">
        <f t="shared" si="838"/>
        <v>1.0181343363673335E-2</v>
      </c>
      <c r="I1392" s="6">
        <f t="shared" si="838"/>
        <v>2.04</v>
      </c>
      <c r="J1392" s="6">
        <f t="shared" si="839"/>
        <v>6019234.495337544</v>
      </c>
      <c r="K1392" s="18">
        <f t="shared" si="840"/>
        <v>0.15</v>
      </c>
      <c r="L1392" s="35">
        <f>Data!BR6</f>
        <v>4.7927322233836875E-3</v>
      </c>
      <c r="M1392" s="39">
        <f>VLOOKUP(C1392,Data!$CB$2:$EB$22,1+VALUE(MID(A1392,6,2)),FALSE)</f>
        <v>0</v>
      </c>
      <c r="Q1392" s="21">
        <v>0</v>
      </c>
      <c r="R1392" s="21">
        <v>0</v>
      </c>
      <c r="S1392" s="21">
        <v>0</v>
      </c>
      <c r="T1392" s="38">
        <v>0</v>
      </c>
    </row>
    <row r="1393" spans="1:20" x14ac:dyDescent="0.25">
      <c r="A1393" s="16" t="s">
        <v>320</v>
      </c>
      <c r="B1393" s="8" t="s">
        <v>60</v>
      </c>
      <c r="C1393" s="8" t="s">
        <v>333</v>
      </c>
      <c r="E1393" s="8" t="str">
        <f t="shared" si="833"/>
        <v>Initial</v>
      </c>
      <c r="F1393" s="21">
        <f t="shared" ref="F1393:G1393" si="843">F1195</f>
        <v>323596.6391991555</v>
      </c>
      <c r="G1393" s="19">
        <f t="shared" si="843"/>
        <v>6.0365260709191357</v>
      </c>
      <c r="H1393" s="18">
        <f t="shared" si="838"/>
        <v>1.0181343363673335E-2</v>
      </c>
      <c r="I1393" s="6">
        <f t="shared" si="838"/>
        <v>2.04</v>
      </c>
      <c r="J1393" s="6">
        <f t="shared" si="839"/>
        <v>6019234.495337544</v>
      </c>
      <c r="K1393" s="18">
        <f t="shared" si="840"/>
        <v>0.15</v>
      </c>
      <c r="L1393" s="35">
        <f>Data!BR7</f>
        <v>4.1239788898882893E-3</v>
      </c>
      <c r="M1393" s="39">
        <f>VLOOKUP(C1393,Data!$CB$2:$EB$22,1+VALUE(MID(A1393,6,2)),FALSE)</f>
        <v>0</v>
      </c>
      <c r="Q1393" s="21">
        <v>0</v>
      </c>
      <c r="R1393" s="21">
        <v>0</v>
      </c>
      <c r="S1393" s="21">
        <v>0</v>
      </c>
      <c r="T1393" s="38">
        <v>0</v>
      </c>
    </row>
    <row r="1394" spans="1:20" x14ac:dyDescent="0.25">
      <c r="A1394" s="16" t="s">
        <v>321</v>
      </c>
      <c r="B1394" s="8" t="s">
        <v>60</v>
      </c>
      <c r="C1394" s="8" t="s">
        <v>333</v>
      </c>
      <c r="E1394" s="8" t="str">
        <f t="shared" si="833"/>
        <v>Initial</v>
      </c>
      <c r="F1394" s="21">
        <f t="shared" ref="F1394:G1394" si="844">F1196</f>
        <v>248353.29745809652</v>
      </c>
      <c r="G1394" s="19">
        <f t="shared" si="844"/>
        <v>6.675512703680524</v>
      </c>
      <c r="H1394" s="18">
        <f t="shared" si="838"/>
        <v>1.0181343363673335E-2</v>
      </c>
      <c r="I1394" s="6">
        <f t="shared" si="838"/>
        <v>2.04</v>
      </c>
      <c r="J1394" s="6">
        <f t="shared" si="839"/>
        <v>6019234.495337544</v>
      </c>
      <c r="K1394" s="18">
        <f t="shared" si="840"/>
        <v>0.15</v>
      </c>
      <c r="L1394" s="35">
        <f>Data!BR8</f>
        <v>4.1239788898882893E-3</v>
      </c>
      <c r="M1394" s="39">
        <f>VLOOKUP(C1394,Data!$CB$2:$EB$22,1+VALUE(MID(A1394,6,2)),FALSE)</f>
        <v>0</v>
      </c>
      <c r="Q1394" s="21">
        <v>0</v>
      </c>
      <c r="R1394" s="21">
        <v>0</v>
      </c>
      <c r="S1394" s="21">
        <v>0</v>
      </c>
      <c r="T1394" s="38">
        <v>0</v>
      </c>
    </row>
    <row r="1395" spans="1:20" x14ac:dyDescent="0.25">
      <c r="A1395" s="16" t="s">
        <v>322</v>
      </c>
      <c r="B1395" s="8" t="s">
        <v>60</v>
      </c>
      <c r="C1395" s="8" t="s">
        <v>333</v>
      </c>
      <c r="E1395" s="8" t="str">
        <f t="shared" si="833"/>
        <v>Initial</v>
      </c>
      <c r="F1395" s="21">
        <f t="shared" ref="F1395:G1395" si="845">F1197</f>
        <v>247930.70340348198</v>
      </c>
      <c r="G1395" s="19">
        <f t="shared" si="845"/>
        <v>6.6987743860742617</v>
      </c>
      <c r="H1395" s="18">
        <f t="shared" si="838"/>
        <v>1.0181343363673335E-2</v>
      </c>
      <c r="I1395" s="6">
        <f t="shared" si="838"/>
        <v>2.04</v>
      </c>
      <c r="J1395" s="6">
        <f t="shared" si="839"/>
        <v>6019234.495337544</v>
      </c>
      <c r="K1395" s="18">
        <f t="shared" si="840"/>
        <v>0.15</v>
      </c>
      <c r="L1395" s="35">
        <f>Data!BR9</f>
        <v>4.1239788898882893E-3</v>
      </c>
      <c r="M1395" s="39">
        <f>VLOOKUP(C1395,Data!$CB$2:$EB$22,1+VALUE(MID(A1395,6,2)),FALSE)</f>
        <v>0</v>
      </c>
      <c r="Q1395" s="21">
        <v>0</v>
      </c>
      <c r="R1395" s="21">
        <v>0</v>
      </c>
      <c r="S1395" s="21">
        <v>0</v>
      </c>
      <c r="T1395" s="38">
        <v>0</v>
      </c>
    </row>
    <row r="1396" spans="1:20" x14ac:dyDescent="0.25">
      <c r="A1396" s="16" t="s">
        <v>323</v>
      </c>
      <c r="B1396" s="8" t="s">
        <v>60</v>
      </c>
      <c r="C1396" s="8" t="s">
        <v>333</v>
      </c>
      <c r="E1396" s="8" t="str">
        <f t="shared" si="833"/>
        <v>Initial</v>
      </c>
      <c r="F1396" s="21">
        <f t="shared" ref="F1396:G1396" si="846">F1198</f>
        <v>151738.37945754698</v>
      </c>
      <c r="G1396" s="19">
        <f t="shared" si="846"/>
        <v>7.9647183674103861</v>
      </c>
      <c r="H1396" s="18">
        <f t="shared" si="838"/>
        <v>1.0181343363673335E-2</v>
      </c>
      <c r="I1396" s="6">
        <f t="shared" si="838"/>
        <v>2.04</v>
      </c>
      <c r="J1396" s="6">
        <f t="shared" si="839"/>
        <v>6019234.495337544</v>
      </c>
      <c r="K1396" s="18">
        <f t="shared" si="840"/>
        <v>0.15</v>
      </c>
      <c r="L1396" s="35">
        <f>Data!BR10</f>
        <v>4.1239788898882893E-3</v>
      </c>
      <c r="M1396" s="39">
        <f>VLOOKUP(C1396,Data!$CB$2:$EB$22,1+VALUE(MID(A1396,6,2)),FALSE)</f>
        <v>0</v>
      </c>
      <c r="Q1396" s="21">
        <v>0</v>
      </c>
      <c r="R1396" s="21">
        <v>0</v>
      </c>
      <c r="S1396" s="21">
        <v>0</v>
      </c>
      <c r="T1396" s="38">
        <v>0</v>
      </c>
    </row>
    <row r="1397" spans="1:20" x14ac:dyDescent="0.25">
      <c r="A1397" s="16" t="s">
        <v>324</v>
      </c>
      <c r="B1397" s="8" t="s">
        <v>60</v>
      </c>
      <c r="C1397" s="8" t="s">
        <v>333</v>
      </c>
      <c r="E1397" s="8" t="str">
        <f t="shared" si="833"/>
        <v>Initial</v>
      </c>
      <c r="F1397" s="21">
        <f t="shared" ref="F1397:G1397" si="847">F1199</f>
        <v>198057.49561402149</v>
      </c>
      <c r="G1397" s="19">
        <f t="shared" si="847"/>
        <v>7.1029079323460005</v>
      </c>
      <c r="H1397" s="18">
        <f t="shared" si="838"/>
        <v>1.0181343363673335E-2</v>
      </c>
      <c r="I1397" s="6">
        <f t="shared" si="838"/>
        <v>2.04</v>
      </c>
      <c r="J1397" s="6">
        <f t="shared" si="839"/>
        <v>6019234.495337544</v>
      </c>
      <c r="K1397" s="18">
        <f t="shared" si="840"/>
        <v>0.15</v>
      </c>
      <c r="L1397" s="35">
        <f>Data!BR11</f>
        <v>4.1239788898882893E-3</v>
      </c>
      <c r="M1397" s="39">
        <f>VLOOKUP(C1397,Data!$CB$2:$EB$22,1+VALUE(MID(A1397,6,2)),FALSE)</f>
        <v>0</v>
      </c>
      <c r="Q1397" s="21">
        <v>0</v>
      </c>
      <c r="R1397" s="21">
        <v>0</v>
      </c>
      <c r="S1397" s="21">
        <v>0</v>
      </c>
      <c r="T1397" s="38">
        <v>0</v>
      </c>
    </row>
    <row r="1398" spans="1:20" x14ac:dyDescent="0.25">
      <c r="A1398" s="16" t="s">
        <v>325</v>
      </c>
      <c r="B1398" s="8" t="s">
        <v>60</v>
      </c>
      <c r="C1398" s="8" t="s">
        <v>333</v>
      </c>
      <c r="E1398" s="8" t="str">
        <f t="shared" si="833"/>
        <v>Initial</v>
      </c>
      <c r="F1398" s="21">
        <f t="shared" ref="F1398:G1398" si="848">F1200</f>
        <v>275989.34520370152</v>
      </c>
      <c r="G1398" s="19">
        <f t="shared" si="848"/>
        <v>6.3520445686664582</v>
      </c>
      <c r="H1398" s="18">
        <f t="shared" si="838"/>
        <v>1.0181343363673335E-2</v>
      </c>
      <c r="I1398" s="6">
        <f t="shared" si="838"/>
        <v>2.04</v>
      </c>
      <c r="J1398" s="6">
        <f t="shared" si="839"/>
        <v>6019234.495337544</v>
      </c>
      <c r="K1398" s="18">
        <f t="shared" si="840"/>
        <v>0.15</v>
      </c>
      <c r="L1398" s="35">
        <f>Data!BR12</f>
        <v>3.6038374082807572E-3</v>
      </c>
      <c r="M1398" s="39">
        <f>VLOOKUP(C1398,Data!$CB$2:$EB$22,1+VALUE(MID(A1398,6,2)),FALSE)</f>
        <v>0</v>
      </c>
      <c r="Q1398" s="21">
        <v>0</v>
      </c>
      <c r="R1398" s="21">
        <v>0</v>
      </c>
      <c r="S1398" s="21">
        <v>0</v>
      </c>
      <c r="T1398" s="38">
        <v>0</v>
      </c>
    </row>
    <row r="1399" spans="1:20" x14ac:dyDescent="0.25">
      <c r="A1399" s="16" t="s">
        <v>326</v>
      </c>
      <c r="B1399" s="8" t="s">
        <v>60</v>
      </c>
      <c r="C1399" s="8" t="s">
        <v>333</v>
      </c>
      <c r="E1399" s="8" t="str">
        <f t="shared" si="833"/>
        <v>Initial</v>
      </c>
      <c r="F1399" s="21">
        <f t="shared" ref="F1399:G1399" si="849">F1201</f>
        <v>260275.96043880651</v>
      </c>
      <c r="G1399" s="19">
        <f t="shared" si="849"/>
        <v>6.5903233729592454</v>
      </c>
      <c r="H1399" s="18">
        <f t="shared" si="838"/>
        <v>1.0181343363673335E-2</v>
      </c>
      <c r="I1399" s="6">
        <f t="shared" si="838"/>
        <v>2.04</v>
      </c>
      <c r="J1399" s="6">
        <f t="shared" si="839"/>
        <v>6019234.495337544</v>
      </c>
      <c r="K1399" s="18">
        <f t="shared" si="840"/>
        <v>0.15</v>
      </c>
      <c r="L1399" s="35">
        <f>Data!BR13</f>
        <v>3.6038374082807572E-3</v>
      </c>
      <c r="M1399" s="39">
        <f>VLOOKUP(C1399,Data!$CB$2:$EB$22,1+VALUE(MID(A1399,6,2)),FALSE)</f>
        <v>0</v>
      </c>
      <c r="Q1399" s="21">
        <v>0</v>
      </c>
      <c r="R1399" s="21">
        <v>0</v>
      </c>
      <c r="S1399" s="21">
        <v>0</v>
      </c>
      <c r="T1399" s="38">
        <v>0</v>
      </c>
    </row>
    <row r="1400" spans="1:20" x14ac:dyDescent="0.25">
      <c r="A1400" s="16" t="s">
        <v>327</v>
      </c>
      <c r="B1400" s="8" t="s">
        <v>60</v>
      </c>
      <c r="C1400" s="8" t="s">
        <v>333</v>
      </c>
      <c r="E1400" s="8" t="str">
        <f t="shared" si="833"/>
        <v>Initial</v>
      </c>
      <c r="F1400" s="21">
        <f t="shared" ref="F1400:G1400" si="850">F1202</f>
        <v>177640.49285034501</v>
      </c>
      <c r="G1400" s="19">
        <f t="shared" si="850"/>
        <v>6.7318910511908392</v>
      </c>
      <c r="H1400" s="18">
        <f t="shared" si="838"/>
        <v>1.0181343363673335E-2</v>
      </c>
      <c r="I1400" s="6">
        <f t="shared" si="838"/>
        <v>2.04</v>
      </c>
      <c r="J1400" s="6">
        <f t="shared" si="839"/>
        <v>6019234.495337544</v>
      </c>
      <c r="K1400" s="18">
        <f t="shared" si="840"/>
        <v>0.15</v>
      </c>
      <c r="L1400" s="35">
        <f>Data!BR14</f>
        <v>3.6038374082807572E-3</v>
      </c>
      <c r="M1400" s="39">
        <f>VLOOKUP(C1400,Data!$CB$2:$EB$22,1+VALUE(MID(A1400,6,2)),FALSE)</f>
        <v>0</v>
      </c>
      <c r="Q1400" s="21">
        <v>0</v>
      </c>
      <c r="R1400" s="21">
        <v>0</v>
      </c>
      <c r="S1400" s="21">
        <v>0</v>
      </c>
      <c r="T1400" s="38">
        <v>0</v>
      </c>
    </row>
    <row r="1401" spans="1:20" x14ac:dyDescent="0.25">
      <c r="A1401" s="17" t="s">
        <v>262</v>
      </c>
      <c r="B1401" s="8" t="s">
        <v>60</v>
      </c>
      <c r="C1401" s="8" t="s">
        <v>333</v>
      </c>
      <c r="E1401" s="8" t="str">
        <f t="shared" si="833"/>
        <v>ReFi-social.video.refi</v>
      </c>
      <c r="F1401" s="21">
        <f t="shared" ref="F1401:G1401" si="851">F1203</f>
        <v>241275.65645411599</v>
      </c>
      <c r="G1401" s="19">
        <f t="shared" si="851"/>
        <v>6.6118664962406903</v>
      </c>
      <c r="H1401" s="18">
        <f t="shared" si="838"/>
        <v>1.0181343363673335E-2</v>
      </c>
      <c r="I1401" s="6">
        <f t="shared" si="838"/>
        <v>2.04</v>
      </c>
      <c r="J1401" s="6">
        <f t="shared" si="839"/>
        <v>6019234.495337544</v>
      </c>
      <c r="K1401" s="18">
        <f t="shared" si="840"/>
        <v>0.15</v>
      </c>
      <c r="L1401" s="35">
        <f>Data!BR15</f>
        <v>3.6038374082807572E-3</v>
      </c>
      <c r="Q1401" s="21">
        <v>0</v>
      </c>
      <c r="R1401" s="21">
        <v>0</v>
      </c>
      <c r="S1401" s="21">
        <v>0</v>
      </c>
      <c r="T1401" s="38">
        <v>0</v>
      </c>
    </row>
    <row r="1402" spans="1:20" x14ac:dyDescent="0.25">
      <c r="A1402" s="17" t="s">
        <v>263</v>
      </c>
      <c r="B1402" s="8" t="s">
        <v>60</v>
      </c>
      <c r="C1402" s="8" t="s">
        <v>333</v>
      </c>
      <c r="E1402" s="8" t="str">
        <f t="shared" si="833"/>
        <v>ReFi-social.video.refi</v>
      </c>
      <c r="F1402" s="21">
        <f t="shared" ref="F1402:G1402" si="852">F1204</f>
        <v>345060.95921411947</v>
      </c>
      <c r="G1402" s="19">
        <f t="shared" si="852"/>
        <v>6.091471245669009</v>
      </c>
      <c r="H1402" s="18">
        <f t="shared" si="838"/>
        <v>1.0181343363673335E-2</v>
      </c>
      <c r="I1402" s="6">
        <f t="shared" si="838"/>
        <v>2.04</v>
      </c>
      <c r="J1402" s="6">
        <f t="shared" si="839"/>
        <v>6019234.495337544</v>
      </c>
      <c r="K1402" s="18">
        <f t="shared" si="840"/>
        <v>0.15</v>
      </c>
      <c r="L1402" s="35">
        <f>Data!BR16</f>
        <v>3.4180725934209242E-3</v>
      </c>
      <c r="Q1402" s="21">
        <v>0</v>
      </c>
      <c r="R1402" s="21">
        <v>0</v>
      </c>
      <c r="S1402" s="21">
        <v>0</v>
      </c>
      <c r="T1402" s="38">
        <v>0</v>
      </c>
    </row>
    <row r="1403" spans="1:20" x14ac:dyDescent="0.25">
      <c r="A1403" s="17" t="s">
        <v>264</v>
      </c>
      <c r="B1403" s="8" t="s">
        <v>60</v>
      </c>
      <c r="C1403" s="8" t="s">
        <v>333</v>
      </c>
      <c r="E1403" s="8" t="str">
        <f t="shared" si="833"/>
        <v>ReFi-social.video.refi</v>
      </c>
      <c r="F1403" s="21">
        <f t="shared" ref="F1403:G1403" si="853">F1205</f>
        <v>235151.7459877205</v>
      </c>
      <c r="G1403" s="19">
        <f t="shared" si="853"/>
        <v>6.8631730048599717</v>
      </c>
      <c r="H1403" s="18">
        <f t="shared" si="838"/>
        <v>1.0181343363673335E-2</v>
      </c>
      <c r="I1403" s="6">
        <f t="shared" si="838"/>
        <v>2.04</v>
      </c>
      <c r="J1403" s="6">
        <f t="shared" si="839"/>
        <v>6019234.495337544</v>
      </c>
      <c r="K1403" s="18">
        <f t="shared" si="840"/>
        <v>0.15</v>
      </c>
      <c r="L1403" s="35">
        <f>Data!BR17</f>
        <v>3.4180725934209242E-3</v>
      </c>
      <c r="Q1403" s="21">
        <v>0</v>
      </c>
      <c r="R1403" s="21">
        <v>0</v>
      </c>
      <c r="S1403" s="21">
        <v>0</v>
      </c>
      <c r="T1403" s="38">
        <v>0</v>
      </c>
    </row>
    <row r="1404" spans="1:20" x14ac:dyDescent="0.25">
      <c r="A1404" s="17" t="s">
        <v>265</v>
      </c>
      <c r="B1404" s="8" t="s">
        <v>60</v>
      </c>
      <c r="C1404" s="8" t="s">
        <v>333</v>
      </c>
      <c r="E1404" s="8" t="str">
        <f t="shared" si="833"/>
        <v>ReFi-social.video.refi</v>
      </c>
      <c r="F1404" s="21">
        <f t="shared" ref="F1404:G1404" si="854">F1206</f>
        <v>197045.08899614651</v>
      </c>
      <c r="G1404" s="19">
        <f t="shared" si="854"/>
        <v>7.2927935899315104</v>
      </c>
      <c r="H1404" s="18">
        <f t="shared" si="838"/>
        <v>1.0181343363673335E-2</v>
      </c>
      <c r="I1404" s="6">
        <f t="shared" si="838"/>
        <v>2.04</v>
      </c>
      <c r="J1404" s="6">
        <f t="shared" si="839"/>
        <v>6019234.495337544</v>
      </c>
      <c r="K1404" s="18">
        <f t="shared" si="840"/>
        <v>0.15</v>
      </c>
      <c r="L1404" s="35">
        <f>Data!BR18</f>
        <v>3.4180725934209242E-3</v>
      </c>
      <c r="Q1404" s="21">
        <v>0</v>
      </c>
      <c r="R1404" s="21">
        <v>0</v>
      </c>
      <c r="S1404" s="21">
        <v>0</v>
      </c>
      <c r="T1404" s="38">
        <v>0</v>
      </c>
    </row>
    <row r="1405" spans="1:20" x14ac:dyDescent="0.25">
      <c r="A1405" s="17" t="s">
        <v>266</v>
      </c>
      <c r="B1405" s="8" t="s">
        <v>60</v>
      </c>
      <c r="C1405" s="8" t="s">
        <v>333</v>
      </c>
      <c r="E1405" s="8" t="str">
        <f t="shared" si="833"/>
        <v>ReFi-social.video.refi</v>
      </c>
      <c r="F1405" s="21">
        <f t="shared" ref="F1405:G1405" si="855">F1207</f>
        <v>273305.90258954099</v>
      </c>
      <c r="G1405" s="19">
        <f t="shared" si="855"/>
        <v>6.6013158616557677</v>
      </c>
      <c r="H1405" s="18">
        <f t="shared" si="838"/>
        <v>1.0181343363673335E-2</v>
      </c>
      <c r="I1405" s="6">
        <f t="shared" si="838"/>
        <v>2.04</v>
      </c>
      <c r="J1405" s="6">
        <f t="shared" si="839"/>
        <v>6019234.495337544</v>
      </c>
      <c r="K1405" s="18">
        <f t="shared" si="840"/>
        <v>0.15</v>
      </c>
      <c r="L1405" s="35">
        <f>Data!BR19</f>
        <v>3.4180725934209242E-3</v>
      </c>
      <c r="Q1405" s="21">
        <v>0</v>
      </c>
      <c r="R1405" s="21">
        <v>0</v>
      </c>
      <c r="S1405" s="21">
        <v>0</v>
      </c>
      <c r="T1405" s="38">
        <v>0</v>
      </c>
    </row>
    <row r="1406" spans="1:20" x14ac:dyDescent="0.25">
      <c r="A1406" s="17" t="s">
        <v>267</v>
      </c>
      <c r="B1406" s="8" t="s">
        <v>60</v>
      </c>
      <c r="C1406" s="8" t="s">
        <v>333</v>
      </c>
      <c r="E1406" s="8" t="str">
        <f t="shared" si="833"/>
        <v>ReFi-social.video.refi</v>
      </c>
      <c r="F1406" s="21">
        <f t="shared" ref="F1406:G1406" si="856">F1208</f>
        <v>286995.93963505048</v>
      </c>
      <c r="G1406" s="19">
        <f t="shared" si="856"/>
        <v>6.630371738758158</v>
      </c>
      <c r="H1406" s="18">
        <f t="shared" si="838"/>
        <v>1.0181343363673335E-2</v>
      </c>
      <c r="I1406" s="6">
        <f t="shared" si="838"/>
        <v>2.04</v>
      </c>
      <c r="J1406" s="6">
        <f t="shared" si="839"/>
        <v>6019234.495337544</v>
      </c>
      <c r="K1406" s="18">
        <f t="shared" si="840"/>
        <v>0.15</v>
      </c>
      <c r="L1406" s="35">
        <f>Data!BR20</f>
        <v>3.5295314823368239E-3</v>
      </c>
      <c r="Q1406" s="21">
        <v>0</v>
      </c>
      <c r="R1406" s="21">
        <v>0</v>
      </c>
      <c r="S1406" s="21">
        <v>0</v>
      </c>
      <c r="T1406" s="38">
        <v>0</v>
      </c>
    </row>
    <row r="1407" spans="1:20" x14ac:dyDescent="0.25">
      <c r="A1407" s="17" t="s">
        <v>268</v>
      </c>
      <c r="B1407" s="8" t="s">
        <v>60</v>
      </c>
      <c r="C1407" s="8" t="s">
        <v>333</v>
      </c>
      <c r="E1407" s="8" t="str">
        <f t="shared" si="833"/>
        <v>ReFi-social.video.refi</v>
      </c>
      <c r="F1407" s="21">
        <f t="shared" ref="F1407:G1407" si="857">F1209</f>
        <v>179299.95750538001</v>
      </c>
      <c r="G1407" s="19">
        <f t="shared" si="857"/>
        <v>7.7940670675137813</v>
      </c>
      <c r="H1407" s="18">
        <f t="shared" si="838"/>
        <v>1.0181343363673335E-2</v>
      </c>
      <c r="I1407" s="6">
        <f t="shared" si="838"/>
        <v>2.04</v>
      </c>
      <c r="J1407" s="6">
        <f t="shared" si="839"/>
        <v>6019234.495337544</v>
      </c>
      <c r="K1407" s="18">
        <f t="shared" si="840"/>
        <v>0.15</v>
      </c>
      <c r="L1407" s="35">
        <f>Data!BR21</f>
        <v>3.5295314823368239E-3</v>
      </c>
      <c r="Q1407" s="21">
        <v>0</v>
      </c>
      <c r="R1407" s="21">
        <v>0</v>
      </c>
      <c r="S1407" s="21">
        <v>0</v>
      </c>
      <c r="T1407" s="38">
        <v>0</v>
      </c>
    </row>
    <row r="1408" spans="1:20" x14ac:dyDescent="0.25">
      <c r="A1408" s="17" t="s">
        <v>269</v>
      </c>
      <c r="B1408" s="8" t="s">
        <v>60</v>
      </c>
      <c r="C1408" s="8" t="s">
        <v>333</v>
      </c>
      <c r="E1408" s="8" t="str">
        <f t="shared" si="833"/>
        <v>ReFi-social.video.refi</v>
      </c>
      <c r="F1408" s="21">
        <f t="shared" ref="F1408:G1408" si="858">F1210</f>
        <v>219354.8628749405</v>
      </c>
      <c r="G1408" s="19">
        <f t="shared" si="858"/>
        <v>7.3419947232959029</v>
      </c>
      <c r="H1408" s="18">
        <f t="shared" si="838"/>
        <v>1.0181343363673335E-2</v>
      </c>
      <c r="I1408" s="6">
        <f t="shared" si="838"/>
        <v>2.04</v>
      </c>
      <c r="J1408" s="6">
        <f t="shared" si="839"/>
        <v>6019234.495337544</v>
      </c>
      <c r="K1408" s="18">
        <f t="shared" si="840"/>
        <v>0.15</v>
      </c>
      <c r="L1408" s="35">
        <f>Data!BR22</f>
        <v>3.5295314823368239E-3</v>
      </c>
      <c r="Q1408" s="21">
        <v>0</v>
      </c>
      <c r="R1408" s="21">
        <v>0</v>
      </c>
      <c r="S1408" s="21">
        <v>0</v>
      </c>
      <c r="T1408" s="38">
        <v>0</v>
      </c>
    </row>
    <row r="1409" spans="1:20" x14ac:dyDescent="0.25">
      <c r="A1409" s="17" t="s">
        <v>270</v>
      </c>
      <c r="B1409" s="8" t="s">
        <v>60</v>
      </c>
      <c r="C1409" s="8" t="s">
        <v>333</v>
      </c>
      <c r="E1409" s="8" t="str">
        <f t="shared" si="833"/>
        <v>ReFi-social.video.refi</v>
      </c>
      <c r="F1409" s="21">
        <f t="shared" ref="F1409:G1409" si="859">F1211</f>
        <v>287620.84496671398</v>
      </c>
      <c r="G1409" s="19">
        <f t="shared" si="859"/>
        <v>6.5907594413673705</v>
      </c>
      <c r="H1409" s="18">
        <f t="shared" si="838"/>
        <v>1.0181343363673335E-2</v>
      </c>
      <c r="I1409" s="6">
        <f t="shared" si="838"/>
        <v>2.04</v>
      </c>
      <c r="J1409" s="6">
        <f t="shared" si="839"/>
        <v>6019234.495337544</v>
      </c>
      <c r="K1409" s="18">
        <f t="shared" si="840"/>
        <v>0.15</v>
      </c>
      <c r="L1409" s="35">
        <f>Data!BR23</f>
        <v>3.5295314823368239E-3</v>
      </c>
      <c r="Q1409" s="21">
        <v>0</v>
      </c>
      <c r="R1409" s="21">
        <v>0</v>
      </c>
      <c r="S1409" s="21">
        <v>0</v>
      </c>
      <c r="T1409" s="38">
        <v>0</v>
      </c>
    </row>
    <row r="1410" spans="1:20" x14ac:dyDescent="0.25">
      <c r="A1410" s="17" t="s">
        <v>249</v>
      </c>
      <c r="B1410" s="8" t="s">
        <v>60</v>
      </c>
      <c r="C1410" s="8" t="s">
        <v>333</v>
      </c>
      <c r="E1410" s="8" t="str">
        <f t="shared" si="833"/>
        <v>ReFi-social.video.refi</v>
      </c>
      <c r="F1410" s="21">
        <f t="shared" ref="F1410:G1410" si="860">F1212</f>
        <v>301342.43984295405</v>
      </c>
      <c r="G1410" s="19">
        <f t="shared" si="860"/>
        <v>6.7119966634902308</v>
      </c>
      <c r="H1410" s="18">
        <f t="shared" si="838"/>
        <v>1.0181343363673335E-2</v>
      </c>
      <c r="I1410" s="6">
        <f t="shared" si="838"/>
        <v>2.04</v>
      </c>
      <c r="J1410" s="6">
        <f t="shared" si="839"/>
        <v>6019234.495337544</v>
      </c>
      <c r="K1410" s="18">
        <f t="shared" si="840"/>
        <v>0.15</v>
      </c>
      <c r="L1410" s="35">
        <f>Data!BR24</f>
        <v>3.5295314823368239E-3</v>
      </c>
      <c r="Q1410" s="21">
        <v>0</v>
      </c>
      <c r="R1410" s="21">
        <v>0</v>
      </c>
      <c r="S1410" s="21">
        <v>0</v>
      </c>
      <c r="T1410" s="38">
        <v>0</v>
      </c>
    </row>
    <row r="1411" spans="1:20" x14ac:dyDescent="0.25">
      <c r="A1411" s="17" t="s">
        <v>250</v>
      </c>
      <c r="B1411" s="8" t="s">
        <v>60</v>
      </c>
      <c r="C1411" s="8" t="s">
        <v>333</v>
      </c>
      <c r="E1411" s="8" t="str">
        <f t="shared" si="833"/>
        <v>ReFi-social.video.refi</v>
      </c>
      <c r="F1411" s="21">
        <f t="shared" ref="F1411:G1411" si="861">F1213</f>
        <v>250516.71427275951</v>
      </c>
      <c r="G1411" s="19">
        <f t="shared" si="861"/>
        <v>6.9682564581886499</v>
      </c>
      <c r="H1411" s="18">
        <f t="shared" si="838"/>
        <v>1.0181343363673335E-2</v>
      </c>
      <c r="I1411" s="6">
        <f t="shared" si="838"/>
        <v>2.04</v>
      </c>
      <c r="J1411" s="6">
        <f t="shared" si="839"/>
        <v>6019234.495337544</v>
      </c>
      <c r="K1411" s="18">
        <f t="shared" si="840"/>
        <v>0.15</v>
      </c>
      <c r="L1411" s="35">
        <f>Data!BR25</f>
        <v>3.5295314823368239E-3</v>
      </c>
      <c r="Q1411" s="21">
        <v>0</v>
      </c>
      <c r="R1411" s="21">
        <v>0</v>
      </c>
      <c r="S1411" s="21">
        <v>0</v>
      </c>
      <c r="T1411" s="38">
        <v>0</v>
      </c>
    </row>
    <row r="1412" spans="1:20" x14ac:dyDescent="0.25">
      <c r="A1412" s="17" t="s">
        <v>251</v>
      </c>
      <c r="B1412" s="8" t="s">
        <v>60</v>
      </c>
      <c r="C1412" s="8" t="s">
        <v>333</v>
      </c>
      <c r="E1412" s="8" t="str">
        <f t="shared" si="833"/>
        <v>ReFi-social.video.refi</v>
      </c>
      <c r="F1412" s="21">
        <f t="shared" ref="F1412:G1412" si="862">F1214</f>
        <v>203806.21911003449</v>
      </c>
      <c r="G1412" s="19">
        <f t="shared" si="862"/>
        <v>7.3912151109345876</v>
      </c>
      <c r="H1412" s="18">
        <f t="shared" si="838"/>
        <v>1.0181343363673335E-2</v>
      </c>
      <c r="I1412" s="6">
        <f t="shared" si="838"/>
        <v>2.04</v>
      </c>
      <c r="J1412" s="6">
        <f t="shared" si="839"/>
        <v>6019234.495337544</v>
      </c>
      <c r="K1412" s="18">
        <f t="shared" si="840"/>
        <v>0.15</v>
      </c>
      <c r="L1412" s="35">
        <f>Data!BR26</f>
        <v>3.5295314823368239E-3</v>
      </c>
      <c r="Q1412" s="21">
        <v>0</v>
      </c>
      <c r="R1412" s="21">
        <v>0</v>
      </c>
      <c r="S1412" s="21">
        <v>0</v>
      </c>
      <c r="T1412" s="38">
        <v>0</v>
      </c>
    </row>
    <row r="1413" spans="1:20" x14ac:dyDescent="0.25">
      <c r="A1413" s="17" t="s">
        <v>252</v>
      </c>
      <c r="B1413" s="8" t="s">
        <v>60</v>
      </c>
      <c r="C1413" s="8" t="s">
        <v>333</v>
      </c>
      <c r="E1413" s="8" t="str">
        <f t="shared" si="833"/>
        <v>ReFi-social.video.refi</v>
      </c>
      <c r="F1413" s="21">
        <f t="shared" ref="F1413:G1413" si="863">F1215</f>
        <v>255315.68418609747</v>
      </c>
      <c r="G1413" s="19">
        <f t="shared" si="863"/>
        <v>6.9578555462496423</v>
      </c>
      <c r="H1413" s="18">
        <f t="shared" si="838"/>
        <v>1.0181343363673335E-2</v>
      </c>
      <c r="I1413" s="6">
        <f t="shared" si="838"/>
        <v>2.04</v>
      </c>
      <c r="J1413" s="6">
        <f t="shared" si="839"/>
        <v>6019234.495337544</v>
      </c>
      <c r="K1413" s="18">
        <f t="shared" si="840"/>
        <v>0.15</v>
      </c>
      <c r="L1413" s="35">
        <f>Data!BR27</f>
        <v>3.5295314823368239E-3</v>
      </c>
      <c r="Q1413" s="21">
        <v>0</v>
      </c>
      <c r="R1413" s="21">
        <v>0</v>
      </c>
      <c r="S1413" s="21">
        <v>0</v>
      </c>
      <c r="T1413" s="38">
        <v>0</v>
      </c>
    </row>
    <row r="1414" spans="1:20" x14ac:dyDescent="0.25">
      <c r="A1414" s="17" t="s">
        <v>253</v>
      </c>
      <c r="B1414" s="8" t="s">
        <v>60</v>
      </c>
      <c r="C1414" s="8" t="s">
        <v>333</v>
      </c>
      <c r="E1414" s="8" t="str">
        <f t="shared" si="833"/>
        <v>ReFi-social.video.refi</v>
      </c>
      <c r="F1414" s="21">
        <f t="shared" ref="F1414:G1414" si="864">F1216</f>
        <v>239367.66982627299</v>
      </c>
      <c r="G1414" s="19">
        <f t="shared" si="864"/>
        <v>7.3621469659184093</v>
      </c>
      <c r="H1414" s="18">
        <f t="shared" si="838"/>
        <v>1.0181343363673335E-2</v>
      </c>
      <c r="I1414" s="6">
        <f t="shared" si="838"/>
        <v>2.04</v>
      </c>
      <c r="J1414" s="6">
        <f t="shared" si="839"/>
        <v>6019234.495337544</v>
      </c>
      <c r="K1414" s="18">
        <f t="shared" si="840"/>
        <v>0.15</v>
      </c>
      <c r="L1414" s="35">
        <f>Data!BR28</f>
        <v>3.5295314823368239E-3</v>
      </c>
      <c r="Q1414" s="21">
        <v>0</v>
      </c>
      <c r="R1414" s="21">
        <v>0</v>
      </c>
      <c r="S1414" s="21">
        <v>0</v>
      </c>
      <c r="T1414" s="38">
        <v>0</v>
      </c>
    </row>
    <row r="1415" spans="1:20" x14ac:dyDescent="0.25">
      <c r="A1415" s="17" t="s">
        <v>254</v>
      </c>
      <c r="B1415" s="8" t="s">
        <v>60</v>
      </c>
      <c r="C1415" s="8" t="s">
        <v>333</v>
      </c>
      <c r="E1415" s="8" t="str">
        <f t="shared" si="833"/>
        <v>ReFi-social.video.refi</v>
      </c>
      <c r="F1415" s="21">
        <f t="shared" ref="F1415:G1415" si="865">F1217</f>
        <v>243012.20327851301</v>
      </c>
      <c r="G1415" s="19">
        <f t="shared" si="865"/>
        <v>6.823428406388846</v>
      </c>
      <c r="H1415" s="18">
        <f t="shared" si="838"/>
        <v>1.0181343363673335E-2</v>
      </c>
      <c r="I1415" s="6">
        <f t="shared" si="838"/>
        <v>2.04</v>
      </c>
      <c r="J1415" s="6">
        <f t="shared" si="839"/>
        <v>6019234.495337544</v>
      </c>
      <c r="K1415" s="18">
        <f t="shared" si="840"/>
        <v>0.15</v>
      </c>
      <c r="L1415" s="35">
        <f>Data!BR29</f>
        <v>3.6409903712527236E-3</v>
      </c>
      <c r="Q1415" s="21">
        <v>0</v>
      </c>
      <c r="R1415" s="21">
        <v>0</v>
      </c>
      <c r="S1415" s="21">
        <v>0</v>
      </c>
      <c r="T1415" s="38">
        <v>0</v>
      </c>
    </row>
    <row r="1416" spans="1:20" x14ac:dyDescent="0.25">
      <c r="A1416" s="17" t="s">
        <v>255</v>
      </c>
      <c r="B1416" s="8" t="s">
        <v>60</v>
      </c>
      <c r="C1416" s="8" t="s">
        <v>333</v>
      </c>
      <c r="E1416" s="8" t="str">
        <f t="shared" si="833"/>
        <v>ReFi-social.video.refi</v>
      </c>
      <c r="F1416" s="21">
        <f t="shared" ref="F1416:G1416" si="866">F1218</f>
        <v>290574.97468882898</v>
      </c>
      <c r="G1416" s="19">
        <f t="shared" si="866"/>
        <v>6.6339706431463812</v>
      </c>
      <c r="H1416" s="18">
        <f t="shared" si="838"/>
        <v>1.0181343363673335E-2</v>
      </c>
      <c r="I1416" s="6">
        <f t="shared" si="838"/>
        <v>2.04</v>
      </c>
      <c r="J1416" s="6">
        <f t="shared" si="839"/>
        <v>6019234.495337544</v>
      </c>
      <c r="K1416" s="18">
        <f t="shared" si="840"/>
        <v>0.15</v>
      </c>
      <c r="L1416" s="35">
        <f>Data!BR30</f>
        <v>3.6409903712527236E-3</v>
      </c>
      <c r="Q1416" s="21">
        <v>0</v>
      </c>
      <c r="R1416" s="21">
        <v>0</v>
      </c>
      <c r="S1416" s="21">
        <v>0</v>
      </c>
      <c r="T1416" s="38">
        <v>0</v>
      </c>
    </row>
    <row r="1417" spans="1:20" x14ac:dyDescent="0.25">
      <c r="A1417" s="17" t="s">
        <v>256</v>
      </c>
      <c r="B1417" s="8" t="s">
        <v>60</v>
      </c>
      <c r="C1417" s="8" t="s">
        <v>333</v>
      </c>
      <c r="E1417" s="8" t="str">
        <f t="shared" si="833"/>
        <v>ReFi-social.video.refi</v>
      </c>
      <c r="F1417" s="21">
        <f t="shared" ref="F1417:G1417" si="867">F1219</f>
        <v>329832.51746826299</v>
      </c>
      <c r="G1417" s="19">
        <f t="shared" si="867"/>
        <v>6.2263263157050011</v>
      </c>
      <c r="H1417" s="18">
        <f t="shared" si="838"/>
        <v>1.0181343363673335E-2</v>
      </c>
      <c r="I1417" s="6">
        <f t="shared" si="838"/>
        <v>2.04</v>
      </c>
      <c r="J1417" s="6">
        <f t="shared" si="839"/>
        <v>6019234.495337544</v>
      </c>
      <c r="K1417" s="18">
        <f t="shared" si="840"/>
        <v>0.15</v>
      </c>
      <c r="L1417" s="35">
        <f>Data!BR31</f>
        <v>3.6409903712527236E-3</v>
      </c>
      <c r="Q1417" s="21">
        <v>0</v>
      </c>
      <c r="R1417" s="21">
        <v>0</v>
      </c>
      <c r="S1417" s="21">
        <v>0</v>
      </c>
      <c r="T1417" s="38">
        <v>0</v>
      </c>
    </row>
    <row r="1418" spans="1:20" x14ac:dyDescent="0.25">
      <c r="A1418" s="17" t="s">
        <v>257</v>
      </c>
      <c r="B1418" s="8" t="s">
        <v>60</v>
      </c>
      <c r="C1418" s="8" t="s">
        <v>333</v>
      </c>
      <c r="E1418" s="8" t="str">
        <f t="shared" si="833"/>
        <v>ReFi-social.video.refi</v>
      </c>
      <c r="F1418" s="21">
        <f t="shared" ref="F1418:G1418" si="868">F1220</f>
        <v>164499.301820719</v>
      </c>
      <c r="G1418" s="19">
        <f t="shared" si="868"/>
        <v>7.8609634284899084</v>
      </c>
      <c r="H1418" s="18">
        <f t="shared" si="838"/>
        <v>1.0181343363673335E-2</v>
      </c>
      <c r="I1418" s="6">
        <f t="shared" si="838"/>
        <v>2.04</v>
      </c>
      <c r="J1418" s="6">
        <f t="shared" si="839"/>
        <v>6019234.495337544</v>
      </c>
      <c r="K1418" s="18">
        <f t="shared" si="840"/>
        <v>0.15</v>
      </c>
      <c r="L1418" s="35">
        <f>Data!BR32</f>
        <v>3.6409903712527236E-3</v>
      </c>
      <c r="Q1418" s="21">
        <v>0</v>
      </c>
      <c r="R1418" s="21">
        <v>0</v>
      </c>
      <c r="S1418" s="21">
        <v>0</v>
      </c>
      <c r="T1418" s="38">
        <v>0</v>
      </c>
    </row>
    <row r="1419" spans="1:20" x14ac:dyDescent="0.25">
      <c r="A1419" s="17" t="s">
        <v>258</v>
      </c>
      <c r="B1419" s="8" t="s">
        <v>60</v>
      </c>
      <c r="C1419" s="8" t="s">
        <v>333</v>
      </c>
      <c r="E1419" s="8" t="str">
        <f t="shared" si="833"/>
        <v>ReFi-social.video.refi</v>
      </c>
      <c r="F1419" s="21">
        <f t="shared" ref="F1419:G1419" si="869">F1221</f>
        <v>192519.124041111</v>
      </c>
      <c r="G1419" s="19">
        <f t="shared" si="869"/>
        <v>7.2437942646276179</v>
      </c>
      <c r="H1419" s="18">
        <f t="shared" si="838"/>
        <v>1.0181343363673335E-2</v>
      </c>
      <c r="I1419" s="6">
        <f t="shared" si="838"/>
        <v>2.04</v>
      </c>
      <c r="J1419" s="6">
        <f t="shared" si="839"/>
        <v>6019234.495337544</v>
      </c>
      <c r="K1419" s="18">
        <f t="shared" si="840"/>
        <v>0.15</v>
      </c>
      <c r="L1419" s="35">
        <f>Data!BR33</f>
        <v>3.4180725934209242E-3</v>
      </c>
      <c r="Q1419" s="21">
        <v>0</v>
      </c>
      <c r="R1419" s="21">
        <v>0</v>
      </c>
      <c r="S1419" s="21">
        <v>0</v>
      </c>
      <c r="T1419" s="38">
        <v>0</v>
      </c>
    </row>
    <row r="1420" spans="1:20" x14ac:dyDescent="0.25">
      <c r="A1420" s="17" t="s">
        <v>259</v>
      </c>
      <c r="B1420" s="8" t="s">
        <v>60</v>
      </c>
      <c r="C1420" s="8" t="s">
        <v>333</v>
      </c>
      <c r="E1420" s="8" t="str">
        <f t="shared" si="833"/>
        <v>ReFi-social.video.refi</v>
      </c>
      <c r="F1420" s="21">
        <f t="shared" ref="F1420:G1420" si="870">F1222</f>
        <v>149243.259400057</v>
      </c>
      <c r="G1420" s="19">
        <f t="shared" si="870"/>
        <v>7.8894108904875937</v>
      </c>
      <c r="H1420" s="18">
        <f t="shared" si="838"/>
        <v>1.0181343363673335E-2</v>
      </c>
      <c r="I1420" s="6">
        <f t="shared" si="838"/>
        <v>2.04</v>
      </c>
      <c r="J1420" s="6">
        <f t="shared" si="839"/>
        <v>6019234.495337544</v>
      </c>
      <c r="K1420" s="18">
        <f t="shared" si="840"/>
        <v>0.15</v>
      </c>
      <c r="L1420" s="35">
        <f>Data!BR34</f>
        <v>3.4180725934209242E-3</v>
      </c>
      <c r="Q1420" s="21">
        <v>0</v>
      </c>
      <c r="R1420" s="21">
        <v>0</v>
      </c>
      <c r="S1420" s="21">
        <v>0</v>
      </c>
      <c r="T1420" s="38">
        <v>0</v>
      </c>
    </row>
    <row r="1421" spans="1:20" x14ac:dyDescent="0.25">
      <c r="A1421" s="17" t="s">
        <v>260</v>
      </c>
      <c r="B1421" s="8" t="s">
        <v>60</v>
      </c>
      <c r="C1421" s="8" t="s">
        <v>333</v>
      </c>
      <c r="E1421" s="8" t="str">
        <f t="shared" si="833"/>
        <v>ReFi-social.video.refi</v>
      </c>
      <c r="F1421" s="21">
        <f t="shared" ref="F1421:G1421" si="871">F1223</f>
        <v>361307.973956606</v>
      </c>
      <c r="G1421" s="19">
        <f t="shared" si="871"/>
        <v>6.0657210086765296</v>
      </c>
      <c r="H1421" s="18">
        <f t="shared" si="838"/>
        <v>1.0181343363673335E-2</v>
      </c>
      <c r="I1421" s="6">
        <f t="shared" si="838"/>
        <v>2.04</v>
      </c>
      <c r="J1421" s="6">
        <f t="shared" si="839"/>
        <v>6019234.495337544</v>
      </c>
      <c r="K1421" s="18">
        <f t="shared" si="840"/>
        <v>0.15</v>
      </c>
      <c r="L1421" s="35">
        <f>Data!BR35</f>
        <v>3.4180725934209242E-3</v>
      </c>
      <c r="Q1421" s="21">
        <v>0</v>
      </c>
      <c r="R1421" s="21">
        <v>0</v>
      </c>
      <c r="S1421" s="21">
        <v>0</v>
      </c>
      <c r="T1421" s="38">
        <v>0</v>
      </c>
    </row>
    <row r="1422" spans="1:20" x14ac:dyDescent="0.25">
      <c r="A1422" s="17" t="s">
        <v>261</v>
      </c>
      <c r="B1422" s="8" t="s">
        <v>60</v>
      </c>
      <c r="C1422" s="8" t="s">
        <v>333</v>
      </c>
      <c r="E1422" s="8" t="str">
        <f t="shared" si="833"/>
        <v>ReFi-social.video.refi</v>
      </c>
      <c r="F1422" s="21">
        <f t="shared" ref="F1422:G1422" si="872">F1224</f>
        <v>230041.87090241699</v>
      </c>
      <c r="G1422" s="19">
        <f t="shared" si="872"/>
        <v>6.6784839098539406</v>
      </c>
      <c r="H1422" s="18">
        <f t="shared" si="838"/>
        <v>1.0181343363673335E-2</v>
      </c>
      <c r="I1422" s="6">
        <f t="shared" si="838"/>
        <v>2.04</v>
      </c>
      <c r="J1422" s="6">
        <f t="shared" si="839"/>
        <v>6019234.495337544</v>
      </c>
      <c r="K1422" s="18">
        <f t="shared" si="840"/>
        <v>0.15</v>
      </c>
      <c r="L1422" s="35">
        <f>Data!BR36</f>
        <v>3.4180725934209242E-3</v>
      </c>
      <c r="Q1422" s="21">
        <v>0</v>
      </c>
      <c r="R1422" s="21">
        <v>0</v>
      </c>
      <c r="S1422" s="21">
        <v>0</v>
      </c>
      <c r="T1422" s="38">
        <v>0</v>
      </c>
    </row>
    <row r="1423" spans="1:20" x14ac:dyDescent="0.25">
      <c r="A1423" s="17" t="s">
        <v>278</v>
      </c>
      <c r="B1423" s="8" t="s">
        <v>60</v>
      </c>
      <c r="C1423" s="8" t="s">
        <v>333</v>
      </c>
      <c r="E1423" s="8" t="str">
        <f t="shared" si="833"/>
        <v>ReFi-social.video.refi</v>
      </c>
      <c r="F1423" s="21">
        <f t="shared" ref="F1423:G1423" si="873">F1225</f>
        <v>148808.22602868799</v>
      </c>
      <c r="G1423" s="19">
        <f t="shared" si="873"/>
        <v>7.7108317934764221</v>
      </c>
      <c r="H1423" s="18">
        <f t="shared" si="838"/>
        <v>1.0181343363673335E-2</v>
      </c>
      <c r="I1423" s="6">
        <f t="shared" si="838"/>
        <v>2.04</v>
      </c>
      <c r="J1423" s="6">
        <f t="shared" si="839"/>
        <v>6019234.495337544</v>
      </c>
      <c r="K1423" s="18">
        <f t="shared" si="840"/>
        <v>0.15</v>
      </c>
      <c r="L1423" s="35">
        <f>Data!BR37</f>
        <v>3.5295314823368239E-3</v>
      </c>
      <c r="Q1423" s="21">
        <v>0</v>
      </c>
      <c r="R1423" s="21">
        <v>0</v>
      </c>
      <c r="S1423" s="21">
        <v>0</v>
      </c>
      <c r="T1423" s="38">
        <v>0</v>
      </c>
    </row>
    <row r="1424" spans="1:20" x14ac:dyDescent="0.25">
      <c r="A1424" s="17" t="s">
        <v>279</v>
      </c>
      <c r="B1424" s="8" t="s">
        <v>60</v>
      </c>
      <c r="C1424" s="8" t="s">
        <v>333</v>
      </c>
      <c r="E1424" s="8" t="str">
        <f t="shared" si="833"/>
        <v>ReFi-social.video.refi</v>
      </c>
      <c r="F1424" s="21">
        <f t="shared" ref="F1424:G1424" si="874">F1226</f>
        <v>158601.96567814099</v>
      </c>
      <c r="G1424" s="19">
        <f t="shared" si="874"/>
        <v>7.3209134283901935</v>
      </c>
      <c r="H1424" s="18">
        <f t="shared" si="838"/>
        <v>1.0181343363673335E-2</v>
      </c>
      <c r="I1424" s="6">
        <f t="shared" si="838"/>
        <v>2.04</v>
      </c>
      <c r="J1424" s="6">
        <f t="shared" si="839"/>
        <v>6019234.495337544</v>
      </c>
      <c r="K1424" s="18">
        <f t="shared" si="840"/>
        <v>0.15</v>
      </c>
      <c r="L1424" s="35">
        <f>Data!BR38</f>
        <v>3.5295314823368239E-3</v>
      </c>
      <c r="Q1424" s="21">
        <v>0</v>
      </c>
      <c r="R1424" s="21">
        <v>0</v>
      </c>
      <c r="S1424" s="21">
        <v>0</v>
      </c>
      <c r="T1424" s="38">
        <v>0</v>
      </c>
    </row>
    <row r="1425" spans="1:20" x14ac:dyDescent="0.25">
      <c r="A1425" s="17" t="s">
        <v>280</v>
      </c>
      <c r="B1425" s="8" t="s">
        <v>60</v>
      </c>
      <c r="C1425" s="8" t="s">
        <v>333</v>
      </c>
      <c r="E1425" s="8" t="str">
        <f t="shared" si="833"/>
        <v>ReFi-social.video.refi</v>
      </c>
      <c r="F1425" s="21">
        <f t="shared" ref="F1425:G1425" si="875">F1227</f>
        <v>191188.54345133001</v>
      </c>
      <c r="G1425" s="19">
        <f t="shared" si="875"/>
        <v>6.6714196487796373</v>
      </c>
      <c r="H1425" s="18">
        <f t="shared" si="838"/>
        <v>1.0181343363673335E-2</v>
      </c>
      <c r="I1425" s="6">
        <f t="shared" si="838"/>
        <v>2.04</v>
      </c>
      <c r="J1425" s="6">
        <f t="shared" si="839"/>
        <v>6019234.495337544</v>
      </c>
      <c r="K1425" s="18">
        <f t="shared" si="840"/>
        <v>0.15</v>
      </c>
      <c r="L1425" s="35">
        <f>Data!BR39</f>
        <v>3.5295314823368239E-3</v>
      </c>
      <c r="Q1425" s="21">
        <v>0</v>
      </c>
      <c r="R1425" s="21">
        <v>0</v>
      </c>
      <c r="S1425" s="21">
        <v>0</v>
      </c>
      <c r="T1425" s="38">
        <v>0</v>
      </c>
    </row>
    <row r="1426" spans="1:20" x14ac:dyDescent="0.25">
      <c r="A1426" s="17" t="s">
        <v>281</v>
      </c>
      <c r="B1426" s="8" t="s">
        <v>60</v>
      </c>
      <c r="C1426" s="8" t="s">
        <v>333</v>
      </c>
      <c r="E1426" s="8" t="str">
        <f t="shared" si="833"/>
        <v>ReFi-social.video.refi</v>
      </c>
      <c r="F1426" s="21">
        <f t="shared" ref="F1426:G1426" si="876">F1228</f>
        <v>245059.3539207585</v>
      </c>
      <c r="G1426" s="19">
        <f t="shared" si="876"/>
        <v>6.3646196133400057</v>
      </c>
      <c r="H1426" s="18">
        <f t="shared" si="838"/>
        <v>1.0181343363673335E-2</v>
      </c>
      <c r="I1426" s="6">
        <f t="shared" si="838"/>
        <v>2.04</v>
      </c>
      <c r="J1426" s="6">
        <f t="shared" si="839"/>
        <v>6019234.495337544</v>
      </c>
      <c r="K1426" s="18">
        <f t="shared" si="840"/>
        <v>0.15</v>
      </c>
      <c r="L1426" s="35">
        <f>Data!BR40</f>
        <v>3.5295314823368239E-3</v>
      </c>
      <c r="Q1426" s="21">
        <v>0</v>
      </c>
      <c r="R1426" s="21">
        <v>0</v>
      </c>
      <c r="S1426" s="21">
        <v>0</v>
      </c>
      <c r="T1426" s="38">
        <v>0</v>
      </c>
    </row>
    <row r="1427" spans="1:20" x14ac:dyDescent="0.25">
      <c r="A1427" s="17" t="s">
        <v>282</v>
      </c>
      <c r="B1427" s="8" t="s">
        <v>60</v>
      </c>
      <c r="C1427" s="8" t="s">
        <v>333</v>
      </c>
      <c r="E1427" s="8" t="str">
        <f t="shared" si="833"/>
        <v>ReFi-social.video.refi</v>
      </c>
      <c r="F1427" s="21">
        <f t="shared" ref="F1427:G1427" si="877">F1229</f>
        <v>234148.48138127499</v>
      </c>
      <c r="G1427" s="19">
        <f t="shared" si="877"/>
        <v>6.5823733482746327</v>
      </c>
      <c r="H1427" s="18">
        <f t="shared" si="838"/>
        <v>1.0181343363673335E-2</v>
      </c>
      <c r="I1427" s="6">
        <f t="shared" si="838"/>
        <v>2.04</v>
      </c>
      <c r="J1427" s="6">
        <f t="shared" si="839"/>
        <v>6019234.495337544</v>
      </c>
      <c r="K1427" s="18">
        <f t="shared" si="840"/>
        <v>0.15</v>
      </c>
      <c r="L1427" s="35">
        <f>Data!BR41</f>
        <v>3.5295314823368239E-3</v>
      </c>
      <c r="Q1427" s="21">
        <v>0</v>
      </c>
      <c r="R1427" s="21">
        <v>0</v>
      </c>
      <c r="S1427" s="21">
        <v>0</v>
      </c>
      <c r="T1427" s="38">
        <v>0</v>
      </c>
    </row>
    <row r="1428" spans="1:20" x14ac:dyDescent="0.25">
      <c r="A1428" s="17" t="s">
        <v>283</v>
      </c>
      <c r="B1428" s="8" t="s">
        <v>60</v>
      </c>
      <c r="C1428" s="8" t="s">
        <v>333</v>
      </c>
      <c r="E1428" s="8" t="str">
        <f t="shared" si="833"/>
        <v>ReFi-social.video.refi</v>
      </c>
      <c r="F1428" s="21">
        <f t="shared" ref="F1428:G1428" si="878">F1230</f>
        <v>214879.20808178949</v>
      </c>
      <c r="G1428" s="19">
        <f t="shared" si="878"/>
        <v>6.8294778983613993</v>
      </c>
      <c r="H1428" s="18">
        <f t="shared" si="838"/>
        <v>1.0181343363673335E-2</v>
      </c>
      <c r="I1428" s="6">
        <f t="shared" si="838"/>
        <v>2.04</v>
      </c>
      <c r="J1428" s="6">
        <f t="shared" si="839"/>
        <v>6019234.495337544</v>
      </c>
      <c r="K1428" s="18">
        <f t="shared" si="840"/>
        <v>0.15</v>
      </c>
      <c r="L1428" s="35">
        <f>Data!BR42</f>
        <v>3.306613704505025E-3</v>
      </c>
      <c r="Q1428" s="21">
        <v>0</v>
      </c>
      <c r="R1428" s="21">
        <v>0</v>
      </c>
      <c r="S1428" s="21">
        <v>0</v>
      </c>
      <c r="T1428" s="38">
        <v>0</v>
      </c>
    </row>
    <row r="1429" spans="1:20" x14ac:dyDescent="0.25">
      <c r="A1429" s="17" t="s">
        <v>284</v>
      </c>
      <c r="B1429" s="8" t="s">
        <v>60</v>
      </c>
      <c r="C1429" s="8" t="s">
        <v>333</v>
      </c>
      <c r="E1429" s="8" t="str">
        <f t="shared" si="833"/>
        <v>ReFi-social.video.refi</v>
      </c>
      <c r="F1429" s="21">
        <f t="shared" ref="F1429:G1429" si="879">F1231</f>
        <v>209527.0442382365</v>
      </c>
      <c r="G1429" s="19">
        <f t="shared" si="879"/>
        <v>6.6980857672209169</v>
      </c>
      <c r="H1429" s="18">
        <f t="shared" si="838"/>
        <v>1.0181343363673335E-2</v>
      </c>
      <c r="I1429" s="6">
        <f t="shared" si="838"/>
        <v>2.04</v>
      </c>
      <c r="J1429" s="6">
        <f t="shared" si="839"/>
        <v>6019234.495337544</v>
      </c>
      <c r="K1429" s="18">
        <f t="shared" si="840"/>
        <v>0.15</v>
      </c>
      <c r="L1429" s="35">
        <f>Data!BR43</f>
        <v>3.306613704505025E-3</v>
      </c>
      <c r="Q1429" s="21">
        <v>0</v>
      </c>
      <c r="R1429" s="21">
        <v>0</v>
      </c>
      <c r="S1429" s="21">
        <v>0</v>
      </c>
      <c r="T1429" s="38">
        <v>0</v>
      </c>
    </row>
    <row r="1430" spans="1:20" x14ac:dyDescent="0.25">
      <c r="A1430" s="17" t="s">
        <v>285</v>
      </c>
      <c r="B1430" s="8" t="s">
        <v>60</v>
      </c>
      <c r="C1430" s="8" t="s">
        <v>333</v>
      </c>
      <c r="E1430" s="8" t="str">
        <f t="shared" si="833"/>
        <v>ReFi-social.video.refi</v>
      </c>
      <c r="F1430" s="21">
        <f t="shared" ref="F1430:G1430" si="880">F1232</f>
        <v>241380.32206047649</v>
      </c>
      <c r="G1430" s="19">
        <f t="shared" si="880"/>
        <v>6.4866620482616781</v>
      </c>
      <c r="H1430" s="18">
        <f t="shared" si="838"/>
        <v>1.0181343363673335E-2</v>
      </c>
      <c r="I1430" s="6">
        <f t="shared" si="838"/>
        <v>2.04</v>
      </c>
      <c r="J1430" s="6">
        <f t="shared" si="839"/>
        <v>6019234.495337544</v>
      </c>
      <c r="K1430" s="18">
        <f t="shared" si="840"/>
        <v>0.15</v>
      </c>
      <c r="L1430" s="35">
        <f>Data!BR44</f>
        <v>3.306613704505025E-3</v>
      </c>
      <c r="Q1430" s="21">
        <v>0</v>
      </c>
      <c r="R1430" s="21">
        <v>0</v>
      </c>
      <c r="S1430" s="21">
        <v>0</v>
      </c>
      <c r="T1430" s="38">
        <v>0</v>
      </c>
    </row>
    <row r="1431" spans="1:20" x14ac:dyDescent="0.25">
      <c r="A1431" s="17" t="s">
        <v>286</v>
      </c>
      <c r="B1431" s="8" t="s">
        <v>60</v>
      </c>
      <c r="C1431" s="8" t="s">
        <v>333</v>
      </c>
      <c r="E1431" s="8" t="str">
        <f t="shared" si="833"/>
        <v>ReFi-social.video.refi</v>
      </c>
      <c r="F1431" s="21">
        <f t="shared" ref="F1431:G1431" si="881">F1233</f>
        <v>200886.29164899149</v>
      </c>
      <c r="G1431" s="19">
        <f t="shared" si="881"/>
        <v>6.7724878862124012</v>
      </c>
      <c r="H1431" s="18">
        <f t="shared" si="838"/>
        <v>1.0181343363673335E-2</v>
      </c>
      <c r="I1431" s="6">
        <f t="shared" si="838"/>
        <v>2.04</v>
      </c>
      <c r="J1431" s="6">
        <f t="shared" si="839"/>
        <v>6019234.495337544</v>
      </c>
      <c r="K1431" s="18">
        <f t="shared" si="840"/>
        <v>0.15</v>
      </c>
      <c r="L1431" s="35">
        <f>Data!BR45</f>
        <v>3.306613704505025E-3</v>
      </c>
      <c r="Q1431" s="21">
        <v>0</v>
      </c>
      <c r="R1431" s="21">
        <v>0</v>
      </c>
      <c r="S1431" s="21">
        <v>0</v>
      </c>
      <c r="T1431" s="38">
        <v>0</v>
      </c>
    </row>
    <row r="1432" spans="1:20" x14ac:dyDescent="0.25">
      <c r="A1432" s="17" t="s">
        <v>287</v>
      </c>
      <c r="B1432" s="8" t="s">
        <v>60</v>
      </c>
      <c r="C1432" s="8" t="s">
        <v>333</v>
      </c>
      <c r="E1432" s="8" t="str">
        <f t="shared" si="833"/>
        <v>ReFi-social.video.refi</v>
      </c>
      <c r="F1432" s="21">
        <f t="shared" ref="F1432:G1432" si="882">F1234</f>
        <v>182227.90960488049</v>
      </c>
      <c r="G1432" s="19">
        <f t="shared" si="882"/>
        <v>6.9369532865138988</v>
      </c>
      <c r="H1432" s="18">
        <f t="shared" si="838"/>
        <v>1.0181343363673335E-2</v>
      </c>
      <c r="I1432" s="6">
        <f t="shared" si="838"/>
        <v>2.04</v>
      </c>
      <c r="J1432" s="6">
        <f t="shared" si="839"/>
        <v>6019234.495337544</v>
      </c>
      <c r="K1432" s="18">
        <f t="shared" si="840"/>
        <v>0.15</v>
      </c>
      <c r="L1432" s="35">
        <f>Data!BR46</f>
        <v>3.8639081490845235E-3</v>
      </c>
      <c r="Q1432" s="21">
        <v>0</v>
      </c>
      <c r="R1432" s="21">
        <v>0</v>
      </c>
      <c r="S1432" s="21">
        <v>0</v>
      </c>
      <c r="T1432" s="38">
        <v>0</v>
      </c>
    </row>
    <row r="1433" spans="1:20" x14ac:dyDescent="0.25">
      <c r="A1433" s="17" t="s">
        <v>288</v>
      </c>
      <c r="B1433" s="8" t="s">
        <v>60</v>
      </c>
      <c r="C1433" s="8" t="s">
        <v>333</v>
      </c>
      <c r="E1433" s="8" t="str">
        <f t="shared" si="833"/>
        <v>ReFi-social.video.refi</v>
      </c>
      <c r="F1433" s="21">
        <f t="shared" ref="F1433:G1433" si="883">F1235</f>
        <v>256952.68964802951</v>
      </c>
      <c r="G1433" s="19">
        <f t="shared" si="883"/>
        <v>6.2464520570914432</v>
      </c>
      <c r="H1433" s="18">
        <f t="shared" si="838"/>
        <v>1.0181343363673335E-2</v>
      </c>
      <c r="I1433" s="6">
        <f t="shared" si="838"/>
        <v>2.04</v>
      </c>
      <c r="J1433" s="6">
        <f t="shared" si="839"/>
        <v>6019234.495337544</v>
      </c>
      <c r="K1433" s="18">
        <f t="shared" si="840"/>
        <v>0.15</v>
      </c>
      <c r="L1433" s="35">
        <f>Data!BR47</f>
        <v>3.8639081490845235E-3</v>
      </c>
      <c r="Q1433" s="21">
        <v>0</v>
      </c>
      <c r="R1433" s="21">
        <v>0</v>
      </c>
      <c r="S1433" s="21">
        <v>0</v>
      </c>
      <c r="T1433" s="38">
        <v>0</v>
      </c>
    </row>
    <row r="1434" spans="1:20" x14ac:dyDescent="0.25">
      <c r="A1434" s="17" t="s">
        <v>289</v>
      </c>
      <c r="B1434" s="8" t="s">
        <v>60</v>
      </c>
      <c r="C1434" s="8" t="s">
        <v>333</v>
      </c>
      <c r="E1434" s="8" t="str">
        <f t="shared" si="833"/>
        <v>ReFi-social.video.refi</v>
      </c>
      <c r="F1434" s="21">
        <f t="shared" ref="F1434:G1434" si="884">F1236</f>
        <v>215113.42565182853</v>
      </c>
      <c r="G1434" s="19">
        <f t="shared" si="884"/>
        <v>6.7966372089774518</v>
      </c>
      <c r="H1434" s="18">
        <f t="shared" si="838"/>
        <v>1.0181343363673335E-2</v>
      </c>
      <c r="I1434" s="6">
        <f t="shared" si="838"/>
        <v>2.04</v>
      </c>
      <c r="J1434" s="6">
        <f t="shared" si="839"/>
        <v>6019234.495337544</v>
      </c>
      <c r="K1434" s="18">
        <f t="shared" si="840"/>
        <v>0.15</v>
      </c>
      <c r="L1434" s="35">
        <f>Data!BR48</f>
        <v>3.8639081490845235E-3</v>
      </c>
      <c r="Q1434" s="21">
        <v>0</v>
      </c>
      <c r="R1434" s="21">
        <v>0</v>
      </c>
      <c r="S1434" s="21">
        <v>0</v>
      </c>
      <c r="T1434" s="38">
        <v>0</v>
      </c>
    </row>
    <row r="1435" spans="1:20" x14ac:dyDescent="0.25">
      <c r="A1435" s="17" t="s">
        <v>290</v>
      </c>
      <c r="B1435" s="8" t="s">
        <v>60</v>
      </c>
      <c r="C1435" s="8" t="s">
        <v>333</v>
      </c>
      <c r="E1435" s="8" t="str">
        <f t="shared" si="833"/>
        <v>ReFi-social.video.refi</v>
      </c>
      <c r="F1435" s="21">
        <f t="shared" ref="F1435:G1435" si="885">F1237</f>
        <v>226911.29740825098</v>
      </c>
      <c r="G1435" s="19">
        <f t="shared" si="885"/>
        <v>6.7575343703790596</v>
      </c>
      <c r="H1435" s="18">
        <f t="shared" si="838"/>
        <v>1.0181343363673335E-2</v>
      </c>
      <c r="I1435" s="6">
        <f t="shared" si="838"/>
        <v>2.04</v>
      </c>
      <c r="J1435" s="6">
        <f t="shared" si="839"/>
        <v>6019234.495337544</v>
      </c>
      <c r="K1435" s="18">
        <f t="shared" si="840"/>
        <v>0.15</v>
      </c>
      <c r="L1435" s="35">
        <f>Data!BR49</f>
        <v>3.8639081490845235E-3</v>
      </c>
      <c r="Q1435" s="21">
        <v>0</v>
      </c>
      <c r="R1435" s="21">
        <v>0</v>
      </c>
      <c r="S1435" s="21">
        <v>0</v>
      </c>
      <c r="T1435" s="38">
        <v>0</v>
      </c>
    </row>
    <row r="1436" spans="1:20" x14ac:dyDescent="0.25">
      <c r="A1436" s="17" t="s">
        <v>291</v>
      </c>
      <c r="B1436" s="8" t="s">
        <v>60</v>
      </c>
      <c r="C1436" s="8" t="s">
        <v>333</v>
      </c>
      <c r="E1436" s="8" t="str">
        <f t="shared" si="833"/>
        <v>ReFi-social.video.refi</v>
      </c>
      <c r="F1436" s="21">
        <f t="shared" ref="F1436:G1436" si="886">F1238</f>
        <v>201926.92877309551</v>
      </c>
      <c r="G1436" s="19">
        <f t="shared" si="886"/>
        <v>6.9285980651159154</v>
      </c>
      <c r="H1436" s="18">
        <f t="shared" si="838"/>
        <v>1.0181343363673335E-2</v>
      </c>
      <c r="I1436" s="6">
        <f t="shared" si="838"/>
        <v>2.04</v>
      </c>
      <c r="J1436" s="6">
        <f t="shared" si="839"/>
        <v>6019234.495337544</v>
      </c>
      <c r="K1436" s="18">
        <f t="shared" si="840"/>
        <v>0.15</v>
      </c>
      <c r="L1436" s="35">
        <f>Data!BR50</f>
        <v>3.8639081490845235E-3</v>
      </c>
      <c r="Q1436" s="21">
        <v>0</v>
      </c>
      <c r="R1436" s="21">
        <v>0</v>
      </c>
      <c r="S1436" s="21">
        <v>0</v>
      </c>
      <c r="T1436" s="38">
        <v>0</v>
      </c>
    </row>
    <row r="1437" spans="1:20" x14ac:dyDescent="0.25">
      <c r="A1437" s="17" t="s">
        <v>292</v>
      </c>
      <c r="B1437" s="8" t="s">
        <v>60</v>
      </c>
      <c r="C1437" s="8" t="s">
        <v>333</v>
      </c>
      <c r="E1437" s="8" t="str">
        <f t="shared" si="833"/>
        <v>ReFi-social.video.refi</v>
      </c>
      <c r="F1437" s="21">
        <f t="shared" ref="F1437:G1437" si="887">F1239</f>
        <v>207803.13182117551</v>
      </c>
      <c r="G1437" s="19">
        <f t="shared" si="887"/>
        <v>6.9028656276865243</v>
      </c>
      <c r="H1437" s="18">
        <f t="shared" si="838"/>
        <v>1.0181343363673335E-2</v>
      </c>
      <c r="I1437" s="6">
        <f t="shared" si="838"/>
        <v>2.04</v>
      </c>
      <c r="J1437" s="6">
        <f t="shared" si="839"/>
        <v>6019234.495337544</v>
      </c>
      <c r="K1437" s="18">
        <f t="shared" si="840"/>
        <v>0.15</v>
      </c>
      <c r="L1437" s="35">
        <f>Data!BR51</f>
        <v>4.0496729639443564E-3</v>
      </c>
      <c r="Q1437" s="21">
        <v>0</v>
      </c>
      <c r="R1437" s="21">
        <v>0</v>
      </c>
      <c r="S1437" s="21">
        <v>0</v>
      </c>
      <c r="T1437" s="38">
        <v>0</v>
      </c>
    </row>
    <row r="1438" spans="1:20" x14ac:dyDescent="0.25">
      <c r="A1438" s="17" t="s">
        <v>293</v>
      </c>
      <c r="B1438" s="8" t="s">
        <v>60</v>
      </c>
      <c r="C1438" s="8" t="s">
        <v>333</v>
      </c>
      <c r="E1438" s="8" t="str">
        <f t="shared" si="833"/>
        <v>ReFi-social.video.refi</v>
      </c>
      <c r="F1438" s="21">
        <f t="shared" ref="F1438:G1438" si="888">F1240</f>
        <v>246061.63329111901</v>
      </c>
      <c r="G1438" s="19">
        <f t="shared" si="888"/>
        <v>6.4532515947874067</v>
      </c>
      <c r="H1438" s="18">
        <f t="shared" si="838"/>
        <v>1.0181343363673335E-2</v>
      </c>
      <c r="I1438" s="6">
        <f t="shared" si="838"/>
        <v>2.04</v>
      </c>
      <c r="J1438" s="6">
        <f t="shared" si="839"/>
        <v>6019234.495337544</v>
      </c>
      <c r="K1438" s="18">
        <f t="shared" si="840"/>
        <v>0.15</v>
      </c>
      <c r="L1438" s="35">
        <f>Data!BR52</f>
        <v>4.0496729639443564E-3</v>
      </c>
      <c r="Q1438" s="21">
        <v>0</v>
      </c>
      <c r="R1438" s="21">
        <v>0</v>
      </c>
      <c r="S1438" s="21">
        <v>0</v>
      </c>
      <c r="T1438" s="38">
        <v>0</v>
      </c>
    </row>
    <row r="1439" spans="1:20" x14ac:dyDescent="0.25">
      <c r="A1439" s="17" t="s">
        <v>294</v>
      </c>
      <c r="B1439" s="8" t="s">
        <v>60</v>
      </c>
      <c r="C1439" s="8" t="s">
        <v>333</v>
      </c>
      <c r="E1439" s="8" t="str">
        <f t="shared" si="833"/>
        <v>ReFi-social.video.refi</v>
      </c>
      <c r="F1439" s="21">
        <f t="shared" ref="F1439:G1439" si="889">F1241</f>
        <v>203891.03290078999</v>
      </c>
      <c r="G1439" s="19">
        <f t="shared" si="889"/>
        <v>6.8747933483571542</v>
      </c>
      <c r="H1439" s="18">
        <f t="shared" si="838"/>
        <v>1.0181343363673335E-2</v>
      </c>
      <c r="I1439" s="6">
        <f t="shared" si="838"/>
        <v>2.04</v>
      </c>
      <c r="J1439" s="6">
        <f t="shared" si="839"/>
        <v>6019234.495337544</v>
      </c>
      <c r="K1439" s="18">
        <f t="shared" si="840"/>
        <v>0.15</v>
      </c>
      <c r="L1439" s="35">
        <f>Data!BR53</f>
        <v>4.0496729639443564E-3</v>
      </c>
      <c r="Q1439" s="21">
        <v>0</v>
      </c>
      <c r="R1439" s="21">
        <v>0</v>
      </c>
      <c r="S1439" s="21">
        <v>0</v>
      </c>
      <c r="T1439" s="38">
        <v>0</v>
      </c>
    </row>
    <row r="1440" spans="1:20" x14ac:dyDescent="0.25">
      <c r="A1440" s="17" t="s">
        <v>295</v>
      </c>
      <c r="B1440" s="8" t="s">
        <v>60</v>
      </c>
      <c r="C1440" s="8" t="s">
        <v>333</v>
      </c>
      <c r="E1440" s="8" t="str">
        <f t="shared" si="833"/>
        <v>ReFi-social.video.refi</v>
      </c>
      <c r="F1440" s="21">
        <f t="shared" ref="F1440:G1440" si="890">F1242</f>
        <v>159194.475313414</v>
      </c>
      <c r="G1440" s="19">
        <f t="shared" si="890"/>
        <v>7.6675225186861979</v>
      </c>
      <c r="H1440" s="18">
        <f t="shared" si="838"/>
        <v>1.0181343363673335E-2</v>
      </c>
      <c r="I1440" s="6">
        <f t="shared" si="838"/>
        <v>2.04</v>
      </c>
      <c r="J1440" s="6">
        <f t="shared" si="839"/>
        <v>6019234.495337544</v>
      </c>
      <c r="K1440" s="18">
        <f t="shared" si="840"/>
        <v>0.15</v>
      </c>
      <c r="L1440" s="35">
        <f>Data!BR54</f>
        <v>4.0496729639443564E-3</v>
      </c>
      <c r="Q1440" s="21">
        <v>0</v>
      </c>
      <c r="R1440" s="21">
        <v>0</v>
      </c>
      <c r="S1440" s="21">
        <v>0</v>
      </c>
      <c r="T1440" s="38">
        <v>0</v>
      </c>
    </row>
    <row r="1441" spans="1:20" x14ac:dyDescent="0.25">
      <c r="A1441" s="17" t="s">
        <v>296</v>
      </c>
      <c r="B1441" s="8" t="s">
        <v>60</v>
      </c>
      <c r="C1441" s="8" t="s">
        <v>333</v>
      </c>
      <c r="E1441" s="8" t="str">
        <f t="shared" si="833"/>
        <v>ReFi-social.video.refi</v>
      </c>
      <c r="F1441" s="21">
        <f t="shared" ref="F1441:G1441" si="891">F1243</f>
        <v>287016.28074287547</v>
      </c>
      <c r="G1441" s="19">
        <f t="shared" si="891"/>
        <v>6.1538755843326456</v>
      </c>
      <c r="H1441" s="18">
        <f t="shared" si="838"/>
        <v>1.0181343363673335E-2</v>
      </c>
      <c r="I1441" s="6">
        <f t="shared" si="838"/>
        <v>2.04</v>
      </c>
      <c r="J1441" s="6">
        <f t="shared" si="839"/>
        <v>6019234.495337544</v>
      </c>
      <c r="K1441" s="18">
        <f t="shared" si="840"/>
        <v>0.15</v>
      </c>
      <c r="L1441" s="35">
        <f>Data!BR55</f>
        <v>4.7927322233836875E-3</v>
      </c>
      <c r="Q1441" s="21">
        <v>0</v>
      </c>
      <c r="R1441" s="21">
        <v>0</v>
      </c>
      <c r="S1441" s="21">
        <v>0</v>
      </c>
      <c r="T1441" s="38">
        <v>0</v>
      </c>
    </row>
    <row r="1442" spans="1:20" x14ac:dyDescent="0.25">
      <c r="A1442" s="17" t="s">
        <v>297</v>
      </c>
      <c r="B1442" s="8" t="s">
        <v>60</v>
      </c>
      <c r="C1442" s="8" t="s">
        <v>333</v>
      </c>
      <c r="E1442" s="8" t="str">
        <f t="shared" si="833"/>
        <v>ReFi-social.video.refi</v>
      </c>
      <c r="F1442" s="21">
        <f t="shared" ref="F1442:G1442" si="892">F1244</f>
        <v>255707.61126146198</v>
      </c>
      <c r="G1442" s="19">
        <f t="shared" si="892"/>
        <v>6.5044126470105788</v>
      </c>
      <c r="H1442" s="18">
        <f t="shared" si="838"/>
        <v>1.0181343363673335E-2</v>
      </c>
      <c r="I1442" s="6">
        <f t="shared" si="838"/>
        <v>2.04</v>
      </c>
      <c r="J1442" s="6">
        <f t="shared" si="839"/>
        <v>6019234.495337544</v>
      </c>
      <c r="K1442" s="18">
        <f t="shared" si="840"/>
        <v>0.15</v>
      </c>
      <c r="L1442" s="35">
        <f>Data!BR56</f>
        <v>4.7927322233836875E-3</v>
      </c>
      <c r="Q1442" s="21">
        <v>0</v>
      </c>
      <c r="R1442" s="21">
        <v>0</v>
      </c>
      <c r="S1442" s="21">
        <v>0</v>
      </c>
      <c r="T1442" s="38">
        <v>0</v>
      </c>
    </row>
    <row r="1443" spans="1:20" x14ac:dyDescent="0.25">
      <c r="A1443" s="17" t="s">
        <v>298</v>
      </c>
      <c r="B1443" s="8" t="s">
        <v>60</v>
      </c>
      <c r="C1443" s="8" t="s">
        <v>333</v>
      </c>
      <c r="E1443" s="8" t="str">
        <f t="shared" si="833"/>
        <v>ReFi-social.video.refi</v>
      </c>
      <c r="F1443" s="21">
        <f t="shared" ref="F1443:G1443" si="893">F1245</f>
        <v>187665.35631204298</v>
      </c>
      <c r="G1443" s="19">
        <f t="shared" si="893"/>
        <v>7.2034924317656603</v>
      </c>
      <c r="H1443" s="18">
        <f t="shared" si="838"/>
        <v>1.0181343363673335E-2</v>
      </c>
      <c r="I1443" s="6">
        <f t="shared" si="838"/>
        <v>2.04</v>
      </c>
      <c r="J1443" s="6">
        <f t="shared" si="839"/>
        <v>6019234.495337544</v>
      </c>
      <c r="K1443" s="18">
        <f t="shared" si="840"/>
        <v>0.15</v>
      </c>
      <c r="L1443" s="35">
        <f>Data!BR57</f>
        <v>4.7927322233836875E-3</v>
      </c>
      <c r="Q1443" s="21">
        <v>0</v>
      </c>
      <c r="R1443" s="21">
        <v>0</v>
      </c>
      <c r="S1443" s="21">
        <v>0</v>
      </c>
      <c r="T1443" s="38">
        <v>0</v>
      </c>
    </row>
    <row r="1444" spans="1:20" x14ac:dyDescent="0.25">
      <c r="A1444" s="17" t="s">
        <v>299</v>
      </c>
      <c r="B1444" s="8" t="s">
        <v>60</v>
      </c>
      <c r="C1444" s="8" t="s">
        <v>333</v>
      </c>
      <c r="E1444" s="8" t="str">
        <f t="shared" si="833"/>
        <v>ReFi-social.video.refi</v>
      </c>
      <c r="F1444" s="21">
        <f t="shared" ref="F1444:G1444" si="894">F1246</f>
        <v>164122.546134278</v>
      </c>
      <c r="G1444" s="19">
        <f t="shared" si="894"/>
        <v>7.7389396209799584</v>
      </c>
      <c r="H1444" s="18">
        <f t="shared" si="838"/>
        <v>1.0181343363673335E-2</v>
      </c>
      <c r="I1444" s="6">
        <f t="shared" si="838"/>
        <v>2.04</v>
      </c>
      <c r="J1444" s="6">
        <f t="shared" si="839"/>
        <v>6019234.495337544</v>
      </c>
      <c r="K1444" s="18">
        <f t="shared" si="840"/>
        <v>0.15</v>
      </c>
      <c r="L1444" s="35">
        <f>Data!BR58</f>
        <v>4.7927322233836875E-3</v>
      </c>
      <c r="Q1444" s="21">
        <v>0</v>
      </c>
      <c r="R1444" s="21">
        <v>0</v>
      </c>
      <c r="S1444" s="21">
        <v>0</v>
      </c>
      <c r="T1444" s="38">
        <v>0</v>
      </c>
    </row>
    <row r="1445" spans="1:20" x14ac:dyDescent="0.25">
      <c r="A1445" s="17" t="s">
        <v>300</v>
      </c>
      <c r="B1445" s="8" t="s">
        <v>60</v>
      </c>
      <c r="C1445" s="8" t="s">
        <v>333</v>
      </c>
      <c r="E1445" s="8" t="str">
        <f t="shared" si="833"/>
        <v>ReFi-social.video.refi</v>
      </c>
      <c r="F1445" s="21">
        <f t="shared" ref="F1445:G1445" si="895">F1247</f>
        <v>323596.6391991555</v>
      </c>
      <c r="G1445" s="19">
        <f t="shared" si="895"/>
        <v>6.0365260709191357</v>
      </c>
      <c r="H1445" s="18">
        <f t="shared" si="838"/>
        <v>1.0181343363673335E-2</v>
      </c>
      <c r="I1445" s="6">
        <f t="shared" si="838"/>
        <v>2.04</v>
      </c>
      <c r="J1445" s="6">
        <f t="shared" si="839"/>
        <v>6019234.495337544</v>
      </c>
      <c r="K1445" s="18">
        <f t="shared" si="840"/>
        <v>0.15</v>
      </c>
      <c r="L1445" s="35">
        <f>Data!BR59</f>
        <v>4.1239788898882893E-3</v>
      </c>
      <c r="Q1445" s="21">
        <v>0</v>
      </c>
      <c r="R1445" s="21">
        <v>0</v>
      </c>
      <c r="S1445" s="21">
        <v>0</v>
      </c>
      <c r="T1445" s="38">
        <v>0</v>
      </c>
    </row>
    <row r="1446" spans="1:20" x14ac:dyDescent="0.25">
      <c r="A1446" s="17" t="s">
        <v>301</v>
      </c>
      <c r="B1446" s="8" t="s">
        <v>60</v>
      </c>
      <c r="C1446" s="8" t="s">
        <v>333</v>
      </c>
      <c r="E1446" s="8" t="str">
        <f t="shared" si="833"/>
        <v>ReFi-social.video.refi</v>
      </c>
      <c r="F1446" s="21">
        <f t="shared" ref="F1446:G1446" si="896">F1248</f>
        <v>248353.29745809652</v>
      </c>
      <c r="G1446" s="19">
        <f t="shared" si="896"/>
        <v>6.675512703680524</v>
      </c>
      <c r="H1446" s="18">
        <f t="shared" si="838"/>
        <v>1.0181343363673335E-2</v>
      </c>
      <c r="I1446" s="6">
        <f t="shared" si="838"/>
        <v>2.04</v>
      </c>
      <c r="J1446" s="6">
        <f t="shared" si="839"/>
        <v>6019234.495337544</v>
      </c>
      <c r="K1446" s="18">
        <f t="shared" si="840"/>
        <v>0.15</v>
      </c>
      <c r="L1446" s="35">
        <f>Data!BR60</f>
        <v>4.1239788898882893E-3</v>
      </c>
      <c r="Q1446" s="21">
        <v>0</v>
      </c>
      <c r="R1446" s="21">
        <v>0</v>
      </c>
      <c r="S1446" s="21">
        <v>0</v>
      </c>
      <c r="T1446" s="38">
        <v>0</v>
      </c>
    </row>
    <row r="1447" spans="1:20" x14ac:dyDescent="0.25">
      <c r="A1447" s="17" t="s">
        <v>272</v>
      </c>
      <c r="B1447" s="8" t="s">
        <v>60</v>
      </c>
      <c r="C1447" s="8" t="s">
        <v>333</v>
      </c>
      <c r="E1447" s="8" t="str">
        <f t="shared" si="833"/>
        <v>ReFi-social.video.refi</v>
      </c>
      <c r="F1447" s="21">
        <f t="shared" ref="F1447:G1447" si="897">F1249</f>
        <v>247930.70340348198</v>
      </c>
      <c r="G1447" s="19">
        <f t="shared" si="897"/>
        <v>6.6987743860742617</v>
      </c>
      <c r="H1447" s="18">
        <f t="shared" si="838"/>
        <v>1.0181343363673335E-2</v>
      </c>
      <c r="I1447" s="6">
        <f t="shared" si="838"/>
        <v>2.04</v>
      </c>
      <c r="J1447" s="6">
        <f t="shared" si="839"/>
        <v>6019234.495337544</v>
      </c>
      <c r="K1447" s="18">
        <f t="shared" si="840"/>
        <v>0.15</v>
      </c>
      <c r="L1447" s="35">
        <f>Data!BR61</f>
        <v>4.1239788898882893E-3</v>
      </c>
      <c r="Q1447" s="21">
        <v>0</v>
      </c>
      <c r="R1447" s="21">
        <v>0</v>
      </c>
      <c r="S1447" s="21">
        <v>0</v>
      </c>
      <c r="T1447" s="38">
        <v>0</v>
      </c>
    </row>
    <row r="1448" spans="1:20" x14ac:dyDescent="0.25">
      <c r="A1448" s="17" t="s">
        <v>273</v>
      </c>
      <c r="B1448" s="8" t="s">
        <v>60</v>
      </c>
      <c r="C1448" s="8" t="s">
        <v>333</v>
      </c>
      <c r="E1448" s="8" t="str">
        <f t="shared" si="833"/>
        <v>ReFi-social.video.refi</v>
      </c>
      <c r="F1448" s="21">
        <f t="shared" ref="F1448:G1448" si="898">F1250</f>
        <v>151738.37945754698</v>
      </c>
      <c r="G1448" s="19">
        <f t="shared" si="898"/>
        <v>7.9647183674103861</v>
      </c>
      <c r="H1448" s="18">
        <f t="shared" si="838"/>
        <v>1.0181343363673335E-2</v>
      </c>
      <c r="I1448" s="6">
        <f t="shared" si="838"/>
        <v>2.04</v>
      </c>
      <c r="J1448" s="6">
        <f t="shared" si="839"/>
        <v>6019234.495337544</v>
      </c>
      <c r="K1448" s="18">
        <f t="shared" si="840"/>
        <v>0.15</v>
      </c>
      <c r="L1448" s="35">
        <f>Data!BR62</f>
        <v>4.1239788898882893E-3</v>
      </c>
      <c r="Q1448" s="21">
        <v>0</v>
      </c>
      <c r="R1448" s="21">
        <v>0</v>
      </c>
      <c r="S1448" s="21">
        <v>0</v>
      </c>
      <c r="T1448" s="38">
        <v>0</v>
      </c>
    </row>
    <row r="1449" spans="1:20" x14ac:dyDescent="0.25">
      <c r="A1449" s="17" t="s">
        <v>274</v>
      </c>
      <c r="B1449" s="8" t="s">
        <v>60</v>
      </c>
      <c r="C1449" s="8" t="s">
        <v>333</v>
      </c>
      <c r="E1449" s="8" t="str">
        <f t="shared" si="833"/>
        <v>ReFi-social.video.refi</v>
      </c>
      <c r="F1449" s="21">
        <f t="shared" ref="F1449:G1449" si="899">F1251</f>
        <v>198057.49561402149</v>
      </c>
      <c r="G1449" s="19">
        <f t="shared" si="899"/>
        <v>7.1029079323460005</v>
      </c>
      <c r="H1449" s="18">
        <f t="shared" si="838"/>
        <v>1.0181343363673335E-2</v>
      </c>
      <c r="I1449" s="6">
        <f t="shared" si="838"/>
        <v>2.04</v>
      </c>
      <c r="J1449" s="6">
        <f t="shared" si="839"/>
        <v>6019234.495337544</v>
      </c>
      <c r="K1449" s="18">
        <f t="shared" si="840"/>
        <v>0.15</v>
      </c>
      <c r="L1449" s="35">
        <f>Data!BR63</f>
        <v>4.1239788898882893E-3</v>
      </c>
      <c r="Q1449" s="21">
        <v>0</v>
      </c>
      <c r="R1449" s="21">
        <v>0</v>
      </c>
      <c r="S1449" s="21">
        <v>0</v>
      </c>
      <c r="T1449" s="38">
        <v>0</v>
      </c>
    </row>
    <row r="1450" spans="1:20" x14ac:dyDescent="0.25">
      <c r="A1450" s="17" t="s">
        <v>275</v>
      </c>
      <c r="B1450" s="8" t="s">
        <v>60</v>
      </c>
      <c r="C1450" s="8" t="s">
        <v>333</v>
      </c>
      <c r="E1450" s="8" t="str">
        <f t="shared" si="833"/>
        <v>ReFi-social.video.refi</v>
      </c>
      <c r="F1450" s="21">
        <f t="shared" ref="F1450:G1450" si="900">F1252</f>
        <v>275989.34520370152</v>
      </c>
      <c r="G1450" s="19">
        <f t="shared" si="900"/>
        <v>6.3520445686664582</v>
      </c>
      <c r="H1450" s="18">
        <f t="shared" si="838"/>
        <v>1.0181343363673335E-2</v>
      </c>
      <c r="I1450" s="6">
        <f t="shared" si="838"/>
        <v>2.04</v>
      </c>
      <c r="J1450" s="6">
        <f t="shared" si="839"/>
        <v>6019234.495337544</v>
      </c>
      <c r="K1450" s="18">
        <f t="shared" si="840"/>
        <v>0.15</v>
      </c>
      <c r="L1450" s="35">
        <f>Data!BR64</f>
        <v>3.6038374082807572E-3</v>
      </c>
      <c r="Q1450" s="21">
        <v>0</v>
      </c>
      <c r="R1450" s="21">
        <v>0</v>
      </c>
      <c r="S1450" s="21">
        <v>0</v>
      </c>
      <c r="T1450" s="38">
        <v>0</v>
      </c>
    </row>
    <row r="1451" spans="1:20" x14ac:dyDescent="0.25">
      <c r="A1451" s="17" t="s">
        <v>276</v>
      </c>
      <c r="B1451" s="8" t="s">
        <v>60</v>
      </c>
      <c r="C1451" s="8" t="s">
        <v>333</v>
      </c>
      <c r="E1451" s="8" t="str">
        <f t="shared" si="833"/>
        <v>ReFi-social.video.refi</v>
      </c>
      <c r="F1451" s="21">
        <f t="shared" ref="F1451:G1451" si="901">F1253</f>
        <v>260275.96043880651</v>
      </c>
      <c r="G1451" s="19">
        <f t="shared" si="901"/>
        <v>6.5903233729592454</v>
      </c>
      <c r="H1451" s="18">
        <f t="shared" si="838"/>
        <v>1.0181343363673335E-2</v>
      </c>
      <c r="I1451" s="6">
        <f t="shared" si="838"/>
        <v>2.04</v>
      </c>
      <c r="J1451" s="6">
        <f t="shared" si="839"/>
        <v>6019234.495337544</v>
      </c>
      <c r="K1451" s="18">
        <f t="shared" si="840"/>
        <v>0.15</v>
      </c>
      <c r="L1451" s="35">
        <f>Data!BR65</f>
        <v>3.6038374082807572E-3</v>
      </c>
      <c r="Q1451" s="21">
        <v>0</v>
      </c>
      <c r="R1451" s="21">
        <v>0</v>
      </c>
      <c r="S1451" s="21">
        <v>0</v>
      </c>
      <c r="T1451" s="38">
        <v>0</v>
      </c>
    </row>
    <row r="1452" spans="1:20" x14ac:dyDescent="0.25">
      <c r="A1452" s="17" t="s">
        <v>277</v>
      </c>
      <c r="B1452" s="8" t="s">
        <v>60</v>
      </c>
      <c r="C1452" s="8" t="s">
        <v>333</v>
      </c>
      <c r="E1452" s="8" t="str">
        <f t="shared" si="833"/>
        <v>ReFi-social.video.refi</v>
      </c>
      <c r="F1452" s="21">
        <f t="shared" ref="F1452:G1452" si="902">F1254</f>
        <v>177640.49285034501</v>
      </c>
      <c r="G1452" s="19">
        <f t="shared" si="902"/>
        <v>6.7318910511908392</v>
      </c>
      <c r="H1452" s="18">
        <f t="shared" si="838"/>
        <v>1.0181343363673335E-2</v>
      </c>
      <c r="I1452" s="6">
        <f t="shared" si="838"/>
        <v>2.04</v>
      </c>
      <c r="J1452" s="6">
        <f t="shared" si="839"/>
        <v>6019234.495337544</v>
      </c>
      <c r="K1452" s="18">
        <f t="shared" si="840"/>
        <v>0.15</v>
      </c>
      <c r="L1452" s="35">
        <f>Data!BR66</f>
        <v>3.6038374082807572E-3</v>
      </c>
      <c r="Q1452" s="21">
        <v>0</v>
      </c>
      <c r="R1452" s="21">
        <v>0</v>
      </c>
      <c r="S1452" s="21">
        <v>0</v>
      </c>
      <c r="T1452" s="38">
        <v>0</v>
      </c>
    </row>
    <row r="1454" spans="1:20" x14ac:dyDescent="0.25">
      <c r="A1454" s="16" t="s">
        <v>328</v>
      </c>
      <c r="B1454" s="8" t="s">
        <v>60</v>
      </c>
      <c r="C1454" s="8" t="s">
        <v>69</v>
      </c>
      <c r="E1454" s="8" t="str">
        <f>IF(RIGHT(A1454,3)="old","Initial",B1454&amp;"-"&amp;C1454)</f>
        <v>Initial</v>
      </c>
      <c r="F1454" s="21">
        <f>F1388</f>
        <v>159194.475313414</v>
      </c>
      <c r="G1454" s="19">
        <f>G1388</f>
        <v>7.6675225186861979</v>
      </c>
      <c r="H1454" s="25">
        <f>VLOOKUP(C1454,parms,3,FALSE)</f>
        <v>1.0340679555058022E-2</v>
      </c>
      <c r="I1454" s="42">
        <f>VLOOKUP(C1454,parms,8,FALSE)</f>
        <v>3.39</v>
      </c>
      <c r="J1454" s="27">
        <f>VLOOKUP(C1454,parms,4,FALSE)</f>
        <v>1456404.4973625049</v>
      </c>
      <c r="K1454" s="25">
        <f>VLOOKUP(C1454,parms,6,FALSE)</f>
        <v>0.3</v>
      </c>
      <c r="L1454" s="35">
        <f>Data!BM2</f>
        <v>8.2011922934080266E-3</v>
      </c>
      <c r="M1454" s="39">
        <f>VLOOKUP(C1454,Data!$CB$2:$EB$22,1+VALUE(MID(A1454,6,2)),FALSE)</f>
        <v>1464.501143</v>
      </c>
      <c r="Q1454" s="21">
        <v>1464.501143</v>
      </c>
      <c r="R1454" s="21">
        <v>189.9568981209469</v>
      </c>
      <c r="S1454" s="21">
        <v>3473.0297683960557</v>
      </c>
      <c r="T1454" s="38">
        <v>0.11539261018483782</v>
      </c>
    </row>
    <row r="1455" spans="1:20" x14ac:dyDescent="0.25">
      <c r="A1455" s="16" t="s">
        <v>316</v>
      </c>
      <c r="B1455" s="8" t="s">
        <v>60</v>
      </c>
      <c r="C1455" s="8" t="s">
        <v>69</v>
      </c>
      <c r="E1455" s="8" t="str">
        <f t="shared" ref="E1455:E1518" si="903">IF(RIGHT(A1455,3)="old","Initial",B1455&amp;"-"&amp;C1455)</f>
        <v>Initial</v>
      </c>
      <c r="F1455" s="21">
        <f>F1389</f>
        <v>287016.28074287547</v>
      </c>
      <c r="G1455" s="19">
        <f>G1389</f>
        <v>6.1538755843326456</v>
      </c>
      <c r="H1455" s="18">
        <f t="shared" ref="H1455" si="904">H1454</f>
        <v>1.0340679555058022E-2</v>
      </c>
      <c r="I1455" s="6">
        <f>I1454</f>
        <v>3.39</v>
      </c>
      <c r="J1455" s="6">
        <f t="shared" ref="J1455" si="905">J1454</f>
        <v>1456404.4973625049</v>
      </c>
      <c r="K1455" s="18">
        <f t="shared" ref="K1455" si="906">K1454</f>
        <v>0.3</v>
      </c>
      <c r="L1455" s="35">
        <f>Data!BM3</f>
        <v>9.7059982188039962E-3</v>
      </c>
      <c r="M1455" s="39">
        <f>VLOOKUP(C1455,Data!$CB$2:$EB$22,1+VALUE(MID(A1455,6,2)),FALSE)</f>
        <v>1465.6342770000001</v>
      </c>
      <c r="Q1455" s="21">
        <v>1465.6342770000001</v>
      </c>
      <c r="R1455" s="21">
        <v>388.93794778817733</v>
      </c>
      <c r="S1455" s="21">
        <v>6648.2484840208326</v>
      </c>
      <c r="T1455" s="38">
        <v>0.13104628261795803</v>
      </c>
    </row>
    <row r="1456" spans="1:20" x14ac:dyDescent="0.25">
      <c r="A1456" s="16" t="s">
        <v>317</v>
      </c>
      <c r="B1456" s="8" t="s">
        <v>60</v>
      </c>
      <c r="C1456" s="8" t="s">
        <v>69</v>
      </c>
      <c r="E1456" s="8" t="str">
        <f t="shared" si="903"/>
        <v>Initial</v>
      </c>
      <c r="F1456" s="21">
        <f t="shared" ref="F1456:G1456" si="907">F1390</f>
        <v>255707.61126146198</v>
      </c>
      <c r="G1456" s="19">
        <f t="shared" si="907"/>
        <v>6.5044126470105788</v>
      </c>
      <c r="H1456" s="18">
        <f t="shared" ref="H1456:I1518" si="908">H1455</f>
        <v>1.0340679555058022E-2</v>
      </c>
      <c r="I1456" s="6">
        <f t="shared" si="908"/>
        <v>3.39</v>
      </c>
      <c r="J1456" s="6">
        <f t="shared" ref="J1456:J1518" si="909">J1455</f>
        <v>1456404.4973625049</v>
      </c>
      <c r="K1456" s="18">
        <f t="shared" ref="K1456:K1518" si="910">K1455</f>
        <v>0.3</v>
      </c>
      <c r="L1456" s="35">
        <f>Data!BM4</f>
        <v>9.7059982188039962E-3</v>
      </c>
      <c r="M1456" s="39">
        <f>VLOOKUP(C1456,Data!$CB$2:$EB$22,1+VALUE(MID(A1456,6,2)),FALSE)</f>
        <v>1466.4932630000001</v>
      </c>
      <c r="Q1456" s="21">
        <v>1466.4932630000001</v>
      </c>
      <c r="R1456" s="21">
        <v>358.92416965371615</v>
      </c>
      <c r="S1456" s="21">
        <v>6447.7699165214317</v>
      </c>
      <c r="T1456" s="38">
        <v>0.1357406639266634</v>
      </c>
    </row>
    <row r="1457" spans="1:20" x14ac:dyDescent="0.25">
      <c r="A1457" s="16" t="s">
        <v>318</v>
      </c>
      <c r="B1457" s="8" t="s">
        <v>60</v>
      </c>
      <c r="C1457" s="8" t="s">
        <v>69</v>
      </c>
      <c r="E1457" s="8" t="str">
        <f t="shared" si="903"/>
        <v>Initial</v>
      </c>
      <c r="F1457" s="21">
        <f t="shared" ref="F1457:G1457" si="911">F1391</f>
        <v>187665.35631204298</v>
      </c>
      <c r="G1457" s="19">
        <f t="shared" si="911"/>
        <v>7.2034924317656603</v>
      </c>
      <c r="H1457" s="18">
        <f t="shared" si="908"/>
        <v>1.0340679555058022E-2</v>
      </c>
      <c r="I1457" s="6">
        <f t="shared" si="908"/>
        <v>3.39</v>
      </c>
      <c r="J1457" s="6">
        <f t="shared" si="909"/>
        <v>1456404.4973625049</v>
      </c>
      <c r="K1457" s="18">
        <f t="shared" si="910"/>
        <v>0.3</v>
      </c>
      <c r="L1457" s="35">
        <f>Data!BM5</f>
        <v>9.7059982188039962E-3</v>
      </c>
      <c r="M1457" s="39">
        <f>VLOOKUP(C1457,Data!$CB$2:$EB$22,1+VALUE(MID(A1457,6,2)),FALSE)</f>
        <v>1272.28367</v>
      </c>
      <c r="Q1457" s="21">
        <v>1272.28367</v>
      </c>
      <c r="R1457" s="21">
        <v>242.97632338652102</v>
      </c>
      <c r="S1457" s="21">
        <v>4661.1591114182393</v>
      </c>
      <c r="T1457" s="38">
        <v>0.12520762231758442</v>
      </c>
    </row>
    <row r="1458" spans="1:20" x14ac:dyDescent="0.25">
      <c r="A1458" s="16" t="s">
        <v>319</v>
      </c>
      <c r="B1458" s="8" t="s">
        <v>60</v>
      </c>
      <c r="C1458" s="8" t="s">
        <v>69</v>
      </c>
      <c r="E1458" s="8" t="str">
        <f t="shared" si="903"/>
        <v>Initial</v>
      </c>
      <c r="F1458" s="21">
        <f t="shared" ref="F1458:G1458" si="912">F1392</f>
        <v>164122.546134278</v>
      </c>
      <c r="G1458" s="19">
        <f t="shared" si="912"/>
        <v>7.7389396209799584</v>
      </c>
      <c r="H1458" s="18">
        <f t="shared" si="908"/>
        <v>1.0340679555058022E-2</v>
      </c>
      <c r="I1458" s="6">
        <f t="shared" si="908"/>
        <v>3.39</v>
      </c>
      <c r="J1458" s="6">
        <f t="shared" si="909"/>
        <v>1456404.4973625049</v>
      </c>
      <c r="K1458" s="18">
        <f t="shared" si="910"/>
        <v>0.3</v>
      </c>
      <c r="L1458" s="35">
        <f>Data!BM6</f>
        <v>9.7059982188039962E-3</v>
      </c>
      <c r="M1458" s="39">
        <f>VLOOKUP(C1458,Data!$CB$2:$EB$22,1+VALUE(MID(A1458,6,2)),FALSE)</f>
        <v>21247.590286999999</v>
      </c>
      <c r="Q1458" s="21">
        <v>21247.590286999999</v>
      </c>
      <c r="R1458" s="21">
        <v>1334.4771989737371</v>
      </c>
      <c r="S1458" s="21">
        <v>13762.426120985197</v>
      </c>
      <c r="T1458" s="38">
        <v>0.78631005970332102</v>
      </c>
    </row>
    <row r="1459" spans="1:20" x14ac:dyDescent="0.25">
      <c r="A1459" s="16" t="s">
        <v>320</v>
      </c>
      <c r="B1459" s="8" t="s">
        <v>60</v>
      </c>
      <c r="C1459" s="8" t="s">
        <v>69</v>
      </c>
      <c r="E1459" s="8" t="str">
        <f t="shared" si="903"/>
        <v>Initial</v>
      </c>
      <c r="F1459" s="21">
        <f t="shared" ref="F1459:G1459" si="913">F1393</f>
        <v>323596.6391991555</v>
      </c>
      <c r="G1459" s="19">
        <f t="shared" si="913"/>
        <v>6.0365260709191357</v>
      </c>
      <c r="H1459" s="18">
        <f t="shared" si="908"/>
        <v>1.0340679555058022E-2</v>
      </c>
      <c r="I1459" s="6">
        <f t="shared" si="908"/>
        <v>3.39</v>
      </c>
      <c r="J1459" s="6">
        <f t="shared" si="909"/>
        <v>1456404.4973625049</v>
      </c>
      <c r="K1459" s="18">
        <f t="shared" si="910"/>
        <v>0.3</v>
      </c>
      <c r="L1459" s="35">
        <f>Data!BM7</f>
        <v>8.3516728859476235E-3</v>
      </c>
      <c r="M1459" s="39">
        <f>VLOOKUP(C1459,Data!$CB$2:$EB$22,1+VALUE(MID(A1459,6,2)),FALSE)</f>
        <v>1425.911184</v>
      </c>
      <c r="Q1459" s="21">
        <v>1425.911184</v>
      </c>
      <c r="R1459" s="21">
        <v>1473.0435573875338</v>
      </c>
      <c r="S1459" s="21">
        <v>28718.192006037978</v>
      </c>
      <c r="T1459" s="38">
        <v>0.44021263791127474</v>
      </c>
    </row>
    <row r="1460" spans="1:20" x14ac:dyDescent="0.25">
      <c r="A1460" s="16" t="s">
        <v>321</v>
      </c>
      <c r="B1460" s="8" t="s">
        <v>60</v>
      </c>
      <c r="C1460" s="8" t="s">
        <v>69</v>
      </c>
      <c r="E1460" s="8" t="str">
        <f t="shared" si="903"/>
        <v>Initial</v>
      </c>
      <c r="F1460" s="21">
        <f t="shared" ref="F1460:G1460" si="914">F1394</f>
        <v>248353.29745809652</v>
      </c>
      <c r="G1460" s="19">
        <f t="shared" si="914"/>
        <v>6.675512703680524</v>
      </c>
      <c r="H1460" s="18">
        <f t="shared" si="908"/>
        <v>1.0340679555058022E-2</v>
      </c>
      <c r="I1460" s="6">
        <f t="shared" si="908"/>
        <v>3.39</v>
      </c>
      <c r="J1460" s="6">
        <f t="shared" si="909"/>
        <v>1456404.4973625049</v>
      </c>
      <c r="K1460" s="18">
        <f t="shared" si="910"/>
        <v>0.3</v>
      </c>
      <c r="L1460" s="35">
        <f>Data!BM8</f>
        <v>8.3516728859476235E-3</v>
      </c>
      <c r="M1460" s="39">
        <f>VLOOKUP(C1460,Data!$CB$2:$EB$22,1+VALUE(MID(A1460,6,2)),FALSE)</f>
        <v>1376.4532589999999</v>
      </c>
      <c r="Q1460" s="21">
        <v>1376.4532589999999</v>
      </c>
      <c r="R1460" s="21">
        <v>641.15081318114619</v>
      </c>
      <c r="S1460" s="21">
        <v>13132.781991460197</v>
      </c>
      <c r="T1460" s="38">
        <v>0.24965552791502732</v>
      </c>
    </row>
    <row r="1461" spans="1:20" x14ac:dyDescent="0.25">
      <c r="A1461" s="16" t="s">
        <v>322</v>
      </c>
      <c r="B1461" s="8" t="s">
        <v>60</v>
      </c>
      <c r="C1461" s="8" t="s">
        <v>69</v>
      </c>
      <c r="E1461" s="8" t="str">
        <f t="shared" si="903"/>
        <v>Initial</v>
      </c>
      <c r="F1461" s="21">
        <f t="shared" ref="F1461:G1461" si="915">F1395</f>
        <v>247930.70340348198</v>
      </c>
      <c r="G1461" s="19">
        <f t="shared" si="915"/>
        <v>6.6987743860742617</v>
      </c>
      <c r="H1461" s="18">
        <f t="shared" si="908"/>
        <v>1.0340679555058022E-2</v>
      </c>
      <c r="I1461" s="6">
        <f t="shared" si="908"/>
        <v>3.39</v>
      </c>
      <c r="J1461" s="6">
        <f t="shared" si="909"/>
        <v>1456404.4973625049</v>
      </c>
      <c r="K1461" s="18">
        <f t="shared" si="910"/>
        <v>0.3</v>
      </c>
      <c r="L1461" s="35">
        <f>Data!BM9</f>
        <v>8.3516728859476235E-3</v>
      </c>
      <c r="M1461" s="39">
        <f>VLOOKUP(C1461,Data!$CB$2:$EB$22,1+VALUE(MID(A1461,6,2)),FALSE)</f>
        <v>1475.8974310000001</v>
      </c>
      <c r="Q1461" s="21">
        <v>1475.8974310000001</v>
      </c>
      <c r="R1461" s="21">
        <v>480.42929544379336</v>
      </c>
      <c r="S1461" s="21">
        <v>9434.0970537848116</v>
      </c>
      <c r="T1461" s="38">
        <v>0.18739158697997826</v>
      </c>
    </row>
    <row r="1462" spans="1:20" x14ac:dyDescent="0.25">
      <c r="A1462" s="16" t="s">
        <v>323</v>
      </c>
      <c r="B1462" s="8" t="s">
        <v>60</v>
      </c>
      <c r="C1462" s="8" t="s">
        <v>69</v>
      </c>
      <c r="E1462" s="8" t="str">
        <f t="shared" si="903"/>
        <v>Initial</v>
      </c>
      <c r="F1462" s="21">
        <f t="shared" ref="F1462:G1462" si="916">F1396</f>
        <v>151738.37945754698</v>
      </c>
      <c r="G1462" s="19">
        <f t="shared" si="916"/>
        <v>7.9647183674103861</v>
      </c>
      <c r="H1462" s="18">
        <f t="shared" si="908"/>
        <v>1.0340679555058022E-2</v>
      </c>
      <c r="I1462" s="6">
        <f t="shared" si="908"/>
        <v>3.39</v>
      </c>
      <c r="J1462" s="6">
        <f t="shared" si="909"/>
        <v>1456404.4973625049</v>
      </c>
      <c r="K1462" s="18">
        <f t="shared" si="910"/>
        <v>0.3</v>
      </c>
      <c r="L1462" s="35">
        <f>Data!BM10</f>
        <v>8.3516728859476235E-3</v>
      </c>
      <c r="M1462" s="39">
        <f>VLOOKUP(C1462,Data!$CB$2:$EB$22,1+VALUE(MID(A1462,6,2)),FALSE)</f>
        <v>3358.8845230000002</v>
      </c>
      <c r="Q1462" s="21">
        <v>3358.8845230000002</v>
      </c>
      <c r="R1462" s="21">
        <v>450.46459568704103</v>
      </c>
      <c r="S1462" s="21">
        <v>8803.8376136733095</v>
      </c>
      <c r="T1462" s="38">
        <v>0.28708872834539156</v>
      </c>
    </row>
    <row r="1463" spans="1:20" x14ac:dyDescent="0.25">
      <c r="A1463" s="16" t="s">
        <v>324</v>
      </c>
      <c r="B1463" s="8" t="s">
        <v>60</v>
      </c>
      <c r="C1463" s="8" t="s">
        <v>69</v>
      </c>
      <c r="E1463" s="8" t="str">
        <f t="shared" si="903"/>
        <v>Initial</v>
      </c>
      <c r="F1463" s="21">
        <f t="shared" ref="F1463:G1463" si="917">F1397</f>
        <v>198057.49561402149</v>
      </c>
      <c r="G1463" s="19">
        <f t="shared" si="917"/>
        <v>7.1029079323460005</v>
      </c>
      <c r="H1463" s="18">
        <f t="shared" si="908"/>
        <v>1.0340679555058022E-2</v>
      </c>
      <c r="I1463" s="6">
        <f t="shared" si="908"/>
        <v>3.39</v>
      </c>
      <c r="J1463" s="6">
        <f t="shared" si="909"/>
        <v>1456404.4973625049</v>
      </c>
      <c r="K1463" s="18">
        <f t="shared" si="910"/>
        <v>0.3</v>
      </c>
      <c r="L1463" s="35">
        <f>Data!BM11</f>
        <v>8.3516728859476235E-3</v>
      </c>
      <c r="M1463" s="39">
        <f>VLOOKUP(C1463,Data!$CB$2:$EB$22,1+VALUE(MID(A1463,6,2)),FALSE)</f>
        <v>0</v>
      </c>
      <c r="Q1463" s="21">
        <v>0</v>
      </c>
      <c r="R1463" s="21">
        <v>197.71135234037703</v>
      </c>
      <c r="S1463" s="21">
        <v>4760.6635563727514</v>
      </c>
      <c r="T1463" s="38">
        <v>9.6536432043070941E-2</v>
      </c>
    </row>
    <row r="1464" spans="1:20" x14ac:dyDescent="0.25">
      <c r="A1464" s="16" t="s">
        <v>325</v>
      </c>
      <c r="B1464" s="8" t="s">
        <v>60</v>
      </c>
      <c r="C1464" s="8" t="s">
        <v>69</v>
      </c>
      <c r="E1464" s="8" t="str">
        <f t="shared" si="903"/>
        <v>Initial</v>
      </c>
      <c r="F1464" s="21">
        <f t="shared" ref="F1464:G1464" si="918">F1398</f>
        <v>275989.34520370152</v>
      </c>
      <c r="G1464" s="19">
        <f t="shared" si="918"/>
        <v>6.3520445686664582</v>
      </c>
      <c r="H1464" s="18">
        <f t="shared" si="908"/>
        <v>1.0340679555058022E-2</v>
      </c>
      <c r="I1464" s="6">
        <f t="shared" si="908"/>
        <v>3.39</v>
      </c>
      <c r="J1464" s="6">
        <f t="shared" si="909"/>
        <v>1456404.4973625049</v>
      </c>
      <c r="K1464" s="18">
        <f t="shared" si="910"/>
        <v>0.3</v>
      </c>
      <c r="L1464" s="35">
        <f>Data!BM12</f>
        <v>7.2983087381704474E-3</v>
      </c>
      <c r="M1464" s="39">
        <f>VLOOKUP(C1464,Data!$CB$2:$EB$22,1+VALUE(MID(A1464,6,2)),FALSE)</f>
        <v>0</v>
      </c>
      <c r="Q1464" s="21">
        <v>0</v>
      </c>
      <c r="R1464" s="21">
        <v>85.608221025807893</v>
      </c>
      <c r="S1464" s="21">
        <v>1843.4387280066128</v>
      </c>
      <c r="T1464" s="38">
        <v>2.9996741196815169E-2</v>
      </c>
    </row>
    <row r="1465" spans="1:20" x14ac:dyDescent="0.25">
      <c r="A1465" s="16" t="s">
        <v>326</v>
      </c>
      <c r="B1465" s="8" t="s">
        <v>60</v>
      </c>
      <c r="C1465" s="8" t="s">
        <v>69</v>
      </c>
      <c r="E1465" s="8" t="str">
        <f t="shared" si="903"/>
        <v>Initial</v>
      </c>
      <c r="F1465" s="21">
        <f t="shared" ref="F1465:G1465" si="919">F1399</f>
        <v>260275.96043880651</v>
      </c>
      <c r="G1465" s="19">
        <f t="shared" si="919"/>
        <v>6.5903233729592454</v>
      </c>
      <c r="H1465" s="18">
        <f t="shared" si="908"/>
        <v>1.0340679555058022E-2</v>
      </c>
      <c r="I1465" s="6">
        <f t="shared" si="908"/>
        <v>3.39</v>
      </c>
      <c r="J1465" s="6">
        <f t="shared" si="909"/>
        <v>1456404.4973625049</v>
      </c>
      <c r="K1465" s="18">
        <f t="shared" si="910"/>
        <v>0.3</v>
      </c>
      <c r="L1465" s="35">
        <f>Data!BM13</f>
        <v>7.2983087381704474E-3</v>
      </c>
      <c r="M1465" s="39">
        <f>VLOOKUP(C1465,Data!$CB$2:$EB$22,1+VALUE(MID(A1465,6,2)),FALSE)</f>
        <v>0</v>
      </c>
      <c r="Q1465" s="21">
        <v>0</v>
      </c>
      <c r="R1465" s="21">
        <v>24.478938264818517</v>
      </c>
      <c r="S1465" s="21">
        <v>546.88876338240505</v>
      </c>
      <c r="T1465" s="38">
        <v>9.0951410629173113E-3</v>
      </c>
    </row>
    <row r="1466" spans="1:20" x14ac:dyDescent="0.25">
      <c r="A1466" s="16" t="s">
        <v>327</v>
      </c>
      <c r="B1466" s="8" t="s">
        <v>60</v>
      </c>
      <c r="C1466" s="8" t="s">
        <v>69</v>
      </c>
      <c r="E1466" s="8" t="str">
        <f t="shared" si="903"/>
        <v>Initial</v>
      </c>
      <c r="F1466" s="21">
        <f t="shared" ref="F1466:G1466" si="920">F1400</f>
        <v>177640.49285034501</v>
      </c>
      <c r="G1466" s="19">
        <f t="shared" si="920"/>
        <v>6.7318910511908392</v>
      </c>
      <c r="H1466" s="18">
        <f t="shared" si="908"/>
        <v>1.0340679555058022E-2</v>
      </c>
      <c r="I1466" s="6">
        <f t="shared" si="908"/>
        <v>3.39</v>
      </c>
      <c r="J1466" s="6">
        <f t="shared" si="909"/>
        <v>1456404.4973625049</v>
      </c>
      <c r="K1466" s="18">
        <f t="shared" si="910"/>
        <v>0.3</v>
      </c>
      <c r="L1466" s="35">
        <f>Data!BM14</f>
        <v>7.2983087381704474E-3</v>
      </c>
      <c r="M1466" s="39">
        <f>VLOOKUP(C1466,Data!$CB$2:$EB$22,1+VALUE(MID(A1466,6,2)),FALSE)</f>
        <v>0</v>
      </c>
      <c r="Q1466" s="21">
        <v>0</v>
      </c>
      <c r="R1466" s="21">
        <v>5.0281610959764143</v>
      </c>
      <c r="S1466" s="21">
        <v>114.74822080536896</v>
      </c>
      <c r="T1466" s="38">
        <v>2.7372731283048513E-3</v>
      </c>
    </row>
    <row r="1467" spans="1:20" x14ac:dyDescent="0.25">
      <c r="A1467" s="17" t="s">
        <v>262</v>
      </c>
      <c r="B1467" s="8" t="s">
        <v>60</v>
      </c>
      <c r="C1467" s="8" t="s">
        <v>69</v>
      </c>
      <c r="E1467" s="8" t="str">
        <f t="shared" si="903"/>
        <v>ReFi-vod.refi</v>
      </c>
      <c r="F1467" s="21">
        <f t="shared" ref="F1467:G1467" si="921">F1401</f>
        <v>241275.65645411599</v>
      </c>
      <c r="G1467" s="19">
        <f t="shared" si="921"/>
        <v>6.6118664962406903</v>
      </c>
      <c r="H1467" s="18">
        <f t="shared" si="908"/>
        <v>1.0340679555058022E-2</v>
      </c>
      <c r="I1467" s="6">
        <f t="shared" si="908"/>
        <v>3.39</v>
      </c>
      <c r="J1467" s="6">
        <f t="shared" si="909"/>
        <v>1456404.4973625049</v>
      </c>
      <c r="K1467" s="18">
        <f t="shared" si="910"/>
        <v>0.3</v>
      </c>
      <c r="L1467" s="35">
        <f>Data!BM15</f>
        <v>7.2983087381704474E-3</v>
      </c>
      <c r="Q1467" s="21">
        <v>9380.6520790151189</v>
      </c>
      <c r="R1467" s="21">
        <v>1463.5517870610372</v>
      </c>
      <c r="S1467" s="21">
        <v>23423.730520420067</v>
      </c>
      <c r="T1467" s="38">
        <v>0.58660465951829699</v>
      </c>
    </row>
    <row r="1468" spans="1:20" x14ac:dyDescent="0.25">
      <c r="A1468" s="17" t="s">
        <v>263</v>
      </c>
      <c r="B1468" s="8" t="s">
        <v>60</v>
      </c>
      <c r="C1468" s="8" t="s">
        <v>69</v>
      </c>
      <c r="E1468" s="8" t="str">
        <f t="shared" si="903"/>
        <v>ReFi-vod.refi</v>
      </c>
      <c r="F1468" s="21">
        <f t="shared" ref="F1468:G1468" si="922">F1402</f>
        <v>345060.95921411947</v>
      </c>
      <c r="G1468" s="19">
        <f t="shared" si="922"/>
        <v>6.091471245669009</v>
      </c>
      <c r="H1468" s="18">
        <f t="shared" si="908"/>
        <v>1.0340679555058022E-2</v>
      </c>
      <c r="I1468" s="6">
        <f t="shared" si="908"/>
        <v>3.39</v>
      </c>
      <c r="J1468" s="6">
        <f t="shared" si="909"/>
        <v>1456404.4973625049</v>
      </c>
      <c r="K1468" s="18">
        <f t="shared" si="910"/>
        <v>0.3</v>
      </c>
      <c r="L1468" s="35">
        <f>Data!BM16</f>
        <v>6.922107256821455E-3</v>
      </c>
      <c r="Q1468" s="21">
        <v>9547.782403950072</v>
      </c>
      <c r="R1468" s="21">
        <v>2506.3538275821638</v>
      </c>
      <c r="S1468" s="21">
        <v>42208.643498771358</v>
      </c>
      <c r="T1468" s="38">
        <v>0.70242098213380144</v>
      </c>
    </row>
    <row r="1469" spans="1:20" x14ac:dyDescent="0.25">
      <c r="A1469" s="17" t="s">
        <v>264</v>
      </c>
      <c r="B1469" s="8" t="s">
        <v>60</v>
      </c>
      <c r="C1469" s="8" t="s">
        <v>69</v>
      </c>
      <c r="E1469" s="8" t="str">
        <f t="shared" si="903"/>
        <v>ReFi-vod.refi</v>
      </c>
      <c r="F1469" s="21">
        <f t="shared" ref="F1469:G1469" si="923">F1403</f>
        <v>235151.7459877205</v>
      </c>
      <c r="G1469" s="19">
        <f t="shared" si="923"/>
        <v>6.8631730048599717</v>
      </c>
      <c r="H1469" s="18">
        <f t="shared" si="908"/>
        <v>1.0340679555058022E-2</v>
      </c>
      <c r="I1469" s="6">
        <f t="shared" si="908"/>
        <v>3.39</v>
      </c>
      <c r="J1469" s="6">
        <f t="shared" si="909"/>
        <v>1456404.4973625049</v>
      </c>
      <c r="K1469" s="18">
        <f t="shared" si="910"/>
        <v>0.3</v>
      </c>
      <c r="L1469" s="35">
        <f>Data!BM17</f>
        <v>6.922107256821455E-3</v>
      </c>
      <c r="Q1469" s="21">
        <v>5890.0006328313157</v>
      </c>
      <c r="R1469" s="21">
        <v>1489.210794007935</v>
      </c>
      <c r="S1469" s="21">
        <v>28758.210741905445</v>
      </c>
      <c r="T1469" s="38">
        <v>0.61243342820978985</v>
      </c>
    </row>
    <row r="1470" spans="1:20" x14ac:dyDescent="0.25">
      <c r="A1470" s="17" t="s">
        <v>265</v>
      </c>
      <c r="B1470" s="8" t="s">
        <v>60</v>
      </c>
      <c r="C1470" s="8" t="s">
        <v>69</v>
      </c>
      <c r="E1470" s="8" t="str">
        <f t="shared" si="903"/>
        <v>ReFi-vod.refi</v>
      </c>
      <c r="F1470" s="21">
        <f t="shared" ref="F1470:G1470" si="924">F1404</f>
        <v>197045.08899614651</v>
      </c>
      <c r="G1470" s="19">
        <f t="shared" si="924"/>
        <v>7.2927935899315104</v>
      </c>
      <c r="H1470" s="18">
        <f t="shared" si="908"/>
        <v>1.0340679555058022E-2</v>
      </c>
      <c r="I1470" s="6">
        <f t="shared" si="908"/>
        <v>3.39</v>
      </c>
      <c r="J1470" s="6">
        <f t="shared" si="909"/>
        <v>1456404.4973625049</v>
      </c>
      <c r="K1470" s="18">
        <f t="shared" si="910"/>
        <v>0.3</v>
      </c>
      <c r="L1470" s="35">
        <f>Data!BM18</f>
        <v>6.922107256821455E-3</v>
      </c>
      <c r="Q1470" s="21">
        <v>5518.8198674161158</v>
      </c>
      <c r="R1470" s="21">
        <v>1150.6809616781416</v>
      </c>
      <c r="S1470" s="21">
        <v>22928.971065870821</v>
      </c>
      <c r="T1470" s="38">
        <v>0.56472918466981903</v>
      </c>
    </row>
    <row r="1471" spans="1:20" x14ac:dyDescent="0.25">
      <c r="A1471" s="17" t="s">
        <v>266</v>
      </c>
      <c r="B1471" s="8" t="s">
        <v>60</v>
      </c>
      <c r="C1471" s="8" t="s">
        <v>69</v>
      </c>
      <c r="E1471" s="8" t="str">
        <f t="shared" si="903"/>
        <v>ReFi-vod.refi</v>
      </c>
      <c r="F1471" s="21">
        <f t="shared" ref="F1471:G1471" si="925">F1405</f>
        <v>273305.90258954099</v>
      </c>
      <c r="G1471" s="19">
        <f t="shared" si="925"/>
        <v>6.6013158616557677</v>
      </c>
      <c r="H1471" s="18">
        <f t="shared" si="908"/>
        <v>1.0340679555058022E-2</v>
      </c>
      <c r="I1471" s="6">
        <f t="shared" si="908"/>
        <v>3.39</v>
      </c>
      <c r="J1471" s="6">
        <f t="shared" si="909"/>
        <v>1456404.4973625049</v>
      </c>
      <c r="K1471" s="18">
        <f t="shared" si="910"/>
        <v>0.3</v>
      </c>
      <c r="L1471" s="35">
        <f>Data!BM19</f>
        <v>6.922107256821455E-3</v>
      </c>
      <c r="Q1471" s="21">
        <v>8163.8126457670623</v>
      </c>
      <c r="R1471" s="21">
        <v>1846.3665884099851</v>
      </c>
      <c r="S1471" s="21">
        <v>33155.029621874986</v>
      </c>
      <c r="T1471" s="38">
        <v>0.65331080545340847</v>
      </c>
    </row>
    <row r="1472" spans="1:20" x14ac:dyDescent="0.25">
      <c r="A1472" s="17" t="s">
        <v>267</v>
      </c>
      <c r="B1472" s="8" t="s">
        <v>60</v>
      </c>
      <c r="C1472" s="8" t="s">
        <v>69</v>
      </c>
      <c r="E1472" s="8" t="str">
        <f t="shared" si="903"/>
        <v>ReFi-vod.refi</v>
      </c>
      <c r="F1472" s="21">
        <f t="shared" ref="F1472:G1472" si="926">F1406</f>
        <v>286995.93963505048</v>
      </c>
      <c r="G1472" s="19">
        <f t="shared" si="926"/>
        <v>6.630371738758158</v>
      </c>
      <c r="H1472" s="18">
        <f t="shared" si="908"/>
        <v>1.0340679555058022E-2</v>
      </c>
      <c r="I1472" s="6">
        <f t="shared" si="908"/>
        <v>3.39</v>
      </c>
      <c r="J1472" s="6">
        <f t="shared" si="909"/>
        <v>1456404.4973625049</v>
      </c>
      <c r="K1472" s="18">
        <f t="shared" si="910"/>
        <v>0.3</v>
      </c>
      <c r="L1472" s="35">
        <f>Data!BM20</f>
        <v>7.1478281456308504E-3</v>
      </c>
      <c r="Q1472" s="21">
        <v>7939.8927598859682</v>
      </c>
      <c r="R1472" s="21">
        <v>1960.4143836650185</v>
      </c>
      <c r="S1472" s="21">
        <v>36124.263306262561</v>
      </c>
      <c r="T1472" s="38">
        <v>0.66057639069803065</v>
      </c>
    </row>
    <row r="1473" spans="1:20" x14ac:dyDescent="0.25">
      <c r="A1473" s="17" t="s">
        <v>268</v>
      </c>
      <c r="B1473" s="8" t="s">
        <v>60</v>
      </c>
      <c r="C1473" s="8" t="s">
        <v>69</v>
      </c>
      <c r="E1473" s="8" t="str">
        <f t="shared" si="903"/>
        <v>ReFi-vod.refi</v>
      </c>
      <c r="F1473" s="21">
        <f t="shared" ref="F1473:G1473" si="927">F1407</f>
        <v>179299.95750538001</v>
      </c>
      <c r="G1473" s="19">
        <f t="shared" si="927"/>
        <v>7.7940670675137813</v>
      </c>
      <c r="H1473" s="18">
        <f t="shared" si="908"/>
        <v>1.0340679555058022E-2</v>
      </c>
      <c r="I1473" s="6">
        <f t="shared" si="908"/>
        <v>3.39</v>
      </c>
      <c r="J1473" s="6">
        <f t="shared" si="909"/>
        <v>1456404.4973625049</v>
      </c>
      <c r="K1473" s="18">
        <f t="shared" si="910"/>
        <v>0.3</v>
      </c>
      <c r="L1473" s="35">
        <f>Data!BM21</f>
        <v>7.1478281456308504E-3</v>
      </c>
      <c r="Q1473" s="21">
        <v>4660.1025862937786</v>
      </c>
      <c r="R1473" s="21">
        <v>997.16472655728535</v>
      </c>
      <c r="S1473" s="21">
        <v>21686.871497042932</v>
      </c>
      <c r="T1473" s="38">
        <v>0.53782085745251185</v>
      </c>
    </row>
    <row r="1474" spans="1:20" x14ac:dyDescent="0.25">
      <c r="A1474" s="17" t="s">
        <v>269</v>
      </c>
      <c r="B1474" s="8" t="s">
        <v>60</v>
      </c>
      <c r="C1474" s="8" t="s">
        <v>69</v>
      </c>
      <c r="E1474" s="8" t="str">
        <f t="shared" si="903"/>
        <v>ReFi-vod.refi</v>
      </c>
      <c r="F1474" s="21">
        <f t="shared" ref="F1474:G1474" si="928">F1408</f>
        <v>219354.8628749405</v>
      </c>
      <c r="G1474" s="19">
        <f t="shared" si="928"/>
        <v>7.3419947232959029</v>
      </c>
      <c r="H1474" s="18">
        <f t="shared" si="908"/>
        <v>1.0340679555058022E-2</v>
      </c>
      <c r="I1474" s="6">
        <f t="shared" si="908"/>
        <v>3.39</v>
      </c>
      <c r="J1474" s="6">
        <f t="shared" si="909"/>
        <v>1456404.4973625049</v>
      </c>
      <c r="K1474" s="18">
        <f t="shared" si="910"/>
        <v>0.3</v>
      </c>
      <c r="L1474" s="35">
        <f>Data!BM22</f>
        <v>7.1478281456308504E-3</v>
      </c>
      <c r="Q1474" s="21">
        <v>7101.1574676084601</v>
      </c>
      <c r="R1474" s="21">
        <v>1358.59520903206</v>
      </c>
      <c r="S1474" s="21">
        <v>26713.410653582283</v>
      </c>
      <c r="T1474" s="38">
        <v>0.59895436180821071</v>
      </c>
    </row>
    <row r="1475" spans="1:20" x14ac:dyDescent="0.25">
      <c r="A1475" s="17" t="s">
        <v>270</v>
      </c>
      <c r="B1475" s="8" t="s">
        <v>60</v>
      </c>
      <c r="C1475" s="8" t="s">
        <v>69</v>
      </c>
      <c r="E1475" s="8" t="str">
        <f t="shared" si="903"/>
        <v>ReFi-vod.refi</v>
      </c>
      <c r="F1475" s="21">
        <f t="shared" ref="F1475:G1475" si="929">F1409</f>
        <v>287620.84496671398</v>
      </c>
      <c r="G1475" s="19">
        <f t="shared" si="929"/>
        <v>6.5907594413673705</v>
      </c>
      <c r="H1475" s="18">
        <f t="shared" si="908"/>
        <v>1.0340679555058022E-2</v>
      </c>
      <c r="I1475" s="6">
        <f t="shared" si="908"/>
        <v>3.39</v>
      </c>
      <c r="J1475" s="6">
        <f t="shared" si="909"/>
        <v>1456404.4973625049</v>
      </c>
      <c r="K1475" s="18">
        <f t="shared" si="910"/>
        <v>0.3</v>
      </c>
      <c r="L1475" s="35">
        <f>Data!BM23</f>
        <v>7.1478281456308504E-3</v>
      </c>
      <c r="Q1475" s="21">
        <v>8355.0147523031756</v>
      </c>
      <c r="R1475" s="21">
        <v>1960.8220932554232</v>
      </c>
      <c r="S1475" s="21">
        <v>35454.995041937873</v>
      </c>
      <c r="T1475" s="38">
        <v>0.65927825817950869</v>
      </c>
    </row>
    <row r="1476" spans="1:20" x14ac:dyDescent="0.25">
      <c r="A1476" s="17" t="s">
        <v>249</v>
      </c>
      <c r="B1476" s="8" t="s">
        <v>60</v>
      </c>
      <c r="C1476" s="8" t="s">
        <v>69</v>
      </c>
      <c r="E1476" s="8" t="str">
        <f t="shared" si="903"/>
        <v>ReFi-vod.refi</v>
      </c>
      <c r="F1476" s="21">
        <f t="shared" ref="F1476:G1476" si="930">F1410</f>
        <v>301342.43984295405</v>
      </c>
      <c r="G1476" s="19">
        <f t="shared" si="930"/>
        <v>6.7119966634902308</v>
      </c>
      <c r="H1476" s="18">
        <f t="shared" si="908"/>
        <v>1.0340679555058022E-2</v>
      </c>
      <c r="I1476" s="6">
        <f t="shared" si="908"/>
        <v>3.39</v>
      </c>
      <c r="J1476" s="6">
        <f t="shared" si="909"/>
        <v>1456404.4973625049</v>
      </c>
      <c r="K1476" s="18">
        <f t="shared" si="910"/>
        <v>0.3</v>
      </c>
      <c r="L1476" s="35">
        <f>Data!BM24</f>
        <v>7.1478281456308504E-3</v>
      </c>
      <c r="Q1476" s="21">
        <v>8520.836258406016</v>
      </c>
      <c r="R1476" s="21">
        <v>2121.0165397893229</v>
      </c>
      <c r="S1476" s="21">
        <v>39740.071372341248</v>
      </c>
      <c r="T1476" s="38">
        <v>0.68066696729742859</v>
      </c>
    </row>
    <row r="1477" spans="1:20" x14ac:dyDescent="0.25">
      <c r="A1477" s="17" t="s">
        <v>250</v>
      </c>
      <c r="B1477" s="8" t="s">
        <v>60</v>
      </c>
      <c r="C1477" s="8" t="s">
        <v>69</v>
      </c>
      <c r="E1477" s="8" t="str">
        <f t="shared" si="903"/>
        <v>ReFi-vod.refi</v>
      </c>
      <c r="F1477" s="21">
        <f t="shared" ref="F1477:G1477" si="931">F1411</f>
        <v>250516.71427275951</v>
      </c>
      <c r="G1477" s="19">
        <f t="shared" si="931"/>
        <v>6.9682564581886499</v>
      </c>
      <c r="H1477" s="18">
        <f t="shared" si="908"/>
        <v>1.0340679555058022E-2</v>
      </c>
      <c r="I1477" s="6">
        <f t="shared" si="908"/>
        <v>3.39</v>
      </c>
      <c r="J1477" s="6">
        <f t="shared" si="909"/>
        <v>1456404.4973625049</v>
      </c>
      <c r="K1477" s="18">
        <f t="shared" si="910"/>
        <v>0.3</v>
      </c>
      <c r="L1477" s="35">
        <f>Data!BM25</f>
        <v>7.1478281456308504E-3</v>
      </c>
      <c r="Q1477" s="21">
        <v>6785.4526972906251</v>
      </c>
      <c r="R1477" s="21">
        <v>1632.0390359510197</v>
      </c>
      <c r="S1477" s="21">
        <v>31767.208914944247</v>
      </c>
      <c r="T1477" s="38">
        <v>0.63000610099150989</v>
      </c>
    </row>
    <row r="1478" spans="1:20" x14ac:dyDescent="0.25">
      <c r="A1478" s="17" t="s">
        <v>251</v>
      </c>
      <c r="B1478" s="8" t="s">
        <v>60</v>
      </c>
      <c r="C1478" s="8" t="s">
        <v>69</v>
      </c>
      <c r="E1478" s="8" t="str">
        <f t="shared" si="903"/>
        <v>ReFi-vod.refi</v>
      </c>
      <c r="F1478" s="21">
        <f t="shared" ref="F1478:G1478" si="932">F1412</f>
        <v>203806.21911003449</v>
      </c>
      <c r="G1478" s="19">
        <f t="shared" si="932"/>
        <v>7.3912151109345876</v>
      </c>
      <c r="H1478" s="18">
        <f t="shared" si="908"/>
        <v>1.0340679555058022E-2</v>
      </c>
      <c r="I1478" s="6">
        <f t="shared" si="908"/>
        <v>3.39</v>
      </c>
      <c r="J1478" s="6">
        <f t="shared" si="909"/>
        <v>1456404.4973625049</v>
      </c>
      <c r="K1478" s="18">
        <f t="shared" si="910"/>
        <v>0.3</v>
      </c>
      <c r="L1478" s="35">
        <f>Data!BM26</f>
        <v>7.1478281456308504E-3</v>
      </c>
      <c r="Q1478" s="21">
        <v>5710.5839640190707</v>
      </c>
      <c r="R1478" s="21">
        <v>1203.8699828616789</v>
      </c>
      <c r="S1478" s="21">
        <v>24453.84624624619</v>
      </c>
      <c r="T1478" s="38">
        <v>0.57123271718879731</v>
      </c>
    </row>
    <row r="1479" spans="1:20" x14ac:dyDescent="0.25">
      <c r="A1479" s="17" t="s">
        <v>252</v>
      </c>
      <c r="B1479" s="8" t="s">
        <v>60</v>
      </c>
      <c r="C1479" s="8" t="s">
        <v>69</v>
      </c>
      <c r="E1479" s="8" t="str">
        <f t="shared" si="903"/>
        <v>ReFi-vod.refi</v>
      </c>
      <c r="F1479" s="21">
        <f t="shared" ref="F1479:G1479" si="933">F1413</f>
        <v>255315.68418609747</v>
      </c>
      <c r="G1479" s="19">
        <f t="shared" si="933"/>
        <v>6.9578555462496423</v>
      </c>
      <c r="H1479" s="18">
        <f t="shared" si="908"/>
        <v>1.0340679555058022E-2</v>
      </c>
      <c r="I1479" s="6">
        <f t="shared" si="908"/>
        <v>3.39</v>
      </c>
      <c r="J1479" s="6">
        <f t="shared" si="909"/>
        <v>1456404.4973625049</v>
      </c>
      <c r="K1479" s="18">
        <f t="shared" si="910"/>
        <v>0.3</v>
      </c>
      <c r="L1479" s="35">
        <f>Data!BM27</f>
        <v>7.1478281456308504E-3</v>
      </c>
      <c r="Q1479" s="21">
        <v>7887.7311132500336</v>
      </c>
      <c r="R1479" s="21">
        <v>1680.2307499585993</v>
      </c>
      <c r="S1479" s="21">
        <v>31744.090523091545</v>
      </c>
      <c r="T1479" s="38">
        <v>0.63641785256873573</v>
      </c>
    </row>
    <row r="1480" spans="1:20" x14ac:dyDescent="0.25">
      <c r="A1480" s="17" t="s">
        <v>253</v>
      </c>
      <c r="B1480" s="8" t="s">
        <v>60</v>
      </c>
      <c r="C1480" s="8" t="s">
        <v>69</v>
      </c>
      <c r="E1480" s="8" t="str">
        <f t="shared" si="903"/>
        <v>ReFi-vod.refi</v>
      </c>
      <c r="F1480" s="21">
        <f t="shared" ref="F1480:G1480" si="934">F1414</f>
        <v>239367.66982627299</v>
      </c>
      <c r="G1480" s="19">
        <f t="shared" si="934"/>
        <v>7.3621469659184093</v>
      </c>
      <c r="H1480" s="18">
        <f t="shared" si="908"/>
        <v>1.0340679555058022E-2</v>
      </c>
      <c r="I1480" s="6">
        <f t="shared" si="908"/>
        <v>3.39</v>
      </c>
      <c r="J1480" s="6">
        <f t="shared" si="909"/>
        <v>1456404.4973625049</v>
      </c>
      <c r="K1480" s="18">
        <f t="shared" si="910"/>
        <v>0.3</v>
      </c>
      <c r="L1480" s="35">
        <f>Data!BM28</f>
        <v>7.1478281456308504E-3</v>
      </c>
      <c r="Q1480" s="21">
        <v>7289.2279047045122</v>
      </c>
      <c r="R1480" s="21">
        <v>1568.030672703894</v>
      </c>
      <c r="S1480" s="21">
        <v>31845.177055047865</v>
      </c>
      <c r="T1480" s="38">
        <v>0.63349031789449617</v>
      </c>
    </row>
    <row r="1481" spans="1:20" x14ac:dyDescent="0.25">
      <c r="A1481" s="17" t="s">
        <v>254</v>
      </c>
      <c r="B1481" s="8" t="s">
        <v>60</v>
      </c>
      <c r="C1481" s="8" t="s">
        <v>69</v>
      </c>
      <c r="E1481" s="8" t="str">
        <f t="shared" si="903"/>
        <v>ReFi-vod.refi</v>
      </c>
      <c r="F1481" s="21">
        <f t="shared" ref="F1481:G1481" si="935">F1415</f>
        <v>243012.20327851301</v>
      </c>
      <c r="G1481" s="19">
        <f t="shared" si="935"/>
        <v>6.823428406388846</v>
      </c>
      <c r="H1481" s="18">
        <f t="shared" si="908"/>
        <v>1.0340679555058022E-2</v>
      </c>
      <c r="I1481" s="6">
        <f t="shared" si="908"/>
        <v>3.39</v>
      </c>
      <c r="J1481" s="6">
        <f t="shared" si="909"/>
        <v>1456404.4973625049</v>
      </c>
      <c r="K1481" s="18">
        <f t="shared" si="910"/>
        <v>0.3</v>
      </c>
      <c r="L1481" s="35">
        <f>Data!BM29</f>
        <v>7.3735490344402459E-3</v>
      </c>
      <c r="Q1481" s="21">
        <v>6557.612718284221</v>
      </c>
      <c r="R1481" s="21">
        <v>1503.1841647060371</v>
      </c>
      <c r="S1481" s="21">
        <v>28213.174986683709</v>
      </c>
      <c r="T1481" s="38">
        <v>0.59818432568753144</v>
      </c>
    </row>
    <row r="1482" spans="1:20" x14ac:dyDescent="0.25">
      <c r="A1482" s="17" t="s">
        <v>255</v>
      </c>
      <c r="B1482" s="8" t="s">
        <v>60</v>
      </c>
      <c r="C1482" s="8" t="s">
        <v>69</v>
      </c>
      <c r="E1482" s="8" t="str">
        <f t="shared" si="903"/>
        <v>ReFi-vod.refi</v>
      </c>
      <c r="F1482" s="21">
        <f t="shared" ref="F1482:G1482" si="936">F1416</f>
        <v>290574.97468882898</v>
      </c>
      <c r="G1482" s="19">
        <f t="shared" si="936"/>
        <v>6.6339706431463812</v>
      </c>
      <c r="H1482" s="18">
        <f t="shared" si="908"/>
        <v>1.0340679555058022E-2</v>
      </c>
      <c r="I1482" s="6">
        <f t="shared" si="908"/>
        <v>3.39</v>
      </c>
      <c r="J1482" s="6">
        <f t="shared" si="909"/>
        <v>1456404.4973625049</v>
      </c>
      <c r="K1482" s="18">
        <f t="shared" si="910"/>
        <v>0.3</v>
      </c>
      <c r="L1482" s="35">
        <f>Data!BM30</f>
        <v>7.3735490344402459E-3</v>
      </c>
      <c r="Q1482" s="21">
        <v>8471.0738393113716</v>
      </c>
      <c r="R1482" s="21">
        <v>1966.1778408015168</v>
      </c>
      <c r="S1482" s="21">
        <v>35746.615155217296</v>
      </c>
      <c r="T1482" s="38">
        <v>0.65435813882401339</v>
      </c>
    </row>
    <row r="1483" spans="1:20" x14ac:dyDescent="0.25">
      <c r="A1483" s="17" t="s">
        <v>256</v>
      </c>
      <c r="B1483" s="8" t="s">
        <v>60</v>
      </c>
      <c r="C1483" s="8" t="s">
        <v>69</v>
      </c>
      <c r="E1483" s="8" t="str">
        <f t="shared" si="903"/>
        <v>ReFi-vod.refi</v>
      </c>
      <c r="F1483" s="21">
        <f t="shared" ref="F1483:G1483" si="937">F1417</f>
        <v>329832.51746826299</v>
      </c>
      <c r="G1483" s="19">
        <f t="shared" si="937"/>
        <v>6.2263263157050011</v>
      </c>
      <c r="H1483" s="18">
        <f t="shared" si="908"/>
        <v>1.0340679555058022E-2</v>
      </c>
      <c r="I1483" s="6">
        <f t="shared" si="908"/>
        <v>3.39</v>
      </c>
      <c r="J1483" s="6">
        <f t="shared" si="909"/>
        <v>1456404.4973625049</v>
      </c>
      <c r="K1483" s="18">
        <f t="shared" si="910"/>
        <v>0.3</v>
      </c>
      <c r="L1483" s="35">
        <f>Data!BM31</f>
        <v>7.3735490344402459E-3</v>
      </c>
      <c r="Q1483" s="21">
        <v>8665.7563388215112</v>
      </c>
      <c r="R1483" s="21">
        <v>2304.1310167489678</v>
      </c>
      <c r="S1483" s="21">
        <v>39968.10433234946</v>
      </c>
      <c r="T1483" s="38">
        <v>0.67556107875077731</v>
      </c>
    </row>
    <row r="1484" spans="1:20" x14ac:dyDescent="0.25">
      <c r="A1484" s="17" t="s">
        <v>257</v>
      </c>
      <c r="B1484" s="8" t="s">
        <v>60</v>
      </c>
      <c r="C1484" s="8" t="s">
        <v>69</v>
      </c>
      <c r="E1484" s="8" t="str">
        <f t="shared" si="903"/>
        <v>ReFi-vod.refi</v>
      </c>
      <c r="F1484" s="21">
        <f t="shared" ref="F1484:G1484" si="938">F1418</f>
        <v>164499.301820719</v>
      </c>
      <c r="G1484" s="19">
        <f t="shared" si="938"/>
        <v>7.8609634284899084</v>
      </c>
      <c r="H1484" s="18">
        <f t="shared" si="908"/>
        <v>1.0340679555058022E-2</v>
      </c>
      <c r="I1484" s="6">
        <f t="shared" si="908"/>
        <v>3.39</v>
      </c>
      <c r="J1484" s="6">
        <f t="shared" si="909"/>
        <v>1456404.4973625049</v>
      </c>
      <c r="K1484" s="18">
        <f t="shared" si="910"/>
        <v>0.3</v>
      </c>
      <c r="L1484" s="35">
        <f>Data!BM32</f>
        <v>7.3735490344402459E-3</v>
      </c>
      <c r="Q1484" s="21">
        <v>3494.5151480514428</v>
      </c>
      <c r="R1484" s="21">
        <v>824.57863132107138</v>
      </c>
      <c r="S1484" s="21">
        <v>18479.405407380564</v>
      </c>
      <c r="T1484" s="38">
        <v>0.48475124917557266</v>
      </c>
    </row>
    <row r="1485" spans="1:20" x14ac:dyDescent="0.25">
      <c r="A1485" s="17" t="s">
        <v>258</v>
      </c>
      <c r="B1485" s="8" t="s">
        <v>60</v>
      </c>
      <c r="C1485" s="8" t="s">
        <v>69</v>
      </c>
      <c r="E1485" s="8" t="str">
        <f t="shared" si="903"/>
        <v>ReFi-vod.refi</v>
      </c>
      <c r="F1485" s="21">
        <f t="shared" ref="F1485:G1485" si="939">F1419</f>
        <v>192519.124041111</v>
      </c>
      <c r="G1485" s="19">
        <f t="shared" si="939"/>
        <v>7.2437942646276179</v>
      </c>
      <c r="H1485" s="18">
        <f t="shared" si="908"/>
        <v>1.0340679555058022E-2</v>
      </c>
      <c r="I1485" s="6">
        <f t="shared" si="908"/>
        <v>3.39</v>
      </c>
      <c r="J1485" s="6">
        <f t="shared" si="909"/>
        <v>1456404.4973625049</v>
      </c>
      <c r="K1485" s="18">
        <f t="shared" si="910"/>
        <v>0.3</v>
      </c>
      <c r="L1485" s="35">
        <f>Data!BM33</f>
        <v>6.922107256821455E-3</v>
      </c>
      <c r="Q1485" s="21">
        <v>6077.8353213658156</v>
      </c>
      <c r="R1485" s="21">
        <v>1097.8803423217607</v>
      </c>
      <c r="S1485" s="21">
        <v>20882.222197021048</v>
      </c>
      <c r="T1485" s="38">
        <v>0.55148290166725444</v>
      </c>
    </row>
    <row r="1486" spans="1:20" x14ac:dyDescent="0.25">
      <c r="A1486" s="17" t="s">
        <v>259</v>
      </c>
      <c r="B1486" s="8" t="s">
        <v>60</v>
      </c>
      <c r="C1486" s="8" t="s">
        <v>69</v>
      </c>
      <c r="E1486" s="8" t="str">
        <f t="shared" si="903"/>
        <v>ReFi-vod.refi</v>
      </c>
      <c r="F1486" s="21">
        <f t="shared" ref="F1486:G1486" si="940">F1420</f>
        <v>149243.259400057</v>
      </c>
      <c r="G1486" s="19">
        <f t="shared" si="940"/>
        <v>7.8894108904875937</v>
      </c>
      <c r="H1486" s="18">
        <f t="shared" si="908"/>
        <v>1.0340679555058022E-2</v>
      </c>
      <c r="I1486" s="6">
        <f t="shared" si="908"/>
        <v>3.39</v>
      </c>
      <c r="J1486" s="6">
        <f t="shared" si="909"/>
        <v>1456404.4973625049</v>
      </c>
      <c r="K1486" s="18">
        <f t="shared" si="910"/>
        <v>0.3</v>
      </c>
      <c r="L1486" s="35">
        <f>Data!BM34</f>
        <v>6.922107256821455E-3</v>
      </c>
      <c r="Q1486" s="21">
        <v>3952.1625295427639</v>
      </c>
      <c r="R1486" s="21">
        <v>723.44835873369584</v>
      </c>
      <c r="S1486" s="21">
        <v>15396.538281192834</v>
      </c>
      <c r="T1486" s="38">
        <v>0.46877423134279739</v>
      </c>
    </row>
    <row r="1487" spans="1:20" x14ac:dyDescent="0.25">
      <c r="A1487" s="17" t="s">
        <v>260</v>
      </c>
      <c r="B1487" s="8" t="s">
        <v>60</v>
      </c>
      <c r="C1487" s="8" t="s">
        <v>69</v>
      </c>
      <c r="E1487" s="8" t="str">
        <f t="shared" si="903"/>
        <v>ReFi-vod.refi</v>
      </c>
      <c r="F1487" s="21">
        <f t="shared" ref="F1487:G1487" si="941">F1421</f>
        <v>361307.973956606</v>
      </c>
      <c r="G1487" s="19">
        <f t="shared" si="941"/>
        <v>6.0657210086765296</v>
      </c>
      <c r="H1487" s="18">
        <f t="shared" si="908"/>
        <v>1.0340679555058022E-2</v>
      </c>
      <c r="I1487" s="6">
        <f t="shared" si="908"/>
        <v>3.39</v>
      </c>
      <c r="J1487" s="6">
        <f t="shared" si="909"/>
        <v>1456404.4973625049</v>
      </c>
      <c r="K1487" s="18">
        <f t="shared" si="910"/>
        <v>0.3</v>
      </c>
      <c r="L1487" s="35">
        <f>Data!BM35</f>
        <v>6.922107256821455E-3</v>
      </c>
      <c r="Q1487" s="21">
        <v>10727.384411009889</v>
      </c>
      <c r="R1487" s="21">
        <v>2669.8510564682415</v>
      </c>
      <c r="S1487" s="21">
        <v>44172.213459630118</v>
      </c>
      <c r="T1487" s="38">
        <v>0.71459571465124871</v>
      </c>
    </row>
    <row r="1488" spans="1:20" x14ac:dyDescent="0.25">
      <c r="A1488" s="17" t="s">
        <v>261</v>
      </c>
      <c r="B1488" s="8" t="s">
        <v>60</v>
      </c>
      <c r="C1488" s="8" t="s">
        <v>69</v>
      </c>
      <c r="E1488" s="8" t="str">
        <f t="shared" si="903"/>
        <v>ReFi-vod.refi</v>
      </c>
      <c r="F1488" s="21">
        <f t="shared" ref="F1488:G1488" si="942">F1422</f>
        <v>230041.87090241699</v>
      </c>
      <c r="G1488" s="19">
        <f t="shared" si="942"/>
        <v>6.6784839098539406</v>
      </c>
      <c r="H1488" s="18">
        <f t="shared" si="908"/>
        <v>1.0340679555058022E-2</v>
      </c>
      <c r="I1488" s="6">
        <f t="shared" si="908"/>
        <v>3.39</v>
      </c>
      <c r="J1488" s="6">
        <f t="shared" si="909"/>
        <v>1456404.4973625049</v>
      </c>
      <c r="K1488" s="18">
        <f t="shared" si="910"/>
        <v>0.3</v>
      </c>
      <c r="L1488" s="35">
        <f>Data!BM36</f>
        <v>6.922107256821455E-3</v>
      </c>
      <c r="Q1488" s="21">
        <v>5267.1713085623696</v>
      </c>
      <c r="R1488" s="21">
        <v>1410.3096183901778</v>
      </c>
      <c r="S1488" s="21">
        <v>26662.323711219899</v>
      </c>
      <c r="T1488" s="38">
        <v>0.59286866450777498</v>
      </c>
    </row>
    <row r="1489" spans="1:20" x14ac:dyDescent="0.25">
      <c r="A1489" s="17" t="s">
        <v>278</v>
      </c>
      <c r="B1489" s="8" t="s">
        <v>60</v>
      </c>
      <c r="C1489" s="8" t="s">
        <v>69</v>
      </c>
      <c r="E1489" s="8" t="str">
        <f t="shared" si="903"/>
        <v>ReFi-vod.refi</v>
      </c>
      <c r="F1489" s="21">
        <f t="shared" ref="F1489:G1489" si="943">F1423</f>
        <v>148808.22602868799</v>
      </c>
      <c r="G1489" s="19">
        <f t="shared" si="943"/>
        <v>7.7108317934764221</v>
      </c>
      <c r="H1489" s="18">
        <f t="shared" si="908"/>
        <v>1.0340679555058022E-2</v>
      </c>
      <c r="I1489" s="6">
        <f t="shared" si="908"/>
        <v>3.39</v>
      </c>
      <c r="J1489" s="6">
        <f t="shared" si="909"/>
        <v>1456404.4973625049</v>
      </c>
      <c r="K1489" s="18">
        <f t="shared" si="910"/>
        <v>0.3</v>
      </c>
      <c r="L1489" s="35">
        <f>Data!BM37</f>
        <v>7.1478281456308504E-3</v>
      </c>
      <c r="Q1489" s="21">
        <v>3175.9208463572195</v>
      </c>
      <c r="R1489" s="21">
        <v>672.61070251925617</v>
      </c>
      <c r="S1489" s="21">
        <v>14405.934438447775</v>
      </c>
      <c r="T1489" s="38">
        <v>0.4371069924401082</v>
      </c>
    </row>
    <row r="1490" spans="1:20" x14ac:dyDescent="0.25">
      <c r="A1490" s="17" t="s">
        <v>279</v>
      </c>
      <c r="B1490" s="8" t="s">
        <v>60</v>
      </c>
      <c r="C1490" s="8" t="s">
        <v>69</v>
      </c>
      <c r="E1490" s="8" t="str">
        <f t="shared" si="903"/>
        <v>ReFi-vod.refi</v>
      </c>
      <c r="F1490" s="21">
        <f t="shared" ref="F1490:G1490" si="944">F1424</f>
        <v>158601.96567814099</v>
      </c>
      <c r="G1490" s="19">
        <f t="shared" si="944"/>
        <v>7.3209134283901935</v>
      </c>
      <c r="H1490" s="18">
        <f t="shared" si="908"/>
        <v>1.0340679555058022E-2</v>
      </c>
      <c r="I1490" s="6">
        <f t="shared" si="908"/>
        <v>3.39</v>
      </c>
      <c r="J1490" s="6">
        <f t="shared" si="909"/>
        <v>1456404.4973625049</v>
      </c>
      <c r="K1490" s="18">
        <f t="shared" si="910"/>
        <v>0.3</v>
      </c>
      <c r="L1490" s="35">
        <f>Data!BM38</f>
        <v>7.1478281456308504E-3</v>
      </c>
      <c r="Q1490" s="21">
        <v>4310.9827381998439</v>
      </c>
      <c r="R1490" s="21">
        <v>727.75169362597114</v>
      </c>
      <c r="S1490" s="21">
        <v>13750.283488096426</v>
      </c>
      <c r="T1490" s="38">
        <v>0.44373693488413368</v>
      </c>
    </row>
    <row r="1491" spans="1:20" x14ac:dyDescent="0.25">
      <c r="A1491" s="17" t="s">
        <v>280</v>
      </c>
      <c r="B1491" s="8" t="s">
        <v>60</v>
      </c>
      <c r="C1491" s="8" t="s">
        <v>69</v>
      </c>
      <c r="E1491" s="8" t="str">
        <f t="shared" si="903"/>
        <v>ReFi-vod.refi</v>
      </c>
      <c r="F1491" s="21">
        <f t="shared" ref="F1491:G1491" si="945">F1425</f>
        <v>191188.54345133001</v>
      </c>
      <c r="G1491" s="19">
        <f t="shared" si="945"/>
        <v>6.6714196487796373</v>
      </c>
      <c r="H1491" s="18">
        <f t="shared" si="908"/>
        <v>1.0340679555058022E-2</v>
      </c>
      <c r="I1491" s="6">
        <f t="shared" si="908"/>
        <v>3.39</v>
      </c>
      <c r="J1491" s="6">
        <f t="shared" si="909"/>
        <v>1456404.4973625049</v>
      </c>
      <c r="K1491" s="18">
        <f t="shared" si="910"/>
        <v>0.3</v>
      </c>
      <c r="L1491" s="35">
        <f>Data!BM39</f>
        <v>7.1478281456308504E-3</v>
      </c>
      <c r="Q1491" s="21">
        <v>5252.1080246039037</v>
      </c>
      <c r="R1491" s="21">
        <v>975.90164872624769</v>
      </c>
      <c r="S1491" s="21">
        <v>16818.993558651899</v>
      </c>
      <c r="T1491" s="38">
        <v>0.49362268165407419</v>
      </c>
    </row>
    <row r="1492" spans="1:20" x14ac:dyDescent="0.25">
      <c r="A1492" s="17" t="s">
        <v>281</v>
      </c>
      <c r="B1492" s="8" t="s">
        <v>60</v>
      </c>
      <c r="C1492" s="8" t="s">
        <v>69</v>
      </c>
      <c r="E1492" s="8" t="str">
        <f t="shared" si="903"/>
        <v>ReFi-vod.refi</v>
      </c>
      <c r="F1492" s="21">
        <f t="shared" ref="F1492:G1492" si="946">F1426</f>
        <v>245059.3539207585</v>
      </c>
      <c r="G1492" s="19">
        <f t="shared" si="946"/>
        <v>6.3646196133400057</v>
      </c>
      <c r="H1492" s="18">
        <f t="shared" si="908"/>
        <v>1.0340679555058022E-2</v>
      </c>
      <c r="I1492" s="6">
        <f t="shared" si="908"/>
        <v>3.39</v>
      </c>
      <c r="J1492" s="6">
        <f t="shared" si="909"/>
        <v>1456404.4973625049</v>
      </c>
      <c r="K1492" s="18">
        <f t="shared" si="910"/>
        <v>0.3</v>
      </c>
      <c r="L1492" s="35">
        <f>Data!BM40</f>
        <v>7.1478281456308504E-3</v>
      </c>
      <c r="Q1492" s="21">
        <v>7052.7778627268726</v>
      </c>
      <c r="R1492" s="21">
        <v>1484.7029772554511</v>
      </c>
      <c r="S1492" s="21">
        <v>24981.263383065656</v>
      </c>
      <c r="T1492" s="38">
        <v>0.58589422207492081</v>
      </c>
    </row>
    <row r="1493" spans="1:20" x14ac:dyDescent="0.25">
      <c r="A1493" s="17" t="s">
        <v>282</v>
      </c>
      <c r="B1493" s="8" t="s">
        <v>60</v>
      </c>
      <c r="C1493" s="8" t="s">
        <v>69</v>
      </c>
      <c r="E1493" s="8" t="str">
        <f t="shared" si="903"/>
        <v>ReFi-vod.refi</v>
      </c>
      <c r="F1493" s="21">
        <f t="shared" ref="F1493:G1493" si="947">F1427</f>
        <v>234148.48138127499</v>
      </c>
      <c r="G1493" s="19">
        <f t="shared" si="947"/>
        <v>6.5823733482746327</v>
      </c>
      <c r="H1493" s="18">
        <f t="shared" si="908"/>
        <v>1.0340679555058022E-2</v>
      </c>
      <c r="I1493" s="6">
        <f t="shared" si="908"/>
        <v>3.39</v>
      </c>
      <c r="J1493" s="6">
        <f t="shared" si="909"/>
        <v>1456404.4973625049</v>
      </c>
      <c r="K1493" s="18">
        <f t="shared" si="910"/>
        <v>0.3</v>
      </c>
      <c r="L1493" s="35">
        <f>Data!BM41</f>
        <v>7.1478281456308504E-3</v>
      </c>
      <c r="Q1493" s="21">
        <v>6300.6232418670015</v>
      </c>
      <c r="R1493" s="21">
        <v>1406.5920387229833</v>
      </c>
      <c r="S1493" s="21">
        <v>25086.417040447661</v>
      </c>
      <c r="T1493" s="38">
        <v>0.58093525010616154</v>
      </c>
    </row>
    <row r="1494" spans="1:20" x14ac:dyDescent="0.25">
      <c r="A1494" s="17" t="s">
        <v>283</v>
      </c>
      <c r="B1494" s="8" t="s">
        <v>60</v>
      </c>
      <c r="C1494" s="8" t="s">
        <v>69</v>
      </c>
      <c r="E1494" s="8" t="str">
        <f t="shared" si="903"/>
        <v>ReFi-vod.refi</v>
      </c>
      <c r="F1494" s="21">
        <f t="shared" ref="F1494:G1494" si="948">F1428</f>
        <v>214879.20808178949</v>
      </c>
      <c r="G1494" s="19">
        <f t="shared" si="948"/>
        <v>6.8294778983613993</v>
      </c>
      <c r="H1494" s="18">
        <f t="shared" si="908"/>
        <v>1.0340679555058022E-2</v>
      </c>
      <c r="I1494" s="6">
        <f t="shared" si="908"/>
        <v>3.39</v>
      </c>
      <c r="J1494" s="6">
        <f t="shared" si="909"/>
        <v>1456404.4973625049</v>
      </c>
      <c r="K1494" s="18">
        <f t="shared" si="910"/>
        <v>0.3</v>
      </c>
      <c r="L1494" s="35">
        <f>Data!BM42</f>
        <v>6.6963863680120595E-3</v>
      </c>
      <c r="Q1494" s="21">
        <v>6095.6457895559251</v>
      </c>
      <c r="R1494" s="21">
        <v>1305.8123678122438</v>
      </c>
      <c r="S1494" s="21">
        <v>24136.430841684596</v>
      </c>
      <c r="T1494" s="38">
        <v>0.58767511744525325</v>
      </c>
    </row>
    <row r="1495" spans="1:20" x14ac:dyDescent="0.25">
      <c r="A1495" s="17" t="s">
        <v>284</v>
      </c>
      <c r="B1495" s="8" t="s">
        <v>60</v>
      </c>
      <c r="C1495" s="8" t="s">
        <v>69</v>
      </c>
      <c r="E1495" s="8" t="str">
        <f t="shared" si="903"/>
        <v>ReFi-vod.refi</v>
      </c>
      <c r="F1495" s="21">
        <f t="shared" ref="F1495:G1495" si="949">F1429</f>
        <v>209527.0442382365</v>
      </c>
      <c r="G1495" s="19">
        <f t="shared" si="949"/>
        <v>6.6980857672209169</v>
      </c>
      <c r="H1495" s="18">
        <f t="shared" si="908"/>
        <v>1.0340679555058022E-2</v>
      </c>
      <c r="I1495" s="6">
        <f t="shared" si="908"/>
        <v>3.39</v>
      </c>
      <c r="J1495" s="6">
        <f t="shared" si="909"/>
        <v>1456404.4973625049</v>
      </c>
      <c r="K1495" s="18">
        <f t="shared" si="910"/>
        <v>0.3</v>
      </c>
      <c r="L1495" s="35">
        <f>Data!BM43</f>
        <v>6.6963863680120595E-3</v>
      </c>
      <c r="Q1495" s="21">
        <v>5612.7581337144411</v>
      </c>
      <c r="R1495" s="21">
        <v>1232.4954531566534</v>
      </c>
      <c r="S1495" s="21">
        <v>22372.913123796483</v>
      </c>
      <c r="T1495" s="38">
        <v>0.56884790003591479</v>
      </c>
    </row>
    <row r="1496" spans="1:20" x14ac:dyDescent="0.25">
      <c r="A1496" s="17" t="s">
        <v>285</v>
      </c>
      <c r="B1496" s="8" t="s">
        <v>60</v>
      </c>
      <c r="C1496" s="8" t="s">
        <v>69</v>
      </c>
      <c r="E1496" s="8" t="str">
        <f t="shared" si="903"/>
        <v>ReFi-vod.refi</v>
      </c>
      <c r="F1496" s="21">
        <f t="shared" ref="F1496:G1496" si="950">F1430</f>
        <v>241380.32206047649</v>
      </c>
      <c r="G1496" s="19">
        <f t="shared" si="950"/>
        <v>6.4866620482616781</v>
      </c>
      <c r="H1496" s="18">
        <f t="shared" si="908"/>
        <v>1.0340679555058022E-2</v>
      </c>
      <c r="I1496" s="6">
        <f t="shared" si="908"/>
        <v>3.39</v>
      </c>
      <c r="J1496" s="6">
        <f t="shared" si="909"/>
        <v>1456404.4973625049</v>
      </c>
      <c r="K1496" s="18">
        <f t="shared" si="910"/>
        <v>0.3</v>
      </c>
      <c r="L1496" s="35">
        <f>Data!BM44</f>
        <v>6.6963863680120595E-3</v>
      </c>
      <c r="Q1496" s="21">
        <v>6810.785440862498</v>
      </c>
      <c r="R1496" s="21">
        <v>1531.4316634590493</v>
      </c>
      <c r="S1496" s="21">
        <v>26865.066575573474</v>
      </c>
      <c r="T1496" s="38">
        <v>0.61354536515549274</v>
      </c>
    </row>
    <row r="1497" spans="1:20" x14ac:dyDescent="0.25">
      <c r="A1497" s="17" t="s">
        <v>286</v>
      </c>
      <c r="B1497" s="8" t="s">
        <v>60</v>
      </c>
      <c r="C1497" s="8" t="s">
        <v>69</v>
      </c>
      <c r="E1497" s="8" t="str">
        <f t="shared" si="903"/>
        <v>ReFi-vod.refi</v>
      </c>
      <c r="F1497" s="21">
        <f t="shared" ref="F1497:G1497" si="951">F1431</f>
        <v>200886.29164899149</v>
      </c>
      <c r="G1497" s="19">
        <f t="shared" si="951"/>
        <v>6.7724878862124012</v>
      </c>
      <c r="H1497" s="18">
        <f t="shared" si="908"/>
        <v>1.0340679555058022E-2</v>
      </c>
      <c r="I1497" s="6">
        <f t="shared" si="908"/>
        <v>3.39</v>
      </c>
      <c r="J1497" s="6">
        <f t="shared" si="909"/>
        <v>1456404.4973625049</v>
      </c>
      <c r="K1497" s="18">
        <f t="shared" si="910"/>
        <v>0.3</v>
      </c>
      <c r="L1497" s="35">
        <f>Data!BM45</f>
        <v>6.6963863680120595E-3</v>
      </c>
      <c r="Q1497" s="21">
        <v>5120.1913724734068</v>
      </c>
      <c r="R1497" s="21">
        <v>1153.4070001641278</v>
      </c>
      <c r="S1497" s="21">
        <v>21360.57306220783</v>
      </c>
      <c r="T1497" s="38">
        <v>0.55524313927312074</v>
      </c>
    </row>
    <row r="1498" spans="1:20" x14ac:dyDescent="0.25">
      <c r="A1498" s="17" t="s">
        <v>287</v>
      </c>
      <c r="B1498" s="8" t="s">
        <v>60</v>
      </c>
      <c r="C1498" s="8" t="s">
        <v>69</v>
      </c>
      <c r="E1498" s="8" t="str">
        <f t="shared" si="903"/>
        <v>ReFi-vod.refi</v>
      </c>
      <c r="F1498" s="21">
        <f t="shared" ref="F1498:G1498" si="952">F1432</f>
        <v>182227.90960488049</v>
      </c>
      <c r="G1498" s="19">
        <f t="shared" si="952"/>
        <v>6.9369532865138988</v>
      </c>
      <c r="H1498" s="18">
        <f t="shared" si="908"/>
        <v>1.0340679555058022E-2</v>
      </c>
      <c r="I1498" s="6">
        <f t="shared" si="908"/>
        <v>3.39</v>
      </c>
      <c r="J1498" s="6">
        <f t="shared" si="909"/>
        <v>1456404.4973625049</v>
      </c>
      <c r="K1498" s="18">
        <f t="shared" si="910"/>
        <v>0.3</v>
      </c>
      <c r="L1498" s="35">
        <f>Data!BM46</f>
        <v>7.8249908120590368E-3</v>
      </c>
      <c r="Q1498" s="21">
        <v>3851.0523568393155</v>
      </c>
      <c r="R1498" s="21">
        <v>830.35198200424793</v>
      </c>
      <c r="S1498" s="21">
        <v>15675.730409849581</v>
      </c>
      <c r="T1498" s="38">
        <v>0.44065454439518426</v>
      </c>
    </row>
    <row r="1499" spans="1:20" x14ac:dyDescent="0.25">
      <c r="A1499" s="17" t="s">
        <v>288</v>
      </c>
      <c r="B1499" s="8" t="s">
        <v>60</v>
      </c>
      <c r="C1499" s="8" t="s">
        <v>69</v>
      </c>
      <c r="E1499" s="8" t="str">
        <f t="shared" si="903"/>
        <v>ReFi-vod.refi</v>
      </c>
      <c r="F1499" s="21">
        <f t="shared" ref="F1499:G1499" si="953">F1433</f>
        <v>256952.68964802951</v>
      </c>
      <c r="G1499" s="19">
        <f t="shared" si="953"/>
        <v>6.2464520570914432</v>
      </c>
      <c r="H1499" s="18">
        <f t="shared" si="908"/>
        <v>1.0340679555058022E-2</v>
      </c>
      <c r="I1499" s="6">
        <f t="shared" si="908"/>
        <v>3.39</v>
      </c>
      <c r="J1499" s="6">
        <f t="shared" si="909"/>
        <v>1456404.4973625049</v>
      </c>
      <c r="K1499" s="18">
        <f t="shared" si="910"/>
        <v>0.3</v>
      </c>
      <c r="L1499" s="35">
        <f>Data!BM47</f>
        <v>7.8249908120590368E-3</v>
      </c>
      <c r="Q1499" s="21">
        <v>7356.055561767138</v>
      </c>
      <c r="R1499" s="21">
        <v>1486.5416804145982</v>
      </c>
      <c r="S1499" s="21">
        <v>24122.166872622074</v>
      </c>
      <c r="T1499" s="38">
        <v>0.55946747367592731</v>
      </c>
    </row>
    <row r="1500" spans="1:20" x14ac:dyDescent="0.25">
      <c r="A1500" s="17" t="s">
        <v>289</v>
      </c>
      <c r="B1500" s="8" t="s">
        <v>60</v>
      </c>
      <c r="C1500" s="8" t="s">
        <v>69</v>
      </c>
      <c r="E1500" s="8" t="str">
        <f t="shared" si="903"/>
        <v>ReFi-vod.refi</v>
      </c>
      <c r="F1500" s="21">
        <f t="shared" ref="F1500:G1500" si="954">F1434</f>
        <v>215113.42565182853</v>
      </c>
      <c r="G1500" s="19">
        <f t="shared" si="954"/>
        <v>6.7966372089774518</v>
      </c>
      <c r="H1500" s="18">
        <f t="shared" si="908"/>
        <v>1.0340679555058022E-2</v>
      </c>
      <c r="I1500" s="6">
        <f t="shared" si="908"/>
        <v>3.39</v>
      </c>
      <c r="J1500" s="6">
        <f t="shared" si="909"/>
        <v>1456404.4973625049</v>
      </c>
      <c r="K1500" s="18">
        <f t="shared" si="910"/>
        <v>0.3</v>
      </c>
      <c r="L1500" s="35">
        <f>Data!BM48</f>
        <v>7.8249908120590368E-3</v>
      </c>
      <c r="Q1500" s="21">
        <v>5476.2684242286578</v>
      </c>
      <c r="R1500" s="21">
        <v>1148.6494591575547</v>
      </c>
      <c r="S1500" s="21">
        <v>20989.304463448534</v>
      </c>
      <c r="T1500" s="38">
        <v>0.5163817867883076</v>
      </c>
    </row>
    <row r="1501" spans="1:20" x14ac:dyDescent="0.25">
      <c r="A1501" s="17" t="s">
        <v>290</v>
      </c>
      <c r="B1501" s="8" t="s">
        <v>60</v>
      </c>
      <c r="C1501" s="8" t="s">
        <v>69</v>
      </c>
      <c r="E1501" s="8" t="str">
        <f t="shared" si="903"/>
        <v>ReFi-vod.refi</v>
      </c>
      <c r="F1501" s="21">
        <f t="shared" ref="F1501:G1501" si="955">F1435</f>
        <v>226911.29740825098</v>
      </c>
      <c r="G1501" s="19">
        <f t="shared" si="955"/>
        <v>6.7575343703790596</v>
      </c>
      <c r="H1501" s="18">
        <f t="shared" si="908"/>
        <v>1.0340679555058022E-2</v>
      </c>
      <c r="I1501" s="6">
        <f t="shared" si="908"/>
        <v>3.39</v>
      </c>
      <c r="J1501" s="6">
        <f t="shared" si="909"/>
        <v>1456404.4973625049</v>
      </c>
      <c r="K1501" s="18">
        <f t="shared" si="910"/>
        <v>0.3</v>
      </c>
      <c r="L1501" s="35">
        <f>Data!BM49</f>
        <v>7.8249908120590368E-3</v>
      </c>
      <c r="Q1501" s="21">
        <v>6338.0257282436605</v>
      </c>
      <c r="R1501" s="21">
        <v>1264.422083400495</v>
      </c>
      <c r="S1501" s="21">
        <v>22627.407851517371</v>
      </c>
      <c r="T1501" s="38">
        <v>0.53887355738503984</v>
      </c>
    </row>
    <row r="1502" spans="1:20" x14ac:dyDescent="0.25">
      <c r="A1502" s="17" t="s">
        <v>291</v>
      </c>
      <c r="B1502" s="8" t="s">
        <v>60</v>
      </c>
      <c r="C1502" s="8" t="s">
        <v>69</v>
      </c>
      <c r="E1502" s="8" t="str">
        <f t="shared" si="903"/>
        <v>ReFi-vod.refi</v>
      </c>
      <c r="F1502" s="21">
        <f t="shared" ref="F1502:G1502" si="956">F1436</f>
        <v>201926.92877309551</v>
      </c>
      <c r="G1502" s="19">
        <f t="shared" si="956"/>
        <v>6.9285980651159154</v>
      </c>
      <c r="H1502" s="18">
        <f t="shared" si="908"/>
        <v>1.0340679555058022E-2</v>
      </c>
      <c r="I1502" s="6">
        <f t="shared" si="908"/>
        <v>3.39</v>
      </c>
      <c r="J1502" s="6">
        <f t="shared" si="909"/>
        <v>1456404.4973625049</v>
      </c>
      <c r="K1502" s="18">
        <f t="shared" si="910"/>
        <v>0.3</v>
      </c>
      <c r="L1502" s="35">
        <f>Data!BM50</f>
        <v>7.8249908120590368E-3</v>
      </c>
      <c r="Q1502" s="21">
        <v>5130.6935094495448</v>
      </c>
      <c r="R1502" s="21">
        <v>1032.7813875105464</v>
      </c>
      <c r="S1502" s="21">
        <v>19127.221438175751</v>
      </c>
      <c r="T1502" s="38">
        <v>0.4946124941263389</v>
      </c>
    </row>
    <row r="1503" spans="1:20" x14ac:dyDescent="0.25">
      <c r="A1503" s="17" t="s">
        <v>292</v>
      </c>
      <c r="B1503" s="8" t="s">
        <v>60</v>
      </c>
      <c r="C1503" s="8" t="s">
        <v>69</v>
      </c>
      <c r="E1503" s="8" t="str">
        <f t="shared" si="903"/>
        <v>ReFi-vod.refi</v>
      </c>
      <c r="F1503" s="21">
        <f t="shared" ref="F1503:G1503" si="957">F1437</f>
        <v>207803.13182117551</v>
      </c>
      <c r="G1503" s="19">
        <f t="shared" si="957"/>
        <v>6.9028656276865243</v>
      </c>
      <c r="H1503" s="18">
        <f t="shared" si="908"/>
        <v>1.0340679555058022E-2</v>
      </c>
      <c r="I1503" s="6">
        <f t="shared" si="908"/>
        <v>3.39</v>
      </c>
      <c r="J1503" s="6">
        <f t="shared" si="909"/>
        <v>1456404.4973625049</v>
      </c>
      <c r="K1503" s="18">
        <f t="shared" si="910"/>
        <v>0.3</v>
      </c>
      <c r="L1503" s="35">
        <f>Data!BM51</f>
        <v>8.2011922934080266E-3</v>
      </c>
      <c r="Q1503" s="21">
        <v>5443.0970999218534</v>
      </c>
      <c r="R1503" s="21">
        <v>1038.6878835947034</v>
      </c>
      <c r="S1503" s="21">
        <v>18862.941495687701</v>
      </c>
      <c r="T1503" s="38">
        <v>0.48337467926187949</v>
      </c>
    </row>
    <row r="1504" spans="1:20" x14ac:dyDescent="0.25">
      <c r="A1504" s="17" t="s">
        <v>293</v>
      </c>
      <c r="B1504" s="8" t="s">
        <v>60</v>
      </c>
      <c r="C1504" s="8" t="s">
        <v>69</v>
      </c>
      <c r="E1504" s="8" t="str">
        <f t="shared" si="903"/>
        <v>ReFi-vod.refi</v>
      </c>
      <c r="F1504" s="21">
        <f t="shared" ref="F1504:G1504" si="958">F1438</f>
        <v>246061.63329111901</v>
      </c>
      <c r="G1504" s="19">
        <f t="shared" si="958"/>
        <v>6.4532515947874067</v>
      </c>
      <c r="H1504" s="18">
        <f t="shared" si="908"/>
        <v>1.0340679555058022E-2</v>
      </c>
      <c r="I1504" s="6">
        <f t="shared" si="908"/>
        <v>3.39</v>
      </c>
      <c r="J1504" s="6">
        <f t="shared" si="909"/>
        <v>1456404.4973625049</v>
      </c>
      <c r="K1504" s="18">
        <f t="shared" si="910"/>
        <v>0.3</v>
      </c>
      <c r="L1504" s="35">
        <f>Data!BM52</f>
        <v>8.2011922934080266E-3</v>
      </c>
      <c r="Q1504" s="21">
        <v>6735.8875400161487</v>
      </c>
      <c r="R1504" s="21">
        <v>1356.9598321219321</v>
      </c>
      <c r="S1504" s="21">
        <v>22949.675310368071</v>
      </c>
      <c r="T1504" s="38">
        <v>0.53330297900826706</v>
      </c>
    </row>
    <row r="1505" spans="1:20" x14ac:dyDescent="0.25">
      <c r="A1505" s="17" t="s">
        <v>294</v>
      </c>
      <c r="B1505" s="8" t="s">
        <v>60</v>
      </c>
      <c r="C1505" s="8" t="s">
        <v>69</v>
      </c>
      <c r="E1505" s="8" t="str">
        <f t="shared" si="903"/>
        <v>ReFi-vod.refi</v>
      </c>
      <c r="F1505" s="21">
        <f t="shared" ref="F1505:G1505" si="959">F1439</f>
        <v>203891.03290078999</v>
      </c>
      <c r="G1505" s="19">
        <f t="shared" si="959"/>
        <v>6.8747933483571542</v>
      </c>
      <c r="H1505" s="18">
        <f t="shared" si="908"/>
        <v>1.0340679555058022E-2</v>
      </c>
      <c r="I1505" s="6">
        <f t="shared" si="908"/>
        <v>3.39</v>
      </c>
      <c r="J1505" s="6">
        <f t="shared" si="909"/>
        <v>1456404.4973625049</v>
      </c>
      <c r="K1505" s="18">
        <f t="shared" si="910"/>
        <v>0.3</v>
      </c>
      <c r="L1505" s="35">
        <f>Data!BM53</f>
        <v>8.2011922934080266E-3</v>
      </c>
      <c r="Q1505" s="21">
        <v>4882.0290883864873</v>
      </c>
      <c r="R1505" s="21">
        <v>993.70122046765675</v>
      </c>
      <c r="S1505" s="21">
        <v>18276.723844672732</v>
      </c>
      <c r="T1505" s="38">
        <v>0.47131212995455196</v>
      </c>
    </row>
    <row r="1506" spans="1:20" x14ac:dyDescent="0.25">
      <c r="A1506" s="17" t="s">
        <v>295</v>
      </c>
      <c r="B1506" s="8" t="s">
        <v>60</v>
      </c>
      <c r="C1506" s="8" t="s">
        <v>69</v>
      </c>
      <c r="E1506" s="8" t="str">
        <f t="shared" si="903"/>
        <v>ReFi-vod.refi</v>
      </c>
      <c r="F1506" s="21">
        <f t="shared" ref="F1506:G1506" si="960">F1440</f>
        <v>159194.475313414</v>
      </c>
      <c r="G1506" s="19">
        <f t="shared" si="960"/>
        <v>7.6675225186861979</v>
      </c>
      <c r="H1506" s="18">
        <f t="shared" si="908"/>
        <v>1.0340679555058022E-2</v>
      </c>
      <c r="I1506" s="6">
        <f t="shared" si="908"/>
        <v>3.39</v>
      </c>
      <c r="J1506" s="6">
        <f t="shared" si="909"/>
        <v>1456404.4973625049</v>
      </c>
      <c r="K1506" s="18">
        <f t="shared" si="910"/>
        <v>0.3</v>
      </c>
      <c r="L1506" s="35">
        <f>Data!BM54</f>
        <v>8.2011922934080266E-3</v>
      </c>
      <c r="Q1506" s="21">
        <v>3676.7257403197896</v>
      </c>
      <c r="R1506" s="21">
        <v>646.75295437382613</v>
      </c>
      <c r="S1506" s="21">
        <v>13134.259993003003</v>
      </c>
      <c r="T1506" s="38">
        <v>0.3928812919572594</v>
      </c>
    </row>
    <row r="1507" spans="1:20" x14ac:dyDescent="0.25">
      <c r="A1507" s="17" t="s">
        <v>296</v>
      </c>
      <c r="B1507" s="8" t="s">
        <v>60</v>
      </c>
      <c r="C1507" s="8" t="s">
        <v>69</v>
      </c>
      <c r="E1507" s="8" t="str">
        <f t="shared" si="903"/>
        <v>ReFi-vod.refi</v>
      </c>
      <c r="F1507" s="21">
        <f t="shared" ref="F1507:G1507" si="961">F1441</f>
        <v>287016.28074287547</v>
      </c>
      <c r="G1507" s="19">
        <f t="shared" si="961"/>
        <v>6.1538755843326456</v>
      </c>
      <c r="H1507" s="18">
        <f t="shared" si="908"/>
        <v>1.0340679555058022E-2</v>
      </c>
      <c r="I1507" s="6">
        <f t="shared" si="908"/>
        <v>3.39</v>
      </c>
      <c r="J1507" s="6">
        <f t="shared" si="909"/>
        <v>1456404.4973625049</v>
      </c>
      <c r="K1507" s="18">
        <f t="shared" si="910"/>
        <v>0.3</v>
      </c>
      <c r="L1507" s="35">
        <f>Data!BM55</f>
        <v>9.7059982188039962E-3</v>
      </c>
      <c r="Q1507" s="21">
        <v>7779.7621283217586</v>
      </c>
      <c r="R1507" s="21">
        <v>1494.203267015467</v>
      </c>
      <c r="S1507" s="21">
        <v>23391.765871565367</v>
      </c>
      <c r="T1507" s="38">
        <v>0.50344736154320091</v>
      </c>
    </row>
    <row r="1508" spans="1:20" x14ac:dyDescent="0.25">
      <c r="A1508" s="17" t="s">
        <v>297</v>
      </c>
      <c r="B1508" s="8" t="s">
        <v>60</v>
      </c>
      <c r="C1508" s="8" t="s">
        <v>69</v>
      </c>
      <c r="E1508" s="8" t="str">
        <f t="shared" si="903"/>
        <v>ReFi-vod.refi</v>
      </c>
      <c r="F1508" s="21">
        <f t="shared" ref="F1508:G1508" si="962">F1442</f>
        <v>255707.61126146198</v>
      </c>
      <c r="G1508" s="19">
        <f t="shared" si="962"/>
        <v>6.5044126470105788</v>
      </c>
      <c r="H1508" s="18">
        <f t="shared" si="908"/>
        <v>1.0340679555058022E-2</v>
      </c>
      <c r="I1508" s="6">
        <f t="shared" si="908"/>
        <v>3.39</v>
      </c>
      <c r="J1508" s="6">
        <f t="shared" si="909"/>
        <v>1456404.4973625049</v>
      </c>
      <c r="K1508" s="18">
        <f t="shared" si="910"/>
        <v>0.3</v>
      </c>
      <c r="L1508" s="35">
        <f>Data!BM56</f>
        <v>9.7059982188039962E-3</v>
      </c>
      <c r="Q1508" s="21">
        <v>6077.5850253054014</v>
      </c>
      <c r="R1508" s="21">
        <v>1249.8740672935842</v>
      </c>
      <c r="S1508" s="21">
        <v>21482.086755404649</v>
      </c>
      <c r="T1508" s="38">
        <v>0.47268685160666146</v>
      </c>
    </row>
    <row r="1509" spans="1:20" x14ac:dyDescent="0.25">
      <c r="A1509" s="17" t="s">
        <v>298</v>
      </c>
      <c r="B1509" s="8" t="s">
        <v>60</v>
      </c>
      <c r="C1509" s="8" t="s">
        <v>69</v>
      </c>
      <c r="E1509" s="8" t="str">
        <f t="shared" si="903"/>
        <v>ReFi-vod.refi</v>
      </c>
      <c r="F1509" s="21">
        <f t="shared" ref="F1509:G1509" si="963">F1443</f>
        <v>187665.35631204298</v>
      </c>
      <c r="G1509" s="19">
        <f t="shared" si="963"/>
        <v>7.2034924317656603</v>
      </c>
      <c r="H1509" s="18">
        <f t="shared" si="908"/>
        <v>1.0340679555058022E-2</v>
      </c>
      <c r="I1509" s="6">
        <f t="shared" si="908"/>
        <v>3.39</v>
      </c>
      <c r="J1509" s="6">
        <f t="shared" si="909"/>
        <v>1456404.4973625049</v>
      </c>
      <c r="K1509" s="18">
        <f t="shared" si="910"/>
        <v>0.3</v>
      </c>
      <c r="L1509" s="35">
        <f>Data!BM57</f>
        <v>9.7059982188039962E-3</v>
      </c>
      <c r="Q1509" s="21">
        <v>3402.2880917514917</v>
      </c>
      <c r="R1509" s="21">
        <v>681.5875781343027</v>
      </c>
      <c r="S1509" s="21">
        <v>13241.971064939928</v>
      </c>
      <c r="T1509" s="38">
        <v>0.35122747298978607</v>
      </c>
    </row>
    <row r="1510" spans="1:20" x14ac:dyDescent="0.25">
      <c r="A1510" s="17" t="s">
        <v>299</v>
      </c>
      <c r="B1510" s="8" t="s">
        <v>60</v>
      </c>
      <c r="C1510" s="8" t="s">
        <v>69</v>
      </c>
      <c r="E1510" s="8" t="str">
        <f t="shared" si="903"/>
        <v>ReFi-vod.refi</v>
      </c>
      <c r="F1510" s="21">
        <f t="shared" ref="F1510:G1510" si="964">F1444</f>
        <v>164122.546134278</v>
      </c>
      <c r="G1510" s="19">
        <f t="shared" si="964"/>
        <v>7.7389396209799584</v>
      </c>
      <c r="H1510" s="18">
        <f t="shared" si="908"/>
        <v>1.0340679555058022E-2</v>
      </c>
      <c r="I1510" s="6">
        <f t="shared" si="908"/>
        <v>3.39</v>
      </c>
      <c r="J1510" s="6">
        <f t="shared" si="909"/>
        <v>1456404.4973625049</v>
      </c>
      <c r="K1510" s="18">
        <f t="shared" si="910"/>
        <v>0.3</v>
      </c>
      <c r="L1510" s="35">
        <f>Data!BM58</f>
        <v>9.7059982188039962E-3</v>
      </c>
      <c r="Q1510" s="21">
        <v>3400.0048227316347</v>
      </c>
      <c r="R1510" s="21">
        <v>525.24803066025822</v>
      </c>
      <c r="S1510" s="21">
        <v>10379.880053397634</v>
      </c>
      <c r="T1510" s="38">
        <v>0.30949034623082194</v>
      </c>
    </row>
    <row r="1511" spans="1:20" x14ac:dyDescent="0.25">
      <c r="A1511" s="17" t="s">
        <v>300</v>
      </c>
      <c r="B1511" s="8" t="s">
        <v>60</v>
      </c>
      <c r="C1511" s="8" t="s">
        <v>69</v>
      </c>
      <c r="E1511" s="8" t="str">
        <f t="shared" si="903"/>
        <v>ReFi-vod.refi</v>
      </c>
      <c r="F1511" s="21">
        <f t="shared" ref="F1511:G1511" si="965">F1445</f>
        <v>323596.6391991555</v>
      </c>
      <c r="G1511" s="19">
        <f t="shared" si="965"/>
        <v>6.0365260709191357</v>
      </c>
      <c r="H1511" s="18">
        <f t="shared" si="908"/>
        <v>1.0340679555058022E-2</v>
      </c>
      <c r="I1511" s="6">
        <f t="shared" si="908"/>
        <v>3.39</v>
      </c>
      <c r="J1511" s="6">
        <f t="shared" si="909"/>
        <v>1456404.4973625049</v>
      </c>
      <c r="K1511" s="18">
        <f t="shared" si="910"/>
        <v>0.3</v>
      </c>
      <c r="L1511" s="35">
        <f>Data!BM59</f>
        <v>8.3516728859476235E-3</v>
      </c>
      <c r="Q1511" s="21">
        <v>10216.708046130192</v>
      </c>
      <c r="R1511" s="21">
        <v>2053.452957052511</v>
      </c>
      <c r="S1511" s="21">
        <v>31804.790586985084</v>
      </c>
      <c r="T1511" s="38">
        <v>0.61366545375886483</v>
      </c>
    </row>
    <row r="1512" spans="1:20" x14ac:dyDescent="0.25">
      <c r="A1512" s="17" t="s">
        <v>301</v>
      </c>
      <c r="B1512" s="8" t="s">
        <v>60</v>
      </c>
      <c r="C1512" s="8" t="s">
        <v>69</v>
      </c>
      <c r="E1512" s="8" t="str">
        <f t="shared" si="903"/>
        <v>ReFi-vod.refi</v>
      </c>
      <c r="F1512" s="21">
        <f t="shared" ref="F1512:G1512" si="966">F1446</f>
        <v>248353.29745809652</v>
      </c>
      <c r="G1512" s="19">
        <f t="shared" si="966"/>
        <v>6.675512703680524</v>
      </c>
      <c r="H1512" s="18">
        <f t="shared" si="908"/>
        <v>1.0340679555058022E-2</v>
      </c>
      <c r="I1512" s="6">
        <f t="shared" si="908"/>
        <v>3.39</v>
      </c>
      <c r="J1512" s="6">
        <f t="shared" si="909"/>
        <v>1456404.4973625049</v>
      </c>
      <c r="K1512" s="18">
        <f t="shared" si="910"/>
        <v>0.3</v>
      </c>
      <c r="L1512" s="35">
        <f>Data!BM60</f>
        <v>8.3516728859476235E-3</v>
      </c>
      <c r="Q1512" s="21">
        <v>6102.4964769808639</v>
      </c>
      <c r="R1512" s="21">
        <v>1399.1310090577758</v>
      </c>
      <c r="S1512" s="21">
        <v>25559.821560035358</v>
      </c>
      <c r="T1512" s="38">
        <v>0.54480285060469058</v>
      </c>
    </row>
    <row r="1513" spans="1:20" x14ac:dyDescent="0.25">
      <c r="A1513" s="17" t="s">
        <v>272</v>
      </c>
      <c r="B1513" s="8" t="s">
        <v>60</v>
      </c>
      <c r="C1513" s="8" t="s">
        <v>69</v>
      </c>
      <c r="E1513" s="8" t="str">
        <f t="shared" si="903"/>
        <v>ReFi-vod.refi</v>
      </c>
      <c r="F1513" s="21">
        <f t="shared" ref="F1513:G1513" si="967">F1447</f>
        <v>247930.70340348198</v>
      </c>
      <c r="G1513" s="19">
        <f t="shared" si="967"/>
        <v>6.6987743860742617</v>
      </c>
      <c r="H1513" s="18">
        <f t="shared" si="908"/>
        <v>1.0340679555058022E-2</v>
      </c>
      <c r="I1513" s="6">
        <f t="shared" si="908"/>
        <v>3.39</v>
      </c>
      <c r="J1513" s="6">
        <f t="shared" si="909"/>
        <v>1456404.4973625049</v>
      </c>
      <c r="K1513" s="18">
        <f t="shared" si="910"/>
        <v>0.3</v>
      </c>
      <c r="L1513" s="35">
        <f>Data!BM61</f>
        <v>8.3516728859476235E-3</v>
      </c>
      <c r="Q1513" s="21">
        <v>6722.6311361208154</v>
      </c>
      <c r="R1513" s="21">
        <v>1398.8205068363886</v>
      </c>
      <c r="S1513" s="21">
        <v>25042.967172557532</v>
      </c>
      <c r="T1513" s="38">
        <v>0.54561034716683987</v>
      </c>
    </row>
    <row r="1514" spans="1:20" x14ac:dyDescent="0.25">
      <c r="A1514" s="17" t="s">
        <v>273</v>
      </c>
      <c r="B1514" s="8" t="s">
        <v>60</v>
      </c>
      <c r="C1514" s="8" t="s">
        <v>69</v>
      </c>
      <c r="E1514" s="8" t="str">
        <f t="shared" si="903"/>
        <v>ReFi-vod.refi</v>
      </c>
      <c r="F1514" s="21">
        <f t="shared" ref="F1514:G1514" si="968">F1448</f>
        <v>151738.37945754698</v>
      </c>
      <c r="G1514" s="19">
        <f t="shared" si="968"/>
        <v>7.9647183674103861</v>
      </c>
      <c r="H1514" s="18">
        <f t="shared" si="908"/>
        <v>1.0340679555058022E-2</v>
      </c>
      <c r="I1514" s="6">
        <f t="shared" si="908"/>
        <v>3.39</v>
      </c>
      <c r="J1514" s="6">
        <f t="shared" si="909"/>
        <v>1456404.4973625049</v>
      </c>
      <c r="K1514" s="18">
        <f t="shared" si="910"/>
        <v>0.3</v>
      </c>
      <c r="L1514" s="35">
        <f>Data!BM62</f>
        <v>8.3516728859476235E-3</v>
      </c>
      <c r="Q1514" s="21">
        <v>2849.4997550015432</v>
      </c>
      <c r="R1514" s="21">
        <v>589.29086802493839</v>
      </c>
      <c r="S1514" s="21">
        <v>13061.586608033889</v>
      </c>
      <c r="T1514" s="38">
        <v>0.37556506670363943</v>
      </c>
    </row>
    <row r="1515" spans="1:20" x14ac:dyDescent="0.25">
      <c r="A1515" s="17" t="s">
        <v>274</v>
      </c>
      <c r="B1515" s="8" t="s">
        <v>60</v>
      </c>
      <c r="C1515" s="8" t="s">
        <v>69</v>
      </c>
      <c r="E1515" s="8" t="str">
        <f t="shared" si="903"/>
        <v>ReFi-vod.refi</v>
      </c>
      <c r="F1515" s="21">
        <f t="shared" ref="F1515:G1515" si="969">F1449</f>
        <v>198057.49561402149</v>
      </c>
      <c r="G1515" s="19">
        <f t="shared" si="969"/>
        <v>7.1029079323460005</v>
      </c>
      <c r="H1515" s="18">
        <f t="shared" si="908"/>
        <v>1.0340679555058022E-2</v>
      </c>
      <c r="I1515" s="6">
        <f t="shared" si="908"/>
        <v>3.39</v>
      </c>
      <c r="J1515" s="6">
        <f t="shared" si="909"/>
        <v>1456404.4973625049</v>
      </c>
      <c r="K1515" s="18">
        <f t="shared" si="910"/>
        <v>0.3</v>
      </c>
      <c r="L1515" s="35">
        <f>Data!BM63</f>
        <v>8.3516728859476235E-3</v>
      </c>
      <c r="Q1515" s="21">
        <v>5856.8876935515818</v>
      </c>
      <c r="R1515" s="21">
        <v>949.38116427417185</v>
      </c>
      <c r="S1515" s="21">
        <v>17003.12644506884</v>
      </c>
      <c r="T1515" s="38">
        <v>0.46355390908531169</v>
      </c>
    </row>
    <row r="1516" spans="1:20" x14ac:dyDescent="0.25">
      <c r="A1516" s="17" t="s">
        <v>275</v>
      </c>
      <c r="B1516" s="8" t="s">
        <v>60</v>
      </c>
      <c r="C1516" s="8" t="s">
        <v>69</v>
      </c>
      <c r="E1516" s="8" t="str">
        <f t="shared" si="903"/>
        <v>ReFi-vod.refi</v>
      </c>
      <c r="F1516" s="21">
        <f t="shared" ref="F1516:G1516" si="970">F1450</f>
        <v>275989.34520370152</v>
      </c>
      <c r="G1516" s="19">
        <f t="shared" si="970"/>
        <v>6.3520445686664582</v>
      </c>
      <c r="H1516" s="18">
        <f t="shared" si="908"/>
        <v>1.0340679555058022E-2</v>
      </c>
      <c r="I1516" s="6">
        <f t="shared" si="908"/>
        <v>3.39</v>
      </c>
      <c r="J1516" s="6">
        <f t="shared" si="909"/>
        <v>1456404.4973625049</v>
      </c>
      <c r="K1516" s="18">
        <f t="shared" si="910"/>
        <v>0.3</v>
      </c>
      <c r="L1516" s="35">
        <f>Data!BM64</f>
        <v>7.2983087381704474E-3</v>
      </c>
      <c r="Q1516" s="21">
        <v>8406.1349843501266</v>
      </c>
      <c r="R1516" s="21">
        <v>1780.3260040681887</v>
      </c>
      <c r="S1516" s="21">
        <v>29930.392338033696</v>
      </c>
      <c r="T1516" s="38">
        <v>0.62381834069293562</v>
      </c>
    </row>
    <row r="1517" spans="1:20" x14ac:dyDescent="0.25">
      <c r="A1517" s="17" t="s">
        <v>276</v>
      </c>
      <c r="B1517" s="8" t="s">
        <v>60</v>
      </c>
      <c r="C1517" s="8" t="s">
        <v>69</v>
      </c>
      <c r="E1517" s="8" t="str">
        <f t="shared" si="903"/>
        <v>ReFi-vod.refi</v>
      </c>
      <c r="F1517" s="21">
        <f t="shared" ref="F1517:G1517" si="971">F1451</f>
        <v>260275.96043880651</v>
      </c>
      <c r="G1517" s="19">
        <f t="shared" si="971"/>
        <v>6.5903233729592454</v>
      </c>
      <c r="H1517" s="18">
        <f t="shared" si="908"/>
        <v>1.0340679555058022E-2</v>
      </c>
      <c r="I1517" s="6">
        <f t="shared" si="908"/>
        <v>3.39</v>
      </c>
      <c r="J1517" s="6">
        <f t="shared" si="909"/>
        <v>1456404.4973625049</v>
      </c>
      <c r="K1517" s="18">
        <f t="shared" si="910"/>
        <v>0.3</v>
      </c>
      <c r="L1517" s="35">
        <f>Data!BM65</f>
        <v>7.2983087381704474E-3</v>
      </c>
      <c r="Q1517" s="21">
        <v>7042.7995651296478</v>
      </c>
      <c r="R1517" s="21">
        <v>1656.6557160897885</v>
      </c>
      <c r="S1517" s="21">
        <v>29968.870880759856</v>
      </c>
      <c r="T1517" s="38">
        <v>0.61552985948660077</v>
      </c>
    </row>
    <row r="1518" spans="1:20" x14ac:dyDescent="0.25">
      <c r="A1518" s="17" t="s">
        <v>277</v>
      </c>
      <c r="B1518" s="8" t="s">
        <v>60</v>
      </c>
      <c r="C1518" s="8" t="s">
        <v>69</v>
      </c>
      <c r="E1518" s="8" t="str">
        <f t="shared" si="903"/>
        <v>ReFi-vod.refi</v>
      </c>
      <c r="F1518" s="21">
        <f t="shared" ref="F1518:G1518" si="972">F1452</f>
        <v>177640.49285034501</v>
      </c>
      <c r="G1518" s="19">
        <f t="shared" si="972"/>
        <v>6.7318910511908392</v>
      </c>
      <c r="H1518" s="18">
        <f t="shared" si="908"/>
        <v>1.0340679555058022E-2</v>
      </c>
      <c r="I1518" s="6">
        <f t="shared" si="908"/>
        <v>3.39</v>
      </c>
      <c r="J1518" s="6">
        <f t="shared" si="909"/>
        <v>1456404.4973625049</v>
      </c>
      <c r="K1518" s="18">
        <f t="shared" si="910"/>
        <v>0.3</v>
      </c>
      <c r="L1518" s="35">
        <f>Data!BM66</f>
        <v>7.2983087381704474E-3</v>
      </c>
      <c r="Q1518" s="21">
        <v>3278.0532625776486</v>
      </c>
      <c r="R1518" s="21">
        <v>823.91227568770239</v>
      </c>
      <c r="S1518" s="21">
        <v>15524.539957937968</v>
      </c>
      <c r="T1518" s="38">
        <v>0.44852837633327591</v>
      </c>
    </row>
    <row r="1519" spans="1:20" x14ac:dyDescent="0.25">
      <c r="A1519" s="17"/>
      <c r="F1519" s="21"/>
      <c r="H1519" s="18"/>
      <c r="I1519" s="18"/>
    </row>
    <row r="1520" spans="1:20" x14ac:dyDescent="0.25">
      <c r="A1520" s="16" t="s">
        <v>328</v>
      </c>
      <c r="B1520" s="8" t="s">
        <v>60</v>
      </c>
      <c r="C1520" s="8" t="s">
        <v>329</v>
      </c>
      <c r="E1520" s="8" t="str">
        <f>IF(RIGHT(A1520,3)="old","Initial",B1520&amp;"-"&amp;C1520)</f>
        <v>Initial</v>
      </c>
      <c r="F1520" s="21">
        <f>F1454</f>
        <v>159194.475313414</v>
      </c>
      <c r="G1520" s="19">
        <f>G1454</f>
        <v>7.6675225186861979</v>
      </c>
      <c r="H1520" s="25">
        <v>0</v>
      </c>
      <c r="I1520" s="42">
        <v>2.04</v>
      </c>
      <c r="J1520" s="27">
        <v>1</v>
      </c>
      <c r="K1520" s="25">
        <v>0</v>
      </c>
      <c r="L1520" s="35">
        <v>1</v>
      </c>
      <c r="Q1520" s="21">
        <v>0</v>
      </c>
      <c r="R1520" s="21">
        <v>0</v>
      </c>
      <c r="S1520" s="21">
        <v>0</v>
      </c>
      <c r="T1520" s="38">
        <v>0</v>
      </c>
    </row>
    <row r="1521" spans="1:20" x14ac:dyDescent="0.25">
      <c r="A1521" s="16" t="s">
        <v>316</v>
      </c>
      <c r="B1521" s="8" t="s">
        <v>60</v>
      </c>
      <c r="C1521" s="8" t="s">
        <v>329</v>
      </c>
      <c r="E1521" s="8" t="str">
        <f t="shared" ref="E1521:E1584" si="973">IF(RIGHT(A1521,3)="old","Initial",B1521&amp;"-"&amp;C1521)</f>
        <v>Initial</v>
      </c>
      <c r="F1521" s="21">
        <f>F1455</f>
        <v>287016.28074287547</v>
      </c>
      <c r="G1521" s="19">
        <f>G1455</f>
        <v>6.1538755843326456</v>
      </c>
      <c r="H1521" s="18">
        <f t="shared" ref="H1521" si="974">H1520</f>
        <v>0</v>
      </c>
      <c r="I1521" s="6">
        <f>I1520</f>
        <v>2.04</v>
      </c>
      <c r="J1521" s="6">
        <f t="shared" ref="J1521" si="975">J1520</f>
        <v>1</v>
      </c>
      <c r="K1521" s="18">
        <f t="shared" ref="K1521" si="976">K1520</f>
        <v>0</v>
      </c>
      <c r="L1521" s="35">
        <v>1</v>
      </c>
      <c r="Q1521" s="21">
        <v>0</v>
      </c>
      <c r="R1521" s="21">
        <v>0</v>
      </c>
      <c r="S1521" s="21">
        <v>0</v>
      </c>
      <c r="T1521" s="38">
        <v>0</v>
      </c>
    </row>
    <row r="1522" spans="1:20" x14ac:dyDescent="0.25">
      <c r="A1522" s="16" t="s">
        <v>317</v>
      </c>
      <c r="B1522" s="8" t="s">
        <v>60</v>
      </c>
      <c r="C1522" s="8" t="s">
        <v>329</v>
      </c>
      <c r="E1522" s="8" t="str">
        <f t="shared" si="973"/>
        <v>Initial</v>
      </c>
      <c r="F1522" s="21">
        <f t="shared" ref="F1522:G1522" si="977">F1456</f>
        <v>255707.61126146198</v>
      </c>
      <c r="G1522" s="19">
        <f t="shared" si="977"/>
        <v>6.5044126470105788</v>
      </c>
      <c r="H1522" s="18">
        <f t="shared" ref="H1522:I1584" si="978">H1521</f>
        <v>0</v>
      </c>
      <c r="I1522" s="6">
        <f t="shared" si="978"/>
        <v>2.04</v>
      </c>
      <c r="J1522" s="6">
        <f t="shared" ref="J1522:J1584" si="979">J1521</f>
        <v>1</v>
      </c>
      <c r="K1522" s="18">
        <f t="shared" ref="K1522:K1584" si="980">K1521</f>
        <v>0</v>
      </c>
      <c r="L1522" s="35">
        <v>1</v>
      </c>
      <c r="Q1522" s="21">
        <v>0</v>
      </c>
      <c r="R1522" s="21">
        <v>0</v>
      </c>
      <c r="S1522" s="21">
        <v>0</v>
      </c>
      <c r="T1522" s="38">
        <v>0</v>
      </c>
    </row>
    <row r="1523" spans="1:20" x14ac:dyDescent="0.25">
      <c r="A1523" s="16" t="s">
        <v>318</v>
      </c>
      <c r="B1523" s="8" t="s">
        <v>60</v>
      </c>
      <c r="C1523" s="8" t="s">
        <v>329</v>
      </c>
      <c r="E1523" s="8" t="str">
        <f t="shared" si="973"/>
        <v>Initial</v>
      </c>
      <c r="F1523" s="21">
        <f t="shared" ref="F1523:G1523" si="981">F1457</f>
        <v>187665.35631204298</v>
      </c>
      <c r="G1523" s="19">
        <f t="shared" si="981"/>
        <v>7.2034924317656603</v>
      </c>
      <c r="H1523" s="18">
        <f t="shared" si="978"/>
        <v>0</v>
      </c>
      <c r="I1523" s="6">
        <f t="shared" si="978"/>
        <v>2.04</v>
      </c>
      <c r="J1523" s="6">
        <f t="shared" si="979"/>
        <v>1</v>
      </c>
      <c r="K1523" s="18">
        <f t="shared" si="980"/>
        <v>0</v>
      </c>
      <c r="L1523" s="35">
        <v>1</v>
      </c>
      <c r="Q1523" s="21">
        <v>0</v>
      </c>
      <c r="R1523" s="21">
        <v>0</v>
      </c>
      <c r="S1523" s="21">
        <v>0</v>
      </c>
      <c r="T1523" s="38">
        <v>0</v>
      </c>
    </row>
    <row r="1524" spans="1:20" x14ac:dyDescent="0.25">
      <c r="A1524" s="16" t="s">
        <v>319</v>
      </c>
      <c r="B1524" s="8" t="s">
        <v>60</v>
      </c>
      <c r="C1524" s="8" t="s">
        <v>329</v>
      </c>
      <c r="E1524" s="8" t="str">
        <f t="shared" si="973"/>
        <v>Initial</v>
      </c>
      <c r="F1524" s="21">
        <f t="shared" ref="F1524:G1524" si="982">F1458</f>
        <v>164122.546134278</v>
      </c>
      <c r="G1524" s="19">
        <f t="shared" si="982"/>
        <v>7.7389396209799584</v>
      </c>
      <c r="H1524" s="18">
        <f t="shared" si="978"/>
        <v>0</v>
      </c>
      <c r="I1524" s="6">
        <f t="shared" si="978"/>
        <v>2.04</v>
      </c>
      <c r="J1524" s="6">
        <f t="shared" si="979"/>
        <v>1</v>
      </c>
      <c r="K1524" s="18">
        <f t="shared" si="980"/>
        <v>0</v>
      </c>
      <c r="L1524" s="35">
        <v>1</v>
      </c>
      <c r="Q1524" s="21">
        <v>0</v>
      </c>
      <c r="R1524" s="21">
        <v>0</v>
      </c>
      <c r="S1524" s="21">
        <v>0</v>
      </c>
      <c r="T1524" s="38">
        <v>0</v>
      </c>
    </row>
    <row r="1525" spans="1:20" x14ac:dyDescent="0.25">
      <c r="A1525" s="16" t="s">
        <v>320</v>
      </c>
      <c r="B1525" s="8" t="s">
        <v>60</v>
      </c>
      <c r="C1525" s="8" t="s">
        <v>329</v>
      </c>
      <c r="E1525" s="8" t="str">
        <f t="shared" si="973"/>
        <v>Initial</v>
      </c>
      <c r="F1525" s="21">
        <f t="shared" ref="F1525:G1525" si="983">F1459</f>
        <v>323596.6391991555</v>
      </c>
      <c r="G1525" s="19">
        <f t="shared" si="983"/>
        <v>6.0365260709191357</v>
      </c>
      <c r="H1525" s="18">
        <f t="shared" si="978"/>
        <v>0</v>
      </c>
      <c r="I1525" s="6">
        <f t="shared" si="978"/>
        <v>2.04</v>
      </c>
      <c r="J1525" s="6">
        <f t="shared" si="979"/>
        <v>1</v>
      </c>
      <c r="K1525" s="18">
        <f t="shared" si="980"/>
        <v>0</v>
      </c>
      <c r="L1525" s="35">
        <v>1</v>
      </c>
      <c r="Q1525" s="21">
        <v>0</v>
      </c>
      <c r="R1525" s="21">
        <v>0</v>
      </c>
      <c r="S1525" s="21">
        <v>0</v>
      </c>
      <c r="T1525" s="38">
        <v>0</v>
      </c>
    </row>
    <row r="1526" spans="1:20" x14ac:dyDescent="0.25">
      <c r="A1526" s="16" t="s">
        <v>321</v>
      </c>
      <c r="B1526" s="8" t="s">
        <v>60</v>
      </c>
      <c r="C1526" s="8" t="s">
        <v>329</v>
      </c>
      <c r="E1526" s="8" t="str">
        <f t="shared" si="973"/>
        <v>Initial</v>
      </c>
      <c r="F1526" s="21">
        <f t="shared" ref="F1526:G1526" si="984">F1460</f>
        <v>248353.29745809652</v>
      </c>
      <c r="G1526" s="19">
        <f t="shared" si="984"/>
        <v>6.675512703680524</v>
      </c>
      <c r="H1526" s="18">
        <f t="shared" si="978"/>
        <v>0</v>
      </c>
      <c r="I1526" s="6">
        <f t="shared" si="978"/>
        <v>2.04</v>
      </c>
      <c r="J1526" s="6">
        <f t="shared" si="979"/>
        <v>1</v>
      </c>
      <c r="K1526" s="18">
        <f t="shared" si="980"/>
        <v>0</v>
      </c>
      <c r="L1526" s="35">
        <v>1</v>
      </c>
      <c r="Q1526" s="21">
        <v>0</v>
      </c>
      <c r="R1526" s="21">
        <v>0</v>
      </c>
      <c r="S1526" s="21">
        <v>0</v>
      </c>
      <c r="T1526" s="38">
        <v>0</v>
      </c>
    </row>
    <row r="1527" spans="1:20" x14ac:dyDescent="0.25">
      <c r="A1527" s="16" t="s">
        <v>322</v>
      </c>
      <c r="B1527" s="8" t="s">
        <v>60</v>
      </c>
      <c r="C1527" s="8" t="s">
        <v>329</v>
      </c>
      <c r="E1527" s="8" t="str">
        <f t="shared" si="973"/>
        <v>Initial</v>
      </c>
      <c r="F1527" s="21">
        <f t="shared" ref="F1527:G1527" si="985">F1461</f>
        <v>247930.70340348198</v>
      </c>
      <c r="G1527" s="19">
        <f t="shared" si="985"/>
        <v>6.6987743860742617</v>
      </c>
      <c r="H1527" s="18">
        <f t="shared" si="978"/>
        <v>0</v>
      </c>
      <c r="I1527" s="6">
        <f t="shared" si="978"/>
        <v>2.04</v>
      </c>
      <c r="J1527" s="6">
        <f t="shared" si="979"/>
        <v>1</v>
      </c>
      <c r="K1527" s="18">
        <f t="shared" si="980"/>
        <v>0</v>
      </c>
      <c r="L1527" s="35">
        <v>1</v>
      </c>
      <c r="Q1527" s="21">
        <v>0</v>
      </c>
      <c r="R1527" s="21">
        <v>0</v>
      </c>
      <c r="S1527" s="21">
        <v>0</v>
      </c>
      <c r="T1527" s="38">
        <v>0</v>
      </c>
    </row>
    <row r="1528" spans="1:20" x14ac:dyDescent="0.25">
      <c r="A1528" s="16" t="s">
        <v>323</v>
      </c>
      <c r="B1528" s="8" t="s">
        <v>60</v>
      </c>
      <c r="C1528" s="8" t="s">
        <v>329</v>
      </c>
      <c r="E1528" s="8" t="str">
        <f t="shared" si="973"/>
        <v>Initial</v>
      </c>
      <c r="F1528" s="21">
        <f t="shared" ref="F1528:G1528" si="986">F1462</f>
        <v>151738.37945754698</v>
      </c>
      <c r="G1528" s="19">
        <f t="shared" si="986"/>
        <v>7.9647183674103861</v>
      </c>
      <c r="H1528" s="18">
        <f t="shared" si="978"/>
        <v>0</v>
      </c>
      <c r="I1528" s="6">
        <f t="shared" si="978"/>
        <v>2.04</v>
      </c>
      <c r="J1528" s="6">
        <f t="shared" si="979"/>
        <v>1</v>
      </c>
      <c r="K1528" s="18">
        <f t="shared" si="980"/>
        <v>0</v>
      </c>
      <c r="L1528" s="35">
        <v>1</v>
      </c>
      <c r="Q1528" s="21">
        <v>0</v>
      </c>
      <c r="R1528" s="21">
        <v>0</v>
      </c>
      <c r="S1528" s="21">
        <v>0</v>
      </c>
      <c r="T1528" s="38">
        <v>0</v>
      </c>
    </row>
    <row r="1529" spans="1:20" x14ac:dyDescent="0.25">
      <c r="A1529" s="16" t="s">
        <v>324</v>
      </c>
      <c r="B1529" s="8" t="s">
        <v>60</v>
      </c>
      <c r="C1529" s="8" t="s">
        <v>329</v>
      </c>
      <c r="E1529" s="8" t="str">
        <f t="shared" si="973"/>
        <v>Initial</v>
      </c>
      <c r="F1529" s="21">
        <f t="shared" ref="F1529:G1529" si="987">F1463</f>
        <v>198057.49561402149</v>
      </c>
      <c r="G1529" s="19">
        <f t="shared" si="987"/>
        <v>7.1029079323460005</v>
      </c>
      <c r="H1529" s="18">
        <f t="shared" si="978"/>
        <v>0</v>
      </c>
      <c r="I1529" s="6">
        <f t="shared" si="978"/>
        <v>2.04</v>
      </c>
      <c r="J1529" s="6">
        <f t="shared" si="979"/>
        <v>1</v>
      </c>
      <c r="K1529" s="18">
        <f t="shared" si="980"/>
        <v>0</v>
      </c>
      <c r="L1529" s="35">
        <v>1</v>
      </c>
      <c r="Q1529" s="21">
        <v>0</v>
      </c>
      <c r="R1529" s="21">
        <v>0</v>
      </c>
      <c r="S1529" s="21">
        <v>0</v>
      </c>
      <c r="T1529" s="38">
        <v>0</v>
      </c>
    </row>
    <row r="1530" spans="1:20" x14ac:dyDescent="0.25">
      <c r="A1530" s="16" t="s">
        <v>325</v>
      </c>
      <c r="B1530" s="8" t="s">
        <v>60</v>
      </c>
      <c r="C1530" s="8" t="s">
        <v>329</v>
      </c>
      <c r="E1530" s="8" t="str">
        <f t="shared" si="973"/>
        <v>Initial</v>
      </c>
      <c r="F1530" s="21">
        <f t="shared" ref="F1530:G1530" si="988">F1464</f>
        <v>275989.34520370152</v>
      </c>
      <c r="G1530" s="19">
        <f t="shared" si="988"/>
        <v>6.3520445686664582</v>
      </c>
      <c r="H1530" s="18">
        <f t="shared" si="978"/>
        <v>0</v>
      </c>
      <c r="I1530" s="6">
        <f t="shared" si="978"/>
        <v>2.04</v>
      </c>
      <c r="J1530" s="6">
        <f t="shared" si="979"/>
        <v>1</v>
      </c>
      <c r="K1530" s="18">
        <f t="shared" si="980"/>
        <v>0</v>
      </c>
      <c r="L1530" s="35">
        <v>1</v>
      </c>
      <c r="Q1530" s="21">
        <v>0</v>
      </c>
      <c r="R1530" s="21">
        <v>0</v>
      </c>
      <c r="S1530" s="21">
        <v>0</v>
      </c>
      <c r="T1530" s="38">
        <v>0</v>
      </c>
    </row>
    <row r="1531" spans="1:20" x14ac:dyDescent="0.25">
      <c r="A1531" s="16" t="s">
        <v>326</v>
      </c>
      <c r="B1531" s="8" t="s">
        <v>60</v>
      </c>
      <c r="C1531" s="8" t="s">
        <v>329</v>
      </c>
      <c r="E1531" s="8" t="str">
        <f t="shared" si="973"/>
        <v>Initial</v>
      </c>
      <c r="F1531" s="21">
        <f t="shared" ref="F1531:G1531" si="989">F1465</f>
        <v>260275.96043880651</v>
      </c>
      <c r="G1531" s="19">
        <f t="shared" si="989"/>
        <v>6.5903233729592454</v>
      </c>
      <c r="H1531" s="18">
        <f t="shared" si="978"/>
        <v>0</v>
      </c>
      <c r="I1531" s="6">
        <f t="shared" si="978"/>
        <v>2.04</v>
      </c>
      <c r="J1531" s="6">
        <f t="shared" si="979"/>
        <v>1</v>
      </c>
      <c r="K1531" s="18">
        <f t="shared" si="980"/>
        <v>0</v>
      </c>
      <c r="L1531" s="35">
        <v>1</v>
      </c>
      <c r="Q1531" s="21">
        <v>0</v>
      </c>
      <c r="R1531" s="21">
        <v>0</v>
      </c>
      <c r="S1531" s="21">
        <v>0</v>
      </c>
      <c r="T1531" s="38">
        <v>0</v>
      </c>
    </row>
    <row r="1532" spans="1:20" x14ac:dyDescent="0.25">
      <c r="A1532" s="16" t="s">
        <v>327</v>
      </c>
      <c r="B1532" s="8" t="s">
        <v>60</v>
      </c>
      <c r="C1532" s="8" t="s">
        <v>329</v>
      </c>
      <c r="E1532" s="8" t="str">
        <f t="shared" si="973"/>
        <v>Initial</v>
      </c>
      <c r="F1532" s="21">
        <f t="shared" ref="F1532:G1532" si="990">F1466</f>
        <v>177640.49285034501</v>
      </c>
      <c r="G1532" s="19">
        <f t="shared" si="990"/>
        <v>6.7318910511908392</v>
      </c>
      <c r="H1532" s="18">
        <f t="shared" si="978"/>
        <v>0</v>
      </c>
      <c r="I1532" s="6">
        <f t="shared" si="978"/>
        <v>2.04</v>
      </c>
      <c r="J1532" s="6">
        <f t="shared" si="979"/>
        <v>1</v>
      </c>
      <c r="K1532" s="18">
        <f t="shared" si="980"/>
        <v>0</v>
      </c>
      <c r="L1532" s="35">
        <v>1</v>
      </c>
      <c r="Q1532" s="21">
        <v>0</v>
      </c>
      <c r="R1532" s="21">
        <v>0</v>
      </c>
      <c r="S1532" s="21">
        <v>0</v>
      </c>
      <c r="T1532" s="38">
        <v>0</v>
      </c>
    </row>
    <row r="1533" spans="1:20" x14ac:dyDescent="0.25">
      <c r="A1533" s="17" t="s">
        <v>262</v>
      </c>
      <c r="B1533" s="8" t="s">
        <v>60</v>
      </c>
      <c r="C1533" s="8" t="s">
        <v>329</v>
      </c>
      <c r="E1533" s="8" t="str">
        <f t="shared" si="973"/>
        <v>ReFi-generic</v>
      </c>
      <c r="F1533" s="21">
        <f t="shared" ref="F1533:G1533" si="991">F1467</f>
        <v>241275.65645411599</v>
      </c>
      <c r="G1533" s="19">
        <f t="shared" si="991"/>
        <v>6.6118664962406903</v>
      </c>
      <c r="H1533" s="18">
        <f t="shared" si="978"/>
        <v>0</v>
      </c>
      <c r="I1533" s="6">
        <f t="shared" si="978"/>
        <v>2.04</v>
      </c>
      <c r="J1533" s="6">
        <f t="shared" si="979"/>
        <v>1</v>
      </c>
      <c r="K1533" s="18">
        <f t="shared" si="980"/>
        <v>0</v>
      </c>
      <c r="L1533" s="35">
        <v>1</v>
      </c>
      <c r="Q1533" s="21">
        <v>0</v>
      </c>
      <c r="R1533" s="21">
        <v>0</v>
      </c>
      <c r="S1533" s="21">
        <v>0</v>
      </c>
      <c r="T1533" s="38">
        <v>0</v>
      </c>
    </row>
    <row r="1534" spans="1:20" x14ac:dyDescent="0.25">
      <c r="A1534" s="17" t="s">
        <v>263</v>
      </c>
      <c r="B1534" s="8" t="s">
        <v>60</v>
      </c>
      <c r="C1534" s="8" t="s">
        <v>329</v>
      </c>
      <c r="E1534" s="8" t="str">
        <f t="shared" si="973"/>
        <v>ReFi-generic</v>
      </c>
      <c r="F1534" s="21">
        <f t="shared" ref="F1534:G1534" si="992">F1468</f>
        <v>345060.95921411947</v>
      </c>
      <c r="G1534" s="19">
        <f t="shared" si="992"/>
        <v>6.091471245669009</v>
      </c>
      <c r="H1534" s="18">
        <f t="shared" si="978"/>
        <v>0</v>
      </c>
      <c r="I1534" s="6">
        <f t="shared" si="978"/>
        <v>2.04</v>
      </c>
      <c r="J1534" s="6">
        <f t="shared" si="979"/>
        <v>1</v>
      </c>
      <c r="K1534" s="18">
        <f t="shared" si="980"/>
        <v>0</v>
      </c>
      <c r="L1534" s="35">
        <v>1</v>
      </c>
      <c r="Q1534" s="21">
        <v>0</v>
      </c>
      <c r="R1534" s="21">
        <v>0</v>
      </c>
      <c r="S1534" s="21">
        <v>0</v>
      </c>
      <c r="T1534" s="38">
        <v>0</v>
      </c>
    </row>
    <row r="1535" spans="1:20" x14ac:dyDescent="0.25">
      <c r="A1535" s="17" t="s">
        <v>264</v>
      </c>
      <c r="B1535" s="8" t="s">
        <v>60</v>
      </c>
      <c r="C1535" s="8" t="s">
        <v>329</v>
      </c>
      <c r="E1535" s="8" t="str">
        <f t="shared" si="973"/>
        <v>ReFi-generic</v>
      </c>
      <c r="F1535" s="21">
        <f t="shared" ref="F1535:G1535" si="993">F1469</f>
        <v>235151.7459877205</v>
      </c>
      <c r="G1535" s="19">
        <f t="shared" si="993"/>
        <v>6.8631730048599717</v>
      </c>
      <c r="H1535" s="18">
        <f t="shared" si="978"/>
        <v>0</v>
      </c>
      <c r="I1535" s="6">
        <f t="shared" si="978"/>
        <v>2.04</v>
      </c>
      <c r="J1535" s="6">
        <f t="shared" si="979"/>
        <v>1</v>
      </c>
      <c r="K1535" s="18">
        <f t="shared" si="980"/>
        <v>0</v>
      </c>
      <c r="L1535" s="35">
        <v>1</v>
      </c>
      <c r="Q1535" s="21">
        <v>0</v>
      </c>
      <c r="R1535" s="21">
        <v>0</v>
      </c>
      <c r="S1535" s="21">
        <v>0</v>
      </c>
      <c r="T1535" s="38">
        <v>0</v>
      </c>
    </row>
    <row r="1536" spans="1:20" x14ac:dyDescent="0.25">
      <c r="A1536" s="17" t="s">
        <v>265</v>
      </c>
      <c r="B1536" s="8" t="s">
        <v>60</v>
      </c>
      <c r="C1536" s="8" t="s">
        <v>329</v>
      </c>
      <c r="E1536" s="8" t="str">
        <f t="shared" si="973"/>
        <v>ReFi-generic</v>
      </c>
      <c r="F1536" s="21">
        <f t="shared" ref="F1536:G1536" si="994">F1470</f>
        <v>197045.08899614651</v>
      </c>
      <c r="G1536" s="19">
        <f t="shared" si="994"/>
        <v>7.2927935899315104</v>
      </c>
      <c r="H1536" s="18">
        <f t="shared" si="978"/>
        <v>0</v>
      </c>
      <c r="I1536" s="6">
        <f t="shared" si="978"/>
        <v>2.04</v>
      </c>
      <c r="J1536" s="6">
        <f t="shared" si="979"/>
        <v>1</v>
      </c>
      <c r="K1536" s="18">
        <f t="shared" si="980"/>
        <v>0</v>
      </c>
      <c r="L1536" s="35">
        <v>1</v>
      </c>
      <c r="Q1536" s="21">
        <v>0</v>
      </c>
      <c r="R1536" s="21">
        <v>0</v>
      </c>
      <c r="S1536" s="21">
        <v>0</v>
      </c>
      <c r="T1536" s="38">
        <v>0</v>
      </c>
    </row>
    <row r="1537" spans="1:20" x14ac:dyDescent="0.25">
      <c r="A1537" s="17" t="s">
        <v>266</v>
      </c>
      <c r="B1537" s="8" t="s">
        <v>60</v>
      </c>
      <c r="C1537" s="8" t="s">
        <v>329</v>
      </c>
      <c r="E1537" s="8" t="str">
        <f t="shared" si="973"/>
        <v>ReFi-generic</v>
      </c>
      <c r="F1537" s="21">
        <f t="shared" ref="F1537:G1537" si="995">F1471</f>
        <v>273305.90258954099</v>
      </c>
      <c r="G1537" s="19">
        <f t="shared" si="995"/>
        <v>6.6013158616557677</v>
      </c>
      <c r="H1537" s="18">
        <f t="shared" si="978"/>
        <v>0</v>
      </c>
      <c r="I1537" s="6">
        <f t="shared" si="978"/>
        <v>2.04</v>
      </c>
      <c r="J1537" s="6">
        <f t="shared" si="979"/>
        <v>1</v>
      </c>
      <c r="K1537" s="18">
        <f t="shared" si="980"/>
        <v>0</v>
      </c>
      <c r="L1537" s="35">
        <v>1</v>
      </c>
      <c r="Q1537" s="21">
        <v>0</v>
      </c>
      <c r="R1537" s="21">
        <v>0</v>
      </c>
      <c r="S1537" s="21">
        <v>0</v>
      </c>
      <c r="T1537" s="38">
        <v>0</v>
      </c>
    </row>
    <row r="1538" spans="1:20" x14ac:dyDescent="0.25">
      <c r="A1538" s="17" t="s">
        <v>267</v>
      </c>
      <c r="B1538" s="8" t="s">
        <v>60</v>
      </c>
      <c r="C1538" s="8" t="s">
        <v>329</v>
      </c>
      <c r="E1538" s="8" t="str">
        <f t="shared" si="973"/>
        <v>ReFi-generic</v>
      </c>
      <c r="F1538" s="21">
        <f t="shared" ref="F1538:G1538" si="996">F1472</f>
        <v>286995.93963505048</v>
      </c>
      <c r="G1538" s="19">
        <f t="shared" si="996"/>
        <v>6.630371738758158</v>
      </c>
      <c r="H1538" s="18">
        <f t="shared" si="978"/>
        <v>0</v>
      </c>
      <c r="I1538" s="6">
        <f t="shared" si="978"/>
        <v>2.04</v>
      </c>
      <c r="J1538" s="6">
        <f t="shared" si="979"/>
        <v>1</v>
      </c>
      <c r="K1538" s="18">
        <f t="shared" si="980"/>
        <v>0</v>
      </c>
      <c r="L1538" s="35">
        <v>1</v>
      </c>
      <c r="Q1538" s="21">
        <v>0</v>
      </c>
      <c r="R1538" s="21">
        <v>0</v>
      </c>
      <c r="S1538" s="21">
        <v>0</v>
      </c>
      <c r="T1538" s="38">
        <v>0</v>
      </c>
    </row>
    <row r="1539" spans="1:20" x14ac:dyDescent="0.25">
      <c r="A1539" s="17" t="s">
        <v>268</v>
      </c>
      <c r="B1539" s="8" t="s">
        <v>60</v>
      </c>
      <c r="C1539" s="8" t="s">
        <v>329</v>
      </c>
      <c r="E1539" s="8" t="str">
        <f t="shared" si="973"/>
        <v>ReFi-generic</v>
      </c>
      <c r="F1539" s="21">
        <f t="shared" ref="F1539:G1539" si="997">F1473</f>
        <v>179299.95750538001</v>
      </c>
      <c r="G1539" s="19">
        <f t="shared" si="997"/>
        <v>7.7940670675137813</v>
      </c>
      <c r="H1539" s="18">
        <f t="shared" si="978"/>
        <v>0</v>
      </c>
      <c r="I1539" s="6">
        <f t="shared" si="978"/>
        <v>2.04</v>
      </c>
      <c r="J1539" s="6">
        <f t="shared" si="979"/>
        <v>1</v>
      </c>
      <c r="K1539" s="18">
        <f t="shared" si="980"/>
        <v>0</v>
      </c>
      <c r="L1539" s="35">
        <v>1</v>
      </c>
      <c r="Q1539" s="21">
        <v>0</v>
      </c>
      <c r="R1539" s="21">
        <v>0</v>
      </c>
      <c r="S1539" s="21">
        <v>0</v>
      </c>
      <c r="T1539" s="38">
        <v>0</v>
      </c>
    </row>
    <row r="1540" spans="1:20" x14ac:dyDescent="0.25">
      <c r="A1540" s="17" t="s">
        <v>269</v>
      </c>
      <c r="B1540" s="8" t="s">
        <v>60</v>
      </c>
      <c r="C1540" s="8" t="s">
        <v>329</v>
      </c>
      <c r="E1540" s="8" t="str">
        <f t="shared" si="973"/>
        <v>ReFi-generic</v>
      </c>
      <c r="F1540" s="21">
        <f t="shared" ref="F1540:G1540" si="998">F1474</f>
        <v>219354.8628749405</v>
      </c>
      <c r="G1540" s="19">
        <f t="shared" si="998"/>
        <v>7.3419947232959029</v>
      </c>
      <c r="H1540" s="18">
        <f t="shared" si="978"/>
        <v>0</v>
      </c>
      <c r="I1540" s="6">
        <f t="shared" si="978"/>
        <v>2.04</v>
      </c>
      <c r="J1540" s="6">
        <f t="shared" si="979"/>
        <v>1</v>
      </c>
      <c r="K1540" s="18">
        <f t="shared" si="980"/>
        <v>0</v>
      </c>
      <c r="L1540" s="35">
        <v>1</v>
      </c>
      <c r="Q1540" s="21">
        <v>0</v>
      </c>
      <c r="R1540" s="21">
        <v>0</v>
      </c>
      <c r="S1540" s="21">
        <v>0</v>
      </c>
      <c r="T1540" s="38">
        <v>0</v>
      </c>
    </row>
    <row r="1541" spans="1:20" x14ac:dyDescent="0.25">
      <c r="A1541" s="17" t="s">
        <v>270</v>
      </c>
      <c r="B1541" s="8" t="s">
        <v>60</v>
      </c>
      <c r="C1541" s="8" t="s">
        <v>329</v>
      </c>
      <c r="E1541" s="8" t="str">
        <f t="shared" si="973"/>
        <v>ReFi-generic</v>
      </c>
      <c r="F1541" s="21">
        <f t="shared" ref="F1541:G1541" si="999">F1475</f>
        <v>287620.84496671398</v>
      </c>
      <c r="G1541" s="19">
        <f t="shared" si="999"/>
        <v>6.5907594413673705</v>
      </c>
      <c r="H1541" s="18">
        <f t="shared" si="978"/>
        <v>0</v>
      </c>
      <c r="I1541" s="6">
        <f t="shared" si="978"/>
        <v>2.04</v>
      </c>
      <c r="J1541" s="6">
        <f t="shared" si="979"/>
        <v>1</v>
      </c>
      <c r="K1541" s="18">
        <f t="shared" si="980"/>
        <v>0</v>
      </c>
      <c r="L1541" s="35">
        <v>1</v>
      </c>
      <c r="Q1541" s="21">
        <v>0</v>
      </c>
      <c r="R1541" s="21">
        <v>0</v>
      </c>
      <c r="S1541" s="21">
        <v>0</v>
      </c>
      <c r="T1541" s="38">
        <v>0</v>
      </c>
    </row>
    <row r="1542" spans="1:20" x14ac:dyDescent="0.25">
      <c r="A1542" s="17" t="s">
        <v>249</v>
      </c>
      <c r="B1542" s="8" t="s">
        <v>60</v>
      </c>
      <c r="C1542" s="8" t="s">
        <v>329</v>
      </c>
      <c r="E1542" s="8" t="str">
        <f t="shared" si="973"/>
        <v>ReFi-generic</v>
      </c>
      <c r="F1542" s="21">
        <f t="shared" ref="F1542:G1542" si="1000">F1476</f>
        <v>301342.43984295405</v>
      </c>
      <c r="G1542" s="19">
        <f t="shared" si="1000"/>
        <v>6.7119966634902308</v>
      </c>
      <c r="H1542" s="18">
        <f t="shared" si="978"/>
        <v>0</v>
      </c>
      <c r="I1542" s="6">
        <f t="shared" si="978"/>
        <v>2.04</v>
      </c>
      <c r="J1542" s="6">
        <f t="shared" si="979"/>
        <v>1</v>
      </c>
      <c r="K1542" s="18">
        <f t="shared" si="980"/>
        <v>0</v>
      </c>
      <c r="L1542" s="35">
        <v>1</v>
      </c>
      <c r="Q1542" s="21">
        <v>0</v>
      </c>
      <c r="R1542" s="21">
        <v>0</v>
      </c>
      <c r="S1542" s="21">
        <v>0</v>
      </c>
      <c r="T1542" s="38">
        <v>0</v>
      </c>
    </row>
    <row r="1543" spans="1:20" x14ac:dyDescent="0.25">
      <c r="A1543" s="17" t="s">
        <v>250</v>
      </c>
      <c r="B1543" s="8" t="s">
        <v>60</v>
      </c>
      <c r="C1543" s="8" t="s">
        <v>329</v>
      </c>
      <c r="E1543" s="8" t="str">
        <f t="shared" si="973"/>
        <v>ReFi-generic</v>
      </c>
      <c r="F1543" s="21">
        <f t="shared" ref="F1543:G1543" si="1001">F1477</f>
        <v>250516.71427275951</v>
      </c>
      <c r="G1543" s="19">
        <f t="shared" si="1001"/>
        <v>6.9682564581886499</v>
      </c>
      <c r="H1543" s="18">
        <f t="shared" si="978"/>
        <v>0</v>
      </c>
      <c r="I1543" s="6">
        <f t="shared" si="978"/>
        <v>2.04</v>
      </c>
      <c r="J1543" s="6">
        <f t="shared" si="979"/>
        <v>1</v>
      </c>
      <c r="K1543" s="18">
        <f t="shared" si="980"/>
        <v>0</v>
      </c>
      <c r="L1543" s="35">
        <v>1</v>
      </c>
      <c r="Q1543" s="21">
        <v>0</v>
      </c>
      <c r="R1543" s="21">
        <v>0</v>
      </c>
      <c r="S1543" s="21">
        <v>0</v>
      </c>
      <c r="T1543" s="38">
        <v>0</v>
      </c>
    </row>
    <row r="1544" spans="1:20" x14ac:dyDescent="0.25">
      <c r="A1544" s="17" t="s">
        <v>251</v>
      </c>
      <c r="B1544" s="8" t="s">
        <v>60</v>
      </c>
      <c r="C1544" s="8" t="s">
        <v>329</v>
      </c>
      <c r="E1544" s="8" t="str">
        <f t="shared" si="973"/>
        <v>ReFi-generic</v>
      </c>
      <c r="F1544" s="21">
        <f t="shared" ref="F1544:G1544" si="1002">F1478</f>
        <v>203806.21911003449</v>
      </c>
      <c r="G1544" s="19">
        <f t="shared" si="1002"/>
        <v>7.3912151109345876</v>
      </c>
      <c r="H1544" s="18">
        <f t="shared" si="978"/>
        <v>0</v>
      </c>
      <c r="I1544" s="6">
        <f t="shared" si="978"/>
        <v>2.04</v>
      </c>
      <c r="J1544" s="6">
        <f t="shared" si="979"/>
        <v>1</v>
      </c>
      <c r="K1544" s="18">
        <f t="shared" si="980"/>
        <v>0</v>
      </c>
      <c r="L1544" s="35">
        <v>1</v>
      </c>
      <c r="Q1544" s="21">
        <v>0</v>
      </c>
      <c r="R1544" s="21">
        <v>0</v>
      </c>
      <c r="S1544" s="21">
        <v>0</v>
      </c>
      <c r="T1544" s="38">
        <v>0</v>
      </c>
    </row>
    <row r="1545" spans="1:20" x14ac:dyDescent="0.25">
      <c r="A1545" s="17" t="s">
        <v>252</v>
      </c>
      <c r="B1545" s="8" t="s">
        <v>60</v>
      </c>
      <c r="C1545" s="8" t="s">
        <v>329</v>
      </c>
      <c r="E1545" s="8" t="str">
        <f t="shared" si="973"/>
        <v>ReFi-generic</v>
      </c>
      <c r="F1545" s="21">
        <f t="shared" ref="F1545:G1545" si="1003">F1479</f>
        <v>255315.68418609747</v>
      </c>
      <c r="G1545" s="19">
        <f t="shared" si="1003"/>
        <v>6.9578555462496423</v>
      </c>
      <c r="H1545" s="18">
        <f t="shared" si="978"/>
        <v>0</v>
      </c>
      <c r="I1545" s="6">
        <f t="shared" si="978"/>
        <v>2.04</v>
      </c>
      <c r="J1545" s="6">
        <f t="shared" si="979"/>
        <v>1</v>
      </c>
      <c r="K1545" s="18">
        <f t="shared" si="980"/>
        <v>0</v>
      </c>
      <c r="L1545" s="35">
        <v>1</v>
      </c>
      <c r="Q1545" s="21">
        <v>0</v>
      </c>
      <c r="R1545" s="21">
        <v>0</v>
      </c>
      <c r="S1545" s="21">
        <v>0</v>
      </c>
      <c r="T1545" s="38">
        <v>0</v>
      </c>
    </row>
    <row r="1546" spans="1:20" x14ac:dyDescent="0.25">
      <c r="A1546" s="17" t="s">
        <v>253</v>
      </c>
      <c r="B1546" s="8" t="s">
        <v>60</v>
      </c>
      <c r="C1546" s="8" t="s">
        <v>329</v>
      </c>
      <c r="E1546" s="8" t="str">
        <f t="shared" si="973"/>
        <v>ReFi-generic</v>
      </c>
      <c r="F1546" s="21">
        <f t="shared" ref="F1546:G1546" si="1004">F1480</f>
        <v>239367.66982627299</v>
      </c>
      <c r="G1546" s="19">
        <f t="shared" si="1004"/>
        <v>7.3621469659184093</v>
      </c>
      <c r="H1546" s="18">
        <f t="shared" si="978"/>
        <v>0</v>
      </c>
      <c r="I1546" s="6">
        <f t="shared" si="978"/>
        <v>2.04</v>
      </c>
      <c r="J1546" s="6">
        <f t="shared" si="979"/>
        <v>1</v>
      </c>
      <c r="K1546" s="18">
        <f t="shared" si="980"/>
        <v>0</v>
      </c>
      <c r="L1546" s="35">
        <v>1</v>
      </c>
      <c r="Q1546" s="21">
        <v>0</v>
      </c>
      <c r="R1546" s="21">
        <v>0</v>
      </c>
      <c r="S1546" s="21">
        <v>0</v>
      </c>
      <c r="T1546" s="38">
        <v>0</v>
      </c>
    </row>
    <row r="1547" spans="1:20" x14ac:dyDescent="0.25">
      <c r="A1547" s="17" t="s">
        <v>254</v>
      </c>
      <c r="B1547" s="8" t="s">
        <v>60</v>
      </c>
      <c r="C1547" s="8" t="s">
        <v>329</v>
      </c>
      <c r="E1547" s="8" t="str">
        <f t="shared" si="973"/>
        <v>ReFi-generic</v>
      </c>
      <c r="F1547" s="21">
        <f t="shared" ref="F1547:G1547" si="1005">F1481</f>
        <v>243012.20327851301</v>
      </c>
      <c r="G1547" s="19">
        <f t="shared" si="1005"/>
        <v>6.823428406388846</v>
      </c>
      <c r="H1547" s="18">
        <f t="shared" si="978"/>
        <v>0</v>
      </c>
      <c r="I1547" s="6">
        <f t="shared" si="978"/>
        <v>2.04</v>
      </c>
      <c r="J1547" s="6">
        <f t="shared" si="979"/>
        <v>1</v>
      </c>
      <c r="K1547" s="18">
        <f t="shared" si="980"/>
        <v>0</v>
      </c>
      <c r="L1547" s="35">
        <v>1</v>
      </c>
      <c r="Q1547" s="21">
        <v>0</v>
      </c>
      <c r="R1547" s="21">
        <v>0</v>
      </c>
      <c r="S1547" s="21">
        <v>0</v>
      </c>
      <c r="T1547" s="38">
        <v>0</v>
      </c>
    </row>
    <row r="1548" spans="1:20" x14ac:dyDescent="0.25">
      <c r="A1548" s="17" t="s">
        <v>255</v>
      </c>
      <c r="B1548" s="8" t="s">
        <v>60</v>
      </c>
      <c r="C1548" s="8" t="s">
        <v>329</v>
      </c>
      <c r="E1548" s="8" t="str">
        <f t="shared" si="973"/>
        <v>ReFi-generic</v>
      </c>
      <c r="F1548" s="21">
        <f t="shared" ref="F1548:G1548" si="1006">F1482</f>
        <v>290574.97468882898</v>
      </c>
      <c r="G1548" s="19">
        <f t="shared" si="1006"/>
        <v>6.6339706431463812</v>
      </c>
      <c r="H1548" s="18">
        <f t="shared" si="978"/>
        <v>0</v>
      </c>
      <c r="I1548" s="6">
        <f t="shared" si="978"/>
        <v>2.04</v>
      </c>
      <c r="J1548" s="6">
        <f t="shared" si="979"/>
        <v>1</v>
      </c>
      <c r="K1548" s="18">
        <f t="shared" si="980"/>
        <v>0</v>
      </c>
      <c r="L1548" s="35">
        <v>1</v>
      </c>
      <c r="Q1548" s="21">
        <v>0</v>
      </c>
      <c r="R1548" s="21">
        <v>0</v>
      </c>
      <c r="S1548" s="21">
        <v>0</v>
      </c>
      <c r="T1548" s="38">
        <v>0</v>
      </c>
    </row>
    <row r="1549" spans="1:20" x14ac:dyDescent="0.25">
      <c r="A1549" s="17" t="s">
        <v>256</v>
      </c>
      <c r="B1549" s="8" t="s">
        <v>60</v>
      </c>
      <c r="C1549" s="8" t="s">
        <v>329</v>
      </c>
      <c r="E1549" s="8" t="str">
        <f t="shared" si="973"/>
        <v>ReFi-generic</v>
      </c>
      <c r="F1549" s="21">
        <f t="shared" ref="F1549:G1549" si="1007">F1483</f>
        <v>329832.51746826299</v>
      </c>
      <c r="G1549" s="19">
        <f t="shared" si="1007"/>
        <v>6.2263263157050011</v>
      </c>
      <c r="H1549" s="18">
        <f t="shared" si="978"/>
        <v>0</v>
      </c>
      <c r="I1549" s="6">
        <f t="shared" si="978"/>
        <v>2.04</v>
      </c>
      <c r="J1549" s="6">
        <f t="shared" si="979"/>
        <v>1</v>
      </c>
      <c r="K1549" s="18">
        <f t="shared" si="980"/>
        <v>0</v>
      </c>
      <c r="L1549" s="35">
        <v>1</v>
      </c>
      <c r="Q1549" s="21">
        <v>0</v>
      </c>
      <c r="R1549" s="21">
        <v>0</v>
      </c>
      <c r="S1549" s="21">
        <v>0</v>
      </c>
      <c r="T1549" s="38">
        <v>0</v>
      </c>
    </row>
    <row r="1550" spans="1:20" x14ac:dyDescent="0.25">
      <c r="A1550" s="17" t="s">
        <v>257</v>
      </c>
      <c r="B1550" s="8" t="s">
        <v>60</v>
      </c>
      <c r="C1550" s="8" t="s">
        <v>329</v>
      </c>
      <c r="E1550" s="8" t="str">
        <f t="shared" si="973"/>
        <v>ReFi-generic</v>
      </c>
      <c r="F1550" s="21">
        <f t="shared" ref="F1550:G1550" si="1008">F1484</f>
        <v>164499.301820719</v>
      </c>
      <c r="G1550" s="19">
        <f t="shared" si="1008"/>
        <v>7.8609634284899084</v>
      </c>
      <c r="H1550" s="18">
        <f t="shared" si="978"/>
        <v>0</v>
      </c>
      <c r="I1550" s="6">
        <f t="shared" si="978"/>
        <v>2.04</v>
      </c>
      <c r="J1550" s="6">
        <f t="shared" si="979"/>
        <v>1</v>
      </c>
      <c r="K1550" s="18">
        <f t="shared" si="980"/>
        <v>0</v>
      </c>
      <c r="L1550" s="35">
        <v>1</v>
      </c>
      <c r="Q1550" s="21">
        <v>0</v>
      </c>
      <c r="R1550" s="21">
        <v>0</v>
      </c>
      <c r="S1550" s="21">
        <v>0</v>
      </c>
      <c r="T1550" s="38">
        <v>0</v>
      </c>
    </row>
    <row r="1551" spans="1:20" x14ac:dyDescent="0.25">
      <c r="A1551" s="17" t="s">
        <v>258</v>
      </c>
      <c r="B1551" s="8" t="s">
        <v>60</v>
      </c>
      <c r="C1551" s="8" t="s">
        <v>329</v>
      </c>
      <c r="E1551" s="8" t="str">
        <f t="shared" si="973"/>
        <v>ReFi-generic</v>
      </c>
      <c r="F1551" s="21">
        <f t="shared" ref="F1551:G1551" si="1009">F1485</f>
        <v>192519.124041111</v>
      </c>
      <c r="G1551" s="19">
        <f t="shared" si="1009"/>
        <v>7.2437942646276179</v>
      </c>
      <c r="H1551" s="18">
        <f t="shared" si="978"/>
        <v>0</v>
      </c>
      <c r="I1551" s="6">
        <f t="shared" si="978"/>
        <v>2.04</v>
      </c>
      <c r="J1551" s="6">
        <f t="shared" si="979"/>
        <v>1</v>
      </c>
      <c r="K1551" s="18">
        <f t="shared" si="980"/>
        <v>0</v>
      </c>
      <c r="L1551" s="35">
        <v>1</v>
      </c>
      <c r="Q1551" s="21">
        <v>0</v>
      </c>
      <c r="R1551" s="21">
        <v>0</v>
      </c>
      <c r="S1551" s="21">
        <v>0</v>
      </c>
      <c r="T1551" s="38">
        <v>0</v>
      </c>
    </row>
    <row r="1552" spans="1:20" x14ac:dyDescent="0.25">
      <c r="A1552" s="17" t="s">
        <v>259</v>
      </c>
      <c r="B1552" s="8" t="s">
        <v>60</v>
      </c>
      <c r="C1552" s="8" t="s">
        <v>329</v>
      </c>
      <c r="E1552" s="8" t="str">
        <f t="shared" si="973"/>
        <v>ReFi-generic</v>
      </c>
      <c r="F1552" s="21">
        <f t="shared" ref="F1552:G1552" si="1010">F1486</f>
        <v>149243.259400057</v>
      </c>
      <c r="G1552" s="19">
        <f t="shared" si="1010"/>
        <v>7.8894108904875937</v>
      </c>
      <c r="H1552" s="18">
        <f t="shared" si="978"/>
        <v>0</v>
      </c>
      <c r="I1552" s="6">
        <f t="shared" si="978"/>
        <v>2.04</v>
      </c>
      <c r="J1552" s="6">
        <f t="shared" si="979"/>
        <v>1</v>
      </c>
      <c r="K1552" s="18">
        <f t="shared" si="980"/>
        <v>0</v>
      </c>
      <c r="L1552" s="35">
        <v>1</v>
      </c>
      <c r="Q1552" s="21">
        <v>0</v>
      </c>
      <c r="R1552" s="21">
        <v>0</v>
      </c>
      <c r="S1552" s="21">
        <v>0</v>
      </c>
      <c r="T1552" s="38">
        <v>0</v>
      </c>
    </row>
    <row r="1553" spans="1:20" x14ac:dyDescent="0.25">
      <c r="A1553" s="17" t="s">
        <v>260</v>
      </c>
      <c r="B1553" s="8" t="s">
        <v>60</v>
      </c>
      <c r="C1553" s="8" t="s">
        <v>329</v>
      </c>
      <c r="E1553" s="8" t="str">
        <f t="shared" si="973"/>
        <v>ReFi-generic</v>
      </c>
      <c r="F1553" s="21">
        <f t="shared" ref="F1553:G1553" si="1011">F1487</f>
        <v>361307.973956606</v>
      </c>
      <c r="G1553" s="19">
        <f t="shared" si="1011"/>
        <v>6.0657210086765296</v>
      </c>
      <c r="H1553" s="18">
        <f t="shared" si="978"/>
        <v>0</v>
      </c>
      <c r="I1553" s="6">
        <f t="shared" si="978"/>
        <v>2.04</v>
      </c>
      <c r="J1553" s="6">
        <f t="shared" si="979"/>
        <v>1</v>
      </c>
      <c r="K1553" s="18">
        <f t="shared" si="980"/>
        <v>0</v>
      </c>
      <c r="L1553" s="35">
        <v>1</v>
      </c>
      <c r="Q1553" s="21">
        <v>0</v>
      </c>
      <c r="R1553" s="21">
        <v>0</v>
      </c>
      <c r="S1553" s="21">
        <v>0</v>
      </c>
      <c r="T1553" s="38">
        <v>0</v>
      </c>
    </row>
    <row r="1554" spans="1:20" x14ac:dyDescent="0.25">
      <c r="A1554" s="17" t="s">
        <v>261</v>
      </c>
      <c r="B1554" s="8" t="s">
        <v>60</v>
      </c>
      <c r="C1554" s="8" t="s">
        <v>329</v>
      </c>
      <c r="E1554" s="8" t="str">
        <f t="shared" si="973"/>
        <v>ReFi-generic</v>
      </c>
      <c r="F1554" s="21">
        <f t="shared" ref="F1554:G1554" si="1012">F1488</f>
        <v>230041.87090241699</v>
      </c>
      <c r="G1554" s="19">
        <f t="shared" si="1012"/>
        <v>6.6784839098539406</v>
      </c>
      <c r="H1554" s="18">
        <f t="shared" si="978"/>
        <v>0</v>
      </c>
      <c r="I1554" s="6">
        <f t="shared" si="978"/>
        <v>2.04</v>
      </c>
      <c r="J1554" s="6">
        <f t="shared" si="979"/>
        <v>1</v>
      </c>
      <c r="K1554" s="18">
        <f t="shared" si="980"/>
        <v>0</v>
      </c>
      <c r="L1554" s="35">
        <v>1</v>
      </c>
      <c r="Q1554" s="21">
        <v>0</v>
      </c>
      <c r="R1554" s="21">
        <v>0</v>
      </c>
      <c r="S1554" s="21">
        <v>0</v>
      </c>
      <c r="T1554" s="38">
        <v>0</v>
      </c>
    </row>
    <row r="1555" spans="1:20" x14ac:dyDescent="0.25">
      <c r="A1555" s="17" t="s">
        <v>278</v>
      </c>
      <c r="B1555" s="8" t="s">
        <v>60</v>
      </c>
      <c r="C1555" s="8" t="s">
        <v>329</v>
      </c>
      <c r="E1555" s="8" t="str">
        <f t="shared" si="973"/>
        <v>ReFi-generic</v>
      </c>
      <c r="F1555" s="21">
        <f t="shared" ref="F1555:G1555" si="1013">F1489</f>
        <v>148808.22602868799</v>
      </c>
      <c r="G1555" s="19">
        <f t="shared" si="1013"/>
        <v>7.7108317934764221</v>
      </c>
      <c r="H1555" s="18">
        <f t="shared" si="978"/>
        <v>0</v>
      </c>
      <c r="I1555" s="6">
        <f t="shared" si="978"/>
        <v>2.04</v>
      </c>
      <c r="J1555" s="6">
        <f t="shared" si="979"/>
        <v>1</v>
      </c>
      <c r="K1555" s="18">
        <f t="shared" si="980"/>
        <v>0</v>
      </c>
      <c r="L1555" s="35">
        <v>1</v>
      </c>
      <c r="Q1555" s="21">
        <v>0</v>
      </c>
      <c r="R1555" s="21">
        <v>0</v>
      </c>
      <c r="S1555" s="21">
        <v>0</v>
      </c>
      <c r="T1555" s="38">
        <v>0</v>
      </c>
    </row>
    <row r="1556" spans="1:20" x14ac:dyDescent="0.25">
      <c r="A1556" s="17" t="s">
        <v>279</v>
      </c>
      <c r="B1556" s="8" t="s">
        <v>60</v>
      </c>
      <c r="C1556" s="8" t="s">
        <v>329</v>
      </c>
      <c r="E1556" s="8" t="str">
        <f t="shared" si="973"/>
        <v>ReFi-generic</v>
      </c>
      <c r="F1556" s="21">
        <f t="shared" ref="F1556:G1556" si="1014">F1490</f>
        <v>158601.96567814099</v>
      </c>
      <c r="G1556" s="19">
        <f t="shared" si="1014"/>
        <v>7.3209134283901935</v>
      </c>
      <c r="H1556" s="18">
        <f t="shared" si="978"/>
        <v>0</v>
      </c>
      <c r="I1556" s="6">
        <f t="shared" si="978"/>
        <v>2.04</v>
      </c>
      <c r="J1556" s="6">
        <f t="shared" si="979"/>
        <v>1</v>
      </c>
      <c r="K1556" s="18">
        <f t="shared" si="980"/>
        <v>0</v>
      </c>
      <c r="L1556" s="35">
        <v>1</v>
      </c>
      <c r="Q1556" s="21">
        <v>0</v>
      </c>
      <c r="R1556" s="21">
        <v>0</v>
      </c>
      <c r="S1556" s="21">
        <v>0</v>
      </c>
      <c r="T1556" s="38">
        <v>0</v>
      </c>
    </row>
    <row r="1557" spans="1:20" x14ac:dyDescent="0.25">
      <c r="A1557" s="17" t="s">
        <v>280</v>
      </c>
      <c r="B1557" s="8" t="s">
        <v>60</v>
      </c>
      <c r="C1557" s="8" t="s">
        <v>329</v>
      </c>
      <c r="E1557" s="8" t="str">
        <f t="shared" si="973"/>
        <v>ReFi-generic</v>
      </c>
      <c r="F1557" s="21">
        <f t="shared" ref="F1557:G1557" si="1015">F1491</f>
        <v>191188.54345133001</v>
      </c>
      <c r="G1557" s="19">
        <f t="shared" si="1015"/>
        <v>6.6714196487796373</v>
      </c>
      <c r="H1557" s="18">
        <f t="shared" si="978"/>
        <v>0</v>
      </c>
      <c r="I1557" s="6">
        <f t="shared" si="978"/>
        <v>2.04</v>
      </c>
      <c r="J1557" s="6">
        <f t="shared" si="979"/>
        <v>1</v>
      </c>
      <c r="K1557" s="18">
        <f t="shared" si="980"/>
        <v>0</v>
      </c>
      <c r="L1557" s="35">
        <v>1</v>
      </c>
      <c r="Q1557" s="21">
        <v>0</v>
      </c>
      <c r="R1557" s="21">
        <v>0</v>
      </c>
      <c r="S1557" s="21">
        <v>0</v>
      </c>
      <c r="T1557" s="38">
        <v>0</v>
      </c>
    </row>
    <row r="1558" spans="1:20" x14ac:dyDescent="0.25">
      <c r="A1558" s="17" t="s">
        <v>281</v>
      </c>
      <c r="B1558" s="8" t="s">
        <v>60</v>
      </c>
      <c r="C1558" s="8" t="s">
        <v>329</v>
      </c>
      <c r="E1558" s="8" t="str">
        <f t="shared" si="973"/>
        <v>ReFi-generic</v>
      </c>
      <c r="F1558" s="21">
        <f t="shared" ref="F1558:G1558" si="1016">F1492</f>
        <v>245059.3539207585</v>
      </c>
      <c r="G1558" s="19">
        <f t="shared" si="1016"/>
        <v>6.3646196133400057</v>
      </c>
      <c r="H1558" s="18">
        <f t="shared" si="978"/>
        <v>0</v>
      </c>
      <c r="I1558" s="6">
        <f t="shared" si="978"/>
        <v>2.04</v>
      </c>
      <c r="J1558" s="6">
        <f t="shared" si="979"/>
        <v>1</v>
      </c>
      <c r="K1558" s="18">
        <f t="shared" si="980"/>
        <v>0</v>
      </c>
      <c r="L1558" s="35">
        <v>1</v>
      </c>
      <c r="Q1558" s="21">
        <v>0</v>
      </c>
      <c r="R1558" s="21">
        <v>0</v>
      </c>
      <c r="S1558" s="21">
        <v>0</v>
      </c>
      <c r="T1558" s="38">
        <v>0</v>
      </c>
    </row>
    <row r="1559" spans="1:20" x14ac:dyDescent="0.25">
      <c r="A1559" s="17" t="s">
        <v>282</v>
      </c>
      <c r="B1559" s="8" t="s">
        <v>60</v>
      </c>
      <c r="C1559" s="8" t="s">
        <v>329</v>
      </c>
      <c r="E1559" s="8" t="str">
        <f t="shared" si="973"/>
        <v>ReFi-generic</v>
      </c>
      <c r="F1559" s="21">
        <f t="shared" ref="F1559:G1559" si="1017">F1493</f>
        <v>234148.48138127499</v>
      </c>
      <c r="G1559" s="19">
        <f t="shared" si="1017"/>
        <v>6.5823733482746327</v>
      </c>
      <c r="H1559" s="18">
        <f t="shared" si="978"/>
        <v>0</v>
      </c>
      <c r="I1559" s="6">
        <f t="shared" si="978"/>
        <v>2.04</v>
      </c>
      <c r="J1559" s="6">
        <f t="shared" si="979"/>
        <v>1</v>
      </c>
      <c r="K1559" s="18">
        <f t="shared" si="980"/>
        <v>0</v>
      </c>
      <c r="L1559" s="35">
        <v>1</v>
      </c>
      <c r="Q1559" s="21">
        <v>0</v>
      </c>
      <c r="R1559" s="21">
        <v>0</v>
      </c>
      <c r="S1559" s="21">
        <v>0</v>
      </c>
      <c r="T1559" s="38">
        <v>0</v>
      </c>
    </row>
    <row r="1560" spans="1:20" x14ac:dyDescent="0.25">
      <c r="A1560" s="17" t="s">
        <v>283</v>
      </c>
      <c r="B1560" s="8" t="s">
        <v>60</v>
      </c>
      <c r="C1560" s="8" t="s">
        <v>329</v>
      </c>
      <c r="E1560" s="8" t="str">
        <f t="shared" si="973"/>
        <v>ReFi-generic</v>
      </c>
      <c r="F1560" s="21">
        <f t="shared" ref="F1560:G1560" si="1018">F1494</f>
        <v>214879.20808178949</v>
      </c>
      <c r="G1560" s="19">
        <f t="shared" si="1018"/>
        <v>6.8294778983613993</v>
      </c>
      <c r="H1560" s="18">
        <f t="shared" si="978"/>
        <v>0</v>
      </c>
      <c r="I1560" s="6">
        <f t="shared" si="978"/>
        <v>2.04</v>
      </c>
      <c r="J1560" s="6">
        <f t="shared" si="979"/>
        <v>1</v>
      </c>
      <c r="K1560" s="18">
        <f t="shared" si="980"/>
        <v>0</v>
      </c>
      <c r="L1560" s="35">
        <v>1</v>
      </c>
      <c r="Q1560" s="21">
        <v>0</v>
      </c>
      <c r="R1560" s="21">
        <v>0</v>
      </c>
      <c r="S1560" s="21">
        <v>0</v>
      </c>
      <c r="T1560" s="38">
        <v>0</v>
      </c>
    </row>
    <row r="1561" spans="1:20" x14ac:dyDescent="0.25">
      <c r="A1561" s="17" t="s">
        <v>284</v>
      </c>
      <c r="B1561" s="8" t="s">
        <v>60</v>
      </c>
      <c r="C1561" s="8" t="s">
        <v>329</v>
      </c>
      <c r="E1561" s="8" t="str">
        <f t="shared" si="973"/>
        <v>ReFi-generic</v>
      </c>
      <c r="F1561" s="21">
        <f t="shared" ref="F1561:G1561" si="1019">F1495</f>
        <v>209527.0442382365</v>
      </c>
      <c r="G1561" s="19">
        <f t="shared" si="1019"/>
        <v>6.6980857672209169</v>
      </c>
      <c r="H1561" s="18">
        <f t="shared" si="978"/>
        <v>0</v>
      </c>
      <c r="I1561" s="6">
        <f t="shared" si="978"/>
        <v>2.04</v>
      </c>
      <c r="J1561" s="6">
        <f t="shared" si="979"/>
        <v>1</v>
      </c>
      <c r="K1561" s="18">
        <f t="shared" si="980"/>
        <v>0</v>
      </c>
      <c r="L1561" s="35">
        <v>1</v>
      </c>
      <c r="Q1561" s="21">
        <v>0</v>
      </c>
      <c r="R1561" s="21">
        <v>0</v>
      </c>
      <c r="S1561" s="21">
        <v>0</v>
      </c>
      <c r="T1561" s="38">
        <v>0</v>
      </c>
    </row>
    <row r="1562" spans="1:20" x14ac:dyDescent="0.25">
      <c r="A1562" s="17" t="s">
        <v>285</v>
      </c>
      <c r="B1562" s="8" t="s">
        <v>60</v>
      </c>
      <c r="C1562" s="8" t="s">
        <v>329</v>
      </c>
      <c r="E1562" s="8" t="str">
        <f t="shared" si="973"/>
        <v>ReFi-generic</v>
      </c>
      <c r="F1562" s="21">
        <f t="shared" ref="F1562:G1562" si="1020">F1496</f>
        <v>241380.32206047649</v>
      </c>
      <c r="G1562" s="19">
        <f t="shared" si="1020"/>
        <v>6.4866620482616781</v>
      </c>
      <c r="H1562" s="18">
        <f t="shared" si="978"/>
        <v>0</v>
      </c>
      <c r="I1562" s="6">
        <f t="shared" si="978"/>
        <v>2.04</v>
      </c>
      <c r="J1562" s="6">
        <f t="shared" si="979"/>
        <v>1</v>
      </c>
      <c r="K1562" s="18">
        <f t="shared" si="980"/>
        <v>0</v>
      </c>
      <c r="L1562" s="35">
        <v>1</v>
      </c>
      <c r="Q1562" s="21">
        <v>0</v>
      </c>
      <c r="R1562" s="21">
        <v>0</v>
      </c>
      <c r="S1562" s="21">
        <v>0</v>
      </c>
      <c r="T1562" s="38">
        <v>0</v>
      </c>
    </row>
    <row r="1563" spans="1:20" x14ac:dyDescent="0.25">
      <c r="A1563" s="17" t="s">
        <v>286</v>
      </c>
      <c r="B1563" s="8" t="s">
        <v>60</v>
      </c>
      <c r="C1563" s="8" t="s">
        <v>329</v>
      </c>
      <c r="E1563" s="8" t="str">
        <f t="shared" si="973"/>
        <v>ReFi-generic</v>
      </c>
      <c r="F1563" s="21">
        <f t="shared" ref="F1563:G1563" si="1021">F1497</f>
        <v>200886.29164899149</v>
      </c>
      <c r="G1563" s="19">
        <f t="shared" si="1021"/>
        <v>6.7724878862124012</v>
      </c>
      <c r="H1563" s="18">
        <f t="shared" si="978"/>
        <v>0</v>
      </c>
      <c r="I1563" s="6">
        <f t="shared" si="978"/>
        <v>2.04</v>
      </c>
      <c r="J1563" s="6">
        <f t="shared" si="979"/>
        <v>1</v>
      </c>
      <c r="K1563" s="18">
        <f t="shared" si="980"/>
        <v>0</v>
      </c>
      <c r="L1563" s="35">
        <v>1</v>
      </c>
      <c r="Q1563" s="21">
        <v>0</v>
      </c>
      <c r="R1563" s="21">
        <v>0</v>
      </c>
      <c r="S1563" s="21">
        <v>0</v>
      </c>
      <c r="T1563" s="38">
        <v>0</v>
      </c>
    </row>
    <row r="1564" spans="1:20" x14ac:dyDescent="0.25">
      <c r="A1564" s="17" t="s">
        <v>287</v>
      </c>
      <c r="B1564" s="8" t="s">
        <v>60</v>
      </c>
      <c r="C1564" s="8" t="s">
        <v>329</v>
      </c>
      <c r="E1564" s="8" t="str">
        <f t="shared" si="973"/>
        <v>ReFi-generic</v>
      </c>
      <c r="F1564" s="21">
        <f t="shared" ref="F1564:G1564" si="1022">F1498</f>
        <v>182227.90960488049</v>
      </c>
      <c r="G1564" s="19">
        <f t="shared" si="1022"/>
        <v>6.9369532865138988</v>
      </c>
      <c r="H1564" s="18">
        <f t="shared" si="978"/>
        <v>0</v>
      </c>
      <c r="I1564" s="6">
        <f t="shared" si="978"/>
        <v>2.04</v>
      </c>
      <c r="J1564" s="6">
        <f t="shared" si="979"/>
        <v>1</v>
      </c>
      <c r="K1564" s="18">
        <f t="shared" si="980"/>
        <v>0</v>
      </c>
      <c r="L1564" s="35">
        <v>1</v>
      </c>
      <c r="Q1564" s="21">
        <v>0</v>
      </c>
      <c r="R1564" s="21">
        <v>0</v>
      </c>
      <c r="S1564" s="21">
        <v>0</v>
      </c>
      <c r="T1564" s="38">
        <v>0</v>
      </c>
    </row>
    <row r="1565" spans="1:20" x14ac:dyDescent="0.25">
      <c r="A1565" s="17" t="s">
        <v>288</v>
      </c>
      <c r="B1565" s="8" t="s">
        <v>60</v>
      </c>
      <c r="C1565" s="8" t="s">
        <v>329</v>
      </c>
      <c r="E1565" s="8" t="str">
        <f t="shared" si="973"/>
        <v>ReFi-generic</v>
      </c>
      <c r="F1565" s="21">
        <f t="shared" ref="F1565:G1565" si="1023">F1499</f>
        <v>256952.68964802951</v>
      </c>
      <c r="G1565" s="19">
        <f t="shared" si="1023"/>
        <v>6.2464520570914432</v>
      </c>
      <c r="H1565" s="18">
        <f t="shared" si="978"/>
        <v>0</v>
      </c>
      <c r="I1565" s="6">
        <f t="shared" si="978"/>
        <v>2.04</v>
      </c>
      <c r="J1565" s="6">
        <f t="shared" si="979"/>
        <v>1</v>
      </c>
      <c r="K1565" s="18">
        <f t="shared" si="980"/>
        <v>0</v>
      </c>
      <c r="L1565" s="35">
        <v>1</v>
      </c>
      <c r="Q1565" s="21">
        <v>0</v>
      </c>
      <c r="R1565" s="21">
        <v>0</v>
      </c>
      <c r="S1565" s="21">
        <v>0</v>
      </c>
      <c r="T1565" s="38">
        <v>0</v>
      </c>
    </row>
    <row r="1566" spans="1:20" x14ac:dyDescent="0.25">
      <c r="A1566" s="17" t="s">
        <v>289</v>
      </c>
      <c r="B1566" s="8" t="s">
        <v>60</v>
      </c>
      <c r="C1566" s="8" t="s">
        <v>329</v>
      </c>
      <c r="E1566" s="8" t="str">
        <f t="shared" si="973"/>
        <v>ReFi-generic</v>
      </c>
      <c r="F1566" s="21">
        <f t="shared" ref="F1566:G1566" si="1024">F1500</f>
        <v>215113.42565182853</v>
      </c>
      <c r="G1566" s="19">
        <f t="shared" si="1024"/>
        <v>6.7966372089774518</v>
      </c>
      <c r="H1566" s="18">
        <f t="shared" si="978"/>
        <v>0</v>
      </c>
      <c r="I1566" s="6">
        <f t="shared" si="978"/>
        <v>2.04</v>
      </c>
      <c r="J1566" s="6">
        <f t="shared" si="979"/>
        <v>1</v>
      </c>
      <c r="K1566" s="18">
        <f t="shared" si="980"/>
        <v>0</v>
      </c>
      <c r="L1566" s="35">
        <v>1</v>
      </c>
      <c r="Q1566" s="21">
        <v>0</v>
      </c>
      <c r="R1566" s="21">
        <v>0</v>
      </c>
      <c r="S1566" s="21">
        <v>0</v>
      </c>
      <c r="T1566" s="38">
        <v>0</v>
      </c>
    </row>
    <row r="1567" spans="1:20" x14ac:dyDescent="0.25">
      <c r="A1567" s="17" t="s">
        <v>290</v>
      </c>
      <c r="B1567" s="8" t="s">
        <v>60</v>
      </c>
      <c r="C1567" s="8" t="s">
        <v>329</v>
      </c>
      <c r="E1567" s="8" t="str">
        <f t="shared" si="973"/>
        <v>ReFi-generic</v>
      </c>
      <c r="F1567" s="21">
        <f t="shared" ref="F1567:G1567" si="1025">F1501</f>
        <v>226911.29740825098</v>
      </c>
      <c r="G1567" s="19">
        <f t="shared" si="1025"/>
        <v>6.7575343703790596</v>
      </c>
      <c r="H1567" s="18">
        <f t="shared" si="978"/>
        <v>0</v>
      </c>
      <c r="I1567" s="6">
        <f t="shared" si="978"/>
        <v>2.04</v>
      </c>
      <c r="J1567" s="6">
        <f t="shared" si="979"/>
        <v>1</v>
      </c>
      <c r="K1567" s="18">
        <f t="shared" si="980"/>
        <v>0</v>
      </c>
      <c r="L1567" s="35">
        <v>1</v>
      </c>
      <c r="Q1567" s="21">
        <v>0</v>
      </c>
      <c r="R1567" s="21">
        <v>0</v>
      </c>
      <c r="S1567" s="21">
        <v>0</v>
      </c>
      <c r="T1567" s="38">
        <v>0</v>
      </c>
    </row>
    <row r="1568" spans="1:20" x14ac:dyDescent="0.25">
      <c r="A1568" s="17" t="s">
        <v>291</v>
      </c>
      <c r="B1568" s="8" t="s">
        <v>60</v>
      </c>
      <c r="C1568" s="8" t="s">
        <v>329</v>
      </c>
      <c r="E1568" s="8" t="str">
        <f t="shared" si="973"/>
        <v>ReFi-generic</v>
      </c>
      <c r="F1568" s="21">
        <f t="shared" ref="F1568:G1568" si="1026">F1502</f>
        <v>201926.92877309551</v>
      </c>
      <c r="G1568" s="19">
        <f t="shared" si="1026"/>
        <v>6.9285980651159154</v>
      </c>
      <c r="H1568" s="18">
        <f t="shared" si="978"/>
        <v>0</v>
      </c>
      <c r="I1568" s="6">
        <f t="shared" si="978"/>
        <v>2.04</v>
      </c>
      <c r="J1568" s="6">
        <f t="shared" si="979"/>
        <v>1</v>
      </c>
      <c r="K1568" s="18">
        <f t="shared" si="980"/>
        <v>0</v>
      </c>
      <c r="L1568" s="35">
        <v>1</v>
      </c>
      <c r="Q1568" s="21">
        <v>0</v>
      </c>
      <c r="R1568" s="21">
        <v>0</v>
      </c>
      <c r="S1568" s="21">
        <v>0</v>
      </c>
      <c r="T1568" s="38">
        <v>0</v>
      </c>
    </row>
    <row r="1569" spans="1:20" x14ac:dyDescent="0.25">
      <c r="A1569" s="17" t="s">
        <v>292</v>
      </c>
      <c r="B1569" s="8" t="s">
        <v>60</v>
      </c>
      <c r="C1569" s="8" t="s">
        <v>329</v>
      </c>
      <c r="E1569" s="8" t="str">
        <f t="shared" si="973"/>
        <v>ReFi-generic</v>
      </c>
      <c r="F1569" s="21">
        <f t="shared" ref="F1569:G1569" si="1027">F1503</f>
        <v>207803.13182117551</v>
      </c>
      <c r="G1569" s="19">
        <f t="shared" si="1027"/>
        <v>6.9028656276865243</v>
      </c>
      <c r="H1569" s="18">
        <f t="shared" si="978"/>
        <v>0</v>
      </c>
      <c r="I1569" s="6">
        <f t="shared" si="978"/>
        <v>2.04</v>
      </c>
      <c r="J1569" s="6">
        <f t="shared" si="979"/>
        <v>1</v>
      </c>
      <c r="K1569" s="18">
        <f t="shared" si="980"/>
        <v>0</v>
      </c>
      <c r="L1569" s="35">
        <v>1</v>
      </c>
      <c r="Q1569" s="21">
        <v>0</v>
      </c>
      <c r="R1569" s="21">
        <v>0</v>
      </c>
      <c r="S1569" s="21">
        <v>0</v>
      </c>
      <c r="T1569" s="38">
        <v>0</v>
      </c>
    </row>
    <row r="1570" spans="1:20" x14ac:dyDescent="0.25">
      <c r="A1570" s="17" t="s">
        <v>293</v>
      </c>
      <c r="B1570" s="8" t="s">
        <v>60</v>
      </c>
      <c r="C1570" s="8" t="s">
        <v>329</v>
      </c>
      <c r="E1570" s="8" t="str">
        <f t="shared" si="973"/>
        <v>ReFi-generic</v>
      </c>
      <c r="F1570" s="21">
        <f t="shared" ref="F1570:G1570" si="1028">F1504</f>
        <v>246061.63329111901</v>
      </c>
      <c r="G1570" s="19">
        <f t="shared" si="1028"/>
        <v>6.4532515947874067</v>
      </c>
      <c r="H1570" s="18">
        <f t="shared" si="978"/>
        <v>0</v>
      </c>
      <c r="I1570" s="6">
        <f t="shared" si="978"/>
        <v>2.04</v>
      </c>
      <c r="J1570" s="6">
        <f t="shared" si="979"/>
        <v>1</v>
      </c>
      <c r="K1570" s="18">
        <f t="shared" si="980"/>
        <v>0</v>
      </c>
      <c r="L1570" s="35">
        <v>1</v>
      </c>
      <c r="Q1570" s="21">
        <v>0</v>
      </c>
      <c r="R1570" s="21">
        <v>0</v>
      </c>
      <c r="S1570" s="21">
        <v>0</v>
      </c>
      <c r="T1570" s="38">
        <v>0</v>
      </c>
    </row>
    <row r="1571" spans="1:20" x14ac:dyDescent="0.25">
      <c r="A1571" s="17" t="s">
        <v>294</v>
      </c>
      <c r="B1571" s="8" t="s">
        <v>60</v>
      </c>
      <c r="C1571" s="8" t="s">
        <v>329</v>
      </c>
      <c r="E1571" s="8" t="str">
        <f t="shared" si="973"/>
        <v>ReFi-generic</v>
      </c>
      <c r="F1571" s="21">
        <f t="shared" ref="F1571:G1571" si="1029">F1505</f>
        <v>203891.03290078999</v>
      </c>
      <c r="G1571" s="19">
        <f t="shared" si="1029"/>
        <v>6.8747933483571542</v>
      </c>
      <c r="H1571" s="18">
        <f t="shared" si="978"/>
        <v>0</v>
      </c>
      <c r="I1571" s="6">
        <f t="shared" si="978"/>
        <v>2.04</v>
      </c>
      <c r="J1571" s="6">
        <f t="shared" si="979"/>
        <v>1</v>
      </c>
      <c r="K1571" s="18">
        <f t="shared" si="980"/>
        <v>0</v>
      </c>
      <c r="L1571" s="35">
        <v>1</v>
      </c>
      <c r="Q1571" s="21">
        <v>0</v>
      </c>
      <c r="R1571" s="21">
        <v>0</v>
      </c>
      <c r="S1571" s="21">
        <v>0</v>
      </c>
      <c r="T1571" s="38">
        <v>0</v>
      </c>
    </row>
    <row r="1572" spans="1:20" x14ac:dyDescent="0.25">
      <c r="A1572" s="17" t="s">
        <v>295</v>
      </c>
      <c r="B1572" s="8" t="s">
        <v>60</v>
      </c>
      <c r="C1572" s="8" t="s">
        <v>329</v>
      </c>
      <c r="E1572" s="8" t="str">
        <f t="shared" si="973"/>
        <v>ReFi-generic</v>
      </c>
      <c r="F1572" s="21">
        <f t="shared" ref="F1572:G1572" si="1030">F1506</f>
        <v>159194.475313414</v>
      </c>
      <c r="G1572" s="19">
        <f t="shared" si="1030"/>
        <v>7.6675225186861979</v>
      </c>
      <c r="H1572" s="18">
        <f t="shared" si="978"/>
        <v>0</v>
      </c>
      <c r="I1572" s="6">
        <f t="shared" si="978"/>
        <v>2.04</v>
      </c>
      <c r="J1572" s="6">
        <f t="shared" si="979"/>
        <v>1</v>
      </c>
      <c r="K1572" s="18">
        <f t="shared" si="980"/>
        <v>0</v>
      </c>
      <c r="L1572" s="35">
        <v>1</v>
      </c>
      <c r="Q1572" s="21">
        <v>0</v>
      </c>
      <c r="R1572" s="21">
        <v>0</v>
      </c>
      <c r="S1572" s="21">
        <v>0</v>
      </c>
      <c r="T1572" s="38">
        <v>0</v>
      </c>
    </row>
    <row r="1573" spans="1:20" x14ac:dyDescent="0.25">
      <c r="A1573" s="17" t="s">
        <v>296</v>
      </c>
      <c r="B1573" s="8" t="s">
        <v>60</v>
      </c>
      <c r="C1573" s="8" t="s">
        <v>329</v>
      </c>
      <c r="E1573" s="8" t="str">
        <f t="shared" si="973"/>
        <v>ReFi-generic</v>
      </c>
      <c r="F1573" s="21">
        <f t="shared" ref="F1573:G1573" si="1031">F1507</f>
        <v>287016.28074287547</v>
      </c>
      <c r="G1573" s="19">
        <f t="shared" si="1031"/>
        <v>6.1538755843326456</v>
      </c>
      <c r="H1573" s="18">
        <f t="shared" si="978"/>
        <v>0</v>
      </c>
      <c r="I1573" s="6">
        <f t="shared" si="978"/>
        <v>2.04</v>
      </c>
      <c r="J1573" s="6">
        <f t="shared" si="979"/>
        <v>1</v>
      </c>
      <c r="K1573" s="18">
        <f t="shared" si="980"/>
        <v>0</v>
      </c>
      <c r="L1573" s="35">
        <v>1</v>
      </c>
      <c r="Q1573" s="21">
        <v>0</v>
      </c>
      <c r="R1573" s="21">
        <v>0</v>
      </c>
      <c r="S1573" s="21">
        <v>0</v>
      </c>
      <c r="T1573" s="38">
        <v>0</v>
      </c>
    </row>
    <row r="1574" spans="1:20" x14ac:dyDescent="0.25">
      <c r="A1574" s="17" t="s">
        <v>297</v>
      </c>
      <c r="B1574" s="8" t="s">
        <v>60</v>
      </c>
      <c r="C1574" s="8" t="s">
        <v>329</v>
      </c>
      <c r="E1574" s="8" t="str">
        <f t="shared" si="973"/>
        <v>ReFi-generic</v>
      </c>
      <c r="F1574" s="21">
        <f t="shared" ref="F1574:G1574" si="1032">F1508</f>
        <v>255707.61126146198</v>
      </c>
      <c r="G1574" s="19">
        <f t="shared" si="1032"/>
        <v>6.5044126470105788</v>
      </c>
      <c r="H1574" s="18">
        <f t="shared" si="978"/>
        <v>0</v>
      </c>
      <c r="I1574" s="6">
        <f t="shared" si="978"/>
        <v>2.04</v>
      </c>
      <c r="J1574" s="6">
        <f t="shared" si="979"/>
        <v>1</v>
      </c>
      <c r="K1574" s="18">
        <f t="shared" si="980"/>
        <v>0</v>
      </c>
      <c r="L1574" s="35">
        <v>1</v>
      </c>
      <c r="Q1574" s="21">
        <v>0</v>
      </c>
      <c r="R1574" s="21">
        <v>0</v>
      </c>
      <c r="S1574" s="21">
        <v>0</v>
      </c>
      <c r="T1574" s="38">
        <v>0</v>
      </c>
    </row>
    <row r="1575" spans="1:20" x14ac:dyDescent="0.25">
      <c r="A1575" s="17" t="s">
        <v>298</v>
      </c>
      <c r="B1575" s="8" t="s">
        <v>60</v>
      </c>
      <c r="C1575" s="8" t="s">
        <v>329</v>
      </c>
      <c r="E1575" s="8" t="str">
        <f t="shared" si="973"/>
        <v>ReFi-generic</v>
      </c>
      <c r="F1575" s="21">
        <f t="shared" ref="F1575:G1575" si="1033">F1509</f>
        <v>187665.35631204298</v>
      </c>
      <c r="G1575" s="19">
        <f t="shared" si="1033"/>
        <v>7.2034924317656603</v>
      </c>
      <c r="H1575" s="18">
        <f t="shared" si="978"/>
        <v>0</v>
      </c>
      <c r="I1575" s="6">
        <f t="shared" si="978"/>
        <v>2.04</v>
      </c>
      <c r="J1575" s="6">
        <f t="shared" si="979"/>
        <v>1</v>
      </c>
      <c r="K1575" s="18">
        <f t="shared" si="980"/>
        <v>0</v>
      </c>
      <c r="L1575" s="35">
        <v>1</v>
      </c>
      <c r="Q1575" s="21">
        <v>0</v>
      </c>
      <c r="R1575" s="21">
        <v>0</v>
      </c>
      <c r="S1575" s="21">
        <v>0</v>
      </c>
      <c r="T1575" s="38">
        <v>0</v>
      </c>
    </row>
    <row r="1576" spans="1:20" x14ac:dyDescent="0.25">
      <c r="A1576" s="17" t="s">
        <v>299</v>
      </c>
      <c r="B1576" s="8" t="s">
        <v>60</v>
      </c>
      <c r="C1576" s="8" t="s">
        <v>329</v>
      </c>
      <c r="E1576" s="8" t="str">
        <f t="shared" si="973"/>
        <v>ReFi-generic</v>
      </c>
      <c r="F1576" s="21">
        <f t="shared" ref="F1576:G1576" si="1034">F1510</f>
        <v>164122.546134278</v>
      </c>
      <c r="G1576" s="19">
        <f t="shared" si="1034"/>
        <v>7.7389396209799584</v>
      </c>
      <c r="H1576" s="18">
        <f t="shared" si="978"/>
        <v>0</v>
      </c>
      <c r="I1576" s="6">
        <f t="shared" si="978"/>
        <v>2.04</v>
      </c>
      <c r="J1576" s="6">
        <f t="shared" si="979"/>
        <v>1</v>
      </c>
      <c r="K1576" s="18">
        <f t="shared" si="980"/>
        <v>0</v>
      </c>
      <c r="L1576" s="35">
        <v>1</v>
      </c>
      <c r="Q1576" s="21">
        <v>0</v>
      </c>
      <c r="R1576" s="21">
        <v>0</v>
      </c>
      <c r="S1576" s="21">
        <v>0</v>
      </c>
      <c r="T1576" s="38">
        <v>0</v>
      </c>
    </row>
    <row r="1577" spans="1:20" x14ac:dyDescent="0.25">
      <c r="A1577" s="17" t="s">
        <v>300</v>
      </c>
      <c r="B1577" s="8" t="s">
        <v>60</v>
      </c>
      <c r="C1577" s="8" t="s">
        <v>329</v>
      </c>
      <c r="E1577" s="8" t="str">
        <f t="shared" si="973"/>
        <v>ReFi-generic</v>
      </c>
      <c r="F1577" s="21">
        <f t="shared" ref="F1577:G1577" si="1035">F1511</f>
        <v>323596.6391991555</v>
      </c>
      <c r="G1577" s="19">
        <f t="shared" si="1035"/>
        <v>6.0365260709191357</v>
      </c>
      <c r="H1577" s="18">
        <f t="shared" si="978"/>
        <v>0</v>
      </c>
      <c r="I1577" s="6">
        <f t="shared" si="978"/>
        <v>2.04</v>
      </c>
      <c r="J1577" s="6">
        <f t="shared" si="979"/>
        <v>1</v>
      </c>
      <c r="K1577" s="18">
        <f t="shared" si="980"/>
        <v>0</v>
      </c>
      <c r="L1577" s="35">
        <v>1</v>
      </c>
      <c r="Q1577" s="21">
        <v>0</v>
      </c>
      <c r="R1577" s="21">
        <v>0</v>
      </c>
      <c r="S1577" s="21">
        <v>0</v>
      </c>
      <c r="T1577" s="38">
        <v>0</v>
      </c>
    </row>
    <row r="1578" spans="1:20" x14ac:dyDescent="0.25">
      <c r="A1578" s="17" t="s">
        <v>301</v>
      </c>
      <c r="B1578" s="8" t="s">
        <v>60</v>
      </c>
      <c r="C1578" s="8" t="s">
        <v>329</v>
      </c>
      <c r="E1578" s="8" t="str">
        <f t="shared" si="973"/>
        <v>ReFi-generic</v>
      </c>
      <c r="F1578" s="21">
        <f t="shared" ref="F1578:G1578" si="1036">F1512</f>
        <v>248353.29745809652</v>
      </c>
      <c r="G1578" s="19">
        <f t="shared" si="1036"/>
        <v>6.675512703680524</v>
      </c>
      <c r="H1578" s="18">
        <f t="shared" si="978"/>
        <v>0</v>
      </c>
      <c r="I1578" s="6">
        <f t="shared" si="978"/>
        <v>2.04</v>
      </c>
      <c r="J1578" s="6">
        <f t="shared" si="979"/>
        <v>1</v>
      </c>
      <c r="K1578" s="18">
        <f t="shared" si="980"/>
        <v>0</v>
      </c>
      <c r="L1578" s="35">
        <v>1</v>
      </c>
      <c r="Q1578" s="21">
        <v>0</v>
      </c>
      <c r="R1578" s="21">
        <v>0</v>
      </c>
      <c r="S1578" s="21">
        <v>0</v>
      </c>
      <c r="T1578" s="38">
        <v>0</v>
      </c>
    </row>
    <row r="1579" spans="1:20" x14ac:dyDescent="0.25">
      <c r="A1579" s="17" t="s">
        <v>272</v>
      </c>
      <c r="B1579" s="8" t="s">
        <v>60</v>
      </c>
      <c r="C1579" s="8" t="s">
        <v>329</v>
      </c>
      <c r="E1579" s="8" t="str">
        <f t="shared" si="973"/>
        <v>ReFi-generic</v>
      </c>
      <c r="F1579" s="21">
        <f t="shared" ref="F1579:G1579" si="1037">F1513</f>
        <v>247930.70340348198</v>
      </c>
      <c r="G1579" s="19">
        <f t="shared" si="1037"/>
        <v>6.6987743860742617</v>
      </c>
      <c r="H1579" s="18">
        <f t="shared" si="978"/>
        <v>0</v>
      </c>
      <c r="I1579" s="6">
        <f t="shared" si="978"/>
        <v>2.04</v>
      </c>
      <c r="J1579" s="6">
        <f t="shared" si="979"/>
        <v>1</v>
      </c>
      <c r="K1579" s="18">
        <f t="shared" si="980"/>
        <v>0</v>
      </c>
      <c r="L1579" s="35">
        <v>1</v>
      </c>
      <c r="Q1579" s="21">
        <v>0</v>
      </c>
      <c r="R1579" s="21">
        <v>0</v>
      </c>
      <c r="S1579" s="21">
        <v>0</v>
      </c>
      <c r="T1579" s="38">
        <v>0</v>
      </c>
    </row>
    <row r="1580" spans="1:20" x14ac:dyDescent="0.25">
      <c r="A1580" s="17" t="s">
        <v>273</v>
      </c>
      <c r="B1580" s="8" t="s">
        <v>60</v>
      </c>
      <c r="C1580" s="8" t="s">
        <v>329</v>
      </c>
      <c r="E1580" s="8" t="str">
        <f t="shared" si="973"/>
        <v>ReFi-generic</v>
      </c>
      <c r="F1580" s="21">
        <f t="shared" ref="F1580:G1580" si="1038">F1514</f>
        <v>151738.37945754698</v>
      </c>
      <c r="G1580" s="19">
        <f t="shared" si="1038"/>
        <v>7.9647183674103861</v>
      </c>
      <c r="H1580" s="18">
        <f t="shared" si="978"/>
        <v>0</v>
      </c>
      <c r="I1580" s="6">
        <f t="shared" si="978"/>
        <v>2.04</v>
      </c>
      <c r="J1580" s="6">
        <f t="shared" si="979"/>
        <v>1</v>
      </c>
      <c r="K1580" s="18">
        <f t="shared" si="980"/>
        <v>0</v>
      </c>
      <c r="L1580" s="35">
        <v>1</v>
      </c>
      <c r="Q1580" s="21">
        <v>0</v>
      </c>
      <c r="R1580" s="21">
        <v>0</v>
      </c>
      <c r="S1580" s="21">
        <v>0</v>
      </c>
      <c r="T1580" s="38">
        <v>0</v>
      </c>
    </row>
    <row r="1581" spans="1:20" x14ac:dyDescent="0.25">
      <c r="A1581" s="17" t="s">
        <v>274</v>
      </c>
      <c r="B1581" s="8" t="s">
        <v>60</v>
      </c>
      <c r="C1581" s="8" t="s">
        <v>329</v>
      </c>
      <c r="E1581" s="8" t="str">
        <f t="shared" si="973"/>
        <v>ReFi-generic</v>
      </c>
      <c r="F1581" s="21">
        <f t="shared" ref="F1581:G1581" si="1039">F1515</f>
        <v>198057.49561402149</v>
      </c>
      <c r="G1581" s="19">
        <f t="shared" si="1039"/>
        <v>7.1029079323460005</v>
      </c>
      <c r="H1581" s="18">
        <f t="shared" si="978"/>
        <v>0</v>
      </c>
      <c r="I1581" s="6">
        <f t="shared" si="978"/>
        <v>2.04</v>
      </c>
      <c r="J1581" s="6">
        <f t="shared" si="979"/>
        <v>1</v>
      </c>
      <c r="K1581" s="18">
        <f t="shared" si="980"/>
        <v>0</v>
      </c>
      <c r="L1581" s="35">
        <v>1</v>
      </c>
      <c r="Q1581" s="21">
        <v>0</v>
      </c>
      <c r="R1581" s="21">
        <v>0</v>
      </c>
      <c r="S1581" s="21">
        <v>0</v>
      </c>
      <c r="T1581" s="38">
        <v>0</v>
      </c>
    </row>
    <row r="1582" spans="1:20" x14ac:dyDescent="0.25">
      <c r="A1582" s="17" t="s">
        <v>275</v>
      </c>
      <c r="B1582" s="8" t="s">
        <v>60</v>
      </c>
      <c r="C1582" s="8" t="s">
        <v>329</v>
      </c>
      <c r="E1582" s="8" t="str">
        <f t="shared" si="973"/>
        <v>ReFi-generic</v>
      </c>
      <c r="F1582" s="21">
        <f t="shared" ref="F1582:G1582" si="1040">F1516</f>
        <v>275989.34520370152</v>
      </c>
      <c r="G1582" s="19">
        <f t="shared" si="1040"/>
        <v>6.3520445686664582</v>
      </c>
      <c r="H1582" s="18">
        <f t="shared" si="978"/>
        <v>0</v>
      </c>
      <c r="I1582" s="6">
        <f t="shared" si="978"/>
        <v>2.04</v>
      </c>
      <c r="J1582" s="6">
        <f t="shared" si="979"/>
        <v>1</v>
      </c>
      <c r="K1582" s="18">
        <f t="shared" si="980"/>
        <v>0</v>
      </c>
      <c r="L1582" s="35">
        <v>1</v>
      </c>
      <c r="Q1582" s="21">
        <v>0</v>
      </c>
      <c r="R1582" s="21">
        <v>0</v>
      </c>
      <c r="S1582" s="21">
        <v>0</v>
      </c>
      <c r="T1582" s="38">
        <v>0</v>
      </c>
    </row>
    <row r="1583" spans="1:20" x14ac:dyDescent="0.25">
      <c r="A1583" s="17" t="s">
        <v>276</v>
      </c>
      <c r="B1583" s="8" t="s">
        <v>60</v>
      </c>
      <c r="C1583" s="8" t="s">
        <v>329</v>
      </c>
      <c r="E1583" s="8" t="str">
        <f t="shared" si="973"/>
        <v>ReFi-generic</v>
      </c>
      <c r="F1583" s="21">
        <f t="shared" ref="F1583:G1583" si="1041">F1517</f>
        <v>260275.96043880651</v>
      </c>
      <c r="G1583" s="19">
        <f t="shared" si="1041"/>
        <v>6.5903233729592454</v>
      </c>
      <c r="H1583" s="18">
        <f t="shared" si="978"/>
        <v>0</v>
      </c>
      <c r="I1583" s="6">
        <f t="shared" si="978"/>
        <v>2.04</v>
      </c>
      <c r="J1583" s="6">
        <f t="shared" si="979"/>
        <v>1</v>
      </c>
      <c r="K1583" s="18">
        <f t="shared" si="980"/>
        <v>0</v>
      </c>
      <c r="L1583" s="35">
        <v>1</v>
      </c>
      <c r="Q1583" s="21">
        <v>0</v>
      </c>
      <c r="R1583" s="21">
        <v>0</v>
      </c>
      <c r="S1583" s="21">
        <v>0</v>
      </c>
      <c r="T1583" s="38">
        <v>0</v>
      </c>
    </row>
    <row r="1584" spans="1:20" x14ac:dyDescent="0.25">
      <c r="A1584" s="17" t="s">
        <v>277</v>
      </c>
      <c r="B1584" s="8" t="s">
        <v>60</v>
      </c>
      <c r="C1584" s="8" t="s">
        <v>329</v>
      </c>
      <c r="E1584" s="8" t="str">
        <f t="shared" si="973"/>
        <v>ReFi-generic</v>
      </c>
      <c r="F1584" s="21">
        <f t="shared" ref="F1584:G1584" si="1042">F1518</f>
        <v>177640.49285034501</v>
      </c>
      <c r="G1584" s="19">
        <f t="shared" si="1042"/>
        <v>6.7318910511908392</v>
      </c>
      <c r="H1584" s="18">
        <f t="shared" si="978"/>
        <v>0</v>
      </c>
      <c r="I1584" s="6">
        <f t="shared" si="978"/>
        <v>2.04</v>
      </c>
      <c r="J1584" s="6">
        <f t="shared" si="979"/>
        <v>1</v>
      </c>
      <c r="K1584" s="18">
        <f t="shared" si="980"/>
        <v>0</v>
      </c>
      <c r="L1584" s="35">
        <v>1</v>
      </c>
      <c r="Q1584" s="21">
        <v>0</v>
      </c>
      <c r="R1584" s="21">
        <v>0</v>
      </c>
      <c r="S1584" s="21">
        <v>0</v>
      </c>
      <c r="T1584" s="38">
        <v>0</v>
      </c>
    </row>
    <row r="1586" spans="1:20" x14ac:dyDescent="0.25">
      <c r="A1586" s="16" t="s">
        <v>328</v>
      </c>
      <c r="B1586" s="8" t="s">
        <v>338</v>
      </c>
      <c r="C1586" s="8" t="s">
        <v>70</v>
      </c>
      <c r="E1586" s="8" t="str">
        <f>IF(RIGHT(A1586,3)="old","Initial",B1586&amp;"-"&amp;C1586)</f>
        <v>Initial</v>
      </c>
      <c r="F1586" s="4">
        <v>0</v>
      </c>
      <c r="G1586" s="19">
        <v>0</v>
      </c>
      <c r="H1586" s="4">
        <v>0</v>
      </c>
      <c r="I1586" s="42">
        <f>VLOOKUP(C1586,parms,8,FALSE)</f>
        <v>1</v>
      </c>
      <c r="J1586" s="6">
        <v>1</v>
      </c>
      <c r="K1586" s="18">
        <v>0</v>
      </c>
      <c r="L1586" s="35">
        <f>Data!BT2</f>
        <v>3.7116469461434397E-2</v>
      </c>
      <c r="M1586" s="39">
        <f>VLOOKUP(C1586,Data!$CB$2:$EB$22,1+VALUE(MID(A1586,6,2)),FALSE)</f>
        <v>1153.6599999999989</v>
      </c>
      <c r="Q1586" s="21">
        <v>1153.6599999999989</v>
      </c>
      <c r="R1586" s="21">
        <v>0</v>
      </c>
      <c r="S1586" s="21">
        <v>-1153.6599999999989</v>
      </c>
      <c r="T1586" s="38">
        <v>1</v>
      </c>
    </row>
    <row r="1587" spans="1:20" x14ac:dyDescent="0.25">
      <c r="A1587" s="16" t="s">
        <v>316</v>
      </c>
      <c r="B1587" s="8" t="s">
        <v>338</v>
      </c>
      <c r="C1587" s="8" t="s">
        <v>70</v>
      </c>
      <c r="E1587" s="8" t="str">
        <f t="shared" ref="E1587:E1650" si="1043">IF(RIGHT(A1587,3)="old","Initial",B1587&amp;"-"&amp;C1587)</f>
        <v>Initial</v>
      </c>
      <c r="F1587" s="4">
        <v>0</v>
      </c>
      <c r="G1587" s="19">
        <v>0</v>
      </c>
      <c r="H1587" s="4">
        <v>0</v>
      </c>
      <c r="I1587" s="6">
        <f>I1586</f>
        <v>1</v>
      </c>
      <c r="J1587" s="6">
        <v>1</v>
      </c>
      <c r="K1587" s="18">
        <v>0</v>
      </c>
      <c r="L1587" s="35">
        <f>Data!BT3</f>
        <v>3.8289791400377166E-2</v>
      </c>
      <c r="M1587" s="39">
        <f>VLOOKUP(C1587,Data!$CB$2:$EB$22,1+VALUE(MID(A1587,6,2)),FALSE)</f>
        <v>1265.82</v>
      </c>
      <c r="Q1587" s="21">
        <v>1265.82</v>
      </c>
      <c r="R1587" s="21">
        <v>0</v>
      </c>
      <c r="S1587" s="21">
        <v>-1265.82</v>
      </c>
      <c r="T1587" s="38">
        <v>1</v>
      </c>
    </row>
    <row r="1588" spans="1:20" x14ac:dyDescent="0.25">
      <c r="A1588" s="16" t="s">
        <v>317</v>
      </c>
      <c r="B1588" s="8" t="s">
        <v>338</v>
      </c>
      <c r="C1588" s="8" t="s">
        <v>70</v>
      </c>
      <c r="E1588" s="8" t="str">
        <f t="shared" si="1043"/>
        <v>Initial</v>
      </c>
      <c r="F1588" s="4">
        <v>0</v>
      </c>
      <c r="G1588" s="19">
        <v>0</v>
      </c>
      <c r="H1588" s="4">
        <v>0</v>
      </c>
      <c r="I1588" s="6">
        <f t="shared" ref="I1588" si="1044">I1587</f>
        <v>1</v>
      </c>
      <c r="J1588" s="6">
        <v>1</v>
      </c>
      <c r="K1588" s="18">
        <v>0</v>
      </c>
      <c r="L1588" s="35">
        <f>Data!BT4</f>
        <v>3.7488086783962538E-2</v>
      </c>
      <c r="M1588" s="39">
        <f>VLOOKUP(C1588,Data!$CB$2:$EB$22,1+VALUE(MID(A1588,6,2)),FALSE)</f>
        <v>1273.9000000000001</v>
      </c>
      <c r="Q1588" s="21">
        <v>1273.9000000000001</v>
      </c>
      <c r="R1588" s="21">
        <v>0</v>
      </c>
      <c r="S1588" s="21">
        <v>-1273.9000000000001</v>
      </c>
      <c r="T1588" s="38">
        <v>1</v>
      </c>
    </row>
    <row r="1589" spans="1:20" x14ac:dyDescent="0.25">
      <c r="A1589" s="16" t="s">
        <v>318</v>
      </c>
      <c r="B1589" s="8" t="s">
        <v>338</v>
      </c>
      <c r="C1589" s="8" t="s">
        <v>70</v>
      </c>
      <c r="E1589" s="8" t="str">
        <f t="shared" si="1043"/>
        <v>Initial</v>
      </c>
      <c r="F1589" s="4">
        <v>0</v>
      </c>
      <c r="G1589" s="19">
        <v>0</v>
      </c>
      <c r="H1589" s="4">
        <v>0</v>
      </c>
      <c r="I1589" s="6">
        <f t="shared" ref="I1589" si="1045">I1588</f>
        <v>1</v>
      </c>
      <c r="J1589" s="6">
        <v>1</v>
      </c>
      <c r="K1589" s="18">
        <v>0</v>
      </c>
      <c r="L1589" s="35">
        <f>Data!BT5</f>
        <v>3.7585177395254639E-2</v>
      </c>
      <c r="M1589" s="39">
        <f>VLOOKUP(C1589,Data!$CB$2:$EB$22,1+VALUE(MID(A1589,6,2)),FALSE)</f>
        <v>1658.17</v>
      </c>
      <c r="Q1589" s="21">
        <v>1658.17</v>
      </c>
      <c r="R1589" s="21">
        <v>0</v>
      </c>
      <c r="S1589" s="21">
        <v>-1658.17</v>
      </c>
      <c r="T1589" s="38">
        <v>1</v>
      </c>
    </row>
    <row r="1590" spans="1:20" x14ac:dyDescent="0.25">
      <c r="A1590" s="16" t="s">
        <v>319</v>
      </c>
      <c r="B1590" s="8" t="s">
        <v>338</v>
      </c>
      <c r="C1590" s="8" t="s">
        <v>70</v>
      </c>
      <c r="E1590" s="8" t="str">
        <f t="shared" si="1043"/>
        <v>Initial</v>
      </c>
      <c r="F1590" s="4">
        <v>0</v>
      </c>
      <c r="G1590" s="19">
        <v>0</v>
      </c>
      <c r="H1590" s="4">
        <v>0</v>
      </c>
      <c r="I1590" s="6">
        <f t="shared" ref="I1590" si="1046">I1589</f>
        <v>1</v>
      </c>
      <c r="J1590" s="6">
        <v>1</v>
      </c>
      <c r="K1590" s="18">
        <v>0</v>
      </c>
      <c r="L1590" s="35">
        <f>Data!BT6</f>
        <v>4.669078736291285E-2</v>
      </c>
      <c r="M1590" s="39">
        <f>VLOOKUP(C1590,Data!$CB$2:$EB$22,1+VALUE(MID(A1590,6,2)),FALSE)</f>
        <v>1262.25</v>
      </c>
      <c r="Q1590" s="21">
        <v>1262.25</v>
      </c>
      <c r="R1590" s="21">
        <v>0</v>
      </c>
      <c r="S1590" s="21">
        <v>-1262.25</v>
      </c>
      <c r="T1590" s="38">
        <v>1</v>
      </c>
    </row>
    <row r="1591" spans="1:20" x14ac:dyDescent="0.25">
      <c r="A1591" s="16" t="s">
        <v>320</v>
      </c>
      <c r="B1591" s="8" t="s">
        <v>338</v>
      </c>
      <c r="C1591" s="8" t="s">
        <v>70</v>
      </c>
      <c r="E1591" s="8" t="str">
        <f t="shared" si="1043"/>
        <v>Initial</v>
      </c>
      <c r="F1591" s="4">
        <v>0</v>
      </c>
      <c r="G1591" s="19">
        <v>0</v>
      </c>
      <c r="H1591" s="4">
        <v>0</v>
      </c>
      <c r="I1591" s="6">
        <f t="shared" ref="I1591" si="1047">I1590</f>
        <v>1</v>
      </c>
      <c r="J1591" s="6">
        <v>1</v>
      </c>
      <c r="K1591" s="18">
        <v>0</v>
      </c>
      <c r="L1591" s="35">
        <f>Data!BT7</f>
        <v>4.7405161421362967E-2</v>
      </c>
      <c r="M1591" s="39">
        <f>VLOOKUP(C1591,Data!$CB$2:$EB$22,1+VALUE(MID(A1591,6,2)),FALSE)</f>
        <v>1223.49</v>
      </c>
      <c r="Q1591" s="21">
        <v>1223.49</v>
      </c>
      <c r="R1591" s="21">
        <v>0</v>
      </c>
      <c r="S1591" s="21">
        <v>-1223.49</v>
      </c>
      <c r="T1591" s="38">
        <v>1</v>
      </c>
    </row>
    <row r="1592" spans="1:20" x14ac:dyDescent="0.25">
      <c r="A1592" s="16" t="s">
        <v>321</v>
      </c>
      <c r="B1592" s="8" t="s">
        <v>338</v>
      </c>
      <c r="C1592" s="8" t="s">
        <v>70</v>
      </c>
      <c r="E1592" s="8" t="str">
        <f t="shared" si="1043"/>
        <v>Initial</v>
      </c>
      <c r="F1592" s="4">
        <v>0</v>
      </c>
      <c r="G1592" s="19">
        <v>0</v>
      </c>
      <c r="H1592" s="4">
        <v>0</v>
      </c>
      <c r="I1592" s="6">
        <f t="shared" ref="I1592" si="1048">I1591</f>
        <v>1</v>
      </c>
      <c r="J1592" s="6">
        <v>1</v>
      </c>
      <c r="K1592" s="18">
        <v>0</v>
      </c>
      <c r="L1592" s="35">
        <f>Data!BT8</f>
        <v>5.0779524097344951E-2</v>
      </c>
      <c r="M1592" s="39">
        <f>VLOOKUP(C1592,Data!$CB$2:$EB$22,1+VALUE(MID(A1592,6,2)),FALSE)</f>
        <v>1451.97</v>
      </c>
      <c r="Q1592" s="21">
        <v>1451.97</v>
      </c>
      <c r="R1592" s="21">
        <v>0</v>
      </c>
      <c r="S1592" s="21">
        <v>-1451.97</v>
      </c>
      <c r="T1592" s="38">
        <v>1</v>
      </c>
    </row>
    <row r="1593" spans="1:20" x14ac:dyDescent="0.25">
      <c r="A1593" s="16" t="s">
        <v>322</v>
      </c>
      <c r="B1593" s="8" t="s">
        <v>338</v>
      </c>
      <c r="C1593" s="8" t="s">
        <v>70</v>
      </c>
      <c r="E1593" s="8" t="str">
        <f t="shared" si="1043"/>
        <v>Initial</v>
      </c>
      <c r="F1593" s="4">
        <v>0</v>
      </c>
      <c r="G1593" s="19">
        <v>0</v>
      </c>
      <c r="H1593" s="4">
        <v>0</v>
      </c>
      <c r="I1593" s="6">
        <f t="shared" ref="I1593" si="1049">I1592</f>
        <v>1</v>
      </c>
      <c r="J1593" s="6">
        <v>1</v>
      </c>
      <c r="K1593" s="18">
        <v>0</v>
      </c>
      <c r="L1593" s="35">
        <f>Data!BT9</f>
        <v>5.3909193110309013E-2</v>
      </c>
      <c r="M1593" s="39">
        <f>VLOOKUP(C1593,Data!$CB$2:$EB$22,1+VALUE(MID(A1593,6,2)),FALSE)</f>
        <v>1423.7600000000009</v>
      </c>
      <c r="Q1593" s="21">
        <v>1423.7600000000009</v>
      </c>
      <c r="R1593" s="21">
        <v>0</v>
      </c>
      <c r="S1593" s="21">
        <v>-1423.7600000000009</v>
      </c>
      <c r="T1593" s="38">
        <v>1</v>
      </c>
    </row>
    <row r="1594" spans="1:20" x14ac:dyDescent="0.25">
      <c r="A1594" s="16" t="s">
        <v>323</v>
      </c>
      <c r="B1594" s="8" t="s">
        <v>338</v>
      </c>
      <c r="C1594" s="8" t="s">
        <v>70</v>
      </c>
      <c r="E1594" s="8" t="str">
        <f t="shared" si="1043"/>
        <v>Initial</v>
      </c>
      <c r="F1594" s="4">
        <v>0</v>
      </c>
      <c r="G1594" s="19">
        <v>0</v>
      </c>
      <c r="H1594" s="4">
        <v>0</v>
      </c>
      <c r="I1594" s="6">
        <f t="shared" ref="I1594" si="1050">I1593</f>
        <v>1</v>
      </c>
      <c r="J1594" s="6">
        <v>1</v>
      </c>
      <c r="K1594" s="18">
        <v>0</v>
      </c>
      <c r="L1594" s="35">
        <f>Data!BT10</f>
        <v>5.139225938182309E-2</v>
      </c>
      <c r="M1594" s="39">
        <f>VLOOKUP(C1594,Data!$CB$2:$EB$22,1+VALUE(MID(A1594,6,2)),FALSE)</f>
        <v>1188.2399999999991</v>
      </c>
      <c r="Q1594" s="21">
        <v>1188.2399999999991</v>
      </c>
      <c r="R1594" s="21">
        <v>0</v>
      </c>
      <c r="S1594" s="21">
        <v>-1188.2399999999991</v>
      </c>
      <c r="T1594" s="38">
        <v>1</v>
      </c>
    </row>
    <row r="1595" spans="1:20" x14ac:dyDescent="0.25">
      <c r="A1595" s="16" t="s">
        <v>324</v>
      </c>
      <c r="B1595" s="8" t="s">
        <v>338</v>
      </c>
      <c r="C1595" s="8" t="s">
        <v>70</v>
      </c>
      <c r="E1595" s="8" t="str">
        <f t="shared" si="1043"/>
        <v>Initial</v>
      </c>
      <c r="F1595" s="4">
        <v>0</v>
      </c>
      <c r="G1595" s="19">
        <v>0</v>
      </c>
      <c r="H1595" s="4">
        <v>0</v>
      </c>
      <c r="I1595" s="6">
        <f t="shared" ref="I1595" si="1051">I1594</f>
        <v>1</v>
      </c>
      <c r="J1595" s="6">
        <v>1</v>
      </c>
      <c r="K1595" s="18">
        <v>0</v>
      </c>
      <c r="L1595" s="35">
        <f>Data!BT11</f>
        <v>3.9225134513418657E-2</v>
      </c>
      <c r="M1595" s="39">
        <f>VLOOKUP(C1595,Data!$CB$2:$EB$22,1+VALUE(MID(A1595,6,2)),FALSE)</f>
        <v>1495.9</v>
      </c>
      <c r="Q1595" s="21">
        <v>1495.9</v>
      </c>
      <c r="R1595" s="21">
        <v>0</v>
      </c>
      <c r="S1595" s="21">
        <v>-1495.9</v>
      </c>
      <c r="T1595" s="38">
        <v>1</v>
      </c>
    </row>
    <row r="1596" spans="1:20" x14ac:dyDescent="0.25">
      <c r="A1596" s="16" t="s">
        <v>325</v>
      </c>
      <c r="B1596" s="8" t="s">
        <v>338</v>
      </c>
      <c r="C1596" s="8" t="s">
        <v>70</v>
      </c>
      <c r="E1596" s="8" t="str">
        <f t="shared" si="1043"/>
        <v>Initial</v>
      </c>
      <c r="F1596" s="4">
        <v>0</v>
      </c>
      <c r="G1596" s="19">
        <v>0</v>
      </c>
      <c r="H1596" s="4">
        <v>0</v>
      </c>
      <c r="I1596" s="6">
        <f t="shared" ref="I1596" si="1052">I1595</f>
        <v>1</v>
      </c>
      <c r="J1596" s="6">
        <v>1</v>
      </c>
      <c r="K1596" s="18">
        <v>0</v>
      </c>
      <c r="L1596" s="35">
        <f>Data!BT12</f>
        <v>3.7141090087045747E-2</v>
      </c>
      <c r="M1596" s="39">
        <f>VLOOKUP(C1596,Data!$CB$2:$EB$22,1+VALUE(MID(A1596,6,2)),FALSE)</f>
        <v>1427.700000000001</v>
      </c>
      <c r="Q1596" s="21">
        <v>1427.700000000001</v>
      </c>
      <c r="R1596" s="21">
        <v>0</v>
      </c>
      <c r="S1596" s="21">
        <v>-1427.700000000001</v>
      </c>
      <c r="T1596" s="38">
        <v>1</v>
      </c>
    </row>
    <row r="1597" spans="1:20" x14ac:dyDescent="0.25">
      <c r="A1597" s="16" t="s">
        <v>326</v>
      </c>
      <c r="B1597" s="8" t="s">
        <v>338</v>
      </c>
      <c r="C1597" s="8" t="s">
        <v>70</v>
      </c>
      <c r="E1597" s="8" t="str">
        <f t="shared" si="1043"/>
        <v>Initial</v>
      </c>
      <c r="F1597" s="4">
        <v>0</v>
      </c>
      <c r="G1597" s="19">
        <v>0</v>
      </c>
      <c r="H1597" s="4">
        <v>0</v>
      </c>
      <c r="I1597" s="6">
        <f t="shared" ref="I1597" si="1053">I1596</f>
        <v>1</v>
      </c>
      <c r="J1597" s="6">
        <v>1</v>
      </c>
      <c r="K1597" s="18">
        <v>0</v>
      </c>
      <c r="L1597" s="35">
        <f>Data!BT13</f>
        <v>3.762055161233812E-2</v>
      </c>
      <c r="M1597" s="39">
        <f>VLOOKUP(C1597,Data!$CB$2:$EB$22,1+VALUE(MID(A1597,6,2)),FALSE)</f>
        <v>1355.619999999999</v>
      </c>
      <c r="Q1597" s="21">
        <v>1355.619999999999</v>
      </c>
      <c r="R1597" s="21">
        <v>0</v>
      </c>
      <c r="S1597" s="21">
        <v>-1355.619999999999</v>
      </c>
      <c r="T1597" s="38">
        <v>1</v>
      </c>
    </row>
    <row r="1598" spans="1:20" x14ac:dyDescent="0.25">
      <c r="A1598" s="16" t="s">
        <v>327</v>
      </c>
      <c r="B1598" s="8" t="s">
        <v>338</v>
      </c>
      <c r="C1598" s="8" t="s">
        <v>70</v>
      </c>
      <c r="E1598" s="8" t="str">
        <f t="shared" si="1043"/>
        <v>Initial</v>
      </c>
      <c r="F1598" s="4">
        <v>0</v>
      </c>
      <c r="G1598" s="19">
        <v>0</v>
      </c>
      <c r="H1598" s="4">
        <v>0</v>
      </c>
      <c r="I1598" s="6">
        <f t="shared" ref="I1598" si="1054">I1597</f>
        <v>1</v>
      </c>
      <c r="J1598" s="6">
        <v>1</v>
      </c>
      <c r="K1598" s="18">
        <v>0</v>
      </c>
      <c r="L1598" s="35">
        <f>Data!BT14</f>
        <v>3.6644964047534527E-2</v>
      </c>
      <c r="M1598" s="39">
        <f>VLOOKUP(C1598,Data!$CB$2:$EB$22,1+VALUE(MID(A1598,6,2)),FALSE)</f>
        <v>1433.08</v>
      </c>
      <c r="Q1598" s="21">
        <v>1433.08</v>
      </c>
      <c r="R1598" s="21">
        <v>0</v>
      </c>
      <c r="S1598" s="21">
        <v>-1433.08</v>
      </c>
      <c r="T1598" s="38">
        <v>1</v>
      </c>
    </row>
    <row r="1599" spans="1:20" x14ac:dyDescent="0.25">
      <c r="A1599" s="17" t="s">
        <v>262</v>
      </c>
      <c r="B1599" s="8" t="s">
        <v>338</v>
      </c>
      <c r="C1599" s="8" t="s">
        <v>70</v>
      </c>
      <c r="E1599" s="8" t="str">
        <f t="shared" si="1043"/>
        <v>Umbrella-search.umb</v>
      </c>
      <c r="F1599" s="4">
        <v>0</v>
      </c>
      <c r="G1599" s="19">
        <v>0</v>
      </c>
      <c r="H1599" s="4">
        <v>0</v>
      </c>
      <c r="I1599" s="6">
        <f t="shared" ref="I1599" si="1055">I1598</f>
        <v>1</v>
      </c>
      <c r="J1599" s="6">
        <v>1</v>
      </c>
      <c r="K1599" s="18">
        <v>0</v>
      </c>
      <c r="L1599" s="35">
        <f>Data!BT15</f>
        <v>4.1998330200443579E-2</v>
      </c>
      <c r="Q1599" s="21">
        <v>3764.9057808461826</v>
      </c>
      <c r="R1599" s="21">
        <v>0</v>
      </c>
      <c r="S1599" s="21">
        <v>-3764.9057808461826</v>
      </c>
      <c r="T1599" s="38">
        <v>1</v>
      </c>
    </row>
    <row r="1600" spans="1:20" x14ac:dyDescent="0.25">
      <c r="A1600" s="17" t="s">
        <v>263</v>
      </c>
      <c r="B1600" s="8" t="s">
        <v>338</v>
      </c>
      <c r="C1600" s="8" t="s">
        <v>70</v>
      </c>
      <c r="E1600" s="8" t="str">
        <f t="shared" si="1043"/>
        <v>Umbrella-search.umb</v>
      </c>
      <c r="F1600" s="4">
        <v>0</v>
      </c>
      <c r="G1600" s="19">
        <v>0</v>
      </c>
      <c r="H1600" s="4">
        <v>0</v>
      </c>
      <c r="I1600" s="6">
        <f t="shared" ref="I1600" si="1056">I1599</f>
        <v>1</v>
      </c>
      <c r="J1600" s="6">
        <v>1</v>
      </c>
      <c r="K1600" s="18">
        <v>0</v>
      </c>
      <c r="L1600" s="35">
        <f>Data!BT16</f>
        <v>4.2597778619165694E-2</v>
      </c>
      <c r="Q1600" s="21">
        <v>4149.8663330634472</v>
      </c>
      <c r="R1600" s="21">
        <v>0</v>
      </c>
      <c r="S1600" s="21">
        <v>-4149.8663330634472</v>
      </c>
      <c r="T1600" s="38">
        <v>1</v>
      </c>
    </row>
    <row r="1601" spans="1:20" x14ac:dyDescent="0.25">
      <c r="A1601" s="17" t="s">
        <v>264</v>
      </c>
      <c r="B1601" s="8" t="s">
        <v>338</v>
      </c>
      <c r="C1601" s="8" t="s">
        <v>70</v>
      </c>
      <c r="E1601" s="8" t="str">
        <f t="shared" si="1043"/>
        <v>Umbrella-search.umb</v>
      </c>
      <c r="F1601" s="4">
        <v>0</v>
      </c>
      <c r="G1601" s="19">
        <v>0</v>
      </c>
      <c r="H1601" s="4">
        <v>0</v>
      </c>
      <c r="I1601" s="6">
        <f t="shared" ref="I1601" si="1057">I1600</f>
        <v>1</v>
      </c>
      <c r="J1601" s="6">
        <v>1</v>
      </c>
      <c r="K1601" s="18">
        <v>0</v>
      </c>
      <c r="L1601" s="35">
        <f>Data!BT17</f>
        <v>4.3849804821703663E-2</v>
      </c>
      <c r="Q1601" s="21">
        <v>4000.2841179276024</v>
      </c>
      <c r="R1601" s="21">
        <v>0</v>
      </c>
      <c r="S1601" s="21">
        <v>-4000.2841179276024</v>
      </c>
      <c r="T1601" s="38">
        <v>1</v>
      </c>
    </row>
    <row r="1602" spans="1:20" x14ac:dyDescent="0.25">
      <c r="A1602" s="17" t="s">
        <v>265</v>
      </c>
      <c r="B1602" s="8" t="s">
        <v>338</v>
      </c>
      <c r="C1602" s="8" t="s">
        <v>70</v>
      </c>
      <c r="E1602" s="8" t="str">
        <f t="shared" si="1043"/>
        <v>Umbrella-search.umb</v>
      </c>
      <c r="F1602" s="4">
        <v>0</v>
      </c>
      <c r="G1602" s="19">
        <v>0</v>
      </c>
      <c r="H1602" s="4">
        <v>0</v>
      </c>
      <c r="I1602" s="6">
        <f t="shared" ref="I1602" si="1058">I1601</f>
        <v>1</v>
      </c>
      <c r="J1602" s="6">
        <v>1</v>
      </c>
      <c r="K1602" s="18">
        <v>0</v>
      </c>
      <c r="L1602" s="35">
        <f>Data!BT18</f>
        <v>3.9210065454884278E-2</v>
      </c>
      <c r="Q1602" s="21">
        <v>3412.1680295569799</v>
      </c>
      <c r="R1602" s="21">
        <v>0</v>
      </c>
      <c r="S1602" s="21">
        <v>-3412.1680295569799</v>
      </c>
      <c r="T1602" s="38">
        <v>1</v>
      </c>
    </row>
    <row r="1603" spans="1:20" x14ac:dyDescent="0.25">
      <c r="A1603" s="17" t="s">
        <v>266</v>
      </c>
      <c r="B1603" s="8" t="s">
        <v>338</v>
      </c>
      <c r="C1603" s="8" t="s">
        <v>70</v>
      </c>
      <c r="E1603" s="8" t="str">
        <f t="shared" si="1043"/>
        <v>Umbrella-search.umb</v>
      </c>
      <c r="F1603" s="4">
        <v>0</v>
      </c>
      <c r="G1603" s="19">
        <v>0</v>
      </c>
      <c r="H1603" s="4">
        <v>0</v>
      </c>
      <c r="I1603" s="6">
        <f t="shared" ref="I1603" si="1059">I1602</f>
        <v>1</v>
      </c>
      <c r="J1603" s="6">
        <v>1</v>
      </c>
      <c r="K1603" s="18">
        <v>0</v>
      </c>
      <c r="L1603" s="35">
        <f>Data!BT19</f>
        <v>4.2394862921044461E-2</v>
      </c>
      <c r="Q1603" s="21">
        <v>3799.4345425036427</v>
      </c>
      <c r="R1603" s="21">
        <v>0</v>
      </c>
      <c r="S1603" s="21">
        <v>-3799.4345425036427</v>
      </c>
      <c r="T1603" s="38">
        <v>1</v>
      </c>
    </row>
    <row r="1604" spans="1:20" x14ac:dyDescent="0.25">
      <c r="A1604" s="17" t="s">
        <v>267</v>
      </c>
      <c r="B1604" s="8" t="s">
        <v>338</v>
      </c>
      <c r="C1604" s="8" t="s">
        <v>70</v>
      </c>
      <c r="E1604" s="8" t="str">
        <f t="shared" si="1043"/>
        <v>Umbrella-search.umb</v>
      </c>
      <c r="F1604" s="4">
        <v>0</v>
      </c>
      <c r="G1604" s="19">
        <v>0</v>
      </c>
      <c r="H1604" s="4">
        <v>0</v>
      </c>
      <c r="I1604" s="6">
        <f t="shared" ref="I1604" si="1060">I1603</f>
        <v>1</v>
      </c>
      <c r="J1604" s="6">
        <v>1</v>
      </c>
      <c r="K1604" s="18">
        <v>0</v>
      </c>
      <c r="L1604" s="35">
        <f>Data!BT20</f>
        <v>3.5029386007661575E-2</v>
      </c>
      <c r="Q1604" s="21">
        <v>3319.7892040266956</v>
      </c>
      <c r="R1604" s="21">
        <v>0</v>
      </c>
      <c r="S1604" s="21">
        <v>-3319.7892040266956</v>
      </c>
      <c r="T1604" s="38">
        <v>1</v>
      </c>
    </row>
    <row r="1605" spans="1:20" x14ac:dyDescent="0.25">
      <c r="A1605" s="17" t="s">
        <v>268</v>
      </c>
      <c r="B1605" s="8" t="s">
        <v>338</v>
      </c>
      <c r="C1605" s="8" t="s">
        <v>70</v>
      </c>
      <c r="E1605" s="8" t="str">
        <f t="shared" si="1043"/>
        <v>Umbrella-search.umb</v>
      </c>
      <c r="F1605" s="4">
        <v>0</v>
      </c>
      <c r="G1605" s="19">
        <v>0</v>
      </c>
      <c r="H1605" s="4">
        <v>0</v>
      </c>
      <c r="I1605" s="6">
        <f t="shared" ref="I1605" si="1061">I1604</f>
        <v>1</v>
      </c>
      <c r="J1605" s="6">
        <v>1</v>
      </c>
      <c r="K1605" s="18">
        <v>0</v>
      </c>
      <c r="L1605" s="35">
        <f>Data!BT21</f>
        <v>3.51190288335336E-2</v>
      </c>
      <c r="Q1605" s="21">
        <v>3652.5923383504446</v>
      </c>
      <c r="R1605" s="21">
        <v>0</v>
      </c>
      <c r="S1605" s="21">
        <v>-3652.5923383504446</v>
      </c>
      <c r="T1605" s="38">
        <v>1</v>
      </c>
    </row>
    <row r="1606" spans="1:20" x14ac:dyDescent="0.25">
      <c r="A1606" s="17" t="s">
        <v>269</v>
      </c>
      <c r="B1606" s="8" t="s">
        <v>338</v>
      </c>
      <c r="C1606" s="8" t="s">
        <v>70</v>
      </c>
      <c r="E1606" s="8" t="str">
        <f t="shared" si="1043"/>
        <v>Umbrella-search.umb</v>
      </c>
      <c r="F1606" s="4">
        <v>0</v>
      </c>
      <c r="G1606" s="19">
        <v>0</v>
      </c>
      <c r="H1606" s="4">
        <v>0</v>
      </c>
      <c r="I1606" s="6">
        <f t="shared" ref="I1606" si="1062">I1605</f>
        <v>1</v>
      </c>
      <c r="J1606" s="6">
        <v>1</v>
      </c>
      <c r="K1606" s="18">
        <v>0</v>
      </c>
      <c r="L1606" s="35">
        <f>Data!BT22</f>
        <v>3.6394055538464247E-2</v>
      </c>
      <c r="Q1606" s="21">
        <v>3756.3130188547611</v>
      </c>
      <c r="R1606" s="21">
        <v>0</v>
      </c>
      <c r="S1606" s="21">
        <v>-3756.3130188547611</v>
      </c>
      <c r="T1606" s="38">
        <v>1</v>
      </c>
    </row>
    <row r="1607" spans="1:20" x14ac:dyDescent="0.25">
      <c r="A1607" s="17" t="s">
        <v>270</v>
      </c>
      <c r="B1607" s="8" t="s">
        <v>338</v>
      </c>
      <c r="C1607" s="8" t="s">
        <v>70</v>
      </c>
      <c r="E1607" s="8" t="str">
        <f t="shared" si="1043"/>
        <v>Umbrella-search.umb</v>
      </c>
      <c r="F1607" s="4">
        <v>0</v>
      </c>
      <c r="G1607" s="19">
        <v>0</v>
      </c>
      <c r="H1607" s="4">
        <v>0</v>
      </c>
      <c r="I1607" s="6">
        <f t="shared" ref="I1607" si="1063">I1606</f>
        <v>1</v>
      </c>
      <c r="J1607" s="6">
        <v>1</v>
      </c>
      <c r="K1607" s="18">
        <v>0</v>
      </c>
      <c r="L1607" s="35">
        <f>Data!BT23</f>
        <v>3.9384678075240785E-2</v>
      </c>
      <c r="Q1607" s="21">
        <v>3818.5035678909958</v>
      </c>
      <c r="R1607" s="21">
        <v>0</v>
      </c>
      <c r="S1607" s="21">
        <v>-3818.5035678909958</v>
      </c>
      <c r="T1607" s="38">
        <v>1</v>
      </c>
    </row>
    <row r="1608" spans="1:20" x14ac:dyDescent="0.25">
      <c r="A1608" s="17" t="s">
        <v>249</v>
      </c>
      <c r="B1608" s="8" t="s">
        <v>338</v>
      </c>
      <c r="C1608" s="8" t="s">
        <v>70</v>
      </c>
      <c r="E1608" s="8" t="str">
        <f t="shared" si="1043"/>
        <v>Umbrella-search.umb</v>
      </c>
      <c r="F1608" s="4">
        <v>0</v>
      </c>
      <c r="G1608" s="19">
        <v>0</v>
      </c>
      <c r="H1608" s="4">
        <v>0</v>
      </c>
      <c r="I1608" s="6">
        <f t="shared" ref="I1608" si="1064">I1607</f>
        <v>1</v>
      </c>
      <c r="J1608" s="6">
        <v>1</v>
      </c>
      <c r="K1608" s="18">
        <v>0</v>
      </c>
      <c r="L1608" s="35">
        <f>Data!BT24</f>
        <v>3.7814308672776263E-2</v>
      </c>
      <c r="Q1608" s="21">
        <v>3686.3204246347154</v>
      </c>
      <c r="R1608" s="21">
        <v>0</v>
      </c>
      <c r="S1608" s="21">
        <v>-3686.3204246347154</v>
      </c>
      <c r="T1608" s="38">
        <v>1</v>
      </c>
    </row>
    <row r="1609" spans="1:20" x14ac:dyDescent="0.25">
      <c r="A1609" s="17" t="s">
        <v>250</v>
      </c>
      <c r="B1609" s="8" t="s">
        <v>338</v>
      </c>
      <c r="C1609" s="8" t="s">
        <v>70</v>
      </c>
      <c r="E1609" s="8" t="str">
        <f t="shared" si="1043"/>
        <v>Umbrella-search.umb</v>
      </c>
      <c r="F1609" s="4">
        <v>0</v>
      </c>
      <c r="G1609" s="19">
        <v>0</v>
      </c>
      <c r="H1609" s="4">
        <v>0</v>
      </c>
      <c r="I1609" s="6">
        <f t="shared" ref="I1609" si="1065">I1608</f>
        <v>1</v>
      </c>
      <c r="J1609" s="6">
        <v>1</v>
      </c>
      <c r="K1609" s="18">
        <v>0</v>
      </c>
      <c r="L1609" s="35">
        <f>Data!BT25</f>
        <v>3.8433136719002836E-2</v>
      </c>
      <c r="Q1609" s="21">
        <v>3897.5323712509357</v>
      </c>
      <c r="R1609" s="21">
        <v>0</v>
      </c>
      <c r="S1609" s="21">
        <v>-3897.5323712509357</v>
      </c>
      <c r="T1609" s="38">
        <v>1</v>
      </c>
    </row>
    <row r="1610" spans="1:20" x14ac:dyDescent="0.25">
      <c r="A1610" s="17" t="s">
        <v>251</v>
      </c>
      <c r="B1610" s="8" t="s">
        <v>338</v>
      </c>
      <c r="C1610" s="8" t="s">
        <v>70</v>
      </c>
      <c r="E1610" s="8" t="str">
        <f t="shared" si="1043"/>
        <v>Umbrella-search.umb</v>
      </c>
      <c r="F1610" s="4">
        <v>0</v>
      </c>
      <c r="G1610" s="19">
        <v>0</v>
      </c>
      <c r="H1610" s="4">
        <v>0</v>
      </c>
      <c r="I1610" s="6">
        <f t="shared" ref="I1610" si="1066">I1609</f>
        <v>1</v>
      </c>
      <c r="J1610" s="6">
        <v>1</v>
      </c>
      <c r="K1610" s="18">
        <v>0</v>
      </c>
      <c r="L1610" s="35">
        <f>Data!BT26</f>
        <v>3.842030683757458E-2</v>
      </c>
      <c r="Q1610" s="21">
        <v>3770.6388880515196</v>
      </c>
      <c r="R1610" s="21">
        <v>0</v>
      </c>
      <c r="S1610" s="21">
        <v>-3770.6388880515196</v>
      </c>
      <c r="T1610" s="38">
        <v>1</v>
      </c>
    </row>
    <row r="1611" spans="1:20" x14ac:dyDescent="0.25">
      <c r="A1611" s="17" t="s">
        <v>252</v>
      </c>
      <c r="B1611" s="8" t="s">
        <v>338</v>
      </c>
      <c r="C1611" s="8" t="s">
        <v>70</v>
      </c>
      <c r="E1611" s="8" t="str">
        <f t="shared" si="1043"/>
        <v>Umbrella-search.umb</v>
      </c>
      <c r="F1611" s="4">
        <v>0</v>
      </c>
      <c r="G1611" s="19">
        <v>0</v>
      </c>
      <c r="H1611" s="4">
        <v>0</v>
      </c>
      <c r="I1611" s="6">
        <f t="shared" ref="I1611" si="1067">I1610</f>
        <v>1</v>
      </c>
      <c r="J1611" s="6">
        <v>1</v>
      </c>
      <c r="K1611" s="18">
        <v>0</v>
      </c>
      <c r="L1611" s="35">
        <f>Data!BT27</f>
        <v>3.4461504929258154E-2</v>
      </c>
      <c r="Q1611" s="21">
        <v>3872.6863320607422</v>
      </c>
      <c r="R1611" s="21">
        <v>0</v>
      </c>
      <c r="S1611" s="21">
        <v>-3872.6863320607422</v>
      </c>
      <c r="T1611" s="38">
        <v>1</v>
      </c>
    </row>
    <row r="1612" spans="1:20" x14ac:dyDescent="0.25">
      <c r="A1612" s="17" t="s">
        <v>253</v>
      </c>
      <c r="B1612" s="8" t="s">
        <v>338</v>
      </c>
      <c r="C1612" s="8" t="s">
        <v>70</v>
      </c>
      <c r="E1612" s="8" t="str">
        <f t="shared" si="1043"/>
        <v>Umbrella-search.umb</v>
      </c>
      <c r="F1612" s="4">
        <v>0</v>
      </c>
      <c r="G1612" s="19">
        <v>0</v>
      </c>
      <c r="H1612" s="4">
        <v>0</v>
      </c>
      <c r="I1612" s="6">
        <f t="shared" ref="I1612" si="1068">I1611</f>
        <v>1</v>
      </c>
      <c r="J1612" s="6">
        <v>1</v>
      </c>
      <c r="K1612" s="18">
        <v>0</v>
      </c>
      <c r="L1612" s="35">
        <f>Data!BT28</f>
        <v>3.4530231220421766E-2</v>
      </c>
      <c r="Q1612" s="21">
        <v>3815.9938688272437</v>
      </c>
      <c r="R1612" s="21">
        <v>0</v>
      </c>
      <c r="S1612" s="21">
        <v>-3815.9938688272437</v>
      </c>
      <c r="T1612" s="38">
        <v>1</v>
      </c>
    </row>
    <row r="1613" spans="1:20" x14ac:dyDescent="0.25">
      <c r="A1613" s="17" t="s">
        <v>254</v>
      </c>
      <c r="B1613" s="8" t="s">
        <v>338</v>
      </c>
      <c r="C1613" s="8" t="s">
        <v>70</v>
      </c>
      <c r="E1613" s="8" t="str">
        <f t="shared" si="1043"/>
        <v>Umbrella-search.umb</v>
      </c>
      <c r="F1613" s="4">
        <v>0</v>
      </c>
      <c r="G1613" s="19">
        <v>0</v>
      </c>
      <c r="H1613" s="4">
        <v>0</v>
      </c>
      <c r="I1613" s="6">
        <f t="shared" ref="I1613" si="1069">I1612</f>
        <v>1</v>
      </c>
      <c r="J1613" s="6">
        <v>1</v>
      </c>
      <c r="K1613" s="18">
        <v>0</v>
      </c>
      <c r="L1613" s="35">
        <f>Data!BT29</f>
        <v>4.8393259828831602E-2</v>
      </c>
      <c r="Q1613" s="21">
        <v>3634.3662476086988</v>
      </c>
      <c r="R1613" s="21">
        <v>0</v>
      </c>
      <c r="S1613" s="21">
        <v>-3634.3662476086988</v>
      </c>
      <c r="T1613" s="38">
        <v>1</v>
      </c>
    </row>
    <row r="1614" spans="1:20" x14ac:dyDescent="0.25">
      <c r="A1614" s="17" t="s">
        <v>255</v>
      </c>
      <c r="B1614" s="8" t="s">
        <v>338</v>
      </c>
      <c r="C1614" s="8" t="s">
        <v>70</v>
      </c>
      <c r="E1614" s="8" t="str">
        <f t="shared" si="1043"/>
        <v>Umbrella-search.umb</v>
      </c>
      <c r="F1614" s="4">
        <v>0</v>
      </c>
      <c r="G1614" s="19">
        <v>0</v>
      </c>
      <c r="H1614" s="4">
        <v>0</v>
      </c>
      <c r="I1614" s="6">
        <f t="shared" ref="I1614" si="1070">I1613</f>
        <v>1</v>
      </c>
      <c r="J1614" s="6">
        <v>1</v>
      </c>
      <c r="K1614" s="18">
        <v>0</v>
      </c>
      <c r="L1614" s="35">
        <f>Data!BT30</f>
        <v>4.4325543564021408E-2</v>
      </c>
      <c r="Q1614" s="21">
        <v>4163.8859019900246</v>
      </c>
      <c r="R1614" s="21">
        <v>0</v>
      </c>
      <c r="S1614" s="21">
        <v>-4163.8859019900246</v>
      </c>
      <c r="T1614" s="38">
        <v>1</v>
      </c>
    </row>
    <row r="1615" spans="1:20" x14ac:dyDescent="0.25">
      <c r="A1615" s="17" t="s">
        <v>256</v>
      </c>
      <c r="B1615" s="8" t="s">
        <v>338</v>
      </c>
      <c r="C1615" s="8" t="s">
        <v>70</v>
      </c>
      <c r="E1615" s="8" t="str">
        <f t="shared" si="1043"/>
        <v>Umbrella-search.umb</v>
      </c>
      <c r="F1615" s="4">
        <v>0</v>
      </c>
      <c r="G1615" s="19">
        <v>0</v>
      </c>
      <c r="H1615" s="4">
        <v>0</v>
      </c>
      <c r="I1615" s="6">
        <f t="shared" ref="I1615" si="1071">I1614</f>
        <v>1</v>
      </c>
      <c r="J1615" s="6">
        <v>1</v>
      </c>
      <c r="K1615" s="18">
        <v>0</v>
      </c>
      <c r="L1615" s="35">
        <f>Data!BT31</f>
        <v>4.8066008794824484E-2</v>
      </c>
      <c r="Q1615" s="21">
        <v>4048.3212532018515</v>
      </c>
      <c r="R1615" s="21">
        <v>0</v>
      </c>
      <c r="S1615" s="21">
        <v>-4048.3212532018515</v>
      </c>
      <c r="T1615" s="38">
        <v>1</v>
      </c>
    </row>
    <row r="1616" spans="1:20" x14ac:dyDescent="0.25">
      <c r="A1616" s="17" t="s">
        <v>257</v>
      </c>
      <c r="B1616" s="8" t="s">
        <v>338</v>
      </c>
      <c r="C1616" s="8" t="s">
        <v>70</v>
      </c>
      <c r="E1616" s="8" t="str">
        <f t="shared" si="1043"/>
        <v>Umbrella-search.umb</v>
      </c>
      <c r="F1616" s="4">
        <v>0</v>
      </c>
      <c r="G1616" s="19">
        <v>0</v>
      </c>
      <c r="H1616" s="4">
        <v>0</v>
      </c>
      <c r="I1616" s="6">
        <f t="shared" ref="I1616" si="1072">I1615</f>
        <v>1</v>
      </c>
      <c r="J1616" s="6">
        <v>1</v>
      </c>
      <c r="K1616" s="18">
        <v>0</v>
      </c>
      <c r="L1616" s="35">
        <f>Data!BT32</f>
        <v>4.1233851159657352E-2</v>
      </c>
      <c r="Q1616" s="21">
        <v>3332.6801402547267</v>
      </c>
      <c r="R1616" s="21">
        <v>0</v>
      </c>
      <c r="S1616" s="21">
        <v>-3332.6801402547267</v>
      </c>
      <c r="T1616" s="38">
        <v>1</v>
      </c>
    </row>
    <row r="1617" spans="1:20" x14ac:dyDescent="0.25">
      <c r="A1617" s="17" t="s">
        <v>258</v>
      </c>
      <c r="B1617" s="8" t="s">
        <v>338</v>
      </c>
      <c r="C1617" s="8" t="s">
        <v>70</v>
      </c>
      <c r="E1617" s="8" t="str">
        <f t="shared" si="1043"/>
        <v>Umbrella-search.umb</v>
      </c>
      <c r="F1617" s="4">
        <v>0</v>
      </c>
      <c r="G1617" s="19">
        <v>0</v>
      </c>
      <c r="H1617" s="4">
        <v>0</v>
      </c>
      <c r="I1617" s="6">
        <f t="shared" ref="I1617" si="1073">I1616</f>
        <v>1</v>
      </c>
      <c r="J1617" s="6">
        <v>1</v>
      </c>
      <c r="K1617" s="18">
        <v>0</v>
      </c>
      <c r="L1617" s="35">
        <f>Data!BT33</f>
        <v>5.1106145826752179E-2</v>
      </c>
      <c r="Q1617" s="21">
        <v>4616.6460242668436</v>
      </c>
      <c r="R1617" s="21">
        <v>0</v>
      </c>
      <c r="S1617" s="21">
        <v>-4616.6460242668436</v>
      </c>
      <c r="T1617" s="38">
        <v>1</v>
      </c>
    </row>
    <row r="1618" spans="1:20" x14ac:dyDescent="0.25">
      <c r="A1618" s="17" t="s">
        <v>259</v>
      </c>
      <c r="B1618" s="8" t="s">
        <v>338</v>
      </c>
      <c r="C1618" s="8" t="s">
        <v>70</v>
      </c>
      <c r="E1618" s="8" t="str">
        <f t="shared" si="1043"/>
        <v>Umbrella-search.umb</v>
      </c>
      <c r="F1618" s="4">
        <v>0</v>
      </c>
      <c r="G1618" s="19">
        <v>0</v>
      </c>
      <c r="H1618" s="4">
        <v>0</v>
      </c>
      <c r="I1618" s="6">
        <f t="shared" ref="I1618" si="1074">I1617</f>
        <v>1</v>
      </c>
      <c r="J1618" s="6">
        <v>1</v>
      </c>
      <c r="K1618" s="18">
        <v>0</v>
      </c>
      <c r="L1618" s="35">
        <f>Data!BT34</f>
        <v>5.179229488041856E-2</v>
      </c>
      <c r="Q1618" s="21">
        <v>4210.0077542561385</v>
      </c>
      <c r="R1618" s="21">
        <v>0</v>
      </c>
      <c r="S1618" s="21">
        <v>-4210.0077542561385</v>
      </c>
      <c r="T1618" s="38">
        <v>1</v>
      </c>
    </row>
    <row r="1619" spans="1:20" x14ac:dyDescent="0.25">
      <c r="A1619" s="17" t="s">
        <v>260</v>
      </c>
      <c r="B1619" s="8" t="s">
        <v>338</v>
      </c>
      <c r="C1619" s="8" t="s">
        <v>70</v>
      </c>
      <c r="E1619" s="8" t="str">
        <f t="shared" si="1043"/>
        <v>Umbrella-search.umb</v>
      </c>
      <c r="F1619" s="4">
        <v>0</v>
      </c>
      <c r="G1619" s="19">
        <v>0</v>
      </c>
      <c r="H1619" s="4">
        <v>0</v>
      </c>
      <c r="I1619" s="6">
        <f t="shared" ref="I1619" si="1075">I1618</f>
        <v>1</v>
      </c>
      <c r="J1619" s="6">
        <v>1</v>
      </c>
      <c r="K1619" s="18">
        <v>0</v>
      </c>
      <c r="L1619" s="35">
        <f>Data!BT35</f>
        <v>5.3032795061033672E-2</v>
      </c>
      <c r="Q1619" s="21">
        <v>3860.5565687493931</v>
      </c>
      <c r="R1619" s="21">
        <v>0</v>
      </c>
      <c r="S1619" s="21">
        <v>-3860.5565687493931</v>
      </c>
      <c r="T1619" s="38">
        <v>1</v>
      </c>
    </row>
    <row r="1620" spans="1:20" x14ac:dyDescent="0.25">
      <c r="A1620" s="17" t="s">
        <v>261</v>
      </c>
      <c r="B1620" s="8" t="s">
        <v>338</v>
      </c>
      <c r="C1620" s="8" t="s">
        <v>70</v>
      </c>
      <c r="E1620" s="8" t="str">
        <f t="shared" si="1043"/>
        <v>Umbrella-search.umb</v>
      </c>
      <c r="F1620" s="4">
        <v>0</v>
      </c>
      <c r="G1620" s="19">
        <v>0</v>
      </c>
      <c r="H1620" s="4">
        <v>0</v>
      </c>
      <c r="I1620" s="6">
        <f t="shared" ref="I1620" si="1076">I1619</f>
        <v>1</v>
      </c>
      <c r="J1620" s="6">
        <v>1</v>
      </c>
      <c r="K1620" s="18">
        <v>0</v>
      </c>
      <c r="L1620" s="35">
        <f>Data!BT36</f>
        <v>5.5268879604339238E-2</v>
      </c>
      <c r="Q1620" s="21">
        <v>3785.147608480348</v>
      </c>
      <c r="R1620" s="21">
        <v>0</v>
      </c>
      <c r="S1620" s="21">
        <v>-3785.147608480348</v>
      </c>
      <c r="T1620" s="38">
        <v>1</v>
      </c>
    </row>
    <row r="1621" spans="1:20" x14ac:dyDescent="0.25">
      <c r="A1621" s="17" t="s">
        <v>278</v>
      </c>
      <c r="B1621" s="8" t="s">
        <v>338</v>
      </c>
      <c r="C1621" s="8" t="s">
        <v>70</v>
      </c>
      <c r="E1621" s="8" t="str">
        <f t="shared" si="1043"/>
        <v>Umbrella-search.umb</v>
      </c>
      <c r="F1621" s="4">
        <v>0</v>
      </c>
      <c r="G1621" s="19">
        <v>0</v>
      </c>
      <c r="H1621" s="4">
        <v>0</v>
      </c>
      <c r="I1621" s="6">
        <f t="shared" ref="I1621" si="1077">I1620</f>
        <v>1</v>
      </c>
      <c r="J1621" s="6">
        <v>1</v>
      </c>
      <c r="K1621" s="18">
        <v>0</v>
      </c>
      <c r="L1621" s="35">
        <f>Data!BT37</f>
        <v>5.3846374207024636E-2</v>
      </c>
      <c r="Q1621" s="21">
        <v>3327.0433014859555</v>
      </c>
      <c r="R1621" s="21">
        <v>0</v>
      </c>
      <c r="S1621" s="21">
        <v>-3327.0433014859555</v>
      </c>
      <c r="T1621" s="38">
        <v>1</v>
      </c>
    </row>
    <row r="1622" spans="1:20" x14ac:dyDescent="0.25">
      <c r="A1622" s="17" t="s">
        <v>279</v>
      </c>
      <c r="B1622" s="8" t="s">
        <v>338</v>
      </c>
      <c r="C1622" s="8" t="s">
        <v>70</v>
      </c>
      <c r="E1622" s="8" t="str">
        <f t="shared" si="1043"/>
        <v>Umbrella-search.umb</v>
      </c>
      <c r="F1622" s="4">
        <v>0</v>
      </c>
      <c r="G1622" s="19">
        <v>0</v>
      </c>
      <c r="H1622" s="4">
        <v>0</v>
      </c>
      <c r="I1622" s="6">
        <f t="shared" ref="I1622" si="1078">I1621</f>
        <v>1</v>
      </c>
      <c r="J1622" s="6">
        <v>1</v>
      </c>
      <c r="K1622" s="18">
        <v>0</v>
      </c>
      <c r="L1622" s="35">
        <f>Data!BT38</f>
        <v>3.9001781405702089E-2</v>
      </c>
      <c r="Q1622" s="21">
        <v>3663.6216199840492</v>
      </c>
      <c r="R1622" s="21">
        <v>0</v>
      </c>
      <c r="S1622" s="21">
        <v>-3663.6216199840492</v>
      </c>
      <c r="T1622" s="38">
        <v>1</v>
      </c>
    </row>
    <row r="1623" spans="1:20" x14ac:dyDescent="0.25">
      <c r="A1623" s="17" t="s">
        <v>280</v>
      </c>
      <c r="B1623" s="8" t="s">
        <v>338</v>
      </c>
      <c r="C1623" s="8" t="s">
        <v>70</v>
      </c>
      <c r="E1623" s="8" t="str">
        <f t="shared" si="1043"/>
        <v>Umbrella-search.umb</v>
      </c>
      <c r="F1623" s="4">
        <v>0</v>
      </c>
      <c r="G1623" s="19">
        <v>0</v>
      </c>
      <c r="H1623" s="4">
        <v>0</v>
      </c>
      <c r="I1623" s="6">
        <f t="shared" ref="I1623" si="1079">I1622</f>
        <v>1</v>
      </c>
      <c r="J1623" s="6">
        <v>1</v>
      </c>
      <c r="K1623" s="18">
        <v>0</v>
      </c>
      <c r="L1623" s="35">
        <f>Data!BT39</f>
        <v>3.9001781405702089E-2</v>
      </c>
      <c r="Q1623" s="21">
        <v>3140.7709411463957</v>
      </c>
      <c r="R1623" s="21">
        <v>0</v>
      </c>
      <c r="S1623" s="21">
        <v>-3140.7709411463957</v>
      </c>
      <c r="T1623" s="38">
        <v>1</v>
      </c>
    </row>
    <row r="1624" spans="1:20" x14ac:dyDescent="0.25">
      <c r="A1624" s="17" t="s">
        <v>281</v>
      </c>
      <c r="B1624" s="8" t="s">
        <v>338</v>
      </c>
      <c r="C1624" s="8" t="s">
        <v>70</v>
      </c>
      <c r="E1624" s="8" t="str">
        <f t="shared" si="1043"/>
        <v>Umbrella-search.umb</v>
      </c>
      <c r="F1624" s="4">
        <v>0</v>
      </c>
      <c r="G1624" s="19">
        <v>0</v>
      </c>
      <c r="H1624" s="4">
        <v>0</v>
      </c>
      <c r="I1624" s="6">
        <f t="shared" ref="I1624" si="1080">I1623</f>
        <v>1</v>
      </c>
      <c r="J1624" s="6">
        <v>1</v>
      </c>
      <c r="K1624" s="18">
        <v>0</v>
      </c>
      <c r="L1624" s="35">
        <f>Data!BT40</f>
        <v>2.7756801776790675E-2</v>
      </c>
      <c r="Q1624" s="21">
        <v>2716.5269774442959</v>
      </c>
      <c r="R1624" s="21">
        <v>0</v>
      </c>
      <c r="S1624" s="21">
        <v>-2716.5269774442959</v>
      </c>
      <c r="T1624" s="38">
        <v>1</v>
      </c>
    </row>
    <row r="1625" spans="1:20" x14ac:dyDescent="0.25">
      <c r="A1625" s="17" t="s">
        <v>282</v>
      </c>
      <c r="B1625" s="8" t="s">
        <v>338</v>
      </c>
      <c r="C1625" s="8" t="s">
        <v>70</v>
      </c>
      <c r="E1625" s="8" t="str">
        <f t="shared" si="1043"/>
        <v>Umbrella-search.umb</v>
      </c>
      <c r="F1625" s="4">
        <v>0</v>
      </c>
      <c r="G1625" s="19">
        <v>0</v>
      </c>
      <c r="H1625" s="4">
        <v>0</v>
      </c>
      <c r="I1625" s="6">
        <f t="shared" ref="I1625" si="1081">I1624</f>
        <v>1</v>
      </c>
      <c r="J1625" s="6">
        <v>1</v>
      </c>
      <c r="K1625" s="18">
        <v>0</v>
      </c>
      <c r="L1625" s="35">
        <f>Data!BT41</f>
        <v>2.6623342793737587E-2</v>
      </c>
      <c r="Q1625" s="21">
        <v>2857.9206516248614</v>
      </c>
      <c r="R1625" s="21">
        <v>0</v>
      </c>
      <c r="S1625" s="21">
        <v>-2857.9206516248614</v>
      </c>
      <c r="T1625" s="38">
        <v>1</v>
      </c>
    </row>
    <row r="1626" spans="1:20" x14ac:dyDescent="0.25">
      <c r="A1626" s="17" t="s">
        <v>283</v>
      </c>
      <c r="B1626" s="8" t="s">
        <v>338</v>
      </c>
      <c r="C1626" s="8" t="s">
        <v>70</v>
      </c>
      <c r="E1626" s="8" t="str">
        <f t="shared" si="1043"/>
        <v>Umbrella-search.umb</v>
      </c>
      <c r="F1626" s="4">
        <v>0</v>
      </c>
      <c r="G1626" s="19">
        <v>0</v>
      </c>
      <c r="H1626" s="4">
        <v>0</v>
      </c>
      <c r="I1626" s="6">
        <f t="shared" ref="I1626" si="1082">I1625</f>
        <v>1</v>
      </c>
      <c r="J1626" s="6">
        <v>1</v>
      </c>
      <c r="K1626" s="18">
        <v>0</v>
      </c>
      <c r="L1626" s="35">
        <f>Data!BT42</f>
        <v>2.9846451654314321E-2</v>
      </c>
      <c r="Q1626" s="21">
        <v>3147.1175909273629</v>
      </c>
      <c r="R1626" s="21">
        <v>0</v>
      </c>
      <c r="S1626" s="21">
        <v>-3147.1175909273629</v>
      </c>
      <c r="T1626" s="38">
        <v>1</v>
      </c>
    </row>
    <row r="1627" spans="1:20" x14ac:dyDescent="0.25">
      <c r="A1627" s="17" t="s">
        <v>284</v>
      </c>
      <c r="B1627" s="8" t="s">
        <v>338</v>
      </c>
      <c r="C1627" s="8" t="s">
        <v>70</v>
      </c>
      <c r="E1627" s="8" t="str">
        <f t="shared" si="1043"/>
        <v>Umbrella-search.umb</v>
      </c>
      <c r="F1627" s="4">
        <v>0</v>
      </c>
      <c r="G1627" s="19">
        <v>0</v>
      </c>
      <c r="H1627" s="4">
        <v>0</v>
      </c>
      <c r="I1627" s="6">
        <f t="shared" ref="I1627" si="1083">I1626</f>
        <v>1</v>
      </c>
      <c r="J1627" s="6">
        <v>1</v>
      </c>
      <c r="K1627" s="18">
        <v>0</v>
      </c>
      <c r="L1627" s="35">
        <f>Data!BT43</f>
        <v>3.2564840357367876E-2</v>
      </c>
      <c r="Q1627" s="21">
        <v>2924.2360261426929</v>
      </c>
      <c r="R1627" s="21">
        <v>0</v>
      </c>
      <c r="S1627" s="21">
        <v>-2924.2360261426929</v>
      </c>
      <c r="T1627" s="38">
        <v>1</v>
      </c>
    </row>
    <row r="1628" spans="1:20" x14ac:dyDescent="0.25">
      <c r="A1628" s="17" t="s">
        <v>285</v>
      </c>
      <c r="B1628" s="8" t="s">
        <v>338</v>
      </c>
      <c r="C1628" s="8" t="s">
        <v>70</v>
      </c>
      <c r="E1628" s="8" t="str">
        <f t="shared" si="1043"/>
        <v>Umbrella-search.umb</v>
      </c>
      <c r="F1628" s="4">
        <v>0</v>
      </c>
      <c r="G1628" s="19">
        <v>0</v>
      </c>
      <c r="H1628" s="4">
        <v>0</v>
      </c>
      <c r="I1628" s="6">
        <f t="shared" ref="I1628" si="1084">I1627</f>
        <v>1</v>
      </c>
      <c r="J1628" s="6">
        <v>1</v>
      </c>
      <c r="K1628" s="18">
        <v>0</v>
      </c>
      <c r="L1628" s="35">
        <f>Data!BT44</f>
        <v>3.0911099696757111E-2</v>
      </c>
      <c r="Q1628" s="21">
        <v>2996.7643070748863</v>
      </c>
      <c r="R1628" s="21">
        <v>0</v>
      </c>
      <c r="S1628" s="21">
        <v>-2996.7643070748863</v>
      </c>
      <c r="T1628" s="38">
        <v>1</v>
      </c>
    </row>
    <row r="1629" spans="1:20" x14ac:dyDescent="0.25">
      <c r="A1629" s="17" t="s">
        <v>286</v>
      </c>
      <c r="B1629" s="8" t="s">
        <v>338</v>
      </c>
      <c r="C1629" s="8" t="s">
        <v>70</v>
      </c>
      <c r="E1629" s="8" t="str">
        <f t="shared" si="1043"/>
        <v>Umbrella-search.umb</v>
      </c>
      <c r="F1629" s="4">
        <v>0</v>
      </c>
      <c r="G1629" s="19">
        <v>0</v>
      </c>
      <c r="H1629" s="4">
        <v>0</v>
      </c>
      <c r="I1629" s="6">
        <f t="shared" ref="I1629" si="1085">I1628</f>
        <v>1</v>
      </c>
      <c r="J1629" s="6">
        <v>1</v>
      </c>
      <c r="K1629" s="18">
        <v>0</v>
      </c>
      <c r="L1629" s="35">
        <f>Data!BT45</f>
        <v>4.5616318469427486E-2</v>
      </c>
      <c r="Q1629" s="21">
        <v>3592.7752662291587</v>
      </c>
      <c r="R1629" s="21">
        <v>0</v>
      </c>
      <c r="S1629" s="21">
        <v>-3592.7752662291587</v>
      </c>
      <c r="T1629" s="38">
        <v>1</v>
      </c>
    </row>
    <row r="1630" spans="1:20" x14ac:dyDescent="0.25">
      <c r="A1630" s="17" t="s">
        <v>287</v>
      </c>
      <c r="B1630" s="8" t="s">
        <v>338</v>
      </c>
      <c r="C1630" s="8" t="s">
        <v>70</v>
      </c>
      <c r="E1630" s="8" t="str">
        <f t="shared" si="1043"/>
        <v>Umbrella-search.umb</v>
      </c>
      <c r="F1630" s="4">
        <v>0</v>
      </c>
      <c r="G1630" s="19">
        <v>0</v>
      </c>
      <c r="H1630" s="4">
        <v>0</v>
      </c>
      <c r="I1630" s="6">
        <f t="shared" ref="I1630" si="1086">I1629</f>
        <v>1</v>
      </c>
      <c r="J1630" s="6">
        <v>1</v>
      </c>
      <c r="K1630" s="18">
        <v>0</v>
      </c>
      <c r="L1630" s="35">
        <f>Data!BT46</f>
        <v>4.8810636368271453E-2</v>
      </c>
      <c r="Q1630" s="21">
        <v>3724.1729132595865</v>
      </c>
      <c r="R1630" s="21">
        <v>0</v>
      </c>
      <c r="S1630" s="21">
        <v>-3724.1729132595865</v>
      </c>
      <c r="T1630" s="38">
        <v>1</v>
      </c>
    </row>
    <row r="1631" spans="1:20" x14ac:dyDescent="0.25">
      <c r="A1631" s="17" t="s">
        <v>288</v>
      </c>
      <c r="B1631" s="8" t="s">
        <v>338</v>
      </c>
      <c r="C1631" s="8" t="s">
        <v>70</v>
      </c>
      <c r="E1631" s="8" t="str">
        <f t="shared" si="1043"/>
        <v>Umbrella-search.umb</v>
      </c>
      <c r="F1631" s="4">
        <v>0</v>
      </c>
      <c r="G1631" s="19">
        <v>0</v>
      </c>
      <c r="H1631" s="4">
        <v>0</v>
      </c>
      <c r="I1631" s="6">
        <f t="shared" ref="I1631" si="1087">I1630</f>
        <v>1</v>
      </c>
      <c r="J1631" s="6">
        <v>1</v>
      </c>
      <c r="K1631" s="18">
        <v>0</v>
      </c>
      <c r="L1631" s="35">
        <f>Data!BT47</f>
        <v>4.6782225344326633E-2</v>
      </c>
      <c r="Q1631" s="21">
        <v>3687.3797912780205</v>
      </c>
      <c r="R1631" s="21">
        <v>0</v>
      </c>
      <c r="S1631" s="21">
        <v>-3687.3797912780205</v>
      </c>
      <c r="T1631" s="38">
        <v>1</v>
      </c>
    </row>
    <row r="1632" spans="1:20" x14ac:dyDescent="0.25">
      <c r="A1632" s="17" t="s">
        <v>289</v>
      </c>
      <c r="B1632" s="8" t="s">
        <v>338</v>
      </c>
      <c r="C1632" s="8" t="s">
        <v>70</v>
      </c>
      <c r="E1632" s="8" t="str">
        <f t="shared" si="1043"/>
        <v>Umbrella-search.umb</v>
      </c>
      <c r="F1632" s="4">
        <v>0</v>
      </c>
      <c r="G1632" s="19">
        <v>0</v>
      </c>
      <c r="H1632" s="4">
        <v>0</v>
      </c>
      <c r="I1632" s="6">
        <f t="shared" ref="I1632" si="1088">I1631</f>
        <v>1</v>
      </c>
      <c r="J1632" s="6">
        <v>1</v>
      </c>
      <c r="K1632" s="18">
        <v>0</v>
      </c>
      <c r="L1632" s="35">
        <f>Data!BT48</f>
        <v>4.802642104021012E-2</v>
      </c>
      <c r="Q1632" s="21">
        <v>3829.9319985468214</v>
      </c>
      <c r="R1632" s="21">
        <v>0</v>
      </c>
      <c r="S1632" s="21">
        <v>-3829.9319985468214</v>
      </c>
      <c r="T1632" s="38">
        <v>1</v>
      </c>
    </row>
    <row r="1633" spans="1:20" x14ac:dyDescent="0.25">
      <c r="A1633" s="17" t="s">
        <v>290</v>
      </c>
      <c r="B1633" s="8" t="s">
        <v>338</v>
      </c>
      <c r="C1633" s="8" t="s">
        <v>70</v>
      </c>
      <c r="E1633" s="8" t="str">
        <f t="shared" si="1043"/>
        <v>Umbrella-search.umb</v>
      </c>
      <c r="F1633" s="4">
        <v>0</v>
      </c>
      <c r="G1633" s="19">
        <v>0</v>
      </c>
      <c r="H1633" s="4">
        <v>0</v>
      </c>
      <c r="I1633" s="6">
        <f t="shared" ref="I1633" si="1089">I1632</f>
        <v>1</v>
      </c>
      <c r="J1633" s="6">
        <v>1</v>
      </c>
      <c r="K1633" s="18">
        <v>0</v>
      </c>
      <c r="L1633" s="35">
        <f>Data!BT49</f>
        <v>3.9063675554210399E-2</v>
      </c>
      <c r="Q1633" s="21">
        <v>3450.4997697845502</v>
      </c>
      <c r="R1633" s="21">
        <v>0</v>
      </c>
      <c r="S1633" s="21">
        <v>-3450.4997697845502</v>
      </c>
      <c r="T1633" s="38">
        <v>1</v>
      </c>
    </row>
    <row r="1634" spans="1:20" x14ac:dyDescent="0.25">
      <c r="A1634" s="17" t="s">
        <v>291</v>
      </c>
      <c r="B1634" s="8" t="s">
        <v>338</v>
      </c>
      <c r="C1634" s="8" t="s">
        <v>70</v>
      </c>
      <c r="E1634" s="8" t="str">
        <f t="shared" si="1043"/>
        <v>Umbrella-search.umb</v>
      </c>
      <c r="F1634" s="4">
        <v>0</v>
      </c>
      <c r="G1634" s="19">
        <v>0</v>
      </c>
      <c r="H1634" s="4">
        <v>0</v>
      </c>
      <c r="I1634" s="6">
        <f t="shared" ref="I1634" si="1090">I1633</f>
        <v>1</v>
      </c>
      <c r="J1634" s="6">
        <v>1</v>
      </c>
      <c r="K1634" s="18">
        <v>0</v>
      </c>
      <c r="L1634" s="35">
        <f>Data!BT50</f>
        <v>4.7447693916798539E-2</v>
      </c>
      <c r="Q1634" s="21">
        <v>3888.0595543611362</v>
      </c>
      <c r="R1634" s="21">
        <v>0</v>
      </c>
      <c r="S1634" s="21">
        <v>-3888.0595543611362</v>
      </c>
      <c r="T1634" s="38">
        <v>1</v>
      </c>
    </row>
    <row r="1635" spans="1:20" x14ac:dyDescent="0.25">
      <c r="A1635" s="17" t="s">
        <v>292</v>
      </c>
      <c r="B1635" s="8" t="s">
        <v>338</v>
      </c>
      <c r="C1635" s="8" t="s">
        <v>70</v>
      </c>
      <c r="E1635" s="8" t="str">
        <f t="shared" si="1043"/>
        <v>Umbrella-search.umb</v>
      </c>
      <c r="F1635" s="4">
        <v>0</v>
      </c>
      <c r="G1635" s="19">
        <v>0</v>
      </c>
      <c r="H1635" s="4">
        <v>0</v>
      </c>
      <c r="I1635" s="6">
        <f t="shared" ref="I1635" si="1091">I1634</f>
        <v>1</v>
      </c>
      <c r="J1635" s="6">
        <v>1</v>
      </c>
      <c r="K1635" s="18">
        <v>0</v>
      </c>
      <c r="L1635" s="35">
        <f>Data!BT51</f>
        <v>3.8623879425351677E-2</v>
      </c>
      <c r="Q1635" s="21">
        <v>3294.2880675957163</v>
      </c>
      <c r="R1635" s="21">
        <v>0</v>
      </c>
      <c r="S1635" s="21">
        <v>-3294.2880675957163</v>
      </c>
      <c r="T1635" s="38">
        <v>1</v>
      </c>
    </row>
    <row r="1636" spans="1:20" x14ac:dyDescent="0.25">
      <c r="A1636" s="17" t="s">
        <v>293</v>
      </c>
      <c r="B1636" s="8" t="s">
        <v>338</v>
      </c>
      <c r="C1636" s="8" t="s">
        <v>70</v>
      </c>
      <c r="E1636" s="8" t="str">
        <f t="shared" si="1043"/>
        <v>Umbrella-search.umb</v>
      </c>
      <c r="F1636" s="4">
        <v>0</v>
      </c>
      <c r="G1636" s="19">
        <v>0</v>
      </c>
      <c r="H1636" s="4">
        <v>0</v>
      </c>
      <c r="I1636" s="6">
        <f t="shared" ref="I1636" si="1092">I1635</f>
        <v>1</v>
      </c>
      <c r="J1636" s="6">
        <v>1</v>
      </c>
      <c r="K1636" s="18">
        <v>0</v>
      </c>
      <c r="L1636" s="35">
        <f>Data!BT52</f>
        <v>3.9136565960348015E-2</v>
      </c>
      <c r="Q1636" s="21">
        <v>3440.0545298032571</v>
      </c>
      <c r="R1636" s="21">
        <v>0</v>
      </c>
      <c r="S1636" s="21">
        <v>-3440.0545298032571</v>
      </c>
      <c r="T1636" s="38">
        <v>1</v>
      </c>
    </row>
    <row r="1637" spans="1:20" x14ac:dyDescent="0.25">
      <c r="A1637" s="17" t="s">
        <v>294</v>
      </c>
      <c r="B1637" s="8" t="s">
        <v>338</v>
      </c>
      <c r="C1637" s="8" t="s">
        <v>70</v>
      </c>
      <c r="E1637" s="8" t="str">
        <f t="shared" si="1043"/>
        <v>Umbrella-search.umb</v>
      </c>
      <c r="F1637" s="4">
        <v>0</v>
      </c>
      <c r="G1637" s="19">
        <v>0</v>
      </c>
      <c r="H1637" s="4">
        <v>0</v>
      </c>
      <c r="I1637" s="6">
        <f t="shared" ref="I1637" si="1093">I1636</f>
        <v>1</v>
      </c>
      <c r="J1637" s="6">
        <v>1</v>
      </c>
      <c r="K1637" s="18">
        <v>0</v>
      </c>
      <c r="L1637" s="35">
        <f>Data!BT53</f>
        <v>3.9393648862423317E-2</v>
      </c>
      <c r="Q1637" s="21">
        <v>3751.9378483879273</v>
      </c>
      <c r="R1637" s="21">
        <v>0</v>
      </c>
      <c r="S1637" s="21">
        <v>-3751.9378483879273</v>
      </c>
      <c r="T1637" s="38">
        <v>1</v>
      </c>
    </row>
    <row r="1638" spans="1:20" x14ac:dyDescent="0.25">
      <c r="A1638" s="17" t="s">
        <v>295</v>
      </c>
      <c r="B1638" s="8" t="s">
        <v>338</v>
      </c>
      <c r="C1638" s="8" t="s">
        <v>70</v>
      </c>
      <c r="E1638" s="8" t="str">
        <f t="shared" si="1043"/>
        <v>Umbrella-search.umb</v>
      </c>
      <c r="F1638" s="4">
        <v>0</v>
      </c>
      <c r="G1638" s="19">
        <v>0</v>
      </c>
      <c r="H1638" s="4">
        <v>0</v>
      </c>
      <c r="I1638" s="6">
        <f t="shared" ref="I1638" si="1094">I1637</f>
        <v>1</v>
      </c>
      <c r="J1638" s="6">
        <v>1</v>
      </c>
      <c r="K1638" s="18">
        <v>0</v>
      </c>
      <c r="L1638" s="35">
        <f>Data!BT54</f>
        <v>3.7116469461434397E-2</v>
      </c>
      <c r="Q1638" s="21">
        <v>3499.4818293308695</v>
      </c>
      <c r="R1638" s="21">
        <v>0</v>
      </c>
      <c r="S1638" s="21">
        <v>-3499.4818293308695</v>
      </c>
      <c r="T1638" s="38">
        <v>1</v>
      </c>
    </row>
    <row r="1639" spans="1:20" x14ac:dyDescent="0.25">
      <c r="A1639" s="17" t="s">
        <v>296</v>
      </c>
      <c r="B1639" s="8" t="s">
        <v>338</v>
      </c>
      <c r="C1639" s="8" t="s">
        <v>70</v>
      </c>
      <c r="E1639" s="8" t="str">
        <f t="shared" si="1043"/>
        <v>Umbrella-search.umb</v>
      </c>
      <c r="F1639" s="4">
        <v>0</v>
      </c>
      <c r="G1639" s="19">
        <v>0</v>
      </c>
      <c r="H1639" s="4">
        <v>0</v>
      </c>
      <c r="I1639" s="6">
        <f t="shared" ref="I1639" si="1095">I1638</f>
        <v>1</v>
      </c>
      <c r="J1639" s="6">
        <v>1</v>
      </c>
      <c r="K1639" s="18">
        <v>0</v>
      </c>
      <c r="L1639" s="35">
        <f>Data!BT55</f>
        <v>3.8289791400377166E-2</v>
      </c>
      <c r="Q1639" s="21">
        <v>3308.9206242408345</v>
      </c>
      <c r="R1639" s="21">
        <v>0</v>
      </c>
      <c r="S1639" s="21">
        <v>-3308.9206242408345</v>
      </c>
      <c r="T1639" s="38">
        <v>1</v>
      </c>
    </row>
    <row r="1640" spans="1:20" x14ac:dyDescent="0.25">
      <c r="A1640" s="17" t="s">
        <v>297</v>
      </c>
      <c r="B1640" s="8" t="s">
        <v>338</v>
      </c>
      <c r="C1640" s="8" t="s">
        <v>70</v>
      </c>
      <c r="E1640" s="8" t="str">
        <f t="shared" si="1043"/>
        <v>Umbrella-search.umb</v>
      </c>
      <c r="F1640" s="4">
        <v>0</v>
      </c>
      <c r="G1640" s="19">
        <v>0</v>
      </c>
      <c r="H1640" s="4">
        <v>0</v>
      </c>
      <c r="I1640" s="6">
        <f t="shared" ref="I1640" si="1096">I1639</f>
        <v>1</v>
      </c>
      <c r="J1640" s="6">
        <v>1</v>
      </c>
      <c r="K1640" s="18">
        <v>0</v>
      </c>
      <c r="L1640" s="35">
        <f>Data!BT56</f>
        <v>3.7488086783962538E-2</v>
      </c>
      <c r="Q1640" s="21">
        <v>3450.6729845530258</v>
      </c>
      <c r="R1640" s="21">
        <v>0</v>
      </c>
      <c r="S1640" s="21">
        <v>-3450.6729845530258</v>
      </c>
      <c r="T1640" s="38">
        <v>1</v>
      </c>
    </row>
    <row r="1641" spans="1:20" x14ac:dyDescent="0.25">
      <c r="A1641" s="17" t="s">
        <v>298</v>
      </c>
      <c r="B1641" s="8" t="s">
        <v>338</v>
      </c>
      <c r="C1641" s="8" t="s">
        <v>70</v>
      </c>
      <c r="E1641" s="8" t="str">
        <f t="shared" si="1043"/>
        <v>Umbrella-search.umb</v>
      </c>
      <c r="F1641" s="4">
        <v>0</v>
      </c>
      <c r="G1641" s="19">
        <v>0</v>
      </c>
      <c r="H1641" s="4">
        <v>0</v>
      </c>
      <c r="I1641" s="6">
        <f t="shared" ref="I1641" si="1097">I1640</f>
        <v>1</v>
      </c>
      <c r="J1641" s="6">
        <v>1</v>
      </c>
      <c r="K1641" s="18">
        <v>0</v>
      </c>
      <c r="L1641" s="35">
        <f>Data!BT57</f>
        <v>3.7585177395254639E-2</v>
      </c>
      <c r="Q1641" s="21">
        <v>3408.730975380211</v>
      </c>
      <c r="R1641" s="21">
        <v>0</v>
      </c>
      <c r="S1641" s="21">
        <v>-3408.730975380211</v>
      </c>
      <c r="T1641" s="38">
        <v>1</v>
      </c>
    </row>
    <row r="1642" spans="1:20" x14ac:dyDescent="0.25">
      <c r="A1642" s="17" t="s">
        <v>299</v>
      </c>
      <c r="B1642" s="8" t="s">
        <v>338</v>
      </c>
      <c r="C1642" s="8" t="s">
        <v>70</v>
      </c>
      <c r="E1642" s="8" t="str">
        <f t="shared" si="1043"/>
        <v>Umbrella-search.umb</v>
      </c>
      <c r="F1642" s="4">
        <v>0</v>
      </c>
      <c r="G1642" s="19">
        <v>0</v>
      </c>
      <c r="H1642" s="4">
        <v>0</v>
      </c>
      <c r="I1642" s="6">
        <f t="shared" ref="I1642" si="1098">I1641</f>
        <v>1</v>
      </c>
      <c r="J1642" s="6">
        <v>1</v>
      </c>
      <c r="K1642" s="18">
        <v>0</v>
      </c>
      <c r="L1642" s="35">
        <f>Data!BT58</f>
        <v>4.669078736291285E-2</v>
      </c>
      <c r="Q1642" s="21">
        <v>3927.2635263038951</v>
      </c>
      <c r="R1642" s="21">
        <v>0</v>
      </c>
      <c r="S1642" s="21">
        <v>-3927.2635263038951</v>
      </c>
      <c r="T1642" s="38">
        <v>1</v>
      </c>
    </row>
    <row r="1643" spans="1:20" x14ac:dyDescent="0.25">
      <c r="A1643" s="17" t="s">
        <v>300</v>
      </c>
      <c r="B1643" s="8" t="s">
        <v>338</v>
      </c>
      <c r="C1643" s="8" t="s">
        <v>70</v>
      </c>
      <c r="E1643" s="8" t="str">
        <f t="shared" si="1043"/>
        <v>Umbrella-search.umb</v>
      </c>
      <c r="F1643" s="4">
        <v>0</v>
      </c>
      <c r="G1643" s="19">
        <v>0</v>
      </c>
      <c r="H1643" s="4">
        <v>0</v>
      </c>
      <c r="I1643" s="6">
        <f t="shared" ref="I1643" si="1099">I1642</f>
        <v>1</v>
      </c>
      <c r="J1643" s="6">
        <v>1</v>
      </c>
      <c r="K1643" s="18">
        <v>0</v>
      </c>
      <c r="L1643" s="35">
        <f>Data!BT59</f>
        <v>4.7405161421362967E-2</v>
      </c>
      <c r="Q1643" s="21">
        <v>3950.1699142291336</v>
      </c>
      <c r="R1643" s="21">
        <v>0</v>
      </c>
      <c r="S1643" s="21">
        <v>-3950.1699142291336</v>
      </c>
      <c r="T1643" s="38">
        <v>1</v>
      </c>
    </row>
    <row r="1644" spans="1:20" x14ac:dyDescent="0.25">
      <c r="A1644" s="17" t="s">
        <v>301</v>
      </c>
      <c r="B1644" s="8" t="s">
        <v>338</v>
      </c>
      <c r="C1644" s="8" t="s">
        <v>70</v>
      </c>
      <c r="E1644" s="8" t="str">
        <f t="shared" si="1043"/>
        <v>Umbrella-search.umb</v>
      </c>
      <c r="F1644" s="4">
        <v>0</v>
      </c>
      <c r="G1644" s="19">
        <v>0</v>
      </c>
      <c r="H1644" s="4">
        <v>0</v>
      </c>
      <c r="I1644" s="6">
        <f t="shared" ref="I1644" si="1100">I1643</f>
        <v>1</v>
      </c>
      <c r="J1644" s="6">
        <v>1</v>
      </c>
      <c r="K1644" s="18">
        <v>0</v>
      </c>
      <c r="L1644" s="35">
        <f>Data!BT60</f>
        <v>5.0779524097344951E-2</v>
      </c>
      <c r="Q1644" s="21">
        <v>3952.0100539340151</v>
      </c>
      <c r="R1644" s="21">
        <v>0</v>
      </c>
      <c r="S1644" s="21">
        <v>-3952.0100539340151</v>
      </c>
      <c r="T1644" s="38">
        <v>1</v>
      </c>
    </row>
    <row r="1645" spans="1:20" x14ac:dyDescent="0.25">
      <c r="A1645" s="17" t="s">
        <v>272</v>
      </c>
      <c r="B1645" s="8" t="s">
        <v>338</v>
      </c>
      <c r="C1645" s="8" t="s">
        <v>70</v>
      </c>
      <c r="E1645" s="8" t="str">
        <f t="shared" si="1043"/>
        <v>Umbrella-search.umb</v>
      </c>
      <c r="F1645" s="4">
        <v>0</v>
      </c>
      <c r="G1645" s="19">
        <v>0</v>
      </c>
      <c r="H1645" s="4">
        <v>0</v>
      </c>
      <c r="I1645" s="6">
        <f t="shared" ref="I1645" si="1101">I1644</f>
        <v>1</v>
      </c>
      <c r="J1645" s="6">
        <v>1</v>
      </c>
      <c r="K1645" s="18">
        <v>0</v>
      </c>
      <c r="L1645" s="35">
        <f>Data!BT61</f>
        <v>5.3909193110309013E-2</v>
      </c>
      <c r="Q1645" s="21">
        <v>4394.7632743957756</v>
      </c>
      <c r="R1645" s="21">
        <v>0</v>
      </c>
      <c r="S1645" s="21">
        <v>-4394.7632743957756</v>
      </c>
      <c r="T1645" s="38">
        <v>1</v>
      </c>
    </row>
    <row r="1646" spans="1:20" x14ac:dyDescent="0.25">
      <c r="A1646" s="17" t="s">
        <v>273</v>
      </c>
      <c r="B1646" s="8" t="s">
        <v>338</v>
      </c>
      <c r="C1646" s="8" t="s">
        <v>70</v>
      </c>
      <c r="E1646" s="8" t="str">
        <f t="shared" si="1043"/>
        <v>Umbrella-search.umb</v>
      </c>
      <c r="F1646" s="4">
        <v>0</v>
      </c>
      <c r="G1646" s="19">
        <v>0</v>
      </c>
      <c r="H1646" s="4">
        <v>0</v>
      </c>
      <c r="I1646" s="6">
        <f t="shared" ref="I1646" si="1102">I1645</f>
        <v>1</v>
      </c>
      <c r="J1646" s="6">
        <v>1</v>
      </c>
      <c r="K1646" s="18">
        <v>0</v>
      </c>
      <c r="L1646" s="35">
        <f>Data!BT62</f>
        <v>5.139225938182309E-2</v>
      </c>
      <c r="Q1646" s="21">
        <v>4251.8903408527522</v>
      </c>
      <c r="R1646" s="21">
        <v>0</v>
      </c>
      <c r="S1646" s="21">
        <v>-4251.8903408527522</v>
      </c>
      <c r="T1646" s="38">
        <v>1</v>
      </c>
    </row>
    <row r="1647" spans="1:20" x14ac:dyDescent="0.25">
      <c r="A1647" s="17" t="s">
        <v>274</v>
      </c>
      <c r="B1647" s="8" t="s">
        <v>338</v>
      </c>
      <c r="C1647" s="8" t="s">
        <v>70</v>
      </c>
      <c r="E1647" s="8" t="str">
        <f t="shared" si="1043"/>
        <v>Umbrella-search.umb</v>
      </c>
      <c r="F1647" s="4">
        <v>0</v>
      </c>
      <c r="G1647" s="19">
        <v>0</v>
      </c>
      <c r="H1647" s="4">
        <v>0</v>
      </c>
      <c r="I1647" s="6">
        <f t="shared" ref="I1647" si="1103">I1646</f>
        <v>1</v>
      </c>
      <c r="J1647" s="6">
        <v>1</v>
      </c>
      <c r="K1647" s="18">
        <v>0</v>
      </c>
      <c r="L1647" s="35">
        <f>Data!BT63</f>
        <v>3.9225134513418657E-2</v>
      </c>
      <c r="Q1647" s="21">
        <v>3433.9881947889053</v>
      </c>
      <c r="R1647" s="21">
        <v>0</v>
      </c>
      <c r="S1647" s="21">
        <v>-3433.9881947889053</v>
      </c>
      <c r="T1647" s="38">
        <v>1</v>
      </c>
    </row>
    <row r="1648" spans="1:20" x14ac:dyDescent="0.25">
      <c r="A1648" s="17" t="s">
        <v>275</v>
      </c>
      <c r="B1648" s="8" t="s">
        <v>338</v>
      </c>
      <c r="C1648" s="8" t="s">
        <v>70</v>
      </c>
      <c r="E1648" s="8" t="str">
        <f t="shared" si="1043"/>
        <v>Umbrella-search.umb</v>
      </c>
      <c r="F1648" s="4">
        <v>0</v>
      </c>
      <c r="G1648" s="19">
        <v>0</v>
      </c>
      <c r="H1648" s="4">
        <v>0</v>
      </c>
      <c r="I1648" s="6">
        <f t="shared" ref="I1648" si="1104">I1647</f>
        <v>1</v>
      </c>
      <c r="J1648" s="6">
        <v>1</v>
      </c>
      <c r="K1648" s="18">
        <v>0</v>
      </c>
      <c r="L1648" s="35">
        <f>Data!BT64</f>
        <v>3.7141090087045747E-2</v>
      </c>
      <c r="Q1648" s="21">
        <v>3621.4085747021904</v>
      </c>
      <c r="R1648" s="21">
        <v>0</v>
      </c>
      <c r="S1648" s="21">
        <v>-3621.4085747021904</v>
      </c>
      <c r="T1648" s="38">
        <v>1</v>
      </c>
    </row>
    <row r="1649" spans="1:20" x14ac:dyDescent="0.25">
      <c r="A1649" s="17" t="s">
        <v>276</v>
      </c>
      <c r="B1649" s="8" t="s">
        <v>338</v>
      </c>
      <c r="C1649" s="8" t="s">
        <v>70</v>
      </c>
      <c r="E1649" s="8" t="str">
        <f t="shared" si="1043"/>
        <v>Umbrella-search.umb</v>
      </c>
      <c r="F1649" s="4">
        <v>0</v>
      </c>
      <c r="G1649" s="19">
        <v>0</v>
      </c>
      <c r="H1649" s="4">
        <v>0</v>
      </c>
      <c r="I1649" s="6">
        <f t="shared" ref="I1649" si="1105">I1648</f>
        <v>1</v>
      </c>
      <c r="J1649" s="6">
        <v>1</v>
      </c>
      <c r="K1649" s="18">
        <v>0</v>
      </c>
      <c r="L1649" s="35">
        <f>Data!BT65</f>
        <v>3.762055161233812E-2</v>
      </c>
      <c r="Q1649" s="21">
        <v>3625.1544448714976</v>
      </c>
      <c r="R1649" s="21">
        <v>0</v>
      </c>
      <c r="S1649" s="21">
        <v>-3625.1544448714976</v>
      </c>
      <c r="T1649" s="38">
        <v>1</v>
      </c>
    </row>
    <row r="1650" spans="1:20" x14ac:dyDescent="0.25">
      <c r="A1650" s="17" t="s">
        <v>277</v>
      </c>
      <c r="B1650" s="8" t="s">
        <v>338</v>
      </c>
      <c r="C1650" s="8" t="s">
        <v>70</v>
      </c>
      <c r="E1650" s="8" t="str">
        <f t="shared" si="1043"/>
        <v>Umbrella-search.umb</v>
      </c>
      <c r="F1650" s="4">
        <v>0</v>
      </c>
      <c r="G1650" s="19">
        <v>0</v>
      </c>
      <c r="H1650" s="4">
        <v>0</v>
      </c>
      <c r="I1650" s="6">
        <f t="shared" ref="I1650" si="1106">I1649</f>
        <v>1</v>
      </c>
      <c r="J1650" s="6">
        <v>1</v>
      </c>
      <c r="K1650" s="18">
        <v>0</v>
      </c>
      <c r="L1650" s="35">
        <f>Data!BT66</f>
        <v>3.6644964047534527E-2</v>
      </c>
      <c r="Q1650" s="21">
        <v>3252.6543962650071</v>
      </c>
      <c r="R1650" s="21">
        <v>0</v>
      </c>
      <c r="S1650" s="21">
        <v>-3252.6543962650071</v>
      </c>
      <c r="T1650" s="38">
        <v>1</v>
      </c>
    </row>
    <row r="1652" spans="1:20" x14ac:dyDescent="0.25">
      <c r="A1652" s="16" t="s">
        <v>328</v>
      </c>
      <c r="B1652" s="8" t="s">
        <v>338</v>
      </c>
      <c r="C1652" s="8" t="s">
        <v>70</v>
      </c>
      <c r="D1652" s="8" t="str">
        <f>A1652&amp;"-generic-fifi"</f>
        <v>Week_40_old-generic-fifi</v>
      </c>
      <c r="E1652" s="8" t="str">
        <f>IF(RIGHT(A1652,3)="old","Initial",B1652&amp;"-"&amp;C1652)</f>
        <v>Initial</v>
      </c>
      <c r="H1652" s="25">
        <f>SUMIFS(Data!N$2:N$48,Data!$L$2:$L$48,$C1652,Data!$M$2:$M$48,RIGHT($D1652,4))</f>
        <v>5.5491843166461385E-3</v>
      </c>
      <c r="I1652" s="42">
        <f>VLOOKUP(C1652,parms,8,FALSE)</f>
        <v>1</v>
      </c>
      <c r="J1652" s="28">
        <f>SUMIFS(Data!O$2:O$48,Data!$L$2:$L$48,$C1652,Data!$M$2:$M$48,RIGHT($D1652,4))</f>
        <v>50373.125958940487</v>
      </c>
      <c r="K1652" s="25">
        <f>SUMIFS(Data!Q$2:Q$48,Data!$L$2:$L$48,$C1652,Data!$M$2:$M$48,RIGHT($D1652,4))</f>
        <v>0</v>
      </c>
      <c r="L1652" s="35">
        <f>Data!BT2</f>
        <v>3.7116469461434397E-2</v>
      </c>
      <c r="Q1652" s="21">
        <v>0</v>
      </c>
      <c r="R1652" s="21">
        <v>1005.2899460221718</v>
      </c>
      <c r="S1652" s="21">
        <v>12908.083722556441</v>
      </c>
      <c r="T1652" s="38">
        <v>0.46046008690434659</v>
      </c>
    </row>
    <row r="1653" spans="1:20" x14ac:dyDescent="0.25">
      <c r="A1653" s="16" t="s">
        <v>316</v>
      </c>
      <c r="B1653" s="8" t="s">
        <v>338</v>
      </c>
      <c r="C1653" s="8" t="s">
        <v>70</v>
      </c>
      <c r="D1653" s="8" t="str">
        <f t="shared" ref="D1653:D1716" si="1107">A1653&amp;"-generic-fifi"</f>
        <v>Week_41_old-generic-fifi</v>
      </c>
      <c r="E1653" s="8" t="str">
        <f t="shared" ref="E1653:E1716" si="1108">IF(RIGHT(A1653,3)="old","Initial",B1653&amp;"-"&amp;C1653)</f>
        <v>Initial</v>
      </c>
      <c r="H1653" s="24">
        <f>H1652</f>
        <v>5.5491843166461385E-3</v>
      </c>
      <c r="I1653" s="6">
        <f>I1652</f>
        <v>1</v>
      </c>
      <c r="J1653" s="6">
        <f>J1652</f>
        <v>50373.125958940487</v>
      </c>
      <c r="K1653" s="18">
        <f>K1652</f>
        <v>0</v>
      </c>
      <c r="L1653" s="35">
        <f>Data!BT3</f>
        <v>3.8289791400377166E-2</v>
      </c>
      <c r="Q1653" s="21">
        <v>0</v>
      </c>
      <c r="R1653" s="21">
        <v>609.06654322804161</v>
      </c>
      <c r="S1653" s="21">
        <v>9936.4639661654346</v>
      </c>
      <c r="T1653" s="38">
        <v>0.48122308870205588</v>
      </c>
    </row>
    <row r="1654" spans="1:20" x14ac:dyDescent="0.25">
      <c r="A1654" s="16" t="s">
        <v>317</v>
      </c>
      <c r="B1654" s="8" t="s">
        <v>338</v>
      </c>
      <c r="C1654" s="8" t="s">
        <v>70</v>
      </c>
      <c r="D1654" s="8" t="str">
        <f t="shared" si="1107"/>
        <v>Week_42_old-generic-fifi</v>
      </c>
      <c r="E1654" s="8" t="str">
        <f t="shared" si="1108"/>
        <v>Initial</v>
      </c>
      <c r="H1654" s="24">
        <f t="shared" ref="H1654:I1716" si="1109">H1653</f>
        <v>5.5491843166461385E-3</v>
      </c>
      <c r="I1654" s="6">
        <f t="shared" si="1109"/>
        <v>1</v>
      </c>
      <c r="J1654" s="6">
        <f t="shared" ref="J1654:J1716" si="1110">J1653</f>
        <v>50373.125958940487</v>
      </c>
      <c r="K1654" s="18">
        <f t="shared" ref="K1654:K1716" si="1111">K1653</f>
        <v>0</v>
      </c>
      <c r="L1654" s="35">
        <f>Data!BT4</f>
        <v>3.7488086783962538E-2</v>
      </c>
      <c r="Q1654" s="21">
        <v>0</v>
      </c>
      <c r="R1654" s="21">
        <v>864.80482450079376</v>
      </c>
      <c r="S1654" s="21">
        <v>11916.85756893789</v>
      </c>
      <c r="T1654" s="38">
        <v>0.49063736150596871</v>
      </c>
    </row>
    <row r="1655" spans="1:20" x14ac:dyDescent="0.25">
      <c r="A1655" s="16" t="s">
        <v>318</v>
      </c>
      <c r="B1655" s="8" t="s">
        <v>338</v>
      </c>
      <c r="C1655" s="8" t="s">
        <v>70</v>
      </c>
      <c r="D1655" s="8" t="str">
        <f t="shared" si="1107"/>
        <v>Week_43_old-generic-fifi</v>
      </c>
      <c r="E1655" s="8" t="str">
        <f t="shared" si="1108"/>
        <v>Initial</v>
      </c>
      <c r="H1655" s="24">
        <f t="shared" si="1109"/>
        <v>5.5491843166461385E-3</v>
      </c>
      <c r="I1655" s="6">
        <f t="shared" si="1109"/>
        <v>1</v>
      </c>
      <c r="J1655" s="6">
        <f t="shared" si="1110"/>
        <v>50373.125958940487</v>
      </c>
      <c r="K1655" s="18">
        <f t="shared" si="1111"/>
        <v>0</v>
      </c>
      <c r="L1655" s="35">
        <f>Data!BT5</f>
        <v>3.7585177395254639E-2</v>
      </c>
      <c r="Q1655" s="21">
        <v>0</v>
      </c>
      <c r="R1655" s="21">
        <v>1044.1568944380083</v>
      </c>
      <c r="S1655" s="21">
        <v>14854.972586239492</v>
      </c>
      <c r="T1655" s="38">
        <v>0.58347856537915743</v>
      </c>
    </row>
    <row r="1656" spans="1:20" x14ac:dyDescent="0.25">
      <c r="A1656" s="16" t="s">
        <v>319</v>
      </c>
      <c r="B1656" s="8" t="s">
        <v>338</v>
      </c>
      <c r="C1656" s="8" t="s">
        <v>70</v>
      </c>
      <c r="D1656" s="8" t="str">
        <f t="shared" si="1107"/>
        <v>Week_44_old-generic-fifi</v>
      </c>
      <c r="E1656" s="8" t="str">
        <f t="shared" si="1108"/>
        <v>Initial</v>
      </c>
      <c r="H1656" s="24">
        <f t="shared" si="1109"/>
        <v>5.5491843166461385E-3</v>
      </c>
      <c r="I1656" s="6">
        <f t="shared" si="1109"/>
        <v>1</v>
      </c>
      <c r="J1656" s="6">
        <f t="shared" si="1110"/>
        <v>50373.125958940487</v>
      </c>
      <c r="K1656" s="18">
        <f t="shared" si="1111"/>
        <v>0</v>
      </c>
      <c r="L1656" s="35">
        <f>Data!BT6</f>
        <v>4.669078736291285E-2</v>
      </c>
      <c r="Q1656" s="21">
        <v>0</v>
      </c>
      <c r="R1656" s="21">
        <v>925.05582981493069</v>
      </c>
      <c r="S1656" s="21">
        <v>11745.187642860092</v>
      </c>
      <c r="T1656" s="38">
        <v>0.41531371307543696</v>
      </c>
    </row>
    <row r="1657" spans="1:20" x14ac:dyDescent="0.25">
      <c r="A1657" s="16" t="s">
        <v>320</v>
      </c>
      <c r="B1657" s="8" t="s">
        <v>338</v>
      </c>
      <c r="C1657" s="8" t="s">
        <v>70</v>
      </c>
      <c r="D1657" s="8" t="str">
        <f t="shared" si="1107"/>
        <v>Week_45_old-generic-fifi</v>
      </c>
      <c r="E1657" s="8" t="str">
        <f t="shared" si="1108"/>
        <v>Initial</v>
      </c>
      <c r="H1657" s="24">
        <f t="shared" si="1109"/>
        <v>5.5491843166461385E-3</v>
      </c>
      <c r="I1657" s="6">
        <f t="shared" si="1109"/>
        <v>1</v>
      </c>
      <c r="J1657" s="6">
        <f t="shared" si="1110"/>
        <v>50373.125958940487</v>
      </c>
      <c r="K1657" s="18">
        <f t="shared" si="1111"/>
        <v>0</v>
      </c>
      <c r="L1657" s="35">
        <f>Data!BT7</f>
        <v>4.7405161421362967E-2</v>
      </c>
      <c r="Q1657" s="21">
        <v>0</v>
      </c>
      <c r="R1657" s="21">
        <v>688.7675491596367</v>
      </c>
      <c r="S1657" s="21">
        <v>9834.2558082803807</v>
      </c>
      <c r="T1657" s="38">
        <v>0.40092039689542325</v>
      </c>
    </row>
    <row r="1658" spans="1:20" x14ac:dyDescent="0.25">
      <c r="A1658" s="16" t="s">
        <v>321</v>
      </c>
      <c r="B1658" s="8" t="s">
        <v>338</v>
      </c>
      <c r="C1658" s="8" t="s">
        <v>70</v>
      </c>
      <c r="D1658" s="8" t="str">
        <f t="shared" si="1107"/>
        <v>Week_46_old-generic-fifi</v>
      </c>
      <c r="E1658" s="8" t="str">
        <f t="shared" si="1108"/>
        <v>Initial</v>
      </c>
      <c r="H1658" s="24">
        <f t="shared" si="1109"/>
        <v>5.5491843166461385E-3</v>
      </c>
      <c r="I1658" s="6">
        <f t="shared" si="1109"/>
        <v>1</v>
      </c>
      <c r="J1658" s="6">
        <f t="shared" si="1110"/>
        <v>50373.125958940487</v>
      </c>
      <c r="K1658" s="18">
        <f t="shared" si="1111"/>
        <v>0</v>
      </c>
      <c r="L1658" s="35">
        <f>Data!BT8</f>
        <v>5.0779524097344951E-2</v>
      </c>
      <c r="Q1658" s="21">
        <v>0</v>
      </c>
      <c r="R1658" s="21">
        <v>745.02628158371385</v>
      </c>
      <c r="S1658" s="21">
        <v>10603.56429242893</v>
      </c>
      <c r="T1658" s="38">
        <v>0.43313621368881716</v>
      </c>
    </row>
    <row r="1659" spans="1:20" x14ac:dyDescent="0.25">
      <c r="A1659" s="16" t="s">
        <v>322</v>
      </c>
      <c r="B1659" s="8" t="s">
        <v>338</v>
      </c>
      <c r="C1659" s="8" t="s">
        <v>70</v>
      </c>
      <c r="D1659" s="8" t="str">
        <f t="shared" si="1107"/>
        <v>Week_47_old-generic-fifi</v>
      </c>
      <c r="E1659" s="8" t="str">
        <f t="shared" si="1108"/>
        <v>Initial</v>
      </c>
      <c r="H1659" s="24">
        <f t="shared" si="1109"/>
        <v>5.5491843166461385E-3</v>
      </c>
      <c r="I1659" s="6">
        <f t="shared" si="1109"/>
        <v>1</v>
      </c>
      <c r="J1659" s="6">
        <f t="shared" si="1110"/>
        <v>50373.125958940487</v>
      </c>
      <c r="K1659" s="18">
        <f t="shared" si="1111"/>
        <v>0</v>
      </c>
      <c r="L1659" s="35">
        <f>Data!BT9</f>
        <v>5.3909193110309013E-2</v>
      </c>
      <c r="Q1659" s="21">
        <v>0</v>
      </c>
      <c r="R1659" s="21">
        <v>1028.3632113977035</v>
      </c>
      <c r="S1659" s="21">
        <v>12604.017637020541</v>
      </c>
      <c r="T1659" s="38">
        <v>0.40802696863601873</v>
      </c>
    </row>
    <row r="1660" spans="1:20" x14ac:dyDescent="0.25">
      <c r="A1660" s="16" t="s">
        <v>323</v>
      </c>
      <c r="B1660" s="8" t="s">
        <v>338</v>
      </c>
      <c r="C1660" s="8" t="s">
        <v>70</v>
      </c>
      <c r="D1660" s="8" t="str">
        <f t="shared" si="1107"/>
        <v>Week_48_old-generic-fifi</v>
      </c>
      <c r="E1660" s="8" t="str">
        <f t="shared" si="1108"/>
        <v>Initial</v>
      </c>
      <c r="H1660" s="24">
        <f t="shared" si="1109"/>
        <v>5.5491843166461385E-3</v>
      </c>
      <c r="I1660" s="6">
        <f t="shared" si="1109"/>
        <v>1</v>
      </c>
      <c r="J1660" s="6">
        <f t="shared" si="1110"/>
        <v>50373.125958940487</v>
      </c>
      <c r="K1660" s="18">
        <f t="shared" si="1111"/>
        <v>0</v>
      </c>
      <c r="L1660" s="35">
        <f>Data!BT10</f>
        <v>5.139225938182309E-2</v>
      </c>
      <c r="Q1660" s="21">
        <v>0</v>
      </c>
      <c r="R1660" s="21">
        <v>929.38473641421774</v>
      </c>
      <c r="S1660" s="21">
        <v>11460.850969740784</v>
      </c>
      <c r="T1660" s="38">
        <v>0.36808132830887064</v>
      </c>
    </row>
    <row r="1661" spans="1:20" x14ac:dyDescent="0.25">
      <c r="A1661" s="16" t="s">
        <v>324</v>
      </c>
      <c r="B1661" s="8" t="s">
        <v>338</v>
      </c>
      <c r="C1661" s="8" t="s">
        <v>70</v>
      </c>
      <c r="D1661" s="8" t="str">
        <f t="shared" si="1107"/>
        <v>Week_49_old-generic-fifi</v>
      </c>
      <c r="E1661" s="8" t="str">
        <f t="shared" si="1108"/>
        <v>Initial</v>
      </c>
      <c r="H1661" s="24">
        <f t="shared" si="1109"/>
        <v>5.5491843166461385E-3</v>
      </c>
      <c r="I1661" s="6">
        <f t="shared" si="1109"/>
        <v>1</v>
      </c>
      <c r="J1661" s="6">
        <f t="shared" si="1110"/>
        <v>50373.125958940487</v>
      </c>
      <c r="K1661" s="18">
        <f t="shared" si="1111"/>
        <v>0</v>
      </c>
      <c r="L1661" s="35">
        <f>Data!BT11</f>
        <v>3.9225134513418657E-2</v>
      </c>
      <c r="Q1661" s="21">
        <v>0</v>
      </c>
      <c r="R1661" s="21">
        <v>854.62548969996374</v>
      </c>
      <c r="S1661" s="21">
        <v>12810.045802695226</v>
      </c>
      <c r="T1661" s="38">
        <v>0.53096390213027012</v>
      </c>
    </row>
    <row r="1662" spans="1:20" x14ac:dyDescent="0.25">
      <c r="A1662" s="16" t="s">
        <v>325</v>
      </c>
      <c r="B1662" s="8" t="s">
        <v>338</v>
      </c>
      <c r="C1662" s="8" t="s">
        <v>70</v>
      </c>
      <c r="D1662" s="8" t="str">
        <f t="shared" si="1107"/>
        <v>Week_50_old-generic-fifi</v>
      </c>
      <c r="E1662" s="8" t="str">
        <f t="shared" si="1108"/>
        <v>Initial</v>
      </c>
      <c r="H1662" s="24">
        <f t="shared" si="1109"/>
        <v>5.5491843166461385E-3</v>
      </c>
      <c r="I1662" s="6">
        <f t="shared" si="1109"/>
        <v>1</v>
      </c>
      <c r="J1662" s="6">
        <f t="shared" si="1110"/>
        <v>50373.125958940487</v>
      </c>
      <c r="K1662" s="18">
        <f t="shared" si="1111"/>
        <v>0</v>
      </c>
      <c r="L1662" s="35">
        <f>Data!BT12</f>
        <v>3.7141090087045747E-2</v>
      </c>
      <c r="Q1662" s="21">
        <v>0</v>
      </c>
      <c r="R1662" s="21">
        <v>1032.1351550502563</v>
      </c>
      <c r="S1662" s="21">
        <v>14068.526241654368</v>
      </c>
      <c r="T1662" s="38">
        <v>0.53378269772618014</v>
      </c>
    </row>
    <row r="1663" spans="1:20" x14ac:dyDescent="0.25">
      <c r="A1663" s="16" t="s">
        <v>326</v>
      </c>
      <c r="B1663" s="8" t="s">
        <v>338</v>
      </c>
      <c r="C1663" s="8" t="s">
        <v>70</v>
      </c>
      <c r="D1663" s="8" t="str">
        <f t="shared" si="1107"/>
        <v>Week_51_old-generic-fifi</v>
      </c>
      <c r="E1663" s="8" t="str">
        <f t="shared" si="1108"/>
        <v>Initial</v>
      </c>
      <c r="H1663" s="24">
        <f t="shared" si="1109"/>
        <v>5.5491843166461385E-3</v>
      </c>
      <c r="I1663" s="6">
        <f t="shared" si="1109"/>
        <v>1</v>
      </c>
      <c r="J1663" s="6">
        <f t="shared" si="1110"/>
        <v>50373.125958940487</v>
      </c>
      <c r="K1663" s="18">
        <f t="shared" si="1111"/>
        <v>0</v>
      </c>
      <c r="L1663" s="35">
        <f>Data!BT13</f>
        <v>3.762055161233812E-2</v>
      </c>
      <c r="Q1663" s="21">
        <v>0</v>
      </c>
      <c r="R1663" s="21">
        <v>1211.913988078099</v>
      </c>
      <c r="S1663" s="21">
        <v>15249.375979042179</v>
      </c>
      <c r="T1663" s="38">
        <v>0.51097530950180148</v>
      </c>
    </row>
    <row r="1664" spans="1:20" x14ac:dyDescent="0.25">
      <c r="A1664" s="16" t="s">
        <v>327</v>
      </c>
      <c r="B1664" s="8" t="s">
        <v>338</v>
      </c>
      <c r="C1664" s="8" t="s">
        <v>70</v>
      </c>
      <c r="D1664" s="8" t="str">
        <f t="shared" si="1107"/>
        <v>Week_52_old-generic-fifi</v>
      </c>
      <c r="E1664" s="8" t="str">
        <f t="shared" si="1108"/>
        <v>Initial</v>
      </c>
      <c r="H1664" s="24">
        <f t="shared" si="1109"/>
        <v>5.5491843166461385E-3</v>
      </c>
      <c r="I1664" s="6">
        <f t="shared" si="1109"/>
        <v>1</v>
      </c>
      <c r="J1664" s="6">
        <f t="shared" si="1110"/>
        <v>50373.125958940487</v>
      </c>
      <c r="K1664" s="18">
        <f t="shared" si="1111"/>
        <v>0</v>
      </c>
      <c r="L1664" s="35">
        <f>Data!BT14</f>
        <v>3.6644964047534527E-2</v>
      </c>
      <c r="Q1664" s="21">
        <v>0</v>
      </c>
      <c r="R1664" s="21">
        <v>989.28129590685364</v>
      </c>
      <c r="S1664" s="21">
        <v>13032.977663939</v>
      </c>
      <c r="T1664" s="38">
        <v>0.5399174825602493</v>
      </c>
    </row>
    <row r="1665" spans="1:20" x14ac:dyDescent="0.25">
      <c r="A1665" s="17" t="s">
        <v>262</v>
      </c>
      <c r="B1665" s="8" t="s">
        <v>338</v>
      </c>
      <c r="C1665" s="8" t="s">
        <v>70</v>
      </c>
      <c r="D1665" s="8" t="str">
        <f t="shared" si="1107"/>
        <v>Week_01-generic-fifi</v>
      </c>
      <c r="E1665" s="8" t="str">
        <f t="shared" si="1108"/>
        <v>Umbrella-search.umb</v>
      </c>
      <c r="H1665" s="24">
        <f t="shared" si="1109"/>
        <v>5.5491843166461385E-3</v>
      </c>
      <c r="I1665" s="6">
        <f t="shared" si="1109"/>
        <v>1</v>
      </c>
      <c r="J1665" s="6">
        <f t="shared" si="1110"/>
        <v>50373.125958940487</v>
      </c>
      <c r="K1665" s="18">
        <f t="shared" si="1111"/>
        <v>0</v>
      </c>
      <c r="L1665" s="35">
        <f>Data!BT15</f>
        <v>4.1998330200443579E-2</v>
      </c>
      <c r="Q1665" s="21">
        <v>0</v>
      </c>
      <c r="R1665" s="21">
        <v>1572.2649871129458</v>
      </c>
      <c r="S1665" s="21">
        <v>21811.584727328474</v>
      </c>
      <c r="T1665" s="38">
        <v>0.83129492944508676</v>
      </c>
    </row>
    <row r="1666" spans="1:20" x14ac:dyDescent="0.25">
      <c r="A1666" s="17" t="s">
        <v>263</v>
      </c>
      <c r="B1666" s="8" t="s">
        <v>338</v>
      </c>
      <c r="C1666" s="8" t="s">
        <v>70</v>
      </c>
      <c r="D1666" s="8" t="str">
        <f t="shared" si="1107"/>
        <v>Week_02-generic-fifi</v>
      </c>
      <c r="E1666" s="8" t="str">
        <f t="shared" si="1108"/>
        <v>Umbrella-search.umb</v>
      </c>
      <c r="H1666" s="24">
        <f t="shared" si="1109"/>
        <v>5.5491843166461385E-3</v>
      </c>
      <c r="I1666" s="6">
        <f t="shared" si="1109"/>
        <v>1</v>
      </c>
      <c r="J1666" s="6">
        <f t="shared" si="1110"/>
        <v>50373.125958940487</v>
      </c>
      <c r="K1666" s="18">
        <f t="shared" si="1111"/>
        <v>0</v>
      </c>
      <c r="L1666" s="35">
        <f>Data!BT16</f>
        <v>4.2597778619165694E-2</v>
      </c>
      <c r="Q1666" s="21">
        <v>0</v>
      </c>
      <c r="R1666" s="21">
        <v>2084.9280639827607</v>
      </c>
      <c r="S1666" s="21">
        <v>26680.318776664109</v>
      </c>
      <c r="T1666" s="38">
        <v>0.85542594527849647</v>
      </c>
    </row>
    <row r="1667" spans="1:20" x14ac:dyDescent="0.25">
      <c r="A1667" s="17" t="s">
        <v>264</v>
      </c>
      <c r="B1667" s="8" t="s">
        <v>338</v>
      </c>
      <c r="C1667" s="8" t="s">
        <v>70</v>
      </c>
      <c r="D1667" s="8" t="str">
        <f t="shared" si="1107"/>
        <v>Week_03-generic-fifi</v>
      </c>
      <c r="E1667" s="8" t="str">
        <f t="shared" si="1108"/>
        <v>Umbrella-search.umb</v>
      </c>
      <c r="H1667" s="24">
        <f t="shared" si="1109"/>
        <v>5.5491843166461385E-3</v>
      </c>
      <c r="I1667" s="6">
        <f t="shared" si="1109"/>
        <v>1</v>
      </c>
      <c r="J1667" s="6">
        <f t="shared" si="1110"/>
        <v>50373.125958940487</v>
      </c>
      <c r="K1667" s="18">
        <f t="shared" si="1111"/>
        <v>0</v>
      </c>
      <c r="L1667" s="35">
        <f>Data!BT17</f>
        <v>4.3849804821703663E-2</v>
      </c>
      <c r="Q1667" s="21">
        <v>0</v>
      </c>
      <c r="R1667" s="21">
        <v>1823.7453453633377</v>
      </c>
      <c r="S1667" s="21">
        <v>24225.911772119754</v>
      </c>
      <c r="T1667" s="38">
        <v>0.83651340378207473</v>
      </c>
    </row>
    <row r="1668" spans="1:20" x14ac:dyDescent="0.25">
      <c r="A1668" s="17" t="s">
        <v>265</v>
      </c>
      <c r="B1668" s="8" t="s">
        <v>338</v>
      </c>
      <c r="C1668" s="8" t="s">
        <v>70</v>
      </c>
      <c r="D1668" s="8" t="str">
        <f t="shared" si="1107"/>
        <v>Week_04-generic-fifi</v>
      </c>
      <c r="E1668" s="8" t="str">
        <f t="shared" si="1108"/>
        <v>Umbrella-search.umb</v>
      </c>
      <c r="H1668" s="24">
        <f t="shared" si="1109"/>
        <v>5.5491843166461385E-3</v>
      </c>
      <c r="I1668" s="6">
        <f t="shared" si="1109"/>
        <v>1</v>
      </c>
      <c r="J1668" s="6">
        <f t="shared" si="1110"/>
        <v>50373.125958940487</v>
      </c>
      <c r="K1668" s="18">
        <f t="shared" si="1111"/>
        <v>0</v>
      </c>
      <c r="L1668" s="35">
        <f>Data!BT18</f>
        <v>3.9210065454884278E-2</v>
      </c>
      <c r="Q1668" s="21">
        <v>0</v>
      </c>
      <c r="R1668" s="21">
        <v>1310.131922122119</v>
      </c>
      <c r="S1668" s="21">
        <v>19842.272025421968</v>
      </c>
      <c r="T1668" s="38">
        <v>0.82228305351986475</v>
      </c>
    </row>
    <row r="1669" spans="1:20" x14ac:dyDescent="0.25">
      <c r="A1669" s="17" t="s">
        <v>266</v>
      </c>
      <c r="B1669" s="8" t="s">
        <v>338</v>
      </c>
      <c r="C1669" s="8" t="s">
        <v>70</v>
      </c>
      <c r="D1669" s="8" t="str">
        <f t="shared" si="1107"/>
        <v>Week_05-generic-fifi</v>
      </c>
      <c r="E1669" s="8" t="str">
        <f t="shared" si="1108"/>
        <v>Umbrella-search.umb</v>
      </c>
      <c r="H1669" s="24">
        <f t="shared" si="1109"/>
        <v>5.5491843166461385E-3</v>
      </c>
      <c r="I1669" s="6">
        <f t="shared" si="1109"/>
        <v>1</v>
      </c>
      <c r="J1669" s="6">
        <f t="shared" si="1110"/>
        <v>50373.125958940487</v>
      </c>
      <c r="K1669" s="18">
        <f t="shared" si="1111"/>
        <v>0</v>
      </c>
      <c r="L1669" s="35">
        <f>Data!BT19</f>
        <v>4.2394862921044461E-2</v>
      </c>
      <c r="Q1669" s="21">
        <v>0</v>
      </c>
      <c r="R1669" s="21">
        <v>1471.6067171402053</v>
      </c>
      <c r="S1669" s="21">
        <v>21879.533012603741</v>
      </c>
      <c r="T1669" s="38">
        <v>0.83121448336854775</v>
      </c>
    </row>
    <row r="1670" spans="1:20" x14ac:dyDescent="0.25">
      <c r="A1670" s="17" t="s">
        <v>267</v>
      </c>
      <c r="B1670" s="8" t="s">
        <v>338</v>
      </c>
      <c r="C1670" s="8" t="s">
        <v>70</v>
      </c>
      <c r="D1670" s="8" t="str">
        <f t="shared" si="1107"/>
        <v>Week_06-generic-fifi</v>
      </c>
      <c r="E1670" s="8" t="str">
        <f t="shared" si="1108"/>
        <v>Umbrella-search.umb</v>
      </c>
      <c r="H1670" s="24">
        <f t="shared" si="1109"/>
        <v>5.5491843166461385E-3</v>
      </c>
      <c r="I1670" s="6">
        <f t="shared" si="1109"/>
        <v>1</v>
      </c>
      <c r="J1670" s="6">
        <f t="shared" si="1110"/>
        <v>50373.125958940487</v>
      </c>
      <c r="K1670" s="18">
        <f t="shared" si="1111"/>
        <v>0</v>
      </c>
      <c r="L1670" s="35">
        <f>Data!BT20</f>
        <v>3.5029386007661575E-2</v>
      </c>
      <c r="Q1670" s="21">
        <v>0</v>
      </c>
      <c r="R1670" s="21">
        <v>1140.3427106196023</v>
      </c>
      <c r="S1670" s="21">
        <v>19534.430669055673</v>
      </c>
      <c r="T1670" s="38">
        <v>0.847622011868708</v>
      </c>
    </row>
    <row r="1671" spans="1:20" x14ac:dyDescent="0.25">
      <c r="A1671" s="17" t="s">
        <v>268</v>
      </c>
      <c r="B1671" s="8" t="s">
        <v>338</v>
      </c>
      <c r="C1671" s="8" t="s">
        <v>70</v>
      </c>
      <c r="D1671" s="8" t="str">
        <f t="shared" si="1107"/>
        <v>Week_07-generic-fifi</v>
      </c>
      <c r="E1671" s="8" t="str">
        <f t="shared" si="1108"/>
        <v>Umbrella-search.umb</v>
      </c>
      <c r="H1671" s="24">
        <f t="shared" si="1109"/>
        <v>5.5491843166461385E-3</v>
      </c>
      <c r="I1671" s="6">
        <f t="shared" si="1109"/>
        <v>1</v>
      </c>
      <c r="J1671" s="6">
        <f t="shared" si="1110"/>
        <v>50373.125958940487</v>
      </c>
      <c r="K1671" s="18">
        <f t="shared" si="1111"/>
        <v>0</v>
      </c>
      <c r="L1671" s="35">
        <f>Data!BT21</f>
        <v>3.51190288335336E-2</v>
      </c>
      <c r="Q1671" s="21">
        <v>0</v>
      </c>
      <c r="R1671" s="21">
        <v>2194.7462553221653</v>
      </c>
      <c r="S1671" s="21">
        <v>29183.966181276061</v>
      </c>
      <c r="T1671" s="38">
        <v>0.87314537470277553</v>
      </c>
    </row>
    <row r="1672" spans="1:20" x14ac:dyDescent="0.25">
      <c r="A1672" s="17" t="s">
        <v>269</v>
      </c>
      <c r="B1672" s="8" t="s">
        <v>338</v>
      </c>
      <c r="C1672" s="8" t="s">
        <v>70</v>
      </c>
      <c r="D1672" s="8" t="str">
        <f t="shared" si="1107"/>
        <v>Week_08-generic-fifi</v>
      </c>
      <c r="E1672" s="8" t="str">
        <f t="shared" si="1108"/>
        <v>Umbrella-search.umb</v>
      </c>
      <c r="H1672" s="24">
        <f t="shared" si="1109"/>
        <v>5.5491843166461385E-3</v>
      </c>
      <c r="I1672" s="6">
        <f t="shared" si="1109"/>
        <v>1</v>
      </c>
      <c r="J1672" s="6">
        <f t="shared" si="1110"/>
        <v>50373.125958940487</v>
      </c>
      <c r="K1672" s="18">
        <f t="shared" si="1111"/>
        <v>0</v>
      </c>
      <c r="L1672" s="35">
        <f>Data!BT22</f>
        <v>3.6394055538464247E-2</v>
      </c>
      <c r="Q1672" s="21">
        <v>0</v>
      </c>
      <c r="R1672" s="21">
        <v>1811.9488861788138</v>
      </c>
      <c r="S1672" s="21">
        <v>26027.958529729724</v>
      </c>
      <c r="T1672" s="38">
        <v>0.87113049770945261</v>
      </c>
    </row>
    <row r="1673" spans="1:20" x14ac:dyDescent="0.25">
      <c r="A1673" s="17" t="s">
        <v>270</v>
      </c>
      <c r="B1673" s="8" t="s">
        <v>338</v>
      </c>
      <c r="C1673" s="8" t="s">
        <v>70</v>
      </c>
      <c r="D1673" s="8" t="str">
        <f t="shared" si="1107"/>
        <v>Week_09-generic-fifi</v>
      </c>
      <c r="E1673" s="8" t="str">
        <f t="shared" si="1108"/>
        <v>Umbrella-search.umb</v>
      </c>
      <c r="H1673" s="24">
        <f t="shared" si="1109"/>
        <v>5.5491843166461385E-3</v>
      </c>
      <c r="I1673" s="6">
        <f t="shared" si="1109"/>
        <v>1</v>
      </c>
      <c r="J1673" s="6">
        <f t="shared" si="1110"/>
        <v>50373.125958940487</v>
      </c>
      <c r="K1673" s="18">
        <f t="shared" si="1111"/>
        <v>0</v>
      </c>
      <c r="L1673" s="35">
        <f>Data!BT23</f>
        <v>3.9384678075240785E-2</v>
      </c>
      <c r="Q1673" s="21">
        <v>0</v>
      </c>
      <c r="R1673" s="21">
        <v>1749.7897411379074</v>
      </c>
      <c r="S1673" s="21">
        <v>24894.845437522072</v>
      </c>
      <c r="T1673" s="38">
        <v>0.85408302963298666</v>
      </c>
    </row>
    <row r="1674" spans="1:20" x14ac:dyDescent="0.25">
      <c r="A1674" s="17" t="s">
        <v>249</v>
      </c>
      <c r="B1674" s="8" t="s">
        <v>338</v>
      </c>
      <c r="C1674" s="8" t="s">
        <v>70</v>
      </c>
      <c r="D1674" s="8" t="str">
        <f t="shared" si="1107"/>
        <v>Week_10-generic-fifi</v>
      </c>
      <c r="E1674" s="8" t="str">
        <f t="shared" si="1108"/>
        <v>Umbrella-search.umb</v>
      </c>
      <c r="H1674" s="24">
        <f t="shared" si="1109"/>
        <v>5.5491843166461385E-3</v>
      </c>
      <c r="I1674" s="6">
        <f t="shared" si="1109"/>
        <v>1</v>
      </c>
      <c r="J1674" s="6">
        <f t="shared" si="1110"/>
        <v>50373.125958940487</v>
      </c>
      <c r="K1674" s="18">
        <f t="shared" si="1111"/>
        <v>0</v>
      </c>
      <c r="L1674" s="35">
        <f>Data!BT24</f>
        <v>3.7814308672776263E-2</v>
      </c>
      <c r="Q1674" s="21">
        <v>0</v>
      </c>
      <c r="R1674" s="21">
        <v>1555.8375385352458</v>
      </c>
      <c r="S1674" s="21">
        <v>23505.469008222717</v>
      </c>
      <c r="T1674" s="38">
        <v>0.85561243697576272</v>
      </c>
    </row>
    <row r="1675" spans="1:20" x14ac:dyDescent="0.25">
      <c r="A1675" s="17" t="s">
        <v>250</v>
      </c>
      <c r="B1675" s="8" t="s">
        <v>338</v>
      </c>
      <c r="C1675" s="8" t="s">
        <v>70</v>
      </c>
      <c r="D1675" s="8" t="str">
        <f t="shared" si="1107"/>
        <v>Week_11-generic-fifi</v>
      </c>
      <c r="E1675" s="8" t="str">
        <f t="shared" si="1108"/>
        <v>Umbrella-search.umb</v>
      </c>
      <c r="H1675" s="24">
        <f t="shared" si="1109"/>
        <v>5.5491843166461385E-3</v>
      </c>
      <c r="I1675" s="6">
        <f t="shared" si="1109"/>
        <v>1</v>
      </c>
      <c r="J1675" s="6">
        <f t="shared" si="1110"/>
        <v>50373.125958940487</v>
      </c>
      <c r="K1675" s="18">
        <f t="shared" si="1111"/>
        <v>0</v>
      </c>
      <c r="L1675" s="35">
        <f>Data!BT25</f>
        <v>3.8433136719002836E-2</v>
      </c>
      <c r="Q1675" s="21">
        <v>0</v>
      </c>
      <c r="R1675" s="21">
        <v>2149.9626572987254</v>
      </c>
      <c r="S1675" s="21">
        <v>28647.502037502763</v>
      </c>
      <c r="T1675" s="38">
        <v>0.86643821263570908</v>
      </c>
    </row>
    <row r="1676" spans="1:20" x14ac:dyDescent="0.25">
      <c r="A1676" s="17" t="s">
        <v>251</v>
      </c>
      <c r="B1676" s="8" t="s">
        <v>338</v>
      </c>
      <c r="C1676" s="8" t="s">
        <v>70</v>
      </c>
      <c r="D1676" s="8" t="str">
        <f t="shared" si="1107"/>
        <v>Week_12-generic-fifi</v>
      </c>
      <c r="E1676" s="8" t="str">
        <f t="shared" si="1108"/>
        <v>Umbrella-search.umb</v>
      </c>
      <c r="H1676" s="24">
        <f t="shared" si="1109"/>
        <v>5.5491843166461385E-3</v>
      </c>
      <c r="I1676" s="6">
        <f t="shared" si="1109"/>
        <v>1</v>
      </c>
      <c r="J1676" s="6">
        <f t="shared" si="1110"/>
        <v>50373.125958940487</v>
      </c>
      <c r="K1676" s="18">
        <f t="shared" si="1111"/>
        <v>0</v>
      </c>
      <c r="L1676" s="35">
        <f>Data!BT26</f>
        <v>3.842030683757458E-2</v>
      </c>
      <c r="Q1676" s="21">
        <v>0</v>
      </c>
      <c r="R1676" s="21">
        <v>1821.7695411895106</v>
      </c>
      <c r="S1676" s="21">
        <v>25390.722464281593</v>
      </c>
      <c r="T1676" s="38">
        <v>0.85748346069074788</v>
      </c>
    </row>
    <row r="1677" spans="1:20" x14ac:dyDescent="0.25">
      <c r="A1677" s="17" t="s">
        <v>252</v>
      </c>
      <c r="B1677" s="8" t="s">
        <v>338</v>
      </c>
      <c r="C1677" s="8" t="s">
        <v>70</v>
      </c>
      <c r="D1677" s="8" t="str">
        <f t="shared" si="1107"/>
        <v>Week_13-generic-fifi</v>
      </c>
      <c r="E1677" s="8" t="str">
        <f t="shared" si="1108"/>
        <v>Umbrella-search.umb</v>
      </c>
      <c r="H1677" s="24">
        <f t="shared" si="1109"/>
        <v>5.5491843166461385E-3</v>
      </c>
      <c r="I1677" s="6">
        <f t="shared" si="1109"/>
        <v>1</v>
      </c>
      <c r="J1677" s="6">
        <f t="shared" si="1110"/>
        <v>50373.125958940487</v>
      </c>
      <c r="K1677" s="18">
        <f t="shared" si="1111"/>
        <v>0</v>
      </c>
      <c r="L1677" s="35">
        <f>Data!BT27</f>
        <v>3.4461504929258154E-2</v>
      </c>
      <c r="Q1677" s="21">
        <v>0</v>
      </c>
      <c r="R1677" s="21">
        <v>2762.5345404756372</v>
      </c>
      <c r="S1677" s="21">
        <v>34173.706470850921</v>
      </c>
      <c r="T1677" s="38">
        <v>0.89256779302181788</v>
      </c>
    </row>
    <row r="1678" spans="1:20" x14ac:dyDescent="0.25">
      <c r="A1678" s="17" t="s">
        <v>253</v>
      </c>
      <c r="B1678" s="8" t="s">
        <v>338</v>
      </c>
      <c r="C1678" s="8" t="s">
        <v>70</v>
      </c>
      <c r="D1678" s="8" t="str">
        <f t="shared" si="1107"/>
        <v>Week_14-generic-fifi</v>
      </c>
      <c r="E1678" s="8" t="str">
        <f t="shared" si="1108"/>
        <v>Umbrella-search.umb</v>
      </c>
      <c r="H1678" s="24">
        <f t="shared" si="1109"/>
        <v>5.5491843166461385E-3</v>
      </c>
      <c r="I1678" s="6">
        <f t="shared" si="1109"/>
        <v>1</v>
      </c>
      <c r="J1678" s="6">
        <f t="shared" si="1110"/>
        <v>50373.125958940487</v>
      </c>
      <c r="K1678" s="18">
        <f t="shared" si="1111"/>
        <v>0</v>
      </c>
      <c r="L1678" s="35">
        <f>Data!BT28</f>
        <v>3.4530231220421766E-2</v>
      </c>
      <c r="Q1678" s="21">
        <v>0</v>
      </c>
      <c r="R1678" s="21">
        <v>2269.4080857421859</v>
      </c>
      <c r="S1678" s="21">
        <v>30374.817012268773</v>
      </c>
      <c r="T1678" s="38">
        <v>0.88851462550574956</v>
      </c>
    </row>
    <row r="1679" spans="1:20" x14ac:dyDescent="0.25">
      <c r="A1679" s="17" t="s">
        <v>254</v>
      </c>
      <c r="B1679" s="8" t="s">
        <v>338</v>
      </c>
      <c r="C1679" s="8" t="s">
        <v>70</v>
      </c>
      <c r="D1679" s="8" t="str">
        <f t="shared" si="1107"/>
        <v>Week_15-generic-fifi</v>
      </c>
      <c r="E1679" s="8" t="str">
        <f t="shared" si="1108"/>
        <v>Umbrella-search.umb</v>
      </c>
      <c r="H1679" s="24">
        <f t="shared" si="1109"/>
        <v>5.5491843166461385E-3</v>
      </c>
      <c r="I1679" s="6">
        <f t="shared" si="1109"/>
        <v>1</v>
      </c>
      <c r="J1679" s="6">
        <f t="shared" si="1110"/>
        <v>50373.125958940487</v>
      </c>
      <c r="K1679" s="18">
        <f t="shared" si="1111"/>
        <v>0</v>
      </c>
      <c r="L1679" s="35">
        <f>Data!BT29</f>
        <v>4.8393259828831602E-2</v>
      </c>
      <c r="Q1679" s="21">
        <v>0</v>
      </c>
      <c r="R1679" s="21">
        <v>1046.2581850904733</v>
      </c>
      <c r="S1679" s="21">
        <v>16968.237158888365</v>
      </c>
      <c r="T1679" s="38">
        <v>0.77482730256362142</v>
      </c>
    </row>
    <row r="1680" spans="1:20" x14ac:dyDescent="0.25">
      <c r="A1680" s="17" t="s">
        <v>255</v>
      </c>
      <c r="B1680" s="8" t="s">
        <v>338</v>
      </c>
      <c r="C1680" s="8" t="s">
        <v>70</v>
      </c>
      <c r="D1680" s="8" t="str">
        <f t="shared" si="1107"/>
        <v>Week_16-generic-fifi</v>
      </c>
      <c r="E1680" s="8" t="str">
        <f t="shared" si="1108"/>
        <v>Umbrella-search.umb</v>
      </c>
      <c r="H1680" s="24">
        <f t="shared" si="1109"/>
        <v>5.5491843166461385E-3</v>
      </c>
      <c r="I1680" s="6">
        <f t="shared" si="1109"/>
        <v>1</v>
      </c>
      <c r="J1680" s="6">
        <f t="shared" si="1110"/>
        <v>50373.125958940487</v>
      </c>
      <c r="K1680" s="18">
        <f t="shared" si="1111"/>
        <v>0</v>
      </c>
      <c r="L1680" s="35">
        <f>Data!BT30</f>
        <v>4.4325543564021408E-2</v>
      </c>
      <c r="Q1680" s="21">
        <v>0</v>
      </c>
      <c r="R1680" s="21">
        <v>1843.1736302538748</v>
      </c>
      <c r="S1680" s="21">
        <v>25270.169409862861</v>
      </c>
      <c r="T1680" s="38">
        <v>0.84508184665537711</v>
      </c>
    </row>
    <row r="1681" spans="1:20" x14ac:dyDescent="0.25">
      <c r="A1681" s="17" t="s">
        <v>256</v>
      </c>
      <c r="B1681" s="8" t="s">
        <v>338</v>
      </c>
      <c r="C1681" s="8" t="s">
        <v>70</v>
      </c>
      <c r="D1681" s="8" t="str">
        <f t="shared" si="1107"/>
        <v>Week_17-generic-fifi</v>
      </c>
      <c r="E1681" s="8" t="str">
        <f t="shared" si="1108"/>
        <v>Umbrella-search.umb</v>
      </c>
      <c r="H1681" s="24">
        <f t="shared" si="1109"/>
        <v>5.5491843166461385E-3</v>
      </c>
      <c r="I1681" s="6">
        <f t="shared" si="1109"/>
        <v>1</v>
      </c>
      <c r="J1681" s="6">
        <f t="shared" si="1110"/>
        <v>50373.125958940487</v>
      </c>
      <c r="K1681" s="18">
        <f t="shared" si="1111"/>
        <v>0</v>
      </c>
      <c r="L1681" s="35">
        <f>Data!BT31</f>
        <v>4.8066008794824484E-2</v>
      </c>
      <c r="Q1681" s="21">
        <v>0</v>
      </c>
      <c r="R1681" s="21">
        <v>1487.4065912769572</v>
      </c>
      <c r="S1681" s="21">
        <v>21113.593057341735</v>
      </c>
      <c r="T1681" s="38">
        <v>0.81213030462060398</v>
      </c>
    </row>
    <row r="1682" spans="1:20" x14ac:dyDescent="0.25">
      <c r="A1682" s="17" t="s">
        <v>257</v>
      </c>
      <c r="B1682" s="8" t="s">
        <v>338</v>
      </c>
      <c r="C1682" s="8" t="s">
        <v>70</v>
      </c>
      <c r="D1682" s="8" t="str">
        <f t="shared" si="1107"/>
        <v>Week_18-generic-fifi</v>
      </c>
      <c r="E1682" s="8" t="str">
        <f t="shared" si="1108"/>
        <v>Umbrella-search.umb</v>
      </c>
      <c r="H1682" s="24">
        <f t="shared" si="1109"/>
        <v>5.5491843166461385E-3</v>
      </c>
      <c r="I1682" s="6">
        <f t="shared" si="1109"/>
        <v>1</v>
      </c>
      <c r="J1682" s="6">
        <f t="shared" si="1110"/>
        <v>50373.125958940487</v>
      </c>
      <c r="K1682" s="18">
        <f t="shared" si="1111"/>
        <v>0</v>
      </c>
      <c r="L1682" s="35">
        <f>Data!BT32</f>
        <v>4.1233851159657352E-2</v>
      </c>
      <c r="Q1682" s="21">
        <v>0</v>
      </c>
      <c r="R1682" s="21">
        <v>1015.8580398144358</v>
      </c>
      <c r="S1682" s="21">
        <v>17226.670562064541</v>
      </c>
      <c r="T1682" s="38">
        <v>0.79901080004324876</v>
      </c>
    </row>
    <row r="1683" spans="1:20" x14ac:dyDescent="0.25">
      <c r="A1683" s="17" t="s">
        <v>258</v>
      </c>
      <c r="B1683" s="8" t="s">
        <v>338</v>
      </c>
      <c r="C1683" s="8" t="s">
        <v>70</v>
      </c>
      <c r="D1683" s="8" t="str">
        <f t="shared" si="1107"/>
        <v>Week_19-generic-fifi</v>
      </c>
      <c r="E1683" s="8" t="str">
        <f t="shared" si="1108"/>
        <v>Umbrella-search.umb</v>
      </c>
      <c r="H1683" s="24">
        <f t="shared" si="1109"/>
        <v>5.5491843166461385E-3</v>
      </c>
      <c r="I1683" s="6">
        <f t="shared" si="1109"/>
        <v>1</v>
      </c>
      <c r="J1683" s="6">
        <f t="shared" si="1110"/>
        <v>50373.125958940487</v>
      </c>
      <c r="K1683" s="18">
        <f t="shared" si="1111"/>
        <v>0</v>
      </c>
      <c r="L1683" s="35">
        <f>Data!BT33</f>
        <v>5.1106145826752179E-2</v>
      </c>
      <c r="Q1683" s="21">
        <v>0</v>
      </c>
      <c r="R1683" s="21">
        <v>2663.2659562853969</v>
      </c>
      <c r="S1683" s="21">
        <v>31721.953875959396</v>
      </c>
      <c r="T1683" s="38">
        <v>0.83359098760519934</v>
      </c>
    </row>
    <row r="1684" spans="1:20" x14ac:dyDescent="0.25">
      <c r="A1684" s="17" t="s">
        <v>259</v>
      </c>
      <c r="B1684" s="8" t="s">
        <v>338</v>
      </c>
      <c r="C1684" s="8" t="s">
        <v>70</v>
      </c>
      <c r="D1684" s="8" t="str">
        <f t="shared" si="1107"/>
        <v>Week_20-generic-fifi</v>
      </c>
      <c r="E1684" s="8" t="str">
        <f t="shared" si="1108"/>
        <v>Umbrella-search.umb</v>
      </c>
      <c r="H1684" s="24">
        <f t="shared" si="1109"/>
        <v>5.5491843166461385E-3</v>
      </c>
      <c r="I1684" s="6">
        <f t="shared" si="1109"/>
        <v>1</v>
      </c>
      <c r="J1684" s="6">
        <f t="shared" si="1110"/>
        <v>50373.125958940487</v>
      </c>
      <c r="K1684" s="18">
        <f t="shared" si="1111"/>
        <v>0</v>
      </c>
      <c r="L1684" s="35">
        <f>Data!BT34</f>
        <v>5.179229488041856E-2</v>
      </c>
      <c r="Q1684" s="21">
        <v>0</v>
      </c>
      <c r="R1684" s="21">
        <v>1496.4255672738743</v>
      </c>
      <c r="S1684" s="21">
        <v>21715.740408929538</v>
      </c>
      <c r="T1684" s="38">
        <v>0.80084767302347482</v>
      </c>
    </row>
    <row r="1685" spans="1:20" x14ac:dyDescent="0.25">
      <c r="A1685" s="17" t="s">
        <v>260</v>
      </c>
      <c r="B1685" s="8" t="s">
        <v>338</v>
      </c>
      <c r="C1685" s="8" t="s">
        <v>70</v>
      </c>
      <c r="D1685" s="8" t="str">
        <f t="shared" si="1107"/>
        <v>Week_21-generic-fifi</v>
      </c>
      <c r="E1685" s="8" t="str">
        <f t="shared" si="1108"/>
        <v>Umbrella-search.umb</v>
      </c>
      <c r="H1685" s="24">
        <f t="shared" si="1109"/>
        <v>5.5491843166461385E-3</v>
      </c>
      <c r="I1685" s="6">
        <f t="shared" si="1109"/>
        <v>1</v>
      </c>
      <c r="J1685" s="6">
        <f t="shared" si="1110"/>
        <v>50373.125958940487</v>
      </c>
      <c r="K1685" s="18">
        <f t="shared" si="1111"/>
        <v>0</v>
      </c>
      <c r="L1685" s="35">
        <f>Data!BT35</f>
        <v>5.3032795061033672E-2</v>
      </c>
      <c r="Q1685" s="21">
        <v>0</v>
      </c>
      <c r="R1685" s="21">
        <v>972.01111013437958</v>
      </c>
      <c r="S1685" s="21">
        <v>16485.195227614109</v>
      </c>
      <c r="T1685" s="38">
        <v>0.76428424253543947</v>
      </c>
    </row>
    <row r="1686" spans="1:20" x14ac:dyDescent="0.25">
      <c r="A1686" s="17" t="s">
        <v>261</v>
      </c>
      <c r="B1686" s="8" t="s">
        <v>338</v>
      </c>
      <c r="C1686" s="8" t="s">
        <v>70</v>
      </c>
      <c r="D1686" s="8" t="str">
        <f t="shared" si="1107"/>
        <v>Week_22-generic-fifi</v>
      </c>
      <c r="E1686" s="8" t="str">
        <f t="shared" si="1108"/>
        <v>Umbrella-search.umb</v>
      </c>
      <c r="H1686" s="24">
        <f t="shared" si="1109"/>
        <v>5.5491843166461385E-3</v>
      </c>
      <c r="I1686" s="6">
        <f t="shared" si="1109"/>
        <v>1</v>
      </c>
      <c r="J1686" s="6">
        <f t="shared" si="1110"/>
        <v>50373.125958940487</v>
      </c>
      <c r="K1686" s="18">
        <f t="shared" si="1111"/>
        <v>0</v>
      </c>
      <c r="L1686" s="35">
        <f>Data!BT36</f>
        <v>5.5268879604339238E-2</v>
      </c>
      <c r="Q1686" s="21">
        <v>0</v>
      </c>
      <c r="R1686" s="21">
        <v>886.49809278033456</v>
      </c>
      <c r="S1686" s="21">
        <v>15034.231101455127</v>
      </c>
      <c r="T1686" s="38">
        <v>0.74323018898849058</v>
      </c>
    </row>
    <row r="1687" spans="1:20" x14ac:dyDescent="0.25">
      <c r="A1687" s="17" t="s">
        <v>278</v>
      </c>
      <c r="B1687" s="8" t="s">
        <v>338</v>
      </c>
      <c r="C1687" s="8" t="s">
        <v>70</v>
      </c>
      <c r="D1687" s="8" t="str">
        <f t="shared" si="1107"/>
        <v>Week_23-generic-fifi</v>
      </c>
      <c r="E1687" s="8" t="str">
        <f t="shared" si="1108"/>
        <v>Umbrella-search.umb</v>
      </c>
      <c r="H1687" s="24">
        <f t="shared" si="1109"/>
        <v>5.5491843166461385E-3</v>
      </c>
      <c r="I1687" s="6">
        <f t="shared" si="1109"/>
        <v>1</v>
      </c>
      <c r="J1687" s="6">
        <f t="shared" si="1110"/>
        <v>50373.125958940487</v>
      </c>
      <c r="K1687" s="18">
        <f t="shared" si="1111"/>
        <v>0</v>
      </c>
      <c r="L1687" s="35">
        <f>Data!BT37</f>
        <v>5.3846374207024636E-2</v>
      </c>
      <c r="Q1687" s="21">
        <v>0</v>
      </c>
      <c r="R1687" s="21">
        <v>806.83763841949076</v>
      </c>
      <c r="S1687" s="21">
        <v>13296.272610055763</v>
      </c>
      <c r="T1687" s="38">
        <v>0.70671204020551037</v>
      </c>
    </row>
    <row r="1688" spans="1:20" x14ac:dyDescent="0.25">
      <c r="A1688" s="17" t="s">
        <v>279</v>
      </c>
      <c r="B1688" s="8" t="s">
        <v>338</v>
      </c>
      <c r="C1688" s="8" t="s">
        <v>70</v>
      </c>
      <c r="D1688" s="8" t="str">
        <f t="shared" si="1107"/>
        <v>Week_24-generic-fifi</v>
      </c>
      <c r="E1688" s="8" t="str">
        <f t="shared" si="1108"/>
        <v>Umbrella-search.umb</v>
      </c>
      <c r="H1688" s="24">
        <f t="shared" si="1109"/>
        <v>5.5491843166461385E-3</v>
      </c>
      <c r="I1688" s="6">
        <f t="shared" si="1109"/>
        <v>1</v>
      </c>
      <c r="J1688" s="6">
        <f t="shared" si="1110"/>
        <v>50373.125958940487</v>
      </c>
      <c r="K1688" s="18">
        <f t="shared" si="1111"/>
        <v>0</v>
      </c>
      <c r="L1688" s="35">
        <f>Data!BT38</f>
        <v>3.9001781405702089E-2</v>
      </c>
      <c r="Q1688" s="21">
        <v>0</v>
      </c>
      <c r="R1688" s="21">
        <v>2047.922703145246</v>
      </c>
      <c r="S1688" s="21">
        <v>25102.59553667096</v>
      </c>
      <c r="T1688" s="38">
        <v>0.84506948593325215</v>
      </c>
    </row>
    <row r="1689" spans="1:20" x14ac:dyDescent="0.25">
      <c r="A1689" s="17" t="s">
        <v>280</v>
      </c>
      <c r="B1689" s="8" t="s">
        <v>338</v>
      </c>
      <c r="C1689" s="8" t="s">
        <v>70</v>
      </c>
      <c r="D1689" s="8" t="str">
        <f t="shared" si="1107"/>
        <v>Week_25-generic-fifi</v>
      </c>
      <c r="E1689" s="8" t="str">
        <f t="shared" si="1108"/>
        <v>Umbrella-search.umb</v>
      </c>
      <c r="H1689" s="24">
        <f t="shared" si="1109"/>
        <v>5.5491843166461385E-3</v>
      </c>
      <c r="I1689" s="6">
        <f t="shared" si="1109"/>
        <v>1</v>
      </c>
      <c r="J1689" s="6">
        <f t="shared" si="1110"/>
        <v>50373.125958940487</v>
      </c>
      <c r="K1689" s="18">
        <f t="shared" si="1111"/>
        <v>0</v>
      </c>
      <c r="L1689" s="35">
        <f>Data!BT39</f>
        <v>3.9001781405702089E-2</v>
      </c>
      <c r="Q1689" s="21">
        <v>0</v>
      </c>
      <c r="R1689" s="21">
        <v>1121.3682172222923</v>
      </c>
      <c r="S1689" s="21">
        <v>16310.348173471381</v>
      </c>
      <c r="T1689" s="38">
        <v>0.79783038484639845</v>
      </c>
    </row>
    <row r="1690" spans="1:20" x14ac:dyDescent="0.25">
      <c r="A1690" s="17" t="s">
        <v>281</v>
      </c>
      <c r="B1690" s="8" t="s">
        <v>338</v>
      </c>
      <c r="C1690" s="8" t="s">
        <v>70</v>
      </c>
      <c r="D1690" s="8" t="str">
        <f t="shared" si="1107"/>
        <v>Week_26-generic-fifi</v>
      </c>
      <c r="E1690" s="8" t="str">
        <f t="shared" si="1108"/>
        <v>Umbrella-search.umb</v>
      </c>
      <c r="H1690" s="24">
        <f t="shared" si="1109"/>
        <v>5.5491843166461385E-3</v>
      </c>
      <c r="I1690" s="6">
        <f t="shared" si="1109"/>
        <v>1</v>
      </c>
      <c r="J1690" s="6">
        <f t="shared" si="1110"/>
        <v>50373.125958940487</v>
      </c>
      <c r="K1690" s="18">
        <f t="shared" si="1111"/>
        <v>0</v>
      </c>
      <c r="L1690" s="35">
        <f>Data!BT40</f>
        <v>2.7756801776790675E-2</v>
      </c>
      <c r="Q1690" s="21">
        <v>0</v>
      </c>
      <c r="R1690" s="21">
        <v>959.11600172130568</v>
      </c>
      <c r="S1690" s="21">
        <v>16189.548903374643</v>
      </c>
      <c r="T1690" s="38">
        <v>0.85670914168151269</v>
      </c>
    </row>
    <row r="1691" spans="1:20" x14ac:dyDescent="0.25">
      <c r="A1691" s="17" t="s">
        <v>282</v>
      </c>
      <c r="B1691" s="8" t="s">
        <v>338</v>
      </c>
      <c r="C1691" s="8" t="s">
        <v>70</v>
      </c>
      <c r="D1691" s="8" t="str">
        <f t="shared" si="1107"/>
        <v>Week_27-generic-fifi</v>
      </c>
      <c r="E1691" s="8" t="str">
        <f t="shared" si="1108"/>
        <v>Umbrella-search.umb</v>
      </c>
      <c r="H1691" s="24">
        <f t="shared" si="1109"/>
        <v>5.5491843166461385E-3</v>
      </c>
      <c r="I1691" s="6">
        <f t="shared" si="1109"/>
        <v>1</v>
      </c>
      <c r="J1691" s="6">
        <f t="shared" si="1110"/>
        <v>50373.125958940487</v>
      </c>
      <c r="K1691" s="18">
        <f t="shared" si="1111"/>
        <v>0</v>
      </c>
      <c r="L1691" s="35">
        <f>Data!BT41</f>
        <v>2.6623342793737587E-2</v>
      </c>
      <c r="Q1691" s="21">
        <v>0</v>
      </c>
      <c r="R1691" s="21">
        <v>1565.6614043699508</v>
      </c>
      <c r="S1691" s="21">
        <v>21719.441971167958</v>
      </c>
      <c r="T1691" s="38">
        <v>0.88128453102699467</v>
      </c>
    </row>
    <row r="1692" spans="1:20" x14ac:dyDescent="0.25">
      <c r="A1692" s="17" t="s">
        <v>283</v>
      </c>
      <c r="B1692" s="8" t="s">
        <v>338</v>
      </c>
      <c r="C1692" s="8" t="s">
        <v>70</v>
      </c>
      <c r="D1692" s="8" t="str">
        <f t="shared" si="1107"/>
        <v>Week_28-generic-fifi</v>
      </c>
      <c r="E1692" s="8" t="str">
        <f t="shared" si="1108"/>
        <v>Umbrella-search.umb</v>
      </c>
      <c r="H1692" s="24">
        <f t="shared" si="1109"/>
        <v>5.5491843166461385E-3</v>
      </c>
      <c r="I1692" s="6">
        <f t="shared" si="1109"/>
        <v>1</v>
      </c>
      <c r="J1692" s="6">
        <f t="shared" si="1110"/>
        <v>50373.125958940487</v>
      </c>
      <c r="K1692" s="18">
        <f t="shared" si="1111"/>
        <v>0</v>
      </c>
      <c r="L1692" s="35">
        <f>Data!BT42</f>
        <v>2.9846451654314321E-2</v>
      </c>
      <c r="Q1692" s="21">
        <v>0</v>
      </c>
      <c r="R1692" s="21">
        <v>1903.8947593727517</v>
      </c>
      <c r="S1692" s="21">
        <v>24183.78473388655</v>
      </c>
      <c r="T1692" s="38">
        <v>0.87671435029681899</v>
      </c>
    </row>
    <row r="1693" spans="1:20" x14ac:dyDescent="0.25">
      <c r="A1693" s="17" t="s">
        <v>284</v>
      </c>
      <c r="B1693" s="8" t="s">
        <v>338</v>
      </c>
      <c r="C1693" s="8" t="s">
        <v>70</v>
      </c>
      <c r="D1693" s="8" t="str">
        <f t="shared" si="1107"/>
        <v>Week_29-generic-fifi</v>
      </c>
      <c r="E1693" s="8" t="str">
        <f t="shared" si="1108"/>
        <v>Umbrella-search.umb</v>
      </c>
      <c r="H1693" s="24">
        <f t="shared" si="1109"/>
        <v>5.5491843166461385E-3</v>
      </c>
      <c r="I1693" s="6">
        <f t="shared" si="1109"/>
        <v>1</v>
      </c>
      <c r="J1693" s="6">
        <f t="shared" si="1110"/>
        <v>50373.125958940487</v>
      </c>
      <c r="K1693" s="18">
        <f t="shared" si="1111"/>
        <v>0</v>
      </c>
      <c r="L1693" s="35">
        <f>Data!BT43</f>
        <v>3.2564840357367876E-2</v>
      </c>
      <c r="Q1693" s="21">
        <v>0</v>
      </c>
      <c r="R1693" s="21">
        <v>1064.63764737883</v>
      </c>
      <c r="S1693" s="21">
        <v>16664.132421589962</v>
      </c>
      <c r="T1693" s="38">
        <v>0.83180710557289972</v>
      </c>
    </row>
    <row r="1694" spans="1:20" x14ac:dyDescent="0.25">
      <c r="A1694" s="17" t="s">
        <v>285</v>
      </c>
      <c r="B1694" s="8" t="s">
        <v>338</v>
      </c>
      <c r="C1694" s="8" t="s">
        <v>70</v>
      </c>
      <c r="D1694" s="8" t="str">
        <f t="shared" si="1107"/>
        <v>Week_30-generic-fifi</v>
      </c>
      <c r="E1694" s="8" t="str">
        <f t="shared" si="1108"/>
        <v>Umbrella-search.umb</v>
      </c>
      <c r="H1694" s="24">
        <f t="shared" si="1109"/>
        <v>5.5491843166461385E-3</v>
      </c>
      <c r="I1694" s="6">
        <f t="shared" si="1109"/>
        <v>1</v>
      </c>
      <c r="J1694" s="6">
        <f t="shared" si="1110"/>
        <v>50373.125958940487</v>
      </c>
      <c r="K1694" s="18">
        <f t="shared" si="1111"/>
        <v>0</v>
      </c>
      <c r="L1694" s="35">
        <f>Data!BT44</f>
        <v>3.0911099696757111E-2</v>
      </c>
      <c r="Q1694" s="21">
        <v>0</v>
      </c>
      <c r="R1694" s="21">
        <v>1208.5910848277049</v>
      </c>
      <c r="S1694" s="21">
        <v>18096.167302670357</v>
      </c>
      <c r="T1694" s="38">
        <v>0.85406507134415177</v>
      </c>
    </row>
    <row r="1695" spans="1:20" x14ac:dyDescent="0.25">
      <c r="A1695" s="17" t="s">
        <v>286</v>
      </c>
      <c r="B1695" s="8" t="s">
        <v>338</v>
      </c>
      <c r="C1695" s="8" t="s">
        <v>70</v>
      </c>
      <c r="D1695" s="8" t="str">
        <f t="shared" si="1107"/>
        <v>Week_31-generic-fifi</v>
      </c>
      <c r="E1695" s="8" t="str">
        <f t="shared" si="1108"/>
        <v>Umbrella-search.umb</v>
      </c>
      <c r="H1695" s="24">
        <f t="shared" si="1109"/>
        <v>5.5491843166461385E-3</v>
      </c>
      <c r="I1695" s="6">
        <f t="shared" si="1109"/>
        <v>1</v>
      </c>
      <c r="J1695" s="6">
        <f t="shared" si="1110"/>
        <v>50373.125958940487</v>
      </c>
      <c r="K1695" s="18">
        <f t="shared" si="1111"/>
        <v>0</v>
      </c>
      <c r="L1695" s="35">
        <f>Data!BT45</f>
        <v>4.5616318469427486E-2</v>
      </c>
      <c r="Q1695" s="21">
        <v>0</v>
      </c>
      <c r="R1695" s="21">
        <v>1273.5389938048183</v>
      </c>
      <c r="S1695" s="21">
        <v>17801.589938761597</v>
      </c>
      <c r="T1695" s="38">
        <v>0.79060794403967161</v>
      </c>
    </row>
    <row r="1696" spans="1:20" x14ac:dyDescent="0.25">
      <c r="A1696" s="17" t="s">
        <v>287</v>
      </c>
      <c r="B1696" s="8" t="s">
        <v>338</v>
      </c>
      <c r="C1696" s="8" t="s">
        <v>70</v>
      </c>
      <c r="D1696" s="8" t="str">
        <f t="shared" si="1107"/>
        <v>Week_32-generic-fifi</v>
      </c>
      <c r="E1696" s="8" t="str">
        <f t="shared" si="1108"/>
        <v>Umbrella-search.umb</v>
      </c>
      <c r="H1696" s="24">
        <f t="shared" si="1109"/>
        <v>5.5491843166461385E-3</v>
      </c>
      <c r="I1696" s="6">
        <f t="shared" si="1109"/>
        <v>1</v>
      </c>
      <c r="J1696" s="6">
        <f t="shared" si="1110"/>
        <v>50373.125958940487</v>
      </c>
      <c r="K1696" s="18">
        <f t="shared" si="1111"/>
        <v>0</v>
      </c>
      <c r="L1696" s="35">
        <f>Data!BT46</f>
        <v>4.8810636368271453E-2</v>
      </c>
      <c r="Q1696" s="21">
        <v>0</v>
      </c>
      <c r="R1696" s="21">
        <v>1424.7974193203654</v>
      </c>
      <c r="S1696" s="21">
        <v>19359.984852002974</v>
      </c>
      <c r="T1696" s="38">
        <v>0.78011807109401898</v>
      </c>
    </row>
    <row r="1697" spans="1:20" x14ac:dyDescent="0.25">
      <c r="A1697" s="17" t="s">
        <v>288</v>
      </c>
      <c r="B1697" s="8" t="s">
        <v>338</v>
      </c>
      <c r="C1697" s="8" t="s">
        <v>70</v>
      </c>
      <c r="D1697" s="8" t="str">
        <f t="shared" si="1107"/>
        <v>Week_33-generic-fifi</v>
      </c>
      <c r="E1697" s="8" t="str">
        <f t="shared" si="1108"/>
        <v>Umbrella-search.umb</v>
      </c>
      <c r="H1697" s="24">
        <f t="shared" si="1109"/>
        <v>5.5491843166461385E-3</v>
      </c>
      <c r="I1697" s="6">
        <f t="shared" si="1109"/>
        <v>1</v>
      </c>
      <c r="J1697" s="6">
        <f t="shared" si="1110"/>
        <v>50373.125958940487</v>
      </c>
      <c r="K1697" s="18">
        <f t="shared" si="1111"/>
        <v>0</v>
      </c>
      <c r="L1697" s="35">
        <f>Data!BT47</f>
        <v>4.6782225344326633E-2</v>
      </c>
      <c r="Q1697" s="21">
        <v>0</v>
      </c>
      <c r="R1697" s="21">
        <v>1274.3580451416958</v>
      </c>
      <c r="S1697" s="21">
        <v>17909.557126074458</v>
      </c>
      <c r="T1697" s="38">
        <v>0.7908545331327419</v>
      </c>
    </row>
    <row r="1698" spans="1:20" x14ac:dyDescent="0.25">
      <c r="A1698" s="17" t="s">
        <v>289</v>
      </c>
      <c r="B1698" s="8" t="s">
        <v>338</v>
      </c>
      <c r="C1698" s="8" t="s">
        <v>70</v>
      </c>
      <c r="D1698" s="8" t="str">
        <f t="shared" si="1107"/>
        <v>Week_34-generic-fifi</v>
      </c>
      <c r="E1698" s="8" t="str">
        <f t="shared" si="1108"/>
        <v>Umbrella-search.umb</v>
      </c>
      <c r="H1698" s="24">
        <f t="shared" si="1109"/>
        <v>5.5491843166461385E-3</v>
      </c>
      <c r="I1698" s="6">
        <f t="shared" si="1109"/>
        <v>1</v>
      </c>
      <c r="J1698" s="6">
        <f t="shared" si="1110"/>
        <v>50373.125958940487</v>
      </c>
      <c r="K1698" s="18">
        <f t="shared" si="1111"/>
        <v>0</v>
      </c>
      <c r="L1698" s="35">
        <f>Data!BT48</f>
        <v>4.802642104021012E-2</v>
      </c>
      <c r="Q1698" s="21">
        <v>0</v>
      </c>
      <c r="R1698" s="21">
        <v>1446.7252084455738</v>
      </c>
      <c r="S1698" s="21">
        <v>19705.763736771791</v>
      </c>
      <c r="T1698" s="38">
        <v>0.79466512143503931</v>
      </c>
    </row>
    <row r="1699" spans="1:20" x14ac:dyDescent="0.25">
      <c r="A1699" s="17" t="s">
        <v>290</v>
      </c>
      <c r="B1699" s="8" t="s">
        <v>338</v>
      </c>
      <c r="C1699" s="8" t="s">
        <v>70</v>
      </c>
      <c r="D1699" s="8" t="str">
        <f t="shared" si="1107"/>
        <v>Week_35-generic-fifi</v>
      </c>
      <c r="E1699" s="8" t="str">
        <f t="shared" si="1108"/>
        <v>Umbrella-search.umb</v>
      </c>
      <c r="H1699" s="24">
        <f t="shared" si="1109"/>
        <v>5.5491843166461385E-3</v>
      </c>
      <c r="I1699" s="6">
        <f t="shared" si="1109"/>
        <v>1</v>
      </c>
      <c r="J1699" s="6">
        <f t="shared" si="1110"/>
        <v>50373.125958940487</v>
      </c>
      <c r="K1699" s="18">
        <f t="shared" si="1111"/>
        <v>0</v>
      </c>
      <c r="L1699" s="35">
        <f>Data!BT49</f>
        <v>3.9063675554210399E-2</v>
      </c>
      <c r="Q1699" s="21">
        <v>0</v>
      </c>
      <c r="R1699" s="21">
        <v>1319.5073739786494</v>
      </c>
      <c r="S1699" s="21">
        <v>19142.923521092085</v>
      </c>
      <c r="T1699" s="38">
        <v>0.82683615693692414</v>
      </c>
    </row>
    <row r="1700" spans="1:20" x14ac:dyDescent="0.25">
      <c r="A1700" s="17" t="s">
        <v>291</v>
      </c>
      <c r="B1700" s="8" t="s">
        <v>338</v>
      </c>
      <c r="C1700" s="8" t="s">
        <v>70</v>
      </c>
      <c r="D1700" s="8" t="str">
        <f t="shared" si="1107"/>
        <v>Week_36-generic-fifi</v>
      </c>
      <c r="E1700" s="8" t="str">
        <f t="shared" si="1108"/>
        <v>Umbrella-search.umb</v>
      </c>
      <c r="H1700" s="24">
        <f t="shared" si="1109"/>
        <v>5.5491843166461385E-3</v>
      </c>
      <c r="I1700" s="6">
        <f t="shared" si="1109"/>
        <v>1</v>
      </c>
      <c r="J1700" s="6">
        <f t="shared" si="1110"/>
        <v>50373.125958940487</v>
      </c>
      <c r="K1700" s="18">
        <f t="shared" si="1111"/>
        <v>0</v>
      </c>
      <c r="L1700" s="35">
        <f>Data!BT50</f>
        <v>4.7447693916798539E-2</v>
      </c>
      <c r="Q1700" s="21">
        <v>0</v>
      </c>
      <c r="R1700" s="21">
        <v>1554.2345131753832</v>
      </c>
      <c r="S1700" s="21">
        <v>20811.237392200514</v>
      </c>
      <c r="T1700" s="38">
        <v>0.80343120621357222</v>
      </c>
    </row>
    <row r="1701" spans="1:20" x14ac:dyDescent="0.25">
      <c r="A1701" s="17" t="s">
        <v>292</v>
      </c>
      <c r="B1701" s="8" t="s">
        <v>338</v>
      </c>
      <c r="C1701" s="8" t="s">
        <v>70</v>
      </c>
      <c r="D1701" s="8" t="str">
        <f t="shared" si="1107"/>
        <v>Week_37-generic-fifi</v>
      </c>
      <c r="E1701" s="8" t="str">
        <f t="shared" si="1108"/>
        <v>Umbrella-search.umb</v>
      </c>
      <c r="H1701" s="24">
        <f t="shared" si="1109"/>
        <v>5.5491843166461385E-3</v>
      </c>
      <c r="I1701" s="6">
        <f t="shared" si="1109"/>
        <v>1</v>
      </c>
      <c r="J1701" s="6">
        <f t="shared" si="1110"/>
        <v>50373.125958940487</v>
      </c>
      <c r="K1701" s="18">
        <f t="shared" si="1111"/>
        <v>0</v>
      </c>
      <c r="L1701" s="35">
        <f>Data!BT51</f>
        <v>3.8623879425351677E-2</v>
      </c>
      <c r="Q1701" s="21">
        <v>0</v>
      </c>
      <c r="R1701" s="21">
        <v>1092.7182960388177</v>
      </c>
      <c r="S1701" s="21">
        <v>17039.06530287689</v>
      </c>
      <c r="T1701" s="38">
        <v>0.8160689323178969</v>
      </c>
    </row>
    <row r="1702" spans="1:20" x14ac:dyDescent="0.25">
      <c r="A1702" s="17" t="s">
        <v>293</v>
      </c>
      <c r="B1702" s="8" t="s">
        <v>338</v>
      </c>
      <c r="C1702" s="8" t="s">
        <v>70</v>
      </c>
      <c r="D1702" s="8" t="str">
        <f t="shared" si="1107"/>
        <v>Week_38-generic-fifi</v>
      </c>
      <c r="E1702" s="8" t="str">
        <f t="shared" si="1108"/>
        <v>Umbrella-search.umb</v>
      </c>
      <c r="H1702" s="24">
        <f t="shared" si="1109"/>
        <v>5.5491843166461385E-3</v>
      </c>
      <c r="I1702" s="6">
        <f t="shared" si="1109"/>
        <v>1</v>
      </c>
      <c r="J1702" s="6">
        <f t="shared" si="1110"/>
        <v>50373.125958940487</v>
      </c>
      <c r="K1702" s="18">
        <f t="shared" si="1111"/>
        <v>0</v>
      </c>
      <c r="L1702" s="35">
        <f>Data!BT52</f>
        <v>3.9136565960348015E-2</v>
      </c>
      <c r="Q1702" s="21">
        <v>0</v>
      </c>
      <c r="R1702" s="21">
        <v>1306.6844365239642</v>
      </c>
      <c r="S1702" s="21">
        <v>18953.58603828499</v>
      </c>
      <c r="T1702" s="38">
        <v>0.82534678490838287</v>
      </c>
    </row>
    <row r="1703" spans="1:20" x14ac:dyDescent="0.25">
      <c r="A1703" s="17" t="s">
        <v>294</v>
      </c>
      <c r="B1703" s="8" t="s">
        <v>338</v>
      </c>
      <c r="C1703" s="8" t="s">
        <v>70</v>
      </c>
      <c r="D1703" s="8" t="str">
        <f t="shared" si="1107"/>
        <v>Week_39-generic-fifi</v>
      </c>
      <c r="E1703" s="8" t="str">
        <f t="shared" si="1108"/>
        <v>Umbrella-search.umb</v>
      </c>
      <c r="H1703" s="24">
        <f t="shared" si="1109"/>
        <v>5.5491843166461385E-3</v>
      </c>
      <c r="I1703" s="6">
        <f t="shared" si="1109"/>
        <v>1</v>
      </c>
      <c r="J1703" s="6">
        <f t="shared" si="1110"/>
        <v>50373.125958940487</v>
      </c>
      <c r="K1703" s="18">
        <f t="shared" si="1111"/>
        <v>0</v>
      </c>
      <c r="L1703" s="35">
        <f>Data!BT53</f>
        <v>3.9393648862423317E-2</v>
      </c>
      <c r="Q1703" s="21">
        <v>0</v>
      </c>
      <c r="R1703" s="21">
        <v>1959.168004573002</v>
      </c>
      <c r="S1703" s="21">
        <v>24495.850814255376</v>
      </c>
      <c r="T1703" s="38">
        <v>0.84903909624074814</v>
      </c>
    </row>
    <row r="1704" spans="1:20" x14ac:dyDescent="0.25">
      <c r="A1704" s="17" t="s">
        <v>295</v>
      </c>
      <c r="B1704" s="8" t="s">
        <v>338</v>
      </c>
      <c r="C1704" s="8" t="s">
        <v>70</v>
      </c>
      <c r="D1704" s="8" t="str">
        <f t="shared" si="1107"/>
        <v>Week_40-generic-fifi</v>
      </c>
      <c r="E1704" s="8" t="str">
        <f t="shared" si="1108"/>
        <v>Umbrella-search.umb</v>
      </c>
      <c r="H1704" s="24">
        <f t="shared" si="1109"/>
        <v>5.5491843166461385E-3</v>
      </c>
      <c r="I1704" s="6">
        <f t="shared" si="1109"/>
        <v>1</v>
      </c>
      <c r="J1704" s="6">
        <f t="shared" si="1110"/>
        <v>50373.125958940487</v>
      </c>
      <c r="K1704" s="18">
        <f t="shared" si="1111"/>
        <v>0</v>
      </c>
      <c r="L1704" s="35">
        <f>Data!BT54</f>
        <v>3.7116469461434397E-2</v>
      </c>
      <c r="Q1704" s="21">
        <v>0</v>
      </c>
      <c r="R1704" s="21">
        <v>1847.3163449265953</v>
      </c>
      <c r="S1704" s="21">
        <v>23719.837382948954</v>
      </c>
      <c r="T1704" s="38">
        <v>0.8461394129032298</v>
      </c>
    </row>
    <row r="1705" spans="1:20" x14ac:dyDescent="0.25">
      <c r="A1705" s="17" t="s">
        <v>296</v>
      </c>
      <c r="B1705" s="8" t="s">
        <v>338</v>
      </c>
      <c r="C1705" s="8" t="s">
        <v>70</v>
      </c>
      <c r="D1705" s="8" t="str">
        <f t="shared" si="1107"/>
        <v>Week_41-generic-fifi</v>
      </c>
      <c r="E1705" s="8" t="str">
        <f t="shared" si="1108"/>
        <v>Umbrella-search.umb</v>
      </c>
      <c r="H1705" s="24">
        <f t="shared" si="1109"/>
        <v>5.5491843166461385E-3</v>
      </c>
      <c r="I1705" s="6">
        <f t="shared" si="1109"/>
        <v>1</v>
      </c>
      <c r="J1705" s="6">
        <f t="shared" si="1110"/>
        <v>50373.125958940487</v>
      </c>
      <c r="K1705" s="18">
        <f t="shared" si="1111"/>
        <v>0</v>
      </c>
      <c r="L1705" s="35">
        <f>Data!BT55</f>
        <v>3.8289791400377166E-2</v>
      </c>
      <c r="Q1705" s="21">
        <v>0</v>
      </c>
      <c r="R1705" s="21">
        <v>1038.0162631838575</v>
      </c>
      <c r="S1705" s="21">
        <v>16934.457014754025</v>
      </c>
      <c r="T1705" s="38">
        <v>0.82013598981298319</v>
      </c>
    </row>
    <row r="1706" spans="1:20" x14ac:dyDescent="0.25">
      <c r="A1706" s="17" t="s">
        <v>297</v>
      </c>
      <c r="B1706" s="8" t="s">
        <v>338</v>
      </c>
      <c r="C1706" s="8" t="s">
        <v>70</v>
      </c>
      <c r="D1706" s="8" t="str">
        <f t="shared" si="1107"/>
        <v>Week_42-generic-fifi</v>
      </c>
      <c r="E1706" s="8" t="str">
        <f t="shared" si="1108"/>
        <v>Umbrella-search.umb</v>
      </c>
      <c r="H1706" s="24">
        <f t="shared" si="1109"/>
        <v>5.5491843166461385E-3</v>
      </c>
      <c r="I1706" s="6">
        <f t="shared" si="1109"/>
        <v>1</v>
      </c>
      <c r="J1706" s="6">
        <f t="shared" si="1110"/>
        <v>50373.125958940487</v>
      </c>
      <c r="K1706" s="18">
        <f t="shared" si="1111"/>
        <v>0</v>
      </c>
      <c r="L1706" s="35">
        <f>Data!BT56</f>
        <v>3.7488086783962538E-2</v>
      </c>
      <c r="Q1706" s="21">
        <v>0</v>
      </c>
      <c r="R1706" s="21">
        <v>1479.1053900931779</v>
      </c>
      <c r="S1706" s="21">
        <v>20381.810743670914</v>
      </c>
      <c r="T1706" s="38">
        <v>0.83915392863757932</v>
      </c>
    </row>
    <row r="1707" spans="1:20" x14ac:dyDescent="0.25">
      <c r="A1707" s="17" t="s">
        <v>298</v>
      </c>
      <c r="B1707" s="8" t="s">
        <v>338</v>
      </c>
      <c r="C1707" s="8" t="s">
        <v>70</v>
      </c>
      <c r="D1707" s="8" t="str">
        <f t="shared" si="1107"/>
        <v>Week_43-generic-fifi</v>
      </c>
      <c r="E1707" s="8" t="str">
        <f t="shared" si="1108"/>
        <v>Umbrella-search.umb</v>
      </c>
      <c r="H1707" s="24">
        <f t="shared" si="1109"/>
        <v>5.5491843166461385E-3</v>
      </c>
      <c r="I1707" s="6">
        <f t="shared" si="1109"/>
        <v>1</v>
      </c>
      <c r="J1707" s="6">
        <f t="shared" si="1110"/>
        <v>50373.125958940487</v>
      </c>
      <c r="K1707" s="18">
        <f t="shared" si="1111"/>
        <v>0</v>
      </c>
      <c r="L1707" s="35">
        <f>Data!BT57</f>
        <v>3.7585177395254639E-2</v>
      </c>
      <c r="Q1707" s="21">
        <v>0</v>
      </c>
      <c r="R1707" s="21">
        <v>1493.8574853652813</v>
      </c>
      <c r="S1707" s="21">
        <v>21252.756277392382</v>
      </c>
      <c r="T1707" s="38">
        <v>0.83477284600125667</v>
      </c>
    </row>
    <row r="1708" spans="1:20" x14ac:dyDescent="0.25">
      <c r="A1708" s="17" t="s">
        <v>299</v>
      </c>
      <c r="B1708" s="8" t="s">
        <v>338</v>
      </c>
      <c r="C1708" s="8" t="s">
        <v>70</v>
      </c>
      <c r="D1708" s="8" t="str">
        <f t="shared" si="1107"/>
        <v>Week_44-generic-fifi</v>
      </c>
      <c r="E1708" s="8" t="str">
        <f t="shared" si="1108"/>
        <v>Umbrella-search.umb</v>
      </c>
      <c r="H1708" s="24">
        <f t="shared" si="1109"/>
        <v>5.5491843166461385E-3</v>
      </c>
      <c r="I1708" s="6">
        <f t="shared" si="1109"/>
        <v>1</v>
      </c>
      <c r="J1708" s="6">
        <f t="shared" si="1110"/>
        <v>50373.125958940487</v>
      </c>
      <c r="K1708" s="18">
        <f t="shared" si="1111"/>
        <v>0</v>
      </c>
      <c r="L1708" s="35">
        <f>Data!BT58</f>
        <v>4.669078736291285E-2</v>
      </c>
      <c r="Q1708" s="21">
        <v>0</v>
      </c>
      <c r="R1708" s="21">
        <v>1807.9801062493189</v>
      </c>
      <c r="S1708" s="21">
        <v>22955.442166884914</v>
      </c>
      <c r="T1708" s="38">
        <v>0.81171201444473962</v>
      </c>
    </row>
    <row r="1709" spans="1:20" x14ac:dyDescent="0.25">
      <c r="A1709" s="17" t="s">
        <v>300</v>
      </c>
      <c r="B1709" s="8" t="s">
        <v>338</v>
      </c>
      <c r="C1709" s="8" t="s">
        <v>70</v>
      </c>
      <c r="D1709" s="8" t="str">
        <f t="shared" si="1107"/>
        <v>Week_45-generic-fifi</v>
      </c>
      <c r="E1709" s="8" t="str">
        <f t="shared" si="1108"/>
        <v>Umbrella-search.umb</v>
      </c>
      <c r="H1709" s="24">
        <f t="shared" si="1109"/>
        <v>5.5491843166461385E-3</v>
      </c>
      <c r="I1709" s="6">
        <f t="shared" si="1109"/>
        <v>1</v>
      </c>
      <c r="J1709" s="6">
        <f t="shared" si="1110"/>
        <v>50373.125958940487</v>
      </c>
      <c r="K1709" s="18">
        <f t="shared" si="1111"/>
        <v>0</v>
      </c>
      <c r="L1709" s="35">
        <f>Data!BT59</f>
        <v>4.7405161421362967E-2</v>
      </c>
      <c r="Q1709" s="21">
        <v>0</v>
      </c>
      <c r="R1709" s="21">
        <v>1389.4175248625952</v>
      </c>
      <c r="S1709" s="21">
        <v>19838.169467591491</v>
      </c>
      <c r="T1709" s="38">
        <v>0.80875736117507024</v>
      </c>
    </row>
    <row r="1710" spans="1:20" x14ac:dyDescent="0.25">
      <c r="A1710" s="17" t="s">
        <v>301</v>
      </c>
      <c r="B1710" s="8" t="s">
        <v>338</v>
      </c>
      <c r="C1710" s="8" t="s">
        <v>70</v>
      </c>
      <c r="D1710" s="8" t="str">
        <f t="shared" si="1107"/>
        <v>Week_46-generic-fifi</v>
      </c>
      <c r="E1710" s="8" t="str">
        <f t="shared" si="1108"/>
        <v>Umbrella-search.umb</v>
      </c>
      <c r="H1710" s="24">
        <f t="shared" si="1109"/>
        <v>5.5491843166461385E-3</v>
      </c>
      <c r="I1710" s="6">
        <f t="shared" si="1109"/>
        <v>1</v>
      </c>
      <c r="J1710" s="6">
        <f t="shared" si="1110"/>
        <v>50373.125958940487</v>
      </c>
      <c r="K1710" s="18">
        <f t="shared" si="1111"/>
        <v>0</v>
      </c>
      <c r="L1710" s="35">
        <f>Data!BT60</f>
        <v>5.0779524097344951E-2</v>
      </c>
      <c r="Q1710" s="21">
        <v>0</v>
      </c>
      <c r="R1710" s="21">
        <v>1353.1643385385598</v>
      </c>
      <c r="S1710" s="21">
        <v>19258.871017831938</v>
      </c>
      <c r="T1710" s="38">
        <v>0.78668966797712592</v>
      </c>
    </row>
    <row r="1711" spans="1:20" x14ac:dyDescent="0.25">
      <c r="A1711" s="17" t="s">
        <v>272</v>
      </c>
      <c r="B1711" s="8" t="s">
        <v>338</v>
      </c>
      <c r="C1711" s="8" t="s">
        <v>70</v>
      </c>
      <c r="D1711" s="8" t="str">
        <f t="shared" si="1107"/>
        <v>Week_47-generic-fifi</v>
      </c>
      <c r="E1711" s="8" t="str">
        <f t="shared" si="1108"/>
        <v>Umbrella-search.umb</v>
      </c>
      <c r="H1711" s="24">
        <f t="shared" si="1109"/>
        <v>5.5491843166461385E-3</v>
      </c>
      <c r="I1711" s="6">
        <f t="shared" si="1109"/>
        <v>1</v>
      </c>
      <c r="J1711" s="6">
        <f t="shared" si="1110"/>
        <v>50373.125958940487</v>
      </c>
      <c r="K1711" s="18">
        <f t="shared" si="1111"/>
        <v>0</v>
      </c>
      <c r="L1711" s="35">
        <f>Data!BT61</f>
        <v>5.3909193110309013E-2</v>
      </c>
      <c r="Q1711" s="21">
        <v>0</v>
      </c>
      <c r="R1711" s="21">
        <v>2020.7399251795443</v>
      </c>
      <c r="S1711" s="21">
        <v>24766.970827532488</v>
      </c>
      <c r="T1711" s="38">
        <v>0.80177545922917681</v>
      </c>
    </row>
    <row r="1712" spans="1:20" x14ac:dyDescent="0.25">
      <c r="A1712" s="17" t="s">
        <v>273</v>
      </c>
      <c r="B1712" s="8" t="s">
        <v>338</v>
      </c>
      <c r="C1712" s="8" t="s">
        <v>70</v>
      </c>
      <c r="D1712" s="8" t="str">
        <f t="shared" si="1107"/>
        <v>Week_48-generic-fifi</v>
      </c>
      <c r="E1712" s="8" t="str">
        <f t="shared" si="1108"/>
        <v>Umbrella-search.umb</v>
      </c>
      <c r="H1712" s="24">
        <f t="shared" si="1109"/>
        <v>5.5491843166461385E-3</v>
      </c>
      <c r="I1712" s="6">
        <f t="shared" si="1109"/>
        <v>1</v>
      </c>
      <c r="J1712" s="6">
        <f t="shared" si="1110"/>
        <v>50373.125958940487</v>
      </c>
      <c r="K1712" s="18">
        <f t="shared" si="1111"/>
        <v>0</v>
      </c>
      <c r="L1712" s="35">
        <f>Data!BT62</f>
        <v>5.139225938182309E-2</v>
      </c>
      <c r="Q1712" s="21">
        <v>0</v>
      </c>
      <c r="R1712" s="21">
        <v>2036.3413493903347</v>
      </c>
      <c r="S1712" s="21">
        <v>25111.456875144831</v>
      </c>
      <c r="T1712" s="38">
        <v>0.80648971239378098</v>
      </c>
    </row>
    <row r="1713" spans="1:20" x14ac:dyDescent="0.25">
      <c r="A1713" s="17" t="s">
        <v>274</v>
      </c>
      <c r="B1713" s="8" t="s">
        <v>338</v>
      </c>
      <c r="C1713" s="8" t="s">
        <v>70</v>
      </c>
      <c r="D1713" s="8" t="str">
        <f t="shared" si="1107"/>
        <v>Week_49-generic-fifi</v>
      </c>
      <c r="E1713" s="8" t="str">
        <f t="shared" si="1108"/>
        <v>Umbrella-search.umb</v>
      </c>
      <c r="H1713" s="24">
        <f t="shared" si="1109"/>
        <v>5.5491843166461385E-3</v>
      </c>
      <c r="I1713" s="6">
        <f t="shared" si="1109"/>
        <v>1</v>
      </c>
      <c r="J1713" s="6">
        <f t="shared" si="1110"/>
        <v>50373.125958940487</v>
      </c>
      <c r="K1713" s="18">
        <f t="shared" si="1111"/>
        <v>0</v>
      </c>
      <c r="L1713" s="35">
        <f>Data!BT63</f>
        <v>3.9225134513418657E-2</v>
      </c>
      <c r="Q1713" s="21">
        <v>0</v>
      </c>
      <c r="R1713" s="21">
        <v>1326.4788009155634</v>
      </c>
      <c r="S1713" s="21">
        <v>19882.690606382614</v>
      </c>
      <c r="T1713" s="38">
        <v>0.82411812977222876</v>
      </c>
    </row>
    <row r="1714" spans="1:20" x14ac:dyDescent="0.25">
      <c r="A1714" s="17" t="s">
        <v>275</v>
      </c>
      <c r="B1714" s="8" t="s">
        <v>338</v>
      </c>
      <c r="C1714" s="8" t="s">
        <v>70</v>
      </c>
      <c r="D1714" s="8" t="str">
        <f t="shared" si="1107"/>
        <v>Week_50-generic-fifi</v>
      </c>
      <c r="E1714" s="8" t="str">
        <f t="shared" si="1108"/>
        <v>Umbrella-search.umb</v>
      </c>
      <c r="H1714" s="24">
        <f t="shared" si="1109"/>
        <v>5.5491843166461385E-3</v>
      </c>
      <c r="I1714" s="6">
        <f t="shared" si="1109"/>
        <v>1</v>
      </c>
      <c r="J1714" s="6">
        <f t="shared" si="1110"/>
        <v>50373.125958940487</v>
      </c>
      <c r="K1714" s="18">
        <f t="shared" si="1111"/>
        <v>0</v>
      </c>
      <c r="L1714" s="35">
        <f>Data!BT64</f>
        <v>3.7141090087045747E-2</v>
      </c>
      <c r="Q1714" s="21">
        <v>0</v>
      </c>
      <c r="R1714" s="21">
        <v>1654.5398704715456</v>
      </c>
      <c r="S1714" s="21">
        <v>22552.218545892822</v>
      </c>
      <c r="T1714" s="38">
        <v>0.85566774005757362</v>
      </c>
    </row>
    <row r="1715" spans="1:20" x14ac:dyDescent="0.25">
      <c r="A1715" s="17" t="s">
        <v>276</v>
      </c>
      <c r="B1715" s="8" t="s">
        <v>338</v>
      </c>
      <c r="C1715" s="8" t="s">
        <v>70</v>
      </c>
      <c r="D1715" s="8" t="str">
        <f t="shared" si="1107"/>
        <v>Week_51-generic-fifi</v>
      </c>
      <c r="E1715" s="8" t="str">
        <f t="shared" si="1108"/>
        <v>Umbrella-search.umb</v>
      </c>
      <c r="H1715" s="24">
        <f t="shared" si="1109"/>
        <v>5.5491843166461385E-3</v>
      </c>
      <c r="I1715" s="6">
        <f t="shared" si="1109"/>
        <v>1</v>
      </c>
      <c r="J1715" s="6">
        <f t="shared" si="1110"/>
        <v>50373.125958940487</v>
      </c>
      <c r="K1715" s="18">
        <f t="shared" si="1111"/>
        <v>0</v>
      </c>
      <c r="L1715" s="35">
        <f>Data!BT65</f>
        <v>3.762055161233812E-2</v>
      </c>
      <c r="Q1715" s="21">
        <v>0</v>
      </c>
      <c r="R1715" s="21">
        <v>2021.5869273613487</v>
      </c>
      <c r="S1715" s="21">
        <v>25437.398555435437</v>
      </c>
      <c r="T1715" s="38">
        <v>0.85235504834085041</v>
      </c>
    </row>
    <row r="1716" spans="1:20" x14ac:dyDescent="0.25">
      <c r="A1716" s="17" t="s">
        <v>277</v>
      </c>
      <c r="B1716" s="8" t="s">
        <v>338</v>
      </c>
      <c r="C1716" s="8" t="s">
        <v>70</v>
      </c>
      <c r="D1716" s="8" t="str">
        <f t="shared" si="1107"/>
        <v>Week_52-generic-fifi</v>
      </c>
      <c r="E1716" s="8" t="str">
        <f t="shared" si="1108"/>
        <v>Umbrella-search.umb</v>
      </c>
      <c r="H1716" s="24">
        <f t="shared" si="1109"/>
        <v>5.5491843166461385E-3</v>
      </c>
      <c r="I1716" s="6">
        <f t="shared" si="1109"/>
        <v>1</v>
      </c>
      <c r="J1716" s="6">
        <f t="shared" si="1110"/>
        <v>50373.125958940487</v>
      </c>
      <c r="K1716" s="18">
        <f t="shared" si="1111"/>
        <v>0</v>
      </c>
      <c r="L1716" s="35">
        <f>Data!BT66</f>
        <v>3.6644964047534527E-2</v>
      </c>
      <c r="Q1716" s="21">
        <v>0</v>
      </c>
      <c r="R1716" s="21">
        <v>1517.7014703904301</v>
      </c>
      <c r="S1716" s="21">
        <v>19994.484325101672</v>
      </c>
      <c r="T1716" s="38">
        <v>0.82831198827026453</v>
      </c>
    </row>
    <row r="1718" spans="1:20" x14ac:dyDescent="0.25">
      <c r="A1718" s="16" t="s">
        <v>328</v>
      </c>
      <c r="B1718" s="8" t="s">
        <v>338</v>
      </c>
      <c r="C1718" s="8" t="s">
        <v>70</v>
      </c>
      <c r="D1718" s="8" t="str">
        <f>A1718&amp;"-generic-cofi"</f>
        <v>Week_40_old-generic-cofi</v>
      </c>
      <c r="E1718" s="8" t="str">
        <f>IF(RIGHT(A1718,3)="old","Initial",B1718&amp;"-"&amp;C1718)</f>
        <v>Initial</v>
      </c>
      <c r="H1718" s="25">
        <f>SUMIFS(Data!N$2:N$48,Data!$L$2:$L$48,$C1718,Data!$M$2:$M$48,RIGHT($D1718,4))</f>
        <v>4.8822997204486266E-3</v>
      </c>
      <c r="I1718" s="42">
        <f>VLOOKUP(C1718,parms,8,FALSE)</f>
        <v>1</v>
      </c>
      <c r="J1718" s="28">
        <f>SUMIFS(Data!O$2:O$48,Data!$L$2:$L$48,$C1718,Data!$M$2:$M$48,RIGHT($D1718,4))</f>
        <v>44148.93580238444</v>
      </c>
      <c r="K1718" s="25">
        <f>SUMIFS(Data!Q$2:Q$48,Data!$L$2:$L$48,$C1718,Data!$M$2:$M$48,RIGHT($D1718,4))</f>
        <v>0</v>
      </c>
      <c r="L1718" s="35">
        <f>Data!BT2</f>
        <v>3.7116469461434397E-2</v>
      </c>
      <c r="Q1718" s="21">
        <v>0</v>
      </c>
      <c r="R1718" s="21">
        <v>249.63179162943825</v>
      </c>
      <c r="S1718" s="21">
        <v>5585.5040247909183</v>
      </c>
      <c r="T1718" s="38">
        <v>0.50541172399153556</v>
      </c>
    </row>
    <row r="1719" spans="1:20" x14ac:dyDescent="0.25">
      <c r="A1719" s="16" t="s">
        <v>316</v>
      </c>
      <c r="B1719" s="8" t="s">
        <v>338</v>
      </c>
      <c r="C1719" s="8" t="s">
        <v>70</v>
      </c>
      <c r="D1719" s="8" t="str">
        <f t="shared" ref="D1719:D1782" si="1112">A1719&amp;"-generic-cofi"</f>
        <v>Week_41_old-generic-cofi</v>
      </c>
      <c r="E1719" s="8" t="str">
        <f t="shared" ref="E1719:E1782" si="1113">IF(RIGHT(A1719,3)="old","Initial",B1719&amp;"-"&amp;C1719)</f>
        <v>Initial</v>
      </c>
      <c r="H1719" s="24">
        <f t="shared" ref="H1719" si="1114">H1718</f>
        <v>4.8822997204486266E-3</v>
      </c>
      <c r="I1719" s="6">
        <f>I1718</f>
        <v>1</v>
      </c>
      <c r="J1719" s="6">
        <f t="shared" ref="J1719" si="1115">J1718</f>
        <v>44148.93580238444</v>
      </c>
      <c r="K1719" s="18">
        <f t="shared" ref="K1719" si="1116">K1718</f>
        <v>0</v>
      </c>
      <c r="L1719" s="35">
        <f>Data!BT3</f>
        <v>3.8289791400377166E-2</v>
      </c>
      <c r="Q1719" s="21">
        <v>0</v>
      </c>
      <c r="R1719" s="21">
        <v>378.97951649381486</v>
      </c>
      <c r="S1719" s="21">
        <v>7414.8923710210438</v>
      </c>
      <c r="T1719" s="38">
        <v>0.52706861368030733</v>
      </c>
    </row>
    <row r="1720" spans="1:20" x14ac:dyDescent="0.25">
      <c r="A1720" s="16" t="s">
        <v>317</v>
      </c>
      <c r="B1720" s="8" t="s">
        <v>338</v>
      </c>
      <c r="C1720" s="8" t="s">
        <v>70</v>
      </c>
      <c r="D1720" s="8" t="str">
        <f t="shared" si="1112"/>
        <v>Week_42_old-generic-cofi</v>
      </c>
      <c r="E1720" s="8" t="str">
        <f t="shared" si="1113"/>
        <v>Initial</v>
      </c>
      <c r="H1720" s="24">
        <f t="shared" ref="H1720:I1782" si="1117">H1719</f>
        <v>4.8822997204486266E-3</v>
      </c>
      <c r="I1720" s="6">
        <f t="shared" si="1117"/>
        <v>1</v>
      </c>
      <c r="J1720" s="6">
        <f t="shared" ref="J1720:J1782" si="1118">J1719</f>
        <v>44148.93580238444</v>
      </c>
      <c r="K1720" s="18">
        <f t="shared" ref="K1720:K1782" si="1119">K1719</f>
        <v>0</v>
      </c>
      <c r="L1720" s="35">
        <f>Data!BT4</f>
        <v>3.7488086783962538E-2</v>
      </c>
      <c r="Q1720" s="21">
        <v>0</v>
      </c>
      <c r="R1720" s="21">
        <v>367.0256003421257</v>
      </c>
      <c r="S1720" s="21">
        <v>7385.1729419669773</v>
      </c>
      <c r="T1720" s="38">
        <v>0.53684828185133826</v>
      </c>
    </row>
    <row r="1721" spans="1:20" x14ac:dyDescent="0.25">
      <c r="A1721" s="16" t="s">
        <v>318</v>
      </c>
      <c r="B1721" s="8" t="s">
        <v>338</v>
      </c>
      <c r="C1721" s="8" t="s">
        <v>70</v>
      </c>
      <c r="D1721" s="8" t="str">
        <f t="shared" si="1112"/>
        <v>Week_43_old-generic-cofi</v>
      </c>
      <c r="E1721" s="8" t="str">
        <f t="shared" si="1113"/>
        <v>Initial</v>
      </c>
      <c r="H1721" s="24">
        <f t="shared" si="1117"/>
        <v>4.8822997204486266E-3</v>
      </c>
      <c r="I1721" s="6">
        <f t="shared" si="1117"/>
        <v>1</v>
      </c>
      <c r="J1721" s="6">
        <f t="shared" si="1118"/>
        <v>44148.93580238444</v>
      </c>
      <c r="K1721" s="18">
        <f t="shared" si="1119"/>
        <v>0</v>
      </c>
      <c r="L1721" s="35">
        <f>Data!BT5</f>
        <v>3.7585177395254639E-2</v>
      </c>
      <c r="Q1721" s="21">
        <v>0</v>
      </c>
      <c r="R1721" s="21">
        <v>321.88229754593021</v>
      </c>
      <c r="S1721" s="21">
        <v>7205.5882647085828</v>
      </c>
      <c r="T1721" s="38">
        <v>0.6318598377344431</v>
      </c>
    </row>
    <row r="1722" spans="1:20" x14ac:dyDescent="0.25">
      <c r="A1722" s="16" t="s">
        <v>319</v>
      </c>
      <c r="B1722" s="8" t="s">
        <v>338</v>
      </c>
      <c r="C1722" s="8" t="s">
        <v>70</v>
      </c>
      <c r="D1722" s="8" t="str">
        <f t="shared" si="1112"/>
        <v>Week_44_old-generic-cofi</v>
      </c>
      <c r="E1722" s="8" t="str">
        <f t="shared" si="1113"/>
        <v>Initial</v>
      </c>
      <c r="H1722" s="24">
        <f t="shared" si="1117"/>
        <v>4.8822997204486266E-3</v>
      </c>
      <c r="I1722" s="6">
        <f t="shared" si="1117"/>
        <v>1</v>
      </c>
      <c r="J1722" s="6">
        <f t="shared" si="1118"/>
        <v>44148.93580238444</v>
      </c>
      <c r="K1722" s="18">
        <f t="shared" si="1119"/>
        <v>0</v>
      </c>
      <c r="L1722" s="35">
        <f>Data!BT6</f>
        <v>4.669078736291285E-2</v>
      </c>
      <c r="Q1722" s="21">
        <v>0</v>
      </c>
      <c r="R1722" s="21">
        <v>232.89884049930296</v>
      </c>
      <c r="S1722" s="21">
        <v>5318.2890018784965</v>
      </c>
      <c r="T1722" s="38">
        <v>0.45792008859060251</v>
      </c>
    </row>
    <row r="1723" spans="1:20" x14ac:dyDescent="0.25">
      <c r="A1723" s="16" t="s">
        <v>320</v>
      </c>
      <c r="B1723" s="8" t="s">
        <v>338</v>
      </c>
      <c r="C1723" s="8" t="s">
        <v>70</v>
      </c>
      <c r="D1723" s="8" t="str">
        <f t="shared" si="1112"/>
        <v>Week_45_old-generic-cofi</v>
      </c>
      <c r="E1723" s="8" t="str">
        <f t="shared" si="1113"/>
        <v>Initial</v>
      </c>
      <c r="H1723" s="24">
        <f t="shared" si="1117"/>
        <v>4.8822997204486266E-3</v>
      </c>
      <c r="I1723" s="6">
        <f t="shared" si="1117"/>
        <v>1</v>
      </c>
      <c r="J1723" s="6">
        <f t="shared" si="1118"/>
        <v>44148.93580238444</v>
      </c>
      <c r="K1723" s="18">
        <f t="shared" si="1119"/>
        <v>0</v>
      </c>
      <c r="L1723" s="35">
        <f>Data!BT7</f>
        <v>4.7405161421362967E-2</v>
      </c>
      <c r="Q1723" s="21">
        <v>0</v>
      </c>
      <c r="R1723" s="21">
        <v>361.07599141359049</v>
      </c>
      <c r="S1723" s="21">
        <v>6949.6058836701868</v>
      </c>
      <c r="T1723" s="38">
        <v>0.44266805820909683</v>
      </c>
    </row>
    <row r="1724" spans="1:20" x14ac:dyDescent="0.25">
      <c r="A1724" s="16" t="s">
        <v>321</v>
      </c>
      <c r="B1724" s="8" t="s">
        <v>338</v>
      </c>
      <c r="C1724" s="8" t="s">
        <v>70</v>
      </c>
      <c r="D1724" s="8" t="str">
        <f t="shared" si="1112"/>
        <v>Week_46_old-generic-cofi</v>
      </c>
      <c r="E1724" s="8" t="str">
        <f t="shared" si="1113"/>
        <v>Initial</v>
      </c>
      <c r="H1724" s="24">
        <f t="shared" si="1117"/>
        <v>4.8822997204486266E-3</v>
      </c>
      <c r="I1724" s="6">
        <f t="shared" si="1117"/>
        <v>1</v>
      </c>
      <c r="J1724" s="6">
        <f t="shared" si="1118"/>
        <v>44148.93580238444</v>
      </c>
      <c r="K1724" s="18">
        <f t="shared" si="1119"/>
        <v>0</v>
      </c>
      <c r="L1724" s="35">
        <f>Data!BT8</f>
        <v>5.0779524097344951E-2</v>
      </c>
      <c r="Q1724" s="21">
        <v>0</v>
      </c>
      <c r="R1724" s="21">
        <v>313.43609995095642</v>
      </c>
      <c r="S1724" s="21">
        <v>6597.2595864420318</v>
      </c>
      <c r="T1724" s="38">
        <v>0.4767325337974152</v>
      </c>
    </row>
    <row r="1725" spans="1:20" x14ac:dyDescent="0.25">
      <c r="A1725" s="16" t="s">
        <v>322</v>
      </c>
      <c r="B1725" s="8" t="s">
        <v>338</v>
      </c>
      <c r="C1725" s="8" t="s">
        <v>70</v>
      </c>
      <c r="D1725" s="8" t="str">
        <f t="shared" si="1112"/>
        <v>Week_47_old-generic-cofi</v>
      </c>
      <c r="E1725" s="8" t="str">
        <f t="shared" si="1113"/>
        <v>Initial</v>
      </c>
      <c r="H1725" s="24">
        <f t="shared" si="1117"/>
        <v>4.8822997204486266E-3</v>
      </c>
      <c r="I1725" s="6">
        <f t="shared" si="1117"/>
        <v>1</v>
      </c>
      <c r="J1725" s="6">
        <f t="shared" si="1118"/>
        <v>44148.93580238444</v>
      </c>
      <c r="K1725" s="18">
        <f t="shared" si="1119"/>
        <v>0</v>
      </c>
      <c r="L1725" s="35">
        <f>Data!BT9</f>
        <v>5.3909193110309013E-2</v>
      </c>
      <c r="Q1725" s="21">
        <v>0</v>
      </c>
      <c r="R1725" s="21">
        <v>269.70751653544045</v>
      </c>
      <c r="S1725" s="21">
        <v>5753.0926296514845</v>
      </c>
      <c r="T1725" s="38">
        <v>0.45020514748176821</v>
      </c>
    </row>
    <row r="1726" spans="1:20" x14ac:dyDescent="0.25">
      <c r="A1726" s="16" t="s">
        <v>323</v>
      </c>
      <c r="B1726" s="8" t="s">
        <v>338</v>
      </c>
      <c r="C1726" s="8" t="s">
        <v>70</v>
      </c>
      <c r="D1726" s="8" t="str">
        <f t="shared" si="1112"/>
        <v>Week_48_old-generic-cofi</v>
      </c>
      <c r="E1726" s="8" t="str">
        <f t="shared" si="1113"/>
        <v>Initial</v>
      </c>
      <c r="H1726" s="24">
        <f t="shared" si="1117"/>
        <v>4.8822997204486266E-3</v>
      </c>
      <c r="I1726" s="6">
        <f t="shared" si="1117"/>
        <v>1</v>
      </c>
      <c r="J1726" s="6">
        <f t="shared" si="1118"/>
        <v>44148.93580238444</v>
      </c>
      <c r="K1726" s="18">
        <f t="shared" si="1119"/>
        <v>0</v>
      </c>
      <c r="L1726" s="35">
        <f>Data!BT10</f>
        <v>5.139225938182309E-2</v>
      </c>
      <c r="Q1726" s="21">
        <v>0</v>
      </c>
      <c r="R1726" s="21">
        <v>206.95532896572232</v>
      </c>
      <c r="S1726" s="21">
        <v>4666.4690445473798</v>
      </c>
      <c r="T1726" s="38">
        <v>0.40767771596736735</v>
      </c>
    </row>
    <row r="1727" spans="1:20" x14ac:dyDescent="0.25">
      <c r="A1727" s="16" t="s">
        <v>324</v>
      </c>
      <c r="B1727" s="8" t="s">
        <v>338</v>
      </c>
      <c r="C1727" s="8" t="s">
        <v>70</v>
      </c>
      <c r="D1727" s="8" t="str">
        <f t="shared" si="1112"/>
        <v>Week_49_old-generic-cofi</v>
      </c>
      <c r="E1727" s="8" t="str">
        <f t="shared" si="1113"/>
        <v>Initial</v>
      </c>
      <c r="H1727" s="24">
        <f t="shared" si="1117"/>
        <v>4.8822997204486266E-3</v>
      </c>
      <c r="I1727" s="6">
        <f t="shared" si="1117"/>
        <v>1</v>
      </c>
      <c r="J1727" s="6">
        <f t="shared" si="1118"/>
        <v>44148.93580238444</v>
      </c>
      <c r="K1727" s="18">
        <f t="shared" si="1119"/>
        <v>0</v>
      </c>
      <c r="L1727" s="35">
        <f>Data!BT11</f>
        <v>3.9225134513418657E-2</v>
      </c>
      <c r="Q1727" s="21">
        <v>0</v>
      </c>
      <c r="R1727" s="21">
        <v>315.70659090844987</v>
      </c>
      <c r="S1727" s="21">
        <v>6944.8885763889339</v>
      </c>
      <c r="T1727" s="38">
        <v>0.57844680742742516</v>
      </c>
    </row>
    <row r="1728" spans="1:20" x14ac:dyDescent="0.25">
      <c r="A1728" s="16" t="s">
        <v>325</v>
      </c>
      <c r="B1728" s="8" t="s">
        <v>338</v>
      </c>
      <c r="C1728" s="8" t="s">
        <v>70</v>
      </c>
      <c r="D1728" s="8" t="str">
        <f t="shared" si="1112"/>
        <v>Week_50_old-generic-cofi</v>
      </c>
      <c r="E1728" s="8" t="str">
        <f t="shared" si="1113"/>
        <v>Initial</v>
      </c>
      <c r="H1728" s="24">
        <f t="shared" si="1117"/>
        <v>4.8822997204486266E-3</v>
      </c>
      <c r="I1728" s="6">
        <f t="shared" si="1117"/>
        <v>1</v>
      </c>
      <c r="J1728" s="6">
        <f t="shared" si="1118"/>
        <v>44148.93580238444</v>
      </c>
      <c r="K1728" s="18">
        <f t="shared" si="1119"/>
        <v>0</v>
      </c>
      <c r="L1728" s="35">
        <f>Data!BT12</f>
        <v>3.7141090087045747E-2</v>
      </c>
      <c r="Q1728" s="21">
        <v>0</v>
      </c>
      <c r="R1728" s="21">
        <v>481.04868850963641</v>
      </c>
      <c r="S1728" s="21">
        <v>9279.9046769435736</v>
      </c>
      <c r="T1728" s="38">
        <v>0.58133618317786873</v>
      </c>
    </row>
    <row r="1729" spans="1:20" x14ac:dyDescent="0.25">
      <c r="A1729" s="16" t="s">
        <v>326</v>
      </c>
      <c r="B1729" s="8" t="s">
        <v>338</v>
      </c>
      <c r="C1729" s="8" t="s">
        <v>70</v>
      </c>
      <c r="D1729" s="8" t="str">
        <f t="shared" si="1112"/>
        <v>Week_51_old-generic-cofi</v>
      </c>
      <c r="E1729" s="8" t="str">
        <f t="shared" si="1113"/>
        <v>Initial</v>
      </c>
      <c r="H1729" s="24">
        <f t="shared" si="1117"/>
        <v>4.8822997204486266E-3</v>
      </c>
      <c r="I1729" s="6">
        <f t="shared" si="1117"/>
        <v>1</v>
      </c>
      <c r="J1729" s="6">
        <f t="shared" si="1118"/>
        <v>44148.93580238444</v>
      </c>
      <c r="K1729" s="18">
        <f t="shared" si="1119"/>
        <v>0</v>
      </c>
      <c r="L1729" s="35">
        <f>Data!BT13</f>
        <v>3.762055161233812E-2</v>
      </c>
      <c r="Q1729" s="21">
        <v>0</v>
      </c>
      <c r="R1729" s="21">
        <v>283.23197647557265</v>
      </c>
      <c r="S1729" s="21">
        <v>6395.482657724112</v>
      </c>
      <c r="T1729" s="38">
        <v>0.5578881798431905</v>
      </c>
    </row>
    <row r="1730" spans="1:20" x14ac:dyDescent="0.25">
      <c r="A1730" s="16" t="s">
        <v>327</v>
      </c>
      <c r="B1730" s="8" t="s">
        <v>338</v>
      </c>
      <c r="C1730" s="8" t="s">
        <v>70</v>
      </c>
      <c r="D1730" s="8" t="str">
        <f t="shared" si="1112"/>
        <v>Week_52_old-generic-cofi</v>
      </c>
      <c r="E1730" s="8" t="str">
        <f t="shared" si="1113"/>
        <v>Initial</v>
      </c>
      <c r="H1730" s="24">
        <f t="shared" si="1117"/>
        <v>4.8822997204486266E-3</v>
      </c>
      <c r="I1730" s="6">
        <f t="shared" si="1117"/>
        <v>1</v>
      </c>
      <c r="J1730" s="6">
        <f t="shared" si="1118"/>
        <v>44148.93580238444</v>
      </c>
      <c r="K1730" s="18">
        <f t="shared" si="1119"/>
        <v>0</v>
      </c>
      <c r="L1730" s="35">
        <f>Data!BT14</f>
        <v>3.6644964047534527E-2</v>
      </c>
      <c r="Q1730" s="21">
        <v>0</v>
      </c>
      <c r="R1730" s="21">
        <v>294.25188345965091</v>
      </c>
      <c r="S1730" s="21">
        <v>6087.6472288243049</v>
      </c>
      <c r="T1730" s="38">
        <v>0.58761605079002621</v>
      </c>
    </row>
    <row r="1731" spans="1:20" x14ac:dyDescent="0.25">
      <c r="A1731" s="17" t="s">
        <v>262</v>
      </c>
      <c r="B1731" s="8" t="s">
        <v>338</v>
      </c>
      <c r="C1731" s="8" t="s">
        <v>70</v>
      </c>
      <c r="D1731" s="8" t="str">
        <f t="shared" si="1112"/>
        <v>Week_01-generic-cofi</v>
      </c>
      <c r="E1731" s="8" t="str">
        <f t="shared" si="1113"/>
        <v>Umbrella-search.umb</v>
      </c>
      <c r="H1731" s="24">
        <f t="shared" si="1117"/>
        <v>4.8822997204486266E-3</v>
      </c>
      <c r="I1731" s="6">
        <f t="shared" si="1117"/>
        <v>1</v>
      </c>
      <c r="J1731" s="6">
        <f t="shared" si="1118"/>
        <v>44148.93580238444</v>
      </c>
      <c r="K1731" s="18">
        <f t="shared" si="1119"/>
        <v>0</v>
      </c>
      <c r="L1731" s="35">
        <f>Data!BT15</f>
        <v>4.1998330200443579E-2</v>
      </c>
      <c r="Q1731" s="21">
        <v>0</v>
      </c>
      <c r="R1731" s="21">
        <v>643.9043675654716</v>
      </c>
      <c r="S1731" s="21">
        <v>12388.135819145347</v>
      </c>
      <c r="T1731" s="38">
        <v>0.86872942753104032</v>
      </c>
    </row>
    <row r="1732" spans="1:20" x14ac:dyDescent="0.25">
      <c r="A1732" s="17" t="s">
        <v>263</v>
      </c>
      <c r="B1732" s="8" t="s">
        <v>338</v>
      </c>
      <c r="C1732" s="8" t="s">
        <v>70</v>
      </c>
      <c r="D1732" s="8" t="str">
        <f t="shared" si="1112"/>
        <v>Week_02-generic-cofi</v>
      </c>
      <c r="E1732" s="8" t="str">
        <f t="shared" si="1113"/>
        <v>Umbrella-search.umb</v>
      </c>
      <c r="H1732" s="24">
        <f t="shared" si="1117"/>
        <v>4.8822997204486266E-3</v>
      </c>
      <c r="I1732" s="6">
        <f t="shared" si="1117"/>
        <v>1</v>
      </c>
      <c r="J1732" s="6">
        <f t="shared" si="1118"/>
        <v>44148.93580238444</v>
      </c>
      <c r="K1732" s="18">
        <f t="shared" si="1119"/>
        <v>0</v>
      </c>
      <c r="L1732" s="35">
        <f>Data!BT16</f>
        <v>4.2597778619165694E-2</v>
      </c>
      <c r="Q1732" s="21">
        <v>0</v>
      </c>
      <c r="R1732" s="21">
        <v>824.1626904609908</v>
      </c>
      <c r="S1732" s="21">
        <v>15230.374788576148</v>
      </c>
      <c r="T1732" s="38">
        <v>0.88992758166265795</v>
      </c>
    </row>
    <row r="1733" spans="1:20" x14ac:dyDescent="0.25">
      <c r="A1733" s="17" t="s">
        <v>264</v>
      </c>
      <c r="B1733" s="8" t="s">
        <v>338</v>
      </c>
      <c r="C1733" s="8" t="s">
        <v>70</v>
      </c>
      <c r="D1733" s="8" t="str">
        <f t="shared" si="1112"/>
        <v>Week_03-generic-cofi</v>
      </c>
      <c r="E1733" s="8" t="str">
        <f t="shared" si="1113"/>
        <v>Umbrella-search.umb</v>
      </c>
      <c r="H1733" s="24">
        <f t="shared" si="1117"/>
        <v>4.8822997204486266E-3</v>
      </c>
      <c r="I1733" s="6">
        <f t="shared" si="1117"/>
        <v>1</v>
      </c>
      <c r="J1733" s="6">
        <f t="shared" si="1118"/>
        <v>44148.93580238444</v>
      </c>
      <c r="K1733" s="18">
        <f t="shared" si="1119"/>
        <v>0</v>
      </c>
      <c r="L1733" s="35">
        <f>Data!BT17</f>
        <v>4.3849804821703663E-2</v>
      </c>
      <c r="Q1733" s="21">
        <v>0</v>
      </c>
      <c r="R1733" s="21">
        <v>609.06147633642468</v>
      </c>
      <c r="S1733" s="21">
        <v>12801.119667255347</v>
      </c>
      <c r="T1733" s="38">
        <v>0.873352225714356</v>
      </c>
    </row>
    <row r="1734" spans="1:20" x14ac:dyDescent="0.25">
      <c r="A1734" s="17" t="s">
        <v>265</v>
      </c>
      <c r="B1734" s="8" t="s">
        <v>338</v>
      </c>
      <c r="C1734" s="8" t="s">
        <v>70</v>
      </c>
      <c r="D1734" s="8" t="str">
        <f t="shared" si="1112"/>
        <v>Week_04-generic-cofi</v>
      </c>
      <c r="E1734" s="8" t="str">
        <f t="shared" si="1113"/>
        <v>Umbrella-search.umb</v>
      </c>
      <c r="H1734" s="24">
        <f t="shared" si="1117"/>
        <v>4.8822997204486266E-3</v>
      </c>
      <c r="I1734" s="6">
        <f t="shared" si="1117"/>
        <v>1</v>
      </c>
      <c r="J1734" s="6">
        <f t="shared" si="1118"/>
        <v>44148.93580238444</v>
      </c>
      <c r="K1734" s="18">
        <f t="shared" si="1119"/>
        <v>0</v>
      </c>
      <c r="L1734" s="35">
        <f>Data!BT18</f>
        <v>3.9210065454884278E-2</v>
      </c>
      <c r="Q1734" s="21">
        <v>0</v>
      </c>
      <c r="R1734" s="21">
        <v>433.53558009131342</v>
      </c>
      <c r="S1734" s="21">
        <v>9955.8386195451749</v>
      </c>
      <c r="T1734" s="38">
        <v>0.86069895605867319</v>
      </c>
    </row>
    <row r="1735" spans="1:20" x14ac:dyDescent="0.25">
      <c r="A1735" s="17" t="s">
        <v>266</v>
      </c>
      <c r="B1735" s="8" t="s">
        <v>338</v>
      </c>
      <c r="C1735" s="8" t="s">
        <v>70</v>
      </c>
      <c r="D1735" s="8" t="str">
        <f t="shared" si="1112"/>
        <v>Week_05-generic-cofi</v>
      </c>
      <c r="E1735" s="8" t="str">
        <f t="shared" si="1113"/>
        <v>Umbrella-search.umb</v>
      </c>
      <c r="H1735" s="24">
        <f t="shared" si="1117"/>
        <v>4.8822997204486266E-3</v>
      </c>
      <c r="I1735" s="6">
        <f t="shared" si="1117"/>
        <v>1</v>
      </c>
      <c r="J1735" s="6">
        <f t="shared" si="1118"/>
        <v>44148.93580238444</v>
      </c>
      <c r="K1735" s="18">
        <f t="shared" si="1119"/>
        <v>0</v>
      </c>
      <c r="L1735" s="35">
        <f>Data!BT19</f>
        <v>4.2394862921044461E-2</v>
      </c>
      <c r="Q1735" s="21">
        <v>0</v>
      </c>
      <c r="R1735" s="21">
        <v>605.6146878940973</v>
      </c>
      <c r="S1735" s="21">
        <v>12644.03396824202</v>
      </c>
      <c r="T1735" s="38">
        <v>0.86865800464915899</v>
      </c>
    </row>
    <row r="1736" spans="1:20" x14ac:dyDescent="0.25">
      <c r="A1736" s="17" t="s">
        <v>267</v>
      </c>
      <c r="B1736" s="8" t="s">
        <v>338</v>
      </c>
      <c r="C1736" s="8" t="s">
        <v>70</v>
      </c>
      <c r="D1736" s="8" t="str">
        <f t="shared" si="1112"/>
        <v>Week_06-generic-cofi</v>
      </c>
      <c r="E1736" s="8" t="str">
        <f t="shared" si="1113"/>
        <v>Umbrella-search.umb</v>
      </c>
      <c r="H1736" s="24">
        <f t="shared" si="1117"/>
        <v>4.8822997204486266E-3</v>
      </c>
      <c r="I1736" s="6">
        <f t="shared" si="1117"/>
        <v>1</v>
      </c>
      <c r="J1736" s="6">
        <f t="shared" si="1118"/>
        <v>44148.93580238444</v>
      </c>
      <c r="K1736" s="18">
        <f t="shared" si="1119"/>
        <v>0</v>
      </c>
      <c r="L1736" s="35">
        <f>Data!BT20</f>
        <v>3.5029386007661575E-2</v>
      </c>
      <c r="Q1736" s="21">
        <v>0</v>
      </c>
      <c r="R1736" s="21">
        <v>621.73558960008552</v>
      </c>
      <c r="S1736" s="21">
        <v>12994.114822455644</v>
      </c>
      <c r="T1736" s="38">
        <v>0.88312294567759275</v>
      </c>
    </row>
    <row r="1737" spans="1:20" x14ac:dyDescent="0.25">
      <c r="A1737" s="17" t="s">
        <v>268</v>
      </c>
      <c r="B1737" s="8" t="s">
        <v>338</v>
      </c>
      <c r="C1737" s="8" t="s">
        <v>70</v>
      </c>
      <c r="D1737" s="8" t="str">
        <f t="shared" si="1112"/>
        <v>Week_07-generic-cofi</v>
      </c>
      <c r="E1737" s="8" t="str">
        <f t="shared" si="1113"/>
        <v>Umbrella-search.umb</v>
      </c>
      <c r="H1737" s="24">
        <f t="shared" si="1117"/>
        <v>4.8822997204486266E-3</v>
      </c>
      <c r="I1737" s="6">
        <f t="shared" si="1117"/>
        <v>1</v>
      </c>
      <c r="J1737" s="6">
        <f t="shared" si="1118"/>
        <v>44148.93580238444</v>
      </c>
      <c r="K1737" s="18">
        <f t="shared" si="1119"/>
        <v>0</v>
      </c>
      <c r="L1737" s="35">
        <f>Data!BT21</f>
        <v>3.51190288335336E-2</v>
      </c>
      <c r="Q1737" s="21">
        <v>0</v>
      </c>
      <c r="R1737" s="21">
        <v>434.9972860508347</v>
      </c>
      <c r="S1737" s="21">
        <v>10483.795782217045</v>
      </c>
      <c r="T1737" s="38">
        <v>0.90518240324783084</v>
      </c>
    </row>
    <row r="1738" spans="1:20" x14ac:dyDescent="0.25">
      <c r="A1738" s="17" t="s">
        <v>269</v>
      </c>
      <c r="B1738" s="8" t="s">
        <v>338</v>
      </c>
      <c r="C1738" s="8" t="s">
        <v>70</v>
      </c>
      <c r="D1738" s="8" t="str">
        <f t="shared" si="1112"/>
        <v>Week_08-generic-cofi</v>
      </c>
      <c r="E1738" s="8" t="str">
        <f t="shared" si="1113"/>
        <v>Umbrella-search.umb</v>
      </c>
      <c r="H1738" s="24">
        <f t="shared" si="1117"/>
        <v>4.8822997204486266E-3</v>
      </c>
      <c r="I1738" s="6">
        <f t="shared" si="1117"/>
        <v>1</v>
      </c>
      <c r="J1738" s="6">
        <f t="shared" si="1118"/>
        <v>44148.93580238444</v>
      </c>
      <c r="K1738" s="18">
        <f t="shared" si="1119"/>
        <v>0</v>
      </c>
      <c r="L1738" s="35">
        <f>Data!BT22</f>
        <v>3.6394055538464247E-2</v>
      </c>
      <c r="Q1738" s="21">
        <v>0</v>
      </c>
      <c r="R1738" s="21">
        <v>720.68579304699449</v>
      </c>
      <c r="S1738" s="21">
        <v>15095.411771171932</v>
      </c>
      <c r="T1738" s="38">
        <v>0.90346214510579559</v>
      </c>
    </row>
    <row r="1739" spans="1:20" x14ac:dyDescent="0.25">
      <c r="A1739" s="17" t="s">
        <v>270</v>
      </c>
      <c r="B1739" s="8" t="s">
        <v>338</v>
      </c>
      <c r="C1739" s="8" t="s">
        <v>70</v>
      </c>
      <c r="D1739" s="8" t="str">
        <f t="shared" si="1112"/>
        <v>Week_09-generic-cofi</v>
      </c>
      <c r="E1739" s="8" t="str">
        <f t="shared" si="1113"/>
        <v>Umbrella-search.umb</v>
      </c>
      <c r="H1739" s="24">
        <f t="shared" si="1117"/>
        <v>4.8822997204486266E-3</v>
      </c>
      <c r="I1739" s="6">
        <f t="shared" si="1117"/>
        <v>1</v>
      </c>
      <c r="J1739" s="6">
        <f t="shared" si="1118"/>
        <v>44148.93580238444</v>
      </c>
      <c r="K1739" s="18">
        <f t="shared" si="1119"/>
        <v>0</v>
      </c>
      <c r="L1739" s="35">
        <f>Data!BT23</f>
        <v>3.9384678075240785E-2</v>
      </c>
      <c r="Q1739" s="21">
        <v>0</v>
      </c>
      <c r="R1739" s="21">
        <v>646.46789225386112</v>
      </c>
      <c r="S1739" s="21">
        <v>13328.553811283009</v>
      </c>
      <c r="T1739" s="38">
        <v>0.88876023710748464</v>
      </c>
    </row>
    <row r="1740" spans="1:20" x14ac:dyDescent="0.25">
      <c r="A1740" s="17" t="s">
        <v>249</v>
      </c>
      <c r="B1740" s="8" t="s">
        <v>338</v>
      </c>
      <c r="C1740" s="8" t="s">
        <v>70</v>
      </c>
      <c r="D1740" s="8" t="str">
        <f t="shared" si="1112"/>
        <v>Week_10-generic-cofi</v>
      </c>
      <c r="E1740" s="8" t="str">
        <f t="shared" si="1113"/>
        <v>Umbrella-search.umb</v>
      </c>
      <c r="H1740" s="24">
        <f t="shared" si="1117"/>
        <v>4.8822997204486266E-3</v>
      </c>
      <c r="I1740" s="6">
        <f t="shared" si="1117"/>
        <v>1</v>
      </c>
      <c r="J1740" s="6">
        <f t="shared" si="1118"/>
        <v>44148.93580238444</v>
      </c>
      <c r="K1740" s="18">
        <f t="shared" si="1119"/>
        <v>0</v>
      </c>
      <c r="L1740" s="35">
        <f>Data!BT24</f>
        <v>3.7814308672776263E-2</v>
      </c>
      <c r="Q1740" s="21">
        <v>0</v>
      </c>
      <c r="R1740" s="21">
        <v>659.04337667868299</v>
      </c>
      <c r="S1740" s="21">
        <v>13798.353093722895</v>
      </c>
      <c r="T1740" s="38">
        <v>0.89008957114024445</v>
      </c>
    </row>
    <row r="1741" spans="1:20" x14ac:dyDescent="0.25">
      <c r="A1741" s="17" t="s">
        <v>250</v>
      </c>
      <c r="B1741" s="8" t="s">
        <v>338</v>
      </c>
      <c r="C1741" s="8" t="s">
        <v>70</v>
      </c>
      <c r="D1741" s="8" t="str">
        <f t="shared" si="1112"/>
        <v>Week_11-generic-cofi</v>
      </c>
      <c r="E1741" s="8" t="str">
        <f t="shared" si="1113"/>
        <v>Umbrella-search.umb</v>
      </c>
      <c r="H1741" s="24">
        <f t="shared" si="1117"/>
        <v>4.8822997204486266E-3</v>
      </c>
      <c r="I1741" s="6">
        <f t="shared" si="1117"/>
        <v>1</v>
      </c>
      <c r="J1741" s="6">
        <f t="shared" si="1118"/>
        <v>44148.93580238444</v>
      </c>
      <c r="K1741" s="18">
        <f t="shared" si="1119"/>
        <v>0</v>
      </c>
      <c r="L1741" s="35">
        <f>Data!BT25</f>
        <v>3.8433136719002836E-2</v>
      </c>
      <c r="Q1741" s="21">
        <v>0</v>
      </c>
      <c r="R1741" s="21">
        <v>570.22016242371387</v>
      </c>
      <c r="S1741" s="21">
        <v>12504.017342065828</v>
      </c>
      <c r="T1741" s="38">
        <v>0.89944134576724832</v>
      </c>
    </row>
    <row r="1742" spans="1:20" x14ac:dyDescent="0.25">
      <c r="A1742" s="17" t="s">
        <v>251</v>
      </c>
      <c r="B1742" s="8" t="s">
        <v>338</v>
      </c>
      <c r="C1742" s="8" t="s">
        <v>70</v>
      </c>
      <c r="D1742" s="8" t="str">
        <f t="shared" si="1112"/>
        <v>Week_12-generic-cofi</v>
      </c>
      <c r="E1742" s="8" t="str">
        <f t="shared" si="1113"/>
        <v>Umbrella-search.umb</v>
      </c>
      <c r="H1742" s="24">
        <f t="shared" si="1117"/>
        <v>4.8822997204486266E-3</v>
      </c>
      <c r="I1742" s="6">
        <f t="shared" si="1117"/>
        <v>1</v>
      </c>
      <c r="J1742" s="6">
        <f t="shared" si="1118"/>
        <v>44148.93580238444</v>
      </c>
      <c r="K1742" s="18">
        <f t="shared" si="1119"/>
        <v>0</v>
      </c>
      <c r="L1742" s="35">
        <f>Data!BT26</f>
        <v>3.842030683757458E-2</v>
      </c>
      <c r="Q1742" s="21">
        <v>0</v>
      </c>
      <c r="R1742" s="21">
        <v>587.64299360512234</v>
      </c>
      <c r="S1742" s="21">
        <v>12894.693905004357</v>
      </c>
      <c r="T1742" s="38">
        <v>0.89171313248834427</v>
      </c>
    </row>
    <row r="1743" spans="1:20" x14ac:dyDescent="0.25">
      <c r="A1743" s="17" t="s">
        <v>252</v>
      </c>
      <c r="B1743" s="8" t="s">
        <v>338</v>
      </c>
      <c r="C1743" s="8" t="s">
        <v>70</v>
      </c>
      <c r="D1743" s="8" t="str">
        <f t="shared" si="1112"/>
        <v>Week_13-generic-cofi</v>
      </c>
      <c r="E1743" s="8" t="str">
        <f t="shared" si="1113"/>
        <v>Umbrella-search.umb</v>
      </c>
      <c r="H1743" s="24">
        <f t="shared" si="1117"/>
        <v>4.8822997204486266E-3</v>
      </c>
      <c r="I1743" s="6">
        <f t="shared" si="1117"/>
        <v>1</v>
      </c>
      <c r="J1743" s="6">
        <f t="shared" si="1118"/>
        <v>44148.93580238444</v>
      </c>
      <c r="K1743" s="18">
        <f t="shared" si="1119"/>
        <v>0</v>
      </c>
      <c r="L1743" s="35">
        <f>Data!BT27</f>
        <v>3.4461504929258154E-2</v>
      </c>
      <c r="Q1743" s="21">
        <v>0</v>
      </c>
      <c r="R1743" s="21">
        <v>605.29747818558792</v>
      </c>
      <c r="S1743" s="21">
        <v>13171.743908225782</v>
      </c>
      <c r="T1743" s="38">
        <v>0.92155916052082798</v>
      </c>
    </row>
    <row r="1744" spans="1:20" x14ac:dyDescent="0.25">
      <c r="A1744" s="17" t="s">
        <v>253</v>
      </c>
      <c r="B1744" s="8" t="s">
        <v>338</v>
      </c>
      <c r="C1744" s="8" t="s">
        <v>70</v>
      </c>
      <c r="D1744" s="8" t="str">
        <f t="shared" si="1112"/>
        <v>Week_14-generic-cofi</v>
      </c>
      <c r="E1744" s="8" t="str">
        <f t="shared" si="1113"/>
        <v>Umbrella-search.umb</v>
      </c>
      <c r="H1744" s="24">
        <f t="shared" si="1117"/>
        <v>4.8822997204486266E-3</v>
      </c>
      <c r="I1744" s="6">
        <f t="shared" si="1117"/>
        <v>1</v>
      </c>
      <c r="J1744" s="6">
        <f t="shared" si="1118"/>
        <v>44148.93580238444</v>
      </c>
      <c r="K1744" s="18">
        <f t="shared" si="1119"/>
        <v>0</v>
      </c>
      <c r="L1744" s="35">
        <f>Data!BT28</f>
        <v>3.4530231220421766E-2</v>
      </c>
      <c r="Q1744" s="21">
        <v>0</v>
      </c>
      <c r="R1744" s="21">
        <v>734.25555363094304</v>
      </c>
      <c r="S1744" s="21">
        <v>15653.693426508555</v>
      </c>
      <c r="T1744" s="38">
        <v>0.91817366553890056</v>
      </c>
    </row>
    <row r="1745" spans="1:20" x14ac:dyDescent="0.25">
      <c r="A1745" s="17" t="s">
        <v>254</v>
      </c>
      <c r="B1745" s="8" t="s">
        <v>338</v>
      </c>
      <c r="C1745" s="8" t="s">
        <v>70</v>
      </c>
      <c r="D1745" s="8" t="str">
        <f t="shared" si="1112"/>
        <v>Week_15-generic-cofi</v>
      </c>
      <c r="E1745" s="8" t="str">
        <f t="shared" si="1113"/>
        <v>Umbrella-search.umb</v>
      </c>
      <c r="H1745" s="24">
        <f t="shared" si="1117"/>
        <v>4.8822997204486266E-3</v>
      </c>
      <c r="I1745" s="6">
        <f t="shared" si="1117"/>
        <v>1</v>
      </c>
      <c r="J1745" s="6">
        <f t="shared" si="1118"/>
        <v>44148.93580238444</v>
      </c>
      <c r="K1745" s="18">
        <f t="shared" si="1119"/>
        <v>0</v>
      </c>
      <c r="L1745" s="35">
        <f>Data!BT29</f>
        <v>4.8393259828831602E-2</v>
      </c>
      <c r="Q1745" s="21">
        <v>0</v>
      </c>
      <c r="R1745" s="21">
        <v>473.91961151922612</v>
      </c>
      <c r="S1745" s="21">
        <v>10312.212948009759</v>
      </c>
      <c r="T1745" s="38">
        <v>0.8175128348136913</v>
      </c>
    </row>
    <row r="1746" spans="1:20" x14ac:dyDescent="0.25">
      <c r="A1746" s="17" t="s">
        <v>255</v>
      </c>
      <c r="B1746" s="8" t="s">
        <v>338</v>
      </c>
      <c r="C1746" s="8" t="s">
        <v>70</v>
      </c>
      <c r="D1746" s="8" t="str">
        <f t="shared" si="1112"/>
        <v>Week_16-generic-cofi</v>
      </c>
      <c r="E1746" s="8" t="str">
        <f t="shared" si="1113"/>
        <v>Umbrella-search.umb</v>
      </c>
      <c r="H1746" s="24">
        <f t="shared" si="1117"/>
        <v>4.8822997204486266E-3</v>
      </c>
      <c r="I1746" s="6">
        <f t="shared" si="1117"/>
        <v>1</v>
      </c>
      <c r="J1746" s="6">
        <f t="shared" si="1118"/>
        <v>44148.93580238444</v>
      </c>
      <c r="K1746" s="18">
        <f t="shared" si="1119"/>
        <v>0</v>
      </c>
      <c r="L1746" s="35">
        <f>Data!BT30</f>
        <v>4.4325543564021408E-2</v>
      </c>
      <c r="Q1746" s="21">
        <v>0</v>
      </c>
      <c r="R1746" s="21">
        <v>764.54829865614659</v>
      </c>
      <c r="S1746" s="21">
        <v>14874.404029513224</v>
      </c>
      <c r="T1746" s="38">
        <v>0.88089730386503184</v>
      </c>
    </row>
    <row r="1747" spans="1:20" x14ac:dyDescent="0.25">
      <c r="A1747" s="17" t="s">
        <v>256</v>
      </c>
      <c r="B1747" s="8" t="s">
        <v>338</v>
      </c>
      <c r="C1747" s="8" t="s">
        <v>70</v>
      </c>
      <c r="D1747" s="8" t="str">
        <f t="shared" si="1112"/>
        <v>Week_17-generic-cofi</v>
      </c>
      <c r="E1747" s="8" t="str">
        <f t="shared" si="1113"/>
        <v>Umbrella-search.umb</v>
      </c>
      <c r="H1747" s="24">
        <f t="shared" si="1117"/>
        <v>4.8822997204486266E-3</v>
      </c>
      <c r="I1747" s="6">
        <f t="shared" si="1117"/>
        <v>1</v>
      </c>
      <c r="J1747" s="6">
        <f t="shared" si="1118"/>
        <v>44148.93580238444</v>
      </c>
      <c r="K1747" s="18">
        <f t="shared" si="1119"/>
        <v>0</v>
      </c>
      <c r="L1747" s="35">
        <f>Data!BT31</f>
        <v>4.8066008794824484E-2</v>
      </c>
      <c r="Q1747" s="21">
        <v>0</v>
      </c>
      <c r="R1747" s="21">
        <v>648.20361134590667</v>
      </c>
      <c r="S1747" s="21">
        <v>13194.86755233742</v>
      </c>
      <c r="T1747" s="38">
        <v>0.85158293145029307</v>
      </c>
    </row>
    <row r="1748" spans="1:20" x14ac:dyDescent="0.25">
      <c r="A1748" s="17" t="s">
        <v>257</v>
      </c>
      <c r="B1748" s="8" t="s">
        <v>338</v>
      </c>
      <c r="C1748" s="8" t="s">
        <v>70</v>
      </c>
      <c r="D1748" s="8" t="str">
        <f t="shared" si="1112"/>
        <v>Week_18-generic-cofi</v>
      </c>
      <c r="E1748" s="8" t="str">
        <f t="shared" si="1113"/>
        <v>Umbrella-search.umb</v>
      </c>
      <c r="H1748" s="24">
        <f t="shared" si="1117"/>
        <v>4.8822997204486266E-3</v>
      </c>
      <c r="I1748" s="6">
        <f t="shared" si="1117"/>
        <v>1</v>
      </c>
      <c r="J1748" s="6">
        <f t="shared" si="1118"/>
        <v>44148.93580238444</v>
      </c>
      <c r="K1748" s="18">
        <f t="shared" si="1119"/>
        <v>0</v>
      </c>
      <c r="L1748" s="35">
        <f>Data!BT32</f>
        <v>4.1233851159657352E-2</v>
      </c>
      <c r="Q1748" s="21">
        <v>0</v>
      </c>
      <c r="R1748" s="21">
        <v>398.75677236039149</v>
      </c>
      <c r="S1748" s="21">
        <v>9676.0089633343778</v>
      </c>
      <c r="T1748" s="38">
        <v>0.83970024573471114</v>
      </c>
    </row>
    <row r="1749" spans="1:20" x14ac:dyDescent="0.25">
      <c r="A1749" s="17" t="s">
        <v>258</v>
      </c>
      <c r="B1749" s="8" t="s">
        <v>338</v>
      </c>
      <c r="C1749" s="8" t="s">
        <v>70</v>
      </c>
      <c r="D1749" s="8" t="str">
        <f t="shared" si="1112"/>
        <v>Week_19-generic-cofi</v>
      </c>
      <c r="E1749" s="8" t="str">
        <f t="shared" si="1113"/>
        <v>Umbrella-search.umb</v>
      </c>
      <c r="H1749" s="24">
        <f t="shared" si="1117"/>
        <v>4.8822997204486266E-3</v>
      </c>
      <c r="I1749" s="6">
        <f t="shared" si="1117"/>
        <v>1</v>
      </c>
      <c r="J1749" s="6">
        <f t="shared" si="1118"/>
        <v>44148.93580238444</v>
      </c>
      <c r="K1749" s="18">
        <f t="shared" si="1119"/>
        <v>0</v>
      </c>
      <c r="L1749" s="35">
        <f>Data!BT33</f>
        <v>5.1106145826752179E-2</v>
      </c>
      <c r="Q1749" s="21">
        <v>0</v>
      </c>
      <c r="R1749" s="21">
        <v>414.14772918733496</v>
      </c>
      <c r="S1749" s="21">
        <v>9774.6305343629865</v>
      </c>
      <c r="T1749" s="38">
        <v>0.87076591763960476</v>
      </c>
    </row>
    <row r="1750" spans="1:20" x14ac:dyDescent="0.25">
      <c r="A1750" s="17" t="s">
        <v>259</v>
      </c>
      <c r="B1750" s="8" t="s">
        <v>338</v>
      </c>
      <c r="C1750" s="8" t="s">
        <v>70</v>
      </c>
      <c r="D1750" s="8" t="str">
        <f t="shared" si="1112"/>
        <v>Week_20-generic-cofi</v>
      </c>
      <c r="E1750" s="8" t="str">
        <f t="shared" si="1113"/>
        <v>Umbrella-search.umb</v>
      </c>
      <c r="H1750" s="24">
        <f t="shared" si="1117"/>
        <v>4.8822997204486266E-3</v>
      </c>
      <c r="I1750" s="6">
        <f t="shared" si="1117"/>
        <v>1</v>
      </c>
      <c r="J1750" s="6">
        <f t="shared" si="1118"/>
        <v>44148.93580238444</v>
      </c>
      <c r="K1750" s="18">
        <f t="shared" si="1119"/>
        <v>0</v>
      </c>
      <c r="L1750" s="35">
        <f>Data!BT34</f>
        <v>5.179229488041856E-2</v>
      </c>
      <c r="Q1750" s="21">
        <v>0</v>
      </c>
      <c r="R1750" s="21">
        <v>625.07437376127848</v>
      </c>
      <c r="S1750" s="21">
        <v>12504.163904232506</v>
      </c>
      <c r="T1750" s="38">
        <v>0.84137071047687051</v>
      </c>
    </row>
    <row r="1751" spans="1:20" x14ac:dyDescent="0.25">
      <c r="A1751" s="17" t="s">
        <v>260</v>
      </c>
      <c r="B1751" s="8" t="s">
        <v>338</v>
      </c>
      <c r="C1751" s="8" t="s">
        <v>70</v>
      </c>
      <c r="D1751" s="8" t="str">
        <f t="shared" si="1112"/>
        <v>Week_21-generic-cofi</v>
      </c>
      <c r="E1751" s="8" t="str">
        <f t="shared" si="1113"/>
        <v>Umbrella-search.umb</v>
      </c>
      <c r="H1751" s="24">
        <f t="shared" si="1117"/>
        <v>4.8822997204486266E-3</v>
      </c>
      <c r="I1751" s="6">
        <f t="shared" si="1117"/>
        <v>1</v>
      </c>
      <c r="J1751" s="6">
        <f t="shared" si="1118"/>
        <v>44148.93580238444</v>
      </c>
      <c r="K1751" s="18">
        <f t="shared" si="1119"/>
        <v>0</v>
      </c>
      <c r="L1751" s="35">
        <f>Data!BT35</f>
        <v>5.3032795061033672E-2</v>
      </c>
      <c r="Q1751" s="21">
        <v>0</v>
      </c>
      <c r="R1751" s="21">
        <v>572.26769031846004</v>
      </c>
      <c r="S1751" s="21">
        <v>11769.195913614622</v>
      </c>
      <c r="T1751" s="38">
        <v>0.80773203818380024</v>
      </c>
    </row>
    <row r="1752" spans="1:20" x14ac:dyDescent="0.25">
      <c r="A1752" s="17" t="s">
        <v>261</v>
      </c>
      <c r="B1752" s="8" t="s">
        <v>338</v>
      </c>
      <c r="C1752" s="8" t="s">
        <v>70</v>
      </c>
      <c r="D1752" s="8" t="str">
        <f t="shared" si="1112"/>
        <v>Week_22-generic-cofi</v>
      </c>
      <c r="E1752" s="8" t="str">
        <f t="shared" si="1113"/>
        <v>Umbrella-search.umb</v>
      </c>
      <c r="H1752" s="24">
        <f t="shared" si="1117"/>
        <v>4.8822997204486266E-3</v>
      </c>
      <c r="I1752" s="6">
        <f t="shared" si="1117"/>
        <v>1</v>
      </c>
      <c r="J1752" s="6">
        <f t="shared" si="1118"/>
        <v>44148.93580238444</v>
      </c>
      <c r="K1752" s="18">
        <f t="shared" si="1119"/>
        <v>0</v>
      </c>
      <c r="L1752" s="35">
        <f>Data!BT36</f>
        <v>5.5268879604339238E-2</v>
      </c>
      <c r="Q1752" s="21">
        <v>0</v>
      </c>
      <c r="R1752" s="21">
        <v>548.42761647785107</v>
      </c>
      <c r="S1752" s="21">
        <v>11192.256522779933</v>
      </c>
      <c r="T1752" s="38">
        <v>0.78801726539408712</v>
      </c>
    </row>
    <row r="1753" spans="1:20" x14ac:dyDescent="0.25">
      <c r="A1753" s="17" t="s">
        <v>278</v>
      </c>
      <c r="B1753" s="8" t="s">
        <v>338</v>
      </c>
      <c r="C1753" s="8" t="s">
        <v>70</v>
      </c>
      <c r="D1753" s="8" t="str">
        <f t="shared" si="1112"/>
        <v>Week_23-generic-cofi</v>
      </c>
      <c r="E1753" s="8" t="str">
        <f t="shared" si="1113"/>
        <v>Umbrella-search.umb</v>
      </c>
      <c r="H1753" s="24">
        <f t="shared" si="1117"/>
        <v>4.8822997204486266E-3</v>
      </c>
      <c r="I1753" s="6">
        <f t="shared" si="1117"/>
        <v>1</v>
      </c>
      <c r="J1753" s="6">
        <f t="shared" si="1118"/>
        <v>44148.93580238444</v>
      </c>
      <c r="K1753" s="18">
        <f t="shared" si="1119"/>
        <v>0</v>
      </c>
      <c r="L1753" s="35">
        <f>Data!BT37</f>
        <v>5.3846374207024636E-2</v>
      </c>
      <c r="Q1753" s="21">
        <v>0</v>
      </c>
      <c r="R1753" s="21">
        <v>330.44429322681094</v>
      </c>
      <c r="S1753" s="21">
        <v>7735.8733086877883</v>
      </c>
      <c r="T1753" s="38">
        <v>0.75328673966424819</v>
      </c>
    </row>
    <row r="1754" spans="1:20" x14ac:dyDescent="0.25">
      <c r="A1754" s="17" t="s">
        <v>279</v>
      </c>
      <c r="B1754" s="8" t="s">
        <v>338</v>
      </c>
      <c r="C1754" s="8" t="s">
        <v>70</v>
      </c>
      <c r="D1754" s="8" t="str">
        <f t="shared" si="1112"/>
        <v>Week_24-generic-cofi</v>
      </c>
      <c r="E1754" s="8" t="str">
        <f t="shared" si="1113"/>
        <v>Umbrella-search.umb</v>
      </c>
      <c r="H1754" s="24">
        <f t="shared" si="1117"/>
        <v>4.8822997204486266E-3</v>
      </c>
      <c r="I1754" s="6">
        <f t="shared" si="1117"/>
        <v>1</v>
      </c>
      <c r="J1754" s="6">
        <f t="shared" si="1118"/>
        <v>44148.93580238444</v>
      </c>
      <c r="K1754" s="18">
        <f t="shared" si="1119"/>
        <v>0</v>
      </c>
      <c r="L1754" s="35">
        <f>Data!BT38</f>
        <v>3.9001781405702089E-2</v>
      </c>
      <c r="Q1754" s="21">
        <v>0</v>
      </c>
      <c r="R1754" s="21">
        <v>441.3886700217584</v>
      </c>
      <c r="S1754" s="21">
        <v>9685.7424001082691</v>
      </c>
      <c r="T1754" s="38">
        <v>0.88088646099555135</v>
      </c>
    </row>
    <row r="1755" spans="1:20" x14ac:dyDescent="0.25">
      <c r="A1755" s="17" t="s">
        <v>280</v>
      </c>
      <c r="B1755" s="8" t="s">
        <v>338</v>
      </c>
      <c r="C1755" s="8" t="s">
        <v>70</v>
      </c>
      <c r="D1755" s="8" t="str">
        <f t="shared" si="1112"/>
        <v>Week_25-generic-cofi</v>
      </c>
      <c r="E1755" s="8" t="str">
        <f t="shared" si="1113"/>
        <v>Umbrella-search.umb</v>
      </c>
      <c r="H1755" s="24">
        <f t="shared" si="1117"/>
        <v>4.8822997204486266E-3</v>
      </c>
      <c r="I1755" s="6">
        <f t="shared" si="1117"/>
        <v>1</v>
      </c>
      <c r="J1755" s="6">
        <f t="shared" si="1118"/>
        <v>44148.93580238444</v>
      </c>
      <c r="K1755" s="18">
        <f t="shared" si="1119"/>
        <v>0</v>
      </c>
      <c r="L1755" s="35">
        <f>Data!BT39</f>
        <v>3.9001781405702089E-2</v>
      </c>
      <c r="Q1755" s="21">
        <v>0</v>
      </c>
      <c r="R1755" s="21">
        <v>410.5004435653604</v>
      </c>
      <c r="S1755" s="21">
        <v>8924.1415114650699</v>
      </c>
      <c r="T1755" s="38">
        <v>0.83862563036711102</v>
      </c>
    </row>
    <row r="1756" spans="1:20" x14ac:dyDescent="0.25">
      <c r="A1756" s="17" t="s">
        <v>281</v>
      </c>
      <c r="B1756" s="8" t="s">
        <v>338</v>
      </c>
      <c r="C1756" s="8" t="s">
        <v>70</v>
      </c>
      <c r="D1756" s="8" t="str">
        <f t="shared" si="1112"/>
        <v>Week_26-generic-cofi</v>
      </c>
      <c r="E1756" s="8" t="str">
        <f t="shared" si="1113"/>
        <v>Umbrella-search.umb</v>
      </c>
      <c r="H1756" s="24">
        <f t="shared" si="1117"/>
        <v>4.8822997204486266E-3</v>
      </c>
      <c r="I1756" s="6">
        <f t="shared" si="1117"/>
        <v>1</v>
      </c>
      <c r="J1756" s="6">
        <f t="shared" si="1118"/>
        <v>44148.93580238444</v>
      </c>
      <c r="K1756" s="18">
        <f t="shared" si="1119"/>
        <v>0</v>
      </c>
      <c r="L1756" s="35">
        <f>Data!BT40</f>
        <v>2.7756801776790675E-2</v>
      </c>
      <c r="Q1756" s="21">
        <v>0</v>
      </c>
      <c r="R1756" s="21">
        <v>591.88426887816445</v>
      </c>
      <c r="S1756" s="21">
        <v>11683.266340987324</v>
      </c>
      <c r="T1756" s="38">
        <v>0.89104158744597528</v>
      </c>
    </row>
    <row r="1757" spans="1:20" x14ac:dyDescent="0.25">
      <c r="A1757" s="17" t="s">
        <v>282</v>
      </c>
      <c r="B1757" s="8" t="s">
        <v>338</v>
      </c>
      <c r="C1757" s="8" t="s">
        <v>70</v>
      </c>
      <c r="D1757" s="8" t="str">
        <f t="shared" si="1112"/>
        <v>Week_27-generic-cofi</v>
      </c>
      <c r="E1757" s="8" t="str">
        <f t="shared" si="1113"/>
        <v>Umbrella-search.umb</v>
      </c>
      <c r="H1757" s="24">
        <f t="shared" si="1117"/>
        <v>4.8822997204486266E-3</v>
      </c>
      <c r="I1757" s="6">
        <f t="shared" si="1117"/>
        <v>1</v>
      </c>
      <c r="J1757" s="6">
        <f t="shared" si="1118"/>
        <v>44148.93580238444</v>
      </c>
      <c r="K1757" s="18">
        <f t="shared" si="1119"/>
        <v>0</v>
      </c>
      <c r="L1757" s="35">
        <f>Data!BT41</f>
        <v>2.6623342793737587E-2</v>
      </c>
      <c r="Q1757" s="21">
        <v>0</v>
      </c>
      <c r="R1757" s="21">
        <v>534.4303227130182</v>
      </c>
      <c r="S1757" s="21">
        <v>11266.478277418097</v>
      </c>
      <c r="T1757" s="38">
        <v>0.91209171263605837</v>
      </c>
    </row>
    <row r="1758" spans="1:20" x14ac:dyDescent="0.25">
      <c r="A1758" s="17" t="s">
        <v>283</v>
      </c>
      <c r="B1758" s="8" t="s">
        <v>338</v>
      </c>
      <c r="C1758" s="8" t="s">
        <v>70</v>
      </c>
      <c r="D1758" s="8" t="str">
        <f t="shared" si="1112"/>
        <v>Week_28-generic-cofi</v>
      </c>
      <c r="E1758" s="8" t="str">
        <f t="shared" si="1113"/>
        <v>Umbrella-search.umb</v>
      </c>
      <c r="H1758" s="24">
        <f t="shared" si="1117"/>
        <v>4.8822997204486266E-3</v>
      </c>
      <c r="I1758" s="6">
        <f t="shared" si="1117"/>
        <v>1</v>
      </c>
      <c r="J1758" s="6">
        <f t="shared" si="1118"/>
        <v>44148.93580238444</v>
      </c>
      <c r="K1758" s="18">
        <f t="shared" si="1119"/>
        <v>0</v>
      </c>
      <c r="L1758" s="35">
        <f>Data!BT42</f>
        <v>2.9846451654314321E-2</v>
      </c>
      <c r="Q1758" s="21">
        <v>0</v>
      </c>
      <c r="R1758" s="21">
        <v>518.20990896305295</v>
      </c>
      <c r="S1758" s="21">
        <v>10999.678375551388</v>
      </c>
      <c r="T1758" s="38">
        <v>0.90822003887631464</v>
      </c>
    </row>
    <row r="1759" spans="1:20" x14ac:dyDescent="0.25">
      <c r="A1759" s="17" t="s">
        <v>284</v>
      </c>
      <c r="B1759" s="8" t="s">
        <v>338</v>
      </c>
      <c r="C1759" s="8" t="s">
        <v>70</v>
      </c>
      <c r="D1759" s="8" t="str">
        <f t="shared" si="1112"/>
        <v>Week_29-generic-cofi</v>
      </c>
      <c r="E1759" s="8" t="str">
        <f t="shared" si="1113"/>
        <v>Umbrella-search.umb</v>
      </c>
      <c r="H1759" s="24">
        <f t="shared" si="1117"/>
        <v>4.8822997204486266E-3</v>
      </c>
      <c r="I1759" s="6">
        <f t="shared" si="1117"/>
        <v>1</v>
      </c>
      <c r="J1759" s="6">
        <f t="shared" si="1118"/>
        <v>44148.93580238444</v>
      </c>
      <c r="K1759" s="18">
        <f t="shared" si="1119"/>
        <v>0</v>
      </c>
      <c r="L1759" s="35">
        <f>Data!BT43</f>
        <v>3.2564840357367876E-2</v>
      </c>
      <c r="Q1759" s="21">
        <v>0</v>
      </c>
      <c r="R1759" s="21">
        <v>462.28847508201238</v>
      </c>
      <c r="S1759" s="21">
        <v>10007.585406038952</v>
      </c>
      <c r="T1759" s="38">
        <v>0.86918404299730812</v>
      </c>
    </row>
    <row r="1760" spans="1:20" x14ac:dyDescent="0.25">
      <c r="A1760" s="17" t="s">
        <v>285</v>
      </c>
      <c r="B1760" s="8" t="s">
        <v>338</v>
      </c>
      <c r="C1760" s="8" t="s">
        <v>70</v>
      </c>
      <c r="D1760" s="8" t="str">
        <f t="shared" si="1112"/>
        <v>Week_30-generic-cofi</v>
      </c>
      <c r="E1760" s="8" t="str">
        <f t="shared" si="1113"/>
        <v>Umbrella-search.umb</v>
      </c>
      <c r="H1760" s="24">
        <f t="shared" si="1117"/>
        <v>4.8822997204486266E-3</v>
      </c>
      <c r="I1760" s="6">
        <f t="shared" si="1117"/>
        <v>1</v>
      </c>
      <c r="J1760" s="6">
        <f t="shared" si="1118"/>
        <v>44148.93580238444</v>
      </c>
      <c r="K1760" s="18">
        <f t="shared" si="1119"/>
        <v>0</v>
      </c>
      <c r="L1760" s="35">
        <f>Data!BT44</f>
        <v>3.0911099696757111E-2</v>
      </c>
      <c r="Q1760" s="21">
        <v>0</v>
      </c>
      <c r="R1760" s="21">
        <v>606.37065061667431</v>
      </c>
      <c r="S1760" s="21">
        <v>12173.525743689079</v>
      </c>
      <c r="T1760" s="38">
        <v>0.88874461636642677</v>
      </c>
    </row>
    <row r="1761" spans="1:20" x14ac:dyDescent="0.25">
      <c r="A1761" s="17" t="s">
        <v>286</v>
      </c>
      <c r="B1761" s="8" t="s">
        <v>338</v>
      </c>
      <c r="C1761" s="8" t="s">
        <v>70</v>
      </c>
      <c r="D1761" s="8" t="str">
        <f t="shared" si="1112"/>
        <v>Week_31-generic-cofi</v>
      </c>
      <c r="E1761" s="8" t="str">
        <f t="shared" si="1113"/>
        <v>Umbrella-search.umb</v>
      </c>
      <c r="H1761" s="24">
        <f t="shared" si="1117"/>
        <v>4.8822997204486266E-3</v>
      </c>
      <c r="I1761" s="6">
        <f t="shared" si="1117"/>
        <v>1</v>
      </c>
      <c r="J1761" s="6">
        <f t="shared" si="1118"/>
        <v>44148.93580238444</v>
      </c>
      <c r="K1761" s="18">
        <f t="shared" si="1119"/>
        <v>0</v>
      </c>
      <c r="L1761" s="35">
        <f>Data!BT45</f>
        <v>4.5616318469427486E-2</v>
      </c>
      <c r="Q1761" s="21">
        <v>0</v>
      </c>
      <c r="R1761" s="21">
        <v>516.68779374004566</v>
      </c>
      <c r="S1761" s="21">
        <v>10462.743168228973</v>
      </c>
      <c r="T1761" s="38">
        <v>0.8320314223581794</v>
      </c>
    </row>
    <row r="1762" spans="1:20" x14ac:dyDescent="0.25">
      <c r="A1762" s="17" t="s">
        <v>287</v>
      </c>
      <c r="B1762" s="8" t="s">
        <v>338</v>
      </c>
      <c r="C1762" s="8" t="s">
        <v>70</v>
      </c>
      <c r="D1762" s="8" t="str">
        <f t="shared" si="1112"/>
        <v>Week_32-generic-cofi</v>
      </c>
      <c r="E1762" s="8" t="str">
        <f t="shared" si="1113"/>
        <v>Umbrella-search.umb</v>
      </c>
      <c r="H1762" s="24">
        <f t="shared" si="1117"/>
        <v>4.8822997204486266E-3</v>
      </c>
      <c r="I1762" s="6">
        <f t="shared" si="1117"/>
        <v>1</v>
      </c>
      <c r="J1762" s="6">
        <f t="shared" si="1118"/>
        <v>44148.93580238444</v>
      </c>
      <c r="K1762" s="18">
        <f t="shared" si="1119"/>
        <v>0</v>
      </c>
      <c r="L1762" s="35">
        <f>Data!BT46</f>
        <v>4.8810636368271453E-2</v>
      </c>
      <c r="Q1762" s="21">
        <v>0</v>
      </c>
      <c r="R1762" s="21">
        <v>397.34875377234277</v>
      </c>
      <c r="S1762" s="21">
        <v>8801.7397729849454</v>
      </c>
      <c r="T1762" s="38">
        <v>0.82239698719189092</v>
      </c>
    </row>
    <row r="1763" spans="1:20" x14ac:dyDescent="0.25">
      <c r="A1763" s="17" t="s">
        <v>288</v>
      </c>
      <c r="B1763" s="8" t="s">
        <v>338</v>
      </c>
      <c r="C1763" s="8" t="s">
        <v>70</v>
      </c>
      <c r="D1763" s="8" t="str">
        <f t="shared" si="1112"/>
        <v>Week_33-generic-cofi</v>
      </c>
      <c r="E1763" s="8" t="str">
        <f t="shared" si="1113"/>
        <v>Umbrella-search.umb</v>
      </c>
      <c r="H1763" s="24">
        <f t="shared" si="1117"/>
        <v>4.8822997204486266E-3</v>
      </c>
      <c r="I1763" s="6">
        <f t="shared" si="1117"/>
        <v>1</v>
      </c>
      <c r="J1763" s="6">
        <f t="shared" si="1118"/>
        <v>44148.93580238444</v>
      </c>
      <c r="K1763" s="18">
        <f t="shared" si="1119"/>
        <v>0</v>
      </c>
      <c r="L1763" s="35">
        <f>Data!BT47</f>
        <v>4.6782225344326633E-2</v>
      </c>
      <c r="Q1763" s="21">
        <v>0</v>
      </c>
      <c r="R1763" s="21">
        <v>569.87259743500078</v>
      </c>
      <c r="S1763" s="21">
        <v>11175.982648494468</v>
      </c>
      <c r="T1763" s="38">
        <v>0.83225709780128931</v>
      </c>
    </row>
    <row r="1764" spans="1:20" x14ac:dyDescent="0.25">
      <c r="A1764" s="17" t="s">
        <v>289</v>
      </c>
      <c r="B1764" s="8" t="s">
        <v>338</v>
      </c>
      <c r="C1764" s="8" t="s">
        <v>70</v>
      </c>
      <c r="D1764" s="8" t="str">
        <f t="shared" si="1112"/>
        <v>Week_34-generic-cofi</v>
      </c>
      <c r="E1764" s="8" t="str">
        <f t="shared" si="1113"/>
        <v>Umbrella-search.umb</v>
      </c>
      <c r="H1764" s="24">
        <f t="shared" si="1117"/>
        <v>4.8822997204486266E-3</v>
      </c>
      <c r="I1764" s="6">
        <f t="shared" si="1117"/>
        <v>1</v>
      </c>
      <c r="J1764" s="6">
        <f t="shared" si="1118"/>
        <v>44148.93580238444</v>
      </c>
      <c r="K1764" s="18">
        <f t="shared" si="1119"/>
        <v>0</v>
      </c>
      <c r="L1764" s="35">
        <f>Data!BT48</f>
        <v>4.802642104021012E-2</v>
      </c>
      <c r="Q1764" s="21">
        <v>0</v>
      </c>
      <c r="R1764" s="21">
        <v>525.88427272871672</v>
      </c>
      <c r="S1764" s="21">
        <v>10747.43599456222</v>
      </c>
      <c r="T1764" s="38">
        <v>0.83573971159285931</v>
      </c>
    </row>
    <row r="1765" spans="1:20" x14ac:dyDescent="0.25">
      <c r="A1765" s="17" t="s">
        <v>290</v>
      </c>
      <c r="B1765" s="8" t="s">
        <v>338</v>
      </c>
      <c r="C1765" s="8" t="s">
        <v>70</v>
      </c>
      <c r="D1765" s="8" t="str">
        <f t="shared" si="1112"/>
        <v>Week_35-generic-cofi</v>
      </c>
      <c r="E1765" s="8" t="str">
        <f t="shared" si="1113"/>
        <v>Umbrella-search.umb</v>
      </c>
      <c r="H1765" s="24">
        <f t="shared" si="1117"/>
        <v>4.8822997204486266E-3</v>
      </c>
      <c r="I1765" s="6">
        <f t="shared" si="1117"/>
        <v>1</v>
      </c>
      <c r="J1765" s="6">
        <f t="shared" si="1118"/>
        <v>44148.93580238444</v>
      </c>
      <c r="K1765" s="18">
        <f t="shared" si="1119"/>
        <v>0</v>
      </c>
      <c r="L1765" s="35">
        <f>Data!BT49</f>
        <v>3.9063675554210399E-2</v>
      </c>
      <c r="Q1765" s="21">
        <v>0</v>
      </c>
      <c r="R1765" s="21">
        <v>571.69646135697155</v>
      </c>
      <c r="S1765" s="21">
        <v>11734.611881736046</v>
      </c>
      <c r="T1765" s="38">
        <v>0.86476358438011269</v>
      </c>
    </row>
    <row r="1766" spans="1:20" x14ac:dyDescent="0.25">
      <c r="A1766" s="17" t="s">
        <v>291</v>
      </c>
      <c r="B1766" s="8" t="s">
        <v>338</v>
      </c>
      <c r="C1766" s="8" t="s">
        <v>70</v>
      </c>
      <c r="D1766" s="8" t="str">
        <f t="shared" si="1112"/>
        <v>Week_36-generic-cofi</v>
      </c>
      <c r="E1766" s="8" t="str">
        <f t="shared" si="1113"/>
        <v>Umbrella-search.umb</v>
      </c>
      <c r="H1766" s="24">
        <f t="shared" si="1117"/>
        <v>4.8822997204486266E-3</v>
      </c>
      <c r="I1766" s="6">
        <f t="shared" si="1117"/>
        <v>1</v>
      </c>
      <c r="J1766" s="6">
        <f t="shared" si="1118"/>
        <v>44148.93580238444</v>
      </c>
      <c r="K1766" s="18">
        <f t="shared" si="1119"/>
        <v>0</v>
      </c>
      <c r="L1766" s="35">
        <f>Data!BT50</f>
        <v>4.7447693916798539E-2</v>
      </c>
      <c r="Q1766" s="21">
        <v>0</v>
      </c>
      <c r="R1766" s="21">
        <v>542.57223527867018</v>
      </c>
      <c r="S1766" s="21">
        <v>10980.136108942503</v>
      </c>
      <c r="T1766" s="38">
        <v>0.84371651539701187</v>
      </c>
    </row>
    <row r="1767" spans="1:20" x14ac:dyDescent="0.25">
      <c r="A1767" s="17" t="s">
        <v>292</v>
      </c>
      <c r="B1767" s="8" t="s">
        <v>338</v>
      </c>
      <c r="C1767" s="8" t="s">
        <v>70</v>
      </c>
      <c r="D1767" s="8" t="str">
        <f t="shared" si="1112"/>
        <v>Week_37-generic-cofi</v>
      </c>
      <c r="E1767" s="8" t="str">
        <f t="shared" si="1113"/>
        <v>Umbrella-search.umb</v>
      </c>
      <c r="H1767" s="24">
        <f t="shared" si="1117"/>
        <v>4.8822997204486266E-3</v>
      </c>
      <c r="I1767" s="6">
        <f t="shared" si="1117"/>
        <v>1</v>
      </c>
      <c r="J1767" s="6">
        <f t="shared" si="1118"/>
        <v>44148.93580238444</v>
      </c>
      <c r="K1767" s="18">
        <f t="shared" si="1119"/>
        <v>0</v>
      </c>
      <c r="L1767" s="35">
        <f>Data!BT51</f>
        <v>3.8623879425351677E-2</v>
      </c>
      <c r="Q1767" s="21">
        <v>0</v>
      </c>
      <c r="R1767" s="21">
        <v>562.81029217046921</v>
      </c>
      <c r="S1767" s="21">
        <v>11343.22559973862</v>
      </c>
      <c r="T1767" s="38">
        <v>0.85512783589025665</v>
      </c>
    </row>
    <row r="1768" spans="1:20" x14ac:dyDescent="0.25">
      <c r="A1768" s="17" t="s">
        <v>293</v>
      </c>
      <c r="B1768" s="8" t="s">
        <v>338</v>
      </c>
      <c r="C1768" s="8" t="s">
        <v>70</v>
      </c>
      <c r="D1768" s="8" t="str">
        <f t="shared" si="1112"/>
        <v>Week_38-generic-cofi</v>
      </c>
      <c r="E1768" s="8" t="str">
        <f t="shared" si="1113"/>
        <v>Umbrella-search.umb</v>
      </c>
      <c r="H1768" s="24">
        <f t="shared" si="1117"/>
        <v>4.8822997204486266E-3</v>
      </c>
      <c r="I1768" s="6">
        <f t="shared" si="1117"/>
        <v>1</v>
      </c>
      <c r="J1768" s="6">
        <f t="shared" si="1118"/>
        <v>44148.93580238444</v>
      </c>
      <c r="K1768" s="18">
        <f t="shared" si="1119"/>
        <v>0</v>
      </c>
      <c r="L1768" s="35">
        <f>Data!BT52</f>
        <v>3.9136565960348015E-2</v>
      </c>
      <c r="Q1768" s="21">
        <v>0</v>
      </c>
      <c r="R1768" s="21">
        <v>582.01430407780219</v>
      </c>
      <c r="S1768" s="21">
        <v>11655.560132435967</v>
      </c>
      <c r="T1768" s="38">
        <v>0.86343563697730774</v>
      </c>
    </row>
    <row r="1769" spans="1:20" x14ac:dyDescent="0.25">
      <c r="A1769" s="17" t="s">
        <v>294</v>
      </c>
      <c r="B1769" s="8" t="s">
        <v>338</v>
      </c>
      <c r="C1769" s="8" t="s">
        <v>70</v>
      </c>
      <c r="D1769" s="8" t="str">
        <f t="shared" si="1112"/>
        <v>Week_39-generic-cofi</v>
      </c>
      <c r="E1769" s="8" t="str">
        <f t="shared" si="1113"/>
        <v>Umbrella-search.umb</v>
      </c>
      <c r="H1769" s="24">
        <f t="shared" si="1117"/>
        <v>4.8822997204486266E-3</v>
      </c>
      <c r="I1769" s="6">
        <f t="shared" si="1117"/>
        <v>1</v>
      </c>
      <c r="J1769" s="6">
        <f t="shared" si="1118"/>
        <v>44148.93580238444</v>
      </c>
      <c r="K1769" s="18">
        <f t="shared" si="1119"/>
        <v>0</v>
      </c>
      <c r="L1769" s="35">
        <f>Data!BT53</f>
        <v>3.9393648862423317E-2</v>
      </c>
      <c r="Q1769" s="21">
        <v>0</v>
      </c>
      <c r="R1769" s="21">
        <v>604.7661435701873</v>
      </c>
      <c r="S1769" s="21">
        <v>12082.853485947633</v>
      </c>
      <c r="T1769" s="38">
        <v>0.88436230100055846</v>
      </c>
    </row>
    <row r="1770" spans="1:20" x14ac:dyDescent="0.25">
      <c r="A1770" s="17" t="s">
        <v>295</v>
      </c>
      <c r="B1770" s="8" t="s">
        <v>338</v>
      </c>
      <c r="C1770" s="8" t="s">
        <v>70</v>
      </c>
      <c r="D1770" s="8" t="str">
        <f t="shared" si="1112"/>
        <v>Week_40-generic-cofi</v>
      </c>
      <c r="E1770" s="8" t="str">
        <f t="shared" si="1113"/>
        <v>Umbrella-search.umb</v>
      </c>
      <c r="H1770" s="24">
        <f t="shared" si="1117"/>
        <v>4.8822997204486266E-3</v>
      </c>
      <c r="I1770" s="6">
        <f t="shared" si="1117"/>
        <v>1</v>
      </c>
      <c r="J1770" s="6">
        <f t="shared" si="1118"/>
        <v>44148.93580238444</v>
      </c>
      <c r="K1770" s="18">
        <f t="shared" si="1119"/>
        <v>0</v>
      </c>
      <c r="L1770" s="35">
        <f>Data!BT54</f>
        <v>3.7116469461434397E-2</v>
      </c>
      <c r="Q1770" s="21">
        <v>0</v>
      </c>
      <c r="R1770" s="21">
        <v>435.54874655074229</v>
      </c>
      <c r="S1770" s="21">
        <v>9745.3904447518435</v>
      </c>
      <c r="T1770" s="38">
        <v>0.88182455223224732</v>
      </c>
    </row>
    <row r="1771" spans="1:20" x14ac:dyDescent="0.25">
      <c r="A1771" s="17" t="s">
        <v>296</v>
      </c>
      <c r="B1771" s="8" t="s">
        <v>338</v>
      </c>
      <c r="C1771" s="8" t="s">
        <v>70</v>
      </c>
      <c r="D1771" s="8" t="str">
        <f t="shared" si="1112"/>
        <v>Week_41-generic-cofi</v>
      </c>
      <c r="E1771" s="8" t="str">
        <f t="shared" si="1113"/>
        <v>Umbrella-search.umb</v>
      </c>
      <c r="H1771" s="24">
        <f t="shared" si="1117"/>
        <v>4.8822997204486266E-3</v>
      </c>
      <c r="I1771" s="6">
        <f t="shared" si="1117"/>
        <v>1</v>
      </c>
      <c r="J1771" s="6">
        <f t="shared" si="1118"/>
        <v>44148.93580238444</v>
      </c>
      <c r="K1771" s="18">
        <f t="shared" si="1119"/>
        <v>0</v>
      </c>
      <c r="L1771" s="35">
        <f>Data!BT55</f>
        <v>3.8289791400377166E-2</v>
      </c>
      <c r="Q1771" s="21">
        <v>0</v>
      </c>
      <c r="R1771" s="21">
        <v>617.48874289464129</v>
      </c>
      <c r="S1771" s="21">
        <v>12081.42490454514</v>
      </c>
      <c r="T1771" s="38">
        <v>0.85877711463591988</v>
      </c>
    </row>
    <row r="1772" spans="1:20" x14ac:dyDescent="0.25">
      <c r="A1772" s="17" t="s">
        <v>297</v>
      </c>
      <c r="B1772" s="8" t="s">
        <v>338</v>
      </c>
      <c r="C1772" s="8" t="s">
        <v>70</v>
      </c>
      <c r="D1772" s="8" t="str">
        <f t="shared" si="1112"/>
        <v>Week_42-generic-cofi</v>
      </c>
      <c r="E1772" s="8" t="str">
        <f t="shared" si="1113"/>
        <v>Umbrella-search.umb</v>
      </c>
      <c r="H1772" s="24">
        <f t="shared" si="1117"/>
        <v>4.8822997204486266E-3</v>
      </c>
      <c r="I1772" s="6">
        <f t="shared" si="1117"/>
        <v>1</v>
      </c>
      <c r="J1772" s="6">
        <f t="shared" si="1118"/>
        <v>44148.93580238444</v>
      </c>
      <c r="K1772" s="18">
        <f t="shared" si="1119"/>
        <v>0</v>
      </c>
      <c r="L1772" s="35">
        <f>Data!BT56</f>
        <v>3.7488086783962538E-2</v>
      </c>
      <c r="Q1772" s="21">
        <v>0</v>
      </c>
      <c r="R1772" s="21">
        <v>598.67612727772041</v>
      </c>
      <c r="S1772" s="21">
        <v>12046.371512100588</v>
      </c>
      <c r="T1772" s="38">
        <v>0.87568346735176916</v>
      </c>
    </row>
    <row r="1773" spans="1:20" x14ac:dyDescent="0.25">
      <c r="A1773" s="17" t="s">
        <v>298</v>
      </c>
      <c r="B1773" s="8" t="s">
        <v>338</v>
      </c>
      <c r="C1773" s="8" t="s">
        <v>70</v>
      </c>
      <c r="D1773" s="8" t="str">
        <f t="shared" si="1112"/>
        <v>Week_43-generic-cofi</v>
      </c>
      <c r="E1773" s="8" t="str">
        <f t="shared" si="1113"/>
        <v>Umbrella-search.umb</v>
      </c>
      <c r="H1773" s="24">
        <f t="shared" si="1117"/>
        <v>4.8822997204486266E-3</v>
      </c>
      <c r="I1773" s="6">
        <f t="shared" si="1117"/>
        <v>1</v>
      </c>
      <c r="J1773" s="6">
        <f t="shared" si="1118"/>
        <v>44148.93580238444</v>
      </c>
      <c r="K1773" s="18">
        <f t="shared" si="1119"/>
        <v>0</v>
      </c>
      <c r="L1773" s="35">
        <f>Data!BT57</f>
        <v>3.7585177395254639E-2</v>
      </c>
      <c r="Q1773" s="21">
        <v>0</v>
      </c>
      <c r="R1773" s="21">
        <v>444.11914617991488</v>
      </c>
      <c r="S1773" s="21">
        <v>9941.9562127045956</v>
      </c>
      <c r="T1773" s="38">
        <v>0.87181262771978896</v>
      </c>
    </row>
    <row r="1774" spans="1:20" x14ac:dyDescent="0.25">
      <c r="A1774" s="17" t="s">
        <v>299</v>
      </c>
      <c r="B1774" s="8" t="s">
        <v>338</v>
      </c>
      <c r="C1774" s="8" t="s">
        <v>70</v>
      </c>
      <c r="D1774" s="8" t="str">
        <f t="shared" si="1112"/>
        <v>Week_44-generic-cofi</v>
      </c>
      <c r="E1774" s="8" t="str">
        <f t="shared" si="1113"/>
        <v>Umbrella-search.umb</v>
      </c>
      <c r="H1774" s="24">
        <f t="shared" si="1117"/>
        <v>4.8822997204486266E-3</v>
      </c>
      <c r="I1774" s="6">
        <f t="shared" si="1117"/>
        <v>1</v>
      </c>
      <c r="J1774" s="6">
        <f t="shared" si="1118"/>
        <v>44148.93580238444</v>
      </c>
      <c r="K1774" s="18">
        <f t="shared" si="1119"/>
        <v>0</v>
      </c>
      <c r="L1774" s="35">
        <f>Data!BT58</f>
        <v>4.669078736291285E-2</v>
      </c>
      <c r="Q1774" s="21">
        <v>0</v>
      </c>
      <c r="R1774" s="21">
        <v>432.92455849029</v>
      </c>
      <c r="S1774" s="21">
        <v>9885.9140437365295</v>
      </c>
      <c r="T1774" s="38">
        <v>0.85120583576934727</v>
      </c>
    </row>
    <row r="1775" spans="1:20" x14ac:dyDescent="0.25">
      <c r="A1775" s="17" t="s">
        <v>300</v>
      </c>
      <c r="B1775" s="8" t="s">
        <v>338</v>
      </c>
      <c r="C1775" s="8" t="s">
        <v>70</v>
      </c>
      <c r="D1775" s="8" t="str">
        <f t="shared" si="1112"/>
        <v>Week_45-generic-cofi</v>
      </c>
      <c r="E1775" s="8" t="str">
        <f t="shared" si="1113"/>
        <v>Umbrella-search.umb</v>
      </c>
      <c r="H1775" s="24">
        <f t="shared" si="1117"/>
        <v>4.8822997204486266E-3</v>
      </c>
      <c r="I1775" s="6">
        <f t="shared" si="1117"/>
        <v>1</v>
      </c>
      <c r="J1775" s="6">
        <f t="shared" si="1118"/>
        <v>44148.93580238444</v>
      </c>
      <c r="K1775" s="18">
        <f t="shared" si="1119"/>
        <v>0</v>
      </c>
      <c r="L1775" s="35">
        <f>Data!BT59</f>
        <v>4.7405161421362967E-2</v>
      </c>
      <c r="Q1775" s="21">
        <v>0</v>
      </c>
      <c r="R1775" s="21">
        <v>692.13711729022532</v>
      </c>
      <c r="S1775" s="21">
        <v>13321.517622358388</v>
      </c>
      <c r="T1775" s="38">
        <v>0.8485388145742383</v>
      </c>
    </row>
    <row r="1776" spans="1:20" x14ac:dyDescent="0.25">
      <c r="A1776" s="17" t="s">
        <v>301</v>
      </c>
      <c r="B1776" s="8" t="s">
        <v>338</v>
      </c>
      <c r="C1776" s="8" t="s">
        <v>70</v>
      </c>
      <c r="D1776" s="8" t="str">
        <f t="shared" si="1112"/>
        <v>Week_46-generic-cofi</v>
      </c>
      <c r="E1776" s="8" t="str">
        <f t="shared" si="1113"/>
        <v>Umbrella-search.umb</v>
      </c>
      <c r="H1776" s="24">
        <f t="shared" si="1117"/>
        <v>4.8822997204486266E-3</v>
      </c>
      <c r="I1776" s="6">
        <f t="shared" si="1117"/>
        <v>1</v>
      </c>
      <c r="J1776" s="6">
        <f t="shared" si="1118"/>
        <v>44148.93580238444</v>
      </c>
      <c r="K1776" s="18">
        <f t="shared" si="1119"/>
        <v>0</v>
      </c>
      <c r="L1776" s="35">
        <f>Data!BT60</f>
        <v>5.0779524097344951E-2</v>
      </c>
      <c r="Q1776" s="21">
        <v>0</v>
      </c>
      <c r="R1776" s="21">
        <v>544.6725953706748</v>
      </c>
      <c r="S1776" s="21">
        <v>11464.367065069084</v>
      </c>
      <c r="T1776" s="38">
        <v>0.82844045890599638</v>
      </c>
    </row>
    <row r="1777" spans="1:20" x14ac:dyDescent="0.25">
      <c r="A1777" s="17" t="s">
        <v>272</v>
      </c>
      <c r="B1777" s="8" t="s">
        <v>338</v>
      </c>
      <c r="C1777" s="8" t="s">
        <v>70</v>
      </c>
      <c r="D1777" s="8" t="str">
        <f t="shared" si="1112"/>
        <v>Week_47-generic-cofi</v>
      </c>
      <c r="E1777" s="8" t="str">
        <f t="shared" si="1113"/>
        <v>Umbrella-search.umb</v>
      </c>
      <c r="H1777" s="24">
        <f t="shared" si="1117"/>
        <v>4.8822997204486266E-3</v>
      </c>
      <c r="I1777" s="6">
        <f t="shared" si="1117"/>
        <v>1</v>
      </c>
      <c r="J1777" s="6">
        <f t="shared" si="1118"/>
        <v>44148.93580238444</v>
      </c>
      <c r="K1777" s="18">
        <f t="shared" si="1119"/>
        <v>0</v>
      </c>
      <c r="L1777" s="35">
        <f>Data!BT61</f>
        <v>5.3909193110309013E-2</v>
      </c>
      <c r="Q1777" s="21">
        <v>0</v>
      </c>
      <c r="R1777" s="21">
        <v>504.55074873754921</v>
      </c>
      <c r="S1777" s="21">
        <v>10762.500174761368</v>
      </c>
      <c r="T1777" s="38">
        <v>0.84221362150126233</v>
      </c>
    </row>
    <row r="1778" spans="1:20" x14ac:dyDescent="0.25">
      <c r="A1778" s="17" t="s">
        <v>273</v>
      </c>
      <c r="B1778" s="8" t="s">
        <v>338</v>
      </c>
      <c r="C1778" s="8" t="s">
        <v>70</v>
      </c>
      <c r="D1778" s="8" t="str">
        <f t="shared" si="1112"/>
        <v>Week_48-generic-cofi</v>
      </c>
      <c r="E1778" s="8" t="str">
        <f t="shared" si="1113"/>
        <v>Umbrella-search.umb</v>
      </c>
      <c r="H1778" s="24">
        <f t="shared" si="1117"/>
        <v>4.8822997204486266E-3</v>
      </c>
      <c r="I1778" s="6">
        <f t="shared" si="1117"/>
        <v>1</v>
      </c>
      <c r="J1778" s="6">
        <f t="shared" si="1118"/>
        <v>44148.93580238444</v>
      </c>
      <c r="K1778" s="18">
        <f t="shared" si="1119"/>
        <v>0</v>
      </c>
      <c r="L1778" s="35">
        <f>Data!BT62</f>
        <v>5.139225938182309E-2</v>
      </c>
      <c r="Q1778" s="21">
        <v>0</v>
      </c>
      <c r="R1778" s="21">
        <v>429.714918132712</v>
      </c>
      <c r="S1778" s="21">
        <v>9689.2956246545309</v>
      </c>
      <c r="T1778" s="38">
        <v>0.84648797021536915</v>
      </c>
    </row>
    <row r="1779" spans="1:20" x14ac:dyDescent="0.25">
      <c r="A1779" s="17" t="s">
        <v>274</v>
      </c>
      <c r="B1779" s="8" t="s">
        <v>338</v>
      </c>
      <c r="C1779" s="8" t="s">
        <v>70</v>
      </c>
      <c r="D1779" s="8" t="str">
        <f t="shared" si="1112"/>
        <v>Week_49-generic-cofi</v>
      </c>
      <c r="E1779" s="8" t="str">
        <f t="shared" si="1113"/>
        <v>Umbrella-search.umb</v>
      </c>
      <c r="H1779" s="24">
        <f t="shared" si="1117"/>
        <v>4.8822997204486266E-3</v>
      </c>
      <c r="I1779" s="6">
        <f t="shared" si="1117"/>
        <v>1</v>
      </c>
      <c r="J1779" s="6">
        <f t="shared" si="1118"/>
        <v>44148.93580238444</v>
      </c>
      <c r="K1779" s="18">
        <f t="shared" si="1119"/>
        <v>0</v>
      </c>
      <c r="L1779" s="35">
        <f>Data!BT63</f>
        <v>3.9225134513418657E-2</v>
      </c>
      <c r="Q1779" s="21">
        <v>0</v>
      </c>
      <c r="R1779" s="21">
        <v>470.65017093860013</v>
      </c>
      <c r="S1779" s="21">
        <v>10353.325175193542</v>
      </c>
      <c r="T1779" s="38">
        <v>0.86233894582692572</v>
      </c>
    </row>
    <row r="1780" spans="1:20" x14ac:dyDescent="0.25">
      <c r="A1780" s="17" t="s">
        <v>275</v>
      </c>
      <c r="B1780" s="8" t="s">
        <v>338</v>
      </c>
      <c r="C1780" s="8" t="s">
        <v>70</v>
      </c>
      <c r="D1780" s="8" t="str">
        <f t="shared" si="1112"/>
        <v>Week_50-generic-cofi</v>
      </c>
      <c r="E1780" s="8" t="str">
        <f t="shared" si="1113"/>
        <v>Umbrella-search.umb</v>
      </c>
      <c r="H1780" s="24">
        <f t="shared" si="1117"/>
        <v>4.8822997204486266E-3</v>
      </c>
      <c r="I1780" s="6">
        <f t="shared" si="1117"/>
        <v>1</v>
      </c>
      <c r="J1780" s="6">
        <f t="shared" si="1118"/>
        <v>44148.93580238444</v>
      </c>
      <c r="K1780" s="18">
        <f t="shared" si="1119"/>
        <v>0</v>
      </c>
      <c r="L1780" s="35">
        <f>Data!BT64</f>
        <v>3.7141090087045747E-2</v>
      </c>
      <c r="Q1780" s="21">
        <v>0</v>
      </c>
      <c r="R1780" s="21">
        <v>736.5781430665121</v>
      </c>
      <c r="S1780" s="21">
        <v>14209.320424413572</v>
      </c>
      <c r="T1780" s="38">
        <v>0.89013760255569341</v>
      </c>
    </row>
    <row r="1781" spans="1:20" x14ac:dyDescent="0.25">
      <c r="A1781" s="17" t="s">
        <v>276</v>
      </c>
      <c r="B1781" s="8" t="s">
        <v>338</v>
      </c>
      <c r="C1781" s="8" t="s">
        <v>70</v>
      </c>
      <c r="D1781" s="8" t="str">
        <f t="shared" si="1112"/>
        <v>Week_51-generic-cofi</v>
      </c>
      <c r="E1781" s="8" t="str">
        <f t="shared" si="1113"/>
        <v>Umbrella-search.umb</v>
      </c>
      <c r="H1781" s="24">
        <f t="shared" si="1117"/>
        <v>4.8822997204486266E-3</v>
      </c>
      <c r="I1781" s="6">
        <f t="shared" si="1117"/>
        <v>1</v>
      </c>
      <c r="J1781" s="6">
        <f t="shared" si="1118"/>
        <v>44148.93580238444</v>
      </c>
      <c r="K1781" s="18">
        <f t="shared" si="1119"/>
        <v>0</v>
      </c>
      <c r="L1781" s="35">
        <f>Data!BT65</f>
        <v>3.762055161233812E-2</v>
      </c>
      <c r="Q1781" s="21">
        <v>0</v>
      </c>
      <c r="R1781" s="21">
        <v>450.44735325863223</v>
      </c>
      <c r="S1781" s="21">
        <v>10171.267636624943</v>
      </c>
      <c r="T1781" s="38">
        <v>0.88725594176092015</v>
      </c>
    </row>
    <row r="1782" spans="1:20" x14ac:dyDescent="0.25">
      <c r="A1782" s="17" t="s">
        <v>277</v>
      </c>
      <c r="B1782" s="8" t="s">
        <v>338</v>
      </c>
      <c r="C1782" s="8" t="s">
        <v>70</v>
      </c>
      <c r="D1782" s="8" t="str">
        <f t="shared" si="1112"/>
        <v>Week_52-generic-cofi</v>
      </c>
      <c r="E1782" s="8" t="str">
        <f t="shared" si="1113"/>
        <v>Umbrella-search.umb</v>
      </c>
      <c r="H1782" s="24">
        <f t="shared" si="1117"/>
        <v>4.8822997204486266E-3</v>
      </c>
      <c r="I1782" s="6">
        <f t="shared" si="1117"/>
        <v>1</v>
      </c>
      <c r="J1782" s="6">
        <f t="shared" si="1118"/>
        <v>44148.93580238444</v>
      </c>
      <c r="K1782" s="18">
        <f t="shared" si="1119"/>
        <v>0</v>
      </c>
      <c r="L1782" s="35">
        <f>Data!BT66</f>
        <v>3.6644964047534527E-2</v>
      </c>
      <c r="Q1782" s="21">
        <v>0</v>
      </c>
      <c r="R1782" s="21">
        <v>433.6931309437195</v>
      </c>
      <c r="S1782" s="21">
        <v>8972.4855987598185</v>
      </c>
      <c r="T1782" s="38">
        <v>0.866077871324333</v>
      </c>
    </row>
    <row r="1784" spans="1:20" x14ac:dyDescent="0.25">
      <c r="A1784" s="16" t="s">
        <v>328</v>
      </c>
      <c r="B1784" s="8" t="s">
        <v>338</v>
      </c>
      <c r="C1784" s="8" t="s">
        <v>334</v>
      </c>
      <c r="E1784" s="8" t="str">
        <f>IF(RIGHT(A1784,3)="old","Initial",B1784&amp;"-"&amp;C1784)</f>
        <v>Initial</v>
      </c>
      <c r="F1784" s="4">
        <v>0</v>
      </c>
      <c r="G1784" s="19">
        <v>0</v>
      </c>
      <c r="H1784" s="4">
        <v>0</v>
      </c>
      <c r="I1784" s="42">
        <f>VLOOKUP(C1784,parms,8,FALSE)</f>
        <v>2.04</v>
      </c>
      <c r="J1784" s="6">
        <v>1</v>
      </c>
      <c r="K1784" s="18">
        <v>0</v>
      </c>
      <c r="L1784" s="35">
        <f>Data!BQ2</f>
        <v>3.1584228432180814E-3</v>
      </c>
      <c r="M1784" s="39">
        <f>VLOOKUP(C1784,Data!$CB$2:$EB$22,1+VALUE(MID(A1784,6,2)),FALSE)</f>
        <v>0</v>
      </c>
      <c r="Q1784" s="21">
        <v>0</v>
      </c>
      <c r="R1784" s="21">
        <v>0</v>
      </c>
      <c r="S1784" s="21">
        <v>0</v>
      </c>
      <c r="T1784" s="38">
        <v>0</v>
      </c>
    </row>
    <row r="1785" spans="1:20" x14ac:dyDescent="0.25">
      <c r="A1785" s="16" t="s">
        <v>316</v>
      </c>
      <c r="B1785" s="8" t="s">
        <v>338</v>
      </c>
      <c r="C1785" s="8" t="s">
        <v>334</v>
      </c>
      <c r="E1785" s="8" t="str">
        <f t="shared" ref="E1785:E1848" si="1120">IF(RIGHT(A1785,3)="old","Initial",B1785&amp;"-"&amp;C1785)</f>
        <v>Initial</v>
      </c>
      <c r="F1785" s="4">
        <v>0</v>
      </c>
      <c r="G1785" s="19">
        <v>0</v>
      </c>
      <c r="H1785" s="4">
        <v>0</v>
      </c>
      <c r="I1785" s="6">
        <f>I1784</f>
        <v>2.04</v>
      </c>
      <c r="J1785" s="6">
        <v>1</v>
      </c>
      <c r="K1785" s="18">
        <v>0</v>
      </c>
      <c r="L1785" s="35">
        <f>Data!BQ3</f>
        <v>3.7379499704140603E-3</v>
      </c>
      <c r="M1785" s="39">
        <f>VLOOKUP(C1785,Data!$CB$2:$EB$22,1+VALUE(MID(A1785,6,2)),FALSE)</f>
        <v>0</v>
      </c>
      <c r="Q1785" s="21">
        <v>0</v>
      </c>
      <c r="R1785" s="21">
        <v>0</v>
      </c>
      <c r="S1785" s="21">
        <v>0</v>
      </c>
      <c r="T1785" s="38">
        <v>0</v>
      </c>
    </row>
    <row r="1786" spans="1:20" x14ac:dyDescent="0.25">
      <c r="A1786" s="16" t="s">
        <v>317</v>
      </c>
      <c r="B1786" s="8" t="s">
        <v>338</v>
      </c>
      <c r="C1786" s="8" t="s">
        <v>334</v>
      </c>
      <c r="E1786" s="8" t="str">
        <f t="shared" si="1120"/>
        <v>Initial</v>
      </c>
      <c r="F1786" s="4">
        <v>0</v>
      </c>
      <c r="G1786" s="19">
        <v>0</v>
      </c>
      <c r="H1786" s="4">
        <v>0</v>
      </c>
      <c r="I1786" s="6">
        <f t="shared" ref="I1786" si="1121">I1785</f>
        <v>2.04</v>
      </c>
      <c r="J1786" s="6">
        <v>1</v>
      </c>
      <c r="K1786" s="18">
        <v>0</v>
      </c>
      <c r="L1786" s="35">
        <f>Data!BQ4</f>
        <v>3.7379499704140603E-3</v>
      </c>
      <c r="M1786" s="39">
        <f>VLOOKUP(C1786,Data!$CB$2:$EB$22,1+VALUE(MID(A1786,6,2)),FALSE)</f>
        <v>0</v>
      </c>
      <c r="Q1786" s="21">
        <v>0</v>
      </c>
      <c r="R1786" s="21">
        <v>0</v>
      </c>
      <c r="S1786" s="21">
        <v>0</v>
      </c>
      <c r="T1786" s="38">
        <v>0</v>
      </c>
    </row>
    <row r="1787" spans="1:20" x14ac:dyDescent="0.25">
      <c r="A1787" s="16" t="s">
        <v>318</v>
      </c>
      <c r="B1787" s="8" t="s">
        <v>338</v>
      </c>
      <c r="C1787" s="8" t="s">
        <v>334</v>
      </c>
      <c r="E1787" s="8" t="str">
        <f t="shared" si="1120"/>
        <v>Initial</v>
      </c>
      <c r="F1787" s="4">
        <v>0</v>
      </c>
      <c r="G1787" s="19">
        <v>0</v>
      </c>
      <c r="H1787" s="4">
        <v>0</v>
      </c>
      <c r="I1787" s="6">
        <f t="shared" ref="I1787" si="1122">I1786</f>
        <v>2.04</v>
      </c>
      <c r="J1787" s="6">
        <v>1</v>
      </c>
      <c r="K1787" s="18">
        <v>0</v>
      </c>
      <c r="L1787" s="35">
        <f>Data!BQ5</f>
        <v>3.7379499704140603E-3</v>
      </c>
      <c r="M1787" s="39">
        <f>VLOOKUP(C1787,Data!$CB$2:$EB$22,1+VALUE(MID(A1787,6,2)),FALSE)</f>
        <v>0</v>
      </c>
      <c r="Q1787" s="21">
        <v>0</v>
      </c>
      <c r="R1787" s="21">
        <v>0</v>
      </c>
      <c r="S1787" s="21">
        <v>0</v>
      </c>
      <c r="T1787" s="38">
        <v>0</v>
      </c>
    </row>
    <row r="1788" spans="1:20" x14ac:dyDescent="0.25">
      <c r="A1788" s="16" t="s">
        <v>319</v>
      </c>
      <c r="B1788" s="8" t="s">
        <v>338</v>
      </c>
      <c r="C1788" s="8" t="s">
        <v>334</v>
      </c>
      <c r="E1788" s="8" t="str">
        <f t="shared" si="1120"/>
        <v>Initial</v>
      </c>
      <c r="F1788" s="4">
        <v>0</v>
      </c>
      <c r="G1788" s="19">
        <v>0</v>
      </c>
      <c r="H1788" s="4">
        <v>0</v>
      </c>
      <c r="I1788" s="6">
        <f t="shared" ref="I1788" si="1123">I1787</f>
        <v>2.04</v>
      </c>
      <c r="J1788" s="6">
        <v>1</v>
      </c>
      <c r="K1788" s="18">
        <v>0</v>
      </c>
      <c r="L1788" s="35">
        <f>Data!BQ6</f>
        <v>3.7379499704140603E-3</v>
      </c>
      <c r="M1788" s="39">
        <f>VLOOKUP(C1788,Data!$CB$2:$EB$22,1+VALUE(MID(A1788,6,2)),FALSE)</f>
        <v>25290.519993000009</v>
      </c>
      <c r="Q1788" s="21">
        <v>25290.519993000009</v>
      </c>
      <c r="R1788" s="21">
        <v>0</v>
      </c>
      <c r="S1788" s="21">
        <v>-25290.519993000009</v>
      </c>
      <c r="T1788" s="38">
        <v>1</v>
      </c>
    </row>
    <row r="1789" spans="1:20" x14ac:dyDescent="0.25">
      <c r="A1789" s="16" t="s">
        <v>320</v>
      </c>
      <c r="B1789" s="8" t="s">
        <v>338</v>
      </c>
      <c r="C1789" s="8" t="s">
        <v>334</v>
      </c>
      <c r="E1789" s="8" t="str">
        <f t="shared" si="1120"/>
        <v>Initial</v>
      </c>
      <c r="F1789" s="4">
        <v>0</v>
      </c>
      <c r="G1789" s="19">
        <v>0</v>
      </c>
      <c r="H1789" s="4">
        <v>0</v>
      </c>
      <c r="I1789" s="6">
        <f t="shared" ref="I1789" si="1124">I1788</f>
        <v>2.04</v>
      </c>
      <c r="J1789" s="6">
        <v>1</v>
      </c>
      <c r="K1789" s="18">
        <v>0</v>
      </c>
      <c r="L1789" s="35">
        <f>Data!BQ7</f>
        <v>3.2163755559376796E-3</v>
      </c>
      <c r="M1789" s="39">
        <f>VLOOKUP(C1789,Data!$CB$2:$EB$22,1+VALUE(MID(A1789,6,2)),FALSE)</f>
        <v>19642.719997</v>
      </c>
      <c r="Q1789" s="21">
        <v>19642.719997</v>
      </c>
      <c r="R1789" s="21">
        <v>0</v>
      </c>
      <c r="S1789" s="21">
        <v>-19642.719997</v>
      </c>
      <c r="T1789" s="38">
        <v>1</v>
      </c>
    </row>
    <row r="1790" spans="1:20" x14ac:dyDescent="0.25">
      <c r="A1790" s="16" t="s">
        <v>321</v>
      </c>
      <c r="B1790" s="8" t="s">
        <v>338</v>
      </c>
      <c r="C1790" s="8" t="s">
        <v>334</v>
      </c>
      <c r="E1790" s="8" t="str">
        <f t="shared" si="1120"/>
        <v>Initial</v>
      </c>
      <c r="F1790" s="4">
        <v>0</v>
      </c>
      <c r="G1790" s="19">
        <v>0</v>
      </c>
      <c r="H1790" s="4">
        <v>0</v>
      </c>
      <c r="I1790" s="6">
        <f t="shared" ref="I1790" si="1125">I1789</f>
        <v>2.04</v>
      </c>
      <c r="J1790" s="6">
        <v>1</v>
      </c>
      <c r="K1790" s="18">
        <v>0</v>
      </c>
      <c r="L1790" s="35">
        <f>Data!BQ8</f>
        <v>3.2163755559376796E-3</v>
      </c>
      <c r="M1790" s="39">
        <f>VLOOKUP(C1790,Data!$CB$2:$EB$22,1+VALUE(MID(A1790,6,2)),FALSE)</f>
        <v>16651.540014999999</v>
      </c>
      <c r="Q1790" s="21">
        <v>16651.540014999999</v>
      </c>
      <c r="R1790" s="21">
        <v>0</v>
      </c>
      <c r="S1790" s="21">
        <v>-16651.540014999999</v>
      </c>
      <c r="T1790" s="38">
        <v>1</v>
      </c>
    </row>
    <row r="1791" spans="1:20" x14ac:dyDescent="0.25">
      <c r="A1791" s="16" t="s">
        <v>322</v>
      </c>
      <c r="B1791" s="8" t="s">
        <v>338</v>
      </c>
      <c r="C1791" s="8" t="s">
        <v>334</v>
      </c>
      <c r="E1791" s="8" t="str">
        <f t="shared" si="1120"/>
        <v>Initial</v>
      </c>
      <c r="F1791" s="4">
        <v>0</v>
      </c>
      <c r="G1791" s="19">
        <v>0</v>
      </c>
      <c r="H1791" s="4">
        <v>0</v>
      </c>
      <c r="I1791" s="6">
        <f t="shared" ref="I1791" si="1126">I1790</f>
        <v>2.04</v>
      </c>
      <c r="J1791" s="6">
        <v>1</v>
      </c>
      <c r="K1791" s="18">
        <v>0</v>
      </c>
      <c r="L1791" s="35">
        <f>Data!BQ9</f>
        <v>3.2163755559376796E-3</v>
      </c>
      <c r="M1791" s="39">
        <f>VLOOKUP(C1791,Data!$CB$2:$EB$22,1+VALUE(MID(A1791,6,2)),FALSE)</f>
        <v>14029.320003999999</v>
      </c>
      <c r="Q1791" s="21">
        <v>14029.320003999999</v>
      </c>
      <c r="R1791" s="21">
        <v>0</v>
      </c>
      <c r="S1791" s="21">
        <v>-14029.320003999999</v>
      </c>
      <c r="T1791" s="38">
        <v>1</v>
      </c>
    </row>
    <row r="1792" spans="1:20" x14ac:dyDescent="0.25">
      <c r="A1792" s="16" t="s">
        <v>323</v>
      </c>
      <c r="B1792" s="8" t="s">
        <v>338</v>
      </c>
      <c r="C1792" s="8" t="s">
        <v>334</v>
      </c>
      <c r="E1792" s="8" t="str">
        <f t="shared" si="1120"/>
        <v>Initial</v>
      </c>
      <c r="F1792" s="4">
        <v>0</v>
      </c>
      <c r="G1792" s="19">
        <v>0</v>
      </c>
      <c r="H1792" s="4">
        <v>0</v>
      </c>
      <c r="I1792" s="6">
        <f t="shared" ref="I1792" si="1127">I1791</f>
        <v>2.04</v>
      </c>
      <c r="J1792" s="6">
        <v>1</v>
      </c>
      <c r="K1792" s="18">
        <v>0</v>
      </c>
      <c r="L1792" s="35">
        <f>Data!BQ10</f>
        <v>3.2163755559376796E-3</v>
      </c>
      <c r="M1792" s="39">
        <f>VLOOKUP(C1792,Data!$CB$2:$EB$22,1+VALUE(MID(A1792,6,2)),FALSE)</f>
        <v>15175.330008000001</v>
      </c>
      <c r="Q1792" s="21">
        <v>15175.330008000001</v>
      </c>
      <c r="R1792" s="21">
        <v>0</v>
      </c>
      <c r="S1792" s="21">
        <v>-15175.330008000001</v>
      </c>
      <c r="T1792" s="38">
        <v>1</v>
      </c>
    </row>
    <row r="1793" spans="1:20" x14ac:dyDescent="0.25">
      <c r="A1793" s="16" t="s">
        <v>324</v>
      </c>
      <c r="B1793" s="8" t="s">
        <v>338</v>
      </c>
      <c r="C1793" s="8" t="s">
        <v>334</v>
      </c>
      <c r="E1793" s="8" t="str">
        <f t="shared" si="1120"/>
        <v>Initial</v>
      </c>
      <c r="F1793" s="4">
        <v>0</v>
      </c>
      <c r="G1793" s="19">
        <v>0</v>
      </c>
      <c r="H1793" s="4">
        <v>0</v>
      </c>
      <c r="I1793" s="6">
        <f t="shared" ref="I1793" si="1128">I1792</f>
        <v>2.04</v>
      </c>
      <c r="J1793" s="6">
        <v>1</v>
      </c>
      <c r="K1793" s="18">
        <v>0</v>
      </c>
      <c r="L1793" s="35">
        <f>Data!BQ11</f>
        <v>3.2163755559376796E-3</v>
      </c>
      <c r="M1793" s="39">
        <f>VLOOKUP(C1793,Data!$CB$2:$EB$22,1+VALUE(MID(A1793,6,2)),FALSE)</f>
        <v>13680.870150000001</v>
      </c>
      <c r="Q1793" s="21">
        <v>13680.870150000001</v>
      </c>
      <c r="R1793" s="21">
        <v>0</v>
      </c>
      <c r="S1793" s="21">
        <v>-13680.870150000001</v>
      </c>
      <c r="T1793" s="38">
        <v>1</v>
      </c>
    </row>
    <row r="1794" spans="1:20" x14ac:dyDescent="0.25">
      <c r="A1794" s="16" t="s">
        <v>325</v>
      </c>
      <c r="B1794" s="8" t="s">
        <v>338</v>
      </c>
      <c r="C1794" s="8" t="s">
        <v>334</v>
      </c>
      <c r="E1794" s="8" t="str">
        <f t="shared" si="1120"/>
        <v>Initial</v>
      </c>
      <c r="F1794" s="4">
        <v>0</v>
      </c>
      <c r="G1794" s="19">
        <v>0</v>
      </c>
      <c r="H1794" s="4">
        <v>0</v>
      </c>
      <c r="I1794" s="6">
        <f t="shared" ref="I1794" si="1129">I1793</f>
        <v>2.04</v>
      </c>
      <c r="J1794" s="6">
        <v>1</v>
      </c>
      <c r="K1794" s="18">
        <v>0</v>
      </c>
      <c r="L1794" s="35">
        <f>Data!BQ12</f>
        <v>2.8107065669004949E-3</v>
      </c>
      <c r="M1794" s="39">
        <f>VLOOKUP(C1794,Data!$CB$2:$EB$22,1+VALUE(MID(A1794,6,2)),FALSE)</f>
        <v>13971.599985000001</v>
      </c>
      <c r="Q1794" s="21">
        <v>13971.599985000001</v>
      </c>
      <c r="R1794" s="21">
        <v>0</v>
      </c>
      <c r="S1794" s="21">
        <v>-13971.599985000001</v>
      </c>
      <c r="T1794" s="38">
        <v>1</v>
      </c>
    </row>
    <row r="1795" spans="1:20" x14ac:dyDescent="0.25">
      <c r="A1795" s="16" t="s">
        <v>326</v>
      </c>
      <c r="B1795" s="8" t="s">
        <v>338</v>
      </c>
      <c r="C1795" s="8" t="s">
        <v>334</v>
      </c>
      <c r="E1795" s="8" t="str">
        <f t="shared" si="1120"/>
        <v>Initial</v>
      </c>
      <c r="F1795" s="4">
        <v>0</v>
      </c>
      <c r="G1795" s="19">
        <v>0</v>
      </c>
      <c r="H1795" s="4">
        <v>0</v>
      </c>
      <c r="I1795" s="6">
        <f t="shared" ref="I1795" si="1130">I1794</f>
        <v>2.04</v>
      </c>
      <c r="J1795" s="6">
        <v>1</v>
      </c>
      <c r="K1795" s="18">
        <v>0</v>
      </c>
      <c r="L1795" s="35">
        <f>Data!BQ13</f>
        <v>2.8107065669004949E-3</v>
      </c>
      <c r="M1795" s="39">
        <f>VLOOKUP(C1795,Data!$CB$2:$EB$22,1+VALUE(MID(A1795,6,2)),FALSE)</f>
        <v>16890.889996999998</v>
      </c>
      <c r="Q1795" s="21">
        <v>16890.889996999998</v>
      </c>
      <c r="R1795" s="21">
        <v>0</v>
      </c>
      <c r="S1795" s="21">
        <v>-16890.889996999998</v>
      </c>
      <c r="T1795" s="38">
        <v>1</v>
      </c>
    </row>
    <row r="1796" spans="1:20" x14ac:dyDescent="0.25">
      <c r="A1796" s="16" t="s">
        <v>327</v>
      </c>
      <c r="B1796" s="8" t="s">
        <v>338</v>
      </c>
      <c r="C1796" s="8" t="s">
        <v>334</v>
      </c>
      <c r="E1796" s="8" t="str">
        <f t="shared" si="1120"/>
        <v>Initial</v>
      </c>
      <c r="F1796" s="4">
        <v>0</v>
      </c>
      <c r="G1796" s="19">
        <v>0</v>
      </c>
      <c r="H1796" s="4">
        <v>0</v>
      </c>
      <c r="I1796" s="6">
        <f t="shared" ref="I1796" si="1131">I1795</f>
        <v>2.04</v>
      </c>
      <c r="J1796" s="6">
        <v>1</v>
      </c>
      <c r="K1796" s="18">
        <v>0</v>
      </c>
      <c r="L1796" s="35">
        <f>Data!BQ14</f>
        <v>2.8107065669004949E-3</v>
      </c>
      <c r="M1796" s="39">
        <f>VLOOKUP(C1796,Data!$CB$2:$EB$22,1+VALUE(MID(A1796,6,2)),FALSE)</f>
        <v>16137.209999000001</v>
      </c>
      <c r="Q1796" s="21">
        <v>16137.209999000001</v>
      </c>
      <c r="R1796" s="21">
        <v>0</v>
      </c>
      <c r="S1796" s="21">
        <v>-16137.209999000001</v>
      </c>
      <c r="T1796" s="38">
        <v>1</v>
      </c>
    </row>
    <row r="1797" spans="1:20" x14ac:dyDescent="0.25">
      <c r="A1797" s="17" t="s">
        <v>262</v>
      </c>
      <c r="B1797" s="8" t="s">
        <v>338</v>
      </c>
      <c r="C1797" s="8" t="s">
        <v>334</v>
      </c>
      <c r="E1797" s="8" t="str">
        <f t="shared" si="1120"/>
        <v>Umbrella-social.display.umb</v>
      </c>
      <c r="F1797" s="4">
        <v>0</v>
      </c>
      <c r="G1797" s="19">
        <v>0</v>
      </c>
      <c r="H1797" s="4">
        <v>0</v>
      </c>
      <c r="I1797" s="6">
        <f t="shared" ref="I1797" si="1132">I1796</f>
        <v>2.04</v>
      </c>
      <c r="J1797" s="6">
        <v>1</v>
      </c>
      <c r="K1797" s="18">
        <v>0</v>
      </c>
      <c r="L1797" s="35">
        <f>Data!BQ15</f>
        <v>2.8107065669004949E-3</v>
      </c>
      <c r="Q1797" s="21">
        <v>425.73868341401305</v>
      </c>
      <c r="R1797" s="21">
        <v>0</v>
      </c>
      <c r="S1797" s="21">
        <v>-425.73868341401305</v>
      </c>
      <c r="T1797" s="38">
        <v>1</v>
      </c>
    </row>
    <row r="1798" spans="1:20" x14ac:dyDescent="0.25">
      <c r="A1798" s="17" t="s">
        <v>263</v>
      </c>
      <c r="B1798" s="8" t="s">
        <v>338</v>
      </c>
      <c r="C1798" s="8" t="s">
        <v>334</v>
      </c>
      <c r="E1798" s="8" t="str">
        <f t="shared" si="1120"/>
        <v>Umbrella-social.display.umb</v>
      </c>
      <c r="F1798" s="4">
        <v>0</v>
      </c>
      <c r="G1798" s="19">
        <v>0</v>
      </c>
      <c r="H1798" s="4">
        <v>0</v>
      </c>
      <c r="I1798" s="6">
        <f t="shared" ref="I1798" si="1133">I1797</f>
        <v>2.04</v>
      </c>
      <c r="J1798" s="6">
        <v>1</v>
      </c>
      <c r="K1798" s="18">
        <v>0</v>
      </c>
      <c r="L1798" s="35">
        <f>Data!BQ16</f>
        <v>2.6658247851015005E-3</v>
      </c>
      <c r="Q1798" s="21">
        <v>4159.7039426332603</v>
      </c>
      <c r="R1798" s="21">
        <v>0</v>
      </c>
      <c r="S1798" s="21">
        <v>-4159.7039426332603</v>
      </c>
      <c r="T1798" s="38">
        <v>1</v>
      </c>
    </row>
    <row r="1799" spans="1:20" x14ac:dyDescent="0.25">
      <c r="A1799" s="17" t="s">
        <v>264</v>
      </c>
      <c r="B1799" s="8" t="s">
        <v>338</v>
      </c>
      <c r="C1799" s="8" t="s">
        <v>334</v>
      </c>
      <c r="E1799" s="8" t="str">
        <f t="shared" si="1120"/>
        <v>Umbrella-social.display.umb</v>
      </c>
      <c r="F1799" s="4">
        <v>0</v>
      </c>
      <c r="G1799" s="19">
        <v>0</v>
      </c>
      <c r="H1799" s="4">
        <v>0</v>
      </c>
      <c r="I1799" s="6">
        <f t="shared" ref="I1799" si="1134">I1798</f>
        <v>2.04</v>
      </c>
      <c r="J1799" s="6">
        <v>1</v>
      </c>
      <c r="K1799" s="18">
        <v>0</v>
      </c>
      <c r="L1799" s="35">
        <f>Data!BQ17</f>
        <v>2.6658247851015005E-3</v>
      </c>
      <c r="Q1799" s="21">
        <v>1922.0212389874175</v>
      </c>
      <c r="R1799" s="21">
        <v>0</v>
      </c>
      <c r="S1799" s="21">
        <v>-1922.0212389874175</v>
      </c>
      <c r="T1799" s="38">
        <v>1</v>
      </c>
    </row>
    <row r="1800" spans="1:20" x14ac:dyDescent="0.25">
      <c r="A1800" s="17" t="s">
        <v>265</v>
      </c>
      <c r="B1800" s="8" t="s">
        <v>338</v>
      </c>
      <c r="C1800" s="8" t="s">
        <v>334</v>
      </c>
      <c r="E1800" s="8" t="str">
        <f t="shared" si="1120"/>
        <v>Umbrella-social.display.umb</v>
      </c>
      <c r="F1800" s="4">
        <v>0</v>
      </c>
      <c r="G1800" s="19">
        <v>0</v>
      </c>
      <c r="H1800" s="4">
        <v>0</v>
      </c>
      <c r="I1800" s="6">
        <f t="shared" ref="I1800" si="1135">I1799</f>
        <v>2.04</v>
      </c>
      <c r="J1800" s="6">
        <v>1</v>
      </c>
      <c r="K1800" s="18">
        <v>0</v>
      </c>
      <c r="L1800" s="35">
        <f>Data!BQ18</f>
        <v>2.6658247851015005E-3</v>
      </c>
      <c r="Q1800" s="21">
        <v>0</v>
      </c>
      <c r="R1800" s="21">
        <v>0</v>
      </c>
      <c r="S1800" s="21">
        <v>0</v>
      </c>
      <c r="T1800" s="38">
        <v>0</v>
      </c>
    </row>
    <row r="1801" spans="1:20" x14ac:dyDescent="0.25">
      <c r="A1801" s="17" t="s">
        <v>266</v>
      </c>
      <c r="B1801" s="8" t="s">
        <v>338</v>
      </c>
      <c r="C1801" s="8" t="s">
        <v>334</v>
      </c>
      <c r="E1801" s="8" t="str">
        <f t="shared" si="1120"/>
        <v>Umbrella-social.display.umb</v>
      </c>
      <c r="F1801" s="4">
        <v>0</v>
      </c>
      <c r="G1801" s="19">
        <v>0</v>
      </c>
      <c r="H1801" s="4">
        <v>0</v>
      </c>
      <c r="I1801" s="6">
        <f t="shared" ref="I1801" si="1136">I1800</f>
        <v>2.04</v>
      </c>
      <c r="J1801" s="6">
        <v>1</v>
      </c>
      <c r="K1801" s="18">
        <v>0</v>
      </c>
      <c r="L1801" s="35">
        <f>Data!BQ19</f>
        <v>2.6658247851015005E-3</v>
      </c>
      <c r="Q1801" s="21">
        <v>1832.2822598084861</v>
      </c>
      <c r="R1801" s="21">
        <v>0</v>
      </c>
      <c r="S1801" s="21">
        <v>-1832.2822598084861</v>
      </c>
      <c r="T1801" s="38">
        <v>1</v>
      </c>
    </row>
    <row r="1802" spans="1:20" x14ac:dyDescent="0.25">
      <c r="A1802" s="17" t="s">
        <v>267</v>
      </c>
      <c r="B1802" s="8" t="s">
        <v>338</v>
      </c>
      <c r="C1802" s="8" t="s">
        <v>334</v>
      </c>
      <c r="E1802" s="8" t="str">
        <f t="shared" si="1120"/>
        <v>Umbrella-social.display.umb</v>
      </c>
      <c r="F1802" s="4">
        <v>0</v>
      </c>
      <c r="G1802" s="19">
        <v>0</v>
      </c>
      <c r="H1802" s="4">
        <v>0</v>
      </c>
      <c r="I1802" s="6">
        <f t="shared" ref="I1802" si="1137">I1801</f>
        <v>2.04</v>
      </c>
      <c r="J1802" s="6">
        <v>1</v>
      </c>
      <c r="K1802" s="18">
        <v>0</v>
      </c>
      <c r="L1802" s="35">
        <f>Data!BQ20</f>
        <v>2.7527538541808972E-3</v>
      </c>
      <c r="Q1802" s="21">
        <v>966.56901160718098</v>
      </c>
      <c r="R1802" s="21">
        <v>0</v>
      </c>
      <c r="S1802" s="21">
        <v>-966.56901160718098</v>
      </c>
      <c r="T1802" s="38">
        <v>1</v>
      </c>
    </row>
    <row r="1803" spans="1:20" x14ac:dyDescent="0.25">
      <c r="A1803" s="17" t="s">
        <v>268</v>
      </c>
      <c r="B1803" s="8" t="s">
        <v>338</v>
      </c>
      <c r="C1803" s="8" t="s">
        <v>334</v>
      </c>
      <c r="E1803" s="8" t="str">
        <f t="shared" si="1120"/>
        <v>Umbrella-social.display.umb</v>
      </c>
      <c r="F1803" s="4">
        <v>0</v>
      </c>
      <c r="G1803" s="19">
        <v>0</v>
      </c>
      <c r="H1803" s="4">
        <v>0</v>
      </c>
      <c r="I1803" s="6">
        <f t="shared" ref="I1803" si="1138">I1802</f>
        <v>2.04</v>
      </c>
      <c r="J1803" s="6">
        <v>1</v>
      </c>
      <c r="K1803" s="18">
        <v>0</v>
      </c>
      <c r="L1803" s="35">
        <f>Data!BQ21</f>
        <v>2.7527538541808972E-3</v>
      </c>
      <c r="Q1803" s="21">
        <v>1141.1763960233793</v>
      </c>
      <c r="R1803" s="21">
        <v>0</v>
      </c>
      <c r="S1803" s="21">
        <v>-1141.1763960233793</v>
      </c>
      <c r="T1803" s="38">
        <v>1</v>
      </c>
    </row>
    <row r="1804" spans="1:20" x14ac:dyDescent="0.25">
      <c r="A1804" s="17" t="s">
        <v>269</v>
      </c>
      <c r="B1804" s="8" t="s">
        <v>338</v>
      </c>
      <c r="C1804" s="8" t="s">
        <v>334</v>
      </c>
      <c r="E1804" s="8" t="str">
        <f t="shared" si="1120"/>
        <v>Umbrella-social.display.umb</v>
      </c>
      <c r="F1804" s="4">
        <v>0</v>
      </c>
      <c r="G1804" s="19">
        <v>0</v>
      </c>
      <c r="H1804" s="4">
        <v>0</v>
      </c>
      <c r="I1804" s="6">
        <f t="shared" ref="I1804" si="1139">I1803</f>
        <v>2.04</v>
      </c>
      <c r="J1804" s="6">
        <v>1</v>
      </c>
      <c r="K1804" s="18">
        <v>0</v>
      </c>
      <c r="L1804" s="35">
        <f>Data!BQ22</f>
        <v>2.7527538541808972E-3</v>
      </c>
      <c r="Q1804" s="21">
        <v>2218.9707572344655</v>
      </c>
      <c r="R1804" s="21">
        <v>0</v>
      </c>
      <c r="S1804" s="21">
        <v>-2218.9707572344655</v>
      </c>
      <c r="T1804" s="38">
        <v>1</v>
      </c>
    </row>
    <row r="1805" spans="1:20" x14ac:dyDescent="0.25">
      <c r="A1805" s="17" t="s">
        <v>270</v>
      </c>
      <c r="B1805" s="8" t="s">
        <v>338</v>
      </c>
      <c r="C1805" s="8" t="s">
        <v>334</v>
      </c>
      <c r="E1805" s="8" t="str">
        <f t="shared" si="1120"/>
        <v>Umbrella-social.display.umb</v>
      </c>
      <c r="F1805" s="4">
        <v>0</v>
      </c>
      <c r="G1805" s="19">
        <v>0</v>
      </c>
      <c r="H1805" s="4">
        <v>0</v>
      </c>
      <c r="I1805" s="6">
        <f t="shared" ref="I1805" si="1140">I1804</f>
        <v>2.04</v>
      </c>
      <c r="J1805" s="6">
        <v>1</v>
      </c>
      <c r="K1805" s="18">
        <v>0</v>
      </c>
      <c r="L1805" s="35">
        <f>Data!BQ23</f>
        <v>2.7527538541808972E-3</v>
      </c>
      <c r="Q1805" s="21">
        <v>2398.9821751404029</v>
      </c>
      <c r="R1805" s="21">
        <v>0</v>
      </c>
      <c r="S1805" s="21">
        <v>-2398.9821751404029</v>
      </c>
      <c r="T1805" s="38">
        <v>1</v>
      </c>
    </row>
    <row r="1806" spans="1:20" x14ac:dyDescent="0.25">
      <c r="A1806" s="17" t="s">
        <v>249</v>
      </c>
      <c r="B1806" s="8" t="s">
        <v>338</v>
      </c>
      <c r="C1806" s="8" t="s">
        <v>334</v>
      </c>
      <c r="E1806" s="8" t="str">
        <f t="shared" si="1120"/>
        <v>Umbrella-social.display.umb</v>
      </c>
      <c r="F1806" s="4">
        <v>0</v>
      </c>
      <c r="G1806" s="19">
        <v>0</v>
      </c>
      <c r="H1806" s="4">
        <v>0</v>
      </c>
      <c r="I1806" s="6">
        <f t="shared" ref="I1806" si="1141">I1805</f>
        <v>2.04</v>
      </c>
      <c r="J1806" s="6">
        <v>1</v>
      </c>
      <c r="K1806" s="18">
        <v>0</v>
      </c>
      <c r="L1806" s="35">
        <f>Data!BQ24</f>
        <v>2.7527538541808972E-3</v>
      </c>
      <c r="Q1806" s="21">
        <v>2495.5112907532739</v>
      </c>
      <c r="R1806" s="21">
        <v>0</v>
      </c>
      <c r="S1806" s="21">
        <v>-2495.5112907532739</v>
      </c>
      <c r="T1806" s="38">
        <v>1</v>
      </c>
    </row>
    <row r="1807" spans="1:20" x14ac:dyDescent="0.25">
      <c r="A1807" s="17" t="s">
        <v>250</v>
      </c>
      <c r="B1807" s="8" t="s">
        <v>338</v>
      </c>
      <c r="C1807" s="8" t="s">
        <v>334</v>
      </c>
      <c r="E1807" s="8" t="str">
        <f t="shared" si="1120"/>
        <v>Umbrella-social.display.umb</v>
      </c>
      <c r="F1807" s="4">
        <v>0</v>
      </c>
      <c r="G1807" s="19">
        <v>0</v>
      </c>
      <c r="H1807" s="4">
        <v>0</v>
      </c>
      <c r="I1807" s="6">
        <f t="shared" ref="I1807" si="1142">I1806</f>
        <v>2.04</v>
      </c>
      <c r="J1807" s="6">
        <v>1</v>
      </c>
      <c r="K1807" s="18">
        <v>0</v>
      </c>
      <c r="L1807" s="35">
        <f>Data!BQ25</f>
        <v>2.7527538541808972E-3</v>
      </c>
      <c r="Q1807" s="21">
        <v>2584.1541558268505</v>
      </c>
      <c r="R1807" s="21">
        <v>0</v>
      </c>
      <c r="S1807" s="21">
        <v>-2584.1541558268505</v>
      </c>
      <c r="T1807" s="38">
        <v>1</v>
      </c>
    </row>
    <row r="1808" spans="1:20" x14ac:dyDescent="0.25">
      <c r="A1808" s="17" t="s">
        <v>251</v>
      </c>
      <c r="B1808" s="8" t="s">
        <v>338</v>
      </c>
      <c r="C1808" s="8" t="s">
        <v>334</v>
      </c>
      <c r="E1808" s="8" t="str">
        <f t="shared" si="1120"/>
        <v>Umbrella-social.display.umb</v>
      </c>
      <c r="F1808" s="4">
        <v>0</v>
      </c>
      <c r="G1808" s="19">
        <v>0</v>
      </c>
      <c r="H1808" s="4">
        <v>0</v>
      </c>
      <c r="I1808" s="6">
        <f t="shared" ref="I1808" si="1143">I1807</f>
        <v>2.04</v>
      </c>
      <c r="J1808" s="6">
        <v>1</v>
      </c>
      <c r="K1808" s="18">
        <v>0</v>
      </c>
      <c r="L1808" s="35">
        <f>Data!BQ26</f>
        <v>2.7527538541808972E-3</v>
      </c>
      <c r="Q1808" s="21">
        <v>1312.0649721557177</v>
      </c>
      <c r="R1808" s="21">
        <v>0</v>
      </c>
      <c r="S1808" s="21">
        <v>-1312.0649721557177</v>
      </c>
      <c r="T1808" s="38">
        <v>1</v>
      </c>
    </row>
    <row r="1809" spans="1:20" x14ac:dyDescent="0.25">
      <c r="A1809" s="17" t="s">
        <v>252</v>
      </c>
      <c r="B1809" s="8" t="s">
        <v>338</v>
      </c>
      <c r="C1809" s="8" t="s">
        <v>334</v>
      </c>
      <c r="E1809" s="8" t="str">
        <f t="shared" si="1120"/>
        <v>Umbrella-social.display.umb</v>
      </c>
      <c r="F1809" s="4">
        <v>0</v>
      </c>
      <c r="G1809" s="19">
        <v>0</v>
      </c>
      <c r="H1809" s="4">
        <v>0</v>
      </c>
      <c r="I1809" s="6">
        <f t="shared" ref="I1809" si="1144">I1808</f>
        <v>2.04</v>
      </c>
      <c r="J1809" s="6">
        <v>1</v>
      </c>
      <c r="K1809" s="18">
        <v>0</v>
      </c>
      <c r="L1809" s="35">
        <f>Data!BQ27</f>
        <v>2.7527538541808972E-3</v>
      </c>
      <c r="Q1809" s="21">
        <v>3809.5100960132704</v>
      </c>
      <c r="R1809" s="21">
        <v>0</v>
      </c>
      <c r="S1809" s="21">
        <v>-3809.5100960132704</v>
      </c>
      <c r="T1809" s="38">
        <v>1</v>
      </c>
    </row>
    <row r="1810" spans="1:20" x14ac:dyDescent="0.25">
      <c r="A1810" s="17" t="s">
        <v>253</v>
      </c>
      <c r="B1810" s="8" t="s">
        <v>338</v>
      </c>
      <c r="C1810" s="8" t="s">
        <v>334</v>
      </c>
      <c r="E1810" s="8" t="str">
        <f t="shared" si="1120"/>
        <v>Umbrella-social.display.umb</v>
      </c>
      <c r="F1810" s="4">
        <v>0</v>
      </c>
      <c r="G1810" s="19">
        <v>0</v>
      </c>
      <c r="H1810" s="4">
        <v>0</v>
      </c>
      <c r="I1810" s="6">
        <f t="shared" ref="I1810" si="1145">I1809</f>
        <v>2.04</v>
      </c>
      <c r="J1810" s="6">
        <v>1</v>
      </c>
      <c r="K1810" s="18">
        <v>0</v>
      </c>
      <c r="L1810" s="35">
        <f>Data!BQ28</f>
        <v>2.7527538541808972E-3</v>
      </c>
      <c r="Q1810" s="21">
        <v>3563.4382768857263</v>
      </c>
      <c r="R1810" s="21">
        <v>0</v>
      </c>
      <c r="S1810" s="21">
        <v>-3563.4382768857263</v>
      </c>
      <c r="T1810" s="38">
        <v>1</v>
      </c>
    </row>
    <row r="1811" spans="1:20" x14ac:dyDescent="0.25">
      <c r="A1811" s="17" t="s">
        <v>254</v>
      </c>
      <c r="B1811" s="8" t="s">
        <v>338</v>
      </c>
      <c r="C1811" s="8" t="s">
        <v>334</v>
      </c>
      <c r="E1811" s="8" t="str">
        <f t="shared" si="1120"/>
        <v>Umbrella-social.display.umb</v>
      </c>
      <c r="F1811" s="4">
        <v>0</v>
      </c>
      <c r="G1811" s="19">
        <v>0</v>
      </c>
      <c r="H1811" s="4">
        <v>0</v>
      </c>
      <c r="I1811" s="6">
        <f t="shared" ref="I1811" si="1146">I1810</f>
        <v>2.04</v>
      </c>
      <c r="J1811" s="6">
        <v>1</v>
      </c>
      <c r="K1811" s="18">
        <v>0</v>
      </c>
      <c r="L1811" s="35">
        <f>Data!BQ29</f>
        <v>2.8396829232602938E-3</v>
      </c>
      <c r="Q1811" s="21">
        <v>0</v>
      </c>
      <c r="R1811" s="21">
        <v>0</v>
      </c>
      <c r="S1811" s="21">
        <v>0</v>
      </c>
      <c r="T1811" s="38">
        <v>0</v>
      </c>
    </row>
    <row r="1812" spans="1:20" x14ac:dyDescent="0.25">
      <c r="A1812" s="17" t="s">
        <v>255</v>
      </c>
      <c r="B1812" s="8" t="s">
        <v>338</v>
      </c>
      <c r="C1812" s="8" t="s">
        <v>334</v>
      </c>
      <c r="E1812" s="8" t="str">
        <f t="shared" si="1120"/>
        <v>Umbrella-social.display.umb</v>
      </c>
      <c r="F1812" s="4">
        <v>0</v>
      </c>
      <c r="G1812" s="19">
        <v>0</v>
      </c>
      <c r="H1812" s="4">
        <v>0</v>
      </c>
      <c r="I1812" s="6">
        <f t="shared" ref="I1812" si="1147">I1811</f>
        <v>2.04</v>
      </c>
      <c r="J1812" s="6">
        <v>1</v>
      </c>
      <c r="K1812" s="18">
        <v>0</v>
      </c>
      <c r="L1812" s="35">
        <f>Data!BQ30</f>
        <v>2.8396829232602938E-3</v>
      </c>
      <c r="Q1812" s="21">
        <v>2704.0188112476217</v>
      </c>
      <c r="R1812" s="21">
        <v>0</v>
      </c>
      <c r="S1812" s="21">
        <v>-2704.0188112476217</v>
      </c>
      <c r="T1812" s="38">
        <v>1</v>
      </c>
    </row>
    <row r="1813" spans="1:20" x14ac:dyDescent="0.25">
      <c r="A1813" s="17" t="s">
        <v>256</v>
      </c>
      <c r="B1813" s="8" t="s">
        <v>338</v>
      </c>
      <c r="C1813" s="8" t="s">
        <v>334</v>
      </c>
      <c r="E1813" s="8" t="str">
        <f t="shared" si="1120"/>
        <v>Umbrella-social.display.umb</v>
      </c>
      <c r="F1813" s="4">
        <v>0</v>
      </c>
      <c r="G1813" s="19">
        <v>0</v>
      </c>
      <c r="H1813" s="4">
        <v>0</v>
      </c>
      <c r="I1813" s="6">
        <f t="shared" ref="I1813" si="1148">I1812</f>
        <v>2.04</v>
      </c>
      <c r="J1813" s="6">
        <v>1</v>
      </c>
      <c r="K1813" s="18">
        <v>0</v>
      </c>
      <c r="L1813" s="35">
        <f>Data!BQ31</f>
        <v>2.8396829232602938E-3</v>
      </c>
      <c r="Q1813" s="21">
        <v>1849.519887237426</v>
      </c>
      <c r="R1813" s="21">
        <v>0</v>
      </c>
      <c r="S1813" s="21">
        <v>-1849.519887237426</v>
      </c>
      <c r="T1813" s="38">
        <v>1</v>
      </c>
    </row>
    <row r="1814" spans="1:20" x14ac:dyDescent="0.25">
      <c r="A1814" s="17" t="s">
        <v>257</v>
      </c>
      <c r="B1814" s="8" t="s">
        <v>338</v>
      </c>
      <c r="C1814" s="8" t="s">
        <v>334</v>
      </c>
      <c r="E1814" s="8" t="str">
        <f t="shared" si="1120"/>
        <v>Umbrella-social.display.umb</v>
      </c>
      <c r="F1814" s="4">
        <v>0</v>
      </c>
      <c r="G1814" s="19">
        <v>0</v>
      </c>
      <c r="H1814" s="4">
        <v>0</v>
      </c>
      <c r="I1814" s="6">
        <f t="shared" ref="I1814" si="1149">I1813</f>
        <v>2.04</v>
      </c>
      <c r="J1814" s="6">
        <v>1</v>
      </c>
      <c r="K1814" s="18">
        <v>0</v>
      </c>
      <c r="L1814" s="35">
        <f>Data!BQ32</f>
        <v>2.8396829232602938E-3</v>
      </c>
      <c r="Q1814" s="21">
        <v>0</v>
      </c>
      <c r="R1814" s="21">
        <v>0</v>
      </c>
      <c r="S1814" s="21">
        <v>0</v>
      </c>
      <c r="T1814" s="38">
        <v>0</v>
      </c>
    </row>
    <row r="1815" spans="1:20" x14ac:dyDescent="0.25">
      <c r="A1815" s="17" t="s">
        <v>258</v>
      </c>
      <c r="B1815" s="8" t="s">
        <v>338</v>
      </c>
      <c r="C1815" s="8" t="s">
        <v>334</v>
      </c>
      <c r="E1815" s="8" t="str">
        <f t="shared" si="1120"/>
        <v>Umbrella-social.display.umb</v>
      </c>
      <c r="F1815" s="4">
        <v>0</v>
      </c>
      <c r="G1815" s="19">
        <v>0</v>
      </c>
      <c r="H1815" s="4">
        <v>0</v>
      </c>
      <c r="I1815" s="6">
        <f t="shared" ref="I1815" si="1150">I1814</f>
        <v>2.04</v>
      </c>
      <c r="J1815" s="6">
        <v>1</v>
      </c>
      <c r="K1815" s="18">
        <v>0</v>
      </c>
      <c r="L1815" s="35">
        <f>Data!BQ33</f>
        <v>2.6658247851015005E-3</v>
      </c>
      <c r="Q1815" s="21">
        <v>2487.1593170947253</v>
      </c>
      <c r="R1815" s="21">
        <v>0</v>
      </c>
      <c r="S1815" s="21">
        <v>-2487.1593170947253</v>
      </c>
      <c r="T1815" s="38">
        <v>1</v>
      </c>
    </row>
    <row r="1816" spans="1:20" x14ac:dyDescent="0.25">
      <c r="A1816" s="17" t="s">
        <v>259</v>
      </c>
      <c r="B1816" s="8" t="s">
        <v>338</v>
      </c>
      <c r="C1816" s="8" t="s">
        <v>334</v>
      </c>
      <c r="E1816" s="8" t="str">
        <f t="shared" si="1120"/>
        <v>Umbrella-social.display.umb</v>
      </c>
      <c r="F1816" s="4">
        <v>0</v>
      </c>
      <c r="G1816" s="19">
        <v>0</v>
      </c>
      <c r="H1816" s="4">
        <v>0</v>
      </c>
      <c r="I1816" s="6">
        <f t="shared" ref="I1816" si="1151">I1815</f>
        <v>2.04</v>
      </c>
      <c r="J1816" s="6">
        <v>1</v>
      </c>
      <c r="K1816" s="18">
        <v>0</v>
      </c>
      <c r="L1816" s="35">
        <f>Data!BQ34</f>
        <v>2.6658247851015005E-3</v>
      </c>
      <c r="Q1816" s="21">
        <v>325.95369717839236</v>
      </c>
      <c r="R1816" s="21">
        <v>0</v>
      </c>
      <c r="S1816" s="21">
        <v>-325.95369717839236</v>
      </c>
      <c r="T1816" s="38">
        <v>1</v>
      </c>
    </row>
    <row r="1817" spans="1:20" x14ac:dyDescent="0.25">
      <c r="A1817" s="17" t="s">
        <v>260</v>
      </c>
      <c r="B1817" s="8" t="s">
        <v>338</v>
      </c>
      <c r="C1817" s="8" t="s">
        <v>334</v>
      </c>
      <c r="E1817" s="8" t="str">
        <f t="shared" si="1120"/>
        <v>Umbrella-social.display.umb</v>
      </c>
      <c r="F1817" s="4">
        <v>0</v>
      </c>
      <c r="G1817" s="19">
        <v>0</v>
      </c>
      <c r="H1817" s="4">
        <v>0</v>
      </c>
      <c r="I1817" s="6">
        <f t="shared" ref="I1817" si="1152">I1816</f>
        <v>2.04</v>
      </c>
      <c r="J1817" s="6">
        <v>1</v>
      </c>
      <c r="K1817" s="18">
        <v>0</v>
      </c>
      <c r="L1817" s="35">
        <f>Data!BQ35</f>
        <v>2.6658247851015005E-3</v>
      </c>
      <c r="Q1817" s="21">
        <v>1824.587562761868</v>
      </c>
      <c r="R1817" s="21">
        <v>0</v>
      </c>
      <c r="S1817" s="21">
        <v>-1824.587562761868</v>
      </c>
      <c r="T1817" s="38">
        <v>1</v>
      </c>
    </row>
    <row r="1818" spans="1:20" x14ac:dyDescent="0.25">
      <c r="A1818" s="17" t="s">
        <v>261</v>
      </c>
      <c r="B1818" s="8" t="s">
        <v>338</v>
      </c>
      <c r="C1818" s="8" t="s">
        <v>334</v>
      </c>
      <c r="E1818" s="8" t="str">
        <f t="shared" si="1120"/>
        <v>Umbrella-social.display.umb</v>
      </c>
      <c r="F1818" s="4">
        <v>0</v>
      </c>
      <c r="G1818" s="19">
        <v>0</v>
      </c>
      <c r="H1818" s="4">
        <v>0</v>
      </c>
      <c r="I1818" s="6">
        <f t="shared" ref="I1818" si="1153">I1817</f>
        <v>2.04</v>
      </c>
      <c r="J1818" s="6">
        <v>1</v>
      </c>
      <c r="K1818" s="18">
        <v>0</v>
      </c>
      <c r="L1818" s="35">
        <f>Data!BQ36</f>
        <v>2.6658247851015005E-3</v>
      </c>
      <c r="Q1818" s="21">
        <v>0</v>
      </c>
      <c r="R1818" s="21">
        <v>0</v>
      </c>
      <c r="S1818" s="21">
        <v>0</v>
      </c>
      <c r="T1818" s="38">
        <v>0</v>
      </c>
    </row>
    <row r="1819" spans="1:20" x14ac:dyDescent="0.25">
      <c r="A1819" s="17" t="s">
        <v>278</v>
      </c>
      <c r="B1819" s="8" t="s">
        <v>338</v>
      </c>
      <c r="C1819" s="8" t="s">
        <v>334</v>
      </c>
      <c r="E1819" s="8" t="str">
        <f t="shared" si="1120"/>
        <v>Umbrella-social.display.umb</v>
      </c>
      <c r="F1819" s="4">
        <v>0</v>
      </c>
      <c r="G1819" s="19">
        <v>0</v>
      </c>
      <c r="H1819" s="4">
        <v>0</v>
      </c>
      <c r="I1819" s="6">
        <f t="shared" ref="I1819" si="1154">I1818</f>
        <v>2.04</v>
      </c>
      <c r="J1819" s="6">
        <v>1</v>
      </c>
      <c r="K1819" s="18">
        <v>0</v>
      </c>
      <c r="L1819" s="35">
        <f>Data!BQ37</f>
        <v>2.7527538541808972E-3</v>
      </c>
      <c r="Q1819" s="21">
        <v>0</v>
      </c>
      <c r="R1819" s="21">
        <v>0</v>
      </c>
      <c r="S1819" s="21">
        <v>0</v>
      </c>
      <c r="T1819" s="38">
        <v>0</v>
      </c>
    </row>
    <row r="1820" spans="1:20" x14ac:dyDescent="0.25">
      <c r="A1820" s="17" t="s">
        <v>279</v>
      </c>
      <c r="B1820" s="8" t="s">
        <v>338</v>
      </c>
      <c r="C1820" s="8" t="s">
        <v>334</v>
      </c>
      <c r="E1820" s="8" t="str">
        <f t="shared" si="1120"/>
        <v>Umbrella-social.display.umb</v>
      </c>
      <c r="F1820" s="4">
        <v>0</v>
      </c>
      <c r="G1820" s="19">
        <v>0</v>
      </c>
      <c r="H1820" s="4">
        <v>0</v>
      </c>
      <c r="I1820" s="6">
        <f t="shared" ref="I1820" si="1155">I1819</f>
        <v>2.04</v>
      </c>
      <c r="J1820" s="6">
        <v>1</v>
      </c>
      <c r="K1820" s="18">
        <v>0</v>
      </c>
      <c r="L1820" s="35">
        <f>Data!BQ38</f>
        <v>2.7527538541808972E-3</v>
      </c>
      <c r="Q1820" s="21">
        <v>0</v>
      </c>
      <c r="R1820" s="21">
        <v>0</v>
      </c>
      <c r="S1820" s="21">
        <v>0</v>
      </c>
      <c r="T1820" s="38">
        <v>0</v>
      </c>
    </row>
    <row r="1821" spans="1:20" x14ac:dyDescent="0.25">
      <c r="A1821" s="17" t="s">
        <v>280</v>
      </c>
      <c r="B1821" s="8" t="s">
        <v>338</v>
      </c>
      <c r="C1821" s="8" t="s">
        <v>334</v>
      </c>
      <c r="E1821" s="8" t="str">
        <f t="shared" si="1120"/>
        <v>Umbrella-social.display.umb</v>
      </c>
      <c r="F1821" s="4">
        <v>0</v>
      </c>
      <c r="G1821" s="19">
        <v>0</v>
      </c>
      <c r="H1821" s="4">
        <v>0</v>
      </c>
      <c r="I1821" s="6">
        <f t="shared" ref="I1821" si="1156">I1820</f>
        <v>2.04</v>
      </c>
      <c r="J1821" s="6">
        <v>1</v>
      </c>
      <c r="K1821" s="18">
        <v>0</v>
      </c>
      <c r="L1821" s="35">
        <f>Data!BQ39</f>
        <v>2.7527538541808972E-3</v>
      </c>
      <c r="Q1821" s="21">
        <v>0</v>
      </c>
      <c r="R1821" s="21">
        <v>0</v>
      </c>
      <c r="S1821" s="21">
        <v>0</v>
      </c>
      <c r="T1821" s="38">
        <v>0</v>
      </c>
    </row>
    <row r="1822" spans="1:20" x14ac:dyDescent="0.25">
      <c r="A1822" s="17" t="s">
        <v>281</v>
      </c>
      <c r="B1822" s="8" t="s">
        <v>338</v>
      </c>
      <c r="C1822" s="8" t="s">
        <v>334</v>
      </c>
      <c r="E1822" s="8" t="str">
        <f t="shared" si="1120"/>
        <v>Umbrella-social.display.umb</v>
      </c>
      <c r="F1822" s="4">
        <v>0</v>
      </c>
      <c r="G1822" s="19">
        <v>0</v>
      </c>
      <c r="H1822" s="4">
        <v>0</v>
      </c>
      <c r="I1822" s="6">
        <f t="shared" ref="I1822" si="1157">I1821</f>
        <v>2.04</v>
      </c>
      <c r="J1822" s="6">
        <v>1</v>
      </c>
      <c r="K1822" s="18">
        <v>0</v>
      </c>
      <c r="L1822" s="35">
        <f>Data!BQ40</f>
        <v>2.7527538541808972E-3</v>
      </c>
      <c r="Q1822" s="21">
        <v>0</v>
      </c>
      <c r="R1822" s="21">
        <v>0</v>
      </c>
      <c r="S1822" s="21">
        <v>0</v>
      </c>
      <c r="T1822" s="38">
        <v>0</v>
      </c>
    </row>
    <row r="1823" spans="1:20" x14ac:dyDescent="0.25">
      <c r="A1823" s="17" t="s">
        <v>282</v>
      </c>
      <c r="B1823" s="8" t="s">
        <v>338</v>
      </c>
      <c r="C1823" s="8" t="s">
        <v>334</v>
      </c>
      <c r="E1823" s="8" t="str">
        <f t="shared" si="1120"/>
        <v>Umbrella-social.display.umb</v>
      </c>
      <c r="F1823" s="4">
        <v>0</v>
      </c>
      <c r="G1823" s="19">
        <v>0</v>
      </c>
      <c r="H1823" s="4">
        <v>0</v>
      </c>
      <c r="I1823" s="6">
        <f t="shared" ref="I1823" si="1158">I1822</f>
        <v>2.04</v>
      </c>
      <c r="J1823" s="6">
        <v>1</v>
      </c>
      <c r="K1823" s="18">
        <v>0</v>
      </c>
      <c r="L1823" s="35">
        <f>Data!BQ41</f>
        <v>2.7527538541808972E-3</v>
      </c>
      <c r="Q1823" s="21">
        <v>0</v>
      </c>
      <c r="R1823" s="21">
        <v>0</v>
      </c>
      <c r="S1823" s="21">
        <v>0</v>
      </c>
      <c r="T1823" s="38">
        <v>0</v>
      </c>
    </row>
    <row r="1824" spans="1:20" x14ac:dyDescent="0.25">
      <c r="A1824" s="17" t="s">
        <v>283</v>
      </c>
      <c r="B1824" s="8" t="s">
        <v>338</v>
      </c>
      <c r="C1824" s="8" t="s">
        <v>334</v>
      </c>
      <c r="E1824" s="8" t="str">
        <f t="shared" si="1120"/>
        <v>Umbrella-social.display.umb</v>
      </c>
      <c r="F1824" s="4">
        <v>0</v>
      </c>
      <c r="G1824" s="19">
        <v>0</v>
      </c>
      <c r="H1824" s="4">
        <v>0</v>
      </c>
      <c r="I1824" s="6">
        <f t="shared" ref="I1824" si="1159">I1823</f>
        <v>2.04</v>
      </c>
      <c r="J1824" s="6">
        <v>1</v>
      </c>
      <c r="K1824" s="18">
        <v>0</v>
      </c>
      <c r="L1824" s="35">
        <f>Data!BQ42</f>
        <v>2.578895716022103E-3</v>
      </c>
      <c r="Q1824" s="21">
        <v>978.28365026350116</v>
      </c>
      <c r="R1824" s="21">
        <v>0</v>
      </c>
      <c r="S1824" s="21">
        <v>-978.28365026350116</v>
      </c>
      <c r="T1824" s="38">
        <v>1</v>
      </c>
    </row>
    <row r="1825" spans="1:20" x14ac:dyDescent="0.25">
      <c r="A1825" s="17" t="s">
        <v>284</v>
      </c>
      <c r="B1825" s="8" t="s">
        <v>338</v>
      </c>
      <c r="C1825" s="8" t="s">
        <v>334</v>
      </c>
      <c r="E1825" s="8" t="str">
        <f t="shared" si="1120"/>
        <v>Umbrella-social.display.umb</v>
      </c>
      <c r="F1825" s="4">
        <v>0</v>
      </c>
      <c r="G1825" s="19">
        <v>0</v>
      </c>
      <c r="H1825" s="4">
        <v>0</v>
      </c>
      <c r="I1825" s="6">
        <f t="shared" ref="I1825" si="1160">I1824</f>
        <v>2.04</v>
      </c>
      <c r="J1825" s="6">
        <v>1</v>
      </c>
      <c r="K1825" s="18">
        <v>0</v>
      </c>
      <c r="L1825" s="35">
        <f>Data!BQ43</f>
        <v>2.578895716022103E-3</v>
      </c>
      <c r="Q1825" s="21">
        <v>0</v>
      </c>
      <c r="R1825" s="21">
        <v>0</v>
      </c>
      <c r="S1825" s="21">
        <v>0</v>
      </c>
      <c r="T1825" s="38">
        <v>0</v>
      </c>
    </row>
    <row r="1826" spans="1:20" x14ac:dyDescent="0.25">
      <c r="A1826" s="17" t="s">
        <v>285</v>
      </c>
      <c r="B1826" s="8" t="s">
        <v>338</v>
      </c>
      <c r="C1826" s="8" t="s">
        <v>334</v>
      </c>
      <c r="E1826" s="8" t="str">
        <f t="shared" si="1120"/>
        <v>Umbrella-social.display.umb</v>
      </c>
      <c r="F1826" s="4">
        <v>0</v>
      </c>
      <c r="G1826" s="19">
        <v>0</v>
      </c>
      <c r="H1826" s="4">
        <v>0</v>
      </c>
      <c r="I1826" s="6">
        <f t="shared" ref="I1826" si="1161">I1825</f>
        <v>2.04</v>
      </c>
      <c r="J1826" s="6">
        <v>1</v>
      </c>
      <c r="K1826" s="18">
        <v>0</v>
      </c>
      <c r="L1826" s="35">
        <f>Data!BQ44</f>
        <v>2.578895716022103E-3</v>
      </c>
      <c r="Q1826" s="21">
        <v>145.9576018133113</v>
      </c>
      <c r="R1826" s="21">
        <v>0</v>
      </c>
      <c r="S1826" s="21">
        <v>-145.9576018133113</v>
      </c>
      <c r="T1826" s="38">
        <v>1</v>
      </c>
    </row>
    <row r="1827" spans="1:20" x14ac:dyDescent="0.25">
      <c r="A1827" s="17" t="s">
        <v>286</v>
      </c>
      <c r="B1827" s="8" t="s">
        <v>338</v>
      </c>
      <c r="C1827" s="8" t="s">
        <v>334</v>
      </c>
      <c r="E1827" s="8" t="str">
        <f t="shared" si="1120"/>
        <v>Umbrella-social.display.umb</v>
      </c>
      <c r="F1827" s="4">
        <v>0</v>
      </c>
      <c r="G1827" s="19">
        <v>0</v>
      </c>
      <c r="H1827" s="4">
        <v>0</v>
      </c>
      <c r="I1827" s="6">
        <f t="shared" ref="I1827" si="1162">I1826</f>
        <v>2.04</v>
      </c>
      <c r="J1827" s="6">
        <v>1</v>
      </c>
      <c r="K1827" s="18">
        <v>0</v>
      </c>
      <c r="L1827" s="35">
        <f>Data!BQ45</f>
        <v>2.578895716022103E-3</v>
      </c>
      <c r="Q1827" s="21">
        <v>0</v>
      </c>
      <c r="R1827" s="21">
        <v>0</v>
      </c>
      <c r="S1827" s="21">
        <v>0</v>
      </c>
      <c r="T1827" s="38">
        <v>0</v>
      </c>
    </row>
    <row r="1828" spans="1:20" x14ac:dyDescent="0.25">
      <c r="A1828" s="17" t="s">
        <v>287</v>
      </c>
      <c r="B1828" s="8" t="s">
        <v>338</v>
      </c>
      <c r="C1828" s="8" t="s">
        <v>334</v>
      </c>
      <c r="E1828" s="8" t="str">
        <f t="shared" si="1120"/>
        <v>Umbrella-social.display.umb</v>
      </c>
      <c r="F1828" s="4">
        <v>0</v>
      </c>
      <c r="G1828" s="19">
        <v>0</v>
      </c>
      <c r="H1828" s="4">
        <v>0</v>
      </c>
      <c r="I1828" s="6">
        <f t="shared" ref="I1828" si="1163">I1827</f>
        <v>2.04</v>
      </c>
      <c r="J1828" s="6">
        <v>1</v>
      </c>
      <c r="K1828" s="18">
        <v>0</v>
      </c>
      <c r="L1828" s="35">
        <f>Data!BQ46</f>
        <v>3.0135410614190871E-3</v>
      </c>
      <c r="Q1828" s="21">
        <v>0</v>
      </c>
      <c r="R1828" s="21">
        <v>0</v>
      </c>
      <c r="S1828" s="21">
        <v>0</v>
      </c>
      <c r="T1828" s="38">
        <v>0</v>
      </c>
    </row>
    <row r="1829" spans="1:20" x14ac:dyDescent="0.25">
      <c r="A1829" s="17" t="s">
        <v>288</v>
      </c>
      <c r="B1829" s="8" t="s">
        <v>338</v>
      </c>
      <c r="C1829" s="8" t="s">
        <v>334</v>
      </c>
      <c r="E1829" s="8" t="str">
        <f t="shared" si="1120"/>
        <v>Umbrella-social.display.umb</v>
      </c>
      <c r="F1829" s="4">
        <v>0</v>
      </c>
      <c r="G1829" s="19">
        <v>0</v>
      </c>
      <c r="H1829" s="4">
        <v>0</v>
      </c>
      <c r="I1829" s="6">
        <f t="shared" ref="I1829" si="1164">I1828</f>
        <v>2.04</v>
      </c>
      <c r="J1829" s="6">
        <v>1</v>
      </c>
      <c r="K1829" s="18">
        <v>0</v>
      </c>
      <c r="L1829" s="35">
        <f>Data!BQ47</f>
        <v>3.0135410614190871E-3</v>
      </c>
      <c r="Q1829" s="21">
        <v>0</v>
      </c>
      <c r="R1829" s="21">
        <v>0</v>
      </c>
      <c r="S1829" s="21">
        <v>0</v>
      </c>
      <c r="T1829" s="38">
        <v>0</v>
      </c>
    </row>
    <row r="1830" spans="1:20" x14ac:dyDescent="0.25">
      <c r="A1830" s="17" t="s">
        <v>289</v>
      </c>
      <c r="B1830" s="8" t="s">
        <v>338</v>
      </c>
      <c r="C1830" s="8" t="s">
        <v>334</v>
      </c>
      <c r="E1830" s="8" t="str">
        <f t="shared" si="1120"/>
        <v>Umbrella-social.display.umb</v>
      </c>
      <c r="F1830" s="4">
        <v>0</v>
      </c>
      <c r="G1830" s="19">
        <v>0</v>
      </c>
      <c r="H1830" s="4">
        <v>0</v>
      </c>
      <c r="I1830" s="6">
        <f t="shared" ref="I1830" si="1165">I1829</f>
        <v>2.04</v>
      </c>
      <c r="J1830" s="6">
        <v>1</v>
      </c>
      <c r="K1830" s="18">
        <v>0</v>
      </c>
      <c r="L1830" s="35">
        <f>Data!BQ48</f>
        <v>3.0135410614190871E-3</v>
      </c>
      <c r="Q1830" s="21">
        <v>0</v>
      </c>
      <c r="R1830" s="21">
        <v>0</v>
      </c>
      <c r="S1830" s="21">
        <v>0</v>
      </c>
      <c r="T1830" s="38">
        <v>0</v>
      </c>
    </row>
    <row r="1831" spans="1:20" x14ac:dyDescent="0.25">
      <c r="A1831" s="17" t="s">
        <v>290</v>
      </c>
      <c r="B1831" s="8" t="s">
        <v>338</v>
      </c>
      <c r="C1831" s="8" t="s">
        <v>334</v>
      </c>
      <c r="E1831" s="8" t="str">
        <f t="shared" si="1120"/>
        <v>Umbrella-social.display.umb</v>
      </c>
      <c r="F1831" s="4">
        <v>0</v>
      </c>
      <c r="G1831" s="19">
        <v>0</v>
      </c>
      <c r="H1831" s="4">
        <v>0</v>
      </c>
      <c r="I1831" s="6">
        <f t="shared" ref="I1831" si="1166">I1830</f>
        <v>2.04</v>
      </c>
      <c r="J1831" s="6">
        <v>1</v>
      </c>
      <c r="K1831" s="18">
        <v>0</v>
      </c>
      <c r="L1831" s="35">
        <f>Data!BQ49</f>
        <v>3.0135410614190871E-3</v>
      </c>
      <c r="Q1831" s="21">
        <v>0</v>
      </c>
      <c r="R1831" s="21">
        <v>0</v>
      </c>
      <c r="S1831" s="21">
        <v>0</v>
      </c>
      <c r="T1831" s="38">
        <v>0</v>
      </c>
    </row>
    <row r="1832" spans="1:20" x14ac:dyDescent="0.25">
      <c r="A1832" s="17" t="s">
        <v>291</v>
      </c>
      <c r="B1832" s="8" t="s">
        <v>338</v>
      </c>
      <c r="C1832" s="8" t="s">
        <v>334</v>
      </c>
      <c r="E1832" s="8" t="str">
        <f t="shared" si="1120"/>
        <v>Umbrella-social.display.umb</v>
      </c>
      <c r="F1832" s="4">
        <v>0</v>
      </c>
      <c r="G1832" s="19">
        <v>0</v>
      </c>
      <c r="H1832" s="4">
        <v>0</v>
      </c>
      <c r="I1832" s="6">
        <f t="shared" ref="I1832" si="1167">I1831</f>
        <v>2.04</v>
      </c>
      <c r="J1832" s="6">
        <v>1</v>
      </c>
      <c r="K1832" s="18">
        <v>0</v>
      </c>
      <c r="L1832" s="35">
        <f>Data!BQ50</f>
        <v>3.0135410614190871E-3</v>
      </c>
      <c r="Q1832" s="21">
        <v>0</v>
      </c>
      <c r="R1832" s="21">
        <v>0</v>
      </c>
      <c r="S1832" s="21">
        <v>0</v>
      </c>
      <c r="T1832" s="38">
        <v>0</v>
      </c>
    </row>
    <row r="1833" spans="1:20" x14ac:dyDescent="0.25">
      <c r="A1833" s="17" t="s">
        <v>292</v>
      </c>
      <c r="B1833" s="8" t="s">
        <v>338</v>
      </c>
      <c r="C1833" s="8" t="s">
        <v>334</v>
      </c>
      <c r="E1833" s="8" t="str">
        <f t="shared" si="1120"/>
        <v>Umbrella-social.display.umb</v>
      </c>
      <c r="F1833" s="4">
        <v>0</v>
      </c>
      <c r="G1833" s="19">
        <v>0</v>
      </c>
      <c r="H1833" s="4">
        <v>0</v>
      </c>
      <c r="I1833" s="6">
        <f t="shared" ref="I1833" si="1168">I1832</f>
        <v>2.04</v>
      </c>
      <c r="J1833" s="6">
        <v>1</v>
      </c>
      <c r="K1833" s="18">
        <v>0</v>
      </c>
      <c r="L1833" s="35">
        <f>Data!BQ51</f>
        <v>3.1584228432180814E-3</v>
      </c>
      <c r="Q1833" s="21">
        <v>0</v>
      </c>
      <c r="R1833" s="21">
        <v>0</v>
      </c>
      <c r="S1833" s="21">
        <v>0</v>
      </c>
      <c r="T1833" s="38">
        <v>0</v>
      </c>
    </row>
    <row r="1834" spans="1:20" x14ac:dyDescent="0.25">
      <c r="A1834" s="17" t="s">
        <v>293</v>
      </c>
      <c r="B1834" s="8" t="s">
        <v>338</v>
      </c>
      <c r="C1834" s="8" t="s">
        <v>334</v>
      </c>
      <c r="E1834" s="8" t="str">
        <f t="shared" si="1120"/>
        <v>Umbrella-social.display.umb</v>
      </c>
      <c r="F1834" s="4">
        <v>0</v>
      </c>
      <c r="G1834" s="19">
        <v>0</v>
      </c>
      <c r="H1834" s="4">
        <v>0</v>
      </c>
      <c r="I1834" s="6">
        <f t="shared" ref="I1834" si="1169">I1833</f>
        <v>2.04</v>
      </c>
      <c r="J1834" s="6">
        <v>1</v>
      </c>
      <c r="K1834" s="18">
        <v>0</v>
      </c>
      <c r="L1834" s="35">
        <f>Data!BQ52</f>
        <v>3.1584228432180814E-3</v>
      </c>
      <c r="Q1834" s="21">
        <v>0</v>
      </c>
      <c r="R1834" s="21">
        <v>0</v>
      </c>
      <c r="S1834" s="21">
        <v>0</v>
      </c>
      <c r="T1834" s="38">
        <v>0</v>
      </c>
    </row>
    <row r="1835" spans="1:20" x14ac:dyDescent="0.25">
      <c r="A1835" s="17" t="s">
        <v>294</v>
      </c>
      <c r="B1835" s="8" t="s">
        <v>338</v>
      </c>
      <c r="C1835" s="8" t="s">
        <v>334</v>
      </c>
      <c r="E1835" s="8" t="str">
        <f t="shared" si="1120"/>
        <v>Umbrella-social.display.umb</v>
      </c>
      <c r="F1835" s="4">
        <v>0</v>
      </c>
      <c r="G1835" s="19">
        <v>0</v>
      </c>
      <c r="H1835" s="4">
        <v>0</v>
      </c>
      <c r="I1835" s="6">
        <f t="shared" ref="I1835" si="1170">I1834</f>
        <v>2.04</v>
      </c>
      <c r="J1835" s="6">
        <v>1</v>
      </c>
      <c r="K1835" s="18">
        <v>0</v>
      </c>
      <c r="L1835" s="35">
        <f>Data!BQ53</f>
        <v>3.1584228432180814E-3</v>
      </c>
      <c r="Q1835" s="21">
        <v>0</v>
      </c>
      <c r="R1835" s="21">
        <v>0</v>
      </c>
      <c r="S1835" s="21">
        <v>0</v>
      </c>
      <c r="T1835" s="38">
        <v>0</v>
      </c>
    </row>
    <row r="1836" spans="1:20" x14ac:dyDescent="0.25">
      <c r="A1836" s="17" t="s">
        <v>295</v>
      </c>
      <c r="B1836" s="8" t="s">
        <v>338</v>
      </c>
      <c r="C1836" s="8" t="s">
        <v>334</v>
      </c>
      <c r="E1836" s="8" t="str">
        <f t="shared" si="1120"/>
        <v>Umbrella-social.display.umb</v>
      </c>
      <c r="F1836" s="4">
        <v>0</v>
      </c>
      <c r="G1836" s="19">
        <v>0</v>
      </c>
      <c r="H1836" s="4">
        <v>0</v>
      </c>
      <c r="I1836" s="6">
        <f t="shared" ref="I1836" si="1171">I1835</f>
        <v>2.04</v>
      </c>
      <c r="J1836" s="6">
        <v>1</v>
      </c>
      <c r="K1836" s="18">
        <v>0</v>
      </c>
      <c r="L1836" s="35">
        <f>Data!BQ54</f>
        <v>3.1584228432180814E-3</v>
      </c>
      <c r="Q1836" s="21">
        <v>0</v>
      </c>
      <c r="R1836" s="21">
        <v>0</v>
      </c>
      <c r="S1836" s="21">
        <v>0</v>
      </c>
      <c r="T1836" s="38">
        <v>0</v>
      </c>
    </row>
    <row r="1837" spans="1:20" x14ac:dyDescent="0.25">
      <c r="A1837" s="17" t="s">
        <v>296</v>
      </c>
      <c r="B1837" s="8" t="s">
        <v>338</v>
      </c>
      <c r="C1837" s="8" t="s">
        <v>334</v>
      </c>
      <c r="E1837" s="8" t="str">
        <f t="shared" si="1120"/>
        <v>Umbrella-social.display.umb</v>
      </c>
      <c r="F1837" s="4">
        <v>0</v>
      </c>
      <c r="G1837" s="19">
        <v>0</v>
      </c>
      <c r="H1837" s="4">
        <v>0</v>
      </c>
      <c r="I1837" s="6">
        <f t="shared" ref="I1837" si="1172">I1836</f>
        <v>2.04</v>
      </c>
      <c r="J1837" s="6">
        <v>1</v>
      </c>
      <c r="K1837" s="18">
        <v>0</v>
      </c>
      <c r="L1837" s="35">
        <f>Data!BQ55</f>
        <v>3.7379499704140603E-3</v>
      </c>
      <c r="Q1837" s="21">
        <v>0</v>
      </c>
      <c r="R1837" s="21">
        <v>0</v>
      </c>
      <c r="S1837" s="21">
        <v>0</v>
      </c>
      <c r="T1837" s="38">
        <v>0</v>
      </c>
    </row>
    <row r="1838" spans="1:20" x14ac:dyDescent="0.25">
      <c r="A1838" s="17" t="s">
        <v>297</v>
      </c>
      <c r="B1838" s="8" t="s">
        <v>338</v>
      </c>
      <c r="C1838" s="8" t="s">
        <v>334</v>
      </c>
      <c r="E1838" s="8" t="str">
        <f t="shared" si="1120"/>
        <v>Umbrella-social.display.umb</v>
      </c>
      <c r="F1838" s="4">
        <v>0</v>
      </c>
      <c r="G1838" s="19">
        <v>0</v>
      </c>
      <c r="H1838" s="4">
        <v>0</v>
      </c>
      <c r="I1838" s="6">
        <f t="shared" ref="I1838" si="1173">I1837</f>
        <v>2.04</v>
      </c>
      <c r="J1838" s="6">
        <v>1</v>
      </c>
      <c r="K1838" s="18">
        <v>0</v>
      </c>
      <c r="L1838" s="35">
        <f>Data!BQ56</f>
        <v>3.7379499704140603E-3</v>
      </c>
      <c r="Q1838" s="21">
        <v>0</v>
      </c>
      <c r="R1838" s="21">
        <v>0</v>
      </c>
      <c r="S1838" s="21">
        <v>0</v>
      </c>
      <c r="T1838" s="38">
        <v>0</v>
      </c>
    </row>
    <row r="1839" spans="1:20" x14ac:dyDescent="0.25">
      <c r="A1839" s="17" t="s">
        <v>298</v>
      </c>
      <c r="B1839" s="8" t="s">
        <v>338</v>
      </c>
      <c r="C1839" s="8" t="s">
        <v>334</v>
      </c>
      <c r="E1839" s="8" t="str">
        <f t="shared" si="1120"/>
        <v>Umbrella-social.display.umb</v>
      </c>
      <c r="F1839" s="4">
        <v>0</v>
      </c>
      <c r="G1839" s="19">
        <v>0</v>
      </c>
      <c r="H1839" s="4">
        <v>0</v>
      </c>
      <c r="I1839" s="6">
        <f t="shared" ref="I1839" si="1174">I1838</f>
        <v>2.04</v>
      </c>
      <c r="J1839" s="6">
        <v>1</v>
      </c>
      <c r="K1839" s="18">
        <v>0</v>
      </c>
      <c r="L1839" s="35">
        <f>Data!BQ57</f>
        <v>3.7379499704140603E-3</v>
      </c>
      <c r="Q1839" s="21">
        <v>0</v>
      </c>
      <c r="R1839" s="21">
        <v>0</v>
      </c>
      <c r="S1839" s="21">
        <v>0</v>
      </c>
      <c r="T1839" s="38">
        <v>0</v>
      </c>
    </row>
    <row r="1840" spans="1:20" x14ac:dyDescent="0.25">
      <c r="A1840" s="17" t="s">
        <v>299</v>
      </c>
      <c r="B1840" s="8" t="s">
        <v>338</v>
      </c>
      <c r="C1840" s="8" t="s">
        <v>334</v>
      </c>
      <c r="E1840" s="8" t="str">
        <f t="shared" si="1120"/>
        <v>Umbrella-social.display.umb</v>
      </c>
      <c r="F1840" s="4">
        <v>0</v>
      </c>
      <c r="G1840" s="19">
        <v>0</v>
      </c>
      <c r="H1840" s="4">
        <v>0</v>
      </c>
      <c r="I1840" s="6">
        <f t="shared" ref="I1840" si="1175">I1839</f>
        <v>2.04</v>
      </c>
      <c r="J1840" s="6">
        <v>1</v>
      </c>
      <c r="K1840" s="18">
        <v>0</v>
      </c>
      <c r="L1840" s="35">
        <f>Data!BQ58</f>
        <v>3.7379499704140603E-3</v>
      </c>
      <c r="Q1840" s="21">
        <v>0</v>
      </c>
      <c r="R1840" s="21">
        <v>0</v>
      </c>
      <c r="S1840" s="21">
        <v>0</v>
      </c>
      <c r="T1840" s="38">
        <v>0</v>
      </c>
    </row>
    <row r="1841" spans="1:20" x14ac:dyDescent="0.25">
      <c r="A1841" s="17" t="s">
        <v>300</v>
      </c>
      <c r="B1841" s="8" t="s">
        <v>338</v>
      </c>
      <c r="C1841" s="8" t="s">
        <v>334</v>
      </c>
      <c r="E1841" s="8" t="str">
        <f t="shared" si="1120"/>
        <v>Umbrella-social.display.umb</v>
      </c>
      <c r="F1841" s="4">
        <v>0</v>
      </c>
      <c r="G1841" s="19">
        <v>0</v>
      </c>
      <c r="H1841" s="4">
        <v>0</v>
      </c>
      <c r="I1841" s="6">
        <f t="shared" ref="I1841" si="1176">I1840</f>
        <v>2.04</v>
      </c>
      <c r="J1841" s="6">
        <v>1</v>
      </c>
      <c r="K1841" s="18">
        <v>0</v>
      </c>
      <c r="L1841" s="35">
        <f>Data!BQ59</f>
        <v>3.2163755559376796E-3</v>
      </c>
      <c r="Q1841" s="21">
        <v>0</v>
      </c>
      <c r="R1841" s="21">
        <v>0</v>
      </c>
      <c r="S1841" s="21">
        <v>0</v>
      </c>
      <c r="T1841" s="38">
        <v>0</v>
      </c>
    </row>
    <row r="1842" spans="1:20" x14ac:dyDescent="0.25">
      <c r="A1842" s="17" t="s">
        <v>301</v>
      </c>
      <c r="B1842" s="8" t="s">
        <v>338</v>
      </c>
      <c r="C1842" s="8" t="s">
        <v>334</v>
      </c>
      <c r="E1842" s="8" t="str">
        <f t="shared" si="1120"/>
        <v>Umbrella-social.display.umb</v>
      </c>
      <c r="F1842" s="4">
        <v>0</v>
      </c>
      <c r="G1842" s="19">
        <v>0</v>
      </c>
      <c r="H1842" s="4">
        <v>0</v>
      </c>
      <c r="I1842" s="6">
        <f t="shared" ref="I1842" si="1177">I1841</f>
        <v>2.04</v>
      </c>
      <c r="J1842" s="6">
        <v>1</v>
      </c>
      <c r="K1842" s="18">
        <v>0</v>
      </c>
      <c r="L1842" s="35">
        <f>Data!BQ60</f>
        <v>3.2163755559376796E-3</v>
      </c>
      <c r="Q1842" s="21">
        <v>0</v>
      </c>
      <c r="R1842" s="21">
        <v>0</v>
      </c>
      <c r="S1842" s="21">
        <v>0</v>
      </c>
      <c r="T1842" s="38">
        <v>0</v>
      </c>
    </row>
    <row r="1843" spans="1:20" x14ac:dyDescent="0.25">
      <c r="A1843" s="17" t="s">
        <v>272</v>
      </c>
      <c r="B1843" s="8" t="s">
        <v>338</v>
      </c>
      <c r="C1843" s="8" t="s">
        <v>334</v>
      </c>
      <c r="E1843" s="8" t="str">
        <f t="shared" si="1120"/>
        <v>Umbrella-social.display.umb</v>
      </c>
      <c r="F1843" s="4">
        <v>0</v>
      </c>
      <c r="G1843" s="19">
        <v>0</v>
      </c>
      <c r="H1843" s="4">
        <v>0</v>
      </c>
      <c r="I1843" s="6">
        <f t="shared" ref="I1843" si="1178">I1842</f>
        <v>2.04</v>
      </c>
      <c r="J1843" s="6">
        <v>1</v>
      </c>
      <c r="K1843" s="18">
        <v>0</v>
      </c>
      <c r="L1843" s="35">
        <f>Data!BQ61</f>
        <v>3.2163755559376796E-3</v>
      </c>
      <c r="Q1843" s="21">
        <v>0</v>
      </c>
      <c r="R1843" s="21">
        <v>0</v>
      </c>
      <c r="S1843" s="21">
        <v>0</v>
      </c>
      <c r="T1843" s="38">
        <v>0</v>
      </c>
    </row>
    <row r="1844" spans="1:20" x14ac:dyDescent="0.25">
      <c r="A1844" s="17" t="s">
        <v>273</v>
      </c>
      <c r="B1844" s="8" t="s">
        <v>338</v>
      </c>
      <c r="C1844" s="8" t="s">
        <v>334</v>
      </c>
      <c r="E1844" s="8" t="str">
        <f t="shared" si="1120"/>
        <v>Umbrella-social.display.umb</v>
      </c>
      <c r="F1844" s="4">
        <v>0</v>
      </c>
      <c r="G1844" s="19">
        <v>0</v>
      </c>
      <c r="H1844" s="4">
        <v>0</v>
      </c>
      <c r="I1844" s="6">
        <f t="shared" ref="I1844" si="1179">I1843</f>
        <v>2.04</v>
      </c>
      <c r="J1844" s="6">
        <v>1</v>
      </c>
      <c r="K1844" s="18">
        <v>0</v>
      </c>
      <c r="L1844" s="35">
        <f>Data!BQ62</f>
        <v>3.2163755559376796E-3</v>
      </c>
      <c r="Q1844" s="21">
        <v>0</v>
      </c>
      <c r="R1844" s="21">
        <v>0</v>
      </c>
      <c r="S1844" s="21">
        <v>0</v>
      </c>
      <c r="T1844" s="38">
        <v>0</v>
      </c>
    </row>
    <row r="1845" spans="1:20" x14ac:dyDescent="0.25">
      <c r="A1845" s="17" t="s">
        <v>274</v>
      </c>
      <c r="B1845" s="8" t="s">
        <v>338</v>
      </c>
      <c r="C1845" s="8" t="s">
        <v>334</v>
      </c>
      <c r="E1845" s="8" t="str">
        <f t="shared" si="1120"/>
        <v>Umbrella-social.display.umb</v>
      </c>
      <c r="F1845" s="4">
        <v>0</v>
      </c>
      <c r="G1845" s="19">
        <v>0</v>
      </c>
      <c r="H1845" s="4">
        <v>0</v>
      </c>
      <c r="I1845" s="6">
        <f t="shared" ref="I1845" si="1180">I1844</f>
        <v>2.04</v>
      </c>
      <c r="J1845" s="6">
        <v>1</v>
      </c>
      <c r="K1845" s="18">
        <v>0</v>
      </c>
      <c r="L1845" s="35">
        <f>Data!BQ63</f>
        <v>3.2163755559376796E-3</v>
      </c>
      <c r="Q1845" s="21">
        <v>0</v>
      </c>
      <c r="R1845" s="21">
        <v>0</v>
      </c>
      <c r="S1845" s="21">
        <v>0</v>
      </c>
      <c r="T1845" s="38">
        <v>0</v>
      </c>
    </row>
    <row r="1846" spans="1:20" x14ac:dyDescent="0.25">
      <c r="A1846" s="17" t="s">
        <v>275</v>
      </c>
      <c r="B1846" s="8" t="s">
        <v>338</v>
      </c>
      <c r="C1846" s="8" t="s">
        <v>334</v>
      </c>
      <c r="E1846" s="8" t="str">
        <f t="shared" si="1120"/>
        <v>Umbrella-social.display.umb</v>
      </c>
      <c r="F1846" s="4">
        <v>0</v>
      </c>
      <c r="G1846" s="19">
        <v>0</v>
      </c>
      <c r="H1846" s="4">
        <v>0</v>
      </c>
      <c r="I1846" s="6">
        <f t="shared" ref="I1846" si="1181">I1845</f>
        <v>2.04</v>
      </c>
      <c r="J1846" s="6">
        <v>1</v>
      </c>
      <c r="K1846" s="18">
        <v>0</v>
      </c>
      <c r="L1846" s="35">
        <f>Data!BQ64</f>
        <v>2.8107065669004949E-3</v>
      </c>
      <c r="Q1846" s="21">
        <v>1358.9210995316073</v>
      </c>
      <c r="R1846" s="21">
        <v>0</v>
      </c>
      <c r="S1846" s="21">
        <v>-1358.9210995316073</v>
      </c>
      <c r="T1846" s="38">
        <v>1</v>
      </c>
    </row>
    <row r="1847" spans="1:20" x14ac:dyDescent="0.25">
      <c r="A1847" s="17" t="s">
        <v>276</v>
      </c>
      <c r="B1847" s="8" t="s">
        <v>338</v>
      </c>
      <c r="C1847" s="8" t="s">
        <v>334</v>
      </c>
      <c r="E1847" s="8" t="str">
        <f t="shared" si="1120"/>
        <v>Umbrella-social.display.umb</v>
      </c>
      <c r="F1847" s="4">
        <v>0</v>
      </c>
      <c r="G1847" s="19">
        <v>0</v>
      </c>
      <c r="H1847" s="4">
        <v>0</v>
      </c>
      <c r="I1847" s="6">
        <f t="shared" ref="I1847" si="1182">I1846</f>
        <v>2.04</v>
      </c>
      <c r="J1847" s="6">
        <v>1</v>
      </c>
      <c r="K1847" s="18">
        <v>0</v>
      </c>
      <c r="L1847" s="35">
        <f>Data!BQ65</f>
        <v>2.8107065669004949E-3</v>
      </c>
      <c r="Q1847" s="21">
        <v>885.77533501424114</v>
      </c>
      <c r="R1847" s="21">
        <v>0</v>
      </c>
      <c r="S1847" s="21">
        <v>-885.77533501424114</v>
      </c>
      <c r="T1847" s="38">
        <v>1</v>
      </c>
    </row>
    <row r="1848" spans="1:20" x14ac:dyDescent="0.25">
      <c r="A1848" s="17" t="s">
        <v>277</v>
      </c>
      <c r="B1848" s="8" t="s">
        <v>338</v>
      </c>
      <c r="C1848" s="8" t="s">
        <v>334</v>
      </c>
      <c r="E1848" s="8" t="str">
        <f t="shared" si="1120"/>
        <v>Umbrella-social.display.umb</v>
      </c>
      <c r="F1848" s="4">
        <v>0</v>
      </c>
      <c r="G1848" s="19">
        <v>0</v>
      </c>
      <c r="H1848" s="4">
        <v>0</v>
      </c>
      <c r="I1848" s="6">
        <f t="shared" ref="I1848" si="1183">I1847</f>
        <v>2.04</v>
      </c>
      <c r="J1848" s="6">
        <v>1</v>
      </c>
      <c r="K1848" s="18">
        <v>0</v>
      </c>
      <c r="L1848" s="35">
        <f>Data!BQ66</f>
        <v>2.8107065669004949E-3</v>
      </c>
      <c r="Q1848" s="21">
        <v>0</v>
      </c>
      <c r="R1848" s="21">
        <v>0</v>
      </c>
      <c r="S1848" s="21">
        <v>0</v>
      </c>
      <c r="T1848" s="38">
        <v>0</v>
      </c>
    </row>
    <row r="1850" spans="1:20" x14ac:dyDescent="0.25">
      <c r="A1850" s="16" t="s">
        <v>328</v>
      </c>
      <c r="B1850" s="8" t="s">
        <v>338</v>
      </c>
      <c r="C1850" s="8" t="s">
        <v>334</v>
      </c>
      <c r="D1850" s="8" t="str">
        <f>A1850&amp;"-generic-fifi"</f>
        <v>Week_40_old-generic-fifi</v>
      </c>
      <c r="E1850" s="8" t="str">
        <f>IF(RIGHT(A1850,3)="old","Initial",B1850&amp;"-"&amp;C1850)</f>
        <v>Initial</v>
      </c>
      <c r="H1850" s="25">
        <f>SUMIFS(Data!N$2:N$48,Data!$L$2:$L$48,$C1850,Data!$M$2:$M$48,RIGHT($D1850,4))</f>
        <v>4.3031938998825984E-3</v>
      </c>
      <c r="I1850" s="42">
        <f>VLOOKUP(C1850,parms,8,FALSE)</f>
        <v>2.04</v>
      </c>
      <c r="J1850" s="28">
        <f>SUMIFS(Data!O$2:O$48,Data!$L$2:$L$48,$C1850,Data!$M$2:$M$48,RIGHT($D1850,4))</f>
        <v>5312771.2546917005</v>
      </c>
      <c r="K1850" s="25">
        <f>SUMIFS(Data!Q$2:Q$48,Data!$L$2:$L$48,$C1850,Data!$M$2:$M$48,RIGHT($D1850,4))</f>
        <v>0</v>
      </c>
      <c r="L1850" s="35">
        <f>Data!BQ2</f>
        <v>3.1584228432180814E-3</v>
      </c>
      <c r="Q1850" s="21">
        <v>0</v>
      </c>
      <c r="R1850" s="21">
        <v>0</v>
      </c>
      <c r="S1850" s="21">
        <v>0</v>
      </c>
      <c r="T1850" s="38">
        <v>0</v>
      </c>
    </row>
    <row r="1851" spans="1:20" x14ac:dyDescent="0.25">
      <c r="A1851" s="16" t="s">
        <v>316</v>
      </c>
      <c r="B1851" s="8" t="s">
        <v>338</v>
      </c>
      <c r="C1851" s="8" t="s">
        <v>334</v>
      </c>
      <c r="D1851" s="8" t="str">
        <f t="shared" ref="D1851:D1914" si="1184">A1851&amp;"-generic-fifi"</f>
        <v>Week_41_old-generic-fifi</v>
      </c>
      <c r="E1851" s="8" t="str">
        <f t="shared" ref="E1851:E1914" si="1185">IF(RIGHT(A1851,3)="old","Initial",B1851&amp;"-"&amp;C1851)</f>
        <v>Initial</v>
      </c>
      <c r="H1851" s="24">
        <f t="shared" ref="H1851" si="1186">H1850</f>
        <v>4.3031938998825984E-3</v>
      </c>
      <c r="I1851" s="6">
        <f>I1850</f>
        <v>2.04</v>
      </c>
      <c r="J1851" s="6">
        <f t="shared" ref="J1851" si="1187">J1850</f>
        <v>5312771.2546917005</v>
      </c>
      <c r="K1851" s="18">
        <f t="shared" ref="K1851" si="1188">K1850</f>
        <v>0</v>
      </c>
      <c r="L1851" s="35">
        <f>Data!BQ3</f>
        <v>3.7379499704140603E-3</v>
      </c>
      <c r="Q1851" s="21">
        <v>0</v>
      </c>
      <c r="R1851" s="21">
        <v>0</v>
      </c>
      <c r="S1851" s="21">
        <v>0</v>
      </c>
      <c r="T1851" s="38">
        <v>0</v>
      </c>
    </row>
    <row r="1852" spans="1:20" x14ac:dyDescent="0.25">
      <c r="A1852" s="16" t="s">
        <v>317</v>
      </c>
      <c r="B1852" s="8" t="s">
        <v>338</v>
      </c>
      <c r="C1852" s="8" t="s">
        <v>334</v>
      </c>
      <c r="D1852" s="8" t="str">
        <f t="shared" si="1184"/>
        <v>Week_42_old-generic-fifi</v>
      </c>
      <c r="E1852" s="8" t="str">
        <f t="shared" si="1185"/>
        <v>Initial</v>
      </c>
      <c r="H1852" s="24">
        <f t="shared" ref="H1852:I1914" si="1189">H1851</f>
        <v>4.3031938998825984E-3</v>
      </c>
      <c r="I1852" s="6">
        <f t="shared" si="1189"/>
        <v>2.04</v>
      </c>
      <c r="J1852" s="6">
        <f t="shared" ref="J1852:J1914" si="1190">J1851</f>
        <v>5312771.2546917005</v>
      </c>
      <c r="K1852" s="18">
        <f t="shared" ref="K1852:K1914" si="1191">K1851</f>
        <v>0</v>
      </c>
      <c r="L1852" s="35">
        <f>Data!BQ4</f>
        <v>3.7379499704140603E-3</v>
      </c>
      <c r="Q1852" s="21">
        <v>0</v>
      </c>
      <c r="R1852" s="21">
        <v>0</v>
      </c>
      <c r="S1852" s="21">
        <v>0</v>
      </c>
      <c r="T1852" s="38">
        <v>0</v>
      </c>
    </row>
    <row r="1853" spans="1:20" x14ac:dyDescent="0.25">
      <c r="A1853" s="16" t="s">
        <v>318</v>
      </c>
      <c r="B1853" s="8" t="s">
        <v>338</v>
      </c>
      <c r="C1853" s="8" t="s">
        <v>334</v>
      </c>
      <c r="D1853" s="8" t="str">
        <f t="shared" si="1184"/>
        <v>Week_43_old-generic-fifi</v>
      </c>
      <c r="E1853" s="8" t="str">
        <f t="shared" si="1185"/>
        <v>Initial</v>
      </c>
      <c r="H1853" s="24">
        <f t="shared" si="1189"/>
        <v>4.3031938998825984E-3</v>
      </c>
      <c r="I1853" s="6">
        <f t="shared" si="1189"/>
        <v>2.04</v>
      </c>
      <c r="J1853" s="6">
        <f t="shared" si="1190"/>
        <v>5312771.2546917005</v>
      </c>
      <c r="K1853" s="18">
        <f t="shared" si="1191"/>
        <v>0</v>
      </c>
      <c r="L1853" s="35">
        <f>Data!BQ5</f>
        <v>3.7379499704140603E-3</v>
      </c>
      <c r="Q1853" s="21">
        <v>0</v>
      </c>
      <c r="R1853" s="21">
        <v>0</v>
      </c>
      <c r="S1853" s="21">
        <v>0</v>
      </c>
      <c r="T1853" s="38">
        <v>0</v>
      </c>
    </row>
    <row r="1854" spans="1:20" x14ac:dyDescent="0.25">
      <c r="A1854" s="16" t="s">
        <v>319</v>
      </c>
      <c r="B1854" s="8" t="s">
        <v>338</v>
      </c>
      <c r="C1854" s="8" t="s">
        <v>334</v>
      </c>
      <c r="D1854" s="8" t="str">
        <f t="shared" si="1184"/>
        <v>Week_44_old-generic-fifi</v>
      </c>
      <c r="E1854" s="8" t="str">
        <f t="shared" si="1185"/>
        <v>Initial</v>
      </c>
      <c r="H1854" s="24">
        <f t="shared" si="1189"/>
        <v>4.3031938998825984E-3</v>
      </c>
      <c r="I1854" s="6">
        <f t="shared" si="1189"/>
        <v>2.04</v>
      </c>
      <c r="J1854" s="6">
        <f t="shared" si="1190"/>
        <v>5312771.2546917005</v>
      </c>
      <c r="K1854" s="18">
        <f t="shared" si="1191"/>
        <v>0</v>
      </c>
      <c r="L1854" s="35">
        <f>Data!BQ6</f>
        <v>3.7379499704140603E-3</v>
      </c>
      <c r="Q1854" s="21">
        <v>0</v>
      </c>
      <c r="R1854" s="21">
        <v>1243.8792619852541</v>
      </c>
      <c r="S1854" s="21">
        <v>15793.20389776039</v>
      </c>
      <c r="T1854" s="38">
        <v>0.72015302375485946</v>
      </c>
    </row>
    <row r="1855" spans="1:20" x14ac:dyDescent="0.25">
      <c r="A1855" s="16" t="s">
        <v>320</v>
      </c>
      <c r="B1855" s="8" t="s">
        <v>338</v>
      </c>
      <c r="C1855" s="8" t="s">
        <v>334</v>
      </c>
      <c r="D1855" s="8" t="str">
        <f t="shared" si="1184"/>
        <v>Week_45_old-generic-fifi</v>
      </c>
      <c r="E1855" s="8" t="str">
        <f t="shared" si="1185"/>
        <v>Initial</v>
      </c>
      <c r="H1855" s="24">
        <f t="shared" si="1189"/>
        <v>4.3031938998825984E-3</v>
      </c>
      <c r="I1855" s="6">
        <f t="shared" si="1189"/>
        <v>2.04</v>
      </c>
      <c r="J1855" s="6">
        <f t="shared" si="1190"/>
        <v>5312771.2546917005</v>
      </c>
      <c r="K1855" s="18">
        <f t="shared" si="1191"/>
        <v>0</v>
      </c>
      <c r="L1855" s="35">
        <f>Data!BQ7</f>
        <v>3.2163755559376796E-3</v>
      </c>
      <c r="Q1855" s="21">
        <v>0</v>
      </c>
      <c r="R1855" s="21">
        <v>910.18525179502797</v>
      </c>
      <c r="S1855" s="21">
        <v>12995.668291860551</v>
      </c>
      <c r="T1855" s="38">
        <v>0.68320888067100838</v>
      </c>
    </row>
    <row r="1856" spans="1:20" x14ac:dyDescent="0.25">
      <c r="A1856" s="16" t="s">
        <v>321</v>
      </c>
      <c r="B1856" s="8" t="s">
        <v>338</v>
      </c>
      <c r="C1856" s="8" t="s">
        <v>334</v>
      </c>
      <c r="D1856" s="8" t="str">
        <f t="shared" si="1184"/>
        <v>Week_46_old-generic-fifi</v>
      </c>
      <c r="E1856" s="8" t="str">
        <f t="shared" si="1185"/>
        <v>Initial</v>
      </c>
      <c r="H1856" s="24">
        <f t="shared" si="1189"/>
        <v>4.3031938998825984E-3</v>
      </c>
      <c r="I1856" s="6">
        <f t="shared" si="1189"/>
        <v>2.04</v>
      </c>
      <c r="J1856" s="6">
        <f t="shared" si="1190"/>
        <v>5312771.2546917005</v>
      </c>
      <c r="K1856" s="18">
        <f t="shared" si="1191"/>
        <v>0</v>
      </c>
      <c r="L1856" s="35">
        <f>Data!BQ8</f>
        <v>3.2163755559376796E-3</v>
      </c>
      <c r="Q1856" s="21">
        <v>0</v>
      </c>
      <c r="R1856" s="21">
        <v>830.46664189196258</v>
      </c>
      <c r="S1856" s="21">
        <v>11819.59166769275</v>
      </c>
      <c r="T1856" s="38">
        <v>0.6226060400446729</v>
      </c>
    </row>
    <row r="1857" spans="1:20" x14ac:dyDescent="0.25">
      <c r="A1857" s="16" t="s">
        <v>322</v>
      </c>
      <c r="B1857" s="8" t="s">
        <v>338</v>
      </c>
      <c r="C1857" s="8" t="s">
        <v>334</v>
      </c>
      <c r="D1857" s="8" t="str">
        <f t="shared" si="1184"/>
        <v>Week_47_old-generic-fifi</v>
      </c>
      <c r="E1857" s="8" t="str">
        <f t="shared" si="1185"/>
        <v>Initial</v>
      </c>
      <c r="H1857" s="24">
        <f t="shared" si="1189"/>
        <v>4.3031938998825984E-3</v>
      </c>
      <c r="I1857" s="6">
        <f t="shared" si="1189"/>
        <v>2.04</v>
      </c>
      <c r="J1857" s="6">
        <f t="shared" si="1190"/>
        <v>5312771.2546917005</v>
      </c>
      <c r="K1857" s="18">
        <f t="shared" si="1191"/>
        <v>0</v>
      </c>
      <c r="L1857" s="35">
        <f>Data!BQ9</f>
        <v>3.2163755559376796E-3</v>
      </c>
      <c r="Q1857" s="21">
        <v>0</v>
      </c>
      <c r="R1857" s="21">
        <v>1094.504874212317</v>
      </c>
      <c r="S1857" s="21">
        <v>13414.675462405206</v>
      </c>
      <c r="T1857" s="38">
        <v>0.56001320994096981</v>
      </c>
    </row>
    <row r="1858" spans="1:20" x14ac:dyDescent="0.25">
      <c r="A1858" s="16" t="s">
        <v>323</v>
      </c>
      <c r="B1858" s="8" t="s">
        <v>338</v>
      </c>
      <c r="C1858" s="8" t="s">
        <v>334</v>
      </c>
      <c r="D1858" s="8" t="str">
        <f t="shared" si="1184"/>
        <v>Week_48_old-generic-fifi</v>
      </c>
      <c r="E1858" s="8" t="str">
        <f t="shared" si="1185"/>
        <v>Initial</v>
      </c>
      <c r="H1858" s="24">
        <f t="shared" si="1189"/>
        <v>4.3031938998825984E-3</v>
      </c>
      <c r="I1858" s="6">
        <f t="shared" si="1189"/>
        <v>2.04</v>
      </c>
      <c r="J1858" s="6">
        <f t="shared" si="1190"/>
        <v>5312771.2546917005</v>
      </c>
      <c r="K1858" s="18">
        <f t="shared" si="1191"/>
        <v>0</v>
      </c>
      <c r="L1858" s="35">
        <f>Data!BQ10</f>
        <v>3.2163755559376796E-3</v>
      </c>
      <c r="Q1858" s="21">
        <v>0</v>
      </c>
      <c r="R1858" s="21">
        <v>1152.3899510666915</v>
      </c>
      <c r="S1858" s="21">
        <v>14210.874109208344</v>
      </c>
      <c r="T1858" s="38">
        <v>0.58855350307321164</v>
      </c>
    </row>
    <row r="1859" spans="1:20" x14ac:dyDescent="0.25">
      <c r="A1859" s="16" t="s">
        <v>324</v>
      </c>
      <c r="B1859" s="8" t="s">
        <v>338</v>
      </c>
      <c r="C1859" s="8" t="s">
        <v>334</v>
      </c>
      <c r="D1859" s="8" t="str">
        <f t="shared" si="1184"/>
        <v>Week_49_old-generic-fifi</v>
      </c>
      <c r="E1859" s="8" t="str">
        <f t="shared" si="1185"/>
        <v>Initial</v>
      </c>
      <c r="H1859" s="24">
        <f t="shared" si="1189"/>
        <v>4.3031938998825984E-3</v>
      </c>
      <c r="I1859" s="6">
        <f t="shared" si="1189"/>
        <v>2.04</v>
      </c>
      <c r="J1859" s="6">
        <f t="shared" si="1190"/>
        <v>5312771.2546917005</v>
      </c>
      <c r="K1859" s="18">
        <f t="shared" si="1191"/>
        <v>0</v>
      </c>
      <c r="L1859" s="35">
        <f>Data!BQ11</f>
        <v>3.2163755559376796E-3</v>
      </c>
      <c r="Q1859" s="21">
        <v>0</v>
      </c>
      <c r="R1859" s="21">
        <v>687.67628754502289</v>
      </c>
      <c r="S1859" s="21">
        <v>10307.631643390157</v>
      </c>
      <c r="T1859" s="38">
        <v>0.5509490498019296</v>
      </c>
    </row>
    <row r="1860" spans="1:20" x14ac:dyDescent="0.25">
      <c r="A1860" s="16" t="s">
        <v>325</v>
      </c>
      <c r="B1860" s="8" t="s">
        <v>338</v>
      </c>
      <c r="C1860" s="8" t="s">
        <v>334</v>
      </c>
      <c r="D1860" s="8" t="str">
        <f t="shared" si="1184"/>
        <v>Week_50_old-generic-fifi</v>
      </c>
      <c r="E1860" s="8" t="str">
        <f t="shared" si="1185"/>
        <v>Initial</v>
      </c>
      <c r="H1860" s="24">
        <f t="shared" si="1189"/>
        <v>4.3031938998825984E-3</v>
      </c>
      <c r="I1860" s="6">
        <f t="shared" si="1189"/>
        <v>2.04</v>
      </c>
      <c r="J1860" s="6">
        <f t="shared" si="1190"/>
        <v>5312771.2546917005</v>
      </c>
      <c r="K1860" s="18">
        <f t="shared" si="1191"/>
        <v>0</v>
      </c>
      <c r="L1860" s="35">
        <f>Data!BQ12</f>
        <v>2.8107065669004949E-3</v>
      </c>
      <c r="Q1860" s="21">
        <v>0</v>
      </c>
      <c r="R1860" s="21">
        <v>911.16857403543725</v>
      </c>
      <c r="S1860" s="21">
        <v>12419.690320270287</v>
      </c>
      <c r="T1860" s="38">
        <v>0.6076659319651263</v>
      </c>
    </row>
    <row r="1861" spans="1:20" x14ac:dyDescent="0.25">
      <c r="A1861" s="16" t="s">
        <v>326</v>
      </c>
      <c r="B1861" s="8" t="s">
        <v>338</v>
      </c>
      <c r="C1861" s="8" t="s">
        <v>334</v>
      </c>
      <c r="D1861" s="8" t="str">
        <f t="shared" si="1184"/>
        <v>Week_51_old-generic-fifi</v>
      </c>
      <c r="E1861" s="8" t="str">
        <f t="shared" si="1185"/>
        <v>Initial</v>
      </c>
      <c r="H1861" s="24">
        <f t="shared" si="1189"/>
        <v>4.3031938998825984E-3</v>
      </c>
      <c r="I1861" s="6">
        <f t="shared" si="1189"/>
        <v>2.04</v>
      </c>
      <c r="J1861" s="6">
        <f t="shared" si="1190"/>
        <v>5312771.2546917005</v>
      </c>
      <c r="K1861" s="18">
        <f t="shared" si="1191"/>
        <v>0</v>
      </c>
      <c r="L1861" s="35">
        <f>Data!BQ13</f>
        <v>2.8107065669004949E-3</v>
      </c>
      <c r="Q1861" s="21">
        <v>0</v>
      </c>
      <c r="R1861" s="21">
        <v>1245.7669022611938</v>
      </c>
      <c r="S1861" s="21">
        <v>15675.343350854537</v>
      </c>
      <c r="T1861" s="38">
        <v>0.67733441125671356</v>
      </c>
    </row>
    <row r="1862" spans="1:20" x14ac:dyDescent="0.25">
      <c r="A1862" s="16" t="s">
        <v>327</v>
      </c>
      <c r="B1862" s="8" t="s">
        <v>338</v>
      </c>
      <c r="C1862" s="8" t="s">
        <v>334</v>
      </c>
      <c r="D1862" s="8" t="str">
        <f t="shared" si="1184"/>
        <v>Week_52_old-generic-fifi</v>
      </c>
      <c r="E1862" s="8" t="str">
        <f t="shared" si="1185"/>
        <v>Initial</v>
      </c>
      <c r="H1862" s="24">
        <f t="shared" si="1189"/>
        <v>4.3031938998825984E-3</v>
      </c>
      <c r="I1862" s="6">
        <f t="shared" si="1189"/>
        <v>2.04</v>
      </c>
      <c r="J1862" s="6">
        <f t="shared" si="1190"/>
        <v>5312771.2546917005</v>
      </c>
      <c r="K1862" s="18">
        <f t="shared" si="1191"/>
        <v>0</v>
      </c>
      <c r="L1862" s="35">
        <f>Data!BQ14</f>
        <v>2.8107065669004949E-3</v>
      </c>
      <c r="Q1862" s="21">
        <v>0</v>
      </c>
      <c r="R1862" s="21">
        <v>938.67019139701961</v>
      </c>
      <c r="S1862" s="21">
        <v>12366.217464031151</v>
      </c>
      <c r="T1862" s="38">
        <v>0.66063085425446577</v>
      </c>
    </row>
    <row r="1863" spans="1:20" x14ac:dyDescent="0.25">
      <c r="A1863" s="17" t="s">
        <v>262</v>
      </c>
      <c r="B1863" s="8" t="s">
        <v>338</v>
      </c>
      <c r="C1863" s="8" t="s">
        <v>334</v>
      </c>
      <c r="D1863" s="8" t="str">
        <f t="shared" si="1184"/>
        <v>Week_01-generic-fifi</v>
      </c>
      <c r="E1863" s="8" t="str">
        <f t="shared" si="1185"/>
        <v>Umbrella-social.display.umb</v>
      </c>
      <c r="H1863" s="24">
        <f t="shared" si="1189"/>
        <v>4.3031938998825984E-3</v>
      </c>
      <c r="I1863" s="6">
        <f t="shared" si="1189"/>
        <v>2.04</v>
      </c>
      <c r="J1863" s="6">
        <f t="shared" si="1190"/>
        <v>5312771.2546917005</v>
      </c>
      <c r="K1863" s="18">
        <f t="shared" si="1191"/>
        <v>0</v>
      </c>
      <c r="L1863" s="35">
        <f>Data!BQ15</f>
        <v>2.8107065669004949E-3</v>
      </c>
      <c r="Q1863" s="21">
        <v>0</v>
      </c>
      <c r="R1863" s="21">
        <v>41.225181194665218</v>
      </c>
      <c r="S1863" s="21">
        <v>571.90520675400285</v>
      </c>
      <c r="T1863" s="38">
        <v>2.8108016254101975E-2</v>
      </c>
    </row>
    <row r="1864" spans="1:20" x14ac:dyDescent="0.25">
      <c r="A1864" s="17" t="s">
        <v>263</v>
      </c>
      <c r="B1864" s="8" t="s">
        <v>338</v>
      </c>
      <c r="C1864" s="8" t="s">
        <v>334</v>
      </c>
      <c r="D1864" s="8" t="str">
        <f t="shared" si="1184"/>
        <v>Week_02-generic-fifi</v>
      </c>
      <c r="E1864" s="8" t="str">
        <f t="shared" si="1185"/>
        <v>Umbrella-social.display.umb</v>
      </c>
      <c r="H1864" s="24">
        <f t="shared" si="1189"/>
        <v>4.3031938998825984E-3</v>
      </c>
      <c r="I1864" s="6">
        <f t="shared" si="1189"/>
        <v>2.04</v>
      </c>
      <c r="J1864" s="6">
        <f t="shared" si="1190"/>
        <v>5312771.2546917005</v>
      </c>
      <c r="K1864" s="18">
        <f t="shared" si="1191"/>
        <v>0</v>
      </c>
      <c r="L1864" s="35">
        <f>Data!BQ16</f>
        <v>2.6658247851015005E-3</v>
      </c>
      <c r="Q1864" s="21">
        <v>0</v>
      </c>
      <c r="R1864" s="21">
        <v>481.01982626399581</v>
      </c>
      <c r="S1864" s="21">
        <v>6155.4940548419399</v>
      </c>
      <c r="T1864" s="38">
        <v>0.25450279423228173</v>
      </c>
    </row>
    <row r="1865" spans="1:20" x14ac:dyDescent="0.25">
      <c r="A1865" s="17" t="s">
        <v>264</v>
      </c>
      <c r="B1865" s="8" t="s">
        <v>338</v>
      </c>
      <c r="C1865" s="8" t="s">
        <v>334</v>
      </c>
      <c r="D1865" s="8" t="str">
        <f t="shared" si="1184"/>
        <v>Week_03-generic-fifi</v>
      </c>
      <c r="E1865" s="8" t="str">
        <f t="shared" si="1185"/>
        <v>Umbrella-social.display.umb</v>
      </c>
      <c r="H1865" s="24">
        <f t="shared" si="1189"/>
        <v>4.3031938998825984E-3</v>
      </c>
      <c r="I1865" s="6">
        <f t="shared" si="1189"/>
        <v>2.04</v>
      </c>
      <c r="J1865" s="6">
        <f t="shared" si="1190"/>
        <v>5312771.2546917005</v>
      </c>
      <c r="K1865" s="18">
        <f t="shared" si="1191"/>
        <v>0</v>
      </c>
      <c r="L1865" s="35">
        <f>Data!BQ17</f>
        <v>2.6658247851015005E-3</v>
      </c>
      <c r="Q1865" s="21">
        <v>0</v>
      </c>
      <c r="R1865" s="21">
        <v>214.54732895987402</v>
      </c>
      <c r="S1865" s="21">
        <v>2849.9618521523153</v>
      </c>
      <c r="T1865" s="38">
        <v>0.12690246392347493</v>
      </c>
    </row>
    <row r="1866" spans="1:20" x14ac:dyDescent="0.25">
      <c r="A1866" s="17" t="s">
        <v>265</v>
      </c>
      <c r="B1866" s="8" t="s">
        <v>338</v>
      </c>
      <c r="C1866" s="8" t="s">
        <v>334</v>
      </c>
      <c r="D1866" s="8" t="str">
        <f t="shared" si="1184"/>
        <v>Week_04-generic-fifi</v>
      </c>
      <c r="E1866" s="8" t="str">
        <f t="shared" si="1185"/>
        <v>Umbrella-social.display.umb</v>
      </c>
      <c r="H1866" s="24">
        <f t="shared" si="1189"/>
        <v>4.3031938998825984E-3</v>
      </c>
      <c r="I1866" s="6">
        <f t="shared" si="1189"/>
        <v>2.04</v>
      </c>
      <c r="J1866" s="6">
        <f t="shared" si="1190"/>
        <v>5312771.2546917005</v>
      </c>
      <c r="K1866" s="18">
        <f t="shared" si="1191"/>
        <v>0</v>
      </c>
      <c r="L1866" s="35">
        <f>Data!BQ18</f>
        <v>2.6658247851015005E-3</v>
      </c>
      <c r="Q1866" s="21">
        <v>0</v>
      </c>
      <c r="R1866" s="21">
        <v>0</v>
      </c>
      <c r="S1866" s="21">
        <v>0</v>
      </c>
      <c r="T1866" s="38">
        <v>0</v>
      </c>
    </row>
    <row r="1867" spans="1:20" x14ac:dyDescent="0.25">
      <c r="A1867" s="17" t="s">
        <v>266</v>
      </c>
      <c r="B1867" s="8" t="s">
        <v>338</v>
      </c>
      <c r="C1867" s="8" t="s">
        <v>334</v>
      </c>
      <c r="D1867" s="8" t="str">
        <f t="shared" si="1184"/>
        <v>Week_05-generic-fifi</v>
      </c>
      <c r="E1867" s="8" t="str">
        <f t="shared" si="1185"/>
        <v>Umbrella-social.display.umb</v>
      </c>
      <c r="H1867" s="24">
        <f t="shared" si="1189"/>
        <v>4.3031938998825984E-3</v>
      </c>
      <c r="I1867" s="6">
        <f t="shared" si="1189"/>
        <v>2.04</v>
      </c>
      <c r="J1867" s="6">
        <f t="shared" si="1190"/>
        <v>5312771.2546917005</v>
      </c>
      <c r="K1867" s="18">
        <f t="shared" si="1191"/>
        <v>0</v>
      </c>
      <c r="L1867" s="35">
        <f>Data!BQ19</f>
        <v>2.6658247851015005E-3</v>
      </c>
      <c r="Q1867" s="21">
        <v>0</v>
      </c>
      <c r="R1867" s="21">
        <v>166.60582296548378</v>
      </c>
      <c r="S1867" s="21">
        <v>2477.0596391060235</v>
      </c>
      <c r="T1867" s="38">
        <v>0.12135278596768539</v>
      </c>
    </row>
    <row r="1868" spans="1:20" x14ac:dyDescent="0.25">
      <c r="A1868" s="17" t="s">
        <v>267</v>
      </c>
      <c r="B1868" s="8" t="s">
        <v>338</v>
      </c>
      <c r="C1868" s="8" t="s">
        <v>334</v>
      </c>
      <c r="D1868" s="8" t="str">
        <f t="shared" si="1184"/>
        <v>Week_06-generic-fifi</v>
      </c>
      <c r="E1868" s="8" t="str">
        <f t="shared" si="1185"/>
        <v>Umbrella-social.display.umb</v>
      </c>
      <c r="H1868" s="24">
        <f t="shared" si="1189"/>
        <v>4.3031938998825984E-3</v>
      </c>
      <c r="I1868" s="6">
        <f t="shared" si="1189"/>
        <v>2.04</v>
      </c>
      <c r="J1868" s="6">
        <f t="shared" si="1190"/>
        <v>5312771.2546917005</v>
      </c>
      <c r="K1868" s="18">
        <f t="shared" si="1191"/>
        <v>0</v>
      </c>
      <c r="L1868" s="35">
        <f>Data!BQ20</f>
        <v>2.7527538541808972E-3</v>
      </c>
      <c r="Q1868" s="21">
        <v>0</v>
      </c>
      <c r="R1868" s="21">
        <v>66.721652561914709</v>
      </c>
      <c r="S1868" s="21">
        <v>1142.9629741635838</v>
      </c>
      <c r="T1868" s="38">
        <v>6.3954611412459617E-2</v>
      </c>
    </row>
    <row r="1869" spans="1:20" x14ac:dyDescent="0.25">
      <c r="A1869" s="17" t="s">
        <v>268</v>
      </c>
      <c r="B1869" s="8" t="s">
        <v>338</v>
      </c>
      <c r="C1869" s="8" t="s">
        <v>334</v>
      </c>
      <c r="D1869" s="8" t="str">
        <f t="shared" si="1184"/>
        <v>Week_07-generic-fifi</v>
      </c>
      <c r="E1869" s="8" t="str">
        <f t="shared" si="1185"/>
        <v>Umbrella-social.display.umb</v>
      </c>
      <c r="H1869" s="24">
        <f t="shared" si="1189"/>
        <v>4.3031938998825984E-3</v>
      </c>
      <c r="I1869" s="6">
        <f t="shared" si="1189"/>
        <v>2.04</v>
      </c>
      <c r="J1869" s="6">
        <f t="shared" si="1190"/>
        <v>5312771.2546917005</v>
      </c>
      <c r="K1869" s="18">
        <f t="shared" si="1191"/>
        <v>0</v>
      </c>
      <c r="L1869" s="35">
        <f>Data!BQ21</f>
        <v>2.7527538541808972E-3</v>
      </c>
      <c r="Q1869" s="21">
        <v>0</v>
      </c>
      <c r="R1869" s="21">
        <v>146.31534586090649</v>
      </c>
      <c r="S1869" s="21">
        <v>1945.5835019887554</v>
      </c>
      <c r="T1869" s="38">
        <v>7.5063766756670258E-2</v>
      </c>
    </row>
    <row r="1870" spans="1:20" x14ac:dyDescent="0.25">
      <c r="A1870" s="17" t="s">
        <v>269</v>
      </c>
      <c r="B1870" s="8" t="s">
        <v>338</v>
      </c>
      <c r="C1870" s="8" t="s">
        <v>334</v>
      </c>
      <c r="D1870" s="8" t="str">
        <f t="shared" si="1184"/>
        <v>Week_08-generic-fifi</v>
      </c>
      <c r="E1870" s="8" t="str">
        <f t="shared" si="1185"/>
        <v>Umbrella-social.display.umb</v>
      </c>
      <c r="H1870" s="24">
        <f t="shared" si="1189"/>
        <v>4.3031938998825984E-3</v>
      </c>
      <c r="I1870" s="6">
        <f t="shared" si="1189"/>
        <v>2.04</v>
      </c>
      <c r="J1870" s="6">
        <f t="shared" si="1190"/>
        <v>5312771.2546917005</v>
      </c>
      <c r="K1870" s="18">
        <f t="shared" si="1191"/>
        <v>0</v>
      </c>
      <c r="L1870" s="35">
        <f>Data!BQ22</f>
        <v>2.7527538541808972E-3</v>
      </c>
      <c r="Q1870" s="21">
        <v>0</v>
      </c>
      <c r="R1870" s="21">
        <v>227.0685344732276</v>
      </c>
      <c r="S1870" s="21">
        <v>3261.7533771272315</v>
      </c>
      <c r="T1870" s="38">
        <v>0.14077724684707305</v>
      </c>
    </row>
    <row r="1871" spans="1:20" x14ac:dyDescent="0.25">
      <c r="A1871" s="17" t="s">
        <v>270</v>
      </c>
      <c r="B1871" s="8" t="s">
        <v>338</v>
      </c>
      <c r="C1871" s="8" t="s">
        <v>334</v>
      </c>
      <c r="D1871" s="8" t="str">
        <f t="shared" si="1184"/>
        <v>Week_09-generic-fifi</v>
      </c>
      <c r="E1871" s="8" t="str">
        <f t="shared" si="1185"/>
        <v>Umbrella-social.display.umb</v>
      </c>
      <c r="H1871" s="24">
        <f t="shared" si="1189"/>
        <v>4.3031938998825984E-3</v>
      </c>
      <c r="I1871" s="6">
        <f t="shared" si="1189"/>
        <v>2.04</v>
      </c>
      <c r="J1871" s="6">
        <f t="shared" si="1190"/>
        <v>5312771.2546917005</v>
      </c>
      <c r="K1871" s="18">
        <f t="shared" si="1191"/>
        <v>0</v>
      </c>
      <c r="L1871" s="35">
        <f>Data!BQ23</f>
        <v>2.7527538541808972E-3</v>
      </c>
      <c r="Q1871" s="21">
        <v>0</v>
      </c>
      <c r="R1871" s="21">
        <v>240.35488526943644</v>
      </c>
      <c r="S1871" s="21">
        <v>3419.6095555142365</v>
      </c>
      <c r="T1871" s="38">
        <v>0.15128832512128609</v>
      </c>
    </row>
    <row r="1872" spans="1:20" x14ac:dyDescent="0.25">
      <c r="A1872" s="17" t="s">
        <v>249</v>
      </c>
      <c r="B1872" s="8" t="s">
        <v>338</v>
      </c>
      <c r="C1872" s="8" t="s">
        <v>334</v>
      </c>
      <c r="D1872" s="8" t="str">
        <f t="shared" si="1184"/>
        <v>Week_10-generic-fifi</v>
      </c>
      <c r="E1872" s="8" t="str">
        <f t="shared" si="1185"/>
        <v>Umbrella-social.display.umb</v>
      </c>
      <c r="H1872" s="24">
        <f t="shared" si="1189"/>
        <v>4.3031938998825984E-3</v>
      </c>
      <c r="I1872" s="6">
        <f t="shared" si="1189"/>
        <v>2.04</v>
      </c>
      <c r="J1872" s="6">
        <f t="shared" si="1190"/>
        <v>5312771.2546917005</v>
      </c>
      <c r="K1872" s="18">
        <f t="shared" si="1191"/>
        <v>0</v>
      </c>
      <c r="L1872" s="35">
        <f>Data!BQ24</f>
        <v>2.7527538541808972E-3</v>
      </c>
      <c r="Q1872" s="21">
        <v>0</v>
      </c>
      <c r="R1872" s="21">
        <v>221.2042934339251</v>
      </c>
      <c r="S1872" s="21">
        <v>3341.9367607571971</v>
      </c>
      <c r="T1872" s="38">
        <v>0.15687170963828545</v>
      </c>
    </row>
    <row r="1873" spans="1:20" x14ac:dyDescent="0.25">
      <c r="A1873" s="17" t="s">
        <v>250</v>
      </c>
      <c r="B1873" s="8" t="s">
        <v>338</v>
      </c>
      <c r="C1873" s="8" t="s">
        <v>334</v>
      </c>
      <c r="D1873" s="8" t="str">
        <f t="shared" si="1184"/>
        <v>Week_11-generic-fifi</v>
      </c>
      <c r="E1873" s="8" t="str">
        <f t="shared" si="1185"/>
        <v>Umbrella-social.display.umb</v>
      </c>
      <c r="H1873" s="24">
        <f t="shared" si="1189"/>
        <v>4.3031938998825984E-3</v>
      </c>
      <c r="I1873" s="6">
        <f t="shared" si="1189"/>
        <v>2.04</v>
      </c>
      <c r="J1873" s="6">
        <f t="shared" si="1190"/>
        <v>5312771.2546917005</v>
      </c>
      <c r="K1873" s="18">
        <f t="shared" si="1191"/>
        <v>0</v>
      </c>
      <c r="L1873" s="35">
        <f>Data!BQ25</f>
        <v>2.7527538541808972E-3</v>
      </c>
      <c r="Q1873" s="21">
        <v>0</v>
      </c>
      <c r="R1873" s="21">
        <v>311.6595980424886</v>
      </c>
      <c r="S1873" s="21">
        <v>4152.7553697826625</v>
      </c>
      <c r="T1873" s="38">
        <v>0.16196658368174099</v>
      </c>
    </row>
    <row r="1874" spans="1:20" x14ac:dyDescent="0.25">
      <c r="A1874" s="17" t="s">
        <v>251</v>
      </c>
      <c r="B1874" s="8" t="s">
        <v>338</v>
      </c>
      <c r="C1874" s="8" t="s">
        <v>334</v>
      </c>
      <c r="D1874" s="8" t="str">
        <f t="shared" si="1184"/>
        <v>Week_12-generic-fifi</v>
      </c>
      <c r="E1874" s="8" t="str">
        <f t="shared" si="1185"/>
        <v>Umbrella-social.display.umb</v>
      </c>
      <c r="H1874" s="24">
        <f t="shared" si="1189"/>
        <v>4.3031938998825984E-3</v>
      </c>
      <c r="I1874" s="6">
        <f t="shared" si="1189"/>
        <v>2.04</v>
      </c>
      <c r="J1874" s="6">
        <f t="shared" si="1190"/>
        <v>5312771.2546917005</v>
      </c>
      <c r="K1874" s="18">
        <f t="shared" si="1191"/>
        <v>0</v>
      </c>
      <c r="L1874" s="35">
        <f>Data!BQ26</f>
        <v>2.7527538541808972E-3</v>
      </c>
      <c r="Q1874" s="21">
        <v>0</v>
      </c>
      <c r="R1874" s="21">
        <v>141.37105172986068</v>
      </c>
      <c r="S1874" s="21">
        <v>1970.3442492581928</v>
      </c>
      <c r="T1874" s="38">
        <v>8.580864396433141E-2</v>
      </c>
    </row>
    <row r="1875" spans="1:20" x14ac:dyDescent="0.25">
      <c r="A1875" s="17" t="s">
        <v>252</v>
      </c>
      <c r="B1875" s="8" t="s">
        <v>338</v>
      </c>
      <c r="C1875" s="8" t="s">
        <v>334</v>
      </c>
      <c r="D1875" s="8" t="str">
        <f t="shared" si="1184"/>
        <v>Week_13-generic-fifi</v>
      </c>
      <c r="E1875" s="8" t="str">
        <f t="shared" si="1185"/>
        <v>Umbrella-social.display.umb</v>
      </c>
      <c r="H1875" s="24">
        <f t="shared" si="1189"/>
        <v>4.3031938998825984E-3</v>
      </c>
      <c r="I1875" s="6">
        <f t="shared" si="1189"/>
        <v>2.04</v>
      </c>
      <c r="J1875" s="6">
        <f t="shared" si="1190"/>
        <v>5312771.2546917005</v>
      </c>
      <c r="K1875" s="18">
        <f t="shared" si="1191"/>
        <v>0</v>
      </c>
      <c r="L1875" s="35">
        <f>Data!BQ27</f>
        <v>2.7527538541808972E-3</v>
      </c>
      <c r="Q1875" s="21">
        <v>0</v>
      </c>
      <c r="R1875" s="21">
        <v>550.392745057149</v>
      </c>
      <c r="S1875" s="21">
        <v>6808.5882140791164</v>
      </c>
      <c r="T1875" s="38">
        <v>0.22932131861841998</v>
      </c>
    </row>
    <row r="1876" spans="1:20" x14ac:dyDescent="0.25">
      <c r="A1876" s="17" t="s">
        <v>253</v>
      </c>
      <c r="B1876" s="8" t="s">
        <v>338</v>
      </c>
      <c r="C1876" s="8" t="s">
        <v>334</v>
      </c>
      <c r="D1876" s="8" t="str">
        <f t="shared" si="1184"/>
        <v>Week_14-generic-fifi</v>
      </c>
      <c r="E1876" s="8" t="str">
        <f t="shared" si="1185"/>
        <v>Umbrella-social.display.umb</v>
      </c>
      <c r="H1876" s="24">
        <f t="shared" si="1189"/>
        <v>4.3031938998825984E-3</v>
      </c>
      <c r="I1876" s="6">
        <f t="shared" si="1189"/>
        <v>2.04</v>
      </c>
      <c r="J1876" s="6">
        <f t="shared" si="1190"/>
        <v>5312771.2546917005</v>
      </c>
      <c r="K1876" s="18">
        <f t="shared" si="1191"/>
        <v>0</v>
      </c>
      <c r="L1876" s="35">
        <f>Data!BQ28</f>
        <v>2.7527538541808972E-3</v>
      </c>
      <c r="Q1876" s="21">
        <v>0</v>
      </c>
      <c r="R1876" s="21">
        <v>428.30648157420461</v>
      </c>
      <c r="S1876" s="21">
        <v>5732.6538513369396</v>
      </c>
      <c r="T1876" s="38">
        <v>0.21624439738077661</v>
      </c>
    </row>
    <row r="1877" spans="1:20" x14ac:dyDescent="0.25">
      <c r="A1877" s="17" t="s">
        <v>254</v>
      </c>
      <c r="B1877" s="8" t="s">
        <v>338</v>
      </c>
      <c r="C1877" s="8" t="s">
        <v>334</v>
      </c>
      <c r="D1877" s="8" t="str">
        <f t="shared" si="1184"/>
        <v>Week_15-generic-fifi</v>
      </c>
      <c r="E1877" s="8" t="str">
        <f t="shared" si="1185"/>
        <v>Umbrella-social.display.umb</v>
      </c>
      <c r="H1877" s="24">
        <f t="shared" si="1189"/>
        <v>4.3031938998825984E-3</v>
      </c>
      <c r="I1877" s="6">
        <f t="shared" si="1189"/>
        <v>2.04</v>
      </c>
      <c r="J1877" s="6">
        <f t="shared" si="1190"/>
        <v>5312771.2546917005</v>
      </c>
      <c r="K1877" s="18">
        <f t="shared" si="1191"/>
        <v>0</v>
      </c>
      <c r="L1877" s="35">
        <f>Data!BQ29</f>
        <v>2.8396829232602938E-3</v>
      </c>
      <c r="Q1877" s="21">
        <v>0</v>
      </c>
      <c r="R1877" s="21">
        <v>0</v>
      </c>
      <c r="S1877" s="21">
        <v>0</v>
      </c>
      <c r="T1877" s="38">
        <v>0</v>
      </c>
    </row>
    <row r="1878" spans="1:20" x14ac:dyDescent="0.25">
      <c r="A1878" s="17" t="s">
        <v>255</v>
      </c>
      <c r="B1878" s="8" t="s">
        <v>338</v>
      </c>
      <c r="C1878" s="8" t="s">
        <v>334</v>
      </c>
      <c r="D1878" s="8" t="str">
        <f t="shared" si="1184"/>
        <v>Week_16-generic-fifi</v>
      </c>
      <c r="E1878" s="8" t="str">
        <f t="shared" si="1185"/>
        <v>Umbrella-social.display.umb</v>
      </c>
      <c r="H1878" s="24">
        <f t="shared" si="1189"/>
        <v>4.3031938998825984E-3</v>
      </c>
      <c r="I1878" s="6">
        <f t="shared" si="1189"/>
        <v>2.04</v>
      </c>
      <c r="J1878" s="6">
        <f t="shared" si="1190"/>
        <v>5312771.2546917005</v>
      </c>
      <c r="K1878" s="18">
        <f t="shared" si="1191"/>
        <v>0</v>
      </c>
      <c r="L1878" s="35">
        <f>Data!BQ30</f>
        <v>2.8396829232602938E-3</v>
      </c>
      <c r="Q1878" s="21">
        <v>0</v>
      </c>
      <c r="R1878" s="21">
        <v>277.52947910978588</v>
      </c>
      <c r="S1878" s="21">
        <v>3804.9681474497334</v>
      </c>
      <c r="T1878" s="38">
        <v>0.16408915528090384</v>
      </c>
    </row>
    <row r="1879" spans="1:20" x14ac:dyDescent="0.25">
      <c r="A1879" s="17" t="s">
        <v>256</v>
      </c>
      <c r="B1879" s="8" t="s">
        <v>338</v>
      </c>
      <c r="C1879" s="8" t="s">
        <v>334</v>
      </c>
      <c r="D1879" s="8" t="str">
        <f t="shared" si="1184"/>
        <v>Week_17-generic-fifi</v>
      </c>
      <c r="E1879" s="8" t="str">
        <f t="shared" si="1185"/>
        <v>Umbrella-social.display.umb</v>
      </c>
      <c r="H1879" s="24">
        <f t="shared" si="1189"/>
        <v>4.3031938998825984E-3</v>
      </c>
      <c r="I1879" s="6">
        <f t="shared" si="1189"/>
        <v>2.04</v>
      </c>
      <c r="J1879" s="6">
        <f t="shared" si="1190"/>
        <v>5312771.2546917005</v>
      </c>
      <c r="K1879" s="18">
        <f t="shared" si="1191"/>
        <v>0</v>
      </c>
      <c r="L1879" s="35">
        <f>Data!BQ31</f>
        <v>2.8396829232602938E-3</v>
      </c>
      <c r="Q1879" s="21">
        <v>0</v>
      </c>
      <c r="R1879" s="21">
        <v>163.86448626085306</v>
      </c>
      <c r="S1879" s="21">
        <v>2326.0405727338898</v>
      </c>
      <c r="T1879" s="38">
        <v>0.11537695954698035</v>
      </c>
    </row>
    <row r="1880" spans="1:20" x14ac:dyDescent="0.25">
      <c r="A1880" s="17" t="s">
        <v>257</v>
      </c>
      <c r="B1880" s="8" t="s">
        <v>338</v>
      </c>
      <c r="C1880" s="8" t="s">
        <v>334</v>
      </c>
      <c r="D1880" s="8" t="str">
        <f t="shared" si="1184"/>
        <v>Week_18-generic-fifi</v>
      </c>
      <c r="E1880" s="8" t="str">
        <f t="shared" si="1185"/>
        <v>Umbrella-social.display.umb</v>
      </c>
      <c r="H1880" s="24">
        <f t="shared" si="1189"/>
        <v>4.3031938998825984E-3</v>
      </c>
      <c r="I1880" s="6">
        <f t="shared" si="1189"/>
        <v>2.04</v>
      </c>
      <c r="J1880" s="6">
        <f t="shared" si="1190"/>
        <v>5312771.2546917005</v>
      </c>
      <c r="K1880" s="18">
        <f t="shared" si="1191"/>
        <v>0</v>
      </c>
      <c r="L1880" s="35">
        <f>Data!BQ32</f>
        <v>2.8396829232602938E-3</v>
      </c>
      <c r="Q1880" s="21">
        <v>0</v>
      </c>
      <c r="R1880" s="21">
        <v>0</v>
      </c>
      <c r="S1880" s="21">
        <v>0</v>
      </c>
      <c r="T1880" s="38">
        <v>0</v>
      </c>
    </row>
    <row r="1881" spans="1:20" x14ac:dyDescent="0.25">
      <c r="A1881" s="17" t="s">
        <v>258</v>
      </c>
      <c r="B1881" s="8" t="s">
        <v>338</v>
      </c>
      <c r="C1881" s="8" t="s">
        <v>334</v>
      </c>
      <c r="D1881" s="8" t="str">
        <f t="shared" si="1184"/>
        <v>Week_19-generic-fifi</v>
      </c>
      <c r="E1881" s="8" t="str">
        <f t="shared" si="1185"/>
        <v>Umbrella-social.display.umb</v>
      </c>
      <c r="H1881" s="24">
        <f t="shared" si="1189"/>
        <v>4.3031938998825984E-3</v>
      </c>
      <c r="I1881" s="6">
        <f t="shared" si="1189"/>
        <v>2.04</v>
      </c>
      <c r="J1881" s="6">
        <f t="shared" si="1190"/>
        <v>5312771.2546917005</v>
      </c>
      <c r="K1881" s="18">
        <f t="shared" si="1191"/>
        <v>0</v>
      </c>
      <c r="L1881" s="35">
        <f>Data!BQ33</f>
        <v>2.6658247851015005E-3</v>
      </c>
      <c r="Q1881" s="21">
        <v>0</v>
      </c>
      <c r="R1881" s="21">
        <v>399.02372309449396</v>
      </c>
      <c r="S1881" s="21">
        <v>4752.7405625954361</v>
      </c>
      <c r="T1881" s="38">
        <v>0.16105544939237082</v>
      </c>
    </row>
    <row r="1882" spans="1:20" x14ac:dyDescent="0.25">
      <c r="A1882" s="17" t="s">
        <v>259</v>
      </c>
      <c r="B1882" s="8" t="s">
        <v>338</v>
      </c>
      <c r="C1882" s="8" t="s">
        <v>334</v>
      </c>
      <c r="D1882" s="8" t="str">
        <f t="shared" si="1184"/>
        <v>Week_20-generic-fifi</v>
      </c>
      <c r="E1882" s="8" t="str">
        <f t="shared" si="1185"/>
        <v>Umbrella-social.display.umb</v>
      </c>
      <c r="H1882" s="24">
        <f t="shared" si="1189"/>
        <v>4.3031938998825984E-3</v>
      </c>
      <c r="I1882" s="6">
        <f t="shared" si="1189"/>
        <v>2.04</v>
      </c>
      <c r="J1882" s="6">
        <f t="shared" si="1190"/>
        <v>5312771.2546917005</v>
      </c>
      <c r="K1882" s="18">
        <f t="shared" si="1191"/>
        <v>0</v>
      </c>
      <c r="L1882" s="35">
        <f>Data!BQ34</f>
        <v>2.6658247851015005E-3</v>
      </c>
      <c r="Q1882" s="21">
        <v>0</v>
      </c>
      <c r="R1882" s="21">
        <v>32.967209677320923</v>
      </c>
      <c r="S1882" s="21">
        <v>478.41161165380322</v>
      </c>
      <c r="T1882" s="38">
        <v>2.2751771800592291E-2</v>
      </c>
    </row>
    <row r="1883" spans="1:20" x14ac:dyDescent="0.25">
      <c r="A1883" s="17" t="s">
        <v>260</v>
      </c>
      <c r="B1883" s="8" t="s">
        <v>338</v>
      </c>
      <c r="C1883" s="8" t="s">
        <v>334</v>
      </c>
      <c r="D1883" s="8" t="str">
        <f t="shared" si="1184"/>
        <v>Week_21-generic-fifi</v>
      </c>
      <c r="E1883" s="8" t="str">
        <f t="shared" si="1185"/>
        <v>Umbrella-social.display.umb</v>
      </c>
      <c r="H1883" s="24">
        <f t="shared" si="1189"/>
        <v>4.3031938998825984E-3</v>
      </c>
      <c r="I1883" s="6">
        <f t="shared" si="1189"/>
        <v>2.04</v>
      </c>
      <c r="J1883" s="6">
        <f t="shared" si="1190"/>
        <v>5312771.2546917005</v>
      </c>
      <c r="K1883" s="18">
        <f t="shared" si="1191"/>
        <v>0</v>
      </c>
      <c r="L1883" s="35">
        <f>Data!BQ35</f>
        <v>2.6658247851015005E-3</v>
      </c>
      <c r="Q1883" s="21">
        <v>0</v>
      </c>
      <c r="R1883" s="21">
        <v>119.21080244427353</v>
      </c>
      <c r="S1883" s="21">
        <v>2021.8013261830902</v>
      </c>
      <c r="T1883" s="38">
        <v>0.12087528822346738</v>
      </c>
    </row>
    <row r="1884" spans="1:20" x14ac:dyDescent="0.25">
      <c r="A1884" s="17" t="s">
        <v>261</v>
      </c>
      <c r="B1884" s="8" t="s">
        <v>338</v>
      </c>
      <c r="C1884" s="8" t="s">
        <v>334</v>
      </c>
      <c r="D1884" s="8" t="str">
        <f t="shared" si="1184"/>
        <v>Week_22-generic-fifi</v>
      </c>
      <c r="E1884" s="8" t="str">
        <f t="shared" si="1185"/>
        <v>Umbrella-social.display.umb</v>
      </c>
      <c r="H1884" s="24">
        <f t="shared" si="1189"/>
        <v>4.3031938998825984E-3</v>
      </c>
      <c r="I1884" s="6">
        <f t="shared" si="1189"/>
        <v>2.04</v>
      </c>
      <c r="J1884" s="6">
        <f t="shared" si="1190"/>
        <v>5312771.2546917005</v>
      </c>
      <c r="K1884" s="18">
        <f t="shared" si="1191"/>
        <v>0</v>
      </c>
      <c r="L1884" s="35">
        <f>Data!BQ36</f>
        <v>2.6658247851015005E-3</v>
      </c>
      <c r="Q1884" s="21">
        <v>0</v>
      </c>
      <c r="R1884" s="21">
        <v>0</v>
      </c>
      <c r="S1884" s="21">
        <v>0</v>
      </c>
      <c r="T1884" s="38">
        <v>0</v>
      </c>
    </row>
    <row r="1885" spans="1:20" x14ac:dyDescent="0.25">
      <c r="A1885" s="17" t="s">
        <v>278</v>
      </c>
      <c r="B1885" s="8" t="s">
        <v>338</v>
      </c>
      <c r="C1885" s="8" t="s">
        <v>334</v>
      </c>
      <c r="D1885" s="8" t="str">
        <f t="shared" si="1184"/>
        <v>Week_23-generic-fifi</v>
      </c>
      <c r="E1885" s="8" t="str">
        <f t="shared" si="1185"/>
        <v>Umbrella-social.display.umb</v>
      </c>
      <c r="H1885" s="24">
        <f t="shared" si="1189"/>
        <v>4.3031938998825984E-3</v>
      </c>
      <c r="I1885" s="6">
        <f t="shared" si="1189"/>
        <v>2.04</v>
      </c>
      <c r="J1885" s="6">
        <f t="shared" si="1190"/>
        <v>5312771.2546917005</v>
      </c>
      <c r="K1885" s="18">
        <f t="shared" si="1191"/>
        <v>0</v>
      </c>
      <c r="L1885" s="35">
        <f>Data!BQ37</f>
        <v>2.7527538541808972E-3</v>
      </c>
      <c r="Q1885" s="21">
        <v>0</v>
      </c>
      <c r="R1885" s="21">
        <v>0</v>
      </c>
      <c r="S1885" s="21">
        <v>0</v>
      </c>
      <c r="T1885" s="38">
        <v>0</v>
      </c>
    </row>
    <row r="1886" spans="1:20" x14ac:dyDescent="0.25">
      <c r="A1886" s="17" t="s">
        <v>279</v>
      </c>
      <c r="B1886" s="8" t="s">
        <v>338</v>
      </c>
      <c r="C1886" s="8" t="s">
        <v>334</v>
      </c>
      <c r="D1886" s="8" t="str">
        <f t="shared" si="1184"/>
        <v>Week_24-generic-fifi</v>
      </c>
      <c r="E1886" s="8" t="str">
        <f t="shared" si="1185"/>
        <v>Umbrella-social.display.umb</v>
      </c>
      <c r="H1886" s="24">
        <f t="shared" si="1189"/>
        <v>4.3031938998825984E-3</v>
      </c>
      <c r="I1886" s="6">
        <f t="shared" si="1189"/>
        <v>2.04</v>
      </c>
      <c r="J1886" s="6">
        <f t="shared" si="1190"/>
        <v>5312771.2546917005</v>
      </c>
      <c r="K1886" s="18">
        <f t="shared" si="1191"/>
        <v>0</v>
      </c>
      <c r="L1886" s="35">
        <f>Data!BQ38</f>
        <v>2.7527538541808972E-3</v>
      </c>
      <c r="Q1886" s="21">
        <v>0</v>
      </c>
      <c r="R1886" s="21">
        <v>0</v>
      </c>
      <c r="S1886" s="21">
        <v>0</v>
      </c>
      <c r="T1886" s="38">
        <v>0</v>
      </c>
    </row>
    <row r="1887" spans="1:20" x14ac:dyDescent="0.25">
      <c r="A1887" s="17" t="s">
        <v>280</v>
      </c>
      <c r="B1887" s="8" t="s">
        <v>338</v>
      </c>
      <c r="C1887" s="8" t="s">
        <v>334</v>
      </c>
      <c r="D1887" s="8" t="str">
        <f t="shared" si="1184"/>
        <v>Week_25-generic-fifi</v>
      </c>
      <c r="E1887" s="8" t="str">
        <f t="shared" si="1185"/>
        <v>Umbrella-social.display.umb</v>
      </c>
      <c r="H1887" s="24">
        <f t="shared" si="1189"/>
        <v>4.3031938998825984E-3</v>
      </c>
      <c r="I1887" s="6">
        <f t="shared" si="1189"/>
        <v>2.04</v>
      </c>
      <c r="J1887" s="6">
        <f t="shared" si="1190"/>
        <v>5312771.2546917005</v>
      </c>
      <c r="K1887" s="18">
        <f t="shared" si="1191"/>
        <v>0</v>
      </c>
      <c r="L1887" s="35">
        <f>Data!BQ39</f>
        <v>2.7527538541808972E-3</v>
      </c>
      <c r="Q1887" s="21">
        <v>0</v>
      </c>
      <c r="R1887" s="21">
        <v>0</v>
      </c>
      <c r="S1887" s="21">
        <v>0</v>
      </c>
      <c r="T1887" s="38">
        <v>0</v>
      </c>
    </row>
    <row r="1888" spans="1:20" x14ac:dyDescent="0.25">
      <c r="A1888" s="17" t="s">
        <v>281</v>
      </c>
      <c r="B1888" s="8" t="s">
        <v>338</v>
      </c>
      <c r="C1888" s="8" t="s">
        <v>334</v>
      </c>
      <c r="D1888" s="8" t="str">
        <f t="shared" si="1184"/>
        <v>Week_26-generic-fifi</v>
      </c>
      <c r="E1888" s="8" t="str">
        <f t="shared" si="1185"/>
        <v>Umbrella-social.display.umb</v>
      </c>
      <c r="H1888" s="24">
        <f t="shared" si="1189"/>
        <v>4.3031938998825984E-3</v>
      </c>
      <c r="I1888" s="6">
        <f t="shared" si="1189"/>
        <v>2.04</v>
      </c>
      <c r="J1888" s="6">
        <f t="shared" si="1190"/>
        <v>5312771.2546917005</v>
      </c>
      <c r="K1888" s="18">
        <f t="shared" si="1191"/>
        <v>0</v>
      </c>
      <c r="L1888" s="35">
        <f>Data!BQ40</f>
        <v>2.7527538541808972E-3</v>
      </c>
      <c r="Q1888" s="21">
        <v>0</v>
      </c>
      <c r="R1888" s="21">
        <v>0</v>
      </c>
      <c r="S1888" s="21">
        <v>0</v>
      </c>
      <c r="T1888" s="38">
        <v>0</v>
      </c>
    </row>
    <row r="1889" spans="1:20" x14ac:dyDescent="0.25">
      <c r="A1889" s="17" t="s">
        <v>282</v>
      </c>
      <c r="B1889" s="8" t="s">
        <v>338</v>
      </c>
      <c r="C1889" s="8" t="s">
        <v>334</v>
      </c>
      <c r="D1889" s="8" t="str">
        <f t="shared" si="1184"/>
        <v>Week_27-generic-fifi</v>
      </c>
      <c r="E1889" s="8" t="str">
        <f t="shared" si="1185"/>
        <v>Umbrella-social.display.umb</v>
      </c>
      <c r="H1889" s="24">
        <f t="shared" si="1189"/>
        <v>4.3031938998825984E-3</v>
      </c>
      <c r="I1889" s="6">
        <f t="shared" si="1189"/>
        <v>2.04</v>
      </c>
      <c r="J1889" s="6">
        <f t="shared" si="1190"/>
        <v>5312771.2546917005</v>
      </c>
      <c r="K1889" s="18">
        <f t="shared" si="1191"/>
        <v>0</v>
      </c>
      <c r="L1889" s="35">
        <f>Data!BQ41</f>
        <v>2.7527538541808972E-3</v>
      </c>
      <c r="Q1889" s="21">
        <v>0</v>
      </c>
      <c r="R1889" s="21">
        <v>0</v>
      </c>
      <c r="S1889" s="21">
        <v>0</v>
      </c>
      <c r="T1889" s="38">
        <v>0</v>
      </c>
    </row>
    <row r="1890" spans="1:20" x14ac:dyDescent="0.25">
      <c r="A1890" s="17" t="s">
        <v>283</v>
      </c>
      <c r="B1890" s="8" t="s">
        <v>338</v>
      </c>
      <c r="C1890" s="8" t="s">
        <v>334</v>
      </c>
      <c r="D1890" s="8" t="str">
        <f t="shared" si="1184"/>
        <v>Week_28-generic-fifi</v>
      </c>
      <c r="E1890" s="8" t="str">
        <f t="shared" si="1185"/>
        <v>Umbrella-social.display.umb</v>
      </c>
      <c r="H1890" s="24">
        <f t="shared" si="1189"/>
        <v>4.3031938998825984E-3</v>
      </c>
      <c r="I1890" s="6">
        <f t="shared" si="1189"/>
        <v>2.04</v>
      </c>
      <c r="J1890" s="6">
        <f t="shared" si="1190"/>
        <v>5312771.2546917005</v>
      </c>
      <c r="K1890" s="18">
        <f t="shared" si="1191"/>
        <v>0</v>
      </c>
      <c r="L1890" s="35">
        <f>Data!BQ42</f>
        <v>2.578895716022103E-3</v>
      </c>
      <c r="Q1890" s="21">
        <v>0</v>
      </c>
      <c r="R1890" s="21">
        <v>116.04969605614815</v>
      </c>
      <c r="S1890" s="21">
        <v>1474.0945391222533</v>
      </c>
      <c r="T1890" s="38">
        <v>6.8912406893916089E-2</v>
      </c>
    </row>
    <row r="1891" spans="1:20" x14ac:dyDescent="0.25">
      <c r="A1891" s="17" t="s">
        <v>284</v>
      </c>
      <c r="B1891" s="8" t="s">
        <v>338</v>
      </c>
      <c r="C1891" s="8" t="s">
        <v>334</v>
      </c>
      <c r="D1891" s="8" t="str">
        <f t="shared" si="1184"/>
        <v>Week_29-generic-fifi</v>
      </c>
      <c r="E1891" s="8" t="str">
        <f t="shared" si="1185"/>
        <v>Umbrella-social.display.umb</v>
      </c>
      <c r="H1891" s="24">
        <f t="shared" si="1189"/>
        <v>4.3031938998825984E-3</v>
      </c>
      <c r="I1891" s="6">
        <f t="shared" si="1189"/>
        <v>2.04</v>
      </c>
      <c r="J1891" s="6">
        <f t="shared" si="1190"/>
        <v>5312771.2546917005</v>
      </c>
      <c r="K1891" s="18">
        <f t="shared" si="1191"/>
        <v>0</v>
      </c>
      <c r="L1891" s="35">
        <f>Data!BQ43</f>
        <v>2.578895716022103E-3</v>
      </c>
      <c r="Q1891" s="21">
        <v>0</v>
      </c>
      <c r="R1891" s="21">
        <v>0</v>
      </c>
      <c r="S1891" s="21">
        <v>0</v>
      </c>
      <c r="T1891" s="38">
        <v>0</v>
      </c>
    </row>
    <row r="1892" spans="1:20" x14ac:dyDescent="0.25">
      <c r="A1892" s="17" t="s">
        <v>285</v>
      </c>
      <c r="B1892" s="8" t="s">
        <v>338</v>
      </c>
      <c r="C1892" s="8" t="s">
        <v>334</v>
      </c>
      <c r="D1892" s="8" t="str">
        <f t="shared" si="1184"/>
        <v>Week_30-generic-fifi</v>
      </c>
      <c r="E1892" s="8" t="str">
        <f t="shared" si="1185"/>
        <v>Umbrella-social.display.umb</v>
      </c>
      <c r="H1892" s="24">
        <f t="shared" si="1189"/>
        <v>4.3031938998825984E-3</v>
      </c>
      <c r="I1892" s="6">
        <f t="shared" si="1189"/>
        <v>2.04</v>
      </c>
      <c r="J1892" s="6">
        <f t="shared" si="1190"/>
        <v>5312771.2546917005</v>
      </c>
      <c r="K1892" s="18">
        <f t="shared" si="1191"/>
        <v>0</v>
      </c>
      <c r="L1892" s="35">
        <f>Data!BQ44</f>
        <v>2.578895716022103E-3</v>
      </c>
      <c r="Q1892" s="21">
        <v>0</v>
      </c>
      <c r="R1892" s="21">
        <v>11.62815457563322</v>
      </c>
      <c r="S1892" s="21">
        <v>174.10771373675036</v>
      </c>
      <c r="T1892" s="38">
        <v>1.0596455177547814E-2</v>
      </c>
    </row>
    <row r="1893" spans="1:20" x14ac:dyDescent="0.25">
      <c r="A1893" s="17" t="s">
        <v>286</v>
      </c>
      <c r="B1893" s="8" t="s">
        <v>338</v>
      </c>
      <c r="C1893" s="8" t="s">
        <v>334</v>
      </c>
      <c r="D1893" s="8" t="str">
        <f t="shared" si="1184"/>
        <v>Week_31-generic-fifi</v>
      </c>
      <c r="E1893" s="8" t="str">
        <f t="shared" si="1185"/>
        <v>Umbrella-social.display.umb</v>
      </c>
      <c r="H1893" s="24">
        <f t="shared" si="1189"/>
        <v>4.3031938998825984E-3</v>
      </c>
      <c r="I1893" s="6">
        <f t="shared" si="1189"/>
        <v>2.04</v>
      </c>
      <c r="J1893" s="6">
        <f t="shared" si="1190"/>
        <v>5312771.2546917005</v>
      </c>
      <c r="K1893" s="18">
        <f t="shared" si="1191"/>
        <v>0</v>
      </c>
      <c r="L1893" s="35">
        <f>Data!BQ45</f>
        <v>2.578895716022103E-3</v>
      </c>
      <c r="Q1893" s="21">
        <v>0</v>
      </c>
      <c r="R1893" s="21">
        <v>0</v>
      </c>
      <c r="S1893" s="21">
        <v>0</v>
      </c>
      <c r="T1893" s="38">
        <v>0</v>
      </c>
    </row>
    <row r="1894" spans="1:20" x14ac:dyDescent="0.25">
      <c r="A1894" s="17" t="s">
        <v>287</v>
      </c>
      <c r="B1894" s="8" t="s">
        <v>338</v>
      </c>
      <c r="C1894" s="8" t="s">
        <v>334</v>
      </c>
      <c r="D1894" s="8" t="str">
        <f t="shared" si="1184"/>
        <v>Week_32-generic-fifi</v>
      </c>
      <c r="E1894" s="8" t="str">
        <f t="shared" si="1185"/>
        <v>Umbrella-social.display.umb</v>
      </c>
      <c r="H1894" s="24">
        <f t="shared" si="1189"/>
        <v>4.3031938998825984E-3</v>
      </c>
      <c r="I1894" s="6">
        <f t="shared" si="1189"/>
        <v>2.04</v>
      </c>
      <c r="J1894" s="6">
        <f t="shared" si="1190"/>
        <v>5312771.2546917005</v>
      </c>
      <c r="K1894" s="18">
        <f t="shared" si="1191"/>
        <v>0</v>
      </c>
      <c r="L1894" s="35">
        <f>Data!BQ46</f>
        <v>3.0135410614190871E-3</v>
      </c>
      <c r="Q1894" s="21">
        <v>0</v>
      </c>
      <c r="R1894" s="21">
        <v>0</v>
      </c>
      <c r="S1894" s="21">
        <v>0</v>
      </c>
      <c r="T1894" s="38">
        <v>0</v>
      </c>
    </row>
    <row r="1895" spans="1:20" x14ac:dyDescent="0.25">
      <c r="A1895" s="17" t="s">
        <v>288</v>
      </c>
      <c r="B1895" s="8" t="s">
        <v>338</v>
      </c>
      <c r="C1895" s="8" t="s">
        <v>334</v>
      </c>
      <c r="D1895" s="8" t="str">
        <f t="shared" si="1184"/>
        <v>Week_33-generic-fifi</v>
      </c>
      <c r="E1895" s="8" t="str">
        <f t="shared" si="1185"/>
        <v>Umbrella-social.display.umb</v>
      </c>
      <c r="H1895" s="24">
        <f t="shared" si="1189"/>
        <v>4.3031938998825984E-3</v>
      </c>
      <c r="I1895" s="6">
        <f t="shared" si="1189"/>
        <v>2.04</v>
      </c>
      <c r="J1895" s="6">
        <f t="shared" si="1190"/>
        <v>5312771.2546917005</v>
      </c>
      <c r="K1895" s="18">
        <f t="shared" si="1191"/>
        <v>0</v>
      </c>
      <c r="L1895" s="35">
        <f>Data!BQ47</f>
        <v>3.0135410614190871E-3</v>
      </c>
      <c r="Q1895" s="21">
        <v>0</v>
      </c>
      <c r="R1895" s="21">
        <v>0</v>
      </c>
      <c r="S1895" s="21">
        <v>0</v>
      </c>
      <c r="T1895" s="38">
        <v>0</v>
      </c>
    </row>
    <row r="1896" spans="1:20" x14ac:dyDescent="0.25">
      <c r="A1896" s="17" t="s">
        <v>289</v>
      </c>
      <c r="B1896" s="8" t="s">
        <v>338</v>
      </c>
      <c r="C1896" s="8" t="s">
        <v>334</v>
      </c>
      <c r="D1896" s="8" t="str">
        <f t="shared" si="1184"/>
        <v>Week_34-generic-fifi</v>
      </c>
      <c r="E1896" s="8" t="str">
        <f t="shared" si="1185"/>
        <v>Umbrella-social.display.umb</v>
      </c>
      <c r="H1896" s="24">
        <f t="shared" si="1189"/>
        <v>4.3031938998825984E-3</v>
      </c>
      <c r="I1896" s="6">
        <f t="shared" si="1189"/>
        <v>2.04</v>
      </c>
      <c r="J1896" s="6">
        <f t="shared" si="1190"/>
        <v>5312771.2546917005</v>
      </c>
      <c r="K1896" s="18">
        <f t="shared" si="1191"/>
        <v>0</v>
      </c>
      <c r="L1896" s="35">
        <f>Data!BQ48</f>
        <v>3.0135410614190871E-3</v>
      </c>
      <c r="Q1896" s="21">
        <v>0</v>
      </c>
      <c r="R1896" s="21">
        <v>0</v>
      </c>
      <c r="S1896" s="21">
        <v>0</v>
      </c>
      <c r="T1896" s="38">
        <v>0</v>
      </c>
    </row>
    <row r="1897" spans="1:20" x14ac:dyDescent="0.25">
      <c r="A1897" s="17" t="s">
        <v>290</v>
      </c>
      <c r="B1897" s="8" t="s">
        <v>338</v>
      </c>
      <c r="C1897" s="8" t="s">
        <v>334</v>
      </c>
      <c r="D1897" s="8" t="str">
        <f t="shared" si="1184"/>
        <v>Week_35-generic-fifi</v>
      </c>
      <c r="E1897" s="8" t="str">
        <f t="shared" si="1185"/>
        <v>Umbrella-social.display.umb</v>
      </c>
      <c r="H1897" s="24">
        <f t="shared" si="1189"/>
        <v>4.3031938998825984E-3</v>
      </c>
      <c r="I1897" s="6">
        <f t="shared" si="1189"/>
        <v>2.04</v>
      </c>
      <c r="J1897" s="6">
        <f t="shared" si="1190"/>
        <v>5312771.2546917005</v>
      </c>
      <c r="K1897" s="18">
        <f t="shared" si="1191"/>
        <v>0</v>
      </c>
      <c r="L1897" s="35">
        <f>Data!BQ49</f>
        <v>3.0135410614190871E-3</v>
      </c>
      <c r="Q1897" s="21">
        <v>0</v>
      </c>
      <c r="R1897" s="21">
        <v>0</v>
      </c>
      <c r="S1897" s="21">
        <v>0</v>
      </c>
      <c r="T1897" s="38">
        <v>0</v>
      </c>
    </row>
    <row r="1898" spans="1:20" x14ac:dyDescent="0.25">
      <c r="A1898" s="17" t="s">
        <v>291</v>
      </c>
      <c r="B1898" s="8" t="s">
        <v>338</v>
      </c>
      <c r="C1898" s="8" t="s">
        <v>334</v>
      </c>
      <c r="D1898" s="8" t="str">
        <f t="shared" si="1184"/>
        <v>Week_36-generic-fifi</v>
      </c>
      <c r="E1898" s="8" t="str">
        <f t="shared" si="1185"/>
        <v>Umbrella-social.display.umb</v>
      </c>
      <c r="H1898" s="24">
        <f t="shared" si="1189"/>
        <v>4.3031938998825984E-3</v>
      </c>
      <c r="I1898" s="6">
        <f t="shared" si="1189"/>
        <v>2.04</v>
      </c>
      <c r="J1898" s="6">
        <f t="shared" si="1190"/>
        <v>5312771.2546917005</v>
      </c>
      <c r="K1898" s="18">
        <f t="shared" si="1191"/>
        <v>0</v>
      </c>
      <c r="L1898" s="35">
        <f>Data!BQ50</f>
        <v>3.0135410614190871E-3</v>
      </c>
      <c r="Q1898" s="21">
        <v>0</v>
      </c>
      <c r="R1898" s="21">
        <v>0</v>
      </c>
      <c r="S1898" s="21">
        <v>0</v>
      </c>
      <c r="T1898" s="38">
        <v>0</v>
      </c>
    </row>
    <row r="1899" spans="1:20" x14ac:dyDescent="0.25">
      <c r="A1899" s="17" t="s">
        <v>292</v>
      </c>
      <c r="B1899" s="8" t="s">
        <v>338</v>
      </c>
      <c r="C1899" s="8" t="s">
        <v>334</v>
      </c>
      <c r="D1899" s="8" t="str">
        <f t="shared" si="1184"/>
        <v>Week_37-generic-fifi</v>
      </c>
      <c r="E1899" s="8" t="str">
        <f t="shared" si="1185"/>
        <v>Umbrella-social.display.umb</v>
      </c>
      <c r="H1899" s="24">
        <f t="shared" si="1189"/>
        <v>4.3031938998825984E-3</v>
      </c>
      <c r="I1899" s="6">
        <f t="shared" si="1189"/>
        <v>2.04</v>
      </c>
      <c r="J1899" s="6">
        <f t="shared" si="1190"/>
        <v>5312771.2546917005</v>
      </c>
      <c r="K1899" s="18">
        <f t="shared" si="1191"/>
        <v>0</v>
      </c>
      <c r="L1899" s="35">
        <f>Data!BQ51</f>
        <v>3.1584228432180814E-3</v>
      </c>
      <c r="Q1899" s="21">
        <v>0</v>
      </c>
      <c r="R1899" s="21">
        <v>0</v>
      </c>
      <c r="S1899" s="21">
        <v>0</v>
      </c>
      <c r="T1899" s="38">
        <v>0</v>
      </c>
    </row>
    <row r="1900" spans="1:20" x14ac:dyDescent="0.25">
      <c r="A1900" s="17" t="s">
        <v>293</v>
      </c>
      <c r="B1900" s="8" t="s">
        <v>338</v>
      </c>
      <c r="C1900" s="8" t="s">
        <v>334</v>
      </c>
      <c r="D1900" s="8" t="str">
        <f t="shared" si="1184"/>
        <v>Week_38-generic-fifi</v>
      </c>
      <c r="E1900" s="8" t="str">
        <f t="shared" si="1185"/>
        <v>Umbrella-social.display.umb</v>
      </c>
      <c r="H1900" s="24">
        <f t="shared" si="1189"/>
        <v>4.3031938998825984E-3</v>
      </c>
      <c r="I1900" s="6">
        <f t="shared" si="1189"/>
        <v>2.04</v>
      </c>
      <c r="J1900" s="6">
        <f t="shared" si="1190"/>
        <v>5312771.2546917005</v>
      </c>
      <c r="K1900" s="18">
        <f t="shared" si="1191"/>
        <v>0</v>
      </c>
      <c r="L1900" s="35">
        <f>Data!BQ52</f>
        <v>3.1584228432180814E-3</v>
      </c>
      <c r="Q1900" s="21">
        <v>0</v>
      </c>
      <c r="R1900" s="21">
        <v>0</v>
      </c>
      <c r="S1900" s="21">
        <v>0</v>
      </c>
      <c r="T1900" s="38">
        <v>0</v>
      </c>
    </row>
    <row r="1901" spans="1:20" x14ac:dyDescent="0.25">
      <c r="A1901" s="17" t="s">
        <v>294</v>
      </c>
      <c r="B1901" s="8" t="s">
        <v>338</v>
      </c>
      <c r="C1901" s="8" t="s">
        <v>334</v>
      </c>
      <c r="D1901" s="8" t="str">
        <f t="shared" si="1184"/>
        <v>Week_39-generic-fifi</v>
      </c>
      <c r="E1901" s="8" t="str">
        <f t="shared" si="1185"/>
        <v>Umbrella-social.display.umb</v>
      </c>
      <c r="H1901" s="24">
        <f t="shared" si="1189"/>
        <v>4.3031938998825984E-3</v>
      </c>
      <c r="I1901" s="6">
        <f t="shared" si="1189"/>
        <v>2.04</v>
      </c>
      <c r="J1901" s="6">
        <f t="shared" si="1190"/>
        <v>5312771.2546917005</v>
      </c>
      <c r="K1901" s="18">
        <f t="shared" si="1191"/>
        <v>0</v>
      </c>
      <c r="L1901" s="35">
        <f>Data!BQ53</f>
        <v>3.1584228432180814E-3</v>
      </c>
      <c r="Q1901" s="21">
        <v>0</v>
      </c>
      <c r="R1901" s="21">
        <v>0</v>
      </c>
      <c r="S1901" s="21">
        <v>0</v>
      </c>
      <c r="T1901" s="38">
        <v>0</v>
      </c>
    </row>
    <row r="1902" spans="1:20" x14ac:dyDescent="0.25">
      <c r="A1902" s="17" t="s">
        <v>295</v>
      </c>
      <c r="B1902" s="8" t="s">
        <v>338</v>
      </c>
      <c r="C1902" s="8" t="s">
        <v>334</v>
      </c>
      <c r="D1902" s="8" t="str">
        <f t="shared" si="1184"/>
        <v>Week_40-generic-fifi</v>
      </c>
      <c r="E1902" s="8" t="str">
        <f t="shared" si="1185"/>
        <v>Umbrella-social.display.umb</v>
      </c>
      <c r="H1902" s="24">
        <f t="shared" si="1189"/>
        <v>4.3031938998825984E-3</v>
      </c>
      <c r="I1902" s="6">
        <f t="shared" si="1189"/>
        <v>2.04</v>
      </c>
      <c r="J1902" s="6">
        <f t="shared" si="1190"/>
        <v>5312771.2546917005</v>
      </c>
      <c r="K1902" s="18">
        <f t="shared" si="1191"/>
        <v>0</v>
      </c>
      <c r="L1902" s="35">
        <f>Data!BQ54</f>
        <v>3.1584228432180814E-3</v>
      </c>
      <c r="Q1902" s="21">
        <v>0</v>
      </c>
      <c r="R1902" s="21">
        <v>0</v>
      </c>
      <c r="S1902" s="21">
        <v>0</v>
      </c>
      <c r="T1902" s="38">
        <v>0</v>
      </c>
    </row>
    <row r="1903" spans="1:20" x14ac:dyDescent="0.25">
      <c r="A1903" s="17" t="s">
        <v>296</v>
      </c>
      <c r="B1903" s="8" t="s">
        <v>338</v>
      </c>
      <c r="C1903" s="8" t="s">
        <v>334</v>
      </c>
      <c r="D1903" s="8" t="str">
        <f t="shared" si="1184"/>
        <v>Week_41-generic-fifi</v>
      </c>
      <c r="E1903" s="8" t="str">
        <f t="shared" si="1185"/>
        <v>Umbrella-social.display.umb</v>
      </c>
      <c r="H1903" s="24">
        <f t="shared" si="1189"/>
        <v>4.3031938998825984E-3</v>
      </c>
      <c r="I1903" s="6">
        <f t="shared" si="1189"/>
        <v>2.04</v>
      </c>
      <c r="J1903" s="6">
        <f t="shared" si="1190"/>
        <v>5312771.2546917005</v>
      </c>
      <c r="K1903" s="18">
        <f t="shared" si="1191"/>
        <v>0</v>
      </c>
      <c r="L1903" s="35">
        <f>Data!BQ55</f>
        <v>3.7379499704140603E-3</v>
      </c>
      <c r="Q1903" s="21">
        <v>0</v>
      </c>
      <c r="R1903" s="21">
        <v>0</v>
      </c>
      <c r="S1903" s="21">
        <v>0</v>
      </c>
      <c r="T1903" s="38">
        <v>0</v>
      </c>
    </row>
    <row r="1904" spans="1:20" x14ac:dyDescent="0.25">
      <c r="A1904" s="17" t="s">
        <v>297</v>
      </c>
      <c r="B1904" s="8" t="s">
        <v>338</v>
      </c>
      <c r="C1904" s="8" t="s">
        <v>334</v>
      </c>
      <c r="D1904" s="8" t="str">
        <f t="shared" si="1184"/>
        <v>Week_42-generic-fifi</v>
      </c>
      <c r="E1904" s="8" t="str">
        <f t="shared" si="1185"/>
        <v>Umbrella-social.display.umb</v>
      </c>
      <c r="H1904" s="24">
        <f t="shared" si="1189"/>
        <v>4.3031938998825984E-3</v>
      </c>
      <c r="I1904" s="6">
        <f t="shared" si="1189"/>
        <v>2.04</v>
      </c>
      <c r="J1904" s="6">
        <f t="shared" si="1190"/>
        <v>5312771.2546917005</v>
      </c>
      <c r="K1904" s="18">
        <f t="shared" si="1191"/>
        <v>0</v>
      </c>
      <c r="L1904" s="35">
        <f>Data!BQ56</f>
        <v>3.7379499704140603E-3</v>
      </c>
      <c r="Q1904" s="21">
        <v>0</v>
      </c>
      <c r="R1904" s="21">
        <v>0</v>
      </c>
      <c r="S1904" s="21">
        <v>0</v>
      </c>
      <c r="T1904" s="38">
        <v>0</v>
      </c>
    </row>
    <row r="1905" spans="1:20" x14ac:dyDescent="0.25">
      <c r="A1905" s="17" t="s">
        <v>298</v>
      </c>
      <c r="B1905" s="8" t="s">
        <v>338</v>
      </c>
      <c r="C1905" s="8" t="s">
        <v>334</v>
      </c>
      <c r="D1905" s="8" t="str">
        <f t="shared" si="1184"/>
        <v>Week_43-generic-fifi</v>
      </c>
      <c r="E1905" s="8" t="str">
        <f t="shared" si="1185"/>
        <v>Umbrella-social.display.umb</v>
      </c>
      <c r="H1905" s="24">
        <f t="shared" si="1189"/>
        <v>4.3031938998825984E-3</v>
      </c>
      <c r="I1905" s="6">
        <f t="shared" si="1189"/>
        <v>2.04</v>
      </c>
      <c r="J1905" s="6">
        <f t="shared" si="1190"/>
        <v>5312771.2546917005</v>
      </c>
      <c r="K1905" s="18">
        <f t="shared" si="1191"/>
        <v>0</v>
      </c>
      <c r="L1905" s="35">
        <f>Data!BQ57</f>
        <v>3.7379499704140603E-3</v>
      </c>
      <c r="Q1905" s="21">
        <v>0</v>
      </c>
      <c r="R1905" s="21">
        <v>0</v>
      </c>
      <c r="S1905" s="21">
        <v>0</v>
      </c>
      <c r="T1905" s="38">
        <v>0</v>
      </c>
    </row>
    <row r="1906" spans="1:20" x14ac:dyDescent="0.25">
      <c r="A1906" s="17" t="s">
        <v>299</v>
      </c>
      <c r="B1906" s="8" t="s">
        <v>338</v>
      </c>
      <c r="C1906" s="8" t="s">
        <v>334</v>
      </c>
      <c r="D1906" s="8" t="str">
        <f t="shared" si="1184"/>
        <v>Week_44-generic-fifi</v>
      </c>
      <c r="E1906" s="8" t="str">
        <f t="shared" si="1185"/>
        <v>Umbrella-social.display.umb</v>
      </c>
      <c r="H1906" s="24">
        <f t="shared" si="1189"/>
        <v>4.3031938998825984E-3</v>
      </c>
      <c r="I1906" s="6">
        <f t="shared" si="1189"/>
        <v>2.04</v>
      </c>
      <c r="J1906" s="6">
        <f t="shared" si="1190"/>
        <v>5312771.2546917005</v>
      </c>
      <c r="K1906" s="18">
        <f t="shared" si="1191"/>
        <v>0</v>
      </c>
      <c r="L1906" s="35">
        <f>Data!BQ58</f>
        <v>3.7379499704140603E-3</v>
      </c>
      <c r="Q1906" s="21">
        <v>0</v>
      </c>
      <c r="R1906" s="21">
        <v>0</v>
      </c>
      <c r="S1906" s="21">
        <v>0</v>
      </c>
      <c r="T1906" s="38">
        <v>0</v>
      </c>
    </row>
    <row r="1907" spans="1:20" x14ac:dyDescent="0.25">
      <c r="A1907" s="17" t="s">
        <v>300</v>
      </c>
      <c r="B1907" s="8" t="s">
        <v>338</v>
      </c>
      <c r="C1907" s="8" t="s">
        <v>334</v>
      </c>
      <c r="D1907" s="8" t="str">
        <f t="shared" si="1184"/>
        <v>Week_45-generic-fifi</v>
      </c>
      <c r="E1907" s="8" t="str">
        <f t="shared" si="1185"/>
        <v>Umbrella-social.display.umb</v>
      </c>
      <c r="H1907" s="24">
        <f t="shared" si="1189"/>
        <v>4.3031938998825984E-3</v>
      </c>
      <c r="I1907" s="6">
        <f t="shared" si="1189"/>
        <v>2.04</v>
      </c>
      <c r="J1907" s="6">
        <f t="shared" si="1190"/>
        <v>5312771.2546917005</v>
      </c>
      <c r="K1907" s="18">
        <f t="shared" si="1191"/>
        <v>0</v>
      </c>
      <c r="L1907" s="35">
        <f>Data!BQ59</f>
        <v>3.2163755559376796E-3</v>
      </c>
      <c r="Q1907" s="21">
        <v>0</v>
      </c>
      <c r="R1907" s="21">
        <v>0</v>
      </c>
      <c r="S1907" s="21">
        <v>0</v>
      </c>
      <c r="T1907" s="38">
        <v>0</v>
      </c>
    </row>
    <row r="1908" spans="1:20" x14ac:dyDescent="0.25">
      <c r="A1908" s="17" t="s">
        <v>301</v>
      </c>
      <c r="B1908" s="8" t="s">
        <v>338</v>
      </c>
      <c r="C1908" s="8" t="s">
        <v>334</v>
      </c>
      <c r="D1908" s="8" t="str">
        <f t="shared" si="1184"/>
        <v>Week_46-generic-fifi</v>
      </c>
      <c r="E1908" s="8" t="str">
        <f t="shared" si="1185"/>
        <v>Umbrella-social.display.umb</v>
      </c>
      <c r="H1908" s="24">
        <f t="shared" si="1189"/>
        <v>4.3031938998825984E-3</v>
      </c>
      <c r="I1908" s="6">
        <f t="shared" si="1189"/>
        <v>2.04</v>
      </c>
      <c r="J1908" s="6">
        <f t="shared" si="1190"/>
        <v>5312771.2546917005</v>
      </c>
      <c r="K1908" s="18">
        <f t="shared" si="1191"/>
        <v>0</v>
      </c>
      <c r="L1908" s="35">
        <f>Data!BQ60</f>
        <v>3.2163755559376796E-3</v>
      </c>
      <c r="Q1908" s="21">
        <v>0</v>
      </c>
      <c r="R1908" s="21">
        <v>0</v>
      </c>
      <c r="S1908" s="21">
        <v>0</v>
      </c>
      <c r="T1908" s="38">
        <v>0</v>
      </c>
    </row>
    <row r="1909" spans="1:20" x14ac:dyDescent="0.25">
      <c r="A1909" s="17" t="s">
        <v>272</v>
      </c>
      <c r="B1909" s="8" t="s">
        <v>338</v>
      </c>
      <c r="C1909" s="8" t="s">
        <v>334</v>
      </c>
      <c r="D1909" s="8" t="str">
        <f t="shared" si="1184"/>
        <v>Week_47-generic-fifi</v>
      </c>
      <c r="E1909" s="8" t="str">
        <f t="shared" si="1185"/>
        <v>Umbrella-social.display.umb</v>
      </c>
      <c r="H1909" s="24">
        <f t="shared" si="1189"/>
        <v>4.3031938998825984E-3</v>
      </c>
      <c r="I1909" s="6">
        <f t="shared" si="1189"/>
        <v>2.04</v>
      </c>
      <c r="J1909" s="6">
        <f t="shared" si="1190"/>
        <v>5312771.2546917005</v>
      </c>
      <c r="K1909" s="18">
        <f t="shared" si="1191"/>
        <v>0</v>
      </c>
      <c r="L1909" s="35">
        <f>Data!BQ61</f>
        <v>3.2163755559376796E-3</v>
      </c>
      <c r="Q1909" s="21">
        <v>0</v>
      </c>
      <c r="R1909" s="21">
        <v>0</v>
      </c>
      <c r="S1909" s="21">
        <v>0</v>
      </c>
      <c r="T1909" s="38">
        <v>0</v>
      </c>
    </row>
    <row r="1910" spans="1:20" x14ac:dyDescent="0.25">
      <c r="A1910" s="17" t="s">
        <v>273</v>
      </c>
      <c r="B1910" s="8" t="s">
        <v>338</v>
      </c>
      <c r="C1910" s="8" t="s">
        <v>334</v>
      </c>
      <c r="D1910" s="8" t="str">
        <f t="shared" si="1184"/>
        <v>Week_48-generic-fifi</v>
      </c>
      <c r="E1910" s="8" t="str">
        <f t="shared" si="1185"/>
        <v>Umbrella-social.display.umb</v>
      </c>
      <c r="H1910" s="24">
        <f t="shared" si="1189"/>
        <v>4.3031938998825984E-3</v>
      </c>
      <c r="I1910" s="6">
        <f t="shared" si="1189"/>
        <v>2.04</v>
      </c>
      <c r="J1910" s="6">
        <f t="shared" si="1190"/>
        <v>5312771.2546917005</v>
      </c>
      <c r="K1910" s="18">
        <f t="shared" si="1191"/>
        <v>0</v>
      </c>
      <c r="L1910" s="35">
        <f>Data!BQ62</f>
        <v>3.2163755559376796E-3</v>
      </c>
      <c r="Q1910" s="21">
        <v>0</v>
      </c>
      <c r="R1910" s="21">
        <v>0</v>
      </c>
      <c r="S1910" s="21">
        <v>0</v>
      </c>
      <c r="T1910" s="38">
        <v>0</v>
      </c>
    </row>
    <row r="1911" spans="1:20" x14ac:dyDescent="0.25">
      <c r="A1911" s="17" t="s">
        <v>274</v>
      </c>
      <c r="B1911" s="8" t="s">
        <v>338</v>
      </c>
      <c r="C1911" s="8" t="s">
        <v>334</v>
      </c>
      <c r="D1911" s="8" t="str">
        <f t="shared" si="1184"/>
        <v>Week_49-generic-fifi</v>
      </c>
      <c r="E1911" s="8" t="str">
        <f t="shared" si="1185"/>
        <v>Umbrella-social.display.umb</v>
      </c>
      <c r="H1911" s="24">
        <f t="shared" si="1189"/>
        <v>4.3031938998825984E-3</v>
      </c>
      <c r="I1911" s="6">
        <f t="shared" si="1189"/>
        <v>2.04</v>
      </c>
      <c r="J1911" s="6">
        <f t="shared" si="1190"/>
        <v>5312771.2546917005</v>
      </c>
      <c r="K1911" s="18">
        <f t="shared" si="1191"/>
        <v>0</v>
      </c>
      <c r="L1911" s="35">
        <f>Data!BQ63</f>
        <v>3.2163755559376796E-3</v>
      </c>
      <c r="Q1911" s="21">
        <v>0</v>
      </c>
      <c r="R1911" s="21">
        <v>0</v>
      </c>
      <c r="S1911" s="21">
        <v>0</v>
      </c>
      <c r="T1911" s="38">
        <v>0</v>
      </c>
    </row>
    <row r="1912" spans="1:20" x14ac:dyDescent="0.25">
      <c r="A1912" s="17" t="s">
        <v>275</v>
      </c>
      <c r="B1912" s="8" t="s">
        <v>338</v>
      </c>
      <c r="C1912" s="8" t="s">
        <v>334</v>
      </c>
      <c r="D1912" s="8" t="str">
        <f t="shared" si="1184"/>
        <v>Week_50-generic-fifi</v>
      </c>
      <c r="E1912" s="8" t="str">
        <f t="shared" si="1185"/>
        <v>Umbrella-social.display.umb</v>
      </c>
      <c r="H1912" s="24">
        <f t="shared" si="1189"/>
        <v>4.3031938998825984E-3</v>
      </c>
      <c r="I1912" s="6">
        <f t="shared" si="1189"/>
        <v>2.04</v>
      </c>
      <c r="J1912" s="6">
        <f t="shared" si="1190"/>
        <v>5312771.2546917005</v>
      </c>
      <c r="K1912" s="18">
        <f t="shared" si="1191"/>
        <v>0</v>
      </c>
      <c r="L1912" s="35">
        <f>Data!BQ64</f>
        <v>2.8107065669004949E-3</v>
      </c>
      <c r="Q1912" s="21">
        <v>0</v>
      </c>
      <c r="R1912" s="21">
        <v>130.4308045694371</v>
      </c>
      <c r="S1912" s="21">
        <v>1777.8380940002673</v>
      </c>
      <c r="T1912" s="38">
        <v>8.6985392905534642E-2</v>
      </c>
    </row>
    <row r="1913" spans="1:20" x14ac:dyDescent="0.25">
      <c r="A1913" s="17" t="s">
        <v>276</v>
      </c>
      <c r="B1913" s="8" t="s">
        <v>338</v>
      </c>
      <c r="C1913" s="8" t="s">
        <v>334</v>
      </c>
      <c r="D1913" s="8" t="str">
        <f t="shared" si="1184"/>
        <v>Week_51-generic-fifi</v>
      </c>
      <c r="E1913" s="8" t="str">
        <f t="shared" si="1185"/>
        <v>Umbrella-social.display.umb</v>
      </c>
      <c r="H1913" s="24">
        <f t="shared" si="1189"/>
        <v>4.3031938998825984E-3</v>
      </c>
      <c r="I1913" s="6">
        <f t="shared" si="1189"/>
        <v>2.04</v>
      </c>
      <c r="J1913" s="6">
        <f t="shared" si="1190"/>
        <v>5312771.2546917005</v>
      </c>
      <c r="K1913" s="18">
        <f t="shared" si="1191"/>
        <v>0</v>
      </c>
      <c r="L1913" s="35">
        <f>Data!BQ65</f>
        <v>2.8107065669004949E-3</v>
      </c>
      <c r="Q1913" s="21">
        <v>0</v>
      </c>
      <c r="R1913" s="21">
        <v>105.92623146373771</v>
      </c>
      <c r="S1913" s="21">
        <v>1332.8577320864199</v>
      </c>
      <c r="T1913" s="38">
        <v>5.7593022815828676E-2</v>
      </c>
    </row>
    <row r="1914" spans="1:20" x14ac:dyDescent="0.25">
      <c r="A1914" s="17" t="s">
        <v>277</v>
      </c>
      <c r="B1914" s="8" t="s">
        <v>338</v>
      </c>
      <c r="C1914" s="8" t="s">
        <v>334</v>
      </c>
      <c r="D1914" s="8" t="str">
        <f t="shared" si="1184"/>
        <v>Week_52-generic-fifi</v>
      </c>
      <c r="E1914" s="8" t="str">
        <f t="shared" si="1185"/>
        <v>Umbrella-social.display.umb</v>
      </c>
      <c r="H1914" s="24">
        <f t="shared" si="1189"/>
        <v>4.3031938998825984E-3</v>
      </c>
      <c r="I1914" s="6">
        <f t="shared" si="1189"/>
        <v>2.04</v>
      </c>
      <c r="J1914" s="6">
        <f t="shared" si="1190"/>
        <v>5312771.2546917005</v>
      </c>
      <c r="K1914" s="18">
        <f t="shared" si="1191"/>
        <v>0</v>
      </c>
      <c r="L1914" s="35">
        <f>Data!BQ66</f>
        <v>2.8107065669004949E-3</v>
      </c>
      <c r="Q1914" s="21">
        <v>0</v>
      </c>
      <c r="R1914" s="21">
        <v>0</v>
      </c>
      <c r="S1914" s="21">
        <v>0</v>
      </c>
      <c r="T1914" s="38">
        <v>0</v>
      </c>
    </row>
    <row r="1916" spans="1:20" x14ac:dyDescent="0.25">
      <c r="A1916" s="16" t="s">
        <v>328</v>
      </c>
      <c r="B1916" s="8" t="s">
        <v>338</v>
      </c>
      <c r="C1916" s="8" t="s">
        <v>334</v>
      </c>
      <c r="D1916" s="8" t="str">
        <f>A1916&amp;"-generic-cofi"</f>
        <v>Week_40_old-generic-cofi</v>
      </c>
      <c r="E1916" s="8" t="str">
        <f>IF(RIGHT(A1916,3)="old","Initial",B1916&amp;"-"&amp;C1916)</f>
        <v>Initial</v>
      </c>
      <c r="H1916" s="25">
        <f>SUMIFS(Data!N$2:N$48,Data!$L$2:$L$48,$C1916,Data!$M$2:$M$48,RIGHT($D1916,4))</f>
        <v>3.7860487552035266E-3</v>
      </c>
      <c r="I1916" s="42">
        <f>VLOOKUP(C1916,parms,8,FALSE)</f>
        <v>2.04</v>
      </c>
      <c r="J1916" s="28">
        <f>SUMIFS(Data!O$2:O$48,Data!$L$2:$L$48,$C1916,Data!$M$2:$M$48,RIGHT($D1916,4))</f>
        <v>4656316.0929763103</v>
      </c>
      <c r="K1916" s="25">
        <f>SUMIFS(Data!Q$2:Q$48,Data!$L$2:$L$48,$C1916,Data!$M$2:$M$48,RIGHT($D1916,4))</f>
        <v>0</v>
      </c>
      <c r="L1916" s="35">
        <f>Data!BQ2</f>
        <v>3.1584228432180814E-3</v>
      </c>
      <c r="Q1916" s="21">
        <v>0</v>
      </c>
      <c r="R1916" s="21">
        <v>0</v>
      </c>
      <c r="S1916" s="21">
        <v>0</v>
      </c>
      <c r="T1916" s="38">
        <v>0</v>
      </c>
    </row>
    <row r="1917" spans="1:20" x14ac:dyDescent="0.25">
      <c r="A1917" s="16" t="s">
        <v>316</v>
      </c>
      <c r="B1917" s="8" t="s">
        <v>338</v>
      </c>
      <c r="C1917" s="8" t="s">
        <v>334</v>
      </c>
      <c r="D1917" s="8" t="str">
        <f t="shared" ref="D1917:D1980" si="1192">A1917&amp;"-generic-cofi"</f>
        <v>Week_41_old-generic-cofi</v>
      </c>
      <c r="E1917" s="8" t="str">
        <f t="shared" ref="E1917:E1980" si="1193">IF(RIGHT(A1917,3)="old","Initial",B1917&amp;"-"&amp;C1917)</f>
        <v>Initial</v>
      </c>
      <c r="H1917" s="24">
        <f t="shared" ref="H1917" si="1194">H1916</f>
        <v>3.7860487552035266E-3</v>
      </c>
      <c r="I1917" s="6">
        <f>I1916</f>
        <v>2.04</v>
      </c>
      <c r="J1917" s="6">
        <f t="shared" ref="J1917" si="1195">J1916</f>
        <v>4656316.0929763103</v>
      </c>
      <c r="K1917" s="18">
        <f t="shared" ref="K1917" si="1196">K1916</f>
        <v>0</v>
      </c>
      <c r="L1917" s="35">
        <f>Data!BQ3</f>
        <v>3.7379499704140603E-3</v>
      </c>
      <c r="Q1917" s="21">
        <v>0</v>
      </c>
      <c r="R1917" s="21">
        <v>0</v>
      </c>
      <c r="S1917" s="21">
        <v>0</v>
      </c>
      <c r="T1917" s="38">
        <v>0</v>
      </c>
    </row>
    <row r="1918" spans="1:20" x14ac:dyDescent="0.25">
      <c r="A1918" s="16" t="s">
        <v>317</v>
      </c>
      <c r="B1918" s="8" t="s">
        <v>338</v>
      </c>
      <c r="C1918" s="8" t="s">
        <v>334</v>
      </c>
      <c r="D1918" s="8" t="str">
        <f t="shared" si="1192"/>
        <v>Week_42_old-generic-cofi</v>
      </c>
      <c r="E1918" s="8" t="str">
        <f t="shared" si="1193"/>
        <v>Initial</v>
      </c>
      <c r="H1918" s="24">
        <f t="shared" ref="H1918:I1980" si="1197">H1917</f>
        <v>3.7860487552035266E-3</v>
      </c>
      <c r="I1918" s="6">
        <f t="shared" si="1197"/>
        <v>2.04</v>
      </c>
      <c r="J1918" s="6">
        <f t="shared" ref="J1918:J1980" si="1198">J1917</f>
        <v>4656316.0929763103</v>
      </c>
      <c r="K1918" s="18">
        <f t="shared" ref="K1918:K1980" si="1199">K1917</f>
        <v>0</v>
      </c>
      <c r="L1918" s="35">
        <f>Data!BQ4</f>
        <v>3.7379499704140603E-3</v>
      </c>
      <c r="Q1918" s="21">
        <v>0</v>
      </c>
      <c r="R1918" s="21">
        <v>0</v>
      </c>
      <c r="S1918" s="21">
        <v>0</v>
      </c>
      <c r="T1918" s="38">
        <v>0</v>
      </c>
    </row>
    <row r="1919" spans="1:20" x14ac:dyDescent="0.25">
      <c r="A1919" s="16" t="s">
        <v>318</v>
      </c>
      <c r="B1919" s="8" t="s">
        <v>338</v>
      </c>
      <c r="C1919" s="8" t="s">
        <v>334</v>
      </c>
      <c r="D1919" s="8" t="str">
        <f t="shared" si="1192"/>
        <v>Week_43_old-generic-cofi</v>
      </c>
      <c r="E1919" s="8" t="str">
        <f t="shared" si="1193"/>
        <v>Initial</v>
      </c>
      <c r="H1919" s="24">
        <f t="shared" si="1197"/>
        <v>3.7860487552035266E-3</v>
      </c>
      <c r="I1919" s="6">
        <f t="shared" si="1197"/>
        <v>2.04</v>
      </c>
      <c r="J1919" s="6">
        <f t="shared" si="1198"/>
        <v>4656316.0929763103</v>
      </c>
      <c r="K1919" s="18">
        <f t="shared" si="1199"/>
        <v>0</v>
      </c>
      <c r="L1919" s="35">
        <f>Data!BQ5</f>
        <v>3.7379499704140603E-3</v>
      </c>
      <c r="Q1919" s="21">
        <v>0</v>
      </c>
      <c r="R1919" s="21">
        <v>0</v>
      </c>
      <c r="S1919" s="21">
        <v>0</v>
      </c>
      <c r="T1919" s="38">
        <v>0</v>
      </c>
    </row>
    <row r="1920" spans="1:20" x14ac:dyDescent="0.25">
      <c r="A1920" s="16" t="s">
        <v>319</v>
      </c>
      <c r="B1920" s="8" t="s">
        <v>338</v>
      </c>
      <c r="C1920" s="8" t="s">
        <v>334</v>
      </c>
      <c r="D1920" s="8" t="str">
        <f t="shared" si="1192"/>
        <v>Week_44_old-generic-cofi</v>
      </c>
      <c r="E1920" s="8" t="str">
        <f t="shared" si="1193"/>
        <v>Initial</v>
      </c>
      <c r="H1920" s="24">
        <f t="shared" si="1197"/>
        <v>3.7860487552035266E-3</v>
      </c>
      <c r="I1920" s="6">
        <f t="shared" si="1197"/>
        <v>2.04</v>
      </c>
      <c r="J1920" s="6">
        <f t="shared" si="1198"/>
        <v>4656316.0929763103</v>
      </c>
      <c r="K1920" s="18">
        <f t="shared" si="1199"/>
        <v>0</v>
      </c>
      <c r="L1920" s="35">
        <f>Data!BQ6</f>
        <v>3.7379499704140603E-3</v>
      </c>
      <c r="Q1920" s="21">
        <v>0</v>
      </c>
      <c r="R1920" s="21">
        <v>302.16933903319318</v>
      </c>
      <c r="S1920" s="21">
        <v>6900.0939164827469</v>
      </c>
      <c r="T1920" s="38">
        <v>0.76614504804448047</v>
      </c>
    </row>
    <row r="1921" spans="1:20" x14ac:dyDescent="0.25">
      <c r="A1921" s="16" t="s">
        <v>320</v>
      </c>
      <c r="B1921" s="8" t="s">
        <v>338</v>
      </c>
      <c r="C1921" s="8" t="s">
        <v>334</v>
      </c>
      <c r="D1921" s="8" t="str">
        <f t="shared" si="1192"/>
        <v>Week_45_old-generic-cofi</v>
      </c>
      <c r="E1921" s="8" t="str">
        <f t="shared" si="1193"/>
        <v>Initial</v>
      </c>
      <c r="H1921" s="24">
        <f t="shared" si="1197"/>
        <v>3.7860487552035266E-3</v>
      </c>
      <c r="I1921" s="6">
        <f t="shared" si="1197"/>
        <v>2.04</v>
      </c>
      <c r="J1921" s="6">
        <f t="shared" si="1198"/>
        <v>4656316.0929763103</v>
      </c>
      <c r="K1921" s="18">
        <f t="shared" si="1199"/>
        <v>0</v>
      </c>
      <c r="L1921" s="35">
        <f>Data!BQ7</f>
        <v>3.2163755559376796E-3</v>
      </c>
      <c r="Q1921" s="21">
        <v>0</v>
      </c>
      <c r="R1921" s="21">
        <v>462.13007827286657</v>
      </c>
      <c r="S1921" s="21">
        <v>8894.5872540923392</v>
      </c>
      <c r="T1921" s="38">
        <v>0.73060399681391641</v>
      </c>
    </row>
    <row r="1922" spans="1:20" x14ac:dyDescent="0.25">
      <c r="A1922" s="16" t="s">
        <v>321</v>
      </c>
      <c r="B1922" s="8" t="s">
        <v>338</v>
      </c>
      <c r="C1922" s="8" t="s">
        <v>334</v>
      </c>
      <c r="D1922" s="8" t="str">
        <f t="shared" si="1192"/>
        <v>Week_46_old-generic-cofi</v>
      </c>
      <c r="E1922" s="8" t="str">
        <f t="shared" si="1193"/>
        <v>Initial</v>
      </c>
      <c r="H1922" s="24">
        <f t="shared" si="1197"/>
        <v>3.7860487552035266E-3</v>
      </c>
      <c r="I1922" s="6">
        <f t="shared" si="1197"/>
        <v>2.04</v>
      </c>
      <c r="J1922" s="6">
        <f t="shared" si="1198"/>
        <v>4656316.0929763103</v>
      </c>
      <c r="K1922" s="18">
        <f t="shared" si="1199"/>
        <v>0</v>
      </c>
      <c r="L1922" s="35">
        <f>Data!BQ8</f>
        <v>3.2163755559376796E-3</v>
      </c>
      <c r="Q1922" s="21">
        <v>0</v>
      </c>
      <c r="R1922" s="21">
        <v>342.12942466464358</v>
      </c>
      <c r="S1922" s="21">
        <v>7201.2018622803471</v>
      </c>
      <c r="T1922" s="38">
        <v>0.67104931509228516</v>
      </c>
    </row>
    <row r="1923" spans="1:20" x14ac:dyDescent="0.25">
      <c r="A1923" s="16" t="s">
        <v>322</v>
      </c>
      <c r="B1923" s="8" t="s">
        <v>338</v>
      </c>
      <c r="C1923" s="8" t="s">
        <v>334</v>
      </c>
      <c r="D1923" s="8" t="str">
        <f t="shared" si="1192"/>
        <v>Week_47_old-generic-cofi</v>
      </c>
      <c r="E1923" s="8" t="str">
        <f t="shared" si="1193"/>
        <v>Initial</v>
      </c>
      <c r="H1923" s="24">
        <f t="shared" si="1197"/>
        <v>3.7860487552035266E-3</v>
      </c>
      <c r="I1923" s="6">
        <f t="shared" si="1197"/>
        <v>2.04</v>
      </c>
      <c r="J1923" s="6">
        <f t="shared" si="1198"/>
        <v>4656316.0929763103</v>
      </c>
      <c r="K1923" s="18">
        <f t="shared" si="1199"/>
        <v>0</v>
      </c>
      <c r="L1923" s="35">
        <f>Data!BQ9</f>
        <v>3.2163755559376796E-3</v>
      </c>
      <c r="Q1923" s="21">
        <v>0</v>
      </c>
      <c r="R1923" s="21">
        <v>282.50230969530594</v>
      </c>
      <c r="S1923" s="21">
        <v>6026.0165406032384</v>
      </c>
      <c r="T1923" s="38">
        <v>0.60810369686645882</v>
      </c>
    </row>
    <row r="1924" spans="1:20" x14ac:dyDescent="0.25">
      <c r="A1924" s="16" t="s">
        <v>323</v>
      </c>
      <c r="B1924" s="8" t="s">
        <v>338</v>
      </c>
      <c r="C1924" s="8" t="s">
        <v>334</v>
      </c>
      <c r="D1924" s="8" t="str">
        <f t="shared" si="1192"/>
        <v>Week_48_old-generic-cofi</v>
      </c>
      <c r="E1924" s="8" t="str">
        <f t="shared" si="1193"/>
        <v>Initial</v>
      </c>
      <c r="H1924" s="24">
        <f t="shared" si="1197"/>
        <v>3.7860487552035266E-3</v>
      </c>
      <c r="I1924" s="6">
        <f t="shared" si="1197"/>
        <v>2.04</v>
      </c>
      <c r="J1924" s="6">
        <f t="shared" si="1198"/>
        <v>4656316.0929763103</v>
      </c>
      <c r="K1924" s="18">
        <f t="shared" si="1199"/>
        <v>0</v>
      </c>
      <c r="L1924" s="35">
        <f>Data!BQ10</f>
        <v>3.2163755559376796E-3</v>
      </c>
      <c r="Q1924" s="21">
        <v>0</v>
      </c>
      <c r="R1924" s="21">
        <v>250.75095734500132</v>
      </c>
      <c r="S1924" s="21">
        <v>5653.9813987339976</v>
      </c>
      <c r="T1924" s="38">
        <v>0.63697324930680455</v>
      </c>
    </row>
    <row r="1925" spans="1:20" x14ac:dyDescent="0.25">
      <c r="A1925" s="16" t="s">
        <v>324</v>
      </c>
      <c r="B1925" s="8" t="s">
        <v>338</v>
      </c>
      <c r="C1925" s="8" t="s">
        <v>334</v>
      </c>
      <c r="D1925" s="8" t="str">
        <f t="shared" si="1192"/>
        <v>Week_49_old-generic-cofi</v>
      </c>
      <c r="E1925" s="8" t="str">
        <f t="shared" si="1193"/>
        <v>Initial</v>
      </c>
      <c r="H1925" s="24">
        <f t="shared" si="1197"/>
        <v>3.7860487552035266E-3</v>
      </c>
      <c r="I1925" s="6">
        <f t="shared" si="1197"/>
        <v>2.04</v>
      </c>
      <c r="J1925" s="6">
        <f t="shared" si="1198"/>
        <v>4656316.0929763103</v>
      </c>
      <c r="K1925" s="18">
        <f t="shared" si="1199"/>
        <v>0</v>
      </c>
      <c r="L1925" s="35">
        <f>Data!BQ11</f>
        <v>3.2163755559376796E-3</v>
      </c>
      <c r="Q1925" s="21">
        <v>0</v>
      </c>
      <c r="R1925" s="21">
        <v>253.46668352760497</v>
      </c>
      <c r="S1925" s="21">
        <v>5575.7400244979754</v>
      </c>
      <c r="T1925" s="38">
        <v>0.59887874097552052</v>
      </c>
    </row>
    <row r="1926" spans="1:20" x14ac:dyDescent="0.25">
      <c r="A1926" s="16" t="s">
        <v>325</v>
      </c>
      <c r="B1926" s="8" t="s">
        <v>338</v>
      </c>
      <c r="C1926" s="8" t="s">
        <v>334</v>
      </c>
      <c r="D1926" s="8" t="str">
        <f t="shared" si="1192"/>
        <v>Week_50_old-generic-cofi</v>
      </c>
      <c r="E1926" s="8" t="str">
        <f t="shared" si="1193"/>
        <v>Initial</v>
      </c>
      <c r="H1926" s="24">
        <f t="shared" si="1197"/>
        <v>3.7860487552035266E-3</v>
      </c>
      <c r="I1926" s="6">
        <f t="shared" si="1197"/>
        <v>2.04</v>
      </c>
      <c r="J1926" s="6">
        <f t="shared" si="1198"/>
        <v>4656316.0929763103</v>
      </c>
      <c r="K1926" s="18">
        <f t="shared" si="1199"/>
        <v>0</v>
      </c>
      <c r="L1926" s="35">
        <f>Data!BQ12</f>
        <v>2.8107065669004949E-3</v>
      </c>
      <c r="Q1926" s="21">
        <v>0</v>
      </c>
      <c r="R1926" s="21">
        <v>421.04315129164968</v>
      </c>
      <c r="S1926" s="21">
        <v>8122.3385536538472</v>
      </c>
      <c r="T1926" s="38">
        <v>0.65615004353595885</v>
      </c>
    </row>
    <row r="1927" spans="1:20" x14ac:dyDescent="0.25">
      <c r="A1927" s="16" t="s">
        <v>326</v>
      </c>
      <c r="B1927" s="8" t="s">
        <v>338</v>
      </c>
      <c r="C1927" s="8" t="s">
        <v>334</v>
      </c>
      <c r="D1927" s="8" t="str">
        <f t="shared" si="1192"/>
        <v>Week_51_old-generic-cofi</v>
      </c>
      <c r="E1927" s="8" t="str">
        <f t="shared" si="1193"/>
        <v>Initial</v>
      </c>
      <c r="H1927" s="24">
        <f t="shared" si="1197"/>
        <v>3.7860487552035266E-3</v>
      </c>
      <c r="I1927" s="6">
        <f t="shared" si="1197"/>
        <v>2.04</v>
      </c>
      <c r="J1927" s="6">
        <f t="shared" si="1198"/>
        <v>4656316.0929763103</v>
      </c>
      <c r="K1927" s="18">
        <f t="shared" si="1199"/>
        <v>0</v>
      </c>
      <c r="L1927" s="35">
        <f>Data!BQ13</f>
        <v>2.8107065669004949E-3</v>
      </c>
      <c r="Q1927" s="21">
        <v>0</v>
      </c>
      <c r="R1927" s="21">
        <v>285.38623129957472</v>
      </c>
      <c r="S1927" s="21">
        <v>6444.1265274547322</v>
      </c>
      <c r="T1927" s="38">
        <v>0.72489670871606393</v>
      </c>
    </row>
    <row r="1928" spans="1:20" x14ac:dyDescent="0.25">
      <c r="A1928" s="16" t="s">
        <v>327</v>
      </c>
      <c r="B1928" s="8" t="s">
        <v>338</v>
      </c>
      <c r="C1928" s="8" t="s">
        <v>334</v>
      </c>
      <c r="D1928" s="8" t="str">
        <f t="shared" si="1192"/>
        <v>Week_52_old-generic-cofi</v>
      </c>
      <c r="E1928" s="8" t="str">
        <f t="shared" si="1193"/>
        <v>Initial</v>
      </c>
      <c r="H1928" s="24">
        <f t="shared" si="1197"/>
        <v>3.7860487552035266E-3</v>
      </c>
      <c r="I1928" s="6">
        <f t="shared" si="1197"/>
        <v>2.04</v>
      </c>
      <c r="J1928" s="6">
        <f t="shared" si="1198"/>
        <v>4656316.0929763103</v>
      </c>
      <c r="K1928" s="18">
        <f t="shared" si="1199"/>
        <v>0</v>
      </c>
      <c r="L1928" s="35">
        <f>Data!BQ14</f>
        <v>2.8107065669004949E-3</v>
      </c>
      <c r="Q1928" s="21">
        <v>0</v>
      </c>
      <c r="R1928" s="21">
        <v>275.15781050123468</v>
      </c>
      <c r="S1928" s="21">
        <v>5692.6183883437952</v>
      </c>
      <c r="T1928" s="38">
        <v>0.70858911766260047</v>
      </c>
    </row>
    <row r="1929" spans="1:20" x14ac:dyDescent="0.25">
      <c r="A1929" s="17" t="s">
        <v>262</v>
      </c>
      <c r="B1929" s="8" t="s">
        <v>338</v>
      </c>
      <c r="C1929" s="8" t="s">
        <v>334</v>
      </c>
      <c r="D1929" s="8" t="str">
        <f t="shared" si="1192"/>
        <v>Week_01-generic-cofi</v>
      </c>
      <c r="E1929" s="8" t="str">
        <f t="shared" si="1193"/>
        <v>Umbrella-social.display.umb</v>
      </c>
      <c r="H1929" s="24">
        <f t="shared" si="1197"/>
        <v>3.7860487552035266E-3</v>
      </c>
      <c r="I1929" s="6">
        <f t="shared" si="1197"/>
        <v>2.04</v>
      </c>
      <c r="J1929" s="6">
        <f t="shared" si="1198"/>
        <v>4656316.0929763103</v>
      </c>
      <c r="K1929" s="18">
        <f t="shared" si="1199"/>
        <v>0</v>
      </c>
      <c r="L1929" s="35">
        <f>Data!BQ15</f>
        <v>2.8107065669004949E-3</v>
      </c>
      <c r="Q1929" s="21">
        <v>0</v>
      </c>
      <c r="R1929" s="21">
        <v>18.396664334285983</v>
      </c>
      <c r="S1929" s="21">
        <v>353.93513054434925</v>
      </c>
      <c r="T1929" s="38">
        <v>3.2006669185620895E-2</v>
      </c>
    </row>
    <row r="1930" spans="1:20" x14ac:dyDescent="0.25">
      <c r="A1930" s="17" t="s">
        <v>263</v>
      </c>
      <c r="B1930" s="8" t="s">
        <v>338</v>
      </c>
      <c r="C1930" s="8" t="s">
        <v>334</v>
      </c>
      <c r="D1930" s="8" t="str">
        <f t="shared" si="1192"/>
        <v>Week_02-generic-cofi</v>
      </c>
      <c r="E1930" s="8" t="str">
        <f t="shared" si="1193"/>
        <v>Umbrella-social.display.umb</v>
      </c>
      <c r="H1930" s="24">
        <f t="shared" si="1197"/>
        <v>3.7860487552035266E-3</v>
      </c>
      <c r="I1930" s="6">
        <f t="shared" si="1197"/>
        <v>2.04</v>
      </c>
      <c r="J1930" s="6">
        <f t="shared" si="1198"/>
        <v>4656316.0929763103</v>
      </c>
      <c r="K1930" s="18">
        <f t="shared" si="1199"/>
        <v>0</v>
      </c>
      <c r="L1930" s="35">
        <f>Data!BQ16</f>
        <v>2.6658247851015005E-3</v>
      </c>
      <c r="Q1930" s="21">
        <v>0</v>
      </c>
      <c r="R1930" s="21">
        <v>204.48914653845168</v>
      </c>
      <c r="S1930" s="21">
        <v>3778.9217808860521</v>
      </c>
      <c r="T1930" s="38">
        <v>0.28474113625964004</v>
      </c>
    </row>
    <row r="1931" spans="1:20" x14ac:dyDescent="0.25">
      <c r="A1931" s="17" t="s">
        <v>264</v>
      </c>
      <c r="B1931" s="8" t="s">
        <v>338</v>
      </c>
      <c r="C1931" s="8" t="s">
        <v>334</v>
      </c>
      <c r="D1931" s="8" t="str">
        <f t="shared" si="1192"/>
        <v>Week_03-generic-cofi</v>
      </c>
      <c r="E1931" s="8" t="str">
        <f t="shared" si="1193"/>
        <v>Umbrella-social.display.umb</v>
      </c>
      <c r="H1931" s="24">
        <f t="shared" si="1197"/>
        <v>3.7860487552035266E-3</v>
      </c>
      <c r="I1931" s="6">
        <f t="shared" si="1197"/>
        <v>2.04</v>
      </c>
      <c r="J1931" s="6">
        <f t="shared" si="1198"/>
        <v>4656316.0929763103</v>
      </c>
      <c r="K1931" s="18">
        <f t="shared" si="1199"/>
        <v>0</v>
      </c>
      <c r="L1931" s="35">
        <f>Data!BQ17</f>
        <v>2.6658247851015005E-3</v>
      </c>
      <c r="Q1931" s="21">
        <v>0</v>
      </c>
      <c r="R1931" s="21">
        <v>77.576146546126395</v>
      </c>
      <c r="S1931" s="21">
        <v>1630.4783241831046</v>
      </c>
      <c r="T1931" s="38">
        <v>0.14344807944587512</v>
      </c>
    </row>
    <row r="1932" spans="1:20" x14ac:dyDescent="0.25">
      <c r="A1932" s="17" t="s">
        <v>265</v>
      </c>
      <c r="B1932" s="8" t="s">
        <v>338</v>
      </c>
      <c r="C1932" s="8" t="s">
        <v>334</v>
      </c>
      <c r="D1932" s="8" t="str">
        <f t="shared" si="1192"/>
        <v>Week_04-generic-cofi</v>
      </c>
      <c r="E1932" s="8" t="str">
        <f t="shared" si="1193"/>
        <v>Umbrella-social.display.umb</v>
      </c>
      <c r="H1932" s="24">
        <f t="shared" si="1197"/>
        <v>3.7860487552035266E-3</v>
      </c>
      <c r="I1932" s="6">
        <f t="shared" si="1197"/>
        <v>2.04</v>
      </c>
      <c r="J1932" s="6">
        <f t="shared" si="1198"/>
        <v>4656316.0929763103</v>
      </c>
      <c r="K1932" s="18">
        <f t="shared" si="1199"/>
        <v>0</v>
      </c>
      <c r="L1932" s="35">
        <f>Data!BQ18</f>
        <v>2.6658247851015005E-3</v>
      </c>
      <c r="Q1932" s="21">
        <v>0</v>
      </c>
      <c r="R1932" s="21">
        <v>0</v>
      </c>
      <c r="S1932" s="21">
        <v>0</v>
      </c>
      <c r="T1932" s="38">
        <v>0</v>
      </c>
    </row>
    <row r="1933" spans="1:20" x14ac:dyDescent="0.25">
      <c r="A1933" s="17" t="s">
        <v>266</v>
      </c>
      <c r="B1933" s="8" t="s">
        <v>338</v>
      </c>
      <c r="C1933" s="8" t="s">
        <v>334</v>
      </c>
      <c r="D1933" s="8" t="str">
        <f t="shared" si="1192"/>
        <v>Week_05-generic-cofi</v>
      </c>
      <c r="E1933" s="8" t="str">
        <f t="shared" si="1193"/>
        <v>Umbrella-social.display.umb</v>
      </c>
      <c r="H1933" s="24">
        <f t="shared" si="1197"/>
        <v>3.7860487552035266E-3</v>
      </c>
      <c r="I1933" s="6">
        <f t="shared" si="1197"/>
        <v>2.04</v>
      </c>
      <c r="J1933" s="6">
        <f t="shared" si="1198"/>
        <v>4656316.0929763103</v>
      </c>
      <c r="K1933" s="18">
        <f t="shared" si="1199"/>
        <v>0</v>
      </c>
      <c r="L1933" s="35">
        <f>Data!BQ19</f>
        <v>2.6658247851015005E-3</v>
      </c>
      <c r="Q1933" s="21">
        <v>0</v>
      </c>
      <c r="R1933" s="21">
        <v>74.193965003711284</v>
      </c>
      <c r="S1933" s="21">
        <v>1549.0228894671898</v>
      </c>
      <c r="T1933" s="38">
        <v>0.13723321630305341</v>
      </c>
    </row>
    <row r="1934" spans="1:20" x14ac:dyDescent="0.25">
      <c r="A1934" s="17" t="s">
        <v>267</v>
      </c>
      <c r="B1934" s="8" t="s">
        <v>338</v>
      </c>
      <c r="C1934" s="8" t="s">
        <v>334</v>
      </c>
      <c r="D1934" s="8" t="str">
        <f t="shared" si="1192"/>
        <v>Week_06-generic-cofi</v>
      </c>
      <c r="E1934" s="8" t="str">
        <f t="shared" si="1193"/>
        <v>Umbrella-social.display.umb</v>
      </c>
      <c r="H1934" s="24">
        <f t="shared" si="1197"/>
        <v>3.7860487552035266E-3</v>
      </c>
      <c r="I1934" s="6">
        <f t="shared" si="1197"/>
        <v>2.04</v>
      </c>
      <c r="J1934" s="6">
        <f t="shared" si="1198"/>
        <v>4656316.0929763103</v>
      </c>
      <c r="K1934" s="18">
        <f t="shared" si="1199"/>
        <v>0</v>
      </c>
      <c r="L1934" s="35">
        <f>Data!BQ20</f>
        <v>2.7527538541808972E-3</v>
      </c>
      <c r="Q1934" s="21">
        <v>0</v>
      </c>
      <c r="R1934" s="21">
        <v>39.654949704727336</v>
      </c>
      <c r="S1934" s="21">
        <v>828.77830762972894</v>
      </c>
      <c r="T1934" s="38">
        <v>7.2635859310459794E-2</v>
      </c>
    </row>
    <row r="1935" spans="1:20" x14ac:dyDescent="0.25">
      <c r="A1935" s="17" t="s">
        <v>268</v>
      </c>
      <c r="B1935" s="8" t="s">
        <v>338</v>
      </c>
      <c r="C1935" s="8" t="s">
        <v>334</v>
      </c>
      <c r="D1935" s="8" t="str">
        <f t="shared" si="1192"/>
        <v>Week_07-generic-cofi</v>
      </c>
      <c r="E1935" s="8" t="str">
        <f t="shared" si="1193"/>
        <v>Umbrella-social.display.umb</v>
      </c>
      <c r="H1935" s="24">
        <f t="shared" si="1197"/>
        <v>3.7860487552035266E-3</v>
      </c>
      <c r="I1935" s="6">
        <f t="shared" si="1197"/>
        <v>2.04</v>
      </c>
      <c r="J1935" s="6">
        <f t="shared" si="1198"/>
        <v>4656316.0929763103</v>
      </c>
      <c r="K1935" s="18">
        <f t="shared" si="1199"/>
        <v>0</v>
      </c>
      <c r="L1935" s="35">
        <f>Data!BQ21</f>
        <v>2.7527538541808972E-3</v>
      </c>
      <c r="Q1935" s="21">
        <v>0</v>
      </c>
      <c r="R1935" s="21">
        <v>31.744293924288986</v>
      </c>
      <c r="S1935" s="21">
        <v>765.0638416029733</v>
      </c>
      <c r="T1935" s="38">
        <v>8.5183104032168E-2</v>
      </c>
    </row>
    <row r="1936" spans="1:20" x14ac:dyDescent="0.25">
      <c r="A1936" s="17" t="s">
        <v>269</v>
      </c>
      <c r="B1936" s="8" t="s">
        <v>338</v>
      </c>
      <c r="C1936" s="8" t="s">
        <v>334</v>
      </c>
      <c r="D1936" s="8" t="str">
        <f t="shared" si="1192"/>
        <v>Week_08-generic-cofi</v>
      </c>
      <c r="E1936" s="8" t="str">
        <f t="shared" si="1193"/>
        <v>Umbrella-social.display.umb</v>
      </c>
      <c r="H1936" s="24">
        <f t="shared" si="1197"/>
        <v>3.7860487552035266E-3</v>
      </c>
      <c r="I1936" s="6">
        <f t="shared" si="1197"/>
        <v>2.04</v>
      </c>
      <c r="J1936" s="6">
        <f t="shared" si="1198"/>
        <v>4656316.0929763103</v>
      </c>
      <c r="K1936" s="18">
        <f t="shared" si="1199"/>
        <v>0</v>
      </c>
      <c r="L1936" s="35">
        <f>Data!BQ22</f>
        <v>2.7527538541808972E-3</v>
      </c>
      <c r="Q1936" s="21">
        <v>0</v>
      </c>
      <c r="R1936" s="21">
        <v>98.33081577225505</v>
      </c>
      <c r="S1936" s="21">
        <v>2059.6273274678615</v>
      </c>
      <c r="T1936" s="38">
        <v>0.15896147220608359</v>
      </c>
    </row>
    <row r="1937" spans="1:20" x14ac:dyDescent="0.25">
      <c r="A1937" s="17" t="s">
        <v>270</v>
      </c>
      <c r="B1937" s="8" t="s">
        <v>338</v>
      </c>
      <c r="C1937" s="8" t="s">
        <v>334</v>
      </c>
      <c r="D1937" s="8" t="str">
        <f t="shared" si="1192"/>
        <v>Week_09-generic-cofi</v>
      </c>
      <c r="E1937" s="8" t="str">
        <f t="shared" si="1193"/>
        <v>Umbrella-social.display.umb</v>
      </c>
      <c r="H1937" s="24">
        <f t="shared" si="1197"/>
        <v>3.7860487552035266E-3</v>
      </c>
      <c r="I1937" s="6">
        <f t="shared" si="1197"/>
        <v>2.04</v>
      </c>
      <c r="J1937" s="6">
        <f t="shared" si="1198"/>
        <v>4656316.0929763103</v>
      </c>
      <c r="K1937" s="18">
        <f t="shared" si="1199"/>
        <v>0</v>
      </c>
      <c r="L1937" s="35">
        <f>Data!BQ23</f>
        <v>2.7527538541808972E-3</v>
      </c>
      <c r="Q1937" s="21">
        <v>0</v>
      </c>
      <c r="R1937" s="21">
        <v>96.279389082432587</v>
      </c>
      <c r="S1937" s="21">
        <v>1985.0406086351024</v>
      </c>
      <c r="T1937" s="38">
        <v>0.17069044738886952</v>
      </c>
    </row>
    <row r="1938" spans="1:20" x14ac:dyDescent="0.25">
      <c r="A1938" s="17" t="s">
        <v>249</v>
      </c>
      <c r="B1938" s="8" t="s">
        <v>338</v>
      </c>
      <c r="C1938" s="8" t="s">
        <v>334</v>
      </c>
      <c r="D1938" s="8" t="str">
        <f t="shared" si="1192"/>
        <v>Week_10-generic-cofi</v>
      </c>
      <c r="E1938" s="8" t="str">
        <f t="shared" si="1193"/>
        <v>Umbrella-social.display.umb</v>
      </c>
      <c r="H1938" s="24">
        <f t="shared" si="1197"/>
        <v>3.7860487552035266E-3</v>
      </c>
      <c r="I1938" s="6">
        <f t="shared" si="1197"/>
        <v>2.04</v>
      </c>
      <c r="J1938" s="6">
        <f t="shared" si="1198"/>
        <v>4656316.0929763103</v>
      </c>
      <c r="K1938" s="18">
        <f t="shared" si="1199"/>
        <v>0</v>
      </c>
      <c r="L1938" s="35">
        <f>Data!BQ24</f>
        <v>2.7527538541808972E-3</v>
      </c>
      <c r="Q1938" s="21">
        <v>0</v>
      </c>
      <c r="R1938" s="21">
        <v>101.57819080676833</v>
      </c>
      <c r="S1938" s="21">
        <v>2126.7367110749424</v>
      </c>
      <c r="T1938" s="38">
        <v>0.17691245971683589</v>
      </c>
    </row>
    <row r="1939" spans="1:20" x14ac:dyDescent="0.25">
      <c r="A1939" s="17" t="s">
        <v>250</v>
      </c>
      <c r="B1939" s="8" t="s">
        <v>338</v>
      </c>
      <c r="C1939" s="8" t="s">
        <v>334</v>
      </c>
      <c r="D1939" s="8" t="str">
        <f t="shared" si="1192"/>
        <v>Week_11-generic-cofi</v>
      </c>
      <c r="E1939" s="8" t="str">
        <f t="shared" si="1193"/>
        <v>Umbrella-social.display.umb</v>
      </c>
      <c r="H1939" s="24">
        <f t="shared" si="1197"/>
        <v>3.7860487552035266E-3</v>
      </c>
      <c r="I1939" s="6">
        <f t="shared" si="1197"/>
        <v>2.04</v>
      </c>
      <c r="J1939" s="6">
        <f t="shared" si="1198"/>
        <v>4656316.0929763103</v>
      </c>
      <c r="K1939" s="18">
        <f t="shared" si="1199"/>
        <v>0</v>
      </c>
      <c r="L1939" s="35">
        <f>Data!BQ25</f>
        <v>2.7527538541808972E-3</v>
      </c>
      <c r="Q1939" s="21">
        <v>0</v>
      </c>
      <c r="R1939" s="21">
        <v>89.762849573936109</v>
      </c>
      <c r="S1939" s="21">
        <v>1968.3559118201149</v>
      </c>
      <c r="T1939" s="38">
        <v>0.18258502008004374</v>
      </c>
    </row>
    <row r="1940" spans="1:20" x14ac:dyDescent="0.25">
      <c r="A1940" s="17" t="s">
        <v>251</v>
      </c>
      <c r="B1940" s="8" t="s">
        <v>338</v>
      </c>
      <c r="C1940" s="8" t="s">
        <v>334</v>
      </c>
      <c r="D1940" s="8" t="str">
        <f t="shared" si="1192"/>
        <v>Week_12-generic-cofi</v>
      </c>
      <c r="E1940" s="8" t="str">
        <f t="shared" si="1193"/>
        <v>Umbrella-social.display.umb</v>
      </c>
      <c r="H1940" s="24">
        <f t="shared" si="1197"/>
        <v>3.7860487552035266E-3</v>
      </c>
      <c r="I1940" s="6">
        <f t="shared" si="1197"/>
        <v>2.04</v>
      </c>
      <c r="J1940" s="6">
        <f t="shared" si="1198"/>
        <v>4656316.0929763103</v>
      </c>
      <c r="K1940" s="18">
        <f t="shared" si="1199"/>
        <v>0</v>
      </c>
      <c r="L1940" s="35">
        <f>Data!BQ26</f>
        <v>2.7527538541808972E-3</v>
      </c>
      <c r="Q1940" s="21">
        <v>0</v>
      </c>
      <c r="R1940" s="21">
        <v>49.722996873247425</v>
      </c>
      <c r="S1940" s="21">
        <v>1091.0754177235297</v>
      </c>
      <c r="T1940" s="38">
        <v>9.729872089837277E-2</v>
      </c>
    </row>
    <row r="1941" spans="1:20" x14ac:dyDescent="0.25">
      <c r="A1941" s="17" t="s">
        <v>252</v>
      </c>
      <c r="B1941" s="8" t="s">
        <v>338</v>
      </c>
      <c r="C1941" s="8" t="s">
        <v>334</v>
      </c>
      <c r="D1941" s="8" t="str">
        <f t="shared" si="1192"/>
        <v>Week_13-generic-cofi</v>
      </c>
      <c r="E1941" s="8" t="str">
        <f t="shared" si="1193"/>
        <v>Umbrella-social.display.umb</v>
      </c>
      <c r="H1941" s="24">
        <f t="shared" si="1197"/>
        <v>3.7860487552035266E-3</v>
      </c>
      <c r="I1941" s="6">
        <f t="shared" si="1197"/>
        <v>2.04</v>
      </c>
      <c r="J1941" s="6">
        <f t="shared" si="1198"/>
        <v>4656316.0929763103</v>
      </c>
      <c r="K1941" s="18">
        <f t="shared" si="1199"/>
        <v>0</v>
      </c>
      <c r="L1941" s="35">
        <f>Data!BQ27</f>
        <v>2.7527538541808972E-3</v>
      </c>
      <c r="Q1941" s="21">
        <v>0</v>
      </c>
      <c r="R1941" s="21">
        <v>130.95625092706311</v>
      </c>
      <c r="S1941" s="21">
        <v>2849.7098741649784</v>
      </c>
      <c r="T1941" s="38">
        <v>0.25710991447350962</v>
      </c>
    </row>
    <row r="1942" spans="1:20" x14ac:dyDescent="0.25">
      <c r="A1942" s="17" t="s">
        <v>253</v>
      </c>
      <c r="B1942" s="8" t="s">
        <v>338</v>
      </c>
      <c r="C1942" s="8" t="s">
        <v>334</v>
      </c>
      <c r="D1942" s="8" t="str">
        <f t="shared" si="1192"/>
        <v>Week_14-generic-cofi</v>
      </c>
      <c r="E1942" s="8" t="str">
        <f t="shared" si="1193"/>
        <v>Umbrella-social.display.umb</v>
      </c>
      <c r="H1942" s="24">
        <f t="shared" si="1197"/>
        <v>3.7860487552035266E-3</v>
      </c>
      <c r="I1942" s="6">
        <f t="shared" si="1197"/>
        <v>2.04</v>
      </c>
      <c r="J1942" s="6">
        <f t="shared" si="1198"/>
        <v>4656316.0929763103</v>
      </c>
      <c r="K1942" s="18">
        <f t="shared" si="1199"/>
        <v>0</v>
      </c>
      <c r="L1942" s="35">
        <f>Data!BQ28</f>
        <v>2.7527538541808972E-3</v>
      </c>
      <c r="Q1942" s="21">
        <v>0</v>
      </c>
      <c r="R1942" s="21">
        <v>150.51241038430649</v>
      </c>
      <c r="S1942" s="21">
        <v>3208.7944277572392</v>
      </c>
      <c r="T1942" s="38">
        <v>0.24271026128494655</v>
      </c>
    </row>
    <row r="1943" spans="1:20" x14ac:dyDescent="0.25">
      <c r="A1943" s="17" t="s">
        <v>254</v>
      </c>
      <c r="B1943" s="8" t="s">
        <v>338</v>
      </c>
      <c r="C1943" s="8" t="s">
        <v>334</v>
      </c>
      <c r="D1943" s="8" t="str">
        <f t="shared" si="1192"/>
        <v>Week_15-generic-cofi</v>
      </c>
      <c r="E1943" s="8" t="str">
        <f t="shared" si="1193"/>
        <v>Umbrella-social.display.umb</v>
      </c>
      <c r="H1943" s="24">
        <f t="shared" si="1197"/>
        <v>3.7860487552035266E-3</v>
      </c>
      <c r="I1943" s="6">
        <f t="shared" si="1197"/>
        <v>2.04</v>
      </c>
      <c r="J1943" s="6">
        <f t="shared" si="1198"/>
        <v>4656316.0929763103</v>
      </c>
      <c r="K1943" s="18">
        <f t="shared" si="1199"/>
        <v>0</v>
      </c>
      <c r="L1943" s="35">
        <f>Data!BQ29</f>
        <v>2.8396829232602938E-3</v>
      </c>
      <c r="Q1943" s="21">
        <v>0</v>
      </c>
      <c r="R1943" s="21">
        <v>0</v>
      </c>
      <c r="S1943" s="21">
        <v>0</v>
      </c>
      <c r="T1943" s="38">
        <v>0</v>
      </c>
    </row>
    <row r="1944" spans="1:20" x14ac:dyDescent="0.25">
      <c r="A1944" s="17" t="s">
        <v>255</v>
      </c>
      <c r="B1944" s="8" t="s">
        <v>338</v>
      </c>
      <c r="C1944" s="8" t="s">
        <v>334</v>
      </c>
      <c r="D1944" s="8" t="str">
        <f t="shared" si="1192"/>
        <v>Week_16-generic-cofi</v>
      </c>
      <c r="E1944" s="8" t="str">
        <f t="shared" si="1193"/>
        <v>Umbrella-social.display.umb</v>
      </c>
      <c r="H1944" s="24">
        <f t="shared" si="1197"/>
        <v>3.7860487552035266E-3</v>
      </c>
      <c r="I1944" s="6">
        <f t="shared" si="1197"/>
        <v>2.04</v>
      </c>
      <c r="J1944" s="6">
        <f t="shared" si="1198"/>
        <v>4656316.0929763103</v>
      </c>
      <c r="K1944" s="18">
        <f t="shared" si="1199"/>
        <v>0</v>
      </c>
      <c r="L1944" s="35">
        <f>Data!BQ30</f>
        <v>2.8396829232602938E-3</v>
      </c>
      <c r="Q1944" s="21">
        <v>0</v>
      </c>
      <c r="R1944" s="21">
        <v>124.47676678990223</v>
      </c>
      <c r="S1944" s="21">
        <v>2421.7145270938786</v>
      </c>
      <c r="T1944" s="38">
        <v>0.1849468284963055</v>
      </c>
    </row>
    <row r="1945" spans="1:20" x14ac:dyDescent="0.25">
      <c r="A1945" s="17" t="s">
        <v>256</v>
      </c>
      <c r="B1945" s="8" t="s">
        <v>338</v>
      </c>
      <c r="C1945" s="8" t="s">
        <v>334</v>
      </c>
      <c r="D1945" s="8" t="str">
        <f t="shared" si="1192"/>
        <v>Week_17-generic-cofi</v>
      </c>
      <c r="E1945" s="8" t="str">
        <f t="shared" si="1193"/>
        <v>Umbrella-social.display.umb</v>
      </c>
      <c r="H1945" s="24">
        <f t="shared" si="1197"/>
        <v>3.7860487552035266E-3</v>
      </c>
      <c r="I1945" s="6">
        <f t="shared" si="1197"/>
        <v>2.04</v>
      </c>
      <c r="J1945" s="6">
        <f t="shared" si="1198"/>
        <v>4656316.0929763103</v>
      </c>
      <c r="K1945" s="18">
        <f t="shared" si="1199"/>
        <v>0</v>
      </c>
      <c r="L1945" s="35">
        <f>Data!BQ31</f>
        <v>2.8396829232602938E-3</v>
      </c>
      <c r="Q1945" s="21">
        <v>0</v>
      </c>
      <c r="R1945" s="21">
        <v>77.050068022904199</v>
      </c>
      <c r="S1945" s="21">
        <v>1568.4353259770369</v>
      </c>
      <c r="T1945" s="38">
        <v>0.13053493669269711</v>
      </c>
    </row>
    <row r="1946" spans="1:20" x14ac:dyDescent="0.25">
      <c r="A1946" s="17" t="s">
        <v>257</v>
      </c>
      <c r="B1946" s="8" t="s">
        <v>338</v>
      </c>
      <c r="C1946" s="8" t="s">
        <v>334</v>
      </c>
      <c r="D1946" s="8" t="str">
        <f t="shared" si="1192"/>
        <v>Week_18-generic-cofi</v>
      </c>
      <c r="E1946" s="8" t="str">
        <f t="shared" si="1193"/>
        <v>Umbrella-social.display.umb</v>
      </c>
      <c r="H1946" s="24">
        <f t="shared" si="1197"/>
        <v>3.7860487552035266E-3</v>
      </c>
      <c r="I1946" s="6">
        <f t="shared" si="1197"/>
        <v>2.04</v>
      </c>
      <c r="J1946" s="6">
        <f t="shared" si="1198"/>
        <v>4656316.0929763103</v>
      </c>
      <c r="K1946" s="18">
        <f t="shared" si="1199"/>
        <v>0</v>
      </c>
      <c r="L1946" s="35">
        <f>Data!BQ32</f>
        <v>2.8396829232602938E-3</v>
      </c>
      <c r="Q1946" s="21">
        <v>0</v>
      </c>
      <c r="R1946" s="21">
        <v>0</v>
      </c>
      <c r="S1946" s="21">
        <v>0</v>
      </c>
      <c r="T1946" s="38">
        <v>0</v>
      </c>
    </row>
    <row r="1947" spans="1:20" x14ac:dyDescent="0.25">
      <c r="A1947" s="17" t="s">
        <v>258</v>
      </c>
      <c r="B1947" s="8" t="s">
        <v>338</v>
      </c>
      <c r="C1947" s="8" t="s">
        <v>334</v>
      </c>
      <c r="D1947" s="8" t="str">
        <f t="shared" si="1192"/>
        <v>Week_19-generic-cofi</v>
      </c>
      <c r="E1947" s="8" t="str">
        <f t="shared" si="1193"/>
        <v>Umbrella-social.display.umb</v>
      </c>
      <c r="H1947" s="24">
        <f t="shared" si="1197"/>
        <v>3.7860487552035266E-3</v>
      </c>
      <c r="I1947" s="6">
        <f t="shared" si="1197"/>
        <v>2.04</v>
      </c>
      <c r="J1947" s="6">
        <f t="shared" si="1198"/>
        <v>4656316.0929763103</v>
      </c>
      <c r="K1947" s="18">
        <f t="shared" si="1199"/>
        <v>0</v>
      </c>
      <c r="L1947" s="35">
        <f>Data!BQ33</f>
        <v>2.6658247851015005E-3</v>
      </c>
      <c r="Q1947" s="21">
        <v>0</v>
      </c>
      <c r="R1947" s="21">
        <v>66.967170744738013</v>
      </c>
      <c r="S1947" s="21">
        <v>1580.5455537468958</v>
      </c>
      <c r="T1947" s="38">
        <v>0.18157093222293563</v>
      </c>
    </row>
    <row r="1948" spans="1:20" x14ac:dyDescent="0.25">
      <c r="A1948" s="17" t="s">
        <v>259</v>
      </c>
      <c r="B1948" s="8" t="s">
        <v>338</v>
      </c>
      <c r="C1948" s="8" t="s">
        <v>334</v>
      </c>
      <c r="D1948" s="8" t="str">
        <f t="shared" si="1192"/>
        <v>Week_20-generic-cofi</v>
      </c>
      <c r="E1948" s="8" t="str">
        <f t="shared" si="1193"/>
        <v>Umbrella-social.display.umb</v>
      </c>
      <c r="H1948" s="24">
        <f t="shared" si="1197"/>
        <v>3.7860487552035266E-3</v>
      </c>
      <c r="I1948" s="6">
        <f t="shared" si="1197"/>
        <v>2.04</v>
      </c>
      <c r="J1948" s="6">
        <f t="shared" si="1198"/>
        <v>4656316.0929763103</v>
      </c>
      <c r="K1948" s="18">
        <f t="shared" si="1199"/>
        <v>0</v>
      </c>
      <c r="L1948" s="35">
        <f>Data!BQ34</f>
        <v>2.6658247851015005E-3</v>
      </c>
      <c r="Q1948" s="21">
        <v>0</v>
      </c>
      <c r="R1948" s="21">
        <v>14.931322847300578</v>
      </c>
      <c r="S1948" s="21">
        <v>298.69038953908841</v>
      </c>
      <c r="T1948" s="38">
        <v>2.5917446783936815E-2</v>
      </c>
    </row>
    <row r="1949" spans="1:20" x14ac:dyDescent="0.25">
      <c r="A1949" s="17" t="s">
        <v>260</v>
      </c>
      <c r="B1949" s="8" t="s">
        <v>338</v>
      </c>
      <c r="C1949" s="8" t="s">
        <v>334</v>
      </c>
      <c r="D1949" s="8" t="str">
        <f t="shared" si="1192"/>
        <v>Week_21-generic-cofi</v>
      </c>
      <c r="E1949" s="8" t="str">
        <f t="shared" si="1193"/>
        <v>Umbrella-social.display.umb</v>
      </c>
      <c r="H1949" s="24">
        <f t="shared" si="1197"/>
        <v>3.7860487552035266E-3</v>
      </c>
      <c r="I1949" s="6">
        <f t="shared" si="1197"/>
        <v>2.04</v>
      </c>
      <c r="J1949" s="6">
        <f t="shared" si="1198"/>
        <v>4656316.0929763103</v>
      </c>
      <c r="K1949" s="18">
        <f t="shared" si="1199"/>
        <v>0</v>
      </c>
      <c r="L1949" s="35">
        <f>Data!BQ35</f>
        <v>2.6658247851015005E-3</v>
      </c>
      <c r="Q1949" s="21">
        <v>0</v>
      </c>
      <c r="R1949" s="21">
        <v>75.102875109941294</v>
      </c>
      <c r="S1949" s="21">
        <v>1544.5576708214126</v>
      </c>
      <c r="T1949" s="38">
        <v>0.13669822650384555</v>
      </c>
    </row>
    <row r="1950" spans="1:20" x14ac:dyDescent="0.25">
      <c r="A1950" s="17" t="s">
        <v>261</v>
      </c>
      <c r="B1950" s="8" t="s">
        <v>338</v>
      </c>
      <c r="C1950" s="8" t="s">
        <v>334</v>
      </c>
      <c r="D1950" s="8" t="str">
        <f t="shared" si="1192"/>
        <v>Week_22-generic-cofi</v>
      </c>
      <c r="E1950" s="8" t="str">
        <f t="shared" si="1193"/>
        <v>Umbrella-social.display.umb</v>
      </c>
      <c r="H1950" s="24">
        <f t="shared" si="1197"/>
        <v>3.7860487552035266E-3</v>
      </c>
      <c r="I1950" s="6">
        <f t="shared" si="1197"/>
        <v>2.04</v>
      </c>
      <c r="J1950" s="6">
        <f t="shared" si="1198"/>
        <v>4656316.0929763103</v>
      </c>
      <c r="K1950" s="18">
        <f t="shared" si="1199"/>
        <v>0</v>
      </c>
      <c r="L1950" s="35">
        <f>Data!BQ36</f>
        <v>2.6658247851015005E-3</v>
      </c>
      <c r="Q1950" s="21">
        <v>0</v>
      </c>
      <c r="R1950" s="21">
        <v>0</v>
      </c>
      <c r="S1950" s="21">
        <v>0</v>
      </c>
      <c r="T1950" s="38">
        <v>0</v>
      </c>
    </row>
    <row r="1951" spans="1:20" x14ac:dyDescent="0.25">
      <c r="A1951" s="17" t="s">
        <v>278</v>
      </c>
      <c r="B1951" s="8" t="s">
        <v>338</v>
      </c>
      <c r="C1951" s="8" t="s">
        <v>334</v>
      </c>
      <c r="D1951" s="8" t="str">
        <f t="shared" si="1192"/>
        <v>Week_23-generic-cofi</v>
      </c>
      <c r="E1951" s="8" t="str">
        <f t="shared" si="1193"/>
        <v>Umbrella-social.display.umb</v>
      </c>
      <c r="H1951" s="24">
        <f t="shared" si="1197"/>
        <v>3.7860487552035266E-3</v>
      </c>
      <c r="I1951" s="6">
        <f t="shared" si="1197"/>
        <v>2.04</v>
      </c>
      <c r="J1951" s="6">
        <f t="shared" si="1198"/>
        <v>4656316.0929763103</v>
      </c>
      <c r="K1951" s="18">
        <f t="shared" si="1199"/>
        <v>0</v>
      </c>
      <c r="L1951" s="35">
        <f>Data!BQ37</f>
        <v>2.7527538541808972E-3</v>
      </c>
      <c r="Q1951" s="21">
        <v>0</v>
      </c>
      <c r="R1951" s="21">
        <v>0</v>
      </c>
      <c r="S1951" s="21">
        <v>0</v>
      </c>
      <c r="T1951" s="38">
        <v>0</v>
      </c>
    </row>
    <row r="1952" spans="1:20" x14ac:dyDescent="0.25">
      <c r="A1952" s="17" t="s">
        <v>279</v>
      </c>
      <c r="B1952" s="8" t="s">
        <v>338</v>
      </c>
      <c r="C1952" s="8" t="s">
        <v>334</v>
      </c>
      <c r="D1952" s="8" t="str">
        <f t="shared" si="1192"/>
        <v>Week_24-generic-cofi</v>
      </c>
      <c r="E1952" s="8" t="str">
        <f t="shared" si="1193"/>
        <v>Umbrella-social.display.umb</v>
      </c>
      <c r="H1952" s="24">
        <f t="shared" si="1197"/>
        <v>3.7860487552035266E-3</v>
      </c>
      <c r="I1952" s="6">
        <f t="shared" si="1197"/>
        <v>2.04</v>
      </c>
      <c r="J1952" s="6">
        <f t="shared" si="1198"/>
        <v>4656316.0929763103</v>
      </c>
      <c r="K1952" s="18">
        <f t="shared" si="1199"/>
        <v>0</v>
      </c>
      <c r="L1952" s="35">
        <f>Data!BQ38</f>
        <v>2.7527538541808972E-3</v>
      </c>
      <c r="Q1952" s="21">
        <v>0</v>
      </c>
      <c r="R1952" s="21">
        <v>0</v>
      </c>
      <c r="S1952" s="21">
        <v>0</v>
      </c>
      <c r="T1952" s="38">
        <v>0</v>
      </c>
    </row>
    <row r="1953" spans="1:20" x14ac:dyDescent="0.25">
      <c r="A1953" s="17" t="s">
        <v>280</v>
      </c>
      <c r="B1953" s="8" t="s">
        <v>338</v>
      </c>
      <c r="C1953" s="8" t="s">
        <v>334</v>
      </c>
      <c r="D1953" s="8" t="str">
        <f t="shared" si="1192"/>
        <v>Week_25-generic-cofi</v>
      </c>
      <c r="E1953" s="8" t="str">
        <f t="shared" si="1193"/>
        <v>Umbrella-social.display.umb</v>
      </c>
      <c r="H1953" s="24">
        <f t="shared" si="1197"/>
        <v>3.7860487552035266E-3</v>
      </c>
      <c r="I1953" s="6">
        <f t="shared" si="1197"/>
        <v>2.04</v>
      </c>
      <c r="J1953" s="6">
        <f t="shared" si="1198"/>
        <v>4656316.0929763103</v>
      </c>
      <c r="K1953" s="18">
        <f t="shared" si="1199"/>
        <v>0</v>
      </c>
      <c r="L1953" s="35">
        <f>Data!BQ39</f>
        <v>2.7527538541808972E-3</v>
      </c>
      <c r="Q1953" s="21">
        <v>0</v>
      </c>
      <c r="R1953" s="21">
        <v>0</v>
      </c>
      <c r="S1953" s="21">
        <v>0</v>
      </c>
      <c r="T1953" s="38">
        <v>0</v>
      </c>
    </row>
    <row r="1954" spans="1:20" x14ac:dyDescent="0.25">
      <c r="A1954" s="17" t="s">
        <v>281</v>
      </c>
      <c r="B1954" s="8" t="s">
        <v>338</v>
      </c>
      <c r="C1954" s="8" t="s">
        <v>334</v>
      </c>
      <c r="D1954" s="8" t="str">
        <f t="shared" si="1192"/>
        <v>Week_26-generic-cofi</v>
      </c>
      <c r="E1954" s="8" t="str">
        <f t="shared" si="1193"/>
        <v>Umbrella-social.display.umb</v>
      </c>
      <c r="H1954" s="24">
        <f t="shared" si="1197"/>
        <v>3.7860487552035266E-3</v>
      </c>
      <c r="I1954" s="6">
        <f t="shared" si="1197"/>
        <v>2.04</v>
      </c>
      <c r="J1954" s="6">
        <f t="shared" si="1198"/>
        <v>4656316.0929763103</v>
      </c>
      <c r="K1954" s="18">
        <f t="shared" si="1199"/>
        <v>0</v>
      </c>
      <c r="L1954" s="35">
        <f>Data!BQ40</f>
        <v>2.7527538541808972E-3</v>
      </c>
      <c r="Q1954" s="21">
        <v>0</v>
      </c>
      <c r="R1954" s="21">
        <v>0</v>
      </c>
      <c r="S1954" s="21">
        <v>0</v>
      </c>
      <c r="T1954" s="38">
        <v>0</v>
      </c>
    </row>
    <row r="1955" spans="1:20" x14ac:dyDescent="0.25">
      <c r="A1955" s="17" t="s">
        <v>282</v>
      </c>
      <c r="B1955" s="8" t="s">
        <v>338</v>
      </c>
      <c r="C1955" s="8" t="s">
        <v>334</v>
      </c>
      <c r="D1955" s="8" t="str">
        <f t="shared" si="1192"/>
        <v>Week_27-generic-cofi</v>
      </c>
      <c r="E1955" s="8" t="str">
        <f t="shared" si="1193"/>
        <v>Umbrella-social.display.umb</v>
      </c>
      <c r="H1955" s="24">
        <f t="shared" si="1197"/>
        <v>3.7860487552035266E-3</v>
      </c>
      <c r="I1955" s="6">
        <f t="shared" si="1197"/>
        <v>2.04</v>
      </c>
      <c r="J1955" s="6">
        <f t="shared" si="1198"/>
        <v>4656316.0929763103</v>
      </c>
      <c r="K1955" s="18">
        <f t="shared" si="1199"/>
        <v>0</v>
      </c>
      <c r="L1955" s="35">
        <f>Data!BQ41</f>
        <v>2.7527538541808972E-3</v>
      </c>
      <c r="Q1955" s="21">
        <v>0</v>
      </c>
      <c r="R1955" s="21">
        <v>0</v>
      </c>
      <c r="S1955" s="21">
        <v>0</v>
      </c>
      <c r="T1955" s="38">
        <v>0</v>
      </c>
    </row>
    <row r="1956" spans="1:20" x14ac:dyDescent="0.25">
      <c r="A1956" s="17" t="s">
        <v>283</v>
      </c>
      <c r="B1956" s="8" t="s">
        <v>338</v>
      </c>
      <c r="C1956" s="8" t="s">
        <v>334</v>
      </c>
      <c r="D1956" s="8" t="str">
        <f t="shared" si="1192"/>
        <v>Week_28-generic-cofi</v>
      </c>
      <c r="E1956" s="8" t="str">
        <f t="shared" si="1193"/>
        <v>Umbrella-social.display.umb</v>
      </c>
      <c r="H1956" s="24">
        <f t="shared" si="1197"/>
        <v>3.7860487552035266E-3</v>
      </c>
      <c r="I1956" s="6">
        <f t="shared" si="1197"/>
        <v>2.04</v>
      </c>
      <c r="J1956" s="6">
        <f t="shared" si="1198"/>
        <v>4656316.0929763103</v>
      </c>
      <c r="K1956" s="18">
        <f t="shared" si="1199"/>
        <v>0</v>
      </c>
      <c r="L1956" s="35">
        <f>Data!BQ42</f>
        <v>2.578895716022103E-3</v>
      </c>
      <c r="Q1956" s="21">
        <v>0</v>
      </c>
      <c r="R1956" s="21">
        <v>34.617399596059386</v>
      </c>
      <c r="S1956" s="21">
        <v>734.7992679579279</v>
      </c>
      <c r="T1956" s="38">
        <v>7.8238054507764332E-2</v>
      </c>
    </row>
    <row r="1957" spans="1:20" x14ac:dyDescent="0.25">
      <c r="A1957" s="17" t="s">
        <v>284</v>
      </c>
      <c r="B1957" s="8" t="s">
        <v>338</v>
      </c>
      <c r="C1957" s="8" t="s">
        <v>334</v>
      </c>
      <c r="D1957" s="8" t="str">
        <f t="shared" si="1192"/>
        <v>Week_29-generic-cofi</v>
      </c>
      <c r="E1957" s="8" t="str">
        <f t="shared" si="1193"/>
        <v>Umbrella-social.display.umb</v>
      </c>
      <c r="H1957" s="24">
        <f t="shared" si="1197"/>
        <v>3.7860487552035266E-3</v>
      </c>
      <c r="I1957" s="6">
        <f t="shared" si="1197"/>
        <v>2.04</v>
      </c>
      <c r="J1957" s="6">
        <f t="shared" si="1198"/>
        <v>4656316.0929763103</v>
      </c>
      <c r="K1957" s="18">
        <f t="shared" si="1199"/>
        <v>0</v>
      </c>
      <c r="L1957" s="35">
        <f>Data!BQ43</f>
        <v>2.578895716022103E-3</v>
      </c>
      <c r="Q1957" s="21">
        <v>0</v>
      </c>
      <c r="R1957" s="21">
        <v>0</v>
      </c>
      <c r="S1957" s="21">
        <v>0</v>
      </c>
      <c r="T1957" s="38">
        <v>0</v>
      </c>
    </row>
    <row r="1958" spans="1:20" x14ac:dyDescent="0.25">
      <c r="A1958" s="17" t="s">
        <v>285</v>
      </c>
      <c r="B1958" s="8" t="s">
        <v>338</v>
      </c>
      <c r="C1958" s="8" t="s">
        <v>334</v>
      </c>
      <c r="D1958" s="8" t="str">
        <f t="shared" si="1192"/>
        <v>Week_30-generic-cofi</v>
      </c>
      <c r="E1958" s="8" t="str">
        <f t="shared" si="1193"/>
        <v>Umbrella-social.display.umb</v>
      </c>
      <c r="H1958" s="24">
        <f t="shared" si="1197"/>
        <v>3.7860487552035266E-3</v>
      </c>
      <c r="I1958" s="6">
        <f t="shared" si="1197"/>
        <v>2.04</v>
      </c>
      <c r="J1958" s="6">
        <f t="shared" si="1198"/>
        <v>4656316.0929763103</v>
      </c>
      <c r="K1958" s="18">
        <f t="shared" si="1199"/>
        <v>0</v>
      </c>
      <c r="L1958" s="35">
        <f>Data!BQ44</f>
        <v>2.578895716022103E-3</v>
      </c>
      <c r="Q1958" s="21">
        <v>0</v>
      </c>
      <c r="R1958" s="21">
        <v>6.3919992389738178</v>
      </c>
      <c r="S1958" s="21">
        <v>128.32607780431556</v>
      </c>
      <c r="T1958" s="38">
        <v>1.2081302526994131E-2</v>
      </c>
    </row>
    <row r="1959" spans="1:20" x14ac:dyDescent="0.25">
      <c r="A1959" s="17" t="s">
        <v>286</v>
      </c>
      <c r="B1959" s="8" t="s">
        <v>338</v>
      </c>
      <c r="C1959" s="8" t="s">
        <v>334</v>
      </c>
      <c r="D1959" s="8" t="str">
        <f t="shared" si="1192"/>
        <v>Week_31-generic-cofi</v>
      </c>
      <c r="E1959" s="8" t="str">
        <f t="shared" si="1193"/>
        <v>Umbrella-social.display.umb</v>
      </c>
      <c r="H1959" s="24">
        <f t="shared" si="1197"/>
        <v>3.7860487552035266E-3</v>
      </c>
      <c r="I1959" s="6">
        <f t="shared" si="1197"/>
        <v>2.04</v>
      </c>
      <c r="J1959" s="6">
        <f t="shared" si="1198"/>
        <v>4656316.0929763103</v>
      </c>
      <c r="K1959" s="18">
        <f t="shared" si="1199"/>
        <v>0</v>
      </c>
      <c r="L1959" s="35">
        <f>Data!BQ45</f>
        <v>2.578895716022103E-3</v>
      </c>
      <c r="Q1959" s="21">
        <v>0</v>
      </c>
      <c r="R1959" s="21">
        <v>0</v>
      </c>
      <c r="S1959" s="21">
        <v>0</v>
      </c>
      <c r="T1959" s="38">
        <v>0</v>
      </c>
    </row>
    <row r="1960" spans="1:20" x14ac:dyDescent="0.25">
      <c r="A1960" s="17" t="s">
        <v>287</v>
      </c>
      <c r="B1960" s="8" t="s">
        <v>338</v>
      </c>
      <c r="C1960" s="8" t="s">
        <v>334</v>
      </c>
      <c r="D1960" s="8" t="str">
        <f t="shared" si="1192"/>
        <v>Week_32-generic-cofi</v>
      </c>
      <c r="E1960" s="8" t="str">
        <f t="shared" si="1193"/>
        <v>Umbrella-social.display.umb</v>
      </c>
      <c r="H1960" s="24">
        <f t="shared" si="1197"/>
        <v>3.7860487552035266E-3</v>
      </c>
      <c r="I1960" s="6">
        <f t="shared" si="1197"/>
        <v>2.04</v>
      </c>
      <c r="J1960" s="6">
        <f t="shared" si="1198"/>
        <v>4656316.0929763103</v>
      </c>
      <c r="K1960" s="18">
        <f t="shared" si="1199"/>
        <v>0</v>
      </c>
      <c r="L1960" s="35">
        <f>Data!BQ46</f>
        <v>3.0135410614190871E-3</v>
      </c>
      <c r="Q1960" s="21">
        <v>0</v>
      </c>
      <c r="R1960" s="21">
        <v>0</v>
      </c>
      <c r="S1960" s="21">
        <v>0</v>
      </c>
      <c r="T1960" s="38">
        <v>0</v>
      </c>
    </row>
    <row r="1961" spans="1:20" x14ac:dyDescent="0.25">
      <c r="A1961" s="17" t="s">
        <v>288</v>
      </c>
      <c r="B1961" s="8" t="s">
        <v>338</v>
      </c>
      <c r="C1961" s="8" t="s">
        <v>334</v>
      </c>
      <c r="D1961" s="8" t="str">
        <f t="shared" si="1192"/>
        <v>Week_33-generic-cofi</v>
      </c>
      <c r="E1961" s="8" t="str">
        <f t="shared" si="1193"/>
        <v>Umbrella-social.display.umb</v>
      </c>
      <c r="H1961" s="24">
        <f t="shared" si="1197"/>
        <v>3.7860487552035266E-3</v>
      </c>
      <c r="I1961" s="6">
        <f t="shared" si="1197"/>
        <v>2.04</v>
      </c>
      <c r="J1961" s="6">
        <f t="shared" si="1198"/>
        <v>4656316.0929763103</v>
      </c>
      <c r="K1961" s="18">
        <f t="shared" si="1199"/>
        <v>0</v>
      </c>
      <c r="L1961" s="35">
        <f>Data!BQ47</f>
        <v>3.0135410614190871E-3</v>
      </c>
      <c r="Q1961" s="21">
        <v>0</v>
      </c>
      <c r="R1961" s="21">
        <v>0</v>
      </c>
      <c r="S1961" s="21">
        <v>0</v>
      </c>
      <c r="T1961" s="38">
        <v>0</v>
      </c>
    </row>
    <row r="1962" spans="1:20" x14ac:dyDescent="0.25">
      <c r="A1962" s="17" t="s">
        <v>289</v>
      </c>
      <c r="B1962" s="8" t="s">
        <v>338</v>
      </c>
      <c r="C1962" s="8" t="s">
        <v>334</v>
      </c>
      <c r="D1962" s="8" t="str">
        <f t="shared" si="1192"/>
        <v>Week_34-generic-cofi</v>
      </c>
      <c r="E1962" s="8" t="str">
        <f t="shared" si="1193"/>
        <v>Umbrella-social.display.umb</v>
      </c>
      <c r="H1962" s="24">
        <f t="shared" si="1197"/>
        <v>3.7860487552035266E-3</v>
      </c>
      <c r="I1962" s="6">
        <f t="shared" si="1197"/>
        <v>2.04</v>
      </c>
      <c r="J1962" s="6">
        <f t="shared" si="1198"/>
        <v>4656316.0929763103</v>
      </c>
      <c r="K1962" s="18">
        <f t="shared" si="1199"/>
        <v>0</v>
      </c>
      <c r="L1962" s="35">
        <f>Data!BQ48</f>
        <v>3.0135410614190871E-3</v>
      </c>
      <c r="Q1962" s="21">
        <v>0</v>
      </c>
      <c r="R1962" s="21">
        <v>0</v>
      </c>
      <c r="S1962" s="21">
        <v>0</v>
      </c>
      <c r="T1962" s="38">
        <v>0</v>
      </c>
    </row>
    <row r="1963" spans="1:20" x14ac:dyDescent="0.25">
      <c r="A1963" s="17" t="s">
        <v>290</v>
      </c>
      <c r="B1963" s="8" t="s">
        <v>338</v>
      </c>
      <c r="C1963" s="8" t="s">
        <v>334</v>
      </c>
      <c r="D1963" s="8" t="str">
        <f t="shared" si="1192"/>
        <v>Week_35-generic-cofi</v>
      </c>
      <c r="E1963" s="8" t="str">
        <f t="shared" si="1193"/>
        <v>Umbrella-social.display.umb</v>
      </c>
      <c r="H1963" s="24">
        <f t="shared" si="1197"/>
        <v>3.7860487552035266E-3</v>
      </c>
      <c r="I1963" s="6">
        <f t="shared" si="1197"/>
        <v>2.04</v>
      </c>
      <c r="J1963" s="6">
        <f t="shared" si="1198"/>
        <v>4656316.0929763103</v>
      </c>
      <c r="K1963" s="18">
        <f t="shared" si="1199"/>
        <v>0</v>
      </c>
      <c r="L1963" s="35">
        <f>Data!BQ49</f>
        <v>3.0135410614190871E-3</v>
      </c>
      <c r="Q1963" s="21">
        <v>0</v>
      </c>
      <c r="R1963" s="21">
        <v>0</v>
      </c>
      <c r="S1963" s="21">
        <v>0</v>
      </c>
      <c r="T1963" s="38">
        <v>0</v>
      </c>
    </row>
    <row r="1964" spans="1:20" x14ac:dyDescent="0.25">
      <c r="A1964" s="17" t="s">
        <v>291</v>
      </c>
      <c r="B1964" s="8" t="s">
        <v>338</v>
      </c>
      <c r="C1964" s="8" t="s">
        <v>334</v>
      </c>
      <c r="D1964" s="8" t="str">
        <f t="shared" si="1192"/>
        <v>Week_36-generic-cofi</v>
      </c>
      <c r="E1964" s="8" t="str">
        <f t="shared" si="1193"/>
        <v>Umbrella-social.display.umb</v>
      </c>
      <c r="H1964" s="24">
        <f t="shared" si="1197"/>
        <v>3.7860487552035266E-3</v>
      </c>
      <c r="I1964" s="6">
        <f t="shared" si="1197"/>
        <v>2.04</v>
      </c>
      <c r="J1964" s="6">
        <f t="shared" si="1198"/>
        <v>4656316.0929763103</v>
      </c>
      <c r="K1964" s="18">
        <f t="shared" si="1199"/>
        <v>0</v>
      </c>
      <c r="L1964" s="35">
        <f>Data!BQ50</f>
        <v>3.0135410614190871E-3</v>
      </c>
      <c r="Q1964" s="21">
        <v>0</v>
      </c>
      <c r="R1964" s="21">
        <v>0</v>
      </c>
      <c r="S1964" s="21">
        <v>0</v>
      </c>
      <c r="T1964" s="38">
        <v>0</v>
      </c>
    </row>
    <row r="1965" spans="1:20" x14ac:dyDescent="0.25">
      <c r="A1965" s="17" t="s">
        <v>292</v>
      </c>
      <c r="B1965" s="8" t="s">
        <v>338</v>
      </c>
      <c r="C1965" s="8" t="s">
        <v>334</v>
      </c>
      <c r="D1965" s="8" t="str">
        <f t="shared" si="1192"/>
        <v>Week_37-generic-cofi</v>
      </c>
      <c r="E1965" s="8" t="str">
        <f t="shared" si="1193"/>
        <v>Umbrella-social.display.umb</v>
      </c>
      <c r="H1965" s="24">
        <f t="shared" si="1197"/>
        <v>3.7860487552035266E-3</v>
      </c>
      <c r="I1965" s="6">
        <f t="shared" si="1197"/>
        <v>2.04</v>
      </c>
      <c r="J1965" s="6">
        <f t="shared" si="1198"/>
        <v>4656316.0929763103</v>
      </c>
      <c r="K1965" s="18">
        <f t="shared" si="1199"/>
        <v>0</v>
      </c>
      <c r="L1965" s="35">
        <f>Data!BQ51</f>
        <v>3.1584228432180814E-3</v>
      </c>
      <c r="Q1965" s="21">
        <v>0</v>
      </c>
      <c r="R1965" s="21">
        <v>0</v>
      </c>
      <c r="S1965" s="21">
        <v>0</v>
      </c>
      <c r="T1965" s="38">
        <v>0</v>
      </c>
    </row>
    <row r="1966" spans="1:20" x14ac:dyDescent="0.25">
      <c r="A1966" s="17" t="s">
        <v>293</v>
      </c>
      <c r="B1966" s="8" t="s">
        <v>338</v>
      </c>
      <c r="C1966" s="8" t="s">
        <v>334</v>
      </c>
      <c r="D1966" s="8" t="str">
        <f t="shared" si="1192"/>
        <v>Week_38-generic-cofi</v>
      </c>
      <c r="E1966" s="8" t="str">
        <f t="shared" si="1193"/>
        <v>Umbrella-social.display.umb</v>
      </c>
      <c r="H1966" s="24">
        <f t="shared" si="1197"/>
        <v>3.7860487552035266E-3</v>
      </c>
      <c r="I1966" s="6">
        <f t="shared" si="1197"/>
        <v>2.04</v>
      </c>
      <c r="J1966" s="6">
        <f t="shared" si="1198"/>
        <v>4656316.0929763103</v>
      </c>
      <c r="K1966" s="18">
        <f t="shared" si="1199"/>
        <v>0</v>
      </c>
      <c r="L1966" s="35">
        <f>Data!BQ52</f>
        <v>3.1584228432180814E-3</v>
      </c>
      <c r="Q1966" s="21">
        <v>0</v>
      </c>
      <c r="R1966" s="21">
        <v>0</v>
      </c>
      <c r="S1966" s="21">
        <v>0</v>
      </c>
      <c r="T1966" s="38">
        <v>0</v>
      </c>
    </row>
    <row r="1967" spans="1:20" x14ac:dyDescent="0.25">
      <c r="A1967" s="17" t="s">
        <v>294</v>
      </c>
      <c r="B1967" s="8" t="s">
        <v>338</v>
      </c>
      <c r="C1967" s="8" t="s">
        <v>334</v>
      </c>
      <c r="D1967" s="8" t="str">
        <f t="shared" si="1192"/>
        <v>Week_39-generic-cofi</v>
      </c>
      <c r="E1967" s="8" t="str">
        <f t="shared" si="1193"/>
        <v>Umbrella-social.display.umb</v>
      </c>
      <c r="H1967" s="24">
        <f t="shared" si="1197"/>
        <v>3.7860487552035266E-3</v>
      </c>
      <c r="I1967" s="6">
        <f t="shared" si="1197"/>
        <v>2.04</v>
      </c>
      <c r="J1967" s="6">
        <f t="shared" si="1198"/>
        <v>4656316.0929763103</v>
      </c>
      <c r="K1967" s="18">
        <f t="shared" si="1199"/>
        <v>0</v>
      </c>
      <c r="L1967" s="35">
        <f>Data!BQ53</f>
        <v>3.1584228432180814E-3</v>
      </c>
      <c r="Q1967" s="21">
        <v>0</v>
      </c>
      <c r="R1967" s="21">
        <v>0</v>
      </c>
      <c r="S1967" s="21">
        <v>0</v>
      </c>
      <c r="T1967" s="38">
        <v>0</v>
      </c>
    </row>
    <row r="1968" spans="1:20" x14ac:dyDescent="0.25">
      <c r="A1968" s="17" t="s">
        <v>295</v>
      </c>
      <c r="B1968" s="8" t="s">
        <v>338</v>
      </c>
      <c r="C1968" s="8" t="s">
        <v>334</v>
      </c>
      <c r="D1968" s="8" t="str">
        <f t="shared" si="1192"/>
        <v>Week_40-generic-cofi</v>
      </c>
      <c r="E1968" s="8" t="str">
        <f t="shared" si="1193"/>
        <v>Umbrella-social.display.umb</v>
      </c>
      <c r="H1968" s="24">
        <f t="shared" si="1197"/>
        <v>3.7860487552035266E-3</v>
      </c>
      <c r="I1968" s="6">
        <f t="shared" si="1197"/>
        <v>2.04</v>
      </c>
      <c r="J1968" s="6">
        <f t="shared" si="1198"/>
        <v>4656316.0929763103</v>
      </c>
      <c r="K1968" s="18">
        <f t="shared" si="1199"/>
        <v>0</v>
      </c>
      <c r="L1968" s="35">
        <f>Data!BQ54</f>
        <v>3.1584228432180814E-3</v>
      </c>
      <c r="Q1968" s="21">
        <v>0</v>
      </c>
      <c r="R1968" s="21">
        <v>0</v>
      </c>
      <c r="S1968" s="21">
        <v>0</v>
      </c>
      <c r="T1968" s="38">
        <v>0</v>
      </c>
    </row>
    <row r="1969" spans="1:20" x14ac:dyDescent="0.25">
      <c r="A1969" s="17" t="s">
        <v>296</v>
      </c>
      <c r="B1969" s="8" t="s">
        <v>338</v>
      </c>
      <c r="C1969" s="8" t="s">
        <v>334</v>
      </c>
      <c r="D1969" s="8" t="str">
        <f t="shared" si="1192"/>
        <v>Week_41-generic-cofi</v>
      </c>
      <c r="E1969" s="8" t="str">
        <f t="shared" si="1193"/>
        <v>Umbrella-social.display.umb</v>
      </c>
      <c r="H1969" s="24">
        <f t="shared" si="1197"/>
        <v>3.7860487552035266E-3</v>
      </c>
      <c r="I1969" s="6">
        <f t="shared" si="1197"/>
        <v>2.04</v>
      </c>
      <c r="J1969" s="6">
        <f t="shared" si="1198"/>
        <v>4656316.0929763103</v>
      </c>
      <c r="K1969" s="18">
        <f t="shared" si="1199"/>
        <v>0</v>
      </c>
      <c r="L1969" s="35">
        <f>Data!BQ55</f>
        <v>3.7379499704140603E-3</v>
      </c>
      <c r="Q1969" s="21">
        <v>0</v>
      </c>
      <c r="R1969" s="21">
        <v>0</v>
      </c>
      <c r="S1969" s="21">
        <v>0</v>
      </c>
      <c r="T1969" s="38">
        <v>0</v>
      </c>
    </row>
    <row r="1970" spans="1:20" x14ac:dyDescent="0.25">
      <c r="A1970" s="17" t="s">
        <v>297</v>
      </c>
      <c r="B1970" s="8" t="s">
        <v>338</v>
      </c>
      <c r="C1970" s="8" t="s">
        <v>334</v>
      </c>
      <c r="D1970" s="8" t="str">
        <f t="shared" si="1192"/>
        <v>Week_42-generic-cofi</v>
      </c>
      <c r="E1970" s="8" t="str">
        <f t="shared" si="1193"/>
        <v>Umbrella-social.display.umb</v>
      </c>
      <c r="H1970" s="24">
        <f t="shared" si="1197"/>
        <v>3.7860487552035266E-3</v>
      </c>
      <c r="I1970" s="6">
        <f t="shared" si="1197"/>
        <v>2.04</v>
      </c>
      <c r="J1970" s="6">
        <f t="shared" si="1198"/>
        <v>4656316.0929763103</v>
      </c>
      <c r="K1970" s="18">
        <f t="shared" si="1199"/>
        <v>0</v>
      </c>
      <c r="L1970" s="35">
        <f>Data!BQ56</f>
        <v>3.7379499704140603E-3</v>
      </c>
      <c r="Q1970" s="21">
        <v>0</v>
      </c>
      <c r="R1970" s="21">
        <v>0</v>
      </c>
      <c r="S1970" s="21">
        <v>0</v>
      </c>
      <c r="T1970" s="38">
        <v>0</v>
      </c>
    </row>
    <row r="1971" spans="1:20" x14ac:dyDescent="0.25">
      <c r="A1971" s="17" t="s">
        <v>298</v>
      </c>
      <c r="B1971" s="8" t="s">
        <v>338</v>
      </c>
      <c r="C1971" s="8" t="s">
        <v>334</v>
      </c>
      <c r="D1971" s="8" t="str">
        <f t="shared" si="1192"/>
        <v>Week_43-generic-cofi</v>
      </c>
      <c r="E1971" s="8" t="str">
        <f t="shared" si="1193"/>
        <v>Umbrella-social.display.umb</v>
      </c>
      <c r="H1971" s="24">
        <f t="shared" si="1197"/>
        <v>3.7860487552035266E-3</v>
      </c>
      <c r="I1971" s="6">
        <f t="shared" si="1197"/>
        <v>2.04</v>
      </c>
      <c r="J1971" s="6">
        <f t="shared" si="1198"/>
        <v>4656316.0929763103</v>
      </c>
      <c r="K1971" s="18">
        <f t="shared" si="1199"/>
        <v>0</v>
      </c>
      <c r="L1971" s="35">
        <f>Data!BQ57</f>
        <v>3.7379499704140603E-3</v>
      </c>
      <c r="Q1971" s="21">
        <v>0</v>
      </c>
      <c r="R1971" s="21">
        <v>0</v>
      </c>
      <c r="S1971" s="21">
        <v>0</v>
      </c>
      <c r="T1971" s="38">
        <v>0</v>
      </c>
    </row>
    <row r="1972" spans="1:20" x14ac:dyDescent="0.25">
      <c r="A1972" s="17" t="s">
        <v>299</v>
      </c>
      <c r="B1972" s="8" t="s">
        <v>338</v>
      </c>
      <c r="C1972" s="8" t="s">
        <v>334</v>
      </c>
      <c r="D1972" s="8" t="str">
        <f t="shared" si="1192"/>
        <v>Week_44-generic-cofi</v>
      </c>
      <c r="E1972" s="8" t="str">
        <f t="shared" si="1193"/>
        <v>Umbrella-social.display.umb</v>
      </c>
      <c r="H1972" s="24">
        <f t="shared" si="1197"/>
        <v>3.7860487552035266E-3</v>
      </c>
      <c r="I1972" s="6">
        <f t="shared" si="1197"/>
        <v>2.04</v>
      </c>
      <c r="J1972" s="6">
        <f t="shared" si="1198"/>
        <v>4656316.0929763103</v>
      </c>
      <c r="K1972" s="18">
        <f t="shared" si="1199"/>
        <v>0</v>
      </c>
      <c r="L1972" s="35">
        <f>Data!BQ58</f>
        <v>3.7379499704140603E-3</v>
      </c>
      <c r="Q1972" s="21">
        <v>0</v>
      </c>
      <c r="R1972" s="21">
        <v>0</v>
      </c>
      <c r="S1972" s="21">
        <v>0</v>
      </c>
      <c r="T1972" s="38">
        <v>0</v>
      </c>
    </row>
    <row r="1973" spans="1:20" x14ac:dyDescent="0.25">
      <c r="A1973" s="17" t="s">
        <v>300</v>
      </c>
      <c r="B1973" s="8" t="s">
        <v>338</v>
      </c>
      <c r="C1973" s="8" t="s">
        <v>334</v>
      </c>
      <c r="D1973" s="8" t="str">
        <f t="shared" si="1192"/>
        <v>Week_45-generic-cofi</v>
      </c>
      <c r="E1973" s="8" t="str">
        <f t="shared" si="1193"/>
        <v>Umbrella-social.display.umb</v>
      </c>
      <c r="H1973" s="24">
        <f t="shared" si="1197"/>
        <v>3.7860487552035266E-3</v>
      </c>
      <c r="I1973" s="6">
        <f t="shared" si="1197"/>
        <v>2.04</v>
      </c>
      <c r="J1973" s="6">
        <f t="shared" si="1198"/>
        <v>4656316.0929763103</v>
      </c>
      <c r="K1973" s="18">
        <f t="shared" si="1199"/>
        <v>0</v>
      </c>
      <c r="L1973" s="35">
        <f>Data!BQ59</f>
        <v>3.2163755559376796E-3</v>
      </c>
      <c r="Q1973" s="21">
        <v>0</v>
      </c>
      <c r="R1973" s="21">
        <v>0</v>
      </c>
      <c r="S1973" s="21">
        <v>0</v>
      </c>
      <c r="T1973" s="38">
        <v>0</v>
      </c>
    </row>
    <row r="1974" spans="1:20" x14ac:dyDescent="0.25">
      <c r="A1974" s="17" t="s">
        <v>301</v>
      </c>
      <c r="B1974" s="8" t="s">
        <v>338</v>
      </c>
      <c r="C1974" s="8" t="s">
        <v>334</v>
      </c>
      <c r="D1974" s="8" t="str">
        <f t="shared" si="1192"/>
        <v>Week_46-generic-cofi</v>
      </c>
      <c r="E1974" s="8" t="str">
        <f t="shared" si="1193"/>
        <v>Umbrella-social.display.umb</v>
      </c>
      <c r="H1974" s="24">
        <f t="shared" si="1197"/>
        <v>3.7860487552035266E-3</v>
      </c>
      <c r="I1974" s="6">
        <f t="shared" si="1197"/>
        <v>2.04</v>
      </c>
      <c r="J1974" s="6">
        <f t="shared" si="1198"/>
        <v>4656316.0929763103</v>
      </c>
      <c r="K1974" s="18">
        <f t="shared" si="1199"/>
        <v>0</v>
      </c>
      <c r="L1974" s="35">
        <f>Data!BQ60</f>
        <v>3.2163755559376796E-3</v>
      </c>
      <c r="Q1974" s="21">
        <v>0</v>
      </c>
      <c r="R1974" s="21">
        <v>0</v>
      </c>
      <c r="S1974" s="21">
        <v>0</v>
      </c>
      <c r="T1974" s="38">
        <v>0</v>
      </c>
    </row>
    <row r="1975" spans="1:20" x14ac:dyDescent="0.25">
      <c r="A1975" s="17" t="s">
        <v>272</v>
      </c>
      <c r="B1975" s="8" t="s">
        <v>338</v>
      </c>
      <c r="C1975" s="8" t="s">
        <v>334</v>
      </c>
      <c r="D1975" s="8" t="str">
        <f t="shared" si="1192"/>
        <v>Week_47-generic-cofi</v>
      </c>
      <c r="E1975" s="8" t="str">
        <f t="shared" si="1193"/>
        <v>Umbrella-social.display.umb</v>
      </c>
      <c r="H1975" s="24">
        <f t="shared" si="1197"/>
        <v>3.7860487552035266E-3</v>
      </c>
      <c r="I1975" s="6">
        <f t="shared" si="1197"/>
        <v>2.04</v>
      </c>
      <c r="J1975" s="6">
        <f t="shared" si="1198"/>
        <v>4656316.0929763103</v>
      </c>
      <c r="K1975" s="18">
        <f t="shared" si="1199"/>
        <v>0</v>
      </c>
      <c r="L1975" s="35">
        <f>Data!BQ61</f>
        <v>3.2163755559376796E-3</v>
      </c>
      <c r="Q1975" s="21">
        <v>0</v>
      </c>
      <c r="R1975" s="21">
        <v>0</v>
      </c>
      <c r="S1975" s="21">
        <v>0</v>
      </c>
      <c r="T1975" s="38">
        <v>0</v>
      </c>
    </row>
    <row r="1976" spans="1:20" x14ac:dyDescent="0.25">
      <c r="A1976" s="17" t="s">
        <v>273</v>
      </c>
      <c r="B1976" s="8" t="s">
        <v>338</v>
      </c>
      <c r="C1976" s="8" t="s">
        <v>334</v>
      </c>
      <c r="D1976" s="8" t="str">
        <f t="shared" si="1192"/>
        <v>Week_48-generic-cofi</v>
      </c>
      <c r="E1976" s="8" t="str">
        <f t="shared" si="1193"/>
        <v>Umbrella-social.display.umb</v>
      </c>
      <c r="H1976" s="24">
        <f t="shared" si="1197"/>
        <v>3.7860487552035266E-3</v>
      </c>
      <c r="I1976" s="6">
        <f t="shared" si="1197"/>
        <v>2.04</v>
      </c>
      <c r="J1976" s="6">
        <f t="shared" si="1198"/>
        <v>4656316.0929763103</v>
      </c>
      <c r="K1976" s="18">
        <f t="shared" si="1199"/>
        <v>0</v>
      </c>
      <c r="L1976" s="35">
        <f>Data!BQ62</f>
        <v>3.2163755559376796E-3</v>
      </c>
      <c r="Q1976" s="21">
        <v>0</v>
      </c>
      <c r="R1976" s="21">
        <v>0</v>
      </c>
      <c r="S1976" s="21">
        <v>0</v>
      </c>
      <c r="T1976" s="38">
        <v>0</v>
      </c>
    </row>
    <row r="1977" spans="1:20" x14ac:dyDescent="0.25">
      <c r="A1977" s="17" t="s">
        <v>274</v>
      </c>
      <c r="B1977" s="8" t="s">
        <v>338</v>
      </c>
      <c r="C1977" s="8" t="s">
        <v>334</v>
      </c>
      <c r="D1977" s="8" t="str">
        <f t="shared" si="1192"/>
        <v>Week_49-generic-cofi</v>
      </c>
      <c r="E1977" s="8" t="str">
        <f t="shared" si="1193"/>
        <v>Umbrella-social.display.umb</v>
      </c>
      <c r="H1977" s="24">
        <f t="shared" si="1197"/>
        <v>3.7860487552035266E-3</v>
      </c>
      <c r="I1977" s="6">
        <f t="shared" si="1197"/>
        <v>2.04</v>
      </c>
      <c r="J1977" s="6">
        <f t="shared" si="1198"/>
        <v>4656316.0929763103</v>
      </c>
      <c r="K1977" s="18">
        <f t="shared" si="1199"/>
        <v>0</v>
      </c>
      <c r="L1977" s="35">
        <f>Data!BQ63</f>
        <v>3.2163755559376796E-3</v>
      </c>
      <c r="Q1977" s="21">
        <v>0</v>
      </c>
      <c r="R1977" s="21">
        <v>0</v>
      </c>
      <c r="S1977" s="21">
        <v>0</v>
      </c>
      <c r="T1977" s="38">
        <v>0</v>
      </c>
    </row>
    <row r="1978" spans="1:20" x14ac:dyDescent="0.25">
      <c r="A1978" s="17" t="s">
        <v>275</v>
      </c>
      <c r="B1978" s="8" t="s">
        <v>338</v>
      </c>
      <c r="C1978" s="8" t="s">
        <v>334</v>
      </c>
      <c r="D1978" s="8" t="str">
        <f t="shared" si="1192"/>
        <v>Week_50-generic-cofi</v>
      </c>
      <c r="E1978" s="8" t="str">
        <f t="shared" si="1193"/>
        <v>Umbrella-social.display.umb</v>
      </c>
      <c r="H1978" s="24">
        <f t="shared" si="1197"/>
        <v>3.7860487552035266E-3</v>
      </c>
      <c r="I1978" s="6">
        <f t="shared" si="1197"/>
        <v>2.04</v>
      </c>
      <c r="J1978" s="6">
        <f t="shared" si="1198"/>
        <v>4656316.0929763103</v>
      </c>
      <c r="K1978" s="18">
        <f t="shared" si="1199"/>
        <v>0</v>
      </c>
      <c r="L1978" s="35">
        <f>Data!BQ64</f>
        <v>2.8107065669004949E-3</v>
      </c>
      <c r="Q1978" s="21">
        <v>0</v>
      </c>
      <c r="R1978" s="21">
        <v>63.286008704274685</v>
      </c>
      <c r="S1978" s="21">
        <v>1220.8496607264437</v>
      </c>
      <c r="T1978" s="38">
        <v>9.8624374340584242E-2</v>
      </c>
    </row>
    <row r="1979" spans="1:20" x14ac:dyDescent="0.25">
      <c r="A1979" s="17" t="s">
        <v>276</v>
      </c>
      <c r="B1979" s="8" t="s">
        <v>338</v>
      </c>
      <c r="C1979" s="8" t="s">
        <v>334</v>
      </c>
      <c r="D1979" s="8" t="str">
        <f t="shared" si="1192"/>
        <v>Week_51-generic-cofi</v>
      </c>
      <c r="E1979" s="8" t="str">
        <f t="shared" si="1193"/>
        <v>Umbrella-social.display.umb</v>
      </c>
      <c r="H1979" s="24">
        <f t="shared" si="1197"/>
        <v>3.7860487552035266E-3</v>
      </c>
      <c r="I1979" s="6">
        <f t="shared" si="1197"/>
        <v>2.04</v>
      </c>
      <c r="J1979" s="6">
        <f t="shared" si="1198"/>
        <v>4656316.0929763103</v>
      </c>
      <c r="K1979" s="18">
        <f t="shared" si="1199"/>
        <v>0</v>
      </c>
      <c r="L1979" s="35">
        <f>Data!BQ65</f>
        <v>2.8107065669004949E-3</v>
      </c>
      <c r="Q1979" s="21">
        <v>0</v>
      </c>
      <c r="R1979" s="21">
        <v>25.763727204776806</v>
      </c>
      <c r="S1979" s="21">
        <v>581.75447767881428</v>
      </c>
      <c r="T1979" s="38">
        <v>6.544128274848926E-2</v>
      </c>
    </row>
    <row r="1980" spans="1:20" x14ac:dyDescent="0.25">
      <c r="A1980" s="17" t="s">
        <v>277</v>
      </c>
      <c r="B1980" s="8" t="s">
        <v>338</v>
      </c>
      <c r="C1980" s="8" t="s">
        <v>334</v>
      </c>
      <c r="D1980" s="8" t="str">
        <f t="shared" si="1192"/>
        <v>Week_52-generic-cofi</v>
      </c>
      <c r="E1980" s="8" t="str">
        <f t="shared" si="1193"/>
        <v>Umbrella-social.display.umb</v>
      </c>
      <c r="H1980" s="24">
        <f t="shared" si="1197"/>
        <v>3.7860487552035266E-3</v>
      </c>
      <c r="I1980" s="6">
        <f t="shared" si="1197"/>
        <v>2.04</v>
      </c>
      <c r="J1980" s="6">
        <f t="shared" si="1198"/>
        <v>4656316.0929763103</v>
      </c>
      <c r="K1980" s="18">
        <f t="shared" si="1199"/>
        <v>0</v>
      </c>
      <c r="L1980" s="35">
        <f>Data!BQ66</f>
        <v>2.8107065669004949E-3</v>
      </c>
      <c r="Q1980" s="21">
        <v>0</v>
      </c>
      <c r="R1980" s="21">
        <v>0</v>
      </c>
      <c r="S1980" s="21">
        <v>0</v>
      </c>
      <c r="T1980" s="38">
        <v>0</v>
      </c>
    </row>
    <row r="1982" spans="1:20" x14ac:dyDescent="0.25">
      <c r="A1982" s="16" t="s">
        <v>328</v>
      </c>
      <c r="B1982" s="8" t="s">
        <v>338</v>
      </c>
      <c r="C1982" s="8" t="s">
        <v>334</v>
      </c>
      <c r="D1982" s="8" t="str">
        <f>A1982&amp;"-generic-refi"</f>
        <v>Week_40_old-generic-refi</v>
      </c>
      <c r="E1982" s="8" t="str">
        <f>IF(RIGHT(A1982,3)="old","Initial",B1982&amp;"-"&amp;C1982)</f>
        <v>Initial</v>
      </c>
      <c r="H1982" s="25">
        <f>SUMIFS(Data!N$2:N$48,Data!$L$2:$L$48,$C1982,Data!$M$2:$M$48,RIGHT($D1982,4))</f>
        <v>5.1707695545850103E-3</v>
      </c>
      <c r="I1982" s="42">
        <f>VLOOKUP(C1982,parms,8,FALSE)</f>
        <v>2.04</v>
      </c>
      <c r="J1982" s="28">
        <f>SUMIFS(Data!O$2:O$48,Data!$L$2:$L$48,$C1982,Data!$M$2:$M$48,RIGHT($D1982,4))</f>
        <v>5999900.7456418928</v>
      </c>
      <c r="K1982" s="25">
        <f>SUMIFS(Data!Q$2:Q$48,Data!$L$2:$L$48,$C1982,Data!$M$2:$M$48,RIGHT($D1982,4))</f>
        <v>0</v>
      </c>
      <c r="L1982" s="35">
        <f>Data!BQ2</f>
        <v>3.1584228432180814E-3</v>
      </c>
      <c r="Q1982" s="21">
        <v>0</v>
      </c>
      <c r="R1982" s="21">
        <v>0</v>
      </c>
      <c r="S1982" s="21">
        <v>0</v>
      </c>
      <c r="T1982" s="38">
        <v>0</v>
      </c>
    </row>
    <row r="1983" spans="1:20" x14ac:dyDescent="0.25">
      <c r="A1983" s="16" t="s">
        <v>316</v>
      </c>
      <c r="B1983" s="8" t="s">
        <v>338</v>
      </c>
      <c r="C1983" s="8" t="s">
        <v>334</v>
      </c>
      <c r="D1983" s="8" t="str">
        <f t="shared" ref="D1983:D2046" si="1200">A1983&amp;"-generic-refi"</f>
        <v>Week_41_old-generic-refi</v>
      </c>
      <c r="E1983" s="8" t="str">
        <f t="shared" ref="E1983:E2046" si="1201">IF(RIGHT(A1983,3)="old","Initial",B1983&amp;"-"&amp;C1983)</f>
        <v>Initial</v>
      </c>
      <c r="H1983" s="24">
        <f t="shared" ref="H1983" si="1202">H1982</f>
        <v>5.1707695545850103E-3</v>
      </c>
      <c r="I1983" s="6">
        <f>I1982</f>
        <v>2.04</v>
      </c>
      <c r="J1983" s="6">
        <f t="shared" ref="J1983" si="1203">J1982</f>
        <v>5999900.7456418928</v>
      </c>
      <c r="K1983" s="18">
        <f t="shared" ref="K1983" si="1204">K1982</f>
        <v>0</v>
      </c>
      <c r="L1983" s="35">
        <f>Data!BQ3</f>
        <v>3.7379499704140603E-3</v>
      </c>
      <c r="Q1983" s="21">
        <v>0</v>
      </c>
      <c r="R1983" s="21">
        <v>0</v>
      </c>
      <c r="S1983" s="21">
        <v>0</v>
      </c>
      <c r="T1983" s="38">
        <v>0</v>
      </c>
    </row>
    <row r="1984" spans="1:20" x14ac:dyDescent="0.25">
      <c r="A1984" s="16" t="s">
        <v>317</v>
      </c>
      <c r="B1984" s="8" t="s">
        <v>338</v>
      </c>
      <c r="C1984" s="8" t="s">
        <v>334</v>
      </c>
      <c r="D1984" s="8" t="str">
        <f t="shared" si="1200"/>
        <v>Week_42_old-generic-refi</v>
      </c>
      <c r="E1984" s="8" t="str">
        <f t="shared" si="1201"/>
        <v>Initial</v>
      </c>
      <c r="H1984" s="24">
        <f t="shared" ref="H1984:I2046" si="1205">H1983</f>
        <v>5.1707695545850103E-3</v>
      </c>
      <c r="I1984" s="6">
        <f t="shared" si="1205"/>
        <v>2.04</v>
      </c>
      <c r="J1984" s="6">
        <f t="shared" ref="J1984:J2046" si="1206">J1983</f>
        <v>5999900.7456418928</v>
      </c>
      <c r="K1984" s="18">
        <f t="shared" ref="K1984:K2046" si="1207">K1983</f>
        <v>0</v>
      </c>
      <c r="L1984" s="35">
        <f>Data!BQ4</f>
        <v>3.7379499704140603E-3</v>
      </c>
      <c r="Q1984" s="21">
        <v>0</v>
      </c>
      <c r="R1984" s="21">
        <v>0</v>
      </c>
      <c r="S1984" s="21">
        <v>0</v>
      </c>
      <c r="T1984" s="38">
        <v>0</v>
      </c>
    </row>
    <row r="1985" spans="1:20" x14ac:dyDescent="0.25">
      <c r="A1985" s="16" t="s">
        <v>318</v>
      </c>
      <c r="B1985" s="8" t="s">
        <v>338</v>
      </c>
      <c r="C1985" s="8" t="s">
        <v>334</v>
      </c>
      <c r="D1985" s="8" t="str">
        <f t="shared" si="1200"/>
        <v>Week_43_old-generic-refi</v>
      </c>
      <c r="E1985" s="8" t="str">
        <f t="shared" si="1201"/>
        <v>Initial</v>
      </c>
      <c r="H1985" s="24">
        <f t="shared" si="1205"/>
        <v>5.1707695545850103E-3</v>
      </c>
      <c r="I1985" s="6">
        <f t="shared" si="1205"/>
        <v>2.04</v>
      </c>
      <c r="J1985" s="6">
        <f t="shared" si="1206"/>
        <v>5999900.7456418928</v>
      </c>
      <c r="K1985" s="18">
        <f t="shared" si="1207"/>
        <v>0</v>
      </c>
      <c r="L1985" s="35">
        <f>Data!BQ5</f>
        <v>3.7379499704140603E-3</v>
      </c>
      <c r="Q1985" s="21">
        <v>0</v>
      </c>
      <c r="R1985" s="21">
        <v>0</v>
      </c>
      <c r="S1985" s="21">
        <v>0</v>
      </c>
      <c r="T1985" s="38">
        <v>0</v>
      </c>
    </row>
    <row r="1986" spans="1:20" x14ac:dyDescent="0.25">
      <c r="A1986" s="16" t="s">
        <v>319</v>
      </c>
      <c r="B1986" s="8" t="s">
        <v>338</v>
      </c>
      <c r="C1986" s="8" t="s">
        <v>334</v>
      </c>
      <c r="D1986" s="8" t="str">
        <f t="shared" si="1200"/>
        <v>Week_44_old-generic-refi</v>
      </c>
      <c r="E1986" s="8" t="str">
        <f t="shared" si="1201"/>
        <v>Initial</v>
      </c>
      <c r="H1986" s="24">
        <f t="shared" si="1205"/>
        <v>5.1707695545850103E-3</v>
      </c>
      <c r="I1986" s="6">
        <f t="shared" si="1205"/>
        <v>2.04</v>
      </c>
      <c r="J1986" s="6">
        <f t="shared" si="1206"/>
        <v>5999900.7456418928</v>
      </c>
      <c r="K1986" s="18">
        <f t="shared" si="1207"/>
        <v>0</v>
      </c>
      <c r="L1986" s="35">
        <f>Data!BQ6</f>
        <v>3.7379499704140603E-3</v>
      </c>
      <c r="Q1986" s="21">
        <v>0</v>
      </c>
      <c r="R1986" s="21">
        <v>573.86017999668366</v>
      </c>
      <c r="S1986" s="21">
        <v>9059.7813391132149</v>
      </c>
      <c r="T1986" s="38">
        <v>0.6762116697767826</v>
      </c>
    </row>
    <row r="1987" spans="1:20" x14ac:dyDescent="0.25">
      <c r="A1987" s="16" t="s">
        <v>320</v>
      </c>
      <c r="B1987" s="8" t="s">
        <v>338</v>
      </c>
      <c r="C1987" s="8" t="s">
        <v>334</v>
      </c>
      <c r="D1987" s="8" t="str">
        <f t="shared" si="1200"/>
        <v>Week_45_old-generic-refi</v>
      </c>
      <c r="E1987" s="8" t="str">
        <f t="shared" si="1201"/>
        <v>Initial</v>
      </c>
      <c r="H1987" s="24">
        <f t="shared" si="1205"/>
        <v>5.1707695545850103E-3</v>
      </c>
      <c r="I1987" s="6">
        <f t="shared" si="1205"/>
        <v>2.04</v>
      </c>
      <c r="J1987" s="6">
        <f t="shared" si="1206"/>
        <v>5999900.7456418928</v>
      </c>
      <c r="K1987" s="18">
        <f t="shared" si="1207"/>
        <v>0</v>
      </c>
      <c r="L1987" s="35">
        <f>Data!BQ7</f>
        <v>3.2163755559376796E-3</v>
      </c>
      <c r="Q1987" s="21">
        <v>0</v>
      </c>
      <c r="R1987" s="21">
        <v>1068.5917865235535</v>
      </c>
      <c r="S1987" s="21">
        <v>13159.187644179752</v>
      </c>
      <c r="T1987" s="38">
        <v>0.63863489729291512</v>
      </c>
    </row>
    <row r="1988" spans="1:20" x14ac:dyDescent="0.25">
      <c r="A1988" s="16" t="s">
        <v>321</v>
      </c>
      <c r="B1988" s="8" t="s">
        <v>338</v>
      </c>
      <c r="C1988" s="8" t="s">
        <v>334</v>
      </c>
      <c r="D1988" s="8" t="str">
        <f t="shared" si="1200"/>
        <v>Week_46_old-generic-refi</v>
      </c>
      <c r="E1988" s="8" t="str">
        <f t="shared" si="1201"/>
        <v>Initial</v>
      </c>
      <c r="H1988" s="24">
        <f t="shared" si="1205"/>
        <v>5.1707695545850103E-3</v>
      </c>
      <c r="I1988" s="6">
        <f t="shared" si="1205"/>
        <v>2.04</v>
      </c>
      <c r="J1988" s="6">
        <f t="shared" si="1206"/>
        <v>5999900.7456418928</v>
      </c>
      <c r="K1988" s="18">
        <f t="shared" si="1207"/>
        <v>0</v>
      </c>
      <c r="L1988" s="35">
        <f>Data!BQ8</f>
        <v>3.2163755559376796E-3</v>
      </c>
      <c r="Q1988" s="21">
        <v>0</v>
      </c>
      <c r="R1988" s="21">
        <v>742.31781871387773</v>
      </c>
      <c r="S1988" s="21">
        <v>10108.918139145531</v>
      </c>
      <c r="T1988" s="38">
        <v>0.57804915664959178</v>
      </c>
    </row>
    <row r="1989" spans="1:20" x14ac:dyDescent="0.25">
      <c r="A1989" s="16" t="s">
        <v>322</v>
      </c>
      <c r="B1989" s="8" t="s">
        <v>338</v>
      </c>
      <c r="C1989" s="8" t="s">
        <v>334</v>
      </c>
      <c r="D1989" s="8" t="str">
        <f t="shared" si="1200"/>
        <v>Week_47_old-generic-refi</v>
      </c>
      <c r="E1989" s="8" t="str">
        <f t="shared" si="1201"/>
        <v>Initial</v>
      </c>
      <c r="H1989" s="24">
        <f t="shared" si="1205"/>
        <v>5.1707695545850103E-3</v>
      </c>
      <c r="I1989" s="6">
        <f t="shared" si="1205"/>
        <v>2.04</v>
      </c>
      <c r="J1989" s="6">
        <f t="shared" si="1206"/>
        <v>5999900.7456418928</v>
      </c>
      <c r="K1989" s="18">
        <f t="shared" si="1207"/>
        <v>0</v>
      </c>
      <c r="L1989" s="35">
        <f>Data!BQ9</f>
        <v>3.2163755559376796E-3</v>
      </c>
      <c r="Q1989" s="21">
        <v>0</v>
      </c>
      <c r="R1989" s="21">
        <v>662.32368254907328</v>
      </c>
      <c r="S1989" s="21">
        <v>9050.9841166982296</v>
      </c>
      <c r="T1989" s="38">
        <v>0.51663614693575011</v>
      </c>
    </row>
    <row r="1990" spans="1:20" x14ac:dyDescent="0.25">
      <c r="A1990" s="16" t="s">
        <v>323</v>
      </c>
      <c r="B1990" s="8" t="s">
        <v>338</v>
      </c>
      <c r="C1990" s="8" t="s">
        <v>334</v>
      </c>
      <c r="D1990" s="8" t="str">
        <f t="shared" si="1200"/>
        <v>Week_48_old-generic-refi</v>
      </c>
      <c r="E1990" s="8" t="str">
        <f t="shared" si="1201"/>
        <v>Initial</v>
      </c>
      <c r="H1990" s="24">
        <f t="shared" si="1205"/>
        <v>5.1707695545850103E-3</v>
      </c>
      <c r="I1990" s="6">
        <f t="shared" si="1205"/>
        <v>2.04</v>
      </c>
      <c r="J1990" s="6">
        <f t="shared" si="1206"/>
        <v>5999900.7456418928</v>
      </c>
      <c r="K1990" s="18">
        <f t="shared" si="1207"/>
        <v>0</v>
      </c>
      <c r="L1990" s="35">
        <f>Data!BQ10</f>
        <v>3.2163755559376796E-3</v>
      </c>
      <c r="Q1990" s="21">
        <v>0</v>
      </c>
      <c r="R1990" s="21">
        <v>427.22096460148879</v>
      </c>
      <c r="S1990" s="21">
        <v>6941.4971139566915</v>
      </c>
      <c r="T1990" s="38">
        <v>0.54450507471547893</v>
      </c>
    </row>
    <row r="1991" spans="1:20" x14ac:dyDescent="0.25">
      <c r="A1991" s="16" t="s">
        <v>324</v>
      </c>
      <c r="B1991" s="8" t="s">
        <v>338</v>
      </c>
      <c r="C1991" s="8" t="s">
        <v>334</v>
      </c>
      <c r="D1991" s="8" t="str">
        <f t="shared" si="1200"/>
        <v>Week_49_old-generic-refi</v>
      </c>
      <c r="E1991" s="8" t="str">
        <f t="shared" si="1201"/>
        <v>Initial</v>
      </c>
      <c r="H1991" s="24">
        <f t="shared" si="1205"/>
        <v>5.1707695545850103E-3</v>
      </c>
      <c r="I1991" s="6">
        <f t="shared" si="1205"/>
        <v>2.04</v>
      </c>
      <c r="J1991" s="6">
        <f t="shared" si="1206"/>
        <v>5999900.7456418928</v>
      </c>
      <c r="K1991" s="18">
        <f t="shared" si="1207"/>
        <v>0</v>
      </c>
      <c r="L1991" s="35">
        <f>Data!BQ11</f>
        <v>3.2163755559376796E-3</v>
      </c>
      <c r="Q1991" s="21">
        <v>0</v>
      </c>
      <c r="R1991" s="21">
        <v>520.07268893471053</v>
      </c>
      <c r="S1991" s="21">
        <v>7535.8179923669741</v>
      </c>
      <c r="T1991" s="38">
        <v>0.50782909779402674</v>
      </c>
    </row>
    <row r="1992" spans="1:20" x14ac:dyDescent="0.25">
      <c r="A1992" s="16" t="s">
        <v>325</v>
      </c>
      <c r="B1992" s="8" t="s">
        <v>338</v>
      </c>
      <c r="C1992" s="8" t="s">
        <v>334</v>
      </c>
      <c r="D1992" s="8" t="str">
        <f t="shared" si="1200"/>
        <v>Week_50_old-generic-refi</v>
      </c>
      <c r="E1992" s="8" t="str">
        <f t="shared" si="1201"/>
        <v>Initial</v>
      </c>
      <c r="H1992" s="24">
        <f t="shared" si="1205"/>
        <v>5.1707695545850103E-3</v>
      </c>
      <c r="I1992" s="6">
        <f t="shared" si="1205"/>
        <v>2.04</v>
      </c>
      <c r="J1992" s="6">
        <f t="shared" si="1206"/>
        <v>5999900.7456418928</v>
      </c>
      <c r="K1992" s="18">
        <f t="shared" si="1207"/>
        <v>0</v>
      </c>
      <c r="L1992" s="35">
        <f>Data!BQ12</f>
        <v>2.8107065669004949E-3</v>
      </c>
      <c r="Q1992" s="21">
        <v>0</v>
      </c>
      <c r="R1992" s="21">
        <v>803.86008243876711</v>
      </c>
      <c r="S1992" s="21">
        <v>10416.556344070801</v>
      </c>
      <c r="T1992" s="38">
        <v>0.56329119692976337</v>
      </c>
    </row>
    <row r="1993" spans="1:20" x14ac:dyDescent="0.25">
      <c r="A1993" s="16" t="s">
        <v>326</v>
      </c>
      <c r="B1993" s="8" t="s">
        <v>338</v>
      </c>
      <c r="C1993" s="8" t="s">
        <v>334</v>
      </c>
      <c r="D1993" s="8" t="str">
        <f t="shared" si="1200"/>
        <v>Week_51_old-generic-refi</v>
      </c>
      <c r="E1993" s="8" t="str">
        <f t="shared" si="1201"/>
        <v>Initial</v>
      </c>
      <c r="H1993" s="24">
        <f t="shared" si="1205"/>
        <v>5.1707695545850103E-3</v>
      </c>
      <c r="I1993" s="6">
        <f t="shared" si="1205"/>
        <v>2.04</v>
      </c>
      <c r="J1993" s="6">
        <f t="shared" si="1206"/>
        <v>5999900.7456418928</v>
      </c>
      <c r="K1993" s="18">
        <f t="shared" si="1207"/>
        <v>0</v>
      </c>
      <c r="L1993" s="35">
        <f>Data!BQ13</f>
        <v>2.8107065669004949E-3</v>
      </c>
      <c r="Q1993" s="21">
        <v>0</v>
      </c>
      <c r="R1993" s="21">
        <v>851.51490621179028</v>
      </c>
      <c r="S1993" s="21">
        <v>11447.987521214754</v>
      </c>
      <c r="T1993" s="38">
        <v>0.63270754606795165</v>
      </c>
    </row>
    <row r="1994" spans="1:20" x14ac:dyDescent="0.25">
      <c r="A1994" s="16" t="s">
        <v>327</v>
      </c>
      <c r="B1994" s="8" t="s">
        <v>338</v>
      </c>
      <c r="C1994" s="8" t="s">
        <v>334</v>
      </c>
      <c r="D1994" s="8" t="str">
        <f t="shared" si="1200"/>
        <v>Week_52_old-generic-refi</v>
      </c>
      <c r="E1994" s="8" t="str">
        <f t="shared" si="1201"/>
        <v>Initial</v>
      </c>
      <c r="H1994" s="24">
        <f t="shared" si="1205"/>
        <v>5.1707695545850103E-3</v>
      </c>
      <c r="I1994" s="6">
        <f t="shared" si="1205"/>
        <v>2.04</v>
      </c>
      <c r="J1994" s="6">
        <f t="shared" si="1206"/>
        <v>5999900.7456418928</v>
      </c>
      <c r="K1994" s="18">
        <f t="shared" si="1207"/>
        <v>0</v>
      </c>
      <c r="L1994" s="35">
        <f>Data!BQ14</f>
        <v>2.8107065669004949E-3</v>
      </c>
      <c r="Q1994" s="21">
        <v>0</v>
      </c>
      <c r="R1994" s="21">
        <v>565.74620424483248</v>
      </c>
      <c r="S1994" s="21">
        <v>7769.4252915859843</v>
      </c>
      <c r="T1994" s="38">
        <v>0.61592026912363895</v>
      </c>
    </row>
    <row r="1995" spans="1:20" x14ac:dyDescent="0.25">
      <c r="A1995" s="17" t="s">
        <v>262</v>
      </c>
      <c r="B1995" s="8" t="s">
        <v>338</v>
      </c>
      <c r="C1995" s="8" t="s">
        <v>334</v>
      </c>
      <c r="D1995" s="8" t="str">
        <f t="shared" si="1200"/>
        <v>Week_01-generic-refi</v>
      </c>
      <c r="E1995" s="8" t="str">
        <f t="shared" si="1201"/>
        <v>Umbrella-social.display.umb</v>
      </c>
      <c r="H1995" s="24">
        <f t="shared" si="1205"/>
        <v>5.1707695545850103E-3</v>
      </c>
      <c r="I1995" s="6">
        <f t="shared" si="1205"/>
        <v>2.04</v>
      </c>
      <c r="J1995" s="6">
        <f t="shared" si="1206"/>
        <v>5999900.7456418928</v>
      </c>
      <c r="K1995" s="18">
        <f t="shared" si="1207"/>
        <v>0</v>
      </c>
      <c r="L1995" s="35">
        <f>Data!BQ15</f>
        <v>2.8107065669004949E-3</v>
      </c>
      <c r="Q1995" s="21">
        <v>0</v>
      </c>
      <c r="R1995" s="21">
        <v>31.10153149915093</v>
      </c>
      <c r="S1995" s="21">
        <v>419.5039151660614</v>
      </c>
      <c r="T1995" s="38">
        <v>2.4929472330834423E-2</v>
      </c>
    </row>
    <row r="1996" spans="1:20" x14ac:dyDescent="0.25">
      <c r="A1996" s="17" t="s">
        <v>263</v>
      </c>
      <c r="B1996" s="8" t="s">
        <v>338</v>
      </c>
      <c r="C1996" s="8" t="s">
        <v>334</v>
      </c>
      <c r="D1996" s="8" t="str">
        <f t="shared" si="1200"/>
        <v>Week_02-generic-refi</v>
      </c>
      <c r="E1996" s="8" t="str">
        <f t="shared" si="1201"/>
        <v>Umbrella-social.display.umb</v>
      </c>
      <c r="H1996" s="24">
        <f t="shared" si="1205"/>
        <v>5.1707695545850103E-3</v>
      </c>
      <c r="I1996" s="6">
        <f t="shared" si="1205"/>
        <v>2.04</v>
      </c>
      <c r="J1996" s="6">
        <f t="shared" si="1206"/>
        <v>5999900.7456418928</v>
      </c>
      <c r="K1996" s="18">
        <f t="shared" si="1207"/>
        <v>0</v>
      </c>
      <c r="L1996" s="35">
        <f>Data!BQ16</f>
        <v>2.6658247851015005E-3</v>
      </c>
      <c r="Q1996" s="21">
        <v>0</v>
      </c>
      <c r="R1996" s="21">
        <v>408.59020190907052</v>
      </c>
      <c r="S1996" s="21">
        <v>5077.3875510300431</v>
      </c>
      <c r="T1996" s="38">
        <v>0.2290007684342541</v>
      </c>
    </row>
    <row r="1997" spans="1:20" x14ac:dyDescent="0.25">
      <c r="A1997" s="17" t="s">
        <v>264</v>
      </c>
      <c r="B1997" s="8" t="s">
        <v>338</v>
      </c>
      <c r="C1997" s="8" t="s">
        <v>334</v>
      </c>
      <c r="D1997" s="8" t="str">
        <f t="shared" si="1200"/>
        <v>Week_03-generic-refi</v>
      </c>
      <c r="E1997" s="8" t="str">
        <f t="shared" si="1201"/>
        <v>Umbrella-social.display.umb</v>
      </c>
      <c r="H1997" s="24">
        <f t="shared" si="1205"/>
        <v>5.1707695545850103E-3</v>
      </c>
      <c r="I1997" s="6">
        <f t="shared" si="1205"/>
        <v>2.04</v>
      </c>
      <c r="J1997" s="6">
        <f t="shared" si="1206"/>
        <v>5999900.7456418928</v>
      </c>
      <c r="K1997" s="18">
        <f t="shared" si="1207"/>
        <v>0</v>
      </c>
      <c r="L1997" s="35">
        <f>Data!BQ17</f>
        <v>2.6658247851015005E-3</v>
      </c>
      <c r="Q1997" s="21">
        <v>0</v>
      </c>
      <c r="R1997" s="21">
        <v>137.67446688573798</v>
      </c>
      <c r="S1997" s="21">
        <v>1927.5627165609174</v>
      </c>
      <c r="T1997" s="38">
        <v>0.11322700314865197</v>
      </c>
    </row>
    <row r="1998" spans="1:20" x14ac:dyDescent="0.25">
      <c r="A1998" s="17" t="s">
        <v>265</v>
      </c>
      <c r="B1998" s="8" t="s">
        <v>338</v>
      </c>
      <c r="C1998" s="8" t="s">
        <v>334</v>
      </c>
      <c r="D1998" s="8" t="str">
        <f t="shared" si="1200"/>
        <v>Week_04-generic-refi</v>
      </c>
      <c r="E1998" s="8" t="str">
        <f t="shared" si="1201"/>
        <v>Umbrella-social.display.umb</v>
      </c>
      <c r="H1998" s="24">
        <f t="shared" si="1205"/>
        <v>5.1707695545850103E-3</v>
      </c>
      <c r="I1998" s="6">
        <f t="shared" si="1205"/>
        <v>2.04</v>
      </c>
      <c r="J1998" s="6">
        <f t="shared" si="1206"/>
        <v>5999900.7456418928</v>
      </c>
      <c r="K1998" s="18">
        <f t="shared" si="1207"/>
        <v>0</v>
      </c>
      <c r="L1998" s="35">
        <f>Data!BQ18</f>
        <v>2.6658247851015005E-3</v>
      </c>
      <c r="Q1998" s="21">
        <v>0</v>
      </c>
      <c r="R1998" s="21">
        <v>0</v>
      </c>
      <c r="S1998" s="21">
        <v>0</v>
      </c>
      <c r="T1998" s="38">
        <v>0</v>
      </c>
    </row>
    <row r="1999" spans="1:20" x14ac:dyDescent="0.25">
      <c r="A1999" s="17" t="s">
        <v>266</v>
      </c>
      <c r="B1999" s="8" t="s">
        <v>338</v>
      </c>
      <c r="C1999" s="8" t="s">
        <v>334</v>
      </c>
      <c r="D1999" s="8" t="str">
        <f t="shared" si="1200"/>
        <v>Week_05-generic-refi</v>
      </c>
      <c r="E1999" s="8" t="str">
        <f t="shared" si="1201"/>
        <v>Umbrella-social.display.umb</v>
      </c>
      <c r="H1999" s="24">
        <f t="shared" si="1205"/>
        <v>5.1707695545850103E-3</v>
      </c>
      <c r="I1999" s="6">
        <f t="shared" si="1205"/>
        <v>2.04</v>
      </c>
      <c r="J1999" s="6">
        <f t="shared" si="1206"/>
        <v>5999900.7456418928</v>
      </c>
      <c r="K1999" s="18">
        <f t="shared" si="1207"/>
        <v>0</v>
      </c>
      <c r="L1999" s="35">
        <f>Data!BQ19</f>
        <v>2.6658247851015005E-3</v>
      </c>
      <c r="Q1999" s="21">
        <v>0</v>
      </c>
      <c r="R1999" s="21">
        <v>152.96176698317251</v>
      </c>
      <c r="S1999" s="21">
        <v>2059.8878347703367</v>
      </c>
      <c r="T1999" s="38">
        <v>0.10823773549693427</v>
      </c>
    </row>
    <row r="2000" spans="1:20" x14ac:dyDescent="0.25">
      <c r="A2000" s="17" t="s">
        <v>267</v>
      </c>
      <c r="B2000" s="8" t="s">
        <v>338</v>
      </c>
      <c r="C2000" s="8" t="s">
        <v>334</v>
      </c>
      <c r="D2000" s="8" t="str">
        <f t="shared" si="1200"/>
        <v>Week_06-generic-refi</v>
      </c>
      <c r="E2000" s="8" t="str">
        <f t="shared" si="1201"/>
        <v>Umbrella-social.display.umb</v>
      </c>
      <c r="H2000" s="24">
        <f t="shared" si="1205"/>
        <v>5.1707695545850103E-3</v>
      </c>
      <c r="I2000" s="6">
        <f t="shared" si="1205"/>
        <v>2.04</v>
      </c>
      <c r="J2000" s="6">
        <f t="shared" si="1206"/>
        <v>5999900.7456418928</v>
      </c>
      <c r="K2000" s="18">
        <f t="shared" si="1207"/>
        <v>0</v>
      </c>
      <c r="L2000" s="35">
        <f>Data!BQ20</f>
        <v>2.7527538541808972E-3</v>
      </c>
      <c r="Q2000" s="21">
        <v>0</v>
      </c>
      <c r="R2000" s="21">
        <v>84.354134469754882</v>
      </c>
      <c r="S2000" s="21">
        <v>1140.970509240763</v>
      </c>
      <c r="T2000" s="38">
        <v>5.6842796806202744E-2</v>
      </c>
    </row>
    <row r="2001" spans="1:20" x14ac:dyDescent="0.25">
      <c r="A2001" s="17" t="s">
        <v>268</v>
      </c>
      <c r="B2001" s="8" t="s">
        <v>338</v>
      </c>
      <c r="C2001" s="8" t="s">
        <v>334</v>
      </c>
      <c r="D2001" s="8" t="str">
        <f t="shared" si="1200"/>
        <v>Week_07-generic-refi</v>
      </c>
      <c r="E2001" s="8" t="str">
        <f t="shared" si="1201"/>
        <v>Umbrella-social.display.umb</v>
      </c>
      <c r="H2001" s="24">
        <f t="shared" si="1205"/>
        <v>5.1707695545850103E-3</v>
      </c>
      <c r="I2001" s="6">
        <f t="shared" si="1205"/>
        <v>2.04</v>
      </c>
      <c r="J2001" s="6">
        <f t="shared" si="1206"/>
        <v>5999900.7456418928</v>
      </c>
      <c r="K2001" s="18">
        <f t="shared" si="1207"/>
        <v>0</v>
      </c>
      <c r="L2001" s="35">
        <f>Data!BQ21</f>
        <v>2.7527538541808972E-3</v>
      </c>
      <c r="Q2001" s="21">
        <v>0</v>
      </c>
      <c r="R2001" s="21">
        <v>61.895558129703907</v>
      </c>
      <c r="S2001" s="21">
        <v>984.13298773798488</v>
      </c>
      <c r="T2001" s="38">
        <v>6.6761196845760318E-2</v>
      </c>
    </row>
    <row r="2002" spans="1:20" x14ac:dyDescent="0.25">
      <c r="A2002" s="17" t="s">
        <v>269</v>
      </c>
      <c r="B2002" s="8" t="s">
        <v>338</v>
      </c>
      <c r="C2002" s="8" t="s">
        <v>334</v>
      </c>
      <c r="D2002" s="8" t="str">
        <f t="shared" si="1200"/>
        <v>Week_08-generic-refi</v>
      </c>
      <c r="E2002" s="8" t="str">
        <f t="shared" si="1201"/>
        <v>Umbrella-social.display.umb</v>
      </c>
      <c r="H2002" s="24">
        <f t="shared" si="1205"/>
        <v>5.1707695545850103E-3</v>
      </c>
      <c r="I2002" s="6">
        <f t="shared" si="1205"/>
        <v>2.04</v>
      </c>
      <c r="J2002" s="6">
        <f t="shared" si="1206"/>
        <v>5999900.7456418928</v>
      </c>
      <c r="K2002" s="18">
        <f t="shared" si="1207"/>
        <v>0</v>
      </c>
      <c r="L2002" s="35">
        <f>Data!BQ22</f>
        <v>2.7527538541808972E-3</v>
      </c>
      <c r="Q2002" s="21">
        <v>0</v>
      </c>
      <c r="R2002" s="21">
        <v>142.5920342471247</v>
      </c>
      <c r="S2002" s="21">
        <v>2135.696324573893</v>
      </c>
      <c r="T2002" s="38">
        <v>0.12571665442777191</v>
      </c>
    </row>
    <row r="2003" spans="1:20" x14ac:dyDescent="0.25">
      <c r="A2003" s="17" t="s">
        <v>270</v>
      </c>
      <c r="B2003" s="8" t="s">
        <v>338</v>
      </c>
      <c r="C2003" s="8" t="s">
        <v>334</v>
      </c>
      <c r="D2003" s="8" t="str">
        <f t="shared" si="1200"/>
        <v>Week_09-generic-refi</v>
      </c>
      <c r="E2003" s="8" t="str">
        <f t="shared" si="1201"/>
        <v>Umbrella-social.display.umb</v>
      </c>
      <c r="H2003" s="24">
        <f t="shared" si="1205"/>
        <v>5.1707695545850103E-3</v>
      </c>
      <c r="I2003" s="6">
        <f t="shared" si="1205"/>
        <v>2.04</v>
      </c>
      <c r="J2003" s="6">
        <f t="shared" si="1206"/>
        <v>5999900.7456418928</v>
      </c>
      <c r="K2003" s="18">
        <f t="shared" si="1207"/>
        <v>0</v>
      </c>
      <c r="L2003" s="35">
        <f>Data!BQ23</f>
        <v>2.7527538541808972E-3</v>
      </c>
      <c r="Q2003" s="21">
        <v>0</v>
      </c>
      <c r="R2003" s="21">
        <v>201.06303129791542</v>
      </c>
      <c r="S2003" s="21">
        <v>2703.3224665468256</v>
      </c>
      <c r="T2003" s="38">
        <v>0.13519377190107629</v>
      </c>
    </row>
    <row r="2004" spans="1:20" x14ac:dyDescent="0.25">
      <c r="A2004" s="17" t="s">
        <v>249</v>
      </c>
      <c r="B2004" s="8" t="s">
        <v>338</v>
      </c>
      <c r="C2004" s="8" t="s">
        <v>334</v>
      </c>
      <c r="D2004" s="8" t="str">
        <f t="shared" si="1200"/>
        <v>Week_10-generic-refi</v>
      </c>
      <c r="E2004" s="8" t="str">
        <f t="shared" si="1201"/>
        <v>Umbrella-social.display.umb</v>
      </c>
      <c r="H2004" s="24">
        <f t="shared" si="1205"/>
        <v>5.1707695545850103E-3</v>
      </c>
      <c r="I2004" s="6">
        <f t="shared" si="1205"/>
        <v>2.04</v>
      </c>
      <c r="J2004" s="6">
        <f t="shared" si="1206"/>
        <v>5999900.7456418928</v>
      </c>
      <c r="K2004" s="18">
        <f t="shared" si="1207"/>
        <v>0</v>
      </c>
      <c r="L2004" s="35">
        <f>Data!BQ24</f>
        <v>2.7527538541808972E-3</v>
      </c>
      <c r="Q2004" s="21">
        <v>0</v>
      </c>
      <c r="R2004" s="21">
        <v>218.50777787058354</v>
      </c>
      <c r="S2004" s="21">
        <v>2991.9118910686029</v>
      </c>
      <c r="T2004" s="38">
        <v>0.14023338496342297</v>
      </c>
    </row>
    <row r="2005" spans="1:20" x14ac:dyDescent="0.25">
      <c r="A2005" s="17" t="s">
        <v>250</v>
      </c>
      <c r="B2005" s="8" t="s">
        <v>338</v>
      </c>
      <c r="C2005" s="8" t="s">
        <v>334</v>
      </c>
      <c r="D2005" s="8" t="str">
        <f t="shared" si="1200"/>
        <v>Week_11-generic-refi</v>
      </c>
      <c r="E2005" s="8" t="str">
        <f t="shared" si="1201"/>
        <v>Umbrella-social.display.umb</v>
      </c>
      <c r="H2005" s="24">
        <f t="shared" si="1205"/>
        <v>5.1707695545850103E-3</v>
      </c>
      <c r="I2005" s="6">
        <f t="shared" si="1205"/>
        <v>2.04</v>
      </c>
      <c r="J2005" s="6">
        <f t="shared" si="1206"/>
        <v>5999900.7456418928</v>
      </c>
      <c r="K2005" s="18">
        <f t="shared" si="1207"/>
        <v>0</v>
      </c>
      <c r="L2005" s="35">
        <f>Data!BQ25</f>
        <v>2.7527538541808972E-3</v>
      </c>
      <c r="Q2005" s="21">
        <v>0</v>
      </c>
      <c r="R2005" s="21">
        <v>187.61459155163752</v>
      </c>
      <c r="S2005" s="21">
        <v>2666.9870420294528</v>
      </c>
      <c r="T2005" s="38">
        <v>0.14483539971648762</v>
      </c>
    </row>
    <row r="2006" spans="1:20" x14ac:dyDescent="0.25">
      <c r="A2006" s="17" t="s">
        <v>251</v>
      </c>
      <c r="B2006" s="8" t="s">
        <v>338</v>
      </c>
      <c r="C2006" s="8" t="s">
        <v>334</v>
      </c>
      <c r="D2006" s="8" t="str">
        <f t="shared" si="1200"/>
        <v>Week_12-generic-refi</v>
      </c>
      <c r="E2006" s="8" t="str">
        <f t="shared" si="1201"/>
        <v>Umbrella-social.display.umb</v>
      </c>
      <c r="H2006" s="24">
        <f t="shared" si="1205"/>
        <v>5.1707695545850103E-3</v>
      </c>
      <c r="I2006" s="6">
        <f t="shared" si="1205"/>
        <v>2.04</v>
      </c>
      <c r="J2006" s="6">
        <f t="shared" si="1206"/>
        <v>5999900.7456418928</v>
      </c>
      <c r="K2006" s="18">
        <f t="shared" si="1207"/>
        <v>0</v>
      </c>
      <c r="L2006" s="35">
        <f>Data!BQ26</f>
        <v>2.7527538541808972E-3</v>
      </c>
      <c r="Q2006" s="21">
        <v>0</v>
      </c>
      <c r="R2006" s="21">
        <v>80.478586870590505</v>
      </c>
      <c r="S2006" s="21">
        <v>1213.4624766645238</v>
      </c>
      <c r="T2006" s="38">
        <v>7.6367351074626666E-2</v>
      </c>
    </row>
    <row r="2007" spans="1:20" x14ac:dyDescent="0.25">
      <c r="A2007" s="17" t="s">
        <v>252</v>
      </c>
      <c r="B2007" s="8" t="s">
        <v>338</v>
      </c>
      <c r="C2007" s="8" t="s">
        <v>334</v>
      </c>
      <c r="D2007" s="8" t="str">
        <f t="shared" si="1200"/>
        <v>Week_13-generic-refi</v>
      </c>
      <c r="E2007" s="8" t="str">
        <f t="shared" si="1201"/>
        <v>Umbrella-social.display.umb</v>
      </c>
      <c r="H2007" s="24">
        <f t="shared" si="1205"/>
        <v>5.1707695545850103E-3</v>
      </c>
      <c r="I2007" s="6">
        <f t="shared" si="1205"/>
        <v>2.04</v>
      </c>
      <c r="J2007" s="6">
        <f t="shared" si="1206"/>
        <v>5999900.7456418928</v>
      </c>
      <c r="K2007" s="18">
        <f t="shared" si="1207"/>
        <v>0</v>
      </c>
      <c r="L2007" s="35">
        <f>Data!BQ27</f>
        <v>2.7527538541808972E-3</v>
      </c>
      <c r="Q2007" s="21">
        <v>0</v>
      </c>
      <c r="R2007" s="21">
        <v>271.9362664960924</v>
      </c>
      <c r="S2007" s="21">
        <v>3859.8702505351648</v>
      </c>
      <c r="T2007" s="38">
        <v>0.20598445799415721</v>
      </c>
    </row>
    <row r="2008" spans="1:20" x14ac:dyDescent="0.25">
      <c r="A2008" s="17" t="s">
        <v>253</v>
      </c>
      <c r="B2008" s="8" t="s">
        <v>338</v>
      </c>
      <c r="C2008" s="8" t="s">
        <v>334</v>
      </c>
      <c r="D2008" s="8" t="str">
        <f t="shared" si="1200"/>
        <v>Week_14-generic-refi</v>
      </c>
      <c r="E2008" s="8" t="str">
        <f t="shared" si="1201"/>
        <v>Umbrella-social.display.umb</v>
      </c>
      <c r="H2008" s="24">
        <f t="shared" si="1205"/>
        <v>5.1707695545850103E-3</v>
      </c>
      <c r="I2008" s="6">
        <f t="shared" si="1205"/>
        <v>2.04</v>
      </c>
      <c r="J2008" s="6">
        <f t="shared" si="1206"/>
        <v>5999900.7456418928</v>
      </c>
      <c r="K2008" s="18">
        <f t="shared" si="1207"/>
        <v>0</v>
      </c>
      <c r="L2008" s="35">
        <f>Data!BQ28</f>
        <v>2.7527538541808972E-3</v>
      </c>
      <c r="Q2008" s="21">
        <v>0</v>
      </c>
      <c r="R2008" s="21">
        <v>240.19845790493645</v>
      </c>
      <c r="S2008" s="21">
        <v>3607.4877500895423</v>
      </c>
      <c r="T2008" s="38">
        <v>0.19406603811056333</v>
      </c>
    </row>
    <row r="2009" spans="1:20" x14ac:dyDescent="0.25">
      <c r="A2009" s="17" t="s">
        <v>254</v>
      </c>
      <c r="B2009" s="8" t="s">
        <v>338</v>
      </c>
      <c r="C2009" s="8" t="s">
        <v>334</v>
      </c>
      <c r="D2009" s="8" t="str">
        <f t="shared" si="1200"/>
        <v>Week_15-generic-refi</v>
      </c>
      <c r="E2009" s="8" t="str">
        <f t="shared" si="1201"/>
        <v>Umbrella-social.display.umb</v>
      </c>
      <c r="H2009" s="24">
        <f t="shared" si="1205"/>
        <v>5.1707695545850103E-3</v>
      </c>
      <c r="I2009" s="6">
        <f t="shared" si="1205"/>
        <v>2.04</v>
      </c>
      <c r="J2009" s="6">
        <f t="shared" si="1206"/>
        <v>5999900.7456418928</v>
      </c>
      <c r="K2009" s="18">
        <f t="shared" si="1207"/>
        <v>0</v>
      </c>
      <c r="L2009" s="35">
        <f>Data!BQ29</f>
        <v>2.8396829232602938E-3</v>
      </c>
      <c r="Q2009" s="21">
        <v>0</v>
      </c>
      <c r="R2009" s="21">
        <v>0</v>
      </c>
      <c r="S2009" s="21">
        <v>0</v>
      </c>
      <c r="T2009" s="38">
        <v>0</v>
      </c>
    </row>
    <row r="2010" spans="1:20" x14ac:dyDescent="0.25">
      <c r="A2010" s="17" t="s">
        <v>255</v>
      </c>
      <c r="B2010" s="8" t="s">
        <v>338</v>
      </c>
      <c r="C2010" s="8" t="s">
        <v>334</v>
      </c>
      <c r="D2010" s="8" t="str">
        <f t="shared" si="1200"/>
        <v>Week_16-generic-refi</v>
      </c>
      <c r="E2010" s="8" t="str">
        <f t="shared" si="1201"/>
        <v>Umbrella-social.display.umb</v>
      </c>
      <c r="H2010" s="24">
        <f t="shared" si="1205"/>
        <v>5.1707695545850103E-3</v>
      </c>
      <c r="I2010" s="6">
        <f t="shared" si="1205"/>
        <v>2.04</v>
      </c>
      <c r="J2010" s="6">
        <f t="shared" si="1206"/>
        <v>5999900.7456418928</v>
      </c>
      <c r="K2010" s="18">
        <f t="shared" si="1207"/>
        <v>0</v>
      </c>
      <c r="L2010" s="35">
        <f>Data!BQ30</f>
        <v>2.8396829232602938E-3</v>
      </c>
      <c r="Q2010" s="21">
        <v>0</v>
      </c>
      <c r="R2010" s="21">
        <v>220.49671032367803</v>
      </c>
      <c r="S2010" s="21">
        <v>2984.0481545231687</v>
      </c>
      <c r="T2010" s="38">
        <v>0.14675358617360423</v>
      </c>
    </row>
    <row r="2011" spans="1:20" x14ac:dyDescent="0.25">
      <c r="A2011" s="17" t="s">
        <v>256</v>
      </c>
      <c r="B2011" s="8" t="s">
        <v>338</v>
      </c>
      <c r="C2011" s="8" t="s">
        <v>334</v>
      </c>
      <c r="D2011" s="8" t="str">
        <f t="shared" si="1200"/>
        <v>Week_17-generic-refi</v>
      </c>
      <c r="E2011" s="8" t="str">
        <f t="shared" si="1201"/>
        <v>Umbrella-social.display.umb</v>
      </c>
      <c r="H2011" s="24">
        <f t="shared" si="1205"/>
        <v>5.1707695545850103E-3</v>
      </c>
      <c r="I2011" s="6">
        <f t="shared" si="1205"/>
        <v>2.04</v>
      </c>
      <c r="J2011" s="6">
        <f t="shared" si="1206"/>
        <v>5999900.7456418928</v>
      </c>
      <c r="K2011" s="18">
        <f t="shared" si="1207"/>
        <v>0</v>
      </c>
      <c r="L2011" s="35">
        <f>Data!BQ31</f>
        <v>2.8396829232602938E-3</v>
      </c>
      <c r="Q2011" s="21">
        <v>0</v>
      </c>
      <c r="R2011" s="21">
        <v>175.44249596836332</v>
      </c>
      <c r="S2011" s="21">
        <v>2228.41894826321</v>
      </c>
      <c r="T2011" s="38">
        <v>0.10286938530112177</v>
      </c>
    </row>
    <row r="2012" spans="1:20" x14ac:dyDescent="0.25">
      <c r="A2012" s="17" t="s">
        <v>257</v>
      </c>
      <c r="B2012" s="8" t="s">
        <v>338</v>
      </c>
      <c r="C2012" s="8" t="s">
        <v>334</v>
      </c>
      <c r="D2012" s="8" t="str">
        <f t="shared" si="1200"/>
        <v>Week_18-generic-refi</v>
      </c>
      <c r="E2012" s="8" t="str">
        <f t="shared" si="1201"/>
        <v>Umbrella-social.display.umb</v>
      </c>
      <c r="H2012" s="24">
        <f t="shared" si="1205"/>
        <v>5.1707695545850103E-3</v>
      </c>
      <c r="I2012" s="6">
        <f t="shared" si="1205"/>
        <v>2.04</v>
      </c>
      <c r="J2012" s="6">
        <f t="shared" si="1206"/>
        <v>5999900.7456418928</v>
      </c>
      <c r="K2012" s="18">
        <f t="shared" si="1207"/>
        <v>0</v>
      </c>
      <c r="L2012" s="35">
        <f>Data!BQ32</f>
        <v>2.8396829232602938E-3</v>
      </c>
      <c r="Q2012" s="21">
        <v>0</v>
      </c>
      <c r="R2012" s="21">
        <v>0</v>
      </c>
      <c r="S2012" s="21">
        <v>0</v>
      </c>
      <c r="T2012" s="38">
        <v>0</v>
      </c>
    </row>
    <row r="2013" spans="1:20" x14ac:dyDescent="0.25">
      <c r="A2013" s="17" t="s">
        <v>258</v>
      </c>
      <c r="B2013" s="8" t="s">
        <v>338</v>
      </c>
      <c r="C2013" s="8" t="s">
        <v>334</v>
      </c>
      <c r="D2013" s="8" t="str">
        <f t="shared" si="1200"/>
        <v>Week_19-generic-refi</v>
      </c>
      <c r="E2013" s="8" t="str">
        <f t="shared" si="1201"/>
        <v>Umbrella-social.display.umb</v>
      </c>
      <c r="H2013" s="24">
        <f t="shared" si="1205"/>
        <v>5.1707695545850103E-3</v>
      </c>
      <c r="I2013" s="6">
        <f t="shared" si="1205"/>
        <v>2.04</v>
      </c>
      <c r="J2013" s="6">
        <f t="shared" si="1206"/>
        <v>5999900.7456418928</v>
      </c>
      <c r="K2013" s="18">
        <f t="shared" si="1207"/>
        <v>0</v>
      </c>
      <c r="L2013" s="35">
        <f>Data!BQ33</f>
        <v>2.6658247851015005E-3</v>
      </c>
      <c r="Q2013" s="21">
        <v>0</v>
      </c>
      <c r="R2013" s="21">
        <v>143.36008699648383</v>
      </c>
      <c r="S2013" s="21">
        <v>2118.480790961758</v>
      </c>
      <c r="T2013" s="38">
        <v>0.14401217046557457</v>
      </c>
    </row>
    <row r="2014" spans="1:20" x14ac:dyDescent="0.25">
      <c r="A2014" s="17" t="s">
        <v>259</v>
      </c>
      <c r="B2014" s="8" t="s">
        <v>338</v>
      </c>
      <c r="C2014" s="8" t="s">
        <v>334</v>
      </c>
      <c r="D2014" s="8" t="str">
        <f t="shared" si="1200"/>
        <v>Week_20-generic-refi</v>
      </c>
      <c r="E2014" s="8" t="str">
        <f t="shared" si="1201"/>
        <v>Umbrella-social.display.umb</v>
      </c>
      <c r="H2014" s="24">
        <f t="shared" si="1205"/>
        <v>5.1707695545850103E-3</v>
      </c>
      <c r="I2014" s="6">
        <f t="shared" si="1205"/>
        <v>2.04</v>
      </c>
      <c r="J2014" s="6">
        <f t="shared" si="1206"/>
        <v>5999900.7456418928</v>
      </c>
      <c r="K2014" s="18">
        <f t="shared" si="1207"/>
        <v>0</v>
      </c>
      <c r="L2014" s="35">
        <f>Data!BQ34</f>
        <v>2.6658247851015005E-3</v>
      </c>
      <c r="Q2014" s="21">
        <v>0</v>
      </c>
      <c r="R2014" s="21">
        <v>15.567269731430743</v>
      </c>
      <c r="S2014" s="21">
        <v>250.54583820278742</v>
      </c>
      <c r="T2014" s="38">
        <v>2.0172630893952159E-2</v>
      </c>
    </row>
    <row r="2015" spans="1:20" x14ac:dyDescent="0.25">
      <c r="A2015" s="17" t="s">
        <v>260</v>
      </c>
      <c r="B2015" s="8" t="s">
        <v>338</v>
      </c>
      <c r="C2015" s="8" t="s">
        <v>334</v>
      </c>
      <c r="D2015" s="8" t="str">
        <f t="shared" si="1200"/>
        <v>Week_21-generic-refi</v>
      </c>
      <c r="E2015" s="8" t="str">
        <f t="shared" si="1201"/>
        <v>Umbrella-social.display.umb</v>
      </c>
      <c r="H2015" s="24">
        <f t="shared" si="1205"/>
        <v>5.1707695545850103E-3</v>
      </c>
      <c r="I2015" s="6">
        <f t="shared" si="1205"/>
        <v>2.04</v>
      </c>
      <c r="J2015" s="6">
        <f t="shared" si="1206"/>
        <v>5999900.7456418928</v>
      </c>
      <c r="K2015" s="18">
        <f t="shared" si="1207"/>
        <v>0</v>
      </c>
      <c r="L2015" s="35">
        <f>Data!BQ35</f>
        <v>2.6658247851015005E-3</v>
      </c>
      <c r="Q2015" s="21">
        <v>0</v>
      </c>
      <c r="R2015" s="21">
        <v>201.41241433062521</v>
      </c>
      <c r="S2015" s="21">
        <v>2492.2914865476109</v>
      </c>
      <c r="T2015" s="38">
        <v>0.10780862472365738</v>
      </c>
    </row>
    <row r="2016" spans="1:20" x14ac:dyDescent="0.25">
      <c r="A2016" s="17" t="s">
        <v>261</v>
      </c>
      <c r="B2016" s="8" t="s">
        <v>338</v>
      </c>
      <c r="C2016" s="8" t="s">
        <v>334</v>
      </c>
      <c r="D2016" s="8" t="str">
        <f t="shared" si="1200"/>
        <v>Week_22-generic-refi</v>
      </c>
      <c r="E2016" s="8" t="str">
        <f t="shared" si="1201"/>
        <v>Umbrella-social.display.umb</v>
      </c>
      <c r="H2016" s="24">
        <f t="shared" si="1205"/>
        <v>5.1707695545850103E-3</v>
      </c>
      <c r="I2016" s="6">
        <f t="shared" si="1205"/>
        <v>2.04</v>
      </c>
      <c r="J2016" s="6">
        <f t="shared" si="1206"/>
        <v>5999900.7456418928</v>
      </c>
      <c r="K2016" s="18">
        <f t="shared" si="1207"/>
        <v>0</v>
      </c>
      <c r="L2016" s="35">
        <f>Data!BQ36</f>
        <v>2.6658247851015005E-3</v>
      </c>
      <c r="Q2016" s="21">
        <v>0</v>
      </c>
      <c r="R2016" s="21">
        <v>0</v>
      </c>
      <c r="S2016" s="21">
        <v>0</v>
      </c>
      <c r="T2016" s="38">
        <v>0</v>
      </c>
    </row>
    <row r="2017" spans="1:20" x14ac:dyDescent="0.25">
      <c r="A2017" s="17" t="s">
        <v>278</v>
      </c>
      <c r="B2017" s="8" t="s">
        <v>338</v>
      </c>
      <c r="C2017" s="8" t="s">
        <v>334</v>
      </c>
      <c r="D2017" s="8" t="str">
        <f t="shared" si="1200"/>
        <v>Week_23-generic-refi</v>
      </c>
      <c r="E2017" s="8" t="str">
        <f t="shared" si="1201"/>
        <v>Umbrella-social.display.umb</v>
      </c>
      <c r="H2017" s="24">
        <f t="shared" si="1205"/>
        <v>5.1707695545850103E-3</v>
      </c>
      <c r="I2017" s="6">
        <f t="shared" si="1205"/>
        <v>2.04</v>
      </c>
      <c r="J2017" s="6">
        <f t="shared" si="1206"/>
        <v>5999900.7456418928</v>
      </c>
      <c r="K2017" s="18">
        <f t="shared" si="1207"/>
        <v>0</v>
      </c>
      <c r="L2017" s="35">
        <f>Data!BQ37</f>
        <v>2.7527538541808972E-3</v>
      </c>
      <c r="Q2017" s="21">
        <v>0</v>
      </c>
      <c r="R2017" s="21">
        <v>0</v>
      </c>
      <c r="S2017" s="21">
        <v>0</v>
      </c>
      <c r="T2017" s="38">
        <v>0</v>
      </c>
    </row>
    <row r="2018" spans="1:20" x14ac:dyDescent="0.25">
      <c r="A2018" s="17" t="s">
        <v>279</v>
      </c>
      <c r="B2018" s="8" t="s">
        <v>338</v>
      </c>
      <c r="C2018" s="8" t="s">
        <v>334</v>
      </c>
      <c r="D2018" s="8" t="str">
        <f t="shared" si="1200"/>
        <v>Week_24-generic-refi</v>
      </c>
      <c r="E2018" s="8" t="str">
        <f t="shared" si="1201"/>
        <v>Umbrella-social.display.umb</v>
      </c>
      <c r="H2018" s="24">
        <f t="shared" si="1205"/>
        <v>5.1707695545850103E-3</v>
      </c>
      <c r="I2018" s="6">
        <f t="shared" si="1205"/>
        <v>2.04</v>
      </c>
      <c r="J2018" s="6">
        <f t="shared" si="1206"/>
        <v>5999900.7456418928</v>
      </c>
      <c r="K2018" s="18">
        <f t="shared" si="1207"/>
        <v>0</v>
      </c>
      <c r="L2018" s="35">
        <f>Data!BQ38</f>
        <v>2.7527538541808972E-3</v>
      </c>
      <c r="Q2018" s="21">
        <v>0</v>
      </c>
      <c r="R2018" s="21">
        <v>0</v>
      </c>
      <c r="S2018" s="21">
        <v>0</v>
      </c>
      <c r="T2018" s="38">
        <v>0</v>
      </c>
    </row>
    <row r="2019" spans="1:20" x14ac:dyDescent="0.25">
      <c r="A2019" s="17" t="s">
        <v>280</v>
      </c>
      <c r="B2019" s="8" t="s">
        <v>338</v>
      </c>
      <c r="C2019" s="8" t="s">
        <v>334</v>
      </c>
      <c r="D2019" s="8" t="str">
        <f t="shared" si="1200"/>
        <v>Week_25-generic-refi</v>
      </c>
      <c r="E2019" s="8" t="str">
        <f t="shared" si="1201"/>
        <v>Umbrella-social.display.umb</v>
      </c>
      <c r="H2019" s="24">
        <f t="shared" si="1205"/>
        <v>5.1707695545850103E-3</v>
      </c>
      <c r="I2019" s="6">
        <f t="shared" si="1205"/>
        <v>2.04</v>
      </c>
      <c r="J2019" s="6">
        <f t="shared" si="1206"/>
        <v>5999900.7456418928</v>
      </c>
      <c r="K2019" s="18">
        <f t="shared" si="1207"/>
        <v>0</v>
      </c>
      <c r="L2019" s="35">
        <f>Data!BQ39</f>
        <v>2.7527538541808972E-3</v>
      </c>
      <c r="Q2019" s="21">
        <v>0</v>
      </c>
      <c r="R2019" s="21">
        <v>0</v>
      </c>
      <c r="S2019" s="21">
        <v>0</v>
      </c>
      <c r="T2019" s="38">
        <v>0</v>
      </c>
    </row>
    <row r="2020" spans="1:20" x14ac:dyDescent="0.25">
      <c r="A2020" s="17" t="s">
        <v>281</v>
      </c>
      <c r="B2020" s="8" t="s">
        <v>338</v>
      </c>
      <c r="C2020" s="8" t="s">
        <v>334</v>
      </c>
      <c r="D2020" s="8" t="str">
        <f t="shared" si="1200"/>
        <v>Week_26-generic-refi</v>
      </c>
      <c r="E2020" s="8" t="str">
        <f t="shared" si="1201"/>
        <v>Umbrella-social.display.umb</v>
      </c>
      <c r="H2020" s="24">
        <f t="shared" si="1205"/>
        <v>5.1707695545850103E-3</v>
      </c>
      <c r="I2020" s="6">
        <f t="shared" si="1205"/>
        <v>2.04</v>
      </c>
      <c r="J2020" s="6">
        <f t="shared" si="1206"/>
        <v>5999900.7456418928</v>
      </c>
      <c r="K2020" s="18">
        <f t="shared" si="1207"/>
        <v>0</v>
      </c>
      <c r="L2020" s="35">
        <f>Data!BQ40</f>
        <v>2.7527538541808972E-3</v>
      </c>
      <c r="Q2020" s="21">
        <v>0</v>
      </c>
      <c r="R2020" s="21">
        <v>0</v>
      </c>
      <c r="S2020" s="21">
        <v>0</v>
      </c>
      <c r="T2020" s="38">
        <v>0</v>
      </c>
    </row>
    <row r="2021" spans="1:20" x14ac:dyDescent="0.25">
      <c r="A2021" s="17" t="s">
        <v>282</v>
      </c>
      <c r="B2021" s="8" t="s">
        <v>338</v>
      </c>
      <c r="C2021" s="8" t="s">
        <v>334</v>
      </c>
      <c r="D2021" s="8" t="str">
        <f t="shared" si="1200"/>
        <v>Week_27-generic-refi</v>
      </c>
      <c r="E2021" s="8" t="str">
        <f t="shared" si="1201"/>
        <v>Umbrella-social.display.umb</v>
      </c>
      <c r="H2021" s="24">
        <f t="shared" si="1205"/>
        <v>5.1707695545850103E-3</v>
      </c>
      <c r="I2021" s="6">
        <f t="shared" si="1205"/>
        <v>2.04</v>
      </c>
      <c r="J2021" s="6">
        <f t="shared" si="1206"/>
        <v>5999900.7456418928</v>
      </c>
      <c r="K2021" s="18">
        <f t="shared" si="1207"/>
        <v>0</v>
      </c>
      <c r="L2021" s="35">
        <f>Data!BQ41</f>
        <v>2.7527538541808972E-3</v>
      </c>
      <c r="Q2021" s="21">
        <v>0</v>
      </c>
      <c r="R2021" s="21">
        <v>0</v>
      </c>
      <c r="S2021" s="21">
        <v>0</v>
      </c>
      <c r="T2021" s="38">
        <v>0</v>
      </c>
    </row>
    <row r="2022" spans="1:20" x14ac:dyDescent="0.25">
      <c r="A2022" s="17" t="s">
        <v>283</v>
      </c>
      <c r="B2022" s="8" t="s">
        <v>338</v>
      </c>
      <c r="C2022" s="8" t="s">
        <v>334</v>
      </c>
      <c r="D2022" s="8" t="str">
        <f t="shared" si="1200"/>
        <v>Week_28-generic-refi</v>
      </c>
      <c r="E2022" s="8" t="str">
        <f t="shared" si="1201"/>
        <v>Umbrella-social.display.umb</v>
      </c>
      <c r="H2022" s="24">
        <f t="shared" si="1205"/>
        <v>5.1707695545850103E-3</v>
      </c>
      <c r="I2022" s="6">
        <f t="shared" si="1205"/>
        <v>2.04</v>
      </c>
      <c r="J2022" s="6">
        <f t="shared" si="1206"/>
        <v>5999900.7456418928</v>
      </c>
      <c r="K2022" s="18">
        <f t="shared" si="1207"/>
        <v>0</v>
      </c>
      <c r="L2022" s="35">
        <f>Data!BQ42</f>
        <v>2.578895716022103E-3</v>
      </c>
      <c r="Q2022" s="21">
        <v>0</v>
      </c>
      <c r="R2022" s="21">
        <v>68.073767047043319</v>
      </c>
      <c r="S2022" s="21">
        <v>948.41290651220913</v>
      </c>
      <c r="T2022" s="38">
        <v>6.1267506614474443E-2</v>
      </c>
    </row>
    <row r="2023" spans="1:20" x14ac:dyDescent="0.25">
      <c r="A2023" s="17" t="s">
        <v>284</v>
      </c>
      <c r="B2023" s="8" t="s">
        <v>338</v>
      </c>
      <c r="C2023" s="8" t="s">
        <v>334</v>
      </c>
      <c r="D2023" s="8" t="str">
        <f t="shared" si="1200"/>
        <v>Week_29-generic-refi</v>
      </c>
      <c r="E2023" s="8" t="str">
        <f t="shared" si="1201"/>
        <v>Umbrella-social.display.umb</v>
      </c>
      <c r="H2023" s="24">
        <f t="shared" si="1205"/>
        <v>5.1707695545850103E-3</v>
      </c>
      <c r="I2023" s="6">
        <f t="shared" si="1205"/>
        <v>2.04</v>
      </c>
      <c r="J2023" s="6">
        <f t="shared" si="1206"/>
        <v>5999900.7456418928</v>
      </c>
      <c r="K2023" s="18">
        <f t="shared" si="1207"/>
        <v>0</v>
      </c>
      <c r="L2023" s="35">
        <f>Data!BQ43</f>
        <v>2.578895716022103E-3</v>
      </c>
      <c r="Q2023" s="21">
        <v>0</v>
      </c>
      <c r="R2023" s="21">
        <v>0</v>
      </c>
      <c r="S2023" s="21">
        <v>0</v>
      </c>
      <c r="T2023" s="38">
        <v>0</v>
      </c>
    </row>
    <row r="2024" spans="1:20" x14ac:dyDescent="0.25">
      <c r="A2024" s="17" t="s">
        <v>285</v>
      </c>
      <c r="B2024" s="8" t="s">
        <v>338</v>
      </c>
      <c r="C2024" s="8" t="s">
        <v>334</v>
      </c>
      <c r="D2024" s="8" t="str">
        <f t="shared" si="1200"/>
        <v>Week_30-generic-refi</v>
      </c>
      <c r="E2024" s="8" t="str">
        <f t="shared" si="1201"/>
        <v>Umbrella-social.display.umb</v>
      </c>
      <c r="H2024" s="24">
        <f t="shared" si="1205"/>
        <v>5.1707695545850103E-3</v>
      </c>
      <c r="I2024" s="6">
        <f t="shared" si="1205"/>
        <v>2.04</v>
      </c>
      <c r="J2024" s="6">
        <f t="shared" si="1206"/>
        <v>5999900.7456418928</v>
      </c>
      <c r="K2024" s="18">
        <f t="shared" si="1207"/>
        <v>0</v>
      </c>
      <c r="L2024" s="35">
        <f>Data!BQ44</f>
        <v>2.578895716022103E-3</v>
      </c>
      <c r="Q2024" s="21">
        <v>0</v>
      </c>
      <c r="R2024" s="21">
        <v>11.718153492959413</v>
      </c>
      <c r="S2024" s="21">
        <v>155.06387113850909</v>
      </c>
      <c r="T2024" s="38">
        <v>9.388628116130171E-3</v>
      </c>
    </row>
    <row r="2025" spans="1:20" x14ac:dyDescent="0.25">
      <c r="A2025" s="17" t="s">
        <v>286</v>
      </c>
      <c r="B2025" s="8" t="s">
        <v>338</v>
      </c>
      <c r="C2025" s="8" t="s">
        <v>334</v>
      </c>
      <c r="D2025" s="8" t="str">
        <f t="shared" si="1200"/>
        <v>Week_31-generic-refi</v>
      </c>
      <c r="E2025" s="8" t="str">
        <f t="shared" si="1201"/>
        <v>Umbrella-social.display.umb</v>
      </c>
      <c r="H2025" s="24">
        <f t="shared" si="1205"/>
        <v>5.1707695545850103E-3</v>
      </c>
      <c r="I2025" s="6">
        <f t="shared" si="1205"/>
        <v>2.04</v>
      </c>
      <c r="J2025" s="6">
        <f t="shared" si="1206"/>
        <v>5999900.7456418928</v>
      </c>
      <c r="K2025" s="18">
        <f t="shared" si="1207"/>
        <v>0</v>
      </c>
      <c r="L2025" s="35">
        <f>Data!BQ45</f>
        <v>2.578895716022103E-3</v>
      </c>
      <c r="Q2025" s="21">
        <v>0</v>
      </c>
      <c r="R2025" s="21">
        <v>0</v>
      </c>
      <c r="S2025" s="21">
        <v>0</v>
      </c>
      <c r="T2025" s="38">
        <v>0</v>
      </c>
    </row>
    <row r="2026" spans="1:20" x14ac:dyDescent="0.25">
      <c r="A2026" s="17" t="s">
        <v>287</v>
      </c>
      <c r="B2026" s="8" t="s">
        <v>338</v>
      </c>
      <c r="C2026" s="8" t="s">
        <v>334</v>
      </c>
      <c r="D2026" s="8" t="str">
        <f t="shared" si="1200"/>
        <v>Week_32-generic-refi</v>
      </c>
      <c r="E2026" s="8" t="str">
        <f t="shared" si="1201"/>
        <v>Umbrella-social.display.umb</v>
      </c>
      <c r="H2026" s="24">
        <f t="shared" si="1205"/>
        <v>5.1707695545850103E-3</v>
      </c>
      <c r="I2026" s="6">
        <f t="shared" si="1205"/>
        <v>2.04</v>
      </c>
      <c r="J2026" s="6">
        <f t="shared" si="1206"/>
        <v>5999900.7456418928</v>
      </c>
      <c r="K2026" s="18">
        <f t="shared" si="1207"/>
        <v>0</v>
      </c>
      <c r="L2026" s="35">
        <f>Data!BQ46</f>
        <v>3.0135410614190871E-3</v>
      </c>
      <c r="Q2026" s="21">
        <v>0</v>
      </c>
      <c r="R2026" s="21">
        <v>0</v>
      </c>
      <c r="S2026" s="21">
        <v>0</v>
      </c>
      <c r="T2026" s="38">
        <v>0</v>
      </c>
    </row>
    <row r="2027" spans="1:20" x14ac:dyDescent="0.25">
      <c r="A2027" s="17" t="s">
        <v>288</v>
      </c>
      <c r="B2027" s="8" t="s">
        <v>338</v>
      </c>
      <c r="C2027" s="8" t="s">
        <v>334</v>
      </c>
      <c r="D2027" s="8" t="str">
        <f t="shared" si="1200"/>
        <v>Week_33-generic-refi</v>
      </c>
      <c r="E2027" s="8" t="str">
        <f t="shared" si="1201"/>
        <v>Umbrella-social.display.umb</v>
      </c>
      <c r="H2027" s="24">
        <f t="shared" si="1205"/>
        <v>5.1707695545850103E-3</v>
      </c>
      <c r="I2027" s="6">
        <f t="shared" si="1205"/>
        <v>2.04</v>
      </c>
      <c r="J2027" s="6">
        <f t="shared" si="1206"/>
        <v>5999900.7456418928</v>
      </c>
      <c r="K2027" s="18">
        <f t="shared" si="1207"/>
        <v>0</v>
      </c>
      <c r="L2027" s="35">
        <f>Data!BQ47</f>
        <v>3.0135410614190871E-3</v>
      </c>
      <c r="Q2027" s="21">
        <v>0</v>
      </c>
      <c r="R2027" s="21">
        <v>0</v>
      </c>
      <c r="S2027" s="21">
        <v>0</v>
      </c>
      <c r="T2027" s="38">
        <v>0</v>
      </c>
    </row>
    <row r="2028" spans="1:20" x14ac:dyDescent="0.25">
      <c r="A2028" s="17" t="s">
        <v>289</v>
      </c>
      <c r="B2028" s="8" t="s">
        <v>338</v>
      </c>
      <c r="C2028" s="8" t="s">
        <v>334</v>
      </c>
      <c r="D2028" s="8" t="str">
        <f t="shared" si="1200"/>
        <v>Week_34-generic-refi</v>
      </c>
      <c r="E2028" s="8" t="str">
        <f t="shared" si="1201"/>
        <v>Umbrella-social.display.umb</v>
      </c>
      <c r="H2028" s="24">
        <f t="shared" si="1205"/>
        <v>5.1707695545850103E-3</v>
      </c>
      <c r="I2028" s="6">
        <f t="shared" si="1205"/>
        <v>2.04</v>
      </c>
      <c r="J2028" s="6">
        <f t="shared" si="1206"/>
        <v>5999900.7456418928</v>
      </c>
      <c r="K2028" s="18">
        <f t="shared" si="1207"/>
        <v>0</v>
      </c>
      <c r="L2028" s="35">
        <f>Data!BQ48</f>
        <v>3.0135410614190871E-3</v>
      </c>
      <c r="Q2028" s="21">
        <v>0</v>
      </c>
      <c r="R2028" s="21">
        <v>0</v>
      </c>
      <c r="S2028" s="21">
        <v>0</v>
      </c>
      <c r="T2028" s="38">
        <v>0</v>
      </c>
    </row>
    <row r="2029" spans="1:20" x14ac:dyDescent="0.25">
      <c r="A2029" s="17" t="s">
        <v>290</v>
      </c>
      <c r="B2029" s="8" t="s">
        <v>338</v>
      </c>
      <c r="C2029" s="8" t="s">
        <v>334</v>
      </c>
      <c r="D2029" s="8" t="str">
        <f t="shared" si="1200"/>
        <v>Week_35-generic-refi</v>
      </c>
      <c r="E2029" s="8" t="str">
        <f t="shared" si="1201"/>
        <v>Umbrella-social.display.umb</v>
      </c>
      <c r="H2029" s="24">
        <f t="shared" si="1205"/>
        <v>5.1707695545850103E-3</v>
      </c>
      <c r="I2029" s="6">
        <f t="shared" si="1205"/>
        <v>2.04</v>
      </c>
      <c r="J2029" s="6">
        <f t="shared" si="1206"/>
        <v>5999900.7456418928</v>
      </c>
      <c r="K2029" s="18">
        <f t="shared" si="1207"/>
        <v>0</v>
      </c>
      <c r="L2029" s="35">
        <f>Data!BQ49</f>
        <v>3.0135410614190871E-3</v>
      </c>
      <c r="Q2029" s="21">
        <v>0</v>
      </c>
      <c r="R2029" s="21">
        <v>0</v>
      </c>
      <c r="S2029" s="21">
        <v>0</v>
      </c>
      <c r="T2029" s="38">
        <v>0</v>
      </c>
    </row>
    <row r="2030" spans="1:20" x14ac:dyDescent="0.25">
      <c r="A2030" s="17" t="s">
        <v>291</v>
      </c>
      <c r="B2030" s="8" t="s">
        <v>338</v>
      </c>
      <c r="C2030" s="8" t="s">
        <v>334</v>
      </c>
      <c r="D2030" s="8" t="str">
        <f t="shared" si="1200"/>
        <v>Week_36-generic-refi</v>
      </c>
      <c r="E2030" s="8" t="str">
        <f t="shared" si="1201"/>
        <v>Umbrella-social.display.umb</v>
      </c>
      <c r="H2030" s="24">
        <f t="shared" si="1205"/>
        <v>5.1707695545850103E-3</v>
      </c>
      <c r="I2030" s="6">
        <f t="shared" si="1205"/>
        <v>2.04</v>
      </c>
      <c r="J2030" s="6">
        <f t="shared" si="1206"/>
        <v>5999900.7456418928</v>
      </c>
      <c r="K2030" s="18">
        <f t="shared" si="1207"/>
        <v>0</v>
      </c>
      <c r="L2030" s="35">
        <f>Data!BQ50</f>
        <v>3.0135410614190871E-3</v>
      </c>
      <c r="Q2030" s="21">
        <v>0</v>
      </c>
      <c r="R2030" s="21">
        <v>0</v>
      </c>
      <c r="S2030" s="21">
        <v>0</v>
      </c>
      <c r="T2030" s="38">
        <v>0</v>
      </c>
    </row>
    <row r="2031" spans="1:20" x14ac:dyDescent="0.25">
      <c r="A2031" s="17" t="s">
        <v>292</v>
      </c>
      <c r="B2031" s="8" t="s">
        <v>338</v>
      </c>
      <c r="C2031" s="8" t="s">
        <v>334</v>
      </c>
      <c r="D2031" s="8" t="str">
        <f t="shared" si="1200"/>
        <v>Week_37-generic-refi</v>
      </c>
      <c r="E2031" s="8" t="str">
        <f t="shared" si="1201"/>
        <v>Umbrella-social.display.umb</v>
      </c>
      <c r="H2031" s="24">
        <f t="shared" si="1205"/>
        <v>5.1707695545850103E-3</v>
      </c>
      <c r="I2031" s="6">
        <f t="shared" si="1205"/>
        <v>2.04</v>
      </c>
      <c r="J2031" s="6">
        <f t="shared" si="1206"/>
        <v>5999900.7456418928</v>
      </c>
      <c r="K2031" s="18">
        <f t="shared" si="1207"/>
        <v>0</v>
      </c>
      <c r="L2031" s="35">
        <f>Data!BQ51</f>
        <v>3.1584228432180814E-3</v>
      </c>
      <c r="Q2031" s="21">
        <v>0</v>
      </c>
      <c r="R2031" s="21">
        <v>0</v>
      </c>
      <c r="S2031" s="21">
        <v>0</v>
      </c>
      <c r="T2031" s="38">
        <v>0</v>
      </c>
    </row>
    <row r="2032" spans="1:20" x14ac:dyDescent="0.25">
      <c r="A2032" s="17" t="s">
        <v>293</v>
      </c>
      <c r="B2032" s="8" t="s">
        <v>338</v>
      </c>
      <c r="C2032" s="8" t="s">
        <v>334</v>
      </c>
      <c r="D2032" s="8" t="str">
        <f t="shared" si="1200"/>
        <v>Week_38-generic-refi</v>
      </c>
      <c r="E2032" s="8" t="str">
        <f t="shared" si="1201"/>
        <v>Umbrella-social.display.umb</v>
      </c>
      <c r="H2032" s="24">
        <f t="shared" si="1205"/>
        <v>5.1707695545850103E-3</v>
      </c>
      <c r="I2032" s="6">
        <f t="shared" si="1205"/>
        <v>2.04</v>
      </c>
      <c r="J2032" s="6">
        <f t="shared" si="1206"/>
        <v>5999900.7456418928</v>
      </c>
      <c r="K2032" s="18">
        <f t="shared" si="1207"/>
        <v>0</v>
      </c>
      <c r="L2032" s="35">
        <f>Data!BQ52</f>
        <v>3.1584228432180814E-3</v>
      </c>
      <c r="Q2032" s="21">
        <v>0</v>
      </c>
      <c r="R2032" s="21">
        <v>0</v>
      </c>
      <c r="S2032" s="21">
        <v>0</v>
      </c>
      <c r="T2032" s="38">
        <v>0</v>
      </c>
    </row>
    <row r="2033" spans="1:20" x14ac:dyDescent="0.25">
      <c r="A2033" s="17" t="s">
        <v>294</v>
      </c>
      <c r="B2033" s="8" t="s">
        <v>338</v>
      </c>
      <c r="C2033" s="8" t="s">
        <v>334</v>
      </c>
      <c r="D2033" s="8" t="str">
        <f t="shared" si="1200"/>
        <v>Week_39-generic-refi</v>
      </c>
      <c r="E2033" s="8" t="str">
        <f t="shared" si="1201"/>
        <v>Umbrella-social.display.umb</v>
      </c>
      <c r="H2033" s="24">
        <f t="shared" si="1205"/>
        <v>5.1707695545850103E-3</v>
      </c>
      <c r="I2033" s="6">
        <f t="shared" si="1205"/>
        <v>2.04</v>
      </c>
      <c r="J2033" s="6">
        <f t="shared" si="1206"/>
        <v>5999900.7456418928</v>
      </c>
      <c r="K2033" s="18">
        <f t="shared" si="1207"/>
        <v>0</v>
      </c>
      <c r="L2033" s="35">
        <f>Data!BQ53</f>
        <v>3.1584228432180814E-3</v>
      </c>
      <c r="Q2033" s="21">
        <v>0</v>
      </c>
      <c r="R2033" s="21">
        <v>0</v>
      </c>
      <c r="S2033" s="21">
        <v>0</v>
      </c>
      <c r="T2033" s="38">
        <v>0</v>
      </c>
    </row>
    <row r="2034" spans="1:20" x14ac:dyDescent="0.25">
      <c r="A2034" s="17" t="s">
        <v>295</v>
      </c>
      <c r="B2034" s="8" t="s">
        <v>338</v>
      </c>
      <c r="C2034" s="8" t="s">
        <v>334</v>
      </c>
      <c r="D2034" s="8" t="str">
        <f t="shared" si="1200"/>
        <v>Week_40-generic-refi</v>
      </c>
      <c r="E2034" s="8" t="str">
        <f t="shared" si="1201"/>
        <v>Umbrella-social.display.umb</v>
      </c>
      <c r="H2034" s="24">
        <f t="shared" si="1205"/>
        <v>5.1707695545850103E-3</v>
      </c>
      <c r="I2034" s="6">
        <f t="shared" si="1205"/>
        <v>2.04</v>
      </c>
      <c r="J2034" s="6">
        <f t="shared" si="1206"/>
        <v>5999900.7456418928</v>
      </c>
      <c r="K2034" s="18">
        <f t="shared" si="1207"/>
        <v>0</v>
      </c>
      <c r="L2034" s="35">
        <f>Data!BQ54</f>
        <v>3.1584228432180814E-3</v>
      </c>
      <c r="Q2034" s="21">
        <v>0</v>
      </c>
      <c r="R2034" s="21">
        <v>0</v>
      </c>
      <c r="S2034" s="21">
        <v>0</v>
      </c>
      <c r="T2034" s="38">
        <v>0</v>
      </c>
    </row>
    <row r="2035" spans="1:20" x14ac:dyDescent="0.25">
      <c r="A2035" s="17" t="s">
        <v>296</v>
      </c>
      <c r="B2035" s="8" t="s">
        <v>338</v>
      </c>
      <c r="C2035" s="8" t="s">
        <v>334</v>
      </c>
      <c r="D2035" s="8" t="str">
        <f t="shared" si="1200"/>
        <v>Week_41-generic-refi</v>
      </c>
      <c r="E2035" s="8" t="str">
        <f t="shared" si="1201"/>
        <v>Umbrella-social.display.umb</v>
      </c>
      <c r="H2035" s="24">
        <f t="shared" si="1205"/>
        <v>5.1707695545850103E-3</v>
      </c>
      <c r="I2035" s="6">
        <f t="shared" si="1205"/>
        <v>2.04</v>
      </c>
      <c r="J2035" s="6">
        <f t="shared" si="1206"/>
        <v>5999900.7456418928</v>
      </c>
      <c r="K2035" s="18">
        <f t="shared" si="1207"/>
        <v>0</v>
      </c>
      <c r="L2035" s="35">
        <f>Data!BQ55</f>
        <v>3.7379499704140603E-3</v>
      </c>
      <c r="Q2035" s="21">
        <v>0</v>
      </c>
      <c r="R2035" s="21">
        <v>0</v>
      </c>
      <c r="S2035" s="21">
        <v>0</v>
      </c>
      <c r="T2035" s="38">
        <v>0</v>
      </c>
    </row>
    <row r="2036" spans="1:20" x14ac:dyDescent="0.25">
      <c r="A2036" s="17" t="s">
        <v>297</v>
      </c>
      <c r="B2036" s="8" t="s">
        <v>338</v>
      </c>
      <c r="C2036" s="8" t="s">
        <v>334</v>
      </c>
      <c r="D2036" s="8" t="str">
        <f t="shared" si="1200"/>
        <v>Week_42-generic-refi</v>
      </c>
      <c r="E2036" s="8" t="str">
        <f t="shared" si="1201"/>
        <v>Umbrella-social.display.umb</v>
      </c>
      <c r="H2036" s="24">
        <f t="shared" si="1205"/>
        <v>5.1707695545850103E-3</v>
      </c>
      <c r="I2036" s="6">
        <f t="shared" si="1205"/>
        <v>2.04</v>
      </c>
      <c r="J2036" s="6">
        <f t="shared" si="1206"/>
        <v>5999900.7456418928</v>
      </c>
      <c r="K2036" s="18">
        <f t="shared" si="1207"/>
        <v>0</v>
      </c>
      <c r="L2036" s="35">
        <f>Data!BQ56</f>
        <v>3.7379499704140603E-3</v>
      </c>
      <c r="Q2036" s="21">
        <v>0</v>
      </c>
      <c r="R2036" s="21">
        <v>0</v>
      </c>
      <c r="S2036" s="21">
        <v>0</v>
      </c>
      <c r="T2036" s="38">
        <v>0</v>
      </c>
    </row>
    <row r="2037" spans="1:20" x14ac:dyDescent="0.25">
      <c r="A2037" s="17" t="s">
        <v>298</v>
      </c>
      <c r="B2037" s="8" t="s">
        <v>338</v>
      </c>
      <c r="C2037" s="8" t="s">
        <v>334</v>
      </c>
      <c r="D2037" s="8" t="str">
        <f t="shared" si="1200"/>
        <v>Week_43-generic-refi</v>
      </c>
      <c r="E2037" s="8" t="str">
        <f t="shared" si="1201"/>
        <v>Umbrella-social.display.umb</v>
      </c>
      <c r="H2037" s="24">
        <f t="shared" si="1205"/>
        <v>5.1707695545850103E-3</v>
      </c>
      <c r="I2037" s="6">
        <f t="shared" si="1205"/>
        <v>2.04</v>
      </c>
      <c r="J2037" s="6">
        <f t="shared" si="1206"/>
        <v>5999900.7456418928</v>
      </c>
      <c r="K2037" s="18">
        <f t="shared" si="1207"/>
        <v>0</v>
      </c>
      <c r="L2037" s="35">
        <f>Data!BQ57</f>
        <v>3.7379499704140603E-3</v>
      </c>
      <c r="Q2037" s="21">
        <v>0</v>
      </c>
      <c r="R2037" s="21">
        <v>0</v>
      </c>
      <c r="S2037" s="21">
        <v>0</v>
      </c>
      <c r="T2037" s="38">
        <v>0</v>
      </c>
    </row>
    <row r="2038" spans="1:20" x14ac:dyDescent="0.25">
      <c r="A2038" s="17" t="s">
        <v>299</v>
      </c>
      <c r="B2038" s="8" t="s">
        <v>338</v>
      </c>
      <c r="C2038" s="8" t="s">
        <v>334</v>
      </c>
      <c r="D2038" s="8" t="str">
        <f t="shared" si="1200"/>
        <v>Week_44-generic-refi</v>
      </c>
      <c r="E2038" s="8" t="str">
        <f t="shared" si="1201"/>
        <v>Umbrella-social.display.umb</v>
      </c>
      <c r="H2038" s="24">
        <f t="shared" si="1205"/>
        <v>5.1707695545850103E-3</v>
      </c>
      <c r="I2038" s="6">
        <f t="shared" si="1205"/>
        <v>2.04</v>
      </c>
      <c r="J2038" s="6">
        <f t="shared" si="1206"/>
        <v>5999900.7456418928</v>
      </c>
      <c r="K2038" s="18">
        <f t="shared" si="1207"/>
        <v>0</v>
      </c>
      <c r="L2038" s="35">
        <f>Data!BQ58</f>
        <v>3.7379499704140603E-3</v>
      </c>
      <c r="Q2038" s="21">
        <v>0</v>
      </c>
      <c r="R2038" s="21">
        <v>0</v>
      </c>
      <c r="S2038" s="21">
        <v>0</v>
      </c>
      <c r="T2038" s="38">
        <v>0</v>
      </c>
    </row>
    <row r="2039" spans="1:20" x14ac:dyDescent="0.25">
      <c r="A2039" s="17" t="s">
        <v>300</v>
      </c>
      <c r="B2039" s="8" t="s">
        <v>338</v>
      </c>
      <c r="C2039" s="8" t="s">
        <v>334</v>
      </c>
      <c r="D2039" s="8" t="str">
        <f t="shared" si="1200"/>
        <v>Week_45-generic-refi</v>
      </c>
      <c r="E2039" s="8" t="str">
        <f t="shared" si="1201"/>
        <v>Umbrella-social.display.umb</v>
      </c>
      <c r="H2039" s="24">
        <f t="shared" si="1205"/>
        <v>5.1707695545850103E-3</v>
      </c>
      <c r="I2039" s="6">
        <f t="shared" si="1205"/>
        <v>2.04</v>
      </c>
      <c r="J2039" s="6">
        <f t="shared" si="1206"/>
        <v>5999900.7456418928</v>
      </c>
      <c r="K2039" s="18">
        <f t="shared" si="1207"/>
        <v>0</v>
      </c>
      <c r="L2039" s="35">
        <f>Data!BQ59</f>
        <v>3.2163755559376796E-3</v>
      </c>
      <c r="Q2039" s="21">
        <v>0</v>
      </c>
      <c r="R2039" s="21">
        <v>0</v>
      </c>
      <c r="S2039" s="21">
        <v>0</v>
      </c>
      <c r="T2039" s="38">
        <v>0</v>
      </c>
    </row>
    <row r="2040" spans="1:20" x14ac:dyDescent="0.25">
      <c r="A2040" s="17" t="s">
        <v>301</v>
      </c>
      <c r="B2040" s="8" t="s">
        <v>338</v>
      </c>
      <c r="C2040" s="8" t="s">
        <v>334</v>
      </c>
      <c r="D2040" s="8" t="str">
        <f t="shared" si="1200"/>
        <v>Week_46-generic-refi</v>
      </c>
      <c r="E2040" s="8" t="str">
        <f t="shared" si="1201"/>
        <v>Umbrella-social.display.umb</v>
      </c>
      <c r="H2040" s="24">
        <f t="shared" si="1205"/>
        <v>5.1707695545850103E-3</v>
      </c>
      <c r="I2040" s="6">
        <f t="shared" si="1205"/>
        <v>2.04</v>
      </c>
      <c r="J2040" s="6">
        <f t="shared" si="1206"/>
        <v>5999900.7456418928</v>
      </c>
      <c r="K2040" s="18">
        <f t="shared" si="1207"/>
        <v>0</v>
      </c>
      <c r="L2040" s="35">
        <f>Data!BQ60</f>
        <v>3.2163755559376796E-3</v>
      </c>
      <c r="Q2040" s="21">
        <v>0</v>
      </c>
      <c r="R2040" s="21">
        <v>0</v>
      </c>
      <c r="S2040" s="21">
        <v>0</v>
      </c>
      <c r="T2040" s="38">
        <v>0</v>
      </c>
    </row>
    <row r="2041" spans="1:20" x14ac:dyDescent="0.25">
      <c r="A2041" s="17" t="s">
        <v>272</v>
      </c>
      <c r="B2041" s="8" t="s">
        <v>338</v>
      </c>
      <c r="C2041" s="8" t="s">
        <v>334</v>
      </c>
      <c r="D2041" s="8" t="str">
        <f t="shared" si="1200"/>
        <v>Week_47-generic-refi</v>
      </c>
      <c r="E2041" s="8" t="str">
        <f t="shared" si="1201"/>
        <v>Umbrella-social.display.umb</v>
      </c>
      <c r="H2041" s="24">
        <f t="shared" si="1205"/>
        <v>5.1707695545850103E-3</v>
      </c>
      <c r="I2041" s="6">
        <f t="shared" si="1205"/>
        <v>2.04</v>
      </c>
      <c r="J2041" s="6">
        <f t="shared" si="1206"/>
        <v>5999900.7456418928</v>
      </c>
      <c r="K2041" s="18">
        <f t="shared" si="1207"/>
        <v>0</v>
      </c>
      <c r="L2041" s="35">
        <f>Data!BQ61</f>
        <v>3.2163755559376796E-3</v>
      </c>
      <c r="Q2041" s="21">
        <v>0</v>
      </c>
      <c r="R2041" s="21">
        <v>0</v>
      </c>
      <c r="S2041" s="21">
        <v>0</v>
      </c>
      <c r="T2041" s="38">
        <v>0</v>
      </c>
    </row>
    <row r="2042" spans="1:20" x14ac:dyDescent="0.25">
      <c r="A2042" s="17" t="s">
        <v>273</v>
      </c>
      <c r="B2042" s="8" t="s">
        <v>338</v>
      </c>
      <c r="C2042" s="8" t="s">
        <v>334</v>
      </c>
      <c r="D2042" s="8" t="str">
        <f t="shared" si="1200"/>
        <v>Week_48-generic-refi</v>
      </c>
      <c r="E2042" s="8" t="str">
        <f t="shared" si="1201"/>
        <v>Umbrella-social.display.umb</v>
      </c>
      <c r="H2042" s="24">
        <f t="shared" si="1205"/>
        <v>5.1707695545850103E-3</v>
      </c>
      <c r="I2042" s="6">
        <f t="shared" si="1205"/>
        <v>2.04</v>
      </c>
      <c r="J2042" s="6">
        <f t="shared" si="1206"/>
        <v>5999900.7456418928</v>
      </c>
      <c r="K2042" s="18">
        <f t="shared" si="1207"/>
        <v>0</v>
      </c>
      <c r="L2042" s="35">
        <f>Data!BQ62</f>
        <v>3.2163755559376796E-3</v>
      </c>
      <c r="Q2042" s="21">
        <v>0</v>
      </c>
      <c r="R2042" s="21">
        <v>0</v>
      </c>
      <c r="S2042" s="21">
        <v>0</v>
      </c>
      <c r="T2042" s="38">
        <v>0</v>
      </c>
    </row>
    <row r="2043" spans="1:20" x14ac:dyDescent="0.25">
      <c r="A2043" s="17" t="s">
        <v>274</v>
      </c>
      <c r="B2043" s="8" t="s">
        <v>338</v>
      </c>
      <c r="C2043" s="8" t="s">
        <v>334</v>
      </c>
      <c r="D2043" s="8" t="str">
        <f t="shared" si="1200"/>
        <v>Week_49-generic-refi</v>
      </c>
      <c r="E2043" s="8" t="str">
        <f t="shared" si="1201"/>
        <v>Umbrella-social.display.umb</v>
      </c>
      <c r="H2043" s="24">
        <f t="shared" si="1205"/>
        <v>5.1707695545850103E-3</v>
      </c>
      <c r="I2043" s="6">
        <f t="shared" si="1205"/>
        <v>2.04</v>
      </c>
      <c r="J2043" s="6">
        <f t="shared" si="1206"/>
        <v>5999900.7456418928</v>
      </c>
      <c r="K2043" s="18">
        <f t="shared" si="1207"/>
        <v>0</v>
      </c>
      <c r="L2043" s="35">
        <f>Data!BQ63</f>
        <v>3.2163755559376796E-3</v>
      </c>
      <c r="Q2043" s="21">
        <v>0</v>
      </c>
      <c r="R2043" s="21">
        <v>0</v>
      </c>
      <c r="S2043" s="21">
        <v>0</v>
      </c>
      <c r="T2043" s="38">
        <v>0</v>
      </c>
    </row>
    <row r="2044" spans="1:20" x14ac:dyDescent="0.25">
      <c r="A2044" s="17" t="s">
        <v>275</v>
      </c>
      <c r="B2044" s="8" t="s">
        <v>338</v>
      </c>
      <c r="C2044" s="8" t="s">
        <v>334</v>
      </c>
      <c r="D2044" s="8" t="str">
        <f t="shared" si="1200"/>
        <v>Week_50-generic-refi</v>
      </c>
      <c r="E2044" s="8" t="str">
        <f t="shared" si="1201"/>
        <v>Umbrella-social.display.umb</v>
      </c>
      <c r="H2044" s="24">
        <f t="shared" si="1205"/>
        <v>5.1707695545850103E-3</v>
      </c>
      <c r="I2044" s="6">
        <f t="shared" si="1205"/>
        <v>2.04</v>
      </c>
      <c r="J2044" s="6">
        <f t="shared" si="1206"/>
        <v>5999900.7456418928</v>
      </c>
      <c r="K2044" s="18">
        <f t="shared" si="1207"/>
        <v>0</v>
      </c>
      <c r="L2044" s="35">
        <f>Data!BQ64</f>
        <v>2.8107065669004949E-3</v>
      </c>
      <c r="Q2044" s="21">
        <v>0</v>
      </c>
      <c r="R2044" s="21">
        <v>110.48457220175226</v>
      </c>
      <c r="S2044" s="21">
        <v>1431.6779706221782</v>
      </c>
      <c r="T2044" s="38">
        <v>7.7420173332886644E-2</v>
      </c>
    </row>
    <row r="2045" spans="1:20" x14ac:dyDescent="0.25">
      <c r="A2045" s="17" t="s">
        <v>276</v>
      </c>
      <c r="B2045" s="8" t="s">
        <v>338</v>
      </c>
      <c r="C2045" s="8" t="s">
        <v>334</v>
      </c>
      <c r="D2045" s="8" t="str">
        <f t="shared" si="1200"/>
        <v>Week_51-generic-refi</v>
      </c>
      <c r="E2045" s="8" t="str">
        <f t="shared" si="1201"/>
        <v>Umbrella-social.display.umb</v>
      </c>
      <c r="H2045" s="24">
        <f t="shared" si="1205"/>
        <v>5.1707695545850103E-3</v>
      </c>
      <c r="I2045" s="6">
        <f t="shared" si="1205"/>
        <v>2.04</v>
      </c>
      <c r="J2045" s="6">
        <f t="shared" si="1206"/>
        <v>5999900.7456418928</v>
      </c>
      <c r="K2045" s="18">
        <f t="shared" si="1207"/>
        <v>0</v>
      </c>
      <c r="L2045" s="35">
        <f>Data!BQ65</f>
        <v>2.8107065669004949E-3</v>
      </c>
      <c r="Q2045" s="21">
        <v>0</v>
      </c>
      <c r="R2045" s="21">
        <v>68.864843717845375</v>
      </c>
      <c r="S2045" s="21">
        <v>925.8368418229602</v>
      </c>
      <c r="T2045" s="38">
        <v>5.1169164463497729E-2</v>
      </c>
    </row>
    <row r="2046" spans="1:20" x14ac:dyDescent="0.25">
      <c r="A2046" s="17" t="s">
        <v>277</v>
      </c>
      <c r="B2046" s="8" t="s">
        <v>338</v>
      </c>
      <c r="C2046" s="8" t="s">
        <v>334</v>
      </c>
      <c r="D2046" s="8" t="str">
        <f t="shared" si="1200"/>
        <v>Week_52-generic-refi</v>
      </c>
      <c r="E2046" s="8" t="str">
        <f t="shared" si="1201"/>
        <v>Umbrella-social.display.umb</v>
      </c>
      <c r="H2046" s="24">
        <f t="shared" si="1205"/>
        <v>5.1707695545850103E-3</v>
      </c>
      <c r="I2046" s="6">
        <f t="shared" si="1205"/>
        <v>2.04</v>
      </c>
      <c r="J2046" s="6">
        <f t="shared" si="1206"/>
        <v>5999900.7456418928</v>
      </c>
      <c r="K2046" s="18">
        <f t="shared" si="1207"/>
        <v>0</v>
      </c>
      <c r="L2046" s="35">
        <f>Data!BQ66</f>
        <v>2.8107065669004949E-3</v>
      </c>
      <c r="Q2046" s="21">
        <v>0</v>
      </c>
      <c r="R2046" s="21">
        <v>0</v>
      </c>
      <c r="S2046" s="21">
        <v>0</v>
      </c>
      <c r="T2046" s="38">
        <v>0</v>
      </c>
    </row>
    <row r="2048" spans="1:20" x14ac:dyDescent="0.25">
      <c r="A2048" s="16" t="s">
        <v>328</v>
      </c>
      <c r="B2048" s="8" t="s">
        <v>338</v>
      </c>
      <c r="C2048" s="8" t="s">
        <v>335</v>
      </c>
      <c r="E2048" s="8" t="str">
        <f>IF(RIGHT(A2048,3)="old","Initial",B2048&amp;"-"&amp;C2048)</f>
        <v>Initial</v>
      </c>
      <c r="F2048" s="4">
        <v>0</v>
      </c>
      <c r="G2048" s="19">
        <v>0</v>
      </c>
      <c r="H2048" s="4">
        <v>0</v>
      </c>
      <c r="I2048" s="42">
        <f>VLOOKUP(C2048,parms,8,FALSE)</f>
        <v>2.04</v>
      </c>
      <c r="J2048" s="6">
        <v>1</v>
      </c>
      <c r="K2048" s="18">
        <v>0</v>
      </c>
      <c r="L2048" s="35">
        <f>Data!BR2</f>
        <v>4.0496729639443564E-3</v>
      </c>
      <c r="M2048" s="39">
        <f>VLOOKUP(C2048,Data!$CB$2:$EB$22,1+VALUE(MID(A2048,6,2)),FALSE)</f>
        <v>0</v>
      </c>
      <c r="Q2048" s="21">
        <v>0</v>
      </c>
      <c r="R2048" s="21">
        <v>0</v>
      </c>
      <c r="S2048" s="21">
        <v>0</v>
      </c>
      <c r="T2048" s="38">
        <v>0</v>
      </c>
    </row>
    <row r="2049" spans="1:20" x14ac:dyDescent="0.25">
      <c r="A2049" s="16" t="s">
        <v>316</v>
      </c>
      <c r="B2049" s="8" t="s">
        <v>338</v>
      </c>
      <c r="C2049" s="8" t="s">
        <v>335</v>
      </c>
      <c r="E2049" s="8" t="str">
        <f t="shared" ref="E2049:E2112" si="1208">IF(RIGHT(A2049,3)="old","Initial",B2049&amp;"-"&amp;C2049)</f>
        <v>Initial</v>
      </c>
      <c r="F2049" s="4">
        <v>0</v>
      </c>
      <c r="G2049" s="19">
        <v>0</v>
      </c>
      <c r="H2049" s="4">
        <v>0</v>
      </c>
      <c r="I2049" s="6">
        <f>I2048</f>
        <v>2.04</v>
      </c>
      <c r="J2049" s="6">
        <v>1</v>
      </c>
      <c r="K2049" s="18">
        <v>0</v>
      </c>
      <c r="L2049" s="35">
        <f>Data!BR3</f>
        <v>4.7927322233836875E-3</v>
      </c>
      <c r="M2049" s="39">
        <f>VLOOKUP(C2049,Data!$CB$2:$EB$22,1+VALUE(MID(A2049,6,2)),FALSE)</f>
        <v>0</v>
      </c>
      <c r="Q2049" s="21">
        <v>0</v>
      </c>
      <c r="R2049" s="21">
        <v>0</v>
      </c>
      <c r="S2049" s="21">
        <v>0</v>
      </c>
      <c r="T2049" s="38">
        <v>0</v>
      </c>
    </row>
    <row r="2050" spans="1:20" x14ac:dyDescent="0.25">
      <c r="A2050" s="16" t="s">
        <v>317</v>
      </c>
      <c r="B2050" s="8" t="s">
        <v>338</v>
      </c>
      <c r="C2050" s="8" t="s">
        <v>335</v>
      </c>
      <c r="E2050" s="8" t="str">
        <f t="shared" si="1208"/>
        <v>Initial</v>
      </c>
      <c r="F2050" s="4">
        <v>0</v>
      </c>
      <c r="G2050" s="19">
        <v>0</v>
      </c>
      <c r="H2050" s="4">
        <v>0</v>
      </c>
      <c r="I2050" s="6">
        <f t="shared" ref="I2050" si="1209">I2049</f>
        <v>2.04</v>
      </c>
      <c r="J2050" s="6">
        <v>1</v>
      </c>
      <c r="K2050" s="18">
        <v>0</v>
      </c>
      <c r="L2050" s="35">
        <f>Data!BR4</f>
        <v>4.7927322233836875E-3</v>
      </c>
      <c r="M2050" s="39">
        <f>VLOOKUP(C2050,Data!$CB$2:$EB$22,1+VALUE(MID(A2050,6,2)),FALSE)</f>
        <v>0</v>
      </c>
      <c r="Q2050" s="21">
        <v>0</v>
      </c>
      <c r="R2050" s="21">
        <v>0</v>
      </c>
      <c r="S2050" s="21">
        <v>0</v>
      </c>
      <c r="T2050" s="38">
        <v>0</v>
      </c>
    </row>
    <row r="2051" spans="1:20" x14ac:dyDescent="0.25">
      <c r="A2051" s="16" t="s">
        <v>318</v>
      </c>
      <c r="B2051" s="8" t="s">
        <v>338</v>
      </c>
      <c r="C2051" s="8" t="s">
        <v>335</v>
      </c>
      <c r="E2051" s="8" t="str">
        <f t="shared" si="1208"/>
        <v>Initial</v>
      </c>
      <c r="F2051" s="4">
        <v>0</v>
      </c>
      <c r="G2051" s="19">
        <v>0</v>
      </c>
      <c r="H2051" s="4">
        <v>0</v>
      </c>
      <c r="I2051" s="6">
        <f t="shared" ref="I2051" si="1210">I2050</f>
        <v>2.04</v>
      </c>
      <c r="J2051" s="6">
        <v>1</v>
      </c>
      <c r="K2051" s="18">
        <v>0</v>
      </c>
      <c r="L2051" s="35">
        <f>Data!BR5</f>
        <v>4.7927322233836875E-3</v>
      </c>
      <c r="M2051" s="39">
        <f>VLOOKUP(C2051,Data!$CB$2:$EB$22,1+VALUE(MID(A2051,6,2)),FALSE)</f>
        <v>0</v>
      </c>
      <c r="Q2051" s="21">
        <v>0</v>
      </c>
      <c r="R2051" s="21">
        <v>0</v>
      </c>
      <c r="S2051" s="21">
        <v>0</v>
      </c>
      <c r="T2051" s="38">
        <v>0</v>
      </c>
    </row>
    <row r="2052" spans="1:20" x14ac:dyDescent="0.25">
      <c r="A2052" s="16" t="s">
        <v>319</v>
      </c>
      <c r="B2052" s="8" t="s">
        <v>338</v>
      </c>
      <c r="C2052" s="8" t="s">
        <v>335</v>
      </c>
      <c r="E2052" s="8" t="str">
        <f t="shared" si="1208"/>
        <v>Initial</v>
      </c>
      <c r="F2052" s="4">
        <v>0</v>
      </c>
      <c r="G2052" s="19">
        <v>0</v>
      </c>
      <c r="H2052" s="4">
        <v>0</v>
      </c>
      <c r="I2052" s="6">
        <f t="shared" ref="I2052" si="1211">I2051</f>
        <v>2.04</v>
      </c>
      <c r="J2052" s="6">
        <v>1</v>
      </c>
      <c r="K2052" s="18">
        <v>0</v>
      </c>
      <c r="L2052" s="35">
        <f>Data!BR6</f>
        <v>4.7927322233836875E-3</v>
      </c>
      <c r="M2052" s="39">
        <f>VLOOKUP(C2052,Data!$CB$2:$EB$22,1+VALUE(MID(A2052,6,2)),FALSE)</f>
        <v>0</v>
      </c>
      <c r="Q2052" s="21">
        <v>0</v>
      </c>
      <c r="R2052" s="21">
        <v>0</v>
      </c>
      <c r="S2052" s="21">
        <v>0</v>
      </c>
      <c r="T2052" s="38">
        <v>0</v>
      </c>
    </row>
    <row r="2053" spans="1:20" x14ac:dyDescent="0.25">
      <c r="A2053" s="16" t="s">
        <v>320</v>
      </c>
      <c r="B2053" s="8" t="s">
        <v>338</v>
      </c>
      <c r="C2053" s="8" t="s">
        <v>335</v>
      </c>
      <c r="E2053" s="8" t="str">
        <f t="shared" si="1208"/>
        <v>Initial</v>
      </c>
      <c r="F2053" s="4">
        <v>0</v>
      </c>
      <c r="G2053" s="19">
        <v>0</v>
      </c>
      <c r="H2053" s="4">
        <v>0</v>
      </c>
      <c r="I2053" s="6">
        <f t="shared" ref="I2053" si="1212">I2052</f>
        <v>2.04</v>
      </c>
      <c r="J2053" s="6">
        <v>1</v>
      </c>
      <c r="K2053" s="18">
        <v>0</v>
      </c>
      <c r="L2053" s="35">
        <f>Data!BR7</f>
        <v>4.1239788898882893E-3</v>
      </c>
      <c r="M2053" s="39">
        <f>VLOOKUP(C2053,Data!$CB$2:$EB$22,1+VALUE(MID(A2053,6,2)),FALSE)</f>
        <v>0</v>
      </c>
      <c r="Q2053" s="21">
        <v>0</v>
      </c>
      <c r="R2053" s="21">
        <v>0</v>
      </c>
      <c r="S2053" s="21">
        <v>0</v>
      </c>
      <c r="T2053" s="38">
        <v>0</v>
      </c>
    </row>
    <row r="2054" spans="1:20" x14ac:dyDescent="0.25">
      <c r="A2054" s="16" t="s">
        <v>321</v>
      </c>
      <c r="B2054" s="8" t="s">
        <v>338</v>
      </c>
      <c r="C2054" s="8" t="s">
        <v>335</v>
      </c>
      <c r="E2054" s="8" t="str">
        <f t="shared" si="1208"/>
        <v>Initial</v>
      </c>
      <c r="F2054" s="4">
        <v>0</v>
      </c>
      <c r="G2054" s="19">
        <v>0</v>
      </c>
      <c r="H2054" s="4">
        <v>0</v>
      </c>
      <c r="I2054" s="6">
        <f t="shared" ref="I2054" si="1213">I2053</f>
        <v>2.04</v>
      </c>
      <c r="J2054" s="6">
        <v>1</v>
      </c>
      <c r="K2054" s="18">
        <v>0</v>
      </c>
      <c r="L2054" s="35">
        <f>Data!BR8</f>
        <v>4.1239788898882893E-3</v>
      </c>
      <c r="M2054" s="39">
        <f>VLOOKUP(C2054,Data!$CB$2:$EB$22,1+VALUE(MID(A2054,6,2)),FALSE)</f>
        <v>0</v>
      </c>
      <c r="Q2054" s="21">
        <v>0</v>
      </c>
      <c r="R2054" s="21">
        <v>0</v>
      </c>
      <c r="S2054" s="21">
        <v>0</v>
      </c>
      <c r="T2054" s="38">
        <v>0</v>
      </c>
    </row>
    <row r="2055" spans="1:20" x14ac:dyDescent="0.25">
      <c r="A2055" s="16" t="s">
        <v>322</v>
      </c>
      <c r="B2055" s="8" t="s">
        <v>338</v>
      </c>
      <c r="C2055" s="8" t="s">
        <v>335</v>
      </c>
      <c r="E2055" s="8" t="str">
        <f t="shared" si="1208"/>
        <v>Initial</v>
      </c>
      <c r="F2055" s="4">
        <v>0</v>
      </c>
      <c r="G2055" s="19">
        <v>0</v>
      </c>
      <c r="H2055" s="4">
        <v>0</v>
      </c>
      <c r="I2055" s="6">
        <f t="shared" ref="I2055" si="1214">I2054</f>
        <v>2.04</v>
      </c>
      <c r="J2055" s="6">
        <v>1</v>
      </c>
      <c r="K2055" s="18">
        <v>0</v>
      </c>
      <c r="L2055" s="35">
        <f>Data!BR9</f>
        <v>4.1239788898882893E-3</v>
      </c>
      <c r="M2055" s="39">
        <f>VLOOKUP(C2055,Data!$CB$2:$EB$22,1+VALUE(MID(A2055,6,2)),FALSE)</f>
        <v>0</v>
      </c>
      <c r="Q2055" s="21">
        <v>0</v>
      </c>
      <c r="R2055" s="21">
        <v>0</v>
      </c>
      <c r="S2055" s="21">
        <v>0</v>
      </c>
      <c r="T2055" s="38">
        <v>0</v>
      </c>
    </row>
    <row r="2056" spans="1:20" x14ac:dyDescent="0.25">
      <c r="A2056" s="16" t="s">
        <v>323</v>
      </c>
      <c r="B2056" s="8" t="s">
        <v>338</v>
      </c>
      <c r="C2056" s="8" t="s">
        <v>335</v>
      </c>
      <c r="E2056" s="8" t="str">
        <f t="shared" si="1208"/>
        <v>Initial</v>
      </c>
      <c r="F2056" s="4">
        <v>0</v>
      </c>
      <c r="G2056" s="19">
        <v>0</v>
      </c>
      <c r="H2056" s="4">
        <v>0</v>
      </c>
      <c r="I2056" s="6">
        <f t="shared" ref="I2056" si="1215">I2055</f>
        <v>2.04</v>
      </c>
      <c r="J2056" s="6">
        <v>1</v>
      </c>
      <c r="K2056" s="18">
        <v>0</v>
      </c>
      <c r="L2056" s="35">
        <f>Data!BR10</f>
        <v>4.1239788898882893E-3</v>
      </c>
      <c r="M2056" s="39">
        <f>VLOOKUP(C2056,Data!$CB$2:$EB$22,1+VALUE(MID(A2056,6,2)),FALSE)</f>
        <v>0</v>
      </c>
      <c r="Q2056" s="21">
        <v>0</v>
      </c>
      <c r="R2056" s="21">
        <v>0</v>
      </c>
      <c r="S2056" s="21">
        <v>0</v>
      </c>
      <c r="T2056" s="38">
        <v>0</v>
      </c>
    </row>
    <row r="2057" spans="1:20" x14ac:dyDescent="0.25">
      <c r="A2057" s="16" t="s">
        <v>324</v>
      </c>
      <c r="B2057" s="8" t="s">
        <v>338</v>
      </c>
      <c r="C2057" s="8" t="s">
        <v>335</v>
      </c>
      <c r="E2057" s="8" t="str">
        <f t="shared" si="1208"/>
        <v>Initial</v>
      </c>
      <c r="F2057" s="4">
        <v>0</v>
      </c>
      <c r="G2057" s="19">
        <v>0</v>
      </c>
      <c r="H2057" s="4">
        <v>0</v>
      </c>
      <c r="I2057" s="6">
        <f t="shared" ref="I2057" si="1216">I2056</f>
        <v>2.04</v>
      </c>
      <c r="J2057" s="6">
        <v>1</v>
      </c>
      <c r="K2057" s="18">
        <v>0</v>
      </c>
      <c r="L2057" s="35">
        <f>Data!BR11</f>
        <v>4.1239788898882893E-3</v>
      </c>
      <c r="M2057" s="39">
        <f>VLOOKUP(C2057,Data!$CB$2:$EB$22,1+VALUE(MID(A2057,6,2)),FALSE)</f>
        <v>0</v>
      </c>
      <c r="Q2057" s="21">
        <v>0</v>
      </c>
      <c r="R2057" s="21">
        <v>0</v>
      </c>
      <c r="S2057" s="21">
        <v>0</v>
      </c>
      <c r="T2057" s="38">
        <v>0</v>
      </c>
    </row>
    <row r="2058" spans="1:20" x14ac:dyDescent="0.25">
      <c r="A2058" s="16" t="s">
        <v>325</v>
      </c>
      <c r="B2058" s="8" t="s">
        <v>338</v>
      </c>
      <c r="C2058" s="8" t="s">
        <v>335</v>
      </c>
      <c r="E2058" s="8" t="str">
        <f t="shared" si="1208"/>
        <v>Initial</v>
      </c>
      <c r="F2058" s="4">
        <v>0</v>
      </c>
      <c r="G2058" s="19">
        <v>0</v>
      </c>
      <c r="H2058" s="4">
        <v>0</v>
      </c>
      <c r="I2058" s="6">
        <f t="shared" ref="I2058" si="1217">I2057</f>
        <v>2.04</v>
      </c>
      <c r="J2058" s="6">
        <v>1</v>
      </c>
      <c r="K2058" s="18">
        <v>0</v>
      </c>
      <c r="L2058" s="35">
        <f>Data!BR12</f>
        <v>3.6038374082807572E-3</v>
      </c>
      <c r="M2058" s="39">
        <f>VLOOKUP(C2058,Data!$CB$2:$EB$22,1+VALUE(MID(A2058,6,2)),FALSE)</f>
        <v>0</v>
      </c>
      <c r="Q2058" s="21">
        <v>0</v>
      </c>
      <c r="R2058" s="21">
        <v>0</v>
      </c>
      <c r="S2058" s="21">
        <v>0</v>
      </c>
      <c r="T2058" s="38">
        <v>0</v>
      </c>
    </row>
    <row r="2059" spans="1:20" x14ac:dyDescent="0.25">
      <c r="A2059" s="16" t="s">
        <v>326</v>
      </c>
      <c r="B2059" s="8" t="s">
        <v>338</v>
      </c>
      <c r="C2059" s="8" t="s">
        <v>335</v>
      </c>
      <c r="E2059" s="8" t="str">
        <f t="shared" si="1208"/>
        <v>Initial</v>
      </c>
      <c r="F2059" s="4">
        <v>0</v>
      </c>
      <c r="G2059" s="19">
        <v>0</v>
      </c>
      <c r="H2059" s="4">
        <v>0</v>
      </c>
      <c r="I2059" s="6">
        <f t="shared" ref="I2059" si="1218">I2058</f>
        <v>2.04</v>
      </c>
      <c r="J2059" s="6">
        <v>1</v>
      </c>
      <c r="K2059" s="18">
        <v>0</v>
      </c>
      <c r="L2059" s="35">
        <f>Data!BR13</f>
        <v>3.6038374082807572E-3</v>
      </c>
      <c r="M2059" s="39">
        <f>VLOOKUP(C2059,Data!$CB$2:$EB$22,1+VALUE(MID(A2059,6,2)),FALSE)</f>
        <v>0</v>
      </c>
      <c r="Q2059" s="21">
        <v>0</v>
      </c>
      <c r="R2059" s="21">
        <v>0</v>
      </c>
      <c r="S2059" s="21">
        <v>0</v>
      </c>
      <c r="T2059" s="38">
        <v>0</v>
      </c>
    </row>
    <row r="2060" spans="1:20" x14ac:dyDescent="0.25">
      <c r="A2060" s="16" t="s">
        <v>327</v>
      </c>
      <c r="B2060" s="8" t="s">
        <v>338</v>
      </c>
      <c r="C2060" s="8" t="s">
        <v>335</v>
      </c>
      <c r="E2060" s="8" t="str">
        <f t="shared" si="1208"/>
        <v>Initial</v>
      </c>
      <c r="F2060" s="4">
        <v>0</v>
      </c>
      <c r="G2060" s="19">
        <v>0</v>
      </c>
      <c r="H2060" s="4">
        <v>0</v>
      </c>
      <c r="I2060" s="6">
        <f t="shared" ref="I2060" si="1219">I2059</f>
        <v>2.04</v>
      </c>
      <c r="J2060" s="6">
        <v>1</v>
      </c>
      <c r="K2060" s="18">
        <v>0</v>
      </c>
      <c r="L2060" s="35">
        <f>Data!BR14</f>
        <v>3.6038374082807572E-3</v>
      </c>
      <c r="M2060" s="39">
        <f>VLOOKUP(C2060,Data!$CB$2:$EB$22,1+VALUE(MID(A2060,6,2)),FALSE)</f>
        <v>0</v>
      </c>
      <c r="Q2060" s="21">
        <v>0</v>
      </c>
      <c r="R2060" s="21">
        <v>0</v>
      </c>
      <c r="S2060" s="21">
        <v>0</v>
      </c>
      <c r="T2060" s="38">
        <v>0</v>
      </c>
    </row>
    <row r="2061" spans="1:20" x14ac:dyDescent="0.25">
      <c r="A2061" s="17" t="s">
        <v>262</v>
      </c>
      <c r="B2061" s="8" t="s">
        <v>338</v>
      </c>
      <c r="C2061" s="8" t="s">
        <v>335</v>
      </c>
      <c r="E2061" s="8" t="str">
        <f t="shared" si="1208"/>
        <v>Umbrella-social.video.umb</v>
      </c>
      <c r="F2061" s="4">
        <v>0</v>
      </c>
      <c r="G2061" s="19">
        <v>0</v>
      </c>
      <c r="H2061" s="4">
        <v>0</v>
      </c>
      <c r="I2061" s="6">
        <f t="shared" ref="I2061" si="1220">I2060</f>
        <v>2.04</v>
      </c>
      <c r="J2061" s="6">
        <v>1</v>
      </c>
      <c r="K2061" s="18">
        <v>0</v>
      </c>
      <c r="L2061" s="35">
        <f>Data!BR15</f>
        <v>3.6038374082807572E-3</v>
      </c>
      <c r="Q2061" s="21">
        <v>2443.7843921676363</v>
      </c>
      <c r="R2061" s="21">
        <v>0</v>
      </c>
      <c r="S2061" s="21">
        <v>-2443.7843921676363</v>
      </c>
      <c r="T2061" s="38">
        <v>1</v>
      </c>
    </row>
    <row r="2062" spans="1:20" x14ac:dyDescent="0.25">
      <c r="A2062" s="17" t="s">
        <v>263</v>
      </c>
      <c r="B2062" s="8" t="s">
        <v>338</v>
      </c>
      <c r="C2062" s="8" t="s">
        <v>335</v>
      </c>
      <c r="E2062" s="8" t="str">
        <f t="shared" si="1208"/>
        <v>Umbrella-social.video.umb</v>
      </c>
      <c r="F2062" s="4">
        <v>0</v>
      </c>
      <c r="G2062" s="19">
        <v>0</v>
      </c>
      <c r="H2062" s="4">
        <v>0</v>
      </c>
      <c r="I2062" s="6">
        <f t="shared" ref="I2062" si="1221">I2061</f>
        <v>2.04</v>
      </c>
      <c r="J2062" s="6">
        <v>1</v>
      </c>
      <c r="K2062" s="18">
        <v>0</v>
      </c>
      <c r="L2062" s="35">
        <f>Data!BR16</f>
        <v>3.4180725934209242E-3</v>
      </c>
      <c r="Q2062" s="21">
        <v>9811.4489812901666</v>
      </c>
      <c r="R2062" s="21">
        <v>0</v>
      </c>
      <c r="S2062" s="21">
        <v>-9811.4489812901666</v>
      </c>
      <c r="T2062" s="38">
        <v>1</v>
      </c>
    </row>
    <row r="2063" spans="1:20" x14ac:dyDescent="0.25">
      <c r="A2063" s="17" t="s">
        <v>264</v>
      </c>
      <c r="B2063" s="8" t="s">
        <v>338</v>
      </c>
      <c r="C2063" s="8" t="s">
        <v>335</v>
      </c>
      <c r="E2063" s="8" t="str">
        <f t="shared" si="1208"/>
        <v>Umbrella-social.video.umb</v>
      </c>
      <c r="F2063" s="4">
        <v>0</v>
      </c>
      <c r="G2063" s="19">
        <v>0</v>
      </c>
      <c r="H2063" s="4">
        <v>0</v>
      </c>
      <c r="I2063" s="6">
        <f t="shared" ref="I2063" si="1222">I2062</f>
        <v>2.04</v>
      </c>
      <c r="J2063" s="6">
        <v>1</v>
      </c>
      <c r="K2063" s="18">
        <v>0</v>
      </c>
      <c r="L2063" s="35">
        <f>Data!BR17</f>
        <v>3.4180725934209242E-3</v>
      </c>
      <c r="Q2063" s="21">
        <v>4747.0238427180502</v>
      </c>
      <c r="R2063" s="21">
        <v>0</v>
      </c>
      <c r="S2063" s="21">
        <v>-4747.0238427180502</v>
      </c>
      <c r="T2063" s="38">
        <v>1</v>
      </c>
    </row>
    <row r="2064" spans="1:20" x14ac:dyDescent="0.25">
      <c r="A2064" s="17" t="s">
        <v>265</v>
      </c>
      <c r="B2064" s="8" t="s">
        <v>338</v>
      </c>
      <c r="C2064" s="8" t="s">
        <v>335</v>
      </c>
      <c r="E2064" s="8" t="str">
        <f t="shared" si="1208"/>
        <v>Umbrella-social.video.umb</v>
      </c>
      <c r="F2064" s="4">
        <v>0</v>
      </c>
      <c r="G2064" s="19">
        <v>0</v>
      </c>
      <c r="H2064" s="4">
        <v>0</v>
      </c>
      <c r="I2064" s="6">
        <f t="shared" ref="I2064" si="1223">I2063</f>
        <v>2.04</v>
      </c>
      <c r="J2064" s="6">
        <v>1</v>
      </c>
      <c r="K2064" s="18">
        <v>0</v>
      </c>
      <c r="L2064" s="35">
        <f>Data!BR18</f>
        <v>3.4180725934209242E-3</v>
      </c>
      <c r="Q2064" s="21">
        <v>0</v>
      </c>
      <c r="R2064" s="21">
        <v>0</v>
      </c>
      <c r="S2064" s="21">
        <v>0</v>
      </c>
      <c r="T2064" s="38">
        <v>0</v>
      </c>
    </row>
    <row r="2065" spans="1:20" x14ac:dyDescent="0.25">
      <c r="A2065" s="17" t="s">
        <v>266</v>
      </c>
      <c r="B2065" s="8" t="s">
        <v>338</v>
      </c>
      <c r="C2065" s="8" t="s">
        <v>335</v>
      </c>
      <c r="E2065" s="8" t="str">
        <f t="shared" si="1208"/>
        <v>Umbrella-social.video.umb</v>
      </c>
      <c r="F2065" s="4">
        <v>0</v>
      </c>
      <c r="G2065" s="19">
        <v>0</v>
      </c>
      <c r="H2065" s="4">
        <v>0</v>
      </c>
      <c r="I2065" s="6">
        <f t="shared" ref="I2065" si="1224">I2064</f>
        <v>2.04</v>
      </c>
      <c r="J2065" s="6">
        <v>1</v>
      </c>
      <c r="K2065" s="18">
        <v>0</v>
      </c>
      <c r="L2065" s="35">
        <f>Data!BR19</f>
        <v>3.4180725934209242E-3</v>
      </c>
      <c r="Q2065" s="21">
        <v>5216.3537150811308</v>
      </c>
      <c r="R2065" s="21">
        <v>0</v>
      </c>
      <c r="S2065" s="21">
        <v>-5216.3537150811308</v>
      </c>
      <c r="T2065" s="38">
        <v>1</v>
      </c>
    </row>
    <row r="2066" spans="1:20" x14ac:dyDescent="0.25">
      <c r="A2066" s="17" t="s">
        <v>267</v>
      </c>
      <c r="B2066" s="8" t="s">
        <v>338</v>
      </c>
      <c r="C2066" s="8" t="s">
        <v>335</v>
      </c>
      <c r="E2066" s="8" t="str">
        <f t="shared" si="1208"/>
        <v>Umbrella-social.video.umb</v>
      </c>
      <c r="F2066" s="4">
        <v>0</v>
      </c>
      <c r="G2066" s="19">
        <v>0</v>
      </c>
      <c r="H2066" s="4">
        <v>0</v>
      </c>
      <c r="I2066" s="6">
        <f t="shared" ref="I2066" si="1225">I2065</f>
        <v>2.04</v>
      </c>
      <c r="J2066" s="6">
        <v>1</v>
      </c>
      <c r="K2066" s="18">
        <v>0</v>
      </c>
      <c r="L2066" s="35">
        <f>Data!BR20</f>
        <v>3.5295314823368239E-3</v>
      </c>
      <c r="Q2066" s="21">
        <v>3210.0810655547834</v>
      </c>
      <c r="R2066" s="21">
        <v>0</v>
      </c>
      <c r="S2066" s="21">
        <v>-3210.0810655547834</v>
      </c>
      <c r="T2066" s="38">
        <v>1</v>
      </c>
    </row>
    <row r="2067" spans="1:20" x14ac:dyDescent="0.25">
      <c r="A2067" s="17" t="s">
        <v>268</v>
      </c>
      <c r="B2067" s="8" t="s">
        <v>338</v>
      </c>
      <c r="C2067" s="8" t="s">
        <v>335</v>
      </c>
      <c r="E2067" s="8" t="str">
        <f t="shared" si="1208"/>
        <v>Umbrella-social.video.umb</v>
      </c>
      <c r="F2067" s="4">
        <v>0</v>
      </c>
      <c r="G2067" s="19">
        <v>0</v>
      </c>
      <c r="H2067" s="4">
        <v>0</v>
      </c>
      <c r="I2067" s="6">
        <f t="shared" ref="I2067" si="1226">I2066</f>
        <v>2.04</v>
      </c>
      <c r="J2067" s="6">
        <v>1</v>
      </c>
      <c r="K2067" s="18">
        <v>0</v>
      </c>
      <c r="L2067" s="35">
        <f>Data!BR21</f>
        <v>3.5295314823368239E-3</v>
      </c>
      <c r="Q2067" s="21">
        <v>3562.6766216197357</v>
      </c>
      <c r="R2067" s="21">
        <v>0</v>
      </c>
      <c r="S2067" s="21">
        <v>-3562.6766216197357</v>
      </c>
      <c r="T2067" s="38">
        <v>1</v>
      </c>
    </row>
    <row r="2068" spans="1:20" x14ac:dyDescent="0.25">
      <c r="A2068" s="17" t="s">
        <v>269</v>
      </c>
      <c r="B2068" s="8" t="s">
        <v>338</v>
      </c>
      <c r="C2068" s="8" t="s">
        <v>335</v>
      </c>
      <c r="E2068" s="8" t="str">
        <f t="shared" si="1208"/>
        <v>Umbrella-social.video.umb</v>
      </c>
      <c r="F2068" s="4">
        <v>0</v>
      </c>
      <c r="G2068" s="19">
        <v>0</v>
      </c>
      <c r="H2068" s="4">
        <v>0</v>
      </c>
      <c r="I2068" s="6">
        <f t="shared" ref="I2068" si="1227">I2067</f>
        <v>2.04</v>
      </c>
      <c r="J2068" s="6">
        <v>1</v>
      </c>
      <c r="K2068" s="18">
        <v>0</v>
      </c>
      <c r="L2068" s="35">
        <f>Data!BR22</f>
        <v>3.5295314823368239E-3</v>
      </c>
      <c r="Q2068" s="21">
        <v>5791.500905079216</v>
      </c>
      <c r="R2068" s="21">
        <v>0</v>
      </c>
      <c r="S2068" s="21">
        <v>-5791.500905079216</v>
      </c>
      <c r="T2068" s="38">
        <v>1</v>
      </c>
    </row>
    <row r="2069" spans="1:20" x14ac:dyDescent="0.25">
      <c r="A2069" s="17" t="s">
        <v>270</v>
      </c>
      <c r="B2069" s="8" t="s">
        <v>338</v>
      </c>
      <c r="C2069" s="8" t="s">
        <v>335</v>
      </c>
      <c r="E2069" s="8" t="str">
        <f t="shared" si="1208"/>
        <v>Umbrella-social.video.umb</v>
      </c>
      <c r="F2069" s="4">
        <v>0</v>
      </c>
      <c r="G2069" s="19">
        <v>0</v>
      </c>
      <c r="H2069" s="4">
        <v>0</v>
      </c>
      <c r="I2069" s="6">
        <f t="shared" ref="I2069" si="1228">I2068</f>
        <v>2.04</v>
      </c>
      <c r="J2069" s="6">
        <v>1</v>
      </c>
      <c r="K2069" s="18">
        <v>0</v>
      </c>
      <c r="L2069" s="35">
        <f>Data!BR23</f>
        <v>3.5295314823368239E-3</v>
      </c>
      <c r="Q2069" s="21">
        <v>6038.0782987728571</v>
      </c>
      <c r="R2069" s="21">
        <v>0</v>
      </c>
      <c r="S2069" s="21">
        <v>-6038.0782987728571</v>
      </c>
      <c r="T2069" s="38">
        <v>1</v>
      </c>
    </row>
    <row r="2070" spans="1:20" x14ac:dyDescent="0.25">
      <c r="A2070" s="17" t="s">
        <v>249</v>
      </c>
      <c r="B2070" s="8" t="s">
        <v>338</v>
      </c>
      <c r="C2070" s="8" t="s">
        <v>335</v>
      </c>
      <c r="E2070" s="8" t="str">
        <f t="shared" si="1208"/>
        <v>Umbrella-social.video.umb</v>
      </c>
      <c r="F2070" s="4">
        <v>0</v>
      </c>
      <c r="G2070" s="19">
        <v>0</v>
      </c>
      <c r="H2070" s="4">
        <v>0</v>
      </c>
      <c r="I2070" s="6">
        <f t="shared" ref="I2070" si="1229">I2069</f>
        <v>2.04</v>
      </c>
      <c r="J2070" s="6">
        <v>1</v>
      </c>
      <c r="K2070" s="18">
        <v>0</v>
      </c>
      <c r="L2070" s="35">
        <f>Data!BR24</f>
        <v>3.5295314823368239E-3</v>
      </c>
      <c r="Q2070" s="21">
        <v>6228.5400605490468</v>
      </c>
      <c r="R2070" s="21">
        <v>0</v>
      </c>
      <c r="S2070" s="21">
        <v>-6228.5400605490468</v>
      </c>
      <c r="T2070" s="38">
        <v>1</v>
      </c>
    </row>
    <row r="2071" spans="1:20" x14ac:dyDescent="0.25">
      <c r="A2071" s="17" t="s">
        <v>250</v>
      </c>
      <c r="B2071" s="8" t="s">
        <v>338</v>
      </c>
      <c r="C2071" s="8" t="s">
        <v>335</v>
      </c>
      <c r="E2071" s="8" t="str">
        <f t="shared" si="1208"/>
        <v>Umbrella-social.video.umb</v>
      </c>
      <c r="F2071" s="4">
        <v>0</v>
      </c>
      <c r="G2071" s="19">
        <v>0</v>
      </c>
      <c r="H2071" s="4">
        <v>0</v>
      </c>
      <c r="I2071" s="6">
        <f t="shared" ref="I2071" si="1230">I2070</f>
        <v>2.04</v>
      </c>
      <c r="J2071" s="6">
        <v>1</v>
      </c>
      <c r="K2071" s="18">
        <v>0</v>
      </c>
      <c r="L2071" s="35">
        <f>Data!BR25</f>
        <v>3.5295314823368239E-3</v>
      </c>
      <c r="Q2071" s="21">
        <v>6339.5717873708463</v>
      </c>
      <c r="R2071" s="21">
        <v>0</v>
      </c>
      <c r="S2071" s="21">
        <v>-6339.5717873708463</v>
      </c>
      <c r="T2071" s="38">
        <v>1</v>
      </c>
    </row>
    <row r="2072" spans="1:20" x14ac:dyDescent="0.25">
      <c r="A2072" s="17" t="s">
        <v>251</v>
      </c>
      <c r="B2072" s="8" t="s">
        <v>338</v>
      </c>
      <c r="C2072" s="8" t="s">
        <v>335</v>
      </c>
      <c r="E2072" s="8" t="str">
        <f t="shared" si="1208"/>
        <v>Umbrella-social.video.umb</v>
      </c>
      <c r="F2072" s="4">
        <v>0</v>
      </c>
      <c r="G2072" s="19">
        <v>0</v>
      </c>
      <c r="H2072" s="4">
        <v>0</v>
      </c>
      <c r="I2072" s="6">
        <f t="shared" ref="I2072" si="1231">I2071</f>
        <v>2.04</v>
      </c>
      <c r="J2072" s="6">
        <v>1</v>
      </c>
      <c r="K2072" s="18">
        <v>0</v>
      </c>
      <c r="L2072" s="35">
        <f>Data!BR26</f>
        <v>3.5295314823368239E-3</v>
      </c>
      <c r="Q2072" s="21">
        <v>3748.1502759920295</v>
      </c>
      <c r="R2072" s="21">
        <v>0</v>
      </c>
      <c r="S2072" s="21">
        <v>-3748.1502759920295</v>
      </c>
      <c r="T2072" s="38">
        <v>1</v>
      </c>
    </row>
    <row r="2073" spans="1:20" x14ac:dyDescent="0.25">
      <c r="A2073" s="17" t="s">
        <v>252</v>
      </c>
      <c r="B2073" s="8" t="s">
        <v>338</v>
      </c>
      <c r="C2073" s="8" t="s">
        <v>335</v>
      </c>
      <c r="E2073" s="8" t="str">
        <f t="shared" si="1208"/>
        <v>Umbrella-social.video.umb</v>
      </c>
      <c r="F2073" s="4">
        <v>0</v>
      </c>
      <c r="G2073" s="19">
        <v>0</v>
      </c>
      <c r="H2073" s="4">
        <v>0</v>
      </c>
      <c r="I2073" s="6">
        <f t="shared" ref="I2073" si="1232">I2072</f>
        <v>2.04</v>
      </c>
      <c r="J2073" s="6">
        <v>1</v>
      </c>
      <c r="K2073" s="18">
        <v>0</v>
      </c>
      <c r="L2073" s="35">
        <f>Data!BR27</f>
        <v>3.5295314823368239E-3</v>
      </c>
      <c r="Q2073" s="21">
        <v>8960.9732991714973</v>
      </c>
      <c r="R2073" s="21">
        <v>0</v>
      </c>
      <c r="S2073" s="21">
        <v>-8960.9732991714973</v>
      </c>
      <c r="T2073" s="38">
        <v>1</v>
      </c>
    </row>
    <row r="2074" spans="1:20" x14ac:dyDescent="0.25">
      <c r="A2074" s="17" t="s">
        <v>253</v>
      </c>
      <c r="B2074" s="8" t="s">
        <v>338</v>
      </c>
      <c r="C2074" s="8" t="s">
        <v>335</v>
      </c>
      <c r="E2074" s="8" t="str">
        <f t="shared" si="1208"/>
        <v>Umbrella-social.video.umb</v>
      </c>
      <c r="F2074" s="4">
        <v>0</v>
      </c>
      <c r="G2074" s="19">
        <v>0</v>
      </c>
      <c r="H2074" s="4">
        <v>0</v>
      </c>
      <c r="I2074" s="6">
        <f t="shared" ref="I2074" si="1233">I2073</f>
        <v>2.04</v>
      </c>
      <c r="J2074" s="6">
        <v>1</v>
      </c>
      <c r="K2074" s="18">
        <v>0</v>
      </c>
      <c r="L2074" s="35">
        <f>Data!BR28</f>
        <v>3.5295314823368239E-3</v>
      </c>
      <c r="Q2074" s="21">
        <v>8165.3643474958681</v>
      </c>
      <c r="R2074" s="21">
        <v>0</v>
      </c>
      <c r="S2074" s="21">
        <v>-8165.3643474958681</v>
      </c>
      <c r="T2074" s="38">
        <v>1</v>
      </c>
    </row>
    <row r="2075" spans="1:20" x14ac:dyDescent="0.25">
      <c r="A2075" s="17" t="s">
        <v>254</v>
      </c>
      <c r="B2075" s="8" t="s">
        <v>338</v>
      </c>
      <c r="C2075" s="8" t="s">
        <v>335</v>
      </c>
      <c r="E2075" s="8" t="str">
        <f t="shared" si="1208"/>
        <v>Umbrella-social.video.umb</v>
      </c>
      <c r="F2075" s="4">
        <v>0</v>
      </c>
      <c r="G2075" s="19">
        <v>0</v>
      </c>
      <c r="H2075" s="4">
        <v>0</v>
      </c>
      <c r="I2075" s="6">
        <f t="shared" ref="I2075" si="1234">I2074</f>
        <v>2.04</v>
      </c>
      <c r="J2075" s="6">
        <v>1</v>
      </c>
      <c r="K2075" s="18">
        <v>0</v>
      </c>
      <c r="L2075" s="35">
        <f>Data!BR29</f>
        <v>3.6409903712527236E-3</v>
      </c>
      <c r="Q2075" s="21">
        <v>0</v>
      </c>
      <c r="R2075" s="21">
        <v>0</v>
      </c>
      <c r="S2075" s="21">
        <v>0</v>
      </c>
      <c r="T2075" s="38">
        <v>0</v>
      </c>
    </row>
    <row r="2076" spans="1:20" x14ac:dyDescent="0.25">
      <c r="A2076" s="17" t="s">
        <v>255</v>
      </c>
      <c r="B2076" s="8" t="s">
        <v>338</v>
      </c>
      <c r="C2076" s="8" t="s">
        <v>335</v>
      </c>
      <c r="E2076" s="8" t="str">
        <f t="shared" si="1208"/>
        <v>Umbrella-social.video.umb</v>
      </c>
      <c r="F2076" s="4">
        <v>0</v>
      </c>
      <c r="G2076" s="19">
        <v>0</v>
      </c>
      <c r="H2076" s="4">
        <v>0</v>
      </c>
      <c r="I2076" s="6">
        <f t="shared" ref="I2076" si="1235">I2075</f>
        <v>2.04</v>
      </c>
      <c r="J2076" s="6">
        <v>1</v>
      </c>
      <c r="K2076" s="18">
        <v>0</v>
      </c>
      <c r="L2076" s="35">
        <f>Data!BR30</f>
        <v>3.6409903712527236E-3</v>
      </c>
      <c r="Q2076" s="21">
        <v>7059.7317307981575</v>
      </c>
      <c r="R2076" s="21">
        <v>0</v>
      </c>
      <c r="S2076" s="21">
        <v>-7059.7317307981575</v>
      </c>
      <c r="T2076" s="38">
        <v>1</v>
      </c>
    </row>
    <row r="2077" spans="1:20" x14ac:dyDescent="0.25">
      <c r="A2077" s="17" t="s">
        <v>256</v>
      </c>
      <c r="B2077" s="8" t="s">
        <v>338</v>
      </c>
      <c r="C2077" s="8" t="s">
        <v>335</v>
      </c>
      <c r="E2077" s="8" t="str">
        <f t="shared" si="1208"/>
        <v>Umbrella-social.video.umb</v>
      </c>
      <c r="F2077" s="4">
        <v>0</v>
      </c>
      <c r="G2077" s="19">
        <v>0</v>
      </c>
      <c r="H2077" s="4">
        <v>0</v>
      </c>
      <c r="I2077" s="6">
        <f t="shared" ref="I2077" si="1236">I2076</f>
        <v>2.04</v>
      </c>
      <c r="J2077" s="6">
        <v>1</v>
      </c>
      <c r="K2077" s="18">
        <v>0</v>
      </c>
      <c r="L2077" s="35">
        <f>Data!BR31</f>
        <v>3.6409903712527236E-3</v>
      </c>
      <c r="Q2077" s="21">
        <v>4934.6666330654489</v>
      </c>
      <c r="R2077" s="21">
        <v>0</v>
      </c>
      <c r="S2077" s="21">
        <v>-4934.6666330654489</v>
      </c>
      <c r="T2077" s="38">
        <v>1</v>
      </c>
    </row>
    <row r="2078" spans="1:20" x14ac:dyDescent="0.25">
      <c r="A2078" s="17" t="s">
        <v>257</v>
      </c>
      <c r="B2078" s="8" t="s">
        <v>338</v>
      </c>
      <c r="C2078" s="8" t="s">
        <v>335</v>
      </c>
      <c r="E2078" s="8" t="str">
        <f t="shared" si="1208"/>
        <v>Umbrella-social.video.umb</v>
      </c>
      <c r="F2078" s="4">
        <v>0</v>
      </c>
      <c r="G2078" s="19">
        <v>0</v>
      </c>
      <c r="H2078" s="4">
        <v>0</v>
      </c>
      <c r="I2078" s="6">
        <f t="shared" ref="I2078" si="1237">I2077</f>
        <v>2.04</v>
      </c>
      <c r="J2078" s="6">
        <v>1</v>
      </c>
      <c r="K2078" s="18">
        <v>0</v>
      </c>
      <c r="L2078" s="35">
        <f>Data!BR32</f>
        <v>3.6409903712527236E-3</v>
      </c>
      <c r="Q2078" s="21">
        <v>0</v>
      </c>
      <c r="R2078" s="21">
        <v>0</v>
      </c>
      <c r="S2078" s="21">
        <v>0</v>
      </c>
      <c r="T2078" s="38">
        <v>0</v>
      </c>
    </row>
    <row r="2079" spans="1:20" x14ac:dyDescent="0.25">
      <c r="A2079" s="17" t="s">
        <v>258</v>
      </c>
      <c r="B2079" s="8" t="s">
        <v>338</v>
      </c>
      <c r="C2079" s="8" t="s">
        <v>335</v>
      </c>
      <c r="E2079" s="8" t="str">
        <f t="shared" si="1208"/>
        <v>Umbrella-social.video.umb</v>
      </c>
      <c r="F2079" s="4">
        <v>0</v>
      </c>
      <c r="G2079" s="19">
        <v>0</v>
      </c>
      <c r="H2079" s="4">
        <v>0</v>
      </c>
      <c r="I2079" s="6">
        <f t="shared" ref="I2079" si="1238">I2078</f>
        <v>2.04</v>
      </c>
      <c r="J2079" s="6">
        <v>1</v>
      </c>
      <c r="K2079" s="18">
        <v>0</v>
      </c>
      <c r="L2079" s="35">
        <f>Data!BR33</f>
        <v>3.4180725934209242E-3</v>
      </c>
      <c r="Q2079" s="21">
        <v>6422.360169984674</v>
      </c>
      <c r="R2079" s="21">
        <v>0</v>
      </c>
      <c r="S2079" s="21">
        <v>-6422.360169984674</v>
      </c>
      <c r="T2079" s="38">
        <v>1</v>
      </c>
    </row>
    <row r="2080" spans="1:20" x14ac:dyDescent="0.25">
      <c r="A2080" s="17" t="s">
        <v>259</v>
      </c>
      <c r="B2080" s="8" t="s">
        <v>338</v>
      </c>
      <c r="C2080" s="8" t="s">
        <v>335</v>
      </c>
      <c r="E2080" s="8" t="str">
        <f t="shared" si="1208"/>
        <v>Umbrella-social.video.umb</v>
      </c>
      <c r="F2080" s="4">
        <v>0</v>
      </c>
      <c r="G2080" s="19">
        <v>0</v>
      </c>
      <c r="H2080" s="4">
        <v>0</v>
      </c>
      <c r="I2080" s="6">
        <f t="shared" ref="I2080" si="1239">I2079</f>
        <v>2.04</v>
      </c>
      <c r="J2080" s="6">
        <v>1</v>
      </c>
      <c r="K2080" s="18">
        <v>0</v>
      </c>
      <c r="L2080" s="35">
        <f>Data!BR34</f>
        <v>3.4180725934209242E-3</v>
      </c>
      <c r="Q2080" s="21">
        <v>1701.8751485469984</v>
      </c>
      <c r="R2080" s="21">
        <v>0</v>
      </c>
      <c r="S2080" s="21">
        <v>-1701.8751485469984</v>
      </c>
      <c r="T2080" s="38">
        <v>1</v>
      </c>
    </row>
    <row r="2081" spans="1:20" x14ac:dyDescent="0.25">
      <c r="A2081" s="17" t="s">
        <v>260</v>
      </c>
      <c r="B2081" s="8" t="s">
        <v>338</v>
      </c>
      <c r="C2081" s="8" t="s">
        <v>335</v>
      </c>
      <c r="E2081" s="8" t="str">
        <f t="shared" si="1208"/>
        <v>Umbrella-social.video.umb</v>
      </c>
      <c r="F2081" s="4">
        <v>0</v>
      </c>
      <c r="G2081" s="19">
        <v>0</v>
      </c>
      <c r="H2081" s="4">
        <v>0</v>
      </c>
      <c r="I2081" s="6">
        <f t="shared" ref="I2081" si="1240">I2080</f>
        <v>2.04</v>
      </c>
      <c r="J2081" s="6">
        <v>1</v>
      </c>
      <c r="K2081" s="18">
        <v>0</v>
      </c>
      <c r="L2081" s="35">
        <f>Data!BR35</f>
        <v>3.4180725934209242E-3</v>
      </c>
      <c r="Q2081" s="21">
        <v>5154.5146336804246</v>
      </c>
      <c r="R2081" s="21">
        <v>0</v>
      </c>
      <c r="S2081" s="21">
        <v>-5154.5146336804246</v>
      </c>
      <c r="T2081" s="38">
        <v>1</v>
      </c>
    </row>
    <row r="2082" spans="1:20" x14ac:dyDescent="0.25">
      <c r="A2082" s="17" t="s">
        <v>261</v>
      </c>
      <c r="B2082" s="8" t="s">
        <v>338</v>
      </c>
      <c r="C2082" s="8" t="s">
        <v>335</v>
      </c>
      <c r="E2082" s="8" t="str">
        <f t="shared" si="1208"/>
        <v>Umbrella-social.video.umb</v>
      </c>
      <c r="F2082" s="4">
        <v>0</v>
      </c>
      <c r="G2082" s="19">
        <v>0</v>
      </c>
      <c r="H2082" s="4">
        <v>0</v>
      </c>
      <c r="I2082" s="6">
        <f t="shared" ref="I2082" si="1241">I2081</f>
        <v>2.04</v>
      </c>
      <c r="J2082" s="6">
        <v>1</v>
      </c>
      <c r="K2082" s="18">
        <v>0</v>
      </c>
      <c r="L2082" s="35">
        <f>Data!BR36</f>
        <v>3.4180725934209242E-3</v>
      </c>
      <c r="Q2082" s="21">
        <v>150.09536162244069</v>
      </c>
      <c r="R2082" s="21">
        <v>0</v>
      </c>
      <c r="S2082" s="21">
        <v>-150.09536162244069</v>
      </c>
      <c r="T2082" s="38">
        <v>1</v>
      </c>
    </row>
    <row r="2083" spans="1:20" x14ac:dyDescent="0.25">
      <c r="A2083" s="17" t="s">
        <v>278</v>
      </c>
      <c r="B2083" s="8" t="s">
        <v>338</v>
      </c>
      <c r="C2083" s="8" t="s">
        <v>335</v>
      </c>
      <c r="E2083" s="8" t="str">
        <f t="shared" si="1208"/>
        <v>Umbrella-social.video.umb</v>
      </c>
      <c r="F2083" s="4">
        <v>0</v>
      </c>
      <c r="G2083" s="19">
        <v>0</v>
      </c>
      <c r="H2083" s="4">
        <v>0</v>
      </c>
      <c r="I2083" s="6">
        <f t="shared" ref="I2083" si="1242">I2082</f>
        <v>2.04</v>
      </c>
      <c r="J2083" s="6">
        <v>1</v>
      </c>
      <c r="K2083" s="18">
        <v>0</v>
      </c>
      <c r="L2083" s="35">
        <f>Data!BR37</f>
        <v>3.5295314823368239E-3</v>
      </c>
      <c r="Q2083" s="21">
        <v>0</v>
      </c>
      <c r="R2083" s="21">
        <v>0</v>
      </c>
      <c r="S2083" s="21">
        <v>0</v>
      </c>
      <c r="T2083" s="38">
        <v>0</v>
      </c>
    </row>
    <row r="2084" spans="1:20" x14ac:dyDescent="0.25">
      <c r="A2084" s="17" t="s">
        <v>279</v>
      </c>
      <c r="B2084" s="8" t="s">
        <v>338</v>
      </c>
      <c r="C2084" s="8" t="s">
        <v>335</v>
      </c>
      <c r="E2084" s="8" t="str">
        <f t="shared" si="1208"/>
        <v>Umbrella-social.video.umb</v>
      </c>
      <c r="F2084" s="4">
        <v>0</v>
      </c>
      <c r="G2084" s="19">
        <v>0</v>
      </c>
      <c r="H2084" s="4">
        <v>0</v>
      </c>
      <c r="I2084" s="6">
        <f t="shared" ref="I2084" si="1243">I2083</f>
        <v>2.04</v>
      </c>
      <c r="J2084" s="6">
        <v>1</v>
      </c>
      <c r="K2084" s="18">
        <v>0</v>
      </c>
      <c r="L2084" s="35">
        <f>Data!BR38</f>
        <v>3.5295314823368239E-3</v>
      </c>
      <c r="Q2084" s="21">
        <v>142.90259871250265</v>
      </c>
      <c r="R2084" s="21">
        <v>0</v>
      </c>
      <c r="S2084" s="21">
        <v>-142.90259871250265</v>
      </c>
      <c r="T2084" s="38">
        <v>1</v>
      </c>
    </row>
    <row r="2085" spans="1:20" x14ac:dyDescent="0.25">
      <c r="A2085" s="17" t="s">
        <v>280</v>
      </c>
      <c r="B2085" s="8" t="s">
        <v>338</v>
      </c>
      <c r="C2085" s="8" t="s">
        <v>335</v>
      </c>
      <c r="E2085" s="8" t="str">
        <f t="shared" si="1208"/>
        <v>Umbrella-social.video.umb</v>
      </c>
      <c r="F2085" s="4">
        <v>0</v>
      </c>
      <c r="G2085" s="19">
        <v>0</v>
      </c>
      <c r="H2085" s="4">
        <v>0</v>
      </c>
      <c r="I2085" s="6">
        <f t="shared" ref="I2085" si="1244">I2084</f>
        <v>2.04</v>
      </c>
      <c r="J2085" s="6">
        <v>1</v>
      </c>
      <c r="K2085" s="18">
        <v>0</v>
      </c>
      <c r="L2085" s="35">
        <f>Data!BR39</f>
        <v>3.5295314823368239E-3</v>
      </c>
      <c r="Q2085" s="21">
        <v>0</v>
      </c>
      <c r="R2085" s="21">
        <v>0</v>
      </c>
      <c r="S2085" s="21">
        <v>0</v>
      </c>
      <c r="T2085" s="38">
        <v>0</v>
      </c>
    </row>
    <row r="2086" spans="1:20" x14ac:dyDescent="0.25">
      <c r="A2086" s="17" t="s">
        <v>281</v>
      </c>
      <c r="B2086" s="8" t="s">
        <v>338</v>
      </c>
      <c r="C2086" s="8" t="s">
        <v>335</v>
      </c>
      <c r="E2086" s="8" t="str">
        <f t="shared" si="1208"/>
        <v>Umbrella-social.video.umb</v>
      </c>
      <c r="F2086" s="4">
        <v>0</v>
      </c>
      <c r="G2086" s="19">
        <v>0</v>
      </c>
      <c r="H2086" s="4">
        <v>0</v>
      </c>
      <c r="I2086" s="6">
        <f t="shared" ref="I2086" si="1245">I2085</f>
        <v>2.04</v>
      </c>
      <c r="J2086" s="6">
        <v>1</v>
      </c>
      <c r="K2086" s="18">
        <v>0</v>
      </c>
      <c r="L2086" s="35">
        <f>Data!BR40</f>
        <v>3.5295314823368239E-3</v>
      </c>
      <c r="Q2086" s="21">
        <v>0</v>
      </c>
      <c r="R2086" s="21">
        <v>0</v>
      </c>
      <c r="S2086" s="21">
        <v>0</v>
      </c>
      <c r="T2086" s="38">
        <v>0</v>
      </c>
    </row>
    <row r="2087" spans="1:20" x14ac:dyDescent="0.25">
      <c r="A2087" s="17" t="s">
        <v>282</v>
      </c>
      <c r="B2087" s="8" t="s">
        <v>338</v>
      </c>
      <c r="C2087" s="8" t="s">
        <v>335</v>
      </c>
      <c r="E2087" s="8" t="str">
        <f t="shared" si="1208"/>
        <v>Umbrella-social.video.umb</v>
      </c>
      <c r="F2087" s="4">
        <v>0</v>
      </c>
      <c r="G2087" s="19">
        <v>0</v>
      </c>
      <c r="H2087" s="4">
        <v>0</v>
      </c>
      <c r="I2087" s="6">
        <f t="shared" ref="I2087" si="1246">I2086</f>
        <v>2.04</v>
      </c>
      <c r="J2087" s="6">
        <v>1</v>
      </c>
      <c r="K2087" s="18">
        <v>0</v>
      </c>
      <c r="L2087" s="35">
        <f>Data!BR41</f>
        <v>3.5295314823368239E-3</v>
      </c>
      <c r="Q2087" s="21">
        <v>782.66467657067199</v>
      </c>
      <c r="R2087" s="21">
        <v>0</v>
      </c>
      <c r="S2087" s="21">
        <v>-782.66467657067199</v>
      </c>
      <c r="T2087" s="38">
        <v>1</v>
      </c>
    </row>
    <row r="2088" spans="1:20" x14ac:dyDescent="0.25">
      <c r="A2088" s="17" t="s">
        <v>283</v>
      </c>
      <c r="B2088" s="8" t="s">
        <v>338</v>
      </c>
      <c r="C2088" s="8" t="s">
        <v>335</v>
      </c>
      <c r="E2088" s="8" t="str">
        <f t="shared" si="1208"/>
        <v>Umbrella-social.video.umb</v>
      </c>
      <c r="F2088" s="4">
        <v>0</v>
      </c>
      <c r="G2088" s="19">
        <v>0</v>
      </c>
      <c r="H2088" s="4">
        <v>0</v>
      </c>
      <c r="I2088" s="6">
        <f t="shared" ref="I2088" si="1247">I2087</f>
        <v>2.04</v>
      </c>
      <c r="J2088" s="6">
        <v>1</v>
      </c>
      <c r="K2088" s="18">
        <v>0</v>
      </c>
      <c r="L2088" s="35">
        <f>Data!BR42</f>
        <v>3.306613704505025E-3</v>
      </c>
      <c r="Q2088" s="21">
        <v>3360.6466006524352</v>
      </c>
      <c r="R2088" s="21">
        <v>0</v>
      </c>
      <c r="S2088" s="21">
        <v>-3360.6466006524352</v>
      </c>
      <c r="T2088" s="38">
        <v>1</v>
      </c>
    </row>
    <row r="2089" spans="1:20" x14ac:dyDescent="0.25">
      <c r="A2089" s="17" t="s">
        <v>284</v>
      </c>
      <c r="B2089" s="8" t="s">
        <v>338</v>
      </c>
      <c r="C2089" s="8" t="s">
        <v>335</v>
      </c>
      <c r="E2089" s="8" t="str">
        <f t="shared" si="1208"/>
        <v>Umbrella-social.video.umb</v>
      </c>
      <c r="F2089" s="4">
        <v>0</v>
      </c>
      <c r="G2089" s="19">
        <v>0</v>
      </c>
      <c r="H2089" s="4">
        <v>0</v>
      </c>
      <c r="I2089" s="6">
        <f t="shared" ref="I2089" si="1248">I2088</f>
        <v>2.04</v>
      </c>
      <c r="J2089" s="6">
        <v>1</v>
      </c>
      <c r="K2089" s="18">
        <v>0</v>
      </c>
      <c r="L2089" s="35">
        <f>Data!BR43</f>
        <v>3.306613704505025E-3</v>
      </c>
      <c r="Q2089" s="21">
        <v>0</v>
      </c>
      <c r="R2089" s="21">
        <v>0</v>
      </c>
      <c r="S2089" s="21">
        <v>0</v>
      </c>
      <c r="T2089" s="38">
        <v>0</v>
      </c>
    </row>
    <row r="2090" spans="1:20" x14ac:dyDescent="0.25">
      <c r="A2090" s="17" t="s">
        <v>285</v>
      </c>
      <c r="B2090" s="8" t="s">
        <v>338</v>
      </c>
      <c r="C2090" s="8" t="s">
        <v>335</v>
      </c>
      <c r="E2090" s="8" t="str">
        <f t="shared" si="1208"/>
        <v>Umbrella-social.video.umb</v>
      </c>
      <c r="F2090" s="4">
        <v>0</v>
      </c>
      <c r="G2090" s="19">
        <v>0</v>
      </c>
      <c r="H2090" s="4">
        <v>0</v>
      </c>
      <c r="I2090" s="6">
        <f t="shared" ref="I2090" si="1249">I2089</f>
        <v>2.04</v>
      </c>
      <c r="J2090" s="6">
        <v>1</v>
      </c>
      <c r="K2090" s="18">
        <v>0</v>
      </c>
      <c r="L2090" s="35">
        <f>Data!BR44</f>
        <v>3.306613704505025E-3</v>
      </c>
      <c r="Q2090" s="21">
        <v>1767.204603876073</v>
      </c>
      <c r="R2090" s="21">
        <v>0</v>
      </c>
      <c r="S2090" s="21">
        <v>-1767.204603876073</v>
      </c>
      <c r="T2090" s="38">
        <v>1</v>
      </c>
    </row>
    <row r="2091" spans="1:20" x14ac:dyDescent="0.25">
      <c r="A2091" s="17" t="s">
        <v>286</v>
      </c>
      <c r="B2091" s="8" t="s">
        <v>338</v>
      </c>
      <c r="C2091" s="8" t="s">
        <v>335</v>
      </c>
      <c r="E2091" s="8" t="str">
        <f t="shared" si="1208"/>
        <v>Umbrella-social.video.umb</v>
      </c>
      <c r="F2091" s="4">
        <v>0</v>
      </c>
      <c r="G2091" s="19">
        <v>0</v>
      </c>
      <c r="H2091" s="4">
        <v>0</v>
      </c>
      <c r="I2091" s="6">
        <f t="shared" ref="I2091" si="1250">I2090</f>
        <v>2.04</v>
      </c>
      <c r="J2091" s="6">
        <v>1</v>
      </c>
      <c r="K2091" s="18">
        <v>0</v>
      </c>
      <c r="L2091" s="35">
        <f>Data!BR45</f>
        <v>3.306613704505025E-3</v>
      </c>
      <c r="Q2091" s="21">
        <v>395.13137156362416</v>
      </c>
      <c r="R2091" s="21">
        <v>0</v>
      </c>
      <c r="S2091" s="21">
        <v>-395.13137156362416</v>
      </c>
      <c r="T2091" s="38">
        <v>1</v>
      </c>
    </row>
    <row r="2092" spans="1:20" x14ac:dyDescent="0.25">
      <c r="A2092" s="17" t="s">
        <v>287</v>
      </c>
      <c r="B2092" s="8" t="s">
        <v>338</v>
      </c>
      <c r="C2092" s="8" t="s">
        <v>335</v>
      </c>
      <c r="E2092" s="8" t="str">
        <f t="shared" si="1208"/>
        <v>Umbrella-social.video.umb</v>
      </c>
      <c r="F2092" s="4">
        <v>0</v>
      </c>
      <c r="G2092" s="19">
        <v>0</v>
      </c>
      <c r="H2092" s="4">
        <v>0</v>
      </c>
      <c r="I2092" s="6">
        <f t="shared" ref="I2092" si="1251">I2091</f>
        <v>2.04</v>
      </c>
      <c r="J2092" s="6">
        <v>1</v>
      </c>
      <c r="K2092" s="18">
        <v>0</v>
      </c>
      <c r="L2092" s="35">
        <f>Data!BR46</f>
        <v>3.8639081490845235E-3</v>
      </c>
      <c r="Q2092" s="21">
        <v>0</v>
      </c>
      <c r="R2092" s="21">
        <v>0</v>
      </c>
      <c r="S2092" s="21">
        <v>0</v>
      </c>
      <c r="T2092" s="38">
        <v>0</v>
      </c>
    </row>
    <row r="2093" spans="1:20" x14ac:dyDescent="0.25">
      <c r="A2093" s="17" t="s">
        <v>288</v>
      </c>
      <c r="B2093" s="8" t="s">
        <v>338</v>
      </c>
      <c r="C2093" s="8" t="s">
        <v>335</v>
      </c>
      <c r="E2093" s="8" t="str">
        <f t="shared" si="1208"/>
        <v>Umbrella-social.video.umb</v>
      </c>
      <c r="F2093" s="4">
        <v>0</v>
      </c>
      <c r="G2093" s="19">
        <v>0</v>
      </c>
      <c r="H2093" s="4">
        <v>0</v>
      </c>
      <c r="I2093" s="6">
        <f t="shared" ref="I2093" si="1252">I2092</f>
        <v>2.04</v>
      </c>
      <c r="J2093" s="6">
        <v>1</v>
      </c>
      <c r="K2093" s="18">
        <v>0</v>
      </c>
      <c r="L2093" s="35">
        <f>Data!BR47</f>
        <v>3.8639081490845235E-3</v>
      </c>
      <c r="Q2093" s="21">
        <v>0</v>
      </c>
      <c r="R2093" s="21">
        <v>0</v>
      </c>
      <c r="S2093" s="21">
        <v>0</v>
      </c>
      <c r="T2093" s="38">
        <v>0</v>
      </c>
    </row>
    <row r="2094" spans="1:20" x14ac:dyDescent="0.25">
      <c r="A2094" s="17" t="s">
        <v>289</v>
      </c>
      <c r="B2094" s="8" t="s">
        <v>338</v>
      </c>
      <c r="C2094" s="8" t="s">
        <v>335</v>
      </c>
      <c r="E2094" s="8" t="str">
        <f t="shared" si="1208"/>
        <v>Umbrella-social.video.umb</v>
      </c>
      <c r="F2094" s="4">
        <v>0</v>
      </c>
      <c r="G2094" s="19">
        <v>0</v>
      </c>
      <c r="H2094" s="4">
        <v>0</v>
      </c>
      <c r="I2094" s="6">
        <f t="shared" ref="I2094" si="1253">I2093</f>
        <v>2.04</v>
      </c>
      <c r="J2094" s="6">
        <v>1</v>
      </c>
      <c r="K2094" s="18">
        <v>0</v>
      </c>
      <c r="L2094" s="35">
        <f>Data!BR48</f>
        <v>3.8639081490845235E-3</v>
      </c>
      <c r="Q2094" s="21">
        <v>0</v>
      </c>
      <c r="R2094" s="21">
        <v>0</v>
      </c>
      <c r="S2094" s="21">
        <v>0</v>
      </c>
      <c r="T2094" s="38">
        <v>0</v>
      </c>
    </row>
    <row r="2095" spans="1:20" x14ac:dyDescent="0.25">
      <c r="A2095" s="17" t="s">
        <v>290</v>
      </c>
      <c r="B2095" s="8" t="s">
        <v>338</v>
      </c>
      <c r="C2095" s="8" t="s">
        <v>335</v>
      </c>
      <c r="E2095" s="8" t="str">
        <f t="shared" si="1208"/>
        <v>Umbrella-social.video.umb</v>
      </c>
      <c r="F2095" s="4">
        <v>0</v>
      </c>
      <c r="G2095" s="19">
        <v>0</v>
      </c>
      <c r="H2095" s="4">
        <v>0</v>
      </c>
      <c r="I2095" s="6">
        <f t="shared" ref="I2095" si="1254">I2094</f>
        <v>2.04</v>
      </c>
      <c r="J2095" s="6">
        <v>1</v>
      </c>
      <c r="K2095" s="18">
        <v>0</v>
      </c>
      <c r="L2095" s="35">
        <f>Data!BR49</f>
        <v>3.8639081490845235E-3</v>
      </c>
      <c r="Q2095" s="21">
        <v>0</v>
      </c>
      <c r="R2095" s="21">
        <v>0</v>
      </c>
      <c r="S2095" s="21">
        <v>0</v>
      </c>
      <c r="T2095" s="38">
        <v>0</v>
      </c>
    </row>
    <row r="2096" spans="1:20" x14ac:dyDescent="0.25">
      <c r="A2096" s="17" t="s">
        <v>291</v>
      </c>
      <c r="B2096" s="8" t="s">
        <v>338</v>
      </c>
      <c r="C2096" s="8" t="s">
        <v>335</v>
      </c>
      <c r="E2096" s="8" t="str">
        <f t="shared" si="1208"/>
        <v>Umbrella-social.video.umb</v>
      </c>
      <c r="F2096" s="4">
        <v>0</v>
      </c>
      <c r="G2096" s="19">
        <v>0</v>
      </c>
      <c r="H2096" s="4">
        <v>0</v>
      </c>
      <c r="I2096" s="6">
        <f t="shared" ref="I2096" si="1255">I2095</f>
        <v>2.04</v>
      </c>
      <c r="J2096" s="6">
        <v>1</v>
      </c>
      <c r="K2096" s="18">
        <v>0</v>
      </c>
      <c r="L2096" s="35">
        <f>Data!BR50</f>
        <v>3.8639081490845235E-3</v>
      </c>
      <c r="Q2096" s="21">
        <v>0</v>
      </c>
      <c r="R2096" s="21">
        <v>0</v>
      </c>
      <c r="S2096" s="21">
        <v>0</v>
      </c>
      <c r="T2096" s="38">
        <v>0</v>
      </c>
    </row>
    <row r="2097" spans="1:20" x14ac:dyDescent="0.25">
      <c r="A2097" s="17" t="s">
        <v>292</v>
      </c>
      <c r="B2097" s="8" t="s">
        <v>338</v>
      </c>
      <c r="C2097" s="8" t="s">
        <v>335</v>
      </c>
      <c r="E2097" s="8" t="str">
        <f t="shared" si="1208"/>
        <v>Umbrella-social.video.umb</v>
      </c>
      <c r="F2097" s="4">
        <v>0</v>
      </c>
      <c r="G2097" s="19">
        <v>0</v>
      </c>
      <c r="H2097" s="4">
        <v>0</v>
      </c>
      <c r="I2097" s="6">
        <f t="shared" ref="I2097" si="1256">I2096</f>
        <v>2.04</v>
      </c>
      <c r="J2097" s="6">
        <v>1</v>
      </c>
      <c r="K2097" s="18">
        <v>0</v>
      </c>
      <c r="L2097" s="35">
        <f>Data!BR51</f>
        <v>4.0496729639443564E-3</v>
      </c>
      <c r="Q2097" s="21">
        <v>0</v>
      </c>
      <c r="R2097" s="21">
        <v>0</v>
      </c>
      <c r="S2097" s="21">
        <v>0</v>
      </c>
      <c r="T2097" s="38">
        <v>0</v>
      </c>
    </row>
    <row r="2098" spans="1:20" x14ac:dyDescent="0.25">
      <c r="A2098" s="17" t="s">
        <v>293</v>
      </c>
      <c r="B2098" s="8" t="s">
        <v>338</v>
      </c>
      <c r="C2098" s="8" t="s">
        <v>335</v>
      </c>
      <c r="E2098" s="8" t="str">
        <f t="shared" si="1208"/>
        <v>Umbrella-social.video.umb</v>
      </c>
      <c r="F2098" s="4">
        <v>0</v>
      </c>
      <c r="G2098" s="19">
        <v>0</v>
      </c>
      <c r="H2098" s="4">
        <v>0</v>
      </c>
      <c r="I2098" s="6">
        <f t="shared" ref="I2098" si="1257">I2097</f>
        <v>2.04</v>
      </c>
      <c r="J2098" s="6">
        <v>1</v>
      </c>
      <c r="K2098" s="18">
        <v>0</v>
      </c>
      <c r="L2098" s="35">
        <f>Data!BR52</f>
        <v>4.0496729639443564E-3</v>
      </c>
      <c r="Q2098" s="21">
        <v>0</v>
      </c>
      <c r="R2098" s="21">
        <v>0</v>
      </c>
      <c r="S2098" s="21">
        <v>0</v>
      </c>
      <c r="T2098" s="38">
        <v>0</v>
      </c>
    </row>
    <row r="2099" spans="1:20" x14ac:dyDescent="0.25">
      <c r="A2099" s="17" t="s">
        <v>294</v>
      </c>
      <c r="B2099" s="8" t="s">
        <v>338</v>
      </c>
      <c r="C2099" s="8" t="s">
        <v>335</v>
      </c>
      <c r="E2099" s="8" t="str">
        <f t="shared" si="1208"/>
        <v>Umbrella-social.video.umb</v>
      </c>
      <c r="F2099" s="4">
        <v>0</v>
      </c>
      <c r="G2099" s="19">
        <v>0</v>
      </c>
      <c r="H2099" s="4">
        <v>0</v>
      </c>
      <c r="I2099" s="6">
        <f t="shared" ref="I2099" si="1258">I2098</f>
        <v>2.04</v>
      </c>
      <c r="J2099" s="6">
        <v>1</v>
      </c>
      <c r="K2099" s="18">
        <v>0</v>
      </c>
      <c r="L2099" s="35">
        <f>Data!BR53</f>
        <v>4.0496729639443564E-3</v>
      </c>
      <c r="Q2099" s="21">
        <v>0</v>
      </c>
      <c r="R2099" s="21">
        <v>0</v>
      </c>
      <c r="S2099" s="21">
        <v>0</v>
      </c>
      <c r="T2099" s="38">
        <v>0</v>
      </c>
    </row>
    <row r="2100" spans="1:20" x14ac:dyDescent="0.25">
      <c r="A2100" s="17" t="s">
        <v>295</v>
      </c>
      <c r="B2100" s="8" t="s">
        <v>338</v>
      </c>
      <c r="C2100" s="8" t="s">
        <v>335</v>
      </c>
      <c r="E2100" s="8" t="str">
        <f t="shared" si="1208"/>
        <v>Umbrella-social.video.umb</v>
      </c>
      <c r="F2100" s="4">
        <v>0</v>
      </c>
      <c r="G2100" s="19">
        <v>0</v>
      </c>
      <c r="H2100" s="4">
        <v>0</v>
      </c>
      <c r="I2100" s="6">
        <f t="shared" ref="I2100" si="1259">I2099</f>
        <v>2.04</v>
      </c>
      <c r="J2100" s="6">
        <v>1</v>
      </c>
      <c r="K2100" s="18">
        <v>0</v>
      </c>
      <c r="L2100" s="35">
        <f>Data!BR54</f>
        <v>4.0496729639443564E-3</v>
      </c>
      <c r="Q2100" s="21">
        <v>0</v>
      </c>
      <c r="R2100" s="21">
        <v>0</v>
      </c>
      <c r="S2100" s="21">
        <v>0</v>
      </c>
      <c r="T2100" s="38">
        <v>0</v>
      </c>
    </row>
    <row r="2101" spans="1:20" x14ac:dyDescent="0.25">
      <c r="A2101" s="17" t="s">
        <v>296</v>
      </c>
      <c r="B2101" s="8" t="s">
        <v>338</v>
      </c>
      <c r="C2101" s="8" t="s">
        <v>335</v>
      </c>
      <c r="E2101" s="8" t="str">
        <f t="shared" si="1208"/>
        <v>Umbrella-social.video.umb</v>
      </c>
      <c r="F2101" s="4">
        <v>0</v>
      </c>
      <c r="G2101" s="19">
        <v>0</v>
      </c>
      <c r="H2101" s="4">
        <v>0</v>
      </c>
      <c r="I2101" s="6">
        <f t="shared" ref="I2101" si="1260">I2100</f>
        <v>2.04</v>
      </c>
      <c r="J2101" s="6">
        <v>1</v>
      </c>
      <c r="K2101" s="18">
        <v>0</v>
      </c>
      <c r="L2101" s="35">
        <f>Data!BR55</f>
        <v>4.7927322233836875E-3</v>
      </c>
      <c r="Q2101" s="21">
        <v>0</v>
      </c>
      <c r="R2101" s="21">
        <v>0</v>
      </c>
      <c r="S2101" s="21">
        <v>0</v>
      </c>
      <c r="T2101" s="38">
        <v>0</v>
      </c>
    </row>
    <row r="2102" spans="1:20" x14ac:dyDescent="0.25">
      <c r="A2102" s="17" t="s">
        <v>297</v>
      </c>
      <c r="B2102" s="8" t="s">
        <v>338</v>
      </c>
      <c r="C2102" s="8" t="s">
        <v>335</v>
      </c>
      <c r="E2102" s="8" t="str">
        <f t="shared" si="1208"/>
        <v>Umbrella-social.video.umb</v>
      </c>
      <c r="F2102" s="4">
        <v>0</v>
      </c>
      <c r="G2102" s="19">
        <v>0</v>
      </c>
      <c r="H2102" s="4">
        <v>0</v>
      </c>
      <c r="I2102" s="6">
        <f t="shared" ref="I2102" si="1261">I2101</f>
        <v>2.04</v>
      </c>
      <c r="J2102" s="6">
        <v>1</v>
      </c>
      <c r="K2102" s="18">
        <v>0</v>
      </c>
      <c r="L2102" s="35">
        <f>Data!BR56</f>
        <v>4.7927322233836875E-3</v>
      </c>
      <c r="Q2102" s="21">
        <v>0</v>
      </c>
      <c r="R2102" s="21">
        <v>0</v>
      </c>
      <c r="S2102" s="21">
        <v>0</v>
      </c>
      <c r="T2102" s="38">
        <v>0</v>
      </c>
    </row>
    <row r="2103" spans="1:20" x14ac:dyDescent="0.25">
      <c r="A2103" s="17" t="s">
        <v>298</v>
      </c>
      <c r="B2103" s="8" t="s">
        <v>338</v>
      </c>
      <c r="C2103" s="8" t="s">
        <v>335</v>
      </c>
      <c r="E2103" s="8" t="str">
        <f t="shared" si="1208"/>
        <v>Umbrella-social.video.umb</v>
      </c>
      <c r="F2103" s="4">
        <v>0</v>
      </c>
      <c r="G2103" s="19">
        <v>0</v>
      </c>
      <c r="H2103" s="4">
        <v>0</v>
      </c>
      <c r="I2103" s="6">
        <f t="shared" ref="I2103" si="1262">I2102</f>
        <v>2.04</v>
      </c>
      <c r="J2103" s="6">
        <v>1</v>
      </c>
      <c r="K2103" s="18">
        <v>0</v>
      </c>
      <c r="L2103" s="35">
        <f>Data!BR57</f>
        <v>4.7927322233836875E-3</v>
      </c>
      <c r="Q2103" s="21">
        <v>0</v>
      </c>
      <c r="R2103" s="21">
        <v>0</v>
      </c>
      <c r="S2103" s="21">
        <v>0</v>
      </c>
      <c r="T2103" s="38">
        <v>0</v>
      </c>
    </row>
    <row r="2104" spans="1:20" x14ac:dyDescent="0.25">
      <c r="A2104" s="17" t="s">
        <v>299</v>
      </c>
      <c r="B2104" s="8" t="s">
        <v>338</v>
      </c>
      <c r="C2104" s="8" t="s">
        <v>335</v>
      </c>
      <c r="E2104" s="8" t="str">
        <f t="shared" si="1208"/>
        <v>Umbrella-social.video.umb</v>
      </c>
      <c r="F2104" s="4">
        <v>0</v>
      </c>
      <c r="G2104" s="19">
        <v>0</v>
      </c>
      <c r="H2104" s="4">
        <v>0</v>
      </c>
      <c r="I2104" s="6">
        <f t="shared" ref="I2104" si="1263">I2103</f>
        <v>2.04</v>
      </c>
      <c r="J2104" s="6">
        <v>1</v>
      </c>
      <c r="K2104" s="18">
        <v>0</v>
      </c>
      <c r="L2104" s="35">
        <f>Data!BR58</f>
        <v>4.7927322233836875E-3</v>
      </c>
      <c r="Q2104" s="21">
        <v>0</v>
      </c>
      <c r="R2104" s="21">
        <v>0</v>
      </c>
      <c r="S2104" s="21">
        <v>0</v>
      </c>
      <c r="T2104" s="38">
        <v>0</v>
      </c>
    </row>
    <row r="2105" spans="1:20" x14ac:dyDescent="0.25">
      <c r="A2105" s="17" t="s">
        <v>300</v>
      </c>
      <c r="B2105" s="8" t="s">
        <v>338</v>
      </c>
      <c r="C2105" s="8" t="s">
        <v>335</v>
      </c>
      <c r="E2105" s="8" t="str">
        <f t="shared" si="1208"/>
        <v>Umbrella-social.video.umb</v>
      </c>
      <c r="F2105" s="4">
        <v>0</v>
      </c>
      <c r="G2105" s="19">
        <v>0</v>
      </c>
      <c r="H2105" s="4">
        <v>0</v>
      </c>
      <c r="I2105" s="6">
        <f t="shared" ref="I2105" si="1264">I2104</f>
        <v>2.04</v>
      </c>
      <c r="J2105" s="6">
        <v>1</v>
      </c>
      <c r="K2105" s="18">
        <v>0</v>
      </c>
      <c r="L2105" s="35">
        <f>Data!BR59</f>
        <v>4.1239788898882893E-3</v>
      </c>
      <c r="Q2105" s="21">
        <v>430.6219255562375</v>
      </c>
      <c r="R2105" s="21">
        <v>0</v>
      </c>
      <c r="S2105" s="21">
        <v>-430.6219255562375</v>
      </c>
      <c r="T2105" s="38">
        <v>1</v>
      </c>
    </row>
    <row r="2106" spans="1:20" x14ac:dyDescent="0.25">
      <c r="A2106" s="17" t="s">
        <v>301</v>
      </c>
      <c r="B2106" s="8" t="s">
        <v>338</v>
      </c>
      <c r="C2106" s="8" t="s">
        <v>335</v>
      </c>
      <c r="E2106" s="8" t="str">
        <f t="shared" si="1208"/>
        <v>Umbrella-social.video.umb</v>
      </c>
      <c r="F2106" s="4">
        <v>0</v>
      </c>
      <c r="G2106" s="19">
        <v>0</v>
      </c>
      <c r="H2106" s="4">
        <v>0</v>
      </c>
      <c r="I2106" s="6">
        <f t="shared" ref="I2106" si="1265">I2105</f>
        <v>2.04</v>
      </c>
      <c r="J2106" s="6">
        <v>1</v>
      </c>
      <c r="K2106" s="18">
        <v>0</v>
      </c>
      <c r="L2106" s="35">
        <f>Data!BR60</f>
        <v>4.1239788898882893E-3</v>
      </c>
      <c r="Q2106" s="21">
        <v>0</v>
      </c>
      <c r="R2106" s="21">
        <v>0</v>
      </c>
      <c r="S2106" s="21">
        <v>0</v>
      </c>
      <c r="T2106" s="38">
        <v>0</v>
      </c>
    </row>
    <row r="2107" spans="1:20" x14ac:dyDescent="0.25">
      <c r="A2107" s="17" t="s">
        <v>272</v>
      </c>
      <c r="B2107" s="8" t="s">
        <v>338</v>
      </c>
      <c r="C2107" s="8" t="s">
        <v>335</v>
      </c>
      <c r="E2107" s="8" t="str">
        <f t="shared" si="1208"/>
        <v>Umbrella-social.video.umb</v>
      </c>
      <c r="F2107" s="4">
        <v>0</v>
      </c>
      <c r="G2107" s="19">
        <v>0</v>
      </c>
      <c r="H2107" s="4">
        <v>0</v>
      </c>
      <c r="I2107" s="6">
        <f t="shared" ref="I2107" si="1266">I2106</f>
        <v>2.04</v>
      </c>
      <c r="J2107" s="6">
        <v>1</v>
      </c>
      <c r="K2107" s="18">
        <v>0</v>
      </c>
      <c r="L2107" s="35">
        <f>Data!BR61</f>
        <v>4.1239788898882893E-3</v>
      </c>
      <c r="Q2107" s="21">
        <v>97.963727647958109</v>
      </c>
      <c r="R2107" s="21">
        <v>0</v>
      </c>
      <c r="S2107" s="21">
        <v>-97.963727647958109</v>
      </c>
      <c r="T2107" s="38">
        <v>1</v>
      </c>
    </row>
    <row r="2108" spans="1:20" x14ac:dyDescent="0.25">
      <c r="A2108" s="17" t="s">
        <v>273</v>
      </c>
      <c r="B2108" s="8" t="s">
        <v>338</v>
      </c>
      <c r="C2108" s="8" t="s">
        <v>335</v>
      </c>
      <c r="E2108" s="8" t="str">
        <f t="shared" si="1208"/>
        <v>Umbrella-social.video.umb</v>
      </c>
      <c r="F2108" s="4">
        <v>0</v>
      </c>
      <c r="G2108" s="19">
        <v>0</v>
      </c>
      <c r="H2108" s="4">
        <v>0</v>
      </c>
      <c r="I2108" s="6">
        <f t="shared" ref="I2108" si="1267">I2107</f>
        <v>2.04</v>
      </c>
      <c r="J2108" s="6">
        <v>1</v>
      </c>
      <c r="K2108" s="18">
        <v>0</v>
      </c>
      <c r="L2108" s="35">
        <f>Data!BR62</f>
        <v>4.1239788898882893E-3</v>
      </c>
      <c r="Q2108" s="21">
        <v>0</v>
      </c>
      <c r="R2108" s="21">
        <v>0</v>
      </c>
      <c r="S2108" s="21">
        <v>0</v>
      </c>
      <c r="T2108" s="38">
        <v>0</v>
      </c>
    </row>
    <row r="2109" spans="1:20" x14ac:dyDescent="0.25">
      <c r="A2109" s="17" t="s">
        <v>274</v>
      </c>
      <c r="B2109" s="8" t="s">
        <v>338</v>
      </c>
      <c r="C2109" s="8" t="s">
        <v>335</v>
      </c>
      <c r="E2109" s="8" t="str">
        <f t="shared" si="1208"/>
        <v>Umbrella-social.video.umb</v>
      </c>
      <c r="F2109" s="4">
        <v>0</v>
      </c>
      <c r="G2109" s="19">
        <v>0</v>
      </c>
      <c r="H2109" s="4">
        <v>0</v>
      </c>
      <c r="I2109" s="6">
        <f t="shared" ref="I2109" si="1268">I2108</f>
        <v>2.04</v>
      </c>
      <c r="J2109" s="6">
        <v>1</v>
      </c>
      <c r="K2109" s="18">
        <v>0</v>
      </c>
      <c r="L2109" s="35">
        <f>Data!BR63</f>
        <v>4.1239788898882893E-3</v>
      </c>
      <c r="Q2109" s="21">
        <v>0</v>
      </c>
      <c r="R2109" s="21">
        <v>0</v>
      </c>
      <c r="S2109" s="21">
        <v>0</v>
      </c>
      <c r="T2109" s="38">
        <v>0</v>
      </c>
    </row>
    <row r="2110" spans="1:20" x14ac:dyDescent="0.25">
      <c r="A2110" s="17" t="s">
        <v>275</v>
      </c>
      <c r="B2110" s="8" t="s">
        <v>338</v>
      </c>
      <c r="C2110" s="8" t="s">
        <v>335</v>
      </c>
      <c r="E2110" s="8" t="str">
        <f t="shared" si="1208"/>
        <v>Umbrella-social.video.umb</v>
      </c>
      <c r="F2110" s="4">
        <v>0</v>
      </c>
      <c r="G2110" s="19">
        <v>0</v>
      </c>
      <c r="H2110" s="4">
        <v>0</v>
      </c>
      <c r="I2110" s="6">
        <f t="shared" ref="I2110" si="1269">I2109</f>
        <v>2.04</v>
      </c>
      <c r="J2110" s="6">
        <v>1</v>
      </c>
      <c r="K2110" s="18">
        <v>0</v>
      </c>
      <c r="L2110" s="35">
        <f>Data!BR64</f>
        <v>3.6038374082807572E-3</v>
      </c>
      <c r="Q2110" s="21">
        <v>4358.1782415703965</v>
      </c>
      <c r="R2110" s="21">
        <v>0</v>
      </c>
      <c r="S2110" s="21">
        <v>-4358.1782415703965</v>
      </c>
      <c r="T2110" s="38">
        <v>1</v>
      </c>
    </row>
    <row r="2111" spans="1:20" x14ac:dyDescent="0.25">
      <c r="A2111" s="17" t="s">
        <v>276</v>
      </c>
      <c r="B2111" s="8" t="s">
        <v>338</v>
      </c>
      <c r="C2111" s="8" t="s">
        <v>335</v>
      </c>
      <c r="E2111" s="8" t="str">
        <f t="shared" si="1208"/>
        <v>Umbrella-social.video.umb</v>
      </c>
      <c r="F2111" s="4">
        <v>0</v>
      </c>
      <c r="G2111" s="19">
        <v>0</v>
      </c>
      <c r="H2111" s="4">
        <v>0</v>
      </c>
      <c r="I2111" s="6">
        <f t="shared" ref="I2111" si="1270">I2110</f>
        <v>2.04</v>
      </c>
      <c r="J2111" s="6">
        <v>1</v>
      </c>
      <c r="K2111" s="18">
        <v>0</v>
      </c>
      <c r="L2111" s="35">
        <f>Data!BR65</f>
        <v>3.6038374082807572E-3</v>
      </c>
      <c r="Q2111" s="21">
        <v>3078.5913081653484</v>
      </c>
      <c r="R2111" s="21">
        <v>0</v>
      </c>
      <c r="S2111" s="21">
        <v>-3078.5913081653484</v>
      </c>
      <c r="T2111" s="38">
        <v>1</v>
      </c>
    </row>
    <row r="2112" spans="1:20" x14ac:dyDescent="0.25">
      <c r="A2112" s="17" t="s">
        <v>277</v>
      </c>
      <c r="B2112" s="8" t="s">
        <v>338</v>
      </c>
      <c r="C2112" s="8" t="s">
        <v>335</v>
      </c>
      <c r="E2112" s="8" t="str">
        <f t="shared" si="1208"/>
        <v>Umbrella-social.video.umb</v>
      </c>
      <c r="F2112" s="4">
        <v>0</v>
      </c>
      <c r="G2112" s="19">
        <v>0</v>
      </c>
      <c r="H2112" s="4">
        <v>0</v>
      </c>
      <c r="I2112" s="6">
        <f t="shared" ref="I2112" si="1271">I2111</f>
        <v>2.04</v>
      </c>
      <c r="J2112" s="6">
        <v>1</v>
      </c>
      <c r="K2112" s="18">
        <v>0</v>
      </c>
      <c r="L2112" s="35">
        <f>Data!BR66</f>
        <v>3.6038374082807572E-3</v>
      </c>
      <c r="Q2112" s="21">
        <v>0</v>
      </c>
      <c r="R2112" s="21">
        <v>0</v>
      </c>
      <c r="S2112" s="21">
        <v>0</v>
      </c>
      <c r="T2112" s="38">
        <v>0</v>
      </c>
    </row>
    <row r="2114" spans="1:20" x14ac:dyDescent="0.25">
      <c r="A2114" s="16" t="s">
        <v>328</v>
      </c>
      <c r="B2114" s="8" t="s">
        <v>338</v>
      </c>
      <c r="C2114" s="8" t="s">
        <v>335</v>
      </c>
      <c r="D2114" s="8" t="str">
        <f t="shared" ref="D2114:D2178" si="1272">A2114&amp;"-generic-fifi"</f>
        <v>Week_40_old-generic-fifi</v>
      </c>
      <c r="E2114" s="8" t="str">
        <f>IF(RIGHT(A2114,3)="old","Initial",B2114&amp;"-"&amp;C2114)</f>
        <v>Initial</v>
      </c>
      <c r="H2114" s="25">
        <f>SUMIFS(Data!N$2:N$48,Data!$L$2:$L$48,$C2114,Data!$M$2:$M$48,RIGHT($D2114,4))</f>
        <v>8.6066249493784355E-3</v>
      </c>
      <c r="I2114" s="42">
        <f>VLOOKUP(C2114,parms,8,FALSE)</f>
        <v>2.04</v>
      </c>
      <c r="J2114" s="28">
        <f>SUMIFS(Data!O$2:O$48,Data!$L$2:$L$48,$C2114,Data!$M$2:$M$48,RIGHT($D2114,4))</f>
        <v>8414062.4994616378</v>
      </c>
      <c r="K2114" s="25">
        <f>SUMIFS(Data!Q$2:Q$48,Data!$L$2:$L$48,$C2114,Data!$M$2:$M$48,RIGHT($D2114,4))</f>
        <v>4.9999999999999996E-2</v>
      </c>
      <c r="L2114" s="35">
        <f>Data!BR2</f>
        <v>4.0496729639443564E-3</v>
      </c>
      <c r="Q2114" s="21">
        <v>0</v>
      </c>
      <c r="R2114" s="21">
        <v>0</v>
      </c>
      <c r="S2114" s="21">
        <v>0</v>
      </c>
      <c r="T2114" s="38">
        <v>0</v>
      </c>
    </row>
    <row r="2115" spans="1:20" x14ac:dyDescent="0.25">
      <c r="A2115" s="16" t="s">
        <v>316</v>
      </c>
      <c r="B2115" s="8" t="s">
        <v>338</v>
      </c>
      <c r="C2115" s="8" t="s">
        <v>335</v>
      </c>
      <c r="D2115" s="8" t="str">
        <f t="shared" si="1272"/>
        <v>Week_41_old-generic-fifi</v>
      </c>
      <c r="E2115" s="8" t="str">
        <f t="shared" ref="E2115:E2178" si="1273">IF(RIGHT(A2115,3)="old","Initial",B2115&amp;"-"&amp;C2115)</f>
        <v>Initial</v>
      </c>
      <c r="H2115" s="24">
        <f t="shared" ref="H2115" si="1274">H2114</f>
        <v>8.6066249493784355E-3</v>
      </c>
      <c r="I2115" s="6">
        <f>I2114</f>
        <v>2.04</v>
      </c>
      <c r="J2115" s="6">
        <f t="shared" ref="J2115" si="1275">J2114</f>
        <v>8414062.4994616378</v>
      </c>
      <c r="K2115" s="18">
        <f t="shared" ref="K2115" si="1276">K2114</f>
        <v>4.9999999999999996E-2</v>
      </c>
      <c r="L2115" s="35">
        <f>Data!BR3</f>
        <v>4.7927322233836875E-3</v>
      </c>
      <c r="Q2115" s="21">
        <v>0</v>
      </c>
      <c r="R2115" s="21">
        <v>0</v>
      </c>
      <c r="S2115" s="21">
        <v>0</v>
      </c>
      <c r="T2115" s="38">
        <v>0</v>
      </c>
    </row>
    <row r="2116" spans="1:20" x14ac:dyDescent="0.25">
      <c r="A2116" s="16" t="s">
        <v>317</v>
      </c>
      <c r="B2116" s="8" t="s">
        <v>338</v>
      </c>
      <c r="C2116" s="8" t="s">
        <v>335</v>
      </c>
      <c r="D2116" s="8" t="str">
        <f t="shared" si="1272"/>
        <v>Week_42_old-generic-fifi</v>
      </c>
      <c r="E2116" s="8" t="str">
        <f t="shared" si="1273"/>
        <v>Initial</v>
      </c>
      <c r="H2116" s="24">
        <f t="shared" ref="H2116:I2178" si="1277">H2115</f>
        <v>8.6066249493784355E-3</v>
      </c>
      <c r="I2116" s="6">
        <f t="shared" si="1277"/>
        <v>2.04</v>
      </c>
      <c r="J2116" s="6">
        <f t="shared" ref="J2116:J2178" si="1278">J2115</f>
        <v>8414062.4994616378</v>
      </c>
      <c r="K2116" s="18">
        <f t="shared" ref="K2116:K2178" si="1279">K2115</f>
        <v>4.9999999999999996E-2</v>
      </c>
      <c r="L2116" s="35">
        <f>Data!BR4</f>
        <v>4.7927322233836875E-3</v>
      </c>
      <c r="Q2116" s="21">
        <v>0</v>
      </c>
      <c r="R2116" s="21">
        <v>0</v>
      </c>
      <c r="S2116" s="21">
        <v>0</v>
      </c>
      <c r="T2116" s="38">
        <v>0</v>
      </c>
    </row>
    <row r="2117" spans="1:20" x14ac:dyDescent="0.25">
      <c r="A2117" s="16" t="s">
        <v>318</v>
      </c>
      <c r="B2117" s="8" t="s">
        <v>338</v>
      </c>
      <c r="C2117" s="8" t="s">
        <v>335</v>
      </c>
      <c r="D2117" s="8" t="str">
        <f t="shared" si="1272"/>
        <v>Week_43_old-generic-fifi</v>
      </c>
      <c r="E2117" s="8" t="str">
        <f t="shared" si="1273"/>
        <v>Initial</v>
      </c>
      <c r="H2117" s="24">
        <f t="shared" si="1277"/>
        <v>8.6066249493784355E-3</v>
      </c>
      <c r="I2117" s="6">
        <f t="shared" si="1277"/>
        <v>2.04</v>
      </c>
      <c r="J2117" s="6">
        <f t="shared" si="1278"/>
        <v>8414062.4994616378</v>
      </c>
      <c r="K2117" s="18">
        <f t="shared" si="1279"/>
        <v>4.9999999999999996E-2</v>
      </c>
      <c r="L2117" s="35">
        <f>Data!BR5</f>
        <v>4.7927322233836875E-3</v>
      </c>
      <c r="Q2117" s="21">
        <v>0</v>
      </c>
      <c r="R2117" s="21">
        <v>0</v>
      </c>
      <c r="S2117" s="21">
        <v>0</v>
      </c>
      <c r="T2117" s="38">
        <v>0</v>
      </c>
    </row>
    <row r="2118" spans="1:20" x14ac:dyDescent="0.25">
      <c r="A2118" s="16" t="s">
        <v>319</v>
      </c>
      <c r="B2118" s="8" t="s">
        <v>338</v>
      </c>
      <c r="C2118" s="8" t="s">
        <v>335</v>
      </c>
      <c r="D2118" s="8" t="str">
        <f t="shared" si="1272"/>
        <v>Week_44_old-generic-fifi</v>
      </c>
      <c r="E2118" s="8" t="str">
        <f t="shared" si="1273"/>
        <v>Initial</v>
      </c>
      <c r="H2118" s="24">
        <f t="shared" si="1277"/>
        <v>8.6066249493784355E-3</v>
      </c>
      <c r="I2118" s="6">
        <f t="shared" si="1277"/>
        <v>2.04</v>
      </c>
      <c r="J2118" s="6">
        <f t="shared" si="1278"/>
        <v>8414062.4994616378</v>
      </c>
      <c r="K2118" s="18">
        <f t="shared" si="1279"/>
        <v>4.9999999999999996E-2</v>
      </c>
      <c r="L2118" s="35">
        <f>Data!BR6</f>
        <v>4.7927322233836875E-3</v>
      </c>
      <c r="Q2118" s="21">
        <v>0</v>
      </c>
      <c r="R2118" s="21">
        <v>0</v>
      </c>
      <c r="S2118" s="21">
        <v>0</v>
      </c>
      <c r="T2118" s="38">
        <v>0</v>
      </c>
    </row>
    <row r="2119" spans="1:20" x14ac:dyDescent="0.25">
      <c r="A2119" s="16" t="s">
        <v>320</v>
      </c>
      <c r="B2119" s="8" t="s">
        <v>338</v>
      </c>
      <c r="C2119" s="8" t="s">
        <v>335</v>
      </c>
      <c r="D2119" s="8" t="str">
        <f t="shared" si="1272"/>
        <v>Week_45_old-generic-fifi</v>
      </c>
      <c r="E2119" s="8" t="str">
        <f t="shared" si="1273"/>
        <v>Initial</v>
      </c>
      <c r="H2119" s="24">
        <f t="shared" si="1277"/>
        <v>8.6066249493784355E-3</v>
      </c>
      <c r="I2119" s="6">
        <f t="shared" si="1277"/>
        <v>2.04</v>
      </c>
      <c r="J2119" s="6">
        <f t="shared" si="1278"/>
        <v>8414062.4994616378</v>
      </c>
      <c r="K2119" s="18">
        <f t="shared" si="1279"/>
        <v>4.9999999999999996E-2</v>
      </c>
      <c r="L2119" s="35">
        <f>Data!BR7</f>
        <v>4.1239788898882893E-3</v>
      </c>
      <c r="Q2119" s="21">
        <v>0</v>
      </c>
      <c r="R2119" s="21">
        <v>0</v>
      </c>
      <c r="S2119" s="21">
        <v>0</v>
      </c>
      <c r="T2119" s="38">
        <v>0</v>
      </c>
    </row>
    <row r="2120" spans="1:20" x14ac:dyDescent="0.25">
      <c r="A2120" s="16" t="s">
        <v>321</v>
      </c>
      <c r="B2120" s="8" t="s">
        <v>338</v>
      </c>
      <c r="C2120" s="8" t="s">
        <v>335</v>
      </c>
      <c r="D2120" s="8" t="str">
        <f t="shared" si="1272"/>
        <v>Week_46_old-generic-fifi</v>
      </c>
      <c r="E2120" s="8" t="str">
        <f t="shared" si="1273"/>
        <v>Initial</v>
      </c>
      <c r="H2120" s="24">
        <f t="shared" si="1277"/>
        <v>8.6066249493784355E-3</v>
      </c>
      <c r="I2120" s="6">
        <f t="shared" si="1277"/>
        <v>2.04</v>
      </c>
      <c r="J2120" s="6">
        <f t="shared" si="1278"/>
        <v>8414062.4994616378</v>
      </c>
      <c r="K2120" s="18">
        <f t="shared" si="1279"/>
        <v>4.9999999999999996E-2</v>
      </c>
      <c r="L2120" s="35">
        <f>Data!BR8</f>
        <v>4.1239788898882893E-3</v>
      </c>
      <c r="Q2120" s="21">
        <v>0</v>
      </c>
      <c r="R2120" s="21">
        <v>0</v>
      </c>
      <c r="S2120" s="21">
        <v>0</v>
      </c>
      <c r="T2120" s="38">
        <v>0</v>
      </c>
    </row>
    <row r="2121" spans="1:20" x14ac:dyDescent="0.25">
      <c r="A2121" s="16" t="s">
        <v>322</v>
      </c>
      <c r="B2121" s="8" t="s">
        <v>338</v>
      </c>
      <c r="C2121" s="8" t="s">
        <v>335</v>
      </c>
      <c r="D2121" s="8" t="str">
        <f t="shared" si="1272"/>
        <v>Week_47_old-generic-fifi</v>
      </c>
      <c r="E2121" s="8" t="str">
        <f t="shared" si="1273"/>
        <v>Initial</v>
      </c>
      <c r="H2121" s="24">
        <f t="shared" si="1277"/>
        <v>8.6066249493784355E-3</v>
      </c>
      <c r="I2121" s="6">
        <f t="shared" si="1277"/>
        <v>2.04</v>
      </c>
      <c r="J2121" s="6">
        <f t="shared" si="1278"/>
        <v>8414062.4994616378</v>
      </c>
      <c r="K2121" s="18">
        <f t="shared" si="1279"/>
        <v>4.9999999999999996E-2</v>
      </c>
      <c r="L2121" s="35">
        <f>Data!BR9</f>
        <v>4.1239788898882893E-3</v>
      </c>
      <c r="Q2121" s="21">
        <v>0</v>
      </c>
      <c r="R2121" s="21">
        <v>0</v>
      </c>
      <c r="S2121" s="21">
        <v>0</v>
      </c>
      <c r="T2121" s="38">
        <v>0</v>
      </c>
    </row>
    <row r="2122" spans="1:20" x14ac:dyDescent="0.25">
      <c r="A2122" s="16" t="s">
        <v>323</v>
      </c>
      <c r="B2122" s="8" t="s">
        <v>338</v>
      </c>
      <c r="C2122" s="8" t="s">
        <v>335</v>
      </c>
      <c r="D2122" s="8" t="str">
        <f t="shared" si="1272"/>
        <v>Week_48_old-generic-fifi</v>
      </c>
      <c r="E2122" s="8" t="str">
        <f t="shared" si="1273"/>
        <v>Initial</v>
      </c>
      <c r="H2122" s="24">
        <f t="shared" si="1277"/>
        <v>8.6066249493784355E-3</v>
      </c>
      <c r="I2122" s="6">
        <f t="shared" si="1277"/>
        <v>2.04</v>
      </c>
      <c r="J2122" s="6">
        <f t="shared" si="1278"/>
        <v>8414062.4994616378</v>
      </c>
      <c r="K2122" s="18">
        <f t="shared" si="1279"/>
        <v>4.9999999999999996E-2</v>
      </c>
      <c r="L2122" s="35">
        <f>Data!BR10</f>
        <v>4.1239788898882893E-3</v>
      </c>
      <c r="Q2122" s="21">
        <v>0</v>
      </c>
      <c r="R2122" s="21">
        <v>0</v>
      </c>
      <c r="S2122" s="21">
        <v>0</v>
      </c>
      <c r="T2122" s="38">
        <v>0</v>
      </c>
    </row>
    <row r="2123" spans="1:20" x14ac:dyDescent="0.25">
      <c r="A2123" s="16" t="s">
        <v>324</v>
      </c>
      <c r="B2123" s="8" t="s">
        <v>338</v>
      </c>
      <c r="C2123" s="8" t="s">
        <v>335</v>
      </c>
      <c r="D2123" s="8" t="str">
        <f t="shared" si="1272"/>
        <v>Week_49_old-generic-fifi</v>
      </c>
      <c r="E2123" s="8" t="str">
        <f t="shared" si="1273"/>
        <v>Initial</v>
      </c>
      <c r="H2123" s="24">
        <f t="shared" si="1277"/>
        <v>8.6066249493784355E-3</v>
      </c>
      <c r="I2123" s="6">
        <f t="shared" si="1277"/>
        <v>2.04</v>
      </c>
      <c r="J2123" s="6">
        <f t="shared" si="1278"/>
        <v>8414062.4994616378</v>
      </c>
      <c r="K2123" s="18">
        <f t="shared" si="1279"/>
        <v>4.9999999999999996E-2</v>
      </c>
      <c r="L2123" s="35">
        <f>Data!BR11</f>
        <v>4.1239788898882893E-3</v>
      </c>
      <c r="Q2123" s="21">
        <v>0</v>
      </c>
      <c r="R2123" s="21">
        <v>0</v>
      </c>
      <c r="S2123" s="21">
        <v>0</v>
      </c>
      <c r="T2123" s="38">
        <v>0</v>
      </c>
    </row>
    <row r="2124" spans="1:20" x14ac:dyDescent="0.25">
      <c r="A2124" s="16" t="s">
        <v>325</v>
      </c>
      <c r="B2124" s="8" t="s">
        <v>338</v>
      </c>
      <c r="C2124" s="8" t="s">
        <v>335</v>
      </c>
      <c r="D2124" s="8" t="str">
        <f t="shared" si="1272"/>
        <v>Week_50_old-generic-fifi</v>
      </c>
      <c r="E2124" s="8" t="str">
        <f t="shared" si="1273"/>
        <v>Initial</v>
      </c>
      <c r="H2124" s="24">
        <f t="shared" si="1277"/>
        <v>8.6066249493784355E-3</v>
      </c>
      <c r="I2124" s="6">
        <f t="shared" si="1277"/>
        <v>2.04</v>
      </c>
      <c r="J2124" s="6">
        <f t="shared" si="1278"/>
        <v>8414062.4994616378</v>
      </c>
      <c r="K2124" s="18">
        <f t="shared" si="1279"/>
        <v>4.9999999999999996E-2</v>
      </c>
      <c r="L2124" s="35">
        <f>Data!BR12</f>
        <v>3.6038374082807572E-3</v>
      </c>
      <c r="Q2124" s="21">
        <v>0</v>
      </c>
      <c r="R2124" s="21">
        <v>0</v>
      </c>
      <c r="S2124" s="21">
        <v>0</v>
      </c>
      <c r="T2124" s="38">
        <v>0</v>
      </c>
    </row>
    <row r="2125" spans="1:20" x14ac:dyDescent="0.25">
      <c r="A2125" s="16" t="s">
        <v>326</v>
      </c>
      <c r="B2125" s="8" t="s">
        <v>338</v>
      </c>
      <c r="C2125" s="8" t="s">
        <v>335</v>
      </c>
      <c r="D2125" s="8" t="str">
        <f t="shared" si="1272"/>
        <v>Week_51_old-generic-fifi</v>
      </c>
      <c r="E2125" s="8" t="str">
        <f t="shared" si="1273"/>
        <v>Initial</v>
      </c>
      <c r="H2125" s="24">
        <f t="shared" si="1277"/>
        <v>8.6066249493784355E-3</v>
      </c>
      <c r="I2125" s="6">
        <f t="shared" si="1277"/>
        <v>2.04</v>
      </c>
      <c r="J2125" s="6">
        <f t="shared" si="1278"/>
        <v>8414062.4994616378</v>
      </c>
      <c r="K2125" s="18">
        <f t="shared" si="1279"/>
        <v>4.9999999999999996E-2</v>
      </c>
      <c r="L2125" s="35">
        <f>Data!BR13</f>
        <v>3.6038374082807572E-3</v>
      </c>
      <c r="Q2125" s="21">
        <v>0</v>
      </c>
      <c r="R2125" s="21">
        <v>0</v>
      </c>
      <c r="S2125" s="21">
        <v>0</v>
      </c>
      <c r="T2125" s="38">
        <v>0</v>
      </c>
    </row>
    <row r="2126" spans="1:20" x14ac:dyDescent="0.25">
      <c r="A2126" s="16" t="s">
        <v>327</v>
      </c>
      <c r="B2126" s="8" t="s">
        <v>338</v>
      </c>
      <c r="C2126" s="8" t="s">
        <v>335</v>
      </c>
      <c r="D2126" s="8" t="str">
        <f t="shared" si="1272"/>
        <v>Week_52_old-generic-fifi</v>
      </c>
      <c r="E2126" s="8" t="str">
        <f t="shared" si="1273"/>
        <v>Initial</v>
      </c>
      <c r="H2126" s="24">
        <f t="shared" si="1277"/>
        <v>8.6066249493784355E-3</v>
      </c>
      <c r="I2126" s="6">
        <f t="shared" si="1277"/>
        <v>2.04</v>
      </c>
      <c r="J2126" s="6">
        <f t="shared" si="1278"/>
        <v>8414062.4994616378</v>
      </c>
      <c r="K2126" s="18">
        <f t="shared" si="1279"/>
        <v>4.9999999999999996E-2</v>
      </c>
      <c r="L2126" s="35">
        <f>Data!BR14</f>
        <v>3.6038374082807572E-3</v>
      </c>
      <c r="Q2126" s="21">
        <v>0</v>
      </c>
      <c r="R2126" s="21">
        <v>0</v>
      </c>
      <c r="S2126" s="21">
        <v>0</v>
      </c>
      <c r="T2126" s="38">
        <v>0</v>
      </c>
    </row>
    <row r="2127" spans="1:20" x14ac:dyDescent="0.25">
      <c r="A2127" s="17" t="s">
        <v>262</v>
      </c>
      <c r="B2127" s="8" t="s">
        <v>338</v>
      </c>
      <c r="C2127" s="8" t="s">
        <v>335</v>
      </c>
      <c r="D2127" s="8" t="str">
        <f t="shared" si="1272"/>
        <v>Week_01-generic-fifi</v>
      </c>
      <c r="E2127" s="8" t="str">
        <f t="shared" si="1273"/>
        <v>Umbrella-social.video.umb</v>
      </c>
      <c r="H2127" s="24">
        <f t="shared" si="1277"/>
        <v>8.6066249493784355E-3</v>
      </c>
      <c r="I2127" s="6">
        <f t="shared" si="1277"/>
        <v>2.04</v>
      </c>
      <c r="J2127" s="6">
        <f t="shared" si="1278"/>
        <v>8414062.4994616378</v>
      </c>
      <c r="K2127" s="18">
        <f t="shared" si="1279"/>
        <v>4.9999999999999996E-2</v>
      </c>
      <c r="L2127" s="35">
        <f>Data!BR15</f>
        <v>3.6038374082807572E-3</v>
      </c>
      <c r="Q2127" s="21">
        <v>0</v>
      </c>
      <c r="R2127" s="21">
        <v>227.13470539708567</v>
      </c>
      <c r="S2127" s="21">
        <v>3150.9751294419925</v>
      </c>
      <c r="T2127" s="38">
        <v>7.7429982003944353E-2</v>
      </c>
    </row>
    <row r="2128" spans="1:20" x14ac:dyDescent="0.25">
      <c r="A2128" s="17" t="s">
        <v>263</v>
      </c>
      <c r="B2128" s="8" t="s">
        <v>338</v>
      </c>
      <c r="C2128" s="8" t="s">
        <v>335</v>
      </c>
      <c r="D2128" s="8" t="str">
        <f t="shared" si="1272"/>
        <v>Week_02-generic-fifi</v>
      </c>
      <c r="E2128" s="8" t="str">
        <f t="shared" si="1273"/>
        <v>Umbrella-social.video.umb</v>
      </c>
      <c r="H2128" s="24">
        <f t="shared" si="1277"/>
        <v>8.6066249493784355E-3</v>
      </c>
      <c r="I2128" s="6">
        <f t="shared" si="1277"/>
        <v>2.04</v>
      </c>
      <c r="J2128" s="6">
        <f t="shared" si="1278"/>
        <v>8414062.4994616378</v>
      </c>
      <c r="K2128" s="18">
        <f t="shared" si="1279"/>
        <v>4.9999999999999996E-2</v>
      </c>
      <c r="L2128" s="35">
        <f>Data!BR16</f>
        <v>3.4180725934209242E-3</v>
      </c>
      <c r="Q2128" s="21">
        <v>0</v>
      </c>
      <c r="R2128" s="21">
        <v>1103.461719898851</v>
      </c>
      <c r="S2128" s="21">
        <v>14120.7320066995</v>
      </c>
      <c r="T2128" s="38">
        <v>0.29190725363037928</v>
      </c>
    </row>
    <row r="2129" spans="1:20" x14ac:dyDescent="0.25">
      <c r="A2129" s="17" t="s">
        <v>264</v>
      </c>
      <c r="B2129" s="8" t="s">
        <v>338</v>
      </c>
      <c r="C2129" s="8" t="s">
        <v>335</v>
      </c>
      <c r="D2129" s="8" t="str">
        <f t="shared" si="1272"/>
        <v>Week_03-generic-fifi</v>
      </c>
      <c r="E2129" s="8" t="str">
        <f t="shared" si="1273"/>
        <v>Umbrella-social.video.umb</v>
      </c>
      <c r="H2129" s="24">
        <f t="shared" si="1277"/>
        <v>8.6066249493784355E-3</v>
      </c>
      <c r="I2129" s="6">
        <f t="shared" si="1277"/>
        <v>2.04</v>
      </c>
      <c r="J2129" s="6">
        <f t="shared" si="1278"/>
        <v>8414062.4994616378</v>
      </c>
      <c r="K2129" s="18">
        <f t="shared" si="1279"/>
        <v>4.9999999999999996E-2</v>
      </c>
      <c r="L2129" s="35">
        <f>Data!BR17</f>
        <v>3.4180725934209242E-3</v>
      </c>
      <c r="Q2129" s="21">
        <v>0</v>
      </c>
      <c r="R2129" s="21">
        <v>563.54953519032938</v>
      </c>
      <c r="S2129" s="21">
        <v>7485.9691093660231</v>
      </c>
      <c r="T2129" s="38">
        <v>0.16666218669808275</v>
      </c>
    </row>
    <row r="2130" spans="1:20" x14ac:dyDescent="0.25">
      <c r="A2130" s="17" t="s">
        <v>265</v>
      </c>
      <c r="B2130" s="8" t="s">
        <v>338</v>
      </c>
      <c r="C2130" s="8" t="s">
        <v>335</v>
      </c>
      <c r="D2130" s="8" t="str">
        <f t="shared" si="1272"/>
        <v>Week_04-generic-fifi</v>
      </c>
      <c r="E2130" s="8" t="str">
        <f t="shared" si="1273"/>
        <v>Umbrella-social.video.umb</v>
      </c>
      <c r="H2130" s="24">
        <f t="shared" si="1277"/>
        <v>8.6066249493784355E-3</v>
      </c>
      <c r="I2130" s="6">
        <f t="shared" si="1277"/>
        <v>2.04</v>
      </c>
      <c r="J2130" s="6">
        <f t="shared" si="1278"/>
        <v>8414062.4994616378</v>
      </c>
      <c r="K2130" s="18">
        <f t="shared" si="1279"/>
        <v>4.9999999999999996E-2</v>
      </c>
      <c r="L2130" s="35">
        <f>Data!BR18</f>
        <v>3.4180725934209242E-3</v>
      </c>
      <c r="Q2130" s="21">
        <v>0</v>
      </c>
      <c r="R2130" s="21">
        <v>22.42408167356675</v>
      </c>
      <c r="S2130" s="21">
        <v>339.61826360698137</v>
      </c>
      <c r="T2130" s="38">
        <v>9.0743860187392222E-3</v>
      </c>
    </row>
    <row r="2131" spans="1:20" x14ac:dyDescent="0.25">
      <c r="A2131" s="17" t="s">
        <v>266</v>
      </c>
      <c r="B2131" s="8" t="s">
        <v>338</v>
      </c>
      <c r="C2131" s="8" t="s">
        <v>335</v>
      </c>
      <c r="D2131" s="8" t="str">
        <f t="shared" si="1272"/>
        <v>Week_05-generic-fifi</v>
      </c>
      <c r="E2131" s="8" t="str">
        <f t="shared" si="1273"/>
        <v>Umbrella-social.video.umb</v>
      </c>
      <c r="H2131" s="24">
        <f t="shared" si="1277"/>
        <v>8.6066249493784355E-3</v>
      </c>
      <c r="I2131" s="6">
        <f t="shared" si="1277"/>
        <v>2.04</v>
      </c>
      <c r="J2131" s="6">
        <f t="shared" si="1278"/>
        <v>8414062.4994616378</v>
      </c>
      <c r="K2131" s="18">
        <f t="shared" si="1279"/>
        <v>4.9999999999999996E-2</v>
      </c>
      <c r="L2131" s="35">
        <f>Data!BR19</f>
        <v>3.4180725934209242E-3</v>
      </c>
      <c r="Q2131" s="21">
        <v>0</v>
      </c>
      <c r="R2131" s="21">
        <v>456.5267573787408</v>
      </c>
      <c r="S2131" s="21">
        <v>6787.5419042773019</v>
      </c>
      <c r="T2131" s="38">
        <v>0.16625849673190507</v>
      </c>
    </row>
    <row r="2132" spans="1:20" x14ac:dyDescent="0.25">
      <c r="A2132" s="17" t="s">
        <v>267</v>
      </c>
      <c r="B2132" s="8" t="s">
        <v>338</v>
      </c>
      <c r="C2132" s="8" t="s">
        <v>335</v>
      </c>
      <c r="D2132" s="8" t="str">
        <f t="shared" si="1272"/>
        <v>Week_06-generic-fifi</v>
      </c>
      <c r="E2132" s="8" t="str">
        <f t="shared" si="1273"/>
        <v>Umbrella-social.video.umb</v>
      </c>
      <c r="H2132" s="24">
        <f t="shared" si="1277"/>
        <v>8.6066249493784355E-3</v>
      </c>
      <c r="I2132" s="6">
        <f t="shared" si="1277"/>
        <v>2.04</v>
      </c>
      <c r="J2132" s="6">
        <f t="shared" si="1278"/>
        <v>8414062.4994616378</v>
      </c>
      <c r="K2132" s="18">
        <f t="shared" si="1279"/>
        <v>4.9999999999999996E-2</v>
      </c>
      <c r="L2132" s="35">
        <f>Data!BR20</f>
        <v>3.5295314823368239E-3</v>
      </c>
      <c r="Q2132" s="21">
        <v>0</v>
      </c>
      <c r="R2132" s="21">
        <v>230.73090518798355</v>
      </c>
      <c r="S2132" s="21">
        <v>3952.4932536764745</v>
      </c>
      <c r="T2132" s="38">
        <v>0.11057803738175176</v>
      </c>
    </row>
    <row r="2133" spans="1:20" x14ac:dyDescent="0.25">
      <c r="A2133" s="17" t="s">
        <v>268</v>
      </c>
      <c r="B2133" s="8" t="s">
        <v>338</v>
      </c>
      <c r="C2133" s="8" t="s">
        <v>335</v>
      </c>
      <c r="D2133" s="8" t="str">
        <f t="shared" si="1272"/>
        <v>Week_07-generic-fifi</v>
      </c>
      <c r="E2133" s="8" t="str">
        <f t="shared" si="1273"/>
        <v>Umbrella-social.video.umb</v>
      </c>
      <c r="H2133" s="24">
        <f t="shared" si="1277"/>
        <v>8.6066249493784355E-3</v>
      </c>
      <c r="I2133" s="6">
        <f t="shared" si="1277"/>
        <v>2.04</v>
      </c>
      <c r="J2133" s="6">
        <f t="shared" si="1278"/>
        <v>8414062.4994616378</v>
      </c>
      <c r="K2133" s="18">
        <f t="shared" si="1279"/>
        <v>4.9999999999999996E-2</v>
      </c>
      <c r="L2133" s="35">
        <f>Data!BR21</f>
        <v>3.5295314823368239E-3</v>
      </c>
      <c r="Q2133" s="21">
        <v>0</v>
      </c>
      <c r="R2133" s="21">
        <v>460.92345193036357</v>
      </c>
      <c r="S2133" s="21">
        <v>6128.9884425925156</v>
      </c>
      <c r="T2133" s="38">
        <v>0.11822989906787928</v>
      </c>
    </row>
    <row r="2134" spans="1:20" x14ac:dyDescent="0.25">
      <c r="A2134" s="17" t="s">
        <v>269</v>
      </c>
      <c r="B2134" s="8" t="s">
        <v>338</v>
      </c>
      <c r="C2134" s="8" t="s">
        <v>335</v>
      </c>
      <c r="D2134" s="8" t="str">
        <f t="shared" si="1272"/>
        <v>Week_08-generic-fifi</v>
      </c>
      <c r="E2134" s="8" t="str">
        <f t="shared" si="1273"/>
        <v>Umbrella-social.video.umb</v>
      </c>
      <c r="H2134" s="24">
        <f t="shared" si="1277"/>
        <v>8.6066249493784355E-3</v>
      </c>
      <c r="I2134" s="6">
        <f t="shared" si="1277"/>
        <v>2.04</v>
      </c>
      <c r="J2134" s="6">
        <f t="shared" si="1278"/>
        <v>8414062.4994616378</v>
      </c>
      <c r="K2134" s="18">
        <f t="shared" si="1279"/>
        <v>4.9999999999999996E-2</v>
      </c>
      <c r="L2134" s="35">
        <f>Data!BR22</f>
        <v>3.5295314823368239E-3</v>
      </c>
      <c r="Q2134" s="21">
        <v>0</v>
      </c>
      <c r="R2134" s="21">
        <v>588.2255010179997</v>
      </c>
      <c r="S2134" s="21">
        <v>8449.6362250668226</v>
      </c>
      <c r="T2134" s="38">
        <v>0.18233808795264883</v>
      </c>
    </row>
    <row r="2135" spans="1:20" x14ac:dyDescent="0.25">
      <c r="A2135" s="17" t="s">
        <v>270</v>
      </c>
      <c r="B2135" s="8" t="s">
        <v>338</v>
      </c>
      <c r="C2135" s="8" t="s">
        <v>335</v>
      </c>
      <c r="D2135" s="8" t="str">
        <f t="shared" si="1272"/>
        <v>Week_09-generic-fifi</v>
      </c>
      <c r="E2135" s="8" t="str">
        <f t="shared" si="1273"/>
        <v>Umbrella-social.video.umb</v>
      </c>
      <c r="H2135" s="24">
        <f t="shared" si="1277"/>
        <v>8.6066249493784355E-3</v>
      </c>
      <c r="I2135" s="6">
        <f t="shared" si="1277"/>
        <v>2.04</v>
      </c>
      <c r="J2135" s="6">
        <f t="shared" si="1278"/>
        <v>8414062.4994616378</v>
      </c>
      <c r="K2135" s="18">
        <f t="shared" si="1279"/>
        <v>4.9999999999999996E-2</v>
      </c>
      <c r="L2135" s="35">
        <f>Data!BR23</f>
        <v>3.5295314823368239E-3</v>
      </c>
      <c r="Q2135" s="21">
        <v>0</v>
      </c>
      <c r="R2135" s="21">
        <v>610.57369471933998</v>
      </c>
      <c r="S2135" s="21">
        <v>8686.8367100894866</v>
      </c>
      <c r="T2135" s="38">
        <v>0.19215362789155277</v>
      </c>
    </row>
    <row r="2136" spans="1:20" x14ac:dyDescent="0.25">
      <c r="A2136" s="17" t="s">
        <v>249</v>
      </c>
      <c r="B2136" s="8" t="s">
        <v>338</v>
      </c>
      <c r="C2136" s="8" t="s">
        <v>335</v>
      </c>
      <c r="D2136" s="8" t="str">
        <f t="shared" si="1272"/>
        <v>Week_10-generic-fifi</v>
      </c>
      <c r="E2136" s="8" t="str">
        <f t="shared" si="1273"/>
        <v>Umbrella-social.video.umb</v>
      </c>
      <c r="H2136" s="24">
        <f t="shared" si="1277"/>
        <v>8.6066249493784355E-3</v>
      </c>
      <c r="I2136" s="6">
        <f t="shared" si="1277"/>
        <v>2.04</v>
      </c>
      <c r="J2136" s="6">
        <f t="shared" si="1278"/>
        <v>8414062.4994616378</v>
      </c>
      <c r="K2136" s="18">
        <f t="shared" si="1279"/>
        <v>4.9999999999999996E-2</v>
      </c>
      <c r="L2136" s="35">
        <f>Data!BR24</f>
        <v>3.5295314823368239E-3</v>
      </c>
      <c r="Q2136" s="21">
        <v>0</v>
      </c>
      <c r="R2136" s="21">
        <v>557.85701000480719</v>
      </c>
      <c r="S2136" s="21">
        <v>8428.0590581667147</v>
      </c>
      <c r="T2136" s="38">
        <v>0.19780260636527136</v>
      </c>
    </row>
    <row r="2137" spans="1:20" x14ac:dyDescent="0.25">
      <c r="A2137" s="17" t="s">
        <v>250</v>
      </c>
      <c r="B2137" s="8" t="s">
        <v>338</v>
      </c>
      <c r="C2137" s="8" t="s">
        <v>335</v>
      </c>
      <c r="D2137" s="8" t="str">
        <f t="shared" si="1272"/>
        <v>Week_11-generic-fifi</v>
      </c>
      <c r="E2137" s="8" t="str">
        <f t="shared" si="1273"/>
        <v>Umbrella-social.video.umb</v>
      </c>
      <c r="H2137" s="24">
        <f t="shared" si="1277"/>
        <v>8.6066249493784355E-3</v>
      </c>
      <c r="I2137" s="6">
        <f t="shared" si="1277"/>
        <v>2.04</v>
      </c>
      <c r="J2137" s="6">
        <f t="shared" si="1278"/>
        <v>8414062.4994616378</v>
      </c>
      <c r="K2137" s="18">
        <f t="shared" si="1279"/>
        <v>4.9999999999999996E-2</v>
      </c>
      <c r="L2137" s="35">
        <f>Data!BR25</f>
        <v>3.5295314823368239E-3</v>
      </c>
      <c r="Q2137" s="21">
        <v>0</v>
      </c>
      <c r="R2137" s="21">
        <v>773.85306856059253</v>
      </c>
      <c r="S2137" s="21">
        <v>10311.322051598354</v>
      </c>
      <c r="T2137" s="38">
        <v>0.20107656712993438</v>
      </c>
    </row>
    <row r="2138" spans="1:20" x14ac:dyDescent="0.25">
      <c r="A2138" s="17" t="s">
        <v>251</v>
      </c>
      <c r="B2138" s="8" t="s">
        <v>338</v>
      </c>
      <c r="C2138" s="8" t="s">
        <v>335</v>
      </c>
      <c r="D2138" s="8" t="str">
        <f t="shared" si="1272"/>
        <v>Week_12-generic-fifi</v>
      </c>
      <c r="E2138" s="8" t="str">
        <f t="shared" si="1273"/>
        <v>Umbrella-social.video.umb</v>
      </c>
      <c r="H2138" s="24">
        <f t="shared" si="1277"/>
        <v>8.6066249493784355E-3</v>
      </c>
      <c r="I2138" s="6">
        <f t="shared" si="1277"/>
        <v>2.04</v>
      </c>
      <c r="J2138" s="6">
        <f t="shared" si="1278"/>
        <v>8414062.4994616378</v>
      </c>
      <c r="K2138" s="18">
        <f t="shared" si="1279"/>
        <v>4.9999999999999996E-2</v>
      </c>
      <c r="L2138" s="35">
        <f>Data!BR26</f>
        <v>3.5295314823368239E-3</v>
      </c>
      <c r="Q2138" s="21">
        <v>0</v>
      </c>
      <c r="R2138" s="21">
        <v>423.12218237111097</v>
      </c>
      <c r="S2138" s="21">
        <v>5897.2211677505675</v>
      </c>
      <c r="T2138" s="38">
        <v>0.12840867994896377</v>
      </c>
    </row>
    <row r="2139" spans="1:20" x14ac:dyDescent="0.25">
      <c r="A2139" s="17" t="s">
        <v>252</v>
      </c>
      <c r="B2139" s="8" t="s">
        <v>338</v>
      </c>
      <c r="C2139" s="8" t="s">
        <v>335</v>
      </c>
      <c r="D2139" s="8" t="str">
        <f t="shared" si="1272"/>
        <v>Week_13-generic-fifi</v>
      </c>
      <c r="E2139" s="8" t="str">
        <f t="shared" si="1273"/>
        <v>Umbrella-social.video.umb</v>
      </c>
      <c r="H2139" s="24">
        <f t="shared" si="1277"/>
        <v>8.6066249493784355E-3</v>
      </c>
      <c r="I2139" s="6">
        <f t="shared" si="1277"/>
        <v>2.04</v>
      </c>
      <c r="J2139" s="6">
        <f t="shared" si="1278"/>
        <v>8414062.4994616378</v>
      </c>
      <c r="K2139" s="18">
        <f t="shared" si="1279"/>
        <v>4.9999999999999996E-2</v>
      </c>
      <c r="L2139" s="35">
        <f>Data!BR27</f>
        <v>3.5295314823368239E-3</v>
      </c>
      <c r="Q2139" s="21">
        <v>0</v>
      </c>
      <c r="R2139" s="21">
        <v>1274.6476370724588</v>
      </c>
      <c r="S2139" s="21">
        <v>15767.923826783392</v>
      </c>
      <c r="T2139" s="38">
        <v>0.2655338622289396</v>
      </c>
    </row>
    <row r="2140" spans="1:20" x14ac:dyDescent="0.25">
      <c r="A2140" s="17" t="s">
        <v>253</v>
      </c>
      <c r="B2140" s="8" t="s">
        <v>338</v>
      </c>
      <c r="C2140" s="8" t="s">
        <v>335</v>
      </c>
      <c r="D2140" s="8" t="str">
        <f t="shared" si="1272"/>
        <v>Week_14-generic-fifi</v>
      </c>
      <c r="E2140" s="8" t="str">
        <f t="shared" si="1273"/>
        <v>Umbrella-social.video.umb</v>
      </c>
      <c r="H2140" s="24">
        <f t="shared" si="1277"/>
        <v>8.6066249493784355E-3</v>
      </c>
      <c r="I2140" s="6">
        <f t="shared" si="1277"/>
        <v>2.04</v>
      </c>
      <c r="J2140" s="6">
        <f t="shared" si="1278"/>
        <v>8414062.4994616378</v>
      </c>
      <c r="K2140" s="18">
        <f t="shared" si="1279"/>
        <v>4.9999999999999996E-2</v>
      </c>
      <c r="L2140" s="35">
        <f>Data!BR28</f>
        <v>3.5295314823368239E-3</v>
      </c>
      <c r="Q2140" s="21">
        <v>0</v>
      </c>
      <c r="R2140" s="21">
        <v>998.36178634441217</v>
      </c>
      <c r="S2140" s="21">
        <v>13362.54011024897</v>
      </c>
      <c r="T2140" s="38">
        <v>0.2520206948055318</v>
      </c>
    </row>
    <row r="2141" spans="1:20" x14ac:dyDescent="0.25">
      <c r="A2141" s="17" t="s">
        <v>254</v>
      </c>
      <c r="B2141" s="8" t="s">
        <v>338</v>
      </c>
      <c r="C2141" s="8" t="s">
        <v>335</v>
      </c>
      <c r="D2141" s="8" t="str">
        <f t="shared" si="1272"/>
        <v>Week_15-generic-fifi</v>
      </c>
      <c r="E2141" s="8" t="str">
        <f t="shared" si="1273"/>
        <v>Umbrella-social.video.umb</v>
      </c>
      <c r="H2141" s="24">
        <f t="shared" si="1277"/>
        <v>8.6066249493784355E-3</v>
      </c>
      <c r="I2141" s="6">
        <f t="shared" si="1277"/>
        <v>2.04</v>
      </c>
      <c r="J2141" s="6">
        <f t="shared" si="1278"/>
        <v>8414062.4994616378</v>
      </c>
      <c r="K2141" s="18">
        <f t="shared" si="1279"/>
        <v>4.9999999999999996E-2</v>
      </c>
      <c r="L2141" s="35">
        <f>Data!BR29</f>
        <v>3.6409903712527236E-3</v>
      </c>
      <c r="Q2141" s="21">
        <v>0</v>
      </c>
      <c r="R2141" s="21">
        <v>30.187377996661141</v>
      </c>
      <c r="S2141" s="21">
        <v>489.57952860178654</v>
      </c>
      <c r="T2141" s="38">
        <v>1.4414106012496153E-2</v>
      </c>
    </row>
    <row r="2142" spans="1:20" x14ac:dyDescent="0.25">
      <c r="A2142" s="17" t="s">
        <v>255</v>
      </c>
      <c r="B2142" s="8" t="s">
        <v>338</v>
      </c>
      <c r="C2142" s="8" t="s">
        <v>335</v>
      </c>
      <c r="D2142" s="8" t="str">
        <f t="shared" si="1272"/>
        <v>Week_16-generic-fifi</v>
      </c>
      <c r="E2142" s="8" t="str">
        <f t="shared" si="1273"/>
        <v>Umbrella-social.video.umb</v>
      </c>
      <c r="H2142" s="24">
        <f t="shared" si="1277"/>
        <v>8.6066249493784355E-3</v>
      </c>
      <c r="I2142" s="6">
        <f t="shared" si="1277"/>
        <v>2.04</v>
      </c>
      <c r="J2142" s="6">
        <f t="shared" si="1278"/>
        <v>8414062.4994616378</v>
      </c>
      <c r="K2142" s="18">
        <f t="shared" si="1279"/>
        <v>4.9999999999999996E-2</v>
      </c>
      <c r="L2142" s="35">
        <f>Data!BR30</f>
        <v>3.6409903712527236E-3</v>
      </c>
      <c r="Q2142" s="21">
        <v>0</v>
      </c>
      <c r="R2142" s="21">
        <v>698.18267374391246</v>
      </c>
      <c r="S2142" s="21">
        <v>9572.1825415381772</v>
      </c>
      <c r="T2142" s="38">
        <v>0.20639437798865568</v>
      </c>
    </row>
    <row r="2143" spans="1:20" x14ac:dyDescent="0.25">
      <c r="A2143" s="17" t="s">
        <v>256</v>
      </c>
      <c r="B2143" s="8" t="s">
        <v>338</v>
      </c>
      <c r="C2143" s="8" t="s">
        <v>335</v>
      </c>
      <c r="D2143" s="8" t="str">
        <f t="shared" si="1272"/>
        <v>Week_17-generic-fifi</v>
      </c>
      <c r="E2143" s="8" t="str">
        <f t="shared" si="1273"/>
        <v>Umbrella-social.video.umb</v>
      </c>
      <c r="H2143" s="24">
        <f t="shared" si="1277"/>
        <v>8.6066249493784355E-3</v>
      </c>
      <c r="I2143" s="6">
        <f t="shared" si="1277"/>
        <v>2.04</v>
      </c>
      <c r="J2143" s="6">
        <f t="shared" si="1278"/>
        <v>8414062.4994616378</v>
      </c>
      <c r="K2143" s="18">
        <f t="shared" si="1279"/>
        <v>4.9999999999999996E-2</v>
      </c>
      <c r="L2143" s="35">
        <f>Data!BR31</f>
        <v>3.6409903712527236E-3</v>
      </c>
      <c r="Q2143" s="21">
        <v>0</v>
      </c>
      <c r="R2143" s="21">
        <v>450.38993291464834</v>
      </c>
      <c r="S2143" s="21">
        <v>6393.2416438463088</v>
      </c>
      <c r="T2143" s="38">
        <v>0.15855537220632188</v>
      </c>
    </row>
    <row r="2144" spans="1:20" x14ac:dyDescent="0.25">
      <c r="A2144" s="17" t="s">
        <v>257</v>
      </c>
      <c r="B2144" s="8" t="s">
        <v>338</v>
      </c>
      <c r="C2144" s="8" t="s">
        <v>335</v>
      </c>
      <c r="D2144" s="8" t="str">
        <f t="shared" si="1272"/>
        <v>Week_18-generic-fifi</v>
      </c>
      <c r="E2144" s="8" t="str">
        <f t="shared" si="1273"/>
        <v>Umbrella-social.video.umb</v>
      </c>
      <c r="H2144" s="24">
        <f t="shared" si="1277"/>
        <v>8.6066249493784355E-3</v>
      </c>
      <c r="I2144" s="6">
        <f t="shared" si="1277"/>
        <v>2.04</v>
      </c>
      <c r="J2144" s="6">
        <f t="shared" si="1278"/>
        <v>8414062.4994616378</v>
      </c>
      <c r="K2144" s="18">
        <f t="shared" si="1279"/>
        <v>4.9999999999999996E-2</v>
      </c>
      <c r="L2144" s="35">
        <f>Data!BR32</f>
        <v>3.6409903712527236E-3</v>
      </c>
      <c r="Q2144" s="21">
        <v>0</v>
      </c>
      <c r="R2144" s="21">
        <v>16.947674530115524</v>
      </c>
      <c r="S2144" s="21">
        <v>287.39449261702185</v>
      </c>
      <c r="T2144" s="38">
        <v>8.5946068383858654E-3</v>
      </c>
    </row>
    <row r="2145" spans="1:20" x14ac:dyDescent="0.25">
      <c r="A2145" s="17" t="s">
        <v>258</v>
      </c>
      <c r="B2145" s="8" t="s">
        <v>338</v>
      </c>
      <c r="C2145" s="8" t="s">
        <v>335</v>
      </c>
      <c r="D2145" s="8" t="str">
        <f t="shared" si="1272"/>
        <v>Week_19-generic-fifi</v>
      </c>
      <c r="E2145" s="8" t="str">
        <f t="shared" si="1273"/>
        <v>Umbrella-social.video.umb</v>
      </c>
      <c r="H2145" s="24">
        <f t="shared" si="1277"/>
        <v>8.6066249493784355E-3</v>
      </c>
      <c r="I2145" s="6">
        <f t="shared" si="1277"/>
        <v>2.04</v>
      </c>
      <c r="J2145" s="6">
        <f t="shared" si="1278"/>
        <v>8414062.4994616378</v>
      </c>
      <c r="K2145" s="18">
        <f t="shared" si="1279"/>
        <v>4.9999999999999996E-2</v>
      </c>
      <c r="L2145" s="35">
        <f>Data!BR33</f>
        <v>3.4180725934209242E-3</v>
      </c>
      <c r="Q2145" s="21">
        <v>0</v>
      </c>
      <c r="R2145" s="21">
        <v>993.41822670030035</v>
      </c>
      <c r="S2145" s="21">
        <v>11832.527312021606</v>
      </c>
      <c r="T2145" s="38">
        <v>0.20047806823568781</v>
      </c>
    </row>
    <row r="2146" spans="1:20" x14ac:dyDescent="0.25">
      <c r="A2146" s="17" t="s">
        <v>259</v>
      </c>
      <c r="B2146" s="8" t="s">
        <v>338</v>
      </c>
      <c r="C2146" s="8" t="s">
        <v>335</v>
      </c>
      <c r="D2146" s="8" t="str">
        <f t="shared" si="1272"/>
        <v>Week_20-generic-fifi</v>
      </c>
      <c r="E2146" s="8" t="str">
        <f t="shared" si="1273"/>
        <v>Umbrella-social.video.umb</v>
      </c>
      <c r="H2146" s="24">
        <f t="shared" si="1277"/>
        <v>8.6066249493784355E-3</v>
      </c>
      <c r="I2146" s="6">
        <f t="shared" si="1277"/>
        <v>2.04</v>
      </c>
      <c r="J2146" s="6">
        <f t="shared" si="1278"/>
        <v>8414062.4994616378</v>
      </c>
      <c r="K2146" s="18">
        <f t="shared" si="1279"/>
        <v>4.9999999999999996E-2</v>
      </c>
      <c r="L2146" s="35">
        <f>Data!BR34</f>
        <v>3.4180725934209242E-3</v>
      </c>
      <c r="Q2146" s="21">
        <v>0</v>
      </c>
      <c r="R2146" s="21">
        <v>196.90653365175402</v>
      </c>
      <c r="S2146" s="21">
        <v>2857.4566374145988</v>
      </c>
      <c r="T2146" s="38">
        <v>6.7944013475606302E-2</v>
      </c>
    </row>
    <row r="2147" spans="1:20" x14ac:dyDescent="0.25">
      <c r="A2147" s="17" t="s">
        <v>260</v>
      </c>
      <c r="B2147" s="8" t="s">
        <v>338</v>
      </c>
      <c r="C2147" s="8" t="s">
        <v>335</v>
      </c>
      <c r="D2147" s="8" t="str">
        <f t="shared" si="1272"/>
        <v>Week_21-generic-fifi</v>
      </c>
      <c r="E2147" s="8" t="str">
        <f t="shared" si="1273"/>
        <v>Umbrella-social.video.umb</v>
      </c>
      <c r="H2147" s="24">
        <f t="shared" si="1277"/>
        <v>8.6066249493784355E-3</v>
      </c>
      <c r="I2147" s="6">
        <f t="shared" si="1277"/>
        <v>2.04</v>
      </c>
      <c r="J2147" s="6">
        <f t="shared" si="1278"/>
        <v>8414062.4994616378</v>
      </c>
      <c r="K2147" s="18">
        <f t="shared" si="1279"/>
        <v>4.9999999999999996E-2</v>
      </c>
      <c r="L2147" s="35">
        <f>Data!BR35</f>
        <v>3.4180725934209242E-3</v>
      </c>
      <c r="Q2147" s="21">
        <v>0</v>
      </c>
      <c r="R2147" s="21">
        <v>329.44657647044238</v>
      </c>
      <c r="S2147" s="21">
        <v>5587.3755696408807</v>
      </c>
      <c r="T2147" s="38">
        <v>0.16701864177684711</v>
      </c>
    </row>
    <row r="2148" spans="1:20" x14ac:dyDescent="0.25">
      <c r="A2148" s="17" t="s">
        <v>261</v>
      </c>
      <c r="B2148" s="8" t="s">
        <v>338</v>
      </c>
      <c r="C2148" s="8" t="s">
        <v>335</v>
      </c>
      <c r="D2148" s="8" t="str">
        <f t="shared" si="1272"/>
        <v>Week_22-generic-fifi</v>
      </c>
      <c r="E2148" s="8" t="str">
        <f t="shared" si="1273"/>
        <v>Umbrella-social.video.umb</v>
      </c>
      <c r="H2148" s="24">
        <f t="shared" si="1277"/>
        <v>8.6066249493784355E-3</v>
      </c>
      <c r="I2148" s="6">
        <f t="shared" si="1277"/>
        <v>2.04</v>
      </c>
      <c r="J2148" s="6">
        <f t="shared" si="1278"/>
        <v>8414062.4994616378</v>
      </c>
      <c r="K2148" s="18">
        <f t="shared" si="1279"/>
        <v>4.9999999999999996E-2</v>
      </c>
      <c r="L2148" s="35">
        <f>Data!BR36</f>
        <v>3.4180725934209242E-3</v>
      </c>
      <c r="Q2148" s="21">
        <v>0</v>
      </c>
      <c r="R2148" s="21">
        <v>26.368261372752769</v>
      </c>
      <c r="S2148" s="21">
        <v>447.18261488664933</v>
      </c>
      <c r="T2148" s="38">
        <v>1.4253558521589937E-2</v>
      </c>
    </row>
    <row r="2149" spans="1:20" x14ac:dyDescent="0.25">
      <c r="A2149" s="17" t="s">
        <v>278</v>
      </c>
      <c r="B2149" s="8" t="s">
        <v>338</v>
      </c>
      <c r="C2149" s="8" t="s">
        <v>335</v>
      </c>
      <c r="D2149" s="8" t="str">
        <f t="shared" si="1272"/>
        <v>Week_23-generic-fifi</v>
      </c>
      <c r="E2149" s="8" t="str">
        <f t="shared" si="1273"/>
        <v>Umbrella-social.video.umb</v>
      </c>
      <c r="H2149" s="24">
        <f t="shared" si="1277"/>
        <v>8.6066249493784355E-3</v>
      </c>
      <c r="I2149" s="6">
        <f t="shared" si="1277"/>
        <v>2.04</v>
      </c>
      <c r="J2149" s="6">
        <f t="shared" si="1278"/>
        <v>8414062.4994616378</v>
      </c>
      <c r="K2149" s="18">
        <f t="shared" si="1279"/>
        <v>4.9999999999999996E-2</v>
      </c>
      <c r="L2149" s="35">
        <f>Data!BR37</f>
        <v>3.5295314823368239E-3</v>
      </c>
      <c r="Q2149" s="21">
        <v>0</v>
      </c>
      <c r="R2149" s="21">
        <v>1.270569704903598</v>
      </c>
      <c r="S2149" s="21">
        <v>20.938340456661869</v>
      </c>
      <c r="T2149" s="38">
        <v>7.1754824876402168E-4</v>
      </c>
    </row>
    <row r="2150" spans="1:20" x14ac:dyDescent="0.25">
      <c r="A2150" s="17" t="s">
        <v>279</v>
      </c>
      <c r="B2150" s="8" t="s">
        <v>338</v>
      </c>
      <c r="C2150" s="8" t="s">
        <v>335</v>
      </c>
      <c r="D2150" s="8" t="str">
        <f t="shared" si="1272"/>
        <v>Week_24-generic-fifi</v>
      </c>
      <c r="E2150" s="8" t="str">
        <f t="shared" si="1273"/>
        <v>Umbrella-social.video.umb</v>
      </c>
      <c r="H2150" s="24">
        <f t="shared" si="1277"/>
        <v>8.6066249493784355E-3</v>
      </c>
      <c r="I2150" s="6">
        <f t="shared" si="1277"/>
        <v>2.04</v>
      </c>
      <c r="J2150" s="6">
        <f t="shared" si="1278"/>
        <v>8414062.4994616378</v>
      </c>
      <c r="K2150" s="18">
        <f t="shared" si="1279"/>
        <v>4.9999999999999996E-2</v>
      </c>
      <c r="L2150" s="35">
        <f>Data!BR38</f>
        <v>3.5295314823368239E-3</v>
      </c>
      <c r="Q2150" s="21">
        <v>0</v>
      </c>
      <c r="R2150" s="21">
        <v>18.176789008702961</v>
      </c>
      <c r="S2150" s="21">
        <v>222.80361555643898</v>
      </c>
      <c r="T2150" s="38">
        <v>4.8360668753608671E-3</v>
      </c>
    </row>
    <row r="2151" spans="1:20" x14ac:dyDescent="0.25">
      <c r="A2151" s="17" t="s">
        <v>280</v>
      </c>
      <c r="B2151" s="8" t="s">
        <v>338</v>
      </c>
      <c r="C2151" s="8" t="s">
        <v>335</v>
      </c>
      <c r="D2151" s="8" t="str">
        <f t="shared" si="1272"/>
        <v>Week_25-generic-fifi</v>
      </c>
      <c r="E2151" s="8" t="str">
        <f t="shared" si="1273"/>
        <v>Umbrella-social.video.umb</v>
      </c>
      <c r="H2151" s="24">
        <f t="shared" si="1277"/>
        <v>8.6066249493784355E-3</v>
      </c>
      <c r="I2151" s="6">
        <f t="shared" si="1277"/>
        <v>2.04</v>
      </c>
      <c r="J2151" s="6">
        <f t="shared" si="1278"/>
        <v>8414062.4994616378</v>
      </c>
      <c r="K2151" s="18">
        <f t="shared" si="1279"/>
        <v>4.9999999999999996E-2</v>
      </c>
      <c r="L2151" s="35">
        <f>Data!BR39</f>
        <v>3.5295314823368239E-3</v>
      </c>
      <c r="Q2151" s="21">
        <v>0</v>
      </c>
      <c r="R2151" s="21">
        <v>0.52832763580071918</v>
      </c>
      <c r="S2151" s="21">
        <v>7.6845478204493256</v>
      </c>
      <c r="T2151" s="38">
        <v>2.4236055020010472E-4</v>
      </c>
    </row>
    <row r="2152" spans="1:20" x14ac:dyDescent="0.25">
      <c r="A2152" s="17" t="s">
        <v>281</v>
      </c>
      <c r="B2152" s="8" t="s">
        <v>338</v>
      </c>
      <c r="C2152" s="8" t="s">
        <v>335</v>
      </c>
      <c r="D2152" s="8" t="str">
        <f t="shared" si="1272"/>
        <v>Week_26-generic-fifi</v>
      </c>
      <c r="E2152" s="8" t="str">
        <f t="shared" si="1273"/>
        <v>Umbrella-social.video.umb</v>
      </c>
      <c r="H2152" s="24">
        <f t="shared" si="1277"/>
        <v>8.6066249493784355E-3</v>
      </c>
      <c r="I2152" s="6">
        <f t="shared" si="1277"/>
        <v>2.04</v>
      </c>
      <c r="J2152" s="6">
        <f t="shared" si="1278"/>
        <v>8414062.4994616378</v>
      </c>
      <c r="K2152" s="18">
        <f t="shared" si="1279"/>
        <v>4.9999999999999996E-2</v>
      </c>
      <c r="L2152" s="35">
        <f>Data!BR40</f>
        <v>3.5295314823368239E-3</v>
      </c>
      <c r="Q2152" s="21">
        <v>0</v>
      </c>
      <c r="R2152" s="21">
        <v>2.1043762861619957E-2</v>
      </c>
      <c r="S2152" s="21">
        <v>0.35521149407140312</v>
      </c>
      <c r="T2152" s="38">
        <v>1.2119422772460808E-5</v>
      </c>
    </row>
    <row r="2153" spans="1:20" x14ac:dyDescent="0.25">
      <c r="A2153" s="17" t="s">
        <v>282</v>
      </c>
      <c r="B2153" s="8" t="s">
        <v>338</v>
      </c>
      <c r="C2153" s="8" t="s">
        <v>335</v>
      </c>
      <c r="D2153" s="8" t="str">
        <f t="shared" si="1272"/>
        <v>Week_27-generic-fifi</v>
      </c>
      <c r="E2153" s="8" t="str">
        <f t="shared" si="1273"/>
        <v>Umbrella-social.video.umb</v>
      </c>
      <c r="H2153" s="24">
        <f t="shared" si="1277"/>
        <v>8.6066249493784355E-3</v>
      </c>
      <c r="I2153" s="6">
        <f t="shared" si="1277"/>
        <v>2.04</v>
      </c>
      <c r="J2153" s="6">
        <f t="shared" si="1278"/>
        <v>8414062.4994616378</v>
      </c>
      <c r="K2153" s="18">
        <f t="shared" si="1279"/>
        <v>4.9999999999999996E-2</v>
      </c>
      <c r="L2153" s="35">
        <f>Data!BR41</f>
        <v>3.5295314823368239E-3</v>
      </c>
      <c r="Q2153" s="21">
        <v>0</v>
      </c>
      <c r="R2153" s="21">
        <v>71.670099413015777</v>
      </c>
      <c r="S2153" s="21">
        <v>994.23448832811425</v>
      </c>
      <c r="T2153" s="38">
        <v>2.6010732352575228E-2</v>
      </c>
    </row>
    <row r="2154" spans="1:20" x14ac:dyDescent="0.25">
      <c r="A2154" s="17" t="s">
        <v>283</v>
      </c>
      <c r="B2154" s="8" t="s">
        <v>338</v>
      </c>
      <c r="C2154" s="8" t="s">
        <v>335</v>
      </c>
      <c r="D2154" s="8" t="str">
        <f t="shared" si="1272"/>
        <v>Week_28-generic-fifi</v>
      </c>
      <c r="E2154" s="8" t="str">
        <f t="shared" si="1273"/>
        <v>Umbrella-social.video.umb</v>
      </c>
      <c r="H2154" s="24">
        <f t="shared" si="1277"/>
        <v>8.6066249493784355E-3</v>
      </c>
      <c r="I2154" s="6">
        <f t="shared" si="1277"/>
        <v>2.04</v>
      </c>
      <c r="J2154" s="6">
        <f t="shared" si="1278"/>
        <v>8414062.4994616378</v>
      </c>
      <c r="K2154" s="18">
        <f t="shared" si="1279"/>
        <v>4.9999999999999996E-2</v>
      </c>
      <c r="L2154" s="35">
        <f>Data!BR42</f>
        <v>3.306613704505025E-3</v>
      </c>
      <c r="Q2154" s="21">
        <v>0</v>
      </c>
      <c r="R2154" s="21">
        <v>387.1583922537975</v>
      </c>
      <c r="S2154" s="21">
        <v>4917.7903190763145</v>
      </c>
      <c r="T2154" s="38">
        <v>0.11494765784231742</v>
      </c>
    </row>
    <row r="2155" spans="1:20" x14ac:dyDescent="0.25">
      <c r="A2155" s="17" t="s">
        <v>284</v>
      </c>
      <c r="B2155" s="8" t="s">
        <v>338</v>
      </c>
      <c r="C2155" s="8" t="s">
        <v>335</v>
      </c>
      <c r="D2155" s="8" t="str">
        <f t="shared" si="1272"/>
        <v>Week_29-generic-fifi</v>
      </c>
      <c r="E2155" s="8" t="str">
        <f t="shared" si="1273"/>
        <v>Umbrella-social.video.umb</v>
      </c>
      <c r="H2155" s="24">
        <f t="shared" si="1277"/>
        <v>8.6066249493784355E-3</v>
      </c>
      <c r="I2155" s="6">
        <f t="shared" si="1277"/>
        <v>2.04</v>
      </c>
      <c r="J2155" s="6">
        <f t="shared" si="1278"/>
        <v>8414062.4994616378</v>
      </c>
      <c r="K2155" s="18">
        <f t="shared" si="1279"/>
        <v>4.9999999999999996E-2</v>
      </c>
      <c r="L2155" s="35">
        <f>Data!BR43</f>
        <v>3.306613704505025E-3</v>
      </c>
      <c r="Q2155" s="21">
        <v>0</v>
      </c>
      <c r="R2155" s="21">
        <v>12.082969863844815</v>
      </c>
      <c r="S2155" s="21">
        <v>189.12745604377793</v>
      </c>
      <c r="T2155" s="38">
        <v>6.0868243706757585E-3</v>
      </c>
    </row>
    <row r="2156" spans="1:20" x14ac:dyDescent="0.25">
      <c r="A2156" s="17" t="s">
        <v>285</v>
      </c>
      <c r="B2156" s="8" t="s">
        <v>338</v>
      </c>
      <c r="C2156" s="8" t="s">
        <v>335</v>
      </c>
      <c r="D2156" s="8" t="str">
        <f t="shared" si="1272"/>
        <v>Week_30-generic-fifi</v>
      </c>
      <c r="E2156" s="8" t="str">
        <f t="shared" si="1273"/>
        <v>Umbrella-social.video.umb</v>
      </c>
      <c r="H2156" s="24">
        <f t="shared" si="1277"/>
        <v>8.6066249493784355E-3</v>
      </c>
      <c r="I2156" s="6">
        <f t="shared" si="1277"/>
        <v>2.04</v>
      </c>
      <c r="J2156" s="6">
        <f t="shared" si="1278"/>
        <v>8414062.4994616378</v>
      </c>
      <c r="K2156" s="18">
        <f t="shared" si="1279"/>
        <v>4.9999999999999996E-2</v>
      </c>
      <c r="L2156" s="35">
        <f>Data!BR44</f>
        <v>3.306613704505025E-3</v>
      </c>
      <c r="Q2156" s="21">
        <v>0</v>
      </c>
      <c r="R2156" s="21">
        <v>135.70213139186612</v>
      </c>
      <c r="S2156" s="21">
        <v>2031.8604893120189</v>
      </c>
      <c r="T2156" s="38">
        <v>6.1829326459340361E-2</v>
      </c>
    </row>
    <row r="2157" spans="1:20" x14ac:dyDescent="0.25">
      <c r="A2157" s="17" t="s">
        <v>286</v>
      </c>
      <c r="B2157" s="8" t="s">
        <v>338</v>
      </c>
      <c r="C2157" s="8" t="s">
        <v>335</v>
      </c>
      <c r="D2157" s="8" t="str">
        <f t="shared" si="1272"/>
        <v>Week_31-generic-fifi</v>
      </c>
      <c r="E2157" s="8" t="str">
        <f t="shared" si="1273"/>
        <v>Umbrella-social.video.umb</v>
      </c>
      <c r="H2157" s="24">
        <f t="shared" si="1277"/>
        <v>8.6066249493784355E-3</v>
      </c>
      <c r="I2157" s="6">
        <f t="shared" si="1277"/>
        <v>2.04</v>
      </c>
      <c r="J2157" s="6">
        <f t="shared" si="1278"/>
        <v>8414062.4994616378</v>
      </c>
      <c r="K2157" s="18">
        <f t="shared" si="1279"/>
        <v>4.9999999999999996E-2</v>
      </c>
      <c r="L2157" s="35">
        <f>Data!BR45</f>
        <v>3.306613704505025E-3</v>
      </c>
      <c r="Q2157" s="21">
        <v>0</v>
      </c>
      <c r="R2157" s="21">
        <v>43.078879794912474</v>
      </c>
      <c r="S2157" s="21">
        <v>602.1586750470276</v>
      </c>
      <c r="T2157" s="38">
        <v>1.7242871849475483E-2</v>
      </c>
    </row>
    <row r="2158" spans="1:20" x14ac:dyDescent="0.25">
      <c r="A2158" s="17" t="s">
        <v>287</v>
      </c>
      <c r="B2158" s="8" t="s">
        <v>338</v>
      </c>
      <c r="C2158" s="8" t="s">
        <v>335</v>
      </c>
      <c r="D2158" s="8" t="str">
        <f t="shared" si="1272"/>
        <v>Week_32-generic-fifi</v>
      </c>
      <c r="E2158" s="8" t="str">
        <f t="shared" si="1273"/>
        <v>Umbrella-social.video.umb</v>
      </c>
      <c r="H2158" s="24">
        <f t="shared" si="1277"/>
        <v>8.6066249493784355E-3</v>
      </c>
      <c r="I2158" s="6">
        <f t="shared" si="1277"/>
        <v>2.04</v>
      </c>
      <c r="J2158" s="6">
        <f t="shared" si="1278"/>
        <v>8414062.4994616378</v>
      </c>
      <c r="K2158" s="18">
        <f t="shared" si="1279"/>
        <v>4.9999999999999996E-2</v>
      </c>
      <c r="L2158" s="35">
        <f>Data!BR46</f>
        <v>3.8639081490845235E-3</v>
      </c>
      <c r="Q2158" s="21">
        <v>0</v>
      </c>
      <c r="R2158" s="21">
        <v>2.4624005952967458</v>
      </c>
      <c r="S2158" s="21">
        <v>33.458818480488176</v>
      </c>
      <c r="T2158" s="38">
        <v>8.6928502452243706E-4</v>
      </c>
    </row>
    <row r="2159" spans="1:20" x14ac:dyDescent="0.25">
      <c r="A2159" s="17" t="s">
        <v>288</v>
      </c>
      <c r="B2159" s="8" t="s">
        <v>338</v>
      </c>
      <c r="C2159" s="8" t="s">
        <v>335</v>
      </c>
      <c r="D2159" s="8" t="str">
        <f t="shared" si="1272"/>
        <v>Week_33-generic-fifi</v>
      </c>
      <c r="E2159" s="8" t="str">
        <f t="shared" si="1273"/>
        <v>Umbrella-social.video.umb</v>
      </c>
      <c r="H2159" s="24">
        <f t="shared" si="1277"/>
        <v>8.6066249493784355E-3</v>
      </c>
      <c r="I2159" s="6">
        <f t="shared" si="1277"/>
        <v>2.04</v>
      </c>
      <c r="J2159" s="6">
        <f t="shared" si="1278"/>
        <v>8414062.4994616378</v>
      </c>
      <c r="K2159" s="18">
        <f t="shared" si="1279"/>
        <v>4.9999999999999996E-2</v>
      </c>
      <c r="L2159" s="35">
        <f>Data!BR47</f>
        <v>3.8639081490845235E-3</v>
      </c>
      <c r="Q2159" s="21">
        <v>0</v>
      </c>
      <c r="R2159" s="21">
        <v>0.1086701273468671</v>
      </c>
      <c r="S2159" s="21">
        <v>1.5272268739827362</v>
      </c>
      <c r="T2159" s="38">
        <v>4.3482208214040696E-5</v>
      </c>
    </row>
    <row r="2160" spans="1:20" x14ac:dyDescent="0.25">
      <c r="A2160" s="17" t="s">
        <v>289</v>
      </c>
      <c r="B2160" s="8" t="s">
        <v>338</v>
      </c>
      <c r="C2160" s="8" t="s">
        <v>335</v>
      </c>
      <c r="D2160" s="8" t="str">
        <f t="shared" si="1272"/>
        <v>Week_34-generic-fifi</v>
      </c>
      <c r="E2160" s="8" t="str">
        <f t="shared" si="1273"/>
        <v>Umbrella-social.video.umb</v>
      </c>
      <c r="H2160" s="24">
        <f t="shared" si="1277"/>
        <v>8.6066249493784355E-3</v>
      </c>
      <c r="I2160" s="6">
        <f t="shared" si="1277"/>
        <v>2.04</v>
      </c>
      <c r="J2160" s="6">
        <f t="shared" si="1278"/>
        <v>8414062.4994616378</v>
      </c>
      <c r="K2160" s="18">
        <f t="shared" si="1279"/>
        <v>4.9999999999999996E-2</v>
      </c>
      <c r="L2160" s="35">
        <f>Data!BR48</f>
        <v>3.8639081490845235E-3</v>
      </c>
      <c r="Q2160" s="21">
        <v>0</v>
      </c>
      <c r="R2160" s="21">
        <v>6.1389796074091492E-3</v>
      </c>
      <c r="S2160" s="21">
        <v>8.3618700373959617E-2</v>
      </c>
      <c r="T2160" s="38">
        <v>2.1741553161147564E-6</v>
      </c>
    </row>
    <row r="2161" spans="1:20" x14ac:dyDescent="0.25">
      <c r="A2161" s="17" t="s">
        <v>290</v>
      </c>
      <c r="B2161" s="8" t="s">
        <v>338</v>
      </c>
      <c r="C2161" s="8" t="s">
        <v>335</v>
      </c>
      <c r="D2161" s="8" t="str">
        <f t="shared" si="1272"/>
        <v>Week_35-generic-fifi</v>
      </c>
      <c r="E2161" s="8" t="str">
        <f t="shared" si="1273"/>
        <v>Umbrella-social.video.umb</v>
      </c>
      <c r="H2161" s="24">
        <f t="shared" si="1277"/>
        <v>8.6066249493784355E-3</v>
      </c>
      <c r="I2161" s="6">
        <f t="shared" si="1277"/>
        <v>2.04</v>
      </c>
      <c r="J2161" s="6">
        <f t="shared" si="1278"/>
        <v>8414062.4994616378</v>
      </c>
      <c r="K2161" s="18">
        <f t="shared" si="1279"/>
        <v>4.9999999999999996E-2</v>
      </c>
      <c r="L2161" s="35">
        <f>Data!BR49</f>
        <v>3.8639081490845235E-3</v>
      </c>
      <c r="Q2161" s="21">
        <v>0</v>
      </c>
      <c r="R2161" s="21">
        <v>2.690649379619051E-4</v>
      </c>
      <c r="S2161" s="21">
        <v>3.9034943124883802E-3</v>
      </c>
      <c r="T2161" s="38">
        <v>1.0870787803263227E-7</v>
      </c>
    </row>
    <row r="2162" spans="1:20" x14ac:dyDescent="0.25">
      <c r="A2162" s="17" t="s">
        <v>291</v>
      </c>
      <c r="B2162" s="8" t="s">
        <v>338</v>
      </c>
      <c r="C2162" s="8" t="s">
        <v>335</v>
      </c>
      <c r="D2162" s="8" t="str">
        <f t="shared" si="1272"/>
        <v>Week_36-generic-fifi</v>
      </c>
      <c r="E2162" s="8" t="str">
        <f t="shared" si="1273"/>
        <v>Umbrella-social.video.umb</v>
      </c>
      <c r="H2162" s="24">
        <f t="shared" si="1277"/>
        <v>8.6066249493784355E-3</v>
      </c>
      <c r="I2162" s="6">
        <f t="shared" si="1277"/>
        <v>2.04</v>
      </c>
      <c r="J2162" s="6">
        <f t="shared" si="1278"/>
        <v>8414062.4994616378</v>
      </c>
      <c r="K2162" s="18">
        <f t="shared" si="1279"/>
        <v>4.9999999999999996E-2</v>
      </c>
      <c r="L2162" s="35">
        <f>Data!BR50</f>
        <v>3.8639081490845235E-3</v>
      </c>
      <c r="Q2162" s="21">
        <v>0</v>
      </c>
      <c r="R2162" s="21">
        <v>1.63080723920426E-5</v>
      </c>
      <c r="S2162" s="21">
        <v>2.1836548029460225E-4</v>
      </c>
      <c r="T2162" s="38">
        <v>5.4353942458007509E-9</v>
      </c>
    </row>
    <row r="2163" spans="1:20" x14ac:dyDescent="0.25">
      <c r="A2163" s="17" t="s">
        <v>292</v>
      </c>
      <c r="B2163" s="8" t="s">
        <v>338</v>
      </c>
      <c r="C2163" s="8" t="s">
        <v>335</v>
      </c>
      <c r="D2163" s="8" t="str">
        <f t="shared" si="1272"/>
        <v>Week_37-generic-fifi</v>
      </c>
      <c r="E2163" s="8" t="str">
        <f t="shared" si="1273"/>
        <v>Umbrella-social.video.umb</v>
      </c>
      <c r="H2163" s="24">
        <f t="shared" si="1277"/>
        <v>8.6066249493784355E-3</v>
      </c>
      <c r="I2163" s="6">
        <f t="shared" si="1277"/>
        <v>2.04</v>
      </c>
      <c r="J2163" s="6">
        <f t="shared" si="1278"/>
        <v>8414062.4994616378</v>
      </c>
      <c r="K2163" s="18">
        <f t="shared" si="1279"/>
        <v>4.9999999999999996E-2</v>
      </c>
      <c r="L2163" s="35">
        <f>Data!BR51</f>
        <v>4.0496729639443564E-3</v>
      </c>
      <c r="Q2163" s="21">
        <v>0</v>
      </c>
      <c r="R2163" s="21">
        <v>5.6439890385168283E-7</v>
      </c>
      <c r="S2163" s="21">
        <v>8.8008316639912215E-6</v>
      </c>
      <c r="T2163" s="38">
        <v>2.7176971784115267E-10</v>
      </c>
    </row>
    <row r="2164" spans="1:20" x14ac:dyDescent="0.25">
      <c r="A2164" s="17" t="s">
        <v>293</v>
      </c>
      <c r="B2164" s="8" t="s">
        <v>338</v>
      </c>
      <c r="C2164" s="8" t="s">
        <v>335</v>
      </c>
      <c r="D2164" s="8" t="str">
        <f t="shared" si="1272"/>
        <v>Week_38-generic-fifi</v>
      </c>
      <c r="E2164" s="8" t="str">
        <f t="shared" si="1273"/>
        <v>Umbrella-social.video.umb</v>
      </c>
      <c r="H2164" s="24">
        <f t="shared" si="1277"/>
        <v>8.6066249493784355E-3</v>
      </c>
      <c r="I2164" s="6">
        <f t="shared" si="1277"/>
        <v>2.04</v>
      </c>
      <c r="J2164" s="6">
        <f t="shared" si="1278"/>
        <v>8414062.4994616378</v>
      </c>
      <c r="K2164" s="18">
        <f t="shared" si="1279"/>
        <v>4.9999999999999996E-2</v>
      </c>
      <c r="L2164" s="35">
        <f>Data!BR52</f>
        <v>4.0496729639443564E-3</v>
      </c>
      <c r="Q2164" s="21">
        <v>0</v>
      </c>
      <c r="R2164" s="21">
        <v>3.3366322309801281E-8</v>
      </c>
      <c r="S2164" s="21">
        <v>4.8398178091284563E-7</v>
      </c>
      <c r="T2164" s="38">
        <v>1.3588463687597141E-11</v>
      </c>
    </row>
    <row r="2165" spans="1:20" x14ac:dyDescent="0.25">
      <c r="A2165" s="17" t="s">
        <v>294</v>
      </c>
      <c r="B2165" s="8" t="s">
        <v>338</v>
      </c>
      <c r="C2165" s="8" t="s">
        <v>335</v>
      </c>
      <c r="D2165" s="8" t="str">
        <f t="shared" si="1272"/>
        <v>Week_39-generic-fifi</v>
      </c>
      <c r="E2165" s="8" t="str">
        <f t="shared" si="1273"/>
        <v>Umbrella-social.video.umb</v>
      </c>
      <c r="H2165" s="24">
        <f t="shared" si="1277"/>
        <v>8.6066249493784355E-3</v>
      </c>
      <c r="I2165" s="6">
        <f t="shared" si="1277"/>
        <v>2.04</v>
      </c>
      <c r="J2165" s="6">
        <f t="shared" si="1278"/>
        <v>8414062.4994616378</v>
      </c>
      <c r="K2165" s="18">
        <f t="shared" si="1279"/>
        <v>4.9999999999999996E-2</v>
      </c>
      <c r="L2165" s="35">
        <f>Data!BR53</f>
        <v>4.0496729639443564E-3</v>
      </c>
      <c r="Q2165" s="21">
        <v>0</v>
      </c>
      <c r="R2165" s="21">
        <v>2.4316965052311104E-9</v>
      </c>
      <c r="S2165" s="21">
        <v>3.0403964682278422E-8</v>
      </c>
      <c r="T2165" s="38">
        <v>6.794564910705958E-13</v>
      </c>
    </row>
    <row r="2166" spans="1:20" x14ac:dyDescent="0.25">
      <c r="A2166" s="17" t="s">
        <v>295</v>
      </c>
      <c r="B2166" s="8" t="s">
        <v>338</v>
      </c>
      <c r="C2166" s="8" t="s">
        <v>335</v>
      </c>
      <c r="D2166" s="8" t="str">
        <f t="shared" si="1272"/>
        <v>Week_40-generic-fifi</v>
      </c>
      <c r="E2166" s="8" t="str">
        <f t="shared" si="1273"/>
        <v>Umbrella-social.video.umb</v>
      </c>
      <c r="H2166" s="24">
        <f t="shared" si="1277"/>
        <v>8.6066249493784355E-3</v>
      </c>
      <c r="I2166" s="6">
        <f t="shared" si="1277"/>
        <v>2.04</v>
      </c>
      <c r="J2166" s="6">
        <f t="shared" si="1278"/>
        <v>8414062.4994616378</v>
      </c>
      <c r="K2166" s="18">
        <f t="shared" si="1279"/>
        <v>4.9999999999999996E-2</v>
      </c>
      <c r="L2166" s="35">
        <f>Data!BR54</f>
        <v>4.0496729639443564E-3</v>
      </c>
      <c r="Q2166" s="21">
        <v>0</v>
      </c>
      <c r="R2166" s="21">
        <v>1.1503625432602751E-10</v>
      </c>
      <c r="S2166" s="21">
        <v>1.4770839078270351E-9</v>
      </c>
      <c r="T2166" s="38">
        <v>3.397282455352979E-14</v>
      </c>
    </row>
    <row r="2167" spans="1:20" x14ac:dyDescent="0.25">
      <c r="A2167" s="17" t="s">
        <v>296</v>
      </c>
      <c r="B2167" s="8" t="s">
        <v>338</v>
      </c>
      <c r="C2167" s="8" t="s">
        <v>335</v>
      </c>
      <c r="D2167" s="8" t="str">
        <f t="shared" si="1272"/>
        <v>Week_41-generic-fifi</v>
      </c>
      <c r="E2167" s="8" t="str">
        <f t="shared" si="1273"/>
        <v>Umbrella-social.video.umb</v>
      </c>
      <c r="H2167" s="24">
        <f t="shared" si="1277"/>
        <v>8.6066249493784355E-3</v>
      </c>
      <c r="I2167" s="6">
        <f t="shared" si="1277"/>
        <v>2.04</v>
      </c>
      <c r="J2167" s="6">
        <f t="shared" si="1278"/>
        <v>8414062.4994616378</v>
      </c>
      <c r="K2167" s="18">
        <f t="shared" si="1279"/>
        <v>4.9999999999999996E-2</v>
      </c>
      <c r="L2167" s="35">
        <f>Data!BR55</f>
        <v>4.7927322233836875E-3</v>
      </c>
      <c r="Q2167" s="21">
        <v>0</v>
      </c>
      <c r="R2167" s="21">
        <v>3.2690646121802095E-12</v>
      </c>
      <c r="S2167" s="21">
        <v>5.3332337957419602E-11</v>
      </c>
      <c r="T2167" s="38">
        <v>1.6653345369377348E-15</v>
      </c>
    </row>
    <row r="2168" spans="1:20" x14ac:dyDescent="0.25">
      <c r="A2168" s="17" t="s">
        <v>297</v>
      </c>
      <c r="B2168" s="8" t="s">
        <v>338</v>
      </c>
      <c r="C2168" s="8" t="s">
        <v>335</v>
      </c>
      <c r="D2168" s="8" t="str">
        <f t="shared" si="1272"/>
        <v>Week_42-generic-fifi</v>
      </c>
      <c r="E2168" s="8" t="str">
        <f t="shared" si="1273"/>
        <v>Umbrella-social.video.umb</v>
      </c>
      <c r="H2168" s="24">
        <f t="shared" si="1277"/>
        <v>8.6066249493784355E-3</v>
      </c>
      <c r="I2168" s="6">
        <f t="shared" si="1277"/>
        <v>2.04</v>
      </c>
      <c r="J2168" s="6">
        <f t="shared" si="1278"/>
        <v>8414062.4994616378</v>
      </c>
      <c r="K2168" s="18">
        <f t="shared" si="1279"/>
        <v>4.9999999999999996E-2</v>
      </c>
      <c r="L2168" s="35">
        <f>Data!BR56</f>
        <v>4.7927322233836875E-3</v>
      </c>
      <c r="Q2168" s="21">
        <v>0</v>
      </c>
      <c r="R2168" s="21">
        <v>3.0350891022086928E-13</v>
      </c>
      <c r="S2168" s="21">
        <v>4.1822991171371955E-12</v>
      </c>
      <c r="T2168" s="38">
        <v>1.1102230246251565E-16</v>
      </c>
    </row>
    <row r="2169" spans="1:20" x14ac:dyDescent="0.25">
      <c r="A2169" s="17" t="s">
        <v>298</v>
      </c>
      <c r="B2169" s="8" t="s">
        <v>338</v>
      </c>
      <c r="C2169" s="8" t="s">
        <v>335</v>
      </c>
      <c r="D2169" s="8" t="str">
        <f t="shared" si="1272"/>
        <v>Week_43-generic-fifi</v>
      </c>
      <c r="E2169" s="8" t="str">
        <f t="shared" si="1273"/>
        <v>Umbrella-social.video.umb</v>
      </c>
      <c r="H2169" s="24">
        <f t="shared" si="1277"/>
        <v>8.6066249493784355E-3</v>
      </c>
      <c r="I2169" s="6">
        <f t="shared" si="1277"/>
        <v>2.04</v>
      </c>
      <c r="J2169" s="6">
        <f t="shared" si="1278"/>
        <v>8414062.4994616378</v>
      </c>
      <c r="K2169" s="18">
        <f t="shared" si="1279"/>
        <v>4.9999999999999996E-2</v>
      </c>
      <c r="L2169" s="35">
        <f>Data!BR57</f>
        <v>4.7927322233836875E-3</v>
      </c>
      <c r="Q2169" s="21">
        <v>0</v>
      </c>
      <c r="R2169" s="21">
        <v>0</v>
      </c>
      <c r="S2169" s="21">
        <v>0</v>
      </c>
      <c r="T2169" s="38">
        <v>0</v>
      </c>
    </row>
    <row r="2170" spans="1:20" x14ac:dyDescent="0.25">
      <c r="A2170" s="17" t="s">
        <v>299</v>
      </c>
      <c r="B2170" s="8" t="s">
        <v>338</v>
      </c>
      <c r="C2170" s="8" t="s">
        <v>335</v>
      </c>
      <c r="D2170" s="8" t="str">
        <f t="shared" si="1272"/>
        <v>Week_44-generic-fifi</v>
      </c>
      <c r="E2170" s="8" t="str">
        <f t="shared" si="1273"/>
        <v>Umbrella-social.video.umb</v>
      </c>
      <c r="H2170" s="24">
        <f t="shared" si="1277"/>
        <v>8.6066249493784355E-3</v>
      </c>
      <c r="I2170" s="6">
        <f t="shared" si="1277"/>
        <v>2.04</v>
      </c>
      <c r="J2170" s="6">
        <f t="shared" si="1278"/>
        <v>8414062.4994616378</v>
      </c>
      <c r="K2170" s="18">
        <f t="shared" si="1279"/>
        <v>4.9999999999999996E-2</v>
      </c>
      <c r="L2170" s="35">
        <f>Data!BR58</f>
        <v>4.7927322233836875E-3</v>
      </c>
      <c r="Q2170" s="21">
        <v>0</v>
      </c>
      <c r="R2170" s="21">
        <v>0</v>
      </c>
      <c r="S2170" s="21">
        <v>0</v>
      </c>
      <c r="T2170" s="38">
        <v>0</v>
      </c>
    </row>
    <row r="2171" spans="1:20" x14ac:dyDescent="0.25">
      <c r="A2171" s="17" t="s">
        <v>300</v>
      </c>
      <c r="B2171" s="8" t="s">
        <v>338</v>
      </c>
      <c r="C2171" s="8" t="s">
        <v>335</v>
      </c>
      <c r="D2171" s="8" t="str">
        <f t="shared" si="1272"/>
        <v>Week_45-generic-fifi</v>
      </c>
      <c r="E2171" s="8" t="str">
        <f t="shared" si="1273"/>
        <v>Umbrella-social.video.umb</v>
      </c>
      <c r="H2171" s="24">
        <f t="shared" si="1277"/>
        <v>8.6066249493784355E-3</v>
      </c>
      <c r="I2171" s="6">
        <f t="shared" si="1277"/>
        <v>2.04</v>
      </c>
      <c r="J2171" s="6">
        <f t="shared" si="1278"/>
        <v>8414062.4994616378</v>
      </c>
      <c r="K2171" s="18">
        <f t="shared" si="1279"/>
        <v>4.9999999999999996E-2</v>
      </c>
      <c r="L2171" s="35">
        <f>Data!BR59</f>
        <v>4.1239788898882893E-3</v>
      </c>
      <c r="Q2171" s="21">
        <v>0</v>
      </c>
      <c r="R2171" s="21">
        <v>32.862469894960491</v>
      </c>
      <c r="S2171" s="21">
        <v>469.21190731657271</v>
      </c>
      <c r="T2171" s="38">
        <v>1.2333375310831118E-2</v>
      </c>
    </row>
    <row r="2172" spans="1:20" x14ac:dyDescent="0.25">
      <c r="A2172" s="17" t="s">
        <v>301</v>
      </c>
      <c r="B2172" s="8" t="s">
        <v>338</v>
      </c>
      <c r="C2172" s="8" t="s">
        <v>335</v>
      </c>
      <c r="D2172" s="8" t="str">
        <f t="shared" si="1272"/>
        <v>Week_46-generic-fifi</v>
      </c>
      <c r="E2172" s="8" t="str">
        <f t="shared" si="1273"/>
        <v>Umbrella-social.video.umb</v>
      </c>
      <c r="H2172" s="24">
        <f t="shared" si="1277"/>
        <v>8.6066249493784355E-3</v>
      </c>
      <c r="I2172" s="6">
        <f t="shared" si="1277"/>
        <v>2.04</v>
      </c>
      <c r="J2172" s="6">
        <f t="shared" si="1278"/>
        <v>8414062.4994616378</v>
      </c>
      <c r="K2172" s="18">
        <f t="shared" si="1279"/>
        <v>4.9999999999999996E-2</v>
      </c>
      <c r="L2172" s="35">
        <f>Data!BR60</f>
        <v>4.1239788898882893E-3</v>
      </c>
      <c r="Q2172" s="21">
        <v>0</v>
      </c>
      <c r="R2172" s="21">
        <v>1.6548554615764535</v>
      </c>
      <c r="S2172" s="21">
        <v>23.552680912413411</v>
      </c>
      <c r="T2172" s="38">
        <v>6.203106566637917E-4</v>
      </c>
    </row>
    <row r="2173" spans="1:20" x14ac:dyDescent="0.25">
      <c r="A2173" s="17" t="s">
        <v>272</v>
      </c>
      <c r="B2173" s="8" t="s">
        <v>338</v>
      </c>
      <c r="C2173" s="8" t="s">
        <v>335</v>
      </c>
      <c r="D2173" s="8" t="str">
        <f t="shared" si="1272"/>
        <v>Week_47-generic-fifi</v>
      </c>
      <c r="E2173" s="8" t="str">
        <f t="shared" si="1273"/>
        <v>Umbrella-social.video.umb</v>
      </c>
      <c r="H2173" s="24">
        <f t="shared" si="1277"/>
        <v>8.6066249493784355E-3</v>
      </c>
      <c r="I2173" s="6">
        <f t="shared" si="1277"/>
        <v>2.04</v>
      </c>
      <c r="J2173" s="6">
        <f t="shared" si="1278"/>
        <v>8414062.4994616378</v>
      </c>
      <c r="K2173" s="18">
        <f t="shared" si="1279"/>
        <v>4.9999999999999996E-2</v>
      </c>
      <c r="L2173" s="35">
        <f>Data!BR61</f>
        <v>4.1239788898882893E-3</v>
      </c>
      <c r="Q2173" s="21">
        <v>0</v>
      </c>
      <c r="R2173" s="21">
        <v>11.141186706298159</v>
      </c>
      <c r="S2173" s="21">
        <v>136.55069744537383</v>
      </c>
      <c r="T2173" s="38">
        <v>2.8501653851750186E-3</v>
      </c>
    </row>
    <row r="2174" spans="1:20" x14ac:dyDescent="0.25">
      <c r="A2174" s="17" t="s">
        <v>273</v>
      </c>
      <c r="B2174" s="8" t="s">
        <v>338</v>
      </c>
      <c r="C2174" s="8" t="s">
        <v>335</v>
      </c>
      <c r="D2174" s="8" t="str">
        <f t="shared" si="1272"/>
        <v>Week_48-generic-fifi</v>
      </c>
      <c r="E2174" s="8" t="str">
        <f t="shared" si="1273"/>
        <v>Umbrella-social.video.umb</v>
      </c>
      <c r="H2174" s="24">
        <f t="shared" si="1277"/>
        <v>8.6066249493784355E-3</v>
      </c>
      <c r="I2174" s="6">
        <f t="shared" si="1277"/>
        <v>2.04</v>
      </c>
      <c r="J2174" s="6">
        <f t="shared" si="1278"/>
        <v>8414062.4994616378</v>
      </c>
      <c r="K2174" s="18">
        <f t="shared" si="1279"/>
        <v>4.9999999999999996E-2</v>
      </c>
      <c r="L2174" s="35">
        <f>Data!BR62</f>
        <v>4.1239788898882893E-3</v>
      </c>
      <c r="Q2174" s="21">
        <v>0</v>
      </c>
      <c r="R2174" s="21">
        <v>0.55883576714912686</v>
      </c>
      <c r="S2174" s="21">
        <v>6.8913693037050043</v>
      </c>
      <c r="T2174" s="38">
        <v>1.4270155920326211E-4</v>
      </c>
    </row>
    <row r="2175" spans="1:20" x14ac:dyDescent="0.25">
      <c r="A2175" s="17" t="s">
        <v>274</v>
      </c>
      <c r="B2175" s="8" t="s">
        <v>338</v>
      </c>
      <c r="C2175" s="8" t="s">
        <v>335</v>
      </c>
      <c r="D2175" s="8" t="str">
        <f t="shared" si="1272"/>
        <v>Week_49-generic-fifi</v>
      </c>
      <c r="E2175" s="8" t="str">
        <f t="shared" si="1273"/>
        <v>Umbrella-social.video.umb</v>
      </c>
      <c r="H2175" s="24">
        <f t="shared" si="1277"/>
        <v>8.6066249493784355E-3</v>
      </c>
      <c r="I2175" s="6">
        <f t="shared" si="1277"/>
        <v>2.04</v>
      </c>
      <c r="J2175" s="6">
        <f t="shared" si="1278"/>
        <v>8414062.4994616378</v>
      </c>
      <c r="K2175" s="18">
        <f t="shared" si="1279"/>
        <v>4.9999999999999996E-2</v>
      </c>
      <c r="L2175" s="35">
        <f>Data!BR63</f>
        <v>4.1239788898882893E-3</v>
      </c>
      <c r="Q2175" s="21">
        <v>0</v>
      </c>
      <c r="R2175" s="21">
        <v>1.7813232472347441E-2</v>
      </c>
      <c r="S2175" s="21">
        <v>0.26700388253682844</v>
      </c>
      <c r="T2175" s="38">
        <v>7.1355616437784875E-6</v>
      </c>
    </row>
    <row r="2176" spans="1:20" x14ac:dyDescent="0.25">
      <c r="A2176" s="17" t="s">
        <v>275</v>
      </c>
      <c r="B2176" s="8" t="s">
        <v>338</v>
      </c>
      <c r="C2176" s="8" t="s">
        <v>335</v>
      </c>
      <c r="D2176" s="8" t="str">
        <f t="shared" si="1272"/>
        <v>Week_50-generic-fifi</v>
      </c>
      <c r="E2176" s="8" t="str">
        <f t="shared" si="1273"/>
        <v>Umbrella-social.video.umb</v>
      </c>
      <c r="H2176" s="24">
        <f t="shared" si="1277"/>
        <v>8.6066249493784355E-3</v>
      </c>
      <c r="I2176" s="6">
        <f t="shared" si="1277"/>
        <v>2.04</v>
      </c>
      <c r="J2176" s="6">
        <f t="shared" si="1278"/>
        <v>8414062.4994616378</v>
      </c>
      <c r="K2176" s="18">
        <f t="shared" si="1279"/>
        <v>4.9999999999999996E-2</v>
      </c>
      <c r="L2176" s="35">
        <f>Data!BR64</f>
        <v>3.6038374082807572E-3</v>
      </c>
      <c r="Q2176" s="21">
        <v>0</v>
      </c>
      <c r="R2176" s="21">
        <v>401.49024595518506</v>
      </c>
      <c r="S2176" s="21">
        <v>5472.5159135905596</v>
      </c>
      <c r="T2176" s="38">
        <v>0.13387491017394859</v>
      </c>
    </row>
    <row r="2177" spans="1:20" x14ac:dyDescent="0.25">
      <c r="A2177" s="17" t="s">
        <v>276</v>
      </c>
      <c r="B2177" s="8" t="s">
        <v>338</v>
      </c>
      <c r="C2177" s="8" t="s">
        <v>335</v>
      </c>
      <c r="D2177" s="8" t="str">
        <f t="shared" si="1272"/>
        <v>Week_51-generic-fifi</v>
      </c>
      <c r="E2177" s="8" t="str">
        <f t="shared" si="1273"/>
        <v>Umbrella-social.video.umb</v>
      </c>
      <c r="H2177" s="24">
        <f t="shared" si="1277"/>
        <v>8.6066249493784355E-3</v>
      </c>
      <c r="I2177" s="6">
        <f t="shared" si="1277"/>
        <v>2.04</v>
      </c>
      <c r="J2177" s="6">
        <f t="shared" si="1278"/>
        <v>8414062.4994616378</v>
      </c>
      <c r="K2177" s="18">
        <f t="shared" si="1279"/>
        <v>4.9999999999999996E-2</v>
      </c>
      <c r="L2177" s="35">
        <f>Data!BR65</f>
        <v>3.6038374082807572E-3</v>
      </c>
      <c r="Q2177" s="21">
        <v>0</v>
      </c>
      <c r="R2177" s="21">
        <v>378.93519263713068</v>
      </c>
      <c r="S2177" s="21">
        <v>4768.0984633061244</v>
      </c>
      <c r="T2177" s="38">
        <v>0.103012358448897</v>
      </c>
    </row>
    <row r="2178" spans="1:20" x14ac:dyDescent="0.25">
      <c r="A2178" s="17" t="s">
        <v>277</v>
      </c>
      <c r="B2178" s="8" t="s">
        <v>338</v>
      </c>
      <c r="C2178" s="8" t="s">
        <v>335</v>
      </c>
      <c r="D2178" s="8" t="str">
        <f t="shared" si="1272"/>
        <v>Week_52-generic-fifi</v>
      </c>
      <c r="E2178" s="8" t="str">
        <f t="shared" si="1273"/>
        <v>Umbrella-social.video.umb</v>
      </c>
      <c r="H2178" s="24">
        <f t="shared" si="1277"/>
        <v>8.6066249493784355E-3</v>
      </c>
      <c r="I2178" s="6">
        <f t="shared" si="1277"/>
        <v>2.04</v>
      </c>
      <c r="J2178" s="6">
        <f t="shared" si="1278"/>
        <v>8414062.4994616378</v>
      </c>
      <c r="K2178" s="18">
        <f t="shared" si="1279"/>
        <v>4.9999999999999996E-2</v>
      </c>
      <c r="L2178" s="35">
        <f>Data!BR66</f>
        <v>3.6038374082807572E-3</v>
      </c>
      <c r="Q2178" s="21">
        <v>0</v>
      </c>
      <c r="R2178" s="21">
        <v>15.405244449160024</v>
      </c>
      <c r="S2178" s="21">
        <v>202.95158479608722</v>
      </c>
      <c r="T2178" s="38">
        <v>5.420913260349991E-3</v>
      </c>
    </row>
    <row r="2180" spans="1:20" x14ac:dyDescent="0.25">
      <c r="A2180" s="16" t="s">
        <v>328</v>
      </c>
      <c r="B2180" s="8" t="s">
        <v>338</v>
      </c>
      <c r="C2180" s="8" t="s">
        <v>335</v>
      </c>
      <c r="D2180" s="8" t="str">
        <f>A2180&amp;"-generic-cofi"</f>
        <v>Week_40_old-generic-cofi</v>
      </c>
      <c r="E2180" s="8" t="str">
        <f>IF(RIGHT(A2180,3)="old","Initial",B2180&amp;"-"&amp;C2180)</f>
        <v>Initial</v>
      </c>
      <c r="H2180" s="25">
        <f>SUMIFS(Data!N$2:N$48,Data!$L$2:$L$48,$C2180,Data!$M$2:$M$48,RIGHT($D2180,4))</f>
        <v>7.5723061600795668E-3</v>
      </c>
      <c r="I2180" s="42">
        <f>VLOOKUP(C2180,parms,8,FALSE)</f>
        <v>2.04</v>
      </c>
      <c r="J2180" s="28">
        <f>SUMIFS(Data!O$2:O$48,Data!$L$2:$L$48,$C2180,Data!$M$2:$M$48,RIGHT($D2180,4))</f>
        <v>7374406.4529322982</v>
      </c>
      <c r="K2180" s="25">
        <f>SUMIFS(Data!Q$2:Q$48,Data!$L$2:$L$48,$C2180,Data!$M$2:$M$48,RIGHT($D2180,4))</f>
        <v>7.4999999999999997E-2</v>
      </c>
      <c r="L2180" s="35">
        <f>Data!BR2</f>
        <v>4.0496729639443564E-3</v>
      </c>
      <c r="Q2180" s="21">
        <v>0</v>
      </c>
      <c r="R2180" s="21">
        <v>0</v>
      </c>
      <c r="S2180" s="21">
        <v>0</v>
      </c>
      <c r="T2180" s="38">
        <v>0</v>
      </c>
    </row>
    <row r="2181" spans="1:20" x14ac:dyDescent="0.25">
      <c r="A2181" s="16" t="s">
        <v>316</v>
      </c>
      <c r="B2181" s="8" t="s">
        <v>338</v>
      </c>
      <c r="C2181" s="8" t="s">
        <v>335</v>
      </c>
      <c r="D2181" s="8" t="str">
        <f t="shared" ref="D2181:D2244" si="1280">A2181&amp;"-generic-cofi"</f>
        <v>Week_41_old-generic-cofi</v>
      </c>
      <c r="E2181" s="8" t="str">
        <f t="shared" ref="E2181:E2244" si="1281">IF(RIGHT(A2181,3)="old","Initial",B2181&amp;"-"&amp;C2181)</f>
        <v>Initial</v>
      </c>
      <c r="H2181" s="24">
        <f t="shared" ref="H2181" si="1282">H2180</f>
        <v>7.5723061600795668E-3</v>
      </c>
      <c r="I2181" s="6">
        <f>I2180</f>
        <v>2.04</v>
      </c>
      <c r="J2181" s="6">
        <f t="shared" ref="J2181" si="1283">J2180</f>
        <v>7374406.4529322982</v>
      </c>
      <c r="K2181" s="18">
        <f t="shared" ref="K2181" si="1284">K2180</f>
        <v>7.4999999999999997E-2</v>
      </c>
      <c r="L2181" s="35">
        <f>Data!BR3</f>
        <v>4.7927322233836875E-3</v>
      </c>
      <c r="Q2181" s="21">
        <v>0</v>
      </c>
      <c r="R2181" s="21">
        <v>0</v>
      </c>
      <c r="S2181" s="21">
        <v>0</v>
      </c>
      <c r="T2181" s="38">
        <v>0</v>
      </c>
    </row>
    <row r="2182" spans="1:20" x14ac:dyDescent="0.25">
      <c r="A2182" s="16" t="s">
        <v>317</v>
      </c>
      <c r="B2182" s="8" t="s">
        <v>338</v>
      </c>
      <c r="C2182" s="8" t="s">
        <v>335</v>
      </c>
      <c r="D2182" s="8" t="str">
        <f t="shared" si="1280"/>
        <v>Week_42_old-generic-cofi</v>
      </c>
      <c r="E2182" s="8" t="str">
        <f t="shared" si="1281"/>
        <v>Initial</v>
      </c>
      <c r="H2182" s="24">
        <f t="shared" ref="H2182:I2244" si="1285">H2181</f>
        <v>7.5723061600795668E-3</v>
      </c>
      <c r="I2182" s="6">
        <f t="shared" si="1285"/>
        <v>2.04</v>
      </c>
      <c r="J2182" s="6">
        <f t="shared" ref="J2182:J2244" si="1286">J2181</f>
        <v>7374406.4529322982</v>
      </c>
      <c r="K2182" s="18">
        <f t="shared" ref="K2182:K2244" si="1287">K2181</f>
        <v>7.4999999999999997E-2</v>
      </c>
      <c r="L2182" s="35">
        <f>Data!BR4</f>
        <v>4.7927322233836875E-3</v>
      </c>
      <c r="Q2182" s="21">
        <v>0</v>
      </c>
      <c r="R2182" s="21">
        <v>0</v>
      </c>
      <c r="S2182" s="21">
        <v>0</v>
      </c>
      <c r="T2182" s="38">
        <v>0</v>
      </c>
    </row>
    <row r="2183" spans="1:20" x14ac:dyDescent="0.25">
      <c r="A2183" s="16" t="s">
        <v>318</v>
      </c>
      <c r="B2183" s="8" t="s">
        <v>338</v>
      </c>
      <c r="C2183" s="8" t="s">
        <v>335</v>
      </c>
      <c r="D2183" s="8" t="str">
        <f t="shared" si="1280"/>
        <v>Week_43_old-generic-cofi</v>
      </c>
      <c r="E2183" s="8" t="str">
        <f t="shared" si="1281"/>
        <v>Initial</v>
      </c>
      <c r="H2183" s="24">
        <f t="shared" si="1285"/>
        <v>7.5723061600795668E-3</v>
      </c>
      <c r="I2183" s="6">
        <f t="shared" si="1285"/>
        <v>2.04</v>
      </c>
      <c r="J2183" s="6">
        <f t="shared" si="1286"/>
        <v>7374406.4529322982</v>
      </c>
      <c r="K2183" s="18">
        <f t="shared" si="1287"/>
        <v>7.4999999999999997E-2</v>
      </c>
      <c r="L2183" s="35">
        <f>Data!BR5</f>
        <v>4.7927322233836875E-3</v>
      </c>
      <c r="Q2183" s="21">
        <v>0</v>
      </c>
      <c r="R2183" s="21">
        <v>0</v>
      </c>
      <c r="S2183" s="21">
        <v>0</v>
      </c>
      <c r="T2183" s="38">
        <v>0</v>
      </c>
    </row>
    <row r="2184" spans="1:20" x14ac:dyDescent="0.25">
      <c r="A2184" s="16" t="s">
        <v>319</v>
      </c>
      <c r="B2184" s="8" t="s">
        <v>338</v>
      </c>
      <c r="C2184" s="8" t="s">
        <v>335</v>
      </c>
      <c r="D2184" s="8" t="str">
        <f t="shared" si="1280"/>
        <v>Week_44_old-generic-cofi</v>
      </c>
      <c r="E2184" s="8" t="str">
        <f t="shared" si="1281"/>
        <v>Initial</v>
      </c>
      <c r="H2184" s="24">
        <f t="shared" si="1285"/>
        <v>7.5723061600795668E-3</v>
      </c>
      <c r="I2184" s="6">
        <f t="shared" si="1285"/>
        <v>2.04</v>
      </c>
      <c r="J2184" s="6">
        <f t="shared" si="1286"/>
        <v>7374406.4529322982</v>
      </c>
      <c r="K2184" s="18">
        <f t="shared" si="1287"/>
        <v>7.4999999999999997E-2</v>
      </c>
      <c r="L2184" s="35">
        <f>Data!BR6</f>
        <v>4.7927322233836875E-3</v>
      </c>
      <c r="Q2184" s="21">
        <v>0</v>
      </c>
      <c r="R2184" s="21">
        <v>0</v>
      </c>
      <c r="S2184" s="21">
        <v>0</v>
      </c>
      <c r="T2184" s="38">
        <v>0</v>
      </c>
    </row>
    <row r="2185" spans="1:20" x14ac:dyDescent="0.25">
      <c r="A2185" s="16" t="s">
        <v>320</v>
      </c>
      <c r="B2185" s="8" t="s">
        <v>338</v>
      </c>
      <c r="C2185" s="8" t="s">
        <v>335</v>
      </c>
      <c r="D2185" s="8" t="str">
        <f t="shared" si="1280"/>
        <v>Week_45_old-generic-cofi</v>
      </c>
      <c r="E2185" s="8" t="str">
        <f t="shared" si="1281"/>
        <v>Initial</v>
      </c>
      <c r="H2185" s="24">
        <f t="shared" si="1285"/>
        <v>7.5723061600795668E-3</v>
      </c>
      <c r="I2185" s="6">
        <f t="shared" si="1285"/>
        <v>2.04</v>
      </c>
      <c r="J2185" s="6">
        <f t="shared" si="1286"/>
        <v>7374406.4529322982</v>
      </c>
      <c r="K2185" s="18">
        <f t="shared" si="1287"/>
        <v>7.4999999999999997E-2</v>
      </c>
      <c r="L2185" s="35">
        <f>Data!BR7</f>
        <v>4.1239788898882893E-3</v>
      </c>
      <c r="Q2185" s="21">
        <v>0</v>
      </c>
      <c r="R2185" s="21">
        <v>0</v>
      </c>
      <c r="S2185" s="21">
        <v>0</v>
      </c>
      <c r="T2185" s="38">
        <v>0</v>
      </c>
    </row>
    <row r="2186" spans="1:20" x14ac:dyDescent="0.25">
      <c r="A2186" s="16" t="s">
        <v>321</v>
      </c>
      <c r="B2186" s="8" t="s">
        <v>338</v>
      </c>
      <c r="C2186" s="8" t="s">
        <v>335</v>
      </c>
      <c r="D2186" s="8" t="str">
        <f t="shared" si="1280"/>
        <v>Week_46_old-generic-cofi</v>
      </c>
      <c r="E2186" s="8" t="str">
        <f t="shared" si="1281"/>
        <v>Initial</v>
      </c>
      <c r="H2186" s="24">
        <f t="shared" si="1285"/>
        <v>7.5723061600795668E-3</v>
      </c>
      <c r="I2186" s="6">
        <f t="shared" si="1285"/>
        <v>2.04</v>
      </c>
      <c r="J2186" s="6">
        <f t="shared" si="1286"/>
        <v>7374406.4529322982</v>
      </c>
      <c r="K2186" s="18">
        <f t="shared" si="1287"/>
        <v>7.4999999999999997E-2</v>
      </c>
      <c r="L2186" s="35">
        <f>Data!BR8</f>
        <v>4.1239788898882893E-3</v>
      </c>
      <c r="Q2186" s="21">
        <v>0</v>
      </c>
      <c r="R2186" s="21">
        <v>0</v>
      </c>
      <c r="S2186" s="21">
        <v>0</v>
      </c>
      <c r="T2186" s="38">
        <v>0</v>
      </c>
    </row>
    <row r="2187" spans="1:20" x14ac:dyDescent="0.25">
      <c r="A2187" s="16" t="s">
        <v>322</v>
      </c>
      <c r="B2187" s="8" t="s">
        <v>338</v>
      </c>
      <c r="C2187" s="8" t="s">
        <v>335</v>
      </c>
      <c r="D2187" s="8" t="str">
        <f t="shared" si="1280"/>
        <v>Week_47_old-generic-cofi</v>
      </c>
      <c r="E2187" s="8" t="str">
        <f t="shared" si="1281"/>
        <v>Initial</v>
      </c>
      <c r="H2187" s="24">
        <f t="shared" si="1285"/>
        <v>7.5723061600795668E-3</v>
      </c>
      <c r="I2187" s="6">
        <f t="shared" si="1285"/>
        <v>2.04</v>
      </c>
      <c r="J2187" s="6">
        <f t="shared" si="1286"/>
        <v>7374406.4529322982</v>
      </c>
      <c r="K2187" s="18">
        <f t="shared" si="1287"/>
        <v>7.4999999999999997E-2</v>
      </c>
      <c r="L2187" s="35">
        <f>Data!BR9</f>
        <v>4.1239788898882893E-3</v>
      </c>
      <c r="Q2187" s="21">
        <v>0</v>
      </c>
      <c r="R2187" s="21">
        <v>0</v>
      </c>
      <c r="S2187" s="21">
        <v>0</v>
      </c>
      <c r="T2187" s="38">
        <v>0</v>
      </c>
    </row>
    <row r="2188" spans="1:20" x14ac:dyDescent="0.25">
      <c r="A2188" s="16" t="s">
        <v>323</v>
      </c>
      <c r="B2188" s="8" t="s">
        <v>338</v>
      </c>
      <c r="C2188" s="8" t="s">
        <v>335</v>
      </c>
      <c r="D2188" s="8" t="str">
        <f t="shared" si="1280"/>
        <v>Week_48_old-generic-cofi</v>
      </c>
      <c r="E2188" s="8" t="str">
        <f t="shared" si="1281"/>
        <v>Initial</v>
      </c>
      <c r="H2188" s="24">
        <f t="shared" si="1285"/>
        <v>7.5723061600795668E-3</v>
      </c>
      <c r="I2188" s="6">
        <f t="shared" si="1285"/>
        <v>2.04</v>
      </c>
      <c r="J2188" s="6">
        <f t="shared" si="1286"/>
        <v>7374406.4529322982</v>
      </c>
      <c r="K2188" s="18">
        <f t="shared" si="1287"/>
        <v>7.4999999999999997E-2</v>
      </c>
      <c r="L2188" s="35">
        <f>Data!BR10</f>
        <v>4.1239788898882893E-3</v>
      </c>
      <c r="Q2188" s="21">
        <v>0</v>
      </c>
      <c r="R2188" s="21">
        <v>0</v>
      </c>
      <c r="S2188" s="21">
        <v>0</v>
      </c>
      <c r="T2188" s="38">
        <v>0</v>
      </c>
    </row>
    <row r="2189" spans="1:20" x14ac:dyDescent="0.25">
      <c r="A2189" s="16" t="s">
        <v>324</v>
      </c>
      <c r="B2189" s="8" t="s">
        <v>338</v>
      </c>
      <c r="C2189" s="8" t="s">
        <v>335</v>
      </c>
      <c r="D2189" s="8" t="str">
        <f t="shared" si="1280"/>
        <v>Week_49_old-generic-cofi</v>
      </c>
      <c r="E2189" s="8" t="str">
        <f t="shared" si="1281"/>
        <v>Initial</v>
      </c>
      <c r="H2189" s="24">
        <f t="shared" si="1285"/>
        <v>7.5723061600795668E-3</v>
      </c>
      <c r="I2189" s="6">
        <f t="shared" si="1285"/>
        <v>2.04</v>
      </c>
      <c r="J2189" s="6">
        <f t="shared" si="1286"/>
        <v>7374406.4529322982</v>
      </c>
      <c r="K2189" s="18">
        <f t="shared" si="1287"/>
        <v>7.4999999999999997E-2</v>
      </c>
      <c r="L2189" s="35">
        <f>Data!BR11</f>
        <v>4.1239788898882893E-3</v>
      </c>
      <c r="Q2189" s="21">
        <v>0</v>
      </c>
      <c r="R2189" s="21">
        <v>0</v>
      </c>
      <c r="S2189" s="21">
        <v>0</v>
      </c>
      <c r="T2189" s="38">
        <v>0</v>
      </c>
    </row>
    <row r="2190" spans="1:20" x14ac:dyDescent="0.25">
      <c r="A2190" s="16" t="s">
        <v>325</v>
      </c>
      <c r="B2190" s="8" t="s">
        <v>338</v>
      </c>
      <c r="C2190" s="8" t="s">
        <v>335</v>
      </c>
      <c r="D2190" s="8" t="str">
        <f t="shared" si="1280"/>
        <v>Week_50_old-generic-cofi</v>
      </c>
      <c r="E2190" s="8" t="str">
        <f t="shared" si="1281"/>
        <v>Initial</v>
      </c>
      <c r="H2190" s="24">
        <f t="shared" si="1285"/>
        <v>7.5723061600795668E-3</v>
      </c>
      <c r="I2190" s="6">
        <f t="shared" si="1285"/>
        <v>2.04</v>
      </c>
      <c r="J2190" s="6">
        <f t="shared" si="1286"/>
        <v>7374406.4529322982</v>
      </c>
      <c r="K2190" s="18">
        <f t="shared" si="1287"/>
        <v>7.4999999999999997E-2</v>
      </c>
      <c r="L2190" s="35">
        <f>Data!BR12</f>
        <v>3.6038374082807572E-3</v>
      </c>
      <c r="Q2190" s="21">
        <v>0</v>
      </c>
      <c r="R2190" s="21">
        <v>0</v>
      </c>
      <c r="S2190" s="21">
        <v>0</v>
      </c>
      <c r="T2190" s="38">
        <v>0</v>
      </c>
    </row>
    <row r="2191" spans="1:20" x14ac:dyDescent="0.25">
      <c r="A2191" s="16" t="s">
        <v>326</v>
      </c>
      <c r="B2191" s="8" t="s">
        <v>338</v>
      </c>
      <c r="C2191" s="8" t="s">
        <v>335</v>
      </c>
      <c r="D2191" s="8" t="str">
        <f t="shared" si="1280"/>
        <v>Week_51_old-generic-cofi</v>
      </c>
      <c r="E2191" s="8" t="str">
        <f t="shared" si="1281"/>
        <v>Initial</v>
      </c>
      <c r="H2191" s="24">
        <f t="shared" si="1285"/>
        <v>7.5723061600795668E-3</v>
      </c>
      <c r="I2191" s="6">
        <f t="shared" si="1285"/>
        <v>2.04</v>
      </c>
      <c r="J2191" s="6">
        <f t="shared" si="1286"/>
        <v>7374406.4529322982</v>
      </c>
      <c r="K2191" s="18">
        <f t="shared" si="1287"/>
        <v>7.4999999999999997E-2</v>
      </c>
      <c r="L2191" s="35">
        <f>Data!BR13</f>
        <v>3.6038374082807572E-3</v>
      </c>
      <c r="Q2191" s="21">
        <v>0</v>
      </c>
      <c r="R2191" s="21">
        <v>0</v>
      </c>
      <c r="S2191" s="21">
        <v>0</v>
      </c>
      <c r="T2191" s="38">
        <v>0</v>
      </c>
    </row>
    <row r="2192" spans="1:20" x14ac:dyDescent="0.25">
      <c r="A2192" s="16" t="s">
        <v>327</v>
      </c>
      <c r="B2192" s="8" t="s">
        <v>338</v>
      </c>
      <c r="C2192" s="8" t="s">
        <v>335</v>
      </c>
      <c r="D2192" s="8" t="str">
        <f t="shared" si="1280"/>
        <v>Week_52_old-generic-cofi</v>
      </c>
      <c r="E2192" s="8" t="str">
        <f t="shared" si="1281"/>
        <v>Initial</v>
      </c>
      <c r="H2192" s="24">
        <f t="shared" si="1285"/>
        <v>7.5723061600795668E-3</v>
      </c>
      <c r="I2192" s="6">
        <f t="shared" si="1285"/>
        <v>2.04</v>
      </c>
      <c r="J2192" s="6">
        <f t="shared" si="1286"/>
        <v>7374406.4529322982</v>
      </c>
      <c r="K2192" s="18">
        <f t="shared" si="1287"/>
        <v>7.4999999999999997E-2</v>
      </c>
      <c r="L2192" s="35">
        <f>Data!BR14</f>
        <v>3.6038374082807572E-3</v>
      </c>
      <c r="Q2192" s="21">
        <v>0</v>
      </c>
      <c r="R2192" s="21">
        <v>0</v>
      </c>
      <c r="S2192" s="21">
        <v>0</v>
      </c>
      <c r="T2192" s="38">
        <v>0</v>
      </c>
    </row>
    <row r="2193" spans="1:20" x14ac:dyDescent="0.25">
      <c r="A2193" s="17" t="s">
        <v>262</v>
      </c>
      <c r="B2193" s="8" t="s">
        <v>338</v>
      </c>
      <c r="C2193" s="8" t="s">
        <v>335</v>
      </c>
      <c r="D2193" s="8" t="str">
        <f t="shared" si="1280"/>
        <v>Week_01-generic-cofi</v>
      </c>
      <c r="E2193" s="8" t="str">
        <f t="shared" si="1281"/>
        <v>Umbrella-social.video.umb</v>
      </c>
      <c r="H2193" s="24">
        <f t="shared" si="1285"/>
        <v>7.5723061600795668E-3</v>
      </c>
      <c r="I2193" s="6">
        <f t="shared" si="1285"/>
        <v>2.04</v>
      </c>
      <c r="J2193" s="6">
        <f t="shared" si="1286"/>
        <v>7374406.4529322982</v>
      </c>
      <c r="K2193" s="18">
        <f t="shared" si="1287"/>
        <v>7.4999999999999997E-2</v>
      </c>
      <c r="L2193" s="35">
        <f>Data!BR15</f>
        <v>3.6038374082807572E-3</v>
      </c>
      <c r="Q2193" s="21">
        <v>0</v>
      </c>
      <c r="R2193" s="21">
        <v>100.99424630084832</v>
      </c>
      <c r="S2193" s="21">
        <v>1943.0376670024878</v>
      </c>
      <c r="T2193" s="38">
        <v>8.7852892873676369E-2</v>
      </c>
    </row>
    <row r="2194" spans="1:20" x14ac:dyDescent="0.25">
      <c r="A2194" s="17" t="s">
        <v>263</v>
      </c>
      <c r="B2194" s="8" t="s">
        <v>338</v>
      </c>
      <c r="C2194" s="8" t="s">
        <v>335</v>
      </c>
      <c r="D2194" s="8" t="str">
        <f t="shared" si="1280"/>
        <v>Week_02-generic-cofi</v>
      </c>
      <c r="E2194" s="8" t="str">
        <f t="shared" si="1281"/>
        <v>Umbrella-social.video.umb</v>
      </c>
      <c r="H2194" s="24">
        <f t="shared" si="1285"/>
        <v>7.5723061600795668E-3</v>
      </c>
      <c r="I2194" s="6">
        <f t="shared" si="1285"/>
        <v>2.04</v>
      </c>
      <c r="J2194" s="6">
        <f t="shared" si="1286"/>
        <v>7374406.4529322982</v>
      </c>
      <c r="K2194" s="18">
        <f t="shared" si="1287"/>
        <v>7.4999999999999997E-2</v>
      </c>
      <c r="L2194" s="35">
        <f>Data!BR16</f>
        <v>3.4180725934209242E-3</v>
      </c>
      <c r="Q2194" s="21">
        <v>0</v>
      </c>
      <c r="R2194" s="21">
        <v>469.81704909455323</v>
      </c>
      <c r="S2194" s="21">
        <v>8682.1325723572154</v>
      </c>
      <c r="T2194" s="38">
        <v>0.32708961953675353</v>
      </c>
    </row>
    <row r="2195" spans="1:20" x14ac:dyDescent="0.25">
      <c r="A2195" s="17" t="s">
        <v>264</v>
      </c>
      <c r="B2195" s="8" t="s">
        <v>338</v>
      </c>
      <c r="C2195" s="8" t="s">
        <v>335</v>
      </c>
      <c r="D2195" s="8" t="str">
        <f t="shared" si="1280"/>
        <v>Week_03-generic-cofi</v>
      </c>
      <c r="E2195" s="8" t="str">
        <f t="shared" si="1281"/>
        <v>Umbrella-social.video.umb</v>
      </c>
      <c r="H2195" s="24">
        <f t="shared" si="1285"/>
        <v>7.5723061600795668E-3</v>
      </c>
      <c r="I2195" s="6">
        <f t="shared" si="1285"/>
        <v>2.04</v>
      </c>
      <c r="J2195" s="6">
        <f t="shared" si="1286"/>
        <v>7374406.4529322982</v>
      </c>
      <c r="K2195" s="18">
        <f t="shared" si="1287"/>
        <v>7.4999999999999997E-2</v>
      </c>
      <c r="L2195" s="35">
        <f>Data!BR17</f>
        <v>3.4180725934209242E-3</v>
      </c>
      <c r="Q2195" s="21">
        <v>0</v>
      </c>
      <c r="R2195" s="21">
        <v>211.89518723426764</v>
      </c>
      <c r="S2195" s="21">
        <v>4453.5662721886674</v>
      </c>
      <c r="T2195" s="38">
        <v>0.19590506532096463</v>
      </c>
    </row>
    <row r="2196" spans="1:20" x14ac:dyDescent="0.25">
      <c r="A2196" s="17" t="s">
        <v>265</v>
      </c>
      <c r="B2196" s="8" t="s">
        <v>338</v>
      </c>
      <c r="C2196" s="8" t="s">
        <v>335</v>
      </c>
      <c r="D2196" s="8" t="str">
        <f t="shared" si="1280"/>
        <v>Week_04-generic-cofi</v>
      </c>
      <c r="E2196" s="8" t="str">
        <f t="shared" si="1281"/>
        <v>Umbrella-social.video.umb</v>
      </c>
      <c r="H2196" s="24">
        <f t="shared" si="1285"/>
        <v>7.5723061600795668E-3</v>
      </c>
      <c r="I2196" s="6">
        <f t="shared" si="1285"/>
        <v>2.04</v>
      </c>
      <c r="J2196" s="6">
        <f t="shared" si="1286"/>
        <v>7374406.4529322982</v>
      </c>
      <c r="K2196" s="18">
        <f t="shared" si="1287"/>
        <v>7.4999999999999997E-2</v>
      </c>
      <c r="L2196" s="35">
        <f>Data!BR18</f>
        <v>3.4180725934209242E-3</v>
      </c>
      <c r="Q2196" s="21">
        <v>0</v>
      </c>
      <c r="R2196" s="21">
        <v>12.671393926301077</v>
      </c>
      <c r="S2196" s="21">
        <v>290.98961840310125</v>
      </c>
      <c r="T2196" s="38">
        <v>1.621986349888227E-2</v>
      </c>
    </row>
    <row r="2197" spans="1:20" x14ac:dyDescent="0.25">
      <c r="A2197" s="17" t="s">
        <v>266</v>
      </c>
      <c r="B2197" s="8" t="s">
        <v>338</v>
      </c>
      <c r="C2197" s="8" t="s">
        <v>335</v>
      </c>
      <c r="D2197" s="8" t="str">
        <f t="shared" si="1280"/>
        <v>Week_05-generic-cofi</v>
      </c>
      <c r="E2197" s="8" t="str">
        <f t="shared" si="1281"/>
        <v>Umbrella-social.video.umb</v>
      </c>
      <c r="H2197" s="24">
        <f t="shared" si="1285"/>
        <v>7.5723061600795668E-3</v>
      </c>
      <c r="I2197" s="6">
        <f t="shared" si="1285"/>
        <v>2.04</v>
      </c>
      <c r="J2197" s="6">
        <f t="shared" si="1286"/>
        <v>7374406.4529322982</v>
      </c>
      <c r="K2197" s="18">
        <f t="shared" si="1287"/>
        <v>7.4999999999999997E-2</v>
      </c>
      <c r="L2197" s="35">
        <f>Data!BR19</f>
        <v>3.4180725934209242E-3</v>
      </c>
      <c r="Q2197" s="21">
        <v>0</v>
      </c>
      <c r="R2197" s="21">
        <v>203.21505559717403</v>
      </c>
      <c r="S2197" s="21">
        <v>4242.7274588792261</v>
      </c>
      <c r="T2197" s="38">
        <v>0.18793366312734539</v>
      </c>
    </row>
    <row r="2198" spans="1:20" x14ac:dyDescent="0.25">
      <c r="A2198" s="17" t="s">
        <v>267</v>
      </c>
      <c r="B2198" s="8" t="s">
        <v>338</v>
      </c>
      <c r="C2198" s="8" t="s">
        <v>335</v>
      </c>
      <c r="D2198" s="8" t="str">
        <f t="shared" si="1280"/>
        <v>Week_06-generic-cofi</v>
      </c>
      <c r="E2198" s="8" t="str">
        <f t="shared" si="1281"/>
        <v>Umbrella-social.video.umb</v>
      </c>
      <c r="H2198" s="24">
        <f t="shared" si="1285"/>
        <v>7.5723061600795668E-3</v>
      </c>
      <c r="I2198" s="6">
        <f t="shared" si="1285"/>
        <v>2.04</v>
      </c>
      <c r="J2198" s="6">
        <f t="shared" si="1286"/>
        <v>7374406.4529322982</v>
      </c>
      <c r="K2198" s="18">
        <f t="shared" si="1287"/>
        <v>7.4999999999999997E-2</v>
      </c>
      <c r="L2198" s="35">
        <f>Data!BR20</f>
        <v>3.5295314823368239E-3</v>
      </c>
      <c r="Q2198" s="21">
        <v>0</v>
      </c>
      <c r="R2198" s="21">
        <v>141.64646129186431</v>
      </c>
      <c r="S2198" s="21">
        <v>2960.3748168974862</v>
      </c>
      <c r="T2198" s="38">
        <v>0.12972313689980286</v>
      </c>
    </row>
    <row r="2199" spans="1:20" x14ac:dyDescent="0.25">
      <c r="A2199" s="17" t="s">
        <v>268</v>
      </c>
      <c r="B2199" s="8" t="s">
        <v>338</v>
      </c>
      <c r="C2199" s="8" t="s">
        <v>335</v>
      </c>
      <c r="D2199" s="8" t="str">
        <f t="shared" si="1280"/>
        <v>Week_07-generic-cofi</v>
      </c>
      <c r="E2199" s="8" t="str">
        <f t="shared" si="1281"/>
        <v>Umbrella-social.video.umb</v>
      </c>
      <c r="H2199" s="24">
        <f t="shared" si="1285"/>
        <v>7.5723061600795668E-3</v>
      </c>
      <c r="I2199" s="6">
        <f t="shared" si="1285"/>
        <v>2.04</v>
      </c>
      <c r="J2199" s="6">
        <f t="shared" si="1286"/>
        <v>7374406.4529322982</v>
      </c>
      <c r="K2199" s="18">
        <f t="shared" si="1287"/>
        <v>7.4999999999999997E-2</v>
      </c>
      <c r="L2199" s="35">
        <f>Data!BR21</f>
        <v>3.5295314823368239E-3</v>
      </c>
      <c r="Q2199" s="21">
        <v>0</v>
      </c>
      <c r="R2199" s="21">
        <v>102.08435512015122</v>
      </c>
      <c r="S2199" s="21">
        <v>2460.3177214165853</v>
      </c>
      <c r="T2199" s="38">
        <v>0.13696355405652816</v>
      </c>
    </row>
    <row r="2200" spans="1:20" x14ac:dyDescent="0.25">
      <c r="A2200" s="17" t="s">
        <v>269</v>
      </c>
      <c r="B2200" s="8" t="s">
        <v>338</v>
      </c>
      <c r="C2200" s="8" t="s">
        <v>335</v>
      </c>
      <c r="D2200" s="8" t="str">
        <f t="shared" si="1280"/>
        <v>Week_08-generic-cofi</v>
      </c>
      <c r="E2200" s="8" t="str">
        <f t="shared" si="1281"/>
        <v>Umbrella-social.video.umb</v>
      </c>
      <c r="H2200" s="24">
        <f t="shared" si="1285"/>
        <v>7.5723061600795668E-3</v>
      </c>
      <c r="I2200" s="6">
        <f t="shared" si="1285"/>
        <v>2.04</v>
      </c>
      <c r="J2200" s="6">
        <f t="shared" si="1286"/>
        <v>7374406.4529322982</v>
      </c>
      <c r="K2200" s="18">
        <f t="shared" si="1287"/>
        <v>7.4999999999999997E-2</v>
      </c>
      <c r="L2200" s="35">
        <f>Data!BR22</f>
        <v>3.5295314823368239E-3</v>
      </c>
      <c r="Q2200" s="21">
        <v>0</v>
      </c>
      <c r="R2200" s="21">
        <v>257.69232384233158</v>
      </c>
      <c r="S2200" s="21">
        <v>5397.5973665634956</v>
      </c>
      <c r="T2200" s="38">
        <v>0.208286802774443</v>
      </c>
    </row>
    <row r="2201" spans="1:20" x14ac:dyDescent="0.25">
      <c r="A2201" s="17" t="s">
        <v>270</v>
      </c>
      <c r="B2201" s="8" t="s">
        <v>338</v>
      </c>
      <c r="C2201" s="8" t="s">
        <v>335</v>
      </c>
      <c r="D2201" s="8" t="str">
        <f t="shared" si="1280"/>
        <v>Week_09-generic-cofi</v>
      </c>
      <c r="E2201" s="8" t="str">
        <f t="shared" si="1281"/>
        <v>Umbrella-social.video.umb</v>
      </c>
      <c r="H2201" s="24">
        <f t="shared" si="1285"/>
        <v>7.5723061600795668E-3</v>
      </c>
      <c r="I2201" s="6">
        <f t="shared" si="1285"/>
        <v>2.04</v>
      </c>
      <c r="J2201" s="6">
        <f t="shared" si="1286"/>
        <v>7374406.4529322982</v>
      </c>
      <c r="K2201" s="18">
        <f t="shared" si="1287"/>
        <v>7.4999999999999997E-2</v>
      </c>
      <c r="L2201" s="35">
        <f>Data!BR23</f>
        <v>3.5295314823368239E-3</v>
      </c>
      <c r="Q2201" s="21">
        <v>0</v>
      </c>
      <c r="R2201" s="21">
        <v>249.10505277372226</v>
      </c>
      <c r="S2201" s="21">
        <v>5135.9242126958397</v>
      </c>
      <c r="T2201" s="38">
        <v>0.22080884447218652</v>
      </c>
    </row>
    <row r="2202" spans="1:20" x14ac:dyDescent="0.25">
      <c r="A2202" s="17" t="s">
        <v>249</v>
      </c>
      <c r="B2202" s="8" t="s">
        <v>338</v>
      </c>
      <c r="C2202" s="8" t="s">
        <v>335</v>
      </c>
      <c r="D2202" s="8" t="str">
        <f t="shared" si="1280"/>
        <v>Week_10-generic-cofi</v>
      </c>
      <c r="E2202" s="8" t="str">
        <f t="shared" si="1281"/>
        <v>Umbrella-social.video.umb</v>
      </c>
      <c r="H2202" s="24">
        <f t="shared" si="1285"/>
        <v>7.5723061600795668E-3</v>
      </c>
      <c r="I2202" s="6">
        <f t="shared" si="1285"/>
        <v>2.04</v>
      </c>
      <c r="J2202" s="6">
        <f t="shared" si="1286"/>
        <v>7374406.4529322982</v>
      </c>
      <c r="K2202" s="18">
        <f t="shared" si="1287"/>
        <v>7.4999999999999997E-2</v>
      </c>
      <c r="L2202" s="35">
        <f>Data!BR24</f>
        <v>3.5295314823368239E-3</v>
      </c>
      <c r="Q2202" s="21">
        <v>0</v>
      </c>
      <c r="R2202" s="21">
        <v>261.15686039324271</v>
      </c>
      <c r="S2202" s="21">
        <v>5467.8260947169256</v>
      </c>
      <c r="T2202" s="38">
        <v>0.22741411869812544</v>
      </c>
    </row>
    <row r="2203" spans="1:20" x14ac:dyDescent="0.25">
      <c r="A2203" s="17" t="s">
        <v>250</v>
      </c>
      <c r="B2203" s="8" t="s">
        <v>338</v>
      </c>
      <c r="C2203" s="8" t="s">
        <v>335</v>
      </c>
      <c r="D2203" s="8" t="str">
        <f t="shared" si="1280"/>
        <v>Week_11-generic-cofi</v>
      </c>
      <c r="E2203" s="8" t="str">
        <f t="shared" si="1281"/>
        <v>Umbrella-social.video.umb</v>
      </c>
      <c r="H2203" s="24">
        <f t="shared" si="1285"/>
        <v>7.5723061600795668E-3</v>
      </c>
      <c r="I2203" s="6">
        <f t="shared" si="1285"/>
        <v>2.04</v>
      </c>
      <c r="J2203" s="6">
        <f t="shared" si="1286"/>
        <v>7374406.4529322982</v>
      </c>
      <c r="K2203" s="18">
        <f t="shared" si="1287"/>
        <v>7.4999999999999997E-2</v>
      </c>
      <c r="L2203" s="35">
        <f>Data!BR25</f>
        <v>3.5295314823368239E-3</v>
      </c>
      <c r="Q2203" s="21">
        <v>0</v>
      </c>
      <c r="R2203" s="21">
        <v>227.32632107960748</v>
      </c>
      <c r="S2203" s="21">
        <v>4984.9031100644661</v>
      </c>
      <c r="T2203" s="38">
        <v>0.23119384810284349</v>
      </c>
    </row>
    <row r="2204" spans="1:20" x14ac:dyDescent="0.25">
      <c r="A2204" s="17" t="s">
        <v>251</v>
      </c>
      <c r="B2204" s="8" t="s">
        <v>338</v>
      </c>
      <c r="C2204" s="8" t="s">
        <v>335</v>
      </c>
      <c r="D2204" s="8" t="str">
        <f t="shared" si="1280"/>
        <v>Week_12-generic-cofi</v>
      </c>
      <c r="E2204" s="8" t="str">
        <f t="shared" si="1281"/>
        <v>Umbrella-social.video.umb</v>
      </c>
      <c r="H2204" s="24">
        <f t="shared" si="1285"/>
        <v>7.5723061600795668E-3</v>
      </c>
      <c r="I2204" s="6">
        <f t="shared" si="1285"/>
        <v>2.04</v>
      </c>
      <c r="J2204" s="6">
        <f t="shared" si="1286"/>
        <v>7374406.4529322982</v>
      </c>
      <c r="K2204" s="18">
        <f t="shared" si="1287"/>
        <v>7.4999999999999997E-2</v>
      </c>
      <c r="L2204" s="35">
        <f>Data!BR26</f>
        <v>3.5295314823368239E-3</v>
      </c>
      <c r="Q2204" s="21">
        <v>0</v>
      </c>
      <c r="R2204" s="21">
        <v>154.35928110883984</v>
      </c>
      <c r="S2204" s="21">
        <v>3387.11718331574</v>
      </c>
      <c r="T2204" s="38">
        <v>0.1510221398346977</v>
      </c>
    </row>
    <row r="2205" spans="1:20" x14ac:dyDescent="0.25">
      <c r="A2205" s="17" t="s">
        <v>252</v>
      </c>
      <c r="B2205" s="8" t="s">
        <v>338</v>
      </c>
      <c r="C2205" s="8" t="s">
        <v>335</v>
      </c>
      <c r="D2205" s="8" t="str">
        <f t="shared" si="1280"/>
        <v>Week_13-generic-cofi</v>
      </c>
      <c r="E2205" s="8" t="str">
        <f t="shared" si="1281"/>
        <v>Umbrella-social.video.umb</v>
      </c>
      <c r="H2205" s="24">
        <f t="shared" si="1285"/>
        <v>7.5723061600795668E-3</v>
      </c>
      <c r="I2205" s="6">
        <f t="shared" si="1285"/>
        <v>2.04</v>
      </c>
      <c r="J2205" s="6">
        <f t="shared" si="1286"/>
        <v>7374406.4529322982</v>
      </c>
      <c r="K2205" s="18">
        <f t="shared" si="1287"/>
        <v>7.4999999999999997E-2</v>
      </c>
      <c r="L2205" s="35">
        <f>Data!BR27</f>
        <v>3.5295314823368239E-3</v>
      </c>
      <c r="Q2205" s="21">
        <v>0</v>
      </c>
      <c r="R2205" s="21">
        <v>305.52917028318734</v>
      </c>
      <c r="S2205" s="21">
        <v>6648.5523771320914</v>
      </c>
      <c r="T2205" s="38">
        <v>0.29991853679131952</v>
      </c>
    </row>
    <row r="2206" spans="1:20" x14ac:dyDescent="0.25">
      <c r="A2206" s="17" t="s">
        <v>253</v>
      </c>
      <c r="B2206" s="8" t="s">
        <v>338</v>
      </c>
      <c r="C2206" s="8" t="s">
        <v>335</v>
      </c>
      <c r="D2206" s="8" t="str">
        <f t="shared" si="1280"/>
        <v>Week_14-generic-cofi</v>
      </c>
      <c r="E2206" s="8" t="str">
        <f t="shared" si="1281"/>
        <v>Umbrella-social.video.umb</v>
      </c>
      <c r="H2206" s="24">
        <f t="shared" si="1285"/>
        <v>7.5723061600795668E-3</v>
      </c>
      <c r="I2206" s="6">
        <f t="shared" si="1285"/>
        <v>2.04</v>
      </c>
      <c r="J2206" s="6">
        <f t="shared" si="1286"/>
        <v>7374406.4529322982</v>
      </c>
      <c r="K2206" s="18">
        <f t="shared" si="1287"/>
        <v>7.4999999999999997E-2</v>
      </c>
      <c r="L2206" s="35">
        <f>Data!BR28</f>
        <v>3.5295314823368239E-3</v>
      </c>
      <c r="Q2206" s="21">
        <v>0</v>
      </c>
      <c r="R2206" s="21">
        <v>357.89157235172888</v>
      </c>
      <c r="S2206" s="21">
        <v>7629.9388214650835</v>
      </c>
      <c r="T2206" s="38">
        <v>0.28855282876332133</v>
      </c>
    </row>
    <row r="2207" spans="1:20" x14ac:dyDescent="0.25">
      <c r="A2207" s="17" t="s">
        <v>254</v>
      </c>
      <c r="B2207" s="8" t="s">
        <v>338</v>
      </c>
      <c r="C2207" s="8" t="s">
        <v>335</v>
      </c>
      <c r="D2207" s="8" t="str">
        <f t="shared" si="1280"/>
        <v>Week_15-generic-cofi</v>
      </c>
      <c r="E2207" s="8" t="str">
        <f t="shared" si="1281"/>
        <v>Umbrella-social.video.umb</v>
      </c>
      <c r="H2207" s="24">
        <f t="shared" si="1285"/>
        <v>7.5723061600795668E-3</v>
      </c>
      <c r="I2207" s="6">
        <f t="shared" si="1285"/>
        <v>2.04</v>
      </c>
      <c r="J2207" s="6">
        <f t="shared" si="1286"/>
        <v>7374406.4529322982</v>
      </c>
      <c r="K2207" s="18">
        <f t="shared" si="1287"/>
        <v>7.4999999999999997E-2</v>
      </c>
      <c r="L2207" s="35">
        <f>Data!BR29</f>
        <v>3.6409903712527236E-3</v>
      </c>
      <c r="Q2207" s="21">
        <v>0</v>
      </c>
      <c r="R2207" s="21">
        <v>22.667353978233159</v>
      </c>
      <c r="S2207" s="21">
        <v>493.22833558655901</v>
      </c>
      <c r="T2207" s="38">
        <v>2.5210821509407011E-2</v>
      </c>
    </row>
    <row r="2208" spans="1:20" x14ac:dyDescent="0.25">
      <c r="A2208" s="17" t="s">
        <v>255</v>
      </c>
      <c r="B2208" s="8" t="s">
        <v>338</v>
      </c>
      <c r="C2208" s="8" t="s">
        <v>335</v>
      </c>
      <c r="D2208" s="8" t="str">
        <f t="shared" si="1280"/>
        <v>Week_16-generic-cofi</v>
      </c>
      <c r="E2208" s="8" t="str">
        <f t="shared" si="1281"/>
        <v>Umbrella-social.video.umb</v>
      </c>
      <c r="H2208" s="24">
        <f t="shared" si="1285"/>
        <v>7.5723061600795668E-3</v>
      </c>
      <c r="I2208" s="6">
        <f t="shared" si="1285"/>
        <v>2.04</v>
      </c>
      <c r="J2208" s="6">
        <f t="shared" si="1286"/>
        <v>7374406.4529322982</v>
      </c>
      <c r="K2208" s="18">
        <f t="shared" si="1287"/>
        <v>7.4999999999999997E-2</v>
      </c>
      <c r="L2208" s="35">
        <f>Data!BR30</f>
        <v>3.6409903712527236E-3</v>
      </c>
      <c r="Q2208" s="21">
        <v>0</v>
      </c>
      <c r="R2208" s="21">
        <v>313.20931322815699</v>
      </c>
      <c r="S2208" s="21">
        <v>6093.535070251005</v>
      </c>
      <c r="T2208" s="38">
        <v>0.23267584180746614</v>
      </c>
    </row>
    <row r="2209" spans="1:20" x14ac:dyDescent="0.25">
      <c r="A2209" s="17" t="s">
        <v>256</v>
      </c>
      <c r="B2209" s="8" t="s">
        <v>338</v>
      </c>
      <c r="C2209" s="8" t="s">
        <v>335</v>
      </c>
      <c r="D2209" s="8" t="str">
        <f t="shared" si="1280"/>
        <v>Week_17-generic-cofi</v>
      </c>
      <c r="E2209" s="8" t="str">
        <f t="shared" si="1281"/>
        <v>Umbrella-social.video.umb</v>
      </c>
      <c r="H2209" s="24">
        <f t="shared" si="1285"/>
        <v>7.5723061600795668E-3</v>
      </c>
      <c r="I2209" s="6">
        <f t="shared" si="1285"/>
        <v>2.04</v>
      </c>
      <c r="J2209" s="6">
        <f t="shared" si="1286"/>
        <v>7374406.4529322982</v>
      </c>
      <c r="K2209" s="18">
        <f t="shared" si="1287"/>
        <v>7.4999999999999997E-2</v>
      </c>
      <c r="L2209" s="35">
        <f>Data!BR31</f>
        <v>3.6409903712527236E-3</v>
      </c>
      <c r="Q2209" s="21">
        <v>0</v>
      </c>
      <c r="R2209" s="21">
        <v>217.51979265942902</v>
      </c>
      <c r="S2209" s="21">
        <v>4427.8445906735969</v>
      </c>
      <c r="T2209" s="38">
        <v>0.18425129735478019</v>
      </c>
    </row>
    <row r="2210" spans="1:20" x14ac:dyDescent="0.25">
      <c r="A2210" s="17" t="s">
        <v>257</v>
      </c>
      <c r="B2210" s="8" t="s">
        <v>338</v>
      </c>
      <c r="C2210" s="8" t="s">
        <v>335</v>
      </c>
      <c r="D2210" s="8" t="str">
        <f t="shared" si="1280"/>
        <v>Week_18-generic-cofi</v>
      </c>
      <c r="E2210" s="8" t="str">
        <f t="shared" si="1281"/>
        <v>Umbrella-social.video.umb</v>
      </c>
      <c r="H2210" s="24">
        <f t="shared" si="1285"/>
        <v>7.5723061600795668E-3</v>
      </c>
      <c r="I2210" s="6">
        <f t="shared" si="1285"/>
        <v>2.04</v>
      </c>
      <c r="J2210" s="6">
        <f t="shared" si="1286"/>
        <v>7374406.4529322982</v>
      </c>
      <c r="K2210" s="18">
        <f t="shared" si="1287"/>
        <v>7.4999999999999997E-2</v>
      </c>
      <c r="L2210" s="35">
        <f>Data!BR32</f>
        <v>3.6409903712527236E-3</v>
      </c>
      <c r="Q2210" s="21">
        <v>0</v>
      </c>
      <c r="R2210" s="21">
        <v>11.163966127272506</v>
      </c>
      <c r="S2210" s="21">
        <v>270.89856223487686</v>
      </c>
      <c r="T2210" s="38">
        <v>1.5157619136024647E-2</v>
      </c>
    </row>
    <row r="2211" spans="1:20" x14ac:dyDescent="0.25">
      <c r="A2211" s="17" t="s">
        <v>258</v>
      </c>
      <c r="B2211" s="8" t="s">
        <v>338</v>
      </c>
      <c r="C2211" s="8" t="s">
        <v>335</v>
      </c>
      <c r="D2211" s="8" t="str">
        <f t="shared" si="1280"/>
        <v>Week_19-generic-cofi</v>
      </c>
      <c r="E2211" s="8" t="str">
        <f t="shared" si="1281"/>
        <v>Umbrella-social.video.umb</v>
      </c>
      <c r="H2211" s="24">
        <f t="shared" si="1285"/>
        <v>7.5723061600795668E-3</v>
      </c>
      <c r="I2211" s="6">
        <f t="shared" si="1285"/>
        <v>2.04</v>
      </c>
      <c r="J2211" s="6">
        <f t="shared" si="1286"/>
        <v>7374406.4529322982</v>
      </c>
      <c r="K2211" s="18">
        <f t="shared" si="1287"/>
        <v>7.4999999999999997E-2</v>
      </c>
      <c r="L2211" s="35">
        <f>Data!BR33</f>
        <v>3.4180725934209242E-3</v>
      </c>
      <c r="Q2211" s="21">
        <v>0</v>
      </c>
      <c r="R2211" s="21">
        <v>166.57145096703803</v>
      </c>
      <c r="S2211" s="21">
        <v>3931.3855323327662</v>
      </c>
      <c r="T2211" s="38">
        <v>0.22580990006157853</v>
      </c>
    </row>
    <row r="2212" spans="1:20" x14ac:dyDescent="0.25">
      <c r="A2212" s="17" t="s">
        <v>259</v>
      </c>
      <c r="B2212" s="8" t="s">
        <v>338</v>
      </c>
      <c r="C2212" s="8" t="s">
        <v>335</v>
      </c>
      <c r="D2212" s="8" t="str">
        <f t="shared" si="1280"/>
        <v>Week_20-generic-cofi</v>
      </c>
      <c r="E2212" s="8" t="str">
        <f t="shared" si="1281"/>
        <v>Umbrella-social.video.umb</v>
      </c>
      <c r="H2212" s="24">
        <f t="shared" si="1285"/>
        <v>7.5723061600795668E-3</v>
      </c>
      <c r="I2212" s="6">
        <f t="shared" si="1285"/>
        <v>2.04</v>
      </c>
      <c r="J2212" s="6">
        <f t="shared" si="1286"/>
        <v>7374406.4529322982</v>
      </c>
      <c r="K2212" s="18">
        <f t="shared" si="1287"/>
        <v>7.4999999999999997E-2</v>
      </c>
      <c r="L2212" s="35">
        <f>Data!BR34</f>
        <v>3.4180725934209242E-3</v>
      </c>
      <c r="Q2212" s="21">
        <v>0</v>
      </c>
      <c r="R2212" s="21">
        <v>95.706241026433787</v>
      </c>
      <c r="S2212" s="21">
        <v>1914.5346132995528</v>
      </c>
      <c r="T2212" s="38">
        <v>8.3060057258713571E-2</v>
      </c>
    </row>
    <row r="2213" spans="1:20" x14ac:dyDescent="0.25">
      <c r="A2213" s="17" t="s">
        <v>260</v>
      </c>
      <c r="B2213" s="8" t="s">
        <v>338</v>
      </c>
      <c r="C2213" s="8" t="s">
        <v>335</v>
      </c>
      <c r="D2213" s="8" t="str">
        <f t="shared" si="1280"/>
        <v>Week_21-generic-cofi</v>
      </c>
      <c r="E2213" s="8" t="str">
        <f t="shared" si="1281"/>
        <v>Umbrella-social.video.umb</v>
      </c>
      <c r="H2213" s="24">
        <f t="shared" si="1285"/>
        <v>7.5723061600795668E-3</v>
      </c>
      <c r="I2213" s="6">
        <f t="shared" si="1285"/>
        <v>2.04</v>
      </c>
      <c r="J2213" s="6">
        <f t="shared" si="1286"/>
        <v>7374406.4529322982</v>
      </c>
      <c r="K2213" s="18">
        <f t="shared" si="1287"/>
        <v>7.4999999999999997E-2</v>
      </c>
      <c r="L2213" s="35">
        <f>Data!BR35</f>
        <v>3.4180725934209242E-3</v>
      </c>
      <c r="Q2213" s="21">
        <v>0</v>
      </c>
      <c r="R2213" s="21">
        <v>209.02572803568043</v>
      </c>
      <c r="S2213" s="21">
        <v>4298.8006939005327</v>
      </c>
      <c r="T2213" s="38">
        <v>0.19022346982538207</v>
      </c>
    </row>
    <row r="2214" spans="1:20" x14ac:dyDescent="0.25">
      <c r="A2214" s="17" t="s">
        <v>261</v>
      </c>
      <c r="B2214" s="8" t="s">
        <v>338</v>
      </c>
      <c r="C2214" s="8" t="s">
        <v>335</v>
      </c>
      <c r="D2214" s="8" t="str">
        <f t="shared" si="1280"/>
        <v>Week_22-generic-cofi</v>
      </c>
      <c r="E2214" s="8" t="str">
        <f t="shared" si="1281"/>
        <v>Umbrella-social.video.umb</v>
      </c>
      <c r="H2214" s="24">
        <f t="shared" si="1285"/>
        <v>7.5723061600795668E-3</v>
      </c>
      <c r="I2214" s="6">
        <f t="shared" si="1285"/>
        <v>2.04</v>
      </c>
      <c r="J2214" s="6">
        <f t="shared" si="1286"/>
        <v>7374406.4529322982</v>
      </c>
      <c r="K2214" s="18">
        <f t="shared" si="1287"/>
        <v>7.4999999999999997E-2</v>
      </c>
      <c r="L2214" s="35">
        <f>Data!BR36</f>
        <v>3.4180725934209242E-3</v>
      </c>
      <c r="Q2214" s="21">
        <v>0</v>
      </c>
      <c r="R2214" s="21">
        <v>23.254854388125707</v>
      </c>
      <c r="S2214" s="21">
        <v>474.5827669717815</v>
      </c>
      <c r="T2214" s="38">
        <v>2.1543998670171649E-2</v>
      </c>
    </row>
    <row r="2215" spans="1:20" x14ac:dyDescent="0.25">
      <c r="A2215" s="17" t="s">
        <v>278</v>
      </c>
      <c r="B2215" s="8" t="s">
        <v>338</v>
      </c>
      <c r="C2215" s="8" t="s">
        <v>335</v>
      </c>
      <c r="D2215" s="8" t="str">
        <f t="shared" si="1280"/>
        <v>Week_23-generic-cofi</v>
      </c>
      <c r="E2215" s="8" t="str">
        <f t="shared" si="1281"/>
        <v>Umbrella-social.video.umb</v>
      </c>
      <c r="H2215" s="24">
        <f t="shared" si="1285"/>
        <v>7.5723061600795668E-3</v>
      </c>
      <c r="I2215" s="6">
        <f t="shared" si="1285"/>
        <v>2.04</v>
      </c>
      <c r="J2215" s="6">
        <f t="shared" si="1286"/>
        <v>7374406.4529322982</v>
      </c>
      <c r="K2215" s="18">
        <f t="shared" si="1287"/>
        <v>7.4999999999999997E-2</v>
      </c>
      <c r="L2215" s="35">
        <f>Data!BR37</f>
        <v>3.5295314823368239E-3</v>
      </c>
      <c r="Q2215" s="21">
        <v>0</v>
      </c>
      <c r="R2215" s="21">
        <v>1.1104406492622525</v>
      </c>
      <c r="S2215" s="21">
        <v>25.995994954628017</v>
      </c>
      <c r="T2215" s="38">
        <v>1.6321260250916625E-3</v>
      </c>
    </row>
    <row r="2216" spans="1:20" x14ac:dyDescent="0.25">
      <c r="A2216" s="17" t="s">
        <v>279</v>
      </c>
      <c r="B2216" s="8" t="s">
        <v>338</v>
      </c>
      <c r="C2216" s="8" t="s">
        <v>335</v>
      </c>
      <c r="D2216" s="8" t="str">
        <f t="shared" si="1280"/>
        <v>Week_24-generic-cofi</v>
      </c>
      <c r="E2216" s="8" t="str">
        <f t="shared" si="1281"/>
        <v>Umbrella-social.video.umb</v>
      </c>
      <c r="H2216" s="24">
        <f t="shared" si="1285"/>
        <v>7.5723061600795668E-3</v>
      </c>
      <c r="I2216" s="6">
        <f t="shared" si="1285"/>
        <v>2.04</v>
      </c>
      <c r="J2216" s="6">
        <f t="shared" si="1286"/>
        <v>7374406.4529322982</v>
      </c>
      <c r="K2216" s="18">
        <f t="shared" si="1287"/>
        <v>7.4999999999999997E-2</v>
      </c>
      <c r="L2216" s="35">
        <f>Data!BR38</f>
        <v>3.5295314823368239E-3</v>
      </c>
      <c r="Q2216" s="21">
        <v>0</v>
      </c>
      <c r="R2216" s="21">
        <v>4.3497766628433654</v>
      </c>
      <c r="S2216" s="21">
        <v>95.450606496597615</v>
      </c>
      <c r="T2216" s="38">
        <v>5.597086063507839E-3</v>
      </c>
    </row>
    <row r="2217" spans="1:20" x14ac:dyDescent="0.25">
      <c r="A2217" s="17" t="s">
        <v>280</v>
      </c>
      <c r="B2217" s="8" t="s">
        <v>338</v>
      </c>
      <c r="C2217" s="8" t="s">
        <v>335</v>
      </c>
      <c r="D2217" s="8" t="str">
        <f t="shared" si="1280"/>
        <v>Week_25-generic-cofi</v>
      </c>
      <c r="E2217" s="8" t="str">
        <f t="shared" si="1281"/>
        <v>Umbrella-social.video.umb</v>
      </c>
      <c r="H2217" s="24">
        <f t="shared" si="1285"/>
        <v>7.5723061600795668E-3</v>
      </c>
      <c r="I2217" s="6">
        <f t="shared" si="1285"/>
        <v>2.04</v>
      </c>
      <c r="J2217" s="6">
        <f t="shared" si="1286"/>
        <v>7374406.4529322982</v>
      </c>
      <c r="K2217" s="18">
        <f t="shared" si="1287"/>
        <v>7.4999999999999997E-2</v>
      </c>
      <c r="L2217" s="35">
        <f>Data!BR39</f>
        <v>3.5295314823368239E-3</v>
      </c>
      <c r="Q2217" s="21">
        <v>0</v>
      </c>
      <c r="R2217" s="21">
        <v>0.31952092455644648</v>
      </c>
      <c r="S2217" s="21">
        <v>6.9462773824308215</v>
      </c>
      <c r="T2217" s="38">
        <v>4.2087204176655124E-4</v>
      </c>
    </row>
    <row r="2218" spans="1:20" x14ac:dyDescent="0.25">
      <c r="A2218" s="17" t="s">
        <v>281</v>
      </c>
      <c r="B2218" s="8" t="s">
        <v>338</v>
      </c>
      <c r="C2218" s="8" t="s">
        <v>335</v>
      </c>
      <c r="D2218" s="8" t="str">
        <f t="shared" si="1280"/>
        <v>Week_26-generic-cofi</v>
      </c>
      <c r="E2218" s="8" t="str">
        <f t="shared" si="1281"/>
        <v>Umbrella-social.video.umb</v>
      </c>
      <c r="H2218" s="24">
        <f t="shared" si="1285"/>
        <v>7.5723061600795668E-3</v>
      </c>
      <c r="I2218" s="6">
        <f t="shared" si="1285"/>
        <v>2.04</v>
      </c>
      <c r="J2218" s="6">
        <f t="shared" si="1286"/>
        <v>7374406.4529322982</v>
      </c>
      <c r="K2218" s="18">
        <f t="shared" si="1287"/>
        <v>7.4999999999999997E-2</v>
      </c>
      <c r="L2218" s="35">
        <f>Data!BR40</f>
        <v>3.5295314823368239E-3</v>
      </c>
      <c r="Q2218" s="21">
        <v>0</v>
      </c>
      <c r="R2218" s="21">
        <v>3.2526583064955511E-2</v>
      </c>
      <c r="S2218" s="21">
        <v>0.64204567191892548</v>
      </c>
      <c r="T2218" s="38">
        <v>3.1571549102826779E-5</v>
      </c>
    </row>
    <row r="2219" spans="1:20" x14ac:dyDescent="0.25">
      <c r="A2219" s="17" t="s">
        <v>282</v>
      </c>
      <c r="B2219" s="8" t="s">
        <v>338</v>
      </c>
      <c r="C2219" s="8" t="s">
        <v>335</v>
      </c>
      <c r="D2219" s="8" t="str">
        <f t="shared" si="1280"/>
        <v>Week_27-generic-cofi</v>
      </c>
      <c r="E2219" s="8" t="str">
        <f t="shared" si="1281"/>
        <v>Umbrella-social.video.umb</v>
      </c>
      <c r="H2219" s="24">
        <f t="shared" si="1285"/>
        <v>7.5723061600795668E-3</v>
      </c>
      <c r="I2219" s="6">
        <f t="shared" si="1285"/>
        <v>2.04</v>
      </c>
      <c r="J2219" s="6">
        <f t="shared" si="1286"/>
        <v>7374406.4529322982</v>
      </c>
      <c r="K2219" s="18">
        <f t="shared" si="1287"/>
        <v>7.4999999999999997E-2</v>
      </c>
      <c r="L2219" s="35">
        <f>Data!BR41</f>
        <v>3.5295314823368239E-3</v>
      </c>
      <c r="Q2219" s="21">
        <v>0</v>
      </c>
      <c r="R2219" s="21">
        <v>26.92206512106085</v>
      </c>
      <c r="S2219" s="21">
        <v>567.55174431325167</v>
      </c>
      <c r="T2219" s="38">
        <v>2.9624570377824178E-2</v>
      </c>
    </row>
    <row r="2220" spans="1:20" x14ac:dyDescent="0.25">
      <c r="A2220" s="17" t="s">
        <v>283</v>
      </c>
      <c r="B2220" s="8" t="s">
        <v>338</v>
      </c>
      <c r="C2220" s="8" t="s">
        <v>335</v>
      </c>
      <c r="D2220" s="8" t="str">
        <f t="shared" si="1280"/>
        <v>Week_28-generic-cofi</v>
      </c>
      <c r="E2220" s="8" t="str">
        <f t="shared" si="1281"/>
        <v>Umbrella-social.video.umb</v>
      </c>
      <c r="H2220" s="24">
        <f t="shared" si="1285"/>
        <v>7.5723061600795668E-3</v>
      </c>
      <c r="I2220" s="6">
        <f t="shared" si="1285"/>
        <v>2.04</v>
      </c>
      <c r="J2220" s="6">
        <f t="shared" si="1286"/>
        <v>7374406.4529322982</v>
      </c>
      <c r="K2220" s="18">
        <f t="shared" si="1287"/>
        <v>7.4999999999999997E-2</v>
      </c>
      <c r="L2220" s="35">
        <f>Data!BR42</f>
        <v>3.306613704505025E-3</v>
      </c>
      <c r="Q2220" s="21">
        <v>0</v>
      </c>
      <c r="R2220" s="21">
        <v>115.66936674593261</v>
      </c>
      <c r="S2220" s="21">
        <v>2455.2325420694942</v>
      </c>
      <c r="T2220" s="38">
        <v>0.13070734610959667</v>
      </c>
    </row>
    <row r="2221" spans="1:20" x14ac:dyDescent="0.25">
      <c r="A2221" s="17" t="s">
        <v>284</v>
      </c>
      <c r="B2221" s="8" t="s">
        <v>338</v>
      </c>
      <c r="C2221" s="8" t="s">
        <v>335</v>
      </c>
      <c r="D2221" s="8" t="str">
        <f t="shared" si="1280"/>
        <v>Week_29-generic-cofi</v>
      </c>
      <c r="E2221" s="8" t="str">
        <f t="shared" si="1281"/>
        <v>Umbrella-social.video.umb</v>
      </c>
      <c r="H2221" s="24">
        <f t="shared" si="1285"/>
        <v>7.5723061600795668E-3</v>
      </c>
      <c r="I2221" s="6">
        <f t="shared" si="1285"/>
        <v>2.04</v>
      </c>
      <c r="J2221" s="6">
        <f t="shared" si="1286"/>
        <v>7374406.4529322982</v>
      </c>
      <c r="K2221" s="18">
        <f t="shared" si="1287"/>
        <v>7.4999999999999997E-2</v>
      </c>
      <c r="L2221" s="35">
        <f>Data!BR43</f>
        <v>3.306613704505025E-3</v>
      </c>
      <c r="Q2221" s="21">
        <v>0</v>
      </c>
      <c r="R2221" s="21">
        <v>8.6208289802671487</v>
      </c>
      <c r="S2221" s="21">
        <v>186.62304370787908</v>
      </c>
      <c r="T2221" s="38">
        <v>1.0450666283655541E-2</v>
      </c>
    </row>
    <row r="2222" spans="1:20" x14ac:dyDescent="0.25">
      <c r="A2222" s="17" t="s">
        <v>285</v>
      </c>
      <c r="B2222" s="8" t="s">
        <v>338</v>
      </c>
      <c r="C2222" s="8" t="s">
        <v>335</v>
      </c>
      <c r="D2222" s="8" t="str">
        <f t="shared" si="1280"/>
        <v>Week_30-generic-cofi</v>
      </c>
      <c r="E2222" s="8" t="str">
        <f t="shared" si="1281"/>
        <v>Umbrella-social.video.umb</v>
      </c>
      <c r="H2222" s="24">
        <f t="shared" si="1285"/>
        <v>7.5723061600795668E-3</v>
      </c>
      <c r="I2222" s="6">
        <f t="shared" si="1285"/>
        <v>2.04</v>
      </c>
      <c r="J2222" s="6">
        <f t="shared" si="1286"/>
        <v>7374406.4529322982</v>
      </c>
      <c r="K2222" s="18">
        <f t="shared" si="1287"/>
        <v>7.4999999999999997E-2</v>
      </c>
      <c r="L2222" s="35">
        <f>Data!BR44</f>
        <v>3.306613704505025E-3</v>
      </c>
      <c r="Q2222" s="21">
        <v>0</v>
      </c>
      <c r="R2222" s="21">
        <v>74.752561946333557</v>
      </c>
      <c r="S2222" s="21">
        <v>1500.7359547084591</v>
      </c>
      <c r="T2222" s="38">
        <v>7.0641703577539738E-2</v>
      </c>
    </row>
    <row r="2223" spans="1:20" x14ac:dyDescent="0.25">
      <c r="A2223" s="17" t="s">
        <v>286</v>
      </c>
      <c r="B2223" s="8" t="s">
        <v>338</v>
      </c>
      <c r="C2223" s="8" t="s">
        <v>335</v>
      </c>
      <c r="D2223" s="8" t="str">
        <f t="shared" si="1280"/>
        <v>Week_31-generic-cofi</v>
      </c>
      <c r="E2223" s="8" t="str">
        <f t="shared" si="1281"/>
        <v>Umbrella-social.video.umb</v>
      </c>
      <c r="H2223" s="24">
        <f t="shared" si="1285"/>
        <v>7.5723061600795668E-3</v>
      </c>
      <c r="I2223" s="6">
        <f t="shared" si="1285"/>
        <v>2.04</v>
      </c>
      <c r="J2223" s="6">
        <f t="shared" si="1286"/>
        <v>7374406.4529322982</v>
      </c>
      <c r="K2223" s="18">
        <f t="shared" si="1287"/>
        <v>7.4999999999999997E-2</v>
      </c>
      <c r="L2223" s="35">
        <f>Data!BR45</f>
        <v>3.306613704505025E-3</v>
      </c>
      <c r="Q2223" s="21">
        <v>0</v>
      </c>
      <c r="R2223" s="21">
        <v>20.674095255677354</v>
      </c>
      <c r="S2223" s="21">
        <v>418.64304037436074</v>
      </c>
      <c r="T2223" s="38">
        <v>2.1465168954929226E-2</v>
      </c>
    </row>
    <row r="2224" spans="1:20" x14ac:dyDescent="0.25">
      <c r="A2224" s="17" t="s">
        <v>287</v>
      </c>
      <c r="B2224" s="8" t="s">
        <v>338</v>
      </c>
      <c r="C2224" s="8" t="s">
        <v>335</v>
      </c>
      <c r="D2224" s="8" t="str">
        <f t="shared" si="1280"/>
        <v>Week_32-generic-cofi</v>
      </c>
      <c r="E2224" s="8" t="str">
        <f t="shared" si="1281"/>
        <v>Umbrella-social.video.umb</v>
      </c>
      <c r="H2224" s="24">
        <f t="shared" si="1285"/>
        <v>7.5723061600795668E-3</v>
      </c>
      <c r="I2224" s="6">
        <f t="shared" si="1285"/>
        <v>2.04</v>
      </c>
      <c r="J2224" s="6">
        <f t="shared" si="1286"/>
        <v>7374406.4529322982</v>
      </c>
      <c r="K2224" s="18">
        <f t="shared" si="1287"/>
        <v>7.4999999999999997E-2</v>
      </c>
      <c r="L2224" s="35">
        <f>Data!BR46</f>
        <v>3.8639081490845235E-3</v>
      </c>
      <c r="Q2224" s="21">
        <v>0</v>
      </c>
      <c r="R2224" s="21">
        <v>1.2185395828087706</v>
      </c>
      <c r="S2224" s="21">
        <v>26.992077385775275</v>
      </c>
      <c r="T2224" s="38">
        <v>1.6260937055951885E-3</v>
      </c>
    </row>
    <row r="2225" spans="1:20" x14ac:dyDescent="0.25">
      <c r="A2225" s="17" t="s">
        <v>288</v>
      </c>
      <c r="B2225" s="8" t="s">
        <v>338</v>
      </c>
      <c r="C2225" s="8" t="s">
        <v>335</v>
      </c>
      <c r="D2225" s="8" t="str">
        <f t="shared" si="1280"/>
        <v>Week_33-generic-cofi</v>
      </c>
      <c r="E2225" s="8" t="str">
        <f t="shared" si="1281"/>
        <v>Umbrella-social.video.umb</v>
      </c>
      <c r="H2225" s="24">
        <f t="shared" si="1285"/>
        <v>7.5723061600795668E-3</v>
      </c>
      <c r="I2225" s="6">
        <f t="shared" si="1285"/>
        <v>2.04</v>
      </c>
      <c r="J2225" s="6">
        <f t="shared" si="1286"/>
        <v>7374406.4529322982</v>
      </c>
      <c r="K2225" s="18">
        <f t="shared" si="1287"/>
        <v>7.4999999999999997E-2</v>
      </c>
      <c r="L2225" s="35">
        <f>Data!BR47</f>
        <v>3.8639081490845235E-3</v>
      </c>
      <c r="Q2225" s="21">
        <v>0</v>
      </c>
      <c r="R2225" s="21">
        <v>0.1296157162110666</v>
      </c>
      <c r="S2225" s="21">
        <v>2.5419418337838007</v>
      </c>
      <c r="T2225" s="38">
        <v>1.2204884375455194E-4</v>
      </c>
    </row>
    <row r="2226" spans="1:20" x14ac:dyDescent="0.25">
      <c r="A2226" s="17" t="s">
        <v>289</v>
      </c>
      <c r="B2226" s="8" t="s">
        <v>338</v>
      </c>
      <c r="C2226" s="8" t="s">
        <v>335</v>
      </c>
      <c r="D2226" s="8" t="str">
        <f t="shared" si="1280"/>
        <v>Week_34-generic-cofi</v>
      </c>
      <c r="E2226" s="8" t="str">
        <f t="shared" si="1281"/>
        <v>Umbrella-social.video.umb</v>
      </c>
      <c r="H2226" s="24">
        <f t="shared" si="1285"/>
        <v>7.5723061600795668E-3</v>
      </c>
      <c r="I2226" s="6">
        <f t="shared" si="1285"/>
        <v>2.04</v>
      </c>
      <c r="J2226" s="6">
        <f t="shared" si="1286"/>
        <v>7374406.4529322982</v>
      </c>
      <c r="K2226" s="18">
        <f t="shared" si="1287"/>
        <v>7.4999999999999997E-2</v>
      </c>
      <c r="L2226" s="35">
        <f>Data!BR48</f>
        <v>3.8639081490845235E-3</v>
      </c>
      <c r="Q2226" s="21">
        <v>0</v>
      </c>
      <c r="R2226" s="21">
        <v>8.9339253821018975E-3</v>
      </c>
      <c r="S2226" s="21">
        <v>0.18258159865881041</v>
      </c>
      <c r="T2226" s="38">
        <v>9.1541800243399862E-6</v>
      </c>
    </row>
    <row r="2227" spans="1:20" x14ac:dyDescent="0.25">
      <c r="A2227" s="17" t="s">
        <v>290</v>
      </c>
      <c r="B2227" s="8" t="s">
        <v>338</v>
      </c>
      <c r="C2227" s="8" t="s">
        <v>335</v>
      </c>
      <c r="D2227" s="8" t="str">
        <f t="shared" si="1280"/>
        <v>Week_35-generic-cofi</v>
      </c>
      <c r="E2227" s="8" t="str">
        <f t="shared" si="1281"/>
        <v>Umbrella-social.video.umb</v>
      </c>
      <c r="H2227" s="24">
        <f t="shared" si="1285"/>
        <v>7.5723061600795668E-3</v>
      </c>
      <c r="I2227" s="6">
        <f t="shared" si="1285"/>
        <v>2.04</v>
      </c>
      <c r="J2227" s="6">
        <f t="shared" si="1286"/>
        <v>7374406.4529322982</v>
      </c>
      <c r="K2227" s="18">
        <f t="shared" si="1287"/>
        <v>7.4999999999999997E-2</v>
      </c>
      <c r="L2227" s="35">
        <f>Data!BR49</f>
        <v>3.8639081490845235E-3</v>
      </c>
      <c r="Q2227" s="21">
        <v>0</v>
      </c>
      <c r="R2227" s="21">
        <v>7.0397038611367591E-4</v>
      </c>
      <c r="S2227" s="21">
        <v>1.4449659593260512E-2</v>
      </c>
      <c r="T2227" s="38">
        <v>6.865664086141976E-7</v>
      </c>
    </row>
    <row r="2228" spans="1:20" x14ac:dyDescent="0.25">
      <c r="A2228" s="17" t="s">
        <v>291</v>
      </c>
      <c r="B2228" s="8" t="s">
        <v>338</v>
      </c>
      <c r="C2228" s="8" t="s">
        <v>335</v>
      </c>
      <c r="D2228" s="8" t="str">
        <f t="shared" si="1280"/>
        <v>Week_36-generic-cofi</v>
      </c>
      <c r="E2228" s="8" t="str">
        <f t="shared" si="1281"/>
        <v>Umbrella-social.video.umb</v>
      </c>
      <c r="H2228" s="24">
        <f t="shared" si="1285"/>
        <v>7.5723061600795668E-3</v>
      </c>
      <c r="I2228" s="6">
        <f t="shared" si="1285"/>
        <v>2.04</v>
      </c>
      <c r="J2228" s="6">
        <f t="shared" si="1286"/>
        <v>7374406.4529322982</v>
      </c>
      <c r="K2228" s="18">
        <f t="shared" si="1287"/>
        <v>7.4999999999999997E-2</v>
      </c>
      <c r="L2228" s="35">
        <f>Data!BR50</f>
        <v>3.8639081490845235E-3</v>
      </c>
      <c r="Q2228" s="21">
        <v>0</v>
      </c>
      <c r="R2228" s="21">
        <v>5.1358070187786822E-5</v>
      </c>
      <c r="S2228" s="21">
        <v>1.0393429008856076E-3</v>
      </c>
      <c r="T2228" s="38">
        <v>5.1492497044058894E-8</v>
      </c>
    </row>
    <row r="2229" spans="1:20" x14ac:dyDescent="0.25">
      <c r="A2229" s="17" t="s">
        <v>292</v>
      </c>
      <c r="B2229" s="8" t="s">
        <v>338</v>
      </c>
      <c r="C2229" s="8" t="s">
        <v>335</v>
      </c>
      <c r="D2229" s="8" t="str">
        <f t="shared" si="1280"/>
        <v>Week_37-generic-cofi</v>
      </c>
      <c r="E2229" s="8" t="str">
        <f t="shared" si="1281"/>
        <v>Umbrella-social.video.umb</v>
      </c>
      <c r="H2229" s="24">
        <f t="shared" si="1285"/>
        <v>7.5723061600795668E-3</v>
      </c>
      <c r="I2229" s="6">
        <f t="shared" si="1285"/>
        <v>2.04</v>
      </c>
      <c r="J2229" s="6">
        <f t="shared" si="1286"/>
        <v>7374406.4529322982</v>
      </c>
      <c r="K2229" s="18">
        <f t="shared" si="1287"/>
        <v>7.4999999999999997E-2</v>
      </c>
      <c r="L2229" s="35">
        <f>Data!BR51</f>
        <v>4.0496729639443564E-3</v>
      </c>
      <c r="Q2229" s="21">
        <v>0</v>
      </c>
      <c r="R2229" s="21">
        <v>3.9422116453065132E-6</v>
      </c>
      <c r="S2229" s="21">
        <v>7.9453763864510381E-5</v>
      </c>
      <c r="T2229" s="38">
        <v>3.8619373254888956E-9</v>
      </c>
    </row>
    <row r="2230" spans="1:20" x14ac:dyDescent="0.25">
      <c r="A2230" s="17" t="s">
        <v>293</v>
      </c>
      <c r="B2230" s="8" t="s">
        <v>338</v>
      </c>
      <c r="C2230" s="8" t="s">
        <v>335</v>
      </c>
      <c r="D2230" s="8" t="str">
        <f t="shared" si="1280"/>
        <v>Week_38-generic-cofi</v>
      </c>
      <c r="E2230" s="8" t="str">
        <f t="shared" si="1281"/>
        <v>Umbrella-social.video.umb</v>
      </c>
      <c r="H2230" s="24">
        <f t="shared" si="1285"/>
        <v>7.5723061600795668E-3</v>
      </c>
      <c r="I2230" s="6">
        <f t="shared" si="1285"/>
        <v>2.04</v>
      </c>
      <c r="J2230" s="6">
        <f t="shared" si="1286"/>
        <v>7374406.4529322982</v>
      </c>
      <c r="K2230" s="18">
        <f t="shared" si="1287"/>
        <v>7.4999999999999997E-2</v>
      </c>
      <c r="L2230" s="35">
        <f>Data!BR52</f>
        <v>4.0496729639443564E-3</v>
      </c>
      <c r="Q2230" s="21">
        <v>0</v>
      </c>
      <c r="R2230" s="21">
        <v>3.0281258044991128E-7</v>
      </c>
      <c r="S2230" s="21">
        <v>6.0641984493567306E-6</v>
      </c>
      <c r="T2230" s="38">
        <v>2.8964530773833985E-10</v>
      </c>
    </row>
    <row r="2231" spans="1:20" x14ac:dyDescent="0.25">
      <c r="A2231" s="17" t="s">
        <v>294</v>
      </c>
      <c r="B2231" s="8" t="s">
        <v>338</v>
      </c>
      <c r="C2231" s="8" t="s">
        <v>335</v>
      </c>
      <c r="D2231" s="8" t="str">
        <f t="shared" si="1280"/>
        <v>Week_39-generic-cofi</v>
      </c>
      <c r="E2231" s="8" t="str">
        <f t="shared" si="1281"/>
        <v>Umbrella-social.video.umb</v>
      </c>
      <c r="H2231" s="24">
        <f t="shared" si="1285"/>
        <v>7.5723061600795668E-3</v>
      </c>
      <c r="I2231" s="6">
        <f t="shared" si="1285"/>
        <v>2.04</v>
      </c>
      <c r="J2231" s="6">
        <f t="shared" si="1286"/>
        <v>7374406.4529322982</v>
      </c>
      <c r="K2231" s="18">
        <f t="shared" si="1287"/>
        <v>7.4999999999999997E-2</v>
      </c>
      <c r="L2231" s="35">
        <f>Data!BR53</f>
        <v>4.0496729639443564E-3</v>
      </c>
      <c r="Q2231" s="21">
        <v>0</v>
      </c>
      <c r="R2231" s="21">
        <v>2.3040335214230757E-8</v>
      </c>
      <c r="S2231" s="21">
        <v>4.6033164657201187E-7</v>
      </c>
      <c r="T2231" s="38">
        <v>2.172340085593305E-11</v>
      </c>
    </row>
    <row r="2232" spans="1:20" x14ac:dyDescent="0.25">
      <c r="A2232" s="17" t="s">
        <v>295</v>
      </c>
      <c r="B2232" s="8" t="s">
        <v>338</v>
      </c>
      <c r="C2232" s="8" t="s">
        <v>335</v>
      </c>
      <c r="D2232" s="8" t="str">
        <f t="shared" si="1280"/>
        <v>Week_40-generic-cofi</v>
      </c>
      <c r="E2232" s="8" t="str">
        <f t="shared" si="1281"/>
        <v>Umbrella-social.video.umb</v>
      </c>
      <c r="H2232" s="24">
        <f t="shared" si="1285"/>
        <v>7.5723061600795668E-3</v>
      </c>
      <c r="I2232" s="6">
        <f t="shared" si="1285"/>
        <v>2.04</v>
      </c>
      <c r="J2232" s="6">
        <f t="shared" si="1286"/>
        <v>7374406.4529322982</v>
      </c>
      <c r="K2232" s="18">
        <f t="shared" si="1287"/>
        <v>7.4999999999999997E-2</v>
      </c>
      <c r="L2232" s="35">
        <f>Data!BR54</f>
        <v>4.0496729639443564E-3</v>
      </c>
      <c r="Q2232" s="21">
        <v>0</v>
      </c>
      <c r="R2232" s="21">
        <v>1.2480921435216896E-9</v>
      </c>
      <c r="S2232" s="21">
        <v>2.7926025148666315E-8</v>
      </c>
      <c r="T2232" s="38">
        <v>1.6292522886374172E-12</v>
      </c>
    </row>
    <row r="2233" spans="1:20" x14ac:dyDescent="0.25">
      <c r="A2233" s="17" t="s">
        <v>296</v>
      </c>
      <c r="B2233" s="8" t="s">
        <v>338</v>
      </c>
      <c r="C2233" s="8" t="s">
        <v>335</v>
      </c>
      <c r="D2233" s="8" t="str">
        <f t="shared" si="1280"/>
        <v>Week_41-generic-cofi</v>
      </c>
      <c r="E2233" s="8" t="str">
        <f t="shared" si="1281"/>
        <v>Umbrella-social.video.umb</v>
      </c>
      <c r="H2233" s="24">
        <f t="shared" si="1285"/>
        <v>7.5723061600795668E-3</v>
      </c>
      <c r="I2233" s="6">
        <f t="shared" si="1285"/>
        <v>2.04</v>
      </c>
      <c r="J2233" s="6">
        <f t="shared" si="1286"/>
        <v>7374406.4529322982</v>
      </c>
      <c r="K2233" s="18">
        <f t="shared" si="1287"/>
        <v>7.4999999999999997E-2</v>
      </c>
      <c r="L2233" s="35">
        <f>Data!BR55</f>
        <v>4.7927322233836875E-3</v>
      </c>
      <c r="Q2233" s="21">
        <v>0</v>
      </c>
      <c r="R2233" s="21">
        <v>1.3631694948813111E-10</v>
      </c>
      <c r="S2233" s="21">
        <v>2.6670979955638331E-9</v>
      </c>
      <c r="T2233" s="38">
        <v>1.2223555501122974E-13</v>
      </c>
    </row>
    <row r="2234" spans="1:20" x14ac:dyDescent="0.25">
      <c r="A2234" s="17" t="s">
        <v>297</v>
      </c>
      <c r="B2234" s="8" t="s">
        <v>338</v>
      </c>
      <c r="C2234" s="8" t="s">
        <v>335</v>
      </c>
      <c r="D2234" s="8" t="str">
        <f t="shared" si="1280"/>
        <v>Week_42-generic-cofi</v>
      </c>
      <c r="E2234" s="8" t="str">
        <f t="shared" si="1281"/>
        <v>Umbrella-social.video.umb</v>
      </c>
      <c r="H2234" s="24">
        <f t="shared" si="1285"/>
        <v>7.5723061600795668E-3</v>
      </c>
      <c r="I2234" s="6">
        <f t="shared" si="1285"/>
        <v>2.04</v>
      </c>
      <c r="J2234" s="6">
        <f t="shared" si="1286"/>
        <v>7374406.4529322982</v>
      </c>
      <c r="K2234" s="18">
        <f t="shared" si="1287"/>
        <v>7.4999999999999997E-2</v>
      </c>
      <c r="L2234" s="35">
        <f>Data!BR56</f>
        <v>4.7927322233836875E-3</v>
      </c>
      <c r="Q2234" s="21">
        <v>0</v>
      </c>
      <c r="R2234" s="21">
        <v>9.7709511119627429E-12</v>
      </c>
      <c r="S2234" s="21">
        <v>1.9660798511625553E-10</v>
      </c>
      <c r="T2234" s="38">
        <v>9.2148511043887993E-15</v>
      </c>
    </row>
    <row r="2235" spans="1:20" x14ac:dyDescent="0.25">
      <c r="A2235" s="17" t="s">
        <v>298</v>
      </c>
      <c r="B2235" s="8" t="s">
        <v>338</v>
      </c>
      <c r="C2235" s="8" t="s">
        <v>335</v>
      </c>
      <c r="D2235" s="8" t="str">
        <f t="shared" si="1280"/>
        <v>Week_43-generic-cofi</v>
      </c>
      <c r="E2235" s="8" t="str">
        <f t="shared" si="1281"/>
        <v>Umbrella-social.video.umb</v>
      </c>
      <c r="H2235" s="24">
        <f t="shared" si="1285"/>
        <v>7.5723061600795668E-3</v>
      </c>
      <c r="I2235" s="6">
        <f t="shared" si="1285"/>
        <v>2.04</v>
      </c>
      <c r="J2235" s="6">
        <f t="shared" si="1286"/>
        <v>7374406.4529322982</v>
      </c>
      <c r="K2235" s="18">
        <f t="shared" si="1287"/>
        <v>7.4999999999999997E-2</v>
      </c>
      <c r="L2235" s="35">
        <f>Data!BR57</f>
        <v>4.7927322233836875E-3</v>
      </c>
      <c r="Q2235" s="21">
        <v>0</v>
      </c>
      <c r="R2235" s="21">
        <v>5.2630991194498559E-13</v>
      </c>
      <c r="S2235" s="21">
        <v>1.1781861115147075E-11</v>
      </c>
      <c r="T2235" s="38">
        <v>6.6613381477509392E-16</v>
      </c>
    </row>
    <row r="2236" spans="1:20" x14ac:dyDescent="0.25">
      <c r="A2236" s="17" t="s">
        <v>299</v>
      </c>
      <c r="B2236" s="8" t="s">
        <v>338</v>
      </c>
      <c r="C2236" s="8" t="s">
        <v>335</v>
      </c>
      <c r="D2236" s="8" t="str">
        <f t="shared" si="1280"/>
        <v>Week_44-generic-cofi</v>
      </c>
      <c r="E2236" s="8" t="str">
        <f t="shared" si="1281"/>
        <v>Umbrella-social.video.umb</v>
      </c>
      <c r="H2236" s="24">
        <f t="shared" si="1285"/>
        <v>7.5723061600795668E-3</v>
      </c>
      <c r="I2236" s="6">
        <f t="shared" si="1285"/>
        <v>2.04</v>
      </c>
      <c r="J2236" s="6">
        <f t="shared" si="1286"/>
        <v>7374406.4529322982</v>
      </c>
      <c r="K2236" s="18">
        <f t="shared" si="1287"/>
        <v>7.4999999999999997E-2</v>
      </c>
      <c r="L2236" s="35">
        <f>Data!BR58</f>
        <v>4.7927322233836875E-3</v>
      </c>
      <c r="Q2236" s="21">
        <v>0</v>
      </c>
      <c r="R2236" s="21">
        <v>0</v>
      </c>
      <c r="S2236" s="21">
        <v>0</v>
      </c>
      <c r="T2236" s="38">
        <v>0</v>
      </c>
    </row>
    <row r="2237" spans="1:20" x14ac:dyDescent="0.25">
      <c r="A2237" s="17" t="s">
        <v>300</v>
      </c>
      <c r="B2237" s="8" t="s">
        <v>338</v>
      </c>
      <c r="C2237" s="8" t="s">
        <v>335</v>
      </c>
      <c r="D2237" s="8" t="str">
        <f t="shared" si="1280"/>
        <v>Week_45-generic-cofi</v>
      </c>
      <c r="E2237" s="8" t="str">
        <f t="shared" si="1281"/>
        <v>Umbrella-social.video.umb</v>
      </c>
      <c r="H2237" s="24">
        <f t="shared" si="1285"/>
        <v>7.5723061600795668E-3</v>
      </c>
      <c r="I2237" s="6">
        <f t="shared" si="1285"/>
        <v>2.04</v>
      </c>
      <c r="J2237" s="6">
        <f t="shared" si="1286"/>
        <v>7374406.4529322982</v>
      </c>
      <c r="K2237" s="18">
        <f t="shared" si="1287"/>
        <v>7.4999999999999997E-2</v>
      </c>
      <c r="L2237" s="35">
        <f>Data!BR59</f>
        <v>4.1239788898882893E-3</v>
      </c>
      <c r="Q2237" s="21">
        <v>0</v>
      </c>
      <c r="R2237" s="21">
        <v>17.787122145339627</v>
      </c>
      <c r="S2237" s="21">
        <v>342.34757129897582</v>
      </c>
      <c r="T2237" s="38">
        <v>1.4059877364042572E-2</v>
      </c>
    </row>
    <row r="2238" spans="1:20" x14ac:dyDescent="0.25">
      <c r="A2238" s="17" t="s">
        <v>301</v>
      </c>
      <c r="B2238" s="8" t="s">
        <v>338</v>
      </c>
      <c r="C2238" s="8" t="s">
        <v>335</v>
      </c>
      <c r="D2238" s="8" t="str">
        <f t="shared" si="1280"/>
        <v>Week_46-generic-cofi</v>
      </c>
      <c r="E2238" s="8" t="str">
        <f t="shared" si="1281"/>
        <v>Umbrella-social.video.umb</v>
      </c>
      <c r="H2238" s="24">
        <f t="shared" si="1285"/>
        <v>7.5723061600795668E-3</v>
      </c>
      <c r="I2238" s="6">
        <f t="shared" si="1285"/>
        <v>2.04</v>
      </c>
      <c r="J2238" s="6">
        <f t="shared" si="1286"/>
        <v>7374406.4529322982</v>
      </c>
      <c r="K2238" s="18">
        <f t="shared" si="1287"/>
        <v>7.4999999999999997E-2</v>
      </c>
      <c r="L2238" s="35">
        <f>Data!BR60</f>
        <v>4.1239788898882893E-3</v>
      </c>
      <c r="Q2238" s="21">
        <v>0</v>
      </c>
      <c r="R2238" s="21">
        <v>1.0823339104590695</v>
      </c>
      <c r="S2238" s="21">
        <v>22.781159437680142</v>
      </c>
      <c r="T2238" s="38">
        <v>1.0614103381298978E-3</v>
      </c>
    </row>
    <row r="2239" spans="1:20" x14ac:dyDescent="0.25">
      <c r="A2239" s="17" t="s">
        <v>272</v>
      </c>
      <c r="B2239" s="8" t="s">
        <v>338</v>
      </c>
      <c r="C2239" s="8" t="s">
        <v>335</v>
      </c>
      <c r="D2239" s="8" t="str">
        <f t="shared" si="1280"/>
        <v>Week_47-generic-cofi</v>
      </c>
      <c r="E2239" s="8" t="str">
        <f t="shared" si="1281"/>
        <v>Umbrella-social.video.umb</v>
      </c>
      <c r="H2239" s="24">
        <f t="shared" si="1285"/>
        <v>7.5723061600795668E-3</v>
      </c>
      <c r="I2239" s="6">
        <f t="shared" si="1285"/>
        <v>2.04</v>
      </c>
      <c r="J2239" s="6">
        <f t="shared" si="1286"/>
        <v>7374406.4529322982</v>
      </c>
      <c r="K2239" s="18">
        <f t="shared" si="1287"/>
        <v>7.4999999999999997E-2</v>
      </c>
      <c r="L2239" s="35">
        <f>Data!BR61</f>
        <v>4.1239788898882893E-3</v>
      </c>
      <c r="Q2239" s="21">
        <v>0</v>
      </c>
      <c r="R2239" s="21">
        <v>3.0619583828798098</v>
      </c>
      <c r="S2239" s="21">
        <v>65.314198251240228</v>
      </c>
      <c r="T2239" s="38">
        <v>3.2954366080899522E-3</v>
      </c>
    </row>
    <row r="2240" spans="1:20" x14ac:dyDescent="0.25">
      <c r="A2240" s="17" t="s">
        <v>273</v>
      </c>
      <c r="B2240" s="8" t="s">
        <v>338</v>
      </c>
      <c r="C2240" s="8" t="s">
        <v>335</v>
      </c>
      <c r="D2240" s="8" t="str">
        <f t="shared" si="1280"/>
        <v>Week_48-generic-cofi</v>
      </c>
      <c r="E2240" s="8" t="str">
        <f t="shared" si="1281"/>
        <v>Umbrella-social.video.umb</v>
      </c>
      <c r="H2240" s="24">
        <f t="shared" si="1285"/>
        <v>7.5723061600795668E-3</v>
      </c>
      <c r="I2240" s="6">
        <f t="shared" si="1285"/>
        <v>2.04</v>
      </c>
      <c r="J2240" s="6">
        <f t="shared" si="1286"/>
        <v>7374406.4529322982</v>
      </c>
      <c r="K2240" s="18">
        <f t="shared" si="1287"/>
        <v>7.4999999999999997E-2</v>
      </c>
      <c r="L2240" s="35">
        <f>Data!BR62</f>
        <v>4.1239788898882893E-3</v>
      </c>
      <c r="Q2240" s="21">
        <v>0</v>
      </c>
      <c r="R2240" s="21">
        <v>0.1948948737012221</v>
      </c>
      <c r="S2240" s="21">
        <v>4.3945275514908744</v>
      </c>
      <c r="T2240" s="38">
        <v>2.4753524696241591E-4</v>
      </c>
    </row>
    <row r="2241" spans="1:20" x14ac:dyDescent="0.25">
      <c r="A2241" s="17" t="s">
        <v>274</v>
      </c>
      <c r="B2241" s="8" t="s">
        <v>338</v>
      </c>
      <c r="C2241" s="8" t="s">
        <v>335</v>
      </c>
      <c r="D2241" s="8" t="str">
        <f t="shared" si="1280"/>
        <v>Week_49-generic-cofi</v>
      </c>
      <c r="E2241" s="8" t="str">
        <f t="shared" si="1281"/>
        <v>Umbrella-social.video.umb</v>
      </c>
      <c r="H2241" s="24">
        <f t="shared" si="1285"/>
        <v>7.5723061600795668E-3</v>
      </c>
      <c r="I2241" s="6">
        <f t="shared" si="1285"/>
        <v>2.04</v>
      </c>
      <c r="J2241" s="6">
        <f t="shared" si="1286"/>
        <v>7374406.4529322982</v>
      </c>
      <c r="K2241" s="18">
        <f t="shared" si="1287"/>
        <v>7.4999999999999997E-2</v>
      </c>
      <c r="L2241" s="35">
        <f>Data!BR63</f>
        <v>4.1239788898882893E-3</v>
      </c>
      <c r="Q2241" s="21">
        <v>0</v>
      </c>
      <c r="R2241" s="21">
        <v>1.5717084366662252E-2</v>
      </c>
      <c r="S2241" s="21">
        <v>0.34574317678349192</v>
      </c>
      <c r="T2241" s="38">
        <v>1.856726929128083E-5</v>
      </c>
    </row>
    <row r="2242" spans="1:20" x14ac:dyDescent="0.25">
      <c r="A2242" s="17" t="s">
        <v>275</v>
      </c>
      <c r="B2242" s="8" t="s">
        <v>338</v>
      </c>
      <c r="C2242" s="8" t="s">
        <v>335</v>
      </c>
      <c r="D2242" s="8" t="str">
        <f t="shared" si="1280"/>
        <v>Week_50-generic-cofi</v>
      </c>
      <c r="E2242" s="8" t="str">
        <f t="shared" si="1281"/>
        <v>Umbrella-social.video.umb</v>
      </c>
      <c r="H2242" s="24">
        <f t="shared" si="1285"/>
        <v>7.5723061600795668E-3</v>
      </c>
      <c r="I2242" s="6">
        <f t="shared" si="1285"/>
        <v>2.04</v>
      </c>
      <c r="J2242" s="6">
        <f t="shared" si="1286"/>
        <v>7374406.4529322982</v>
      </c>
      <c r="K2242" s="18">
        <f t="shared" si="1287"/>
        <v>7.4999999999999997E-2</v>
      </c>
      <c r="L2242" s="35">
        <f>Data!BR64</f>
        <v>3.6038374082807572E-3</v>
      </c>
      <c r="Q2242" s="21">
        <v>0</v>
      </c>
      <c r="R2242" s="21">
        <v>194.11471335925222</v>
      </c>
      <c r="S2242" s="21">
        <v>3744.6646865351568</v>
      </c>
      <c r="T2242" s="38">
        <v>0.1512491863163441</v>
      </c>
    </row>
    <row r="2243" spans="1:20" x14ac:dyDescent="0.25">
      <c r="A2243" s="17" t="s">
        <v>276</v>
      </c>
      <c r="B2243" s="8" t="s">
        <v>338</v>
      </c>
      <c r="C2243" s="8" t="s">
        <v>335</v>
      </c>
      <c r="D2243" s="8" t="str">
        <f t="shared" si="1280"/>
        <v>Week_51-generic-cofi</v>
      </c>
      <c r="E2243" s="8" t="str">
        <f t="shared" si="1281"/>
        <v>Umbrella-social.video.umb</v>
      </c>
      <c r="H2243" s="24">
        <f t="shared" si="1285"/>
        <v>7.5723061600795668E-3</v>
      </c>
      <c r="I2243" s="6">
        <f t="shared" si="1285"/>
        <v>2.04</v>
      </c>
      <c r="J2243" s="6">
        <f t="shared" si="1286"/>
        <v>7374406.4529322982</v>
      </c>
      <c r="K2243" s="18">
        <f t="shared" si="1287"/>
        <v>7.4999999999999997E-2</v>
      </c>
      <c r="L2243" s="35">
        <f>Data!BR65</f>
        <v>3.6038374082807572E-3</v>
      </c>
      <c r="Q2243" s="21">
        <v>0</v>
      </c>
      <c r="R2243" s="21">
        <v>94.700873367505949</v>
      </c>
      <c r="S2243" s="21">
        <v>2138.3807041485184</v>
      </c>
      <c r="T2243" s="38">
        <v>0.12026939692583838</v>
      </c>
    </row>
    <row r="2244" spans="1:20" x14ac:dyDescent="0.25">
      <c r="A2244" s="17" t="s">
        <v>277</v>
      </c>
      <c r="B2244" s="8" t="s">
        <v>338</v>
      </c>
      <c r="C2244" s="8" t="s">
        <v>335</v>
      </c>
      <c r="D2244" s="8" t="str">
        <f t="shared" si="1280"/>
        <v>Week_52-generic-cofi</v>
      </c>
      <c r="E2244" s="8" t="str">
        <f t="shared" si="1281"/>
        <v>Umbrella-social.video.umb</v>
      </c>
      <c r="H2244" s="24">
        <f t="shared" si="1285"/>
        <v>7.5723061600795668E-3</v>
      </c>
      <c r="I2244" s="6">
        <f t="shared" si="1285"/>
        <v>2.04</v>
      </c>
      <c r="J2244" s="6">
        <f t="shared" si="1286"/>
        <v>7374406.4529322982</v>
      </c>
      <c r="K2244" s="18">
        <f t="shared" si="1287"/>
        <v>7.4999999999999997E-2</v>
      </c>
      <c r="L2244" s="35">
        <f>Data!BR66</f>
        <v>3.6038374082807572E-3</v>
      </c>
      <c r="Q2244" s="21">
        <v>0</v>
      </c>
      <c r="R2244" s="21">
        <v>7.4282853173832688</v>
      </c>
      <c r="S2244" s="21">
        <v>153.6805134281677</v>
      </c>
      <c r="T2244" s="38">
        <v>9.5644333960150929E-3</v>
      </c>
    </row>
    <row r="2246" spans="1:20" x14ac:dyDescent="0.25">
      <c r="A2246" s="16" t="s">
        <v>328</v>
      </c>
      <c r="B2246" s="8" t="s">
        <v>338</v>
      </c>
      <c r="C2246" s="8" t="s">
        <v>335</v>
      </c>
      <c r="D2246" s="8" t="str">
        <f>A2246&amp;"-generic-refi"</f>
        <v>Week_40_old-generic-refi</v>
      </c>
      <c r="E2246" s="8" t="str">
        <f>IF(RIGHT(A2246,3)="old","Initial",B2246&amp;"-"&amp;C2246)</f>
        <v>Initial</v>
      </c>
      <c r="H2246" s="25">
        <f>SUMIFS(Data!N$2:N$48,Data!$L$2:$L$48,$C2246,Data!$M$2:$M$48,RIGHT($D2246,4))</f>
        <v>1.0341824070998026E-2</v>
      </c>
      <c r="I2246" s="42">
        <f>VLOOKUP(C2246,parms,8,FALSE)</f>
        <v>2.04</v>
      </c>
      <c r="J2246" s="28">
        <f>SUMIFS(Data!O$2:O$48,Data!$L$2:$L$48,$C2246,Data!$M$2:$M$48,RIGHT($D2246,4))</f>
        <v>9502298.7898858842</v>
      </c>
      <c r="K2246" s="25">
        <f>SUMIFS(Data!Q$2:Q$48,Data!$L$2:$L$48,$C2246,Data!$M$2:$M$48,RIGHT($D2246,4))</f>
        <v>7.4999999999999997E-2</v>
      </c>
      <c r="L2246" s="35">
        <f>Data!BR2</f>
        <v>4.0496729639443564E-3</v>
      </c>
      <c r="Q2246" s="21">
        <v>0</v>
      </c>
      <c r="R2246" s="21">
        <v>0</v>
      </c>
      <c r="S2246" s="21">
        <v>0</v>
      </c>
      <c r="T2246" s="38">
        <v>0</v>
      </c>
    </row>
    <row r="2247" spans="1:20" x14ac:dyDescent="0.25">
      <c r="A2247" s="16" t="s">
        <v>316</v>
      </c>
      <c r="B2247" s="8" t="s">
        <v>338</v>
      </c>
      <c r="C2247" s="8" t="s">
        <v>335</v>
      </c>
      <c r="D2247" s="8" t="str">
        <f t="shared" ref="D2247:D2310" si="1288">A2247&amp;"-generic-refi"</f>
        <v>Week_41_old-generic-refi</v>
      </c>
      <c r="E2247" s="8" t="str">
        <f t="shared" ref="E2247:E2310" si="1289">IF(RIGHT(A2247,3)="old","Initial",B2247&amp;"-"&amp;C2247)</f>
        <v>Initial</v>
      </c>
      <c r="H2247" s="24">
        <f t="shared" ref="H2247" si="1290">H2246</f>
        <v>1.0341824070998026E-2</v>
      </c>
      <c r="I2247" s="6">
        <f>I2246</f>
        <v>2.04</v>
      </c>
      <c r="J2247" s="6">
        <f t="shared" ref="J2247" si="1291">J2246</f>
        <v>9502298.7898858842</v>
      </c>
      <c r="K2247" s="18">
        <f t="shared" ref="K2247" si="1292">K2246</f>
        <v>7.4999999999999997E-2</v>
      </c>
      <c r="L2247" s="35">
        <f>Data!BR3</f>
        <v>4.7927322233836875E-3</v>
      </c>
      <c r="Q2247" s="21">
        <v>0</v>
      </c>
      <c r="R2247" s="21">
        <v>0</v>
      </c>
      <c r="S2247" s="21">
        <v>0</v>
      </c>
      <c r="T2247" s="38">
        <v>0</v>
      </c>
    </row>
    <row r="2248" spans="1:20" x14ac:dyDescent="0.25">
      <c r="A2248" s="16" t="s">
        <v>317</v>
      </c>
      <c r="B2248" s="8" t="s">
        <v>338</v>
      </c>
      <c r="C2248" s="8" t="s">
        <v>335</v>
      </c>
      <c r="D2248" s="8" t="str">
        <f t="shared" si="1288"/>
        <v>Week_42_old-generic-refi</v>
      </c>
      <c r="E2248" s="8" t="str">
        <f t="shared" si="1289"/>
        <v>Initial</v>
      </c>
      <c r="H2248" s="24">
        <f t="shared" ref="H2248:I2310" si="1293">H2247</f>
        <v>1.0341824070998026E-2</v>
      </c>
      <c r="I2248" s="6">
        <f t="shared" si="1293"/>
        <v>2.04</v>
      </c>
      <c r="J2248" s="6">
        <f t="shared" ref="J2248:J2310" si="1294">J2247</f>
        <v>9502298.7898858842</v>
      </c>
      <c r="K2248" s="18">
        <f t="shared" ref="K2248:K2310" si="1295">K2247</f>
        <v>7.4999999999999997E-2</v>
      </c>
      <c r="L2248" s="35">
        <f>Data!BR4</f>
        <v>4.7927322233836875E-3</v>
      </c>
      <c r="Q2248" s="21">
        <v>0</v>
      </c>
      <c r="R2248" s="21">
        <v>0</v>
      </c>
      <c r="S2248" s="21">
        <v>0</v>
      </c>
      <c r="T2248" s="38">
        <v>0</v>
      </c>
    </row>
    <row r="2249" spans="1:20" x14ac:dyDescent="0.25">
      <c r="A2249" s="16" t="s">
        <v>318</v>
      </c>
      <c r="B2249" s="8" t="s">
        <v>338</v>
      </c>
      <c r="C2249" s="8" t="s">
        <v>335</v>
      </c>
      <c r="D2249" s="8" t="str">
        <f t="shared" si="1288"/>
        <v>Week_43_old-generic-refi</v>
      </c>
      <c r="E2249" s="8" t="str">
        <f t="shared" si="1289"/>
        <v>Initial</v>
      </c>
      <c r="H2249" s="24">
        <f t="shared" si="1293"/>
        <v>1.0341824070998026E-2</v>
      </c>
      <c r="I2249" s="6">
        <f t="shared" si="1293"/>
        <v>2.04</v>
      </c>
      <c r="J2249" s="6">
        <f t="shared" si="1294"/>
        <v>9502298.7898858842</v>
      </c>
      <c r="K2249" s="18">
        <f t="shared" si="1295"/>
        <v>7.4999999999999997E-2</v>
      </c>
      <c r="L2249" s="35">
        <f>Data!BR5</f>
        <v>4.7927322233836875E-3</v>
      </c>
      <c r="Q2249" s="21">
        <v>0</v>
      </c>
      <c r="R2249" s="21">
        <v>0</v>
      </c>
      <c r="S2249" s="21">
        <v>0</v>
      </c>
      <c r="T2249" s="38">
        <v>0</v>
      </c>
    </row>
    <row r="2250" spans="1:20" x14ac:dyDescent="0.25">
      <c r="A2250" s="16" t="s">
        <v>319</v>
      </c>
      <c r="B2250" s="8" t="s">
        <v>338</v>
      </c>
      <c r="C2250" s="8" t="s">
        <v>335</v>
      </c>
      <c r="D2250" s="8" t="str">
        <f t="shared" si="1288"/>
        <v>Week_44_old-generic-refi</v>
      </c>
      <c r="E2250" s="8" t="str">
        <f t="shared" si="1289"/>
        <v>Initial</v>
      </c>
      <c r="H2250" s="24">
        <f t="shared" si="1293"/>
        <v>1.0341824070998026E-2</v>
      </c>
      <c r="I2250" s="6">
        <f t="shared" si="1293"/>
        <v>2.04</v>
      </c>
      <c r="J2250" s="6">
        <f t="shared" si="1294"/>
        <v>9502298.7898858842</v>
      </c>
      <c r="K2250" s="18">
        <f t="shared" si="1295"/>
        <v>7.4999999999999997E-2</v>
      </c>
      <c r="L2250" s="35">
        <f>Data!BR6</f>
        <v>4.7927322233836875E-3</v>
      </c>
      <c r="Q2250" s="21">
        <v>0</v>
      </c>
      <c r="R2250" s="21">
        <v>0</v>
      </c>
      <c r="S2250" s="21">
        <v>0</v>
      </c>
      <c r="T2250" s="38">
        <v>0</v>
      </c>
    </row>
    <row r="2251" spans="1:20" x14ac:dyDescent="0.25">
      <c r="A2251" s="16" t="s">
        <v>320</v>
      </c>
      <c r="B2251" s="8" t="s">
        <v>338</v>
      </c>
      <c r="C2251" s="8" t="s">
        <v>335</v>
      </c>
      <c r="D2251" s="8" t="str">
        <f t="shared" si="1288"/>
        <v>Week_45_old-generic-refi</v>
      </c>
      <c r="E2251" s="8" t="str">
        <f t="shared" si="1289"/>
        <v>Initial</v>
      </c>
      <c r="H2251" s="24">
        <f t="shared" si="1293"/>
        <v>1.0341824070998026E-2</v>
      </c>
      <c r="I2251" s="6">
        <f t="shared" si="1293"/>
        <v>2.04</v>
      </c>
      <c r="J2251" s="6">
        <f t="shared" si="1294"/>
        <v>9502298.7898858842</v>
      </c>
      <c r="K2251" s="18">
        <f t="shared" si="1295"/>
        <v>7.4999999999999997E-2</v>
      </c>
      <c r="L2251" s="35">
        <f>Data!BR7</f>
        <v>4.1239788898882893E-3</v>
      </c>
      <c r="Q2251" s="21">
        <v>0</v>
      </c>
      <c r="R2251" s="21">
        <v>0</v>
      </c>
      <c r="S2251" s="21">
        <v>0</v>
      </c>
      <c r="T2251" s="38">
        <v>0</v>
      </c>
    </row>
    <row r="2252" spans="1:20" x14ac:dyDescent="0.25">
      <c r="A2252" s="16" t="s">
        <v>321</v>
      </c>
      <c r="B2252" s="8" t="s">
        <v>338</v>
      </c>
      <c r="C2252" s="8" t="s">
        <v>335</v>
      </c>
      <c r="D2252" s="8" t="str">
        <f t="shared" si="1288"/>
        <v>Week_46_old-generic-refi</v>
      </c>
      <c r="E2252" s="8" t="str">
        <f t="shared" si="1289"/>
        <v>Initial</v>
      </c>
      <c r="H2252" s="24">
        <f t="shared" si="1293"/>
        <v>1.0341824070998026E-2</v>
      </c>
      <c r="I2252" s="6">
        <f t="shared" si="1293"/>
        <v>2.04</v>
      </c>
      <c r="J2252" s="6">
        <f t="shared" si="1294"/>
        <v>9502298.7898858842</v>
      </c>
      <c r="K2252" s="18">
        <f t="shared" si="1295"/>
        <v>7.4999999999999997E-2</v>
      </c>
      <c r="L2252" s="35">
        <f>Data!BR8</f>
        <v>4.1239788898882893E-3</v>
      </c>
      <c r="Q2252" s="21">
        <v>0</v>
      </c>
      <c r="R2252" s="21">
        <v>0</v>
      </c>
      <c r="S2252" s="21">
        <v>0</v>
      </c>
      <c r="T2252" s="38">
        <v>0</v>
      </c>
    </row>
    <row r="2253" spans="1:20" x14ac:dyDescent="0.25">
      <c r="A2253" s="16" t="s">
        <v>322</v>
      </c>
      <c r="B2253" s="8" t="s">
        <v>338</v>
      </c>
      <c r="C2253" s="8" t="s">
        <v>335</v>
      </c>
      <c r="D2253" s="8" t="str">
        <f t="shared" si="1288"/>
        <v>Week_47_old-generic-refi</v>
      </c>
      <c r="E2253" s="8" t="str">
        <f t="shared" si="1289"/>
        <v>Initial</v>
      </c>
      <c r="H2253" s="24">
        <f t="shared" si="1293"/>
        <v>1.0341824070998026E-2</v>
      </c>
      <c r="I2253" s="6">
        <f t="shared" si="1293"/>
        <v>2.04</v>
      </c>
      <c r="J2253" s="6">
        <f t="shared" si="1294"/>
        <v>9502298.7898858842</v>
      </c>
      <c r="K2253" s="18">
        <f t="shared" si="1295"/>
        <v>7.4999999999999997E-2</v>
      </c>
      <c r="L2253" s="35">
        <f>Data!BR9</f>
        <v>4.1239788898882893E-3</v>
      </c>
      <c r="Q2253" s="21">
        <v>0</v>
      </c>
      <c r="R2253" s="21">
        <v>0</v>
      </c>
      <c r="S2253" s="21">
        <v>0</v>
      </c>
      <c r="T2253" s="38">
        <v>0</v>
      </c>
    </row>
    <row r="2254" spans="1:20" x14ac:dyDescent="0.25">
      <c r="A2254" s="16" t="s">
        <v>323</v>
      </c>
      <c r="B2254" s="8" t="s">
        <v>338</v>
      </c>
      <c r="C2254" s="8" t="s">
        <v>335</v>
      </c>
      <c r="D2254" s="8" t="str">
        <f t="shared" si="1288"/>
        <v>Week_48_old-generic-refi</v>
      </c>
      <c r="E2254" s="8" t="str">
        <f t="shared" si="1289"/>
        <v>Initial</v>
      </c>
      <c r="H2254" s="24">
        <f t="shared" si="1293"/>
        <v>1.0341824070998026E-2</v>
      </c>
      <c r="I2254" s="6">
        <f t="shared" si="1293"/>
        <v>2.04</v>
      </c>
      <c r="J2254" s="6">
        <f t="shared" si="1294"/>
        <v>9502298.7898858842</v>
      </c>
      <c r="K2254" s="18">
        <f t="shared" si="1295"/>
        <v>7.4999999999999997E-2</v>
      </c>
      <c r="L2254" s="35">
        <f>Data!BR10</f>
        <v>4.1239788898882893E-3</v>
      </c>
      <c r="Q2254" s="21">
        <v>0</v>
      </c>
      <c r="R2254" s="21">
        <v>0</v>
      </c>
      <c r="S2254" s="21">
        <v>0</v>
      </c>
      <c r="T2254" s="38">
        <v>0</v>
      </c>
    </row>
    <row r="2255" spans="1:20" x14ac:dyDescent="0.25">
      <c r="A2255" s="16" t="s">
        <v>324</v>
      </c>
      <c r="B2255" s="8" t="s">
        <v>338</v>
      </c>
      <c r="C2255" s="8" t="s">
        <v>335</v>
      </c>
      <c r="D2255" s="8" t="str">
        <f t="shared" si="1288"/>
        <v>Week_49_old-generic-refi</v>
      </c>
      <c r="E2255" s="8" t="str">
        <f t="shared" si="1289"/>
        <v>Initial</v>
      </c>
      <c r="H2255" s="24">
        <f t="shared" si="1293"/>
        <v>1.0341824070998026E-2</v>
      </c>
      <c r="I2255" s="6">
        <f t="shared" si="1293"/>
        <v>2.04</v>
      </c>
      <c r="J2255" s="6">
        <f t="shared" si="1294"/>
        <v>9502298.7898858842</v>
      </c>
      <c r="K2255" s="18">
        <f t="shared" si="1295"/>
        <v>7.4999999999999997E-2</v>
      </c>
      <c r="L2255" s="35">
        <f>Data!BR11</f>
        <v>4.1239788898882893E-3</v>
      </c>
      <c r="Q2255" s="21">
        <v>0</v>
      </c>
      <c r="R2255" s="21">
        <v>0</v>
      </c>
      <c r="S2255" s="21">
        <v>0</v>
      </c>
      <c r="T2255" s="38">
        <v>0</v>
      </c>
    </row>
    <row r="2256" spans="1:20" x14ac:dyDescent="0.25">
      <c r="A2256" s="16" t="s">
        <v>325</v>
      </c>
      <c r="B2256" s="8" t="s">
        <v>338</v>
      </c>
      <c r="C2256" s="8" t="s">
        <v>335</v>
      </c>
      <c r="D2256" s="8" t="str">
        <f t="shared" si="1288"/>
        <v>Week_50_old-generic-refi</v>
      </c>
      <c r="E2256" s="8" t="str">
        <f t="shared" si="1289"/>
        <v>Initial</v>
      </c>
      <c r="H2256" s="24">
        <f t="shared" si="1293"/>
        <v>1.0341824070998026E-2</v>
      </c>
      <c r="I2256" s="6">
        <f t="shared" si="1293"/>
        <v>2.04</v>
      </c>
      <c r="J2256" s="6">
        <f t="shared" si="1294"/>
        <v>9502298.7898858842</v>
      </c>
      <c r="K2256" s="18">
        <f t="shared" si="1295"/>
        <v>7.4999999999999997E-2</v>
      </c>
      <c r="L2256" s="35">
        <f>Data!BR12</f>
        <v>3.6038374082807572E-3</v>
      </c>
      <c r="Q2256" s="21">
        <v>0</v>
      </c>
      <c r="R2256" s="21">
        <v>0</v>
      </c>
      <c r="S2256" s="21">
        <v>0</v>
      </c>
      <c r="T2256" s="38">
        <v>0</v>
      </c>
    </row>
    <row r="2257" spans="1:20" x14ac:dyDescent="0.25">
      <c r="A2257" s="16" t="s">
        <v>326</v>
      </c>
      <c r="B2257" s="8" t="s">
        <v>338</v>
      </c>
      <c r="C2257" s="8" t="s">
        <v>335</v>
      </c>
      <c r="D2257" s="8" t="str">
        <f t="shared" si="1288"/>
        <v>Week_51_old-generic-refi</v>
      </c>
      <c r="E2257" s="8" t="str">
        <f t="shared" si="1289"/>
        <v>Initial</v>
      </c>
      <c r="H2257" s="24">
        <f t="shared" si="1293"/>
        <v>1.0341824070998026E-2</v>
      </c>
      <c r="I2257" s="6">
        <f t="shared" si="1293"/>
        <v>2.04</v>
      </c>
      <c r="J2257" s="6">
        <f t="shared" si="1294"/>
        <v>9502298.7898858842</v>
      </c>
      <c r="K2257" s="18">
        <f t="shared" si="1295"/>
        <v>7.4999999999999997E-2</v>
      </c>
      <c r="L2257" s="35">
        <f>Data!BR13</f>
        <v>3.6038374082807572E-3</v>
      </c>
      <c r="Q2257" s="21">
        <v>0</v>
      </c>
      <c r="R2257" s="21">
        <v>0</v>
      </c>
      <c r="S2257" s="21">
        <v>0</v>
      </c>
      <c r="T2257" s="38">
        <v>0</v>
      </c>
    </row>
    <row r="2258" spans="1:20" x14ac:dyDescent="0.25">
      <c r="A2258" s="16" t="s">
        <v>327</v>
      </c>
      <c r="B2258" s="8" t="s">
        <v>338</v>
      </c>
      <c r="C2258" s="8" t="s">
        <v>335</v>
      </c>
      <c r="D2258" s="8" t="str">
        <f t="shared" si="1288"/>
        <v>Week_52_old-generic-refi</v>
      </c>
      <c r="E2258" s="8" t="str">
        <f t="shared" si="1289"/>
        <v>Initial</v>
      </c>
      <c r="H2258" s="24">
        <f t="shared" si="1293"/>
        <v>1.0341824070998026E-2</v>
      </c>
      <c r="I2258" s="6">
        <f t="shared" si="1293"/>
        <v>2.04</v>
      </c>
      <c r="J2258" s="6">
        <f t="shared" si="1294"/>
        <v>9502298.7898858842</v>
      </c>
      <c r="K2258" s="18">
        <f t="shared" si="1295"/>
        <v>7.4999999999999997E-2</v>
      </c>
      <c r="L2258" s="35">
        <f>Data!BR14</f>
        <v>3.6038374082807572E-3</v>
      </c>
      <c r="Q2258" s="21">
        <v>0</v>
      </c>
      <c r="R2258" s="21">
        <v>0</v>
      </c>
      <c r="S2258" s="21">
        <v>0</v>
      </c>
      <c r="T2258" s="38">
        <v>0</v>
      </c>
    </row>
    <row r="2259" spans="1:20" x14ac:dyDescent="0.25">
      <c r="A2259" s="17" t="s">
        <v>262</v>
      </c>
      <c r="B2259" s="8" t="s">
        <v>338</v>
      </c>
      <c r="C2259" s="8" t="s">
        <v>335</v>
      </c>
      <c r="D2259" s="8" t="str">
        <f t="shared" si="1288"/>
        <v>Week_01-generic-refi</v>
      </c>
      <c r="E2259" s="8" t="str">
        <f t="shared" si="1289"/>
        <v>Umbrella-social.video.umb</v>
      </c>
      <c r="H2259" s="24">
        <f t="shared" si="1293"/>
        <v>1.0341824070998026E-2</v>
      </c>
      <c r="I2259" s="6">
        <f t="shared" si="1293"/>
        <v>2.04</v>
      </c>
      <c r="J2259" s="6">
        <f t="shared" si="1294"/>
        <v>9502298.7898858842</v>
      </c>
      <c r="K2259" s="18">
        <f t="shared" si="1295"/>
        <v>7.4999999999999997E-2</v>
      </c>
      <c r="L2259" s="35">
        <f>Data!BR15</f>
        <v>3.6038374082807572E-3</v>
      </c>
      <c r="Q2259" s="21">
        <v>0</v>
      </c>
      <c r="R2259" s="21">
        <v>171.86034668526355</v>
      </c>
      <c r="S2259" s="21">
        <v>2318.0880432924314</v>
      </c>
      <c r="T2259" s="38">
        <v>6.8875542418638802E-2</v>
      </c>
    </row>
    <row r="2260" spans="1:20" x14ac:dyDescent="0.25">
      <c r="A2260" s="17" t="s">
        <v>263</v>
      </c>
      <c r="B2260" s="8" t="s">
        <v>338</v>
      </c>
      <c r="C2260" s="8" t="s">
        <v>335</v>
      </c>
      <c r="D2260" s="8" t="str">
        <f t="shared" si="1288"/>
        <v>Week_02-generic-refi</v>
      </c>
      <c r="E2260" s="8" t="str">
        <f t="shared" si="1289"/>
        <v>Umbrella-social.video.umb</v>
      </c>
      <c r="H2260" s="24">
        <f t="shared" si="1293"/>
        <v>1.0341824070998026E-2</v>
      </c>
      <c r="I2260" s="6">
        <f t="shared" si="1293"/>
        <v>2.04</v>
      </c>
      <c r="J2260" s="6">
        <f t="shared" si="1294"/>
        <v>9502298.7898858842</v>
      </c>
      <c r="K2260" s="18">
        <f t="shared" si="1295"/>
        <v>7.4999999999999997E-2</v>
      </c>
      <c r="L2260" s="35">
        <f>Data!BR16</f>
        <v>3.4180725934209242E-3</v>
      </c>
      <c r="Q2260" s="21">
        <v>0</v>
      </c>
      <c r="R2260" s="21">
        <v>944.48314073079189</v>
      </c>
      <c r="S2260" s="21">
        <v>11736.715463312781</v>
      </c>
      <c r="T2260" s="38">
        <v>0.26466788036138933</v>
      </c>
    </row>
    <row r="2261" spans="1:20" x14ac:dyDescent="0.25">
      <c r="A2261" s="17" t="s">
        <v>264</v>
      </c>
      <c r="B2261" s="8" t="s">
        <v>338</v>
      </c>
      <c r="C2261" s="8" t="s">
        <v>335</v>
      </c>
      <c r="D2261" s="8" t="str">
        <f t="shared" si="1288"/>
        <v>Week_03-generic-refi</v>
      </c>
      <c r="E2261" s="8" t="str">
        <f t="shared" si="1289"/>
        <v>Umbrella-social.video.umb</v>
      </c>
      <c r="H2261" s="24">
        <f t="shared" si="1293"/>
        <v>1.0341824070998026E-2</v>
      </c>
      <c r="I2261" s="6">
        <f t="shared" si="1293"/>
        <v>2.04</v>
      </c>
      <c r="J2261" s="6">
        <f t="shared" si="1294"/>
        <v>9502298.7898858842</v>
      </c>
      <c r="K2261" s="18">
        <f t="shared" si="1295"/>
        <v>7.4999999999999997E-2</v>
      </c>
      <c r="L2261" s="35">
        <f>Data!BR17</f>
        <v>3.4180725934209242E-3</v>
      </c>
      <c r="Q2261" s="21">
        <v>0</v>
      </c>
      <c r="R2261" s="21">
        <v>378.57327392147982</v>
      </c>
      <c r="S2261" s="21">
        <v>5300.3563028362951</v>
      </c>
      <c r="T2261" s="38">
        <v>0.15566988251409997</v>
      </c>
    </row>
    <row r="2262" spans="1:20" x14ac:dyDescent="0.25">
      <c r="A2262" s="17" t="s">
        <v>265</v>
      </c>
      <c r="B2262" s="8" t="s">
        <v>338</v>
      </c>
      <c r="C2262" s="8" t="s">
        <v>335</v>
      </c>
      <c r="D2262" s="8" t="str">
        <f t="shared" si="1288"/>
        <v>Week_04-generic-refi</v>
      </c>
      <c r="E2262" s="8" t="str">
        <f t="shared" si="1289"/>
        <v>Umbrella-social.video.umb</v>
      </c>
      <c r="H2262" s="24">
        <f t="shared" si="1293"/>
        <v>1.0341824070998026E-2</v>
      </c>
      <c r="I2262" s="6">
        <f t="shared" si="1293"/>
        <v>2.04</v>
      </c>
      <c r="J2262" s="6">
        <f t="shared" si="1294"/>
        <v>9502298.7898858842</v>
      </c>
      <c r="K2262" s="18">
        <f t="shared" si="1295"/>
        <v>7.4999999999999997E-2</v>
      </c>
      <c r="L2262" s="35">
        <f>Data!BR18</f>
        <v>3.4180725934209242E-3</v>
      </c>
      <c r="Q2262" s="21">
        <v>0</v>
      </c>
      <c r="R2262" s="21">
        <v>25.69813496267405</v>
      </c>
      <c r="S2262" s="21">
        <v>382.31883561512774</v>
      </c>
      <c r="T2262" s="38">
        <v>1.2610689852898593E-2</v>
      </c>
    </row>
    <row r="2263" spans="1:20" x14ac:dyDescent="0.25">
      <c r="A2263" s="17" t="s">
        <v>266</v>
      </c>
      <c r="B2263" s="8" t="s">
        <v>338</v>
      </c>
      <c r="C2263" s="8" t="s">
        <v>335</v>
      </c>
      <c r="D2263" s="8" t="str">
        <f t="shared" si="1288"/>
        <v>Week_05-generic-refi</v>
      </c>
      <c r="E2263" s="8" t="str">
        <f t="shared" si="1289"/>
        <v>Umbrella-social.video.umb</v>
      </c>
      <c r="H2263" s="24">
        <f t="shared" si="1293"/>
        <v>1.0341824070998026E-2</v>
      </c>
      <c r="I2263" s="6">
        <f t="shared" si="1293"/>
        <v>2.04</v>
      </c>
      <c r="J2263" s="6">
        <f t="shared" si="1294"/>
        <v>9502298.7898858842</v>
      </c>
      <c r="K2263" s="18">
        <f t="shared" si="1295"/>
        <v>7.4999999999999997E-2</v>
      </c>
      <c r="L2263" s="35">
        <f>Data!BR19</f>
        <v>3.4180725934209242E-3</v>
      </c>
      <c r="Q2263" s="21">
        <v>0</v>
      </c>
      <c r="R2263" s="21">
        <v>421.6578625834984</v>
      </c>
      <c r="S2263" s="21">
        <v>5678.3333423872054</v>
      </c>
      <c r="T2263" s="38">
        <v>0.14918118279296411</v>
      </c>
    </row>
    <row r="2264" spans="1:20" x14ac:dyDescent="0.25">
      <c r="A2264" s="17" t="s">
        <v>267</v>
      </c>
      <c r="B2264" s="8" t="s">
        <v>338</v>
      </c>
      <c r="C2264" s="8" t="s">
        <v>335</v>
      </c>
      <c r="D2264" s="8" t="str">
        <f t="shared" si="1288"/>
        <v>Week_06-generic-refi</v>
      </c>
      <c r="E2264" s="8" t="str">
        <f t="shared" si="1289"/>
        <v>Umbrella-social.video.umb</v>
      </c>
      <c r="H2264" s="24">
        <f t="shared" si="1293"/>
        <v>1.0341824070998026E-2</v>
      </c>
      <c r="I2264" s="6">
        <f t="shared" si="1293"/>
        <v>2.04</v>
      </c>
      <c r="J2264" s="6">
        <f t="shared" si="1294"/>
        <v>9502298.7898858842</v>
      </c>
      <c r="K2264" s="18">
        <f t="shared" si="1295"/>
        <v>7.4999999999999997E-2</v>
      </c>
      <c r="L2264" s="35">
        <f>Data!BR20</f>
        <v>3.5295314823368239E-3</v>
      </c>
      <c r="Q2264" s="21">
        <v>0</v>
      </c>
      <c r="R2264" s="21">
        <v>303.3934587755142</v>
      </c>
      <c r="S2264" s="21">
        <v>4103.6872861700858</v>
      </c>
      <c r="T2264" s="38">
        <v>0.10221939709085881</v>
      </c>
    </row>
    <row r="2265" spans="1:20" x14ac:dyDescent="0.25">
      <c r="A2265" s="17" t="s">
        <v>268</v>
      </c>
      <c r="B2265" s="8" t="s">
        <v>338</v>
      </c>
      <c r="C2265" s="8" t="s">
        <v>335</v>
      </c>
      <c r="D2265" s="8" t="str">
        <f t="shared" si="1288"/>
        <v>Week_07-generic-refi</v>
      </c>
      <c r="E2265" s="8" t="str">
        <f t="shared" si="1289"/>
        <v>Umbrella-social.video.umb</v>
      </c>
      <c r="H2265" s="24">
        <f t="shared" si="1293"/>
        <v>1.0341824070998026E-2</v>
      </c>
      <c r="I2265" s="6">
        <f t="shared" si="1293"/>
        <v>2.04</v>
      </c>
      <c r="J2265" s="6">
        <f t="shared" si="1294"/>
        <v>9502298.7898858842</v>
      </c>
      <c r="K2265" s="18">
        <f t="shared" si="1295"/>
        <v>7.4999999999999997E-2</v>
      </c>
      <c r="L2265" s="35">
        <f>Data!BR21</f>
        <v>3.5295314823368239E-3</v>
      </c>
      <c r="Q2265" s="21">
        <v>0</v>
      </c>
      <c r="R2265" s="21">
        <v>200.30291587127047</v>
      </c>
      <c r="S2265" s="21">
        <v>3184.795694643276</v>
      </c>
      <c r="T2265" s="38">
        <v>0.10802143425432642</v>
      </c>
    </row>
    <row r="2266" spans="1:20" x14ac:dyDescent="0.25">
      <c r="A2266" s="17" t="s">
        <v>269</v>
      </c>
      <c r="B2266" s="8" t="s">
        <v>338</v>
      </c>
      <c r="C2266" s="8" t="s">
        <v>335</v>
      </c>
      <c r="D2266" s="8" t="str">
        <f t="shared" si="1288"/>
        <v>Week_08-generic-refi</v>
      </c>
      <c r="E2266" s="8" t="str">
        <f t="shared" si="1289"/>
        <v>Umbrella-social.video.umb</v>
      </c>
      <c r="H2266" s="24">
        <f t="shared" si="1293"/>
        <v>1.0341824070998026E-2</v>
      </c>
      <c r="I2266" s="6">
        <f t="shared" si="1293"/>
        <v>2.04</v>
      </c>
      <c r="J2266" s="6">
        <f t="shared" si="1294"/>
        <v>9502298.7898858842</v>
      </c>
      <c r="K2266" s="18">
        <f t="shared" si="1295"/>
        <v>7.4999999999999997E-2</v>
      </c>
      <c r="L2266" s="35">
        <f>Data!BR22</f>
        <v>3.5295314823368239E-3</v>
      </c>
      <c r="Q2266" s="21">
        <v>0</v>
      </c>
      <c r="R2266" s="21">
        <v>376.07055198788561</v>
      </c>
      <c r="S2266" s="21">
        <v>5632.6603368953483</v>
      </c>
      <c r="T2266" s="38">
        <v>0.16577724398325788</v>
      </c>
    </row>
    <row r="2267" spans="1:20" x14ac:dyDescent="0.25">
      <c r="A2267" s="17" t="s">
        <v>270</v>
      </c>
      <c r="B2267" s="8" t="s">
        <v>338</v>
      </c>
      <c r="C2267" s="8" t="s">
        <v>335</v>
      </c>
      <c r="D2267" s="8" t="str">
        <f t="shared" si="1288"/>
        <v>Week_09-generic-refi</v>
      </c>
      <c r="E2267" s="8" t="str">
        <f t="shared" si="1289"/>
        <v>Umbrella-social.video.umb</v>
      </c>
      <c r="H2267" s="24">
        <f t="shared" si="1293"/>
        <v>1.0341824070998026E-2</v>
      </c>
      <c r="I2267" s="6">
        <f t="shared" si="1293"/>
        <v>2.04</v>
      </c>
      <c r="J2267" s="6">
        <f t="shared" si="1294"/>
        <v>9502298.7898858842</v>
      </c>
      <c r="K2267" s="18">
        <f t="shared" si="1295"/>
        <v>7.4999999999999997E-2</v>
      </c>
      <c r="L2267" s="35">
        <f>Data!BR23</f>
        <v>3.5295314823368239E-3</v>
      </c>
      <c r="Q2267" s="21">
        <v>0</v>
      </c>
      <c r="R2267" s="21">
        <v>523.62097730216851</v>
      </c>
      <c r="S2267" s="21">
        <v>7040.1621956986428</v>
      </c>
      <c r="T2267" s="38">
        <v>0.17603520630646763</v>
      </c>
    </row>
    <row r="2268" spans="1:20" x14ac:dyDescent="0.25">
      <c r="A2268" s="17" t="s">
        <v>249</v>
      </c>
      <c r="B2268" s="8" t="s">
        <v>338</v>
      </c>
      <c r="C2268" s="8" t="s">
        <v>335</v>
      </c>
      <c r="D2268" s="8" t="str">
        <f t="shared" si="1288"/>
        <v>Week_10-generic-refi</v>
      </c>
      <c r="E2268" s="8" t="str">
        <f t="shared" si="1289"/>
        <v>Umbrella-social.video.umb</v>
      </c>
      <c r="H2268" s="24">
        <f t="shared" si="1293"/>
        <v>1.0341824070998026E-2</v>
      </c>
      <c r="I2268" s="6">
        <f t="shared" si="1293"/>
        <v>2.04</v>
      </c>
      <c r="J2268" s="6">
        <f t="shared" si="1294"/>
        <v>9502298.7898858842</v>
      </c>
      <c r="K2268" s="18">
        <f t="shared" si="1295"/>
        <v>7.4999999999999997E-2</v>
      </c>
      <c r="L2268" s="35">
        <f>Data!BR24</f>
        <v>3.5295314823368239E-3</v>
      </c>
      <c r="Q2268" s="21">
        <v>0</v>
      </c>
      <c r="R2268" s="21">
        <v>565.51075247303879</v>
      </c>
      <c r="S2268" s="21">
        <v>7743.2408188844483</v>
      </c>
      <c r="T2268" s="38">
        <v>0.18146105066016516</v>
      </c>
    </row>
    <row r="2269" spans="1:20" x14ac:dyDescent="0.25">
      <c r="A2269" s="17" t="s">
        <v>250</v>
      </c>
      <c r="B2269" s="8" t="s">
        <v>338</v>
      </c>
      <c r="C2269" s="8" t="s">
        <v>335</v>
      </c>
      <c r="D2269" s="8" t="str">
        <f t="shared" si="1288"/>
        <v>Week_11-generic-refi</v>
      </c>
      <c r="E2269" s="8" t="str">
        <f t="shared" si="1289"/>
        <v>Umbrella-social.video.umb</v>
      </c>
      <c r="H2269" s="24">
        <f t="shared" si="1293"/>
        <v>1.0341824070998026E-2</v>
      </c>
      <c r="I2269" s="6">
        <f t="shared" si="1293"/>
        <v>2.04</v>
      </c>
      <c r="J2269" s="6">
        <f t="shared" si="1294"/>
        <v>9502298.7898858842</v>
      </c>
      <c r="K2269" s="18">
        <f t="shared" si="1295"/>
        <v>7.4999999999999997E-2</v>
      </c>
      <c r="L2269" s="35">
        <f>Data!BR25</f>
        <v>3.5295314823368239E-3</v>
      </c>
      <c r="Q2269" s="21">
        <v>0</v>
      </c>
      <c r="R2269" s="21">
        <v>478.18533249559636</v>
      </c>
      <c r="S2269" s="21">
        <v>6797.5207840019939</v>
      </c>
      <c r="T2269" s="38">
        <v>0.18457054655734095</v>
      </c>
    </row>
    <row r="2270" spans="1:20" x14ac:dyDescent="0.25">
      <c r="A2270" s="17" t="s">
        <v>251</v>
      </c>
      <c r="B2270" s="8" t="s">
        <v>338</v>
      </c>
      <c r="C2270" s="8" t="s">
        <v>335</v>
      </c>
      <c r="D2270" s="8" t="str">
        <f t="shared" si="1288"/>
        <v>Week_12-generic-refi</v>
      </c>
      <c r="E2270" s="8" t="str">
        <f t="shared" si="1289"/>
        <v>Umbrella-social.video.umb</v>
      </c>
      <c r="H2270" s="24">
        <f t="shared" si="1293"/>
        <v>1.0341824070998026E-2</v>
      </c>
      <c r="I2270" s="6">
        <f t="shared" si="1293"/>
        <v>2.04</v>
      </c>
      <c r="J2270" s="6">
        <f t="shared" si="1294"/>
        <v>9502298.7898858842</v>
      </c>
      <c r="K2270" s="18">
        <f t="shared" si="1295"/>
        <v>7.4999999999999997E-2</v>
      </c>
      <c r="L2270" s="35">
        <f>Data!BR26</f>
        <v>3.5295314823368239E-3</v>
      </c>
      <c r="Q2270" s="21">
        <v>0</v>
      </c>
      <c r="R2270" s="21">
        <v>251.49075044157053</v>
      </c>
      <c r="S2270" s="21">
        <v>3791.997359244991</v>
      </c>
      <c r="T2270" s="38">
        <v>0.11931840492269197</v>
      </c>
    </row>
    <row r="2271" spans="1:20" x14ac:dyDescent="0.25">
      <c r="A2271" s="17" t="s">
        <v>252</v>
      </c>
      <c r="B2271" s="8" t="s">
        <v>338</v>
      </c>
      <c r="C2271" s="8" t="s">
        <v>335</v>
      </c>
      <c r="D2271" s="8" t="str">
        <f t="shared" si="1288"/>
        <v>Week_13-generic-refi</v>
      </c>
      <c r="E2271" s="8" t="str">
        <f t="shared" si="1289"/>
        <v>Umbrella-social.video.umb</v>
      </c>
      <c r="H2271" s="24">
        <f t="shared" si="1293"/>
        <v>1.0341824070998026E-2</v>
      </c>
      <c r="I2271" s="6">
        <f t="shared" si="1293"/>
        <v>2.04</v>
      </c>
      <c r="J2271" s="6">
        <f t="shared" si="1294"/>
        <v>9502298.7898858842</v>
      </c>
      <c r="K2271" s="18">
        <f t="shared" si="1295"/>
        <v>7.4999999999999997E-2</v>
      </c>
      <c r="L2271" s="35">
        <f>Data!BR27</f>
        <v>3.5295314823368239E-3</v>
      </c>
      <c r="Q2271" s="21">
        <v>0</v>
      </c>
      <c r="R2271" s="21">
        <v>638.26522956672181</v>
      </c>
      <c r="S2271" s="21">
        <v>9059.5528257389979</v>
      </c>
      <c r="T2271" s="38">
        <v>0.24172777030215564</v>
      </c>
    </row>
    <row r="2272" spans="1:20" x14ac:dyDescent="0.25">
      <c r="A2272" s="17" t="s">
        <v>253</v>
      </c>
      <c r="B2272" s="8" t="s">
        <v>338</v>
      </c>
      <c r="C2272" s="8" t="s">
        <v>335</v>
      </c>
      <c r="D2272" s="8" t="str">
        <f t="shared" si="1288"/>
        <v>Week_14-generic-refi</v>
      </c>
      <c r="E2272" s="8" t="str">
        <f t="shared" si="1289"/>
        <v>Umbrella-social.video.umb</v>
      </c>
      <c r="H2272" s="24">
        <f t="shared" si="1293"/>
        <v>1.0341824070998026E-2</v>
      </c>
      <c r="I2272" s="6">
        <f t="shared" si="1293"/>
        <v>2.04</v>
      </c>
      <c r="J2272" s="6">
        <f t="shared" si="1294"/>
        <v>9502298.7898858842</v>
      </c>
      <c r="K2272" s="18">
        <f t="shared" si="1295"/>
        <v>7.4999999999999997E-2</v>
      </c>
      <c r="L2272" s="35">
        <f>Data!BR28</f>
        <v>3.5295314823368239E-3</v>
      </c>
      <c r="Q2272" s="21">
        <v>0</v>
      </c>
      <c r="R2272" s="21">
        <v>574.78923936354965</v>
      </c>
      <c r="S2272" s="21">
        <v>8632.6330234307316</v>
      </c>
      <c r="T2272" s="38">
        <v>0.23219132587736846</v>
      </c>
    </row>
    <row r="2273" spans="1:20" x14ac:dyDescent="0.25">
      <c r="A2273" s="17" t="s">
        <v>254</v>
      </c>
      <c r="B2273" s="8" t="s">
        <v>338</v>
      </c>
      <c r="C2273" s="8" t="s">
        <v>335</v>
      </c>
      <c r="D2273" s="8" t="str">
        <f t="shared" si="1288"/>
        <v>Week_15-generic-refi</v>
      </c>
      <c r="E2273" s="8" t="str">
        <f t="shared" si="1289"/>
        <v>Umbrella-social.video.umb</v>
      </c>
      <c r="H2273" s="24">
        <f t="shared" si="1293"/>
        <v>1.0341824070998026E-2</v>
      </c>
      <c r="I2273" s="6">
        <f t="shared" si="1293"/>
        <v>2.04</v>
      </c>
      <c r="J2273" s="6">
        <f t="shared" si="1294"/>
        <v>9502298.7898858842</v>
      </c>
      <c r="K2273" s="18">
        <f t="shared" si="1295"/>
        <v>7.4999999999999997E-2</v>
      </c>
      <c r="L2273" s="35">
        <f>Data!BR29</f>
        <v>3.6409903712527236E-3</v>
      </c>
      <c r="Q2273" s="21">
        <v>0</v>
      </c>
      <c r="R2273" s="21">
        <v>49.311425893940743</v>
      </c>
      <c r="S2273" s="21">
        <v>686.40488777667758</v>
      </c>
      <c r="T2273" s="38">
        <v>1.9621053966701107E-2</v>
      </c>
    </row>
    <row r="2274" spans="1:20" x14ac:dyDescent="0.25">
      <c r="A2274" s="17" t="s">
        <v>255</v>
      </c>
      <c r="B2274" s="8" t="s">
        <v>338</v>
      </c>
      <c r="C2274" s="8" t="s">
        <v>335</v>
      </c>
      <c r="D2274" s="8" t="str">
        <f t="shared" si="1288"/>
        <v>Week_16-generic-refi</v>
      </c>
      <c r="E2274" s="8" t="str">
        <f t="shared" si="1289"/>
        <v>Umbrella-social.video.umb</v>
      </c>
      <c r="H2274" s="24">
        <f t="shared" si="1293"/>
        <v>1.0341824070998026E-2</v>
      </c>
      <c r="I2274" s="6">
        <f t="shared" si="1293"/>
        <v>2.04</v>
      </c>
      <c r="J2274" s="6">
        <f t="shared" si="1294"/>
        <v>9502298.7898858842</v>
      </c>
      <c r="K2274" s="18">
        <f t="shared" si="1295"/>
        <v>7.4999999999999997E-2</v>
      </c>
      <c r="L2274" s="35">
        <f>Data!BR30</f>
        <v>3.6409903712527236E-3</v>
      </c>
      <c r="Q2274" s="21">
        <v>0</v>
      </c>
      <c r="R2274" s="21">
        <v>558.31498384868667</v>
      </c>
      <c r="S2274" s="21">
        <v>7555.8442334611036</v>
      </c>
      <c r="T2274" s="38">
        <v>0.18579068213563099</v>
      </c>
    </row>
    <row r="2275" spans="1:20" x14ac:dyDescent="0.25">
      <c r="A2275" s="17" t="s">
        <v>256</v>
      </c>
      <c r="B2275" s="8" t="s">
        <v>338</v>
      </c>
      <c r="C2275" s="8" t="s">
        <v>335</v>
      </c>
      <c r="D2275" s="8" t="str">
        <f t="shared" si="1288"/>
        <v>Week_17-generic-refi</v>
      </c>
      <c r="E2275" s="8" t="str">
        <f t="shared" si="1289"/>
        <v>Umbrella-social.video.umb</v>
      </c>
      <c r="H2275" s="24">
        <f t="shared" si="1293"/>
        <v>1.0341824070998026E-2</v>
      </c>
      <c r="I2275" s="6">
        <f t="shared" si="1293"/>
        <v>2.04</v>
      </c>
      <c r="J2275" s="6">
        <f t="shared" si="1294"/>
        <v>9502298.7898858842</v>
      </c>
      <c r="K2275" s="18">
        <f t="shared" si="1295"/>
        <v>7.4999999999999997E-2</v>
      </c>
      <c r="L2275" s="35">
        <f>Data!BR31</f>
        <v>3.6409903712527236E-3</v>
      </c>
      <c r="Q2275" s="21">
        <v>0</v>
      </c>
      <c r="R2275" s="21">
        <v>498.65942121634026</v>
      </c>
      <c r="S2275" s="21">
        <v>6333.8252048627892</v>
      </c>
      <c r="T2275" s="38">
        <v>0.14618856852326634</v>
      </c>
    </row>
    <row r="2276" spans="1:20" x14ac:dyDescent="0.25">
      <c r="A2276" s="17" t="s">
        <v>257</v>
      </c>
      <c r="B2276" s="8" t="s">
        <v>338</v>
      </c>
      <c r="C2276" s="8" t="s">
        <v>335</v>
      </c>
      <c r="D2276" s="8" t="str">
        <f t="shared" si="1288"/>
        <v>Week_18-generic-refi</v>
      </c>
      <c r="E2276" s="8" t="str">
        <f t="shared" si="1289"/>
        <v>Umbrella-social.video.umb</v>
      </c>
      <c r="H2276" s="24">
        <f t="shared" si="1293"/>
        <v>1.0341824070998026E-2</v>
      </c>
      <c r="I2276" s="6">
        <f t="shared" si="1293"/>
        <v>2.04</v>
      </c>
      <c r="J2276" s="6">
        <f t="shared" si="1294"/>
        <v>9502298.7898858842</v>
      </c>
      <c r="K2276" s="18">
        <f t="shared" si="1295"/>
        <v>7.4999999999999997E-2</v>
      </c>
      <c r="L2276" s="35">
        <f>Data!BR32</f>
        <v>3.6409903712527236E-3</v>
      </c>
      <c r="Q2276" s="21">
        <v>0</v>
      </c>
      <c r="R2276" s="21">
        <v>20.046179441249087</v>
      </c>
      <c r="S2276" s="21">
        <v>321.46785827595494</v>
      </c>
      <c r="T2276" s="38">
        <v>1.1783394261447921E-2</v>
      </c>
    </row>
    <row r="2277" spans="1:20" x14ac:dyDescent="0.25">
      <c r="A2277" s="17" t="s">
        <v>258</v>
      </c>
      <c r="B2277" s="8" t="s">
        <v>338</v>
      </c>
      <c r="C2277" s="8" t="s">
        <v>335</v>
      </c>
      <c r="D2277" s="8" t="str">
        <f t="shared" si="1288"/>
        <v>Week_19-generic-refi</v>
      </c>
      <c r="E2277" s="8" t="str">
        <f t="shared" si="1289"/>
        <v>Umbrella-social.video.umb</v>
      </c>
      <c r="H2277" s="24">
        <f t="shared" si="1293"/>
        <v>1.0341824070998026E-2</v>
      </c>
      <c r="I2277" s="6">
        <f t="shared" si="1293"/>
        <v>2.04</v>
      </c>
      <c r="J2277" s="6">
        <f t="shared" si="1294"/>
        <v>9502298.7898858842</v>
      </c>
      <c r="K2277" s="18">
        <f t="shared" si="1295"/>
        <v>7.4999999999999997E-2</v>
      </c>
      <c r="L2277" s="35">
        <f>Data!BR33</f>
        <v>3.4180725934209242E-3</v>
      </c>
      <c r="Q2277" s="21">
        <v>0</v>
      </c>
      <c r="R2277" s="21">
        <v>358.66317791119991</v>
      </c>
      <c r="S2277" s="21">
        <v>5300.0878330159812</v>
      </c>
      <c r="T2277" s="38">
        <v>0.18014232750463499</v>
      </c>
    </row>
    <row r="2278" spans="1:20" x14ac:dyDescent="0.25">
      <c r="A2278" s="17" t="s">
        <v>259</v>
      </c>
      <c r="B2278" s="8" t="s">
        <v>338</v>
      </c>
      <c r="C2278" s="8" t="s">
        <v>335</v>
      </c>
      <c r="D2278" s="8" t="str">
        <f t="shared" si="1288"/>
        <v>Week_20-generic-refi</v>
      </c>
      <c r="E2278" s="8" t="str">
        <f t="shared" si="1289"/>
        <v>Umbrella-social.video.umb</v>
      </c>
      <c r="H2278" s="24">
        <f t="shared" si="1293"/>
        <v>1.0341824070998026E-2</v>
      </c>
      <c r="I2278" s="6">
        <f t="shared" si="1293"/>
        <v>2.04</v>
      </c>
      <c r="J2278" s="6">
        <f t="shared" si="1294"/>
        <v>9502298.7898858842</v>
      </c>
      <c r="K2278" s="18">
        <f t="shared" si="1295"/>
        <v>7.4999999999999997E-2</v>
      </c>
      <c r="L2278" s="35">
        <f>Data!BR34</f>
        <v>3.4180725934209242E-3</v>
      </c>
      <c r="Q2278" s="21">
        <v>0</v>
      </c>
      <c r="R2278" s="21">
        <v>100.44884826802254</v>
      </c>
      <c r="S2278" s="21">
        <v>1616.6637644238529</v>
      </c>
      <c r="T2278" s="38">
        <v>6.5080831160790664E-2</v>
      </c>
    </row>
    <row r="2279" spans="1:20" x14ac:dyDescent="0.25">
      <c r="A2279" s="17" t="s">
        <v>260</v>
      </c>
      <c r="B2279" s="8" t="s">
        <v>338</v>
      </c>
      <c r="C2279" s="8" t="s">
        <v>335</v>
      </c>
      <c r="D2279" s="8" t="str">
        <f t="shared" si="1288"/>
        <v>Week_21-generic-refi</v>
      </c>
      <c r="E2279" s="8" t="str">
        <f t="shared" si="1289"/>
        <v>Umbrella-social.video.umb</v>
      </c>
      <c r="H2279" s="24">
        <f t="shared" si="1293"/>
        <v>1.0341824070998026E-2</v>
      </c>
      <c r="I2279" s="6">
        <f t="shared" si="1293"/>
        <v>2.04</v>
      </c>
      <c r="J2279" s="6">
        <f t="shared" si="1294"/>
        <v>9502298.7898858842</v>
      </c>
      <c r="K2279" s="18">
        <f t="shared" si="1295"/>
        <v>7.4999999999999997E-2</v>
      </c>
      <c r="L2279" s="35">
        <f>Data!BR35</f>
        <v>3.4180725934209242E-3</v>
      </c>
      <c r="Q2279" s="21">
        <v>0</v>
      </c>
      <c r="R2279" s="21">
        <v>564.38707295214169</v>
      </c>
      <c r="S2279" s="21">
        <v>6983.7656318797681</v>
      </c>
      <c r="T2279" s="38">
        <v>0.15104361313851233</v>
      </c>
    </row>
    <row r="2280" spans="1:20" x14ac:dyDescent="0.25">
      <c r="A2280" s="17" t="s">
        <v>261</v>
      </c>
      <c r="B2280" s="8" t="s">
        <v>338</v>
      </c>
      <c r="C2280" s="8" t="s">
        <v>335</v>
      </c>
      <c r="D2280" s="8" t="str">
        <f t="shared" si="1288"/>
        <v>Week_22-generic-refi</v>
      </c>
      <c r="E2280" s="8" t="str">
        <f t="shared" si="1289"/>
        <v>Umbrella-social.video.umb</v>
      </c>
      <c r="H2280" s="24">
        <f t="shared" si="1293"/>
        <v>1.0341824070998026E-2</v>
      </c>
      <c r="I2280" s="6">
        <f t="shared" si="1293"/>
        <v>2.04</v>
      </c>
      <c r="J2280" s="6">
        <f t="shared" si="1294"/>
        <v>9502298.7898858842</v>
      </c>
      <c r="K2280" s="18">
        <f t="shared" si="1295"/>
        <v>7.4999999999999997E-2</v>
      </c>
      <c r="L2280" s="35">
        <f>Data!BR36</f>
        <v>3.4180725934209242E-3</v>
      </c>
      <c r="Q2280" s="21">
        <v>0</v>
      </c>
      <c r="R2280" s="21">
        <v>39.873502807910988</v>
      </c>
      <c r="S2280" s="21">
        <v>543.24087574158489</v>
      </c>
      <c r="T2280" s="38">
        <v>1.6760244609383301E-2</v>
      </c>
    </row>
    <row r="2281" spans="1:20" x14ac:dyDescent="0.25">
      <c r="A2281" s="17" t="s">
        <v>278</v>
      </c>
      <c r="B2281" s="8" t="s">
        <v>338</v>
      </c>
      <c r="C2281" s="8" t="s">
        <v>335</v>
      </c>
      <c r="D2281" s="8" t="str">
        <f t="shared" si="1288"/>
        <v>Week_23-generic-refi</v>
      </c>
      <c r="E2281" s="8" t="str">
        <f t="shared" si="1289"/>
        <v>Umbrella-social.video.umb</v>
      </c>
      <c r="H2281" s="24">
        <f t="shared" si="1293"/>
        <v>1.0341824070998026E-2</v>
      </c>
      <c r="I2281" s="6">
        <f t="shared" si="1293"/>
        <v>2.04</v>
      </c>
      <c r="J2281" s="6">
        <f t="shared" si="1294"/>
        <v>9502298.7898858842</v>
      </c>
      <c r="K2281" s="18">
        <f t="shared" si="1295"/>
        <v>7.4999999999999997E-2</v>
      </c>
      <c r="L2281" s="35">
        <f>Data!BR37</f>
        <v>3.5295314823368239E-3</v>
      </c>
      <c r="Q2281" s="21">
        <v>0</v>
      </c>
      <c r="R2281" s="21">
        <v>1.9496451514509525</v>
      </c>
      <c r="S2281" s="21">
        <v>30.668107072402524</v>
      </c>
      <c r="T2281" s="38">
        <v>1.2668683579543094E-3</v>
      </c>
    </row>
    <row r="2282" spans="1:20" x14ac:dyDescent="0.25">
      <c r="A2282" s="17" t="s">
        <v>279</v>
      </c>
      <c r="B2282" s="8" t="s">
        <v>338</v>
      </c>
      <c r="C2282" s="8" t="s">
        <v>335</v>
      </c>
      <c r="D2282" s="8" t="str">
        <f t="shared" si="1288"/>
        <v>Week_24-generic-refi</v>
      </c>
      <c r="E2282" s="8" t="str">
        <f t="shared" si="1289"/>
        <v>Umbrella-social.video.umb</v>
      </c>
      <c r="H2282" s="24">
        <f t="shared" si="1293"/>
        <v>1.0341824070998026E-2</v>
      </c>
      <c r="I2282" s="6">
        <f t="shared" si="1293"/>
        <v>2.04</v>
      </c>
      <c r="J2282" s="6">
        <f t="shared" si="1294"/>
        <v>9502298.7898858842</v>
      </c>
      <c r="K2282" s="18">
        <f t="shared" si="1295"/>
        <v>7.4999999999999997E-2</v>
      </c>
      <c r="L2282" s="35">
        <f>Data!BR38</f>
        <v>3.5295314823368239E-3</v>
      </c>
      <c r="Q2282" s="21">
        <v>0</v>
      </c>
      <c r="R2282" s="21">
        <v>7.129167038519042</v>
      </c>
      <c r="S2282" s="21">
        <v>106.47170999928282</v>
      </c>
      <c r="T2282" s="38">
        <v>4.346433900608182E-3</v>
      </c>
    </row>
    <row r="2283" spans="1:20" x14ac:dyDescent="0.25">
      <c r="A2283" s="17" t="s">
        <v>280</v>
      </c>
      <c r="B2283" s="8" t="s">
        <v>338</v>
      </c>
      <c r="C2283" s="8" t="s">
        <v>335</v>
      </c>
      <c r="D2283" s="8" t="str">
        <f t="shared" si="1288"/>
        <v>Week_25-generic-refi</v>
      </c>
      <c r="E2283" s="8" t="str">
        <f t="shared" si="1289"/>
        <v>Umbrella-social.video.umb</v>
      </c>
      <c r="H2283" s="24">
        <f t="shared" si="1293"/>
        <v>1.0341824070998026E-2</v>
      </c>
      <c r="I2283" s="6">
        <f t="shared" si="1293"/>
        <v>2.04</v>
      </c>
      <c r="J2283" s="6">
        <f t="shared" si="1294"/>
        <v>9502298.7898858842</v>
      </c>
      <c r="K2283" s="18">
        <f t="shared" si="1295"/>
        <v>7.4999999999999997E-2</v>
      </c>
      <c r="L2283" s="35">
        <f>Data!BR39</f>
        <v>3.5295314823368239E-3</v>
      </c>
      <c r="Q2283" s="21">
        <v>0</v>
      </c>
      <c r="R2283" s="21">
        <v>0.64584446834786258</v>
      </c>
      <c r="S2283" s="21">
        <v>8.7897469314308019</v>
      </c>
      <c r="T2283" s="38">
        <v>3.2663967445456521E-4</v>
      </c>
    </row>
    <row r="2284" spans="1:20" x14ac:dyDescent="0.25">
      <c r="A2284" s="17" t="s">
        <v>281</v>
      </c>
      <c r="B2284" s="8" t="s">
        <v>338</v>
      </c>
      <c r="C2284" s="8" t="s">
        <v>335</v>
      </c>
      <c r="D2284" s="8" t="str">
        <f t="shared" si="1288"/>
        <v>Week_26-generic-refi</v>
      </c>
      <c r="E2284" s="8" t="str">
        <f t="shared" si="1289"/>
        <v>Umbrella-social.video.umb</v>
      </c>
      <c r="H2284" s="24">
        <f t="shared" si="1293"/>
        <v>1.0341824070998026E-2</v>
      </c>
      <c r="I2284" s="6">
        <f t="shared" si="1293"/>
        <v>2.04</v>
      </c>
      <c r="J2284" s="6">
        <f t="shared" si="1294"/>
        <v>9502298.7898858842</v>
      </c>
      <c r="K2284" s="18">
        <f t="shared" si="1295"/>
        <v>7.4999999999999997E-2</v>
      </c>
      <c r="L2284" s="35">
        <f>Data!BR40</f>
        <v>3.5295314823368239E-3</v>
      </c>
      <c r="Q2284" s="21">
        <v>0</v>
      </c>
      <c r="R2284" s="21">
        <v>6.2096088625213049E-2</v>
      </c>
      <c r="S2284" s="21">
        <v>0.80624468649448966</v>
      </c>
      <c r="T2284" s="38">
        <v>2.4501677289956447E-5</v>
      </c>
    </row>
    <row r="2285" spans="1:20" x14ac:dyDescent="0.25">
      <c r="A2285" s="17" t="s">
        <v>282</v>
      </c>
      <c r="B2285" s="8" t="s">
        <v>338</v>
      </c>
      <c r="C2285" s="8" t="s">
        <v>335</v>
      </c>
      <c r="D2285" s="8" t="str">
        <f t="shared" si="1288"/>
        <v>Week_27-generic-refi</v>
      </c>
      <c r="E2285" s="8" t="str">
        <f t="shared" si="1289"/>
        <v>Umbrella-social.video.umb</v>
      </c>
      <c r="H2285" s="24">
        <f t="shared" si="1293"/>
        <v>1.0341824070998026E-2</v>
      </c>
      <c r="I2285" s="6">
        <f t="shared" si="1293"/>
        <v>2.04</v>
      </c>
      <c r="J2285" s="6">
        <f t="shared" si="1294"/>
        <v>9502298.7898858842</v>
      </c>
      <c r="K2285" s="18">
        <f t="shared" si="1295"/>
        <v>7.4999999999999997E-2</v>
      </c>
      <c r="L2285" s="35">
        <f>Data!BR41</f>
        <v>3.5295314823368239E-3</v>
      </c>
      <c r="Q2285" s="21">
        <v>0</v>
      </c>
      <c r="R2285" s="21">
        <v>55.859204607240969</v>
      </c>
      <c r="S2285" s="21">
        <v>750.07972491154601</v>
      </c>
      <c r="T2285" s="38">
        <v>2.3067804198564468E-2</v>
      </c>
    </row>
    <row r="2286" spans="1:20" x14ac:dyDescent="0.25">
      <c r="A2286" s="17" t="s">
        <v>283</v>
      </c>
      <c r="B2286" s="8" t="s">
        <v>338</v>
      </c>
      <c r="C2286" s="8" t="s">
        <v>335</v>
      </c>
      <c r="D2286" s="8" t="str">
        <f t="shared" si="1288"/>
        <v>Week_28-generic-refi</v>
      </c>
      <c r="E2286" s="8" t="str">
        <f t="shared" si="1289"/>
        <v>Umbrella-social.video.umb</v>
      </c>
      <c r="H2286" s="24">
        <f t="shared" si="1293"/>
        <v>1.0341824070998026E-2</v>
      </c>
      <c r="I2286" s="6">
        <f t="shared" si="1293"/>
        <v>2.04</v>
      </c>
      <c r="J2286" s="6">
        <f t="shared" si="1294"/>
        <v>9502298.7898858842</v>
      </c>
      <c r="K2286" s="18">
        <f t="shared" si="1295"/>
        <v>7.4999999999999997E-2</v>
      </c>
      <c r="L2286" s="35">
        <f>Data!BR42</f>
        <v>3.306613704505025E-3</v>
      </c>
      <c r="Q2286" s="21">
        <v>0</v>
      </c>
      <c r="R2286" s="21">
        <v>228.90757412833437</v>
      </c>
      <c r="S2286" s="21">
        <v>3189.1712052850457</v>
      </c>
      <c r="T2286" s="38">
        <v>0.10300744679108798</v>
      </c>
    </row>
    <row r="2287" spans="1:20" x14ac:dyDescent="0.25">
      <c r="A2287" s="17" t="s">
        <v>284</v>
      </c>
      <c r="B2287" s="8" t="s">
        <v>338</v>
      </c>
      <c r="C2287" s="8" t="s">
        <v>335</v>
      </c>
      <c r="D2287" s="8" t="str">
        <f t="shared" si="1288"/>
        <v>Week_29-generic-refi</v>
      </c>
      <c r="E2287" s="8" t="str">
        <f t="shared" si="1289"/>
        <v>Umbrella-social.video.umb</v>
      </c>
      <c r="H2287" s="24">
        <f t="shared" si="1293"/>
        <v>1.0341824070998026E-2</v>
      </c>
      <c r="I2287" s="6">
        <f t="shared" si="1293"/>
        <v>2.04</v>
      </c>
      <c r="J2287" s="6">
        <f t="shared" si="1294"/>
        <v>9502298.7898858842</v>
      </c>
      <c r="K2287" s="18">
        <f t="shared" si="1295"/>
        <v>7.4999999999999997E-2</v>
      </c>
      <c r="L2287" s="35">
        <f>Data!BR43</f>
        <v>3.306613704505025E-3</v>
      </c>
      <c r="Q2287" s="21">
        <v>0</v>
      </c>
      <c r="R2287" s="21">
        <v>17.595015841504356</v>
      </c>
      <c r="S2287" s="21">
        <v>240.41996737129406</v>
      </c>
      <c r="T2287" s="38">
        <v>8.1199327077274841E-3</v>
      </c>
    </row>
    <row r="2288" spans="1:20" x14ac:dyDescent="0.25">
      <c r="A2288" s="17" t="s">
        <v>285</v>
      </c>
      <c r="B2288" s="8" t="s">
        <v>338</v>
      </c>
      <c r="C2288" s="8" t="s">
        <v>335</v>
      </c>
      <c r="D2288" s="8" t="str">
        <f t="shared" si="1288"/>
        <v>Week_30-generic-refi</v>
      </c>
      <c r="E2288" s="8" t="str">
        <f t="shared" si="1289"/>
        <v>Umbrella-social.video.umb</v>
      </c>
      <c r="H2288" s="24">
        <f t="shared" si="1293"/>
        <v>1.0341824070998026E-2</v>
      </c>
      <c r="I2288" s="6">
        <f t="shared" si="1293"/>
        <v>2.04</v>
      </c>
      <c r="J2288" s="6">
        <f t="shared" si="1294"/>
        <v>9502298.7898858842</v>
      </c>
      <c r="K2288" s="18">
        <f t="shared" si="1295"/>
        <v>7.4999999999999997E-2</v>
      </c>
      <c r="L2288" s="35">
        <f>Data!BR44</f>
        <v>3.306613704505025E-3</v>
      </c>
      <c r="Q2288" s="21">
        <v>0</v>
      </c>
      <c r="R2288" s="21">
        <v>137.96927341782745</v>
      </c>
      <c r="S2288" s="21">
        <v>1825.7185013995465</v>
      </c>
      <c r="T2288" s="38">
        <v>5.5269224289057117E-2</v>
      </c>
    </row>
    <row r="2289" spans="1:20" x14ac:dyDescent="0.25">
      <c r="A2289" s="17" t="s">
        <v>286</v>
      </c>
      <c r="B2289" s="8" t="s">
        <v>338</v>
      </c>
      <c r="C2289" s="8" t="s">
        <v>335</v>
      </c>
      <c r="D2289" s="8" t="str">
        <f t="shared" si="1288"/>
        <v>Week_31-generic-refi</v>
      </c>
      <c r="E2289" s="8" t="str">
        <f t="shared" si="1289"/>
        <v>Umbrella-social.video.umb</v>
      </c>
      <c r="H2289" s="24">
        <f t="shared" si="1293"/>
        <v>1.0341824070998026E-2</v>
      </c>
      <c r="I2289" s="6">
        <f t="shared" si="1293"/>
        <v>2.04</v>
      </c>
      <c r="J2289" s="6">
        <f t="shared" si="1294"/>
        <v>9502298.7898858842</v>
      </c>
      <c r="K2289" s="18">
        <f t="shared" si="1295"/>
        <v>7.4999999999999997E-2</v>
      </c>
      <c r="L2289" s="35">
        <f>Data!BR45</f>
        <v>3.306613704505025E-3</v>
      </c>
      <c r="Q2289" s="21">
        <v>0</v>
      </c>
      <c r="R2289" s="21">
        <v>34.69220510819374</v>
      </c>
      <c r="S2289" s="21">
        <v>479.30317923612574</v>
      </c>
      <c r="T2289" s="38">
        <v>1.6698769040320638E-2</v>
      </c>
    </row>
    <row r="2290" spans="1:20" x14ac:dyDescent="0.25">
      <c r="A2290" s="17" t="s">
        <v>287</v>
      </c>
      <c r="B2290" s="8" t="s">
        <v>338</v>
      </c>
      <c r="C2290" s="8" t="s">
        <v>335</v>
      </c>
      <c r="D2290" s="8" t="str">
        <f t="shared" si="1288"/>
        <v>Week_32-generic-refi</v>
      </c>
      <c r="E2290" s="8" t="str">
        <f t="shared" si="1289"/>
        <v>Umbrella-social.video.umb</v>
      </c>
      <c r="H2290" s="24">
        <f t="shared" si="1293"/>
        <v>1.0341824070998026E-2</v>
      </c>
      <c r="I2290" s="6">
        <f t="shared" si="1293"/>
        <v>2.04</v>
      </c>
      <c r="J2290" s="6">
        <f t="shared" si="1294"/>
        <v>9502298.7898858842</v>
      </c>
      <c r="K2290" s="18">
        <f t="shared" si="1295"/>
        <v>7.4999999999999997E-2</v>
      </c>
      <c r="L2290" s="35">
        <f>Data!BR46</f>
        <v>3.8639081490845235E-3</v>
      </c>
      <c r="Q2290" s="21">
        <v>0</v>
      </c>
      <c r="R2290" s="21">
        <v>2.3786750269295718</v>
      </c>
      <c r="S2290" s="21">
        <v>33.661545393039567</v>
      </c>
      <c r="T2290" s="38">
        <v>1.2621851732147471E-3</v>
      </c>
    </row>
    <row r="2291" spans="1:20" x14ac:dyDescent="0.25">
      <c r="A2291" s="17" t="s">
        <v>288</v>
      </c>
      <c r="B2291" s="8" t="s">
        <v>338</v>
      </c>
      <c r="C2291" s="8" t="s">
        <v>335</v>
      </c>
      <c r="D2291" s="8" t="str">
        <f t="shared" si="1288"/>
        <v>Week_33-generic-refi</v>
      </c>
      <c r="E2291" s="8" t="str">
        <f t="shared" si="1289"/>
        <v>Umbrella-social.video.umb</v>
      </c>
      <c r="H2291" s="24">
        <f t="shared" si="1293"/>
        <v>1.0341824070998026E-2</v>
      </c>
      <c r="I2291" s="6">
        <f t="shared" si="1293"/>
        <v>2.04</v>
      </c>
      <c r="J2291" s="6">
        <f t="shared" si="1294"/>
        <v>9502298.7898858842</v>
      </c>
      <c r="K2291" s="18">
        <f t="shared" si="1295"/>
        <v>7.4999999999999997E-2</v>
      </c>
      <c r="L2291" s="35">
        <f>Data!BR47</f>
        <v>3.8639081490845235E-3</v>
      </c>
      <c r="Q2291" s="21">
        <v>0</v>
      </c>
      <c r="R2291" s="21">
        <v>0.25170295061809833</v>
      </c>
      <c r="S2291" s="21">
        <v>3.2073908438753893</v>
      </c>
      <c r="T2291" s="38">
        <v>9.47191938406311E-5</v>
      </c>
    </row>
    <row r="2292" spans="1:20" x14ac:dyDescent="0.25">
      <c r="A2292" s="17" t="s">
        <v>289</v>
      </c>
      <c r="B2292" s="8" t="s">
        <v>338</v>
      </c>
      <c r="C2292" s="8" t="s">
        <v>335</v>
      </c>
      <c r="D2292" s="8" t="str">
        <f t="shared" si="1288"/>
        <v>Week_34-generic-refi</v>
      </c>
      <c r="E2292" s="8" t="str">
        <f t="shared" si="1289"/>
        <v>Umbrella-social.video.umb</v>
      </c>
      <c r="H2292" s="24">
        <f t="shared" si="1293"/>
        <v>1.0341824070998026E-2</v>
      </c>
      <c r="I2292" s="6">
        <f t="shared" si="1293"/>
        <v>2.04</v>
      </c>
      <c r="J2292" s="6">
        <f t="shared" si="1294"/>
        <v>9502298.7898858842</v>
      </c>
      <c r="K2292" s="18">
        <f t="shared" si="1295"/>
        <v>7.4999999999999997E-2</v>
      </c>
      <c r="L2292" s="35">
        <f>Data!BR48</f>
        <v>3.8639081490845235E-3</v>
      </c>
      <c r="Q2292" s="21">
        <v>0</v>
      </c>
      <c r="R2292" s="21">
        <v>1.580457947016577E-2</v>
      </c>
      <c r="S2292" s="21">
        <v>0.21913270551430644</v>
      </c>
      <c r="T2292" s="38">
        <v>7.1042507636676078E-6</v>
      </c>
    </row>
    <row r="2293" spans="1:20" x14ac:dyDescent="0.25">
      <c r="A2293" s="17" t="s">
        <v>290</v>
      </c>
      <c r="B2293" s="8" t="s">
        <v>338</v>
      </c>
      <c r="C2293" s="8" t="s">
        <v>335</v>
      </c>
      <c r="D2293" s="8" t="str">
        <f t="shared" si="1288"/>
        <v>Week_35-generic-refi</v>
      </c>
      <c r="E2293" s="8" t="str">
        <f t="shared" si="1289"/>
        <v>Umbrella-social.video.umb</v>
      </c>
      <c r="H2293" s="24">
        <f t="shared" si="1293"/>
        <v>1.0341824070998026E-2</v>
      </c>
      <c r="I2293" s="6">
        <f t="shared" si="1293"/>
        <v>2.04</v>
      </c>
      <c r="J2293" s="6">
        <f t="shared" si="1294"/>
        <v>9502298.7898858842</v>
      </c>
      <c r="K2293" s="18">
        <f t="shared" si="1295"/>
        <v>7.4999999999999997E-2</v>
      </c>
      <c r="L2293" s="35">
        <f>Data!BR49</f>
        <v>3.8639081490845235E-3</v>
      </c>
      <c r="Q2293" s="21">
        <v>0</v>
      </c>
      <c r="R2293" s="21">
        <v>1.2503575980922573E-3</v>
      </c>
      <c r="S2293" s="21">
        <v>1.7236642266520989E-2</v>
      </c>
      <c r="T2293" s="38">
        <v>5.3282055800796257E-7</v>
      </c>
    </row>
    <row r="2294" spans="1:20" x14ac:dyDescent="0.25">
      <c r="A2294" s="17" t="s">
        <v>291</v>
      </c>
      <c r="B2294" s="8" t="s">
        <v>338</v>
      </c>
      <c r="C2294" s="8" t="s">
        <v>335</v>
      </c>
      <c r="D2294" s="8" t="str">
        <f t="shared" si="1288"/>
        <v>Week_36-generic-refi</v>
      </c>
      <c r="E2294" s="8" t="str">
        <f t="shared" si="1289"/>
        <v>Umbrella-social.video.umb</v>
      </c>
      <c r="H2294" s="24">
        <f t="shared" si="1293"/>
        <v>1.0341824070998026E-2</v>
      </c>
      <c r="I2294" s="6">
        <f t="shared" si="1293"/>
        <v>2.04</v>
      </c>
      <c r="J2294" s="6">
        <f t="shared" si="1294"/>
        <v>9502298.7898858842</v>
      </c>
      <c r="K2294" s="18">
        <f t="shared" si="1295"/>
        <v>7.4999999999999997E-2</v>
      </c>
      <c r="L2294" s="35">
        <f>Data!BR50</f>
        <v>3.8639081490845235E-3</v>
      </c>
      <c r="Q2294" s="21">
        <v>0</v>
      </c>
      <c r="R2294" s="21">
        <v>8.3451419667473459E-5</v>
      </c>
      <c r="S2294" s="21">
        <v>1.1795307434720351E-3</v>
      </c>
      <c r="T2294" s="38">
        <v>3.996155173435767E-8</v>
      </c>
    </row>
    <row r="2295" spans="1:20" x14ac:dyDescent="0.25">
      <c r="A2295" s="17" t="s">
        <v>292</v>
      </c>
      <c r="B2295" s="8" t="s">
        <v>338</v>
      </c>
      <c r="C2295" s="8" t="s">
        <v>335</v>
      </c>
      <c r="D2295" s="8" t="str">
        <f t="shared" si="1288"/>
        <v>Week_37-generic-refi</v>
      </c>
      <c r="E2295" s="8" t="str">
        <f t="shared" si="1289"/>
        <v>Umbrella-social.video.umb</v>
      </c>
      <c r="H2295" s="24">
        <f t="shared" si="1293"/>
        <v>1.0341824070998026E-2</v>
      </c>
      <c r="I2295" s="6">
        <f t="shared" si="1293"/>
        <v>2.04</v>
      </c>
      <c r="J2295" s="6">
        <f t="shared" si="1294"/>
        <v>9502298.7898858842</v>
      </c>
      <c r="K2295" s="18">
        <f t="shared" si="1295"/>
        <v>7.4999999999999997E-2</v>
      </c>
      <c r="L2295" s="35">
        <f>Data!BR51</f>
        <v>4.0496729639443564E-3</v>
      </c>
      <c r="Q2295" s="21">
        <v>0</v>
      </c>
      <c r="R2295" s="21">
        <v>6.4409933471576349E-6</v>
      </c>
      <c r="S2295" s="21">
        <v>9.070107563187412E-5</v>
      </c>
      <c r="T2295" s="38">
        <v>2.9971164439146492E-9</v>
      </c>
    </row>
    <row r="2296" spans="1:20" x14ac:dyDescent="0.25">
      <c r="A2296" s="17" t="s">
        <v>293</v>
      </c>
      <c r="B2296" s="8" t="s">
        <v>338</v>
      </c>
      <c r="C2296" s="8" t="s">
        <v>335</v>
      </c>
      <c r="D2296" s="8" t="str">
        <f t="shared" si="1288"/>
        <v>Week_38-generic-refi</v>
      </c>
      <c r="E2296" s="8" t="str">
        <f t="shared" si="1289"/>
        <v>Umbrella-social.video.umb</v>
      </c>
      <c r="H2296" s="24">
        <f t="shared" si="1293"/>
        <v>1.0341824070998026E-2</v>
      </c>
      <c r="I2296" s="6">
        <f t="shared" si="1293"/>
        <v>2.04</v>
      </c>
      <c r="J2296" s="6">
        <f t="shared" si="1294"/>
        <v>9502298.7898858842</v>
      </c>
      <c r="K2296" s="18">
        <f t="shared" si="1295"/>
        <v>7.4999999999999997E-2</v>
      </c>
      <c r="L2296" s="35">
        <f>Data!BR52</f>
        <v>4.0496729639443564E-3</v>
      </c>
      <c r="Q2296" s="21">
        <v>0</v>
      </c>
      <c r="R2296" s="21">
        <v>5.7201307325486139E-7</v>
      </c>
      <c r="S2296" s="21">
        <v>7.5303423255312072E-6</v>
      </c>
      <c r="T2296" s="38">
        <v>2.2478374717138649E-10</v>
      </c>
    </row>
    <row r="2297" spans="1:20" x14ac:dyDescent="0.25">
      <c r="A2297" s="17" t="s">
        <v>294</v>
      </c>
      <c r="B2297" s="8" t="s">
        <v>338</v>
      </c>
      <c r="C2297" s="8" t="s">
        <v>335</v>
      </c>
      <c r="D2297" s="8" t="str">
        <f t="shared" si="1288"/>
        <v>Week_39-generic-refi</v>
      </c>
      <c r="E2297" s="8" t="str">
        <f t="shared" si="1289"/>
        <v>Umbrella-social.video.umb</v>
      </c>
      <c r="H2297" s="24">
        <f t="shared" si="1293"/>
        <v>1.0341824070998026E-2</v>
      </c>
      <c r="I2297" s="6">
        <f t="shared" si="1293"/>
        <v>2.04</v>
      </c>
      <c r="J2297" s="6">
        <f t="shared" si="1294"/>
        <v>9502298.7898858842</v>
      </c>
      <c r="K2297" s="18">
        <f t="shared" si="1295"/>
        <v>7.4999999999999997E-2</v>
      </c>
      <c r="L2297" s="35">
        <f>Data!BR53</f>
        <v>4.0496729639443564E-3</v>
      </c>
      <c r="Q2297" s="21">
        <v>0</v>
      </c>
      <c r="R2297" s="21">
        <v>3.5548419584879539E-8</v>
      </c>
      <c r="S2297" s="21">
        <v>4.9855159855374763E-7</v>
      </c>
      <c r="T2297" s="38">
        <v>1.6858736628933002E-11</v>
      </c>
    </row>
    <row r="2298" spans="1:20" x14ac:dyDescent="0.25">
      <c r="A2298" s="17" t="s">
        <v>295</v>
      </c>
      <c r="B2298" s="8" t="s">
        <v>338</v>
      </c>
      <c r="C2298" s="8" t="s">
        <v>335</v>
      </c>
      <c r="D2298" s="8" t="str">
        <f t="shared" si="1288"/>
        <v>Week_40-generic-refi</v>
      </c>
      <c r="E2298" s="8" t="str">
        <f t="shared" si="1289"/>
        <v>Umbrella-social.video.umb</v>
      </c>
      <c r="H2298" s="24">
        <f t="shared" si="1293"/>
        <v>1.0341824070998026E-2</v>
      </c>
      <c r="I2298" s="6">
        <f t="shared" si="1293"/>
        <v>2.04</v>
      </c>
      <c r="J2298" s="6">
        <f t="shared" si="1294"/>
        <v>9502298.7898858842</v>
      </c>
      <c r="K2298" s="18">
        <f t="shared" si="1295"/>
        <v>7.4999999999999997E-2</v>
      </c>
      <c r="L2298" s="35">
        <f>Data!BR54</f>
        <v>4.0496729639443564E-3</v>
      </c>
      <c r="Q2298" s="21">
        <v>0</v>
      </c>
      <c r="R2298" s="21">
        <v>2.081713507496848E-9</v>
      </c>
      <c r="S2298" s="21">
        <v>3.2561633800218035E-8</v>
      </c>
      <c r="T2298" s="38">
        <v>1.2644330027455908E-12</v>
      </c>
    </row>
    <row r="2299" spans="1:20" x14ac:dyDescent="0.25">
      <c r="A2299" s="17" t="s">
        <v>296</v>
      </c>
      <c r="B2299" s="8" t="s">
        <v>338</v>
      </c>
      <c r="C2299" s="8" t="s">
        <v>335</v>
      </c>
      <c r="D2299" s="8" t="str">
        <f t="shared" si="1288"/>
        <v>Week_41-generic-refi</v>
      </c>
      <c r="E2299" s="8" t="str">
        <f t="shared" si="1289"/>
        <v>Umbrella-social.video.umb</v>
      </c>
      <c r="H2299" s="24">
        <f t="shared" si="1293"/>
        <v>1.0341824070998026E-2</v>
      </c>
      <c r="I2299" s="6">
        <f t="shared" si="1293"/>
        <v>2.04</v>
      </c>
      <c r="J2299" s="6">
        <f t="shared" si="1294"/>
        <v>9502298.7898858842</v>
      </c>
      <c r="K2299" s="18">
        <f t="shared" si="1295"/>
        <v>7.4999999999999997E-2</v>
      </c>
      <c r="L2299" s="35">
        <f>Data!BR55</f>
        <v>4.7927322233836875E-3</v>
      </c>
      <c r="Q2299" s="21">
        <v>0</v>
      </c>
      <c r="R2299" s="21">
        <v>2.814308992888445E-10</v>
      </c>
      <c r="S2299" s="21">
        <v>3.5330571092132155E-9</v>
      </c>
      <c r="T2299" s="38">
        <v>9.4813046302988369E-14</v>
      </c>
    </row>
    <row r="2300" spans="1:20" x14ac:dyDescent="0.25">
      <c r="A2300" s="17" t="s">
        <v>297</v>
      </c>
      <c r="B2300" s="8" t="s">
        <v>338</v>
      </c>
      <c r="C2300" s="8" t="s">
        <v>335</v>
      </c>
      <c r="D2300" s="8" t="str">
        <f t="shared" si="1288"/>
        <v>Week_42-generic-refi</v>
      </c>
      <c r="E2300" s="8" t="str">
        <f t="shared" si="1289"/>
        <v>Umbrella-social.video.umb</v>
      </c>
      <c r="H2300" s="24">
        <f t="shared" si="1293"/>
        <v>1.0341824070998026E-2</v>
      </c>
      <c r="I2300" s="6">
        <f t="shared" si="1293"/>
        <v>2.04</v>
      </c>
      <c r="J2300" s="6">
        <f t="shared" si="1294"/>
        <v>9502298.7898858842</v>
      </c>
      <c r="K2300" s="18">
        <f t="shared" si="1295"/>
        <v>7.4999999999999997E-2</v>
      </c>
      <c r="L2300" s="35">
        <f>Data!BR56</f>
        <v>4.7927322233836875E-3</v>
      </c>
      <c r="Q2300" s="21">
        <v>0</v>
      </c>
      <c r="R2300" s="21">
        <v>1.8790182773508901E-11</v>
      </c>
      <c r="S2300" s="21">
        <v>2.4932696904216926E-10</v>
      </c>
      <c r="T2300" s="38">
        <v>7.1054273576010019E-15</v>
      </c>
    </row>
    <row r="2301" spans="1:20" x14ac:dyDescent="0.25">
      <c r="A2301" s="17" t="s">
        <v>298</v>
      </c>
      <c r="B2301" s="8" t="s">
        <v>338</v>
      </c>
      <c r="C2301" s="8" t="s">
        <v>335</v>
      </c>
      <c r="D2301" s="8" t="str">
        <f t="shared" si="1288"/>
        <v>Week_43-generic-refi</v>
      </c>
      <c r="E2301" s="8" t="str">
        <f t="shared" si="1289"/>
        <v>Umbrella-social.video.umb</v>
      </c>
      <c r="H2301" s="24">
        <f t="shared" si="1293"/>
        <v>1.0341824070998026E-2</v>
      </c>
      <c r="I2301" s="6">
        <f t="shared" si="1293"/>
        <v>2.04</v>
      </c>
      <c r="J2301" s="6">
        <f t="shared" si="1294"/>
        <v>9502298.7898858842</v>
      </c>
      <c r="K2301" s="18">
        <f t="shared" si="1295"/>
        <v>7.4999999999999997E-2</v>
      </c>
      <c r="L2301" s="35">
        <f>Data!BR57</f>
        <v>4.7927322233836875E-3</v>
      </c>
      <c r="Q2301" s="21">
        <v>0</v>
      </c>
      <c r="R2301" s="21">
        <v>1.0773615883865091E-12</v>
      </c>
      <c r="S2301" s="21">
        <v>1.583196273836319E-11</v>
      </c>
      <c r="T2301" s="38">
        <v>5.5511151231257827E-16</v>
      </c>
    </row>
    <row r="2302" spans="1:20" x14ac:dyDescent="0.25">
      <c r="A2302" s="17" t="s">
        <v>299</v>
      </c>
      <c r="B2302" s="8" t="s">
        <v>338</v>
      </c>
      <c r="C2302" s="8" t="s">
        <v>335</v>
      </c>
      <c r="D2302" s="8" t="str">
        <f t="shared" si="1288"/>
        <v>Week_44-generic-refi</v>
      </c>
      <c r="E2302" s="8" t="str">
        <f t="shared" si="1289"/>
        <v>Umbrella-social.video.umb</v>
      </c>
      <c r="H2302" s="24">
        <f t="shared" si="1293"/>
        <v>1.0341824070998026E-2</v>
      </c>
      <c r="I2302" s="6">
        <f t="shared" si="1293"/>
        <v>2.04</v>
      </c>
      <c r="J2302" s="6">
        <f t="shared" si="1294"/>
        <v>9502298.7898858842</v>
      </c>
      <c r="K2302" s="18">
        <f t="shared" si="1295"/>
        <v>7.4999999999999997E-2</v>
      </c>
      <c r="L2302" s="35">
        <f>Data!BR58</f>
        <v>4.7927322233836875E-3</v>
      </c>
      <c r="Q2302" s="21">
        <v>0</v>
      </c>
      <c r="R2302" s="21">
        <v>0</v>
      </c>
      <c r="S2302" s="21">
        <v>0</v>
      </c>
      <c r="T2302" s="38">
        <v>0</v>
      </c>
    </row>
    <row r="2303" spans="1:20" x14ac:dyDescent="0.25">
      <c r="A2303" s="17" t="s">
        <v>300</v>
      </c>
      <c r="B2303" s="8" t="s">
        <v>338</v>
      </c>
      <c r="C2303" s="8" t="s">
        <v>335</v>
      </c>
      <c r="D2303" s="8" t="str">
        <f t="shared" si="1288"/>
        <v>Week_45-generic-refi</v>
      </c>
      <c r="E2303" s="8" t="str">
        <f t="shared" si="1289"/>
        <v>Umbrella-social.video.umb</v>
      </c>
      <c r="H2303" s="24">
        <f t="shared" si="1293"/>
        <v>1.0341824070998026E-2</v>
      </c>
      <c r="I2303" s="6">
        <f t="shared" si="1293"/>
        <v>2.04</v>
      </c>
      <c r="J2303" s="6">
        <f t="shared" si="1294"/>
        <v>9502298.7898858842</v>
      </c>
      <c r="K2303" s="18">
        <f t="shared" si="1295"/>
        <v>7.4999999999999997E-2</v>
      </c>
      <c r="L2303" s="35">
        <f>Data!BR59</f>
        <v>4.1239788898882893E-3</v>
      </c>
      <c r="Q2303" s="21">
        <v>0</v>
      </c>
      <c r="R2303" s="21">
        <v>36.57363818833565</v>
      </c>
      <c r="S2303" s="21">
        <v>450.38654968179378</v>
      </c>
      <c r="T2303" s="38">
        <v>1.092866254963587E-2</v>
      </c>
    </row>
    <row r="2304" spans="1:20" x14ac:dyDescent="0.25">
      <c r="A2304" s="17" t="s">
        <v>301</v>
      </c>
      <c r="B2304" s="8" t="s">
        <v>338</v>
      </c>
      <c r="C2304" s="8" t="s">
        <v>335</v>
      </c>
      <c r="D2304" s="8" t="str">
        <f t="shared" si="1288"/>
        <v>Week_46-generic-refi</v>
      </c>
      <c r="E2304" s="8" t="str">
        <f t="shared" si="1289"/>
        <v>Umbrella-social.video.umb</v>
      </c>
      <c r="H2304" s="24">
        <f t="shared" si="1293"/>
        <v>1.0341824070998026E-2</v>
      </c>
      <c r="I2304" s="6">
        <f t="shared" si="1293"/>
        <v>2.04</v>
      </c>
      <c r="J2304" s="6">
        <f t="shared" si="1294"/>
        <v>9502298.7898858842</v>
      </c>
      <c r="K2304" s="18">
        <f t="shared" si="1295"/>
        <v>7.4999999999999997E-2</v>
      </c>
      <c r="L2304" s="35">
        <f>Data!BR60</f>
        <v>4.1239788898882893E-3</v>
      </c>
      <c r="Q2304" s="21">
        <v>0</v>
      </c>
      <c r="R2304" s="21">
        <v>2.1159256842874719</v>
      </c>
      <c r="S2304" s="21">
        <v>28.814773122430047</v>
      </c>
      <c r="T2304" s="38">
        <v>8.2382190254326471E-4</v>
      </c>
    </row>
    <row r="2305" spans="1:20" x14ac:dyDescent="0.25">
      <c r="A2305" s="17" t="s">
        <v>272</v>
      </c>
      <c r="B2305" s="8" t="s">
        <v>338</v>
      </c>
      <c r="C2305" s="8" t="s">
        <v>335</v>
      </c>
      <c r="D2305" s="8" t="str">
        <f t="shared" si="1288"/>
        <v>Week_47-generic-refi</v>
      </c>
      <c r="E2305" s="8" t="str">
        <f t="shared" si="1289"/>
        <v>Umbrella-social.video.umb</v>
      </c>
      <c r="H2305" s="24">
        <f t="shared" si="1293"/>
        <v>1.0341824070998026E-2</v>
      </c>
      <c r="I2305" s="6">
        <f t="shared" si="1293"/>
        <v>2.04</v>
      </c>
      <c r="J2305" s="6">
        <f t="shared" si="1294"/>
        <v>9502298.7898858842</v>
      </c>
      <c r="K2305" s="18">
        <f t="shared" si="1295"/>
        <v>7.4999999999999997E-2</v>
      </c>
      <c r="L2305" s="35">
        <f>Data!BR61</f>
        <v>4.1239788898882893E-3</v>
      </c>
      <c r="Q2305" s="21">
        <v>0</v>
      </c>
      <c r="R2305" s="21">
        <v>6.5599305434923529</v>
      </c>
      <c r="S2305" s="21">
        <v>89.644729186312475</v>
      </c>
      <c r="T2305" s="38">
        <v>2.5584196558368077E-3</v>
      </c>
    </row>
    <row r="2306" spans="1:20" x14ac:dyDescent="0.25">
      <c r="A2306" s="17" t="s">
        <v>273</v>
      </c>
      <c r="B2306" s="8" t="s">
        <v>338</v>
      </c>
      <c r="C2306" s="8" t="s">
        <v>335</v>
      </c>
      <c r="D2306" s="8" t="str">
        <f t="shared" si="1288"/>
        <v>Week_48-generic-refi</v>
      </c>
      <c r="E2306" s="8" t="str">
        <f t="shared" si="1289"/>
        <v>Umbrella-social.video.umb</v>
      </c>
      <c r="H2306" s="24">
        <f t="shared" si="1293"/>
        <v>1.0341824070998026E-2</v>
      </c>
      <c r="I2306" s="6">
        <f t="shared" si="1293"/>
        <v>2.04</v>
      </c>
      <c r="J2306" s="6">
        <f t="shared" si="1294"/>
        <v>9502298.7898858842</v>
      </c>
      <c r="K2306" s="18">
        <f t="shared" si="1295"/>
        <v>7.4999999999999997E-2</v>
      </c>
      <c r="L2306" s="35">
        <f>Data!BR62</f>
        <v>4.1239788898882893E-3</v>
      </c>
      <c r="Q2306" s="21">
        <v>0</v>
      </c>
      <c r="R2306" s="21">
        <v>0.30146719574603054</v>
      </c>
      <c r="S2306" s="21">
        <v>4.898246674705427</v>
      </c>
      <c r="T2306" s="38">
        <v>1.9210889503695761E-4</v>
      </c>
    </row>
    <row r="2307" spans="1:20" x14ac:dyDescent="0.25">
      <c r="A2307" s="17" t="s">
        <v>274</v>
      </c>
      <c r="B2307" s="8" t="s">
        <v>338</v>
      </c>
      <c r="C2307" s="8" t="s">
        <v>335</v>
      </c>
      <c r="D2307" s="8" t="str">
        <f t="shared" si="1288"/>
        <v>Week_49-generic-refi</v>
      </c>
      <c r="E2307" s="8" t="str">
        <f t="shared" si="1289"/>
        <v>Umbrella-social.video.umb</v>
      </c>
      <c r="H2307" s="24">
        <f t="shared" si="1293"/>
        <v>1.0341824070998026E-2</v>
      </c>
      <c r="I2307" s="6">
        <f t="shared" si="1293"/>
        <v>2.04</v>
      </c>
      <c r="J2307" s="6">
        <f t="shared" si="1294"/>
        <v>9502298.7898858842</v>
      </c>
      <c r="K2307" s="18">
        <f t="shared" si="1295"/>
        <v>7.4999999999999997E-2</v>
      </c>
      <c r="L2307" s="35">
        <f>Data!BR63</f>
        <v>4.1239788898882893E-3</v>
      </c>
      <c r="Q2307" s="21">
        <v>0</v>
      </c>
      <c r="R2307" s="21">
        <v>2.9514522164585652E-2</v>
      </c>
      <c r="S2307" s="21">
        <v>0.42766342454856404</v>
      </c>
      <c r="T2307" s="38">
        <v>1.4409447456453783E-5</v>
      </c>
    </row>
    <row r="2308" spans="1:20" x14ac:dyDescent="0.25">
      <c r="A2308" s="17" t="s">
        <v>275</v>
      </c>
      <c r="B2308" s="8" t="s">
        <v>338</v>
      </c>
      <c r="C2308" s="8" t="s">
        <v>335</v>
      </c>
      <c r="D2308" s="8" t="str">
        <f t="shared" si="1288"/>
        <v>Week_50-generic-refi</v>
      </c>
      <c r="E2308" s="8" t="str">
        <f t="shared" si="1289"/>
        <v>Umbrella-social.video.umb</v>
      </c>
      <c r="H2308" s="24">
        <f t="shared" si="1293"/>
        <v>1.0341824070998026E-2</v>
      </c>
      <c r="I2308" s="6">
        <f t="shared" si="1293"/>
        <v>2.04</v>
      </c>
      <c r="J2308" s="6">
        <f t="shared" si="1294"/>
        <v>9502298.7898858842</v>
      </c>
      <c r="K2308" s="18">
        <f t="shared" si="1295"/>
        <v>7.4999999999999997E-2</v>
      </c>
      <c r="L2308" s="35">
        <f>Data!BR64</f>
        <v>3.6038374082807572E-3</v>
      </c>
      <c r="Q2308" s="21">
        <v>0</v>
      </c>
      <c r="R2308" s="21">
        <v>341.08427993652316</v>
      </c>
      <c r="S2308" s="21">
        <v>4419.8283975697359</v>
      </c>
      <c r="T2308" s="38">
        <v>0.11950119336263332</v>
      </c>
    </row>
    <row r="2309" spans="1:20" x14ac:dyDescent="0.25">
      <c r="A2309" s="17" t="s">
        <v>276</v>
      </c>
      <c r="B2309" s="8" t="s">
        <v>338</v>
      </c>
      <c r="C2309" s="8" t="s">
        <v>335</v>
      </c>
      <c r="D2309" s="8" t="str">
        <f t="shared" si="1288"/>
        <v>Week_51-generic-refi</v>
      </c>
      <c r="E2309" s="8" t="str">
        <f t="shared" si="1289"/>
        <v>Umbrella-social.video.umb</v>
      </c>
      <c r="H2309" s="24">
        <f t="shared" si="1293"/>
        <v>1.0341824070998026E-2</v>
      </c>
      <c r="I2309" s="6">
        <f t="shared" si="1293"/>
        <v>2.04</v>
      </c>
      <c r="J2309" s="6">
        <f t="shared" si="1294"/>
        <v>9502298.7898858842</v>
      </c>
      <c r="K2309" s="18">
        <f t="shared" si="1295"/>
        <v>7.4999999999999997E-2</v>
      </c>
      <c r="L2309" s="35">
        <f>Data!BR65</f>
        <v>3.6038374082807572E-3</v>
      </c>
      <c r="Q2309" s="21">
        <v>0</v>
      </c>
      <c r="R2309" s="21">
        <v>254.79892313194324</v>
      </c>
      <c r="S2309" s="21">
        <v>3425.5828889834347</v>
      </c>
      <c r="T2309" s="38">
        <v>9.4659974887697507E-2</v>
      </c>
    </row>
    <row r="2310" spans="1:20" x14ac:dyDescent="0.25">
      <c r="A2310" s="17" t="s">
        <v>277</v>
      </c>
      <c r="B2310" s="8" t="s">
        <v>338</v>
      </c>
      <c r="C2310" s="8" t="s">
        <v>335</v>
      </c>
      <c r="D2310" s="8" t="str">
        <f t="shared" si="1288"/>
        <v>Week_52-generic-refi</v>
      </c>
      <c r="E2310" s="8" t="str">
        <f t="shared" si="1289"/>
        <v>Umbrella-social.video.umb</v>
      </c>
      <c r="H2310" s="24">
        <f t="shared" si="1293"/>
        <v>1.0341824070998026E-2</v>
      </c>
      <c r="I2310" s="6">
        <f t="shared" si="1293"/>
        <v>2.04</v>
      </c>
      <c r="J2310" s="6">
        <f t="shared" si="1294"/>
        <v>9502298.7898858842</v>
      </c>
      <c r="K2310" s="18">
        <f t="shared" si="1295"/>
        <v>7.4999999999999997E-2</v>
      </c>
      <c r="L2310" s="35">
        <f>Data!BR66</f>
        <v>3.6038374082807572E-3</v>
      </c>
      <c r="Q2310" s="21">
        <v>0</v>
      </c>
      <c r="R2310" s="21">
        <v>13.650966843108897</v>
      </c>
      <c r="S2310" s="21">
        <v>187.46951592370439</v>
      </c>
      <c r="T2310" s="38">
        <v>7.430607076671647E-3</v>
      </c>
    </row>
    <row r="2312" spans="1:20" x14ac:dyDescent="0.25">
      <c r="A2312" s="16" t="s">
        <v>328</v>
      </c>
      <c r="B2312" s="8" t="s">
        <v>338</v>
      </c>
      <c r="C2312" s="8" t="s">
        <v>71</v>
      </c>
      <c r="E2312" s="8" t="str">
        <f>IF(RIGHT(A2312,3)="old","Initial",B2312&amp;"-"&amp;C2312)</f>
        <v>Initial</v>
      </c>
      <c r="F2312" s="4">
        <v>0</v>
      </c>
      <c r="G2312" s="19">
        <v>0</v>
      </c>
      <c r="H2312" s="4">
        <v>0</v>
      </c>
      <c r="I2312" s="42">
        <f>VLOOKUP(C2312,parms,8,FALSE)</f>
        <v>3.05</v>
      </c>
      <c r="J2312" s="6">
        <v>1</v>
      </c>
      <c r="K2312" s="18">
        <v>0</v>
      </c>
      <c r="L2312" s="35">
        <f>Data!BN2</f>
        <v>2.8519919861854207E-2</v>
      </c>
      <c r="M2312" s="39">
        <f>VLOOKUP(C2312,Data!$CB$2:$EB$22,1+VALUE(MID(A2312,6,2)),FALSE)</f>
        <v>804.48076900000012</v>
      </c>
      <c r="Q2312" s="21">
        <v>804.48076900000012</v>
      </c>
      <c r="R2312" s="21">
        <v>0</v>
      </c>
      <c r="S2312" s="21">
        <v>-804.48076900000012</v>
      </c>
      <c r="T2312" s="38">
        <v>1</v>
      </c>
    </row>
    <row r="2313" spans="1:20" x14ac:dyDescent="0.25">
      <c r="A2313" s="16" t="s">
        <v>316</v>
      </c>
      <c r="B2313" s="8" t="s">
        <v>338</v>
      </c>
      <c r="C2313" s="8" t="s">
        <v>71</v>
      </c>
      <c r="E2313" s="8" t="str">
        <f t="shared" ref="E2313:E2376" si="1296">IF(RIGHT(A2313,3)="old","Initial",B2313&amp;"-"&amp;C2313)</f>
        <v>Initial</v>
      </c>
      <c r="F2313" s="4">
        <v>0</v>
      </c>
      <c r="G2313" s="19">
        <v>0</v>
      </c>
      <c r="H2313" s="4">
        <v>0</v>
      </c>
      <c r="I2313" s="6">
        <f>I2312</f>
        <v>3.05</v>
      </c>
      <c r="J2313" s="6">
        <v>1</v>
      </c>
      <c r="K2313" s="18">
        <v>0</v>
      </c>
      <c r="L2313" s="35">
        <f>Data!BN3</f>
        <v>3.3752932680543052E-2</v>
      </c>
      <c r="M2313" s="39">
        <f>VLOOKUP(C2313,Data!$CB$2:$EB$22,1+VALUE(MID(A2313,6,2)),FALSE)</f>
        <v>1579.7322979999999</v>
      </c>
      <c r="Q2313" s="21">
        <v>1579.7322979999999</v>
      </c>
      <c r="R2313" s="21">
        <v>0</v>
      </c>
      <c r="S2313" s="21">
        <v>-1579.7322979999999</v>
      </c>
      <c r="T2313" s="38">
        <v>1</v>
      </c>
    </row>
    <row r="2314" spans="1:20" x14ac:dyDescent="0.25">
      <c r="A2314" s="16" t="s">
        <v>317</v>
      </c>
      <c r="B2314" s="8" t="s">
        <v>338</v>
      </c>
      <c r="C2314" s="8" t="s">
        <v>71</v>
      </c>
      <c r="E2314" s="8" t="str">
        <f t="shared" si="1296"/>
        <v>Initial</v>
      </c>
      <c r="F2314" s="4">
        <v>0</v>
      </c>
      <c r="G2314" s="19">
        <v>0</v>
      </c>
      <c r="H2314" s="4">
        <v>0</v>
      </c>
      <c r="I2314" s="6">
        <f t="shared" ref="I2314" si="1297">I2313</f>
        <v>3.05</v>
      </c>
      <c r="J2314" s="6">
        <v>1</v>
      </c>
      <c r="K2314" s="18">
        <v>0</v>
      </c>
      <c r="L2314" s="35">
        <f>Data!BN4</f>
        <v>3.3752932680543052E-2</v>
      </c>
      <c r="M2314" s="39">
        <f>VLOOKUP(C2314,Data!$CB$2:$EB$22,1+VALUE(MID(A2314,6,2)),FALSE)</f>
        <v>2385.1060090000001</v>
      </c>
      <c r="Q2314" s="21">
        <v>2385.1060090000001</v>
      </c>
      <c r="R2314" s="21">
        <v>0</v>
      </c>
      <c r="S2314" s="21">
        <v>-2385.1060090000001</v>
      </c>
      <c r="T2314" s="38">
        <v>1</v>
      </c>
    </row>
    <row r="2315" spans="1:20" x14ac:dyDescent="0.25">
      <c r="A2315" s="16" t="s">
        <v>318</v>
      </c>
      <c r="B2315" s="8" t="s">
        <v>338</v>
      </c>
      <c r="C2315" s="8" t="s">
        <v>71</v>
      </c>
      <c r="E2315" s="8" t="str">
        <f t="shared" si="1296"/>
        <v>Initial</v>
      </c>
      <c r="F2315" s="4">
        <v>0</v>
      </c>
      <c r="G2315" s="19">
        <v>0</v>
      </c>
      <c r="H2315" s="4">
        <v>0</v>
      </c>
      <c r="I2315" s="6">
        <f t="shared" ref="I2315" si="1298">I2314</f>
        <v>3.05</v>
      </c>
      <c r="J2315" s="6">
        <v>1</v>
      </c>
      <c r="K2315" s="18">
        <v>0</v>
      </c>
      <c r="L2315" s="35">
        <f>Data!BN5</f>
        <v>3.3752932680543052E-2</v>
      </c>
      <c r="M2315" s="39">
        <f>VLOOKUP(C2315,Data!$CB$2:$EB$22,1+VALUE(MID(A2315,6,2)),FALSE)</f>
        <v>2909.0353140000011</v>
      </c>
      <c r="Q2315" s="21">
        <v>2909.0353140000011</v>
      </c>
      <c r="R2315" s="21">
        <v>0</v>
      </c>
      <c r="S2315" s="21">
        <v>-2909.0353140000011</v>
      </c>
      <c r="T2315" s="38">
        <v>1</v>
      </c>
    </row>
    <row r="2316" spans="1:20" x14ac:dyDescent="0.25">
      <c r="A2316" s="16" t="s">
        <v>319</v>
      </c>
      <c r="B2316" s="8" t="s">
        <v>338</v>
      </c>
      <c r="C2316" s="8" t="s">
        <v>71</v>
      </c>
      <c r="E2316" s="8" t="str">
        <f t="shared" si="1296"/>
        <v>Initial</v>
      </c>
      <c r="F2316" s="4">
        <v>0</v>
      </c>
      <c r="G2316" s="19">
        <v>0</v>
      </c>
      <c r="H2316" s="4">
        <v>0</v>
      </c>
      <c r="I2316" s="6">
        <f t="shared" ref="I2316" si="1299">I2315</f>
        <v>3.05</v>
      </c>
      <c r="J2316" s="6">
        <v>1</v>
      </c>
      <c r="K2316" s="18">
        <v>0</v>
      </c>
      <c r="L2316" s="35">
        <f>Data!BN6</f>
        <v>3.3752932680543052E-2</v>
      </c>
      <c r="M2316" s="39">
        <f>VLOOKUP(C2316,Data!$CB$2:$EB$22,1+VALUE(MID(A2316,6,2)),FALSE)</f>
        <v>2465.2208660000001</v>
      </c>
      <c r="Q2316" s="21">
        <v>2465.2208660000001</v>
      </c>
      <c r="R2316" s="21">
        <v>0</v>
      </c>
      <c r="S2316" s="21">
        <v>-2465.2208660000001</v>
      </c>
      <c r="T2316" s="38">
        <v>1</v>
      </c>
    </row>
    <row r="2317" spans="1:20" x14ac:dyDescent="0.25">
      <c r="A2317" s="16" t="s">
        <v>320</v>
      </c>
      <c r="B2317" s="8" t="s">
        <v>338</v>
      </c>
      <c r="C2317" s="8" t="s">
        <v>71</v>
      </c>
      <c r="E2317" s="8" t="str">
        <f t="shared" si="1296"/>
        <v>Initial</v>
      </c>
      <c r="F2317" s="4">
        <v>0</v>
      </c>
      <c r="G2317" s="19">
        <v>0</v>
      </c>
      <c r="H2317" s="4">
        <v>0</v>
      </c>
      <c r="I2317" s="6">
        <f t="shared" ref="I2317" si="1300">I2316</f>
        <v>3.05</v>
      </c>
      <c r="J2317" s="6">
        <v>1</v>
      </c>
      <c r="K2317" s="18">
        <v>0</v>
      </c>
      <c r="L2317" s="35">
        <f>Data!BN7</f>
        <v>2.904322114372309E-2</v>
      </c>
      <c r="M2317" s="39">
        <f>VLOOKUP(C2317,Data!$CB$2:$EB$22,1+VALUE(MID(A2317,6,2)),FALSE)</f>
        <v>2456.2040959999999</v>
      </c>
      <c r="Q2317" s="21">
        <v>2456.2040959999999</v>
      </c>
      <c r="R2317" s="21">
        <v>0</v>
      </c>
      <c r="S2317" s="21">
        <v>-2456.2040959999999</v>
      </c>
      <c r="T2317" s="38">
        <v>1</v>
      </c>
    </row>
    <row r="2318" spans="1:20" x14ac:dyDescent="0.25">
      <c r="A2318" s="16" t="s">
        <v>321</v>
      </c>
      <c r="B2318" s="8" t="s">
        <v>338</v>
      </c>
      <c r="C2318" s="8" t="s">
        <v>71</v>
      </c>
      <c r="E2318" s="8" t="str">
        <f t="shared" si="1296"/>
        <v>Initial</v>
      </c>
      <c r="F2318" s="4">
        <v>0</v>
      </c>
      <c r="G2318" s="19">
        <v>0</v>
      </c>
      <c r="H2318" s="4">
        <v>0</v>
      </c>
      <c r="I2318" s="6">
        <f t="shared" ref="I2318" si="1301">I2317</f>
        <v>3.05</v>
      </c>
      <c r="J2318" s="6">
        <v>1</v>
      </c>
      <c r="K2318" s="18">
        <v>0</v>
      </c>
      <c r="L2318" s="35">
        <f>Data!BN8</f>
        <v>2.904322114372309E-2</v>
      </c>
      <c r="M2318" s="39">
        <f>VLOOKUP(C2318,Data!$CB$2:$EB$22,1+VALUE(MID(A2318,6,2)),FALSE)</f>
        <v>2119.9869709999998</v>
      </c>
      <c r="Q2318" s="21">
        <v>2119.9869709999998</v>
      </c>
      <c r="R2318" s="21">
        <v>0</v>
      </c>
      <c r="S2318" s="21">
        <v>-2119.9869709999998</v>
      </c>
      <c r="T2318" s="38">
        <v>1</v>
      </c>
    </row>
    <row r="2319" spans="1:20" x14ac:dyDescent="0.25">
      <c r="A2319" s="16" t="s">
        <v>322</v>
      </c>
      <c r="B2319" s="8" t="s">
        <v>338</v>
      </c>
      <c r="C2319" s="8" t="s">
        <v>71</v>
      </c>
      <c r="E2319" s="8" t="str">
        <f t="shared" si="1296"/>
        <v>Initial</v>
      </c>
      <c r="F2319" s="4">
        <v>0</v>
      </c>
      <c r="G2319" s="19">
        <v>0</v>
      </c>
      <c r="H2319" s="4">
        <v>0</v>
      </c>
      <c r="I2319" s="6">
        <f t="shared" ref="I2319" si="1302">I2318</f>
        <v>3.05</v>
      </c>
      <c r="J2319" s="6">
        <v>1</v>
      </c>
      <c r="K2319" s="18">
        <v>0</v>
      </c>
      <c r="L2319" s="35">
        <f>Data!BN9</f>
        <v>2.904322114372309E-2</v>
      </c>
      <c r="M2319" s="39">
        <f>VLOOKUP(C2319,Data!$CB$2:$EB$22,1+VALUE(MID(A2319,6,2)),FALSE)</f>
        <v>2013.3348619999999</v>
      </c>
      <c r="Q2319" s="21">
        <v>2013.3348619999999</v>
      </c>
      <c r="R2319" s="21">
        <v>0</v>
      </c>
      <c r="S2319" s="21">
        <v>-2013.3348619999999</v>
      </c>
      <c r="T2319" s="38">
        <v>1</v>
      </c>
    </row>
    <row r="2320" spans="1:20" x14ac:dyDescent="0.25">
      <c r="A2320" s="16" t="s">
        <v>323</v>
      </c>
      <c r="B2320" s="8" t="s">
        <v>338</v>
      </c>
      <c r="C2320" s="8" t="s">
        <v>71</v>
      </c>
      <c r="E2320" s="8" t="str">
        <f t="shared" si="1296"/>
        <v>Initial</v>
      </c>
      <c r="F2320" s="4">
        <v>0</v>
      </c>
      <c r="G2320" s="19">
        <v>0</v>
      </c>
      <c r="H2320" s="4">
        <v>0</v>
      </c>
      <c r="I2320" s="6">
        <f t="shared" ref="I2320" si="1303">I2319</f>
        <v>3.05</v>
      </c>
      <c r="J2320" s="6">
        <v>1</v>
      </c>
      <c r="K2320" s="18">
        <v>0</v>
      </c>
      <c r="L2320" s="35">
        <f>Data!BN10</f>
        <v>2.904322114372309E-2</v>
      </c>
      <c r="M2320" s="39">
        <f>VLOOKUP(C2320,Data!$CB$2:$EB$22,1+VALUE(MID(A2320,6,2)),FALSE)</f>
        <v>2233.290606</v>
      </c>
      <c r="Q2320" s="21">
        <v>2233.290606</v>
      </c>
      <c r="R2320" s="21">
        <v>0</v>
      </c>
      <c r="S2320" s="21">
        <v>-2233.290606</v>
      </c>
      <c r="T2320" s="38">
        <v>1</v>
      </c>
    </row>
    <row r="2321" spans="1:20" x14ac:dyDescent="0.25">
      <c r="A2321" s="16" t="s">
        <v>324</v>
      </c>
      <c r="B2321" s="8" t="s">
        <v>338</v>
      </c>
      <c r="C2321" s="8" t="s">
        <v>71</v>
      </c>
      <c r="E2321" s="8" t="str">
        <f t="shared" si="1296"/>
        <v>Initial</v>
      </c>
      <c r="F2321" s="4">
        <v>0</v>
      </c>
      <c r="G2321" s="19">
        <v>0</v>
      </c>
      <c r="H2321" s="4">
        <v>0</v>
      </c>
      <c r="I2321" s="6">
        <f t="shared" ref="I2321" si="1304">I2320</f>
        <v>3.05</v>
      </c>
      <c r="J2321" s="6">
        <v>1</v>
      </c>
      <c r="K2321" s="18">
        <v>0</v>
      </c>
      <c r="L2321" s="35">
        <f>Data!BN11</f>
        <v>2.904322114372309E-2</v>
      </c>
      <c r="M2321" s="39">
        <f>VLOOKUP(C2321,Data!$CB$2:$EB$22,1+VALUE(MID(A2321,6,2)),FALSE)</f>
        <v>2670.5712960000001</v>
      </c>
      <c r="Q2321" s="21">
        <v>2670.5712960000001</v>
      </c>
      <c r="R2321" s="21">
        <v>0</v>
      </c>
      <c r="S2321" s="21">
        <v>-2670.5712960000001</v>
      </c>
      <c r="T2321" s="38">
        <v>1</v>
      </c>
    </row>
    <row r="2322" spans="1:20" x14ac:dyDescent="0.25">
      <c r="A2322" s="16" t="s">
        <v>325</v>
      </c>
      <c r="B2322" s="8" t="s">
        <v>338</v>
      </c>
      <c r="C2322" s="8" t="s">
        <v>71</v>
      </c>
      <c r="E2322" s="8" t="str">
        <f t="shared" si="1296"/>
        <v>Initial</v>
      </c>
      <c r="F2322" s="4">
        <v>0</v>
      </c>
      <c r="G2322" s="19">
        <v>0</v>
      </c>
      <c r="H2322" s="4">
        <v>0</v>
      </c>
      <c r="I2322" s="6">
        <f t="shared" ref="I2322" si="1305">I2321</f>
        <v>3.05</v>
      </c>
      <c r="J2322" s="6">
        <v>1</v>
      </c>
      <c r="K2322" s="18">
        <v>0</v>
      </c>
      <c r="L2322" s="35">
        <f>Data!BN12</f>
        <v>2.5380112170640897E-2</v>
      </c>
      <c r="M2322" s="39">
        <f>VLOOKUP(C2322,Data!$CB$2:$EB$22,1+VALUE(MID(A2322,6,2)),FALSE)</f>
        <v>3019.2166950000001</v>
      </c>
      <c r="Q2322" s="21">
        <v>3019.2166950000001</v>
      </c>
      <c r="R2322" s="21">
        <v>0</v>
      </c>
      <c r="S2322" s="21">
        <v>-3019.2166950000001</v>
      </c>
      <c r="T2322" s="38">
        <v>1</v>
      </c>
    </row>
    <row r="2323" spans="1:20" x14ac:dyDescent="0.25">
      <c r="A2323" s="16" t="s">
        <v>326</v>
      </c>
      <c r="B2323" s="8" t="s">
        <v>338</v>
      </c>
      <c r="C2323" s="8" t="s">
        <v>71</v>
      </c>
      <c r="E2323" s="8" t="str">
        <f t="shared" si="1296"/>
        <v>Initial</v>
      </c>
      <c r="F2323" s="4">
        <v>0</v>
      </c>
      <c r="G2323" s="19">
        <v>0</v>
      </c>
      <c r="H2323" s="4">
        <v>0</v>
      </c>
      <c r="I2323" s="6">
        <f t="shared" ref="I2323" si="1306">I2322</f>
        <v>3.05</v>
      </c>
      <c r="J2323" s="6">
        <v>1</v>
      </c>
      <c r="K2323" s="18">
        <v>0</v>
      </c>
      <c r="L2323" s="35">
        <f>Data!BN13</f>
        <v>2.5380112170640897E-2</v>
      </c>
      <c r="M2323" s="39">
        <f>VLOOKUP(C2323,Data!$CB$2:$EB$22,1+VALUE(MID(A2323,6,2)),FALSE)</f>
        <v>5048.7454539999999</v>
      </c>
      <c r="Q2323" s="21">
        <v>5048.7454539999999</v>
      </c>
      <c r="R2323" s="21">
        <v>0</v>
      </c>
      <c r="S2323" s="21">
        <v>-5048.7454539999999</v>
      </c>
      <c r="T2323" s="38">
        <v>1</v>
      </c>
    </row>
    <row r="2324" spans="1:20" x14ac:dyDescent="0.25">
      <c r="A2324" s="16" t="s">
        <v>327</v>
      </c>
      <c r="B2324" s="8" t="s">
        <v>338</v>
      </c>
      <c r="C2324" s="8" t="s">
        <v>71</v>
      </c>
      <c r="E2324" s="8" t="str">
        <f t="shared" si="1296"/>
        <v>Initial</v>
      </c>
      <c r="F2324" s="4">
        <v>0</v>
      </c>
      <c r="G2324" s="19">
        <v>0</v>
      </c>
      <c r="H2324" s="4">
        <v>0</v>
      </c>
      <c r="I2324" s="6">
        <f t="shared" ref="I2324" si="1307">I2323</f>
        <v>3.05</v>
      </c>
      <c r="J2324" s="6">
        <v>1</v>
      </c>
      <c r="K2324" s="18">
        <v>0</v>
      </c>
      <c r="L2324" s="35">
        <f>Data!BN14</f>
        <v>2.5380112170640897E-2</v>
      </c>
      <c r="M2324" s="39">
        <f>VLOOKUP(C2324,Data!$CB$2:$EB$22,1+VALUE(MID(A2324,6,2)),FALSE)</f>
        <v>3562.1300639999999</v>
      </c>
      <c r="Q2324" s="21">
        <v>3562.1300639999999</v>
      </c>
      <c r="R2324" s="21">
        <v>0</v>
      </c>
      <c r="S2324" s="21">
        <v>-3562.1300639999999</v>
      </c>
      <c r="T2324" s="38">
        <v>1</v>
      </c>
    </row>
    <row r="2325" spans="1:20" x14ac:dyDescent="0.25">
      <c r="A2325" s="17" t="s">
        <v>262</v>
      </c>
      <c r="B2325" s="8" t="s">
        <v>338</v>
      </c>
      <c r="C2325" s="8" t="s">
        <v>71</v>
      </c>
      <c r="E2325" s="8" t="str">
        <f t="shared" si="1296"/>
        <v>Umbrella-display.umb</v>
      </c>
      <c r="F2325" s="4">
        <v>0</v>
      </c>
      <c r="G2325" s="19">
        <v>0</v>
      </c>
      <c r="H2325" s="4">
        <v>0</v>
      </c>
      <c r="I2325" s="6">
        <f t="shared" ref="I2325" si="1308">I2324</f>
        <v>3.05</v>
      </c>
      <c r="J2325" s="6">
        <v>1</v>
      </c>
      <c r="K2325" s="18">
        <v>0</v>
      </c>
      <c r="L2325" s="35">
        <f>Data!BN15</f>
        <v>2.5380112170640897E-2</v>
      </c>
      <c r="Q2325" s="21">
        <v>0</v>
      </c>
      <c r="R2325" s="21">
        <v>0</v>
      </c>
      <c r="S2325" s="21">
        <v>0</v>
      </c>
      <c r="T2325" s="38">
        <v>0</v>
      </c>
    </row>
    <row r="2326" spans="1:20" x14ac:dyDescent="0.25">
      <c r="A2326" s="17" t="s">
        <v>263</v>
      </c>
      <c r="B2326" s="8" t="s">
        <v>338</v>
      </c>
      <c r="C2326" s="8" t="s">
        <v>71</v>
      </c>
      <c r="E2326" s="8" t="str">
        <f t="shared" si="1296"/>
        <v>Umbrella-display.umb</v>
      </c>
      <c r="F2326" s="4">
        <v>0</v>
      </c>
      <c r="G2326" s="19">
        <v>0</v>
      </c>
      <c r="H2326" s="4">
        <v>0</v>
      </c>
      <c r="I2326" s="6">
        <f t="shared" ref="I2326" si="1309">I2325</f>
        <v>3.05</v>
      </c>
      <c r="J2326" s="6">
        <v>1</v>
      </c>
      <c r="K2326" s="18">
        <v>0</v>
      </c>
      <c r="L2326" s="35">
        <f>Data!BN16</f>
        <v>2.4071858965968689E-2</v>
      </c>
      <c r="Q2326" s="21">
        <v>0</v>
      </c>
      <c r="R2326" s="21">
        <v>0</v>
      </c>
      <c r="S2326" s="21">
        <v>0</v>
      </c>
      <c r="T2326" s="38">
        <v>0</v>
      </c>
    </row>
    <row r="2327" spans="1:20" x14ac:dyDescent="0.25">
      <c r="A2327" s="17" t="s">
        <v>264</v>
      </c>
      <c r="B2327" s="8" t="s">
        <v>338</v>
      </c>
      <c r="C2327" s="8" t="s">
        <v>71</v>
      </c>
      <c r="E2327" s="8" t="str">
        <f t="shared" si="1296"/>
        <v>Umbrella-display.umb</v>
      </c>
      <c r="F2327" s="4">
        <v>0</v>
      </c>
      <c r="G2327" s="19">
        <v>0</v>
      </c>
      <c r="H2327" s="4">
        <v>0</v>
      </c>
      <c r="I2327" s="6">
        <f t="shared" ref="I2327" si="1310">I2326</f>
        <v>3.05</v>
      </c>
      <c r="J2327" s="6">
        <v>1</v>
      </c>
      <c r="K2327" s="18">
        <v>0</v>
      </c>
      <c r="L2327" s="35">
        <f>Data!BN17</f>
        <v>2.4071858965968689E-2</v>
      </c>
      <c r="Q2327" s="21">
        <v>0</v>
      </c>
      <c r="R2327" s="21">
        <v>0</v>
      </c>
      <c r="S2327" s="21">
        <v>0</v>
      </c>
      <c r="T2327" s="38">
        <v>0</v>
      </c>
    </row>
    <row r="2328" spans="1:20" x14ac:dyDescent="0.25">
      <c r="A2328" s="17" t="s">
        <v>265</v>
      </c>
      <c r="B2328" s="8" t="s">
        <v>338</v>
      </c>
      <c r="C2328" s="8" t="s">
        <v>71</v>
      </c>
      <c r="E2328" s="8" t="str">
        <f t="shared" si="1296"/>
        <v>Umbrella-display.umb</v>
      </c>
      <c r="F2328" s="4">
        <v>0</v>
      </c>
      <c r="G2328" s="19">
        <v>0</v>
      </c>
      <c r="H2328" s="4">
        <v>0</v>
      </c>
      <c r="I2328" s="6">
        <f t="shared" ref="I2328" si="1311">I2327</f>
        <v>3.05</v>
      </c>
      <c r="J2328" s="6">
        <v>1</v>
      </c>
      <c r="K2328" s="18">
        <v>0</v>
      </c>
      <c r="L2328" s="35">
        <f>Data!BN18</f>
        <v>2.4071858965968689E-2</v>
      </c>
      <c r="Q2328" s="21">
        <v>0</v>
      </c>
      <c r="R2328" s="21">
        <v>0</v>
      </c>
      <c r="S2328" s="21">
        <v>0</v>
      </c>
      <c r="T2328" s="38">
        <v>0</v>
      </c>
    </row>
    <row r="2329" spans="1:20" x14ac:dyDescent="0.25">
      <c r="A2329" s="17" t="s">
        <v>266</v>
      </c>
      <c r="B2329" s="8" t="s">
        <v>338</v>
      </c>
      <c r="C2329" s="8" t="s">
        <v>71</v>
      </c>
      <c r="E2329" s="8" t="str">
        <f t="shared" si="1296"/>
        <v>Umbrella-display.umb</v>
      </c>
      <c r="F2329" s="4">
        <v>0</v>
      </c>
      <c r="G2329" s="19">
        <v>0</v>
      </c>
      <c r="H2329" s="4">
        <v>0</v>
      </c>
      <c r="I2329" s="6">
        <f t="shared" ref="I2329" si="1312">I2328</f>
        <v>3.05</v>
      </c>
      <c r="J2329" s="6">
        <v>1</v>
      </c>
      <c r="K2329" s="18">
        <v>0</v>
      </c>
      <c r="L2329" s="35">
        <f>Data!BN19</f>
        <v>2.4071858965968689E-2</v>
      </c>
      <c r="Q2329" s="21">
        <v>0</v>
      </c>
      <c r="R2329" s="21">
        <v>0</v>
      </c>
      <c r="S2329" s="21">
        <v>0</v>
      </c>
      <c r="T2329" s="38">
        <v>0</v>
      </c>
    </row>
    <row r="2330" spans="1:20" x14ac:dyDescent="0.25">
      <c r="A2330" s="17" t="s">
        <v>267</v>
      </c>
      <c r="B2330" s="8" t="s">
        <v>338</v>
      </c>
      <c r="C2330" s="8" t="s">
        <v>71</v>
      </c>
      <c r="E2330" s="8" t="str">
        <f t="shared" si="1296"/>
        <v>Umbrella-display.umb</v>
      </c>
      <c r="F2330" s="4">
        <v>0</v>
      </c>
      <c r="G2330" s="19">
        <v>0</v>
      </c>
      <c r="H2330" s="4">
        <v>0</v>
      </c>
      <c r="I2330" s="6">
        <f t="shared" ref="I2330" si="1313">I2329</f>
        <v>3.05</v>
      </c>
      <c r="J2330" s="6">
        <v>1</v>
      </c>
      <c r="K2330" s="18">
        <v>0</v>
      </c>
      <c r="L2330" s="35">
        <f>Data!BN20</f>
        <v>2.4856810888772018E-2</v>
      </c>
      <c r="Q2330" s="21">
        <v>0</v>
      </c>
      <c r="R2330" s="21">
        <v>0</v>
      </c>
      <c r="S2330" s="21">
        <v>0</v>
      </c>
      <c r="T2330" s="38">
        <v>0</v>
      </c>
    </row>
    <row r="2331" spans="1:20" x14ac:dyDescent="0.25">
      <c r="A2331" s="17" t="s">
        <v>268</v>
      </c>
      <c r="B2331" s="8" t="s">
        <v>338</v>
      </c>
      <c r="C2331" s="8" t="s">
        <v>71</v>
      </c>
      <c r="E2331" s="8" t="str">
        <f t="shared" si="1296"/>
        <v>Umbrella-display.umb</v>
      </c>
      <c r="F2331" s="4">
        <v>0</v>
      </c>
      <c r="G2331" s="19">
        <v>0</v>
      </c>
      <c r="H2331" s="4">
        <v>0</v>
      </c>
      <c r="I2331" s="6">
        <f t="shared" ref="I2331" si="1314">I2330</f>
        <v>3.05</v>
      </c>
      <c r="J2331" s="6">
        <v>1</v>
      </c>
      <c r="K2331" s="18">
        <v>0</v>
      </c>
      <c r="L2331" s="35">
        <f>Data!BN21</f>
        <v>2.4856810888772018E-2</v>
      </c>
      <c r="Q2331" s="21">
        <v>0</v>
      </c>
      <c r="R2331" s="21">
        <v>0</v>
      </c>
      <c r="S2331" s="21">
        <v>0</v>
      </c>
      <c r="T2331" s="38">
        <v>0</v>
      </c>
    </row>
    <row r="2332" spans="1:20" x14ac:dyDescent="0.25">
      <c r="A2332" s="17" t="s">
        <v>269</v>
      </c>
      <c r="B2332" s="8" t="s">
        <v>338</v>
      </c>
      <c r="C2332" s="8" t="s">
        <v>71</v>
      </c>
      <c r="E2332" s="8" t="str">
        <f t="shared" si="1296"/>
        <v>Umbrella-display.umb</v>
      </c>
      <c r="F2332" s="4">
        <v>0</v>
      </c>
      <c r="G2332" s="19">
        <v>0</v>
      </c>
      <c r="H2332" s="4">
        <v>0</v>
      </c>
      <c r="I2332" s="6">
        <f t="shared" ref="I2332" si="1315">I2331</f>
        <v>3.05</v>
      </c>
      <c r="J2332" s="6">
        <v>1</v>
      </c>
      <c r="K2332" s="18">
        <v>0</v>
      </c>
      <c r="L2332" s="35">
        <f>Data!BN22</f>
        <v>2.4856810888772018E-2</v>
      </c>
      <c r="Q2332" s="21">
        <v>0</v>
      </c>
      <c r="R2332" s="21">
        <v>0</v>
      </c>
      <c r="S2332" s="21">
        <v>0</v>
      </c>
      <c r="T2332" s="38">
        <v>0</v>
      </c>
    </row>
    <row r="2333" spans="1:20" x14ac:dyDescent="0.25">
      <c r="A2333" s="17" t="s">
        <v>270</v>
      </c>
      <c r="B2333" s="8" t="s">
        <v>338</v>
      </c>
      <c r="C2333" s="8" t="s">
        <v>71</v>
      </c>
      <c r="E2333" s="8" t="str">
        <f t="shared" si="1296"/>
        <v>Umbrella-display.umb</v>
      </c>
      <c r="F2333" s="4">
        <v>0</v>
      </c>
      <c r="G2333" s="19">
        <v>0</v>
      </c>
      <c r="H2333" s="4">
        <v>0</v>
      </c>
      <c r="I2333" s="6">
        <f t="shared" ref="I2333" si="1316">I2332</f>
        <v>3.05</v>
      </c>
      <c r="J2333" s="6">
        <v>1</v>
      </c>
      <c r="K2333" s="18">
        <v>0</v>
      </c>
      <c r="L2333" s="35">
        <f>Data!BN23</f>
        <v>2.4856810888772018E-2</v>
      </c>
      <c r="Q2333" s="21">
        <v>0</v>
      </c>
      <c r="R2333" s="21">
        <v>0</v>
      </c>
      <c r="S2333" s="21">
        <v>0</v>
      </c>
      <c r="T2333" s="38">
        <v>0</v>
      </c>
    </row>
    <row r="2334" spans="1:20" x14ac:dyDescent="0.25">
      <c r="A2334" s="17" t="s">
        <v>249</v>
      </c>
      <c r="B2334" s="8" t="s">
        <v>338</v>
      </c>
      <c r="C2334" s="8" t="s">
        <v>71</v>
      </c>
      <c r="E2334" s="8" t="str">
        <f t="shared" si="1296"/>
        <v>Umbrella-display.umb</v>
      </c>
      <c r="F2334" s="4">
        <v>0</v>
      </c>
      <c r="G2334" s="19">
        <v>0</v>
      </c>
      <c r="H2334" s="4">
        <v>0</v>
      </c>
      <c r="I2334" s="6">
        <f t="shared" ref="I2334" si="1317">I2333</f>
        <v>3.05</v>
      </c>
      <c r="J2334" s="6">
        <v>1</v>
      </c>
      <c r="K2334" s="18">
        <v>0</v>
      </c>
      <c r="L2334" s="35">
        <f>Data!BN24</f>
        <v>2.4856810888772018E-2</v>
      </c>
      <c r="Q2334" s="21">
        <v>0</v>
      </c>
      <c r="R2334" s="21">
        <v>0</v>
      </c>
      <c r="S2334" s="21">
        <v>0</v>
      </c>
      <c r="T2334" s="38">
        <v>0</v>
      </c>
    </row>
    <row r="2335" spans="1:20" x14ac:dyDescent="0.25">
      <c r="A2335" s="17" t="s">
        <v>250</v>
      </c>
      <c r="B2335" s="8" t="s">
        <v>338</v>
      </c>
      <c r="C2335" s="8" t="s">
        <v>71</v>
      </c>
      <c r="E2335" s="8" t="str">
        <f t="shared" si="1296"/>
        <v>Umbrella-display.umb</v>
      </c>
      <c r="F2335" s="4">
        <v>0</v>
      </c>
      <c r="G2335" s="19">
        <v>0</v>
      </c>
      <c r="H2335" s="4">
        <v>0</v>
      </c>
      <c r="I2335" s="6">
        <f t="shared" ref="I2335" si="1318">I2334</f>
        <v>3.05</v>
      </c>
      <c r="J2335" s="6">
        <v>1</v>
      </c>
      <c r="K2335" s="18">
        <v>0</v>
      </c>
      <c r="L2335" s="35">
        <f>Data!BN25</f>
        <v>2.4856810888772018E-2</v>
      </c>
      <c r="Q2335" s="21">
        <v>0</v>
      </c>
      <c r="R2335" s="21">
        <v>0</v>
      </c>
      <c r="S2335" s="21">
        <v>0</v>
      </c>
      <c r="T2335" s="38">
        <v>0</v>
      </c>
    </row>
    <row r="2336" spans="1:20" x14ac:dyDescent="0.25">
      <c r="A2336" s="17" t="s">
        <v>251</v>
      </c>
      <c r="B2336" s="8" t="s">
        <v>338</v>
      </c>
      <c r="C2336" s="8" t="s">
        <v>71</v>
      </c>
      <c r="E2336" s="8" t="str">
        <f t="shared" si="1296"/>
        <v>Umbrella-display.umb</v>
      </c>
      <c r="F2336" s="4">
        <v>0</v>
      </c>
      <c r="G2336" s="19">
        <v>0</v>
      </c>
      <c r="H2336" s="4">
        <v>0</v>
      </c>
      <c r="I2336" s="6">
        <f t="shared" ref="I2336" si="1319">I2335</f>
        <v>3.05</v>
      </c>
      <c r="J2336" s="6">
        <v>1</v>
      </c>
      <c r="K2336" s="18">
        <v>0</v>
      </c>
      <c r="L2336" s="35">
        <f>Data!BN26</f>
        <v>2.4856810888772018E-2</v>
      </c>
      <c r="Q2336" s="21">
        <v>0</v>
      </c>
      <c r="R2336" s="21">
        <v>0</v>
      </c>
      <c r="S2336" s="21">
        <v>0</v>
      </c>
      <c r="T2336" s="38">
        <v>0</v>
      </c>
    </row>
    <row r="2337" spans="1:20" x14ac:dyDescent="0.25">
      <c r="A2337" s="17" t="s">
        <v>252</v>
      </c>
      <c r="B2337" s="8" t="s">
        <v>338</v>
      </c>
      <c r="C2337" s="8" t="s">
        <v>71</v>
      </c>
      <c r="E2337" s="8" t="str">
        <f t="shared" si="1296"/>
        <v>Umbrella-display.umb</v>
      </c>
      <c r="F2337" s="4">
        <v>0</v>
      </c>
      <c r="G2337" s="19">
        <v>0</v>
      </c>
      <c r="H2337" s="4">
        <v>0</v>
      </c>
      <c r="I2337" s="6">
        <f t="shared" ref="I2337" si="1320">I2336</f>
        <v>3.05</v>
      </c>
      <c r="J2337" s="6">
        <v>1</v>
      </c>
      <c r="K2337" s="18">
        <v>0</v>
      </c>
      <c r="L2337" s="35">
        <f>Data!BN27</f>
        <v>2.4856810888772018E-2</v>
      </c>
      <c r="Q2337" s="21">
        <v>0</v>
      </c>
      <c r="R2337" s="21">
        <v>0</v>
      </c>
      <c r="S2337" s="21">
        <v>0</v>
      </c>
      <c r="T2337" s="38">
        <v>0</v>
      </c>
    </row>
    <row r="2338" spans="1:20" x14ac:dyDescent="0.25">
      <c r="A2338" s="17" t="s">
        <v>253</v>
      </c>
      <c r="B2338" s="8" t="s">
        <v>338</v>
      </c>
      <c r="C2338" s="8" t="s">
        <v>71</v>
      </c>
      <c r="E2338" s="8" t="str">
        <f t="shared" si="1296"/>
        <v>Umbrella-display.umb</v>
      </c>
      <c r="F2338" s="4">
        <v>0</v>
      </c>
      <c r="G2338" s="19">
        <v>0</v>
      </c>
      <c r="H2338" s="4">
        <v>0</v>
      </c>
      <c r="I2338" s="6">
        <f t="shared" ref="I2338" si="1321">I2337</f>
        <v>3.05</v>
      </c>
      <c r="J2338" s="6">
        <v>1</v>
      </c>
      <c r="K2338" s="18">
        <v>0</v>
      </c>
      <c r="L2338" s="35">
        <f>Data!BN28</f>
        <v>2.4856810888772018E-2</v>
      </c>
      <c r="Q2338" s="21">
        <v>0</v>
      </c>
      <c r="R2338" s="21">
        <v>0</v>
      </c>
      <c r="S2338" s="21">
        <v>0</v>
      </c>
      <c r="T2338" s="38">
        <v>0</v>
      </c>
    </row>
    <row r="2339" spans="1:20" x14ac:dyDescent="0.25">
      <c r="A2339" s="17" t="s">
        <v>254</v>
      </c>
      <c r="B2339" s="8" t="s">
        <v>338</v>
      </c>
      <c r="C2339" s="8" t="s">
        <v>71</v>
      </c>
      <c r="E2339" s="8" t="str">
        <f t="shared" si="1296"/>
        <v>Umbrella-display.umb</v>
      </c>
      <c r="F2339" s="4">
        <v>0</v>
      </c>
      <c r="G2339" s="19">
        <v>0</v>
      </c>
      <c r="H2339" s="4">
        <v>0</v>
      </c>
      <c r="I2339" s="6">
        <f t="shared" ref="I2339" si="1322">I2338</f>
        <v>3.05</v>
      </c>
      <c r="J2339" s="6">
        <v>1</v>
      </c>
      <c r="K2339" s="18">
        <v>0</v>
      </c>
      <c r="L2339" s="35">
        <f>Data!BN29</f>
        <v>2.5641762811575344E-2</v>
      </c>
      <c r="Q2339" s="21">
        <v>0</v>
      </c>
      <c r="R2339" s="21">
        <v>0</v>
      </c>
      <c r="S2339" s="21">
        <v>0</v>
      </c>
      <c r="T2339" s="38">
        <v>0</v>
      </c>
    </row>
    <row r="2340" spans="1:20" x14ac:dyDescent="0.25">
      <c r="A2340" s="17" t="s">
        <v>255</v>
      </c>
      <c r="B2340" s="8" t="s">
        <v>338</v>
      </c>
      <c r="C2340" s="8" t="s">
        <v>71</v>
      </c>
      <c r="E2340" s="8" t="str">
        <f t="shared" si="1296"/>
        <v>Umbrella-display.umb</v>
      </c>
      <c r="F2340" s="4">
        <v>0</v>
      </c>
      <c r="G2340" s="19">
        <v>0</v>
      </c>
      <c r="H2340" s="4">
        <v>0</v>
      </c>
      <c r="I2340" s="6">
        <f t="shared" ref="I2340" si="1323">I2339</f>
        <v>3.05</v>
      </c>
      <c r="J2340" s="6">
        <v>1</v>
      </c>
      <c r="K2340" s="18">
        <v>0</v>
      </c>
      <c r="L2340" s="35">
        <f>Data!BN30</f>
        <v>2.5641762811575344E-2</v>
      </c>
      <c r="Q2340" s="21">
        <v>0</v>
      </c>
      <c r="R2340" s="21">
        <v>0</v>
      </c>
      <c r="S2340" s="21">
        <v>0</v>
      </c>
      <c r="T2340" s="38">
        <v>0</v>
      </c>
    </row>
    <row r="2341" spans="1:20" x14ac:dyDescent="0.25">
      <c r="A2341" s="17" t="s">
        <v>256</v>
      </c>
      <c r="B2341" s="8" t="s">
        <v>338</v>
      </c>
      <c r="C2341" s="8" t="s">
        <v>71</v>
      </c>
      <c r="E2341" s="8" t="str">
        <f t="shared" si="1296"/>
        <v>Umbrella-display.umb</v>
      </c>
      <c r="F2341" s="4">
        <v>0</v>
      </c>
      <c r="G2341" s="19">
        <v>0</v>
      </c>
      <c r="H2341" s="4">
        <v>0</v>
      </c>
      <c r="I2341" s="6">
        <f t="shared" ref="I2341" si="1324">I2340</f>
        <v>3.05</v>
      </c>
      <c r="J2341" s="6">
        <v>1</v>
      </c>
      <c r="K2341" s="18">
        <v>0</v>
      </c>
      <c r="L2341" s="35">
        <f>Data!BN31</f>
        <v>2.5641762811575344E-2</v>
      </c>
      <c r="Q2341" s="21">
        <v>0</v>
      </c>
      <c r="R2341" s="21">
        <v>0</v>
      </c>
      <c r="S2341" s="21">
        <v>0</v>
      </c>
      <c r="T2341" s="38">
        <v>0</v>
      </c>
    </row>
    <row r="2342" spans="1:20" x14ac:dyDescent="0.25">
      <c r="A2342" s="17" t="s">
        <v>257</v>
      </c>
      <c r="B2342" s="8" t="s">
        <v>338</v>
      </c>
      <c r="C2342" s="8" t="s">
        <v>71</v>
      </c>
      <c r="E2342" s="8" t="str">
        <f t="shared" si="1296"/>
        <v>Umbrella-display.umb</v>
      </c>
      <c r="F2342" s="4">
        <v>0</v>
      </c>
      <c r="G2342" s="19">
        <v>0</v>
      </c>
      <c r="H2342" s="4">
        <v>0</v>
      </c>
      <c r="I2342" s="6">
        <f t="shared" ref="I2342" si="1325">I2341</f>
        <v>3.05</v>
      </c>
      <c r="J2342" s="6">
        <v>1</v>
      </c>
      <c r="K2342" s="18">
        <v>0</v>
      </c>
      <c r="L2342" s="35">
        <f>Data!BN32</f>
        <v>2.5641762811575344E-2</v>
      </c>
      <c r="Q2342" s="21">
        <v>0</v>
      </c>
      <c r="R2342" s="21">
        <v>0</v>
      </c>
      <c r="S2342" s="21">
        <v>0</v>
      </c>
      <c r="T2342" s="38">
        <v>0</v>
      </c>
    </row>
    <row r="2343" spans="1:20" x14ac:dyDescent="0.25">
      <c r="A2343" s="17" t="s">
        <v>258</v>
      </c>
      <c r="B2343" s="8" t="s">
        <v>338</v>
      </c>
      <c r="C2343" s="8" t="s">
        <v>71</v>
      </c>
      <c r="E2343" s="8" t="str">
        <f t="shared" si="1296"/>
        <v>Umbrella-display.umb</v>
      </c>
      <c r="F2343" s="4">
        <v>0</v>
      </c>
      <c r="G2343" s="19">
        <v>0</v>
      </c>
      <c r="H2343" s="4">
        <v>0</v>
      </c>
      <c r="I2343" s="6">
        <f t="shared" ref="I2343" si="1326">I2342</f>
        <v>3.05</v>
      </c>
      <c r="J2343" s="6">
        <v>1</v>
      </c>
      <c r="K2343" s="18">
        <v>0</v>
      </c>
      <c r="L2343" s="35">
        <f>Data!BN33</f>
        <v>2.4071858965968689E-2</v>
      </c>
      <c r="Q2343" s="21">
        <v>0</v>
      </c>
      <c r="R2343" s="21">
        <v>0</v>
      </c>
      <c r="S2343" s="21">
        <v>0</v>
      </c>
      <c r="T2343" s="38">
        <v>0</v>
      </c>
    </row>
    <row r="2344" spans="1:20" x14ac:dyDescent="0.25">
      <c r="A2344" s="17" t="s">
        <v>259</v>
      </c>
      <c r="B2344" s="8" t="s">
        <v>338</v>
      </c>
      <c r="C2344" s="8" t="s">
        <v>71</v>
      </c>
      <c r="E2344" s="8" t="str">
        <f t="shared" si="1296"/>
        <v>Umbrella-display.umb</v>
      </c>
      <c r="F2344" s="4">
        <v>0</v>
      </c>
      <c r="G2344" s="19">
        <v>0</v>
      </c>
      <c r="H2344" s="4">
        <v>0</v>
      </c>
      <c r="I2344" s="6">
        <f t="shared" ref="I2344" si="1327">I2343</f>
        <v>3.05</v>
      </c>
      <c r="J2344" s="6">
        <v>1</v>
      </c>
      <c r="K2344" s="18">
        <v>0</v>
      </c>
      <c r="L2344" s="35">
        <f>Data!BN34</f>
        <v>2.4071858965968689E-2</v>
      </c>
      <c r="Q2344" s="21">
        <v>0</v>
      </c>
      <c r="R2344" s="21">
        <v>0</v>
      </c>
      <c r="S2344" s="21">
        <v>0</v>
      </c>
      <c r="T2344" s="38">
        <v>0</v>
      </c>
    </row>
    <row r="2345" spans="1:20" x14ac:dyDescent="0.25">
      <c r="A2345" s="17" t="s">
        <v>260</v>
      </c>
      <c r="B2345" s="8" t="s">
        <v>338</v>
      </c>
      <c r="C2345" s="8" t="s">
        <v>71</v>
      </c>
      <c r="E2345" s="8" t="str">
        <f t="shared" si="1296"/>
        <v>Umbrella-display.umb</v>
      </c>
      <c r="F2345" s="4">
        <v>0</v>
      </c>
      <c r="G2345" s="19">
        <v>0</v>
      </c>
      <c r="H2345" s="4">
        <v>0</v>
      </c>
      <c r="I2345" s="6">
        <f t="shared" ref="I2345" si="1328">I2344</f>
        <v>3.05</v>
      </c>
      <c r="J2345" s="6">
        <v>1</v>
      </c>
      <c r="K2345" s="18">
        <v>0</v>
      </c>
      <c r="L2345" s="35">
        <f>Data!BN35</f>
        <v>2.4071858965968689E-2</v>
      </c>
      <c r="Q2345" s="21">
        <v>0</v>
      </c>
      <c r="R2345" s="21">
        <v>0</v>
      </c>
      <c r="S2345" s="21">
        <v>0</v>
      </c>
      <c r="T2345" s="38">
        <v>0</v>
      </c>
    </row>
    <row r="2346" spans="1:20" x14ac:dyDescent="0.25">
      <c r="A2346" s="17" t="s">
        <v>261</v>
      </c>
      <c r="B2346" s="8" t="s">
        <v>338</v>
      </c>
      <c r="C2346" s="8" t="s">
        <v>71</v>
      </c>
      <c r="E2346" s="8" t="str">
        <f t="shared" si="1296"/>
        <v>Umbrella-display.umb</v>
      </c>
      <c r="F2346" s="4">
        <v>0</v>
      </c>
      <c r="G2346" s="19">
        <v>0</v>
      </c>
      <c r="H2346" s="4">
        <v>0</v>
      </c>
      <c r="I2346" s="6">
        <f t="shared" ref="I2346" si="1329">I2345</f>
        <v>3.05</v>
      </c>
      <c r="J2346" s="6">
        <v>1</v>
      </c>
      <c r="K2346" s="18">
        <v>0</v>
      </c>
      <c r="L2346" s="35">
        <f>Data!BN36</f>
        <v>2.4071858965968689E-2</v>
      </c>
      <c r="Q2346" s="21">
        <v>0</v>
      </c>
      <c r="R2346" s="21">
        <v>0</v>
      </c>
      <c r="S2346" s="21">
        <v>0</v>
      </c>
      <c r="T2346" s="38">
        <v>0</v>
      </c>
    </row>
    <row r="2347" spans="1:20" x14ac:dyDescent="0.25">
      <c r="A2347" s="17" t="s">
        <v>278</v>
      </c>
      <c r="B2347" s="8" t="s">
        <v>338</v>
      </c>
      <c r="C2347" s="8" t="s">
        <v>71</v>
      </c>
      <c r="E2347" s="8" t="str">
        <f t="shared" si="1296"/>
        <v>Umbrella-display.umb</v>
      </c>
      <c r="F2347" s="4">
        <v>0</v>
      </c>
      <c r="G2347" s="19">
        <v>0</v>
      </c>
      <c r="H2347" s="4">
        <v>0</v>
      </c>
      <c r="I2347" s="6">
        <f t="shared" ref="I2347" si="1330">I2346</f>
        <v>3.05</v>
      </c>
      <c r="J2347" s="6">
        <v>1</v>
      </c>
      <c r="K2347" s="18">
        <v>0</v>
      </c>
      <c r="L2347" s="35">
        <f>Data!BN37</f>
        <v>2.4856810888772018E-2</v>
      </c>
      <c r="Q2347" s="21">
        <v>0</v>
      </c>
      <c r="R2347" s="21">
        <v>0</v>
      </c>
      <c r="S2347" s="21">
        <v>0</v>
      </c>
      <c r="T2347" s="38">
        <v>0</v>
      </c>
    </row>
    <row r="2348" spans="1:20" x14ac:dyDescent="0.25">
      <c r="A2348" s="17" t="s">
        <v>279</v>
      </c>
      <c r="B2348" s="8" t="s">
        <v>338</v>
      </c>
      <c r="C2348" s="8" t="s">
        <v>71</v>
      </c>
      <c r="E2348" s="8" t="str">
        <f t="shared" si="1296"/>
        <v>Umbrella-display.umb</v>
      </c>
      <c r="F2348" s="4">
        <v>0</v>
      </c>
      <c r="G2348" s="19">
        <v>0</v>
      </c>
      <c r="H2348" s="4">
        <v>0</v>
      </c>
      <c r="I2348" s="6">
        <f t="shared" ref="I2348" si="1331">I2347</f>
        <v>3.05</v>
      </c>
      <c r="J2348" s="6">
        <v>1</v>
      </c>
      <c r="K2348" s="18">
        <v>0</v>
      </c>
      <c r="L2348" s="35">
        <f>Data!BN38</f>
        <v>2.4856810888772018E-2</v>
      </c>
      <c r="Q2348" s="21">
        <v>0</v>
      </c>
      <c r="R2348" s="21">
        <v>0</v>
      </c>
      <c r="S2348" s="21">
        <v>0</v>
      </c>
      <c r="T2348" s="38">
        <v>0</v>
      </c>
    </row>
    <row r="2349" spans="1:20" x14ac:dyDescent="0.25">
      <c r="A2349" s="17" t="s">
        <v>280</v>
      </c>
      <c r="B2349" s="8" t="s">
        <v>338</v>
      </c>
      <c r="C2349" s="8" t="s">
        <v>71</v>
      </c>
      <c r="E2349" s="8" t="str">
        <f t="shared" si="1296"/>
        <v>Umbrella-display.umb</v>
      </c>
      <c r="F2349" s="4">
        <v>0</v>
      </c>
      <c r="G2349" s="19">
        <v>0</v>
      </c>
      <c r="H2349" s="4">
        <v>0</v>
      </c>
      <c r="I2349" s="6">
        <f t="shared" ref="I2349" si="1332">I2348</f>
        <v>3.05</v>
      </c>
      <c r="J2349" s="6">
        <v>1</v>
      </c>
      <c r="K2349" s="18">
        <v>0</v>
      </c>
      <c r="L2349" s="35">
        <f>Data!BN39</f>
        <v>2.4856810888772018E-2</v>
      </c>
      <c r="Q2349" s="21">
        <v>0</v>
      </c>
      <c r="R2349" s="21">
        <v>0</v>
      </c>
      <c r="S2349" s="21">
        <v>0</v>
      </c>
      <c r="T2349" s="38">
        <v>0</v>
      </c>
    </row>
    <row r="2350" spans="1:20" x14ac:dyDescent="0.25">
      <c r="A2350" s="17" t="s">
        <v>281</v>
      </c>
      <c r="B2350" s="8" t="s">
        <v>338</v>
      </c>
      <c r="C2350" s="8" t="s">
        <v>71</v>
      </c>
      <c r="E2350" s="8" t="str">
        <f t="shared" si="1296"/>
        <v>Umbrella-display.umb</v>
      </c>
      <c r="F2350" s="4">
        <v>0</v>
      </c>
      <c r="G2350" s="19">
        <v>0</v>
      </c>
      <c r="H2350" s="4">
        <v>0</v>
      </c>
      <c r="I2350" s="6">
        <f t="shared" ref="I2350" si="1333">I2349</f>
        <v>3.05</v>
      </c>
      <c r="J2350" s="6">
        <v>1</v>
      </c>
      <c r="K2350" s="18">
        <v>0</v>
      </c>
      <c r="L2350" s="35">
        <f>Data!BN40</f>
        <v>2.4856810888772018E-2</v>
      </c>
      <c r="Q2350" s="21">
        <v>0</v>
      </c>
      <c r="R2350" s="21">
        <v>0</v>
      </c>
      <c r="S2350" s="21">
        <v>0</v>
      </c>
      <c r="T2350" s="38">
        <v>0</v>
      </c>
    </row>
    <row r="2351" spans="1:20" x14ac:dyDescent="0.25">
      <c r="A2351" s="17" t="s">
        <v>282</v>
      </c>
      <c r="B2351" s="8" t="s">
        <v>338</v>
      </c>
      <c r="C2351" s="8" t="s">
        <v>71</v>
      </c>
      <c r="E2351" s="8" t="str">
        <f t="shared" si="1296"/>
        <v>Umbrella-display.umb</v>
      </c>
      <c r="F2351" s="4">
        <v>0</v>
      </c>
      <c r="G2351" s="19">
        <v>0</v>
      </c>
      <c r="H2351" s="4">
        <v>0</v>
      </c>
      <c r="I2351" s="6">
        <f t="shared" ref="I2351" si="1334">I2350</f>
        <v>3.05</v>
      </c>
      <c r="J2351" s="6">
        <v>1</v>
      </c>
      <c r="K2351" s="18">
        <v>0</v>
      </c>
      <c r="L2351" s="35">
        <f>Data!BN41</f>
        <v>2.4856810888772018E-2</v>
      </c>
      <c r="Q2351" s="21">
        <v>0</v>
      </c>
      <c r="R2351" s="21">
        <v>0</v>
      </c>
      <c r="S2351" s="21">
        <v>0</v>
      </c>
      <c r="T2351" s="38">
        <v>0</v>
      </c>
    </row>
    <row r="2352" spans="1:20" x14ac:dyDescent="0.25">
      <c r="A2352" s="17" t="s">
        <v>283</v>
      </c>
      <c r="B2352" s="8" t="s">
        <v>338</v>
      </c>
      <c r="C2352" s="8" t="s">
        <v>71</v>
      </c>
      <c r="E2352" s="8" t="str">
        <f t="shared" si="1296"/>
        <v>Umbrella-display.umb</v>
      </c>
      <c r="F2352" s="4">
        <v>0</v>
      </c>
      <c r="G2352" s="19">
        <v>0</v>
      </c>
      <c r="H2352" s="4">
        <v>0</v>
      </c>
      <c r="I2352" s="6">
        <f t="shared" ref="I2352" si="1335">I2351</f>
        <v>3.05</v>
      </c>
      <c r="J2352" s="6">
        <v>1</v>
      </c>
      <c r="K2352" s="18">
        <v>0</v>
      </c>
      <c r="L2352" s="35">
        <f>Data!BN42</f>
        <v>2.3286907043165363E-2</v>
      </c>
      <c r="Q2352" s="21">
        <v>0</v>
      </c>
      <c r="R2352" s="21">
        <v>0</v>
      </c>
      <c r="S2352" s="21">
        <v>0</v>
      </c>
      <c r="T2352" s="38">
        <v>0</v>
      </c>
    </row>
    <row r="2353" spans="1:20" x14ac:dyDescent="0.25">
      <c r="A2353" s="17" t="s">
        <v>284</v>
      </c>
      <c r="B2353" s="8" t="s">
        <v>338</v>
      </c>
      <c r="C2353" s="8" t="s">
        <v>71</v>
      </c>
      <c r="E2353" s="8" t="str">
        <f t="shared" si="1296"/>
        <v>Umbrella-display.umb</v>
      </c>
      <c r="F2353" s="4">
        <v>0</v>
      </c>
      <c r="G2353" s="19">
        <v>0</v>
      </c>
      <c r="H2353" s="4">
        <v>0</v>
      </c>
      <c r="I2353" s="6">
        <f t="shared" ref="I2353" si="1336">I2352</f>
        <v>3.05</v>
      </c>
      <c r="J2353" s="6">
        <v>1</v>
      </c>
      <c r="K2353" s="18">
        <v>0</v>
      </c>
      <c r="L2353" s="35">
        <f>Data!BN43</f>
        <v>2.3286907043165363E-2</v>
      </c>
      <c r="Q2353" s="21">
        <v>0</v>
      </c>
      <c r="R2353" s="21">
        <v>0</v>
      </c>
      <c r="S2353" s="21">
        <v>0</v>
      </c>
      <c r="T2353" s="38">
        <v>0</v>
      </c>
    </row>
    <row r="2354" spans="1:20" x14ac:dyDescent="0.25">
      <c r="A2354" s="17" t="s">
        <v>285</v>
      </c>
      <c r="B2354" s="8" t="s">
        <v>338</v>
      </c>
      <c r="C2354" s="8" t="s">
        <v>71</v>
      </c>
      <c r="E2354" s="8" t="str">
        <f t="shared" si="1296"/>
        <v>Umbrella-display.umb</v>
      </c>
      <c r="F2354" s="4">
        <v>0</v>
      </c>
      <c r="G2354" s="19">
        <v>0</v>
      </c>
      <c r="H2354" s="4">
        <v>0</v>
      </c>
      <c r="I2354" s="6">
        <f t="shared" ref="I2354" si="1337">I2353</f>
        <v>3.05</v>
      </c>
      <c r="J2354" s="6">
        <v>1</v>
      </c>
      <c r="K2354" s="18">
        <v>0</v>
      </c>
      <c r="L2354" s="35">
        <f>Data!BN44</f>
        <v>2.3286907043165363E-2</v>
      </c>
      <c r="Q2354" s="21">
        <v>0</v>
      </c>
      <c r="R2354" s="21">
        <v>0</v>
      </c>
      <c r="S2354" s="21">
        <v>0</v>
      </c>
      <c r="T2354" s="38">
        <v>0</v>
      </c>
    </row>
    <row r="2355" spans="1:20" x14ac:dyDescent="0.25">
      <c r="A2355" s="17" t="s">
        <v>286</v>
      </c>
      <c r="B2355" s="8" t="s">
        <v>338</v>
      </c>
      <c r="C2355" s="8" t="s">
        <v>71</v>
      </c>
      <c r="E2355" s="8" t="str">
        <f t="shared" si="1296"/>
        <v>Umbrella-display.umb</v>
      </c>
      <c r="F2355" s="4">
        <v>0</v>
      </c>
      <c r="G2355" s="19">
        <v>0</v>
      </c>
      <c r="H2355" s="4">
        <v>0</v>
      </c>
      <c r="I2355" s="6">
        <f t="shared" ref="I2355" si="1338">I2354</f>
        <v>3.05</v>
      </c>
      <c r="J2355" s="6">
        <v>1</v>
      </c>
      <c r="K2355" s="18">
        <v>0</v>
      </c>
      <c r="L2355" s="35">
        <f>Data!BN45</f>
        <v>2.3286907043165363E-2</v>
      </c>
      <c r="Q2355" s="21">
        <v>0</v>
      </c>
      <c r="R2355" s="21">
        <v>0</v>
      </c>
      <c r="S2355" s="21">
        <v>0</v>
      </c>
      <c r="T2355" s="38">
        <v>0</v>
      </c>
    </row>
    <row r="2356" spans="1:20" x14ac:dyDescent="0.25">
      <c r="A2356" s="17" t="s">
        <v>287</v>
      </c>
      <c r="B2356" s="8" t="s">
        <v>338</v>
      </c>
      <c r="C2356" s="8" t="s">
        <v>71</v>
      </c>
      <c r="E2356" s="8" t="str">
        <f t="shared" si="1296"/>
        <v>Umbrella-display.umb</v>
      </c>
      <c r="F2356" s="4">
        <v>0</v>
      </c>
      <c r="G2356" s="19">
        <v>0</v>
      </c>
      <c r="H2356" s="4">
        <v>0</v>
      </c>
      <c r="I2356" s="6">
        <f t="shared" ref="I2356" si="1339">I2355</f>
        <v>3.05</v>
      </c>
      <c r="J2356" s="6">
        <v>1</v>
      </c>
      <c r="K2356" s="18">
        <v>0</v>
      </c>
      <c r="L2356" s="35">
        <f>Data!BN46</f>
        <v>2.7211666657181995E-2</v>
      </c>
      <c r="Q2356" s="21">
        <v>0</v>
      </c>
      <c r="R2356" s="21">
        <v>0</v>
      </c>
      <c r="S2356" s="21">
        <v>0</v>
      </c>
      <c r="T2356" s="38">
        <v>0</v>
      </c>
    </row>
    <row r="2357" spans="1:20" x14ac:dyDescent="0.25">
      <c r="A2357" s="17" t="s">
        <v>288</v>
      </c>
      <c r="B2357" s="8" t="s">
        <v>338</v>
      </c>
      <c r="C2357" s="8" t="s">
        <v>71</v>
      </c>
      <c r="E2357" s="8" t="str">
        <f t="shared" si="1296"/>
        <v>Umbrella-display.umb</v>
      </c>
      <c r="F2357" s="4">
        <v>0</v>
      </c>
      <c r="G2357" s="19">
        <v>0</v>
      </c>
      <c r="H2357" s="4">
        <v>0</v>
      </c>
      <c r="I2357" s="6">
        <f t="shared" ref="I2357" si="1340">I2356</f>
        <v>3.05</v>
      </c>
      <c r="J2357" s="6">
        <v>1</v>
      </c>
      <c r="K2357" s="18">
        <v>0</v>
      </c>
      <c r="L2357" s="35">
        <f>Data!BN47</f>
        <v>2.7211666657181995E-2</v>
      </c>
      <c r="Q2357" s="21">
        <v>0</v>
      </c>
      <c r="R2357" s="21">
        <v>0</v>
      </c>
      <c r="S2357" s="21">
        <v>0</v>
      </c>
      <c r="T2357" s="38">
        <v>0</v>
      </c>
    </row>
    <row r="2358" spans="1:20" x14ac:dyDescent="0.25">
      <c r="A2358" s="17" t="s">
        <v>289</v>
      </c>
      <c r="B2358" s="8" t="s">
        <v>338</v>
      </c>
      <c r="C2358" s="8" t="s">
        <v>71</v>
      </c>
      <c r="E2358" s="8" t="str">
        <f t="shared" si="1296"/>
        <v>Umbrella-display.umb</v>
      </c>
      <c r="F2358" s="4">
        <v>0</v>
      </c>
      <c r="G2358" s="19">
        <v>0</v>
      </c>
      <c r="H2358" s="4">
        <v>0</v>
      </c>
      <c r="I2358" s="6">
        <f t="shared" ref="I2358" si="1341">I2357</f>
        <v>3.05</v>
      </c>
      <c r="J2358" s="6">
        <v>1</v>
      </c>
      <c r="K2358" s="18">
        <v>0</v>
      </c>
      <c r="L2358" s="35">
        <f>Data!BN48</f>
        <v>2.7211666657181995E-2</v>
      </c>
      <c r="Q2358" s="21">
        <v>0</v>
      </c>
      <c r="R2358" s="21">
        <v>0</v>
      </c>
      <c r="S2358" s="21">
        <v>0</v>
      </c>
      <c r="T2358" s="38">
        <v>0</v>
      </c>
    </row>
    <row r="2359" spans="1:20" x14ac:dyDescent="0.25">
      <c r="A2359" s="17" t="s">
        <v>290</v>
      </c>
      <c r="B2359" s="8" t="s">
        <v>338</v>
      </c>
      <c r="C2359" s="8" t="s">
        <v>71</v>
      </c>
      <c r="E2359" s="8" t="str">
        <f t="shared" si="1296"/>
        <v>Umbrella-display.umb</v>
      </c>
      <c r="F2359" s="4">
        <v>0</v>
      </c>
      <c r="G2359" s="19">
        <v>0</v>
      </c>
      <c r="H2359" s="4">
        <v>0</v>
      </c>
      <c r="I2359" s="6">
        <f t="shared" ref="I2359" si="1342">I2358</f>
        <v>3.05</v>
      </c>
      <c r="J2359" s="6">
        <v>1</v>
      </c>
      <c r="K2359" s="18">
        <v>0</v>
      </c>
      <c r="L2359" s="35">
        <f>Data!BN49</f>
        <v>2.7211666657181995E-2</v>
      </c>
      <c r="Q2359" s="21">
        <v>0</v>
      </c>
      <c r="R2359" s="21">
        <v>0</v>
      </c>
      <c r="S2359" s="21">
        <v>0</v>
      </c>
      <c r="T2359" s="38">
        <v>0</v>
      </c>
    </row>
    <row r="2360" spans="1:20" x14ac:dyDescent="0.25">
      <c r="A2360" s="17" t="s">
        <v>291</v>
      </c>
      <c r="B2360" s="8" t="s">
        <v>338</v>
      </c>
      <c r="C2360" s="8" t="s">
        <v>71</v>
      </c>
      <c r="E2360" s="8" t="str">
        <f t="shared" si="1296"/>
        <v>Umbrella-display.umb</v>
      </c>
      <c r="F2360" s="4">
        <v>0</v>
      </c>
      <c r="G2360" s="19">
        <v>0</v>
      </c>
      <c r="H2360" s="4">
        <v>0</v>
      </c>
      <c r="I2360" s="6">
        <f t="shared" ref="I2360" si="1343">I2359</f>
        <v>3.05</v>
      </c>
      <c r="J2360" s="6">
        <v>1</v>
      </c>
      <c r="K2360" s="18">
        <v>0</v>
      </c>
      <c r="L2360" s="35">
        <f>Data!BN50</f>
        <v>2.7211666657181995E-2</v>
      </c>
      <c r="Q2360" s="21">
        <v>0</v>
      </c>
      <c r="R2360" s="21">
        <v>0</v>
      </c>
      <c r="S2360" s="21">
        <v>0</v>
      </c>
      <c r="T2360" s="38">
        <v>0</v>
      </c>
    </row>
    <row r="2361" spans="1:20" x14ac:dyDescent="0.25">
      <c r="A2361" s="17" t="s">
        <v>292</v>
      </c>
      <c r="B2361" s="8" t="s">
        <v>338</v>
      </c>
      <c r="C2361" s="8" t="s">
        <v>71</v>
      </c>
      <c r="E2361" s="8" t="str">
        <f t="shared" si="1296"/>
        <v>Umbrella-display.umb</v>
      </c>
      <c r="F2361" s="4">
        <v>0</v>
      </c>
      <c r="G2361" s="19">
        <v>0</v>
      </c>
      <c r="H2361" s="4">
        <v>0</v>
      </c>
      <c r="I2361" s="6">
        <f t="shared" ref="I2361" si="1344">I2360</f>
        <v>3.05</v>
      </c>
      <c r="J2361" s="6">
        <v>1</v>
      </c>
      <c r="K2361" s="18">
        <v>0</v>
      </c>
      <c r="L2361" s="35">
        <f>Data!BN51</f>
        <v>2.8519919861854207E-2</v>
      </c>
      <c r="Q2361" s="21">
        <v>0</v>
      </c>
      <c r="R2361" s="21">
        <v>0</v>
      </c>
      <c r="S2361" s="21">
        <v>0</v>
      </c>
      <c r="T2361" s="38">
        <v>0</v>
      </c>
    </row>
    <row r="2362" spans="1:20" x14ac:dyDescent="0.25">
      <c r="A2362" s="17" t="s">
        <v>293</v>
      </c>
      <c r="B2362" s="8" t="s">
        <v>338</v>
      </c>
      <c r="C2362" s="8" t="s">
        <v>71</v>
      </c>
      <c r="E2362" s="8" t="str">
        <f t="shared" si="1296"/>
        <v>Umbrella-display.umb</v>
      </c>
      <c r="F2362" s="4">
        <v>0</v>
      </c>
      <c r="G2362" s="19">
        <v>0</v>
      </c>
      <c r="H2362" s="4">
        <v>0</v>
      </c>
      <c r="I2362" s="6">
        <f t="shared" ref="I2362" si="1345">I2361</f>
        <v>3.05</v>
      </c>
      <c r="J2362" s="6">
        <v>1</v>
      </c>
      <c r="K2362" s="18">
        <v>0</v>
      </c>
      <c r="L2362" s="35">
        <f>Data!BN52</f>
        <v>2.8519919861854207E-2</v>
      </c>
      <c r="Q2362" s="21">
        <v>0</v>
      </c>
      <c r="R2362" s="21">
        <v>0</v>
      </c>
      <c r="S2362" s="21">
        <v>0</v>
      </c>
      <c r="T2362" s="38">
        <v>0</v>
      </c>
    </row>
    <row r="2363" spans="1:20" x14ac:dyDescent="0.25">
      <c r="A2363" s="17" t="s">
        <v>294</v>
      </c>
      <c r="B2363" s="8" t="s">
        <v>338</v>
      </c>
      <c r="C2363" s="8" t="s">
        <v>71</v>
      </c>
      <c r="E2363" s="8" t="str">
        <f t="shared" si="1296"/>
        <v>Umbrella-display.umb</v>
      </c>
      <c r="F2363" s="4">
        <v>0</v>
      </c>
      <c r="G2363" s="19">
        <v>0</v>
      </c>
      <c r="H2363" s="4">
        <v>0</v>
      </c>
      <c r="I2363" s="6">
        <f t="shared" ref="I2363" si="1346">I2362</f>
        <v>3.05</v>
      </c>
      <c r="J2363" s="6">
        <v>1</v>
      </c>
      <c r="K2363" s="18">
        <v>0</v>
      </c>
      <c r="L2363" s="35">
        <f>Data!BN53</f>
        <v>2.8519919861854207E-2</v>
      </c>
      <c r="Q2363" s="21">
        <v>0</v>
      </c>
      <c r="R2363" s="21">
        <v>0</v>
      </c>
      <c r="S2363" s="21">
        <v>0</v>
      </c>
      <c r="T2363" s="38">
        <v>0</v>
      </c>
    </row>
    <row r="2364" spans="1:20" x14ac:dyDescent="0.25">
      <c r="A2364" s="17" t="s">
        <v>295</v>
      </c>
      <c r="B2364" s="8" t="s">
        <v>338</v>
      </c>
      <c r="C2364" s="8" t="s">
        <v>71</v>
      </c>
      <c r="E2364" s="8" t="str">
        <f t="shared" si="1296"/>
        <v>Umbrella-display.umb</v>
      </c>
      <c r="F2364" s="4">
        <v>0</v>
      </c>
      <c r="G2364" s="19">
        <v>0</v>
      </c>
      <c r="H2364" s="4">
        <v>0</v>
      </c>
      <c r="I2364" s="6">
        <f t="shared" ref="I2364" si="1347">I2363</f>
        <v>3.05</v>
      </c>
      <c r="J2364" s="6">
        <v>1</v>
      </c>
      <c r="K2364" s="18">
        <v>0</v>
      </c>
      <c r="L2364" s="35">
        <f>Data!BN54</f>
        <v>2.8519919861854207E-2</v>
      </c>
      <c r="Q2364" s="21">
        <v>0</v>
      </c>
      <c r="R2364" s="21">
        <v>0</v>
      </c>
      <c r="S2364" s="21">
        <v>0</v>
      </c>
      <c r="T2364" s="38">
        <v>0</v>
      </c>
    </row>
    <row r="2365" spans="1:20" x14ac:dyDescent="0.25">
      <c r="A2365" s="17" t="s">
        <v>296</v>
      </c>
      <c r="B2365" s="8" t="s">
        <v>338</v>
      </c>
      <c r="C2365" s="8" t="s">
        <v>71</v>
      </c>
      <c r="E2365" s="8" t="str">
        <f t="shared" si="1296"/>
        <v>Umbrella-display.umb</v>
      </c>
      <c r="F2365" s="4">
        <v>0</v>
      </c>
      <c r="G2365" s="19">
        <v>0</v>
      </c>
      <c r="H2365" s="4">
        <v>0</v>
      </c>
      <c r="I2365" s="6">
        <f t="shared" ref="I2365" si="1348">I2364</f>
        <v>3.05</v>
      </c>
      <c r="J2365" s="6">
        <v>1</v>
      </c>
      <c r="K2365" s="18">
        <v>0</v>
      </c>
      <c r="L2365" s="35">
        <f>Data!BN55</f>
        <v>3.3752932680543052E-2</v>
      </c>
      <c r="Q2365" s="21">
        <v>0</v>
      </c>
      <c r="R2365" s="21">
        <v>0</v>
      </c>
      <c r="S2365" s="21">
        <v>0</v>
      </c>
      <c r="T2365" s="38">
        <v>0</v>
      </c>
    </row>
    <row r="2366" spans="1:20" x14ac:dyDescent="0.25">
      <c r="A2366" s="17" t="s">
        <v>297</v>
      </c>
      <c r="B2366" s="8" t="s">
        <v>338</v>
      </c>
      <c r="C2366" s="8" t="s">
        <v>71</v>
      </c>
      <c r="E2366" s="8" t="str">
        <f t="shared" si="1296"/>
        <v>Umbrella-display.umb</v>
      </c>
      <c r="F2366" s="4">
        <v>0</v>
      </c>
      <c r="G2366" s="19">
        <v>0</v>
      </c>
      <c r="H2366" s="4">
        <v>0</v>
      </c>
      <c r="I2366" s="6">
        <f t="shared" ref="I2366" si="1349">I2365</f>
        <v>3.05</v>
      </c>
      <c r="J2366" s="6">
        <v>1</v>
      </c>
      <c r="K2366" s="18">
        <v>0</v>
      </c>
      <c r="L2366" s="35">
        <f>Data!BN56</f>
        <v>3.3752932680543052E-2</v>
      </c>
      <c r="Q2366" s="21">
        <v>0</v>
      </c>
      <c r="R2366" s="21">
        <v>0</v>
      </c>
      <c r="S2366" s="21">
        <v>0</v>
      </c>
      <c r="T2366" s="38">
        <v>0</v>
      </c>
    </row>
    <row r="2367" spans="1:20" x14ac:dyDescent="0.25">
      <c r="A2367" s="17" t="s">
        <v>298</v>
      </c>
      <c r="B2367" s="8" t="s">
        <v>338</v>
      </c>
      <c r="C2367" s="8" t="s">
        <v>71</v>
      </c>
      <c r="E2367" s="8" t="str">
        <f t="shared" si="1296"/>
        <v>Umbrella-display.umb</v>
      </c>
      <c r="F2367" s="4">
        <v>0</v>
      </c>
      <c r="G2367" s="19">
        <v>0</v>
      </c>
      <c r="H2367" s="4">
        <v>0</v>
      </c>
      <c r="I2367" s="6">
        <f t="shared" ref="I2367" si="1350">I2366</f>
        <v>3.05</v>
      </c>
      <c r="J2367" s="6">
        <v>1</v>
      </c>
      <c r="K2367" s="18">
        <v>0</v>
      </c>
      <c r="L2367" s="35">
        <f>Data!BN57</f>
        <v>3.3752932680543052E-2</v>
      </c>
      <c r="Q2367" s="21">
        <v>0</v>
      </c>
      <c r="R2367" s="21">
        <v>0</v>
      </c>
      <c r="S2367" s="21">
        <v>0</v>
      </c>
      <c r="T2367" s="38">
        <v>0</v>
      </c>
    </row>
    <row r="2368" spans="1:20" x14ac:dyDescent="0.25">
      <c r="A2368" s="17" t="s">
        <v>299</v>
      </c>
      <c r="B2368" s="8" t="s">
        <v>338</v>
      </c>
      <c r="C2368" s="8" t="s">
        <v>71</v>
      </c>
      <c r="E2368" s="8" t="str">
        <f t="shared" si="1296"/>
        <v>Umbrella-display.umb</v>
      </c>
      <c r="F2368" s="4">
        <v>0</v>
      </c>
      <c r="G2368" s="19">
        <v>0</v>
      </c>
      <c r="H2368" s="4">
        <v>0</v>
      </c>
      <c r="I2368" s="6">
        <f t="shared" ref="I2368" si="1351">I2367</f>
        <v>3.05</v>
      </c>
      <c r="J2368" s="6">
        <v>1</v>
      </c>
      <c r="K2368" s="18">
        <v>0</v>
      </c>
      <c r="L2368" s="35">
        <f>Data!BN58</f>
        <v>3.3752932680543052E-2</v>
      </c>
      <c r="Q2368" s="21">
        <v>0</v>
      </c>
      <c r="R2368" s="21">
        <v>0</v>
      </c>
      <c r="S2368" s="21">
        <v>0</v>
      </c>
      <c r="T2368" s="38">
        <v>0</v>
      </c>
    </row>
    <row r="2369" spans="1:20" x14ac:dyDescent="0.25">
      <c r="A2369" s="17" t="s">
        <v>300</v>
      </c>
      <c r="B2369" s="8" t="s">
        <v>338</v>
      </c>
      <c r="C2369" s="8" t="s">
        <v>71</v>
      </c>
      <c r="E2369" s="8" t="str">
        <f t="shared" si="1296"/>
        <v>Umbrella-display.umb</v>
      </c>
      <c r="F2369" s="4">
        <v>0</v>
      </c>
      <c r="G2369" s="19">
        <v>0</v>
      </c>
      <c r="H2369" s="4">
        <v>0</v>
      </c>
      <c r="I2369" s="6">
        <f t="shared" ref="I2369" si="1352">I2368</f>
        <v>3.05</v>
      </c>
      <c r="J2369" s="6">
        <v>1</v>
      </c>
      <c r="K2369" s="18">
        <v>0</v>
      </c>
      <c r="L2369" s="35">
        <f>Data!BN59</f>
        <v>2.904322114372309E-2</v>
      </c>
      <c r="Q2369" s="21">
        <v>0</v>
      </c>
      <c r="R2369" s="21">
        <v>0</v>
      </c>
      <c r="S2369" s="21">
        <v>0</v>
      </c>
      <c r="T2369" s="38">
        <v>0</v>
      </c>
    </row>
    <row r="2370" spans="1:20" x14ac:dyDescent="0.25">
      <c r="A2370" s="17" t="s">
        <v>301</v>
      </c>
      <c r="B2370" s="8" t="s">
        <v>338</v>
      </c>
      <c r="C2370" s="8" t="s">
        <v>71</v>
      </c>
      <c r="E2370" s="8" t="str">
        <f t="shared" si="1296"/>
        <v>Umbrella-display.umb</v>
      </c>
      <c r="F2370" s="4">
        <v>0</v>
      </c>
      <c r="G2370" s="19">
        <v>0</v>
      </c>
      <c r="H2370" s="4">
        <v>0</v>
      </c>
      <c r="I2370" s="6">
        <f t="shared" ref="I2370" si="1353">I2369</f>
        <v>3.05</v>
      </c>
      <c r="J2370" s="6">
        <v>1</v>
      </c>
      <c r="K2370" s="18">
        <v>0</v>
      </c>
      <c r="L2370" s="35">
        <f>Data!BN60</f>
        <v>2.904322114372309E-2</v>
      </c>
      <c r="Q2370" s="21">
        <v>0</v>
      </c>
      <c r="R2370" s="21">
        <v>0</v>
      </c>
      <c r="S2370" s="21">
        <v>0</v>
      </c>
      <c r="T2370" s="38">
        <v>0</v>
      </c>
    </row>
    <row r="2371" spans="1:20" x14ac:dyDescent="0.25">
      <c r="A2371" s="17" t="s">
        <v>272</v>
      </c>
      <c r="B2371" s="8" t="s">
        <v>338</v>
      </c>
      <c r="C2371" s="8" t="s">
        <v>71</v>
      </c>
      <c r="E2371" s="8" t="str">
        <f t="shared" si="1296"/>
        <v>Umbrella-display.umb</v>
      </c>
      <c r="F2371" s="4">
        <v>0</v>
      </c>
      <c r="G2371" s="19">
        <v>0</v>
      </c>
      <c r="H2371" s="4">
        <v>0</v>
      </c>
      <c r="I2371" s="6">
        <f t="shared" ref="I2371" si="1354">I2370</f>
        <v>3.05</v>
      </c>
      <c r="J2371" s="6">
        <v>1</v>
      </c>
      <c r="K2371" s="18">
        <v>0</v>
      </c>
      <c r="L2371" s="35">
        <f>Data!BN61</f>
        <v>2.904322114372309E-2</v>
      </c>
      <c r="Q2371" s="21">
        <v>0</v>
      </c>
      <c r="R2371" s="21">
        <v>0</v>
      </c>
      <c r="S2371" s="21">
        <v>0</v>
      </c>
      <c r="T2371" s="38">
        <v>0</v>
      </c>
    </row>
    <row r="2372" spans="1:20" x14ac:dyDescent="0.25">
      <c r="A2372" s="17" t="s">
        <v>273</v>
      </c>
      <c r="B2372" s="8" t="s">
        <v>338</v>
      </c>
      <c r="C2372" s="8" t="s">
        <v>71</v>
      </c>
      <c r="E2372" s="8" t="str">
        <f t="shared" si="1296"/>
        <v>Umbrella-display.umb</v>
      </c>
      <c r="F2372" s="4">
        <v>0</v>
      </c>
      <c r="G2372" s="19">
        <v>0</v>
      </c>
      <c r="H2372" s="4">
        <v>0</v>
      </c>
      <c r="I2372" s="6">
        <f t="shared" ref="I2372" si="1355">I2371</f>
        <v>3.05</v>
      </c>
      <c r="J2372" s="6">
        <v>1</v>
      </c>
      <c r="K2372" s="18">
        <v>0</v>
      </c>
      <c r="L2372" s="35">
        <f>Data!BN62</f>
        <v>2.904322114372309E-2</v>
      </c>
      <c r="Q2372" s="21">
        <v>0</v>
      </c>
      <c r="R2372" s="21">
        <v>0</v>
      </c>
      <c r="S2372" s="21">
        <v>0</v>
      </c>
      <c r="T2372" s="38">
        <v>0</v>
      </c>
    </row>
    <row r="2373" spans="1:20" x14ac:dyDescent="0.25">
      <c r="A2373" s="17" t="s">
        <v>274</v>
      </c>
      <c r="B2373" s="8" t="s">
        <v>338</v>
      </c>
      <c r="C2373" s="8" t="s">
        <v>71</v>
      </c>
      <c r="E2373" s="8" t="str">
        <f t="shared" si="1296"/>
        <v>Umbrella-display.umb</v>
      </c>
      <c r="F2373" s="4">
        <v>0</v>
      </c>
      <c r="G2373" s="19">
        <v>0</v>
      </c>
      <c r="H2373" s="4">
        <v>0</v>
      </c>
      <c r="I2373" s="6">
        <f t="shared" ref="I2373" si="1356">I2372</f>
        <v>3.05</v>
      </c>
      <c r="J2373" s="6">
        <v>1</v>
      </c>
      <c r="K2373" s="18">
        <v>0</v>
      </c>
      <c r="L2373" s="35">
        <f>Data!BN63</f>
        <v>2.904322114372309E-2</v>
      </c>
      <c r="Q2373" s="21">
        <v>0</v>
      </c>
      <c r="R2373" s="21">
        <v>0</v>
      </c>
      <c r="S2373" s="21">
        <v>0</v>
      </c>
      <c r="T2373" s="38">
        <v>0</v>
      </c>
    </row>
    <row r="2374" spans="1:20" x14ac:dyDescent="0.25">
      <c r="A2374" s="17" t="s">
        <v>275</v>
      </c>
      <c r="B2374" s="8" t="s">
        <v>338</v>
      </c>
      <c r="C2374" s="8" t="s">
        <v>71</v>
      </c>
      <c r="E2374" s="8" t="str">
        <f t="shared" si="1296"/>
        <v>Umbrella-display.umb</v>
      </c>
      <c r="F2374" s="4">
        <v>0</v>
      </c>
      <c r="G2374" s="19">
        <v>0</v>
      </c>
      <c r="H2374" s="4">
        <v>0</v>
      </c>
      <c r="I2374" s="6">
        <f t="shared" ref="I2374" si="1357">I2373</f>
        <v>3.05</v>
      </c>
      <c r="J2374" s="6">
        <v>1</v>
      </c>
      <c r="K2374" s="18">
        <v>0</v>
      </c>
      <c r="L2374" s="35">
        <f>Data!BN64</f>
        <v>2.5380112170640897E-2</v>
      </c>
      <c r="Q2374" s="21">
        <v>0</v>
      </c>
      <c r="R2374" s="21">
        <v>0</v>
      </c>
      <c r="S2374" s="21">
        <v>0</v>
      </c>
      <c r="T2374" s="38">
        <v>0</v>
      </c>
    </row>
    <row r="2375" spans="1:20" x14ac:dyDescent="0.25">
      <c r="A2375" s="17" t="s">
        <v>276</v>
      </c>
      <c r="B2375" s="8" t="s">
        <v>338</v>
      </c>
      <c r="C2375" s="8" t="s">
        <v>71</v>
      </c>
      <c r="E2375" s="8" t="str">
        <f t="shared" si="1296"/>
        <v>Umbrella-display.umb</v>
      </c>
      <c r="F2375" s="4">
        <v>0</v>
      </c>
      <c r="G2375" s="19">
        <v>0</v>
      </c>
      <c r="H2375" s="4">
        <v>0</v>
      </c>
      <c r="I2375" s="6">
        <f t="shared" ref="I2375" si="1358">I2374</f>
        <v>3.05</v>
      </c>
      <c r="J2375" s="6">
        <v>1</v>
      </c>
      <c r="K2375" s="18">
        <v>0</v>
      </c>
      <c r="L2375" s="35">
        <f>Data!BN65</f>
        <v>2.5380112170640897E-2</v>
      </c>
      <c r="Q2375" s="21">
        <v>0</v>
      </c>
      <c r="R2375" s="21">
        <v>0</v>
      </c>
      <c r="S2375" s="21">
        <v>0</v>
      </c>
      <c r="T2375" s="38">
        <v>0</v>
      </c>
    </row>
    <row r="2376" spans="1:20" x14ac:dyDescent="0.25">
      <c r="A2376" s="17" t="s">
        <v>277</v>
      </c>
      <c r="B2376" s="8" t="s">
        <v>338</v>
      </c>
      <c r="C2376" s="8" t="s">
        <v>71</v>
      </c>
      <c r="E2376" s="8" t="str">
        <f t="shared" si="1296"/>
        <v>Umbrella-display.umb</v>
      </c>
      <c r="F2376" s="4">
        <v>0</v>
      </c>
      <c r="G2376" s="19">
        <v>0</v>
      </c>
      <c r="H2376" s="4">
        <v>0</v>
      </c>
      <c r="I2376" s="6">
        <f t="shared" ref="I2376" si="1359">I2375</f>
        <v>3.05</v>
      </c>
      <c r="J2376" s="6">
        <v>1</v>
      </c>
      <c r="K2376" s="18">
        <v>0</v>
      </c>
      <c r="L2376" s="35">
        <f>Data!BN66</f>
        <v>2.5380112170640897E-2</v>
      </c>
      <c r="Q2376" s="21">
        <v>0</v>
      </c>
      <c r="R2376" s="21">
        <v>0</v>
      </c>
      <c r="S2376" s="21">
        <v>0</v>
      </c>
      <c r="T2376" s="38">
        <v>0</v>
      </c>
    </row>
    <row r="2378" spans="1:20" x14ac:dyDescent="0.25">
      <c r="A2378" s="16" t="s">
        <v>328</v>
      </c>
      <c r="B2378" s="8" t="s">
        <v>338</v>
      </c>
      <c r="C2378" s="8" t="s">
        <v>71</v>
      </c>
      <c r="D2378" s="8" t="str">
        <f>A2378&amp;"-generic-fifi"</f>
        <v>Week_40_old-generic-fifi</v>
      </c>
      <c r="E2378" s="8" t="str">
        <f>IF(RIGHT(A2378,3)="old","Initial",B2378&amp;"-"&amp;C2378)</f>
        <v>Initial</v>
      </c>
      <c r="H2378" s="25">
        <f>SUMIFS(Data!N$2:N$48,Data!$L$2:$L$48,$C2378,Data!$M$2:$M$48,RIGHT($D2378,4))</f>
        <v>1.3809871979145037E-2</v>
      </c>
      <c r="I2378" s="42">
        <f>VLOOKUP(C2378,parms,8,FALSE)</f>
        <v>3.05</v>
      </c>
      <c r="J2378" s="28">
        <f>SUMIFS(Data!O$2:O$48,Data!$L$2:$L$48,$C2378,Data!$M$2:$M$48,RIGHT($D2378,4))</f>
        <v>5438542.5196339786</v>
      </c>
      <c r="K2378" s="25">
        <f>SUMIFS(Data!Q$2:Q$48,Data!$L$2:$L$48,$C2378,Data!$M$2:$M$48,RIGHT($D2378,4))</f>
        <v>0</v>
      </c>
      <c r="L2378" s="35">
        <f>Data!BN2</f>
        <v>2.8519919861854207E-2</v>
      </c>
      <c r="Q2378" s="21">
        <v>0</v>
      </c>
      <c r="R2378" s="21">
        <v>28.107286055083076</v>
      </c>
      <c r="S2378" s="21">
        <v>360.90204925301589</v>
      </c>
      <c r="T2378" s="38">
        <v>5.1731975495071802E-3</v>
      </c>
    </row>
    <row r="2379" spans="1:20" x14ac:dyDescent="0.25">
      <c r="A2379" s="16" t="s">
        <v>316</v>
      </c>
      <c r="B2379" s="8" t="s">
        <v>338</v>
      </c>
      <c r="C2379" s="8" t="s">
        <v>71</v>
      </c>
      <c r="D2379" s="8" t="str">
        <f t="shared" ref="D2379:D2442" si="1360">A2379&amp;"-generic-fifi"</f>
        <v>Week_41_old-generic-fifi</v>
      </c>
      <c r="E2379" s="8" t="str">
        <f t="shared" ref="E2379:E2442" si="1361">IF(RIGHT(A2379,3)="old","Initial",B2379&amp;"-"&amp;C2379)</f>
        <v>Initial</v>
      </c>
      <c r="H2379" s="24">
        <f t="shared" ref="H2379" si="1362">H2378</f>
        <v>1.3809871979145037E-2</v>
      </c>
      <c r="I2379" s="6">
        <f>I2378</f>
        <v>3.05</v>
      </c>
      <c r="J2379" s="6">
        <f t="shared" ref="J2379" si="1363">J2378</f>
        <v>5438542.5196339786</v>
      </c>
      <c r="K2379" s="18">
        <f t="shared" ref="K2379" si="1364">K2378</f>
        <v>0</v>
      </c>
      <c r="L2379" s="35">
        <f>Data!BN3</f>
        <v>3.3752932680543052E-2</v>
      </c>
      <c r="Q2379" s="21">
        <v>0</v>
      </c>
      <c r="R2379" s="21">
        <v>26.989874682697018</v>
      </c>
      <c r="S2379" s="21">
        <v>440.3195680632362</v>
      </c>
      <c r="T2379" s="38">
        <v>8.5688408779363012E-3</v>
      </c>
    </row>
    <row r="2380" spans="1:20" x14ac:dyDescent="0.25">
      <c r="A2380" s="16" t="s">
        <v>317</v>
      </c>
      <c r="B2380" s="8" t="s">
        <v>338</v>
      </c>
      <c r="C2380" s="8" t="s">
        <v>71</v>
      </c>
      <c r="D2380" s="8" t="str">
        <f t="shared" si="1360"/>
        <v>Week_42_old-generic-fifi</v>
      </c>
      <c r="E2380" s="8" t="str">
        <f t="shared" si="1361"/>
        <v>Initial</v>
      </c>
      <c r="H2380" s="24">
        <f t="shared" ref="H2380:I2442" si="1365">H2379</f>
        <v>1.3809871979145037E-2</v>
      </c>
      <c r="I2380" s="6">
        <f t="shared" si="1365"/>
        <v>3.05</v>
      </c>
      <c r="J2380" s="6">
        <f t="shared" ref="J2380:J2442" si="1366">J2379</f>
        <v>5438542.5196339786</v>
      </c>
      <c r="K2380" s="18">
        <f t="shared" ref="K2380:K2442" si="1367">K2379</f>
        <v>0</v>
      </c>
      <c r="L2380" s="35">
        <f>Data!BN4</f>
        <v>3.3752932680543052E-2</v>
      </c>
      <c r="Q2380" s="21">
        <v>0</v>
      </c>
      <c r="R2380" s="21">
        <v>56.625658898983495</v>
      </c>
      <c r="S2380" s="21">
        <v>780.291567216884</v>
      </c>
      <c r="T2380" s="38">
        <v>1.2909079593860118E-2</v>
      </c>
    </row>
    <row r="2381" spans="1:20" x14ac:dyDescent="0.25">
      <c r="A2381" s="16" t="s">
        <v>318</v>
      </c>
      <c r="B2381" s="8" t="s">
        <v>338</v>
      </c>
      <c r="C2381" s="8" t="s">
        <v>71</v>
      </c>
      <c r="D2381" s="8" t="str">
        <f t="shared" si="1360"/>
        <v>Week_43_old-generic-fifi</v>
      </c>
      <c r="E2381" s="8" t="str">
        <f t="shared" si="1361"/>
        <v>Initial</v>
      </c>
      <c r="H2381" s="24">
        <f t="shared" si="1365"/>
        <v>1.3809871979145037E-2</v>
      </c>
      <c r="I2381" s="6">
        <f t="shared" si="1365"/>
        <v>3.05</v>
      </c>
      <c r="J2381" s="6">
        <f t="shared" si="1366"/>
        <v>5438542.5196339786</v>
      </c>
      <c r="K2381" s="18">
        <f t="shared" si="1367"/>
        <v>0</v>
      </c>
      <c r="L2381" s="35">
        <f>Data!BN5</f>
        <v>3.3752932680543052E-2</v>
      </c>
      <c r="Q2381" s="21">
        <v>0</v>
      </c>
      <c r="R2381" s="21">
        <v>70.019605214879888</v>
      </c>
      <c r="S2381" s="21">
        <v>996.15232299565639</v>
      </c>
      <c r="T2381" s="38">
        <v>1.5722380461704821E-2</v>
      </c>
    </row>
    <row r="2382" spans="1:20" x14ac:dyDescent="0.25">
      <c r="A2382" s="16" t="s">
        <v>319</v>
      </c>
      <c r="B2382" s="8" t="s">
        <v>338</v>
      </c>
      <c r="C2382" s="8" t="s">
        <v>71</v>
      </c>
      <c r="D2382" s="8" t="str">
        <f t="shared" si="1360"/>
        <v>Week_44_old-generic-fifi</v>
      </c>
      <c r="E2382" s="8" t="str">
        <f t="shared" si="1361"/>
        <v>Initial</v>
      </c>
      <c r="H2382" s="24">
        <f t="shared" si="1365"/>
        <v>1.3809871979145037E-2</v>
      </c>
      <c r="I2382" s="6">
        <f t="shared" si="1365"/>
        <v>3.05</v>
      </c>
      <c r="J2382" s="6">
        <f t="shared" si="1366"/>
        <v>5438542.5196339786</v>
      </c>
      <c r="K2382" s="18">
        <f t="shared" si="1367"/>
        <v>0</v>
      </c>
      <c r="L2382" s="35">
        <f>Data!BN6</f>
        <v>3.3752932680543052E-2</v>
      </c>
      <c r="Q2382" s="21">
        <v>0</v>
      </c>
      <c r="R2382" s="21">
        <v>73.943676643955015</v>
      </c>
      <c r="S2382" s="21">
        <v>938.84318026510209</v>
      </c>
      <c r="T2382" s="38">
        <v>1.3339786078416016E-2</v>
      </c>
    </row>
    <row r="2383" spans="1:20" x14ac:dyDescent="0.25">
      <c r="A2383" s="16" t="s">
        <v>320</v>
      </c>
      <c r="B2383" s="8" t="s">
        <v>338</v>
      </c>
      <c r="C2383" s="8" t="s">
        <v>71</v>
      </c>
      <c r="D2383" s="8" t="str">
        <f t="shared" si="1360"/>
        <v>Week_45_old-generic-fifi</v>
      </c>
      <c r="E2383" s="8" t="str">
        <f t="shared" si="1361"/>
        <v>Initial</v>
      </c>
      <c r="H2383" s="24">
        <f t="shared" si="1365"/>
        <v>1.3809871979145037E-2</v>
      </c>
      <c r="I2383" s="6">
        <f t="shared" si="1365"/>
        <v>3.05</v>
      </c>
      <c r="J2383" s="6">
        <f t="shared" si="1366"/>
        <v>5438542.5196339786</v>
      </c>
      <c r="K2383" s="18">
        <f t="shared" si="1367"/>
        <v>0</v>
      </c>
      <c r="L2383" s="35">
        <f>Data!BN7</f>
        <v>2.904322114372309E-2</v>
      </c>
      <c r="Q2383" s="21">
        <v>0</v>
      </c>
      <c r="R2383" s="21">
        <v>65.968992752392978</v>
      </c>
      <c r="S2383" s="21">
        <v>941.90841443266629</v>
      </c>
      <c r="T2383" s="38">
        <v>1.5429960877109905E-2</v>
      </c>
    </row>
    <row r="2384" spans="1:20" x14ac:dyDescent="0.25">
      <c r="A2384" s="16" t="s">
        <v>321</v>
      </c>
      <c r="B2384" s="8" t="s">
        <v>338</v>
      </c>
      <c r="C2384" s="8" t="s">
        <v>71</v>
      </c>
      <c r="D2384" s="8" t="str">
        <f t="shared" si="1360"/>
        <v>Week_46_old-generic-fifi</v>
      </c>
      <c r="E2384" s="8" t="str">
        <f t="shared" si="1361"/>
        <v>Initial</v>
      </c>
      <c r="H2384" s="24">
        <f t="shared" si="1365"/>
        <v>1.3809871979145037E-2</v>
      </c>
      <c r="I2384" s="6">
        <f t="shared" si="1365"/>
        <v>3.05</v>
      </c>
      <c r="J2384" s="6">
        <f t="shared" si="1366"/>
        <v>5438542.5196339786</v>
      </c>
      <c r="K2384" s="18">
        <f t="shared" si="1367"/>
        <v>0</v>
      </c>
      <c r="L2384" s="35">
        <f>Data!BN8</f>
        <v>2.904322114372309E-2</v>
      </c>
      <c r="Q2384" s="21">
        <v>0</v>
      </c>
      <c r="R2384" s="21">
        <v>57.069263435971386</v>
      </c>
      <c r="S2384" s="21">
        <v>812.23658671280123</v>
      </c>
      <c r="T2384" s="38">
        <v>1.3331980431356194E-2</v>
      </c>
    </row>
    <row r="2385" spans="1:20" x14ac:dyDescent="0.25">
      <c r="A2385" s="16" t="s">
        <v>322</v>
      </c>
      <c r="B2385" s="8" t="s">
        <v>338</v>
      </c>
      <c r="C2385" s="8" t="s">
        <v>71</v>
      </c>
      <c r="D2385" s="8" t="str">
        <f t="shared" si="1360"/>
        <v>Week_47_old-generic-fifi</v>
      </c>
      <c r="E2385" s="8" t="str">
        <f t="shared" si="1361"/>
        <v>Initial</v>
      </c>
      <c r="H2385" s="24">
        <f t="shared" si="1365"/>
        <v>1.3809871979145037E-2</v>
      </c>
      <c r="I2385" s="6">
        <f t="shared" si="1365"/>
        <v>3.05</v>
      </c>
      <c r="J2385" s="6">
        <f t="shared" si="1366"/>
        <v>5438542.5196339786</v>
      </c>
      <c r="K2385" s="18">
        <f t="shared" si="1367"/>
        <v>0</v>
      </c>
      <c r="L2385" s="35">
        <f>Data!BN9</f>
        <v>2.904322114372309E-2</v>
      </c>
      <c r="Q2385" s="21">
        <v>0</v>
      </c>
      <c r="R2385" s="21">
        <v>79.440497645487326</v>
      </c>
      <c r="S2385" s="21">
        <v>973.65349355169189</v>
      </c>
      <c r="T2385" s="38">
        <v>1.2665542329054147E-2</v>
      </c>
    </row>
    <row r="2386" spans="1:20" x14ac:dyDescent="0.25">
      <c r="A2386" s="16" t="s">
        <v>323</v>
      </c>
      <c r="B2386" s="8" t="s">
        <v>338</v>
      </c>
      <c r="C2386" s="8" t="s">
        <v>71</v>
      </c>
      <c r="D2386" s="8" t="str">
        <f t="shared" si="1360"/>
        <v>Week_48_old-generic-fifi</v>
      </c>
      <c r="E2386" s="8" t="str">
        <f t="shared" si="1361"/>
        <v>Initial</v>
      </c>
      <c r="H2386" s="24">
        <f t="shared" si="1365"/>
        <v>1.3809871979145037E-2</v>
      </c>
      <c r="I2386" s="6">
        <f t="shared" si="1365"/>
        <v>3.05</v>
      </c>
      <c r="J2386" s="6">
        <f t="shared" si="1366"/>
        <v>5438542.5196339786</v>
      </c>
      <c r="K2386" s="18">
        <f t="shared" si="1367"/>
        <v>0</v>
      </c>
      <c r="L2386" s="35">
        <f>Data!BN10</f>
        <v>2.904322114372309E-2</v>
      </c>
      <c r="Q2386" s="21">
        <v>0</v>
      </c>
      <c r="R2386" s="21">
        <v>88.219289907217629</v>
      </c>
      <c r="S2386" s="21">
        <v>1087.8897561669824</v>
      </c>
      <c r="T2386" s="38">
        <v>1.4039489203529598E-2</v>
      </c>
    </row>
    <row r="2387" spans="1:20" x14ac:dyDescent="0.25">
      <c r="A2387" s="16" t="s">
        <v>324</v>
      </c>
      <c r="B2387" s="8" t="s">
        <v>338</v>
      </c>
      <c r="C2387" s="8" t="s">
        <v>71</v>
      </c>
      <c r="D2387" s="8" t="str">
        <f t="shared" si="1360"/>
        <v>Week_49_old-generic-fifi</v>
      </c>
      <c r="E2387" s="8" t="str">
        <f t="shared" si="1361"/>
        <v>Initial</v>
      </c>
      <c r="H2387" s="24">
        <f t="shared" si="1365"/>
        <v>1.3809871979145037E-2</v>
      </c>
      <c r="I2387" s="6">
        <f t="shared" si="1365"/>
        <v>3.05</v>
      </c>
      <c r="J2387" s="6">
        <f t="shared" si="1366"/>
        <v>5438542.5196339786</v>
      </c>
      <c r="K2387" s="18">
        <f t="shared" si="1367"/>
        <v>0</v>
      </c>
      <c r="L2387" s="35">
        <f>Data!BN11</f>
        <v>2.904322114372309E-2</v>
      </c>
      <c r="Q2387" s="21">
        <v>0</v>
      </c>
      <c r="R2387" s="21">
        <v>67.155562605308305</v>
      </c>
      <c r="S2387" s="21">
        <v>1006.5997834698126</v>
      </c>
      <c r="T2387" s="38">
        <v>1.6765273550990001E-2</v>
      </c>
    </row>
    <row r="2388" spans="1:20" x14ac:dyDescent="0.25">
      <c r="A2388" s="16" t="s">
        <v>325</v>
      </c>
      <c r="B2388" s="8" t="s">
        <v>338</v>
      </c>
      <c r="C2388" s="8" t="s">
        <v>71</v>
      </c>
      <c r="D2388" s="8" t="str">
        <f t="shared" si="1360"/>
        <v>Week_50_old-generic-fifi</v>
      </c>
      <c r="E2388" s="8" t="str">
        <f t="shared" si="1361"/>
        <v>Initial</v>
      </c>
      <c r="H2388" s="24">
        <f t="shared" si="1365"/>
        <v>1.3809871979145037E-2</v>
      </c>
      <c r="I2388" s="6">
        <f t="shared" si="1365"/>
        <v>3.05</v>
      </c>
      <c r="J2388" s="6">
        <f t="shared" si="1366"/>
        <v>5438542.5196339786</v>
      </c>
      <c r="K2388" s="18">
        <f t="shared" si="1367"/>
        <v>0</v>
      </c>
      <c r="L2388" s="35">
        <f>Data!BN12</f>
        <v>2.5380112170640897E-2</v>
      </c>
      <c r="Q2388" s="21">
        <v>0</v>
      </c>
      <c r="R2388" s="21">
        <v>104.11413322354788</v>
      </c>
      <c r="S2388" s="21">
        <v>1419.1285009677456</v>
      </c>
      <c r="T2388" s="38">
        <v>2.1636006693636634E-2</v>
      </c>
    </row>
    <row r="2389" spans="1:20" x14ac:dyDescent="0.25">
      <c r="A2389" s="16" t="s">
        <v>326</v>
      </c>
      <c r="B2389" s="8" t="s">
        <v>338</v>
      </c>
      <c r="C2389" s="8" t="s">
        <v>71</v>
      </c>
      <c r="D2389" s="8" t="str">
        <f t="shared" si="1360"/>
        <v>Week_51_old-generic-fifi</v>
      </c>
      <c r="E2389" s="8" t="str">
        <f t="shared" si="1361"/>
        <v>Initial</v>
      </c>
      <c r="H2389" s="24">
        <f t="shared" si="1365"/>
        <v>1.3809871979145037E-2</v>
      </c>
      <c r="I2389" s="6">
        <f t="shared" si="1365"/>
        <v>3.05</v>
      </c>
      <c r="J2389" s="6">
        <f t="shared" si="1366"/>
        <v>5438542.5196339786</v>
      </c>
      <c r="K2389" s="18">
        <f t="shared" si="1367"/>
        <v>0</v>
      </c>
      <c r="L2389" s="35">
        <f>Data!BN13</f>
        <v>2.5380112170640897E-2</v>
      </c>
      <c r="Q2389" s="21">
        <v>0</v>
      </c>
      <c r="R2389" s="21">
        <v>211.99295172340902</v>
      </c>
      <c r="S2389" s="21">
        <v>2667.4832187256452</v>
      </c>
      <c r="T2389" s="38">
        <v>3.591608880212005E-2</v>
      </c>
    </row>
    <row r="2390" spans="1:20" x14ac:dyDescent="0.25">
      <c r="A2390" s="16" t="s">
        <v>327</v>
      </c>
      <c r="B2390" s="8" t="s">
        <v>338</v>
      </c>
      <c r="C2390" s="8" t="s">
        <v>71</v>
      </c>
      <c r="D2390" s="8" t="str">
        <f t="shared" si="1360"/>
        <v>Week_52_old-generic-fifi</v>
      </c>
      <c r="E2390" s="8" t="str">
        <f t="shared" si="1361"/>
        <v>Initial</v>
      </c>
      <c r="H2390" s="24">
        <f t="shared" si="1365"/>
        <v>1.3809871979145037E-2</v>
      </c>
      <c r="I2390" s="6">
        <f t="shared" si="1365"/>
        <v>3.05</v>
      </c>
      <c r="J2390" s="6">
        <f t="shared" si="1366"/>
        <v>5438542.5196339786</v>
      </c>
      <c r="K2390" s="18">
        <f t="shared" si="1367"/>
        <v>0</v>
      </c>
      <c r="L2390" s="35">
        <f>Data!BN14</f>
        <v>2.5380112170640897E-2</v>
      </c>
      <c r="Q2390" s="21">
        <v>0</v>
      </c>
      <c r="R2390" s="21">
        <v>116.17021668036084</v>
      </c>
      <c r="S2390" s="21">
        <v>1530.4482612523307</v>
      </c>
      <c r="T2390" s="38">
        <v>2.5476624679832582E-2</v>
      </c>
    </row>
    <row r="2391" spans="1:20" x14ac:dyDescent="0.25">
      <c r="A2391" s="17" t="s">
        <v>262</v>
      </c>
      <c r="B2391" s="8" t="s">
        <v>338</v>
      </c>
      <c r="C2391" s="8" t="s">
        <v>71</v>
      </c>
      <c r="D2391" s="8" t="str">
        <f t="shared" si="1360"/>
        <v>Week_01-generic-fifi</v>
      </c>
      <c r="E2391" s="8" t="str">
        <f t="shared" si="1361"/>
        <v>Umbrella-display.umb</v>
      </c>
      <c r="H2391" s="24">
        <f t="shared" si="1365"/>
        <v>1.3809871979145037E-2</v>
      </c>
      <c r="I2391" s="6">
        <f t="shared" si="1365"/>
        <v>3.05</v>
      </c>
      <c r="J2391" s="6">
        <f t="shared" si="1366"/>
        <v>5438542.5196339786</v>
      </c>
      <c r="K2391" s="18">
        <f t="shared" si="1367"/>
        <v>0</v>
      </c>
      <c r="L2391" s="35">
        <f>Data!BN15</f>
        <v>2.5380112170640897E-2</v>
      </c>
      <c r="Q2391" s="21">
        <v>0</v>
      </c>
      <c r="R2391" s="21">
        <v>0</v>
      </c>
      <c r="S2391" s="21">
        <v>0</v>
      </c>
      <c r="T2391" s="38">
        <v>0</v>
      </c>
    </row>
    <row r="2392" spans="1:20" x14ac:dyDescent="0.25">
      <c r="A2392" s="17" t="s">
        <v>263</v>
      </c>
      <c r="B2392" s="8" t="s">
        <v>338</v>
      </c>
      <c r="C2392" s="8" t="s">
        <v>71</v>
      </c>
      <c r="D2392" s="8" t="str">
        <f t="shared" si="1360"/>
        <v>Week_02-generic-fifi</v>
      </c>
      <c r="E2392" s="8" t="str">
        <f t="shared" si="1361"/>
        <v>Umbrella-display.umb</v>
      </c>
      <c r="H2392" s="24">
        <f t="shared" si="1365"/>
        <v>1.3809871979145037E-2</v>
      </c>
      <c r="I2392" s="6">
        <f t="shared" si="1365"/>
        <v>3.05</v>
      </c>
      <c r="J2392" s="6">
        <f t="shared" si="1366"/>
        <v>5438542.5196339786</v>
      </c>
      <c r="K2392" s="18">
        <f t="shared" si="1367"/>
        <v>0</v>
      </c>
      <c r="L2392" s="35">
        <f>Data!BN16</f>
        <v>2.4071858965968689E-2</v>
      </c>
      <c r="Q2392" s="21">
        <v>0</v>
      </c>
      <c r="R2392" s="21">
        <v>0</v>
      </c>
      <c r="S2392" s="21">
        <v>0</v>
      </c>
      <c r="T2392" s="38">
        <v>0</v>
      </c>
    </row>
    <row r="2393" spans="1:20" x14ac:dyDescent="0.25">
      <c r="A2393" s="17" t="s">
        <v>264</v>
      </c>
      <c r="B2393" s="8" t="s">
        <v>338</v>
      </c>
      <c r="C2393" s="8" t="s">
        <v>71</v>
      </c>
      <c r="D2393" s="8" t="str">
        <f t="shared" si="1360"/>
        <v>Week_03-generic-fifi</v>
      </c>
      <c r="E2393" s="8" t="str">
        <f t="shared" si="1361"/>
        <v>Umbrella-display.umb</v>
      </c>
      <c r="H2393" s="24">
        <f t="shared" si="1365"/>
        <v>1.3809871979145037E-2</v>
      </c>
      <c r="I2393" s="6">
        <f t="shared" si="1365"/>
        <v>3.05</v>
      </c>
      <c r="J2393" s="6">
        <f t="shared" si="1366"/>
        <v>5438542.5196339786</v>
      </c>
      <c r="K2393" s="18">
        <f t="shared" si="1367"/>
        <v>0</v>
      </c>
      <c r="L2393" s="35">
        <f>Data!BN17</f>
        <v>2.4071858965968689E-2</v>
      </c>
      <c r="Q2393" s="21">
        <v>0</v>
      </c>
      <c r="R2393" s="21">
        <v>0</v>
      </c>
      <c r="S2393" s="21">
        <v>0</v>
      </c>
      <c r="T2393" s="38">
        <v>0</v>
      </c>
    </row>
    <row r="2394" spans="1:20" x14ac:dyDescent="0.25">
      <c r="A2394" s="17" t="s">
        <v>265</v>
      </c>
      <c r="B2394" s="8" t="s">
        <v>338</v>
      </c>
      <c r="C2394" s="8" t="s">
        <v>71</v>
      </c>
      <c r="D2394" s="8" t="str">
        <f t="shared" si="1360"/>
        <v>Week_04-generic-fifi</v>
      </c>
      <c r="E2394" s="8" t="str">
        <f t="shared" si="1361"/>
        <v>Umbrella-display.umb</v>
      </c>
      <c r="H2394" s="24">
        <f t="shared" si="1365"/>
        <v>1.3809871979145037E-2</v>
      </c>
      <c r="I2394" s="6">
        <f t="shared" si="1365"/>
        <v>3.05</v>
      </c>
      <c r="J2394" s="6">
        <f t="shared" si="1366"/>
        <v>5438542.5196339786</v>
      </c>
      <c r="K2394" s="18">
        <f t="shared" si="1367"/>
        <v>0</v>
      </c>
      <c r="L2394" s="35">
        <f>Data!BN18</f>
        <v>2.4071858965968689E-2</v>
      </c>
      <c r="Q2394" s="21">
        <v>0</v>
      </c>
      <c r="R2394" s="21">
        <v>0</v>
      </c>
      <c r="S2394" s="21">
        <v>0</v>
      </c>
      <c r="T2394" s="38">
        <v>0</v>
      </c>
    </row>
    <row r="2395" spans="1:20" x14ac:dyDescent="0.25">
      <c r="A2395" s="17" t="s">
        <v>266</v>
      </c>
      <c r="B2395" s="8" t="s">
        <v>338</v>
      </c>
      <c r="C2395" s="8" t="s">
        <v>71</v>
      </c>
      <c r="D2395" s="8" t="str">
        <f t="shared" si="1360"/>
        <v>Week_05-generic-fifi</v>
      </c>
      <c r="E2395" s="8" t="str">
        <f t="shared" si="1361"/>
        <v>Umbrella-display.umb</v>
      </c>
      <c r="H2395" s="24">
        <f t="shared" si="1365"/>
        <v>1.3809871979145037E-2</v>
      </c>
      <c r="I2395" s="6">
        <f t="shared" si="1365"/>
        <v>3.05</v>
      </c>
      <c r="J2395" s="6">
        <f t="shared" si="1366"/>
        <v>5438542.5196339786</v>
      </c>
      <c r="K2395" s="18">
        <f t="shared" si="1367"/>
        <v>0</v>
      </c>
      <c r="L2395" s="35">
        <f>Data!BN19</f>
        <v>2.4071858965968689E-2</v>
      </c>
      <c r="Q2395" s="21">
        <v>0</v>
      </c>
      <c r="R2395" s="21">
        <v>0</v>
      </c>
      <c r="S2395" s="21">
        <v>0</v>
      </c>
      <c r="T2395" s="38">
        <v>0</v>
      </c>
    </row>
    <row r="2396" spans="1:20" x14ac:dyDescent="0.25">
      <c r="A2396" s="17" t="s">
        <v>267</v>
      </c>
      <c r="B2396" s="8" t="s">
        <v>338</v>
      </c>
      <c r="C2396" s="8" t="s">
        <v>71</v>
      </c>
      <c r="D2396" s="8" t="str">
        <f t="shared" si="1360"/>
        <v>Week_06-generic-fifi</v>
      </c>
      <c r="E2396" s="8" t="str">
        <f t="shared" si="1361"/>
        <v>Umbrella-display.umb</v>
      </c>
      <c r="H2396" s="24">
        <f t="shared" si="1365"/>
        <v>1.3809871979145037E-2</v>
      </c>
      <c r="I2396" s="6">
        <f t="shared" si="1365"/>
        <v>3.05</v>
      </c>
      <c r="J2396" s="6">
        <f t="shared" si="1366"/>
        <v>5438542.5196339786</v>
      </c>
      <c r="K2396" s="18">
        <f t="shared" si="1367"/>
        <v>0</v>
      </c>
      <c r="L2396" s="35">
        <f>Data!BN20</f>
        <v>2.4856810888772018E-2</v>
      </c>
      <c r="Q2396" s="21">
        <v>0</v>
      </c>
      <c r="R2396" s="21">
        <v>0</v>
      </c>
      <c r="S2396" s="21">
        <v>0</v>
      </c>
      <c r="T2396" s="38">
        <v>0</v>
      </c>
    </row>
    <row r="2397" spans="1:20" x14ac:dyDescent="0.25">
      <c r="A2397" s="17" t="s">
        <v>268</v>
      </c>
      <c r="B2397" s="8" t="s">
        <v>338</v>
      </c>
      <c r="C2397" s="8" t="s">
        <v>71</v>
      </c>
      <c r="D2397" s="8" t="str">
        <f t="shared" si="1360"/>
        <v>Week_07-generic-fifi</v>
      </c>
      <c r="E2397" s="8" t="str">
        <f t="shared" si="1361"/>
        <v>Umbrella-display.umb</v>
      </c>
      <c r="H2397" s="24">
        <f t="shared" si="1365"/>
        <v>1.3809871979145037E-2</v>
      </c>
      <c r="I2397" s="6">
        <f t="shared" si="1365"/>
        <v>3.05</v>
      </c>
      <c r="J2397" s="6">
        <f t="shared" si="1366"/>
        <v>5438542.5196339786</v>
      </c>
      <c r="K2397" s="18">
        <f t="shared" si="1367"/>
        <v>0</v>
      </c>
      <c r="L2397" s="35">
        <f>Data!BN21</f>
        <v>2.4856810888772018E-2</v>
      </c>
      <c r="Q2397" s="21">
        <v>0</v>
      </c>
      <c r="R2397" s="21">
        <v>0</v>
      </c>
      <c r="S2397" s="21">
        <v>0</v>
      </c>
      <c r="T2397" s="38">
        <v>0</v>
      </c>
    </row>
    <row r="2398" spans="1:20" x14ac:dyDescent="0.25">
      <c r="A2398" s="17" t="s">
        <v>269</v>
      </c>
      <c r="B2398" s="8" t="s">
        <v>338</v>
      </c>
      <c r="C2398" s="8" t="s">
        <v>71</v>
      </c>
      <c r="D2398" s="8" t="str">
        <f t="shared" si="1360"/>
        <v>Week_08-generic-fifi</v>
      </c>
      <c r="E2398" s="8" t="str">
        <f t="shared" si="1361"/>
        <v>Umbrella-display.umb</v>
      </c>
      <c r="H2398" s="24">
        <f t="shared" si="1365"/>
        <v>1.3809871979145037E-2</v>
      </c>
      <c r="I2398" s="6">
        <f t="shared" si="1365"/>
        <v>3.05</v>
      </c>
      <c r="J2398" s="6">
        <f t="shared" si="1366"/>
        <v>5438542.5196339786</v>
      </c>
      <c r="K2398" s="18">
        <f t="shared" si="1367"/>
        <v>0</v>
      </c>
      <c r="L2398" s="35">
        <f>Data!BN22</f>
        <v>2.4856810888772018E-2</v>
      </c>
      <c r="Q2398" s="21">
        <v>0</v>
      </c>
      <c r="R2398" s="21">
        <v>0</v>
      </c>
      <c r="S2398" s="21">
        <v>0</v>
      </c>
      <c r="T2398" s="38">
        <v>0</v>
      </c>
    </row>
    <row r="2399" spans="1:20" x14ac:dyDescent="0.25">
      <c r="A2399" s="17" t="s">
        <v>270</v>
      </c>
      <c r="B2399" s="8" t="s">
        <v>338</v>
      </c>
      <c r="C2399" s="8" t="s">
        <v>71</v>
      </c>
      <c r="D2399" s="8" t="str">
        <f t="shared" si="1360"/>
        <v>Week_09-generic-fifi</v>
      </c>
      <c r="E2399" s="8" t="str">
        <f t="shared" si="1361"/>
        <v>Umbrella-display.umb</v>
      </c>
      <c r="H2399" s="24">
        <f t="shared" si="1365"/>
        <v>1.3809871979145037E-2</v>
      </c>
      <c r="I2399" s="6">
        <f t="shared" si="1365"/>
        <v>3.05</v>
      </c>
      <c r="J2399" s="6">
        <f t="shared" si="1366"/>
        <v>5438542.5196339786</v>
      </c>
      <c r="K2399" s="18">
        <f t="shared" si="1367"/>
        <v>0</v>
      </c>
      <c r="L2399" s="35">
        <f>Data!BN23</f>
        <v>2.4856810888772018E-2</v>
      </c>
      <c r="Q2399" s="21">
        <v>0</v>
      </c>
      <c r="R2399" s="21">
        <v>0</v>
      </c>
      <c r="S2399" s="21">
        <v>0</v>
      </c>
      <c r="T2399" s="38">
        <v>0</v>
      </c>
    </row>
    <row r="2400" spans="1:20" x14ac:dyDescent="0.25">
      <c r="A2400" s="17" t="s">
        <v>249</v>
      </c>
      <c r="B2400" s="8" t="s">
        <v>338</v>
      </c>
      <c r="C2400" s="8" t="s">
        <v>71</v>
      </c>
      <c r="D2400" s="8" t="str">
        <f t="shared" si="1360"/>
        <v>Week_10-generic-fifi</v>
      </c>
      <c r="E2400" s="8" t="str">
        <f t="shared" si="1361"/>
        <v>Umbrella-display.umb</v>
      </c>
      <c r="H2400" s="24">
        <f t="shared" si="1365"/>
        <v>1.3809871979145037E-2</v>
      </c>
      <c r="I2400" s="6">
        <f t="shared" si="1365"/>
        <v>3.05</v>
      </c>
      <c r="J2400" s="6">
        <f t="shared" si="1366"/>
        <v>5438542.5196339786</v>
      </c>
      <c r="K2400" s="18">
        <f t="shared" si="1367"/>
        <v>0</v>
      </c>
      <c r="L2400" s="35">
        <f>Data!BN24</f>
        <v>2.4856810888772018E-2</v>
      </c>
      <c r="Q2400" s="21">
        <v>0</v>
      </c>
      <c r="R2400" s="21">
        <v>0</v>
      </c>
      <c r="S2400" s="21">
        <v>0</v>
      </c>
      <c r="T2400" s="38">
        <v>0</v>
      </c>
    </row>
    <row r="2401" spans="1:20" x14ac:dyDescent="0.25">
      <c r="A2401" s="17" t="s">
        <v>250</v>
      </c>
      <c r="B2401" s="8" t="s">
        <v>338</v>
      </c>
      <c r="C2401" s="8" t="s">
        <v>71</v>
      </c>
      <c r="D2401" s="8" t="str">
        <f t="shared" si="1360"/>
        <v>Week_11-generic-fifi</v>
      </c>
      <c r="E2401" s="8" t="str">
        <f t="shared" si="1361"/>
        <v>Umbrella-display.umb</v>
      </c>
      <c r="H2401" s="24">
        <f t="shared" si="1365"/>
        <v>1.3809871979145037E-2</v>
      </c>
      <c r="I2401" s="6">
        <f t="shared" si="1365"/>
        <v>3.05</v>
      </c>
      <c r="J2401" s="6">
        <f t="shared" si="1366"/>
        <v>5438542.5196339786</v>
      </c>
      <c r="K2401" s="18">
        <f t="shared" si="1367"/>
        <v>0</v>
      </c>
      <c r="L2401" s="35">
        <f>Data!BN25</f>
        <v>2.4856810888772018E-2</v>
      </c>
      <c r="Q2401" s="21">
        <v>0</v>
      </c>
      <c r="R2401" s="21">
        <v>0</v>
      </c>
      <c r="S2401" s="21">
        <v>0</v>
      </c>
      <c r="T2401" s="38">
        <v>0</v>
      </c>
    </row>
    <row r="2402" spans="1:20" x14ac:dyDescent="0.25">
      <c r="A2402" s="17" t="s">
        <v>251</v>
      </c>
      <c r="B2402" s="8" t="s">
        <v>338</v>
      </c>
      <c r="C2402" s="8" t="s">
        <v>71</v>
      </c>
      <c r="D2402" s="8" t="str">
        <f t="shared" si="1360"/>
        <v>Week_12-generic-fifi</v>
      </c>
      <c r="E2402" s="8" t="str">
        <f t="shared" si="1361"/>
        <v>Umbrella-display.umb</v>
      </c>
      <c r="H2402" s="24">
        <f t="shared" si="1365"/>
        <v>1.3809871979145037E-2</v>
      </c>
      <c r="I2402" s="6">
        <f t="shared" si="1365"/>
        <v>3.05</v>
      </c>
      <c r="J2402" s="6">
        <f t="shared" si="1366"/>
        <v>5438542.5196339786</v>
      </c>
      <c r="K2402" s="18">
        <f t="shared" si="1367"/>
        <v>0</v>
      </c>
      <c r="L2402" s="35">
        <f>Data!BN26</f>
        <v>2.4856810888772018E-2</v>
      </c>
      <c r="Q2402" s="21">
        <v>0</v>
      </c>
      <c r="R2402" s="21">
        <v>0</v>
      </c>
      <c r="S2402" s="21">
        <v>0</v>
      </c>
      <c r="T2402" s="38">
        <v>0</v>
      </c>
    </row>
    <row r="2403" spans="1:20" x14ac:dyDescent="0.25">
      <c r="A2403" s="17" t="s">
        <v>252</v>
      </c>
      <c r="B2403" s="8" t="s">
        <v>338</v>
      </c>
      <c r="C2403" s="8" t="s">
        <v>71</v>
      </c>
      <c r="D2403" s="8" t="str">
        <f t="shared" si="1360"/>
        <v>Week_13-generic-fifi</v>
      </c>
      <c r="E2403" s="8" t="str">
        <f t="shared" si="1361"/>
        <v>Umbrella-display.umb</v>
      </c>
      <c r="H2403" s="24">
        <f t="shared" si="1365"/>
        <v>1.3809871979145037E-2</v>
      </c>
      <c r="I2403" s="6">
        <f t="shared" si="1365"/>
        <v>3.05</v>
      </c>
      <c r="J2403" s="6">
        <f t="shared" si="1366"/>
        <v>5438542.5196339786</v>
      </c>
      <c r="K2403" s="18">
        <f t="shared" si="1367"/>
        <v>0</v>
      </c>
      <c r="L2403" s="35">
        <f>Data!BN27</f>
        <v>2.4856810888772018E-2</v>
      </c>
      <c r="Q2403" s="21">
        <v>0</v>
      </c>
      <c r="R2403" s="21">
        <v>0</v>
      </c>
      <c r="S2403" s="21">
        <v>0</v>
      </c>
      <c r="T2403" s="38">
        <v>0</v>
      </c>
    </row>
    <row r="2404" spans="1:20" x14ac:dyDescent="0.25">
      <c r="A2404" s="17" t="s">
        <v>253</v>
      </c>
      <c r="B2404" s="8" t="s">
        <v>338</v>
      </c>
      <c r="C2404" s="8" t="s">
        <v>71</v>
      </c>
      <c r="D2404" s="8" t="str">
        <f t="shared" si="1360"/>
        <v>Week_14-generic-fifi</v>
      </c>
      <c r="E2404" s="8" t="str">
        <f t="shared" si="1361"/>
        <v>Umbrella-display.umb</v>
      </c>
      <c r="H2404" s="24">
        <f t="shared" si="1365"/>
        <v>1.3809871979145037E-2</v>
      </c>
      <c r="I2404" s="6">
        <f t="shared" si="1365"/>
        <v>3.05</v>
      </c>
      <c r="J2404" s="6">
        <f t="shared" si="1366"/>
        <v>5438542.5196339786</v>
      </c>
      <c r="K2404" s="18">
        <f t="shared" si="1367"/>
        <v>0</v>
      </c>
      <c r="L2404" s="35">
        <f>Data!BN28</f>
        <v>2.4856810888772018E-2</v>
      </c>
      <c r="Q2404" s="21">
        <v>0</v>
      </c>
      <c r="R2404" s="21">
        <v>0</v>
      </c>
      <c r="S2404" s="21">
        <v>0</v>
      </c>
      <c r="T2404" s="38">
        <v>0</v>
      </c>
    </row>
    <row r="2405" spans="1:20" x14ac:dyDescent="0.25">
      <c r="A2405" s="17" t="s">
        <v>254</v>
      </c>
      <c r="B2405" s="8" t="s">
        <v>338</v>
      </c>
      <c r="C2405" s="8" t="s">
        <v>71</v>
      </c>
      <c r="D2405" s="8" t="str">
        <f t="shared" si="1360"/>
        <v>Week_15-generic-fifi</v>
      </c>
      <c r="E2405" s="8" t="str">
        <f t="shared" si="1361"/>
        <v>Umbrella-display.umb</v>
      </c>
      <c r="H2405" s="24">
        <f t="shared" si="1365"/>
        <v>1.3809871979145037E-2</v>
      </c>
      <c r="I2405" s="6">
        <f t="shared" si="1365"/>
        <v>3.05</v>
      </c>
      <c r="J2405" s="6">
        <f t="shared" si="1366"/>
        <v>5438542.5196339786</v>
      </c>
      <c r="K2405" s="18">
        <f t="shared" si="1367"/>
        <v>0</v>
      </c>
      <c r="L2405" s="35">
        <f>Data!BN29</f>
        <v>2.5641762811575344E-2</v>
      </c>
      <c r="Q2405" s="21">
        <v>0</v>
      </c>
      <c r="R2405" s="21">
        <v>0</v>
      </c>
      <c r="S2405" s="21">
        <v>0</v>
      </c>
      <c r="T2405" s="38">
        <v>0</v>
      </c>
    </row>
    <row r="2406" spans="1:20" x14ac:dyDescent="0.25">
      <c r="A2406" s="17" t="s">
        <v>255</v>
      </c>
      <c r="B2406" s="8" t="s">
        <v>338</v>
      </c>
      <c r="C2406" s="8" t="s">
        <v>71</v>
      </c>
      <c r="D2406" s="8" t="str">
        <f t="shared" si="1360"/>
        <v>Week_16-generic-fifi</v>
      </c>
      <c r="E2406" s="8" t="str">
        <f t="shared" si="1361"/>
        <v>Umbrella-display.umb</v>
      </c>
      <c r="H2406" s="24">
        <f t="shared" si="1365"/>
        <v>1.3809871979145037E-2</v>
      </c>
      <c r="I2406" s="6">
        <f t="shared" si="1365"/>
        <v>3.05</v>
      </c>
      <c r="J2406" s="6">
        <f t="shared" si="1366"/>
        <v>5438542.5196339786</v>
      </c>
      <c r="K2406" s="18">
        <f t="shared" si="1367"/>
        <v>0</v>
      </c>
      <c r="L2406" s="35">
        <f>Data!BN30</f>
        <v>2.5641762811575344E-2</v>
      </c>
      <c r="Q2406" s="21">
        <v>0</v>
      </c>
      <c r="R2406" s="21">
        <v>0</v>
      </c>
      <c r="S2406" s="21">
        <v>0</v>
      </c>
      <c r="T2406" s="38">
        <v>0</v>
      </c>
    </row>
    <row r="2407" spans="1:20" x14ac:dyDescent="0.25">
      <c r="A2407" s="17" t="s">
        <v>256</v>
      </c>
      <c r="B2407" s="8" t="s">
        <v>338</v>
      </c>
      <c r="C2407" s="8" t="s">
        <v>71</v>
      </c>
      <c r="D2407" s="8" t="str">
        <f t="shared" si="1360"/>
        <v>Week_17-generic-fifi</v>
      </c>
      <c r="E2407" s="8" t="str">
        <f t="shared" si="1361"/>
        <v>Umbrella-display.umb</v>
      </c>
      <c r="H2407" s="24">
        <f t="shared" si="1365"/>
        <v>1.3809871979145037E-2</v>
      </c>
      <c r="I2407" s="6">
        <f t="shared" si="1365"/>
        <v>3.05</v>
      </c>
      <c r="J2407" s="6">
        <f t="shared" si="1366"/>
        <v>5438542.5196339786</v>
      </c>
      <c r="K2407" s="18">
        <f t="shared" si="1367"/>
        <v>0</v>
      </c>
      <c r="L2407" s="35">
        <f>Data!BN31</f>
        <v>2.5641762811575344E-2</v>
      </c>
      <c r="Q2407" s="21">
        <v>0</v>
      </c>
      <c r="R2407" s="21">
        <v>0</v>
      </c>
      <c r="S2407" s="21">
        <v>0</v>
      </c>
      <c r="T2407" s="38">
        <v>0</v>
      </c>
    </row>
    <row r="2408" spans="1:20" x14ac:dyDescent="0.25">
      <c r="A2408" s="17" t="s">
        <v>257</v>
      </c>
      <c r="B2408" s="8" t="s">
        <v>338</v>
      </c>
      <c r="C2408" s="8" t="s">
        <v>71</v>
      </c>
      <c r="D2408" s="8" t="str">
        <f t="shared" si="1360"/>
        <v>Week_18-generic-fifi</v>
      </c>
      <c r="E2408" s="8" t="str">
        <f t="shared" si="1361"/>
        <v>Umbrella-display.umb</v>
      </c>
      <c r="H2408" s="24">
        <f t="shared" si="1365"/>
        <v>1.3809871979145037E-2</v>
      </c>
      <c r="I2408" s="6">
        <f t="shared" si="1365"/>
        <v>3.05</v>
      </c>
      <c r="J2408" s="6">
        <f t="shared" si="1366"/>
        <v>5438542.5196339786</v>
      </c>
      <c r="K2408" s="18">
        <f t="shared" si="1367"/>
        <v>0</v>
      </c>
      <c r="L2408" s="35">
        <f>Data!BN32</f>
        <v>2.5641762811575344E-2</v>
      </c>
      <c r="Q2408" s="21">
        <v>0</v>
      </c>
      <c r="R2408" s="21">
        <v>0</v>
      </c>
      <c r="S2408" s="21">
        <v>0</v>
      </c>
      <c r="T2408" s="38">
        <v>0</v>
      </c>
    </row>
    <row r="2409" spans="1:20" x14ac:dyDescent="0.25">
      <c r="A2409" s="17" t="s">
        <v>258</v>
      </c>
      <c r="B2409" s="8" t="s">
        <v>338</v>
      </c>
      <c r="C2409" s="8" t="s">
        <v>71</v>
      </c>
      <c r="D2409" s="8" t="str">
        <f t="shared" si="1360"/>
        <v>Week_19-generic-fifi</v>
      </c>
      <c r="E2409" s="8" t="str">
        <f t="shared" si="1361"/>
        <v>Umbrella-display.umb</v>
      </c>
      <c r="H2409" s="24">
        <f t="shared" si="1365"/>
        <v>1.3809871979145037E-2</v>
      </c>
      <c r="I2409" s="6">
        <f t="shared" si="1365"/>
        <v>3.05</v>
      </c>
      <c r="J2409" s="6">
        <f t="shared" si="1366"/>
        <v>5438542.5196339786</v>
      </c>
      <c r="K2409" s="18">
        <f t="shared" si="1367"/>
        <v>0</v>
      </c>
      <c r="L2409" s="35">
        <f>Data!BN33</f>
        <v>2.4071858965968689E-2</v>
      </c>
      <c r="Q2409" s="21">
        <v>0</v>
      </c>
      <c r="R2409" s="21">
        <v>0</v>
      </c>
      <c r="S2409" s="21">
        <v>0</v>
      </c>
      <c r="T2409" s="38">
        <v>0</v>
      </c>
    </row>
    <row r="2410" spans="1:20" x14ac:dyDescent="0.25">
      <c r="A2410" s="17" t="s">
        <v>259</v>
      </c>
      <c r="B2410" s="8" t="s">
        <v>338</v>
      </c>
      <c r="C2410" s="8" t="s">
        <v>71</v>
      </c>
      <c r="D2410" s="8" t="str">
        <f t="shared" si="1360"/>
        <v>Week_20-generic-fifi</v>
      </c>
      <c r="E2410" s="8" t="str">
        <f t="shared" si="1361"/>
        <v>Umbrella-display.umb</v>
      </c>
      <c r="H2410" s="24">
        <f t="shared" si="1365"/>
        <v>1.3809871979145037E-2</v>
      </c>
      <c r="I2410" s="6">
        <f t="shared" si="1365"/>
        <v>3.05</v>
      </c>
      <c r="J2410" s="6">
        <f t="shared" si="1366"/>
        <v>5438542.5196339786</v>
      </c>
      <c r="K2410" s="18">
        <f t="shared" si="1367"/>
        <v>0</v>
      </c>
      <c r="L2410" s="35">
        <f>Data!BN34</f>
        <v>2.4071858965968689E-2</v>
      </c>
      <c r="Q2410" s="21">
        <v>0</v>
      </c>
      <c r="R2410" s="21">
        <v>0</v>
      </c>
      <c r="S2410" s="21">
        <v>0</v>
      </c>
      <c r="T2410" s="38">
        <v>0</v>
      </c>
    </row>
    <row r="2411" spans="1:20" x14ac:dyDescent="0.25">
      <c r="A2411" s="17" t="s">
        <v>260</v>
      </c>
      <c r="B2411" s="8" t="s">
        <v>338</v>
      </c>
      <c r="C2411" s="8" t="s">
        <v>71</v>
      </c>
      <c r="D2411" s="8" t="str">
        <f t="shared" si="1360"/>
        <v>Week_21-generic-fifi</v>
      </c>
      <c r="E2411" s="8" t="str">
        <f t="shared" si="1361"/>
        <v>Umbrella-display.umb</v>
      </c>
      <c r="H2411" s="24">
        <f t="shared" si="1365"/>
        <v>1.3809871979145037E-2</v>
      </c>
      <c r="I2411" s="6">
        <f t="shared" si="1365"/>
        <v>3.05</v>
      </c>
      <c r="J2411" s="6">
        <f t="shared" si="1366"/>
        <v>5438542.5196339786</v>
      </c>
      <c r="K2411" s="18">
        <f t="shared" si="1367"/>
        <v>0</v>
      </c>
      <c r="L2411" s="35">
        <f>Data!BN35</f>
        <v>2.4071858965968689E-2</v>
      </c>
      <c r="Q2411" s="21">
        <v>0</v>
      </c>
      <c r="R2411" s="21">
        <v>0</v>
      </c>
      <c r="S2411" s="21">
        <v>0</v>
      </c>
      <c r="T2411" s="38">
        <v>0</v>
      </c>
    </row>
    <row r="2412" spans="1:20" x14ac:dyDescent="0.25">
      <c r="A2412" s="17" t="s">
        <v>261</v>
      </c>
      <c r="B2412" s="8" t="s">
        <v>338</v>
      </c>
      <c r="C2412" s="8" t="s">
        <v>71</v>
      </c>
      <c r="D2412" s="8" t="str">
        <f t="shared" si="1360"/>
        <v>Week_22-generic-fifi</v>
      </c>
      <c r="E2412" s="8" t="str">
        <f t="shared" si="1361"/>
        <v>Umbrella-display.umb</v>
      </c>
      <c r="H2412" s="24">
        <f t="shared" si="1365"/>
        <v>1.3809871979145037E-2</v>
      </c>
      <c r="I2412" s="6">
        <f t="shared" si="1365"/>
        <v>3.05</v>
      </c>
      <c r="J2412" s="6">
        <f t="shared" si="1366"/>
        <v>5438542.5196339786</v>
      </c>
      <c r="K2412" s="18">
        <f t="shared" si="1367"/>
        <v>0</v>
      </c>
      <c r="L2412" s="35">
        <f>Data!BN36</f>
        <v>2.4071858965968689E-2</v>
      </c>
      <c r="Q2412" s="21">
        <v>0</v>
      </c>
      <c r="R2412" s="21">
        <v>0</v>
      </c>
      <c r="S2412" s="21">
        <v>0</v>
      </c>
      <c r="T2412" s="38">
        <v>0</v>
      </c>
    </row>
    <row r="2413" spans="1:20" x14ac:dyDescent="0.25">
      <c r="A2413" s="17" t="s">
        <v>278</v>
      </c>
      <c r="B2413" s="8" t="s">
        <v>338</v>
      </c>
      <c r="C2413" s="8" t="s">
        <v>71</v>
      </c>
      <c r="D2413" s="8" t="str">
        <f t="shared" si="1360"/>
        <v>Week_23-generic-fifi</v>
      </c>
      <c r="E2413" s="8" t="str">
        <f t="shared" si="1361"/>
        <v>Umbrella-display.umb</v>
      </c>
      <c r="H2413" s="24">
        <f t="shared" si="1365"/>
        <v>1.3809871979145037E-2</v>
      </c>
      <c r="I2413" s="6">
        <f t="shared" si="1365"/>
        <v>3.05</v>
      </c>
      <c r="J2413" s="6">
        <f t="shared" si="1366"/>
        <v>5438542.5196339786</v>
      </c>
      <c r="K2413" s="18">
        <f t="shared" si="1367"/>
        <v>0</v>
      </c>
      <c r="L2413" s="35">
        <f>Data!BN37</f>
        <v>2.4856810888772018E-2</v>
      </c>
      <c r="Q2413" s="21">
        <v>0</v>
      </c>
      <c r="R2413" s="21">
        <v>0</v>
      </c>
      <c r="S2413" s="21">
        <v>0</v>
      </c>
      <c r="T2413" s="38">
        <v>0</v>
      </c>
    </row>
    <row r="2414" spans="1:20" x14ac:dyDescent="0.25">
      <c r="A2414" s="17" t="s">
        <v>279</v>
      </c>
      <c r="B2414" s="8" t="s">
        <v>338</v>
      </c>
      <c r="C2414" s="8" t="s">
        <v>71</v>
      </c>
      <c r="D2414" s="8" t="str">
        <f t="shared" si="1360"/>
        <v>Week_24-generic-fifi</v>
      </c>
      <c r="E2414" s="8" t="str">
        <f t="shared" si="1361"/>
        <v>Umbrella-display.umb</v>
      </c>
      <c r="H2414" s="24">
        <f t="shared" si="1365"/>
        <v>1.3809871979145037E-2</v>
      </c>
      <c r="I2414" s="6">
        <f t="shared" si="1365"/>
        <v>3.05</v>
      </c>
      <c r="J2414" s="6">
        <f t="shared" si="1366"/>
        <v>5438542.5196339786</v>
      </c>
      <c r="K2414" s="18">
        <f t="shared" si="1367"/>
        <v>0</v>
      </c>
      <c r="L2414" s="35">
        <f>Data!BN38</f>
        <v>2.4856810888772018E-2</v>
      </c>
      <c r="Q2414" s="21">
        <v>0</v>
      </c>
      <c r="R2414" s="21">
        <v>0</v>
      </c>
      <c r="S2414" s="21">
        <v>0</v>
      </c>
      <c r="T2414" s="38">
        <v>0</v>
      </c>
    </row>
    <row r="2415" spans="1:20" x14ac:dyDescent="0.25">
      <c r="A2415" s="17" t="s">
        <v>280</v>
      </c>
      <c r="B2415" s="8" t="s">
        <v>338</v>
      </c>
      <c r="C2415" s="8" t="s">
        <v>71</v>
      </c>
      <c r="D2415" s="8" t="str">
        <f t="shared" si="1360"/>
        <v>Week_25-generic-fifi</v>
      </c>
      <c r="E2415" s="8" t="str">
        <f t="shared" si="1361"/>
        <v>Umbrella-display.umb</v>
      </c>
      <c r="H2415" s="24">
        <f t="shared" si="1365"/>
        <v>1.3809871979145037E-2</v>
      </c>
      <c r="I2415" s="6">
        <f t="shared" si="1365"/>
        <v>3.05</v>
      </c>
      <c r="J2415" s="6">
        <f t="shared" si="1366"/>
        <v>5438542.5196339786</v>
      </c>
      <c r="K2415" s="18">
        <f t="shared" si="1367"/>
        <v>0</v>
      </c>
      <c r="L2415" s="35">
        <f>Data!BN39</f>
        <v>2.4856810888772018E-2</v>
      </c>
      <c r="Q2415" s="21">
        <v>0</v>
      </c>
      <c r="R2415" s="21">
        <v>0</v>
      </c>
      <c r="S2415" s="21">
        <v>0</v>
      </c>
      <c r="T2415" s="38">
        <v>0</v>
      </c>
    </row>
    <row r="2416" spans="1:20" x14ac:dyDescent="0.25">
      <c r="A2416" s="17" t="s">
        <v>281</v>
      </c>
      <c r="B2416" s="8" t="s">
        <v>338</v>
      </c>
      <c r="C2416" s="8" t="s">
        <v>71</v>
      </c>
      <c r="D2416" s="8" t="str">
        <f t="shared" si="1360"/>
        <v>Week_26-generic-fifi</v>
      </c>
      <c r="E2416" s="8" t="str">
        <f t="shared" si="1361"/>
        <v>Umbrella-display.umb</v>
      </c>
      <c r="H2416" s="24">
        <f t="shared" si="1365"/>
        <v>1.3809871979145037E-2</v>
      </c>
      <c r="I2416" s="6">
        <f t="shared" si="1365"/>
        <v>3.05</v>
      </c>
      <c r="J2416" s="6">
        <f t="shared" si="1366"/>
        <v>5438542.5196339786</v>
      </c>
      <c r="K2416" s="18">
        <f t="shared" si="1367"/>
        <v>0</v>
      </c>
      <c r="L2416" s="35">
        <f>Data!BN40</f>
        <v>2.4856810888772018E-2</v>
      </c>
      <c r="Q2416" s="21">
        <v>0</v>
      </c>
      <c r="R2416" s="21">
        <v>0</v>
      </c>
      <c r="S2416" s="21">
        <v>0</v>
      </c>
      <c r="T2416" s="38">
        <v>0</v>
      </c>
    </row>
    <row r="2417" spans="1:20" x14ac:dyDescent="0.25">
      <c r="A2417" s="17" t="s">
        <v>282</v>
      </c>
      <c r="B2417" s="8" t="s">
        <v>338</v>
      </c>
      <c r="C2417" s="8" t="s">
        <v>71</v>
      </c>
      <c r="D2417" s="8" t="str">
        <f t="shared" si="1360"/>
        <v>Week_27-generic-fifi</v>
      </c>
      <c r="E2417" s="8" t="str">
        <f t="shared" si="1361"/>
        <v>Umbrella-display.umb</v>
      </c>
      <c r="H2417" s="24">
        <f t="shared" si="1365"/>
        <v>1.3809871979145037E-2</v>
      </c>
      <c r="I2417" s="6">
        <f t="shared" si="1365"/>
        <v>3.05</v>
      </c>
      <c r="J2417" s="6">
        <f t="shared" si="1366"/>
        <v>5438542.5196339786</v>
      </c>
      <c r="K2417" s="18">
        <f t="shared" si="1367"/>
        <v>0</v>
      </c>
      <c r="L2417" s="35">
        <f>Data!BN41</f>
        <v>2.4856810888772018E-2</v>
      </c>
      <c r="Q2417" s="21">
        <v>0</v>
      </c>
      <c r="R2417" s="21">
        <v>0</v>
      </c>
      <c r="S2417" s="21">
        <v>0</v>
      </c>
      <c r="T2417" s="38">
        <v>0</v>
      </c>
    </row>
    <row r="2418" spans="1:20" x14ac:dyDescent="0.25">
      <c r="A2418" s="17" t="s">
        <v>283</v>
      </c>
      <c r="B2418" s="8" t="s">
        <v>338</v>
      </c>
      <c r="C2418" s="8" t="s">
        <v>71</v>
      </c>
      <c r="D2418" s="8" t="str">
        <f t="shared" si="1360"/>
        <v>Week_28-generic-fifi</v>
      </c>
      <c r="E2418" s="8" t="str">
        <f t="shared" si="1361"/>
        <v>Umbrella-display.umb</v>
      </c>
      <c r="H2418" s="24">
        <f t="shared" si="1365"/>
        <v>1.3809871979145037E-2</v>
      </c>
      <c r="I2418" s="6">
        <f t="shared" si="1365"/>
        <v>3.05</v>
      </c>
      <c r="J2418" s="6">
        <f t="shared" si="1366"/>
        <v>5438542.5196339786</v>
      </c>
      <c r="K2418" s="18">
        <f t="shared" si="1367"/>
        <v>0</v>
      </c>
      <c r="L2418" s="35">
        <f>Data!BN42</f>
        <v>2.3286907043165363E-2</v>
      </c>
      <c r="Q2418" s="21">
        <v>0</v>
      </c>
      <c r="R2418" s="21">
        <v>0</v>
      </c>
      <c r="S2418" s="21">
        <v>0</v>
      </c>
      <c r="T2418" s="38">
        <v>0</v>
      </c>
    </row>
    <row r="2419" spans="1:20" x14ac:dyDescent="0.25">
      <c r="A2419" s="17" t="s">
        <v>284</v>
      </c>
      <c r="B2419" s="8" t="s">
        <v>338</v>
      </c>
      <c r="C2419" s="8" t="s">
        <v>71</v>
      </c>
      <c r="D2419" s="8" t="str">
        <f t="shared" si="1360"/>
        <v>Week_29-generic-fifi</v>
      </c>
      <c r="E2419" s="8" t="str">
        <f t="shared" si="1361"/>
        <v>Umbrella-display.umb</v>
      </c>
      <c r="H2419" s="24">
        <f t="shared" si="1365"/>
        <v>1.3809871979145037E-2</v>
      </c>
      <c r="I2419" s="6">
        <f t="shared" si="1365"/>
        <v>3.05</v>
      </c>
      <c r="J2419" s="6">
        <f t="shared" si="1366"/>
        <v>5438542.5196339786</v>
      </c>
      <c r="K2419" s="18">
        <f t="shared" si="1367"/>
        <v>0</v>
      </c>
      <c r="L2419" s="35">
        <f>Data!BN43</f>
        <v>2.3286907043165363E-2</v>
      </c>
      <c r="Q2419" s="21">
        <v>0</v>
      </c>
      <c r="R2419" s="21">
        <v>0</v>
      </c>
      <c r="S2419" s="21">
        <v>0</v>
      </c>
      <c r="T2419" s="38">
        <v>0</v>
      </c>
    </row>
    <row r="2420" spans="1:20" x14ac:dyDescent="0.25">
      <c r="A2420" s="17" t="s">
        <v>285</v>
      </c>
      <c r="B2420" s="8" t="s">
        <v>338</v>
      </c>
      <c r="C2420" s="8" t="s">
        <v>71</v>
      </c>
      <c r="D2420" s="8" t="str">
        <f t="shared" si="1360"/>
        <v>Week_30-generic-fifi</v>
      </c>
      <c r="E2420" s="8" t="str">
        <f t="shared" si="1361"/>
        <v>Umbrella-display.umb</v>
      </c>
      <c r="H2420" s="24">
        <f t="shared" si="1365"/>
        <v>1.3809871979145037E-2</v>
      </c>
      <c r="I2420" s="6">
        <f t="shared" si="1365"/>
        <v>3.05</v>
      </c>
      <c r="J2420" s="6">
        <f t="shared" si="1366"/>
        <v>5438542.5196339786</v>
      </c>
      <c r="K2420" s="18">
        <f t="shared" si="1367"/>
        <v>0</v>
      </c>
      <c r="L2420" s="35">
        <f>Data!BN44</f>
        <v>2.3286907043165363E-2</v>
      </c>
      <c r="Q2420" s="21">
        <v>0</v>
      </c>
      <c r="R2420" s="21">
        <v>0</v>
      </c>
      <c r="S2420" s="21">
        <v>0</v>
      </c>
      <c r="T2420" s="38">
        <v>0</v>
      </c>
    </row>
    <row r="2421" spans="1:20" x14ac:dyDescent="0.25">
      <c r="A2421" s="17" t="s">
        <v>286</v>
      </c>
      <c r="B2421" s="8" t="s">
        <v>338</v>
      </c>
      <c r="C2421" s="8" t="s">
        <v>71</v>
      </c>
      <c r="D2421" s="8" t="str">
        <f t="shared" si="1360"/>
        <v>Week_31-generic-fifi</v>
      </c>
      <c r="E2421" s="8" t="str">
        <f t="shared" si="1361"/>
        <v>Umbrella-display.umb</v>
      </c>
      <c r="H2421" s="24">
        <f t="shared" si="1365"/>
        <v>1.3809871979145037E-2</v>
      </c>
      <c r="I2421" s="6">
        <f t="shared" si="1365"/>
        <v>3.05</v>
      </c>
      <c r="J2421" s="6">
        <f t="shared" si="1366"/>
        <v>5438542.5196339786</v>
      </c>
      <c r="K2421" s="18">
        <f t="shared" si="1367"/>
        <v>0</v>
      </c>
      <c r="L2421" s="35">
        <f>Data!BN45</f>
        <v>2.3286907043165363E-2</v>
      </c>
      <c r="Q2421" s="21">
        <v>0</v>
      </c>
      <c r="R2421" s="21">
        <v>0</v>
      </c>
      <c r="S2421" s="21">
        <v>0</v>
      </c>
      <c r="T2421" s="38">
        <v>0</v>
      </c>
    </row>
    <row r="2422" spans="1:20" x14ac:dyDescent="0.25">
      <c r="A2422" s="17" t="s">
        <v>287</v>
      </c>
      <c r="B2422" s="8" t="s">
        <v>338</v>
      </c>
      <c r="C2422" s="8" t="s">
        <v>71</v>
      </c>
      <c r="D2422" s="8" t="str">
        <f t="shared" si="1360"/>
        <v>Week_32-generic-fifi</v>
      </c>
      <c r="E2422" s="8" t="str">
        <f t="shared" si="1361"/>
        <v>Umbrella-display.umb</v>
      </c>
      <c r="H2422" s="24">
        <f t="shared" si="1365"/>
        <v>1.3809871979145037E-2</v>
      </c>
      <c r="I2422" s="6">
        <f t="shared" si="1365"/>
        <v>3.05</v>
      </c>
      <c r="J2422" s="6">
        <f t="shared" si="1366"/>
        <v>5438542.5196339786</v>
      </c>
      <c r="K2422" s="18">
        <f t="shared" si="1367"/>
        <v>0</v>
      </c>
      <c r="L2422" s="35">
        <f>Data!BN46</f>
        <v>2.7211666657181995E-2</v>
      </c>
      <c r="Q2422" s="21">
        <v>0</v>
      </c>
      <c r="R2422" s="21">
        <v>0</v>
      </c>
      <c r="S2422" s="21">
        <v>0</v>
      </c>
      <c r="T2422" s="38">
        <v>0</v>
      </c>
    </row>
    <row r="2423" spans="1:20" x14ac:dyDescent="0.25">
      <c r="A2423" s="17" t="s">
        <v>288</v>
      </c>
      <c r="B2423" s="8" t="s">
        <v>338</v>
      </c>
      <c r="C2423" s="8" t="s">
        <v>71</v>
      </c>
      <c r="D2423" s="8" t="str">
        <f t="shared" si="1360"/>
        <v>Week_33-generic-fifi</v>
      </c>
      <c r="E2423" s="8" t="str">
        <f t="shared" si="1361"/>
        <v>Umbrella-display.umb</v>
      </c>
      <c r="H2423" s="24">
        <f t="shared" si="1365"/>
        <v>1.3809871979145037E-2</v>
      </c>
      <c r="I2423" s="6">
        <f t="shared" si="1365"/>
        <v>3.05</v>
      </c>
      <c r="J2423" s="6">
        <f t="shared" si="1366"/>
        <v>5438542.5196339786</v>
      </c>
      <c r="K2423" s="18">
        <f t="shared" si="1367"/>
        <v>0</v>
      </c>
      <c r="L2423" s="35">
        <f>Data!BN47</f>
        <v>2.7211666657181995E-2</v>
      </c>
      <c r="Q2423" s="21">
        <v>0</v>
      </c>
      <c r="R2423" s="21">
        <v>0</v>
      </c>
      <c r="S2423" s="21">
        <v>0</v>
      </c>
      <c r="T2423" s="38">
        <v>0</v>
      </c>
    </row>
    <row r="2424" spans="1:20" x14ac:dyDescent="0.25">
      <c r="A2424" s="17" t="s">
        <v>289</v>
      </c>
      <c r="B2424" s="8" t="s">
        <v>338</v>
      </c>
      <c r="C2424" s="8" t="s">
        <v>71</v>
      </c>
      <c r="D2424" s="8" t="str">
        <f t="shared" si="1360"/>
        <v>Week_34-generic-fifi</v>
      </c>
      <c r="E2424" s="8" t="str">
        <f t="shared" si="1361"/>
        <v>Umbrella-display.umb</v>
      </c>
      <c r="H2424" s="24">
        <f t="shared" si="1365"/>
        <v>1.3809871979145037E-2</v>
      </c>
      <c r="I2424" s="6">
        <f t="shared" si="1365"/>
        <v>3.05</v>
      </c>
      <c r="J2424" s="6">
        <f t="shared" si="1366"/>
        <v>5438542.5196339786</v>
      </c>
      <c r="K2424" s="18">
        <f t="shared" si="1367"/>
        <v>0</v>
      </c>
      <c r="L2424" s="35">
        <f>Data!BN48</f>
        <v>2.7211666657181995E-2</v>
      </c>
      <c r="Q2424" s="21">
        <v>0</v>
      </c>
      <c r="R2424" s="21">
        <v>0</v>
      </c>
      <c r="S2424" s="21">
        <v>0</v>
      </c>
      <c r="T2424" s="38">
        <v>0</v>
      </c>
    </row>
    <row r="2425" spans="1:20" x14ac:dyDescent="0.25">
      <c r="A2425" s="17" t="s">
        <v>290</v>
      </c>
      <c r="B2425" s="8" t="s">
        <v>338</v>
      </c>
      <c r="C2425" s="8" t="s">
        <v>71</v>
      </c>
      <c r="D2425" s="8" t="str">
        <f t="shared" si="1360"/>
        <v>Week_35-generic-fifi</v>
      </c>
      <c r="E2425" s="8" t="str">
        <f t="shared" si="1361"/>
        <v>Umbrella-display.umb</v>
      </c>
      <c r="H2425" s="24">
        <f t="shared" si="1365"/>
        <v>1.3809871979145037E-2</v>
      </c>
      <c r="I2425" s="6">
        <f t="shared" si="1365"/>
        <v>3.05</v>
      </c>
      <c r="J2425" s="6">
        <f t="shared" si="1366"/>
        <v>5438542.5196339786</v>
      </c>
      <c r="K2425" s="18">
        <f t="shared" si="1367"/>
        <v>0</v>
      </c>
      <c r="L2425" s="35">
        <f>Data!BN49</f>
        <v>2.7211666657181995E-2</v>
      </c>
      <c r="Q2425" s="21">
        <v>0</v>
      </c>
      <c r="R2425" s="21">
        <v>0</v>
      </c>
      <c r="S2425" s="21">
        <v>0</v>
      </c>
      <c r="T2425" s="38">
        <v>0</v>
      </c>
    </row>
    <row r="2426" spans="1:20" x14ac:dyDescent="0.25">
      <c r="A2426" s="17" t="s">
        <v>291</v>
      </c>
      <c r="B2426" s="8" t="s">
        <v>338</v>
      </c>
      <c r="C2426" s="8" t="s">
        <v>71</v>
      </c>
      <c r="D2426" s="8" t="str">
        <f t="shared" si="1360"/>
        <v>Week_36-generic-fifi</v>
      </c>
      <c r="E2426" s="8" t="str">
        <f t="shared" si="1361"/>
        <v>Umbrella-display.umb</v>
      </c>
      <c r="H2426" s="24">
        <f t="shared" si="1365"/>
        <v>1.3809871979145037E-2</v>
      </c>
      <c r="I2426" s="6">
        <f t="shared" si="1365"/>
        <v>3.05</v>
      </c>
      <c r="J2426" s="6">
        <f t="shared" si="1366"/>
        <v>5438542.5196339786</v>
      </c>
      <c r="K2426" s="18">
        <f t="shared" si="1367"/>
        <v>0</v>
      </c>
      <c r="L2426" s="35">
        <f>Data!BN50</f>
        <v>2.7211666657181995E-2</v>
      </c>
      <c r="Q2426" s="21">
        <v>0</v>
      </c>
      <c r="R2426" s="21">
        <v>0</v>
      </c>
      <c r="S2426" s="21">
        <v>0</v>
      </c>
      <c r="T2426" s="38">
        <v>0</v>
      </c>
    </row>
    <row r="2427" spans="1:20" x14ac:dyDescent="0.25">
      <c r="A2427" s="17" t="s">
        <v>292</v>
      </c>
      <c r="B2427" s="8" t="s">
        <v>338</v>
      </c>
      <c r="C2427" s="8" t="s">
        <v>71</v>
      </c>
      <c r="D2427" s="8" t="str">
        <f t="shared" si="1360"/>
        <v>Week_37-generic-fifi</v>
      </c>
      <c r="E2427" s="8" t="str">
        <f t="shared" si="1361"/>
        <v>Umbrella-display.umb</v>
      </c>
      <c r="H2427" s="24">
        <f t="shared" si="1365"/>
        <v>1.3809871979145037E-2</v>
      </c>
      <c r="I2427" s="6">
        <f t="shared" si="1365"/>
        <v>3.05</v>
      </c>
      <c r="J2427" s="6">
        <f t="shared" si="1366"/>
        <v>5438542.5196339786</v>
      </c>
      <c r="K2427" s="18">
        <f t="shared" si="1367"/>
        <v>0</v>
      </c>
      <c r="L2427" s="35">
        <f>Data!BN51</f>
        <v>2.8519919861854207E-2</v>
      </c>
      <c r="Q2427" s="21">
        <v>0</v>
      </c>
      <c r="R2427" s="21">
        <v>0</v>
      </c>
      <c r="S2427" s="21">
        <v>0</v>
      </c>
      <c r="T2427" s="38">
        <v>0</v>
      </c>
    </row>
    <row r="2428" spans="1:20" x14ac:dyDescent="0.25">
      <c r="A2428" s="17" t="s">
        <v>293</v>
      </c>
      <c r="B2428" s="8" t="s">
        <v>338</v>
      </c>
      <c r="C2428" s="8" t="s">
        <v>71</v>
      </c>
      <c r="D2428" s="8" t="str">
        <f t="shared" si="1360"/>
        <v>Week_38-generic-fifi</v>
      </c>
      <c r="E2428" s="8" t="str">
        <f t="shared" si="1361"/>
        <v>Umbrella-display.umb</v>
      </c>
      <c r="H2428" s="24">
        <f t="shared" si="1365"/>
        <v>1.3809871979145037E-2</v>
      </c>
      <c r="I2428" s="6">
        <f t="shared" si="1365"/>
        <v>3.05</v>
      </c>
      <c r="J2428" s="6">
        <f t="shared" si="1366"/>
        <v>5438542.5196339786</v>
      </c>
      <c r="K2428" s="18">
        <f t="shared" si="1367"/>
        <v>0</v>
      </c>
      <c r="L2428" s="35">
        <f>Data!BN52</f>
        <v>2.8519919861854207E-2</v>
      </c>
      <c r="Q2428" s="21">
        <v>0</v>
      </c>
      <c r="R2428" s="21">
        <v>0</v>
      </c>
      <c r="S2428" s="21">
        <v>0</v>
      </c>
      <c r="T2428" s="38">
        <v>0</v>
      </c>
    </row>
    <row r="2429" spans="1:20" x14ac:dyDescent="0.25">
      <c r="A2429" s="17" t="s">
        <v>294</v>
      </c>
      <c r="B2429" s="8" t="s">
        <v>338</v>
      </c>
      <c r="C2429" s="8" t="s">
        <v>71</v>
      </c>
      <c r="D2429" s="8" t="str">
        <f t="shared" si="1360"/>
        <v>Week_39-generic-fifi</v>
      </c>
      <c r="E2429" s="8" t="str">
        <f t="shared" si="1361"/>
        <v>Umbrella-display.umb</v>
      </c>
      <c r="H2429" s="24">
        <f t="shared" si="1365"/>
        <v>1.3809871979145037E-2</v>
      </c>
      <c r="I2429" s="6">
        <f t="shared" si="1365"/>
        <v>3.05</v>
      </c>
      <c r="J2429" s="6">
        <f t="shared" si="1366"/>
        <v>5438542.5196339786</v>
      </c>
      <c r="K2429" s="18">
        <f t="shared" si="1367"/>
        <v>0</v>
      </c>
      <c r="L2429" s="35">
        <f>Data!BN53</f>
        <v>2.8519919861854207E-2</v>
      </c>
      <c r="Q2429" s="21">
        <v>0</v>
      </c>
      <c r="R2429" s="21">
        <v>0</v>
      </c>
      <c r="S2429" s="21">
        <v>0</v>
      </c>
      <c r="T2429" s="38">
        <v>0</v>
      </c>
    </row>
    <row r="2430" spans="1:20" x14ac:dyDescent="0.25">
      <c r="A2430" s="17" t="s">
        <v>295</v>
      </c>
      <c r="B2430" s="8" t="s">
        <v>338</v>
      </c>
      <c r="C2430" s="8" t="s">
        <v>71</v>
      </c>
      <c r="D2430" s="8" t="str">
        <f t="shared" si="1360"/>
        <v>Week_40-generic-fifi</v>
      </c>
      <c r="E2430" s="8" t="str">
        <f t="shared" si="1361"/>
        <v>Umbrella-display.umb</v>
      </c>
      <c r="H2430" s="24">
        <f t="shared" si="1365"/>
        <v>1.3809871979145037E-2</v>
      </c>
      <c r="I2430" s="6">
        <f t="shared" si="1365"/>
        <v>3.05</v>
      </c>
      <c r="J2430" s="6">
        <f t="shared" si="1366"/>
        <v>5438542.5196339786</v>
      </c>
      <c r="K2430" s="18">
        <f t="shared" si="1367"/>
        <v>0</v>
      </c>
      <c r="L2430" s="35">
        <f>Data!BN54</f>
        <v>2.8519919861854207E-2</v>
      </c>
      <c r="Q2430" s="21">
        <v>0</v>
      </c>
      <c r="R2430" s="21">
        <v>0</v>
      </c>
      <c r="S2430" s="21">
        <v>0</v>
      </c>
      <c r="T2430" s="38">
        <v>0</v>
      </c>
    </row>
    <row r="2431" spans="1:20" x14ac:dyDescent="0.25">
      <c r="A2431" s="17" t="s">
        <v>296</v>
      </c>
      <c r="B2431" s="8" t="s">
        <v>338</v>
      </c>
      <c r="C2431" s="8" t="s">
        <v>71</v>
      </c>
      <c r="D2431" s="8" t="str">
        <f t="shared" si="1360"/>
        <v>Week_41-generic-fifi</v>
      </c>
      <c r="E2431" s="8" t="str">
        <f t="shared" si="1361"/>
        <v>Umbrella-display.umb</v>
      </c>
      <c r="H2431" s="24">
        <f t="shared" si="1365"/>
        <v>1.3809871979145037E-2</v>
      </c>
      <c r="I2431" s="6">
        <f t="shared" si="1365"/>
        <v>3.05</v>
      </c>
      <c r="J2431" s="6">
        <f t="shared" si="1366"/>
        <v>5438542.5196339786</v>
      </c>
      <c r="K2431" s="18">
        <f t="shared" si="1367"/>
        <v>0</v>
      </c>
      <c r="L2431" s="35">
        <f>Data!BN55</f>
        <v>3.3752932680543052E-2</v>
      </c>
      <c r="Q2431" s="21">
        <v>0</v>
      </c>
      <c r="R2431" s="21">
        <v>0</v>
      </c>
      <c r="S2431" s="21">
        <v>0</v>
      </c>
      <c r="T2431" s="38">
        <v>0</v>
      </c>
    </row>
    <row r="2432" spans="1:20" x14ac:dyDescent="0.25">
      <c r="A2432" s="17" t="s">
        <v>297</v>
      </c>
      <c r="B2432" s="8" t="s">
        <v>338</v>
      </c>
      <c r="C2432" s="8" t="s">
        <v>71</v>
      </c>
      <c r="D2432" s="8" t="str">
        <f t="shared" si="1360"/>
        <v>Week_42-generic-fifi</v>
      </c>
      <c r="E2432" s="8" t="str">
        <f t="shared" si="1361"/>
        <v>Umbrella-display.umb</v>
      </c>
      <c r="H2432" s="24">
        <f t="shared" si="1365"/>
        <v>1.3809871979145037E-2</v>
      </c>
      <c r="I2432" s="6">
        <f t="shared" si="1365"/>
        <v>3.05</v>
      </c>
      <c r="J2432" s="6">
        <f t="shared" si="1366"/>
        <v>5438542.5196339786</v>
      </c>
      <c r="K2432" s="18">
        <f t="shared" si="1367"/>
        <v>0</v>
      </c>
      <c r="L2432" s="35">
        <f>Data!BN56</f>
        <v>3.3752932680543052E-2</v>
      </c>
      <c r="Q2432" s="21">
        <v>0</v>
      </c>
      <c r="R2432" s="21">
        <v>0</v>
      </c>
      <c r="S2432" s="21">
        <v>0</v>
      </c>
      <c r="T2432" s="38">
        <v>0</v>
      </c>
    </row>
    <row r="2433" spans="1:20" x14ac:dyDescent="0.25">
      <c r="A2433" s="17" t="s">
        <v>298</v>
      </c>
      <c r="B2433" s="8" t="s">
        <v>338</v>
      </c>
      <c r="C2433" s="8" t="s">
        <v>71</v>
      </c>
      <c r="D2433" s="8" t="str">
        <f t="shared" si="1360"/>
        <v>Week_43-generic-fifi</v>
      </c>
      <c r="E2433" s="8" t="str">
        <f t="shared" si="1361"/>
        <v>Umbrella-display.umb</v>
      </c>
      <c r="H2433" s="24">
        <f t="shared" si="1365"/>
        <v>1.3809871979145037E-2</v>
      </c>
      <c r="I2433" s="6">
        <f t="shared" si="1365"/>
        <v>3.05</v>
      </c>
      <c r="J2433" s="6">
        <f t="shared" si="1366"/>
        <v>5438542.5196339786</v>
      </c>
      <c r="K2433" s="18">
        <f t="shared" si="1367"/>
        <v>0</v>
      </c>
      <c r="L2433" s="35">
        <f>Data!BN57</f>
        <v>3.3752932680543052E-2</v>
      </c>
      <c r="Q2433" s="21">
        <v>0</v>
      </c>
      <c r="R2433" s="21">
        <v>0</v>
      </c>
      <c r="S2433" s="21">
        <v>0</v>
      </c>
      <c r="T2433" s="38">
        <v>0</v>
      </c>
    </row>
    <row r="2434" spans="1:20" x14ac:dyDescent="0.25">
      <c r="A2434" s="17" t="s">
        <v>299</v>
      </c>
      <c r="B2434" s="8" t="s">
        <v>338</v>
      </c>
      <c r="C2434" s="8" t="s">
        <v>71</v>
      </c>
      <c r="D2434" s="8" t="str">
        <f t="shared" si="1360"/>
        <v>Week_44-generic-fifi</v>
      </c>
      <c r="E2434" s="8" t="str">
        <f t="shared" si="1361"/>
        <v>Umbrella-display.umb</v>
      </c>
      <c r="H2434" s="24">
        <f t="shared" si="1365"/>
        <v>1.3809871979145037E-2</v>
      </c>
      <c r="I2434" s="6">
        <f t="shared" si="1365"/>
        <v>3.05</v>
      </c>
      <c r="J2434" s="6">
        <f t="shared" si="1366"/>
        <v>5438542.5196339786</v>
      </c>
      <c r="K2434" s="18">
        <f t="shared" si="1367"/>
        <v>0</v>
      </c>
      <c r="L2434" s="35">
        <f>Data!BN58</f>
        <v>3.3752932680543052E-2</v>
      </c>
      <c r="Q2434" s="21">
        <v>0</v>
      </c>
      <c r="R2434" s="21">
        <v>0</v>
      </c>
      <c r="S2434" s="21">
        <v>0</v>
      </c>
      <c r="T2434" s="38">
        <v>0</v>
      </c>
    </row>
    <row r="2435" spans="1:20" x14ac:dyDescent="0.25">
      <c r="A2435" s="17" t="s">
        <v>300</v>
      </c>
      <c r="B2435" s="8" t="s">
        <v>338</v>
      </c>
      <c r="C2435" s="8" t="s">
        <v>71</v>
      </c>
      <c r="D2435" s="8" t="str">
        <f t="shared" si="1360"/>
        <v>Week_45-generic-fifi</v>
      </c>
      <c r="E2435" s="8" t="str">
        <f t="shared" si="1361"/>
        <v>Umbrella-display.umb</v>
      </c>
      <c r="H2435" s="24">
        <f t="shared" si="1365"/>
        <v>1.3809871979145037E-2</v>
      </c>
      <c r="I2435" s="6">
        <f t="shared" si="1365"/>
        <v>3.05</v>
      </c>
      <c r="J2435" s="6">
        <f t="shared" si="1366"/>
        <v>5438542.5196339786</v>
      </c>
      <c r="K2435" s="18">
        <f t="shared" si="1367"/>
        <v>0</v>
      </c>
      <c r="L2435" s="35">
        <f>Data!BN59</f>
        <v>2.904322114372309E-2</v>
      </c>
      <c r="Q2435" s="21">
        <v>0</v>
      </c>
      <c r="R2435" s="21">
        <v>0</v>
      </c>
      <c r="S2435" s="21">
        <v>0</v>
      </c>
      <c r="T2435" s="38">
        <v>0</v>
      </c>
    </row>
    <row r="2436" spans="1:20" x14ac:dyDescent="0.25">
      <c r="A2436" s="17" t="s">
        <v>301</v>
      </c>
      <c r="B2436" s="8" t="s">
        <v>338</v>
      </c>
      <c r="C2436" s="8" t="s">
        <v>71</v>
      </c>
      <c r="D2436" s="8" t="str">
        <f t="shared" si="1360"/>
        <v>Week_46-generic-fifi</v>
      </c>
      <c r="E2436" s="8" t="str">
        <f t="shared" si="1361"/>
        <v>Umbrella-display.umb</v>
      </c>
      <c r="H2436" s="24">
        <f t="shared" si="1365"/>
        <v>1.3809871979145037E-2</v>
      </c>
      <c r="I2436" s="6">
        <f t="shared" si="1365"/>
        <v>3.05</v>
      </c>
      <c r="J2436" s="6">
        <f t="shared" si="1366"/>
        <v>5438542.5196339786</v>
      </c>
      <c r="K2436" s="18">
        <f t="shared" si="1367"/>
        <v>0</v>
      </c>
      <c r="L2436" s="35">
        <f>Data!BN60</f>
        <v>2.904322114372309E-2</v>
      </c>
      <c r="Q2436" s="21">
        <v>0</v>
      </c>
      <c r="R2436" s="21">
        <v>0</v>
      </c>
      <c r="S2436" s="21">
        <v>0</v>
      </c>
      <c r="T2436" s="38">
        <v>0</v>
      </c>
    </row>
    <row r="2437" spans="1:20" x14ac:dyDescent="0.25">
      <c r="A2437" s="17" t="s">
        <v>272</v>
      </c>
      <c r="B2437" s="8" t="s">
        <v>338</v>
      </c>
      <c r="C2437" s="8" t="s">
        <v>71</v>
      </c>
      <c r="D2437" s="8" t="str">
        <f t="shared" si="1360"/>
        <v>Week_47-generic-fifi</v>
      </c>
      <c r="E2437" s="8" t="str">
        <f t="shared" si="1361"/>
        <v>Umbrella-display.umb</v>
      </c>
      <c r="H2437" s="24">
        <f t="shared" si="1365"/>
        <v>1.3809871979145037E-2</v>
      </c>
      <c r="I2437" s="6">
        <f t="shared" si="1365"/>
        <v>3.05</v>
      </c>
      <c r="J2437" s="6">
        <f t="shared" si="1366"/>
        <v>5438542.5196339786</v>
      </c>
      <c r="K2437" s="18">
        <f t="shared" si="1367"/>
        <v>0</v>
      </c>
      <c r="L2437" s="35">
        <f>Data!BN61</f>
        <v>2.904322114372309E-2</v>
      </c>
      <c r="Q2437" s="21">
        <v>0</v>
      </c>
      <c r="R2437" s="21">
        <v>0</v>
      </c>
      <c r="S2437" s="21">
        <v>0</v>
      </c>
      <c r="T2437" s="38">
        <v>0</v>
      </c>
    </row>
    <row r="2438" spans="1:20" x14ac:dyDescent="0.25">
      <c r="A2438" s="17" t="s">
        <v>273</v>
      </c>
      <c r="B2438" s="8" t="s">
        <v>338</v>
      </c>
      <c r="C2438" s="8" t="s">
        <v>71</v>
      </c>
      <c r="D2438" s="8" t="str">
        <f t="shared" si="1360"/>
        <v>Week_48-generic-fifi</v>
      </c>
      <c r="E2438" s="8" t="str">
        <f t="shared" si="1361"/>
        <v>Umbrella-display.umb</v>
      </c>
      <c r="H2438" s="24">
        <f t="shared" si="1365"/>
        <v>1.3809871979145037E-2</v>
      </c>
      <c r="I2438" s="6">
        <f t="shared" si="1365"/>
        <v>3.05</v>
      </c>
      <c r="J2438" s="6">
        <f t="shared" si="1366"/>
        <v>5438542.5196339786</v>
      </c>
      <c r="K2438" s="18">
        <f t="shared" si="1367"/>
        <v>0</v>
      </c>
      <c r="L2438" s="35">
        <f>Data!BN62</f>
        <v>2.904322114372309E-2</v>
      </c>
      <c r="Q2438" s="21">
        <v>0</v>
      </c>
      <c r="R2438" s="21">
        <v>0</v>
      </c>
      <c r="S2438" s="21">
        <v>0</v>
      </c>
      <c r="T2438" s="38">
        <v>0</v>
      </c>
    </row>
    <row r="2439" spans="1:20" x14ac:dyDescent="0.25">
      <c r="A2439" s="17" t="s">
        <v>274</v>
      </c>
      <c r="B2439" s="8" t="s">
        <v>338</v>
      </c>
      <c r="C2439" s="8" t="s">
        <v>71</v>
      </c>
      <c r="D2439" s="8" t="str">
        <f t="shared" si="1360"/>
        <v>Week_49-generic-fifi</v>
      </c>
      <c r="E2439" s="8" t="str">
        <f t="shared" si="1361"/>
        <v>Umbrella-display.umb</v>
      </c>
      <c r="H2439" s="24">
        <f t="shared" si="1365"/>
        <v>1.3809871979145037E-2</v>
      </c>
      <c r="I2439" s="6">
        <f t="shared" si="1365"/>
        <v>3.05</v>
      </c>
      <c r="J2439" s="6">
        <f t="shared" si="1366"/>
        <v>5438542.5196339786</v>
      </c>
      <c r="K2439" s="18">
        <f t="shared" si="1367"/>
        <v>0</v>
      </c>
      <c r="L2439" s="35">
        <f>Data!BN63</f>
        <v>2.904322114372309E-2</v>
      </c>
      <c r="Q2439" s="21">
        <v>0</v>
      </c>
      <c r="R2439" s="21">
        <v>0</v>
      </c>
      <c r="S2439" s="21">
        <v>0</v>
      </c>
      <c r="T2439" s="38">
        <v>0</v>
      </c>
    </row>
    <row r="2440" spans="1:20" x14ac:dyDescent="0.25">
      <c r="A2440" s="17" t="s">
        <v>275</v>
      </c>
      <c r="B2440" s="8" t="s">
        <v>338</v>
      </c>
      <c r="C2440" s="8" t="s">
        <v>71</v>
      </c>
      <c r="D2440" s="8" t="str">
        <f t="shared" si="1360"/>
        <v>Week_50-generic-fifi</v>
      </c>
      <c r="E2440" s="8" t="str">
        <f t="shared" si="1361"/>
        <v>Umbrella-display.umb</v>
      </c>
      <c r="H2440" s="24">
        <f t="shared" si="1365"/>
        <v>1.3809871979145037E-2</v>
      </c>
      <c r="I2440" s="6">
        <f t="shared" si="1365"/>
        <v>3.05</v>
      </c>
      <c r="J2440" s="6">
        <f t="shared" si="1366"/>
        <v>5438542.5196339786</v>
      </c>
      <c r="K2440" s="18">
        <f t="shared" si="1367"/>
        <v>0</v>
      </c>
      <c r="L2440" s="35">
        <f>Data!BN64</f>
        <v>2.5380112170640897E-2</v>
      </c>
      <c r="Q2440" s="21">
        <v>0</v>
      </c>
      <c r="R2440" s="21">
        <v>0</v>
      </c>
      <c r="S2440" s="21">
        <v>0</v>
      </c>
      <c r="T2440" s="38">
        <v>0</v>
      </c>
    </row>
    <row r="2441" spans="1:20" x14ac:dyDescent="0.25">
      <c r="A2441" s="17" t="s">
        <v>276</v>
      </c>
      <c r="B2441" s="8" t="s">
        <v>338</v>
      </c>
      <c r="C2441" s="8" t="s">
        <v>71</v>
      </c>
      <c r="D2441" s="8" t="str">
        <f t="shared" si="1360"/>
        <v>Week_51-generic-fifi</v>
      </c>
      <c r="E2441" s="8" t="str">
        <f t="shared" si="1361"/>
        <v>Umbrella-display.umb</v>
      </c>
      <c r="H2441" s="24">
        <f t="shared" si="1365"/>
        <v>1.3809871979145037E-2</v>
      </c>
      <c r="I2441" s="6">
        <f t="shared" si="1365"/>
        <v>3.05</v>
      </c>
      <c r="J2441" s="6">
        <f t="shared" si="1366"/>
        <v>5438542.5196339786</v>
      </c>
      <c r="K2441" s="18">
        <f t="shared" si="1367"/>
        <v>0</v>
      </c>
      <c r="L2441" s="35">
        <f>Data!BN65</f>
        <v>2.5380112170640897E-2</v>
      </c>
      <c r="Q2441" s="21">
        <v>0</v>
      </c>
      <c r="R2441" s="21">
        <v>0</v>
      </c>
      <c r="S2441" s="21">
        <v>0</v>
      </c>
      <c r="T2441" s="38">
        <v>0</v>
      </c>
    </row>
    <row r="2442" spans="1:20" x14ac:dyDescent="0.25">
      <c r="A2442" s="17" t="s">
        <v>277</v>
      </c>
      <c r="B2442" s="8" t="s">
        <v>338</v>
      </c>
      <c r="C2442" s="8" t="s">
        <v>71</v>
      </c>
      <c r="D2442" s="8" t="str">
        <f t="shared" si="1360"/>
        <v>Week_52-generic-fifi</v>
      </c>
      <c r="E2442" s="8" t="str">
        <f t="shared" si="1361"/>
        <v>Umbrella-display.umb</v>
      </c>
      <c r="H2442" s="24">
        <f t="shared" si="1365"/>
        <v>1.3809871979145037E-2</v>
      </c>
      <c r="I2442" s="6">
        <f t="shared" si="1365"/>
        <v>3.05</v>
      </c>
      <c r="J2442" s="6">
        <f t="shared" si="1366"/>
        <v>5438542.5196339786</v>
      </c>
      <c r="K2442" s="18">
        <f t="shared" si="1367"/>
        <v>0</v>
      </c>
      <c r="L2442" s="35">
        <f>Data!BN66</f>
        <v>2.5380112170640897E-2</v>
      </c>
      <c r="Q2442" s="21">
        <v>0</v>
      </c>
      <c r="R2442" s="21">
        <v>0</v>
      </c>
      <c r="S2442" s="21">
        <v>0</v>
      </c>
      <c r="T2442" s="38">
        <v>0</v>
      </c>
    </row>
    <row r="2444" spans="1:20" x14ac:dyDescent="0.25">
      <c r="A2444" s="16" t="s">
        <v>328</v>
      </c>
      <c r="B2444" s="8" t="s">
        <v>338</v>
      </c>
      <c r="C2444" s="8" t="s">
        <v>71</v>
      </c>
      <c r="D2444" s="8" t="str">
        <f>A2444&amp;"-generic-cofi"</f>
        <v>Week_40_old-generic-cofi</v>
      </c>
      <c r="E2444" s="8" t="str">
        <f>IF(RIGHT(A2444,3)="old","Initial",B2444&amp;"-"&amp;C2444)</f>
        <v>Initial</v>
      </c>
      <c r="H2444" s="25">
        <f>SUMIFS(Data!N$2:N$48,Data!$L$2:$L$48,$C2444,Data!$M$2:$M$48,RIGHT($D2444,4))</f>
        <v>1.2150242315966423E-2</v>
      </c>
      <c r="I2444" s="42">
        <f>VLOOKUP(C2444,parms,8,FALSE)</f>
        <v>3.05</v>
      </c>
      <c r="J2444" s="28">
        <f>SUMIFS(Data!O$2:O$48,Data!$L$2:$L$48,$C2444,Data!$M$2:$M$48,RIGHT($D2444,4))</f>
        <v>4766546.8439177414</v>
      </c>
      <c r="K2444" s="25">
        <f>SUMIFS(Data!Q$2:Q$48,Data!$L$2:$L$48,$C2444,Data!$M$2:$M$48,RIGHT($D2444,4))</f>
        <v>0</v>
      </c>
      <c r="L2444" s="35">
        <f>Data!BN2</f>
        <v>2.8519919861854207E-2</v>
      </c>
      <c r="Q2444" s="21">
        <v>0</v>
      </c>
      <c r="R2444" s="21">
        <v>7.2526075019655165</v>
      </c>
      <c r="S2444" s="21">
        <v>162.2768803926657</v>
      </c>
      <c r="T2444" s="38">
        <v>5.9003678879168131E-3</v>
      </c>
    </row>
    <row r="2445" spans="1:20" x14ac:dyDescent="0.25">
      <c r="A2445" s="16" t="s">
        <v>316</v>
      </c>
      <c r="B2445" s="8" t="s">
        <v>338</v>
      </c>
      <c r="C2445" s="8" t="s">
        <v>71</v>
      </c>
      <c r="D2445" s="8" t="str">
        <f t="shared" ref="D2445:D2508" si="1368">A2445&amp;"-generic-cofi"</f>
        <v>Week_41_old-generic-cofi</v>
      </c>
      <c r="E2445" s="8" t="str">
        <f t="shared" ref="E2445:E2508" si="1369">IF(RIGHT(A2445,3)="old","Initial",B2445&amp;"-"&amp;C2445)</f>
        <v>Initial</v>
      </c>
      <c r="H2445" s="24">
        <f t="shared" ref="H2445:I2508" si="1370">H2444</f>
        <v>1.2150242315966423E-2</v>
      </c>
      <c r="I2445" s="6">
        <f>I2444</f>
        <v>3.05</v>
      </c>
      <c r="J2445" s="6">
        <f t="shared" ref="J2445:J2508" si="1371">J2444</f>
        <v>4766546.8439177414</v>
      </c>
      <c r="K2445" s="18">
        <f t="shared" ref="K2445:K2508" si="1372">K2444</f>
        <v>0</v>
      </c>
      <c r="L2445" s="35">
        <f>Data!BN3</f>
        <v>3.3752932680543052E-2</v>
      </c>
      <c r="Q2445" s="21">
        <v>0</v>
      </c>
      <c r="R2445" s="21">
        <v>17.484240633335308</v>
      </c>
      <c r="S2445" s="21">
        <v>342.08646336517762</v>
      </c>
      <c r="T2445" s="38">
        <v>9.7709702389187081E-3</v>
      </c>
    </row>
    <row r="2446" spans="1:20" x14ac:dyDescent="0.25">
      <c r="A2446" s="16" t="s">
        <v>317</v>
      </c>
      <c r="B2446" s="8" t="s">
        <v>338</v>
      </c>
      <c r="C2446" s="8" t="s">
        <v>71</v>
      </c>
      <c r="D2446" s="8" t="str">
        <f t="shared" si="1368"/>
        <v>Week_42_old-generic-cofi</v>
      </c>
      <c r="E2446" s="8" t="str">
        <f t="shared" si="1369"/>
        <v>Initial</v>
      </c>
      <c r="H2446" s="24">
        <f t="shared" si="1370"/>
        <v>1.2150242315966423E-2</v>
      </c>
      <c r="I2446" s="6">
        <f t="shared" si="1370"/>
        <v>3.05</v>
      </c>
      <c r="J2446" s="6">
        <f t="shared" si="1371"/>
        <v>4766546.8439177414</v>
      </c>
      <c r="K2446" s="18">
        <f t="shared" si="1372"/>
        <v>0</v>
      </c>
      <c r="L2446" s="35">
        <f>Data!BN4</f>
        <v>3.3752932680543052E-2</v>
      </c>
      <c r="Q2446" s="21">
        <v>0</v>
      </c>
      <c r="R2446" s="21">
        <v>25.037005652468267</v>
      </c>
      <c r="S2446" s="21">
        <v>503.78670185437892</v>
      </c>
      <c r="T2446" s="38">
        <v>1.471557019838543E-2</v>
      </c>
    </row>
    <row r="2447" spans="1:20" x14ac:dyDescent="0.25">
      <c r="A2447" s="16" t="s">
        <v>318</v>
      </c>
      <c r="B2447" s="8" t="s">
        <v>338</v>
      </c>
      <c r="C2447" s="8" t="s">
        <v>71</v>
      </c>
      <c r="D2447" s="8" t="str">
        <f t="shared" si="1368"/>
        <v>Week_43_old-generic-cofi</v>
      </c>
      <c r="E2447" s="8" t="str">
        <f t="shared" si="1369"/>
        <v>Initial</v>
      </c>
      <c r="H2447" s="24">
        <f t="shared" si="1370"/>
        <v>1.2150242315966423E-2</v>
      </c>
      <c r="I2447" s="6">
        <f t="shared" si="1370"/>
        <v>3.05</v>
      </c>
      <c r="J2447" s="6">
        <f t="shared" si="1371"/>
        <v>4766546.8439177414</v>
      </c>
      <c r="K2447" s="18">
        <f t="shared" si="1372"/>
        <v>0</v>
      </c>
      <c r="L2447" s="35">
        <f>Data!BN5</f>
        <v>3.3752932680543052E-2</v>
      </c>
      <c r="Q2447" s="21">
        <v>0</v>
      </c>
      <c r="R2447" s="21">
        <v>22.716950617858554</v>
      </c>
      <c r="S2447" s="21">
        <v>508.5367975498832</v>
      </c>
      <c r="T2447" s="38">
        <v>1.7918976115619434E-2</v>
      </c>
    </row>
    <row r="2448" spans="1:20" x14ac:dyDescent="0.25">
      <c r="A2448" s="16" t="s">
        <v>319</v>
      </c>
      <c r="B2448" s="8" t="s">
        <v>338</v>
      </c>
      <c r="C2448" s="8" t="s">
        <v>71</v>
      </c>
      <c r="D2448" s="8" t="str">
        <f t="shared" si="1368"/>
        <v>Week_44_old-generic-cofi</v>
      </c>
      <c r="E2448" s="8" t="str">
        <f t="shared" si="1369"/>
        <v>Initial</v>
      </c>
      <c r="H2448" s="24">
        <f t="shared" si="1370"/>
        <v>1.2150242315966423E-2</v>
      </c>
      <c r="I2448" s="6">
        <f t="shared" si="1370"/>
        <v>3.05</v>
      </c>
      <c r="J2448" s="6">
        <f t="shared" si="1371"/>
        <v>4766546.8439177414</v>
      </c>
      <c r="K2448" s="18">
        <f t="shared" si="1372"/>
        <v>0</v>
      </c>
      <c r="L2448" s="35">
        <f>Data!BN6</f>
        <v>3.3752932680543052E-2</v>
      </c>
      <c r="Q2448" s="21">
        <v>0</v>
      </c>
      <c r="R2448" s="21">
        <v>19.246666281272624</v>
      </c>
      <c r="S2448" s="21">
        <v>439.50125894604543</v>
      </c>
      <c r="T2448" s="38">
        <v>1.5206083937132853E-2</v>
      </c>
    </row>
    <row r="2449" spans="1:20" x14ac:dyDescent="0.25">
      <c r="A2449" s="16" t="s">
        <v>320</v>
      </c>
      <c r="B2449" s="8" t="s">
        <v>338</v>
      </c>
      <c r="C2449" s="8" t="s">
        <v>71</v>
      </c>
      <c r="D2449" s="8" t="str">
        <f t="shared" si="1368"/>
        <v>Week_45_old-generic-cofi</v>
      </c>
      <c r="E2449" s="8" t="str">
        <f t="shared" si="1369"/>
        <v>Initial</v>
      </c>
      <c r="H2449" s="24">
        <f t="shared" si="1370"/>
        <v>1.2150242315966423E-2</v>
      </c>
      <c r="I2449" s="6">
        <f t="shared" si="1370"/>
        <v>3.05</v>
      </c>
      <c r="J2449" s="6">
        <f t="shared" si="1371"/>
        <v>4766546.8439177414</v>
      </c>
      <c r="K2449" s="18">
        <f t="shared" si="1372"/>
        <v>0</v>
      </c>
      <c r="L2449" s="35">
        <f>Data!BN7</f>
        <v>2.904322114372309E-2</v>
      </c>
      <c r="Q2449" s="21">
        <v>0</v>
      </c>
      <c r="R2449" s="21">
        <v>35.698476820051781</v>
      </c>
      <c r="S2449" s="21">
        <v>687.08623792857861</v>
      </c>
      <c r="T2449" s="38">
        <v>1.7586068352902218E-2</v>
      </c>
    </row>
    <row r="2450" spans="1:20" x14ac:dyDescent="0.25">
      <c r="A2450" s="16" t="s">
        <v>321</v>
      </c>
      <c r="B2450" s="8" t="s">
        <v>338</v>
      </c>
      <c r="C2450" s="8" t="s">
        <v>71</v>
      </c>
      <c r="D2450" s="8" t="str">
        <f t="shared" si="1368"/>
        <v>Week_46_old-generic-cofi</v>
      </c>
      <c r="E2450" s="8" t="str">
        <f t="shared" si="1369"/>
        <v>Initial</v>
      </c>
      <c r="H2450" s="24">
        <f t="shared" si="1370"/>
        <v>1.2150242315966423E-2</v>
      </c>
      <c r="I2450" s="6">
        <f t="shared" si="1370"/>
        <v>3.05</v>
      </c>
      <c r="J2450" s="6">
        <f t="shared" si="1371"/>
        <v>4766546.8439177414</v>
      </c>
      <c r="K2450" s="18">
        <f t="shared" si="1372"/>
        <v>0</v>
      </c>
      <c r="L2450" s="35">
        <f>Data!BN8</f>
        <v>2.904322114372309E-2</v>
      </c>
      <c r="Q2450" s="21">
        <v>0</v>
      </c>
      <c r="R2450" s="21">
        <v>24.865554789227094</v>
      </c>
      <c r="S2450" s="21">
        <v>523.37468380667121</v>
      </c>
      <c r="T2450" s="38">
        <v>1.5197194678213344E-2</v>
      </c>
    </row>
    <row r="2451" spans="1:20" x14ac:dyDescent="0.25">
      <c r="A2451" s="16" t="s">
        <v>322</v>
      </c>
      <c r="B2451" s="8" t="s">
        <v>338</v>
      </c>
      <c r="C2451" s="8" t="s">
        <v>71</v>
      </c>
      <c r="D2451" s="8" t="str">
        <f t="shared" si="1368"/>
        <v>Week_47_old-generic-cofi</v>
      </c>
      <c r="E2451" s="8" t="str">
        <f t="shared" si="1369"/>
        <v>Initial</v>
      </c>
      <c r="H2451" s="24">
        <f t="shared" si="1370"/>
        <v>1.2150242315966423E-2</v>
      </c>
      <c r="I2451" s="6">
        <f t="shared" si="1370"/>
        <v>3.05</v>
      </c>
      <c r="J2451" s="6">
        <f t="shared" si="1371"/>
        <v>4766546.8439177414</v>
      </c>
      <c r="K2451" s="18">
        <f t="shared" si="1372"/>
        <v>0</v>
      </c>
      <c r="L2451" s="35">
        <f>Data!BN9</f>
        <v>2.904322114372309E-2</v>
      </c>
      <c r="Q2451" s="21">
        <v>0</v>
      </c>
      <c r="R2451" s="21">
        <v>21.525647328874861</v>
      </c>
      <c r="S2451" s="21">
        <v>459.1605179826505</v>
      </c>
      <c r="T2451" s="38">
        <v>1.4438202359900676E-2</v>
      </c>
    </row>
    <row r="2452" spans="1:20" x14ac:dyDescent="0.25">
      <c r="A2452" s="16" t="s">
        <v>323</v>
      </c>
      <c r="B2452" s="8" t="s">
        <v>338</v>
      </c>
      <c r="C2452" s="8" t="s">
        <v>71</v>
      </c>
      <c r="D2452" s="8" t="str">
        <f t="shared" si="1368"/>
        <v>Week_48_old-generic-cofi</v>
      </c>
      <c r="E2452" s="8" t="str">
        <f t="shared" si="1369"/>
        <v>Initial</v>
      </c>
      <c r="H2452" s="24">
        <f t="shared" si="1370"/>
        <v>1.2150242315966423E-2</v>
      </c>
      <c r="I2452" s="6">
        <f t="shared" si="1370"/>
        <v>3.05</v>
      </c>
      <c r="J2452" s="6">
        <f t="shared" si="1371"/>
        <v>4766546.8439177414</v>
      </c>
      <c r="K2452" s="18">
        <f t="shared" si="1372"/>
        <v>0</v>
      </c>
      <c r="L2452" s="35">
        <f>Data!BN10</f>
        <v>2.904322114372309E-2</v>
      </c>
      <c r="Q2452" s="21">
        <v>0</v>
      </c>
      <c r="R2452" s="21">
        <v>20.217076637835532</v>
      </c>
      <c r="S2452" s="21">
        <v>455.8585795938954</v>
      </c>
      <c r="T2452" s="38">
        <v>1.600288242671799E-2</v>
      </c>
    </row>
    <row r="2453" spans="1:20" x14ac:dyDescent="0.25">
      <c r="A2453" s="16" t="s">
        <v>324</v>
      </c>
      <c r="B2453" s="8" t="s">
        <v>338</v>
      </c>
      <c r="C2453" s="8" t="s">
        <v>71</v>
      </c>
      <c r="D2453" s="8" t="str">
        <f t="shared" si="1368"/>
        <v>Week_49_old-generic-cofi</v>
      </c>
      <c r="E2453" s="8" t="str">
        <f t="shared" si="1369"/>
        <v>Initial</v>
      </c>
      <c r="H2453" s="24">
        <f t="shared" si="1370"/>
        <v>1.2150242315966423E-2</v>
      </c>
      <c r="I2453" s="6">
        <f t="shared" si="1370"/>
        <v>3.05</v>
      </c>
      <c r="J2453" s="6">
        <f t="shared" si="1371"/>
        <v>4766546.8439177414</v>
      </c>
      <c r="K2453" s="18">
        <f t="shared" si="1372"/>
        <v>0</v>
      </c>
      <c r="L2453" s="35">
        <f>Data!BN11</f>
        <v>2.904322114372309E-2</v>
      </c>
      <c r="Q2453" s="21">
        <v>0</v>
      </c>
      <c r="R2453" s="21">
        <v>25.950993642803418</v>
      </c>
      <c r="S2453" s="21">
        <v>570.86790230524616</v>
      </c>
      <c r="T2453" s="38">
        <v>1.9106153770722112E-2</v>
      </c>
    </row>
    <row r="2454" spans="1:20" x14ac:dyDescent="0.25">
      <c r="A2454" s="16" t="s">
        <v>325</v>
      </c>
      <c r="B2454" s="8" t="s">
        <v>338</v>
      </c>
      <c r="C2454" s="8" t="s">
        <v>71</v>
      </c>
      <c r="D2454" s="8" t="str">
        <f t="shared" si="1368"/>
        <v>Week_50_old-generic-cofi</v>
      </c>
      <c r="E2454" s="8" t="str">
        <f t="shared" si="1369"/>
        <v>Initial</v>
      </c>
      <c r="H2454" s="24">
        <f t="shared" si="1370"/>
        <v>1.2150242315966423E-2</v>
      </c>
      <c r="I2454" s="6">
        <f t="shared" si="1370"/>
        <v>3.05</v>
      </c>
      <c r="J2454" s="6">
        <f t="shared" si="1371"/>
        <v>4766546.8439177414</v>
      </c>
      <c r="K2454" s="18">
        <f t="shared" si="1372"/>
        <v>0</v>
      </c>
      <c r="L2454" s="35">
        <f>Data!BN12</f>
        <v>2.5380112170640897E-2</v>
      </c>
      <c r="Q2454" s="21">
        <v>0</v>
      </c>
      <c r="R2454" s="21">
        <v>50.758751962872729</v>
      </c>
      <c r="S2454" s="21">
        <v>979.18649606014992</v>
      </c>
      <c r="T2454" s="38">
        <v>2.4648401113467666E-2</v>
      </c>
    </row>
    <row r="2455" spans="1:20" x14ac:dyDescent="0.25">
      <c r="A2455" s="16" t="s">
        <v>326</v>
      </c>
      <c r="B2455" s="8" t="s">
        <v>338</v>
      </c>
      <c r="C2455" s="8" t="s">
        <v>71</v>
      </c>
      <c r="D2455" s="8" t="str">
        <f t="shared" si="1368"/>
        <v>Week_51_old-generic-cofi</v>
      </c>
      <c r="E2455" s="8" t="str">
        <f t="shared" si="1369"/>
        <v>Initial</v>
      </c>
      <c r="H2455" s="24">
        <f t="shared" si="1370"/>
        <v>1.2150242315966423E-2</v>
      </c>
      <c r="I2455" s="6">
        <f t="shared" si="1370"/>
        <v>3.05</v>
      </c>
      <c r="J2455" s="6">
        <f t="shared" si="1371"/>
        <v>4766546.8439177414</v>
      </c>
      <c r="K2455" s="18">
        <f t="shared" si="1372"/>
        <v>0</v>
      </c>
      <c r="L2455" s="35">
        <f>Data!BN13</f>
        <v>2.5380112170640897E-2</v>
      </c>
      <c r="Q2455" s="21">
        <v>0</v>
      </c>
      <c r="R2455" s="21">
        <v>51.642929928961379</v>
      </c>
      <c r="S2455" s="21">
        <v>1166.1164352437415</v>
      </c>
      <c r="T2455" s="38">
        <v>4.087476306970006E-2</v>
      </c>
    </row>
    <row r="2456" spans="1:20" x14ac:dyDescent="0.25">
      <c r="A2456" s="16" t="s">
        <v>327</v>
      </c>
      <c r="B2456" s="8" t="s">
        <v>338</v>
      </c>
      <c r="C2456" s="8" t="s">
        <v>71</v>
      </c>
      <c r="D2456" s="8" t="str">
        <f t="shared" si="1368"/>
        <v>Week_52_old-generic-cofi</v>
      </c>
      <c r="E2456" s="8" t="str">
        <f t="shared" si="1369"/>
        <v>Initial</v>
      </c>
      <c r="H2456" s="24">
        <f t="shared" si="1370"/>
        <v>1.2150242315966423E-2</v>
      </c>
      <c r="I2456" s="6">
        <f t="shared" si="1370"/>
        <v>3.05</v>
      </c>
      <c r="J2456" s="6">
        <f t="shared" si="1371"/>
        <v>4766546.8439177414</v>
      </c>
      <c r="K2456" s="18">
        <f t="shared" si="1372"/>
        <v>0</v>
      </c>
      <c r="L2456" s="35">
        <f>Data!BN14</f>
        <v>2.5380112170640897E-2</v>
      </c>
      <c r="Q2456" s="21">
        <v>0</v>
      </c>
      <c r="R2456" s="21">
        <v>36.159319640817593</v>
      </c>
      <c r="S2456" s="21">
        <v>748.08419038643115</v>
      </c>
      <c r="T2456" s="38">
        <v>2.9015773114723808E-2</v>
      </c>
    </row>
    <row r="2457" spans="1:20" x14ac:dyDescent="0.25">
      <c r="A2457" s="17" t="s">
        <v>262</v>
      </c>
      <c r="B2457" s="8" t="s">
        <v>338</v>
      </c>
      <c r="C2457" s="8" t="s">
        <v>71</v>
      </c>
      <c r="D2457" s="8" t="str">
        <f t="shared" si="1368"/>
        <v>Week_01-generic-cofi</v>
      </c>
      <c r="E2457" s="8" t="str">
        <f t="shared" si="1369"/>
        <v>Umbrella-display.umb</v>
      </c>
      <c r="H2457" s="24">
        <f t="shared" si="1370"/>
        <v>1.2150242315966423E-2</v>
      </c>
      <c r="I2457" s="6">
        <f t="shared" si="1370"/>
        <v>3.05</v>
      </c>
      <c r="J2457" s="6">
        <f t="shared" si="1371"/>
        <v>4766546.8439177414</v>
      </c>
      <c r="K2457" s="18">
        <f t="shared" si="1372"/>
        <v>0</v>
      </c>
      <c r="L2457" s="35">
        <f>Data!BN15</f>
        <v>2.5380112170640897E-2</v>
      </c>
      <c r="Q2457" s="21">
        <v>0</v>
      </c>
      <c r="R2457" s="21">
        <v>0</v>
      </c>
      <c r="S2457" s="21">
        <v>0</v>
      </c>
      <c r="T2457" s="38">
        <v>0</v>
      </c>
    </row>
    <row r="2458" spans="1:20" x14ac:dyDescent="0.25">
      <c r="A2458" s="17" t="s">
        <v>263</v>
      </c>
      <c r="B2458" s="8" t="s">
        <v>338</v>
      </c>
      <c r="C2458" s="8" t="s">
        <v>71</v>
      </c>
      <c r="D2458" s="8" t="str">
        <f t="shared" si="1368"/>
        <v>Week_02-generic-cofi</v>
      </c>
      <c r="E2458" s="8" t="str">
        <f t="shared" si="1369"/>
        <v>Umbrella-display.umb</v>
      </c>
      <c r="H2458" s="24">
        <f t="shared" si="1370"/>
        <v>1.2150242315966423E-2</v>
      </c>
      <c r="I2458" s="6">
        <f t="shared" si="1370"/>
        <v>3.05</v>
      </c>
      <c r="J2458" s="6">
        <f t="shared" si="1371"/>
        <v>4766546.8439177414</v>
      </c>
      <c r="K2458" s="18">
        <f t="shared" si="1372"/>
        <v>0</v>
      </c>
      <c r="L2458" s="35">
        <f>Data!BN16</f>
        <v>2.4071858965968689E-2</v>
      </c>
      <c r="Q2458" s="21">
        <v>0</v>
      </c>
      <c r="R2458" s="21">
        <v>0</v>
      </c>
      <c r="S2458" s="21">
        <v>0</v>
      </c>
      <c r="T2458" s="38">
        <v>0</v>
      </c>
    </row>
    <row r="2459" spans="1:20" x14ac:dyDescent="0.25">
      <c r="A2459" s="17" t="s">
        <v>264</v>
      </c>
      <c r="B2459" s="8" t="s">
        <v>338</v>
      </c>
      <c r="C2459" s="8" t="s">
        <v>71</v>
      </c>
      <c r="D2459" s="8" t="str">
        <f t="shared" si="1368"/>
        <v>Week_03-generic-cofi</v>
      </c>
      <c r="E2459" s="8" t="str">
        <f t="shared" si="1369"/>
        <v>Umbrella-display.umb</v>
      </c>
      <c r="H2459" s="24">
        <f t="shared" si="1370"/>
        <v>1.2150242315966423E-2</v>
      </c>
      <c r="I2459" s="6">
        <f t="shared" si="1370"/>
        <v>3.05</v>
      </c>
      <c r="J2459" s="6">
        <f t="shared" si="1371"/>
        <v>4766546.8439177414</v>
      </c>
      <c r="K2459" s="18">
        <f t="shared" si="1372"/>
        <v>0</v>
      </c>
      <c r="L2459" s="35">
        <f>Data!BN17</f>
        <v>2.4071858965968689E-2</v>
      </c>
      <c r="Q2459" s="21">
        <v>0</v>
      </c>
      <c r="R2459" s="21">
        <v>0</v>
      </c>
      <c r="S2459" s="21">
        <v>0</v>
      </c>
      <c r="T2459" s="38">
        <v>0</v>
      </c>
    </row>
    <row r="2460" spans="1:20" x14ac:dyDescent="0.25">
      <c r="A2460" s="17" t="s">
        <v>265</v>
      </c>
      <c r="B2460" s="8" t="s">
        <v>338</v>
      </c>
      <c r="C2460" s="8" t="s">
        <v>71</v>
      </c>
      <c r="D2460" s="8" t="str">
        <f t="shared" si="1368"/>
        <v>Week_04-generic-cofi</v>
      </c>
      <c r="E2460" s="8" t="str">
        <f t="shared" si="1369"/>
        <v>Umbrella-display.umb</v>
      </c>
      <c r="H2460" s="24">
        <f t="shared" si="1370"/>
        <v>1.2150242315966423E-2</v>
      </c>
      <c r="I2460" s="6">
        <f t="shared" si="1370"/>
        <v>3.05</v>
      </c>
      <c r="J2460" s="6">
        <f t="shared" si="1371"/>
        <v>4766546.8439177414</v>
      </c>
      <c r="K2460" s="18">
        <f t="shared" si="1372"/>
        <v>0</v>
      </c>
      <c r="L2460" s="35">
        <f>Data!BN18</f>
        <v>2.4071858965968689E-2</v>
      </c>
      <c r="Q2460" s="21">
        <v>0</v>
      </c>
      <c r="R2460" s="21">
        <v>0</v>
      </c>
      <c r="S2460" s="21">
        <v>0</v>
      </c>
      <c r="T2460" s="38">
        <v>0</v>
      </c>
    </row>
    <row r="2461" spans="1:20" x14ac:dyDescent="0.25">
      <c r="A2461" s="17" t="s">
        <v>266</v>
      </c>
      <c r="B2461" s="8" t="s">
        <v>338</v>
      </c>
      <c r="C2461" s="8" t="s">
        <v>71</v>
      </c>
      <c r="D2461" s="8" t="str">
        <f t="shared" si="1368"/>
        <v>Week_05-generic-cofi</v>
      </c>
      <c r="E2461" s="8" t="str">
        <f t="shared" si="1369"/>
        <v>Umbrella-display.umb</v>
      </c>
      <c r="H2461" s="24">
        <f t="shared" si="1370"/>
        <v>1.2150242315966423E-2</v>
      </c>
      <c r="I2461" s="6">
        <f t="shared" si="1370"/>
        <v>3.05</v>
      </c>
      <c r="J2461" s="6">
        <f t="shared" si="1371"/>
        <v>4766546.8439177414</v>
      </c>
      <c r="K2461" s="18">
        <f t="shared" si="1372"/>
        <v>0</v>
      </c>
      <c r="L2461" s="35">
        <f>Data!BN19</f>
        <v>2.4071858965968689E-2</v>
      </c>
      <c r="Q2461" s="21">
        <v>0</v>
      </c>
      <c r="R2461" s="21">
        <v>0</v>
      </c>
      <c r="S2461" s="21">
        <v>0</v>
      </c>
      <c r="T2461" s="38">
        <v>0</v>
      </c>
    </row>
    <row r="2462" spans="1:20" x14ac:dyDescent="0.25">
      <c r="A2462" s="17" t="s">
        <v>267</v>
      </c>
      <c r="B2462" s="8" t="s">
        <v>338</v>
      </c>
      <c r="C2462" s="8" t="s">
        <v>71</v>
      </c>
      <c r="D2462" s="8" t="str">
        <f t="shared" si="1368"/>
        <v>Week_06-generic-cofi</v>
      </c>
      <c r="E2462" s="8" t="str">
        <f t="shared" si="1369"/>
        <v>Umbrella-display.umb</v>
      </c>
      <c r="H2462" s="24">
        <f t="shared" si="1370"/>
        <v>1.2150242315966423E-2</v>
      </c>
      <c r="I2462" s="6">
        <f t="shared" si="1370"/>
        <v>3.05</v>
      </c>
      <c r="J2462" s="6">
        <f t="shared" si="1371"/>
        <v>4766546.8439177414</v>
      </c>
      <c r="K2462" s="18">
        <f t="shared" si="1372"/>
        <v>0</v>
      </c>
      <c r="L2462" s="35">
        <f>Data!BN20</f>
        <v>2.4856810888772018E-2</v>
      </c>
      <c r="Q2462" s="21">
        <v>0</v>
      </c>
      <c r="R2462" s="21">
        <v>0</v>
      </c>
      <c r="S2462" s="21">
        <v>0</v>
      </c>
      <c r="T2462" s="38">
        <v>0</v>
      </c>
    </row>
    <row r="2463" spans="1:20" x14ac:dyDescent="0.25">
      <c r="A2463" s="17" t="s">
        <v>268</v>
      </c>
      <c r="B2463" s="8" t="s">
        <v>338</v>
      </c>
      <c r="C2463" s="8" t="s">
        <v>71</v>
      </c>
      <c r="D2463" s="8" t="str">
        <f t="shared" si="1368"/>
        <v>Week_07-generic-cofi</v>
      </c>
      <c r="E2463" s="8" t="str">
        <f t="shared" si="1369"/>
        <v>Umbrella-display.umb</v>
      </c>
      <c r="H2463" s="24">
        <f t="shared" si="1370"/>
        <v>1.2150242315966423E-2</v>
      </c>
      <c r="I2463" s="6">
        <f t="shared" si="1370"/>
        <v>3.05</v>
      </c>
      <c r="J2463" s="6">
        <f t="shared" si="1371"/>
        <v>4766546.8439177414</v>
      </c>
      <c r="K2463" s="18">
        <f t="shared" si="1372"/>
        <v>0</v>
      </c>
      <c r="L2463" s="35">
        <f>Data!BN21</f>
        <v>2.4856810888772018E-2</v>
      </c>
      <c r="Q2463" s="21">
        <v>0</v>
      </c>
      <c r="R2463" s="21">
        <v>0</v>
      </c>
      <c r="S2463" s="21">
        <v>0</v>
      </c>
      <c r="T2463" s="38">
        <v>0</v>
      </c>
    </row>
    <row r="2464" spans="1:20" x14ac:dyDescent="0.25">
      <c r="A2464" s="17" t="s">
        <v>269</v>
      </c>
      <c r="B2464" s="8" t="s">
        <v>338</v>
      </c>
      <c r="C2464" s="8" t="s">
        <v>71</v>
      </c>
      <c r="D2464" s="8" t="str">
        <f t="shared" si="1368"/>
        <v>Week_08-generic-cofi</v>
      </c>
      <c r="E2464" s="8" t="str">
        <f t="shared" si="1369"/>
        <v>Umbrella-display.umb</v>
      </c>
      <c r="H2464" s="24">
        <f t="shared" si="1370"/>
        <v>1.2150242315966423E-2</v>
      </c>
      <c r="I2464" s="6">
        <f t="shared" si="1370"/>
        <v>3.05</v>
      </c>
      <c r="J2464" s="6">
        <f t="shared" si="1371"/>
        <v>4766546.8439177414</v>
      </c>
      <c r="K2464" s="18">
        <f t="shared" si="1372"/>
        <v>0</v>
      </c>
      <c r="L2464" s="35">
        <f>Data!BN22</f>
        <v>2.4856810888772018E-2</v>
      </c>
      <c r="Q2464" s="21">
        <v>0</v>
      </c>
      <c r="R2464" s="21">
        <v>0</v>
      </c>
      <c r="S2464" s="21">
        <v>0</v>
      </c>
      <c r="T2464" s="38">
        <v>0</v>
      </c>
    </row>
    <row r="2465" spans="1:20" x14ac:dyDescent="0.25">
      <c r="A2465" s="17" t="s">
        <v>270</v>
      </c>
      <c r="B2465" s="8" t="s">
        <v>338</v>
      </c>
      <c r="C2465" s="8" t="s">
        <v>71</v>
      </c>
      <c r="D2465" s="8" t="str">
        <f t="shared" si="1368"/>
        <v>Week_09-generic-cofi</v>
      </c>
      <c r="E2465" s="8" t="str">
        <f t="shared" si="1369"/>
        <v>Umbrella-display.umb</v>
      </c>
      <c r="H2465" s="24">
        <f t="shared" si="1370"/>
        <v>1.2150242315966423E-2</v>
      </c>
      <c r="I2465" s="6">
        <f t="shared" si="1370"/>
        <v>3.05</v>
      </c>
      <c r="J2465" s="6">
        <f t="shared" si="1371"/>
        <v>4766546.8439177414</v>
      </c>
      <c r="K2465" s="18">
        <f t="shared" si="1372"/>
        <v>0</v>
      </c>
      <c r="L2465" s="35">
        <f>Data!BN23</f>
        <v>2.4856810888772018E-2</v>
      </c>
      <c r="Q2465" s="21">
        <v>0</v>
      </c>
      <c r="R2465" s="21">
        <v>0</v>
      </c>
      <c r="S2465" s="21">
        <v>0</v>
      </c>
      <c r="T2465" s="38">
        <v>0</v>
      </c>
    </row>
    <row r="2466" spans="1:20" x14ac:dyDescent="0.25">
      <c r="A2466" s="17" t="s">
        <v>249</v>
      </c>
      <c r="B2466" s="8" t="s">
        <v>338</v>
      </c>
      <c r="C2466" s="8" t="s">
        <v>71</v>
      </c>
      <c r="D2466" s="8" t="str">
        <f t="shared" si="1368"/>
        <v>Week_10-generic-cofi</v>
      </c>
      <c r="E2466" s="8" t="str">
        <f t="shared" si="1369"/>
        <v>Umbrella-display.umb</v>
      </c>
      <c r="H2466" s="24">
        <f t="shared" si="1370"/>
        <v>1.2150242315966423E-2</v>
      </c>
      <c r="I2466" s="6">
        <f t="shared" si="1370"/>
        <v>3.05</v>
      </c>
      <c r="J2466" s="6">
        <f t="shared" si="1371"/>
        <v>4766546.8439177414</v>
      </c>
      <c r="K2466" s="18">
        <f t="shared" si="1372"/>
        <v>0</v>
      </c>
      <c r="L2466" s="35">
        <f>Data!BN24</f>
        <v>2.4856810888772018E-2</v>
      </c>
      <c r="Q2466" s="21">
        <v>0</v>
      </c>
      <c r="R2466" s="21">
        <v>0</v>
      </c>
      <c r="S2466" s="21">
        <v>0</v>
      </c>
      <c r="T2466" s="38">
        <v>0</v>
      </c>
    </row>
    <row r="2467" spans="1:20" x14ac:dyDescent="0.25">
      <c r="A2467" s="17" t="s">
        <v>250</v>
      </c>
      <c r="B2467" s="8" t="s">
        <v>338</v>
      </c>
      <c r="C2467" s="8" t="s">
        <v>71</v>
      </c>
      <c r="D2467" s="8" t="str">
        <f t="shared" si="1368"/>
        <v>Week_11-generic-cofi</v>
      </c>
      <c r="E2467" s="8" t="str">
        <f t="shared" si="1369"/>
        <v>Umbrella-display.umb</v>
      </c>
      <c r="H2467" s="24">
        <f t="shared" si="1370"/>
        <v>1.2150242315966423E-2</v>
      </c>
      <c r="I2467" s="6">
        <f t="shared" si="1370"/>
        <v>3.05</v>
      </c>
      <c r="J2467" s="6">
        <f t="shared" si="1371"/>
        <v>4766546.8439177414</v>
      </c>
      <c r="K2467" s="18">
        <f t="shared" si="1372"/>
        <v>0</v>
      </c>
      <c r="L2467" s="35">
        <f>Data!BN25</f>
        <v>2.4856810888772018E-2</v>
      </c>
      <c r="Q2467" s="21">
        <v>0</v>
      </c>
      <c r="R2467" s="21">
        <v>0</v>
      </c>
      <c r="S2467" s="21">
        <v>0</v>
      </c>
      <c r="T2467" s="38">
        <v>0</v>
      </c>
    </row>
    <row r="2468" spans="1:20" x14ac:dyDescent="0.25">
      <c r="A2468" s="17" t="s">
        <v>251</v>
      </c>
      <c r="B2468" s="8" t="s">
        <v>338</v>
      </c>
      <c r="C2468" s="8" t="s">
        <v>71</v>
      </c>
      <c r="D2468" s="8" t="str">
        <f t="shared" si="1368"/>
        <v>Week_12-generic-cofi</v>
      </c>
      <c r="E2468" s="8" t="str">
        <f t="shared" si="1369"/>
        <v>Umbrella-display.umb</v>
      </c>
      <c r="H2468" s="24">
        <f t="shared" si="1370"/>
        <v>1.2150242315966423E-2</v>
      </c>
      <c r="I2468" s="6">
        <f t="shared" si="1370"/>
        <v>3.05</v>
      </c>
      <c r="J2468" s="6">
        <f t="shared" si="1371"/>
        <v>4766546.8439177414</v>
      </c>
      <c r="K2468" s="18">
        <f t="shared" si="1372"/>
        <v>0</v>
      </c>
      <c r="L2468" s="35">
        <f>Data!BN26</f>
        <v>2.4856810888772018E-2</v>
      </c>
      <c r="Q2468" s="21">
        <v>0</v>
      </c>
      <c r="R2468" s="21">
        <v>0</v>
      </c>
      <c r="S2468" s="21">
        <v>0</v>
      </c>
      <c r="T2468" s="38">
        <v>0</v>
      </c>
    </row>
    <row r="2469" spans="1:20" x14ac:dyDescent="0.25">
      <c r="A2469" s="17" t="s">
        <v>252</v>
      </c>
      <c r="B2469" s="8" t="s">
        <v>338</v>
      </c>
      <c r="C2469" s="8" t="s">
        <v>71</v>
      </c>
      <c r="D2469" s="8" t="str">
        <f t="shared" si="1368"/>
        <v>Week_13-generic-cofi</v>
      </c>
      <c r="E2469" s="8" t="str">
        <f t="shared" si="1369"/>
        <v>Umbrella-display.umb</v>
      </c>
      <c r="H2469" s="24">
        <f t="shared" si="1370"/>
        <v>1.2150242315966423E-2</v>
      </c>
      <c r="I2469" s="6">
        <f t="shared" si="1370"/>
        <v>3.05</v>
      </c>
      <c r="J2469" s="6">
        <f t="shared" si="1371"/>
        <v>4766546.8439177414</v>
      </c>
      <c r="K2469" s="18">
        <f t="shared" si="1372"/>
        <v>0</v>
      </c>
      <c r="L2469" s="35">
        <f>Data!BN27</f>
        <v>2.4856810888772018E-2</v>
      </c>
      <c r="Q2469" s="21">
        <v>0</v>
      </c>
      <c r="R2469" s="21">
        <v>0</v>
      </c>
      <c r="S2469" s="21">
        <v>0</v>
      </c>
      <c r="T2469" s="38">
        <v>0</v>
      </c>
    </row>
    <row r="2470" spans="1:20" x14ac:dyDescent="0.25">
      <c r="A2470" s="17" t="s">
        <v>253</v>
      </c>
      <c r="B2470" s="8" t="s">
        <v>338</v>
      </c>
      <c r="C2470" s="8" t="s">
        <v>71</v>
      </c>
      <c r="D2470" s="8" t="str">
        <f t="shared" si="1368"/>
        <v>Week_14-generic-cofi</v>
      </c>
      <c r="E2470" s="8" t="str">
        <f t="shared" si="1369"/>
        <v>Umbrella-display.umb</v>
      </c>
      <c r="H2470" s="24">
        <f t="shared" si="1370"/>
        <v>1.2150242315966423E-2</v>
      </c>
      <c r="I2470" s="6">
        <f t="shared" si="1370"/>
        <v>3.05</v>
      </c>
      <c r="J2470" s="6">
        <f t="shared" si="1371"/>
        <v>4766546.8439177414</v>
      </c>
      <c r="K2470" s="18">
        <f t="shared" si="1372"/>
        <v>0</v>
      </c>
      <c r="L2470" s="35">
        <f>Data!BN28</f>
        <v>2.4856810888772018E-2</v>
      </c>
      <c r="Q2470" s="21">
        <v>0</v>
      </c>
      <c r="R2470" s="21">
        <v>0</v>
      </c>
      <c r="S2470" s="21">
        <v>0</v>
      </c>
      <c r="T2470" s="38">
        <v>0</v>
      </c>
    </row>
    <row r="2471" spans="1:20" x14ac:dyDescent="0.25">
      <c r="A2471" s="17" t="s">
        <v>254</v>
      </c>
      <c r="B2471" s="8" t="s">
        <v>338</v>
      </c>
      <c r="C2471" s="8" t="s">
        <v>71</v>
      </c>
      <c r="D2471" s="8" t="str">
        <f t="shared" si="1368"/>
        <v>Week_15-generic-cofi</v>
      </c>
      <c r="E2471" s="8" t="str">
        <f t="shared" si="1369"/>
        <v>Umbrella-display.umb</v>
      </c>
      <c r="H2471" s="24">
        <f t="shared" si="1370"/>
        <v>1.2150242315966423E-2</v>
      </c>
      <c r="I2471" s="6">
        <f t="shared" si="1370"/>
        <v>3.05</v>
      </c>
      <c r="J2471" s="6">
        <f t="shared" si="1371"/>
        <v>4766546.8439177414</v>
      </c>
      <c r="K2471" s="18">
        <f t="shared" si="1372"/>
        <v>0</v>
      </c>
      <c r="L2471" s="35">
        <f>Data!BN29</f>
        <v>2.5641762811575344E-2</v>
      </c>
      <c r="Q2471" s="21">
        <v>0</v>
      </c>
      <c r="R2471" s="21">
        <v>0</v>
      </c>
      <c r="S2471" s="21">
        <v>0</v>
      </c>
      <c r="T2471" s="38">
        <v>0</v>
      </c>
    </row>
    <row r="2472" spans="1:20" x14ac:dyDescent="0.25">
      <c r="A2472" s="17" t="s">
        <v>255</v>
      </c>
      <c r="B2472" s="8" t="s">
        <v>338</v>
      </c>
      <c r="C2472" s="8" t="s">
        <v>71</v>
      </c>
      <c r="D2472" s="8" t="str">
        <f t="shared" si="1368"/>
        <v>Week_16-generic-cofi</v>
      </c>
      <c r="E2472" s="8" t="str">
        <f t="shared" si="1369"/>
        <v>Umbrella-display.umb</v>
      </c>
      <c r="H2472" s="24">
        <f t="shared" si="1370"/>
        <v>1.2150242315966423E-2</v>
      </c>
      <c r="I2472" s="6">
        <f t="shared" si="1370"/>
        <v>3.05</v>
      </c>
      <c r="J2472" s="6">
        <f t="shared" si="1371"/>
        <v>4766546.8439177414</v>
      </c>
      <c r="K2472" s="18">
        <f t="shared" si="1372"/>
        <v>0</v>
      </c>
      <c r="L2472" s="35">
        <f>Data!BN30</f>
        <v>2.5641762811575344E-2</v>
      </c>
      <c r="Q2472" s="21">
        <v>0</v>
      </c>
      <c r="R2472" s="21">
        <v>0</v>
      </c>
      <c r="S2472" s="21">
        <v>0</v>
      </c>
      <c r="T2472" s="38">
        <v>0</v>
      </c>
    </row>
    <row r="2473" spans="1:20" x14ac:dyDescent="0.25">
      <c r="A2473" s="17" t="s">
        <v>256</v>
      </c>
      <c r="B2473" s="8" t="s">
        <v>338</v>
      </c>
      <c r="C2473" s="8" t="s">
        <v>71</v>
      </c>
      <c r="D2473" s="8" t="str">
        <f t="shared" si="1368"/>
        <v>Week_17-generic-cofi</v>
      </c>
      <c r="E2473" s="8" t="str">
        <f t="shared" si="1369"/>
        <v>Umbrella-display.umb</v>
      </c>
      <c r="H2473" s="24">
        <f t="shared" si="1370"/>
        <v>1.2150242315966423E-2</v>
      </c>
      <c r="I2473" s="6">
        <f t="shared" si="1370"/>
        <v>3.05</v>
      </c>
      <c r="J2473" s="6">
        <f t="shared" si="1371"/>
        <v>4766546.8439177414</v>
      </c>
      <c r="K2473" s="18">
        <f t="shared" si="1372"/>
        <v>0</v>
      </c>
      <c r="L2473" s="35">
        <f>Data!BN31</f>
        <v>2.5641762811575344E-2</v>
      </c>
      <c r="Q2473" s="21">
        <v>0</v>
      </c>
      <c r="R2473" s="21">
        <v>0</v>
      </c>
      <c r="S2473" s="21">
        <v>0</v>
      </c>
      <c r="T2473" s="38">
        <v>0</v>
      </c>
    </row>
    <row r="2474" spans="1:20" x14ac:dyDescent="0.25">
      <c r="A2474" s="17" t="s">
        <v>257</v>
      </c>
      <c r="B2474" s="8" t="s">
        <v>338</v>
      </c>
      <c r="C2474" s="8" t="s">
        <v>71</v>
      </c>
      <c r="D2474" s="8" t="str">
        <f t="shared" si="1368"/>
        <v>Week_18-generic-cofi</v>
      </c>
      <c r="E2474" s="8" t="str">
        <f t="shared" si="1369"/>
        <v>Umbrella-display.umb</v>
      </c>
      <c r="H2474" s="24">
        <f t="shared" si="1370"/>
        <v>1.2150242315966423E-2</v>
      </c>
      <c r="I2474" s="6">
        <f t="shared" si="1370"/>
        <v>3.05</v>
      </c>
      <c r="J2474" s="6">
        <f t="shared" si="1371"/>
        <v>4766546.8439177414</v>
      </c>
      <c r="K2474" s="18">
        <f t="shared" si="1372"/>
        <v>0</v>
      </c>
      <c r="L2474" s="35">
        <f>Data!BN32</f>
        <v>2.5641762811575344E-2</v>
      </c>
      <c r="Q2474" s="21">
        <v>0</v>
      </c>
      <c r="R2474" s="21">
        <v>0</v>
      </c>
      <c r="S2474" s="21">
        <v>0</v>
      </c>
      <c r="T2474" s="38">
        <v>0</v>
      </c>
    </row>
    <row r="2475" spans="1:20" x14ac:dyDescent="0.25">
      <c r="A2475" s="17" t="s">
        <v>258</v>
      </c>
      <c r="B2475" s="8" t="s">
        <v>338</v>
      </c>
      <c r="C2475" s="8" t="s">
        <v>71</v>
      </c>
      <c r="D2475" s="8" t="str">
        <f t="shared" si="1368"/>
        <v>Week_19-generic-cofi</v>
      </c>
      <c r="E2475" s="8" t="str">
        <f t="shared" si="1369"/>
        <v>Umbrella-display.umb</v>
      </c>
      <c r="H2475" s="24">
        <f t="shared" si="1370"/>
        <v>1.2150242315966423E-2</v>
      </c>
      <c r="I2475" s="6">
        <f t="shared" si="1370"/>
        <v>3.05</v>
      </c>
      <c r="J2475" s="6">
        <f t="shared" si="1371"/>
        <v>4766546.8439177414</v>
      </c>
      <c r="K2475" s="18">
        <f t="shared" si="1372"/>
        <v>0</v>
      </c>
      <c r="L2475" s="35">
        <f>Data!BN33</f>
        <v>2.4071858965968689E-2</v>
      </c>
      <c r="Q2475" s="21">
        <v>0</v>
      </c>
      <c r="R2475" s="21">
        <v>0</v>
      </c>
      <c r="S2475" s="21">
        <v>0</v>
      </c>
      <c r="T2475" s="38">
        <v>0</v>
      </c>
    </row>
    <row r="2476" spans="1:20" x14ac:dyDescent="0.25">
      <c r="A2476" s="17" t="s">
        <v>259</v>
      </c>
      <c r="B2476" s="8" t="s">
        <v>338</v>
      </c>
      <c r="C2476" s="8" t="s">
        <v>71</v>
      </c>
      <c r="D2476" s="8" t="str">
        <f t="shared" si="1368"/>
        <v>Week_20-generic-cofi</v>
      </c>
      <c r="E2476" s="8" t="str">
        <f t="shared" si="1369"/>
        <v>Umbrella-display.umb</v>
      </c>
      <c r="H2476" s="24">
        <f t="shared" si="1370"/>
        <v>1.2150242315966423E-2</v>
      </c>
      <c r="I2476" s="6">
        <f t="shared" si="1370"/>
        <v>3.05</v>
      </c>
      <c r="J2476" s="6">
        <f t="shared" si="1371"/>
        <v>4766546.8439177414</v>
      </c>
      <c r="K2476" s="18">
        <f t="shared" si="1372"/>
        <v>0</v>
      </c>
      <c r="L2476" s="35">
        <f>Data!BN34</f>
        <v>2.4071858965968689E-2</v>
      </c>
      <c r="Q2476" s="21">
        <v>0</v>
      </c>
      <c r="R2476" s="21">
        <v>0</v>
      </c>
      <c r="S2476" s="21">
        <v>0</v>
      </c>
      <c r="T2476" s="38">
        <v>0</v>
      </c>
    </row>
    <row r="2477" spans="1:20" x14ac:dyDescent="0.25">
      <c r="A2477" s="17" t="s">
        <v>260</v>
      </c>
      <c r="B2477" s="8" t="s">
        <v>338</v>
      </c>
      <c r="C2477" s="8" t="s">
        <v>71</v>
      </c>
      <c r="D2477" s="8" t="str">
        <f t="shared" si="1368"/>
        <v>Week_21-generic-cofi</v>
      </c>
      <c r="E2477" s="8" t="str">
        <f t="shared" si="1369"/>
        <v>Umbrella-display.umb</v>
      </c>
      <c r="H2477" s="24">
        <f t="shared" si="1370"/>
        <v>1.2150242315966423E-2</v>
      </c>
      <c r="I2477" s="6">
        <f t="shared" si="1370"/>
        <v>3.05</v>
      </c>
      <c r="J2477" s="6">
        <f t="shared" si="1371"/>
        <v>4766546.8439177414</v>
      </c>
      <c r="K2477" s="18">
        <f t="shared" si="1372"/>
        <v>0</v>
      </c>
      <c r="L2477" s="35">
        <f>Data!BN35</f>
        <v>2.4071858965968689E-2</v>
      </c>
      <c r="Q2477" s="21">
        <v>0</v>
      </c>
      <c r="R2477" s="21">
        <v>0</v>
      </c>
      <c r="S2477" s="21">
        <v>0</v>
      </c>
      <c r="T2477" s="38">
        <v>0</v>
      </c>
    </row>
    <row r="2478" spans="1:20" x14ac:dyDescent="0.25">
      <c r="A2478" s="17" t="s">
        <v>261</v>
      </c>
      <c r="B2478" s="8" t="s">
        <v>338</v>
      </c>
      <c r="C2478" s="8" t="s">
        <v>71</v>
      </c>
      <c r="D2478" s="8" t="str">
        <f t="shared" si="1368"/>
        <v>Week_22-generic-cofi</v>
      </c>
      <c r="E2478" s="8" t="str">
        <f t="shared" si="1369"/>
        <v>Umbrella-display.umb</v>
      </c>
      <c r="H2478" s="24">
        <f t="shared" si="1370"/>
        <v>1.2150242315966423E-2</v>
      </c>
      <c r="I2478" s="6">
        <f t="shared" si="1370"/>
        <v>3.05</v>
      </c>
      <c r="J2478" s="6">
        <f t="shared" si="1371"/>
        <v>4766546.8439177414</v>
      </c>
      <c r="K2478" s="18">
        <f t="shared" si="1372"/>
        <v>0</v>
      </c>
      <c r="L2478" s="35">
        <f>Data!BN36</f>
        <v>2.4071858965968689E-2</v>
      </c>
      <c r="Q2478" s="21">
        <v>0</v>
      </c>
      <c r="R2478" s="21">
        <v>0</v>
      </c>
      <c r="S2478" s="21">
        <v>0</v>
      </c>
      <c r="T2478" s="38">
        <v>0</v>
      </c>
    </row>
    <row r="2479" spans="1:20" x14ac:dyDescent="0.25">
      <c r="A2479" s="17" t="s">
        <v>278</v>
      </c>
      <c r="B2479" s="8" t="s">
        <v>338</v>
      </c>
      <c r="C2479" s="8" t="s">
        <v>71</v>
      </c>
      <c r="D2479" s="8" t="str">
        <f t="shared" si="1368"/>
        <v>Week_23-generic-cofi</v>
      </c>
      <c r="E2479" s="8" t="str">
        <f t="shared" si="1369"/>
        <v>Umbrella-display.umb</v>
      </c>
      <c r="H2479" s="24">
        <f t="shared" si="1370"/>
        <v>1.2150242315966423E-2</v>
      </c>
      <c r="I2479" s="6">
        <f t="shared" si="1370"/>
        <v>3.05</v>
      </c>
      <c r="J2479" s="6">
        <f t="shared" si="1371"/>
        <v>4766546.8439177414</v>
      </c>
      <c r="K2479" s="18">
        <f t="shared" si="1372"/>
        <v>0</v>
      </c>
      <c r="L2479" s="35">
        <f>Data!BN37</f>
        <v>2.4856810888772018E-2</v>
      </c>
      <c r="Q2479" s="21">
        <v>0</v>
      </c>
      <c r="R2479" s="21">
        <v>0</v>
      </c>
      <c r="S2479" s="21">
        <v>0</v>
      </c>
      <c r="T2479" s="38">
        <v>0</v>
      </c>
    </row>
    <row r="2480" spans="1:20" x14ac:dyDescent="0.25">
      <c r="A2480" s="17" t="s">
        <v>279</v>
      </c>
      <c r="B2480" s="8" t="s">
        <v>338</v>
      </c>
      <c r="C2480" s="8" t="s">
        <v>71</v>
      </c>
      <c r="D2480" s="8" t="str">
        <f t="shared" si="1368"/>
        <v>Week_24-generic-cofi</v>
      </c>
      <c r="E2480" s="8" t="str">
        <f t="shared" si="1369"/>
        <v>Umbrella-display.umb</v>
      </c>
      <c r="H2480" s="24">
        <f t="shared" si="1370"/>
        <v>1.2150242315966423E-2</v>
      </c>
      <c r="I2480" s="6">
        <f t="shared" si="1370"/>
        <v>3.05</v>
      </c>
      <c r="J2480" s="6">
        <f t="shared" si="1371"/>
        <v>4766546.8439177414</v>
      </c>
      <c r="K2480" s="18">
        <f t="shared" si="1372"/>
        <v>0</v>
      </c>
      <c r="L2480" s="35">
        <f>Data!BN38</f>
        <v>2.4856810888772018E-2</v>
      </c>
      <c r="Q2480" s="21">
        <v>0</v>
      </c>
      <c r="R2480" s="21">
        <v>0</v>
      </c>
      <c r="S2480" s="21">
        <v>0</v>
      </c>
      <c r="T2480" s="38">
        <v>0</v>
      </c>
    </row>
    <row r="2481" spans="1:20" x14ac:dyDescent="0.25">
      <c r="A2481" s="17" t="s">
        <v>280</v>
      </c>
      <c r="B2481" s="8" t="s">
        <v>338</v>
      </c>
      <c r="C2481" s="8" t="s">
        <v>71</v>
      </c>
      <c r="D2481" s="8" t="str">
        <f t="shared" si="1368"/>
        <v>Week_25-generic-cofi</v>
      </c>
      <c r="E2481" s="8" t="str">
        <f t="shared" si="1369"/>
        <v>Umbrella-display.umb</v>
      </c>
      <c r="H2481" s="24">
        <f t="shared" si="1370"/>
        <v>1.2150242315966423E-2</v>
      </c>
      <c r="I2481" s="6">
        <f t="shared" si="1370"/>
        <v>3.05</v>
      </c>
      <c r="J2481" s="6">
        <f t="shared" si="1371"/>
        <v>4766546.8439177414</v>
      </c>
      <c r="K2481" s="18">
        <f t="shared" si="1372"/>
        <v>0</v>
      </c>
      <c r="L2481" s="35">
        <f>Data!BN39</f>
        <v>2.4856810888772018E-2</v>
      </c>
      <c r="Q2481" s="21">
        <v>0</v>
      </c>
      <c r="R2481" s="21">
        <v>0</v>
      </c>
      <c r="S2481" s="21">
        <v>0</v>
      </c>
      <c r="T2481" s="38">
        <v>0</v>
      </c>
    </row>
    <row r="2482" spans="1:20" x14ac:dyDescent="0.25">
      <c r="A2482" s="17" t="s">
        <v>281</v>
      </c>
      <c r="B2482" s="8" t="s">
        <v>338</v>
      </c>
      <c r="C2482" s="8" t="s">
        <v>71</v>
      </c>
      <c r="D2482" s="8" t="str">
        <f t="shared" si="1368"/>
        <v>Week_26-generic-cofi</v>
      </c>
      <c r="E2482" s="8" t="str">
        <f t="shared" si="1369"/>
        <v>Umbrella-display.umb</v>
      </c>
      <c r="H2482" s="24">
        <f t="shared" si="1370"/>
        <v>1.2150242315966423E-2</v>
      </c>
      <c r="I2482" s="6">
        <f t="shared" si="1370"/>
        <v>3.05</v>
      </c>
      <c r="J2482" s="6">
        <f t="shared" si="1371"/>
        <v>4766546.8439177414</v>
      </c>
      <c r="K2482" s="18">
        <f t="shared" si="1372"/>
        <v>0</v>
      </c>
      <c r="L2482" s="35">
        <f>Data!BN40</f>
        <v>2.4856810888772018E-2</v>
      </c>
      <c r="Q2482" s="21">
        <v>0</v>
      </c>
      <c r="R2482" s="21">
        <v>0</v>
      </c>
      <c r="S2482" s="21">
        <v>0</v>
      </c>
      <c r="T2482" s="38">
        <v>0</v>
      </c>
    </row>
    <row r="2483" spans="1:20" x14ac:dyDescent="0.25">
      <c r="A2483" s="17" t="s">
        <v>282</v>
      </c>
      <c r="B2483" s="8" t="s">
        <v>338</v>
      </c>
      <c r="C2483" s="8" t="s">
        <v>71</v>
      </c>
      <c r="D2483" s="8" t="str">
        <f t="shared" si="1368"/>
        <v>Week_27-generic-cofi</v>
      </c>
      <c r="E2483" s="8" t="str">
        <f t="shared" si="1369"/>
        <v>Umbrella-display.umb</v>
      </c>
      <c r="H2483" s="24">
        <f t="shared" si="1370"/>
        <v>1.2150242315966423E-2</v>
      </c>
      <c r="I2483" s="6">
        <f t="shared" si="1370"/>
        <v>3.05</v>
      </c>
      <c r="J2483" s="6">
        <f t="shared" si="1371"/>
        <v>4766546.8439177414</v>
      </c>
      <c r="K2483" s="18">
        <f t="shared" si="1372"/>
        <v>0</v>
      </c>
      <c r="L2483" s="35">
        <f>Data!BN41</f>
        <v>2.4856810888772018E-2</v>
      </c>
      <c r="Q2483" s="21">
        <v>0</v>
      </c>
      <c r="R2483" s="21">
        <v>0</v>
      </c>
      <c r="S2483" s="21">
        <v>0</v>
      </c>
      <c r="T2483" s="38">
        <v>0</v>
      </c>
    </row>
    <row r="2484" spans="1:20" x14ac:dyDescent="0.25">
      <c r="A2484" s="17" t="s">
        <v>283</v>
      </c>
      <c r="B2484" s="8" t="s">
        <v>338</v>
      </c>
      <c r="C2484" s="8" t="s">
        <v>71</v>
      </c>
      <c r="D2484" s="8" t="str">
        <f t="shared" si="1368"/>
        <v>Week_28-generic-cofi</v>
      </c>
      <c r="E2484" s="8" t="str">
        <f t="shared" si="1369"/>
        <v>Umbrella-display.umb</v>
      </c>
      <c r="H2484" s="24">
        <f t="shared" si="1370"/>
        <v>1.2150242315966423E-2</v>
      </c>
      <c r="I2484" s="6">
        <f t="shared" si="1370"/>
        <v>3.05</v>
      </c>
      <c r="J2484" s="6">
        <f t="shared" si="1371"/>
        <v>4766546.8439177414</v>
      </c>
      <c r="K2484" s="18">
        <f t="shared" si="1372"/>
        <v>0</v>
      </c>
      <c r="L2484" s="35">
        <f>Data!BN42</f>
        <v>2.3286907043165363E-2</v>
      </c>
      <c r="Q2484" s="21">
        <v>0</v>
      </c>
      <c r="R2484" s="21">
        <v>0</v>
      </c>
      <c r="S2484" s="21">
        <v>0</v>
      </c>
      <c r="T2484" s="38">
        <v>0</v>
      </c>
    </row>
    <row r="2485" spans="1:20" x14ac:dyDescent="0.25">
      <c r="A2485" s="17" t="s">
        <v>284</v>
      </c>
      <c r="B2485" s="8" t="s">
        <v>338</v>
      </c>
      <c r="C2485" s="8" t="s">
        <v>71</v>
      </c>
      <c r="D2485" s="8" t="str">
        <f t="shared" si="1368"/>
        <v>Week_29-generic-cofi</v>
      </c>
      <c r="E2485" s="8" t="str">
        <f t="shared" si="1369"/>
        <v>Umbrella-display.umb</v>
      </c>
      <c r="H2485" s="24">
        <f t="shared" si="1370"/>
        <v>1.2150242315966423E-2</v>
      </c>
      <c r="I2485" s="6">
        <f t="shared" si="1370"/>
        <v>3.05</v>
      </c>
      <c r="J2485" s="6">
        <f t="shared" si="1371"/>
        <v>4766546.8439177414</v>
      </c>
      <c r="K2485" s="18">
        <f t="shared" si="1372"/>
        <v>0</v>
      </c>
      <c r="L2485" s="35">
        <f>Data!BN43</f>
        <v>2.3286907043165363E-2</v>
      </c>
      <c r="Q2485" s="21">
        <v>0</v>
      </c>
      <c r="R2485" s="21">
        <v>0</v>
      </c>
      <c r="S2485" s="21">
        <v>0</v>
      </c>
      <c r="T2485" s="38">
        <v>0</v>
      </c>
    </row>
    <row r="2486" spans="1:20" x14ac:dyDescent="0.25">
      <c r="A2486" s="17" t="s">
        <v>285</v>
      </c>
      <c r="B2486" s="8" t="s">
        <v>338</v>
      </c>
      <c r="C2486" s="8" t="s">
        <v>71</v>
      </c>
      <c r="D2486" s="8" t="str">
        <f t="shared" si="1368"/>
        <v>Week_30-generic-cofi</v>
      </c>
      <c r="E2486" s="8" t="str">
        <f t="shared" si="1369"/>
        <v>Umbrella-display.umb</v>
      </c>
      <c r="H2486" s="24">
        <f t="shared" si="1370"/>
        <v>1.2150242315966423E-2</v>
      </c>
      <c r="I2486" s="6">
        <f t="shared" si="1370"/>
        <v>3.05</v>
      </c>
      <c r="J2486" s="6">
        <f t="shared" si="1371"/>
        <v>4766546.8439177414</v>
      </c>
      <c r="K2486" s="18">
        <f t="shared" si="1372"/>
        <v>0</v>
      </c>
      <c r="L2486" s="35">
        <f>Data!BN44</f>
        <v>2.3286907043165363E-2</v>
      </c>
      <c r="Q2486" s="21">
        <v>0</v>
      </c>
      <c r="R2486" s="21">
        <v>0</v>
      </c>
      <c r="S2486" s="21">
        <v>0</v>
      </c>
      <c r="T2486" s="38">
        <v>0</v>
      </c>
    </row>
    <row r="2487" spans="1:20" x14ac:dyDescent="0.25">
      <c r="A2487" s="17" t="s">
        <v>286</v>
      </c>
      <c r="B2487" s="8" t="s">
        <v>338</v>
      </c>
      <c r="C2487" s="8" t="s">
        <v>71</v>
      </c>
      <c r="D2487" s="8" t="str">
        <f t="shared" si="1368"/>
        <v>Week_31-generic-cofi</v>
      </c>
      <c r="E2487" s="8" t="str">
        <f t="shared" si="1369"/>
        <v>Umbrella-display.umb</v>
      </c>
      <c r="H2487" s="24">
        <f t="shared" si="1370"/>
        <v>1.2150242315966423E-2</v>
      </c>
      <c r="I2487" s="6">
        <f t="shared" si="1370"/>
        <v>3.05</v>
      </c>
      <c r="J2487" s="6">
        <f t="shared" si="1371"/>
        <v>4766546.8439177414</v>
      </c>
      <c r="K2487" s="18">
        <f t="shared" si="1372"/>
        <v>0</v>
      </c>
      <c r="L2487" s="35">
        <f>Data!BN45</f>
        <v>2.3286907043165363E-2</v>
      </c>
      <c r="Q2487" s="21">
        <v>0</v>
      </c>
      <c r="R2487" s="21">
        <v>0</v>
      </c>
      <c r="S2487" s="21">
        <v>0</v>
      </c>
      <c r="T2487" s="38">
        <v>0</v>
      </c>
    </row>
    <row r="2488" spans="1:20" x14ac:dyDescent="0.25">
      <c r="A2488" s="17" t="s">
        <v>287</v>
      </c>
      <c r="B2488" s="8" t="s">
        <v>338</v>
      </c>
      <c r="C2488" s="8" t="s">
        <v>71</v>
      </c>
      <c r="D2488" s="8" t="str">
        <f t="shared" si="1368"/>
        <v>Week_32-generic-cofi</v>
      </c>
      <c r="E2488" s="8" t="str">
        <f t="shared" si="1369"/>
        <v>Umbrella-display.umb</v>
      </c>
      <c r="H2488" s="24">
        <f t="shared" si="1370"/>
        <v>1.2150242315966423E-2</v>
      </c>
      <c r="I2488" s="6">
        <f t="shared" si="1370"/>
        <v>3.05</v>
      </c>
      <c r="J2488" s="6">
        <f t="shared" si="1371"/>
        <v>4766546.8439177414</v>
      </c>
      <c r="K2488" s="18">
        <f t="shared" si="1372"/>
        <v>0</v>
      </c>
      <c r="L2488" s="35">
        <f>Data!BN46</f>
        <v>2.7211666657181995E-2</v>
      </c>
      <c r="Q2488" s="21">
        <v>0</v>
      </c>
      <c r="R2488" s="21">
        <v>0</v>
      </c>
      <c r="S2488" s="21">
        <v>0</v>
      </c>
      <c r="T2488" s="38">
        <v>0</v>
      </c>
    </row>
    <row r="2489" spans="1:20" x14ac:dyDescent="0.25">
      <c r="A2489" s="17" t="s">
        <v>288</v>
      </c>
      <c r="B2489" s="8" t="s">
        <v>338</v>
      </c>
      <c r="C2489" s="8" t="s">
        <v>71</v>
      </c>
      <c r="D2489" s="8" t="str">
        <f t="shared" si="1368"/>
        <v>Week_33-generic-cofi</v>
      </c>
      <c r="E2489" s="8" t="str">
        <f t="shared" si="1369"/>
        <v>Umbrella-display.umb</v>
      </c>
      <c r="H2489" s="24">
        <f t="shared" si="1370"/>
        <v>1.2150242315966423E-2</v>
      </c>
      <c r="I2489" s="6">
        <f t="shared" si="1370"/>
        <v>3.05</v>
      </c>
      <c r="J2489" s="6">
        <f t="shared" si="1371"/>
        <v>4766546.8439177414</v>
      </c>
      <c r="K2489" s="18">
        <f t="shared" si="1372"/>
        <v>0</v>
      </c>
      <c r="L2489" s="35">
        <f>Data!BN47</f>
        <v>2.7211666657181995E-2</v>
      </c>
      <c r="Q2489" s="21">
        <v>0</v>
      </c>
      <c r="R2489" s="21">
        <v>0</v>
      </c>
      <c r="S2489" s="21">
        <v>0</v>
      </c>
      <c r="T2489" s="38">
        <v>0</v>
      </c>
    </row>
    <row r="2490" spans="1:20" x14ac:dyDescent="0.25">
      <c r="A2490" s="17" t="s">
        <v>289</v>
      </c>
      <c r="B2490" s="8" t="s">
        <v>338</v>
      </c>
      <c r="C2490" s="8" t="s">
        <v>71</v>
      </c>
      <c r="D2490" s="8" t="str">
        <f t="shared" si="1368"/>
        <v>Week_34-generic-cofi</v>
      </c>
      <c r="E2490" s="8" t="str">
        <f t="shared" si="1369"/>
        <v>Umbrella-display.umb</v>
      </c>
      <c r="H2490" s="24">
        <f t="shared" si="1370"/>
        <v>1.2150242315966423E-2</v>
      </c>
      <c r="I2490" s="6">
        <f t="shared" si="1370"/>
        <v>3.05</v>
      </c>
      <c r="J2490" s="6">
        <f t="shared" si="1371"/>
        <v>4766546.8439177414</v>
      </c>
      <c r="K2490" s="18">
        <f t="shared" si="1372"/>
        <v>0</v>
      </c>
      <c r="L2490" s="35">
        <f>Data!BN48</f>
        <v>2.7211666657181995E-2</v>
      </c>
      <c r="Q2490" s="21">
        <v>0</v>
      </c>
      <c r="R2490" s="21">
        <v>0</v>
      </c>
      <c r="S2490" s="21">
        <v>0</v>
      </c>
      <c r="T2490" s="38">
        <v>0</v>
      </c>
    </row>
    <row r="2491" spans="1:20" x14ac:dyDescent="0.25">
      <c r="A2491" s="17" t="s">
        <v>290</v>
      </c>
      <c r="B2491" s="8" t="s">
        <v>338</v>
      </c>
      <c r="C2491" s="8" t="s">
        <v>71</v>
      </c>
      <c r="D2491" s="8" t="str">
        <f t="shared" si="1368"/>
        <v>Week_35-generic-cofi</v>
      </c>
      <c r="E2491" s="8" t="str">
        <f t="shared" si="1369"/>
        <v>Umbrella-display.umb</v>
      </c>
      <c r="H2491" s="24">
        <f t="shared" si="1370"/>
        <v>1.2150242315966423E-2</v>
      </c>
      <c r="I2491" s="6">
        <f t="shared" si="1370"/>
        <v>3.05</v>
      </c>
      <c r="J2491" s="6">
        <f t="shared" si="1371"/>
        <v>4766546.8439177414</v>
      </c>
      <c r="K2491" s="18">
        <f t="shared" si="1372"/>
        <v>0</v>
      </c>
      <c r="L2491" s="35">
        <f>Data!BN49</f>
        <v>2.7211666657181995E-2</v>
      </c>
      <c r="Q2491" s="21">
        <v>0</v>
      </c>
      <c r="R2491" s="21">
        <v>0</v>
      </c>
      <c r="S2491" s="21">
        <v>0</v>
      </c>
      <c r="T2491" s="38">
        <v>0</v>
      </c>
    </row>
    <row r="2492" spans="1:20" x14ac:dyDescent="0.25">
      <c r="A2492" s="17" t="s">
        <v>291</v>
      </c>
      <c r="B2492" s="8" t="s">
        <v>338</v>
      </c>
      <c r="C2492" s="8" t="s">
        <v>71</v>
      </c>
      <c r="D2492" s="8" t="str">
        <f t="shared" si="1368"/>
        <v>Week_36-generic-cofi</v>
      </c>
      <c r="E2492" s="8" t="str">
        <f t="shared" si="1369"/>
        <v>Umbrella-display.umb</v>
      </c>
      <c r="H2492" s="24">
        <f t="shared" si="1370"/>
        <v>1.2150242315966423E-2</v>
      </c>
      <c r="I2492" s="6">
        <f t="shared" si="1370"/>
        <v>3.05</v>
      </c>
      <c r="J2492" s="6">
        <f t="shared" si="1371"/>
        <v>4766546.8439177414</v>
      </c>
      <c r="K2492" s="18">
        <f t="shared" si="1372"/>
        <v>0</v>
      </c>
      <c r="L2492" s="35">
        <f>Data!BN50</f>
        <v>2.7211666657181995E-2</v>
      </c>
      <c r="Q2492" s="21">
        <v>0</v>
      </c>
      <c r="R2492" s="21">
        <v>0</v>
      </c>
      <c r="S2492" s="21">
        <v>0</v>
      </c>
      <c r="T2492" s="38">
        <v>0</v>
      </c>
    </row>
    <row r="2493" spans="1:20" x14ac:dyDescent="0.25">
      <c r="A2493" s="17" t="s">
        <v>292</v>
      </c>
      <c r="B2493" s="8" t="s">
        <v>338</v>
      </c>
      <c r="C2493" s="8" t="s">
        <v>71</v>
      </c>
      <c r="D2493" s="8" t="str">
        <f t="shared" si="1368"/>
        <v>Week_37-generic-cofi</v>
      </c>
      <c r="E2493" s="8" t="str">
        <f t="shared" si="1369"/>
        <v>Umbrella-display.umb</v>
      </c>
      <c r="H2493" s="24">
        <f t="shared" si="1370"/>
        <v>1.2150242315966423E-2</v>
      </c>
      <c r="I2493" s="6">
        <f t="shared" si="1370"/>
        <v>3.05</v>
      </c>
      <c r="J2493" s="6">
        <f t="shared" si="1371"/>
        <v>4766546.8439177414</v>
      </c>
      <c r="K2493" s="18">
        <f t="shared" si="1372"/>
        <v>0</v>
      </c>
      <c r="L2493" s="35">
        <f>Data!BN51</f>
        <v>2.8519919861854207E-2</v>
      </c>
      <c r="Q2493" s="21">
        <v>0</v>
      </c>
      <c r="R2493" s="21">
        <v>0</v>
      </c>
      <c r="S2493" s="21">
        <v>0</v>
      </c>
      <c r="T2493" s="38">
        <v>0</v>
      </c>
    </row>
    <row r="2494" spans="1:20" x14ac:dyDescent="0.25">
      <c r="A2494" s="17" t="s">
        <v>293</v>
      </c>
      <c r="B2494" s="8" t="s">
        <v>338</v>
      </c>
      <c r="C2494" s="8" t="s">
        <v>71</v>
      </c>
      <c r="D2494" s="8" t="str">
        <f t="shared" si="1368"/>
        <v>Week_38-generic-cofi</v>
      </c>
      <c r="E2494" s="8" t="str">
        <f t="shared" si="1369"/>
        <v>Umbrella-display.umb</v>
      </c>
      <c r="H2494" s="24">
        <f t="shared" si="1370"/>
        <v>1.2150242315966423E-2</v>
      </c>
      <c r="I2494" s="6">
        <f t="shared" si="1370"/>
        <v>3.05</v>
      </c>
      <c r="J2494" s="6">
        <f t="shared" si="1371"/>
        <v>4766546.8439177414</v>
      </c>
      <c r="K2494" s="18">
        <f t="shared" si="1372"/>
        <v>0</v>
      </c>
      <c r="L2494" s="35">
        <f>Data!BN52</f>
        <v>2.8519919861854207E-2</v>
      </c>
      <c r="Q2494" s="21">
        <v>0</v>
      </c>
      <c r="R2494" s="21">
        <v>0</v>
      </c>
      <c r="S2494" s="21">
        <v>0</v>
      </c>
      <c r="T2494" s="38">
        <v>0</v>
      </c>
    </row>
    <row r="2495" spans="1:20" x14ac:dyDescent="0.25">
      <c r="A2495" s="17" t="s">
        <v>294</v>
      </c>
      <c r="B2495" s="8" t="s">
        <v>338</v>
      </c>
      <c r="C2495" s="8" t="s">
        <v>71</v>
      </c>
      <c r="D2495" s="8" t="str">
        <f t="shared" si="1368"/>
        <v>Week_39-generic-cofi</v>
      </c>
      <c r="E2495" s="8" t="str">
        <f t="shared" si="1369"/>
        <v>Umbrella-display.umb</v>
      </c>
      <c r="H2495" s="24">
        <f t="shared" si="1370"/>
        <v>1.2150242315966423E-2</v>
      </c>
      <c r="I2495" s="6">
        <f t="shared" si="1370"/>
        <v>3.05</v>
      </c>
      <c r="J2495" s="6">
        <f t="shared" si="1371"/>
        <v>4766546.8439177414</v>
      </c>
      <c r="K2495" s="18">
        <f t="shared" si="1372"/>
        <v>0</v>
      </c>
      <c r="L2495" s="35">
        <f>Data!BN53</f>
        <v>2.8519919861854207E-2</v>
      </c>
      <c r="Q2495" s="21">
        <v>0</v>
      </c>
      <c r="R2495" s="21">
        <v>0</v>
      </c>
      <c r="S2495" s="21">
        <v>0</v>
      </c>
      <c r="T2495" s="38">
        <v>0</v>
      </c>
    </row>
    <row r="2496" spans="1:20" x14ac:dyDescent="0.25">
      <c r="A2496" s="17" t="s">
        <v>295</v>
      </c>
      <c r="B2496" s="8" t="s">
        <v>338</v>
      </c>
      <c r="C2496" s="8" t="s">
        <v>71</v>
      </c>
      <c r="D2496" s="8" t="str">
        <f t="shared" si="1368"/>
        <v>Week_40-generic-cofi</v>
      </c>
      <c r="E2496" s="8" t="str">
        <f t="shared" si="1369"/>
        <v>Umbrella-display.umb</v>
      </c>
      <c r="H2496" s="24">
        <f t="shared" si="1370"/>
        <v>1.2150242315966423E-2</v>
      </c>
      <c r="I2496" s="6">
        <f t="shared" si="1370"/>
        <v>3.05</v>
      </c>
      <c r="J2496" s="6">
        <f t="shared" si="1371"/>
        <v>4766546.8439177414</v>
      </c>
      <c r="K2496" s="18">
        <f t="shared" si="1372"/>
        <v>0</v>
      </c>
      <c r="L2496" s="35">
        <f>Data!BN54</f>
        <v>2.8519919861854207E-2</v>
      </c>
      <c r="Q2496" s="21">
        <v>0</v>
      </c>
      <c r="R2496" s="21">
        <v>0</v>
      </c>
      <c r="S2496" s="21">
        <v>0</v>
      </c>
      <c r="T2496" s="38">
        <v>0</v>
      </c>
    </row>
    <row r="2497" spans="1:20" x14ac:dyDescent="0.25">
      <c r="A2497" s="17" t="s">
        <v>296</v>
      </c>
      <c r="B2497" s="8" t="s">
        <v>338</v>
      </c>
      <c r="C2497" s="8" t="s">
        <v>71</v>
      </c>
      <c r="D2497" s="8" t="str">
        <f t="shared" si="1368"/>
        <v>Week_41-generic-cofi</v>
      </c>
      <c r="E2497" s="8" t="str">
        <f t="shared" si="1369"/>
        <v>Umbrella-display.umb</v>
      </c>
      <c r="H2497" s="24">
        <f t="shared" si="1370"/>
        <v>1.2150242315966423E-2</v>
      </c>
      <c r="I2497" s="6">
        <f t="shared" si="1370"/>
        <v>3.05</v>
      </c>
      <c r="J2497" s="6">
        <f t="shared" si="1371"/>
        <v>4766546.8439177414</v>
      </c>
      <c r="K2497" s="18">
        <f t="shared" si="1372"/>
        <v>0</v>
      </c>
      <c r="L2497" s="35">
        <f>Data!BN55</f>
        <v>3.3752932680543052E-2</v>
      </c>
      <c r="Q2497" s="21">
        <v>0</v>
      </c>
      <c r="R2497" s="21">
        <v>0</v>
      </c>
      <c r="S2497" s="21">
        <v>0</v>
      </c>
      <c r="T2497" s="38">
        <v>0</v>
      </c>
    </row>
    <row r="2498" spans="1:20" x14ac:dyDescent="0.25">
      <c r="A2498" s="17" t="s">
        <v>297</v>
      </c>
      <c r="B2498" s="8" t="s">
        <v>338</v>
      </c>
      <c r="C2498" s="8" t="s">
        <v>71</v>
      </c>
      <c r="D2498" s="8" t="str">
        <f t="shared" si="1368"/>
        <v>Week_42-generic-cofi</v>
      </c>
      <c r="E2498" s="8" t="str">
        <f t="shared" si="1369"/>
        <v>Umbrella-display.umb</v>
      </c>
      <c r="H2498" s="24">
        <f t="shared" si="1370"/>
        <v>1.2150242315966423E-2</v>
      </c>
      <c r="I2498" s="6">
        <f t="shared" si="1370"/>
        <v>3.05</v>
      </c>
      <c r="J2498" s="6">
        <f t="shared" si="1371"/>
        <v>4766546.8439177414</v>
      </c>
      <c r="K2498" s="18">
        <f t="shared" si="1372"/>
        <v>0</v>
      </c>
      <c r="L2498" s="35">
        <f>Data!BN56</f>
        <v>3.3752932680543052E-2</v>
      </c>
      <c r="Q2498" s="21">
        <v>0</v>
      </c>
      <c r="R2498" s="21">
        <v>0</v>
      </c>
      <c r="S2498" s="21">
        <v>0</v>
      </c>
      <c r="T2498" s="38">
        <v>0</v>
      </c>
    </row>
    <row r="2499" spans="1:20" x14ac:dyDescent="0.25">
      <c r="A2499" s="17" t="s">
        <v>298</v>
      </c>
      <c r="B2499" s="8" t="s">
        <v>338</v>
      </c>
      <c r="C2499" s="8" t="s">
        <v>71</v>
      </c>
      <c r="D2499" s="8" t="str">
        <f t="shared" si="1368"/>
        <v>Week_43-generic-cofi</v>
      </c>
      <c r="E2499" s="8" t="str">
        <f t="shared" si="1369"/>
        <v>Umbrella-display.umb</v>
      </c>
      <c r="H2499" s="24">
        <f t="shared" si="1370"/>
        <v>1.2150242315966423E-2</v>
      </c>
      <c r="I2499" s="6">
        <f t="shared" si="1370"/>
        <v>3.05</v>
      </c>
      <c r="J2499" s="6">
        <f t="shared" si="1371"/>
        <v>4766546.8439177414</v>
      </c>
      <c r="K2499" s="18">
        <f t="shared" si="1372"/>
        <v>0</v>
      </c>
      <c r="L2499" s="35">
        <f>Data!BN57</f>
        <v>3.3752932680543052E-2</v>
      </c>
      <c r="Q2499" s="21">
        <v>0</v>
      </c>
      <c r="R2499" s="21">
        <v>0</v>
      </c>
      <c r="S2499" s="21">
        <v>0</v>
      </c>
      <c r="T2499" s="38">
        <v>0</v>
      </c>
    </row>
    <row r="2500" spans="1:20" x14ac:dyDescent="0.25">
      <c r="A2500" s="17" t="s">
        <v>299</v>
      </c>
      <c r="B2500" s="8" t="s">
        <v>338</v>
      </c>
      <c r="C2500" s="8" t="s">
        <v>71</v>
      </c>
      <c r="D2500" s="8" t="str">
        <f t="shared" si="1368"/>
        <v>Week_44-generic-cofi</v>
      </c>
      <c r="E2500" s="8" t="str">
        <f t="shared" si="1369"/>
        <v>Umbrella-display.umb</v>
      </c>
      <c r="H2500" s="24">
        <f t="shared" si="1370"/>
        <v>1.2150242315966423E-2</v>
      </c>
      <c r="I2500" s="6">
        <f t="shared" si="1370"/>
        <v>3.05</v>
      </c>
      <c r="J2500" s="6">
        <f t="shared" si="1371"/>
        <v>4766546.8439177414</v>
      </c>
      <c r="K2500" s="18">
        <f t="shared" si="1372"/>
        <v>0</v>
      </c>
      <c r="L2500" s="35">
        <f>Data!BN58</f>
        <v>3.3752932680543052E-2</v>
      </c>
      <c r="Q2500" s="21">
        <v>0</v>
      </c>
      <c r="R2500" s="21">
        <v>0</v>
      </c>
      <c r="S2500" s="21">
        <v>0</v>
      </c>
      <c r="T2500" s="38">
        <v>0</v>
      </c>
    </row>
    <row r="2501" spans="1:20" x14ac:dyDescent="0.25">
      <c r="A2501" s="17" t="s">
        <v>300</v>
      </c>
      <c r="B2501" s="8" t="s">
        <v>338</v>
      </c>
      <c r="C2501" s="8" t="s">
        <v>71</v>
      </c>
      <c r="D2501" s="8" t="str">
        <f t="shared" si="1368"/>
        <v>Week_45-generic-cofi</v>
      </c>
      <c r="E2501" s="8" t="str">
        <f t="shared" si="1369"/>
        <v>Umbrella-display.umb</v>
      </c>
      <c r="H2501" s="24">
        <f t="shared" si="1370"/>
        <v>1.2150242315966423E-2</v>
      </c>
      <c r="I2501" s="6">
        <f t="shared" si="1370"/>
        <v>3.05</v>
      </c>
      <c r="J2501" s="6">
        <f t="shared" si="1371"/>
        <v>4766546.8439177414</v>
      </c>
      <c r="K2501" s="18">
        <f t="shared" si="1372"/>
        <v>0</v>
      </c>
      <c r="L2501" s="35">
        <f>Data!BN59</f>
        <v>2.904322114372309E-2</v>
      </c>
      <c r="Q2501" s="21">
        <v>0</v>
      </c>
      <c r="R2501" s="21">
        <v>0</v>
      </c>
      <c r="S2501" s="21">
        <v>0</v>
      </c>
      <c r="T2501" s="38">
        <v>0</v>
      </c>
    </row>
    <row r="2502" spans="1:20" x14ac:dyDescent="0.25">
      <c r="A2502" s="17" t="s">
        <v>301</v>
      </c>
      <c r="B2502" s="8" t="s">
        <v>338</v>
      </c>
      <c r="C2502" s="8" t="s">
        <v>71</v>
      </c>
      <c r="D2502" s="8" t="str">
        <f t="shared" si="1368"/>
        <v>Week_46-generic-cofi</v>
      </c>
      <c r="E2502" s="8" t="str">
        <f t="shared" si="1369"/>
        <v>Umbrella-display.umb</v>
      </c>
      <c r="H2502" s="24">
        <f t="shared" si="1370"/>
        <v>1.2150242315966423E-2</v>
      </c>
      <c r="I2502" s="6">
        <f t="shared" si="1370"/>
        <v>3.05</v>
      </c>
      <c r="J2502" s="6">
        <f t="shared" si="1371"/>
        <v>4766546.8439177414</v>
      </c>
      <c r="K2502" s="18">
        <f t="shared" si="1372"/>
        <v>0</v>
      </c>
      <c r="L2502" s="35">
        <f>Data!BN60</f>
        <v>2.904322114372309E-2</v>
      </c>
      <c r="Q2502" s="21">
        <v>0</v>
      </c>
      <c r="R2502" s="21">
        <v>0</v>
      </c>
      <c r="S2502" s="21">
        <v>0</v>
      </c>
      <c r="T2502" s="38">
        <v>0</v>
      </c>
    </row>
    <row r="2503" spans="1:20" x14ac:dyDescent="0.25">
      <c r="A2503" s="17" t="s">
        <v>272</v>
      </c>
      <c r="B2503" s="8" t="s">
        <v>338</v>
      </c>
      <c r="C2503" s="8" t="s">
        <v>71</v>
      </c>
      <c r="D2503" s="8" t="str">
        <f t="shared" si="1368"/>
        <v>Week_47-generic-cofi</v>
      </c>
      <c r="E2503" s="8" t="str">
        <f t="shared" si="1369"/>
        <v>Umbrella-display.umb</v>
      </c>
      <c r="H2503" s="24">
        <f t="shared" si="1370"/>
        <v>1.2150242315966423E-2</v>
      </c>
      <c r="I2503" s="6">
        <f t="shared" si="1370"/>
        <v>3.05</v>
      </c>
      <c r="J2503" s="6">
        <f t="shared" si="1371"/>
        <v>4766546.8439177414</v>
      </c>
      <c r="K2503" s="18">
        <f t="shared" si="1372"/>
        <v>0</v>
      </c>
      <c r="L2503" s="35">
        <f>Data!BN61</f>
        <v>2.904322114372309E-2</v>
      </c>
      <c r="Q2503" s="21">
        <v>0</v>
      </c>
      <c r="R2503" s="21">
        <v>0</v>
      </c>
      <c r="S2503" s="21">
        <v>0</v>
      </c>
      <c r="T2503" s="38">
        <v>0</v>
      </c>
    </row>
    <row r="2504" spans="1:20" x14ac:dyDescent="0.25">
      <c r="A2504" s="17" t="s">
        <v>273</v>
      </c>
      <c r="B2504" s="8" t="s">
        <v>338</v>
      </c>
      <c r="C2504" s="8" t="s">
        <v>71</v>
      </c>
      <c r="D2504" s="8" t="str">
        <f t="shared" si="1368"/>
        <v>Week_48-generic-cofi</v>
      </c>
      <c r="E2504" s="8" t="str">
        <f t="shared" si="1369"/>
        <v>Umbrella-display.umb</v>
      </c>
      <c r="H2504" s="24">
        <f t="shared" si="1370"/>
        <v>1.2150242315966423E-2</v>
      </c>
      <c r="I2504" s="6">
        <f t="shared" si="1370"/>
        <v>3.05</v>
      </c>
      <c r="J2504" s="6">
        <f t="shared" si="1371"/>
        <v>4766546.8439177414</v>
      </c>
      <c r="K2504" s="18">
        <f t="shared" si="1372"/>
        <v>0</v>
      </c>
      <c r="L2504" s="35">
        <f>Data!BN62</f>
        <v>2.904322114372309E-2</v>
      </c>
      <c r="Q2504" s="21">
        <v>0</v>
      </c>
      <c r="R2504" s="21">
        <v>0</v>
      </c>
      <c r="S2504" s="21">
        <v>0</v>
      </c>
      <c r="T2504" s="38">
        <v>0</v>
      </c>
    </row>
    <row r="2505" spans="1:20" x14ac:dyDescent="0.25">
      <c r="A2505" s="17" t="s">
        <v>274</v>
      </c>
      <c r="B2505" s="8" t="s">
        <v>338</v>
      </c>
      <c r="C2505" s="8" t="s">
        <v>71</v>
      </c>
      <c r="D2505" s="8" t="str">
        <f t="shared" si="1368"/>
        <v>Week_49-generic-cofi</v>
      </c>
      <c r="E2505" s="8" t="str">
        <f t="shared" si="1369"/>
        <v>Umbrella-display.umb</v>
      </c>
      <c r="H2505" s="24">
        <f t="shared" si="1370"/>
        <v>1.2150242315966423E-2</v>
      </c>
      <c r="I2505" s="6">
        <f t="shared" si="1370"/>
        <v>3.05</v>
      </c>
      <c r="J2505" s="6">
        <f t="shared" si="1371"/>
        <v>4766546.8439177414</v>
      </c>
      <c r="K2505" s="18">
        <f t="shared" si="1372"/>
        <v>0</v>
      </c>
      <c r="L2505" s="35">
        <f>Data!BN63</f>
        <v>2.904322114372309E-2</v>
      </c>
      <c r="Q2505" s="21">
        <v>0</v>
      </c>
      <c r="R2505" s="21">
        <v>0</v>
      </c>
      <c r="S2505" s="21">
        <v>0</v>
      </c>
      <c r="T2505" s="38">
        <v>0</v>
      </c>
    </row>
    <row r="2506" spans="1:20" x14ac:dyDescent="0.25">
      <c r="A2506" s="17" t="s">
        <v>275</v>
      </c>
      <c r="B2506" s="8" t="s">
        <v>338</v>
      </c>
      <c r="C2506" s="8" t="s">
        <v>71</v>
      </c>
      <c r="D2506" s="8" t="str">
        <f t="shared" si="1368"/>
        <v>Week_50-generic-cofi</v>
      </c>
      <c r="E2506" s="8" t="str">
        <f t="shared" si="1369"/>
        <v>Umbrella-display.umb</v>
      </c>
      <c r="H2506" s="24">
        <f t="shared" si="1370"/>
        <v>1.2150242315966423E-2</v>
      </c>
      <c r="I2506" s="6">
        <f t="shared" si="1370"/>
        <v>3.05</v>
      </c>
      <c r="J2506" s="6">
        <f t="shared" si="1371"/>
        <v>4766546.8439177414</v>
      </c>
      <c r="K2506" s="18">
        <f t="shared" si="1372"/>
        <v>0</v>
      </c>
      <c r="L2506" s="35">
        <f>Data!BN64</f>
        <v>2.5380112170640897E-2</v>
      </c>
      <c r="Q2506" s="21">
        <v>0</v>
      </c>
      <c r="R2506" s="21">
        <v>0</v>
      </c>
      <c r="S2506" s="21">
        <v>0</v>
      </c>
      <c r="T2506" s="38">
        <v>0</v>
      </c>
    </row>
    <row r="2507" spans="1:20" x14ac:dyDescent="0.25">
      <c r="A2507" s="17" t="s">
        <v>276</v>
      </c>
      <c r="B2507" s="8" t="s">
        <v>338</v>
      </c>
      <c r="C2507" s="8" t="s">
        <v>71</v>
      </c>
      <c r="D2507" s="8" t="str">
        <f t="shared" si="1368"/>
        <v>Week_51-generic-cofi</v>
      </c>
      <c r="E2507" s="8" t="str">
        <f t="shared" si="1369"/>
        <v>Umbrella-display.umb</v>
      </c>
      <c r="H2507" s="24">
        <f t="shared" si="1370"/>
        <v>1.2150242315966423E-2</v>
      </c>
      <c r="I2507" s="6">
        <f t="shared" si="1370"/>
        <v>3.05</v>
      </c>
      <c r="J2507" s="6">
        <f t="shared" si="1371"/>
        <v>4766546.8439177414</v>
      </c>
      <c r="K2507" s="18">
        <f t="shared" si="1372"/>
        <v>0</v>
      </c>
      <c r="L2507" s="35">
        <f>Data!BN65</f>
        <v>2.5380112170640897E-2</v>
      </c>
      <c r="Q2507" s="21">
        <v>0</v>
      </c>
      <c r="R2507" s="21">
        <v>0</v>
      </c>
      <c r="S2507" s="21">
        <v>0</v>
      </c>
      <c r="T2507" s="38">
        <v>0</v>
      </c>
    </row>
    <row r="2508" spans="1:20" x14ac:dyDescent="0.25">
      <c r="A2508" s="17" t="s">
        <v>277</v>
      </c>
      <c r="B2508" s="8" t="s">
        <v>338</v>
      </c>
      <c r="C2508" s="8" t="s">
        <v>71</v>
      </c>
      <c r="D2508" s="8" t="str">
        <f t="shared" si="1368"/>
        <v>Week_52-generic-cofi</v>
      </c>
      <c r="E2508" s="8" t="str">
        <f t="shared" si="1369"/>
        <v>Umbrella-display.umb</v>
      </c>
      <c r="H2508" s="24">
        <f t="shared" si="1370"/>
        <v>1.2150242315966423E-2</v>
      </c>
      <c r="I2508" s="6">
        <f t="shared" si="1370"/>
        <v>3.05</v>
      </c>
      <c r="J2508" s="6">
        <f t="shared" si="1371"/>
        <v>4766546.8439177414</v>
      </c>
      <c r="K2508" s="18">
        <f t="shared" si="1372"/>
        <v>0</v>
      </c>
      <c r="L2508" s="35">
        <f>Data!BN66</f>
        <v>2.5380112170640897E-2</v>
      </c>
      <c r="Q2508" s="21">
        <v>0</v>
      </c>
      <c r="R2508" s="21">
        <v>0</v>
      </c>
      <c r="S2508" s="21">
        <v>0</v>
      </c>
      <c r="T2508" s="38">
        <v>0</v>
      </c>
    </row>
    <row r="2510" spans="1:20" x14ac:dyDescent="0.25">
      <c r="A2510" s="16" t="s">
        <v>328</v>
      </c>
      <c r="B2510" s="8" t="s">
        <v>338</v>
      </c>
      <c r="C2510" s="8" t="s">
        <v>71</v>
      </c>
      <c r="D2510" s="8" t="str">
        <f>A2510&amp;"-generic-refi"</f>
        <v>Week_40_old-generic-refi</v>
      </c>
      <c r="E2510" s="8" t="str">
        <f>IF(RIGHT(A2510,3)="old","Initial",B2510&amp;"-"&amp;C2510)</f>
        <v>Initial</v>
      </c>
      <c r="H2510" s="25">
        <f>SUMIFS(Data!N$2:N$48,Data!$L$2:$L$48,$C2510,Data!$M$2:$M$48,RIGHT($D2510,4))</f>
        <v>1.6594108293476611E-2</v>
      </c>
      <c r="I2510" s="42">
        <f>VLOOKUP(C2510,parms,8,FALSE)</f>
        <v>3.05</v>
      </c>
      <c r="J2510" s="28">
        <f>SUMIFS(Data!O$2:O$48,Data!$L$2:$L$48,$C2510,Data!$M$2:$M$48,RIGHT($D2510,4))</f>
        <v>6141938.6897075437</v>
      </c>
      <c r="K2510" s="25">
        <f>SUMIFS(Data!Q$2:Q$48,Data!$L$2:$L$48,$C2510,Data!$M$2:$M$48,RIGHT($D2510,4))</f>
        <v>0</v>
      </c>
      <c r="L2510" s="35">
        <f>Data!BN2</f>
        <v>2.8519919861854207E-2</v>
      </c>
      <c r="Q2510" s="21">
        <v>0</v>
      </c>
      <c r="R2510" s="21">
        <v>12.104501391525044</v>
      </c>
      <c r="S2510" s="21">
        <v>189.33553547385287</v>
      </c>
      <c r="T2510" s="38">
        <v>4.5821045345525446E-3</v>
      </c>
    </row>
    <row r="2511" spans="1:20" x14ac:dyDescent="0.25">
      <c r="A2511" s="16" t="s">
        <v>316</v>
      </c>
      <c r="B2511" s="8" t="s">
        <v>338</v>
      </c>
      <c r="C2511" s="8" t="s">
        <v>71</v>
      </c>
      <c r="D2511" s="8" t="str">
        <f t="shared" ref="D2511:D2574" si="1373">A2511&amp;"-generic-refi"</f>
        <v>Week_41_old-generic-refi</v>
      </c>
      <c r="E2511" s="8" t="str">
        <f t="shared" ref="E2511:E2574" si="1374">IF(RIGHT(A2511,3)="old","Initial",B2511&amp;"-"&amp;C2511)</f>
        <v>Initial</v>
      </c>
      <c r="H2511" s="24">
        <f t="shared" ref="H2511:I2574" si="1375">H2510</f>
        <v>1.6594108293476611E-2</v>
      </c>
      <c r="I2511" s="6">
        <f>I2510</f>
        <v>3.05</v>
      </c>
      <c r="J2511" s="6">
        <f t="shared" ref="J2511:J2574" si="1376">J2510</f>
        <v>6141938.6897075437</v>
      </c>
      <c r="K2511" s="18">
        <f t="shared" ref="K2511:K2574" si="1377">K2510</f>
        <v>0</v>
      </c>
      <c r="L2511" s="35">
        <f>Data!BN3</f>
        <v>3.3752932680543052E-2</v>
      </c>
      <c r="Q2511" s="21">
        <v>0</v>
      </c>
      <c r="R2511" s="21">
        <v>36.155411150912919</v>
      </c>
      <c r="S2511" s="21">
        <v>453.89163992314712</v>
      </c>
      <c r="T2511" s="38">
        <v>7.5912422755297637E-3</v>
      </c>
    </row>
    <row r="2512" spans="1:20" x14ac:dyDescent="0.25">
      <c r="A2512" s="16" t="s">
        <v>317</v>
      </c>
      <c r="B2512" s="8" t="s">
        <v>338</v>
      </c>
      <c r="C2512" s="8" t="s">
        <v>71</v>
      </c>
      <c r="D2512" s="8" t="str">
        <f t="shared" si="1373"/>
        <v>Week_42_old-generic-refi</v>
      </c>
      <c r="E2512" s="8" t="str">
        <f t="shared" si="1374"/>
        <v>Initial</v>
      </c>
      <c r="H2512" s="24">
        <f t="shared" si="1375"/>
        <v>1.6594108293476611E-2</v>
      </c>
      <c r="I2512" s="6">
        <f t="shared" si="1375"/>
        <v>3.05</v>
      </c>
      <c r="J2512" s="6">
        <f t="shared" si="1376"/>
        <v>6141938.6897075437</v>
      </c>
      <c r="K2512" s="18">
        <f t="shared" si="1377"/>
        <v>0</v>
      </c>
      <c r="L2512" s="35">
        <f>Data!BN4</f>
        <v>3.3752932680543052E-2</v>
      </c>
      <c r="Q2512" s="21">
        <v>0</v>
      </c>
      <c r="R2512" s="21">
        <v>48.539172085548657</v>
      </c>
      <c r="S2512" s="21">
        <v>644.06636176887775</v>
      </c>
      <c r="T2512" s="38">
        <v>1.1439177245794463E-2</v>
      </c>
    </row>
    <row r="2513" spans="1:20" x14ac:dyDescent="0.25">
      <c r="A2513" s="16" t="s">
        <v>318</v>
      </c>
      <c r="B2513" s="8" t="s">
        <v>338</v>
      </c>
      <c r="C2513" s="8" t="s">
        <v>71</v>
      </c>
      <c r="D2513" s="8" t="str">
        <f t="shared" si="1373"/>
        <v>Week_43_old-generic-refi</v>
      </c>
      <c r="E2513" s="8" t="str">
        <f t="shared" si="1374"/>
        <v>Initial</v>
      </c>
      <c r="H2513" s="24">
        <f t="shared" si="1375"/>
        <v>1.6594108293476611E-2</v>
      </c>
      <c r="I2513" s="6">
        <f t="shared" si="1375"/>
        <v>3.05</v>
      </c>
      <c r="J2513" s="6">
        <f t="shared" si="1376"/>
        <v>6141938.6897075437</v>
      </c>
      <c r="K2513" s="18">
        <f t="shared" si="1377"/>
        <v>0</v>
      </c>
      <c r="L2513" s="35">
        <f>Data!BN5</f>
        <v>3.3752932680543052E-2</v>
      </c>
      <c r="Q2513" s="21">
        <v>0</v>
      </c>
      <c r="R2513" s="21">
        <v>43.393681480799273</v>
      </c>
      <c r="S2513" s="21">
        <v>637.67555451211001</v>
      </c>
      <c r="T2513" s="38">
        <v>1.3934406286567391E-2</v>
      </c>
    </row>
    <row r="2514" spans="1:20" x14ac:dyDescent="0.25">
      <c r="A2514" s="16" t="s">
        <v>319</v>
      </c>
      <c r="B2514" s="8" t="s">
        <v>338</v>
      </c>
      <c r="C2514" s="8" t="s">
        <v>71</v>
      </c>
      <c r="D2514" s="8" t="str">
        <f t="shared" si="1373"/>
        <v>Week_44_old-generic-refi</v>
      </c>
      <c r="E2514" s="8" t="str">
        <f t="shared" si="1374"/>
        <v>Initial</v>
      </c>
      <c r="H2514" s="24">
        <f t="shared" si="1375"/>
        <v>1.6594108293476611E-2</v>
      </c>
      <c r="I2514" s="6">
        <f t="shared" si="1375"/>
        <v>3.05</v>
      </c>
      <c r="J2514" s="6">
        <f t="shared" si="1376"/>
        <v>6141938.6897075437</v>
      </c>
      <c r="K2514" s="18">
        <f t="shared" si="1377"/>
        <v>0</v>
      </c>
      <c r="L2514" s="35">
        <f>Data!BN6</f>
        <v>3.3752932680543052E-2</v>
      </c>
      <c r="Q2514" s="21">
        <v>0</v>
      </c>
      <c r="R2514" s="21">
        <v>32.194475198199726</v>
      </c>
      <c r="S2514" s="21">
        <v>508.26824336352905</v>
      </c>
      <c r="T2514" s="38">
        <v>1.1821135194634791E-2</v>
      </c>
    </row>
    <row r="2515" spans="1:20" x14ac:dyDescent="0.25">
      <c r="A2515" s="16" t="s">
        <v>320</v>
      </c>
      <c r="B2515" s="8" t="s">
        <v>338</v>
      </c>
      <c r="C2515" s="8" t="s">
        <v>71</v>
      </c>
      <c r="D2515" s="8" t="str">
        <f t="shared" si="1373"/>
        <v>Week_45_old-generic-refi</v>
      </c>
      <c r="E2515" s="8" t="str">
        <f t="shared" si="1374"/>
        <v>Initial</v>
      </c>
      <c r="H2515" s="24">
        <f t="shared" si="1375"/>
        <v>1.6594108293476611E-2</v>
      </c>
      <c r="I2515" s="6">
        <f t="shared" si="1375"/>
        <v>3.05</v>
      </c>
      <c r="J2515" s="6">
        <f t="shared" si="1376"/>
        <v>6141938.6897075437</v>
      </c>
      <c r="K2515" s="18">
        <f t="shared" si="1377"/>
        <v>0</v>
      </c>
      <c r="L2515" s="35">
        <f>Data!BN7</f>
        <v>2.904322114372309E-2</v>
      </c>
      <c r="Q2515" s="21">
        <v>0</v>
      </c>
      <c r="R2515" s="21">
        <v>73.432035096315218</v>
      </c>
      <c r="S2515" s="21">
        <v>904.27976437109396</v>
      </c>
      <c r="T2515" s="38">
        <v>1.3675009665279014E-2</v>
      </c>
    </row>
    <row r="2516" spans="1:20" x14ac:dyDescent="0.25">
      <c r="A2516" s="16" t="s">
        <v>321</v>
      </c>
      <c r="B2516" s="8" t="s">
        <v>338</v>
      </c>
      <c r="C2516" s="8" t="s">
        <v>71</v>
      </c>
      <c r="D2516" s="8" t="str">
        <f t="shared" si="1373"/>
        <v>Week_46_old-generic-refi</v>
      </c>
      <c r="E2516" s="8" t="str">
        <f t="shared" si="1374"/>
        <v>Initial</v>
      </c>
      <c r="H2516" s="24">
        <f t="shared" si="1375"/>
        <v>1.6594108293476611E-2</v>
      </c>
      <c r="I2516" s="6">
        <f t="shared" si="1375"/>
        <v>3.05</v>
      </c>
      <c r="J2516" s="6">
        <f t="shared" si="1376"/>
        <v>6141938.6897075437</v>
      </c>
      <c r="K2516" s="18">
        <f t="shared" si="1377"/>
        <v>0</v>
      </c>
      <c r="L2516" s="35">
        <f>Data!BN8</f>
        <v>2.904322114372309E-2</v>
      </c>
      <c r="Q2516" s="21">
        <v>0</v>
      </c>
      <c r="R2516" s="21">
        <v>48.688751840691069</v>
      </c>
      <c r="S2516" s="21">
        <v>663.04565813531883</v>
      </c>
      <c r="T2516" s="38">
        <v>1.1814212842147565E-2</v>
      </c>
    </row>
    <row r="2517" spans="1:20" x14ac:dyDescent="0.25">
      <c r="A2517" s="16" t="s">
        <v>322</v>
      </c>
      <c r="B2517" s="8" t="s">
        <v>338</v>
      </c>
      <c r="C2517" s="8" t="s">
        <v>71</v>
      </c>
      <c r="D2517" s="8" t="str">
        <f t="shared" si="1373"/>
        <v>Week_47_old-generic-refi</v>
      </c>
      <c r="E2517" s="8" t="str">
        <f t="shared" si="1374"/>
        <v>Initial</v>
      </c>
      <c r="H2517" s="24">
        <f t="shared" si="1375"/>
        <v>1.6594108293476611E-2</v>
      </c>
      <c r="I2517" s="6">
        <f t="shared" si="1375"/>
        <v>3.05</v>
      </c>
      <c r="J2517" s="6">
        <f t="shared" si="1376"/>
        <v>6141938.6897075437</v>
      </c>
      <c r="K2517" s="18">
        <f t="shared" si="1377"/>
        <v>0</v>
      </c>
      <c r="L2517" s="35">
        <f>Data!BN9</f>
        <v>2.904322114372309E-2</v>
      </c>
      <c r="Q2517" s="21">
        <v>0</v>
      </c>
      <c r="R2517" s="21">
        <v>46.174417337377747</v>
      </c>
      <c r="S2517" s="21">
        <v>630.99648846911987</v>
      </c>
      <c r="T2517" s="38">
        <v>1.122321264125592E-2</v>
      </c>
    </row>
    <row r="2518" spans="1:20" x14ac:dyDescent="0.25">
      <c r="A2518" s="16" t="s">
        <v>323</v>
      </c>
      <c r="B2518" s="8" t="s">
        <v>338</v>
      </c>
      <c r="C2518" s="8" t="s">
        <v>71</v>
      </c>
      <c r="D2518" s="8" t="str">
        <f t="shared" si="1373"/>
        <v>Week_48_old-generic-refi</v>
      </c>
      <c r="E2518" s="8" t="str">
        <f t="shared" si="1374"/>
        <v>Initial</v>
      </c>
      <c r="H2518" s="24">
        <f t="shared" si="1375"/>
        <v>1.6594108293476611E-2</v>
      </c>
      <c r="I2518" s="6">
        <f t="shared" si="1375"/>
        <v>3.05</v>
      </c>
      <c r="J2518" s="6">
        <f t="shared" si="1376"/>
        <v>6141938.6897075437</v>
      </c>
      <c r="K2518" s="18">
        <f t="shared" si="1377"/>
        <v>0</v>
      </c>
      <c r="L2518" s="35">
        <f>Data!BN10</f>
        <v>2.904322114372309E-2</v>
      </c>
      <c r="Q2518" s="21">
        <v>0</v>
      </c>
      <c r="R2518" s="21">
        <v>31.327703047100702</v>
      </c>
      <c r="S2518" s="21">
        <v>509.01331701076339</v>
      </c>
      <c r="T2518" s="38">
        <v>1.2441684723147439E-2</v>
      </c>
    </row>
    <row r="2519" spans="1:20" x14ac:dyDescent="0.25">
      <c r="A2519" s="16" t="s">
        <v>324</v>
      </c>
      <c r="B2519" s="8" t="s">
        <v>338</v>
      </c>
      <c r="C2519" s="8" t="s">
        <v>71</v>
      </c>
      <c r="D2519" s="8" t="str">
        <f t="shared" si="1373"/>
        <v>Week_49_old-generic-refi</v>
      </c>
      <c r="E2519" s="8" t="str">
        <f t="shared" si="1374"/>
        <v>Initial</v>
      </c>
      <c r="H2519" s="24">
        <f t="shared" si="1375"/>
        <v>1.6594108293476611E-2</v>
      </c>
      <c r="I2519" s="6">
        <f t="shared" si="1375"/>
        <v>3.05</v>
      </c>
      <c r="J2519" s="6">
        <f t="shared" si="1376"/>
        <v>6141938.6897075437</v>
      </c>
      <c r="K2519" s="18">
        <f t="shared" si="1377"/>
        <v>0</v>
      </c>
      <c r="L2519" s="35">
        <f>Data!BN11</f>
        <v>2.904322114372309E-2</v>
      </c>
      <c r="Q2519" s="21">
        <v>0</v>
      </c>
      <c r="R2519" s="21">
        <v>48.837367121538634</v>
      </c>
      <c r="S2519" s="21">
        <v>707.6501375378399</v>
      </c>
      <c r="T2519" s="38">
        <v>1.4859597277577685E-2</v>
      </c>
    </row>
    <row r="2520" spans="1:20" x14ac:dyDescent="0.25">
      <c r="A2520" s="16" t="s">
        <v>325</v>
      </c>
      <c r="B2520" s="8" t="s">
        <v>338</v>
      </c>
      <c r="C2520" s="8" t="s">
        <v>71</v>
      </c>
      <c r="D2520" s="8" t="str">
        <f t="shared" si="1373"/>
        <v>Week_50_old-generic-refi</v>
      </c>
      <c r="E2520" s="8" t="str">
        <f t="shared" si="1374"/>
        <v>Initial</v>
      </c>
      <c r="H2520" s="24">
        <f t="shared" si="1375"/>
        <v>1.6594108293476611E-2</v>
      </c>
      <c r="I2520" s="6">
        <f t="shared" si="1375"/>
        <v>3.05</v>
      </c>
      <c r="J2520" s="6">
        <f t="shared" si="1376"/>
        <v>6141938.6897075437</v>
      </c>
      <c r="K2520" s="18">
        <f t="shared" si="1377"/>
        <v>0</v>
      </c>
      <c r="L2520" s="35">
        <f>Data!BN12</f>
        <v>2.5380112170640897E-2</v>
      </c>
      <c r="Q2520" s="21">
        <v>0</v>
      </c>
      <c r="R2520" s="21">
        <v>87.85014551904321</v>
      </c>
      <c r="S2520" s="21">
        <v>1138.3772009896247</v>
      </c>
      <c r="T2520" s="38">
        <v>1.9182104347227558E-2</v>
      </c>
    </row>
    <row r="2521" spans="1:20" x14ac:dyDescent="0.25">
      <c r="A2521" s="16" t="s">
        <v>326</v>
      </c>
      <c r="B2521" s="8" t="s">
        <v>338</v>
      </c>
      <c r="C2521" s="8" t="s">
        <v>71</v>
      </c>
      <c r="D2521" s="8" t="str">
        <f t="shared" si="1373"/>
        <v>Week_51_old-generic-refi</v>
      </c>
      <c r="E2521" s="8" t="str">
        <f t="shared" si="1374"/>
        <v>Initial</v>
      </c>
      <c r="H2521" s="24">
        <f t="shared" si="1375"/>
        <v>1.6594108293476611E-2</v>
      </c>
      <c r="I2521" s="6">
        <f t="shared" si="1375"/>
        <v>3.05</v>
      </c>
      <c r="J2521" s="6">
        <f t="shared" si="1376"/>
        <v>6141938.6897075437</v>
      </c>
      <c r="K2521" s="18">
        <f t="shared" si="1377"/>
        <v>0</v>
      </c>
      <c r="L2521" s="35">
        <f>Data!BN13</f>
        <v>2.5380112170640897E-2</v>
      </c>
      <c r="Q2521" s="21">
        <v>0</v>
      </c>
      <c r="R2521" s="21">
        <v>137.6443693808173</v>
      </c>
      <c r="S2521" s="21">
        <v>1850.5266455607377</v>
      </c>
      <c r="T2521" s="38">
        <v>3.1869149440623468E-2</v>
      </c>
    </row>
    <row r="2522" spans="1:20" x14ac:dyDescent="0.25">
      <c r="A2522" s="16" t="s">
        <v>327</v>
      </c>
      <c r="B2522" s="8" t="s">
        <v>338</v>
      </c>
      <c r="C2522" s="8" t="s">
        <v>71</v>
      </c>
      <c r="D2522" s="8" t="str">
        <f t="shared" si="1373"/>
        <v>Week_52_old-generic-refi</v>
      </c>
      <c r="E2522" s="8" t="str">
        <f t="shared" si="1374"/>
        <v>Initial</v>
      </c>
      <c r="H2522" s="24">
        <f t="shared" si="1375"/>
        <v>1.6594108293476611E-2</v>
      </c>
      <c r="I2522" s="6">
        <f t="shared" si="1375"/>
        <v>3.05</v>
      </c>
      <c r="J2522" s="6">
        <f t="shared" si="1376"/>
        <v>6141938.6897075437</v>
      </c>
      <c r="K2522" s="18">
        <f t="shared" si="1377"/>
        <v>0</v>
      </c>
      <c r="L2522" s="35">
        <f>Data!BN14</f>
        <v>2.5380112170640897E-2</v>
      </c>
      <c r="Q2522" s="21">
        <v>0</v>
      </c>
      <c r="R2522" s="21">
        <v>66.59689823415313</v>
      </c>
      <c r="S2522" s="21">
        <v>914.57904904950738</v>
      </c>
      <c r="T2522" s="38">
        <v>2.2592178611609226E-2</v>
      </c>
    </row>
    <row r="2523" spans="1:20" x14ac:dyDescent="0.25">
      <c r="A2523" s="17" t="s">
        <v>262</v>
      </c>
      <c r="B2523" s="8" t="s">
        <v>338</v>
      </c>
      <c r="C2523" s="8" t="s">
        <v>71</v>
      </c>
      <c r="D2523" s="8" t="str">
        <f t="shared" si="1373"/>
        <v>Week_01-generic-refi</v>
      </c>
      <c r="E2523" s="8" t="str">
        <f t="shared" si="1374"/>
        <v>Umbrella-display.umb</v>
      </c>
      <c r="H2523" s="24">
        <f t="shared" si="1375"/>
        <v>1.6594108293476611E-2</v>
      </c>
      <c r="I2523" s="6">
        <f t="shared" si="1375"/>
        <v>3.05</v>
      </c>
      <c r="J2523" s="6">
        <f t="shared" si="1376"/>
        <v>6141938.6897075437</v>
      </c>
      <c r="K2523" s="18">
        <f t="shared" si="1377"/>
        <v>0</v>
      </c>
      <c r="L2523" s="35">
        <f>Data!BN15</f>
        <v>2.5380112170640897E-2</v>
      </c>
      <c r="Q2523" s="21">
        <v>0</v>
      </c>
      <c r="R2523" s="21">
        <v>0</v>
      </c>
      <c r="S2523" s="21">
        <v>0</v>
      </c>
      <c r="T2523" s="38">
        <v>0</v>
      </c>
    </row>
    <row r="2524" spans="1:20" x14ac:dyDescent="0.25">
      <c r="A2524" s="17" t="s">
        <v>263</v>
      </c>
      <c r="B2524" s="8" t="s">
        <v>338</v>
      </c>
      <c r="C2524" s="8" t="s">
        <v>71</v>
      </c>
      <c r="D2524" s="8" t="str">
        <f t="shared" si="1373"/>
        <v>Week_02-generic-refi</v>
      </c>
      <c r="E2524" s="8" t="str">
        <f t="shared" si="1374"/>
        <v>Umbrella-display.umb</v>
      </c>
      <c r="H2524" s="24">
        <f t="shared" si="1375"/>
        <v>1.6594108293476611E-2</v>
      </c>
      <c r="I2524" s="6">
        <f t="shared" si="1375"/>
        <v>3.05</v>
      </c>
      <c r="J2524" s="6">
        <f t="shared" si="1376"/>
        <v>6141938.6897075437</v>
      </c>
      <c r="K2524" s="18">
        <f t="shared" si="1377"/>
        <v>0</v>
      </c>
      <c r="L2524" s="35">
        <f>Data!BN16</f>
        <v>2.4071858965968689E-2</v>
      </c>
      <c r="Q2524" s="21">
        <v>0</v>
      </c>
      <c r="R2524" s="21">
        <v>0</v>
      </c>
      <c r="S2524" s="21">
        <v>0</v>
      </c>
      <c r="T2524" s="38">
        <v>0</v>
      </c>
    </row>
    <row r="2525" spans="1:20" x14ac:dyDescent="0.25">
      <c r="A2525" s="17" t="s">
        <v>264</v>
      </c>
      <c r="B2525" s="8" t="s">
        <v>338</v>
      </c>
      <c r="C2525" s="8" t="s">
        <v>71</v>
      </c>
      <c r="D2525" s="8" t="str">
        <f t="shared" si="1373"/>
        <v>Week_03-generic-refi</v>
      </c>
      <c r="E2525" s="8" t="str">
        <f t="shared" si="1374"/>
        <v>Umbrella-display.umb</v>
      </c>
      <c r="H2525" s="24">
        <f t="shared" si="1375"/>
        <v>1.6594108293476611E-2</v>
      </c>
      <c r="I2525" s="6">
        <f t="shared" si="1375"/>
        <v>3.05</v>
      </c>
      <c r="J2525" s="6">
        <f t="shared" si="1376"/>
        <v>6141938.6897075437</v>
      </c>
      <c r="K2525" s="18">
        <f t="shared" si="1377"/>
        <v>0</v>
      </c>
      <c r="L2525" s="35">
        <f>Data!BN17</f>
        <v>2.4071858965968689E-2</v>
      </c>
      <c r="Q2525" s="21">
        <v>0</v>
      </c>
      <c r="R2525" s="21">
        <v>0</v>
      </c>
      <c r="S2525" s="21">
        <v>0</v>
      </c>
      <c r="T2525" s="38">
        <v>0</v>
      </c>
    </row>
    <row r="2526" spans="1:20" x14ac:dyDescent="0.25">
      <c r="A2526" s="17" t="s">
        <v>265</v>
      </c>
      <c r="B2526" s="8" t="s">
        <v>338</v>
      </c>
      <c r="C2526" s="8" t="s">
        <v>71</v>
      </c>
      <c r="D2526" s="8" t="str">
        <f t="shared" si="1373"/>
        <v>Week_04-generic-refi</v>
      </c>
      <c r="E2526" s="8" t="str">
        <f t="shared" si="1374"/>
        <v>Umbrella-display.umb</v>
      </c>
      <c r="H2526" s="24">
        <f t="shared" si="1375"/>
        <v>1.6594108293476611E-2</v>
      </c>
      <c r="I2526" s="6">
        <f t="shared" si="1375"/>
        <v>3.05</v>
      </c>
      <c r="J2526" s="6">
        <f t="shared" si="1376"/>
        <v>6141938.6897075437</v>
      </c>
      <c r="K2526" s="18">
        <f t="shared" si="1377"/>
        <v>0</v>
      </c>
      <c r="L2526" s="35">
        <f>Data!BN18</f>
        <v>2.4071858965968689E-2</v>
      </c>
      <c r="Q2526" s="21">
        <v>0</v>
      </c>
      <c r="R2526" s="21">
        <v>0</v>
      </c>
      <c r="S2526" s="21">
        <v>0</v>
      </c>
      <c r="T2526" s="38">
        <v>0</v>
      </c>
    </row>
    <row r="2527" spans="1:20" x14ac:dyDescent="0.25">
      <c r="A2527" s="17" t="s">
        <v>266</v>
      </c>
      <c r="B2527" s="8" t="s">
        <v>338</v>
      </c>
      <c r="C2527" s="8" t="s">
        <v>71</v>
      </c>
      <c r="D2527" s="8" t="str">
        <f t="shared" si="1373"/>
        <v>Week_05-generic-refi</v>
      </c>
      <c r="E2527" s="8" t="str">
        <f t="shared" si="1374"/>
        <v>Umbrella-display.umb</v>
      </c>
      <c r="H2527" s="24">
        <f t="shared" si="1375"/>
        <v>1.6594108293476611E-2</v>
      </c>
      <c r="I2527" s="6">
        <f t="shared" si="1375"/>
        <v>3.05</v>
      </c>
      <c r="J2527" s="6">
        <f t="shared" si="1376"/>
        <v>6141938.6897075437</v>
      </c>
      <c r="K2527" s="18">
        <f t="shared" si="1377"/>
        <v>0</v>
      </c>
      <c r="L2527" s="35">
        <f>Data!BN19</f>
        <v>2.4071858965968689E-2</v>
      </c>
      <c r="Q2527" s="21">
        <v>0</v>
      </c>
      <c r="R2527" s="21">
        <v>0</v>
      </c>
      <c r="S2527" s="21">
        <v>0</v>
      </c>
      <c r="T2527" s="38">
        <v>0</v>
      </c>
    </row>
    <row r="2528" spans="1:20" x14ac:dyDescent="0.25">
      <c r="A2528" s="17" t="s">
        <v>267</v>
      </c>
      <c r="B2528" s="8" t="s">
        <v>338</v>
      </c>
      <c r="C2528" s="8" t="s">
        <v>71</v>
      </c>
      <c r="D2528" s="8" t="str">
        <f t="shared" si="1373"/>
        <v>Week_06-generic-refi</v>
      </c>
      <c r="E2528" s="8" t="str">
        <f t="shared" si="1374"/>
        <v>Umbrella-display.umb</v>
      </c>
      <c r="H2528" s="24">
        <f t="shared" si="1375"/>
        <v>1.6594108293476611E-2</v>
      </c>
      <c r="I2528" s="6">
        <f t="shared" si="1375"/>
        <v>3.05</v>
      </c>
      <c r="J2528" s="6">
        <f t="shared" si="1376"/>
        <v>6141938.6897075437</v>
      </c>
      <c r="K2528" s="18">
        <f t="shared" si="1377"/>
        <v>0</v>
      </c>
      <c r="L2528" s="35">
        <f>Data!BN20</f>
        <v>2.4856810888772018E-2</v>
      </c>
      <c r="Q2528" s="21">
        <v>0</v>
      </c>
      <c r="R2528" s="21">
        <v>0</v>
      </c>
      <c r="S2528" s="21">
        <v>0</v>
      </c>
      <c r="T2528" s="38">
        <v>0</v>
      </c>
    </row>
    <row r="2529" spans="1:20" x14ac:dyDescent="0.25">
      <c r="A2529" s="17" t="s">
        <v>268</v>
      </c>
      <c r="B2529" s="8" t="s">
        <v>338</v>
      </c>
      <c r="C2529" s="8" t="s">
        <v>71</v>
      </c>
      <c r="D2529" s="8" t="str">
        <f t="shared" si="1373"/>
        <v>Week_07-generic-refi</v>
      </c>
      <c r="E2529" s="8" t="str">
        <f t="shared" si="1374"/>
        <v>Umbrella-display.umb</v>
      </c>
      <c r="H2529" s="24">
        <f t="shared" si="1375"/>
        <v>1.6594108293476611E-2</v>
      </c>
      <c r="I2529" s="6">
        <f t="shared" si="1375"/>
        <v>3.05</v>
      </c>
      <c r="J2529" s="6">
        <f t="shared" si="1376"/>
        <v>6141938.6897075437</v>
      </c>
      <c r="K2529" s="18">
        <f t="shared" si="1377"/>
        <v>0</v>
      </c>
      <c r="L2529" s="35">
        <f>Data!BN21</f>
        <v>2.4856810888772018E-2</v>
      </c>
      <c r="Q2529" s="21">
        <v>0</v>
      </c>
      <c r="R2529" s="21">
        <v>0</v>
      </c>
      <c r="S2529" s="21">
        <v>0</v>
      </c>
      <c r="T2529" s="38">
        <v>0</v>
      </c>
    </row>
    <row r="2530" spans="1:20" x14ac:dyDescent="0.25">
      <c r="A2530" s="17" t="s">
        <v>269</v>
      </c>
      <c r="B2530" s="8" t="s">
        <v>338</v>
      </c>
      <c r="C2530" s="8" t="s">
        <v>71</v>
      </c>
      <c r="D2530" s="8" t="str">
        <f t="shared" si="1373"/>
        <v>Week_08-generic-refi</v>
      </c>
      <c r="E2530" s="8" t="str">
        <f t="shared" si="1374"/>
        <v>Umbrella-display.umb</v>
      </c>
      <c r="H2530" s="24">
        <f t="shared" si="1375"/>
        <v>1.6594108293476611E-2</v>
      </c>
      <c r="I2530" s="6">
        <f t="shared" si="1375"/>
        <v>3.05</v>
      </c>
      <c r="J2530" s="6">
        <f t="shared" si="1376"/>
        <v>6141938.6897075437</v>
      </c>
      <c r="K2530" s="18">
        <f t="shared" si="1377"/>
        <v>0</v>
      </c>
      <c r="L2530" s="35">
        <f>Data!BN22</f>
        <v>2.4856810888772018E-2</v>
      </c>
      <c r="Q2530" s="21">
        <v>0</v>
      </c>
      <c r="R2530" s="21">
        <v>0</v>
      </c>
      <c r="S2530" s="21">
        <v>0</v>
      </c>
      <c r="T2530" s="38">
        <v>0</v>
      </c>
    </row>
    <row r="2531" spans="1:20" x14ac:dyDescent="0.25">
      <c r="A2531" s="17" t="s">
        <v>270</v>
      </c>
      <c r="B2531" s="8" t="s">
        <v>338</v>
      </c>
      <c r="C2531" s="8" t="s">
        <v>71</v>
      </c>
      <c r="D2531" s="8" t="str">
        <f t="shared" si="1373"/>
        <v>Week_09-generic-refi</v>
      </c>
      <c r="E2531" s="8" t="str">
        <f t="shared" si="1374"/>
        <v>Umbrella-display.umb</v>
      </c>
      <c r="H2531" s="24">
        <f t="shared" si="1375"/>
        <v>1.6594108293476611E-2</v>
      </c>
      <c r="I2531" s="6">
        <f t="shared" si="1375"/>
        <v>3.05</v>
      </c>
      <c r="J2531" s="6">
        <f t="shared" si="1376"/>
        <v>6141938.6897075437</v>
      </c>
      <c r="K2531" s="18">
        <f t="shared" si="1377"/>
        <v>0</v>
      </c>
      <c r="L2531" s="35">
        <f>Data!BN23</f>
        <v>2.4856810888772018E-2</v>
      </c>
      <c r="Q2531" s="21">
        <v>0</v>
      </c>
      <c r="R2531" s="21">
        <v>0</v>
      </c>
      <c r="S2531" s="21">
        <v>0</v>
      </c>
      <c r="T2531" s="38">
        <v>0</v>
      </c>
    </row>
    <row r="2532" spans="1:20" x14ac:dyDescent="0.25">
      <c r="A2532" s="17" t="s">
        <v>249</v>
      </c>
      <c r="B2532" s="8" t="s">
        <v>338</v>
      </c>
      <c r="C2532" s="8" t="s">
        <v>71</v>
      </c>
      <c r="D2532" s="8" t="str">
        <f t="shared" si="1373"/>
        <v>Week_10-generic-refi</v>
      </c>
      <c r="E2532" s="8" t="str">
        <f t="shared" si="1374"/>
        <v>Umbrella-display.umb</v>
      </c>
      <c r="H2532" s="24">
        <f t="shared" si="1375"/>
        <v>1.6594108293476611E-2</v>
      </c>
      <c r="I2532" s="6">
        <f t="shared" si="1375"/>
        <v>3.05</v>
      </c>
      <c r="J2532" s="6">
        <f t="shared" si="1376"/>
        <v>6141938.6897075437</v>
      </c>
      <c r="K2532" s="18">
        <f t="shared" si="1377"/>
        <v>0</v>
      </c>
      <c r="L2532" s="35">
        <f>Data!BN24</f>
        <v>2.4856810888772018E-2</v>
      </c>
      <c r="Q2532" s="21">
        <v>0</v>
      </c>
      <c r="R2532" s="21">
        <v>0</v>
      </c>
      <c r="S2532" s="21">
        <v>0</v>
      </c>
      <c r="T2532" s="38">
        <v>0</v>
      </c>
    </row>
    <row r="2533" spans="1:20" x14ac:dyDescent="0.25">
      <c r="A2533" s="17" t="s">
        <v>250</v>
      </c>
      <c r="B2533" s="8" t="s">
        <v>338</v>
      </c>
      <c r="C2533" s="8" t="s">
        <v>71</v>
      </c>
      <c r="D2533" s="8" t="str">
        <f t="shared" si="1373"/>
        <v>Week_11-generic-refi</v>
      </c>
      <c r="E2533" s="8" t="str">
        <f t="shared" si="1374"/>
        <v>Umbrella-display.umb</v>
      </c>
      <c r="H2533" s="24">
        <f t="shared" si="1375"/>
        <v>1.6594108293476611E-2</v>
      </c>
      <c r="I2533" s="6">
        <f t="shared" si="1375"/>
        <v>3.05</v>
      </c>
      <c r="J2533" s="6">
        <f t="shared" si="1376"/>
        <v>6141938.6897075437</v>
      </c>
      <c r="K2533" s="18">
        <f t="shared" si="1377"/>
        <v>0</v>
      </c>
      <c r="L2533" s="35">
        <f>Data!BN25</f>
        <v>2.4856810888772018E-2</v>
      </c>
      <c r="Q2533" s="21">
        <v>0</v>
      </c>
      <c r="R2533" s="21">
        <v>0</v>
      </c>
      <c r="S2533" s="21">
        <v>0</v>
      </c>
      <c r="T2533" s="38">
        <v>0</v>
      </c>
    </row>
    <row r="2534" spans="1:20" x14ac:dyDescent="0.25">
      <c r="A2534" s="17" t="s">
        <v>251</v>
      </c>
      <c r="B2534" s="8" t="s">
        <v>338</v>
      </c>
      <c r="C2534" s="8" t="s">
        <v>71</v>
      </c>
      <c r="D2534" s="8" t="str">
        <f t="shared" si="1373"/>
        <v>Week_12-generic-refi</v>
      </c>
      <c r="E2534" s="8" t="str">
        <f t="shared" si="1374"/>
        <v>Umbrella-display.umb</v>
      </c>
      <c r="H2534" s="24">
        <f t="shared" si="1375"/>
        <v>1.6594108293476611E-2</v>
      </c>
      <c r="I2534" s="6">
        <f t="shared" si="1375"/>
        <v>3.05</v>
      </c>
      <c r="J2534" s="6">
        <f t="shared" si="1376"/>
        <v>6141938.6897075437</v>
      </c>
      <c r="K2534" s="18">
        <f t="shared" si="1377"/>
        <v>0</v>
      </c>
      <c r="L2534" s="35">
        <f>Data!BN26</f>
        <v>2.4856810888772018E-2</v>
      </c>
      <c r="Q2534" s="21">
        <v>0</v>
      </c>
      <c r="R2534" s="21">
        <v>0</v>
      </c>
      <c r="S2534" s="21">
        <v>0</v>
      </c>
      <c r="T2534" s="38">
        <v>0</v>
      </c>
    </row>
    <row r="2535" spans="1:20" x14ac:dyDescent="0.25">
      <c r="A2535" s="17" t="s">
        <v>252</v>
      </c>
      <c r="B2535" s="8" t="s">
        <v>338</v>
      </c>
      <c r="C2535" s="8" t="s">
        <v>71</v>
      </c>
      <c r="D2535" s="8" t="str">
        <f t="shared" si="1373"/>
        <v>Week_13-generic-refi</v>
      </c>
      <c r="E2535" s="8" t="str">
        <f t="shared" si="1374"/>
        <v>Umbrella-display.umb</v>
      </c>
      <c r="H2535" s="24">
        <f t="shared" si="1375"/>
        <v>1.6594108293476611E-2</v>
      </c>
      <c r="I2535" s="6">
        <f t="shared" si="1375"/>
        <v>3.05</v>
      </c>
      <c r="J2535" s="6">
        <f t="shared" si="1376"/>
        <v>6141938.6897075437</v>
      </c>
      <c r="K2535" s="18">
        <f t="shared" si="1377"/>
        <v>0</v>
      </c>
      <c r="L2535" s="35">
        <f>Data!BN27</f>
        <v>2.4856810888772018E-2</v>
      </c>
      <c r="Q2535" s="21">
        <v>0</v>
      </c>
      <c r="R2535" s="21">
        <v>0</v>
      </c>
      <c r="S2535" s="21">
        <v>0</v>
      </c>
      <c r="T2535" s="38">
        <v>0</v>
      </c>
    </row>
    <row r="2536" spans="1:20" x14ac:dyDescent="0.25">
      <c r="A2536" s="17" t="s">
        <v>253</v>
      </c>
      <c r="B2536" s="8" t="s">
        <v>338</v>
      </c>
      <c r="C2536" s="8" t="s">
        <v>71</v>
      </c>
      <c r="D2536" s="8" t="str">
        <f t="shared" si="1373"/>
        <v>Week_14-generic-refi</v>
      </c>
      <c r="E2536" s="8" t="str">
        <f t="shared" si="1374"/>
        <v>Umbrella-display.umb</v>
      </c>
      <c r="H2536" s="24">
        <f t="shared" si="1375"/>
        <v>1.6594108293476611E-2</v>
      </c>
      <c r="I2536" s="6">
        <f t="shared" si="1375"/>
        <v>3.05</v>
      </c>
      <c r="J2536" s="6">
        <f t="shared" si="1376"/>
        <v>6141938.6897075437</v>
      </c>
      <c r="K2536" s="18">
        <f t="shared" si="1377"/>
        <v>0</v>
      </c>
      <c r="L2536" s="35">
        <f>Data!BN28</f>
        <v>2.4856810888772018E-2</v>
      </c>
      <c r="Q2536" s="21">
        <v>0</v>
      </c>
      <c r="R2536" s="21">
        <v>0</v>
      </c>
      <c r="S2536" s="21">
        <v>0</v>
      </c>
      <c r="T2536" s="38">
        <v>0</v>
      </c>
    </row>
    <row r="2537" spans="1:20" x14ac:dyDescent="0.25">
      <c r="A2537" s="17" t="s">
        <v>254</v>
      </c>
      <c r="B2537" s="8" t="s">
        <v>338</v>
      </c>
      <c r="C2537" s="8" t="s">
        <v>71</v>
      </c>
      <c r="D2537" s="8" t="str">
        <f t="shared" si="1373"/>
        <v>Week_15-generic-refi</v>
      </c>
      <c r="E2537" s="8" t="str">
        <f t="shared" si="1374"/>
        <v>Umbrella-display.umb</v>
      </c>
      <c r="H2537" s="24">
        <f t="shared" si="1375"/>
        <v>1.6594108293476611E-2</v>
      </c>
      <c r="I2537" s="6">
        <f t="shared" si="1375"/>
        <v>3.05</v>
      </c>
      <c r="J2537" s="6">
        <f t="shared" si="1376"/>
        <v>6141938.6897075437</v>
      </c>
      <c r="K2537" s="18">
        <f t="shared" si="1377"/>
        <v>0</v>
      </c>
      <c r="L2537" s="35">
        <f>Data!BN29</f>
        <v>2.5641762811575344E-2</v>
      </c>
      <c r="Q2537" s="21">
        <v>0</v>
      </c>
      <c r="R2537" s="21">
        <v>0</v>
      </c>
      <c r="S2537" s="21">
        <v>0</v>
      </c>
      <c r="T2537" s="38">
        <v>0</v>
      </c>
    </row>
    <row r="2538" spans="1:20" x14ac:dyDescent="0.25">
      <c r="A2538" s="17" t="s">
        <v>255</v>
      </c>
      <c r="B2538" s="8" t="s">
        <v>338</v>
      </c>
      <c r="C2538" s="8" t="s">
        <v>71</v>
      </c>
      <c r="D2538" s="8" t="str">
        <f t="shared" si="1373"/>
        <v>Week_16-generic-refi</v>
      </c>
      <c r="E2538" s="8" t="str">
        <f t="shared" si="1374"/>
        <v>Umbrella-display.umb</v>
      </c>
      <c r="H2538" s="24">
        <f t="shared" si="1375"/>
        <v>1.6594108293476611E-2</v>
      </c>
      <c r="I2538" s="6">
        <f t="shared" si="1375"/>
        <v>3.05</v>
      </c>
      <c r="J2538" s="6">
        <f t="shared" si="1376"/>
        <v>6141938.6897075437</v>
      </c>
      <c r="K2538" s="18">
        <f t="shared" si="1377"/>
        <v>0</v>
      </c>
      <c r="L2538" s="35">
        <f>Data!BN30</f>
        <v>2.5641762811575344E-2</v>
      </c>
      <c r="Q2538" s="21">
        <v>0</v>
      </c>
      <c r="R2538" s="21">
        <v>0</v>
      </c>
      <c r="S2538" s="21">
        <v>0</v>
      </c>
      <c r="T2538" s="38">
        <v>0</v>
      </c>
    </row>
    <row r="2539" spans="1:20" x14ac:dyDescent="0.25">
      <c r="A2539" s="17" t="s">
        <v>256</v>
      </c>
      <c r="B2539" s="8" t="s">
        <v>338</v>
      </c>
      <c r="C2539" s="8" t="s">
        <v>71</v>
      </c>
      <c r="D2539" s="8" t="str">
        <f t="shared" si="1373"/>
        <v>Week_17-generic-refi</v>
      </c>
      <c r="E2539" s="8" t="str">
        <f t="shared" si="1374"/>
        <v>Umbrella-display.umb</v>
      </c>
      <c r="H2539" s="24">
        <f t="shared" si="1375"/>
        <v>1.6594108293476611E-2</v>
      </c>
      <c r="I2539" s="6">
        <f t="shared" si="1375"/>
        <v>3.05</v>
      </c>
      <c r="J2539" s="6">
        <f t="shared" si="1376"/>
        <v>6141938.6897075437</v>
      </c>
      <c r="K2539" s="18">
        <f t="shared" si="1377"/>
        <v>0</v>
      </c>
      <c r="L2539" s="35">
        <f>Data!BN31</f>
        <v>2.5641762811575344E-2</v>
      </c>
      <c r="Q2539" s="21">
        <v>0</v>
      </c>
      <c r="R2539" s="21">
        <v>0</v>
      </c>
      <c r="S2539" s="21">
        <v>0</v>
      </c>
      <c r="T2539" s="38">
        <v>0</v>
      </c>
    </row>
    <row r="2540" spans="1:20" x14ac:dyDescent="0.25">
      <c r="A2540" s="17" t="s">
        <v>257</v>
      </c>
      <c r="B2540" s="8" t="s">
        <v>338</v>
      </c>
      <c r="C2540" s="8" t="s">
        <v>71</v>
      </c>
      <c r="D2540" s="8" t="str">
        <f t="shared" si="1373"/>
        <v>Week_18-generic-refi</v>
      </c>
      <c r="E2540" s="8" t="str">
        <f t="shared" si="1374"/>
        <v>Umbrella-display.umb</v>
      </c>
      <c r="H2540" s="24">
        <f t="shared" si="1375"/>
        <v>1.6594108293476611E-2</v>
      </c>
      <c r="I2540" s="6">
        <f t="shared" si="1375"/>
        <v>3.05</v>
      </c>
      <c r="J2540" s="6">
        <f t="shared" si="1376"/>
        <v>6141938.6897075437</v>
      </c>
      <c r="K2540" s="18">
        <f t="shared" si="1377"/>
        <v>0</v>
      </c>
      <c r="L2540" s="35">
        <f>Data!BN32</f>
        <v>2.5641762811575344E-2</v>
      </c>
      <c r="Q2540" s="21">
        <v>0</v>
      </c>
      <c r="R2540" s="21">
        <v>0</v>
      </c>
      <c r="S2540" s="21">
        <v>0</v>
      </c>
      <c r="T2540" s="38">
        <v>0</v>
      </c>
    </row>
    <row r="2541" spans="1:20" x14ac:dyDescent="0.25">
      <c r="A2541" s="17" t="s">
        <v>258</v>
      </c>
      <c r="B2541" s="8" t="s">
        <v>338</v>
      </c>
      <c r="C2541" s="8" t="s">
        <v>71</v>
      </c>
      <c r="D2541" s="8" t="str">
        <f t="shared" si="1373"/>
        <v>Week_19-generic-refi</v>
      </c>
      <c r="E2541" s="8" t="str">
        <f t="shared" si="1374"/>
        <v>Umbrella-display.umb</v>
      </c>
      <c r="H2541" s="24">
        <f t="shared" si="1375"/>
        <v>1.6594108293476611E-2</v>
      </c>
      <c r="I2541" s="6">
        <f t="shared" si="1375"/>
        <v>3.05</v>
      </c>
      <c r="J2541" s="6">
        <f t="shared" si="1376"/>
        <v>6141938.6897075437</v>
      </c>
      <c r="K2541" s="18">
        <f t="shared" si="1377"/>
        <v>0</v>
      </c>
      <c r="L2541" s="35">
        <f>Data!BN33</f>
        <v>2.4071858965968689E-2</v>
      </c>
      <c r="Q2541" s="21">
        <v>0</v>
      </c>
      <c r="R2541" s="21">
        <v>0</v>
      </c>
      <c r="S2541" s="21">
        <v>0</v>
      </c>
      <c r="T2541" s="38">
        <v>0</v>
      </c>
    </row>
    <row r="2542" spans="1:20" x14ac:dyDescent="0.25">
      <c r="A2542" s="17" t="s">
        <v>259</v>
      </c>
      <c r="B2542" s="8" t="s">
        <v>338</v>
      </c>
      <c r="C2542" s="8" t="s">
        <v>71</v>
      </c>
      <c r="D2542" s="8" t="str">
        <f t="shared" si="1373"/>
        <v>Week_20-generic-refi</v>
      </c>
      <c r="E2542" s="8" t="str">
        <f t="shared" si="1374"/>
        <v>Umbrella-display.umb</v>
      </c>
      <c r="H2542" s="24">
        <f t="shared" si="1375"/>
        <v>1.6594108293476611E-2</v>
      </c>
      <c r="I2542" s="6">
        <f t="shared" si="1375"/>
        <v>3.05</v>
      </c>
      <c r="J2542" s="6">
        <f t="shared" si="1376"/>
        <v>6141938.6897075437</v>
      </c>
      <c r="K2542" s="18">
        <f t="shared" si="1377"/>
        <v>0</v>
      </c>
      <c r="L2542" s="35">
        <f>Data!BN34</f>
        <v>2.4071858965968689E-2</v>
      </c>
      <c r="Q2542" s="21">
        <v>0</v>
      </c>
      <c r="R2542" s="21">
        <v>0</v>
      </c>
      <c r="S2542" s="21">
        <v>0</v>
      </c>
      <c r="T2542" s="38">
        <v>0</v>
      </c>
    </row>
    <row r="2543" spans="1:20" x14ac:dyDescent="0.25">
      <c r="A2543" s="17" t="s">
        <v>260</v>
      </c>
      <c r="B2543" s="8" t="s">
        <v>338</v>
      </c>
      <c r="C2543" s="8" t="s">
        <v>71</v>
      </c>
      <c r="D2543" s="8" t="str">
        <f t="shared" si="1373"/>
        <v>Week_21-generic-refi</v>
      </c>
      <c r="E2543" s="8" t="str">
        <f t="shared" si="1374"/>
        <v>Umbrella-display.umb</v>
      </c>
      <c r="H2543" s="24">
        <f t="shared" si="1375"/>
        <v>1.6594108293476611E-2</v>
      </c>
      <c r="I2543" s="6">
        <f t="shared" si="1375"/>
        <v>3.05</v>
      </c>
      <c r="J2543" s="6">
        <f t="shared" si="1376"/>
        <v>6141938.6897075437</v>
      </c>
      <c r="K2543" s="18">
        <f t="shared" si="1377"/>
        <v>0</v>
      </c>
      <c r="L2543" s="35">
        <f>Data!BN35</f>
        <v>2.4071858965968689E-2</v>
      </c>
      <c r="Q2543" s="21">
        <v>0</v>
      </c>
      <c r="R2543" s="21">
        <v>0</v>
      </c>
      <c r="S2543" s="21">
        <v>0</v>
      </c>
      <c r="T2543" s="38">
        <v>0</v>
      </c>
    </row>
    <row r="2544" spans="1:20" x14ac:dyDescent="0.25">
      <c r="A2544" s="17" t="s">
        <v>261</v>
      </c>
      <c r="B2544" s="8" t="s">
        <v>338</v>
      </c>
      <c r="C2544" s="8" t="s">
        <v>71</v>
      </c>
      <c r="D2544" s="8" t="str">
        <f t="shared" si="1373"/>
        <v>Week_22-generic-refi</v>
      </c>
      <c r="E2544" s="8" t="str">
        <f t="shared" si="1374"/>
        <v>Umbrella-display.umb</v>
      </c>
      <c r="H2544" s="24">
        <f t="shared" si="1375"/>
        <v>1.6594108293476611E-2</v>
      </c>
      <c r="I2544" s="6">
        <f t="shared" si="1375"/>
        <v>3.05</v>
      </c>
      <c r="J2544" s="6">
        <f t="shared" si="1376"/>
        <v>6141938.6897075437</v>
      </c>
      <c r="K2544" s="18">
        <f t="shared" si="1377"/>
        <v>0</v>
      </c>
      <c r="L2544" s="35">
        <f>Data!BN36</f>
        <v>2.4071858965968689E-2</v>
      </c>
      <c r="Q2544" s="21">
        <v>0</v>
      </c>
      <c r="R2544" s="21">
        <v>0</v>
      </c>
      <c r="S2544" s="21">
        <v>0</v>
      </c>
      <c r="T2544" s="38">
        <v>0</v>
      </c>
    </row>
    <row r="2545" spans="1:20" x14ac:dyDescent="0.25">
      <c r="A2545" s="17" t="s">
        <v>278</v>
      </c>
      <c r="B2545" s="8" t="s">
        <v>338</v>
      </c>
      <c r="C2545" s="8" t="s">
        <v>71</v>
      </c>
      <c r="D2545" s="8" t="str">
        <f t="shared" si="1373"/>
        <v>Week_23-generic-refi</v>
      </c>
      <c r="E2545" s="8" t="str">
        <f t="shared" si="1374"/>
        <v>Umbrella-display.umb</v>
      </c>
      <c r="H2545" s="24">
        <f t="shared" si="1375"/>
        <v>1.6594108293476611E-2</v>
      </c>
      <c r="I2545" s="6">
        <f t="shared" si="1375"/>
        <v>3.05</v>
      </c>
      <c r="J2545" s="6">
        <f t="shared" si="1376"/>
        <v>6141938.6897075437</v>
      </c>
      <c r="K2545" s="18">
        <f t="shared" si="1377"/>
        <v>0</v>
      </c>
      <c r="L2545" s="35">
        <f>Data!BN37</f>
        <v>2.4856810888772018E-2</v>
      </c>
      <c r="Q2545" s="21">
        <v>0</v>
      </c>
      <c r="R2545" s="21">
        <v>0</v>
      </c>
      <c r="S2545" s="21">
        <v>0</v>
      </c>
      <c r="T2545" s="38">
        <v>0</v>
      </c>
    </row>
    <row r="2546" spans="1:20" x14ac:dyDescent="0.25">
      <c r="A2546" s="17" t="s">
        <v>279</v>
      </c>
      <c r="B2546" s="8" t="s">
        <v>338</v>
      </c>
      <c r="C2546" s="8" t="s">
        <v>71</v>
      </c>
      <c r="D2546" s="8" t="str">
        <f t="shared" si="1373"/>
        <v>Week_24-generic-refi</v>
      </c>
      <c r="E2546" s="8" t="str">
        <f t="shared" si="1374"/>
        <v>Umbrella-display.umb</v>
      </c>
      <c r="H2546" s="24">
        <f t="shared" si="1375"/>
        <v>1.6594108293476611E-2</v>
      </c>
      <c r="I2546" s="6">
        <f t="shared" si="1375"/>
        <v>3.05</v>
      </c>
      <c r="J2546" s="6">
        <f t="shared" si="1376"/>
        <v>6141938.6897075437</v>
      </c>
      <c r="K2546" s="18">
        <f t="shared" si="1377"/>
        <v>0</v>
      </c>
      <c r="L2546" s="35">
        <f>Data!BN38</f>
        <v>2.4856810888772018E-2</v>
      </c>
      <c r="Q2546" s="21">
        <v>0</v>
      </c>
      <c r="R2546" s="21">
        <v>0</v>
      </c>
      <c r="S2546" s="21">
        <v>0</v>
      </c>
      <c r="T2546" s="38">
        <v>0</v>
      </c>
    </row>
    <row r="2547" spans="1:20" x14ac:dyDescent="0.25">
      <c r="A2547" s="17" t="s">
        <v>280</v>
      </c>
      <c r="B2547" s="8" t="s">
        <v>338</v>
      </c>
      <c r="C2547" s="8" t="s">
        <v>71</v>
      </c>
      <c r="D2547" s="8" t="str">
        <f t="shared" si="1373"/>
        <v>Week_25-generic-refi</v>
      </c>
      <c r="E2547" s="8" t="str">
        <f t="shared" si="1374"/>
        <v>Umbrella-display.umb</v>
      </c>
      <c r="H2547" s="24">
        <f t="shared" si="1375"/>
        <v>1.6594108293476611E-2</v>
      </c>
      <c r="I2547" s="6">
        <f t="shared" si="1375"/>
        <v>3.05</v>
      </c>
      <c r="J2547" s="6">
        <f t="shared" si="1376"/>
        <v>6141938.6897075437</v>
      </c>
      <c r="K2547" s="18">
        <f t="shared" si="1377"/>
        <v>0</v>
      </c>
      <c r="L2547" s="35">
        <f>Data!BN39</f>
        <v>2.4856810888772018E-2</v>
      </c>
      <c r="Q2547" s="21">
        <v>0</v>
      </c>
      <c r="R2547" s="21">
        <v>0</v>
      </c>
      <c r="S2547" s="21">
        <v>0</v>
      </c>
      <c r="T2547" s="38">
        <v>0</v>
      </c>
    </row>
    <row r="2548" spans="1:20" x14ac:dyDescent="0.25">
      <c r="A2548" s="17" t="s">
        <v>281</v>
      </c>
      <c r="B2548" s="8" t="s">
        <v>338</v>
      </c>
      <c r="C2548" s="8" t="s">
        <v>71</v>
      </c>
      <c r="D2548" s="8" t="str">
        <f t="shared" si="1373"/>
        <v>Week_26-generic-refi</v>
      </c>
      <c r="E2548" s="8" t="str">
        <f t="shared" si="1374"/>
        <v>Umbrella-display.umb</v>
      </c>
      <c r="H2548" s="24">
        <f t="shared" si="1375"/>
        <v>1.6594108293476611E-2</v>
      </c>
      <c r="I2548" s="6">
        <f t="shared" si="1375"/>
        <v>3.05</v>
      </c>
      <c r="J2548" s="6">
        <f t="shared" si="1376"/>
        <v>6141938.6897075437</v>
      </c>
      <c r="K2548" s="18">
        <f t="shared" si="1377"/>
        <v>0</v>
      </c>
      <c r="L2548" s="35">
        <f>Data!BN40</f>
        <v>2.4856810888772018E-2</v>
      </c>
      <c r="Q2548" s="21">
        <v>0</v>
      </c>
      <c r="R2548" s="21">
        <v>0</v>
      </c>
      <c r="S2548" s="21">
        <v>0</v>
      </c>
      <c r="T2548" s="38">
        <v>0</v>
      </c>
    </row>
    <row r="2549" spans="1:20" x14ac:dyDescent="0.25">
      <c r="A2549" s="17" t="s">
        <v>282</v>
      </c>
      <c r="B2549" s="8" t="s">
        <v>338</v>
      </c>
      <c r="C2549" s="8" t="s">
        <v>71</v>
      </c>
      <c r="D2549" s="8" t="str">
        <f t="shared" si="1373"/>
        <v>Week_27-generic-refi</v>
      </c>
      <c r="E2549" s="8" t="str">
        <f t="shared" si="1374"/>
        <v>Umbrella-display.umb</v>
      </c>
      <c r="H2549" s="24">
        <f t="shared" si="1375"/>
        <v>1.6594108293476611E-2</v>
      </c>
      <c r="I2549" s="6">
        <f t="shared" si="1375"/>
        <v>3.05</v>
      </c>
      <c r="J2549" s="6">
        <f t="shared" si="1376"/>
        <v>6141938.6897075437</v>
      </c>
      <c r="K2549" s="18">
        <f t="shared" si="1377"/>
        <v>0</v>
      </c>
      <c r="L2549" s="35">
        <f>Data!BN41</f>
        <v>2.4856810888772018E-2</v>
      </c>
      <c r="Q2549" s="21">
        <v>0</v>
      </c>
      <c r="R2549" s="21">
        <v>0</v>
      </c>
      <c r="S2549" s="21">
        <v>0</v>
      </c>
      <c r="T2549" s="38">
        <v>0</v>
      </c>
    </row>
    <row r="2550" spans="1:20" x14ac:dyDescent="0.25">
      <c r="A2550" s="17" t="s">
        <v>283</v>
      </c>
      <c r="B2550" s="8" t="s">
        <v>338</v>
      </c>
      <c r="C2550" s="8" t="s">
        <v>71</v>
      </c>
      <c r="D2550" s="8" t="str">
        <f t="shared" si="1373"/>
        <v>Week_28-generic-refi</v>
      </c>
      <c r="E2550" s="8" t="str">
        <f t="shared" si="1374"/>
        <v>Umbrella-display.umb</v>
      </c>
      <c r="H2550" s="24">
        <f t="shared" si="1375"/>
        <v>1.6594108293476611E-2</v>
      </c>
      <c r="I2550" s="6">
        <f t="shared" si="1375"/>
        <v>3.05</v>
      </c>
      <c r="J2550" s="6">
        <f t="shared" si="1376"/>
        <v>6141938.6897075437</v>
      </c>
      <c r="K2550" s="18">
        <f t="shared" si="1377"/>
        <v>0</v>
      </c>
      <c r="L2550" s="35">
        <f>Data!BN42</f>
        <v>2.3286907043165363E-2</v>
      </c>
      <c r="Q2550" s="21">
        <v>0</v>
      </c>
      <c r="R2550" s="21">
        <v>0</v>
      </c>
      <c r="S2550" s="21">
        <v>0</v>
      </c>
      <c r="T2550" s="38">
        <v>0</v>
      </c>
    </row>
    <row r="2551" spans="1:20" x14ac:dyDescent="0.25">
      <c r="A2551" s="17" t="s">
        <v>284</v>
      </c>
      <c r="B2551" s="8" t="s">
        <v>338</v>
      </c>
      <c r="C2551" s="8" t="s">
        <v>71</v>
      </c>
      <c r="D2551" s="8" t="str">
        <f t="shared" si="1373"/>
        <v>Week_29-generic-refi</v>
      </c>
      <c r="E2551" s="8" t="str">
        <f t="shared" si="1374"/>
        <v>Umbrella-display.umb</v>
      </c>
      <c r="H2551" s="24">
        <f t="shared" si="1375"/>
        <v>1.6594108293476611E-2</v>
      </c>
      <c r="I2551" s="6">
        <f t="shared" si="1375"/>
        <v>3.05</v>
      </c>
      <c r="J2551" s="6">
        <f t="shared" si="1376"/>
        <v>6141938.6897075437</v>
      </c>
      <c r="K2551" s="18">
        <f t="shared" si="1377"/>
        <v>0</v>
      </c>
      <c r="L2551" s="35">
        <f>Data!BN43</f>
        <v>2.3286907043165363E-2</v>
      </c>
      <c r="Q2551" s="21">
        <v>0</v>
      </c>
      <c r="R2551" s="21">
        <v>0</v>
      </c>
      <c r="S2551" s="21">
        <v>0</v>
      </c>
      <c r="T2551" s="38">
        <v>0</v>
      </c>
    </row>
    <row r="2552" spans="1:20" x14ac:dyDescent="0.25">
      <c r="A2552" s="17" t="s">
        <v>285</v>
      </c>
      <c r="B2552" s="8" t="s">
        <v>338</v>
      </c>
      <c r="C2552" s="8" t="s">
        <v>71</v>
      </c>
      <c r="D2552" s="8" t="str">
        <f t="shared" si="1373"/>
        <v>Week_30-generic-refi</v>
      </c>
      <c r="E2552" s="8" t="str">
        <f t="shared" si="1374"/>
        <v>Umbrella-display.umb</v>
      </c>
      <c r="H2552" s="24">
        <f t="shared" si="1375"/>
        <v>1.6594108293476611E-2</v>
      </c>
      <c r="I2552" s="6">
        <f t="shared" si="1375"/>
        <v>3.05</v>
      </c>
      <c r="J2552" s="6">
        <f t="shared" si="1376"/>
        <v>6141938.6897075437</v>
      </c>
      <c r="K2552" s="18">
        <f t="shared" si="1377"/>
        <v>0</v>
      </c>
      <c r="L2552" s="35">
        <f>Data!BN44</f>
        <v>2.3286907043165363E-2</v>
      </c>
      <c r="Q2552" s="21">
        <v>0</v>
      </c>
      <c r="R2552" s="21">
        <v>0</v>
      </c>
      <c r="S2552" s="21">
        <v>0</v>
      </c>
      <c r="T2552" s="38">
        <v>0</v>
      </c>
    </row>
    <row r="2553" spans="1:20" x14ac:dyDescent="0.25">
      <c r="A2553" s="17" t="s">
        <v>286</v>
      </c>
      <c r="B2553" s="8" t="s">
        <v>338</v>
      </c>
      <c r="C2553" s="8" t="s">
        <v>71</v>
      </c>
      <c r="D2553" s="8" t="str">
        <f t="shared" si="1373"/>
        <v>Week_31-generic-refi</v>
      </c>
      <c r="E2553" s="8" t="str">
        <f t="shared" si="1374"/>
        <v>Umbrella-display.umb</v>
      </c>
      <c r="H2553" s="24">
        <f t="shared" si="1375"/>
        <v>1.6594108293476611E-2</v>
      </c>
      <c r="I2553" s="6">
        <f t="shared" si="1375"/>
        <v>3.05</v>
      </c>
      <c r="J2553" s="6">
        <f t="shared" si="1376"/>
        <v>6141938.6897075437</v>
      </c>
      <c r="K2553" s="18">
        <f t="shared" si="1377"/>
        <v>0</v>
      </c>
      <c r="L2553" s="35">
        <f>Data!BN45</f>
        <v>2.3286907043165363E-2</v>
      </c>
      <c r="Q2553" s="21">
        <v>0</v>
      </c>
      <c r="R2553" s="21">
        <v>0</v>
      </c>
      <c r="S2553" s="21">
        <v>0</v>
      </c>
      <c r="T2553" s="38">
        <v>0</v>
      </c>
    </row>
    <row r="2554" spans="1:20" x14ac:dyDescent="0.25">
      <c r="A2554" s="17" t="s">
        <v>287</v>
      </c>
      <c r="B2554" s="8" t="s">
        <v>338</v>
      </c>
      <c r="C2554" s="8" t="s">
        <v>71</v>
      </c>
      <c r="D2554" s="8" t="str">
        <f t="shared" si="1373"/>
        <v>Week_32-generic-refi</v>
      </c>
      <c r="E2554" s="8" t="str">
        <f t="shared" si="1374"/>
        <v>Umbrella-display.umb</v>
      </c>
      <c r="H2554" s="24">
        <f t="shared" si="1375"/>
        <v>1.6594108293476611E-2</v>
      </c>
      <c r="I2554" s="6">
        <f t="shared" si="1375"/>
        <v>3.05</v>
      </c>
      <c r="J2554" s="6">
        <f t="shared" si="1376"/>
        <v>6141938.6897075437</v>
      </c>
      <c r="K2554" s="18">
        <f t="shared" si="1377"/>
        <v>0</v>
      </c>
      <c r="L2554" s="35">
        <f>Data!BN46</f>
        <v>2.7211666657181995E-2</v>
      </c>
      <c r="Q2554" s="21">
        <v>0</v>
      </c>
      <c r="R2554" s="21">
        <v>0</v>
      </c>
      <c r="S2554" s="21">
        <v>0</v>
      </c>
      <c r="T2554" s="38">
        <v>0</v>
      </c>
    </row>
    <row r="2555" spans="1:20" x14ac:dyDescent="0.25">
      <c r="A2555" s="17" t="s">
        <v>288</v>
      </c>
      <c r="B2555" s="8" t="s">
        <v>338</v>
      </c>
      <c r="C2555" s="8" t="s">
        <v>71</v>
      </c>
      <c r="D2555" s="8" t="str">
        <f t="shared" si="1373"/>
        <v>Week_33-generic-refi</v>
      </c>
      <c r="E2555" s="8" t="str">
        <f t="shared" si="1374"/>
        <v>Umbrella-display.umb</v>
      </c>
      <c r="H2555" s="24">
        <f t="shared" si="1375"/>
        <v>1.6594108293476611E-2</v>
      </c>
      <c r="I2555" s="6">
        <f t="shared" si="1375"/>
        <v>3.05</v>
      </c>
      <c r="J2555" s="6">
        <f t="shared" si="1376"/>
        <v>6141938.6897075437</v>
      </c>
      <c r="K2555" s="18">
        <f t="shared" si="1377"/>
        <v>0</v>
      </c>
      <c r="L2555" s="35">
        <f>Data!BN47</f>
        <v>2.7211666657181995E-2</v>
      </c>
      <c r="Q2555" s="21">
        <v>0</v>
      </c>
      <c r="R2555" s="21">
        <v>0</v>
      </c>
      <c r="S2555" s="21">
        <v>0</v>
      </c>
      <c r="T2555" s="38">
        <v>0</v>
      </c>
    </row>
    <row r="2556" spans="1:20" x14ac:dyDescent="0.25">
      <c r="A2556" s="17" t="s">
        <v>289</v>
      </c>
      <c r="B2556" s="8" t="s">
        <v>338</v>
      </c>
      <c r="C2556" s="8" t="s">
        <v>71</v>
      </c>
      <c r="D2556" s="8" t="str">
        <f t="shared" si="1373"/>
        <v>Week_34-generic-refi</v>
      </c>
      <c r="E2556" s="8" t="str">
        <f t="shared" si="1374"/>
        <v>Umbrella-display.umb</v>
      </c>
      <c r="H2556" s="24">
        <f t="shared" si="1375"/>
        <v>1.6594108293476611E-2</v>
      </c>
      <c r="I2556" s="6">
        <f t="shared" si="1375"/>
        <v>3.05</v>
      </c>
      <c r="J2556" s="6">
        <f t="shared" si="1376"/>
        <v>6141938.6897075437</v>
      </c>
      <c r="K2556" s="18">
        <f t="shared" si="1377"/>
        <v>0</v>
      </c>
      <c r="L2556" s="35">
        <f>Data!BN48</f>
        <v>2.7211666657181995E-2</v>
      </c>
      <c r="Q2556" s="21">
        <v>0</v>
      </c>
      <c r="R2556" s="21">
        <v>0</v>
      </c>
      <c r="S2556" s="21">
        <v>0</v>
      </c>
      <c r="T2556" s="38">
        <v>0</v>
      </c>
    </row>
    <row r="2557" spans="1:20" x14ac:dyDescent="0.25">
      <c r="A2557" s="17" t="s">
        <v>290</v>
      </c>
      <c r="B2557" s="8" t="s">
        <v>338</v>
      </c>
      <c r="C2557" s="8" t="s">
        <v>71</v>
      </c>
      <c r="D2557" s="8" t="str">
        <f t="shared" si="1373"/>
        <v>Week_35-generic-refi</v>
      </c>
      <c r="E2557" s="8" t="str">
        <f t="shared" si="1374"/>
        <v>Umbrella-display.umb</v>
      </c>
      <c r="H2557" s="24">
        <f t="shared" si="1375"/>
        <v>1.6594108293476611E-2</v>
      </c>
      <c r="I2557" s="6">
        <f t="shared" si="1375"/>
        <v>3.05</v>
      </c>
      <c r="J2557" s="6">
        <f t="shared" si="1376"/>
        <v>6141938.6897075437</v>
      </c>
      <c r="K2557" s="18">
        <f t="shared" si="1377"/>
        <v>0</v>
      </c>
      <c r="L2557" s="35">
        <f>Data!BN49</f>
        <v>2.7211666657181995E-2</v>
      </c>
      <c r="Q2557" s="21">
        <v>0</v>
      </c>
      <c r="R2557" s="21">
        <v>0</v>
      </c>
      <c r="S2557" s="21">
        <v>0</v>
      </c>
      <c r="T2557" s="38">
        <v>0</v>
      </c>
    </row>
    <row r="2558" spans="1:20" x14ac:dyDescent="0.25">
      <c r="A2558" s="17" t="s">
        <v>291</v>
      </c>
      <c r="B2558" s="8" t="s">
        <v>338</v>
      </c>
      <c r="C2558" s="8" t="s">
        <v>71</v>
      </c>
      <c r="D2558" s="8" t="str">
        <f t="shared" si="1373"/>
        <v>Week_36-generic-refi</v>
      </c>
      <c r="E2558" s="8" t="str">
        <f t="shared" si="1374"/>
        <v>Umbrella-display.umb</v>
      </c>
      <c r="H2558" s="24">
        <f t="shared" si="1375"/>
        <v>1.6594108293476611E-2</v>
      </c>
      <c r="I2558" s="6">
        <f t="shared" si="1375"/>
        <v>3.05</v>
      </c>
      <c r="J2558" s="6">
        <f t="shared" si="1376"/>
        <v>6141938.6897075437</v>
      </c>
      <c r="K2558" s="18">
        <f t="shared" si="1377"/>
        <v>0</v>
      </c>
      <c r="L2558" s="35">
        <f>Data!BN50</f>
        <v>2.7211666657181995E-2</v>
      </c>
      <c r="Q2558" s="21">
        <v>0</v>
      </c>
      <c r="R2558" s="21">
        <v>0</v>
      </c>
      <c r="S2558" s="21">
        <v>0</v>
      </c>
      <c r="T2558" s="38">
        <v>0</v>
      </c>
    </row>
    <row r="2559" spans="1:20" x14ac:dyDescent="0.25">
      <c r="A2559" s="17" t="s">
        <v>292</v>
      </c>
      <c r="B2559" s="8" t="s">
        <v>338</v>
      </c>
      <c r="C2559" s="8" t="s">
        <v>71</v>
      </c>
      <c r="D2559" s="8" t="str">
        <f t="shared" si="1373"/>
        <v>Week_37-generic-refi</v>
      </c>
      <c r="E2559" s="8" t="str">
        <f t="shared" si="1374"/>
        <v>Umbrella-display.umb</v>
      </c>
      <c r="H2559" s="24">
        <f t="shared" si="1375"/>
        <v>1.6594108293476611E-2</v>
      </c>
      <c r="I2559" s="6">
        <f t="shared" si="1375"/>
        <v>3.05</v>
      </c>
      <c r="J2559" s="6">
        <f t="shared" si="1376"/>
        <v>6141938.6897075437</v>
      </c>
      <c r="K2559" s="18">
        <f t="shared" si="1377"/>
        <v>0</v>
      </c>
      <c r="L2559" s="35">
        <f>Data!BN51</f>
        <v>2.8519919861854207E-2</v>
      </c>
      <c r="Q2559" s="21">
        <v>0</v>
      </c>
      <c r="R2559" s="21">
        <v>0</v>
      </c>
      <c r="S2559" s="21">
        <v>0</v>
      </c>
      <c r="T2559" s="38">
        <v>0</v>
      </c>
    </row>
    <row r="2560" spans="1:20" x14ac:dyDescent="0.25">
      <c r="A2560" s="17" t="s">
        <v>293</v>
      </c>
      <c r="B2560" s="8" t="s">
        <v>338</v>
      </c>
      <c r="C2560" s="8" t="s">
        <v>71</v>
      </c>
      <c r="D2560" s="8" t="str">
        <f t="shared" si="1373"/>
        <v>Week_38-generic-refi</v>
      </c>
      <c r="E2560" s="8" t="str">
        <f t="shared" si="1374"/>
        <v>Umbrella-display.umb</v>
      </c>
      <c r="H2560" s="24">
        <f t="shared" si="1375"/>
        <v>1.6594108293476611E-2</v>
      </c>
      <c r="I2560" s="6">
        <f t="shared" si="1375"/>
        <v>3.05</v>
      </c>
      <c r="J2560" s="6">
        <f t="shared" si="1376"/>
        <v>6141938.6897075437</v>
      </c>
      <c r="K2560" s="18">
        <f t="shared" si="1377"/>
        <v>0</v>
      </c>
      <c r="L2560" s="35">
        <f>Data!BN52</f>
        <v>2.8519919861854207E-2</v>
      </c>
      <c r="Q2560" s="21">
        <v>0</v>
      </c>
      <c r="R2560" s="21">
        <v>0</v>
      </c>
      <c r="S2560" s="21">
        <v>0</v>
      </c>
      <c r="T2560" s="38">
        <v>0</v>
      </c>
    </row>
    <row r="2561" spans="1:20" x14ac:dyDescent="0.25">
      <c r="A2561" s="17" t="s">
        <v>294</v>
      </c>
      <c r="B2561" s="8" t="s">
        <v>338</v>
      </c>
      <c r="C2561" s="8" t="s">
        <v>71</v>
      </c>
      <c r="D2561" s="8" t="str">
        <f t="shared" si="1373"/>
        <v>Week_39-generic-refi</v>
      </c>
      <c r="E2561" s="8" t="str">
        <f t="shared" si="1374"/>
        <v>Umbrella-display.umb</v>
      </c>
      <c r="H2561" s="24">
        <f t="shared" si="1375"/>
        <v>1.6594108293476611E-2</v>
      </c>
      <c r="I2561" s="6">
        <f t="shared" si="1375"/>
        <v>3.05</v>
      </c>
      <c r="J2561" s="6">
        <f t="shared" si="1376"/>
        <v>6141938.6897075437</v>
      </c>
      <c r="K2561" s="18">
        <f t="shared" si="1377"/>
        <v>0</v>
      </c>
      <c r="L2561" s="35">
        <f>Data!BN53</f>
        <v>2.8519919861854207E-2</v>
      </c>
      <c r="Q2561" s="21">
        <v>0</v>
      </c>
      <c r="R2561" s="21">
        <v>0</v>
      </c>
      <c r="S2561" s="21">
        <v>0</v>
      </c>
      <c r="T2561" s="38">
        <v>0</v>
      </c>
    </row>
    <row r="2562" spans="1:20" x14ac:dyDescent="0.25">
      <c r="A2562" s="17" t="s">
        <v>295</v>
      </c>
      <c r="B2562" s="8" t="s">
        <v>338</v>
      </c>
      <c r="C2562" s="8" t="s">
        <v>71</v>
      </c>
      <c r="D2562" s="8" t="str">
        <f t="shared" si="1373"/>
        <v>Week_40-generic-refi</v>
      </c>
      <c r="E2562" s="8" t="str">
        <f t="shared" si="1374"/>
        <v>Umbrella-display.umb</v>
      </c>
      <c r="H2562" s="24">
        <f t="shared" si="1375"/>
        <v>1.6594108293476611E-2</v>
      </c>
      <c r="I2562" s="6">
        <f t="shared" si="1375"/>
        <v>3.05</v>
      </c>
      <c r="J2562" s="6">
        <f t="shared" si="1376"/>
        <v>6141938.6897075437</v>
      </c>
      <c r="K2562" s="18">
        <f t="shared" si="1377"/>
        <v>0</v>
      </c>
      <c r="L2562" s="35">
        <f>Data!BN54</f>
        <v>2.8519919861854207E-2</v>
      </c>
      <c r="Q2562" s="21">
        <v>0</v>
      </c>
      <c r="R2562" s="21">
        <v>0</v>
      </c>
      <c r="S2562" s="21">
        <v>0</v>
      </c>
      <c r="T2562" s="38">
        <v>0</v>
      </c>
    </row>
    <row r="2563" spans="1:20" x14ac:dyDescent="0.25">
      <c r="A2563" s="17" t="s">
        <v>296</v>
      </c>
      <c r="B2563" s="8" t="s">
        <v>338</v>
      </c>
      <c r="C2563" s="8" t="s">
        <v>71</v>
      </c>
      <c r="D2563" s="8" t="str">
        <f t="shared" si="1373"/>
        <v>Week_41-generic-refi</v>
      </c>
      <c r="E2563" s="8" t="str">
        <f t="shared" si="1374"/>
        <v>Umbrella-display.umb</v>
      </c>
      <c r="H2563" s="24">
        <f t="shared" si="1375"/>
        <v>1.6594108293476611E-2</v>
      </c>
      <c r="I2563" s="6">
        <f t="shared" si="1375"/>
        <v>3.05</v>
      </c>
      <c r="J2563" s="6">
        <f t="shared" si="1376"/>
        <v>6141938.6897075437</v>
      </c>
      <c r="K2563" s="18">
        <f t="shared" si="1377"/>
        <v>0</v>
      </c>
      <c r="L2563" s="35">
        <f>Data!BN55</f>
        <v>3.3752932680543052E-2</v>
      </c>
      <c r="Q2563" s="21">
        <v>0</v>
      </c>
      <c r="R2563" s="21">
        <v>0</v>
      </c>
      <c r="S2563" s="21">
        <v>0</v>
      </c>
      <c r="T2563" s="38">
        <v>0</v>
      </c>
    </row>
    <row r="2564" spans="1:20" x14ac:dyDescent="0.25">
      <c r="A2564" s="17" t="s">
        <v>297</v>
      </c>
      <c r="B2564" s="8" t="s">
        <v>338</v>
      </c>
      <c r="C2564" s="8" t="s">
        <v>71</v>
      </c>
      <c r="D2564" s="8" t="str">
        <f t="shared" si="1373"/>
        <v>Week_42-generic-refi</v>
      </c>
      <c r="E2564" s="8" t="str">
        <f t="shared" si="1374"/>
        <v>Umbrella-display.umb</v>
      </c>
      <c r="H2564" s="24">
        <f t="shared" si="1375"/>
        <v>1.6594108293476611E-2</v>
      </c>
      <c r="I2564" s="6">
        <f t="shared" si="1375"/>
        <v>3.05</v>
      </c>
      <c r="J2564" s="6">
        <f t="shared" si="1376"/>
        <v>6141938.6897075437</v>
      </c>
      <c r="K2564" s="18">
        <f t="shared" si="1377"/>
        <v>0</v>
      </c>
      <c r="L2564" s="35">
        <f>Data!BN56</f>
        <v>3.3752932680543052E-2</v>
      </c>
      <c r="Q2564" s="21">
        <v>0</v>
      </c>
      <c r="R2564" s="21">
        <v>0</v>
      </c>
      <c r="S2564" s="21">
        <v>0</v>
      </c>
      <c r="T2564" s="38">
        <v>0</v>
      </c>
    </row>
    <row r="2565" spans="1:20" x14ac:dyDescent="0.25">
      <c r="A2565" s="17" t="s">
        <v>298</v>
      </c>
      <c r="B2565" s="8" t="s">
        <v>338</v>
      </c>
      <c r="C2565" s="8" t="s">
        <v>71</v>
      </c>
      <c r="D2565" s="8" t="str">
        <f t="shared" si="1373"/>
        <v>Week_43-generic-refi</v>
      </c>
      <c r="E2565" s="8" t="str">
        <f t="shared" si="1374"/>
        <v>Umbrella-display.umb</v>
      </c>
      <c r="H2565" s="24">
        <f t="shared" si="1375"/>
        <v>1.6594108293476611E-2</v>
      </c>
      <c r="I2565" s="6">
        <f t="shared" si="1375"/>
        <v>3.05</v>
      </c>
      <c r="J2565" s="6">
        <f t="shared" si="1376"/>
        <v>6141938.6897075437</v>
      </c>
      <c r="K2565" s="18">
        <f t="shared" si="1377"/>
        <v>0</v>
      </c>
      <c r="L2565" s="35">
        <f>Data!BN57</f>
        <v>3.3752932680543052E-2</v>
      </c>
      <c r="Q2565" s="21">
        <v>0</v>
      </c>
      <c r="R2565" s="21">
        <v>0</v>
      </c>
      <c r="S2565" s="21">
        <v>0</v>
      </c>
      <c r="T2565" s="38">
        <v>0</v>
      </c>
    </row>
    <row r="2566" spans="1:20" x14ac:dyDescent="0.25">
      <c r="A2566" s="17" t="s">
        <v>299</v>
      </c>
      <c r="B2566" s="8" t="s">
        <v>338</v>
      </c>
      <c r="C2566" s="8" t="s">
        <v>71</v>
      </c>
      <c r="D2566" s="8" t="str">
        <f t="shared" si="1373"/>
        <v>Week_44-generic-refi</v>
      </c>
      <c r="E2566" s="8" t="str">
        <f t="shared" si="1374"/>
        <v>Umbrella-display.umb</v>
      </c>
      <c r="H2566" s="24">
        <f t="shared" si="1375"/>
        <v>1.6594108293476611E-2</v>
      </c>
      <c r="I2566" s="6">
        <f t="shared" si="1375"/>
        <v>3.05</v>
      </c>
      <c r="J2566" s="6">
        <f t="shared" si="1376"/>
        <v>6141938.6897075437</v>
      </c>
      <c r="K2566" s="18">
        <f t="shared" si="1377"/>
        <v>0</v>
      </c>
      <c r="L2566" s="35">
        <f>Data!BN58</f>
        <v>3.3752932680543052E-2</v>
      </c>
      <c r="Q2566" s="21">
        <v>0</v>
      </c>
      <c r="R2566" s="21">
        <v>0</v>
      </c>
      <c r="S2566" s="21">
        <v>0</v>
      </c>
      <c r="T2566" s="38">
        <v>0</v>
      </c>
    </row>
    <row r="2567" spans="1:20" x14ac:dyDescent="0.25">
      <c r="A2567" s="17" t="s">
        <v>300</v>
      </c>
      <c r="B2567" s="8" t="s">
        <v>338</v>
      </c>
      <c r="C2567" s="8" t="s">
        <v>71</v>
      </c>
      <c r="D2567" s="8" t="str">
        <f t="shared" si="1373"/>
        <v>Week_45-generic-refi</v>
      </c>
      <c r="E2567" s="8" t="str">
        <f t="shared" si="1374"/>
        <v>Umbrella-display.umb</v>
      </c>
      <c r="H2567" s="24">
        <f t="shared" si="1375"/>
        <v>1.6594108293476611E-2</v>
      </c>
      <c r="I2567" s="6">
        <f t="shared" si="1375"/>
        <v>3.05</v>
      </c>
      <c r="J2567" s="6">
        <f t="shared" si="1376"/>
        <v>6141938.6897075437</v>
      </c>
      <c r="K2567" s="18">
        <f t="shared" si="1377"/>
        <v>0</v>
      </c>
      <c r="L2567" s="35">
        <f>Data!BN59</f>
        <v>2.904322114372309E-2</v>
      </c>
      <c r="Q2567" s="21">
        <v>0</v>
      </c>
      <c r="R2567" s="21">
        <v>0</v>
      </c>
      <c r="S2567" s="21">
        <v>0</v>
      </c>
      <c r="T2567" s="38">
        <v>0</v>
      </c>
    </row>
    <row r="2568" spans="1:20" x14ac:dyDescent="0.25">
      <c r="A2568" s="17" t="s">
        <v>301</v>
      </c>
      <c r="B2568" s="8" t="s">
        <v>338</v>
      </c>
      <c r="C2568" s="8" t="s">
        <v>71</v>
      </c>
      <c r="D2568" s="8" t="str">
        <f t="shared" si="1373"/>
        <v>Week_46-generic-refi</v>
      </c>
      <c r="E2568" s="8" t="str">
        <f t="shared" si="1374"/>
        <v>Umbrella-display.umb</v>
      </c>
      <c r="H2568" s="24">
        <f t="shared" si="1375"/>
        <v>1.6594108293476611E-2</v>
      </c>
      <c r="I2568" s="6">
        <f t="shared" si="1375"/>
        <v>3.05</v>
      </c>
      <c r="J2568" s="6">
        <f t="shared" si="1376"/>
        <v>6141938.6897075437</v>
      </c>
      <c r="K2568" s="18">
        <f t="shared" si="1377"/>
        <v>0</v>
      </c>
      <c r="L2568" s="35">
        <f>Data!BN60</f>
        <v>2.904322114372309E-2</v>
      </c>
      <c r="Q2568" s="21">
        <v>0</v>
      </c>
      <c r="R2568" s="21">
        <v>0</v>
      </c>
      <c r="S2568" s="21">
        <v>0</v>
      </c>
      <c r="T2568" s="38">
        <v>0</v>
      </c>
    </row>
    <row r="2569" spans="1:20" x14ac:dyDescent="0.25">
      <c r="A2569" s="17" t="s">
        <v>272</v>
      </c>
      <c r="B2569" s="8" t="s">
        <v>338</v>
      </c>
      <c r="C2569" s="8" t="s">
        <v>71</v>
      </c>
      <c r="D2569" s="8" t="str">
        <f t="shared" si="1373"/>
        <v>Week_47-generic-refi</v>
      </c>
      <c r="E2569" s="8" t="str">
        <f t="shared" si="1374"/>
        <v>Umbrella-display.umb</v>
      </c>
      <c r="H2569" s="24">
        <f t="shared" si="1375"/>
        <v>1.6594108293476611E-2</v>
      </c>
      <c r="I2569" s="6">
        <f t="shared" si="1375"/>
        <v>3.05</v>
      </c>
      <c r="J2569" s="6">
        <f t="shared" si="1376"/>
        <v>6141938.6897075437</v>
      </c>
      <c r="K2569" s="18">
        <f t="shared" si="1377"/>
        <v>0</v>
      </c>
      <c r="L2569" s="35">
        <f>Data!BN61</f>
        <v>2.904322114372309E-2</v>
      </c>
      <c r="Q2569" s="21">
        <v>0</v>
      </c>
      <c r="R2569" s="21">
        <v>0</v>
      </c>
      <c r="S2569" s="21">
        <v>0</v>
      </c>
      <c r="T2569" s="38">
        <v>0</v>
      </c>
    </row>
    <row r="2570" spans="1:20" x14ac:dyDescent="0.25">
      <c r="A2570" s="17" t="s">
        <v>273</v>
      </c>
      <c r="B2570" s="8" t="s">
        <v>338</v>
      </c>
      <c r="C2570" s="8" t="s">
        <v>71</v>
      </c>
      <c r="D2570" s="8" t="str">
        <f t="shared" si="1373"/>
        <v>Week_48-generic-refi</v>
      </c>
      <c r="E2570" s="8" t="str">
        <f t="shared" si="1374"/>
        <v>Umbrella-display.umb</v>
      </c>
      <c r="H2570" s="24">
        <f t="shared" si="1375"/>
        <v>1.6594108293476611E-2</v>
      </c>
      <c r="I2570" s="6">
        <f t="shared" si="1375"/>
        <v>3.05</v>
      </c>
      <c r="J2570" s="6">
        <f t="shared" si="1376"/>
        <v>6141938.6897075437</v>
      </c>
      <c r="K2570" s="18">
        <f t="shared" si="1377"/>
        <v>0</v>
      </c>
      <c r="L2570" s="35">
        <f>Data!BN62</f>
        <v>2.904322114372309E-2</v>
      </c>
      <c r="Q2570" s="21">
        <v>0</v>
      </c>
      <c r="R2570" s="21">
        <v>0</v>
      </c>
      <c r="S2570" s="21">
        <v>0</v>
      </c>
      <c r="T2570" s="38">
        <v>0</v>
      </c>
    </row>
    <row r="2571" spans="1:20" x14ac:dyDescent="0.25">
      <c r="A2571" s="17" t="s">
        <v>274</v>
      </c>
      <c r="B2571" s="8" t="s">
        <v>338</v>
      </c>
      <c r="C2571" s="8" t="s">
        <v>71</v>
      </c>
      <c r="D2571" s="8" t="str">
        <f t="shared" si="1373"/>
        <v>Week_49-generic-refi</v>
      </c>
      <c r="E2571" s="8" t="str">
        <f t="shared" si="1374"/>
        <v>Umbrella-display.umb</v>
      </c>
      <c r="H2571" s="24">
        <f t="shared" si="1375"/>
        <v>1.6594108293476611E-2</v>
      </c>
      <c r="I2571" s="6">
        <f t="shared" si="1375"/>
        <v>3.05</v>
      </c>
      <c r="J2571" s="6">
        <f t="shared" si="1376"/>
        <v>6141938.6897075437</v>
      </c>
      <c r="K2571" s="18">
        <f t="shared" si="1377"/>
        <v>0</v>
      </c>
      <c r="L2571" s="35">
        <f>Data!BN63</f>
        <v>2.904322114372309E-2</v>
      </c>
      <c r="Q2571" s="21">
        <v>0</v>
      </c>
      <c r="R2571" s="21">
        <v>0</v>
      </c>
      <c r="S2571" s="21">
        <v>0</v>
      </c>
      <c r="T2571" s="38">
        <v>0</v>
      </c>
    </row>
    <row r="2572" spans="1:20" x14ac:dyDescent="0.25">
      <c r="A2572" s="17" t="s">
        <v>275</v>
      </c>
      <c r="B2572" s="8" t="s">
        <v>338</v>
      </c>
      <c r="C2572" s="8" t="s">
        <v>71</v>
      </c>
      <c r="D2572" s="8" t="str">
        <f t="shared" si="1373"/>
        <v>Week_50-generic-refi</v>
      </c>
      <c r="E2572" s="8" t="str">
        <f t="shared" si="1374"/>
        <v>Umbrella-display.umb</v>
      </c>
      <c r="H2572" s="24">
        <f t="shared" si="1375"/>
        <v>1.6594108293476611E-2</v>
      </c>
      <c r="I2572" s="6">
        <f t="shared" si="1375"/>
        <v>3.05</v>
      </c>
      <c r="J2572" s="6">
        <f t="shared" si="1376"/>
        <v>6141938.6897075437</v>
      </c>
      <c r="K2572" s="18">
        <f t="shared" si="1377"/>
        <v>0</v>
      </c>
      <c r="L2572" s="35">
        <f>Data!BN64</f>
        <v>2.5380112170640897E-2</v>
      </c>
      <c r="Q2572" s="21">
        <v>0</v>
      </c>
      <c r="R2572" s="21">
        <v>0</v>
      </c>
      <c r="S2572" s="21">
        <v>0</v>
      </c>
      <c r="T2572" s="38">
        <v>0</v>
      </c>
    </row>
    <row r="2573" spans="1:20" x14ac:dyDescent="0.25">
      <c r="A2573" s="17" t="s">
        <v>276</v>
      </c>
      <c r="B2573" s="8" t="s">
        <v>338</v>
      </c>
      <c r="C2573" s="8" t="s">
        <v>71</v>
      </c>
      <c r="D2573" s="8" t="str">
        <f t="shared" si="1373"/>
        <v>Week_51-generic-refi</v>
      </c>
      <c r="E2573" s="8" t="str">
        <f t="shared" si="1374"/>
        <v>Umbrella-display.umb</v>
      </c>
      <c r="H2573" s="24">
        <f t="shared" si="1375"/>
        <v>1.6594108293476611E-2</v>
      </c>
      <c r="I2573" s="6">
        <f t="shared" si="1375"/>
        <v>3.05</v>
      </c>
      <c r="J2573" s="6">
        <f t="shared" si="1376"/>
        <v>6141938.6897075437</v>
      </c>
      <c r="K2573" s="18">
        <f t="shared" si="1377"/>
        <v>0</v>
      </c>
      <c r="L2573" s="35">
        <f>Data!BN65</f>
        <v>2.5380112170640897E-2</v>
      </c>
      <c r="Q2573" s="21">
        <v>0</v>
      </c>
      <c r="R2573" s="21">
        <v>0</v>
      </c>
      <c r="S2573" s="21">
        <v>0</v>
      </c>
      <c r="T2573" s="38">
        <v>0</v>
      </c>
    </row>
    <row r="2574" spans="1:20" x14ac:dyDescent="0.25">
      <c r="A2574" s="17" t="s">
        <v>277</v>
      </c>
      <c r="B2574" s="8" t="s">
        <v>338</v>
      </c>
      <c r="C2574" s="8" t="s">
        <v>71</v>
      </c>
      <c r="D2574" s="8" t="str">
        <f t="shared" si="1373"/>
        <v>Week_52-generic-refi</v>
      </c>
      <c r="E2574" s="8" t="str">
        <f t="shared" si="1374"/>
        <v>Umbrella-display.umb</v>
      </c>
      <c r="H2574" s="24">
        <f t="shared" si="1375"/>
        <v>1.6594108293476611E-2</v>
      </c>
      <c r="I2574" s="6">
        <f t="shared" si="1375"/>
        <v>3.05</v>
      </c>
      <c r="J2574" s="6">
        <f t="shared" si="1376"/>
        <v>6141938.6897075437</v>
      </c>
      <c r="K2574" s="18">
        <f t="shared" si="1377"/>
        <v>0</v>
      </c>
      <c r="L2574" s="35">
        <f>Data!BN66</f>
        <v>2.5380112170640897E-2</v>
      </c>
      <c r="Q2574" s="21">
        <v>0</v>
      </c>
      <c r="R2574" s="21">
        <v>0</v>
      </c>
      <c r="S2574" s="21">
        <v>0</v>
      </c>
      <c r="T2574" s="38">
        <v>0</v>
      </c>
    </row>
    <row r="2576" spans="1:20" x14ac:dyDescent="0.25">
      <c r="A2576" s="16" t="s">
        <v>328</v>
      </c>
      <c r="B2576" s="8" t="s">
        <v>338</v>
      </c>
      <c r="C2576" s="8" t="s">
        <v>72</v>
      </c>
      <c r="E2576" s="8" t="str">
        <f>IF(RIGHT(A2576,3)="old","Initial",B2576&amp;"-"&amp;C2576)</f>
        <v>Initial</v>
      </c>
      <c r="F2576" s="4">
        <v>0</v>
      </c>
      <c r="G2576" s="19">
        <v>0</v>
      </c>
      <c r="H2576" s="4">
        <v>0</v>
      </c>
      <c r="I2576" s="42">
        <f>VLOOKUP(C2576,parms,8,FALSE)</f>
        <v>3.39</v>
      </c>
      <c r="J2576" s="6">
        <v>1</v>
      </c>
      <c r="K2576" s="18">
        <v>0</v>
      </c>
      <c r="L2576" s="35">
        <f>Data!BM2</f>
        <v>8.2011922934080266E-3</v>
      </c>
      <c r="M2576" s="39">
        <f>VLOOKUP(C2576,Data!$CB$2:$EB$22,1+VALUE(MID(A2576,6,2)),FALSE)</f>
        <v>0</v>
      </c>
      <c r="Q2576" s="21">
        <v>0</v>
      </c>
      <c r="R2576" s="21">
        <v>0</v>
      </c>
      <c r="S2576" s="21">
        <v>0</v>
      </c>
      <c r="T2576" s="38">
        <v>0</v>
      </c>
    </row>
    <row r="2577" spans="1:20" x14ac:dyDescent="0.25">
      <c r="A2577" s="16" t="s">
        <v>316</v>
      </c>
      <c r="B2577" s="8" t="s">
        <v>338</v>
      </c>
      <c r="C2577" s="8" t="s">
        <v>72</v>
      </c>
      <c r="E2577" s="8" t="str">
        <f t="shared" ref="E2577:E2640" si="1378">IF(RIGHT(A2577,3)="old","Initial",B2577&amp;"-"&amp;C2577)</f>
        <v>Initial</v>
      </c>
      <c r="F2577" s="4">
        <v>0</v>
      </c>
      <c r="G2577" s="19">
        <v>0</v>
      </c>
      <c r="H2577" s="4">
        <v>0</v>
      </c>
      <c r="I2577" s="6">
        <f>I2576</f>
        <v>3.39</v>
      </c>
      <c r="J2577" s="6">
        <v>1</v>
      </c>
      <c r="K2577" s="18">
        <v>0</v>
      </c>
      <c r="L2577" s="35">
        <f>Data!BM3</f>
        <v>9.7059982188039962E-3</v>
      </c>
      <c r="M2577" s="39">
        <f>VLOOKUP(C2577,Data!$CB$2:$EB$22,1+VALUE(MID(A2577,6,2)),FALSE)</f>
        <v>0</v>
      </c>
      <c r="Q2577" s="21">
        <v>0</v>
      </c>
      <c r="R2577" s="21">
        <v>0</v>
      </c>
      <c r="S2577" s="21">
        <v>0</v>
      </c>
      <c r="T2577" s="38">
        <v>0</v>
      </c>
    </row>
    <row r="2578" spans="1:20" x14ac:dyDescent="0.25">
      <c r="A2578" s="16" t="s">
        <v>317</v>
      </c>
      <c r="B2578" s="8" t="s">
        <v>338</v>
      </c>
      <c r="C2578" s="8" t="s">
        <v>72</v>
      </c>
      <c r="E2578" s="8" t="str">
        <f t="shared" si="1378"/>
        <v>Initial</v>
      </c>
      <c r="F2578" s="4">
        <v>0</v>
      </c>
      <c r="G2578" s="19">
        <v>0</v>
      </c>
      <c r="H2578" s="4">
        <v>0</v>
      </c>
      <c r="I2578" s="6">
        <f t="shared" ref="I2578" si="1379">I2577</f>
        <v>3.39</v>
      </c>
      <c r="J2578" s="6">
        <v>1</v>
      </c>
      <c r="K2578" s="18">
        <v>0</v>
      </c>
      <c r="L2578" s="35">
        <f>Data!BM4</f>
        <v>9.7059982188039962E-3</v>
      </c>
      <c r="M2578" s="39">
        <f>VLOOKUP(C2578,Data!$CB$2:$EB$22,1+VALUE(MID(A2578,6,2)),FALSE)</f>
        <v>0</v>
      </c>
      <c r="Q2578" s="21">
        <v>0</v>
      </c>
      <c r="R2578" s="21">
        <v>0</v>
      </c>
      <c r="S2578" s="21">
        <v>0</v>
      </c>
      <c r="T2578" s="38">
        <v>0</v>
      </c>
    </row>
    <row r="2579" spans="1:20" x14ac:dyDescent="0.25">
      <c r="A2579" s="16" t="s">
        <v>318</v>
      </c>
      <c r="B2579" s="8" t="s">
        <v>338</v>
      </c>
      <c r="C2579" s="8" t="s">
        <v>72</v>
      </c>
      <c r="E2579" s="8" t="str">
        <f t="shared" si="1378"/>
        <v>Initial</v>
      </c>
      <c r="F2579" s="4">
        <v>0</v>
      </c>
      <c r="G2579" s="19">
        <v>0</v>
      </c>
      <c r="H2579" s="4">
        <v>0</v>
      </c>
      <c r="I2579" s="6">
        <f t="shared" ref="I2579" si="1380">I2578</f>
        <v>3.39</v>
      </c>
      <c r="J2579" s="6">
        <v>1</v>
      </c>
      <c r="K2579" s="18">
        <v>0</v>
      </c>
      <c r="L2579" s="35">
        <f>Data!BM5</f>
        <v>9.7059982188039962E-3</v>
      </c>
      <c r="M2579" s="39">
        <f>VLOOKUP(C2579,Data!$CB$2:$EB$22,1+VALUE(MID(A2579,6,2)),FALSE)</f>
        <v>0</v>
      </c>
      <c r="Q2579" s="21">
        <v>0</v>
      </c>
      <c r="R2579" s="21">
        <v>0</v>
      </c>
      <c r="S2579" s="21">
        <v>0</v>
      </c>
      <c r="T2579" s="38">
        <v>0</v>
      </c>
    </row>
    <row r="2580" spans="1:20" x14ac:dyDescent="0.25">
      <c r="A2580" s="16" t="s">
        <v>319</v>
      </c>
      <c r="B2580" s="8" t="s">
        <v>338</v>
      </c>
      <c r="C2580" s="8" t="s">
        <v>72</v>
      </c>
      <c r="E2580" s="8" t="str">
        <f t="shared" si="1378"/>
        <v>Initial</v>
      </c>
      <c r="F2580" s="4">
        <v>0</v>
      </c>
      <c r="G2580" s="19">
        <v>0</v>
      </c>
      <c r="H2580" s="4">
        <v>0</v>
      </c>
      <c r="I2580" s="6">
        <f t="shared" ref="I2580" si="1381">I2579</f>
        <v>3.39</v>
      </c>
      <c r="J2580" s="6">
        <v>1</v>
      </c>
      <c r="K2580" s="18">
        <v>0</v>
      </c>
      <c r="L2580" s="35">
        <f>Data!BM6</f>
        <v>9.7059982188039962E-3</v>
      </c>
      <c r="M2580" s="39">
        <f>VLOOKUP(C2580,Data!$CB$2:$EB$22,1+VALUE(MID(A2580,6,2)),FALSE)</f>
        <v>0</v>
      </c>
      <c r="Q2580" s="21">
        <v>0</v>
      </c>
      <c r="R2580" s="21">
        <v>0</v>
      </c>
      <c r="S2580" s="21">
        <v>0</v>
      </c>
      <c r="T2580" s="38">
        <v>0</v>
      </c>
    </row>
    <row r="2581" spans="1:20" x14ac:dyDescent="0.25">
      <c r="A2581" s="16" t="s">
        <v>320</v>
      </c>
      <c r="B2581" s="8" t="s">
        <v>338</v>
      </c>
      <c r="C2581" s="8" t="s">
        <v>72</v>
      </c>
      <c r="E2581" s="8" t="str">
        <f t="shared" si="1378"/>
        <v>Initial</v>
      </c>
      <c r="F2581" s="4">
        <v>0</v>
      </c>
      <c r="G2581" s="19">
        <v>0</v>
      </c>
      <c r="H2581" s="4">
        <v>0</v>
      </c>
      <c r="I2581" s="6">
        <f t="shared" ref="I2581" si="1382">I2580</f>
        <v>3.39</v>
      </c>
      <c r="J2581" s="6">
        <v>1</v>
      </c>
      <c r="K2581" s="18">
        <v>0</v>
      </c>
      <c r="L2581" s="35">
        <f>Data!BM7</f>
        <v>8.3516728859476235E-3</v>
      </c>
      <c r="M2581" s="39">
        <f>VLOOKUP(C2581,Data!$CB$2:$EB$22,1+VALUE(MID(A2581,6,2)),FALSE)</f>
        <v>0</v>
      </c>
      <c r="Q2581" s="21">
        <v>0</v>
      </c>
      <c r="R2581" s="21">
        <v>0</v>
      </c>
      <c r="S2581" s="21">
        <v>0</v>
      </c>
      <c r="T2581" s="38">
        <v>0</v>
      </c>
    </row>
    <row r="2582" spans="1:20" x14ac:dyDescent="0.25">
      <c r="A2582" s="16" t="s">
        <v>321</v>
      </c>
      <c r="B2582" s="8" t="s">
        <v>338</v>
      </c>
      <c r="C2582" s="8" t="s">
        <v>72</v>
      </c>
      <c r="E2582" s="8" t="str">
        <f t="shared" si="1378"/>
        <v>Initial</v>
      </c>
      <c r="F2582" s="4">
        <v>0</v>
      </c>
      <c r="G2582" s="19">
        <v>0</v>
      </c>
      <c r="H2582" s="4">
        <v>0</v>
      </c>
      <c r="I2582" s="6">
        <f t="shared" ref="I2582" si="1383">I2581</f>
        <v>3.39</v>
      </c>
      <c r="J2582" s="6">
        <v>1</v>
      </c>
      <c r="K2582" s="18">
        <v>0</v>
      </c>
      <c r="L2582" s="35">
        <f>Data!BM8</f>
        <v>8.3516728859476235E-3</v>
      </c>
      <c r="M2582" s="39">
        <f>VLOOKUP(C2582,Data!$CB$2:$EB$22,1+VALUE(MID(A2582,6,2)),FALSE)</f>
        <v>0</v>
      </c>
      <c r="Q2582" s="21">
        <v>0</v>
      </c>
      <c r="R2582" s="21">
        <v>0</v>
      </c>
      <c r="S2582" s="21">
        <v>0</v>
      </c>
      <c r="T2582" s="38">
        <v>0</v>
      </c>
    </row>
    <row r="2583" spans="1:20" x14ac:dyDescent="0.25">
      <c r="A2583" s="16" t="s">
        <v>322</v>
      </c>
      <c r="B2583" s="8" t="s">
        <v>338</v>
      </c>
      <c r="C2583" s="8" t="s">
        <v>72</v>
      </c>
      <c r="E2583" s="8" t="str">
        <f t="shared" si="1378"/>
        <v>Initial</v>
      </c>
      <c r="F2583" s="4">
        <v>0</v>
      </c>
      <c r="G2583" s="19">
        <v>0</v>
      </c>
      <c r="H2583" s="4">
        <v>0</v>
      </c>
      <c r="I2583" s="6">
        <f t="shared" ref="I2583" si="1384">I2582</f>
        <v>3.39</v>
      </c>
      <c r="J2583" s="6">
        <v>1</v>
      </c>
      <c r="K2583" s="18">
        <v>0</v>
      </c>
      <c r="L2583" s="35">
        <f>Data!BM9</f>
        <v>8.3516728859476235E-3</v>
      </c>
      <c r="M2583" s="39">
        <f>VLOOKUP(C2583,Data!$CB$2:$EB$22,1+VALUE(MID(A2583,6,2)),FALSE)</f>
        <v>0</v>
      </c>
      <c r="Q2583" s="21">
        <v>0</v>
      </c>
      <c r="R2583" s="21">
        <v>0</v>
      </c>
      <c r="S2583" s="21">
        <v>0</v>
      </c>
      <c r="T2583" s="38">
        <v>0</v>
      </c>
    </row>
    <row r="2584" spans="1:20" x14ac:dyDescent="0.25">
      <c r="A2584" s="16" t="s">
        <v>323</v>
      </c>
      <c r="B2584" s="8" t="s">
        <v>338</v>
      </c>
      <c r="C2584" s="8" t="s">
        <v>72</v>
      </c>
      <c r="E2584" s="8" t="str">
        <f t="shared" si="1378"/>
        <v>Initial</v>
      </c>
      <c r="F2584" s="4">
        <v>0</v>
      </c>
      <c r="G2584" s="19">
        <v>0</v>
      </c>
      <c r="H2584" s="4">
        <v>0</v>
      </c>
      <c r="I2584" s="6">
        <f t="shared" ref="I2584" si="1385">I2583</f>
        <v>3.39</v>
      </c>
      <c r="J2584" s="6">
        <v>1</v>
      </c>
      <c r="K2584" s="18">
        <v>0</v>
      </c>
      <c r="L2584" s="35">
        <f>Data!BM10</f>
        <v>8.3516728859476235E-3</v>
      </c>
      <c r="M2584" s="39">
        <f>VLOOKUP(C2584,Data!$CB$2:$EB$22,1+VALUE(MID(A2584,6,2)),FALSE)</f>
        <v>0</v>
      </c>
      <c r="Q2584" s="21">
        <v>0</v>
      </c>
      <c r="R2584" s="21">
        <v>0</v>
      </c>
      <c r="S2584" s="21">
        <v>0</v>
      </c>
      <c r="T2584" s="38">
        <v>0</v>
      </c>
    </row>
    <row r="2585" spans="1:20" x14ac:dyDescent="0.25">
      <c r="A2585" s="16" t="s">
        <v>324</v>
      </c>
      <c r="B2585" s="8" t="s">
        <v>338</v>
      </c>
      <c r="C2585" s="8" t="s">
        <v>72</v>
      </c>
      <c r="E2585" s="8" t="str">
        <f t="shared" si="1378"/>
        <v>Initial</v>
      </c>
      <c r="F2585" s="4">
        <v>0</v>
      </c>
      <c r="G2585" s="19">
        <v>0</v>
      </c>
      <c r="H2585" s="4">
        <v>0</v>
      </c>
      <c r="I2585" s="6">
        <f t="shared" ref="I2585" si="1386">I2584</f>
        <v>3.39</v>
      </c>
      <c r="J2585" s="6">
        <v>1</v>
      </c>
      <c r="K2585" s="18">
        <v>0</v>
      </c>
      <c r="L2585" s="35">
        <f>Data!BM11</f>
        <v>8.3516728859476235E-3</v>
      </c>
      <c r="M2585" s="39">
        <f>VLOOKUP(C2585,Data!$CB$2:$EB$22,1+VALUE(MID(A2585,6,2)),FALSE)</f>
        <v>0</v>
      </c>
      <c r="Q2585" s="21">
        <v>0</v>
      </c>
      <c r="R2585" s="21">
        <v>0</v>
      </c>
      <c r="S2585" s="21">
        <v>0</v>
      </c>
      <c r="T2585" s="38">
        <v>0</v>
      </c>
    </row>
    <row r="2586" spans="1:20" x14ac:dyDescent="0.25">
      <c r="A2586" s="16" t="s">
        <v>325</v>
      </c>
      <c r="B2586" s="8" t="s">
        <v>338</v>
      </c>
      <c r="C2586" s="8" t="s">
        <v>72</v>
      </c>
      <c r="E2586" s="8" t="str">
        <f t="shared" si="1378"/>
        <v>Initial</v>
      </c>
      <c r="F2586" s="4">
        <v>0</v>
      </c>
      <c r="G2586" s="19">
        <v>0</v>
      </c>
      <c r="H2586" s="4">
        <v>0</v>
      </c>
      <c r="I2586" s="6">
        <f t="shared" ref="I2586" si="1387">I2585</f>
        <v>3.39</v>
      </c>
      <c r="J2586" s="6">
        <v>1</v>
      </c>
      <c r="K2586" s="18">
        <v>0</v>
      </c>
      <c r="L2586" s="35">
        <f>Data!BM12</f>
        <v>7.2983087381704474E-3</v>
      </c>
      <c r="M2586" s="39">
        <f>VLOOKUP(C2586,Data!$CB$2:$EB$22,1+VALUE(MID(A2586,6,2)),FALSE)</f>
        <v>0</v>
      </c>
      <c r="Q2586" s="21">
        <v>0</v>
      </c>
      <c r="R2586" s="21">
        <v>0</v>
      </c>
      <c r="S2586" s="21">
        <v>0</v>
      </c>
      <c r="T2586" s="38">
        <v>0</v>
      </c>
    </row>
    <row r="2587" spans="1:20" x14ac:dyDescent="0.25">
      <c r="A2587" s="16" t="s">
        <v>326</v>
      </c>
      <c r="B2587" s="8" t="s">
        <v>338</v>
      </c>
      <c r="C2587" s="8" t="s">
        <v>72</v>
      </c>
      <c r="E2587" s="8" t="str">
        <f t="shared" si="1378"/>
        <v>Initial</v>
      </c>
      <c r="F2587" s="4">
        <v>0</v>
      </c>
      <c r="G2587" s="19">
        <v>0</v>
      </c>
      <c r="H2587" s="4">
        <v>0</v>
      </c>
      <c r="I2587" s="6">
        <f t="shared" ref="I2587" si="1388">I2586</f>
        <v>3.39</v>
      </c>
      <c r="J2587" s="6">
        <v>1</v>
      </c>
      <c r="K2587" s="18">
        <v>0</v>
      </c>
      <c r="L2587" s="35">
        <f>Data!BM13</f>
        <v>7.2983087381704474E-3</v>
      </c>
      <c r="M2587" s="39">
        <f>VLOOKUP(C2587,Data!$CB$2:$EB$22,1+VALUE(MID(A2587,6,2)),FALSE)</f>
        <v>0</v>
      </c>
      <c r="Q2587" s="21">
        <v>0</v>
      </c>
      <c r="R2587" s="21">
        <v>0</v>
      </c>
      <c r="S2587" s="21">
        <v>0</v>
      </c>
      <c r="T2587" s="38">
        <v>0</v>
      </c>
    </row>
    <row r="2588" spans="1:20" x14ac:dyDescent="0.25">
      <c r="A2588" s="16" t="s">
        <v>327</v>
      </c>
      <c r="B2588" s="8" t="s">
        <v>338</v>
      </c>
      <c r="C2588" s="8" t="s">
        <v>72</v>
      </c>
      <c r="E2588" s="8" t="str">
        <f t="shared" si="1378"/>
        <v>Initial</v>
      </c>
      <c r="F2588" s="4">
        <v>0</v>
      </c>
      <c r="G2588" s="19">
        <v>0</v>
      </c>
      <c r="H2588" s="4">
        <v>0</v>
      </c>
      <c r="I2588" s="6">
        <f t="shared" ref="I2588" si="1389">I2587</f>
        <v>3.39</v>
      </c>
      <c r="J2588" s="6">
        <v>1</v>
      </c>
      <c r="K2588" s="18">
        <v>0</v>
      </c>
      <c r="L2588" s="35">
        <f>Data!BM14</f>
        <v>7.2983087381704474E-3</v>
      </c>
      <c r="M2588" s="39">
        <f>VLOOKUP(C2588,Data!$CB$2:$EB$22,1+VALUE(MID(A2588,6,2)),FALSE)</f>
        <v>0</v>
      </c>
      <c r="Q2588" s="21">
        <v>0</v>
      </c>
      <c r="R2588" s="21">
        <v>0</v>
      </c>
      <c r="S2588" s="21">
        <v>0</v>
      </c>
      <c r="T2588" s="38">
        <v>0</v>
      </c>
    </row>
    <row r="2589" spans="1:20" x14ac:dyDescent="0.25">
      <c r="A2589" s="17" t="s">
        <v>262</v>
      </c>
      <c r="B2589" s="8" t="s">
        <v>338</v>
      </c>
      <c r="C2589" s="8" t="s">
        <v>72</v>
      </c>
      <c r="E2589" s="8" t="str">
        <f t="shared" si="1378"/>
        <v>Umbrella-vod.umb</v>
      </c>
      <c r="F2589" s="4">
        <v>0</v>
      </c>
      <c r="G2589" s="19">
        <v>0</v>
      </c>
      <c r="H2589" s="4">
        <v>0</v>
      </c>
      <c r="I2589" s="6">
        <f t="shared" ref="I2589" si="1390">I2588</f>
        <v>3.39</v>
      </c>
      <c r="J2589" s="6">
        <v>1</v>
      </c>
      <c r="K2589" s="18">
        <v>0</v>
      </c>
      <c r="L2589" s="35">
        <f>Data!BM15</f>
        <v>7.2983087381704474E-3</v>
      </c>
      <c r="Q2589" s="21">
        <v>16496.887846675934</v>
      </c>
      <c r="R2589" s="21">
        <v>0</v>
      </c>
      <c r="S2589" s="21">
        <v>-16496.887846675934</v>
      </c>
      <c r="T2589" s="38">
        <v>1</v>
      </c>
    </row>
    <row r="2590" spans="1:20" x14ac:dyDescent="0.25">
      <c r="A2590" s="17" t="s">
        <v>263</v>
      </c>
      <c r="B2590" s="8" t="s">
        <v>338</v>
      </c>
      <c r="C2590" s="8" t="s">
        <v>72</v>
      </c>
      <c r="E2590" s="8" t="str">
        <f t="shared" si="1378"/>
        <v>Umbrella-vod.umb</v>
      </c>
      <c r="F2590" s="4">
        <v>0</v>
      </c>
      <c r="G2590" s="19">
        <v>0</v>
      </c>
      <c r="H2590" s="4">
        <v>0</v>
      </c>
      <c r="I2590" s="6">
        <f t="shared" ref="I2590" si="1391">I2589</f>
        <v>3.39</v>
      </c>
      <c r="J2590" s="6">
        <v>1</v>
      </c>
      <c r="K2590" s="18">
        <v>0</v>
      </c>
      <c r="L2590" s="35">
        <f>Data!BM16</f>
        <v>6.922107256821455E-3</v>
      </c>
      <c r="Q2590" s="21">
        <v>14746.68641513323</v>
      </c>
      <c r="R2590" s="21">
        <v>0</v>
      </c>
      <c r="S2590" s="21">
        <v>-14746.68641513323</v>
      </c>
      <c r="T2590" s="38">
        <v>1</v>
      </c>
    </row>
    <row r="2591" spans="1:20" x14ac:dyDescent="0.25">
      <c r="A2591" s="17" t="s">
        <v>264</v>
      </c>
      <c r="B2591" s="8" t="s">
        <v>338</v>
      </c>
      <c r="C2591" s="8" t="s">
        <v>72</v>
      </c>
      <c r="E2591" s="8" t="str">
        <f t="shared" si="1378"/>
        <v>Umbrella-vod.umb</v>
      </c>
      <c r="F2591" s="4">
        <v>0</v>
      </c>
      <c r="G2591" s="19">
        <v>0</v>
      </c>
      <c r="H2591" s="4">
        <v>0</v>
      </c>
      <c r="I2591" s="6">
        <f t="shared" ref="I2591" si="1392">I2590</f>
        <v>3.39</v>
      </c>
      <c r="J2591" s="6">
        <v>1</v>
      </c>
      <c r="K2591" s="18">
        <v>0</v>
      </c>
      <c r="L2591" s="35">
        <f>Data!BM17</f>
        <v>6.922107256821455E-3</v>
      </c>
      <c r="Q2591" s="21">
        <v>11319.103599602817</v>
      </c>
      <c r="R2591" s="21">
        <v>0</v>
      </c>
      <c r="S2591" s="21">
        <v>-11319.103599602817</v>
      </c>
      <c r="T2591" s="38">
        <v>1</v>
      </c>
    </row>
    <row r="2592" spans="1:20" x14ac:dyDescent="0.25">
      <c r="A2592" s="17" t="s">
        <v>265</v>
      </c>
      <c r="B2592" s="8" t="s">
        <v>338</v>
      </c>
      <c r="C2592" s="8" t="s">
        <v>72</v>
      </c>
      <c r="E2592" s="8" t="str">
        <f t="shared" si="1378"/>
        <v>Umbrella-vod.umb</v>
      </c>
      <c r="F2592" s="4">
        <v>0</v>
      </c>
      <c r="G2592" s="19">
        <v>0</v>
      </c>
      <c r="H2592" s="4">
        <v>0</v>
      </c>
      <c r="I2592" s="6">
        <f t="shared" ref="I2592" si="1393">I2591</f>
        <v>3.39</v>
      </c>
      <c r="J2592" s="6">
        <v>1</v>
      </c>
      <c r="K2592" s="18">
        <v>0</v>
      </c>
      <c r="L2592" s="35">
        <f>Data!BM18</f>
        <v>6.922107256821455E-3</v>
      </c>
      <c r="Q2592" s="21">
        <v>9568.126134450953</v>
      </c>
      <c r="R2592" s="21">
        <v>0</v>
      </c>
      <c r="S2592" s="21">
        <v>-9568.126134450953</v>
      </c>
      <c r="T2592" s="38">
        <v>1</v>
      </c>
    </row>
    <row r="2593" spans="1:20" x14ac:dyDescent="0.25">
      <c r="A2593" s="17" t="s">
        <v>266</v>
      </c>
      <c r="B2593" s="8" t="s">
        <v>338</v>
      </c>
      <c r="C2593" s="8" t="s">
        <v>72</v>
      </c>
      <c r="E2593" s="8" t="str">
        <f t="shared" si="1378"/>
        <v>Umbrella-vod.umb</v>
      </c>
      <c r="F2593" s="4">
        <v>0</v>
      </c>
      <c r="G2593" s="19">
        <v>0</v>
      </c>
      <c r="H2593" s="4">
        <v>0</v>
      </c>
      <c r="I2593" s="6">
        <f t="shared" ref="I2593" si="1394">I2592</f>
        <v>3.39</v>
      </c>
      <c r="J2593" s="6">
        <v>1</v>
      </c>
      <c r="K2593" s="18">
        <v>0</v>
      </c>
      <c r="L2593" s="35">
        <f>Data!BM19</f>
        <v>6.922107256821455E-3</v>
      </c>
      <c r="Q2593" s="21">
        <v>12717.3054809491</v>
      </c>
      <c r="R2593" s="21">
        <v>0</v>
      </c>
      <c r="S2593" s="21">
        <v>-12717.3054809491</v>
      </c>
      <c r="T2593" s="38">
        <v>1</v>
      </c>
    </row>
    <row r="2594" spans="1:20" x14ac:dyDescent="0.25">
      <c r="A2594" s="17" t="s">
        <v>267</v>
      </c>
      <c r="B2594" s="8" t="s">
        <v>338</v>
      </c>
      <c r="C2594" s="8" t="s">
        <v>72</v>
      </c>
      <c r="E2594" s="8" t="str">
        <f t="shared" si="1378"/>
        <v>Umbrella-vod.umb</v>
      </c>
      <c r="F2594" s="4">
        <v>0</v>
      </c>
      <c r="G2594" s="19">
        <v>0</v>
      </c>
      <c r="H2594" s="4">
        <v>0</v>
      </c>
      <c r="I2594" s="6">
        <f t="shared" ref="I2594" si="1395">I2593</f>
        <v>3.39</v>
      </c>
      <c r="J2594" s="6">
        <v>1</v>
      </c>
      <c r="K2594" s="18">
        <v>0</v>
      </c>
      <c r="L2594" s="35">
        <f>Data!BM20</f>
        <v>7.1478281456308504E-3</v>
      </c>
      <c r="Q2594" s="21">
        <v>11508.717477345519</v>
      </c>
      <c r="R2594" s="21">
        <v>0</v>
      </c>
      <c r="S2594" s="21">
        <v>-11508.717477345519</v>
      </c>
      <c r="T2594" s="38">
        <v>1</v>
      </c>
    </row>
    <row r="2595" spans="1:20" x14ac:dyDescent="0.25">
      <c r="A2595" s="17" t="s">
        <v>268</v>
      </c>
      <c r="B2595" s="8" t="s">
        <v>338</v>
      </c>
      <c r="C2595" s="8" t="s">
        <v>72</v>
      </c>
      <c r="E2595" s="8" t="str">
        <f t="shared" si="1378"/>
        <v>Umbrella-vod.umb</v>
      </c>
      <c r="F2595" s="4">
        <v>0</v>
      </c>
      <c r="G2595" s="19">
        <v>0</v>
      </c>
      <c r="H2595" s="4">
        <v>0</v>
      </c>
      <c r="I2595" s="6">
        <f t="shared" ref="I2595" si="1396">I2594</f>
        <v>3.39</v>
      </c>
      <c r="J2595" s="6">
        <v>1</v>
      </c>
      <c r="K2595" s="18">
        <v>0</v>
      </c>
      <c r="L2595" s="35">
        <f>Data!BM21</f>
        <v>7.1478281456308504E-3</v>
      </c>
      <c r="Q2595" s="21">
        <v>11843.423659522503</v>
      </c>
      <c r="R2595" s="21">
        <v>0</v>
      </c>
      <c r="S2595" s="21">
        <v>-11843.423659522503</v>
      </c>
      <c r="T2595" s="38">
        <v>1</v>
      </c>
    </row>
    <row r="2596" spans="1:20" x14ac:dyDescent="0.25">
      <c r="A2596" s="17" t="s">
        <v>269</v>
      </c>
      <c r="B2596" s="8" t="s">
        <v>338</v>
      </c>
      <c r="C2596" s="8" t="s">
        <v>72</v>
      </c>
      <c r="E2596" s="8" t="str">
        <f t="shared" si="1378"/>
        <v>Umbrella-vod.umb</v>
      </c>
      <c r="F2596" s="4">
        <v>0</v>
      </c>
      <c r="G2596" s="19">
        <v>0</v>
      </c>
      <c r="H2596" s="4">
        <v>0</v>
      </c>
      <c r="I2596" s="6">
        <f t="shared" ref="I2596" si="1397">I2595</f>
        <v>3.39</v>
      </c>
      <c r="J2596" s="6">
        <v>1</v>
      </c>
      <c r="K2596" s="18">
        <v>0</v>
      </c>
      <c r="L2596" s="35">
        <f>Data!BM22</f>
        <v>7.1478281456308504E-3</v>
      </c>
      <c r="Q2596" s="21">
        <v>12797.11527499678</v>
      </c>
      <c r="R2596" s="21">
        <v>0</v>
      </c>
      <c r="S2596" s="21">
        <v>-12797.11527499678</v>
      </c>
      <c r="T2596" s="38">
        <v>1</v>
      </c>
    </row>
    <row r="2597" spans="1:20" x14ac:dyDescent="0.25">
      <c r="A2597" s="17" t="s">
        <v>270</v>
      </c>
      <c r="B2597" s="8" t="s">
        <v>338</v>
      </c>
      <c r="C2597" s="8" t="s">
        <v>72</v>
      </c>
      <c r="E2597" s="8" t="str">
        <f t="shared" si="1378"/>
        <v>Umbrella-vod.umb</v>
      </c>
      <c r="F2597" s="4">
        <v>0</v>
      </c>
      <c r="G2597" s="19">
        <v>0</v>
      </c>
      <c r="H2597" s="4">
        <v>0</v>
      </c>
      <c r="I2597" s="6">
        <f t="shared" ref="I2597" si="1398">I2596</f>
        <v>3.39</v>
      </c>
      <c r="J2597" s="6">
        <v>1</v>
      </c>
      <c r="K2597" s="18">
        <v>0</v>
      </c>
      <c r="L2597" s="35">
        <f>Data!BM23</f>
        <v>7.1478281456308504E-3</v>
      </c>
      <c r="Q2597" s="21">
        <v>12843.516727002569</v>
      </c>
      <c r="R2597" s="21">
        <v>0</v>
      </c>
      <c r="S2597" s="21">
        <v>-12843.516727002569</v>
      </c>
      <c r="T2597" s="38">
        <v>1</v>
      </c>
    </row>
    <row r="2598" spans="1:20" x14ac:dyDescent="0.25">
      <c r="A2598" s="17" t="s">
        <v>249</v>
      </c>
      <c r="B2598" s="8" t="s">
        <v>338</v>
      </c>
      <c r="C2598" s="8" t="s">
        <v>72</v>
      </c>
      <c r="E2598" s="8" t="str">
        <f t="shared" si="1378"/>
        <v>Umbrella-vod.umb</v>
      </c>
      <c r="F2598" s="4">
        <v>0</v>
      </c>
      <c r="G2598" s="19">
        <v>0</v>
      </c>
      <c r="H2598" s="4">
        <v>0</v>
      </c>
      <c r="I2598" s="6">
        <f t="shared" ref="I2598" si="1399">I2597</f>
        <v>3.39</v>
      </c>
      <c r="J2598" s="6">
        <v>1</v>
      </c>
      <c r="K2598" s="18">
        <v>0</v>
      </c>
      <c r="L2598" s="35">
        <f>Data!BM24</f>
        <v>7.1478281456308504E-3</v>
      </c>
      <c r="Q2598" s="21">
        <v>12865.010376366028</v>
      </c>
      <c r="R2598" s="21">
        <v>0</v>
      </c>
      <c r="S2598" s="21">
        <v>-12865.010376366028</v>
      </c>
      <c r="T2598" s="38">
        <v>1</v>
      </c>
    </row>
    <row r="2599" spans="1:20" x14ac:dyDescent="0.25">
      <c r="A2599" s="17" t="s">
        <v>250</v>
      </c>
      <c r="B2599" s="8" t="s">
        <v>338</v>
      </c>
      <c r="C2599" s="8" t="s">
        <v>72</v>
      </c>
      <c r="E2599" s="8" t="str">
        <f t="shared" si="1378"/>
        <v>Umbrella-vod.umb</v>
      </c>
      <c r="F2599" s="4">
        <v>0</v>
      </c>
      <c r="G2599" s="19">
        <v>0</v>
      </c>
      <c r="H2599" s="4">
        <v>0</v>
      </c>
      <c r="I2599" s="6">
        <f t="shared" ref="I2599" si="1400">I2598</f>
        <v>3.39</v>
      </c>
      <c r="J2599" s="6">
        <v>1</v>
      </c>
      <c r="K2599" s="18">
        <v>0</v>
      </c>
      <c r="L2599" s="35">
        <f>Data!BM25</f>
        <v>7.1478281456308504E-3</v>
      </c>
      <c r="Q2599" s="21">
        <v>12862.905063253736</v>
      </c>
      <c r="R2599" s="21">
        <v>0</v>
      </c>
      <c r="S2599" s="21">
        <v>-12862.905063253736</v>
      </c>
      <c r="T2599" s="38">
        <v>1</v>
      </c>
    </row>
    <row r="2600" spans="1:20" x14ac:dyDescent="0.25">
      <c r="A2600" s="17" t="s">
        <v>251</v>
      </c>
      <c r="B2600" s="8" t="s">
        <v>338</v>
      </c>
      <c r="C2600" s="8" t="s">
        <v>72</v>
      </c>
      <c r="E2600" s="8" t="str">
        <f t="shared" si="1378"/>
        <v>Umbrella-vod.umb</v>
      </c>
      <c r="F2600" s="4">
        <v>0</v>
      </c>
      <c r="G2600" s="19">
        <v>0</v>
      </c>
      <c r="H2600" s="4">
        <v>0</v>
      </c>
      <c r="I2600" s="6">
        <f t="shared" ref="I2600" si="1401">I2599</f>
        <v>3.39</v>
      </c>
      <c r="J2600" s="6">
        <v>1</v>
      </c>
      <c r="K2600" s="18">
        <v>0</v>
      </c>
      <c r="L2600" s="35">
        <f>Data!BM26</f>
        <v>7.1478281456308504E-3</v>
      </c>
      <c r="Q2600" s="21">
        <v>11497.350881460323</v>
      </c>
      <c r="R2600" s="21">
        <v>0</v>
      </c>
      <c r="S2600" s="21">
        <v>-11497.350881460323</v>
      </c>
      <c r="T2600" s="38">
        <v>1</v>
      </c>
    </row>
    <row r="2601" spans="1:20" x14ac:dyDescent="0.25">
      <c r="A2601" s="17" t="s">
        <v>252</v>
      </c>
      <c r="B2601" s="8" t="s">
        <v>338</v>
      </c>
      <c r="C2601" s="8" t="s">
        <v>72</v>
      </c>
      <c r="E2601" s="8" t="str">
        <f t="shared" si="1378"/>
        <v>Umbrella-vod.umb</v>
      </c>
      <c r="F2601" s="4">
        <v>0</v>
      </c>
      <c r="G2601" s="19">
        <v>0</v>
      </c>
      <c r="H2601" s="4">
        <v>0</v>
      </c>
      <c r="I2601" s="6">
        <f t="shared" ref="I2601" si="1402">I2600</f>
        <v>3.39</v>
      </c>
      <c r="J2601" s="6">
        <v>1</v>
      </c>
      <c r="K2601" s="18">
        <v>0</v>
      </c>
      <c r="L2601" s="35">
        <f>Data!BM27</f>
        <v>7.1478281456308504E-3</v>
      </c>
      <c r="Q2601" s="21">
        <v>14461.687099946803</v>
      </c>
      <c r="R2601" s="21">
        <v>0</v>
      </c>
      <c r="S2601" s="21">
        <v>-14461.687099946803</v>
      </c>
      <c r="T2601" s="38">
        <v>1</v>
      </c>
    </row>
    <row r="2602" spans="1:20" x14ac:dyDescent="0.25">
      <c r="A2602" s="17" t="s">
        <v>253</v>
      </c>
      <c r="B2602" s="8" t="s">
        <v>338</v>
      </c>
      <c r="C2602" s="8" t="s">
        <v>72</v>
      </c>
      <c r="E2602" s="8" t="str">
        <f t="shared" si="1378"/>
        <v>Umbrella-vod.umb</v>
      </c>
      <c r="F2602" s="4">
        <v>0</v>
      </c>
      <c r="G2602" s="19">
        <v>0</v>
      </c>
      <c r="H2602" s="4">
        <v>0</v>
      </c>
      <c r="I2602" s="6">
        <f t="shared" ref="I2602" si="1403">I2601</f>
        <v>3.39</v>
      </c>
      <c r="J2602" s="6">
        <v>1</v>
      </c>
      <c r="K2602" s="18">
        <v>0</v>
      </c>
      <c r="L2602" s="35">
        <f>Data!BM28</f>
        <v>7.1478281456308504E-3</v>
      </c>
      <c r="Q2602" s="21">
        <v>13374.236530108676</v>
      </c>
      <c r="R2602" s="21">
        <v>0</v>
      </c>
      <c r="S2602" s="21">
        <v>-13374.236530108676</v>
      </c>
      <c r="T2602" s="38">
        <v>1</v>
      </c>
    </row>
    <row r="2603" spans="1:20" x14ac:dyDescent="0.25">
      <c r="A2603" s="17" t="s">
        <v>254</v>
      </c>
      <c r="B2603" s="8" t="s">
        <v>338</v>
      </c>
      <c r="C2603" s="8" t="s">
        <v>72</v>
      </c>
      <c r="E2603" s="8" t="str">
        <f t="shared" si="1378"/>
        <v>Umbrella-vod.umb</v>
      </c>
      <c r="F2603" s="4">
        <v>0</v>
      </c>
      <c r="G2603" s="19">
        <v>0</v>
      </c>
      <c r="H2603" s="4">
        <v>0</v>
      </c>
      <c r="I2603" s="6">
        <f t="shared" ref="I2603" si="1404">I2602</f>
        <v>3.39</v>
      </c>
      <c r="J2603" s="6">
        <v>1</v>
      </c>
      <c r="K2603" s="18">
        <v>0</v>
      </c>
      <c r="L2603" s="35">
        <f>Data!BM29</f>
        <v>7.3735490344402459E-3</v>
      </c>
      <c r="Q2603" s="21">
        <v>9250.2542123291023</v>
      </c>
      <c r="R2603" s="21">
        <v>0</v>
      </c>
      <c r="S2603" s="21">
        <v>-9250.2542123291023</v>
      </c>
      <c r="T2603" s="38">
        <v>1</v>
      </c>
    </row>
    <row r="2604" spans="1:20" x14ac:dyDescent="0.25">
      <c r="A2604" s="17" t="s">
        <v>255</v>
      </c>
      <c r="B2604" s="8" t="s">
        <v>338</v>
      </c>
      <c r="C2604" s="8" t="s">
        <v>72</v>
      </c>
      <c r="E2604" s="8" t="str">
        <f t="shared" si="1378"/>
        <v>Umbrella-vod.umb</v>
      </c>
      <c r="F2604" s="4">
        <v>0</v>
      </c>
      <c r="G2604" s="19">
        <v>0</v>
      </c>
      <c r="H2604" s="4">
        <v>0</v>
      </c>
      <c r="I2604" s="6">
        <f t="shared" ref="I2604" si="1405">I2603</f>
        <v>3.39</v>
      </c>
      <c r="J2604" s="6">
        <v>1</v>
      </c>
      <c r="K2604" s="18">
        <v>0</v>
      </c>
      <c r="L2604" s="35">
        <f>Data!BM30</f>
        <v>7.3735490344402459E-3</v>
      </c>
      <c r="Q2604" s="21">
        <v>14385.102795480148</v>
      </c>
      <c r="R2604" s="21">
        <v>0</v>
      </c>
      <c r="S2604" s="21">
        <v>-14385.102795480148</v>
      </c>
      <c r="T2604" s="38">
        <v>1</v>
      </c>
    </row>
    <row r="2605" spans="1:20" x14ac:dyDescent="0.25">
      <c r="A2605" s="17" t="s">
        <v>256</v>
      </c>
      <c r="B2605" s="8" t="s">
        <v>338</v>
      </c>
      <c r="C2605" s="8" t="s">
        <v>72</v>
      </c>
      <c r="E2605" s="8" t="str">
        <f t="shared" si="1378"/>
        <v>Umbrella-vod.umb</v>
      </c>
      <c r="F2605" s="4">
        <v>0</v>
      </c>
      <c r="G2605" s="19">
        <v>0</v>
      </c>
      <c r="H2605" s="4">
        <v>0</v>
      </c>
      <c r="I2605" s="6">
        <f t="shared" ref="I2605" si="1406">I2604</f>
        <v>3.39</v>
      </c>
      <c r="J2605" s="6">
        <v>1</v>
      </c>
      <c r="K2605" s="18">
        <v>0</v>
      </c>
      <c r="L2605" s="35">
        <f>Data!BM31</f>
        <v>7.3735490344402459E-3</v>
      </c>
      <c r="Q2605" s="21">
        <v>12517.738992803035</v>
      </c>
      <c r="R2605" s="21">
        <v>0</v>
      </c>
      <c r="S2605" s="21">
        <v>-12517.738992803035</v>
      </c>
      <c r="T2605" s="38">
        <v>1</v>
      </c>
    </row>
    <row r="2606" spans="1:20" x14ac:dyDescent="0.25">
      <c r="A2606" s="17" t="s">
        <v>257</v>
      </c>
      <c r="B2606" s="8" t="s">
        <v>338</v>
      </c>
      <c r="C2606" s="8" t="s">
        <v>72</v>
      </c>
      <c r="E2606" s="8" t="str">
        <f t="shared" si="1378"/>
        <v>Umbrella-vod.umb</v>
      </c>
      <c r="F2606" s="4">
        <v>0</v>
      </c>
      <c r="G2606" s="19">
        <v>0</v>
      </c>
      <c r="H2606" s="4">
        <v>0</v>
      </c>
      <c r="I2606" s="6">
        <f t="shared" ref="I2606" si="1407">I2605</f>
        <v>3.39</v>
      </c>
      <c r="J2606" s="6">
        <v>1</v>
      </c>
      <c r="K2606" s="18">
        <v>0</v>
      </c>
      <c r="L2606" s="35">
        <f>Data!BM32</f>
        <v>7.3735490344402459E-3</v>
      </c>
      <c r="Q2606" s="21">
        <v>7941.7250439263325</v>
      </c>
      <c r="R2606" s="21">
        <v>0</v>
      </c>
      <c r="S2606" s="21">
        <v>-7941.7250439263325</v>
      </c>
      <c r="T2606" s="38">
        <v>1</v>
      </c>
    </row>
    <row r="2607" spans="1:20" x14ac:dyDescent="0.25">
      <c r="A2607" s="17" t="s">
        <v>258</v>
      </c>
      <c r="B2607" s="8" t="s">
        <v>338</v>
      </c>
      <c r="C2607" s="8" t="s">
        <v>72</v>
      </c>
      <c r="E2607" s="8" t="str">
        <f t="shared" si="1378"/>
        <v>Umbrella-vod.umb</v>
      </c>
      <c r="F2607" s="4">
        <v>0</v>
      </c>
      <c r="G2607" s="19">
        <v>0</v>
      </c>
      <c r="H2607" s="4">
        <v>0</v>
      </c>
      <c r="I2607" s="6">
        <f t="shared" ref="I2607" si="1408">I2606</f>
        <v>3.39</v>
      </c>
      <c r="J2607" s="6">
        <v>1</v>
      </c>
      <c r="K2607" s="18">
        <v>0</v>
      </c>
      <c r="L2607" s="35">
        <f>Data!BM33</f>
        <v>6.922107256821455E-3</v>
      </c>
      <c r="Q2607" s="21">
        <v>13949.071767820678</v>
      </c>
      <c r="R2607" s="21">
        <v>0</v>
      </c>
      <c r="S2607" s="21">
        <v>-13949.071767820678</v>
      </c>
      <c r="T2607" s="38">
        <v>1</v>
      </c>
    </row>
    <row r="2608" spans="1:20" x14ac:dyDescent="0.25">
      <c r="A2608" s="17" t="s">
        <v>259</v>
      </c>
      <c r="B2608" s="8" t="s">
        <v>338</v>
      </c>
      <c r="C2608" s="8" t="s">
        <v>72</v>
      </c>
      <c r="E2608" s="8" t="str">
        <f t="shared" si="1378"/>
        <v>Umbrella-vod.umb</v>
      </c>
      <c r="F2608" s="4">
        <v>0</v>
      </c>
      <c r="G2608" s="19">
        <v>0</v>
      </c>
      <c r="H2608" s="4">
        <v>0</v>
      </c>
      <c r="I2608" s="6">
        <f t="shared" ref="I2608" si="1409">I2607</f>
        <v>3.39</v>
      </c>
      <c r="J2608" s="6">
        <v>1</v>
      </c>
      <c r="K2608" s="18">
        <v>0</v>
      </c>
      <c r="L2608" s="35">
        <f>Data!BM34</f>
        <v>6.922107256821455E-3</v>
      </c>
      <c r="Q2608" s="21">
        <v>10071.666028958849</v>
      </c>
      <c r="R2608" s="21">
        <v>0</v>
      </c>
      <c r="S2608" s="21">
        <v>-10071.666028958849</v>
      </c>
      <c r="T2608" s="38">
        <v>1</v>
      </c>
    </row>
    <row r="2609" spans="1:20" x14ac:dyDescent="0.25">
      <c r="A2609" s="17" t="s">
        <v>260</v>
      </c>
      <c r="B2609" s="8" t="s">
        <v>338</v>
      </c>
      <c r="C2609" s="8" t="s">
        <v>72</v>
      </c>
      <c r="E2609" s="8" t="str">
        <f t="shared" si="1378"/>
        <v>Umbrella-vod.umb</v>
      </c>
      <c r="F2609" s="4">
        <v>0</v>
      </c>
      <c r="G2609" s="19">
        <v>0</v>
      </c>
      <c r="H2609" s="4">
        <v>0</v>
      </c>
      <c r="I2609" s="6">
        <f t="shared" ref="I2609" si="1410">I2608</f>
        <v>3.39</v>
      </c>
      <c r="J2609" s="6">
        <v>1</v>
      </c>
      <c r="K2609" s="18">
        <v>0</v>
      </c>
      <c r="L2609" s="35">
        <f>Data!BM35</f>
        <v>6.922107256821455E-3</v>
      </c>
      <c r="Q2609" s="21">
        <v>12659.067822829858</v>
      </c>
      <c r="R2609" s="21">
        <v>0</v>
      </c>
      <c r="S2609" s="21">
        <v>-12659.067822829858</v>
      </c>
      <c r="T2609" s="38">
        <v>1</v>
      </c>
    </row>
    <row r="2610" spans="1:20" x14ac:dyDescent="0.25">
      <c r="A2610" s="17" t="s">
        <v>261</v>
      </c>
      <c r="B2610" s="8" t="s">
        <v>338</v>
      </c>
      <c r="C2610" s="8" t="s">
        <v>72</v>
      </c>
      <c r="E2610" s="8" t="str">
        <f t="shared" si="1378"/>
        <v>Umbrella-vod.umb</v>
      </c>
      <c r="F2610" s="4">
        <v>0</v>
      </c>
      <c r="G2610" s="19">
        <v>0</v>
      </c>
      <c r="H2610" s="4">
        <v>0</v>
      </c>
      <c r="I2610" s="6">
        <f t="shared" ref="I2610" si="1411">I2609</f>
        <v>3.39</v>
      </c>
      <c r="J2610" s="6">
        <v>1</v>
      </c>
      <c r="K2610" s="18">
        <v>0</v>
      </c>
      <c r="L2610" s="35">
        <f>Data!BM36</f>
        <v>6.922107256821455E-3</v>
      </c>
      <c r="Q2610" s="21">
        <v>9550.893999738315</v>
      </c>
      <c r="R2610" s="21">
        <v>0</v>
      </c>
      <c r="S2610" s="21">
        <v>-9550.893999738315</v>
      </c>
      <c r="T2610" s="38">
        <v>1</v>
      </c>
    </row>
    <row r="2611" spans="1:20" x14ac:dyDescent="0.25">
      <c r="A2611" s="17" t="s">
        <v>278</v>
      </c>
      <c r="B2611" s="8" t="s">
        <v>338</v>
      </c>
      <c r="C2611" s="8" t="s">
        <v>72</v>
      </c>
      <c r="E2611" s="8" t="str">
        <f t="shared" si="1378"/>
        <v>Umbrella-vod.umb</v>
      </c>
      <c r="F2611" s="4">
        <v>0</v>
      </c>
      <c r="G2611" s="19">
        <v>0</v>
      </c>
      <c r="H2611" s="4">
        <v>0</v>
      </c>
      <c r="I2611" s="6">
        <f t="shared" ref="I2611" si="1412">I2610</f>
        <v>3.39</v>
      </c>
      <c r="J2611" s="6">
        <v>1</v>
      </c>
      <c r="K2611" s="18">
        <v>0</v>
      </c>
      <c r="L2611" s="35">
        <f>Data!BM37</f>
        <v>7.1478281456308504E-3</v>
      </c>
      <c r="Q2611" s="21">
        <v>7037.860119786872</v>
      </c>
      <c r="R2611" s="21">
        <v>0</v>
      </c>
      <c r="S2611" s="21">
        <v>-7037.860119786872</v>
      </c>
      <c r="T2611" s="38">
        <v>1</v>
      </c>
    </row>
    <row r="2612" spans="1:20" x14ac:dyDescent="0.25">
      <c r="A2612" s="17" t="s">
        <v>279</v>
      </c>
      <c r="B2612" s="8" t="s">
        <v>338</v>
      </c>
      <c r="C2612" s="8" t="s">
        <v>72</v>
      </c>
      <c r="E2612" s="8" t="str">
        <f t="shared" si="1378"/>
        <v>Umbrella-vod.umb</v>
      </c>
      <c r="F2612" s="4">
        <v>0</v>
      </c>
      <c r="G2612" s="19">
        <v>0</v>
      </c>
      <c r="H2612" s="4">
        <v>0</v>
      </c>
      <c r="I2612" s="6">
        <f t="shared" ref="I2612" si="1413">I2611</f>
        <v>3.39</v>
      </c>
      <c r="J2612" s="6">
        <v>1</v>
      </c>
      <c r="K2612" s="18">
        <v>0</v>
      </c>
      <c r="L2612" s="35">
        <f>Data!BM38</f>
        <v>7.1478281456308504E-3</v>
      </c>
      <c r="Q2612" s="21">
        <v>11566.781847679575</v>
      </c>
      <c r="R2612" s="21">
        <v>0</v>
      </c>
      <c r="S2612" s="21">
        <v>-11566.781847679575</v>
      </c>
      <c r="T2612" s="38">
        <v>1</v>
      </c>
    </row>
    <row r="2613" spans="1:20" x14ac:dyDescent="0.25">
      <c r="A2613" s="17" t="s">
        <v>280</v>
      </c>
      <c r="B2613" s="8" t="s">
        <v>338</v>
      </c>
      <c r="C2613" s="8" t="s">
        <v>72</v>
      </c>
      <c r="E2613" s="8" t="str">
        <f t="shared" si="1378"/>
        <v>Umbrella-vod.umb</v>
      </c>
      <c r="F2613" s="4">
        <v>0</v>
      </c>
      <c r="G2613" s="19">
        <v>0</v>
      </c>
      <c r="H2613" s="4">
        <v>0</v>
      </c>
      <c r="I2613" s="6">
        <f t="shared" ref="I2613" si="1414">I2612</f>
        <v>3.39</v>
      </c>
      <c r="J2613" s="6">
        <v>1</v>
      </c>
      <c r="K2613" s="18">
        <v>0</v>
      </c>
      <c r="L2613" s="35">
        <f>Data!BM39</f>
        <v>7.1478281456308504E-3</v>
      </c>
      <c r="Q2613" s="21">
        <v>8265.4022372840482</v>
      </c>
      <c r="R2613" s="21">
        <v>0</v>
      </c>
      <c r="S2613" s="21">
        <v>-8265.4022372840482</v>
      </c>
      <c r="T2613" s="38">
        <v>1</v>
      </c>
    </row>
    <row r="2614" spans="1:20" x14ac:dyDescent="0.25">
      <c r="A2614" s="17" t="s">
        <v>281</v>
      </c>
      <c r="B2614" s="8" t="s">
        <v>338</v>
      </c>
      <c r="C2614" s="8" t="s">
        <v>72</v>
      </c>
      <c r="E2614" s="8" t="str">
        <f t="shared" si="1378"/>
        <v>Umbrella-vod.umb</v>
      </c>
      <c r="F2614" s="4">
        <v>0</v>
      </c>
      <c r="G2614" s="19">
        <v>0</v>
      </c>
      <c r="H2614" s="4">
        <v>0</v>
      </c>
      <c r="I2614" s="6">
        <f t="shared" ref="I2614" si="1415">I2613</f>
        <v>3.39</v>
      </c>
      <c r="J2614" s="6">
        <v>1</v>
      </c>
      <c r="K2614" s="18">
        <v>0</v>
      </c>
      <c r="L2614" s="35">
        <f>Data!BM40</f>
        <v>7.1478281456308504E-3</v>
      </c>
      <c r="Q2614" s="21">
        <v>10335.889215154995</v>
      </c>
      <c r="R2614" s="21">
        <v>0</v>
      </c>
      <c r="S2614" s="21">
        <v>-10335.889215154995</v>
      </c>
      <c r="T2614" s="38">
        <v>1</v>
      </c>
    </row>
    <row r="2615" spans="1:20" x14ac:dyDescent="0.25">
      <c r="A2615" s="17" t="s">
        <v>282</v>
      </c>
      <c r="B2615" s="8" t="s">
        <v>338</v>
      </c>
      <c r="C2615" s="8" t="s">
        <v>72</v>
      </c>
      <c r="E2615" s="8" t="str">
        <f t="shared" si="1378"/>
        <v>Umbrella-vod.umb</v>
      </c>
      <c r="F2615" s="4">
        <v>0</v>
      </c>
      <c r="G2615" s="19">
        <v>0</v>
      </c>
      <c r="H2615" s="4">
        <v>0</v>
      </c>
      <c r="I2615" s="6">
        <f t="shared" ref="I2615" si="1416">I2614</f>
        <v>3.39</v>
      </c>
      <c r="J2615" s="6">
        <v>1</v>
      </c>
      <c r="K2615" s="18">
        <v>0</v>
      </c>
      <c r="L2615" s="35">
        <f>Data!BM41</f>
        <v>7.1478281456308504E-3</v>
      </c>
      <c r="Q2615" s="21">
        <v>11177.70968729404</v>
      </c>
      <c r="R2615" s="21">
        <v>0</v>
      </c>
      <c r="S2615" s="21">
        <v>-11177.70968729404</v>
      </c>
      <c r="T2615" s="38">
        <v>1</v>
      </c>
    </row>
    <row r="2616" spans="1:20" x14ac:dyDescent="0.25">
      <c r="A2616" s="17" t="s">
        <v>283</v>
      </c>
      <c r="B2616" s="8" t="s">
        <v>338</v>
      </c>
      <c r="C2616" s="8" t="s">
        <v>72</v>
      </c>
      <c r="E2616" s="8" t="str">
        <f t="shared" si="1378"/>
        <v>Umbrella-vod.umb</v>
      </c>
      <c r="F2616" s="4">
        <v>0</v>
      </c>
      <c r="G2616" s="19">
        <v>0</v>
      </c>
      <c r="H2616" s="4">
        <v>0</v>
      </c>
      <c r="I2616" s="6">
        <f t="shared" ref="I2616" si="1417">I2615</f>
        <v>3.39</v>
      </c>
      <c r="J2616" s="6">
        <v>1</v>
      </c>
      <c r="K2616" s="18">
        <v>0</v>
      </c>
      <c r="L2616" s="35">
        <f>Data!BM42</f>
        <v>6.6963863680120595E-3</v>
      </c>
      <c r="Q2616" s="21">
        <v>11415.530358586819</v>
      </c>
      <c r="R2616" s="21">
        <v>0</v>
      </c>
      <c r="S2616" s="21">
        <v>-11415.530358586819</v>
      </c>
      <c r="T2616" s="38">
        <v>1</v>
      </c>
    </row>
    <row r="2617" spans="1:20" x14ac:dyDescent="0.25">
      <c r="A2617" s="17" t="s">
        <v>284</v>
      </c>
      <c r="B2617" s="8" t="s">
        <v>338</v>
      </c>
      <c r="C2617" s="8" t="s">
        <v>72</v>
      </c>
      <c r="E2617" s="8" t="str">
        <f t="shared" si="1378"/>
        <v>Umbrella-vod.umb</v>
      </c>
      <c r="F2617" s="4">
        <v>0</v>
      </c>
      <c r="G2617" s="19">
        <v>0</v>
      </c>
      <c r="H2617" s="4">
        <v>0</v>
      </c>
      <c r="I2617" s="6">
        <f t="shared" ref="I2617" si="1418">I2616</f>
        <v>3.39</v>
      </c>
      <c r="J2617" s="6">
        <v>1</v>
      </c>
      <c r="K2617" s="18">
        <v>0</v>
      </c>
      <c r="L2617" s="35">
        <f>Data!BM43</f>
        <v>6.6963863680120595E-3</v>
      </c>
      <c r="Q2617" s="21">
        <v>8762.3654113366265</v>
      </c>
      <c r="R2617" s="21">
        <v>0</v>
      </c>
      <c r="S2617" s="21">
        <v>-8762.3654113366265</v>
      </c>
      <c r="T2617" s="38">
        <v>1</v>
      </c>
    </row>
    <row r="2618" spans="1:20" x14ac:dyDescent="0.25">
      <c r="A2618" s="17" t="s">
        <v>285</v>
      </c>
      <c r="B2618" s="8" t="s">
        <v>338</v>
      </c>
      <c r="C2618" s="8" t="s">
        <v>72</v>
      </c>
      <c r="E2618" s="8" t="str">
        <f t="shared" si="1378"/>
        <v>Umbrella-vod.umb</v>
      </c>
      <c r="F2618" s="4">
        <v>0</v>
      </c>
      <c r="G2618" s="19">
        <v>0</v>
      </c>
      <c r="H2618" s="4">
        <v>0</v>
      </c>
      <c r="I2618" s="6">
        <f t="shared" ref="I2618" si="1419">I2617</f>
        <v>3.39</v>
      </c>
      <c r="J2618" s="6">
        <v>1</v>
      </c>
      <c r="K2618" s="18">
        <v>0</v>
      </c>
      <c r="L2618" s="35">
        <f>Data!BM44</f>
        <v>6.6963863680120595E-3</v>
      </c>
      <c r="Q2618" s="21">
        <v>10877.107968509488</v>
      </c>
      <c r="R2618" s="21">
        <v>0</v>
      </c>
      <c r="S2618" s="21">
        <v>-10877.107968509488</v>
      </c>
      <c r="T2618" s="38">
        <v>1</v>
      </c>
    </row>
    <row r="2619" spans="1:20" x14ac:dyDescent="0.25">
      <c r="A2619" s="17" t="s">
        <v>286</v>
      </c>
      <c r="B2619" s="8" t="s">
        <v>338</v>
      </c>
      <c r="C2619" s="8" t="s">
        <v>72</v>
      </c>
      <c r="E2619" s="8" t="str">
        <f t="shared" si="1378"/>
        <v>Umbrella-vod.umb</v>
      </c>
      <c r="F2619" s="4">
        <v>0</v>
      </c>
      <c r="G2619" s="19">
        <v>0</v>
      </c>
      <c r="H2619" s="4">
        <v>0</v>
      </c>
      <c r="I2619" s="6">
        <f t="shared" ref="I2619" si="1420">I2618</f>
        <v>3.39</v>
      </c>
      <c r="J2619" s="6">
        <v>1</v>
      </c>
      <c r="K2619" s="18">
        <v>0</v>
      </c>
      <c r="L2619" s="35">
        <f>Data!BM45</f>
        <v>6.6963863680120595E-3</v>
      </c>
      <c r="Q2619" s="21">
        <v>9794.2014144474888</v>
      </c>
      <c r="R2619" s="21">
        <v>0</v>
      </c>
      <c r="S2619" s="21">
        <v>-9794.2014144474888</v>
      </c>
      <c r="T2619" s="38">
        <v>1</v>
      </c>
    </row>
    <row r="2620" spans="1:20" x14ac:dyDescent="0.25">
      <c r="A2620" s="17" t="s">
        <v>287</v>
      </c>
      <c r="B2620" s="8" t="s">
        <v>338</v>
      </c>
      <c r="C2620" s="8" t="s">
        <v>72</v>
      </c>
      <c r="E2620" s="8" t="str">
        <f t="shared" si="1378"/>
        <v>Umbrella-vod.umb</v>
      </c>
      <c r="F2620" s="4">
        <v>0</v>
      </c>
      <c r="G2620" s="19">
        <v>0</v>
      </c>
      <c r="H2620" s="4">
        <v>0</v>
      </c>
      <c r="I2620" s="6">
        <f t="shared" ref="I2620" si="1421">I2619</f>
        <v>3.39</v>
      </c>
      <c r="J2620" s="6">
        <v>1</v>
      </c>
      <c r="K2620" s="18">
        <v>0</v>
      </c>
      <c r="L2620" s="35">
        <f>Data!BM46</f>
        <v>7.8249908120590368E-3</v>
      </c>
      <c r="Q2620" s="21">
        <v>8896.7799328274796</v>
      </c>
      <c r="R2620" s="21">
        <v>0</v>
      </c>
      <c r="S2620" s="21">
        <v>-8896.7799328274796</v>
      </c>
      <c r="T2620" s="38">
        <v>1</v>
      </c>
    </row>
    <row r="2621" spans="1:20" x14ac:dyDescent="0.25">
      <c r="A2621" s="17" t="s">
        <v>288</v>
      </c>
      <c r="B2621" s="8" t="s">
        <v>338</v>
      </c>
      <c r="C2621" s="8" t="s">
        <v>72</v>
      </c>
      <c r="E2621" s="8" t="str">
        <f t="shared" si="1378"/>
        <v>Umbrella-vod.umb</v>
      </c>
      <c r="F2621" s="4">
        <v>0</v>
      </c>
      <c r="G2621" s="19">
        <v>0</v>
      </c>
      <c r="H2621" s="4">
        <v>0</v>
      </c>
      <c r="I2621" s="6">
        <f t="shared" ref="I2621" si="1422">I2620</f>
        <v>3.39</v>
      </c>
      <c r="J2621" s="6">
        <v>1</v>
      </c>
      <c r="K2621" s="18">
        <v>0</v>
      </c>
      <c r="L2621" s="35">
        <f>Data!BM47</f>
        <v>7.8249908120590368E-3</v>
      </c>
      <c r="Q2621" s="21">
        <v>11242.360721214745</v>
      </c>
      <c r="R2621" s="21">
        <v>0</v>
      </c>
      <c r="S2621" s="21">
        <v>-11242.360721214745</v>
      </c>
      <c r="T2621" s="38">
        <v>1</v>
      </c>
    </row>
    <row r="2622" spans="1:20" x14ac:dyDescent="0.25">
      <c r="A2622" s="17" t="s">
        <v>289</v>
      </c>
      <c r="B2622" s="8" t="s">
        <v>338</v>
      </c>
      <c r="C2622" s="8" t="s">
        <v>72</v>
      </c>
      <c r="E2622" s="8" t="str">
        <f t="shared" si="1378"/>
        <v>Umbrella-vod.umb</v>
      </c>
      <c r="F2622" s="4">
        <v>0</v>
      </c>
      <c r="G2622" s="19">
        <v>0</v>
      </c>
      <c r="H2622" s="4">
        <v>0</v>
      </c>
      <c r="I2622" s="6">
        <f t="shared" ref="I2622" si="1423">I2621</f>
        <v>3.39</v>
      </c>
      <c r="J2622" s="6">
        <v>1</v>
      </c>
      <c r="K2622" s="18">
        <v>0</v>
      </c>
      <c r="L2622" s="35">
        <f>Data!BM48</f>
        <v>7.8249908120590368E-3</v>
      </c>
      <c r="Q2622" s="21">
        <v>10689.417125370559</v>
      </c>
      <c r="R2622" s="21">
        <v>0</v>
      </c>
      <c r="S2622" s="21">
        <v>-10689.417125370559</v>
      </c>
      <c r="T2622" s="38">
        <v>1</v>
      </c>
    </row>
    <row r="2623" spans="1:20" x14ac:dyDescent="0.25">
      <c r="A2623" s="17" t="s">
        <v>290</v>
      </c>
      <c r="B2623" s="8" t="s">
        <v>338</v>
      </c>
      <c r="C2623" s="8" t="s">
        <v>72</v>
      </c>
      <c r="E2623" s="8" t="str">
        <f t="shared" si="1378"/>
        <v>Umbrella-vod.umb</v>
      </c>
      <c r="F2623" s="4">
        <v>0</v>
      </c>
      <c r="G2623" s="19">
        <v>0</v>
      </c>
      <c r="H2623" s="4">
        <v>0</v>
      </c>
      <c r="I2623" s="6">
        <f t="shared" ref="I2623" si="1424">I2622</f>
        <v>3.39</v>
      </c>
      <c r="J2623" s="6">
        <v>1</v>
      </c>
      <c r="K2623" s="18">
        <v>0</v>
      </c>
      <c r="L2623" s="35">
        <f>Data!BM49</f>
        <v>7.8249908120590368E-3</v>
      </c>
      <c r="Q2623" s="21">
        <v>10728.587997604687</v>
      </c>
      <c r="R2623" s="21">
        <v>0</v>
      </c>
      <c r="S2623" s="21">
        <v>-10728.587997604687</v>
      </c>
      <c r="T2623" s="38">
        <v>1</v>
      </c>
    </row>
    <row r="2624" spans="1:20" x14ac:dyDescent="0.25">
      <c r="A2624" s="17" t="s">
        <v>291</v>
      </c>
      <c r="B2624" s="8" t="s">
        <v>338</v>
      </c>
      <c r="C2624" s="8" t="s">
        <v>72</v>
      </c>
      <c r="E2624" s="8" t="str">
        <f t="shared" si="1378"/>
        <v>Umbrella-vod.umb</v>
      </c>
      <c r="F2624" s="4">
        <v>0</v>
      </c>
      <c r="G2624" s="19">
        <v>0</v>
      </c>
      <c r="H2624" s="4">
        <v>0</v>
      </c>
      <c r="I2624" s="6">
        <f t="shared" ref="I2624" si="1425">I2623</f>
        <v>3.39</v>
      </c>
      <c r="J2624" s="6">
        <v>1</v>
      </c>
      <c r="K2624" s="18">
        <v>0</v>
      </c>
      <c r="L2624" s="35">
        <f>Data!BM50</f>
        <v>7.8249908120590368E-3</v>
      </c>
      <c r="Q2624" s="21">
        <v>10830.077917952654</v>
      </c>
      <c r="R2624" s="21">
        <v>0</v>
      </c>
      <c r="S2624" s="21">
        <v>-10830.077917952654</v>
      </c>
      <c r="T2624" s="38">
        <v>1</v>
      </c>
    </row>
    <row r="2625" spans="1:20" x14ac:dyDescent="0.25">
      <c r="A2625" s="17" t="s">
        <v>292</v>
      </c>
      <c r="B2625" s="8" t="s">
        <v>338</v>
      </c>
      <c r="C2625" s="8" t="s">
        <v>72</v>
      </c>
      <c r="E2625" s="8" t="str">
        <f t="shared" si="1378"/>
        <v>Umbrella-vod.umb</v>
      </c>
      <c r="F2625" s="4">
        <v>0</v>
      </c>
      <c r="G2625" s="19">
        <v>0</v>
      </c>
      <c r="H2625" s="4">
        <v>0</v>
      </c>
      <c r="I2625" s="6">
        <f t="shared" ref="I2625" si="1426">I2624</f>
        <v>3.39</v>
      </c>
      <c r="J2625" s="6">
        <v>1</v>
      </c>
      <c r="K2625" s="18">
        <v>0</v>
      </c>
      <c r="L2625" s="35">
        <f>Data!BM51</f>
        <v>8.2011922934080266E-3</v>
      </c>
      <c r="Q2625" s="21">
        <v>9227.1560475008191</v>
      </c>
      <c r="R2625" s="21">
        <v>0</v>
      </c>
      <c r="S2625" s="21">
        <v>-9227.1560475008191</v>
      </c>
      <c r="T2625" s="38">
        <v>1</v>
      </c>
    </row>
    <row r="2626" spans="1:20" x14ac:dyDescent="0.25">
      <c r="A2626" s="17" t="s">
        <v>293</v>
      </c>
      <c r="B2626" s="8" t="s">
        <v>338</v>
      </c>
      <c r="C2626" s="8" t="s">
        <v>72</v>
      </c>
      <c r="E2626" s="8" t="str">
        <f t="shared" si="1378"/>
        <v>Umbrella-vod.umb</v>
      </c>
      <c r="F2626" s="4">
        <v>0</v>
      </c>
      <c r="G2626" s="19">
        <v>0</v>
      </c>
      <c r="H2626" s="4">
        <v>0</v>
      </c>
      <c r="I2626" s="6">
        <f t="shared" ref="I2626" si="1427">I2625</f>
        <v>3.39</v>
      </c>
      <c r="J2626" s="6">
        <v>1</v>
      </c>
      <c r="K2626" s="18">
        <v>0</v>
      </c>
      <c r="L2626" s="35">
        <f>Data!BM52</f>
        <v>8.2011922934080266E-3</v>
      </c>
      <c r="Q2626" s="21">
        <v>11181.580341121897</v>
      </c>
      <c r="R2626" s="21">
        <v>0</v>
      </c>
      <c r="S2626" s="21">
        <v>-11181.580341121897</v>
      </c>
      <c r="T2626" s="38">
        <v>1</v>
      </c>
    </row>
    <row r="2627" spans="1:20" x14ac:dyDescent="0.25">
      <c r="A2627" s="17" t="s">
        <v>294</v>
      </c>
      <c r="B2627" s="8" t="s">
        <v>338</v>
      </c>
      <c r="C2627" s="8" t="s">
        <v>72</v>
      </c>
      <c r="E2627" s="8" t="str">
        <f t="shared" si="1378"/>
        <v>Umbrella-vod.umb</v>
      </c>
      <c r="F2627" s="4">
        <v>0</v>
      </c>
      <c r="G2627" s="19">
        <v>0</v>
      </c>
      <c r="H2627" s="4">
        <v>0</v>
      </c>
      <c r="I2627" s="6">
        <f t="shared" ref="I2627" si="1428">I2626</f>
        <v>3.39</v>
      </c>
      <c r="J2627" s="6">
        <v>1</v>
      </c>
      <c r="K2627" s="18">
        <v>0</v>
      </c>
      <c r="L2627" s="35">
        <f>Data!BM53</f>
        <v>8.2011922934080266E-3</v>
      </c>
      <c r="Q2627" s="21">
        <v>11781.330863727309</v>
      </c>
      <c r="R2627" s="21">
        <v>0</v>
      </c>
      <c r="S2627" s="21">
        <v>-11781.330863727309</v>
      </c>
      <c r="T2627" s="38">
        <v>1</v>
      </c>
    </row>
    <row r="2628" spans="1:20" x14ac:dyDescent="0.25">
      <c r="A2628" s="17" t="s">
        <v>295</v>
      </c>
      <c r="B2628" s="8" t="s">
        <v>338</v>
      </c>
      <c r="C2628" s="8" t="s">
        <v>72</v>
      </c>
      <c r="E2628" s="8" t="str">
        <f t="shared" si="1378"/>
        <v>Umbrella-vod.umb</v>
      </c>
      <c r="F2628" s="4">
        <v>0</v>
      </c>
      <c r="G2628" s="19">
        <v>0</v>
      </c>
      <c r="H2628" s="4">
        <v>0</v>
      </c>
      <c r="I2628" s="6">
        <f t="shared" ref="I2628" si="1429">I2627</f>
        <v>3.39</v>
      </c>
      <c r="J2628" s="6">
        <v>1</v>
      </c>
      <c r="K2628" s="18">
        <v>0</v>
      </c>
      <c r="L2628" s="35">
        <f>Data!BM54</f>
        <v>8.2011922934080266E-3</v>
      </c>
      <c r="Q2628" s="21">
        <v>9786.6966136706815</v>
      </c>
      <c r="R2628" s="21">
        <v>0</v>
      </c>
      <c r="S2628" s="21">
        <v>-9786.6966136706815</v>
      </c>
      <c r="T2628" s="38">
        <v>1</v>
      </c>
    </row>
    <row r="2629" spans="1:20" x14ac:dyDescent="0.25">
      <c r="A2629" s="17" t="s">
        <v>296</v>
      </c>
      <c r="B2629" s="8" t="s">
        <v>338</v>
      </c>
      <c r="C2629" s="8" t="s">
        <v>72</v>
      </c>
      <c r="E2629" s="8" t="str">
        <f t="shared" si="1378"/>
        <v>Umbrella-vod.umb</v>
      </c>
      <c r="F2629" s="4">
        <v>0</v>
      </c>
      <c r="G2629" s="19">
        <v>0</v>
      </c>
      <c r="H2629" s="4">
        <v>0</v>
      </c>
      <c r="I2629" s="6">
        <f t="shared" ref="I2629" si="1430">I2628</f>
        <v>3.39</v>
      </c>
      <c r="J2629" s="6">
        <v>1</v>
      </c>
      <c r="K2629" s="18">
        <v>0</v>
      </c>
      <c r="L2629" s="35">
        <f>Data!BM55</f>
        <v>9.7059982188039962E-3</v>
      </c>
      <c r="Q2629" s="21">
        <v>9852.293481888626</v>
      </c>
      <c r="R2629" s="21">
        <v>0</v>
      </c>
      <c r="S2629" s="21">
        <v>-9852.293481888626</v>
      </c>
      <c r="T2629" s="38">
        <v>1</v>
      </c>
    </row>
    <row r="2630" spans="1:20" x14ac:dyDescent="0.25">
      <c r="A2630" s="17" t="s">
        <v>297</v>
      </c>
      <c r="B2630" s="8" t="s">
        <v>338</v>
      </c>
      <c r="C2630" s="8" t="s">
        <v>72</v>
      </c>
      <c r="E2630" s="8" t="str">
        <f t="shared" si="1378"/>
        <v>Umbrella-vod.umb</v>
      </c>
      <c r="F2630" s="4">
        <v>0</v>
      </c>
      <c r="G2630" s="19">
        <v>0</v>
      </c>
      <c r="H2630" s="4">
        <v>0</v>
      </c>
      <c r="I2630" s="6">
        <f t="shared" ref="I2630" si="1431">I2629</f>
        <v>3.39</v>
      </c>
      <c r="J2630" s="6">
        <v>1</v>
      </c>
      <c r="K2630" s="18">
        <v>0</v>
      </c>
      <c r="L2630" s="35">
        <f>Data!BM56</f>
        <v>9.7059982188039962E-3</v>
      </c>
      <c r="Q2630" s="21">
        <v>11211.987032116651</v>
      </c>
      <c r="R2630" s="21">
        <v>0</v>
      </c>
      <c r="S2630" s="21">
        <v>-11211.987032116651</v>
      </c>
      <c r="T2630" s="38">
        <v>1</v>
      </c>
    </row>
    <row r="2631" spans="1:20" x14ac:dyDescent="0.25">
      <c r="A2631" s="17" t="s">
        <v>298</v>
      </c>
      <c r="B2631" s="8" t="s">
        <v>338</v>
      </c>
      <c r="C2631" s="8" t="s">
        <v>72</v>
      </c>
      <c r="E2631" s="8" t="str">
        <f t="shared" si="1378"/>
        <v>Umbrella-vod.umb</v>
      </c>
      <c r="F2631" s="4">
        <v>0</v>
      </c>
      <c r="G2631" s="19">
        <v>0</v>
      </c>
      <c r="H2631" s="4">
        <v>0</v>
      </c>
      <c r="I2631" s="6">
        <f t="shared" ref="I2631" si="1432">I2630</f>
        <v>3.39</v>
      </c>
      <c r="J2631" s="6">
        <v>1</v>
      </c>
      <c r="K2631" s="18">
        <v>0</v>
      </c>
      <c r="L2631" s="35">
        <f>Data!BM57</f>
        <v>9.7059982188039962E-3</v>
      </c>
      <c r="Q2631" s="21">
        <v>9151.4520706189815</v>
      </c>
      <c r="R2631" s="21">
        <v>0</v>
      </c>
      <c r="S2631" s="21">
        <v>-9151.4520706189815</v>
      </c>
      <c r="T2631" s="38">
        <v>1</v>
      </c>
    </row>
    <row r="2632" spans="1:20" x14ac:dyDescent="0.25">
      <c r="A2632" s="17" t="s">
        <v>299</v>
      </c>
      <c r="B2632" s="8" t="s">
        <v>338</v>
      </c>
      <c r="C2632" s="8" t="s">
        <v>72</v>
      </c>
      <c r="E2632" s="8" t="str">
        <f t="shared" si="1378"/>
        <v>Umbrella-vod.umb</v>
      </c>
      <c r="F2632" s="4">
        <v>0</v>
      </c>
      <c r="G2632" s="19">
        <v>0</v>
      </c>
      <c r="H2632" s="4">
        <v>0</v>
      </c>
      <c r="I2632" s="6">
        <f t="shared" ref="I2632" si="1433">I2631</f>
        <v>3.39</v>
      </c>
      <c r="J2632" s="6">
        <v>1</v>
      </c>
      <c r="K2632" s="18">
        <v>0</v>
      </c>
      <c r="L2632" s="35">
        <f>Data!BM58</f>
        <v>9.7059982188039962E-3</v>
      </c>
      <c r="Q2632" s="21">
        <v>10412.185208442772</v>
      </c>
      <c r="R2632" s="21">
        <v>0</v>
      </c>
      <c r="S2632" s="21">
        <v>-10412.185208442772</v>
      </c>
      <c r="T2632" s="38">
        <v>1</v>
      </c>
    </row>
    <row r="2633" spans="1:20" x14ac:dyDescent="0.25">
      <c r="A2633" s="17" t="s">
        <v>300</v>
      </c>
      <c r="B2633" s="8" t="s">
        <v>338</v>
      </c>
      <c r="C2633" s="8" t="s">
        <v>72</v>
      </c>
      <c r="E2633" s="8" t="str">
        <f t="shared" si="1378"/>
        <v>Umbrella-vod.umb</v>
      </c>
      <c r="F2633" s="4">
        <v>0</v>
      </c>
      <c r="G2633" s="19">
        <v>0</v>
      </c>
      <c r="H2633" s="4">
        <v>0</v>
      </c>
      <c r="I2633" s="6">
        <f t="shared" ref="I2633" si="1434">I2632</f>
        <v>3.39</v>
      </c>
      <c r="J2633" s="6">
        <v>1</v>
      </c>
      <c r="K2633" s="18">
        <v>0</v>
      </c>
      <c r="L2633" s="35">
        <f>Data!BM59</f>
        <v>8.3516728859476235E-3</v>
      </c>
      <c r="Q2633" s="21">
        <v>14028.709842950879</v>
      </c>
      <c r="R2633" s="21">
        <v>0</v>
      </c>
      <c r="S2633" s="21">
        <v>-14028.709842950879</v>
      </c>
      <c r="T2633" s="38">
        <v>1</v>
      </c>
    </row>
    <row r="2634" spans="1:20" x14ac:dyDescent="0.25">
      <c r="A2634" s="17" t="s">
        <v>301</v>
      </c>
      <c r="B2634" s="8" t="s">
        <v>338</v>
      </c>
      <c r="C2634" s="8" t="s">
        <v>72</v>
      </c>
      <c r="E2634" s="8" t="str">
        <f t="shared" si="1378"/>
        <v>Umbrella-vod.umb</v>
      </c>
      <c r="F2634" s="4">
        <v>0</v>
      </c>
      <c r="G2634" s="19">
        <v>0</v>
      </c>
      <c r="H2634" s="4">
        <v>0</v>
      </c>
      <c r="I2634" s="6">
        <f t="shared" ref="I2634" si="1435">I2633</f>
        <v>3.39</v>
      </c>
      <c r="J2634" s="6">
        <v>1</v>
      </c>
      <c r="K2634" s="18">
        <v>0</v>
      </c>
      <c r="L2634" s="35">
        <f>Data!BM60</f>
        <v>8.3516728859476235E-3</v>
      </c>
      <c r="Q2634" s="21">
        <v>10850.260276519462</v>
      </c>
      <c r="R2634" s="21">
        <v>0</v>
      </c>
      <c r="S2634" s="21">
        <v>-10850.260276519462</v>
      </c>
      <c r="T2634" s="38">
        <v>1</v>
      </c>
    </row>
    <row r="2635" spans="1:20" x14ac:dyDescent="0.25">
      <c r="A2635" s="17" t="s">
        <v>272</v>
      </c>
      <c r="B2635" s="8" t="s">
        <v>338</v>
      </c>
      <c r="C2635" s="8" t="s">
        <v>72</v>
      </c>
      <c r="E2635" s="8" t="str">
        <f t="shared" si="1378"/>
        <v>Umbrella-vod.umb</v>
      </c>
      <c r="F2635" s="4">
        <v>0</v>
      </c>
      <c r="G2635" s="19">
        <v>0</v>
      </c>
      <c r="H2635" s="4">
        <v>0</v>
      </c>
      <c r="I2635" s="6">
        <f t="shared" ref="I2635" si="1436">I2634</f>
        <v>3.39</v>
      </c>
      <c r="J2635" s="6">
        <v>1</v>
      </c>
      <c r="K2635" s="18">
        <v>0</v>
      </c>
      <c r="L2635" s="35">
        <f>Data!BM61</f>
        <v>8.3516728859476235E-3</v>
      </c>
      <c r="Q2635" s="21">
        <v>12793.923518189016</v>
      </c>
      <c r="R2635" s="21">
        <v>0</v>
      </c>
      <c r="S2635" s="21">
        <v>-12793.923518189016</v>
      </c>
      <c r="T2635" s="38">
        <v>1</v>
      </c>
    </row>
    <row r="2636" spans="1:20" x14ac:dyDescent="0.25">
      <c r="A2636" s="17" t="s">
        <v>273</v>
      </c>
      <c r="B2636" s="8" t="s">
        <v>338</v>
      </c>
      <c r="C2636" s="8" t="s">
        <v>72</v>
      </c>
      <c r="E2636" s="8" t="str">
        <f t="shared" si="1378"/>
        <v>Umbrella-vod.umb</v>
      </c>
      <c r="F2636" s="4">
        <v>0</v>
      </c>
      <c r="G2636" s="19">
        <v>0</v>
      </c>
      <c r="H2636" s="4">
        <v>0</v>
      </c>
      <c r="I2636" s="6">
        <f t="shared" ref="I2636" si="1437">I2635</f>
        <v>3.39</v>
      </c>
      <c r="J2636" s="6">
        <v>1</v>
      </c>
      <c r="K2636" s="18">
        <v>0</v>
      </c>
      <c r="L2636" s="35">
        <f>Data!BM62</f>
        <v>8.3516728859476235E-3</v>
      </c>
      <c r="Q2636" s="21">
        <v>10370.465587781591</v>
      </c>
      <c r="R2636" s="21">
        <v>0</v>
      </c>
      <c r="S2636" s="21">
        <v>-10370.465587781591</v>
      </c>
      <c r="T2636" s="38">
        <v>1</v>
      </c>
    </row>
    <row r="2637" spans="1:20" x14ac:dyDescent="0.25">
      <c r="A2637" s="17" t="s">
        <v>274</v>
      </c>
      <c r="B2637" s="8" t="s">
        <v>338</v>
      </c>
      <c r="C2637" s="8" t="s">
        <v>72</v>
      </c>
      <c r="E2637" s="8" t="str">
        <f t="shared" si="1378"/>
        <v>Umbrella-vod.umb</v>
      </c>
      <c r="F2637" s="4">
        <v>0</v>
      </c>
      <c r="G2637" s="19">
        <v>0</v>
      </c>
      <c r="H2637" s="4">
        <v>0</v>
      </c>
      <c r="I2637" s="6">
        <f t="shared" ref="I2637" si="1438">I2636</f>
        <v>3.39</v>
      </c>
      <c r="J2637" s="6">
        <v>1</v>
      </c>
      <c r="K2637" s="18">
        <v>0</v>
      </c>
      <c r="L2637" s="35">
        <f>Data!BM63</f>
        <v>8.3516728859476235E-3</v>
      </c>
      <c r="Q2637" s="21">
        <v>9826.6744119722025</v>
      </c>
      <c r="R2637" s="21">
        <v>0</v>
      </c>
      <c r="S2637" s="21">
        <v>-9826.6744119722025</v>
      </c>
      <c r="T2637" s="38">
        <v>1</v>
      </c>
    </row>
    <row r="2638" spans="1:20" x14ac:dyDescent="0.25">
      <c r="A2638" s="17" t="s">
        <v>275</v>
      </c>
      <c r="B2638" s="8" t="s">
        <v>338</v>
      </c>
      <c r="C2638" s="8" t="s">
        <v>72</v>
      </c>
      <c r="E2638" s="8" t="str">
        <f t="shared" si="1378"/>
        <v>Umbrella-vod.umb</v>
      </c>
      <c r="F2638" s="4">
        <v>0</v>
      </c>
      <c r="G2638" s="19">
        <v>0</v>
      </c>
      <c r="H2638" s="4">
        <v>0</v>
      </c>
      <c r="I2638" s="6">
        <f t="shared" ref="I2638" si="1439">I2637</f>
        <v>3.39</v>
      </c>
      <c r="J2638" s="6">
        <v>1</v>
      </c>
      <c r="K2638" s="18">
        <v>0</v>
      </c>
      <c r="L2638" s="35">
        <f>Data!BM64</f>
        <v>7.2983087381704474E-3</v>
      </c>
      <c r="Q2638" s="21">
        <v>13617.308030660099</v>
      </c>
      <c r="R2638" s="21">
        <v>0</v>
      </c>
      <c r="S2638" s="21">
        <v>-13617.308030660099</v>
      </c>
      <c r="T2638" s="38">
        <v>1</v>
      </c>
    </row>
    <row r="2639" spans="1:20" x14ac:dyDescent="0.25">
      <c r="A2639" s="17" t="s">
        <v>276</v>
      </c>
      <c r="B2639" s="8" t="s">
        <v>338</v>
      </c>
      <c r="C2639" s="8" t="s">
        <v>72</v>
      </c>
      <c r="E2639" s="8" t="str">
        <f t="shared" si="1378"/>
        <v>Umbrella-vod.umb</v>
      </c>
      <c r="F2639" s="4">
        <v>0</v>
      </c>
      <c r="G2639" s="19">
        <v>0</v>
      </c>
      <c r="H2639" s="4">
        <v>0</v>
      </c>
      <c r="I2639" s="6">
        <f t="shared" ref="I2639" si="1440">I2638</f>
        <v>3.39</v>
      </c>
      <c r="J2639" s="6">
        <v>1</v>
      </c>
      <c r="K2639" s="18">
        <v>0</v>
      </c>
      <c r="L2639" s="35">
        <f>Data!BM65</f>
        <v>7.2983087381704474E-3</v>
      </c>
      <c r="Q2639" s="21">
        <v>11864.551467604801</v>
      </c>
      <c r="R2639" s="21">
        <v>0</v>
      </c>
      <c r="S2639" s="21">
        <v>-11864.551467604801</v>
      </c>
      <c r="T2639" s="38">
        <v>1</v>
      </c>
    </row>
    <row r="2640" spans="1:20" x14ac:dyDescent="0.25">
      <c r="A2640" s="17" t="s">
        <v>277</v>
      </c>
      <c r="B2640" s="8" t="s">
        <v>338</v>
      </c>
      <c r="C2640" s="8" t="s">
        <v>72</v>
      </c>
      <c r="E2640" s="8" t="str">
        <f t="shared" si="1378"/>
        <v>Umbrella-vod.umb</v>
      </c>
      <c r="F2640" s="4">
        <v>0</v>
      </c>
      <c r="G2640" s="19">
        <v>0</v>
      </c>
      <c r="H2640" s="4">
        <v>0</v>
      </c>
      <c r="I2640" s="6">
        <f t="shared" ref="I2640" si="1441">I2639</f>
        <v>3.39</v>
      </c>
      <c r="J2640" s="6">
        <v>1</v>
      </c>
      <c r="K2640" s="18">
        <v>0</v>
      </c>
      <c r="L2640" s="35">
        <f>Data!BM66</f>
        <v>7.2983087381704474E-3</v>
      </c>
      <c r="Q2640" s="21">
        <v>8319.0006056619968</v>
      </c>
      <c r="R2640" s="21">
        <v>0</v>
      </c>
      <c r="S2640" s="21">
        <v>-8319.0006056619968</v>
      </c>
      <c r="T2640" s="38">
        <v>1</v>
      </c>
    </row>
    <row r="2642" spans="1:20" x14ac:dyDescent="0.25">
      <c r="A2642" s="16" t="s">
        <v>328</v>
      </c>
      <c r="B2642" s="8" t="s">
        <v>338</v>
      </c>
      <c r="C2642" s="8" t="s">
        <v>72</v>
      </c>
      <c r="D2642" s="8" t="str">
        <f>A2642&amp;"-generic-fifi"</f>
        <v>Week_40_old-generic-fifi</v>
      </c>
      <c r="E2642" s="8" t="str">
        <f>IF(RIGHT(A2642,3)="old","Initial",B2642&amp;"-"&amp;C2642)</f>
        <v>Initial</v>
      </c>
      <c r="H2642" s="25">
        <f>SUMIFS(Data!N$2:N$48,Data!$L$2:$L$48,$C2642,Data!$M$2:$M$48,RIGHT($D2642,4))</f>
        <v>8.7413170809691673E-3</v>
      </c>
      <c r="I2642" s="42">
        <f>VLOOKUP(C2642,parms,8,FALSE)</f>
        <v>3.39</v>
      </c>
      <c r="J2642" s="28">
        <f>SUMIFS(Data!O$2:O$48,Data!$L$2:$L$48,$C2642,Data!$M$2:$M$48,RIGHT($D2642,4))</f>
        <v>2035853.3090540378</v>
      </c>
      <c r="K2642" s="25">
        <f>SUMIFS(Data!Q$2:Q$48,Data!$L$2:$L$48,$C2642,Data!$M$2:$M$48,RIGHT($D2642,4))</f>
        <v>0.3</v>
      </c>
      <c r="L2642" s="35">
        <f>Data!BM2</f>
        <v>8.2011922934080266E-3</v>
      </c>
      <c r="Q2642" s="21">
        <v>0</v>
      </c>
      <c r="R2642" s="21">
        <v>0</v>
      </c>
      <c r="S2642" s="21">
        <v>0</v>
      </c>
      <c r="T2642" s="38">
        <v>0</v>
      </c>
    </row>
    <row r="2643" spans="1:20" x14ac:dyDescent="0.25">
      <c r="A2643" s="16" t="s">
        <v>316</v>
      </c>
      <c r="B2643" s="8" t="s">
        <v>338</v>
      </c>
      <c r="C2643" s="8" t="s">
        <v>72</v>
      </c>
      <c r="D2643" s="8" t="str">
        <f t="shared" ref="D2643:D2706" si="1442">A2643&amp;"-generic-fifi"</f>
        <v>Week_41_old-generic-fifi</v>
      </c>
      <c r="E2643" s="8" t="str">
        <f t="shared" ref="E2643:E2706" si="1443">IF(RIGHT(A2643,3)="old","Initial",B2643&amp;"-"&amp;C2643)</f>
        <v>Initial</v>
      </c>
      <c r="H2643" s="24">
        <f t="shared" ref="H2643:I2706" si="1444">H2642</f>
        <v>8.7413170809691673E-3</v>
      </c>
      <c r="I2643" s="6">
        <f>I2642</f>
        <v>3.39</v>
      </c>
      <c r="J2643" s="6">
        <f t="shared" ref="J2643:J2706" si="1445">J2642</f>
        <v>2035853.3090540378</v>
      </c>
      <c r="K2643" s="18">
        <f t="shared" ref="K2643:K2706" si="1446">K2642</f>
        <v>0.3</v>
      </c>
      <c r="L2643" s="35">
        <f>Data!BM3</f>
        <v>9.7059982188039962E-3</v>
      </c>
      <c r="Q2643" s="21">
        <v>0</v>
      </c>
      <c r="R2643" s="21">
        <v>0</v>
      </c>
      <c r="S2643" s="21">
        <v>0</v>
      </c>
      <c r="T2643" s="38">
        <v>0</v>
      </c>
    </row>
    <row r="2644" spans="1:20" x14ac:dyDescent="0.25">
      <c r="A2644" s="16" t="s">
        <v>317</v>
      </c>
      <c r="B2644" s="8" t="s">
        <v>338</v>
      </c>
      <c r="C2644" s="8" t="s">
        <v>72</v>
      </c>
      <c r="D2644" s="8" t="str">
        <f t="shared" si="1442"/>
        <v>Week_42_old-generic-fifi</v>
      </c>
      <c r="E2644" s="8" t="str">
        <f t="shared" si="1443"/>
        <v>Initial</v>
      </c>
      <c r="H2644" s="24">
        <f t="shared" si="1444"/>
        <v>8.7413170809691673E-3</v>
      </c>
      <c r="I2644" s="6">
        <f t="shared" si="1444"/>
        <v>3.39</v>
      </c>
      <c r="J2644" s="6">
        <f t="shared" si="1445"/>
        <v>2035853.3090540378</v>
      </c>
      <c r="K2644" s="18">
        <f t="shared" si="1446"/>
        <v>0.3</v>
      </c>
      <c r="L2644" s="35">
        <f>Data!BM4</f>
        <v>9.7059982188039962E-3</v>
      </c>
      <c r="Q2644" s="21">
        <v>0</v>
      </c>
      <c r="R2644" s="21">
        <v>0</v>
      </c>
      <c r="S2644" s="21">
        <v>0</v>
      </c>
      <c r="T2644" s="38">
        <v>0</v>
      </c>
    </row>
    <row r="2645" spans="1:20" x14ac:dyDescent="0.25">
      <c r="A2645" s="16" t="s">
        <v>318</v>
      </c>
      <c r="B2645" s="8" t="s">
        <v>338</v>
      </c>
      <c r="C2645" s="8" t="s">
        <v>72</v>
      </c>
      <c r="D2645" s="8" t="str">
        <f t="shared" si="1442"/>
        <v>Week_43_old-generic-fifi</v>
      </c>
      <c r="E2645" s="8" t="str">
        <f t="shared" si="1443"/>
        <v>Initial</v>
      </c>
      <c r="H2645" s="24">
        <f t="shared" si="1444"/>
        <v>8.7413170809691673E-3</v>
      </c>
      <c r="I2645" s="6">
        <f t="shared" si="1444"/>
        <v>3.39</v>
      </c>
      <c r="J2645" s="6">
        <f t="shared" si="1445"/>
        <v>2035853.3090540378</v>
      </c>
      <c r="K2645" s="18">
        <f t="shared" si="1446"/>
        <v>0.3</v>
      </c>
      <c r="L2645" s="35">
        <f>Data!BM5</f>
        <v>9.7059982188039962E-3</v>
      </c>
      <c r="Q2645" s="21">
        <v>0</v>
      </c>
      <c r="R2645" s="21">
        <v>0</v>
      </c>
      <c r="S2645" s="21">
        <v>0</v>
      </c>
      <c r="T2645" s="38">
        <v>0</v>
      </c>
    </row>
    <row r="2646" spans="1:20" x14ac:dyDescent="0.25">
      <c r="A2646" s="16" t="s">
        <v>319</v>
      </c>
      <c r="B2646" s="8" t="s">
        <v>338</v>
      </c>
      <c r="C2646" s="8" t="s">
        <v>72</v>
      </c>
      <c r="D2646" s="8" t="str">
        <f t="shared" si="1442"/>
        <v>Week_44_old-generic-fifi</v>
      </c>
      <c r="E2646" s="8" t="str">
        <f t="shared" si="1443"/>
        <v>Initial</v>
      </c>
      <c r="H2646" s="24">
        <f t="shared" si="1444"/>
        <v>8.7413170809691673E-3</v>
      </c>
      <c r="I2646" s="6">
        <f t="shared" si="1444"/>
        <v>3.39</v>
      </c>
      <c r="J2646" s="6">
        <f t="shared" si="1445"/>
        <v>2035853.3090540378</v>
      </c>
      <c r="K2646" s="18">
        <f t="shared" si="1446"/>
        <v>0.3</v>
      </c>
      <c r="L2646" s="35">
        <f>Data!BM6</f>
        <v>9.7059982188039962E-3</v>
      </c>
      <c r="Q2646" s="21">
        <v>0</v>
      </c>
      <c r="R2646" s="21">
        <v>0</v>
      </c>
      <c r="S2646" s="21">
        <v>0</v>
      </c>
      <c r="T2646" s="38">
        <v>0</v>
      </c>
    </row>
    <row r="2647" spans="1:20" x14ac:dyDescent="0.25">
      <c r="A2647" s="16" t="s">
        <v>320</v>
      </c>
      <c r="B2647" s="8" t="s">
        <v>338</v>
      </c>
      <c r="C2647" s="8" t="s">
        <v>72</v>
      </c>
      <c r="D2647" s="8" t="str">
        <f t="shared" si="1442"/>
        <v>Week_45_old-generic-fifi</v>
      </c>
      <c r="E2647" s="8" t="str">
        <f t="shared" si="1443"/>
        <v>Initial</v>
      </c>
      <c r="H2647" s="24">
        <f t="shared" si="1444"/>
        <v>8.7413170809691673E-3</v>
      </c>
      <c r="I2647" s="6">
        <f t="shared" si="1444"/>
        <v>3.39</v>
      </c>
      <c r="J2647" s="6">
        <f t="shared" si="1445"/>
        <v>2035853.3090540378</v>
      </c>
      <c r="K2647" s="18">
        <f t="shared" si="1446"/>
        <v>0.3</v>
      </c>
      <c r="L2647" s="35">
        <f>Data!BM7</f>
        <v>8.3516728859476235E-3</v>
      </c>
      <c r="Q2647" s="21">
        <v>0</v>
      </c>
      <c r="R2647" s="21">
        <v>0</v>
      </c>
      <c r="S2647" s="21">
        <v>0</v>
      </c>
      <c r="T2647" s="38">
        <v>0</v>
      </c>
    </row>
    <row r="2648" spans="1:20" x14ac:dyDescent="0.25">
      <c r="A2648" s="16" t="s">
        <v>321</v>
      </c>
      <c r="B2648" s="8" t="s">
        <v>338</v>
      </c>
      <c r="C2648" s="8" t="s">
        <v>72</v>
      </c>
      <c r="D2648" s="8" t="str">
        <f t="shared" si="1442"/>
        <v>Week_46_old-generic-fifi</v>
      </c>
      <c r="E2648" s="8" t="str">
        <f t="shared" si="1443"/>
        <v>Initial</v>
      </c>
      <c r="H2648" s="24">
        <f t="shared" si="1444"/>
        <v>8.7413170809691673E-3</v>
      </c>
      <c r="I2648" s="6">
        <f t="shared" si="1444"/>
        <v>3.39</v>
      </c>
      <c r="J2648" s="6">
        <f t="shared" si="1445"/>
        <v>2035853.3090540378</v>
      </c>
      <c r="K2648" s="18">
        <f t="shared" si="1446"/>
        <v>0.3</v>
      </c>
      <c r="L2648" s="35">
        <f>Data!BM8</f>
        <v>8.3516728859476235E-3</v>
      </c>
      <c r="Q2648" s="21">
        <v>0</v>
      </c>
      <c r="R2648" s="21">
        <v>0</v>
      </c>
      <c r="S2648" s="21">
        <v>0</v>
      </c>
      <c r="T2648" s="38">
        <v>0</v>
      </c>
    </row>
    <row r="2649" spans="1:20" x14ac:dyDescent="0.25">
      <c r="A2649" s="16" t="s">
        <v>322</v>
      </c>
      <c r="B2649" s="8" t="s">
        <v>338</v>
      </c>
      <c r="C2649" s="8" t="s">
        <v>72</v>
      </c>
      <c r="D2649" s="8" t="str">
        <f t="shared" si="1442"/>
        <v>Week_47_old-generic-fifi</v>
      </c>
      <c r="E2649" s="8" t="str">
        <f t="shared" si="1443"/>
        <v>Initial</v>
      </c>
      <c r="H2649" s="24">
        <f t="shared" si="1444"/>
        <v>8.7413170809691673E-3</v>
      </c>
      <c r="I2649" s="6">
        <f t="shared" si="1444"/>
        <v>3.39</v>
      </c>
      <c r="J2649" s="6">
        <f t="shared" si="1445"/>
        <v>2035853.3090540378</v>
      </c>
      <c r="K2649" s="18">
        <f t="shared" si="1446"/>
        <v>0.3</v>
      </c>
      <c r="L2649" s="35">
        <f>Data!BM9</f>
        <v>8.3516728859476235E-3</v>
      </c>
      <c r="Q2649" s="21">
        <v>0</v>
      </c>
      <c r="R2649" s="21">
        <v>0</v>
      </c>
      <c r="S2649" s="21">
        <v>0</v>
      </c>
      <c r="T2649" s="38">
        <v>0</v>
      </c>
    </row>
    <row r="2650" spans="1:20" x14ac:dyDescent="0.25">
      <c r="A2650" s="16" t="s">
        <v>323</v>
      </c>
      <c r="B2650" s="8" t="s">
        <v>338</v>
      </c>
      <c r="C2650" s="8" t="s">
        <v>72</v>
      </c>
      <c r="D2650" s="8" t="str">
        <f t="shared" si="1442"/>
        <v>Week_48_old-generic-fifi</v>
      </c>
      <c r="E2650" s="8" t="str">
        <f t="shared" si="1443"/>
        <v>Initial</v>
      </c>
      <c r="H2650" s="24">
        <f t="shared" si="1444"/>
        <v>8.7413170809691673E-3</v>
      </c>
      <c r="I2650" s="6">
        <f t="shared" si="1444"/>
        <v>3.39</v>
      </c>
      <c r="J2650" s="6">
        <f t="shared" si="1445"/>
        <v>2035853.3090540378</v>
      </c>
      <c r="K2650" s="18">
        <f t="shared" si="1446"/>
        <v>0.3</v>
      </c>
      <c r="L2650" s="35">
        <f>Data!BM10</f>
        <v>8.3516728859476235E-3</v>
      </c>
      <c r="Q2650" s="21">
        <v>0</v>
      </c>
      <c r="R2650" s="21">
        <v>0</v>
      </c>
      <c r="S2650" s="21">
        <v>0</v>
      </c>
      <c r="T2650" s="38">
        <v>0</v>
      </c>
    </row>
    <row r="2651" spans="1:20" x14ac:dyDescent="0.25">
      <c r="A2651" s="16" t="s">
        <v>324</v>
      </c>
      <c r="B2651" s="8" t="s">
        <v>338</v>
      </c>
      <c r="C2651" s="8" t="s">
        <v>72</v>
      </c>
      <c r="D2651" s="8" t="str">
        <f t="shared" si="1442"/>
        <v>Week_49_old-generic-fifi</v>
      </c>
      <c r="E2651" s="8" t="str">
        <f t="shared" si="1443"/>
        <v>Initial</v>
      </c>
      <c r="H2651" s="24">
        <f t="shared" si="1444"/>
        <v>8.7413170809691673E-3</v>
      </c>
      <c r="I2651" s="6">
        <f t="shared" si="1444"/>
        <v>3.39</v>
      </c>
      <c r="J2651" s="6">
        <f t="shared" si="1445"/>
        <v>2035853.3090540378</v>
      </c>
      <c r="K2651" s="18">
        <f t="shared" si="1446"/>
        <v>0.3</v>
      </c>
      <c r="L2651" s="35">
        <f>Data!BM11</f>
        <v>8.3516728859476235E-3</v>
      </c>
      <c r="Q2651" s="21">
        <v>0</v>
      </c>
      <c r="R2651" s="21">
        <v>0</v>
      </c>
      <c r="S2651" s="21">
        <v>0</v>
      </c>
      <c r="T2651" s="38">
        <v>0</v>
      </c>
    </row>
    <row r="2652" spans="1:20" x14ac:dyDescent="0.25">
      <c r="A2652" s="16" t="s">
        <v>325</v>
      </c>
      <c r="B2652" s="8" t="s">
        <v>338</v>
      </c>
      <c r="C2652" s="8" t="s">
        <v>72</v>
      </c>
      <c r="D2652" s="8" t="str">
        <f t="shared" si="1442"/>
        <v>Week_50_old-generic-fifi</v>
      </c>
      <c r="E2652" s="8" t="str">
        <f t="shared" si="1443"/>
        <v>Initial</v>
      </c>
      <c r="H2652" s="24">
        <f t="shared" si="1444"/>
        <v>8.7413170809691673E-3</v>
      </c>
      <c r="I2652" s="6">
        <f t="shared" si="1444"/>
        <v>3.39</v>
      </c>
      <c r="J2652" s="6">
        <f t="shared" si="1445"/>
        <v>2035853.3090540378</v>
      </c>
      <c r="K2652" s="18">
        <f t="shared" si="1446"/>
        <v>0.3</v>
      </c>
      <c r="L2652" s="35">
        <f>Data!BM12</f>
        <v>7.2983087381704474E-3</v>
      </c>
      <c r="Q2652" s="21">
        <v>0</v>
      </c>
      <c r="R2652" s="21">
        <v>0</v>
      </c>
      <c r="S2652" s="21">
        <v>0</v>
      </c>
      <c r="T2652" s="38">
        <v>0</v>
      </c>
    </row>
    <row r="2653" spans="1:20" x14ac:dyDescent="0.25">
      <c r="A2653" s="16" t="s">
        <v>326</v>
      </c>
      <c r="B2653" s="8" t="s">
        <v>338</v>
      </c>
      <c r="C2653" s="8" t="s">
        <v>72</v>
      </c>
      <c r="D2653" s="8" t="str">
        <f t="shared" si="1442"/>
        <v>Week_51_old-generic-fifi</v>
      </c>
      <c r="E2653" s="8" t="str">
        <f t="shared" si="1443"/>
        <v>Initial</v>
      </c>
      <c r="H2653" s="24">
        <f t="shared" si="1444"/>
        <v>8.7413170809691673E-3</v>
      </c>
      <c r="I2653" s="6">
        <f t="shared" si="1444"/>
        <v>3.39</v>
      </c>
      <c r="J2653" s="6">
        <f t="shared" si="1445"/>
        <v>2035853.3090540378</v>
      </c>
      <c r="K2653" s="18">
        <f t="shared" si="1446"/>
        <v>0.3</v>
      </c>
      <c r="L2653" s="35">
        <f>Data!BM13</f>
        <v>7.2983087381704474E-3</v>
      </c>
      <c r="Q2653" s="21">
        <v>0</v>
      </c>
      <c r="R2653" s="21">
        <v>0</v>
      </c>
      <c r="S2653" s="21">
        <v>0</v>
      </c>
      <c r="T2653" s="38">
        <v>0</v>
      </c>
    </row>
    <row r="2654" spans="1:20" x14ac:dyDescent="0.25">
      <c r="A2654" s="16" t="s">
        <v>327</v>
      </c>
      <c r="B2654" s="8" t="s">
        <v>338</v>
      </c>
      <c r="C2654" s="8" t="s">
        <v>72</v>
      </c>
      <c r="D2654" s="8" t="str">
        <f t="shared" si="1442"/>
        <v>Week_52_old-generic-fifi</v>
      </c>
      <c r="E2654" s="8" t="str">
        <f t="shared" si="1443"/>
        <v>Initial</v>
      </c>
      <c r="H2654" s="24">
        <f t="shared" si="1444"/>
        <v>8.7413170809691673E-3</v>
      </c>
      <c r="I2654" s="6">
        <f t="shared" si="1444"/>
        <v>3.39</v>
      </c>
      <c r="J2654" s="6">
        <f t="shared" si="1445"/>
        <v>2035853.3090540378</v>
      </c>
      <c r="K2654" s="18">
        <f t="shared" si="1446"/>
        <v>0.3</v>
      </c>
      <c r="L2654" s="35">
        <f>Data!BM14</f>
        <v>7.2983087381704474E-3</v>
      </c>
      <c r="Q2654" s="21">
        <v>0</v>
      </c>
      <c r="R2654" s="21">
        <v>0</v>
      </c>
      <c r="S2654" s="21">
        <v>0</v>
      </c>
      <c r="T2654" s="38">
        <v>0</v>
      </c>
    </row>
    <row r="2655" spans="1:20" x14ac:dyDescent="0.25">
      <c r="A2655" s="17" t="s">
        <v>262</v>
      </c>
      <c r="B2655" s="8" t="s">
        <v>338</v>
      </c>
      <c r="C2655" s="8" t="s">
        <v>72</v>
      </c>
      <c r="D2655" s="8" t="str">
        <f t="shared" si="1442"/>
        <v>Week_01-generic-fifi</v>
      </c>
      <c r="E2655" s="8" t="str">
        <f t="shared" si="1443"/>
        <v>Umbrella-vod.umb</v>
      </c>
      <c r="H2655" s="24">
        <f t="shared" si="1444"/>
        <v>8.7413170809691673E-3</v>
      </c>
      <c r="I2655" s="6">
        <f t="shared" si="1444"/>
        <v>3.39</v>
      </c>
      <c r="J2655" s="6">
        <f t="shared" si="1445"/>
        <v>2035853.3090540378</v>
      </c>
      <c r="K2655" s="18">
        <f t="shared" si="1446"/>
        <v>0.3</v>
      </c>
      <c r="L2655" s="35">
        <f>Data!BM15</f>
        <v>7.2983087381704474E-3</v>
      </c>
      <c r="Q2655" s="21">
        <v>0</v>
      </c>
      <c r="R2655" s="21">
        <v>1997.7407097709774</v>
      </c>
      <c r="S2655" s="21">
        <v>27714.088344875679</v>
      </c>
      <c r="T2655" s="38">
        <v>0.6705339693311132</v>
      </c>
    </row>
    <row r="2656" spans="1:20" x14ac:dyDescent="0.25">
      <c r="A2656" s="17" t="s">
        <v>263</v>
      </c>
      <c r="B2656" s="8" t="s">
        <v>338</v>
      </c>
      <c r="C2656" s="8" t="s">
        <v>72</v>
      </c>
      <c r="D2656" s="8" t="str">
        <f t="shared" si="1442"/>
        <v>Week_02-generic-fifi</v>
      </c>
      <c r="E2656" s="8" t="str">
        <f t="shared" si="1443"/>
        <v>Umbrella-vod.umb</v>
      </c>
      <c r="H2656" s="24">
        <f t="shared" si="1444"/>
        <v>8.7413170809691673E-3</v>
      </c>
      <c r="I2656" s="6">
        <f t="shared" si="1444"/>
        <v>3.39</v>
      </c>
      <c r="J2656" s="6">
        <f t="shared" si="1445"/>
        <v>2035853.3090540378</v>
      </c>
      <c r="K2656" s="18">
        <f t="shared" si="1446"/>
        <v>0.3</v>
      </c>
      <c r="L2656" s="35">
        <f>Data!BM16</f>
        <v>6.922107256821455E-3</v>
      </c>
      <c r="Q2656" s="21">
        <v>0</v>
      </c>
      <c r="R2656" s="21">
        <v>2872.9729040818875</v>
      </c>
      <c r="S2656" s="21">
        <v>36764.73747070106</v>
      </c>
      <c r="T2656" s="38">
        <v>0.74829897338845108</v>
      </c>
    </row>
    <row r="2657" spans="1:20" x14ac:dyDescent="0.25">
      <c r="A2657" s="17" t="s">
        <v>264</v>
      </c>
      <c r="B2657" s="8" t="s">
        <v>338</v>
      </c>
      <c r="C2657" s="8" t="s">
        <v>72</v>
      </c>
      <c r="D2657" s="8" t="str">
        <f t="shared" si="1442"/>
        <v>Week_03-generic-fifi</v>
      </c>
      <c r="E2657" s="8" t="str">
        <f t="shared" si="1443"/>
        <v>Umbrella-vod.umb</v>
      </c>
      <c r="H2657" s="24">
        <f t="shared" si="1444"/>
        <v>8.7413170809691673E-3</v>
      </c>
      <c r="I2657" s="6">
        <f t="shared" si="1444"/>
        <v>3.39</v>
      </c>
      <c r="J2657" s="6">
        <f t="shared" si="1445"/>
        <v>2035853.3090540378</v>
      </c>
      <c r="K2657" s="18">
        <f t="shared" si="1446"/>
        <v>0.3</v>
      </c>
      <c r="L2657" s="35">
        <f>Data!BM17</f>
        <v>6.922107256821455E-3</v>
      </c>
      <c r="Q2657" s="21">
        <v>0</v>
      </c>
      <c r="R2657" s="21">
        <v>2417.4106596212046</v>
      </c>
      <c r="S2657" s="21">
        <v>32111.926978104304</v>
      </c>
      <c r="T2657" s="38">
        <v>0.70390073177133294</v>
      </c>
    </row>
    <row r="2658" spans="1:20" x14ac:dyDescent="0.25">
      <c r="A2658" s="17" t="s">
        <v>265</v>
      </c>
      <c r="B2658" s="8" t="s">
        <v>338</v>
      </c>
      <c r="C2658" s="8" t="s">
        <v>72</v>
      </c>
      <c r="D2658" s="8" t="str">
        <f t="shared" si="1442"/>
        <v>Week_04-generic-fifi</v>
      </c>
      <c r="E2658" s="8" t="str">
        <f t="shared" si="1443"/>
        <v>Umbrella-vod.umb</v>
      </c>
      <c r="H2658" s="24">
        <f t="shared" si="1444"/>
        <v>8.7413170809691673E-3</v>
      </c>
      <c r="I2658" s="6">
        <f t="shared" si="1444"/>
        <v>3.39</v>
      </c>
      <c r="J2658" s="6">
        <f t="shared" si="1445"/>
        <v>2035853.3090540378</v>
      </c>
      <c r="K2658" s="18">
        <f t="shared" si="1446"/>
        <v>0.3</v>
      </c>
      <c r="L2658" s="35">
        <f>Data!BM18</f>
        <v>6.922107256821455E-3</v>
      </c>
      <c r="Q2658" s="21">
        <v>0</v>
      </c>
      <c r="R2658" s="21">
        <v>1626.315503441323</v>
      </c>
      <c r="S2658" s="21">
        <v>24630.950573415539</v>
      </c>
      <c r="T2658" s="38">
        <v>0.64798266784608427</v>
      </c>
    </row>
    <row r="2659" spans="1:20" x14ac:dyDescent="0.25">
      <c r="A2659" s="17" t="s">
        <v>266</v>
      </c>
      <c r="B2659" s="8" t="s">
        <v>338</v>
      </c>
      <c r="C2659" s="8" t="s">
        <v>72</v>
      </c>
      <c r="D2659" s="8" t="str">
        <f t="shared" si="1442"/>
        <v>Week_05-generic-fifi</v>
      </c>
      <c r="E2659" s="8" t="str">
        <f t="shared" si="1443"/>
        <v>Umbrella-vod.umb</v>
      </c>
      <c r="H2659" s="24">
        <f t="shared" si="1444"/>
        <v>8.7413170809691673E-3</v>
      </c>
      <c r="I2659" s="6">
        <f t="shared" si="1444"/>
        <v>3.39</v>
      </c>
      <c r="J2659" s="6">
        <f t="shared" si="1445"/>
        <v>2035853.3090540378</v>
      </c>
      <c r="K2659" s="18">
        <f t="shared" si="1446"/>
        <v>0.3</v>
      </c>
      <c r="L2659" s="35">
        <f>Data!BM19</f>
        <v>6.922107256821455E-3</v>
      </c>
      <c r="Q2659" s="21">
        <v>0</v>
      </c>
      <c r="R2659" s="21">
        <v>1961.9099964913491</v>
      </c>
      <c r="S2659" s="21">
        <v>29169.257000544174</v>
      </c>
      <c r="T2659" s="38">
        <v>0.70348152536500419</v>
      </c>
    </row>
    <row r="2660" spans="1:20" x14ac:dyDescent="0.25">
      <c r="A2660" s="17" t="s">
        <v>267</v>
      </c>
      <c r="B2660" s="8" t="s">
        <v>338</v>
      </c>
      <c r="C2660" s="8" t="s">
        <v>72</v>
      </c>
      <c r="D2660" s="8" t="str">
        <f t="shared" si="1442"/>
        <v>Week_06-generic-fifi</v>
      </c>
      <c r="E2660" s="8" t="str">
        <f t="shared" si="1443"/>
        <v>Umbrella-vod.umb</v>
      </c>
      <c r="H2660" s="24">
        <f t="shared" si="1444"/>
        <v>8.7413170809691673E-3</v>
      </c>
      <c r="I2660" s="6">
        <f t="shared" si="1444"/>
        <v>3.39</v>
      </c>
      <c r="J2660" s="6">
        <f t="shared" si="1445"/>
        <v>2035853.3090540378</v>
      </c>
      <c r="K2660" s="18">
        <f t="shared" si="1446"/>
        <v>0.3</v>
      </c>
      <c r="L2660" s="35">
        <f>Data!BM20</f>
        <v>7.1478281456308504E-3</v>
      </c>
      <c r="Q2660" s="21">
        <v>0</v>
      </c>
      <c r="R2660" s="21">
        <v>1451.9377525634243</v>
      </c>
      <c r="S2660" s="21">
        <v>24872.152116291312</v>
      </c>
      <c r="T2660" s="38">
        <v>0.68512073169057919</v>
      </c>
    </row>
    <row r="2661" spans="1:20" x14ac:dyDescent="0.25">
      <c r="A2661" s="17" t="s">
        <v>268</v>
      </c>
      <c r="B2661" s="8" t="s">
        <v>338</v>
      </c>
      <c r="C2661" s="8" t="s">
        <v>72</v>
      </c>
      <c r="D2661" s="8" t="str">
        <f t="shared" si="1442"/>
        <v>Week_07-generic-fifi</v>
      </c>
      <c r="E2661" s="8" t="str">
        <f t="shared" si="1443"/>
        <v>Umbrella-vod.umb</v>
      </c>
      <c r="H2661" s="24">
        <f t="shared" si="1444"/>
        <v>8.7413170809691673E-3</v>
      </c>
      <c r="I2661" s="6">
        <f t="shared" si="1444"/>
        <v>3.39</v>
      </c>
      <c r="J2661" s="6">
        <f t="shared" si="1445"/>
        <v>2035853.3090540378</v>
      </c>
      <c r="K2661" s="18">
        <f t="shared" si="1446"/>
        <v>0.3</v>
      </c>
      <c r="L2661" s="35">
        <f>Data!BM21</f>
        <v>7.1478281456308504E-3</v>
      </c>
      <c r="Q2661" s="21">
        <v>0</v>
      </c>
      <c r="R2661" s="21">
        <v>2718.9572723403644</v>
      </c>
      <c r="S2661" s="21">
        <v>36154.501638581482</v>
      </c>
      <c r="T2661" s="38">
        <v>0.68668395532112481</v>
      </c>
    </row>
    <row r="2662" spans="1:20" x14ac:dyDescent="0.25">
      <c r="A2662" s="17" t="s">
        <v>269</v>
      </c>
      <c r="B2662" s="8" t="s">
        <v>338</v>
      </c>
      <c r="C2662" s="8" t="s">
        <v>72</v>
      </c>
      <c r="D2662" s="8" t="str">
        <f t="shared" si="1442"/>
        <v>Week_08-generic-fifi</v>
      </c>
      <c r="E2662" s="8" t="str">
        <f t="shared" si="1443"/>
        <v>Umbrella-vod.umb</v>
      </c>
      <c r="H2662" s="24">
        <f t="shared" si="1444"/>
        <v>8.7413170809691673E-3</v>
      </c>
      <c r="I2662" s="6">
        <f t="shared" si="1444"/>
        <v>3.39</v>
      </c>
      <c r="J2662" s="6">
        <f t="shared" si="1445"/>
        <v>2035853.3090540378</v>
      </c>
      <c r="K2662" s="18">
        <f t="shared" si="1446"/>
        <v>0.3</v>
      </c>
      <c r="L2662" s="35">
        <f>Data!BM22</f>
        <v>7.1478281456308504E-3</v>
      </c>
      <c r="Q2662" s="21">
        <v>0</v>
      </c>
      <c r="R2662" s="21">
        <v>2316.4777431954944</v>
      </c>
      <c r="S2662" s="21">
        <v>33275.324207453465</v>
      </c>
      <c r="T2662" s="38">
        <v>0.70699718400002731</v>
      </c>
    </row>
    <row r="2663" spans="1:20" x14ac:dyDescent="0.25">
      <c r="A2663" s="17" t="s">
        <v>270</v>
      </c>
      <c r="B2663" s="8" t="s">
        <v>338</v>
      </c>
      <c r="C2663" s="8" t="s">
        <v>72</v>
      </c>
      <c r="D2663" s="8" t="str">
        <f t="shared" si="1442"/>
        <v>Week_09-generic-fifi</v>
      </c>
      <c r="E2663" s="8" t="str">
        <f t="shared" si="1443"/>
        <v>Umbrella-vod.umb</v>
      </c>
      <c r="H2663" s="24">
        <f t="shared" si="1444"/>
        <v>8.7413170809691673E-3</v>
      </c>
      <c r="I2663" s="6">
        <f t="shared" si="1444"/>
        <v>3.39</v>
      </c>
      <c r="J2663" s="6">
        <f t="shared" si="1445"/>
        <v>2035853.3090540378</v>
      </c>
      <c r="K2663" s="18">
        <f t="shared" si="1446"/>
        <v>0.3</v>
      </c>
      <c r="L2663" s="35">
        <f>Data!BM23</f>
        <v>7.1478281456308504E-3</v>
      </c>
      <c r="Q2663" s="21">
        <v>0</v>
      </c>
      <c r="R2663" s="21">
        <v>2303.4369098105703</v>
      </c>
      <c r="S2663" s="21">
        <v>32771.769371288217</v>
      </c>
      <c r="T2663" s="38">
        <v>0.71374458178574984</v>
      </c>
    </row>
    <row r="2664" spans="1:20" x14ac:dyDescent="0.25">
      <c r="A2664" s="17" t="s">
        <v>249</v>
      </c>
      <c r="B2664" s="8" t="s">
        <v>338</v>
      </c>
      <c r="C2664" s="8" t="s">
        <v>72</v>
      </c>
      <c r="D2664" s="8" t="str">
        <f t="shared" si="1442"/>
        <v>Week_10-generic-fifi</v>
      </c>
      <c r="E2664" s="8" t="str">
        <f t="shared" si="1443"/>
        <v>Umbrella-vod.umb</v>
      </c>
      <c r="H2664" s="24">
        <f t="shared" si="1444"/>
        <v>8.7413170809691673E-3</v>
      </c>
      <c r="I2664" s="6">
        <f t="shared" si="1444"/>
        <v>3.39</v>
      </c>
      <c r="J2664" s="6">
        <f t="shared" si="1445"/>
        <v>2035853.3090540378</v>
      </c>
      <c r="K2664" s="18">
        <f t="shared" si="1446"/>
        <v>0.3</v>
      </c>
      <c r="L2664" s="35">
        <f>Data!BM24</f>
        <v>7.1478281456308504E-3</v>
      </c>
      <c r="Q2664" s="21">
        <v>0</v>
      </c>
      <c r="R2664" s="21">
        <v>2051.368404388119</v>
      </c>
      <c r="S2664" s="21">
        <v>30991.909668915523</v>
      </c>
      <c r="T2664" s="38">
        <v>0.71615789053188494</v>
      </c>
    </row>
    <row r="2665" spans="1:20" x14ac:dyDescent="0.25">
      <c r="A2665" s="17" t="s">
        <v>250</v>
      </c>
      <c r="B2665" s="8" t="s">
        <v>338</v>
      </c>
      <c r="C2665" s="8" t="s">
        <v>72</v>
      </c>
      <c r="D2665" s="8" t="str">
        <f t="shared" si="1442"/>
        <v>Week_11-generic-fifi</v>
      </c>
      <c r="E2665" s="8" t="str">
        <f t="shared" si="1443"/>
        <v>Umbrella-vod.umb</v>
      </c>
      <c r="H2665" s="24">
        <f t="shared" si="1444"/>
        <v>8.7413170809691673E-3</v>
      </c>
      <c r="I2665" s="6">
        <f t="shared" si="1444"/>
        <v>3.39</v>
      </c>
      <c r="J2665" s="6">
        <f t="shared" si="1445"/>
        <v>2035853.3090540378</v>
      </c>
      <c r="K2665" s="18">
        <f t="shared" si="1446"/>
        <v>0.3</v>
      </c>
      <c r="L2665" s="35">
        <f>Data!BM25</f>
        <v>7.1478281456308504E-3</v>
      </c>
      <c r="Q2665" s="21">
        <v>0</v>
      </c>
      <c r="R2665" s="21">
        <v>2801.9567184503976</v>
      </c>
      <c r="S2665" s="21">
        <v>37335.095346099944</v>
      </c>
      <c r="T2665" s="38">
        <v>0.71683694401802955</v>
      </c>
    </row>
    <row r="2666" spans="1:20" x14ac:dyDescent="0.25">
      <c r="A2666" s="17" t="s">
        <v>251</v>
      </c>
      <c r="B2666" s="8" t="s">
        <v>338</v>
      </c>
      <c r="C2666" s="8" t="s">
        <v>72</v>
      </c>
      <c r="D2666" s="8" t="str">
        <f t="shared" si="1442"/>
        <v>Week_12-generic-fifi</v>
      </c>
      <c r="E2666" s="8" t="str">
        <f t="shared" si="1443"/>
        <v>Umbrella-vod.umb</v>
      </c>
      <c r="H2666" s="24">
        <f t="shared" si="1444"/>
        <v>8.7413170809691673E-3</v>
      </c>
      <c r="I2666" s="6">
        <f t="shared" si="1444"/>
        <v>3.39</v>
      </c>
      <c r="J2666" s="6">
        <f t="shared" si="1445"/>
        <v>2035853.3090540378</v>
      </c>
      <c r="K2666" s="18">
        <f t="shared" si="1446"/>
        <v>0.3</v>
      </c>
      <c r="L2666" s="35">
        <f>Data!BM26</f>
        <v>7.1478281456308504E-3</v>
      </c>
      <c r="Q2666" s="21">
        <v>0</v>
      </c>
      <c r="R2666" s="21">
        <v>2306.5437552767758</v>
      </c>
      <c r="S2666" s="21">
        <v>32147.212376662639</v>
      </c>
      <c r="T2666" s="38">
        <v>0.68920161922610945</v>
      </c>
    </row>
    <row r="2667" spans="1:20" x14ac:dyDescent="0.25">
      <c r="A2667" s="17" t="s">
        <v>252</v>
      </c>
      <c r="B2667" s="8" t="s">
        <v>338</v>
      </c>
      <c r="C2667" s="8" t="s">
        <v>72</v>
      </c>
      <c r="D2667" s="8" t="str">
        <f t="shared" si="1442"/>
        <v>Week_13-generic-fifi</v>
      </c>
      <c r="E2667" s="8" t="str">
        <f t="shared" si="1443"/>
        <v>Umbrella-vod.umb</v>
      </c>
      <c r="H2667" s="24">
        <f t="shared" si="1444"/>
        <v>8.7413170809691673E-3</v>
      </c>
      <c r="I2667" s="6">
        <f t="shared" si="1444"/>
        <v>3.39</v>
      </c>
      <c r="J2667" s="6">
        <f t="shared" si="1445"/>
        <v>2035853.3090540378</v>
      </c>
      <c r="K2667" s="18">
        <f t="shared" si="1446"/>
        <v>0.3</v>
      </c>
      <c r="L2667" s="35">
        <f>Data!BM27</f>
        <v>7.1478281456308504E-3</v>
      </c>
      <c r="Q2667" s="21">
        <v>0</v>
      </c>
      <c r="R2667" s="21">
        <v>3604.4122672836597</v>
      </c>
      <c r="S2667" s="21">
        <v>44588.085693537883</v>
      </c>
      <c r="T2667" s="38">
        <v>0.73929918999903843</v>
      </c>
    </row>
    <row r="2668" spans="1:20" x14ac:dyDescent="0.25">
      <c r="A2668" s="17" t="s">
        <v>253</v>
      </c>
      <c r="B2668" s="8" t="s">
        <v>338</v>
      </c>
      <c r="C2668" s="8" t="s">
        <v>72</v>
      </c>
      <c r="D2668" s="8" t="str">
        <f t="shared" si="1442"/>
        <v>Week_14-generic-fifi</v>
      </c>
      <c r="E2668" s="8" t="str">
        <f t="shared" si="1443"/>
        <v>Umbrella-vod.umb</v>
      </c>
      <c r="H2668" s="24">
        <f t="shared" si="1444"/>
        <v>8.7413170809691673E-3</v>
      </c>
      <c r="I2668" s="6">
        <f t="shared" si="1444"/>
        <v>3.39</v>
      </c>
      <c r="J2668" s="6">
        <f t="shared" si="1445"/>
        <v>2035853.3090540378</v>
      </c>
      <c r="K2668" s="18">
        <f t="shared" si="1446"/>
        <v>0.3</v>
      </c>
      <c r="L2668" s="35">
        <f>Data!BM28</f>
        <v>7.1478281456308504E-3</v>
      </c>
      <c r="Q2668" s="21">
        <v>0</v>
      </c>
      <c r="R2668" s="21">
        <v>2951.1844637420741</v>
      </c>
      <c r="S2668" s="21">
        <v>39500.030258462612</v>
      </c>
      <c r="T2668" s="38">
        <v>0.73350083932031118</v>
      </c>
    </row>
    <row r="2669" spans="1:20" x14ac:dyDescent="0.25">
      <c r="A2669" s="17" t="s">
        <v>254</v>
      </c>
      <c r="B2669" s="8" t="s">
        <v>338</v>
      </c>
      <c r="C2669" s="8" t="s">
        <v>72</v>
      </c>
      <c r="D2669" s="8" t="str">
        <f t="shared" si="1442"/>
        <v>Week_15-generic-fifi</v>
      </c>
      <c r="E2669" s="8" t="str">
        <f t="shared" si="1443"/>
        <v>Umbrella-vod.umb</v>
      </c>
      <c r="H2669" s="24">
        <f t="shared" si="1444"/>
        <v>8.7413170809691673E-3</v>
      </c>
      <c r="I2669" s="6">
        <f t="shared" si="1444"/>
        <v>3.39</v>
      </c>
      <c r="J2669" s="6">
        <f t="shared" si="1445"/>
        <v>2035853.3090540378</v>
      </c>
      <c r="K2669" s="18">
        <f t="shared" si="1446"/>
        <v>0.3</v>
      </c>
      <c r="L2669" s="35">
        <f>Data!BM29</f>
        <v>7.3735490344402459E-3</v>
      </c>
      <c r="Q2669" s="21">
        <v>0</v>
      </c>
      <c r="R2669" s="21">
        <v>1354.6153973650369</v>
      </c>
      <c r="S2669" s="21">
        <v>21969.180885867219</v>
      </c>
      <c r="T2669" s="38">
        <v>0.63684586137617927</v>
      </c>
    </row>
    <row r="2670" spans="1:20" x14ac:dyDescent="0.25">
      <c r="A2670" s="17" t="s">
        <v>255</v>
      </c>
      <c r="B2670" s="8" t="s">
        <v>338</v>
      </c>
      <c r="C2670" s="8" t="s">
        <v>72</v>
      </c>
      <c r="D2670" s="8" t="str">
        <f t="shared" si="1442"/>
        <v>Week_16-generic-fifi</v>
      </c>
      <c r="E2670" s="8" t="str">
        <f t="shared" si="1443"/>
        <v>Umbrella-vod.umb</v>
      </c>
      <c r="H2670" s="24">
        <f t="shared" si="1444"/>
        <v>8.7413170809691673E-3</v>
      </c>
      <c r="I2670" s="6">
        <f t="shared" si="1444"/>
        <v>3.39</v>
      </c>
      <c r="J2670" s="6">
        <f t="shared" si="1445"/>
        <v>2035853.3090540378</v>
      </c>
      <c r="K2670" s="18">
        <f t="shared" si="1446"/>
        <v>0.3</v>
      </c>
      <c r="L2670" s="35">
        <f>Data!BM30</f>
        <v>7.3735490344402459E-3</v>
      </c>
      <c r="Q2670" s="21">
        <v>0</v>
      </c>
      <c r="R2670" s="21">
        <v>2463.2454513387202</v>
      </c>
      <c r="S2670" s="21">
        <v>33771.44118800672</v>
      </c>
      <c r="T2670" s="38">
        <v>0.71695597727581428</v>
      </c>
    </row>
    <row r="2671" spans="1:20" x14ac:dyDescent="0.25">
      <c r="A2671" s="17" t="s">
        <v>256</v>
      </c>
      <c r="B2671" s="8" t="s">
        <v>338</v>
      </c>
      <c r="C2671" s="8" t="s">
        <v>72</v>
      </c>
      <c r="D2671" s="8" t="str">
        <f t="shared" si="1442"/>
        <v>Week_17-generic-fifi</v>
      </c>
      <c r="E2671" s="8" t="str">
        <f t="shared" si="1443"/>
        <v>Umbrella-vod.umb</v>
      </c>
      <c r="H2671" s="24">
        <f t="shared" si="1444"/>
        <v>8.7413170809691673E-3</v>
      </c>
      <c r="I2671" s="6">
        <f t="shared" si="1444"/>
        <v>3.39</v>
      </c>
      <c r="J2671" s="6">
        <f t="shared" si="1445"/>
        <v>2035853.3090540378</v>
      </c>
      <c r="K2671" s="18">
        <f t="shared" si="1446"/>
        <v>0.3</v>
      </c>
      <c r="L2671" s="35">
        <f>Data!BM31</f>
        <v>7.3735490344402459E-3</v>
      </c>
      <c r="Q2671" s="21">
        <v>0</v>
      </c>
      <c r="R2671" s="21">
        <v>2026.897402925965</v>
      </c>
      <c r="S2671" s="21">
        <v>28771.613078318773</v>
      </c>
      <c r="T2671" s="38">
        <v>0.70255456032569041</v>
      </c>
    </row>
    <row r="2672" spans="1:20" x14ac:dyDescent="0.25">
      <c r="A2672" s="17" t="s">
        <v>257</v>
      </c>
      <c r="B2672" s="8" t="s">
        <v>338</v>
      </c>
      <c r="C2672" s="8" t="s">
        <v>72</v>
      </c>
      <c r="D2672" s="8" t="str">
        <f t="shared" si="1442"/>
        <v>Week_18-generic-fifi</v>
      </c>
      <c r="E2672" s="8" t="str">
        <f t="shared" si="1443"/>
        <v>Umbrella-vod.umb</v>
      </c>
      <c r="H2672" s="24">
        <f t="shared" si="1444"/>
        <v>8.7413170809691673E-3</v>
      </c>
      <c r="I2672" s="6">
        <f t="shared" si="1444"/>
        <v>3.39</v>
      </c>
      <c r="J2672" s="6">
        <f t="shared" si="1445"/>
        <v>2035853.3090540378</v>
      </c>
      <c r="K2672" s="18">
        <f t="shared" si="1446"/>
        <v>0.3</v>
      </c>
      <c r="L2672" s="35">
        <f>Data!BM32</f>
        <v>7.3735490344402459E-3</v>
      </c>
      <c r="Q2672" s="21">
        <v>0</v>
      </c>
      <c r="R2672" s="21">
        <v>1182.6135945414583</v>
      </c>
      <c r="S2672" s="21">
        <v>20054.47020836304</v>
      </c>
      <c r="T2672" s="38">
        <v>0.59049302322454755</v>
      </c>
    </row>
    <row r="2673" spans="1:20" x14ac:dyDescent="0.25">
      <c r="A2673" s="17" t="s">
        <v>258</v>
      </c>
      <c r="B2673" s="8" t="s">
        <v>338</v>
      </c>
      <c r="C2673" s="8" t="s">
        <v>72</v>
      </c>
      <c r="D2673" s="8" t="str">
        <f t="shared" si="1442"/>
        <v>Week_19-generic-fifi</v>
      </c>
      <c r="E2673" s="8" t="str">
        <f t="shared" si="1443"/>
        <v>Umbrella-vod.umb</v>
      </c>
      <c r="H2673" s="24">
        <f t="shared" si="1444"/>
        <v>8.7413170809691673E-3</v>
      </c>
      <c r="I2673" s="6">
        <f t="shared" si="1444"/>
        <v>3.39</v>
      </c>
      <c r="J2673" s="6">
        <f t="shared" si="1445"/>
        <v>2035853.3090540378</v>
      </c>
      <c r="K2673" s="18">
        <f t="shared" si="1446"/>
        <v>0.3</v>
      </c>
      <c r="L2673" s="35">
        <f>Data!BM33</f>
        <v>6.922107256821455E-3</v>
      </c>
      <c r="Q2673" s="21">
        <v>0</v>
      </c>
      <c r="R2673" s="21">
        <v>3601.8926114702263</v>
      </c>
      <c r="S2673" s="21">
        <v>42901.863036833478</v>
      </c>
      <c r="T2673" s="38">
        <v>0.71568433180887059</v>
      </c>
    </row>
    <row r="2674" spans="1:20" x14ac:dyDescent="0.25">
      <c r="A2674" s="17" t="s">
        <v>259</v>
      </c>
      <c r="B2674" s="8" t="s">
        <v>338</v>
      </c>
      <c r="C2674" s="8" t="s">
        <v>72</v>
      </c>
      <c r="D2674" s="8" t="str">
        <f t="shared" si="1442"/>
        <v>Week_20-generic-fifi</v>
      </c>
      <c r="E2674" s="8" t="str">
        <f t="shared" si="1443"/>
        <v>Umbrella-vod.umb</v>
      </c>
      <c r="H2674" s="24">
        <f t="shared" si="1444"/>
        <v>8.7413170809691673E-3</v>
      </c>
      <c r="I2674" s="6">
        <f t="shared" si="1444"/>
        <v>3.39</v>
      </c>
      <c r="J2674" s="6">
        <f t="shared" si="1445"/>
        <v>2035853.3090540378</v>
      </c>
      <c r="K2674" s="18">
        <f t="shared" si="1446"/>
        <v>0.3</v>
      </c>
      <c r="L2674" s="35">
        <f>Data!BM34</f>
        <v>6.922107256821455E-3</v>
      </c>
      <c r="Q2674" s="21">
        <v>0</v>
      </c>
      <c r="R2674" s="21">
        <v>1955.7632384526437</v>
      </c>
      <c r="S2674" s="21">
        <v>28381.529770930465</v>
      </c>
      <c r="T2674" s="38">
        <v>0.66445160229308309</v>
      </c>
    </row>
    <row r="2675" spans="1:20" x14ac:dyDescent="0.25">
      <c r="A2675" s="17" t="s">
        <v>260</v>
      </c>
      <c r="B2675" s="8" t="s">
        <v>338</v>
      </c>
      <c r="C2675" s="8" t="s">
        <v>72</v>
      </c>
      <c r="D2675" s="8" t="str">
        <f t="shared" si="1442"/>
        <v>Week_21-generic-fifi</v>
      </c>
      <c r="E2675" s="8" t="str">
        <f t="shared" si="1443"/>
        <v>Umbrella-vod.umb</v>
      </c>
      <c r="H2675" s="24">
        <f t="shared" si="1444"/>
        <v>8.7413170809691673E-3</v>
      </c>
      <c r="I2675" s="6">
        <f t="shared" si="1444"/>
        <v>3.39</v>
      </c>
      <c r="J2675" s="6">
        <f t="shared" si="1445"/>
        <v>2035853.3090540378</v>
      </c>
      <c r="K2675" s="18">
        <f t="shared" si="1446"/>
        <v>0.3</v>
      </c>
      <c r="L2675" s="35">
        <f>Data!BM35</f>
        <v>6.922107256821455E-3</v>
      </c>
      <c r="Q2675" s="21">
        <v>0</v>
      </c>
      <c r="R2675" s="21">
        <v>1415.3960674809773</v>
      </c>
      <c r="S2675" s="21">
        <v>24004.952467668205</v>
      </c>
      <c r="T2675" s="38">
        <v>0.70650288156754715</v>
      </c>
    </row>
    <row r="2676" spans="1:20" x14ac:dyDescent="0.25">
      <c r="A2676" s="17" t="s">
        <v>261</v>
      </c>
      <c r="B2676" s="8" t="s">
        <v>338</v>
      </c>
      <c r="C2676" s="8" t="s">
        <v>72</v>
      </c>
      <c r="D2676" s="8" t="str">
        <f t="shared" si="1442"/>
        <v>Week_22-generic-fifi</v>
      </c>
      <c r="E2676" s="8" t="str">
        <f t="shared" si="1443"/>
        <v>Umbrella-vod.umb</v>
      </c>
      <c r="H2676" s="24">
        <f t="shared" si="1444"/>
        <v>8.7413170809691673E-3</v>
      </c>
      <c r="I2676" s="6">
        <f t="shared" si="1444"/>
        <v>3.39</v>
      </c>
      <c r="J2676" s="6">
        <f t="shared" si="1445"/>
        <v>2035853.3090540378</v>
      </c>
      <c r="K2676" s="18">
        <f t="shared" si="1446"/>
        <v>0.3</v>
      </c>
      <c r="L2676" s="35">
        <f>Data!BM36</f>
        <v>6.922107256821455E-3</v>
      </c>
      <c r="Q2676" s="21">
        <v>0</v>
      </c>
      <c r="R2676" s="21">
        <v>1218.4325062076582</v>
      </c>
      <c r="S2676" s="21">
        <v>20663.547986211128</v>
      </c>
      <c r="T2676" s="38">
        <v>0.64848403583778325</v>
      </c>
    </row>
    <row r="2677" spans="1:20" x14ac:dyDescent="0.25">
      <c r="A2677" s="17" t="s">
        <v>278</v>
      </c>
      <c r="B2677" s="8" t="s">
        <v>338</v>
      </c>
      <c r="C2677" s="8" t="s">
        <v>72</v>
      </c>
      <c r="D2677" s="8" t="str">
        <f t="shared" si="1442"/>
        <v>Week_23-generic-fifi</v>
      </c>
      <c r="E2677" s="8" t="str">
        <f t="shared" si="1443"/>
        <v>Umbrella-vod.umb</v>
      </c>
      <c r="H2677" s="24">
        <f t="shared" si="1444"/>
        <v>8.7413170809691673E-3</v>
      </c>
      <c r="I2677" s="6">
        <f t="shared" si="1444"/>
        <v>3.39</v>
      </c>
      <c r="J2677" s="6">
        <f t="shared" si="1445"/>
        <v>2035853.3090540378</v>
      </c>
      <c r="K2677" s="18">
        <f t="shared" si="1446"/>
        <v>0.3</v>
      </c>
      <c r="L2677" s="35">
        <f>Data!BM37</f>
        <v>7.1478281456308504E-3</v>
      </c>
      <c r="Q2677" s="21">
        <v>0</v>
      </c>
      <c r="R2677" s="21">
        <v>988.14360386719125</v>
      </c>
      <c r="S2677" s="21">
        <v>16284.102413266568</v>
      </c>
      <c r="T2677" s="38">
        <v>0.54945063655973192</v>
      </c>
    </row>
    <row r="2678" spans="1:20" x14ac:dyDescent="0.25">
      <c r="A2678" s="17" t="s">
        <v>279</v>
      </c>
      <c r="B2678" s="8" t="s">
        <v>338</v>
      </c>
      <c r="C2678" s="8" t="s">
        <v>72</v>
      </c>
      <c r="D2678" s="8" t="str">
        <f t="shared" si="1442"/>
        <v>Week_24-generic-fifi</v>
      </c>
      <c r="E2678" s="8" t="str">
        <f t="shared" si="1443"/>
        <v>Umbrella-vod.umb</v>
      </c>
      <c r="H2678" s="24">
        <f t="shared" si="1444"/>
        <v>8.7413170809691673E-3</v>
      </c>
      <c r="I2678" s="6">
        <f t="shared" si="1444"/>
        <v>3.39</v>
      </c>
      <c r="J2678" s="6">
        <f t="shared" si="1445"/>
        <v>2035853.3090540378</v>
      </c>
      <c r="K2678" s="18">
        <f t="shared" si="1446"/>
        <v>0.3</v>
      </c>
      <c r="L2678" s="35">
        <f>Data!BM38</f>
        <v>7.1478281456308504E-3</v>
      </c>
      <c r="Q2678" s="21">
        <v>0</v>
      </c>
      <c r="R2678" s="21">
        <v>2460.0749691717951</v>
      </c>
      <c r="S2678" s="21">
        <v>30154.588767517565</v>
      </c>
      <c r="T2678" s="38">
        <v>0.64443553213008342</v>
      </c>
    </row>
    <row r="2679" spans="1:20" x14ac:dyDescent="0.25">
      <c r="A2679" s="17" t="s">
        <v>280</v>
      </c>
      <c r="B2679" s="8" t="s">
        <v>338</v>
      </c>
      <c r="C2679" s="8" t="s">
        <v>72</v>
      </c>
      <c r="D2679" s="8" t="str">
        <f t="shared" si="1442"/>
        <v>Week_25-generic-fifi</v>
      </c>
      <c r="E2679" s="8" t="str">
        <f t="shared" si="1443"/>
        <v>Umbrella-vod.umb</v>
      </c>
      <c r="H2679" s="24">
        <f t="shared" si="1444"/>
        <v>8.7413170809691673E-3</v>
      </c>
      <c r="I2679" s="6">
        <f t="shared" si="1444"/>
        <v>3.39</v>
      </c>
      <c r="J2679" s="6">
        <f t="shared" si="1445"/>
        <v>2035853.3090540378</v>
      </c>
      <c r="K2679" s="18">
        <f t="shared" si="1446"/>
        <v>0.3</v>
      </c>
      <c r="L2679" s="35">
        <f>Data!BM39</f>
        <v>7.1478281456308504E-3</v>
      </c>
      <c r="Q2679" s="21">
        <v>0</v>
      </c>
      <c r="R2679" s="21">
        <v>1294.0468411511451</v>
      </c>
      <c r="S2679" s="21">
        <v>18821.966065917142</v>
      </c>
      <c r="T2679" s="38">
        <v>0.58447320037198569</v>
      </c>
    </row>
    <row r="2680" spans="1:20" x14ac:dyDescent="0.25">
      <c r="A2680" s="17" t="s">
        <v>281</v>
      </c>
      <c r="B2680" s="8" t="s">
        <v>338</v>
      </c>
      <c r="C2680" s="8" t="s">
        <v>72</v>
      </c>
      <c r="D2680" s="8" t="str">
        <f t="shared" si="1442"/>
        <v>Week_26-generic-fifi</v>
      </c>
      <c r="E2680" s="8" t="str">
        <f t="shared" si="1443"/>
        <v>Umbrella-vod.umb</v>
      </c>
      <c r="H2680" s="24">
        <f t="shared" si="1444"/>
        <v>8.7413170809691673E-3</v>
      </c>
      <c r="I2680" s="6">
        <f t="shared" si="1444"/>
        <v>3.39</v>
      </c>
      <c r="J2680" s="6">
        <f t="shared" si="1445"/>
        <v>2035853.3090540378</v>
      </c>
      <c r="K2680" s="18">
        <f t="shared" si="1446"/>
        <v>0.3</v>
      </c>
      <c r="L2680" s="35">
        <f>Data!BM40</f>
        <v>7.1478281456308504E-3</v>
      </c>
      <c r="Q2680" s="21">
        <v>0</v>
      </c>
      <c r="R2680" s="21">
        <v>1097.5069898201727</v>
      </c>
      <c r="S2680" s="21">
        <v>18525.541281347683</v>
      </c>
      <c r="T2680" s="38">
        <v>0.6223315739025399</v>
      </c>
    </row>
    <row r="2681" spans="1:20" x14ac:dyDescent="0.25">
      <c r="A2681" s="17" t="s">
        <v>282</v>
      </c>
      <c r="B2681" s="8" t="s">
        <v>338</v>
      </c>
      <c r="C2681" s="8" t="s">
        <v>72</v>
      </c>
      <c r="D2681" s="8" t="str">
        <f t="shared" si="1442"/>
        <v>Week_27-generic-fifi</v>
      </c>
      <c r="E2681" s="8" t="str">
        <f t="shared" si="1443"/>
        <v>Umbrella-vod.umb</v>
      </c>
      <c r="H2681" s="24">
        <f t="shared" si="1444"/>
        <v>8.7413170809691673E-3</v>
      </c>
      <c r="I2681" s="6">
        <f t="shared" si="1444"/>
        <v>3.39</v>
      </c>
      <c r="J2681" s="6">
        <f t="shared" si="1445"/>
        <v>2035853.3090540378</v>
      </c>
      <c r="K2681" s="18">
        <f t="shared" si="1446"/>
        <v>0.3</v>
      </c>
      <c r="L2681" s="35">
        <f>Data!BM41</f>
        <v>7.1478281456308504E-3</v>
      </c>
      <c r="Q2681" s="21">
        <v>0</v>
      </c>
      <c r="R2681" s="21">
        <v>1829.2003732430321</v>
      </c>
      <c r="S2681" s="21">
        <v>25375.353348688139</v>
      </c>
      <c r="T2681" s="38">
        <v>0.65362982209507203</v>
      </c>
    </row>
    <row r="2682" spans="1:20" x14ac:dyDescent="0.25">
      <c r="A2682" s="17" t="s">
        <v>283</v>
      </c>
      <c r="B2682" s="8" t="s">
        <v>338</v>
      </c>
      <c r="C2682" s="8" t="s">
        <v>72</v>
      </c>
      <c r="D2682" s="8" t="str">
        <f t="shared" si="1442"/>
        <v>Week_28-generic-fifi</v>
      </c>
      <c r="E2682" s="8" t="str">
        <f t="shared" si="1443"/>
        <v>Umbrella-vod.umb</v>
      </c>
      <c r="H2682" s="24">
        <f t="shared" si="1444"/>
        <v>8.7413170809691673E-3</v>
      </c>
      <c r="I2682" s="6">
        <f t="shared" si="1444"/>
        <v>3.39</v>
      </c>
      <c r="J2682" s="6">
        <f t="shared" si="1445"/>
        <v>2035853.3090540378</v>
      </c>
      <c r="K2682" s="18">
        <f t="shared" si="1446"/>
        <v>0.3</v>
      </c>
      <c r="L2682" s="35">
        <f>Data!BM42</f>
        <v>6.6963863680120595E-3</v>
      </c>
      <c r="Q2682" s="21">
        <v>0</v>
      </c>
      <c r="R2682" s="21">
        <v>2343.5387884968918</v>
      </c>
      <c r="S2682" s="21">
        <v>29768.261768415294</v>
      </c>
      <c r="T2682" s="38">
        <v>0.68507733402003101</v>
      </c>
    </row>
    <row r="2683" spans="1:20" x14ac:dyDescent="0.25">
      <c r="A2683" s="17" t="s">
        <v>284</v>
      </c>
      <c r="B2683" s="8" t="s">
        <v>338</v>
      </c>
      <c r="C2683" s="8" t="s">
        <v>72</v>
      </c>
      <c r="D2683" s="8" t="str">
        <f t="shared" si="1442"/>
        <v>Week_29-generic-fifi</v>
      </c>
      <c r="E2683" s="8" t="str">
        <f t="shared" si="1443"/>
        <v>Umbrella-vod.umb</v>
      </c>
      <c r="H2683" s="24">
        <f t="shared" si="1444"/>
        <v>8.7413170809691673E-3</v>
      </c>
      <c r="I2683" s="6">
        <f t="shared" si="1444"/>
        <v>3.39</v>
      </c>
      <c r="J2683" s="6">
        <f t="shared" si="1445"/>
        <v>2035853.3090540378</v>
      </c>
      <c r="K2683" s="18">
        <f t="shared" si="1446"/>
        <v>0.3</v>
      </c>
      <c r="L2683" s="35">
        <f>Data!BM43</f>
        <v>6.6963863680120595E-3</v>
      </c>
      <c r="Q2683" s="21">
        <v>0</v>
      </c>
      <c r="R2683" s="21">
        <v>1266.5332105658629</v>
      </c>
      <c r="S2683" s="21">
        <v>19824.282176357221</v>
      </c>
      <c r="T2683" s="38">
        <v>0.62818804160379837</v>
      </c>
    </row>
    <row r="2684" spans="1:20" x14ac:dyDescent="0.25">
      <c r="A2684" s="17" t="s">
        <v>285</v>
      </c>
      <c r="B2684" s="8" t="s">
        <v>338</v>
      </c>
      <c r="C2684" s="8" t="s">
        <v>72</v>
      </c>
      <c r="D2684" s="8" t="str">
        <f t="shared" si="1442"/>
        <v>Week_30-generic-fifi</v>
      </c>
      <c r="E2684" s="8" t="str">
        <f t="shared" si="1443"/>
        <v>Umbrella-vod.umb</v>
      </c>
      <c r="H2684" s="24">
        <f t="shared" si="1444"/>
        <v>8.7413170809691673E-3</v>
      </c>
      <c r="I2684" s="6">
        <f t="shared" si="1444"/>
        <v>3.39</v>
      </c>
      <c r="J2684" s="6">
        <f t="shared" si="1445"/>
        <v>2035853.3090540378</v>
      </c>
      <c r="K2684" s="18">
        <f t="shared" si="1446"/>
        <v>0.3</v>
      </c>
      <c r="L2684" s="35">
        <f>Data!BM44</f>
        <v>6.6963863680120595E-3</v>
      </c>
      <c r="Q2684" s="21">
        <v>0</v>
      </c>
      <c r="R2684" s="21">
        <v>1483.1539199325484</v>
      </c>
      <c r="S2684" s="21">
        <v>22207.181409531033</v>
      </c>
      <c r="T2684" s="38">
        <v>0.66534986734497648</v>
      </c>
    </row>
    <row r="2685" spans="1:20" x14ac:dyDescent="0.25">
      <c r="A2685" s="17" t="s">
        <v>286</v>
      </c>
      <c r="B2685" s="8" t="s">
        <v>338</v>
      </c>
      <c r="C2685" s="8" t="s">
        <v>72</v>
      </c>
      <c r="D2685" s="8" t="str">
        <f t="shared" si="1442"/>
        <v>Week_31-generic-fifi</v>
      </c>
      <c r="E2685" s="8" t="str">
        <f t="shared" si="1443"/>
        <v>Umbrella-vod.umb</v>
      </c>
      <c r="H2685" s="24">
        <f t="shared" si="1444"/>
        <v>8.7413170809691673E-3</v>
      </c>
      <c r="I2685" s="6">
        <f t="shared" si="1444"/>
        <v>3.39</v>
      </c>
      <c r="J2685" s="6">
        <f t="shared" si="1445"/>
        <v>2035853.3090540378</v>
      </c>
      <c r="K2685" s="18">
        <f t="shared" si="1446"/>
        <v>0.3</v>
      </c>
      <c r="L2685" s="35">
        <f>Data!BM45</f>
        <v>6.6963863680120595E-3</v>
      </c>
      <c r="Q2685" s="21">
        <v>0</v>
      </c>
      <c r="R2685" s="21">
        <v>1646.6833812943016</v>
      </c>
      <c r="S2685" s="21">
        <v>23017.420318790129</v>
      </c>
      <c r="T2685" s="38">
        <v>0.648950102790957</v>
      </c>
    </row>
    <row r="2686" spans="1:20" x14ac:dyDescent="0.25">
      <c r="A2686" s="17" t="s">
        <v>287</v>
      </c>
      <c r="B2686" s="8" t="s">
        <v>338</v>
      </c>
      <c r="C2686" s="8" t="s">
        <v>72</v>
      </c>
      <c r="D2686" s="8" t="str">
        <f t="shared" si="1442"/>
        <v>Week_32-generic-fifi</v>
      </c>
      <c r="E2686" s="8" t="str">
        <f t="shared" si="1443"/>
        <v>Umbrella-vod.umb</v>
      </c>
      <c r="H2686" s="24">
        <f t="shared" si="1444"/>
        <v>8.7413170809691673E-3</v>
      </c>
      <c r="I2686" s="6">
        <f t="shared" si="1444"/>
        <v>3.39</v>
      </c>
      <c r="J2686" s="6">
        <f t="shared" si="1445"/>
        <v>2035853.3090540378</v>
      </c>
      <c r="K2686" s="18">
        <f t="shared" si="1446"/>
        <v>0.3</v>
      </c>
      <c r="L2686" s="35">
        <f>Data!BM46</f>
        <v>7.8249908120590368E-3</v>
      </c>
      <c r="Q2686" s="21">
        <v>0</v>
      </c>
      <c r="R2686" s="21">
        <v>1674.7142937058838</v>
      </c>
      <c r="S2686" s="21">
        <v>22755.826841014645</v>
      </c>
      <c r="T2686" s="38">
        <v>0.58210351480388101</v>
      </c>
    </row>
    <row r="2687" spans="1:20" x14ac:dyDescent="0.25">
      <c r="A2687" s="17" t="s">
        <v>288</v>
      </c>
      <c r="B2687" s="8" t="s">
        <v>338</v>
      </c>
      <c r="C2687" s="8" t="s">
        <v>72</v>
      </c>
      <c r="D2687" s="8" t="str">
        <f t="shared" si="1442"/>
        <v>Week_33-generic-fifi</v>
      </c>
      <c r="E2687" s="8" t="str">
        <f t="shared" si="1443"/>
        <v>Umbrella-vod.umb</v>
      </c>
      <c r="H2687" s="24">
        <f t="shared" si="1444"/>
        <v>8.7413170809691673E-3</v>
      </c>
      <c r="I2687" s="6">
        <f t="shared" si="1444"/>
        <v>3.39</v>
      </c>
      <c r="J2687" s="6">
        <f t="shared" si="1445"/>
        <v>2035853.3090540378</v>
      </c>
      <c r="K2687" s="18">
        <f t="shared" si="1446"/>
        <v>0.3</v>
      </c>
      <c r="L2687" s="35">
        <f>Data!BM47</f>
        <v>7.8249908120590368E-3</v>
      </c>
      <c r="Q2687" s="21">
        <v>0</v>
      </c>
      <c r="R2687" s="21">
        <v>1573.6327041883292</v>
      </c>
      <c r="S2687" s="21">
        <v>22115.499579230291</v>
      </c>
      <c r="T2687" s="38">
        <v>0.6199558925011599</v>
      </c>
    </row>
    <row r="2688" spans="1:20" x14ac:dyDescent="0.25">
      <c r="A2688" s="17" t="s">
        <v>289</v>
      </c>
      <c r="B2688" s="8" t="s">
        <v>338</v>
      </c>
      <c r="C2688" s="8" t="s">
        <v>72</v>
      </c>
      <c r="D2688" s="8" t="str">
        <f t="shared" si="1442"/>
        <v>Week_34-generic-fifi</v>
      </c>
      <c r="E2688" s="8" t="str">
        <f t="shared" si="1443"/>
        <v>Umbrella-vod.umb</v>
      </c>
      <c r="H2688" s="24">
        <f t="shared" si="1444"/>
        <v>8.7413170809691673E-3</v>
      </c>
      <c r="I2688" s="6">
        <f t="shared" si="1444"/>
        <v>3.39</v>
      </c>
      <c r="J2688" s="6">
        <f t="shared" si="1445"/>
        <v>2035853.3090540378</v>
      </c>
      <c r="K2688" s="18">
        <f t="shared" si="1446"/>
        <v>0.3</v>
      </c>
      <c r="L2688" s="35">
        <f>Data!BM48</f>
        <v>7.8249908120590368E-3</v>
      </c>
      <c r="Q2688" s="21">
        <v>0</v>
      </c>
      <c r="R2688" s="21">
        <v>1771.1060688702298</v>
      </c>
      <c r="S2688" s="21">
        <v>24124.137425806388</v>
      </c>
      <c r="T2688" s="38">
        <v>0.61758245608639839</v>
      </c>
    </row>
    <row r="2689" spans="1:20" x14ac:dyDescent="0.25">
      <c r="A2689" s="17" t="s">
        <v>290</v>
      </c>
      <c r="B2689" s="8" t="s">
        <v>338</v>
      </c>
      <c r="C2689" s="8" t="s">
        <v>72</v>
      </c>
      <c r="D2689" s="8" t="str">
        <f t="shared" si="1442"/>
        <v>Week_35-generic-fifi</v>
      </c>
      <c r="E2689" s="8" t="str">
        <f t="shared" si="1443"/>
        <v>Umbrella-vod.umb</v>
      </c>
      <c r="H2689" s="24">
        <f t="shared" si="1444"/>
        <v>8.7413170809691673E-3</v>
      </c>
      <c r="I2689" s="6">
        <f t="shared" si="1444"/>
        <v>3.39</v>
      </c>
      <c r="J2689" s="6">
        <f t="shared" si="1445"/>
        <v>2035853.3090540378</v>
      </c>
      <c r="K2689" s="18">
        <f t="shared" si="1446"/>
        <v>0.3</v>
      </c>
      <c r="L2689" s="35">
        <f>Data!BM49</f>
        <v>7.8249908120590368E-3</v>
      </c>
      <c r="Q2689" s="21">
        <v>0</v>
      </c>
      <c r="R2689" s="21">
        <v>1553.0803643708141</v>
      </c>
      <c r="S2689" s="21">
        <v>22531.513823689613</v>
      </c>
      <c r="T2689" s="38">
        <v>0.61780844890029818</v>
      </c>
    </row>
    <row r="2690" spans="1:20" x14ac:dyDescent="0.25">
      <c r="A2690" s="17" t="s">
        <v>291</v>
      </c>
      <c r="B2690" s="8" t="s">
        <v>338</v>
      </c>
      <c r="C2690" s="8" t="s">
        <v>72</v>
      </c>
      <c r="D2690" s="8" t="str">
        <f t="shared" si="1442"/>
        <v>Week_36-generic-fifi</v>
      </c>
      <c r="E2690" s="8" t="str">
        <f t="shared" si="1443"/>
        <v>Umbrella-vod.umb</v>
      </c>
      <c r="H2690" s="24">
        <f t="shared" si="1444"/>
        <v>8.7413170809691673E-3</v>
      </c>
      <c r="I2690" s="6">
        <f t="shared" si="1444"/>
        <v>3.39</v>
      </c>
      <c r="J2690" s="6">
        <f t="shared" si="1445"/>
        <v>2035853.3090540378</v>
      </c>
      <c r="K2690" s="18">
        <f t="shared" si="1446"/>
        <v>0.3</v>
      </c>
      <c r="L2690" s="35">
        <f>Data!BM50</f>
        <v>7.8249908120590368E-3</v>
      </c>
      <c r="Q2690" s="21">
        <v>0</v>
      </c>
      <c r="R2690" s="21">
        <v>1890.2506414331874</v>
      </c>
      <c r="S2690" s="21">
        <v>25310.501405128896</v>
      </c>
      <c r="T2690" s="38">
        <v>0.62030290898969498</v>
      </c>
    </row>
    <row r="2691" spans="1:20" x14ac:dyDescent="0.25">
      <c r="A2691" s="17" t="s">
        <v>292</v>
      </c>
      <c r="B2691" s="8" t="s">
        <v>338</v>
      </c>
      <c r="C2691" s="8" t="s">
        <v>72</v>
      </c>
      <c r="D2691" s="8" t="str">
        <f t="shared" si="1442"/>
        <v>Week_37-generic-fifi</v>
      </c>
      <c r="E2691" s="8" t="str">
        <f t="shared" si="1443"/>
        <v>Umbrella-vod.umb</v>
      </c>
      <c r="H2691" s="24">
        <f t="shared" si="1444"/>
        <v>8.7413170809691673E-3</v>
      </c>
      <c r="I2691" s="6">
        <f t="shared" si="1444"/>
        <v>3.39</v>
      </c>
      <c r="J2691" s="6">
        <f t="shared" si="1445"/>
        <v>2035853.3090540378</v>
      </c>
      <c r="K2691" s="18">
        <f t="shared" si="1446"/>
        <v>0.3</v>
      </c>
      <c r="L2691" s="35">
        <f>Data!BM51</f>
        <v>8.2011922934080266E-3</v>
      </c>
      <c r="Q2691" s="21">
        <v>0</v>
      </c>
      <c r="R2691" s="21">
        <v>1201.5377022823111</v>
      </c>
      <c r="S2691" s="21">
        <v>18735.917067805425</v>
      </c>
      <c r="T2691" s="38">
        <v>0.56965027158036452</v>
      </c>
    </row>
    <row r="2692" spans="1:20" x14ac:dyDescent="0.25">
      <c r="A2692" s="17" t="s">
        <v>293</v>
      </c>
      <c r="B2692" s="8" t="s">
        <v>338</v>
      </c>
      <c r="C2692" s="8" t="s">
        <v>72</v>
      </c>
      <c r="D2692" s="8" t="str">
        <f t="shared" si="1442"/>
        <v>Week_38-generic-fifi</v>
      </c>
      <c r="E2692" s="8" t="str">
        <f t="shared" si="1443"/>
        <v>Umbrella-vod.umb</v>
      </c>
      <c r="H2692" s="24">
        <f t="shared" si="1444"/>
        <v>8.7413170809691673E-3</v>
      </c>
      <c r="I2692" s="6">
        <f t="shared" si="1444"/>
        <v>3.39</v>
      </c>
      <c r="J2692" s="6">
        <f t="shared" si="1445"/>
        <v>2035853.3090540378</v>
      </c>
      <c r="K2692" s="18">
        <f t="shared" si="1446"/>
        <v>0.3</v>
      </c>
      <c r="L2692" s="35">
        <f>Data!BM52</f>
        <v>8.2011922934080266E-3</v>
      </c>
      <c r="Q2692" s="21">
        <v>0</v>
      </c>
      <c r="R2692" s="21">
        <v>1502.6700577367158</v>
      </c>
      <c r="S2692" s="21">
        <v>21796.376715278326</v>
      </c>
      <c r="T2692" s="38">
        <v>0.60253413300480352</v>
      </c>
    </row>
    <row r="2693" spans="1:20" x14ac:dyDescent="0.25">
      <c r="A2693" s="17" t="s">
        <v>294</v>
      </c>
      <c r="B2693" s="8" t="s">
        <v>338</v>
      </c>
      <c r="C2693" s="8" t="s">
        <v>72</v>
      </c>
      <c r="D2693" s="8" t="str">
        <f t="shared" si="1442"/>
        <v>Week_39-generic-fifi</v>
      </c>
      <c r="E2693" s="8" t="str">
        <f t="shared" si="1443"/>
        <v>Umbrella-vod.umb</v>
      </c>
      <c r="H2693" s="24">
        <f t="shared" si="1444"/>
        <v>8.7413170809691673E-3</v>
      </c>
      <c r="I2693" s="6">
        <f t="shared" si="1444"/>
        <v>3.39</v>
      </c>
      <c r="J2693" s="6">
        <f t="shared" si="1445"/>
        <v>2035853.3090540378</v>
      </c>
      <c r="K2693" s="18">
        <f t="shared" si="1446"/>
        <v>0.3</v>
      </c>
      <c r="L2693" s="35">
        <f>Data!BM53</f>
        <v>8.2011922934080266E-3</v>
      </c>
      <c r="Q2693" s="21">
        <v>0</v>
      </c>
      <c r="R2693" s="21">
        <v>2273.9667988842102</v>
      </c>
      <c r="S2693" s="21">
        <v>28431.840113772072</v>
      </c>
      <c r="T2693" s="38">
        <v>0.62559375524669414</v>
      </c>
    </row>
    <row r="2694" spans="1:20" x14ac:dyDescent="0.25">
      <c r="A2694" s="17" t="s">
        <v>295</v>
      </c>
      <c r="B2694" s="8" t="s">
        <v>338</v>
      </c>
      <c r="C2694" s="8" t="s">
        <v>72</v>
      </c>
      <c r="D2694" s="8" t="str">
        <f t="shared" si="1442"/>
        <v>Week_40-generic-fifi</v>
      </c>
      <c r="E2694" s="8" t="str">
        <f t="shared" si="1443"/>
        <v>Umbrella-vod.umb</v>
      </c>
      <c r="H2694" s="24">
        <f t="shared" si="1444"/>
        <v>8.7413170809691673E-3</v>
      </c>
      <c r="I2694" s="6">
        <f t="shared" si="1444"/>
        <v>3.39</v>
      </c>
      <c r="J2694" s="6">
        <f t="shared" si="1445"/>
        <v>2035853.3090540378</v>
      </c>
      <c r="K2694" s="18">
        <f t="shared" si="1446"/>
        <v>0.3</v>
      </c>
      <c r="L2694" s="35">
        <f>Data!BM54</f>
        <v>8.2011922934080266E-3</v>
      </c>
      <c r="Q2694" s="21">
        <v>0</v>
      </c>
      <c r="R2694" s="21">
        <v>2013.8844877189822</v>
      </c>
      <c r="S2694" s="21">
        <v>25858.598982209438</v>
      </c>
      <c r="T2694" s="38">
        <v>0.58558168470736727</v>
      </c>
    </row>
    <row r="2695" spans="1:20" x14ac:dyDescent="0.25">
      <c r="A2695" s="17" t="s">
        <v>296</v>
      </c>
      <c r="B2695" s="8" t="s">
        <v>338</v>
      </c>
      <c r="C2695" s="8" t="s">
        <v>72</v>
      </c>
      <c r="D2695" s="8" t="str">
        <f t="shared" si="1442"/>
        <v>Week_41-generic-fifi</v>
      </c>
      <c r="E2695" s="8" t="str">
        <f t="shared" si="1443"/>
        <v>Umbrella-vod.umb</v>
      </c>
      <c r="H2695" s="24">
        <f t="shared" si="1444"/>
        <v>8.7413170809691673E-3</v>
      </c>
      <c r="I2695" s="6">
        <f t="shared" si="1444"/>
        <v>3.39</v>
      </c>
      <c r="J2695" s="6">
        <f t="shared" si="1445"/>
        <v>2035853.3090540378</v>
      </c>
      <c r="K2695" s="18">
        <f t="shared" si="1446"/>
        <v>0.3</v>
      </c>
      <c r="L2695" s="35">
        <f>Data!BM55</f>
        <v>9.7059982188039962E-3</v>
      </c>
      <c r="Q2695" s="21">
        <v>0</v>
      </c>
      <c r="R2695" s="21">
        <v>1063.9932725131296</v>
      </c>
      <c r="S2695" s="21">
        <v>17358.252444036723</v>
      </c>
      <c r="T2695" s="38">
        <v>0.53367009920393738</v>
      </c>
    </row>
    <row r="2696" spans="1:20" x14ac:dyDescent="0.25">
      <c r="A2696" s="17" t="s">
        <v>297</v>
      </c>
      <c r="B2696" s="8" t="s">
        <v>338</v>
      </c>
      <c r="C2696" s="8" t="s">
        <v>72</v>
      </c>
      <c r="D2696" s="8" t="str">
        <f t="shared" si="1442"/>
        <v>Week_42-generic-fifi</v>
      </c>
      <c r="E2696" s="8" t="str">
        <f t="shared" si="1443"/>
        <v>Umbrella-vod.umb</v>
      </c>
      <c r="H2696" s="24">
        <f t="shared" si="1444"/>
        <v>8.7413170809691673E-3</v>
      </c>
      <c r="I2696" s="6">
        <f t="shared" si="1444"/>
        <v>3.39</v>
      </c>
      <c r="J2696" s="6">
        <f t="shared" si="1445"/>
        <v>2035853.3090540378</v>
      </c>
      <c r="K2696" s="18">
        <f t="shared" si="1446"/>
        <v>0.3</v>
      </c>
      <c r="L2696" s="35">
        <f>Data!BM56</f>
        <v>9.7059982188039962E-3</v>
      </c>
      <c r="Q2696" s="21">
        <v>0</v>
      </c>
      <c r="R2696" s="21">
        <v>1524.2989265345859</v>
      </c>
      <c r="S2696" s="21">
        <v>21004.569684822462</v>
      </c>
      <c r="T2696" s="38">
        <v>0.54899063030687634</v>
      </c>
    </row>
    <row r="2697" spans="1:20" x14ac:dyDescent="0.25">
      <c r="A2697" s="17" t="s">
        <v>298</v>
      </c>
      <c r="B2697" s="8" t="s">
        <v>338</v>
      </c>
      <c r="C2697" s="8" t="s">
        <v>72</v>
      </c>
      <c r="D2697" s="8" t="str">
        <f t="shared" si="1442"/>
        <v>Week_43-generic-fifi</v>
      </c>
      <c r="E2697" s="8" t="str">
        <f t="shared" si="1443"/>
        <v>Umbrella-vod.umb</v>
      </c>
      <c r="H2697" s="24">
        <f t="shared" si="1444"/>
        <v>8.7413170809691673E-3</v>
      </c>
      <c r="I2697" s="6">
        <f t="shared" si="1444"/>
        <v>3.39</v>
      </c>
      <c r="J2697" s="6">
        <f t="shared" si="1445"/>
        <v>2035853.3090540378</v>
      </c>
      <c r="K2697" s="18">
        <f t="shared" si="1446"/>
        <v>0.3</v>
      </c>
      <c r="L2697" s="35">
        <f>Data!BM57</f>
        <v>9.7059982188039962E-3</v>
      </c>
      <c r="Q2697" s="21">
        <v>0</v>
      </c>
      <c r="R2697" s="21">
        <v>1421.9164873910988</v>
      </c>
      <c r="S2697" s="21">
        <v>20229.268755137997</v>
      </c>
      <c r="T2697" s="38">
        <v>0.50441211874791014</v>
      </c>
    </row>
    <row r="2698" spans="1:20" x14ac:dyDescent="0.25">
      <c r="A2698" s="17" t="s">
        <v>299</v>
      </c>
      <c r="B2698" s="8" t="s">
        <v>338</v>
      </c>
      <c r="C2698" s="8" t="s">
        <v>72</v>
      </c>
      <c r="D2698" s="8" t="str">
        <f t="shared" si="1442"/>
        <v>Week_44-generic-fifi</v>
      </c>
      <c r="E2698" s="8" t="str">
        <f t="shared" si="1443"/>
        <v>Umbrella-vod.umb</v>
      </c>
      <c r="H2698" s="24">
        <f t="shared" si="1444"/>
        <v>8.7413170809691673E-3</v>
      </c>
      <c r="I2698" s="6">
        <f t="shared" si="1444"/>
        <v>3.39</v>
      </c>
      <c r="J2698" s="6">
        <f t="shared" si="1445"/>
        <v>2035853.3090540378</v>
      </c>
      <c r="K2698" s="18">
        <f t="shared" si="1446"/>
        <v>0.3</v>
      </c>
      <c r="L2698" s="35">
        <f>Data!BM58</f>
        <v>9.7059982188039962E-3</v>
      </c>
      <c r="Q2698" s="21">
        <v>0</v>
      </c>
      <c r="R2698" s="21">
        <v>1830.4915122423456</v>
      </c>
      <c r="S2698" s="21">
        <v>23241.263496766809</v>
      </c>
      <c r="T2698" s="38">
        <v>0.52170899215353006</v>
      </c>
    </row>
    <row r="2699" spans="1:20" x14ac:dyDescent="0.25">
      <c r="A2699" s="17" t="s">
        <v>300</v>
      </c>
      <c r="B2699" s="8" t="s">
        <v>338</v>
      </c>
      <c r="C2699" s="8" t="s">
        <v>72</v>
      </c>
      <c r="D2699" s="8" t="str">
        <f t="shared" si="1442"/>
        <v>Week_45-generic-fifi</v>
      </c>
      <c r="E2699" s="8" t="str">
        <f t="shared" si="1443"/>
        <v>Umbrella-vod.umb</v>
      </c>
      <c r="H2699" s="24">
        <f t="shared" si="1444"/>
        <v>8.7413170809691673E-3</v>
      </c>
      <c r="I2699" s="6">
        <f t="shared" si="1444"/>
        <v>3.39</v>
      </c>
      <c r="J2699" s="6">
        <f t="shared" si="1445"/>
        <v>2035853.3090540378</v>
      </c>
      <c r="K2699" s="18">
        <f t="shared" si="1446"/>
        <v>0.3</v>
      </c>
      <c r="L2699" s="35">
        <f>Data!BM59</f>
        <v>8.3516728859476235E-3</v>
      </c>
      <c r="Q2699" s="21">
        <v>0</v>
      </c>
      <c r="R2699" s="21">
        <v>1755.7394644209508</v>
      </c>
      <c r="S2699" s="21">
        <v>25068.531534151822</v>
      </c>
      <c r="T2699" s="38">
        <v>0.64878054976292554</v>
      </c>
    </row>
    <row r="2700" spans="1:20" x14ac:dyDescent="0.25">
      <c r="A2700" s="17" t="s">
        <v>301</v>
      </c>
      <c r="B2700" s="8" t="s">
        <v>338</v>
      </c>
      <c r="C2700" s="8" t="s">
        <v>72</v>
      </c>
      <c r="D2700" s="8" t="str">
        <f t="shared" si="1442"/>
        <v>Week_46-generic-fifi</v>
      </c>
      <c r="E2700" s="8" t="str">
        <f t="shared" si="1443"/>
        <v>Umbrella-vod.umb</v>
      </c>
      <c r="H2700" s="24">
        <f t="shared" si="1444"/>
        <v>8.7413170809691673E-3</v>
      </c>
      <c r="I2700" s="6">
        <f t="shared" si="1444"/>
        <v>3.39</v>
      </c>
      <c r="J2700" s="6">
        <f t="shared" si="1445"/>
        <v>2035853.3090540378</v>
      </c>
      <c r="K2700" s="18">
        <f t="shared" si="1446"/>
        <v>0.3</v>
      </c>
      <c r="L2700" s="35">
        <f>Data!BM60</f>
        <v>8.3516728859476235E-3</v>
      </c>
      <c r="Q2700" s="21">
        <v>0</v>
      </c>
      <c r="R2700" s="21">
        <v>1663.7922466773243</v>
      </c>
      <c r="S2700" s="21">
        <v>23679.873439344497</v>
      </c>
      <c r="T2700" s="38">
        <v>0.61405076229992117</v>
      </c>
    </row>
    <row r="2701" spans="1:20" x14ac:dyDescent="0.25">
      <c r="A2701" s="17" t="s">
        <v>272</v>
      </c>
      <c r="B2701" s="8" t="s">
        <v>338</v>
      </c>
      <c r="C2701" s="8" t="s">
        <v>72</v>
      </c>
      <c r="D2701" s="8" t="str">
        <f t="shared" si="1442"/>
        <v>Week_47-generic-fifi</v>
      </c>
      <c r="E2701" s="8" t="str">
        <f t="shared" si="1443"/>
        <v>Umbrella-vod.umb</v>
      </c>
      <c r="H2701" s="24">
        <f t="shared" si="1444"/>
        <v>8.7413170809691673E-3</v>
      </c>
      <c r="I2701" s="6">
        <f t="shared" si="1444"/>
        <v>3.39</v>
      </c>
      <c r="J2701" s="6">
        <f t="shared" si="1445"/>
        <v>2035853.3090540378</v>
      </c>
      <c r="K2701" s="18">
        <f t="shared" si="1446"/>
        <v>0.3</v>
      </c>
      <c r="L2701" s="35">
        <f>Data!BM61</f>
        <v>8.3516728859476235E-3</v>
      </c>
      <c r="Q2701" s="21">
        <v>0</v>
      </c>
      <c r="R2701" s="21">
        <v>2564.1696449373053</v>
      </c>
      <c r="S2701" s="21">
        <v>31427.455854995271</v>
      </c>
      <c r="T2701" s="38">
        <v>0.64586443101880842</v>
      </c>
    </row>
    <row r="2702" spans="1:20" x14ac:dyDescent="0.25">
      <c r="A2702" s="17" t="s">
        <v>273</v>
      </c>
      <c r="B2702" s="8" t="s">
        <v>338</v>
      </c>
      <c r="C2702" s="8" t="s">
        <v>72</v>
      </c>
      <c r="D2702" s="8" t="str">
        <f t="shared" si="1442"/>
        <v>Week_48-generic-fifi</v>
      </c>
      <c r="E2702" s="8" t="str">
        <f t="shared" si="1443"/>
        <v>Umbrella-vod.umb</v>
      </c>
      <c r="H2702" s="24">
        <f t="shared" si="1444"/>
        <v>8.7413170809691673E-3</v>
      </c>
      <c r="I2702" s="6">
        <f t="shared" si="1444"/>
        <v>3.39</v>
      </c>
      <c r="J2702" s="6">
        <f t="shared" si="1445"/>
        <v>2035853.3090540378</v>
      </c>
      <c r="K2702" s="18">
        <f t="shared" si="1446"/>
        <v>0.3</v>
      </c>
      <c r="L2702" s="35">
        <f>Data!BM62</f>
        <v>8.3516728859476235E-3</v>
      </c>
      <c r="Q2702" s="21">
        <v>0</v>
      </c>
      <c r="R2702" s="21">
        <v>2394.4702909432635</v>
      </c>
      <c r="S2702" s="21">
        <v>29527.779057199485</v>
      </c>
      <c r="T2702" s="38">
        <v>0.60201869914787876</v>
      </c>
    </row>
    <row r="2703" spans="1:20" x14ac:dyDescent="0.25">
      <c r="A2703" s="17" t="s">
        <v>274</v>
      </c>
      <c r="B2703" s="8" t="s">
        <v>338</v>
      </c>
      <c r="C2703" s="8" t="s">
        <v>72</v>
      </c>
      <c r="D2703" s="8" t="str">
        <f t="shared" si="1442"/>
        <v>Week_49-generic-fifi</v>
      </c>
      <c r="E2703" s="8" t="str">
        <f t="shared" si="1443"/>
        <v>Umbrella-vod.umb</v>
      </c>
      <c r="H2703" s="24">
        <f t="shared" si="1444"/>
        <v>8.7413170809691673E-3</v>
      </c>
      <c r="I2703" s="6">
        <f t="shared" si="1444"/>
        <v>3.39</v>
      </c>
      <c r="J2703" s="6">
        <f t="shared" si="1445"/>
        <v>2035853.3090540378</v>
      </c>
      <c r="K2703" s="18">
        <f t="shared" si="1446"/>
        <v>0.3</v>
      </c>
      <c r="L2703" s="35">
        <f>Data!BM63</f>
        <v>8.3516728859476235E-3</v>
      </c>
      <c r="Q2703" s="21">
        <v>0</v>
      </c>
      <c r="R2703" s="21">
        <v>1456.4766452163624</v>
      </c>
      <c r="S2703" s="21">
        <v>21831.238081054249</v>
      </c>
      <c r="T2703" s="38">
        <v>0.57444037332485687</v>
      </c>
    </row>
    <row r="2704" spans="1:20" x14ac:dyDescent="0.25">
      <c r="A2704" s="17" t="s">
        <v>275</v>
      </c>
      <c r="B2704" s="8" t="s">
        <v>338</v>
      </c>
      <c r="C2704" s="8" t="s">
        <v>72</v>
      </c>
      <c r="D2704" s="8" t="str">
        <f t="shared" si="1442"/>
        <v>Week_50-generic-fifi</v>
      </c>
      <c r="E2704" s="8" t="str">
        <f t="shared" si="1443"/>
        <v>Umbrella-vod.umb</v>
      </c>
      <c r="H2704" s="24">
        <f t="shared" si="1444"/>
        <v>8.7413170809691673E-3</v>
      </c>
      <c r="I2704" s="6">
        <f t="shared" si="1444"/>
        <v>3.39</v>
      </c>
      <c r="J2704" s="6">
        <f t="shared" si="1445"/>
        <v>2035853.3090540378</v>
      </c>
      <c r="K2704" s="18">
        <f t="shared" si="1446"/>
        <v>0.3</v>
      </c>
      <c r="L2704" s="35">
        <f>Data!BM64</f>
        <v>7.2983087381704474E-3</v>
      </c>
      <c r="Q2704" s="21">
        <v>0</v>
      </c>
      <c r="R2704" s="21">
        <v>2103.2017891404362</v>
      </c>
      <c r="S2704" s="21">
        <v>28667.708310522481</v>
      </c>
      <c r="T2704" s="38">
        <v>0.6904959574994709</v>
      </c>
    </row>
    <row r="2705" spans="1:20" x14ac:dyDescent="0.25">
      <c r="A2705" s="17" t="s">
        <v>276</v>
      </c>
      <c r="B2705" s="8" t="s">
        <v>338</v>
      </c>
      <c r="C2705" s="8" t="s">
        <v>72</v>
      </c>
      <c r="D2705" s="8" t="str">
        <f t="shared" si="1442"/>
        <v>Week_51-generic-fifi</v>
      </c>
      <c r="E2705" s="8" t="str">
        <f t="shared" si="1443"/>
        <v>Umbrella-vod.umb</v>
      </c>
      <c r="H2705" s="24">
        <f t="shared" si="1444"/>
        <v>8.7413170809691673E-3</v>
      </c>
      <c r="I2705" s="6">
        <f t="shared" si="1444"/>
        <v>3.39</v>
      </c>
      <c r="J2705" s="6">
        <f t="shared" si="1445"/>
        <v>2035853.3090540378</v>
      </c>
      <c r="K2705" s="18">
        <f t="shared" si="1446"/>
        <v>0.3</v>
      </c>
      <c r="L2705" s="35">
        <f>Data!BM65</f>
        <v>7.2983087381704474E-3</v>
      </c>
      <c r="Q2705" s="21">
        <v>0</v>
      </c>
      <c r="R2705" s="21">
        <v>2553.5331571588013</v>
      </c>
      <c r="S2705" s="21">
        <v>32130.817509761891</v>
      </c>
      <c r="T2705" s="38">
        <v>0.68347383720610955</v>
      </c>
    </row>
    <row r="2706" spans="1:20" x14ac:dyDescent="0.25">
      <c r="A2706" s="17" t="s">
        <v>277</v>
      </c>
      <c r="B2706" s="8" t="s">
        <v>338</v>
      </c>
      <c r="C2706" s="8" t="s">
        <v>72</v>
      </c>
      <c r="D2706" s="8" t="str">
        <f t="shared" si="1442"/>
        <v>Week_52-generic-fifi</v>
      </c>
      <c r="E2706" s="8" t="str">
        <f t="shared" si="1443"/>
        <v>Umbrella-vod.umb</v>
      </c>
      <c r="H2706" s="24">
        <f t="shared" si="1444"/>
        <v>8.7413170809691673E-3</v>
      </c>
      <c r="I2706" s="6">
        <f t="shared" si="1444"/>
        <v>3.39</v>
      </c>
      <c r="J2706" s="6">
        <f t="shared" si="1445"/>
        <v>2035853.3090540378</v>
      </c>
      <c r="K2706" s="18">
        <f t="shared" si="1446"/>
        <v>0.3</v>
      </c>
      <c r="L2706" s="35">
        <f>Data!BM66</f>
        <v>7.2983087381704474E-3</v>
      </c>
      <c r="Q2706" s="21">
        <v>0</v>
      </c>
      <c r="R2706" s="21">
        <v>1718.6590035414254</v>
      </c>
      <c r="S2706" s="21">
        <v>22641.936623849877</v>
      </c>
      <c r="T2706" s="38">
        <v>0.59545587673993605</v>
      </c>
    </row>
    <row r="2708" spans="1:20" x14ac:dyDescent="0.25">
      <c r="A2708" s="16" t="s">
        <v>328</v>
      </c>
      <c r="B2708" s="8" t="s">
        <v>338</v>
      </c>
      <c r="C2708" s="8" t="s">
        <v>72</v>
      </c>
      <c r="D2708" s="8" t="str">
        <f>A2708&amp;"-generic-cofi"</f>
        <v>Week_40_old-generic-cofi</v>
      </c>
      <c r="E2708" s="8" t="str">
        <f>IF(RIGHT(A2708,3)="old","Initial",B2708&amp;"-"&amp;C2708)</f>
        <v>Initial</v>
      </c>
      <c r="H2708" s="25">
        <f>SUMIFS(Data!N$2:N$48,Data!$L$2:$L$48,$C2708,Data!$M$2:$M$48,RIGHT($D2708,4))</f>
        <v>7.6908113887560487E-3</v>
      </c>
      <c r="I2708" s="42">
        <f>VLOOKUP(C2708,parms,8,FALSE)</f>
        <v>3.39</v>
      </c>
      <c r="J2708" s="28">
        <f>SUMIFS(Data!O$2:O$48,Data!$L$2:$L$48,$C2708,Data!$M$2:$M$48,RIGHT($D2708,4))</f>
        <v>1784299.7696383011</v>
      </c>
      <c r="K2708" s="25">
        <f>SUMIFS(Data!Q$2:Q$48,Data!$L$2:$L$48,$C2708,Data!$M$2:$M$48,RIGHT($D2708,4))</f>
        <v>0.3</v>
      </c>
      <c r="L2708" s="35">
        <f>Data!BM2</f>
        <v>8.2011922934080266E-3</v>
      </c>
      <c r="Q2708" s="21">
        <v>0</v>
      </c>
      <c r="R2708" s="21">
        <v>0</v>
      </c>
      <c r="S2708" s="21">
        <v>0</v>
      </c>
      <c r="T2708" s="38">
        <v>0</v>
      </c>
    </row>
    <row r="2709" spans="1:20" x14ac:dyDescent="0.25">
      <c r="A2709" s="16" t="s">
        <v>316</v>
      </c>
      <c r="B2709" s="8" t="s">
        <v>338</v>
      </c>
      <c r="C2709" s="8" t="s">
        <v>72</v>
      </c>
      <c r="D2709" s="8" t="str">
        <f t="shared" ref="D2709:D2772" si="1447">A2709&amp;"-generic-cofi"</f>
        <v>Week_41_old-generic-cofi</v>
      </c>
      <c r="E2709" s="8" t="str">
        <f t="shared" ref="E2709:E2772" si="1448">IF(RIGHT(A2709,3)="old","Initial",B2709&amp;"-"&amp;C2709)</f>
        <v>Initial</v>
      </c>
      <c r="H2709" s="24">
        <f t="shared" ref="H2709:I2772" si="1449">H2708</f>
        <v>7.6908113887560487E-3</v>
      </c>
      <c r="I2709" s="6">
        <f>I2708</f>
        <v>3.39</v>
      </c>
      <c r="J2709" s="6">
        <f t="shared" ref="J2709:J2772" si="1450">J2708</f>
        <v>1784299.7696383011</v>
      </c>
      <c r="K2709" s="18">
        <f t="shared" ref="K2709:K2772" si="1451">K2708</f>
        <v>0.3</v>
      </c>
      <c r="L2709" s="35">
        <f>Data!BM3</f>
        <v>9.7059982188039962E-3</v>
      </c>
      <c r="Q2709" s="21">
        <v>0</v>
      </c>
      <c r="R2709" s="21">
        <v>0</v>
      </c>
      <c r="S2709" s="21">
        <v>0</v>
      </c>
      <c r="T2709" s="38">
        <v>0</v>
      </c>
    </row>
    <row r="2710" spans="1:20" x14ac:dyDescent="0.25">
      <c r="A2710" s="16" t="s">
        <v>317</v>
      </c>
      <c r="B2710" s="8" t="s">
        <v>338</v>
      </c>
      <c r="C2710" s="8" t="s">
        <v>72</v>
      </c>
      <c r="D2710" s="8" t="str">
        <f t="shared" si="1447"/>
        <v>Week_42_old-generic-cofi</v>
      </c>
      <c r="E2710" s="8" t="str">
        <f t="shared" si="1448"/>
        <v>Initial</v>
      </c>
      <c r="H2710" s="24">
        <f t="shared" si="1449"/>
        <v>7.6908113887560487E-3</v>
      </c>
      <c r="I2710" s="6">
        <f t="shared" si="1449"/>
        <v>3.39</v>
      </c>
      <c r="J2710" s="6">
        <f t="shared" si="1450"/>
        <v>1784299.7696383011</v>
      </c>
      <c r="K2710" s="18">
        <f t="shared" si="1451"/>
        <v>0.3</v>
      </c>
      <c r="L2710" s="35">
        <f>Data!BM4</f>
        <v>9.7059982188039962E-3</v>
      </c>
      <c r="Q2710" s="21">
        <v>0</v>
      </c>
      <c r="R2710" s="21">
        <v>0</v>
      </c>
      <c r="S2710" s="21">
        <v>0</v>
      </c>
      <c r="T2710" s="38">
        <v>0</v>
      </c>
    </row>
    <row r="2711" spans="1:20" x14ac:dyDescent="0.25">
      <c r="A2711" s="16" t="s">
        <v>318</v>
      </c>
      <c r="B2711" s="8" t="s">
        <v>338</v>
      </c>
      <c r="C2711" s="8" t="s">
        <v>72</v>
      </c>
      <c r="D2711" s="8" t="str">
        <f t="shared" si="1447"/>
        <v>Week_43_old-generic-cofi</v>
      </c>
      <c r="E2711" s="8" t="str">
        <f t="shared" si="1448"/>
        <v>Initial</v>
      </c>
      <c r="H2711" s="24">
        <f t="shared" si="1449"/>
        <v>7.6908113887560487E-3</v>
      </c>
      <c r="I2711" s="6">
        <f t="shared" si="1449"/>
        <v>3.39</v>
      </c>
      <c r="J2711" s="6">
        <f t="shared" si="1450"/>
        <v>1784299.7696383011</v>
      </c>
      <c r="K2711" s="18">
        <f t="shared" si="1451"/>
        <v>0.3</v>
      </c>
      <c r="L2711" s="35">
        <f>Data!BM5</f>
        <v>9.7059982188039962E-3</v>
      </c>
      <c r="Q2711" s="21">
        <v>0</v>
      </c>
      <c r="R2711" s="21">
        <v>0</v>
      </c>
      <c r="S2711" s="21">
        <v>0</v>
      </c>
      <c r="T2711" s="38">
        <v>0</v>
      </c>
    </row>
    <row r="2712" spans="1:20" x14ac:dyDescent="0.25">
      <c r="A2712" s="16" t="s">
        <v>319</v>
      </c>
      <c r="B2712" s="8" t="s">
        <v>338</v>
      </c>
      <c r="C2712" s="8" t="s">
        <v>72</v>
      </c>
      <c r="D2712" s="8" t="str">
        <f t="shared" si="1447"/>
        <v>Week_44_old-generic-cofi</v>
      </c>
      <c r="E2712" s="8" t="str">
        <f t="shared" si="1448"/>
        <v>Initial</v>
      </c>
      <c r="H2712" s="24">
        <f t="shared" si="1449"/>
        <v>7.6908113887560487E-3</v>
      </c>
      <c r="I2712" s="6">
        <f t="shared" si="1449"/>
        <v>3.39</v>
      </c>
      <c r="J2712" s="6">
        <f t="shared" si="1450"/>
        <v>1784299.7696383011</v>
      </c>
      <c r="K2712" s="18">
        <f t="shared" si="1451"/>
        <v>0.3</v>
      </c>
      <c r="L2712" s="35">
        <f>Data!BM6</f>
        <v>9.7059982188039962E-3</v>
      </c>
      <c r="Q2712" s="21">
        <v>0</v>
      </c>
      <c r="R2712" s="21">
        <v>0</v>
      </c>
      <c r="S2712" s="21">
        <v>0</v>
      </c>
      <c r="T2712" s="38">
        <v>0</v>
      </c>
    </row>
    <row r="2713" spans="1:20" x14ac:dyDescent="0.25">
      <c r="A2713" s="16" t="s">
        <v>320</v>
      </c>
      <c r="B2713" s="8" t="s">
        <v>338</v>
      </c>
      <c r="C2713" s="8" t="s">
        <v>72</v>
      </c>
      <c r="D2713" s="8" t="str">
        <f t="shared" si="1447"/>
        <v>Week_45_old-generic-cofi</v>
      </c>
      <c r="E2713" s="8" t="str">
        <f t="shared" si="1448"/>
        <v>Initial</v>
      </c>
      <c r="H2713" s="24">
        <f t="shared" si="1449"/>
        <v>7.6908113887560487E-3</v>
      </c>
      <c r="I2713" s="6">
        <f t="shared" si="1449"/>
        <v>3.39</v>
      </c>
      <c r="J2713" s="6">
        <f t="shared" si="1450"/>
        <v>1784299.7696383011</v>
      </c>
      <c r="K2713" s="18">
        <f t="shared" si="1451"/>
        <v>0.3</v>
      </c>
      <c r="L2713" s="35">
        <f>Data!BM7</f>
        <v>8.3516728859476235E-3</v>
      </c>
      <c r="Q2713" s="21">
        <v>0</v>
      </c>
      <c r="R2713" s="21">
        <v>0</v>
      </c>
      <c r="S2713" s="21">
        <v>0</v>
      </c>
      <c r="T2713" s="38">
        <v>0</v>
      </c>
    </row>
    <row r="2714" spans="1:20" x14ac:dyDescent="0.25">
      <c r="A2714" s="16" t="s">
        <v>321</v>
      </c>
      <c r="B2714" s="8" t="s">
        <v>338</v>
      </c>
      <c r="C2714" s="8" t="s">
        <v>72</v>
      </c>
      <c r="D2714" s="8" t="str">
        <f t="shared" si="1447"/>
        <v>Week_46_old-generic-cofi</v>
      </c>
      <c r="E2714" s="8" t="str">
        <f t="shared" si="1448"/>
        <v>Initial</v>
      </c>
      <c r="H2714" s="24">
        <f t="shared" si="1449"/>
        <v>7.6908113887560487E-3</v>
      </c>
      <c r="I2714" s="6">
        <f t="shared" si="1449"/>
        <v>3.39</v>
      </c>
      <c r="J2714" s="6">
        <f t="shared" si="1450"/>
        <v>1784299.7696383011</v>
      </c>
      <c r="K2714" s="18">
        <f t="shared" si="1451"/>
        <v>0.3</v>
      </c>
      <c r="L2714" s="35">
        <f>Data!BM8</f>
        <v>8.3516728859476235E-3</v>
      </c>
      <c r="Q2714" s="21">
        <v>0</v>
      </c>
      <c r="R2714" s="21">
        <v>0</v>
      </c>
      <c r="S2714" s="21">
        <v>0</v>
      </c>
      <c r="T2714" s="38">
        <v>0</v>
      </c>
    </row>
    <row r="2715" spans="1:20" x14ac:dyDescent="0.25">
      <c r="A2715" s="16" t="s">
        <v>322</v>
      </c>
      <c r="B2715" s="8" t="s">
        <v>338</v>
      </c>
      <c r="C2715" s="8" t="s">
        <v>72</v>
      </c>
      <c r="D2715" s="8" t="str">
        <f t="shared" si="1447"/>
        <v>Week_47_old-generic-cofi</v>
      </c>
      <c r="E2715" s="8" t="str">
        <f t="shared" si="1448"/>
        <v>Initial</v>
      </c>
      <c r="H2715" s="24">
        <f t="shared" si="1449"/>
        <v>7.6908113887560487E-3</v>
      </c>
      <c r="I2715" s="6">
        <f t="shared" si="1449"/>
        <v>3.39</v>
      </c>
      <c r="J2715" s="6">
        <f t="shared" si="1450"/>
        <v>1784299.7696383011</v>
      </c>
      <c r="K2715" s="18">
        <f t="shared" si="1451"/>
        <v>0.3</v>
      </c>
      <c r="L2715" s="35">
        <f>Data!BM9</f>
        <v>8.3516728859476235E-3</v>
      </c>
      <c r="Q2715" s="21">
        <v>0</v>
      </c>
      <c r="R2715" s="21">
        <v>0</v>
      </c>
      <c r="S2715" s="21">
        <v>0</v>
      </c>
      <c r="T2715" s="38">
        <v>0</v>
      </c>
    </row>
    <row r="2716" spans="1:20" x14ac:dyDescent="0.25">
      <c r="A2716" s="16" t="s">
        <v>323</v>
      </c>
      <c r="B2716" s="8" t="s">
        <v>338</v>
      </c>
      <c r="C2716" s="8" t="s">
        <v>72</v>
      </c>
      <c r="D2716" s="8" t="str">
        <f t="shared" si="1447"/>
        <v>Week_48_old-generic-cofi</v>
      </c>
      <c r="E2716" s="8" t="str">
        <f t="shared" si="1448"/>
        <v>Initial</v>
      </c>
      <c r="H2716" s="24">
        <f t="shared" si="1449"/>
        <v>7.6908113887560487E-3</v>
      </c>
      <c r="I2716" s="6">
        <f t="shared" si="1449"/>
        <v>3.39</v>
      </c>
      <c r="J2716" s="6">
        <f t="shared" si="1450"/>
        <v>1784299.7696383011</v>
      </c>
      <c r="K2716" s="18">
        <f t="shared" si="1451"/>
        <v>0.3</v>
      </c>
      <c r="L2716" s="35">
        <f>Data!BM10</f>
        <v>8.3516728859476235E-3</v>
      </c>
      <c r="Q2716" s="21">
        <v>0</v>
      </c>
      <c r="R2716" s="21">
        <v>0</v>
      </c>
      <c r="S2716" s="21">
        <v>0</v>
      </c>
      <c r="T2716" s="38">
        <v>0</v>
      </c>
    </row>
    <row r="2717" spans="1:20" x14ac:dyDescent="0.25">
      <c r="A2717" s="16" t="s">
        <v>324</v>
      </c>
      <c r="B2717" s="8" t="s">
        <v>338</v>
      </c>
      <c r="C2717" s="8" t="s">
        <v>72</v>
      </c>
      <c r="D2717" s="8" t="str">
        <f t="shared" si="1447"/>
        <v>Week_49_old-generic-cofi</v>
      </c>
      <c r="E2717" s="8" t="str">
        <f t="shared" si="1448"/>
        <v>Initial</v>
      </c>
      <c r="H2717" s="24">
        <f t="shared" si="1449"/>
        <v>7.6908113887560487E-3</v>
      </c>
      <c r="I2717" s="6">
        <f t="shared" si="1449"/>
        <v>3.39</v>
      </c>
      <c r="J2717" s="6">
        <f t="shared" si="1450"/>
        <v>1784299.7696383011</v>
      </c>
      <c r="K2717" s="18">
        <f t="shared" si="1451"/>
        <v>0.3</v>
      </c>
      <c r="L2717" s="35">
        <f>Data!BM11</f>
        <v>8.3516728859476235E-3</v>
      </c>
      <c r="Q2717" s="21">
        <v>0</v>
      </c>
      <c r="R2717" s="21">
        <v>0</v>
      </c>
      <c r="S2717" s="21">
        <v>0</v>
      </c>
      <c r="T2717" s="38">
        <v>0</v>
      </c>
    </row>
    <row r="2718" spans="1:20" x14ac:dyDescent="0.25">
      <c r="A2718" s="16" t="s">
        <v>325</v>
      </c>
      <c r="B2718" s="8" t="s">
        <v>338</v>
      </c>
      <c r="C2718" s="8" t="s">
        <v>72</v>
      </c>
      <c r="D2718" s="8" t="str">
        <f t="shared" si="1447"/>
        <v>Week_50_old-generic-cofi</v>
      </c>
      <c r="E2718" s="8" t="str">
        <f t="shared" si="1448"/>
        <v>Initial</v>
      </c>
      <c r="H2718" s="24">
        <f t="shared" si="1449"/>
        <v>7.6908113887560487E-3</v>
      </c>
      <c r="I2718" s="6">
        <f t="shared" si="1449"/>
        <v>3.39</v>
      </c>
      <c r="J2718" s="6">
        <f t="shared" si="1450"/>
        <v>1784299.7696383011</v>
      </c>
      <c r="K2718" s="18">
        <f t="shared" si="1451"/>
        <v>0.3</v>
      </c>
      <c r="L2718" s="35">
        <f>Data!BM12</f>
        <v>7.2983087381704474E-3</v>
      </c>
      <c r="Q2718" s="21">
        <v>0</v>
      </c>
      <c r="R2718" s="21">
        <v>0</v>
      </c>
      <c r="S2718" s="21">
        <v>0</v>
      </c>
      <c r="T2718" s="38">
        <v>0</v>
      </c>
    </row>
    <row r="2719" spans="1:20" x14ac:dyDescent="0.25">
      <c r="A2719" s="16" t="s">
        <v>326</v>
      </c>
      <c r="B2719" s="8" t="s">
        <v>338</v>
      </c>
      <c r="C2719" s="8" t="s">
        <v>72</v>
      </c>
      <c r="D2719" s="8" t="str">
        <f t="shared" si="1447"/>
        <v>Week_51_old-generic-cofi</v>
      </c>
      <c r="E2719" s="8" t="str">
        <f t="shared" si="1448"/>
        <v>Initial</v>
      </c>
      <c r="H2719" s="24">
        <f t="shared" si="1449"/>
        <v>7.6908113887560487E-3</v>
      </c>
      <c r="I2719" s="6">
        <f t="shared" si="1449"/>
        <v>3.39</v>
      </c>
      <c r="J2719" s="6">
        <f t="shared" si="1450"/>
        <v>1784299.7696383011</v>
      </c>
      <c r="K2719" s="18">
        <f t="shared" si="1451"/>
        <v>0.3</v>
      </c>
      <c r="L2719" s="35">
        <f>Data!BM13</f>
        <v>7.2983087381704474E-3</v>
      </c>
      <c r="Q2719" s="21">
        <v>0</v>
      </c>
      <c r="R2719" s="21">
        <v>0</v>
      </c>
      <c r="S2719" s="21">
        <v>0</v>
      </c>
      <c r="T2719" s="38">
        <v>0</v>
      </c>
    </row>
    <row r="2720" spans="1:20" x14ac:dyDescent="0.25">
      <c r="A2720" s="16" t="s">
        <v>327</v>
      </c>
      <c r="B2720" s="8" t="s">
        <v>338</v>
      </c>
      <c r="C2720" s="8" t="s">
        <v>72</v>
      </c>
      <c r="D2720" s="8" t="str">
        <f t="shared" si="1447"/>
        <v>Week_52_old-generic-cofi</v>
      </c>
      <c r="E2720" s="8" t="str">
        <f t="shared" si="1448"/>
        <v>Initial</v>
      </c>
      <c r="H2720" s="24">
        <f t="shared" si="1449"/>
        <v>7.6908113887560487E-3</v>
      </c>
      <c r="I2720" s="6">
        <f t="shared" si="1449"/>
        <v>3.39</v>
      </c>
      <c r="J2720" s="6">
        <f t="shared" si="1450"/>
        <v>1784299.7696383011</v>
      </c>
      <c r="K2720" s="18">
        <f t="shared" si="1451"/>
        <v>0.3</v>
      </c>
      <c r="L2720" s="35">
        <f>Data!BM14</f>
        <v>7.2983087381704474E-3</v>
      </c>
      <c r="Q2720" s="21">
        <v>0</v>
      </c>
      <c r="R2720" s="21">
        <v>0</v>
      </c>
      <c r="S2720" s="21">
        <v>0</v>
      </c>
      <c r="T2720" s="38">
        <v>0</v>
      </c>
    </row>
    <row r="2721" spans="1:20" x14ac:dyDescent="0.25">
      <c r="A2721" s="17" t="s">
        <v>262</v>
      </c>
      <c r="B2721" s="8" t="s">
        <v>338</v>
      </c>
      <c r="C2721" s="8" t="s">
        <v>72</v>
      </c>
      <c r="D2721" s="8" t="str">
        <f t="shared" si="1447"/>
        <v>Week_01-generic-cofi</v>
      </c>
      <c r="E2721" s="8" t="str">
        <f t="shared" si="1448"/>
        <v>Umbrella-vod.umb</v>
      </c>
      <c r="H2721" s="24">
        <f t="shared" si="1449"/>
        <v>7.6908113887560487E-3</v>
      </c>
      <c r="I2721" s="6">
        <f t="shared" si="1449"/>
        <v>3.39</v>
      </c>
      <c r="J2721" s="6">
        <f t="shared" si="1450"/>
        <v>1784299.7696383011</v>
      </c>
      <c r="K2721" s="18">
        <f t="shared" si="1451"/>
        <v>0.3</v>
      </c>
      <c r="L2721" s="35">
        <f>Data!BM15</f>
        <v>7.2983087381704474E-3</v>
      </c>
      <c r="Q2721" s="21">
        <v>0</v>
      </c>
      <c r="R2721" s="21">
        <v>838.63540624620782</v>
      </c>
      <c r="S2721" s="21">
        <v>16134.584324380745</v>
      </c>
      <c r="T2721" s="38">
        <v>0.71827149618222763</v>
      </c>
    </row>
    <row r="2722" spans="1:20" x14ac:dyDescent="0.25">
      <c r="A2722" s="17" t="s">
        <v>263</v>
      </c>
      <c r="B2722" s="8" t="s">
        <v>338</v>
      </c>
      <c r="C2722" s="8" t="s">
        <v>72</v>
      </c>
      <c r="D2722" s="8" t="str">
        <f t="shared" si="1447"/>
        <v>Week_02-generic-cofi</v>
      </c>
      <c r="E2722" s="8" t="str">
        <f t="shared" si="1448"/>
        <v>Umbrella-vod.umb</v>
      </c>
      <c r="H2722" s="24">
        <f t="shared" si="1449"/>
        <v>7.6908113887560487E-3</v>
      </c>
      <c r="I2722" s="6">
        <f t="shared" si="1449"/>
        <v>3.39</v>
      </c>
      <c r="J2722" s="6">
        <f t="shared" si="1450"/>
        <v>1784299.7696383011</v>
      </c>
      <c r="K2722" s="18">
        <f t="shared" si="1451"/>
        <v>0.3</v>
      </c>
      <c r="L2722" s="35">
        <f>Data!BM16</f>
        <v>6.922107256821455E-3</v>
      </c>
      <c r="Q2722" s="21">
        <v>0</v>
      </c>
      <c r="R2722" s="21">
        <v>1156.542360090602</v>
      </c>
      <c r="S2722" s="21">
        <v>21372.689891108326</v>
      </c>
      <c r="T2722" s="38">
        <v>0.79278520563579014</v>
      </c>
    </row>
    <row r="2723" spans="1:20" x14ac:dyDescent="0.25">
      <c r="A2723" s="17" t="s">
        <v>264</v>
      </c>
      <c r="B2723" s="8" t="s">
        <v>338</v>
      </c>
      <c r="C2723" s="8" t="s">
        <v>72</v>
      </c>
      <c r="D2723" s="8" t="str">
        <f t="shared" si="1447"/>
        <v>Week_03-generic-cofi</v>
      </c>
      <c r="E2723" s="8" t="str">
        <f t="shared" si="1448"/>
        <v>Umbrella-vod.umb</v>
      </c>
      <c r="H2723" s="24">
        <f t="shared" si="1449"/>
        <v>7.6908113887560487E-3</v>
      </c>
      <c r="I2723" s="6">
        <f t="shared" si="1449"/>
        <v>3.39</v>
      </c>
      <c r="J2723" s="6">
        <f t="shared" si="1450"/>
        <v>1784299.7696383011</v>
      </c>
      <c r="K2723" s="18">
        <f t="shared" si="1451"/>
        <v>0.3</v>
      </c>
      <c r="L2723" s="35">
        <f>Data!BM17</f>
        <v>6.922107256821455E-3</v>
      </c>
      <c r="Q2723" s="21">
        <v>0</v>
      </c>
      <c r="R2723" s="21">
        <v>824.55619681492328</v>
      </c>
      <c r="S2723" s="21">
        <v>17330.340134621205</v>
      </c>
      <c r="T2723" s="38">
        <v>0.75058665138243152</v>
      </c>
    </row>
    <row r="2724" spans="1:20" x14ac:dyDescent="0.25">
      <c r="A2724" s="17" t="s">
        <v>265</v>
      </c>
      <c r="B2724" s="8" t="s">
        <v>338</v>
      </c>
      <c r="C2724" s="8" t="s">
        <v>72</v>
      </c>
      <c r="D2724" s="8" t="str">
        <f t="shared" si="1447"/>
        <v>Week_04-generic-cofi</v>
      </c>
      <c r="E2724" s="8" t="str">
        <f t="shared" si="1448"/>
        <v>Umbrella-vod.umb</v>
      </c>
      <c r="H2724" s="24">
        <f t="shared" si="1449"/>
        <v>7.6908113887560487E-3</v>
      </c>
      <c r="I2724" s="6">
        <f t="shared" si="1449"/>
        <v>3.39</v>
      </c>
      <c r="J2724" s="6">
        <f t="shared" si="1450"/>
        <v>1784299.7696383011</v>
      </c>
      <c r="K2724" s="18">
        <f t="shared" si="1451"/>
        <v>0.3</v>
      </c>
      <c r="L2724" s="35">
        <f>Data!BM18</f>
        <v>6.922107256821455E-3</v>
      </c>
      <c r="Q2724" s="21">
        <v>0</v>
      </c>
      <c r="R2724" s="21">
        <v>552.3741385567165</v>
      </c>
      <c r="S2724" s="21">
        <v>12684.88224178199</v>
      </c>
      <c r="T2724" s="38">
        <v>0.69616493400035351</v>
      </c>
    </row>
    <row r="2725" spans="1:20" x14ac:dyDescent="0.25">
      <c r="A2725" s="17" t="s">
        <v>266</v>
      </c>
      <c r="B2725" s="8" t="s">
        <v>338</v>
      </c>
      <c r="C2725" s="8" t="s">
        <v>72</v>
      </c>
      <c r="D2725" s="8" t="str">
        <f t="shared" si="1447"/>
        <v>Week_05-generic-cofi</v>
      </c>
      <c r="E2725" s="8" t="str">
        <f t="shared" si="1448"/>
        <v>Umbrella-vod.umb</v>
      </c>
      <c r="H2725" s="24">
        <f t="shared" si="1449"/>
        <v>7.6908113887560487E-3</v>
      </c>
      <c r="I2725" s="6">
        <f t="shared" si="1449"/>
        <v>3.39</v>
      </c>
      <c r="J2725" s="6">
        <f t="shared" si="1450"/>
        <v>1784299.7696383011</v>
      </c>
      <c r="K2725" s="18">
        <f t="shared" si="1451"/>
        <v>0.3</v>
      </c>
      <c r="L2725" s="35">
        <f>Data!BM19</f>
        <v>6.922107256821455E-3</v>
      </c>
      <c r="Q2725" s="21">
        <v>0</v>
      </c>
      <c r="R2725" s="21">
        <v>823.87804897037131</v>
      </c>
      <c r="S2725" s="21">
        <v>17200.940210175289</v>
      </c>
      <c r="T2725" s="38">
        <v>0.7501837189226882</v>
      </c>
    </row>
    <row r="2726" spans="1:20" x14ac:dyDescent="0.25">
      <c r="A2726" s="17" t="s">
        <v>267</v>
      </c>
      <c r="B2726" s="8" t="s">
        <v>338</v>
      </c>
      <c r="C2726" s="8" t="s">
        <v>72</v>
      </c>
      <c r="D2726" s="8" t="str">
        <f t="shared" si="1447"/>
        <v>Week_06-generic-cofi</v>
      </c>
      <c r="E2726" s="8" t="str">
        <f t="shared" si="1448"/>
        <v>Umbrella-vod.umb</v>
      </c>
      <c r="H2726" s="24">
        <f t="shared" si="1449"/>
        <v>7.6908113887560487E-3</v>
      </c>
      <c r="I2726" s="6">
        <f t="shared" si="1449"/>
        <v>3.39</v>
      </c>
      <c r="J2726" s="6">
        <f t="shared" si="1450"/>
        <v>1784299.7696383011</v>
      </c>
      <c r="K2726" s="18">
        <f t="shared" si="1451"/>
        <v>0.3</v>
      </c>
      <c r="L2726" s="35">
        <f>Data!BM20</f>
        <v>7.1478281456308504E-3</v>
      </c>
      <c r="Q2726" s="21">
        <v>0</v>
      </c>
      <c r="R2726" s="21">
        <v>812.29756192953744</v>
      </c>
      <c r="S2726" s="21">
        <v>16976.811310580528</v>
      </c>
      <c r="T2726" s="38">
        <v>0.73245823595421389</v>
      </c>
    </row>
    <row r="2727" spans="1:20" x14ac:dyDescent="0.25">
      <c r="A2727" s="17" t="s">
        <v>268</v>
      </c>
      <c r="B2727" s="8" t="s">
        <v>338</v>
      </c>
      <c r="C2727" s="8" t="s">
        <v>72</v>
      </c>
      <c r="D2727" s="8" t="str">
        <f t="shared" si="1447"/>
        <v>Week_07-generic-cofi</v>
      </c>
      <c r="E2727" s="8" t="str">
        <f t="shared" si="1448"/>
        <v>Umbrella-vod.umb</v>
      </c>
      <c r="H2727" s="24">
        <f t="shared" si="1449"/>
        <v>7.6908113887560487E-3</v>
      </c>
      <c r="I2727" s="6">
        <f t="shared" si="1449"/>
        <v>3.39</v>
      </c>
      <c r="J2727" s="6">
        <f t="shared" si="1450"/>
        <v>1784299.7696383011</v>
      </c>
      <c r="K2727" s="18">
        <f t="shared" si="1451"/>
        <v>0.3</v>
      </c>
      <c r="L2727" s="35">
        <f>Data!BM21</f>
        <v>7.1478281456308504E-3</v>
      </c>
      <c r="Q2727" s="21">
        <v>0</v>
      </c>
      <c r="R2727" s="21">
        <v>555.62062179071052</v>
      </c>
      <c r="S2727" s="21">
        <v>13390.918329916984</v>
      </c>
      <c r="T2727" s="38">
        <v>0.73397317467889922</v>
      </c>
    </row>
    <row r="2728" spans="1:20" x14ac:dyDescent="0.25">
      <c r="A2728" s="17" t="s">
        <v>269</v>
      </c>
      <c r="B2728" s="8" t="s">
        <v>338</v>
      </c>
      <c r="C2728" s="8" t="s">
        <v>72</v>
      </c>
      <c r="D2728" s="8" t="str">
        <f t="shared" si="1447"/>
        <v>Week_08-generic-cofi</v>
      </c>
      <c r="E2728" s="8" t="str">
        <f t="shared" si="1448"/>
        <v>Umbrella-vod.umb</v>
      </c>
      <c r="H2728" s="24">
        <f t="shared" si="1449"/>
        <v>7.6908113887560487E-3</v>
      </c>
      <c r="I2728" s="6">
        <f t="shared" si="1449"/>
        <v>3.39</v>
      </c>
      <c r="J2728" s="6">
        <f t="shared" si="1450"/>
        <v>1784299.7696383011</v>
      </c>
      <c r="K2728" s="18">
        <f t="shared" si="1451"/>
        <v>0.3</v>
      </c>
      <c r="L2728" s="35">
        <f>Data!BM22</f>
        <v>7.1478281456308504E-3</v>
      </c>
      <c r="Q2728" s="21">
        <v>0</v>
      </c>
      <c r="R2728" s="21">
        <v>946.89493171650145</v>
      </c>
      <c r="S2728" s="21">
        <v>19833.565523559933</v>
      </c>
      <c r="T2728" s="38">
        <v>0.75356039950666642</v>
      </c>
    </row>
    <row r="2729" spans="1:20" x14ac:dyDescent="0.25">
      <c r="A2729" s="17" t="s">
        <v>270</v>
      </c>
      <c r="B2729" s="8" t="s">
        <v>338</v>
      </c>
      <c r="C2729" s="8" t="s">
        <v>72</v>
      </c>
      <c r="D2729" s="8" t="str">
        <f t="shared" si="1447"/>
        <v>Week_09-generic-cofi</v>
      </c>
      <c r="E2729" s="8" t="str">
        <f t="shared" si="1448"/>
        <v>Umbrella-vod.umb</v>
      </c>
      <c r="H2729" s="24">
        <f t="shared" si="1449"/>
        <v>7.6908113887560487E-3</v>
      </c>
      <c r="I2729" s="6">
        <f t="shared" si="1449"/>
        <v>3.39</v>
      </c>
      <c r="J2729" s="6">
        <f t="shared" si="1450"/>
        <v>1784299.7696383011</v>
      </c>
      <c r="K2729" s="18">
        <f t="shared" si="1451"/>
        <v>0.3</v>
      </c>
      <c r="L2729" s="35">
        <f>Data!BM23</f>
        <v>7.1478281456308504E-3</v>
      </c>
      <c r="Q2729" s="21">
        <v>0</v>
      </c>
      <c r="R2729" s="21">
        <v>870.83918020979354</v>
      </c>
      <c r="S2729" s="21">
        <v>17954.529549693176</v>
      </c>
      <c r="T2729" s="38">
        <v>0.76002502561376706</v>
      </c>
    </row>
    <row r="2730" spans="1:20" x14ac:dyDescent="0.25">
      <c r="A2730" s="17" t="s">
        <v>249</v>
      </c>
      <c r="B2730" s="8" t="s">
        <v>338</v>
      </c>
      <c r="C2730" s="8" t="s">
        <v>72</v>
      </c>
      <c r="D2730" s="8" t="str">
        <f t="shared" si="1447"/>
        <v>Week_10-generic-cofi</v>
      </c>
      <c r="E2730" s="8" t="str">
        <f t="shared" si="1448"/>
        <v>Umbrella-vod.umb</v>
      </c>
      <c r="H2730" s="24">
        <f t="shared" si="1449"/>
        <v>7.6908113887560487E-3</v>
      </c>
      <c r="I2730" s="6">
        <f t="shared" si="1449"/>
        <v>3.39</v>
      </c>
      <c r="J2730" s="6">
        <f t="shared" si="1450"/>
        <v>1784299.7696383011</v>
      </c>
      <c r="K2730" s="18">
        <f t="shared" si="1451"/>
        <v>0.3</v>
      </c>
      <c r="L2730" s="35">
        <f>Data!BM24</f>
        <v>7.1478281456308504E-3</v>
      </c>
      <c r="Q2730" s="21">
        <v>0</v>
      </c>
      <c r="R2730" s="21">
        <v>889.14413485025648</v>
      </c>
      <c r="S2730" s="21">
        <v>18615.959370847646</v>
      </c>
      <c r="T2730" s="38">
        <v>0.76233201179128718</v>
      </c>
    </row>
    <row r="2731" spans="1:20" x14ac:dyDescent="0.25">
      <c r="A2731" s="17" t="s">
        <v>250</v>
      </c>
      <c r="B2731" s="8" t="s">
        <v>338</v>
      </c>
      <c r="C2731" s="8" t="s">
        <v>72</v>
      </c>
      <c r="D2731" s="8" t="str">
        <f t="shared" si="1447"/>
        <v>Week_11-generic-cofi</v>
      </c>
      <c r="E2731" s="8" t="str">
        <f t="shared" si="1448"/>
        <v>Umbrella-vod.umb</v>
      </c>
      <c r="H2731" s="24">
        <f t="shared" si="1449"/>
        <v>7.6908113887560487E-3</v>
      </c>
      <c r="I2731" s="6">
        <f t="shared" si="1449"/>
        <v>3.39</v>
      </c>
      <c r="J2731" s="6">
        <f t="shared" si="1450"/>
        <v>1784299.7696383011</v>
      </c>
      <c r="K2731" s="18">
        <f t="shared" si="1451"/>
        <v>0.3</v>
      </c>
      <c r="L2731" s="35">
        <f>Data!BM25</f>
        <v>7.1478281456308504E-3</v>
      </c>
      <c r="Q2731" s="21">
        <v>0</v>
      </c>
      <c r="R2731" s="21">
        <v>761.95788980208692</v>
      </c>
      <c r="S2731" s="21">
        <v>16708.519438373605</v>
      </c>
      <c r="T2731" s="38">
        <v>0.76298065102584678</v>
      </c>
    </row>
    <row r="2732" spans="1:20" x14ac:dyDescent="0.25">
      <c r="A2732" s="17" t="s">
        <v>251</v>
      </c>
      <c r="B2732" s="8" t="s">
        <v>338</v>
      </c>
      <c r="C2732" s="8" t="s">
        <v>72</v>
      </c>
      <c r="D2732" s="8" t="str">
        <f t="shared" si="1447"/>
        <v>Week_12-generic-cofi</v>
      </c>
      <c r="E2732" s="8" t="str">
        <f t="shared" si="1448"/>
        <v>Umbrella-vod.umb</v>
      </c>
      <c r="H2732" s="24">
        <f t="shared" si="1449"/>
        <v>7.6908113887560487E-3</v>
      </c>
      <c r="I2732" s="6">
        <f t="shared" si="1449"/>
        <v>3.39</v>
      </c>
      <c r="J2732" s="6">
        <f t="shared" si="1450"/>
        <v>1784299.7696383011</v>
      </c>
      <c r="K2732" s="18">
        <f t="shared" si="1451"/>
        <v>0.3</v>
      </c>
      <c r="L2732" s="35">
        <f>Data!BM26</f>
        <v>7.1478281456308504E-3</v>
      </c>
      <c r="Q2732" s="21">
        <v>0</v>
      </c>
      <c r="R2732" s="21">
        <v>764.46268493955745</v>
      </c>
      <c r="S2732" s="21">
        <v>16774.661540025638</v>
      </c>
      <c r="T2732" s="38">
        <v>0.73641083156605935</v>
      </c>
    </row>
    <row r="2733" spans="1:20" x14ac:dyDescent="0.25">
      <c r="A2733" s="17" t="s">
        <v>252</v>
      </c>
      <c r="B2733" s="8" t="s">
        <v>338</v>
      </c>
      <c r="C2733" s="8" t="s">
        <v>72</v>
      </c>
      <c r="D2733" s="8" t="str">
        <f t="shared" si="1447"/>
        <v>Week_13-generic-cofi</v>
      </c>
      <c r="E2733" s="8" t="str">
        <f t="shared" si="1448"/>
        <v>Umbrella-vod.umb</v>
      </c>
      <c r="H2733" s="24">
        <f t="shared" si="1449"/>
        <v>7.6908113887560487E-3</v>
      </c>
      <c r="I2733" s="6">
        <f t="shared" si="1449"/>
        <v>3.39</v>
      </c>
      <c r="J2733" s="6">
        <f t="shared" si="1450"/>
        <v>1784299.7696383011</v>
      </c>
      <c r="K2733" s="18">
        <f t="shared" si="1451"/>
        <v>0.3</v>
      </c>
      <c r="L2733" s="35">
        <f>Data!BM27</f>
        <v>7.1478281456308504E-3</v>
      </c>
      <c r="Q2733" s="21">
        <v>0</v>
      </c>
      <c r="R2733" s="21">
        <v>811.48659976621866</v>
      </c>
      <c r="S2733" s="21">
        <v>17658.579561767685</v>
      </c>
      <c r="T2733" s="38">
        <v>0.78431041965891057</v>
      </c>
    </row>
    <row r="2734" spans="1:20" x14ac:dyDescent="0.25">
      <c r="A2734" s="17" t="s">
        <v>253</v>
      </c>
      <c r="B2734" s="8" t="s">
        <v>338</v>
      </c>
      <c r="C2734" s="8" t="s">
        <v>72</v>
      </c>
      <c r="D2734" s="8" t="str">
        <f t="shared" si="1447"/>
        <v>Week_14-generic-cofi</v>
      </c>
      <c r="E2734" s="8" t="str">
        <f t="shared" si="1448"/>
        <v>Umbrella-vod.umb</v>
      </c>
      <c r="H2734" s="24">
        <f t="shared" si="1449"/>
        <v>7.6908113887560487E-3</v>
      </c>
      <c r="I2734" s="6">
        <f t="shared" si="1449"/>
        <v>3.39</v>
      </c>
      <c r="J2734" s="6">
        <f t="shared" si="1450"/>
        <v>1784299.7696383011</v>
      </c>
      <c r="K2734" s="18">
        <f t="shared" si="1451"/>
        <v>0.3</v>
      </c>
      <c r="L2734" s="35">
        <f>Data!BM28</f>
        <v>7.1478281456308504E-3</v>
      </c>
      <c r="Q2734" s="21">
        <v>0</v>
      </c>
      <c r="R2734" s="21">
        <v>981.09683131170698</v>
      </c>
      <c r="S2734" s="21">
        <v>20916.13600077949</v>
      </c>
      <c r="T2734" s="38">
        <v>0.77882833169335819</v>
      </c>
    </row>
    <row r="2735" spans="1:20" x14ac:dyDescent="0.25">
      <c r="A2735" s="17" t="s">
        <v>254</v>
      </c>
      <c r="B2735" s="8" t="s">
        <v>338</v>
      </c>
      <c r="C2735" s="8" t="s">
        <v>72</v>
      </c>
      <c r="D2735" s="8" t="str">
        <f t="shared" si="1447"/>
        <v>Week_15-generic-cofi</v>
      </c>
      <c r="E2735" s="8" t="str">
        <f t="shared" si="1448"/>
        <v>Umbrella-vod.umb</v>
      </c>
      <c r="H2735" s="24">
        <f t="shared" si="1449"/>
        <v>7.6908113887560487E-3</v>
      </c>
      <c r="I2735" s="6">
        <f t="shared" si="1449"/>
        <v>3.39</v>
      </c>
      <c r="J2735" s="6">
        <f t="shared" si="1450"/>
        <v>1784299.7696383011</v>
      </c>
      <c r="K2735" s="18">
        <f t="shared" si="1451"/>
        <v>0.3</v>
      </c>
      <c r="L2735" s="35">
        <f>Data!BM29</f>
        <v>7.3735490344402459E-3</v>
      </c>
      <c r="Q2735" s="21">
        <v>0</v>
      </c>
      <c r="R2735" s="21">
        <v>625.68839435354903</v>
      </c>
      <c r="S2735" s="21">
        <v>13614.612699796127</v>
      </c>
      <c r="T2735" s="38">
        <v>0.68517305325395073</v>
      </c>
    </row>
    <row r="2736" spans="1:20" x14ac:dyDescent="0.25">
      <c r="A2736" s="17" t="s">
        <v>255</v>
      </c>
      <c r="B2736" s="8" t="s">
        <v>338</v>
      </c>
      <c r="C2736" s="8" t="s">
        <v>72</v>
      </c>
      <c r="D2736" s="8" t="str">
        <f t="shared" si="1447"/>
        <v>Week_16-generic-cofi</v>
      </c>
      <c r="E2736" s="8" t="str">
        <f t="shared" si="1448"/>
        <v>Umbrella-vod.umb</v>
      </c>
      <c r="H2736" s="24">
        <f t="shared" si="1449"/>
        <v>7.6908113887560487E-3</v>
      </c>
      <c r="I2736" s="6">
        <f t="shared" si="1449"/>
        <v>3.39</v>
      </c>
      <c r="J2736" s="6">
        <f t="shared" si="1450"/>
        <v>1784299.7696383011</v>
      </c>
      <c r="K2736" s="18">
        <f t="shared" si="1451"/>
        <v>0.3</v>
      </c>
      <c r="L2736" s="35">
        <f>Data!BM30</f>
        <v>7.3735490344402459E-3</v>
      </c>
      <c r="Q2736" s="21">
        <v>0</v>
      </c>
      <c r="R2736" s="21">
        <v>1043.2913247716479</v>
      </c>
      <c r="S2736" s="21">
        <v>20297.392215006312</v>
      </c>
      <c r="T2736" s="38">
        <v>0.763094330307862</v>
      </c>
    </row>
    <row r="2737" spans="1:20" x14ac:dyDescent="0.25">
      <c r="A2737" s="17" t="s">
        <v>256</v>
      </c>
      <c r="B2737" s="8" t="s">
        <v>338</v>
      </c>
      <c r="C2737" s="8" t="s">
        <v>72</v>
      </c>
      <c r="D2737" s="8" t="str">
        <f t="shared" si="1447"/>
        <v>Week_17-generic-cofi</v>
      </c>
      <c r="E2737" s="8" t="str">
        <f t="shared" si="1448"/>
        <v>Umbrella-vod.umb</v>
      </c>
      <c r="H2737" s="24">
        <f t="shared" si="1449"/>
        <v>7.6908113887560487E-3</v>
      </c>
      <c r="I2737" s="6">
        <f t="shared" si="1449"/>
        <v>3.39</v>
      </c>
      <c r="J2737" s="6">
        <f t="shared" si="1450"/>
        <v>1784299.7696383011</v>
      </c>
      <c r="K2737" s="18">
        <f t="shared" si="1451"/>
        <v>0.3</v>
      </c>
      <c r="L2737" s="35">
        <f>Data!BM31</f>
        <v>7.3735490344402459E-3</v>
      </c>
      <c r="Q2737" s="21">
        <v>0</v>
      </c>
      <c r="R2737" s="21">
        <v>898.42862614112028</v>
      </c>
      <c r="S2737" s="21">
        <v>18288.461402654011</v>
      </c>
      <c r="T2737" s="38">
        <v>0.74929245442590187</v>
      </c>
    </row>
    <row r="2738" spans="1:20" x14ac:dyDescent="0.25">
      <c r="A2738" s="17" t="s">
        <v>257</v>
      </c>
      <c r="B2738" s="8" t="s">
        <v>338</v>
      </c>
      <c r="C2738" s="8" t="s">
        <v>72</v>
      </c>
      <c r="D2738" s="8" t="str">
        <f t="shared" si="1447"/>
        <v>Week_18-generic-cofi</v>
      </c>
      <c r="E2738" s="8" t="str">
        <f t="shared" si="1448"/>
        <v>Umbrella-vod.umb</v>
      </c>
      <c r="H2738" s="24">
        <f t="shared" si="1449"/>
        <v>7.6908113887560487E-3</v>
      </c>
      <c r="I2738" s="6">
        <f t="shared" si="1449"/>
        <v>3.39</v>
      </c>
      <c r="J2738" s="6">
        <f t="shared" si="1450"/>
        <v>1784299.7696383011</v>
      </c>
      <c r="K2738" s="18">
        <f t="shared" si="1451"/>
        <v>0.3</v>
      </c>
      <c r="L2738" s="35">
        <f>Data!BM32</f>
        <v>7.3735490344402459E-3</v>
      </c>
      <c r="Q2738" s="21">
        <v>0</v>
      </c>
      <c r="R2738" s="21">
        <v>477.94892255854285</v>
      </c>
      <c r="S2738" s="21">
        <v>11597.641417642879</v>
      </c>
      <c r="T2738" s="38">
        <v>0.63892513188937627</v>
      </c>
    </row>
    <row r="2739" spans="1:20" x14ac:dyDescent="0.25">
      <c r="A2739" s="17" t="s">
        <v>258</v>
      </c>
      <c r="B2739" s="8" t="s">
        <v>338</v>
      </c>
      <c r="C2739" s="8" t="s">
        <v>72</v>
      </c>
      <c r="D2739" s="8" t="str">
        <f t="shared" si="1447"/>
        <v>Week_19-generic-cofi</v>
      </c>
      <c r="E2739" s="8" t="str">
        <f t="shared" si="1448"/>
        <v>Umbrella-vod.umb</v>
      </c>
      <c r="H2739" s="24">
        <f t="shared" si="1449"/>
        <v>7.6908113887560487E-3</v>
      </c>
      <c r="I2739" s="6">
        <f t="shared" si="1449"/>
        <v>3.39</v>
      </c>
      <c r="J2739" s="6">
        <f t="shared" si="1450"/>
        <v>1784299.7696383011</v>
      </c>
      <c r="K2739" s="18">
        <f t="shared" si="1451"/>
        <v>0.3</v>
      </c>
      <c r="L2739" s="35">
        <f>Data!BM33</f>
        <v>6.922107256821455E-3</v>
      </c>
      <c r="Q2739" s="21">
        <v>0</v>
      </c>
      <c r="R2739" s="21">
        <v>570.80516411768861</v>
      </c>
      <c r="S2739" s="21">
        <v>13472.027475087403</v>
      </c>
      <c r="T2739" s="38">
        <v>0.76187953384550822</v>
      </c>
    </row>
    <row r="2740" spans="1:20" x14ac:dyDescent="0.25">
      <c r="A2740" s="17" t="s">
        <v>259</v>
      </c>
      <c r="B2740" s="8" t="s">
        <v>338</v>
      </c>
      <c r="C2740" s="8" t="s">
        <v>72</v>
      </c>
      <c r="D2740" s="8" t="str">
        <f t="shared" si="1447"/>
        <v>Week_20-generic-cofi</v>
      </c>
      <c r="E2740" s="8" t="str">
        <f t="shared" si="1448"/>
        <v>Umbrella-vod.umb</v>
      </c>
      <c r="H2740" s="24">
        <f t="shared" si="1449"/>
        <v>7.6908113887560487E-3</v>
      </c>
      <c r="I2740" s="6">
        <f t="shared" si="1449"/>
        <v>3.39</v>
      </c>
      <c r="J2740" s="6">
        <f t="shared" si="1450"/>
        <v>1784299.7696383011</v>
      </c>
      <c r="K2740" s="18">
        <f t="shared" si="1451"/>
        <v>0.3</v>
      </c>
      <c r="L2740" s="35">
        <f>Data!BM34</f>
        <v>6.922107256821455E-3</v>
      </c>
      <c r="Q2740" s="21">
        <v>0</v>
      </c>
      <c r="R2740" s="21">
        <v>833.62926363503709</v>
      </c>
      <c r="S2740" s="21">
        <v>16676.154687215047</v>
      </c>
      <c r="T2740" s="38">
        <v>0.71232948758432857</v>
      </c>
    </row>
    <row r="2741" spans="1:20" x14ac:dyDescent="0.25">
      <c r="A2741" s="17" t="s">
        <v>260</v>
      </c>
      <c r="B2741" s="8" t="s">
        <v>338</v>
      </c>
      <c r="C2741" s="8" t="s">
        <v>72</v>
      </c>
      <c r="D2741" s="8" t="str">
        <f t="shared" si="1447"/>
        <v>Week_21-generic-cofi</v>
      </c>
      <c r="E2741" s="8" t="str">
        <f t="shared" si="1448"/>
        <v>Umbrella-vod.umb</v>
      </c>
      <c r="H2741" s="24">
        <f t="shared" si="1449"/>
        <v>7.6908113887560487E-3</v>
      </c>
      <c r="I2741" s="6">
        <f t="shared" si="1449"/>
        <v>3.39</v>
      </c>
      <c r="J2741" s="6">
        <f t="shared" si="1450"/>
        <v>1784299.7696383011</v>
      </c>
      <c r="K2741" s="18">
        <f t="shared" si="1451"/>
        <v>0.3</v>
      </c>
      <c r="L2741" s="35">
        <f>Data!BM35</f>
        <v>6.922107256821455E-3</v>
      </c>
      <c r="Q2741" s="21">
        <v>0</v>
      </c>
      <c r="R2741" s="21">
        <v>840.47384768738038</v>
      </c>
      <c r="S2741" s="21">
        <v>17285.094967003402</v>
      </c>
      <c r="T2741" s="38">
        <v>0.75308598088176715</v>
      </c>
    </row>
    <row r="2742" spans="1:20" x14ac:dyDescent="0.25">
      <c r="A2742" s="17" t="s">
        <v>261</v>
      </c>
      <c r="B2742" s="8" t="s">
        <v>338</v>
      </c>
      <c r="C2742" s="8" t="s">
        <v>72</v>
      </c>
      <c r="D2742" s="8" t="str">
        <f t="shared" si="1447"/>
        <v>Week_22-generic-cofi</v>
      </c>
      <c r="E2742" s="8" t="str">
        <f t="shared" si="1448"/>
        <v>Umbrella-vod.umb</v>
      </c>
      <c r="H2742" s="24">
        <f t="shared" si="1449"/>
        <v>7.6908113887560487E-3</v>
      </c>
      <c r="I2742" s="6">
        <f t="shared" si="1449"/>
        <v>3.39</v>
      </c>
      <c r="J2742" s="6">
        <f t="shared" si="1450"/>
        <v>1784299.7696383011</v>
      </c>
      <c r="K2742" s="18">
        <f t="shared" si="1451"/>
        <v>0.3</v>
      </c>
      <c r="L2742" s="35">
        <f>Data!BM36</f>
        <v>6.922107256821455E-3</v>
      </c>
      <c r="Q2742" s="21">
        <v>0</v>
      </c>
      <c r="R2742" s="21">
        <v>763.75019187471855</v>
      </c>
      <c r="S2742" s="21">
        <v>15586.538332409946</v>
      </c>
      <c r="T2742" s="38">
        <v>0.69665863668921335</v>
      </c>
    </row>
    <row r="2743" spans="1:20" x14ac:dyDescent="0.25">
      <c r="A2743" s="17" t="s">
        <v>278</v>
      </c>
      <c r="B2743" s="8" t="s">
        <v>338</v>
      </c>
      <c r="C2743" s="8" t="s">
        <v>72</v>
      </c>
      <c r="D2743" s="8" t="str">
        <f t="shared" si="1447"/>
        <v>Week_23-generic-cofi</v>
      </c>
      <c r="E2743" s="8" t="str">
        <f t="shared" si="1448"/>
        <v>Umbrella-vod.umb</v>
      </c>
      <c r="H2743" s="24">
        <f t="shared" si="1449"/>
        <v>7.6908113887560487E-3</v>
      </c>
      <c r="I2743" s="6">
        <f t="shared" si="1449"/>
        <v>3.39</v>
      </c>
      <c r="J2743" s="6">
        <f t="shared" si="1450"/>
        <v>1784299.7696383011</v>
      </c>
      <c r="K2743" s="18">
        <f t="shared" si="1451"/>
        <v>0.3</v>
      </c>
      <c r="L2743" s="35">
        <f>Data!BM37</f>
        <v>7.1478281456308504E-3</v>
      </c>
      <c r="Q2743" s="21">
        <v>0</v>
      </c>
      <c r="R2743" s="21">
        <v>412.77691331276156</v>
      </c>
      <c r="S2743" s="21">
        <v>9663.3229006832262</v>
      </c>
      <c r="T2743" s="38">
        <v>0.59735120175686229</v>
      </c>
    </row>
    <row r="2744" spans="1:20" x14ac:dyDescent="0.25">
      <c r="A2744" s="17" t="s">
        <v>279</v>
      </c>
      <c r="B2744" s="8" t="s">
        <v>338</v>
      </c>
      <c r="C2744" s="8" t="s">
        <v>72</v>
      </c>
      <c r="D2744" s="8" t="str">
        <f t="shared" si="1447"/>
        <v>Week_24-generic-cofi</v>
      </c>
      <c r="E2744" s="8" t="str">
        <f t="shared" si="1448"/>
        <v>Umbrella-vod.umb</v>
      </c>
      <c r="H2744" s="24">
        <f t="shared" si="1449"/>
        <v>7.6908113887560487E-3</v>
      </c>
      <c r="I2744" s="6">
        <f t="shared" si="1449"/>
        <v>3.39</v>
      </c>
      <c r="J2744" s="6">
        <f t="shared" si="1450"/>
        <v>1784299.7696383011</v>
      </c>
      <c r="K2744" s="18">
        <f t="shared" si="1451"/>
        <v>0.3</v>
      </c>
      <c r="L2744" s="35">
        <f>Data!BM38</f>
        <v>7.1478281456308504E-3</v>
      </c>
      <c r="Q2744" s="21">
        <v>0</v>
      </c>
      <c r="R2744" s="21">
        <v>546.73244812878931</v>
      </c>
      <c r="S2744" s="21">
        <v>11997.384649893631</v>
      </c>
      <c r="T2744" s="38">
        <v>0.69266920462888826</v>
      </c>
    </row>
    <row r="2745" spans="1:20" x14ac:dyDescent="0.25">
      <c r="A2745" s="17" t="s">
        <v>280</v>
      </c>
      <c r="B2745" s="8" t="s">
        <v>338</v>
      </c>
      <c r="C2745" s="8" t="s">
        <v>72</v>
      </c>
      <c r="D2745" s="8" t="str">
        <f t="shared" si="1447"/>
        <v>Week_25-generic-cofi</v>
      </c>
      <c r="E2745" s="8" t="str">
        <f t="shared" si="1448"/>
        <v>Umbrella-vod.umb</v>
      </c>
      <c r="H2745" s="24">
        <f t="shared" si="1449"/>
        <v>7.6908113887560487E-3</v>
      </c>
      <c r="I2745" s="6">
        <f t="shared" si="1449"/>
        <v>3.39</v>
      </c>
      <c r="J2745" s="6">
        <f t="shared" si="1450"/>
        <v>1784299.7696383011</v>
      </c>
      <c r="K2745" s="18">
        <f t="shared" si="1451"/>
        <v>0.3</v>
      </c>
      <c r="L2745" s="35">
        <f>Data!BM39</f>
        <v>7.1478281456308504E-3</v>
      </c>
      <c r="Q2745" s="21">
        <v>0</v>
      </c>
      <c r="R2745" s="21">
        <v>487.98079364627711</v>
      </c>
      <c r="S2745" s="21">
        <v>10608.538250417345</v>
      </c>
      <c r="T2745" s="38">
        <v>0.6328627087515637</v>
      </c>
    </row>
    <row r="2746" spans="1:20" x14ac:dyDescent="0.25">
      <c r="A2746" s="17" t="s">
        <v>281</v>
      </c>
      <c r="B2746" s="8" t="s">
        <v>338</v>
      </c>
      <c r="C2746" s="8" t="s">
        <v>72</v>
      </c>
      <c r="D2746" s="8" t="str">
        <f t="shared" si="1447"/>
        <v>Week_26-generic-cofi</v>
      </c>
      <c r="E2746" s="8" t="str">
        <f t="shared" si="1448"/>
        <v>Umbrella-vod.umb</v>
      </c>
      <c r="H2746" s="24">
        <f t="shared" si="1449"/>
        <v>7.6908113887560487E-3</v>
      </c>
      <c r="I2746" s="6">
        <f t="shared" si="1449"/>
        <v>3.39</v>
      </c>
      <c r="J2746" s="6">
        <f t="shared" si="1450"/>
        <v>1784299.7696383011</v>
      </c>
      <c r="K2746" s="18">
        <f t="shared" si="1451"/>
        <v>0.3</v>
      </c>
      <c r="L2746" s="35">
        <f>Data!BM40</f>
        <v>7.1478281456308504E-3</v>
      </c>
      <c r="Q2746" s="21">
        <v>0</v>
      </c>
      <c r="R2746" s="21">
        <v>701.88228539425381</v>
      </c>
      <c r="S2746" s="21">
        <v>13854.528852108961</v>
      </c>
      <c r="T2746" s="38">
        <v>0.67077633841084827</v>
      </c>
    </row>
    <row r="2747" spans="1:20" x14ac:dyDescent="0.25">
      <c r="A2747" s="17" t="s">
        <v>282</v>
      </c>
      <c r="B2747" s="8" t="s">
        <v>338</v>
      </c>
      <c r="C2747" s="8" t="s">
        <v>72</v>
      </c>
      <c r="D2747" s="8" t="str">
        <f t="shared" si="1447"/>
        <v>Week_27-generic-cofi</v>
      </c>
      <c r="E2747" s="8" t="str">
        <f t="shared" si="1448"/>
        <v>Umbrella-vod.umb</v>
      </c>
      <c r="H2747" s="24">
        <f t="shared" si="1449"/>
        <v>7.6908113887560487E-3</v>
      </c>
      <c r="I2747" s="6">
        <f t="shared" si="1449"/>
        <v>3.39</v>
      </c>
      <c r="J2747" s="6">
        <f t="shared" si="1450"/>
        <v>1784299.7696383011</v>
      </c>
      <c r="K2747" s="18">
        <f t="shared" si="1451"/>
        <v>0.3</v>
      </c>
      <c r="L2747" s="35">
        <f>Data!BM41</f>
        <v>7.1478281456308504E-3</v>
      </c>
      <c r="Q2747" s="21">
        <v>0</v>
      </c>
      <c r="R2747" s="21">
        <v>647.68547015265392</v>
      </c>
      <c r="S2747" s="21">
        <v>13654.042388595277</v>
      </c>
      <c r="T2747" s="38">
        <v>0.70171999066433832</v>
      </c>
    </row>
    <row r="2748" spans="1:20" x14ac:dyDescent="0.25">
      <c r="A2748" s="17" t="s">
        <v>283</v>
      </c>
      <c r="B2748" s="8" t="s">
        <v>338</v>
      </c>
      <c r="C2748" s="8" t="s">
        <v>72</v>
      </c>
      <c r="D2748" s="8" t="str">
        <f t="shared" si="1447"/>
        <v>Week_28-generic-cofi</v>
      </c>
      <c r="E2748" s="8" t="str">
        <f t="shared" si="1448"/>
        <v>Umbrella-vod.umb</v>
      </c>
      <c r="H2748" s="24">
        <f t="shared" si="1449"/>
        <v>7.6908113887560487E-3</v>
      </c>
      <c r="I2748" s="6">
        <f t="shared" si="1449"/>
        <v>3.39</v>
      </c>
      <c r="J2748" s="6">
        <f t="shared" si="1450"/>
        <v>1784299.7696383011</v>
      </c>
      <c r="K2748" s="18">
        <f t="shared" si="1451"/>
        <v>0.3</v>
      </c>
      <c r="L2748" s="35">
        <f>Data!BM42</f>
        <v>6.6963863680120595E-3</v>
      </c>
      <c r="Q2748" s="21">
        <v>0</v>
      </c>
      <c r="R2748" s="21">
        <v>658.29457665985569</v>
      </c>
      <c r="S2748" s="21">
        <v>13973.157391215453</v>
      </c>
      <c r="T2748" s="38">
        <v>0.73241616359951867</v>
      </c>
    </row>
    <row r="2749" spans="1:20" x14ac:dyDescent="0.25">
      <c r="A2749" s="17" t="s">
        <v>284</v>
      </c>
      <c r="B2749" s="8" t="s">
        <v>338</v>
      </c>
      <c r="C2749" s="8" t="s">
        <v>72</v>
      </c>
      <c r="D2749" s="8" t="str">
        <f t="shared" si="1447"/>
        <v>Week_29-generic-cofi</v>
      </c>
      <c r="E2749" s="8" t="str">
        <f t="shared" si="1448"/>
        <v>Umbrella-vod.umb</v>
      </c>
      <c r="H2749" s="24">
        <f t="shared" si="1449"/>
        <v>7.6908113887560487E-3</v>
      </c>
      <c r="I2749" s="6">
        <f t="shared" si="1449"/>
        <v>3.39</v>
      </c>
      <c r="J2749" s="6">
        <f t="shared" si="1450"/>
        <v>1784299.7696383011</v>
      </c>
      <c r="K2749" s="18">
        <f t="shared" si="1451"/>
        <v>0.3</v>
      </c>
      <c r="L2749" s="35">
        <f>Data!BM43</f>
        <v>6.6963863680120595E-3</v>
      </c>
      <c r="Q2749" s="21">
        <v>0</v>
      </c>
      <c r="R2749" s="21">
        <v>566.86257213940871</v>
      </c>
      <c r="S2749" s="21">
        <v>12271.397428122433</v>
      </c>
      <c r="T2749" s="38">
        <v>0.67659492722340664</v>
      </c>
    </row>
    <row r="2750" spans="1:20" x14ac:dyDescent="0.25">
      <c r="A2750" s="17" t="s">
        <v>285</v>
      </c>
      <c r="B2750" s="8" t="s">
        <v>338</v>
      </c>
      <c r="C2750" s="8" t="s">
        <v>72</v>
      </c>
      <c r="D2750" s="8" t="str">
        <f t="shared" si="1447"/>
        <v>Week_30-generic-cofi</v>
      </c>
      <c r="E2750" s="8" t="str">
        <f t="shared" si="1448"/>
        <v>Umbrella-vod.umb</v>
      </c>
      <c r="H2750" s="24">
        <f t="shared" si="1449"/>
        <v>7.6908113887560487E-3</v>
      </c>
      <c r="I2750" s="6">
        <f t="shared" si="1449"/>
        <v>3.39</v>
      </c>
      <c r="J2750" s="6">
        <f t="shared" si="1450"/>
        <v>1784299.7696383011</v>
      </c>
      <c r="K2750" s="18">
        <f t="shared" si="1451"/>
        <v>0.3</v>
      </c>
      <c r="L2750" s="35">
        <f>Data!BM44</f>
        <v>6.6963863680120595E-3</v>
      </c>
      <c r="Q2750" s="21">
        <v>0</v>
      </c>
      <c r="R2750" s="21">
        <v>766.52285989837503</v>
      </c>
      <c r="S2750" s="21">
        <v>15388.749040886463</v>
      </c>
      <c r="T2750" s="38">
        <v>0.71320798668200003</v>
      </c>
    </row>
    <row r="2751" spans="1:20" x14ac:dyDescent="0.25">
      <c r="A2751" s="17" t="s">
        <v>286</v>
      </c>
      <c r="B2751" s="8" t="s">
        <v>338</v>
      </c>
      <c r="C2751" s="8" t="s">
        <v>72</v>
      </c>
      <c r="D2751" s="8" t="str">
        <f t="shared" si="1447"/>
        <v>Week_31-generic-cofi</v>
      </c>
      <c r="E2751" s="8" t="str">
        <f t="shared" si="1448"/>
        <v>Umbrella-vod.umb</v>
      </c>
      <c r="H2751" s="24">
        <f t="shared" si="1449"/>
        <v>7.6908113887560487E-3</v>
      </c>
      <c r="I2751" s="6">
        <f t="shared" si="1449"/>
        <v>3.39</v>
      </c>
      <c r="J2751" s="6">
        <f t="shared" si="1450"/>
        <v>1784299.7696383011</v>
      </c>
      <c r="K2751" s="18">
        <f t="shared" si="1451"/>
        <v>0.3</v>
      </c>
      <c r="L2751" s="35">
        <f>Data!BM45</f>
        <v>6.6963863680120595E-3</v>
      </c>
      <c r="Q2751" s="21">
        <v>0</v>
      </c>
      <c r="R2751" s="21">
        <v>681.93373589753674</v>
      </c>
      <c r="S2751" s="21">
        <v>13808.914440964136</v>
      </c>
      <c r="T2751" s="38">
        <v>0.69711748902451476</v>
      </c>
    </row>
    <row r="2752" spans="1:20" x14ac:dyDescent="0.25">
      <c r="A2752" s="17" t="s">
        <v>287</v>
      </c>
      <c r="B2752" s="8" t="s">
        <v>338</v>
      </c>
      <c r="C2752" s="8" t="s">
        <v>72</v>
      </c>
      <c r="D2752" s="8" t="str">
        <f t="shared" si="1447"/>
        <v>Week_32-generic-cofi</v>
      </c>
      <c r="E2752" s="8" t="str">
        <f t="shared" si="1448"/>
        <v>Umbrella-vod.umb</v>
      </c>
      <c r="H2752" s="24">
        <f t="shared" si="1449"/>
        <v>7.6908113887560487E-3</v>
      </c>
      <c r="I2752" s="6">
        <f t="shared" si="1449"/>
        <v>3.39</v>
      </c>
      <c r="J2752" s="6">
        <f t="shared" si="1450"/>
        <v>1784299.7696383011</v>
      </c>
      <c r="K2752" s="18">
        <f t="shared" si="1451"/>
        <v>0.3</v>
      </c>
      <c r="L2752" s="35">
        <f>Data!BM46</f>
        <v>7.8249908120590368E-3</v>
      </c>
      <c r="Q2752" s="21">
        <v>0</v>
      </c>
      <c r="R2752" s="21">
        <v>479.84884574217671</v>
      </c>
      <c r="S2752" s="21">
        <v>10629.213330840474</v>
      </c>
      <c r="T2752" s="38">
        <v>0.63047284515982072</v>
      </c>
    </row>
    <row r="2753" spans="1:20" x14ac:dyDescent="0.25">
      <c r="A2753" s="17" t="s">
        <v>288</v>
      </c>
      <c r="B2753" s="8" t="s">
        <v>338</v>
      </c>
      <c r="C2753" s="8" t="s">
        <v>72</v>
      </c>
      <c r="D2753" s="8" t="str">
        <f t="shared" si="1447"/>
        <v>Week_33-generic-cofi</v>
      </c>
      <c r="E2753" s="8" t="str">
        <f t="shared" si="1448"/>
        <v>Umbrella-vod.umb</v>
      </c>
      <c r="H2753" s="24">
        <f t="shared" si="1449"/>
        <v>7.6908113887560487E-3</v>
      </c>
      <c r="I2753" s="6">
        <f t="shared" si="1449"/>
        <v>3.39</v>
      </c>
      <c r="J2753" s="6">
        <f t="shared" si="1450"/>
        <v>1784299.7696383011</v>
      </c>
      <c r="K2753" s="18">
        <f t="shared" si="1451"/>
        <v>0.3</v>
      </c>
      <c r="L2753" s="35">
        <f>Data!BM47</f>
        <v>7.8249908120590368E-3</v>
      </c>
      <c r="Q2753" s="21">
        <v>0</v>
      </c>
      <c r="R2753" s="21">
        <v>720.96216966519103</v>
      </c>
      <c r="S2753" s="21">
        <v>14139.056228823367</v>
      </c>
      <c r="T2753" s="38">
        <v>0.66841238231116484</v>
      </c>
    </row>
    <row r="2754" spans="1:20" x14ac:dyDescent="0.25">
      <c r="A2754" s="17" t="s">
        <v>289</v>
      </c>
      <c r="B2754" s="8" t="s">
        <v>338</v>
      </c>
      <c r="C2754" s="8" t="s">
        <v>72</v>
      </c>
      <c r="D2754" s="8" t="str">
        <f t="shared" si="1447"/>
        <v>Week_34-generic-cofi</v>
      </c>
      <c r="E2754" s="8" t="str">
        <f t="shared" si="1448"/>
        <v>Umbrella-vod.umb</v>
      </c>
      <c r="H2754" s="24">
        <f t="shared" si="1449"/>
        <v>7.6908113887560487E-3</v>
      </c>
      <c r="I2754" s="6">
        <f t="shared" si="1449"/>
        <v>3.39</v>
      </c>
      <c r="J2754" s="6">
        <f t="shared" si="1450"/>
        <v>1784299.7696383011</v>
      </c>
      <c r="K2754" s="18">
        <f t="shared" si="1451"/>
        <v>0.3</v>
      </c>
      <c r="L2754" s="35">
        <f>Data!BM48</f>
        <v>7.8249908120590368E-3</v>
      </c>
      <c r="Q2754" s="21">
        <v>0</v>
      </c>
      <c r="R2754" s="21">
        <v>660.19582529855995</v>
      </c>
      <c r="S2754" s="21">
        <v>13492.345643760489</v>
      </c>
      <c r="T2754" s="38">
        <v>0.66604857881579005</v>
      </c>
    </row>
    <row r="2755" spans="1:20" x14ac:dyDescent="0.25">
      <c r="A2755" s="17" t="s">
        <v>290</v>
      </c>
      <c r="B2755" s="8" t="s">
        <v>338</v>
      </c>
      <c r="C2755" s="8" t="s">
        <v>72</v>
      </c>
      <c r="D2755" s="8" t="str">
        <f t="shared" si="1447"/>
        <v>Week_35-generic-cofi</v>
      </c>
      <c r="E2755" s="8" t="str">
        <f t="shared" si="1448"/>
        <v>Umbrella-vod.umb</v>
      </c>
      <c r="H2755" s="24">
        <f t="shared" si="1449"/>
        <v>7.6908113887560487E-3</v>
      </c>
      <c r="I2755" s="6">
        <f t="shared" si="1449"/>
        <v>3.39</v>
      </c>
      <c r="J2755" s="6">
        <f t="shared" si="1450"/>
        <v>1784299.7696383011</v>
      </c>
      <c r="K2755" s="18">
        <f t="shared" si="1451"/>
        <v>0.3</v>
      </c>
      <c r="L2755" s="35">
        <f>Data!BM49</f>
        <v>7.8249908120590368E-3</v>
      </c>
      <c r="Q2755" s="21">
        <v>0</v>
      </c>
      <c r="R2755" s="21">
        <v>693.85469933047204</v>
      </c>
      <c r="S2755" s="21">
        <v>14242.025531583184</v>
      </c>
      <c r="T2755" s="38">
        <v>0.66627374371299131</v>
      </c>
    </row>
    <row r="2756" spans="1:20" x14ac:dyDescent="0.25">
      <c r="A2756" s="17" t="s">
        <v>291</v>
      </c>
      <c r="B2756" s="8" t="s">
        <v>338</v>
      </c>
      <c r="C2756" s="8" t="s">
        <v>72</v>
      </c>
      <c r="D2756" s="8" t="str">
        <f t="shared" si="1447"/>
        <v>Week_36-generic-cofi</v>
      </c>
      <c r="E2756" s="8" t="str">
        <f t="shared" si="1448"/>
        <v>Umbrella-vod.umb</v>
      </c>
      <c r="H2756" s="24">
        <f t="shared" si="1449"/>
        <v>7.6908113887560487E-3</v>
      </c>
      <c r="I2756" s="6">
        <f t="shared" si="1449"/>
        <v>3.39</v>
      </c>
      <c r="J2756" s="6">
        <f t="shared" si="1450"/>
        <v>1784299.7696383011</v>
      </c>
      <c r="K2756" s="18">
        <f t="shared" si="1451"/>
        <v>0.3</v>
      </c>
      <c r="L2756" s="35">
        <f>Data!BM50</f>
        <v>7.8249908120590368E-3</v>
      </c>
      <c r="Q2756" s="21">
        <v>0</v>
      </c>
      <c r="R2756" s="21">
        <v>677.45056710507765</v>
      </c>
      <c r="S2756" s="21">
        <v>13709.694212556889</v>
      </c>
      <c r="T2756" s="38">
        <v>0.66875781633646625</v>
      </c>
    </row>
    <row r="2757" spans="1:20" x14ac:dyDescent="0.25">
      <c r="A2757" s="17" t="s">
        <v>292</v>
      </c>
      <c r="B2757" s="8" t="s">
        <v>338</v>
      </c>
      <c r="C2757" s="8" t="s">
        <v>72</v>
      </c>
      <c r="D2757" s="8" t="str">
        <f t="shared" si="1447"/>
        <v>Week_37-generic-cofi</v>
      </c>
      <c r="E2757" s="8" t="str">
        <f t="shared" si="1448"/>
        <v>Umbrella-vod.umb</v>
      </c>
      <c r="H2757" s="24">
        <f t="shared" si="1449"/>
        <v>7.6908113887560487E-3</v>
      </c>
      <c r="I2757" s="6">
        <f t="shared" si="1449"/>
        <v>3.39</v>
      </c>
      <c r="J2757" s="6">
        <f t="shared" si="1450"/>
        <v>1784299.7696383011</v>
      </c>
      <c r="K2757" s="18">
        <f t="shared" si="1451"/>
        <v>0.3</v>
      </c>
      <c r="L2757" s="35">
        <f>Data!BM51</f>
        <v>8.2011922934080266E-3</v>
      </c>
      <c r="Q2757" s="21">
        <v>0</v>
      </c>
      <c r="R2757" s="21">
        <v>640.59642136199375</v>
      </c>
      <c r="S2757" s="21">
        <v>12910.975202445999</v>
      </c>
      <c r="T2757" s="38">
        <v>0.61788236076649494</v>
      </c>
    </row>
    <row r="2758" spans="1:20" x14ac:dyDescent="0.25">
      <c r="A2758" s="17" t="s">
        <v>293</v>
      </c>
      <c r="B2758" s="8" t="s">
        <v>338</v>
      </c>
      <c r="C2758" s="8" t="s">
        <v>72</v>
      </c>
      <c r="D2758" s="8" t="str">
        <f t="shared" si="1447"/>
        <v>Week_38-generic-cofi</v>
      </c>
      <c r="E2758" s="8" t="str">
        <f t="shared" si="1448"/>
        <v>Umbrella-vod.umb</v>
      </c>
      <c r="H2758" s="24">
        <f t="shared" si="1449"/>
        <v>7.6908113887560487E-3</v>
      </c>
      <c r="I2758" s="6">
        <f t="shared" si="1449"/>
        <v>3.39</v>
      </c>
      <c r="J2758" s="6">
        <f t="shared" si="1450"/>
        <v>1784299.7696383011</v>
      </c>
      <c r="K2758" s="18">
        <f t="shared" si="1451"/>
        <v>0.3</v>
      </c>
      <c r="L2758" s="35">
        <f>Data!BM52</f>
        <v>8.2011922934080266E-3</v>
      </c>
      <c r="Q2758" s="21">
        <v>0</v>
      </c>
      <c r="R2758" s="21">
        <v>691.26010629731502</v>
      </c>
      <c r="S2758" s="21">
        <v>13843.343161245384</v>
      </c>
      <c r="T2758" s="38">
        <v>0.65101362967457543</v>
      </c>
    </row>
    <row r="2759" spans="1:20" x14ac:dyDescent="0.25">
      <c r="A2759" s="17" t="s">
        <v>294</v>
      </c>
      <c r="B2759" s="8" t="s">
        <v>338</v>
      </c>
      <c r="C2759" s="8" t="s">
        <v>72</v>
      </c>
      <c r="D2759" s="8" t="str">
        <f t="shared" si="1447"/>
        <v>Week_39-generic-cofi</v>
      </c>
      <c r="E2759" s="8" t="str">
        <f t="shared" si="1448"/>
        <v>Umbrella-vod.umb</v>
      </c>
      <c r="H2759" s="24">
        <f t="shared" si="1449"/>
        <v>7.6908113887560487E-3</v>
      </c>
      <c r="I2759" s="6">
        <f t="shared" si="1449"/>
        <v>3.39</v>
      </c>
      <c r="J2759" s="6">
        <f t="shared" si="1450"/>
        <v>1784299.7696383011</v>
      </c>
      <c r="K2759" s="18">
        <f t="shared" si="1451"/>
        <v>0.3</v>
      </c>
      <c r="L2759" s="35">
        <f>Data!BM53</f>
        <v>8.2011922934080266E-3</v>
      </c>
      <c r="Q2759" s="21">
        <v>0</v>
      </c>
      <c r="R2759" s="21">
        <v>726.06769441120946</v>
      </c>
      <c r="S2759" s="21">
        <v>14506.383443788596</v>
      </c>
      <c r="T2759" s="38">
        <v>0.67401900244884971</v>
      </c>
    </row>
    <row r="2760" spans="1:20" x14ac:dyDescent="0.25">
      <c r="A2760" s="17" t="s">
        <v>295</v>
      </c>
      <c r="B2760" s="8" t="s">
        <v>338</v>
      </c>
      <c r="C2760" s="8" t="s">
        <v>72</v>
      </c>
      <c r="D2760" s="8" t="str">
        <f t="shared" si="1447"/>
        <v>Week_40-generic-cofi</v>
      </c>
      <c r="E2760" s="8" t="str">
        <f t="shared" si="1448"/>
        <v>Umbrella-vod.umb</v>
      </c>
      <c r="H2760" s="24">
        <f t="shared" si="1449"/>
        <v>7.6908113887560487E-3</v>
      </c>
      <c r="I2760" s="6">
        <f t="shared" si="1449"/>
        <v>3.39</v>
      </c>
      <c r="J2760" s="6">
        <f t="shared" si="1450"/>
        <v>1784299.7696383011</v>
      </c>
      <c r="K2760" s="18">
        <f t="shared" si="1451"/>
        <v>0.3</v>
      </c>
      <c r="L2760" s="35">
        <f>Data!BM54</f>
        <v>8.2011922934080266E-3</v>
      </c>
      <c r="Q2760" s="21">
        <v>0</v>
      </c>
      <c r="R2760" s="21">
        <v>493.26221032745127</v>
      </c>
      <c r="S2760" s="21">
        <v>11036.727506050322</v>
      </c>
      <c r="T2760" s="38">
        <v>0.63397997311343934</v>
      </c>
    </row>
    <row r="2761" spans="1:20" x14ac:dyDescent="0.25">
      <c r="A2761" s="17" t="s">
        <v>296</v>
      </c>
      <c r="B2761" s="8" t="s">
        <v>338</v>
      </c>
      <c r="C2761" s="8" t="s">
        <v>72</v>
      </c>
      <c r="D2761" s="8" t="str">
        <f t="shared" si="1447"/>
        <v>Week_41-generic-cofi</v>
      </c>
      <c r="E2761" s="8" t="str">
        <f t="shared" si="1448"/>
        <v>Umbrella-vod.umb</v>
      </c>
      <c r="H2761" s="24">
        <f t="shared" si="1449"/>
        <v>7.6908113887560487E-3</v>
      </c>
      <c r="I2761" s="6">
        <f t="shared" si="1449"/>
        <v>3.39</v>
      </c>
      <c r="J2761" s="6">
        <f t="shared" si="1450"/>
        <v>1784299.7696383011</v>
      </c>
      <c r="K2761" s="18">
        <f t="shared" si="1451"/>
        <v>0.3</v>
      </c>
      <c r="L2761" s="35">
        <f>Data!BM55</f>
        <v>9.7059982188039962E-3</v>
      </c>
      <c r="Q2761" s="21">
        <v>0</v>
      </c>
      <c r="R2761" s="21">
        <v>658.3206272831394</v>
      </c>
      <c r="S2761" s="21">
        <v>12880.317759884008</v>
      </c>
      <c r="T2761" s="38">
        <v>0.58122081240867096</v>
      </c>
    </row>
    <row r="2762" spans="1:20" x14ac:dyDescent="0.25">
      <c r="A2762" s="17" t="s">
        <v>297</v>
      </c>
      <c r="B2762" s="8" t="s">
        <v>338</v>
      </c>
      <c r="C2762" s="8" t="s">
        <v>72</v>
      </c>
      <c r="D2762" s="8" t="str">
        <f t="shared" si="1447"/>
        <v>Week_42-generic-cofi</v>
      </c>
      <c r="E2762" s="8" t="str">
        <f t="shared" si="1448"/>
        <v>Umbrella-vod.umb</v>
      </c>
      <c r="H2762" s="24">
        <f t="shared" si="1449"/>
        <v>7.6908113887560487E-3</v>
      </c>
      <c r="I2762" s="6">
        <f t="shared" si="1449"/>
        <v>3.39</v>
      </c>
      <c r="J2762" s="6">
        <f t="shared" si="1450"/>
        <v>1784299.7696383011</v>
      </c>
      <c r="K2762" s="18">
        <f t="shared" si="1451"/>
        <v>0.3</v>
      </c>
      <c r="L2762" s="35">
        <f>Data!BM56</f>
        <v>9.7059982188039962E-3</v>
      </c>
      <c r="Q2762" s="21">
        <v>0</v>
      </c>
      <c r="R2762" s="21">
        <v>642.80770885457173</v>
      </c>
      <c r="S2762" s="21">
        <v>12934.37322599674</v>
      </c>
      <c r="T2762" s="38">
        <v>0.5968821101410382</v>
      </c>
    </row>
    <row r="2763" spans="1:20" x14ac:dyDescent="0.25">
      <c r="A2763" s="17" t="s">
        <v>298</v>
      </c>
      <c r="B2763" s="8" t="s">
        <v>338</v>
      </c>
      <c r="C2763" s="8" t="s">
        <v>72</v>
      </c>
      <c r="D2763" s="8" t="str">
        <f t="shared" si="1447"/>
        <v>Week_43-generic-cofi</v>
      </c>
      <c r="E2763" s="8" t="str">
        <f t="shared" si="1448"/>
        <v>Umbrella-vod.umb</v>
      </c>
      <c r="H2763" s="24">
        <f t="shared" si="1449"/>
        <v>7.6908113887560487E-3</v>
      </c>
      <c r="I2763" s="6">
        <f t="shared" si="1449"/>
        <v>3.39</v>
      </c>
      <c r="J2763" s="6">
        <f t="shared" si="1450"/>
        <v>1784299.7696383011</v>
      </c>
      <c r="K2763" s="18">
        <f t="shared" si="1451"/>
        <v>0.3</v>
      </c>
      <c r="L2763" s="35">
        <f>Data!BM57</f>
        <v>9.7059982188039962E-3</v>
      </c>
      <c r="Q2763" s="21">
        <v>0</v>
      </c>
      <c r="R2763" s="21">
        <v>442.24577865330042</v>
      </c>
      <c r="S2763" s="21">
        <v>9900.01940795275</v>
      </c>
      <c r="T2763" s="38">
        <v>0.55111170026285294</v>
      </c>
    </row>
    <row r="2764" spans="1:20" x14ac:dyDescent="0.25">
      <c r="A2764" s="17" t="s">
        <v>299</v>
      </c>
      <c r="B2764" s="8" t="s">
        <v>338</v>
      </c>
      <c r="C2764" s="8" t="s">
        <v>72</v>
      </c>
      <c r="D2764" s="8" t="str">
        <f t="shared" si="1447"/>
        <v>Week_44-generic-cofi</v>
      </c>
      <c r="E2764" s="8" t="str">
        <f t="shared" si="1448"/>
        <v>Umbrella-vod.umb</v>
      </c>
      <c r="H2764" s="24">
        <f t="shared" si="1449"/>
        <v>7.6908113887560487E-3</v>
      </c>
      <c r="I2764" s="6">
        <f t="shared" si="1449"/>
        <v>3.39</v>
      </c>
      <c r="J2764" s="6">
        <f t="shared" si="1450"/>
        <v>1784299.7696383011</v>
      </c>
      <c r="K2764" s="18">
        <f t="shared" si="1451"/>
        <v>0.3</v>
      </c>
      <c r="L2764" s="35">
        <f>Data!BM58</f>
        <v>9.7059982188039962E-3</v>
      </c>
      <c r="Q2764" s="21">
        <v>0</v>
      </c>
      <c r="R2764" s="21">
        <v>455.82077900802506</v>
      </c>
      <c r="S2764" s="21">
        <v>10408.753562829883</v>
      </c>
      <c r="T2764" s="38">
        <v>0.56894300842038603</v>
      </c>
    </row>
    <row r="2765" spans="1:20" x14ac:dyDescent="0.25">
      <c r="A2765" s="17" t="s">
        <v>300</v>
      </c>
      <c r="B2765" s="8" t="s">
        <v>338</v>
      </c>
      <c r="C2765" s="8" t="s">
        <v>72</v>
      </c>
      <c r="D2765" s="8" t="str">
        <f t="shared" si="1447"/>
        <v>Week_45-generic-cofi</v>
      </c>
      <c r="E2765" s="8" t="str">
        <f t="shared" si="1448"/>
        <v>Umbrella-vod.umb</v>
      </c>
      <c r="H2765" s="24">
        <f t="shared" si="1449"/>
        <v>7.6908113887560487E-3</v>
      </c>
      <c r="I2765" s="6">
        <f t="shared" si="1449"/>
        <v>3.39</v>
      </c>
      <c r="J2765" s="6">
        <f t="shared" si="1450"/>
        <v>1784299.7696383011</v>
      </c>
      <c r="K2765" s="18">
        <f t="shared" si="1451"/>
        <v>0.3</v>
      </c>
      <c r="L2765" s="35">
        <f>Data!BM59</f>
        <v>8.3516728859476235E-3</v>
      </c>
      <c r="Q2765" s="21">
        <v>0</v>
      </c>
      <c r="R2765" s="21">
        <v>895.50935824298926</v>
      </c>
      <c r="S2765" s="21">
        <v>17235.809782209042</v>
      </c>
      <c r="T2765" s="38">
        <v>0.69695057057433862</v>
      </c>
    </row>
    <row r="2766" spans="1:20" x14ac:dyDescent="0.25">
      <c r="A2766" s="17" t="s">
        <v>301</v>
      </c>
      <c r="B2766" s="8" t="s">
        <v>338</v>
      </c>
      <c r="C2766" s="8" t="s">
        <v>72</v>
      </c>
      <c r="D2766" s="8" t="str">
        <f t="shared" si="1447"/>
        <v>Week_46-generic-cofi</v>
      </c>
      <c r="E2766" s="8" t="str">
        <f t="shared" si="1448"/>
        <v>Umbrella-vod.umb</v>
      </c>
      <c r="H2766" s="24">
        <f t="shared" si="1449"/>
        <v>7.6908113887560487E-3</v>
      </c>
      <c r="I2766" s="6">
        <f t="shared" si="1449"/>
        <v>3.39</v>
      </c>
      <c r="J2766" s="6">
        <f t="shared" si="1450"/>
        <v>1784299.7696383011</v>
      </c>
      <c r="K2766" s="18">
        <f t="shared" si="1451"/>
        <v>0.3</v>
      </c>
      <c r="L2766" s="35">
        <f>Data!BM60</f>
        <v>8.3516728859476235E-3</v>
      </c>
      <c r="Q2766" s="21">
        <v>0</v>
      </c>
      <c r="R2766" s="21">
        <v>686.16061564576523</v>
      </c>
      <c r="S2766" s="21">
        <v>14442.432445134109</v>
      </c>
      <c r="T2766" s="38">
        <v>0.66252739189579157</v>
      </c>
    </row>
    <row r="2767" spans="1:20" x14ac:dyDescent="0.25">
      <c r="A2767" s="17" t="s">
        <v>272</v>
      </c>
      <c r="B2767" s="8" t="s">
        <v>338</v>
      </c>
      <c r="C2767" s="8" t="s">
        <v>72</v>
      </c>
      <c r="D2767" s="8" t="str">
        <f t="shared" si="1447"/>
        <v>Week_47-generic-cofi</v>
      </c>
      <c r="E2767" s="8" t="str">
        <f t="shared" si="1448"/>
        <v>Umbrella-vod.umb</v>
      </c>
      <c r="H2767" s="24">
        <f t="shared" si="1449"/>
        <v>7.6908113887560487E-3</v>
      </c>
      <c r="I2767" s="6">
        <f t="shared" si="1449"/>
        <v>3.39</v>
      </c>
      <c r="J2767" s="6">
        <f t="shared" si="1450"/>
        <v>1784299.7696383011</v>
      </c>
      <c r="K2767" s="18">
        <f t="shared" si="1451"/>
        <v>0.3</v>
      </c>
      <c r="L2767" s="35">
        <f>Data!BM61</f>
        <v>8.3516728859476235E-3</v>
      </c>
      <c r="Q2767" s="21">
        <v>0</v>
      </c>
      <c r="R2767" s="21">
        <v>654.99591289234093</v>
      </c>
      <c r="S2767" s="21">
        <v>13971.624548393374</v>
      </c>
      <c r="T2767" s="38">
        <v>0.6940779895686684</v>
      </c>
    </row>
    <row r="2768" spans="1:20" x14ac:dyDescent="0.25">
      <c r="A2768" s="17" t="s">
        <v>273</v>
      </c>
      <c r="B2768" s="8" t="s">
        <v>338</v>
      </c>
      <c r="C2768" s="8" t="s">
        <v>72</v>
      </c>
      <c r="D2768" s="8" t="str">
        <f t="shared" si="1447"/>
        <v>Week_48-generic-cofi</v>
      </c>
      <c r="E2768" s="8" t="str">
        <f t="shared" si="1448"/>
        <v>Umbrella-vod.umb</v>
      </c>
      <c r="H2768" s="24">
        <f t="shared" si="1449"/>
        <v>7.6908113887560487E-3</v>
      </c>
      <c r="I2768" s="6">
        <f t="shared" si="1449"/>
        <v>3.39</v>
      </c>
      <c r="J2768" s="6">
        <f t="shared" si="1450"/>
        <v>1784299.7696383011</v>
      </c>
      <c r="K2768" s="18">
        <f t="shared" si="1451"/>
        <v>0.3</v>
      </c>
      <c r="L2768" s="35">
        <f>Data!BM62</f>
        <v>8.3516728859476235E-3</v>
      </c>
      <c r="Q2768" s="21">
        <v>0</v>
      </c>
      <c r="R2768" s="21">
        <v>520.17898731652178</v>
      </c>
      <c r="S2768" s="21">
        <v>11729.09706682933</v>
      </c>
      <c r="T2768" s="38">
        <v>0.65049721340567412</v>
      </c>
    </row>
    <row r="2769" spans="1:20" x14ac:dyDescent="0.25">
      <c r="A2769" s="17" t="s">
        <v>274</v>
      </c>
      <c r="B2769" s="8" t="s">
        <v>338</v>
      </c>
      <c r="C2769" s="8" t="s">
        <v>72</v>
      </c>
      <c r="D2769" s="8" t="str">
        <f t="shared" si="1447"/>
        <v>Week_49-generic-cofi</v>
      </c>
      <c r="E2769" s="8" t="str">
        <f t="shared" si="1448"/>
        <v>Umbrella-vod.umb</v>
      </c>
      <c r="H2769" s="24">
        <f t="shared" si="1449"/>
        <v>7.6908113887560487E-3</v>
      </c>
      <c r="I2769" s="6">
        <f t="shared" si="1449"/>
        <v>3.39</v>
      </c>
      <c r="J2769" s="6">
        <f t="shared" si="1450"/>
        <v>1784299.7696383011</v>
      </c>
      <c r="K2769" s="18">
        <f t="shared" si="1451"/>
        <v>0.3</v>
      </c>
      <c r="L2769" s="35">
        <f>Data!BM63</f>
        <v>8.3516728859476235E-3</v>
      </c>
      <c r="Q2769" s="21">
        <v>0</v>
      </c>
      <c r="R2769" s="21">
        <v>535.38810582306724</v>
      </c>
      <c r="S2769" s="21">
        <v>11777.425138214341</v>
      </c>
      <c r="T2769" s="38">
        <v>0.62273141424775758</v>
      </c>
    </row>
    <row r="2770" spans="1:20" x14ac:dyDescent="0.25">
      <c r="A2770" s="17" t="s">
        <v>275</v>
      </c>
      <c r="B2770" s="8" t="s">
        <v>338</v>
      </c>
      <c r="C2770" s="8" t="s">
        <v>72</v>
      </c>
      <c r="D2770" s="8" t="str">
        <f t="shared" si="1447"/>
        <v>Week_50-generic-cofi</v>
      </c>
      <c r="E2770" s="8" t="str">
        <f t="shared" si="1448"/>
        <v>Umbrella-vod.umb</v>
      </c>
      <c r="H2770" s="24">
        <f t="shared" si="1449"/>
        <v>7.6908113887560487E-3</v>
      </c>
      <c r="I2770" s="6">
        <f t="shared" si="1449"/>
        <v>3.39</v>
      </c>
      <c r="J2770" s="6">
        <f t="shared" si="1450"/>
        <v>1784299.7696383011</v>
      </c>
      <c r="K2770" s="18">
        <f t="shared" si="1451"/>
        <v>0.3</v>
      </c>
      <c r="L2770" s="35">
        <f>Data!BM64</f>
        <v>7.2983087381704474E-3</v>
      </c>
      <c r="Q2770" s="21">
        <v>0</v>
      </c>
      <c r="R2770" s="21">
        <v>961.5400512102625</v>
      </c>
      <c r="S2770" s="21">
        <v>18549.05798816232</v>
      </c>
      <c r="T2770" s="38">
        <v>0.73766295632940282</v>
      </c>
    </row>
    <row r="2771" spans="1:20" x14ac:dyDescent="0.25">
      <c r="A2771" s="17" t="s">
        <v>276</v>
      </c>
      <c r="B2771" s="8" t="s">
        <v>338</v>
      </c>
      <c r="C2771" s="8" t="s">
        <v>72</v>
      </c>
      <c r="D2771" s="8" t="str">
        <f t="shared" si="1447"/>
        <v>Week_51-generic-cofi</v>
      </c>
      <c r="E2771" s="8" t="str">
        <f t="shared" si="1448"/>
        <v>Umbrella-vod.umb</v>
      </c>
      <c r="H2771" s="24">
        <f t="shared" si="1449"/>
        <v>7.6908113887560487E-3</v>
      </c>
      <c r="I2771" s="6">
        <f t="shared" si="1449"/>
        <v>3.39</v>
      </c>
      <c r="J2771" s="6">
        <f t="shared" si="1450"/>
        <v>1784299.7696383011</v>
      </c>
      <c r="K2771" s="18">
        <f t="shared" si="1451"/>
        <v>0.3</v>
      </c>
      <c r="L2771" s="35">
        <f>Data!BM65</f>
        <v>7.2983087381704474E-3</v>
      </c>
      <c r="Q2771" s="21">
        <v>0</v>
      </c>
      <c r="R2771" s="21">
        <v>584.49079025914182</v>
      </c>
      <c r="S2771" s="21">
        <v>13198.017961168292</v>
      </c>
      <c r="T2771" s="38">
        <v>0.73086106352238445</v>
      </c>
    </row>
    <row r="2772" spans="1:20" x14ac:dyDescent="0.25">
      <c r="A2772" s="17" t="s">
        <v>277</v>
      </c>
      <c r="B2772" s="8" t="s">
        <v>338</v>
      </c>
      <c r="C2772" s="8" t="s">
        <v>72</v>
      </c>
      <c r="D2772" s="8" t="str">
        <f t="shared" si="1447"/>
        <v>Week_52-generic-cofi</v>
      </c>
      <c r="E2772" s="8" t="str">
        <f t="shared" si="1448"/>
        <v>Umbrella-vod.umb</v>
      </c>
      <c r="H2772" s="24">
        <f t="shared" si="1449"/>
        <v>7.6908113887560487E-3</v>
      </c>
      <c r="I2772" s="6">
        <f t="shared" si="1449"/>
        <v>3.39</v>
      </c>
      <c r="J2772" s="6">
        <f t="shared" si="1450"/>
        <v>1784299.7696383011</v>
      </c>
      <c r="K2772" s="18">
        <f t="shared" si="1451"/>
        <v>0.3</v>
      </c>
      <c r="L2772" s="35">
        <f>Data!BM66</f>
        <v>7.2983087381704474E-3</v>
      </c>
      <c r="Q2772" s="21">
        <v>0</v>
      </c>
      <c r="R2772" s="21">
        <v>507.92661794235249</v>
      </c>
      <c r="S2772" s="21">
        <v>10508.269418050684</v>
      </c>
      <c r="T2772" s="38">
        <v>0.64391367362285967</v>
      </c>
    </row>
    <row r="2774" spans="1:20" x14ac:dyDescent="0.25">
      <c r="A2774" s="16" t="s">
        <v>328</v>
      </c>
      <c r="B2774" s="8" t="s">
        <v>338</v>
      </c>
      <c r="C2774" s="8" t="s">
        <v>72</v>
      </c>
      <c r="D2774" s="8" t="str">
        <f>A2774&amp;"-generic-refi"</f>
        <v>Week_40_old-generic-refi</v>
      </c>
      <c r="E2774" s="8" t="str">
        <f>IF(RIGHT(A2774,3)="old","Initial",B2774&amp;"-"&amp;C2774)</f>
        <v>Initial</v>
      </c>
      <c r="H2774" s="25">
        <f>SUMIFS(Data!N$2:N$48,Data!$L$2:$L$48,$C2774,Data!$M$2:$M$48,RIGHT($D2774,4))</f>
        <v>1.0503671756571888E-2</v>
      </c>
      <c r="I2774" s="42">
        <f>VLOOKUP(C2774,parms,8,FALSE)</f>
        <v>3.39</v>
      </c>
      <c r="J2774" s="28">
        <f>SUMIFS(Data!O$2:O$48,Data!$L$2:$L$48,$C2774,Data!$M$2:$M$48,RIGHT($D2774,4))</f>
        <v>2299161.2477619587</v>
      </c>
      <c r="K2774" s="25">
        <f>SUMIFS(Data!Q$2:Q$48,Data!$L$2:$L$48,$C2774,Data!$M$2:$M$48,RIGHT($D2774,4))</f>
        <v>0.3</v>
      </c>
      <c r="L2774" s="35">
        <f>Data!BM2</f>
        <v>8.2011922934080266E-3</v>
      </c>
      <c r="Q2774" s="21">
        <v>0</v>
      </c>
      <c r="R2774" s="21">
        <v>0</v>
      </c>
      <c r="S2774" s="21">
        <v>0</v>
      </c>
      <c r="T2774" s="38">
        <v>0</v>
      </c>
    </row>
    <row r="2775" spans="1:20" x14ac:dyDescent="0.25">
      <c r="A2775" s="16" t="s">
        <v>316</v>
      </c>
      <c r="B2775" s="8" t="s">
        <v>338</v>
      </c>
      <c r="C2775" s="8" t="s">
        <v>72</v>
      </c>
      <c r="D2775" s="8" t="str">
        <f t="shared" ref="D2775:D2838" si="1452">A2775&amp;"-generic-refi"</f>
        <v>Week_41_old-generic-refi</v>
      </c>
      <c r="E2775" s="8" t="str">
        <f t="shared" ref="E2775:E2838" si="1453">IF(RIGHT(A2775,3)="old","Initial",B2775&amp;"-"&amp;C2775)</f>
        <v>Initial</v>
      </c>
      <c r="H2775" s="24">
        <f t="shared" ref="H2775:I2838" si="1454">H2774</f>
        <v>1.0503671756571888E-2</v>
      </c>
      <c r="I2775" s="6">
        <f>I2774</f>
        <v>3.39</v>
      </c>
      <c r="J2775" s="6">
        <f t="shared" ref="J2775:J2838" si="1455">J2774</f>
        <v>2299161.2477619587</v>
      </c>
      <c r="K2775" s="18">
        <f t="shared" ref="K2775:K2838" si="1456">K2774</f>
        <v>0.3</v>
      </c>
      <c r="L2775" s="35">
        <f>Data!BM3</f>
        <v>9.7059982188039962E-3</v>
      </c>
      <c r="Q2775" s="21">
        <v>0</v>
      </c>
      <c r="R2775" s="21">
        <v>0</v>
      </c>
      <c r="S2775" s="21">
        <v>0</v>
      </c>
      <c r="T2775" s="38">
        <v>0</v>
      </c>
    </row>
    <row r="2776" spans="1:20" x14ac:dyDescent="0.25">
      <c r="A2776" s="16" t="s">
        <v>317</v>
      </c>
      <c r="B2776" s="8" t="s">
        <v>338</v>
      </c>
      <c r="C2776" s="8" t="s">
        <v>72</v>
      </c>
      <c r="D2776" s="8" t="str">
        <f t="shared" si="1452"/>
        <v>Week_42_old-generic-refi</v>
      </c>
      <c r="E2776" s="8" t="str">
        <f t="shared" si="1453"/>
        <v>Initial</v>
      </c>
      <c r="H2776" s="24">
        <f t="shared" si="1454"/>
        <v>1.0503671756571888E-2</v>
      </c>
      <c r="I2776" s="6">
        <f t="shared" si="1454"/>
        <v>3.39</v>
      </c>
      <c r="J2776" s="6">
        <f t="shared" si="1455"/>
        <v>2299161.2477619587</v>
      </c>
      <c r="K2776" s="18">
        <f t="shared" si="1456"/>
        <v>0.3</v>
      </c>
      <c r="L2776" s="35">
        <f>Data!BM4</f>
        <v>9.7059982188039962E-3</v>
      </c>
      <c r="Q2776" s="21">
        <v>0</v>
      </c>
      <c r="R2776" s="21">
        <v>0</v>
      </c>
      <c r="S2776" s="21">
        <v>0</v>
      </c>
      <c r="T2776" s="38">
        <v>0</v>
      </c>
    </row>
    <row r="2777" spans="1:20" x14ac:dyDescent="0.25">
      <c r="A2777" s="16" t="s">
        <v>318</v>
      </c>
      <c r="B2777" s="8" t="s">
        <v>338</v>
      </c>
      <c r="C2777" s="8" t="s">
        <v>72</v>
      </c>
      <c r="D2777" s="8" t="str">
        <f t="shared" si="1452"/>
        <v>Week_43_old-generic-refi</v>
      </c>
      <c r="E2777" s="8" t="str">
        <f t="shared" si="1453"/>
        <v>Initial</v>
      </c>
      <c r="H2777" s="24">
        <f t="shared" si="1454"/>
        <v>1.0503671756571888E-2</v>
      </c>
      <c r="I2777" s="6">
        <f t="shared" si="1454"/>
        <v>3.39</v>
      </c>
      <c r="J2777" s="6">
        <f t="shared" si="1455"/>
        <v>2299161.2477619587</v>
      </c>
      <c r="K2777" s="18">
        <f t="shared" si="1456"/>
        <v>0.3</v>
      </c>
      <c r="L2777" s="35">
        <f>Data!BM5</f>
        <v>9.7059982188039962E-3</v>
      </c>
      <c r="Q2777" s="21">
        <v>0</v>
      </c>
      <c r="R2777" s="21">
        <v>0</v>
      </c>
      <c r="S2777" s="21">
        <v>0</v>
      </c>
      <c r="T2777" s="38">
        <v>0</v>
      </c>
    </row>
    <row r="2778" spans="1:20" x14ac:dyDescent="0.25">
      <c r="A2778" s="16" t="s">
        <v>319</v>
      </c>
      <c r="B2778" s="8" t="s">
        <v>338</v>
      </c>
      <c r="C2778" s="8" t="s">
        <v>72</v>
      </c>
      <c r="D2778" s="8" t="str">
        <f t="shared" si="1452"/>
        <v>Week_44_old-generic-refi</v>
      </c>
      <c r="E2778" s="8" t="str">
        <f t="shared" si="1453"/>
        <v>Initial</v>
      </c>
      <c r="H2778" s="24">
        <f t="shared" si="1454"/>
        <v>1.0503671756571888E-2</v>
      </c>
      <c r="I2778" s="6">
        <f t="shared" si="1454"/>
        <v>3.39</v>
      </c>
      <c r="J2778" s="6">
        <f t="shared" si="1455"/>
        <v>2299161.2477619587</v>
      </c>
      <c r="K2778" s="18">
        <f t="shared" si="1456"/>
        <v>0.3</v>
      </c>
      <c r="L2778" s="35">
        <f>Data!BM6</f>
        <v>9.7059982188039962E-3</v>
      </c>
      <c r="Q2778" s="21">
        <v>0</v>
      </c>
      <c r="R2778" s="21">
        <v>0</v>
      </c>
      <c r="S2778" s="21">
        <v>0</v>
      </c>
      <c r="T2778" s="38">
        <v>0</v>
      </c>
    </row>
    <row r="2779" spans="1:20" x14ac:dyDescent="0.25">
      <c r="A2779" s="16" t="s">
        <v>320</v>
      </c>
      <c r="B2779" s="8" t="s">
        <v>338</v>
      </c>
      <c r="C2779" s="8" t="s">
        <v>72</v>
      </c>
      <c r="D2779" s="8" t="str">
        <f t="shared" si="1452"/>
        <v>Week_45_old-generic-refi</v>
      </c>
      <c r="E2779" s="8" t="str">
        <f t="shared" si="1453"/>
        <v>Initial</v>
      </c>
      <c r="H2779" s="24">
        <f t="shared" si="1454"/>
        <v>1.0503671756571888E-2</v>
      </c>
      <c r="I2779" s="6">
        <f t="shared" si="1454"/>
        <v>3.39</v>
      </c>
      <c r="J2779" s="6">
        <f t="shared" si="1455"/>
        <v>2299161.2477619587</v>
      </c>
      <c r="K2779" s="18">
        <f t="shared" si="1456"/>
        <v>0.3</v>
      </c>
      <c r="L2779" s="35">
        <f>Data!BM7</f>
        <v>8.3516728859476235E-3</v>
      </c>
      <c r="Q2779" s="21">
        <v>0</v>
      </c>
      <c r="R2779" s="21">
        <v>0</v>
      </c>
      <c r="S2779" s="21">
        <v>0</v>
      </c>
      <c r="T2779" s="38">
        <v>0</v>
      </c>
    </row>
    <row r="2780" spans="1:20" x14ac:dyDescent="0.25">
      <c r="A2780" s="16" t="s">
        <v>321</v>
      </c>
      <c r="B2780" s="8" t="s">
        <v>338</v>
      </c>
      <c r="C2780" s="8" t="s">
        <v>72</v>
      </c>
      <c r="D2780" s="8" t="str">
        <f t="shared" si="1452"/>
        <v>Week_46_old-generic-refi</v>
      </c>
      <c r="E2780" s="8" t="str">
        <f t="shared" si="1453"/>
        <v>Initial</v>
      </c>
      <c r="H2780" s="24">
        <f t="shared" si="1454"/>
        <v>1.0503671756571888E-2</v>
      </c>
      <c r="I2780" s="6">
        <f t="shared" si="1454"/>
        <v>3.39</v>
      </c>
      <c r="J2780" s="6">
        <f t="shared" si="1455"/>
        <v>2299161.2477619587</v>
      </c>
      <c r="K2780" s="18">
        <f t="shared" si="1456"/>
        <v>0.3</v>
      </c>
      <c r="L2780" s="35">
        <f>Data!BM8</f>
        <v>8.3516728859476235E-3</v>
      </c>
      <c r="Q2780" s="21">
        <v>0</v>
      </c>
      <c r="R2780" s="21">
        <v>0</v>
      </c>
      <c r="S2780" s="21">
        <v>0</v>
      </c>
      <c r="T2780" s="38">
        <v>0</v>
      </c>
    </row>
    <row r="2781" spans="1:20" x14ac:dyDescent="0.25">
      <c r="A2781" s="16" t="s">
        <v>322</v>
      </c>
      <c r="B2781" s="8" t="s">
        <v>338</v>
      </c>
      <c r="C2781" s="8" t="s">
        <v>72</v>
      </c>
      <c r="D2781" s="8" t="str">
        <f t="shared" si="1452"/>
        <v>Week_47_old-generic-refi</v>
      </c>
      <c r="E2781" s="8" t="str">
        <f t="shared" si="1453"/>
        <v>Initial</v>
      </c>
      <c r="H2781" s="24">
        <f t="shared" si="1454"/>
        <v>1.0503671756571888E-2</v>
      </c>
      <c r="I2781" s="6">
        <f t="shared" si="1454"/>
        <v>3.39</v>
      </c>
      <c r="J2781" s="6">
        <f t="shared" si="1455"/>
        <v>2299161.2477619587</v>
      </c>
      <c r="K2781" s="18">
        <f t="shared" si="1456"/>
        <v>0.3</v>
      </c>
      <c r="L2781" s="35">
        <f>Data!BM9</f>
        <v>8.3516728859476235E-3</v>
      </c>
      <c r="Q2781" s="21">
        <v>0</v>
      </c>
      <c r="R2781" s="21">
        <v>0</v>
      </c>
      <c r="S2781" s="21">
        <v>0</v>
      </c>
      <c r="T2781" s="38">
        <v>0</v>
      </c>
    </row>
    <row r="2782" spans="1:20" x14ac:dyDescent="0.25">
      <c r="A2782" s="16" t="s">
        <v>323</v>
      </c>
      <c r="B2782" s="8" t="s">
        <v>338</v>
      </c>
      <c r="C2782" s="8" t="s">
        <v>72</v>
      </c>
      <c r="D2782" s="8" t="str">
        <f t="shared" si="1452"/>
        <v>Week_48_old-generic-refi</v>
      </c>
      <c r="E2782" s="8" t="str">
        <f t="shared" si="1453"/>
        <v>Initial</v>
      </c>
      <c r="H2782" s="24">
        <f t="shared" si="1454"/>
        <v>1.0503671756571888E-2</v>
      </c>
      <c r="I2782" s="6">
        <f t="shared" si="1454"/>
        <v>3.39</v>
      </c>
      <c r="J2782" s="6">
        <f t="shared" si="1455"/>
        <v>2299161.2477619587</v>
      </c>
      <c r="K2782" s="18">
        <f t="shared" si="1456"/>
        <v>0.3</v>
      </c>
      <c r="L2782" s="35">
        <f>Data!BM10</f>
        <v>8.3516728859476235E-3</v>
      </c>
      <c r="Q2782" s="21">
        <v>0</v>
      </c>
      <c r="R2782" s="21">
        <v>0</v>
      </c>
      <c r="S2782" s="21">
        <v>0</v>
      </c>
      <c r="T2782" s="38">
        <v>0</v>
      </c>
    </row>
    <row r="2783" spans="1:20" x14ac:dyDescent="0.25">
      <c r="A2783" s="16" t="s">
        <v>324</v>
      </c>
      <c r="B2783" s="8" t="s">
        <v>338</v>
      </c>
      <c r="C2783" s="8" t="s">
        <v>72</v>
      </c>
      <c r="D2783" s="8" t="str">
        <f t="shared" si="1452"/>
        <v>Week_49_old-generic-refi</v>
      </c>
      <c r="E2783" s="8" t="str">
        <f t="shared" si="1453"/>
        <v>Initial</v>
      </c>
      <c r="H2783" s="24">
        <f t="shared" si="1454"/>
        <v>1.0503671756571888E-2</v>
      </c>
      <c r="I2783" s="6">
        <f t="shared" si="1454"/>
        <v>3.39</v>
      </c>
      <c r="J2783" s="6">
        <f t="shared" si="1455"/>
        <v>2299161.2477619587</v>
      </c>
      <c r="K2783" s="18">
        <f t="shared" si="1456"/>
        <v>0.3</v>
      </c>
      <c r="L2783" s="35">
        <f>Data!BM11</f>
        <v>8.3516728859476235E-3</v>
      </c>
      <c r="Q2783" s="21">
        <v>0</v>
      </c>
      <c r="R2783" s="21">
        <v>0</v>
      </c>
      <c r="S2783" s="21">
        <v>0</v>
      </c>
      <c r="T2783" s="38">
        <v>0</v>
      </c>
    </row>
    <row r="2784" spans="1:20" x14ac:dyDescent="0.25">
      <c r="A2784" s="16" t="s">
        <v>325</v>
      </c>
      <c r="B2784" s="8" t="s">
        <v>338</v>
      </c>
      <c r="C2784" s="8" t="s">
        <v>72</v>
      </c>
      <c r="D2784" s="8" t="str">
        <f t="shared" si="1452"/>
        <v>Week_50_old-generic-refi</v>
      </c>
      <c r="E2784" s="8" t="str">
        <f t="shared" si="1453"/>
        <v>Initial</v>
      </c>
      <c r="H2784" s="24">
        <f t="shared" si="1454"/>
        <v>1.0503671756571888E-2</v>
      </c>
      <c r="I2784" s="6">
        <f t="shared" si="1454"/>
        <v>3.39</v>
      </c>
      <c r="J2784" s="6">
        <f t="shared" si="1455"/>
        <v>2299161.2477619587</v>
      </c>
      <c r="K2784" s="18">
        <f t="shared" si="1456"/>
        <v>0.3</v>
      </c>
      <c r="L2784" s="35">
        <f>Data!BM12</f>
        <v>7.2983087381704474E-3</v>
      </c>
      <c r="Q2784" s="21">
        <v>0</v>
      </c>
      <c r="R2784" s="21">
        <v>0</v>
      </c>
      <c r="S2784" s="21">
        <v>0</v>
      </c>
      <c r="T2784" s="38">
        <v>0</v>
      </c>
    </row>
    <row r="2785" spans="1:20" x14ac:dyDescent="0.25">
      <c r="A2785" s="16" t="s">
        <v>326</v>
      </c>
      <c r="B2785" s="8" t="s">
        <v>338</v>
      </c>
      <c r="C2785" s="8" t="s">
        <v>72</v>
      </c>
      <c r="D2785" s="8" t="str">
        <f t="shared" si="1452"/>
        <v>Week_51_old-generic-refi</v>
      </c>
      <c r="E2785" s="8" t="str">
        <f t="shared" si="1453"/>
        <v>Initial</v>
      </c>
      <c r="H2785" s="24">
        <f t="shared" si="1454"/>
        <v>1.0503671756571888E-2</v>
      </c>
      <c r="I2785" s="6">
        <f t="shared" si="1454"/>
        <v>3.39</v>
      </c>
      <c r="J2785" s="6">
        <f t="shared" si="1455"/>
        <v>2299161.2477619587</v>
      </c>
      <c r="K2785" s="18">
        <f t="shared" si="1456"/>
        <v>0.3</v>
      </c>
      <c r="L2785" s="35">
        <f>Data!BM13</f>
        <v>7.2983087381704474E-3</v>
      </c>
      <c r="Q2785" s="21">
        <v>0</v>
      </c>
      <c r="R2785" s="21">
        <v>0</v>
      </c>
      <c r="S2785" s="21">
        <v>0</v>
      </c>
      <c r="T2785" s="38">
        <v>0</v>
      </c>
    </row>
    <row r="2786" spans="1:20" x14ac:dyDescent="0.25">
      <c r="A2786" s="16" t="s">
        <v>327</v>
      </c>
      <c r="B2786" s="8" t="s">
        <v>338</v>
      </c>
      <c r="C2786" s="8" t="s">
        <v>72</v>
      </c>
      <c r="D2786" s="8" t="str">
        <f t="shared" si="1452"/>
        <v>Week_52_old-generic-refi</v>
      </c>
      <c r="E2786" s="8" t="str">
        <f t="shared" si="1453"/>
        <v>Initial</v>
      </c>
      <c r="H2786" s="24">
        <f t="shared" si="1454"/>
        <v>1.0503671756571888E-2</v>
      </c>
      <c r="I2786" s="6">
        <f t="shared" si="1454"/>
        <v>3.39</v>
      </c>
      <c r="J2786" s="6">
        <f t="shared" si="1455"/>
        <v>2299161.2477619587</v>
      </c>
      <c r="K2786" s="18">
        <f t="shared" si="1456"/>
        <v>0.3</v>
      </c>
      <c r="L2786" s="35">
        <f>Data!BM14</f>
        <v>7.2983087381704474E-3</v>
      </c>
      <c r="Q2786" s="21">
        <v>0</v>
      </c>
      <c r="R2786" s="21">
        <v>0</v>
      </c>
      <c r="S2786" s="21">
        <v>0</v>
      </c>
      <c r="T2786" s="38">
        <v>0</v>
      </c>
    </row>
    <row r="2787" spans="1:20" x14ac:dyDescent="0.25">
      <c r="A2787" s="17" t="s">
        <v>262</v>
      </c>
      <c r="B2787" s="8" t="s">
        <v>338</v>
      </c>
      <c r="C2787" s="8" t="s">
        <v>72</v>
      </c>
      <c r="D2787" s="8" t="str">
        <f t="shared" si="1452"/>
        <v>Week_01-generic-refi</v>
      </c>
      <c r="E2787" s="8" t="str">
        <f t="shared" si="1453"/>
        <v>Umbrella-vod.umb</v>
      </c>
      <c r="H2787" s="24">
        <f t="shared" si="1454"/>
        <v>1.0503671756571888E-2</v>
      </c>
      <c r="I2787" s="6">
        <f t="shared" si="1454"/>
        <v>3.39</v>
      </c>
      <c r="J2787" s="6">
        <f t="shared" si="1455"/>
        <v>2299161.2477619587</v>
      </c>
      <c r="K2787" s="18">
        <f t="shared" si="1456"/>
        <v>0.3</v>
      </c>
      <c r="L2787" s="35">
        <f>Data!BM15</f>
        <v>7.2983087381704474E-3</v>
      </c>
      <c r="Q2787" s="21">
        <v>0</v>
      </c>
      <c r="R2787" s="21">
        <v>1586.1079356162295</v>
      </c>
      <c r="S2787" s="21">
        <v>21393.753194601763</v>
      </c>
      <c r="T2787" s="38">
        <v>0.62586128957966514</v>
      </c>
    </row>
    <row r="2788" spans="1:20" x14ac:dyDescent="0.25">
      <c r="A2788" s="17" t="s">
        <v>263</v>
      </c>
      <c r="B2788" s="8" t="s">
        <v>338</v>
      </c>
      <c r="C2788" s="8" t="s">
        <v>72</v>
      </c>
      <c r="D2788" s="8" t="str">
        <f t="shared" si="1452"/>
        <v>Week_02-generic-refi</v>
      </c>
      <c r="E2788" s="8" t="str">
        <f t="shared" si="1453"/>
        <v>Umbrella-vod.umb</v>
      </c>
      <c r="H2788" s="24">
        <f t="shared" si="1454"/>
        <v>1.0503671756571888E-2</v>
      </c>
      <c r="I2788" s="6">
        <f t="shared" si="1454"/>
        <v>3.39</v>
      </c>
      <c r="J2788" s="6">
        <f t="shared" si="1455"/>
        <v>2299161.2477619587</v>
      </c>
      <c r="K2788" s="18">
        <f t="shared" si="1456"/>
        <v>0.3</v>
      </c>
      <c r="L2788" s="35">
        <f>Data!BM16</f>
        <v>6.922107256821455E-3</v>
      </c>
      <c r="Q2788" s="21">
        <v>0</v>
      </c>
      <c r="R2788" s="21">
        <v>2556.005063202666</v>
      </c>
      <c r="S2788" s="21">
        <v>31762.455946418213</v>
      </c>
      <c r="T2788" s="38">
        <v>0.70522019928177904</v>
      </c>
    </row>
    <row r="2789" spans="1:20" x14ac:dyDescent="0.25">
      <c r="A2789" s="17" t="s">
        <v>264</v>
      </c>
      <c r="B2789" s="8" t="s">
        <v>338</v>
      </c>
      <c r="C2789" s="8" t="s">
        <v>72</v>
      </c>
      <c r="D2789" s="8" t="str">
        <f t="shared" si="1452"/>
        <v>Week_03-generic-refi</v>
      </c>
      <c r="E2789" s="8" t="str">
        <f t="shared" si="1453"/>
        <v>Umbrella-vod.umb</v>
      </c>
      <c r="H2789" s="24">
        <f t="shared" si="1454"/>
        <v>1.0503671756571888E-2</v>
      </c>
      <c r="I2789" s="6">
        <f t="shared" si="1454"/>
        <v>3.39</v>
      </c>
      <c r="J2789" s="6">
        <f t="shared" si="1455"/>
        <v>2299161.2477619587</v>
      </c>
      <c r="K2789" s="18">
        <f t="shared" si="1456"/>
        <v>0.3</v>
      </c>
      <c r="L2789" s="35">
        <f>Data!BM17</f>
        <v>6.922107256821455E-3</v>
      </c>
      <c r="Q2789" s="21">
        <v>0</v>
      </c>
      <c r="R2789" s="21">
        <v>1629.2209986160146</v>
      </c>
      <c r="S2789" s="21">
        <v>22810.516176370973</v>
      </c>
      <c r="T2789" s="38">
        <v>0.6596151923481447</v>
      </c>
    </row>
    <row r="2790" spans="1:20" x14ac:dyDescent="0.25">
      <c r="A2790" s="17" t="s">
        <v>265</v>
      </c>
      <c r="B2790" s="8" t="s">
        <v>338</v>
      </c>
      <c r="C2790" s="8" t="s">
        <v>72</v>
      </c>
      <c r="D2790" s="8" t="str">
        <f t="shared" si="1452"/>
        <v>Week_04-generic-refi</v>
      </c>
      <c r="E2790" s="8" t="str">
        <f t="shared" si="1453"/>
        <v>Umbrella-vod.umb</v>
      </c>
      <c r="H2790" s="24">
        <f t="shared" si="1454"/>
        <v>1.0503671756571888E-2</v>
      </c>
      <c r="I2790" s="6">
        <f t="shared" si="1454"/>
        <v>3.39</v>
      </c>
      <c r="J2790" s="6">
        <f t="shared" si="1455"/>
        <v>2299161.2477619587</v>
      </c>
      <c r="K2790" s="18">
        <f t="shared" si="1456"/>
        <v>0.3</v>
      </c>
      <c r="L2790" s="35">
        <f>Data!BM18</f>
        <v>6.922107256821455E-3</v>
      </c>
      <c r="Q2790" s="21">
        <v>0</v>
      </c>
      <c r="R2790" s="21">
        <v>1248.5897261642417</v>
      </c>
      <c r="S2790" s="21">
        <v>18575.642588906841</v>
      </c>
      <c r="T2790" s="38">
        <v>0.60327176622347489</v>
      </c>
    </row>
    <row r="2791" spans="1:20" x14ac:dyDescent="0.25">
      <c r="A2791" s="17" t="s">
        <v>266</v>
      </c>
      <c r="B2791" s="8" t="s">
        <v>338</v>
      </c>
      <c r="C2791" s="8" t="s">
        <v>72</v>
      </c>
      <c r="D2791" s="8" t="str">
        <f t="shared" si="1452"/>
        <v>Week_05-generic-refi</v>
      </c>
      <c r="E2791" s="8" t="str">
        <f t="shared" si="1453"/>
        <v>Umbrella-vod.umb</v>
      </c>
      <c r="H2791" s="24">
        <f t="shared" si="1454"/>
        <v>1.0503671756571888E-2</v>
      </c>
      <c r="I2791" s="6">
        <f t="shared" si="1454"/>
        <v>3.39</v>
      </c>
      <c r="J2791" s="6">
        <f t="shared" si="1455"/>
        <v>2299161.2477619587</v>
      </c>
      <c r="K2791" s="18">
        <f t="shared" si="1456"/>
        <v>0.3</v>
      </c>
      <c r="L2791" s="35">
        <f>Data!BM19</f>
        <v>6.922107256821455E-3</v>
      </c>
      <c r="Q2791" s="21">
        <v>0</v>
      </c>
      <c r="R2791" s="21">
        <v>1892.3426722845172</v>
      </c>
      <c r="S2791" s="21">
        <v>25483.581464409286</v>
      </c>
      <c r="T2791" s="38">
        <v>0.65918851203465145</v>
      </c>
    </row>
    <row r="2792" spans="1:20" x14ac:dyDescent="0.25">
      <c r="A2792" s="17" t="s">
        <v>267</v>
      </c>
      <c r="B2792" s="8" t="s">
        <v>338</v>
      </c>
      <c r="C2792" s="8" t="s">
        <v>72</v>
      </c>
      <c r="D2792" s="8" t="str">
        <f t="shared" si="1452"/>
        <v>Week_06-generic-refi</v>
      </c>
      <c r="E2792" s="8" t="str">
        <f t="shared" si="1453"/>
        <v>Umbrella-vod.umb</v>
      </c>
      <c r="H2792" s="24">
        <f t="shared" si="1454"/>
        <v>1.0503671756571888E-2</v>
      </c>
      <c r="I2792" s="6">
        <f t="shared" si="1454"/>
        <v>3.39</v>
      </c>
      <c r="J2792" s="6">
        <f t="shared" si="1455"/>
        <v>2299161.2477619587</v>
      </c>
      <c r="K2792" s="18">
        <f t="shared" si="1456"/>
        <v>0.3</v>
      </c>
      <c r="L2792" s="35">
        <f>Data!BM20</f>
        <v>7.1478281456308504E-3</v>
      </c>
      <c r="Q2792" s="21">
        <v>0</v>
      </c>
      <c r="R2792" s="21">
        <v>1930.9953483597124</v>
      </c>
      <c r="S2792" s="21">
        <v>26118.562650292908</v>
      </c>
      <c r="T2792" s="38">
        <v>0.64056666412038576</v>
      </c>
    </row>
    <row r="2793" spans="1:20" x14ac:dyDescent="0.25">
      <c r="A2793" s="17" t="s">
        <v>268</v>
      </c>
      <c r="B2793" s="8" t="s">
        <v>338</v>
      </c>
      <c r="C2793" s="8" t="s">
        <v>72</v>
      </c>
      <c r="D2793" s="8" t="str">
        <f t="shared" si="1452"/>
        <v>Week_07-generic-refi</v>
      </c>
      <c r="E2793" s="8" t="str">
        <f t="shared" si="1453"/>
        <v>Umbrella-vod.umb</v>
      </c>
      <c r="H2793" s="24">
        <f t="shared" si="1454"/>
        <v>1.0503671756571888E-2</v>
      </c>
      <c r="I2793" s="6">
        <f t="shared" si="1454"/>
        <v>3.39</v>
      </c>
      <c r="J2793" s="6">
        <f t="shared" si="1455"/>
        <v>2299161.2477619587</v>
      </c>
      <c r="K2793" s="18">
        <f t="shared" si="1456"/>
        <v>0.3</v>
      </c>
      <c r="L2793" s="35">
        <f>Data!BM21</f>
        <v>7.1478281456308504E-3</v>
      </c>
      <c r="Q2793" s="21">
        <v>0</v>
      </c>
      <c r="R2793" s="21">
        <v>1209.360837994094</v>
      </c>
      <c r="S2793" s="21">
        <v>19228.712539507305</v>
      </c>
      <c r="T2793" s="38">
        <v>0.64214717001320554</v>
      </c>
    </row>
    <row r="2794" spans="1:20" x14ac:dyDescent="0.25">
      <c r="A2794" s="17" t="s">
        <v>269</v>
      </c>
      <c r="B2794" s="8" t="s">
        <v>338</v>
      </c>
      <c r="C2794" s="8" t="s">
        <v>72</v>
      </c>
      <c r="D2794" s="8" t="str">
        <f t="shared" si="1452"/>
        <v>Week_08-generic-refi</v>
      </c>
      <c r="E2794" s="8" t="str">
        <f t="shared" si="1453"/>
        <v>Umbrella-vod.umb</v>
      </c>
      <c r="H2794" s="24">
        <f t="shared" si="1454"/>
        <v>1.0503671756571888E-2</v>
      </c>
      <c r="I2794" s="6">
        <f t="shared" si="1454"/>
        <v>3.39</v>
      </c>
      <c r="J2794" s="6">
        <f t="shared" si="1455"/>
        <v>2299161.2477619587</v>
      </c>
      <c r="K2794" s="18">
        <f t="shared" si="1456"/>
        <v>0.3</v>
      </c>
      <c r="L2794" s="35">
        <f>Data!BM22</f>
        <v>7.1478281456308504E-3</v>
      </c>
      <c r="Q2794" s="21">
        <v>0</v>
      </c>
      <c r="R2794" s="21">
        <v>1527.0406396438434</v>
      </c>
      <c r="S2794" s="21">
        <v>22871.509609787936</v>
      </c>
      <c r="T2794" s="38">
        <v>0.66276900047880738</v>
      </c>
    </row>
    <row r="2795" spans="1:20" x14ac:dyDescent="0.25">
      <c r="A2795" s="17" t="s">
        <v>270</v>
      </c>
      <c r="B2795" s="8" t="s">
        <v>338</v>
      </c>
      <c r="C2795" s="8" t="s">
        <v>72</v>
      </c>
      <c r="D2795" s="8" t="str">
        <f t="shared" si="1452"/>
        <v>Week_09-generic-refi</v>
      </c>
      <c r="E2795" s="8" t="str">
        <f t="shared" si="1453"/>
        <v>Umbrella-vod.umb</v>
      </c>
      <c r="H2795" s="24">
        <f t="shared" si="1454"/>
        <v>1.0503671756571888E-2</v>
      </c>
      <c r="I2795" s="6">
        <f t="shared" si="1454"/>
        <v>3.39</v>
      </c>
      <c r="J2795" s="6">
        <f t="shared" si="1455"/>
        <v>2299161.2477619587</v>
      </c>
      <c r="K2795" s="18">
        <f t="shared" si="1456"/>
        <v>0.3</v>
      </c>
      <c r="L2795" s="35">
        <f>Data!BM23</f>
        <v>7.1478281456308504E-3</v>
      </c>
      <c r="Q2795" s="21">
        <v>0</v>
      </c>
      <c r="R2795" s="21">
        <v>2023.0769528332453</v>
      </c>
      <c r="S2795" s="21">
        <v>27200.571596096819</v>
      </c>
      <c r="T2795" s="38">
        <v>0.66965467228590858</v>
      </c>
    </row>
    <row r="2796" spans="1:20" x14ac:dyDescent="0.25">
      <c r="A2796" s="17" t="s">
        <v>249</v>
      </c>
      <c r="B2796" s="8" t="s">
        <v>338</v>
      </c>
      <c r="C2796" s="8" t="s">
        <v>72</v>
      </c>
      <c r="D2796" s="8" t="str">
        <f t="shared" si="1452"/>
        <v>Week_10-generic-refi</v>
      </c>
      <c r="E2796" s="8" t="str">
        <f t="shared" si="1453"/>
        <v>Umbrella-vod.umb</v>
      </c>
      <c r="H2796" s="24">
        <f t="shared" si="1454"/>
        <v>1.0503671756571888E-2</v>
      </c>
      <c r="I2796" s="6">
        <f t="shared" si="1454"/>
        <v>3.39</v>
      </c>
      <c r="J2796" s="6">
        <f t="shared" si="1455"/>
        <v>2299161.2477619587</v>
      </c>
      <c r="K2796" s="18">
        <f t="shared" si="1456"/>
        <v>0.3</v>
      </c>
      <c r="L2796" s="35">
        <f>Data!BM24</f>
        <v>7.1478281456308504E-3</v>
      </c>
      <c r="Q2796" s="21">
        <v>0</v>
      </c>
      <c r="R2796" s="21">
        <v>2127.4017296395509</v>
      </c>
      <c r="S2796" s="21">
        <v>29129.391154937781</v>
      </c>
      <c r="T2796" s="38">
        <v>0.6721219307994315</v>
      </c>
    </row>
    <row r="2797" spans="1:20" x14ac:dyDescent="0.25">
      <c r="A2797" s="17" t="s">
        <v>250</v>
      </c>
      <c r="B2797" s="8" t="s">
        <v>338</v>
      </c>
      <c r="C2797" s="8" t="s">
        <v>72</v>
      </c>
      <c r="D2797" s="8" t="str">
        <f t="shared" si="1452"/>
        <v>Week_11-generic-refi</v>
      </c>
      <c r="E2797" s="8" t="str">
        <f t="shared" si="1453"/>
        <v>Umbrella-vod.umb</v>
      </c>
      <c r="H2797" s="24">
        <f t="shared" si="1454"/>
        <v>1.0503671756571888E-2</v>
      </c>
      <c r="I2797" s="6">
        <f t="shared" si="1454"/>
        <v>3.39</v>
      </c>
      <c r="J2797" s="6">
        <f t="shared" si="1455"/>
        <v>2299161.2477619587</v>
      </c>
      <c r="K2797" s="18">
        <f t="shared" si="1456"/>
        <v>0.3</v>
      </c>
      <c r="L2797" s="35">
        <f>Data!BM25</f>
        <v>7.1478281456308504E-3</v>
      </c>
      <c r="Q2797" s="21">
        <v>0</v>
      </c>
      <c r="R2797" s="21">
        <v>1770.4128144715062</v>
      </c>
      <c r="S2797" s="21">
        <v>25166.848677326074</v>
      </c>
      <c r="T2797" s="38">
        <v>0.672816596923971</v>
      </c>
    </row>
    <row r="2798" spans="1:20" x14ac:dyDescent="0.25">
      <c r="A2798" s="17" t="s">
        <v>251</v>
      </c>
      <c r="B2798" s="8" t="s">
        <v>338</v>
      </c>
      <c r="C2798" s="8" t="s">
        <v>72</v>
      </c>
      <c r="D2798" s="8" t="str">
        <f t="shared" si="1452"/>
        <v>Week_12-generic-refi</v>
      </c>
      <c r="E2798" s="8" t="str">
        <f t="shared" si="1453"/>
        <v>Umbrella-vod.umb</v>
      </c>
      <c r="H2798" s="24">
        <f t="shared" si="1454"/>
        <v>1.0503671756571888E-2</v>
      </c>
      <c r="I2798" s="6">
        <f t="shared" si="1454"/>
        <v>3.39</v>
      </c>
      <c r="J2798" s="6">
        <f t="shared" si="1455"/>
        <v>2299161.2477619587</v>
      </c>
      <c r="K2798" s="18">
        <f t="shared" si="1456"/>
        <v>0.3</v>
      </c>
      <c r="L2798" s="35">
        <f>Data!BM26</f>
        <v>7.1478281456308504E-3</v>
      </c>
      <c r="Q2798" s="21">
        <v>0</v>
      </c>
      <c r="R2798" s="21">
        <v>1380.106449901783</v>
      </c>
      <c r="S2798" s="21">
        <v>20809.35384031319</v>
      </c>
      <c r="T2798" s="38">
        <v>0.64469456922482482</v>
      </c>
    </row>
    <row r="2799" spans="1:20" x14ac:dyDescent="0.25">
      <c r="A2799" s="17" t="s">
        <v>252</v>
      </c>
      <c r="B2799" s="8" t="s">
        <v>338</v>
      </c>
      <c r="C2799" s="8" t="s">
        <v>72</v>
      </c>
      <c r="D2799" s="8" t="str">
        <f t="shared" si="1452"/>
        <v>Week_13-generic-refi</v>
      </c>
      <c r="E2799" s="8" t="str">
        <f t="shared" si="1453"/>
        <v>Umbrella-vod.umb</v>
      </c>
      <c r="H2799" s="24">
        <f t="shared" si="1454"/>
        <v>1.0503671756571888E-2</v>
      </c>
      <c r="I2799" s="6">
        <f t="shared" si="1454"/>
        <v>3.39</v>
      </c>
      <c r="J2799" s="6">
        <f t="shared" si="1455"/>
        <v>2299161.2477619587</v>
      </c>
      <c r="K2799" s="18">
        <f t="shared" si="1456"/>
        <v>0.3</v>
      </c>
      <c r="L2799" s="35">
        <f>Data!BM27</f>
        <v>7.1478281456308504E-3</v>
      </c>
      <c r="Q2799" s="21">
        <v>0</v>
      </c>
      <c r="R2799" s="21">
        <v>1866.2475302865998</v>
      </c>
      <c r="S2799" s="21">
        <v>26489.564687729802</v>
      </c>
      <c r="T2799" s="38">
        <v>0.69590604655728439</v>
      </c>
    </row>
    <row r="2800" spans="1:20" x14ac:dyDescent="0.25">
      <c r="A2800" s="17" t="s">
        <v>253</v>
      </c>
      <c r="B2800" s="8" t="s">
        <v>338</v>
      </c>
      <c r="C2800" s="8" t="s">
        <v>72</v>
      </c>
      <c r="D2800" s="8" t="str">
        <f t="shared" si="1452"/>
        <v>Week_14-generic-refi</v>
      </c>
      <c r="E2800" s="8" t="str">
        <f t="shared" si="1453"/>
        <v>Umbrella-vod.umb</v>
      </c>
      <c r="H2800" s="24">
        <f t="shared" si="1454"/>
        <v>1.0503671756571888E-2</v>
      </c>
      <c r="I2800" s="6">
        <f t="shared" si="1454"/>
        <v>3.39</v>
      </c>
      <c r="J2800" s="6">
        <f t="shared" si="1455"/>
        <v>2299161.2477619587</v>
      </c>
      <c r="K2800" s="18">
        <f t="shared" si="1456"/>
        <v>0.3</v>
      </c>
      <c r="L2800" s="35">
        <f>Data!BM28</f>
        <v>7.1478281456308504E-3</v>
      </c>
      <c r="Q2800" s="21">
        <v>0</v>
      </c>
      <c r="R2800" s="21">
        <v>1734.6359201795024</v>
      </c>
      <c r="S2800" s="21">
        <v>26052.114936514132</v>
      </c>
      <c r="T2800" s="38">
        <v>0.68992471338188355</v>
      </c>
    </row>
    <row r="2801" spans="1:20" x14ac:dyDescent="0.25">
      <c r="A2801" s="17" t="s">
        <v>254</v>
      </c>
      <c r="B2801" s="8" t="s">
        <v>338</v>
      </c>
      <c r="C2801" s="8" t="s">
        <v>72</v>
      </c>
      <c r="D2801" s="8" t="str">
        <f t="shared" si="1452"/>
        <v>Week_15-generic-refi</v>
      </c>
      <c r="E2801" s="8" t="str">
        <f t="shared" si="1453"/>
        <v>Umbrella-vod.umb</v>
      </c>
      <c r="H2801" s="24">
        <f t="shared" si="1454"/>
        <v>1.0503671756571888E-2</v>
      </c>
      <c r="I2801" s="6">
        <f t="shared" si="1454"/>
        <v>3.39</v>
      </c>
      <c r="J2801" s="6">
        <f t="shared" si="1455"/>
        <v>2299161.2477619587</v>
      </c>
      <c r="K2801" s="18">
        <f t="shared" si="1456"/>
        <v>0.3</v>
      </c>
      <c r="L2801" s="35">
        <f>Data!BM29</f>
        <v>7.3735490344402459E-3</v>
      </c>
      <c r="Q2801" s="21">
        <v>0</v>
      </c>
      <c r="R2801" s="21">
        <v>1511.5458214856285</v>
      </c>
      <c r="S2801" s="21">
        <v>21040.406379602136</v>
      </c>
      <c r="T2801" s="38">
        <v>0.59217775966221731</v>
      </c>
    </row>
    <row r="2802" spans="1:20" x14ac:dyDescent="0.25">
      <c r="A2802" s="17" t="s">
        <v>255</v>
      </c>
      <c r="B2802" s="8" t="s">
        <v>338</v>
      </c>
      <c r="C2802" s="8" t="s">
        <v>72</v>
      </c>
      <c r="D2802" s="8" t="str">
        <f t="shared" si="1452"/>
        <v>Week_16-generic-refi</v>
      </c>
      <c r="E2802" s="8" t="str">
        <f t="shared" si="1453"/>
        <v>Umbrella-vod.umb</v>
      </c>
      <c r="H2802" s="24">
        <f t="shared" si="1454"/>
        <v>1.0503671756571888E-2</v>
      </c>
      <c r="I2802" s="6">
        <f t="shared" si="1454"/>
        <v>3.39</v>
      </c>
      <c r="J2802" s="6">
        <f t="shared" si="1455"/>
        <v>2299161.2477619587</v>
      </c>
      <c r="K2802" s="18">
        <f t="shared" si="1456"/>
        <v>0.3</v>
      </c>
      <c r="L2802" s="35">
        <f>Data!BM30</f>
        <v>7.3735490344402459E-3</v>
      </c>
      <c r="Q2802" s="21">
        <v>0</v>
      </c>
      <c r="R2802" s="21">
        <v>2053.8780456923146</v>
      </c>
      <c r="S2802" s="21">
        <v>27795.747985840375</v>
      </c>
      <c r="T2802" s="38">
        <v>0.67293838660728933</v>
      </c>
    </row>
    <row r="2803" spans="1:20" x14ac:dyDescent="0.25">
      <c r="A2803" s="17" t="s">
        <v>256</v>
      </c>
      <c r="B2803" s="8" t="s">
        <v>338</v>
      </c>
      <c r="C2803" s="8" t="s">
        <v>72</v>
      </c>
      <c r="D2803" s="8" t="str">
        <f t="shared" si="1452"/>
        <v>Week_17-generic-refi</v>
      </c>
      <c r="E2803" s="8" t="str">
        <f t="shared" si="1453"/>
        <v>Umbrella-vod.umb</v>
      </c>
      <c r="H2803" s="24">
        <f t="shared" si="1454"/>
        <v>1.0503671756571888E-2</v>
      </c>
      <c r="I2803" s="6">
        <f t="shared" si="1454"/>
        <v>3.39</v>
      </c>
      <c r="J2803" s="6">
        <f t="shared" si="1455"/>
        <v>2299161.2477619587</v>
      </c>
      <c r="K2803" s="18">
        <f t="shared" si="1456"/>
        <v>0.3</v>
      </c>
      <c r="L2803" s="35">
        <f>Data!BM31</f>
        <v>7.3735490344402459E-3</v>
      </c>
      <c r="Q2803" s="21">
        <v>0</v>
      </c>
      <c r="R2803" s="21">
        <v>2280.4594544710267</v>
      </c>
      <c r="S2803" s="21">
        <v>28965.724815073296</v>
      </c>
      <c r="T2803" s="38">
        <v>0.65824526550780638</v>
      </c>
    </row>
    <row r="2804" spans="1:20" x14ac:dyDescent="0.25">
      <c r="A2804" s="17" t="s">
        <v>257</v>
      </c>
      <c r="B2804" s="8" t="s">
        <v>338</v>
      </c>
      <c r="C2804" s="8" t="s">
        <v>72</v>
      </c>
      <c r="D2804" s="8" t="str">
        <f t="shared" si="1452"/>
        <v>Week_18-generic-refi</v>
      </c>
      <c r="E2804" s="8" t="str">
        <f t="shared" si="1453"/>
        <v>Umbrella-vod.umb</v>
      </c>
      <c r="H2804" s="24">
        <f t="shared" si="1454"/>
        <v>1.0503671756571888E-2</v>
      </c>
      <c r="I2804" s="6">
        <f t="shared" si="1454"/>
        <v>3.39</v>
      </c>
      <c r="J2804" s="6">
        <f t="shared" si="1455"/>
        <v>2299161.2477619587</v>
      </c>
      <c r="K2804" s="18">
        <f t="shared" si="1456"/>
        <v>0.3</v>
      </c>
      <c r="L2804" s="35">
        <f>Data!BM32</f>
        <v>7.3735490344402459E-3</v>
      </c>
      <c r="Q2804" s="21">
        <v>0</v>
      </c>
      <c r="R2804" s="21">
        <v>944.10725454800718</v>
      </c>
      <c r="S2804" s="21">
        <v>15140.048905170752</v>
      </c>
      <c r="T2804" s="38">
        <v>0.54640684886078206</v>
      </c>
    </row>
    <row r="2805" spans="1:20" x14ac:dyDescent="0.25">
      <c r="A2805" s="17" t="s">
        <v>258</v>
      </c>
      <c r="B2805" s="8" t="s">
        <v>338</v>
      </c>
      <c r="C2805" s="8" t="s">
        <v>72</v>
      </c>
      <c r="D2805" s="8" t="str">
        <f t="shared" si="1452"/>
        <v>Week_19-generic-refi</v>
      </c>
      <c r="E2805" s="8" t="str">
        <f t="shared" si="1453"/>
        <v>Umbrella-vod.umb</v>
      </c>
      <c r="H2805" s="24">
        <f t="shared" si="1454"/>
        <v>1.0503671756571888E-2</v>
      </c>
      <c r="I2805" s="6">
        <f t="shared" si="1454"/>
        <v>3.39</v>
      </c>
      <c r="J2805" s="6">
        <f t="shared" si="1455"/>
        <v>2299161.2477619587</v>
      </c>
      <c r="K2805" s="18">
        <f t="shared" si="1456"/>
        <v>0.3</v>
      </c>
      <c r="L2805" s="35">
        <f>Data!BM33</f>
        <v>6.922107256821455E-3</v>
      </c>
      <c r="Q2805" s="21">
        <v>0</v>
      </c>
      <c r="R2805" s="21">
        <v>1358.1571284080012</v>
      </c>
      <c r="S2805" s="21">
        <v>20069.950067138994</v>
      </c>
      <c r="T2805" s="38">
        <v>0.67163759678663226</v>
      </c>
    </row>
    <row r="2806" spans="1:20" x14ac:dyDescent="0.25">
      <c r="A2806" s="17" t="s">
        <v>259</v>
      </c>
      <c r="B2806" s="8" t="s">
        <v>338</v>
      </c>
      <c r="C2806" s="8" t="s">
        <v>72</v>
      </c>
      <c r="D2806" s="8" t="str">
        <f t="shared" si="1452"/>
        <v>Week_20-generic-refi</v>
      </c>
      <c r="E2806" s="8" t="str">
        <f t="shared" si="1453"/>
        <v>Umbrella-vod.umb</v>
      </c>
      <c r="H2806" s="24">
        <f t="shared" si="1454"/>
        <v>1.0503671756571888E-2</v>
      </c>
      <c r="I2806" s="6">
        <f t="shared" si="1454"/>
        <v>3.39</v>
      </c>
      <c r="J2806" s="6">
        <f t="shared" si="1455"/>
        <v>2299161.2477619587</v>
      </c>
      <c r="K2806" s="18">
        <f t="shared" si="1456"/>
        <v>0.3</v>
      </c>
      <c r="L2806" s="35">
        <f>Data!BM34</f>
        <v>6.922107256821455E-3</v>
      </c>
      <c r="Q2806" s="21">
        <v>0</v>
      </c>
      <c r="R2806" s="21">
        <v>971.52405840740698</v>
      </c>
      <c r="S2806" s="21">
        <v>15636.095073011005</v>
      </c>
      <c r="T2806" s="38">
        <v>0.61975165195972481</v>
      </c>
    </row>
    <row r="2807" spans="1:20" x14ac:dyDescent="0.25">
      <c r="A2807" s="17" t="s">
        <v>260</v>
      </c>
      <c r="B2807" s="8" t="s">
        <v>338</v>
      </c>
      <c r="C2807" s="8" t="s">
        <v>72</v>
      </c>
      <c r="D2807" s="8" t="str">
        <f t="shared" si="1452"/>
        <v>Week_21-generic-refi</v>
      </c>
      <c r="E2807" s="8" t="str">
        <f t="shared" si="1453"/>
        <v>Umbrella-vod.umb</v>
      </c>
      <c r="H2807" s="24">
        <f t="shared" si="1454"/>
        <v>1.0503671756571888E-2</v>
      </c>
      <c r="I2807" s="6">
        <f t="shared" si="1454"/>
        <v>3.39</v>
      </c>
      <c r="J2807" s="6">
        <f t="shared" si="1455"/>
        <v>2299161.2477619587</v>
      </c>
      <c r="K2807" s="18">
        <f t="shared" si="1456"/>
        <v>0.3</v>
      </c>
      <c r="L2807" s="35">
        <f>Data!BM35</f>
        <v>6.922107256821455E-3</v>
      </c>
      <c r="Q2807" s="21">
        <v>0</v>
      </c>
      <c r="R2807" s="21">
        <v>2513.3367395043342</v>
      </c>
      <c r="S2807" s="21">
        <v>31100.206903887614</v>
      </c>
      <c r="T2807" s="38">
        <v>0.66226528700833054</v>
      </c>
    </row>
    <row r="2808" spans="1:20" x14ac:dyDescent="0.25">
      <c r="A2808" s="17" t="s">
        <v>261</v>
      </c>
      <c r="B2808" s="8" t="s">
        <v>338</v>
      </c>
      <c r="C2808" s="8" t="s">
        <v>72</v>
      </c>
      <c r="D2808" s="8" t="str">
        <f t="shared" si="1452"/>
        <v>Week_22-generic-refi</v>
      </c>
      <c r="E2808" s="8" t="str">
        <f t="shared" si="1453"/>
        <v>Umbrella-vod.umb</v>
      </c>
      <c r="H2808" s="24">
        <f t="shared" si="1454"/>
        <v>1.0503671756571888E-2</v>
      </c>
      <c r="I2808" s="6">
        <f t="shared" si="1454"/>
        <v>3.39</v>
      </c>
      <c r="J2808" s="6">
        <f t="shared" si="1455"/>
        <v>2299161.2477619587</v>
      </c>
      <c r="K2808" s="18">
        <f t="shared" si="1456"/>
        <v>0.3</v>
      </c>
      <c r="L2808" s="35">
        <f>Data!BM36</f>
        <v>6.922107256821455E-3</v>
      </c>
      <c r="Q2808" s="21">
        <v>0</v>
      </c>
      <c r="R2808" s="21">
        <v>1458.8851540616581</v>
      </c>
      <c r="S2808" s="21">
        <v>19876.007696560162</v>
      </c>
      <c r="T2808" s="38">
        <v>0.60377214416252856</v>
      </c>
    </row>
    <row r="2809" spans="1:20" x14ac:dyDescent="0.25">
      <c r="A2809" s="17" t="s">
        <v>278</v>
      </c>
      <c r="B2809" s="8" t="s">
        <v>338</v>
      </c>
      <c r="C2809" s="8" t="s">
        <v>72</v>
      </c>
      <c r="D2809" s="8" t="str">
        <f t="shared" si="1452"/>
        <v>Week_23-generic-refi</v>
      </c>
      <c r="E2809" s="8" t="str">
        <f t="shared" si="1453"/>
        <v>Umbrella-vod.umb</v>
      </c>
      <c r="H2809" s="24">
        <f t="shared" si="1454"/>
        <v>1.0503671756571888E-2</v>
      </c>
      <c r="I2809" s="6">
        <f t="shared" si="1454"/>
        <v>3.39</v>
      </c>
      <c r="J2809" s="6">
        <f t="shared" si="1455"/>
        <v>2299161.2477619587</v>
      </c>
      <c r="K2809" s="18">
        <f t="shared" si="1456"/>
        <v>0.3</v>
      </c>
      <c r="L2809" s="35">
        <f>Data!BM37</f>
        <v>7.1478281456308504E-3</v>
      </c>
      <c r="Q2809" s="21">
        <v>0</v>
      </c>
      <c r="R2809" s="21">
        <v>791.48096304333308</v>
      </c>
      <c r="S2809" s="21">
        <v>12450.072210482374</v>
      </c>
      <c r="T2809" s="38">
        <v>0.5063751591464758</v>
      </c>
    </row>
    <row r="2810" spans="1:20" x14ac:dyDescent="0.25">
      <c r="A2810" s="17" t="s">
        <v>279</v>
      </c>
      <c r="B2810" s="8" t="s">
        <v>338</v>
      </c>
      <c r="C2810" s="8" t="s">
        <v>72</v>
      </c>
      <c r="D2810" s="8" t="str">
        <f t="shared" si="1452"/>
        <v>Week_24-generic-refi</v>
      </c>
      <c r="E2810" s="8" t="str">
        <f t="shared" si="1453"/>
        <v>Umbrella-vod.umb</v>
      </c>
      <c r="H2810" s="24">
        <f t="shared" si="1454"/>
        <v>1.0503671756571888E-2</v>
      </c>
      <c r="I2810" s="6">
        <f t="shared" si="1454"/>
        <v>3.39</v>
      </c>
      <c r="J2810" s="6">
        <f t="shared" si="1455"/>
        <v>2299161.2477619587</v>
      </c>
      <c r="K2810" s="18">
        <f t="shared" si="1456"/>
        <v>0.3</v>
      </c>
      <c r="L2810" s="35">
        <f>Data!BM38</f>
        <v>7.1478281456308504E-3</v>
      </c>
      <c r="Q2810" s="21">
        <v>0</v>
      </c>
      <c r="R2810" s="21">
        <v>999.09859361057204</v>
      </c>
      <c r="S2810" s="21">
        <v>14921.201192908762</v>
      </c>
      <c r="T2810" s="38">
        <v>0.59973395878935565</v>
      </c>
    </row>
    <row r="2811" spans="1:20" x14ac:dyDescent="0.25">
      <c r="A2811" s="17" t="s">
        <v>280</v>
      </c>
      <c r="B2811" s="8" t="s">
        <v>338</v>
      </c>
      <c r="C2811" s="8" t="s">
        <v>72</v>
      </c>
      <c r="D2811" s="8" t="str">
        <f t="shared" si="1452"/>
        <v>Week_25-generic-refi</v>
      </c>
      <c r="E2811" s="8" t="str">
        <f t="shared" si="1453"/>
        <v>Umbrella-vod.umb</v>
      </c>
      <c r="H2811" s="24">
        <f t="shared" si="1454"/>
        <v>1.0503671756571888E-2</v>
      </c>
      <c r="I2811" s="6">
        <f t="shared" si="1454"/>
        <v>3.39</v>
      </c>
      <c r="J2811" s="6">
        <f t="shared" si="1455"/>
        <v>2299161.2477619587</v>
      </c>
      <c r="K2811" s="18">
        <f t="shared" si="1456"/>
        <v>0.3</v>
      </c>
      <c r="L2811" s="35">
        <f>Data!BM39</f>
        <v>7.1478281456308504E-3</v>
      </c>
      <c r="Q2811" s="21">
        <v>0</v>
      </c>
      <c r="R2811" s="21">
        <v>1085.4373235380376</v>
      </c>
      <c r="S2811" s="21">
        <v>14772.472091051708</v>
      </c>
      <c r="T2811" s="38">
        <v>0.54050752546936975</v>
      </c>
    </row>
    <row r="2812" spans="1:20" x14ac:dyDescent="0.25">
      <c r="A2812" s="17" t="s">
        <v>281</v>
      </c>
      <c r="B2812" s="8" t="s">
        <v>338</v>
      </c>
      <c r="C2812" s="8" t="s">
        <v>72</v>
      </c>
      <c r="D2812" s="8" t="str">
        <f t="shared" si="1452"/>
        <v>Week_26-generic-refi</v>
      </c>
      <c r="E2812" s="8" t="str">
        <f t="shared" si="1453"/>
        <v>Umbrella-vod.umb</v>
      </c>
      <c r="H2812" s="24">
        <f t="shared" si="1454"/>
        <v>1.0503671756571888E-2</v>
      </c>
      <c r="I2812" s="6">
        <f t="shared" si="1454"/>
        <v>3.39</v>
      </c>
      <c r="J2812" s="6">
        <f t="shared" si="1455"/>
        <v>2299161.2477619587</v>
      </c>
      <c r="K2812" s="18">
        <f t="shared" si="1456"/>
        <v>0.3</v>
      </c>
      <c r="L2812" s="35">
        <f>Data!BM40</f>
        <v>7.1478281456308504E-3</v>
      </c>
      <c r="Q2812" s="21">
        <v>0</v>
      </c>
      <c r="R2812" s="21">
        <v>1487.2124303553921</v>
      </c>
      <c r="S2812" s="21">
        <v>19309.704463023692</v>
      </c>
      <c r="T2812" s="38">
        <v>0.57777744099412576</v>
      </c>
    </row>
    <row r="2813" spans="1:20" x14ac:dyDescent="0.25">
      <c r="A2813" s="17" t="s">
        <v>282</v>
      </c>
      <c r="B2813" s="8" t="s">
        <v>338</v>
      </c>
      <c r="C2813" s="8" t="s">
        <v>72</v>
      </c>
      <c r="D2813" s="8" t="str">
        <f t="shared" si="1452"/>
        <v>Week_27-generic-refi</v>
      </c>
      <c r="E2813" s="8" t="str">
        <f t="shared" si="1453"/>
        <v>Umbrella-vod.umb</v>
      </c>
      <c r="H2813" s="24">
        <f t="shared" si="1454"/>
        <v>1.0503671756571888E-2</v>
      </c>
      <c r="I2813" s="6">
        <f t="shared" si="1454"/>
        <v>3.39</v>
      </c>
      <c r="J2813" s="6">
        <f t="shared" si="1455"/>
        <v>2299161.2477619587</v>
      </c>
      <c r="K2813" s="18">
        <f t="shared" si="1456"/>
        <v>0.3</v>
      </c>
      <c r="L2813" s="35">
        <f>Data!BM41</f>
        <v>7.1478281456308504E-3</v>
      </c>
      <c r="Q2813" s="21">
        <v>0</v>
      </c>
      <c r="R2813" s="21">
        <v>1497.570886556259</v>
      </c>
      <c r="S2813" s="21">
        <v>20109.444209272664</v>
      </c>
      <c r="T2813" s="38">
        <v>0.60891251713684214</v>
      </c>
    </row>
    <row r="2814" spans="1:20" x14ac:dyDescent="0.25">
      <c r="A2814" s="17" t="s">
        <v>283</v>
      </c>
      <c r="B2814" s="8" t="s">
        <v>338</v>
      </c>
      <c r="C2814" s="8" t="s">
        <v>72</v>
      </c>
      <c r="D2814" s="8" t="str">
        <f t="shared" si="1452"/>
        <v>Week_28-generic-refi</v>
      </c>
      <c r="E2814" s="8" t="str">
        <f t="shared" si="1453"/>
        <v>Umbrella-vod.umb</v>
      </c>
      <c r="H2814" s="24">
        <f t="shared" si="1454"/>
        <v>1.0503671756571888E-2</v>
      </c>
      <c r="I2814" s="6">
        <f t="shared" si="1454"/>
        <v>3.39</v>
      </c>
      <c r="J2814" s="6">
        <f t="shared" si="1455"/>
        <v>2299161.2477619587</v>
      </c>
      <c r="K2814" s="18">
        <f t="shared" si="1456"/>
        <v>0.3</v>
      </c>
      <c r="L2814" s="35">
        <f>Data!BM42</f>
        <v>6.6963863680120595E-3</v>
      </c>
      <c r="Q2814" s="21">
        <v>0</v>
      </c>
      <c r="R2814" s="21">
        <v>1445.6731974499269</v>
      </c>
      <c r="S2814" s="21">
        <v>20141.314026484972</v>
      </c>
      <c r="T2814" s="38">
        <v>0.64052279950470425</v>
      </c>
    </row>
    <row r="2815" spans="1:20" x14ac:dyDescent="0.25">
      <c r="A2815" s="17" t="s">
        <v>284</v>
      </c>
      <c r="B2815" s="8" t="s">
        <v>338</v>
      </c>
      <c r="C2815" s="8" t="s">
        <v>72</v>
      </c>
      <c r="D2815" s="8" t="str">
        <f t="shared" si="1452"/>
        <v>Week_29-generic-refi</v>
      </c>
      <c r="E2815" s="8" t="str">
        <f t="shared" si="1453"/>
        <v>Umbrella-vod.umb</v>
      </c>
      <c r="H2815" s="24">
        <f t="shared" si="1454"/>
        <v>1.0503671756571888E-2</v>
      </c>
      <c r="I2815" s="6">
        <f t="shared" si="1454"/>
        <v>3.39</v>
      </c>
      <c r="J2815" s="6">
        <f t="shared" si="1455"/>
        <v>2299161.2477619587</v>
      </c>
      <c r="K2815" s="18">
        <f t="shared" si="1456"/>
        <v>0.3</v>
      </c>
      <c r="L2815" s="35">
        <f>Data!BM43</f>
        <v>6.6963863680120595E-3</v>
      </c>
      <c r="Q2815" s="21">
        <v>0</v>
      </c>
      <c r="R2815" s="21">
        <v>1284.3451317891775</v>
      </c>
      <c r="S2815" s="21">
        <v>17549.41384877059</v>
      </c>
      <c r="T2815" s="38">
        <v>0.58358015623422321</v>
      </c>
    </row>
    <row r="2816" spans="1:20" x14ac:dyDescent="0.25">
      <c r="A2816" s="17" t="s">
        <v>285</v>
      </c>
      <c r="B2816" s="8" t="s">
        <v>338</v>
      </c>
      <c r="C2816" s="8" t="s">
        <v>72</v>
      </c>
      <c r="D2816" s="8" t="str">
        <f t="shared" si="1452"/>
        <v>Week_30-generic-refi</v>
      </c>
      <c r="E2816" s="8" t="str">
        <f t="shared" si="1453"/>
        <v>Umbrella-vod.umb</v>
      </c>
      <c r="H2816" s="24">
        <f t="shared" si="1454"/>
        <v>1.0503671756571888E-2</v>
      </c>
      <c r="I2816" s="6">
        <f t="shared" si="1454"/>
        <v>3.39</v>
      </c>
      <c r="J2816" s="6">
        <f t="shared" si="1455"/>
        <v>2299161.2477619587</v>
      </c>
      <c r="K2816" s="18">
        <f t="shared" si="1456"/>
        <v>0.3</v>
      </c>
      <c r="L2816" s="35">
        <f>Data!BM44</f>
        <v>6.6963863680120595E-3</v>
      </c>
      <c r="Q2816" s="21">
        <v>0</v>
      </c>
      <c r="R2816" s="21">
        <v>1573.5913561897371</v>
      </c>
      <c r="S2816" s="21">
        <v>20823.004872523928</v>
      </c>
      <c r="T2816" s="38">
        <v>0.62065314080124401</v>
      </c>
    </row>
    <row r="2817" spans="1:20" x14ac:dyDescent="0.25">
      <c r="A2817" s="17" t="s">
        <v>286</v>
      </c>
      <c r="B2817" s="8" t="s">
        <v>338</v>
      </c>
      <c r="C2817" s="8" t="s">
        <v>72</v>
      </c>
      <c r="D2817" s="8" t="str">
        <f t="shared" si="1452"/>
        <v>Week_31-generic-refi</v>
      </c>
      <c r="E2817" s="8" t="str">
        <f t="shared" si="1453"/>
        <v>Umbrella-vod.umb</v>
      </c>
      <c r="H2817" s="24">
        <f t="shared" si="1454"/>
        <v>1.0503671756571888E-2</v>
      </c>
      <c r="I2817" s="6">
        <f t="shared" si="1454"/>
        <v>3.39</v>
      </c>
      <c r="J2817" s="6">
        <f t="shared" si="1455"/>
        <v>2299161.2477619587</v>
      </c>
      <c r="K2817" s="18">
        <f t="shared" si="1456"/>
        <v>0.3</v>
      </c>
      <c r="L2817" s="35">
        <f>Data!BM45</f>
        <v>6.6963863680120595E-3</v>
      </c>
      <c r="Q2817" s="21">
        <v>0</v>
      </c>
      <c r="R2817" s="21">
        <v>1274.9672239709957</v>
      </c>
      <c r="S2817" s="21">
        <v>17614.7881625093</v>
      </c>
      <c r="T2817" s="38">
        <v>0.60423736407996276</v>
      </c>
    </row>
    <row r="2818" spans="1:20" x14ac:dyDescent="0.25">
      <c r="A2818" s="17" t="s">
        <v>287</v>
      </c>
      <c r="B2818" s="8" t="s">
        <v>338</v>
      </c>
      <c r="C2818" s="8" t="s">
        <v>72</v>
      </c>
      <c r="D2818" s="8" t="str">
        <f t="shared" si="1452"/>
        <v>Week_32-generic-refi</v>
      </c>
      <c r="E2818" s="8" t="str">
        <f t="shared" si="1453"/>
        <v>Umbrella-vod.umb</v>
      </c>
      <c r="H2818" s="24">
        <f t="shared" si="1454"/>
        <v>1.0503671756571888E-2</v>
      </c>
      <c r="I2818" s="6">
        <f t="shared" si="1454"/>
        <v>3.39</v>
      </c>
      <c r="J2818" s="6">
        <f t="shared" si="1455"/>
        <v>2299161.2477619587</v>
      </c>
      <c r="K2818" s="18">
        <f t="shared" si="1456"/>
        <v>0.3</v>
      </c>
      <c r="L2818" s="35">
        <f>Data!BM46</f>
        <v>7.8249908120590368E-3</v>
      </c>
      <c r="Q2818" s="21">
        <v>0</v>
      </c>
      <c r="R2818" s="21">
        <v>1030.12521304651</v>
      </c>
      <c r="S2818" s="21">
        <v>14577.698183614189</v>
      </c>
      <c r="T2818" s="38">
        <v>0.53818796555731452</v>
      </c>
    </row>
    <row r="2819" spans="1:20" x14ac:dyDescent="0.25">
      <c r="A2819" s="17" t="s">
        <v>288</v>
      </c>
      <c r="B2819" s="8" t="s">
        <v>338</v>
      </c>
      <c r="C2819" s="8" t="s">
        <v>72</v>
      </c>
      <c r="D2819" s="8" t="str">
        <f t="shared" si="1452"/>
        <v>Week_33-generic-refi</v>
      </c>
      <c r="E2819" s="8" t="str">
        <f t="shared" si="1453"/>
        <v>Umbrella-vod.umb</v>
      </c>
      <c r="H2819" s="24">
        <f t="shared" si="1454"/>
        <v>1.0503671756571888E-2</v>
      </c>
      <c r="I2819" s="6">
        <f t="shared" si="1454"/>
        <v>3.39</v>
      </c>
      <c r="J2819" s="6">
        <f t="shared" si="1455"/>
        <v>2299161.2477619587</v>
      </c>
      <c r="K2819" s="18">
        <f t="shared" si="1456"/>
        <v>0.3</v>
      </c>
      <c r="L2819" s="35">
        <f>Data!BM47</f>
        <v>7.8249908120590368E-3</v>
      </c>
      <c r="Q2819" s="21">
        <v>0</v>
      </c>
      <c r="R2819" s="21">
        <v>1553.0454850637564</v>
      </c>
      <c r="S2819" s="21">
        <v>19790.089296463488</v>
      </c>
      <c r="T2819" s="38">
        <v>0.57542650985548205</v>
      </c>
    </row>
    <row r="2820" spans="1:20" x14ac:dyDescent="0.25">
      <c r="A2820" s="17" t="s">
        <v>289</v>
      </c>
      <c r="B2820" s="8" t="s">
        <v>338</v>
      </c>
      <c r="C2820" s="8" t="s">
        <v>72</v>
      </c>
      <c r="D2820" s="8" t="str">
        <f t="shared" si="1452"/>
        <v>Week_34-generic-refi</v>
      </c>
      <c r="E2820" s="8" t="str">
        <f t="shared" si="1453"/>
        <v>Umbrella-vod.umb</v>
      </c>
      <c r="H2820" s="24">
        <f t="shared" si="1454"/>
        <v>1.0503671756571888E-2</v>
      </c>
      <c r="I2820" s="6">
        <f t="shared" si="1454"/>
        <v>3.39</v>
      </c>
      <c r="J2820" s="6">
        <f t="shared" si="1455"/>
        <v>2299161.2477619587</v>
      </c>
      <c r="K2820" s="18">
        <f t="shared" si="1456"/>
        <v>0.3</v>
      </c>
      <c r="L2820" s="35">
        <f>Data!BM48</f>
        <v>7.8249908120590368E-3</v>
      </c>
      <c r="Q2820" s="21">
        <v>0</v>
      </c>
      <c r="R2820" s="21">
        <v>1294.8620904743441</v>
      </c>
      <c r="S2820" s="21">
        <v>17953.444043808999</v>
      </c>
      <c r="T2820" s="38">
        <v>0.57307948036118317</v>
      </c>
    </row>
    <row r="2821" spans="1:20" x14ac:dyDescent="0.25">
      <c r="A2821" s="17" t="s">
        <v>290</v>
      </c>
      <c r="B2821" s="8" t="s">
        <v>338</v>
      </c>
      <c r="C2821" s="8" t="s">
        <v>72</v>
      </c>
      <c r="D2821" s="8" t="str">
        <f t="shared" si="1452"/>
        <v>Week_35-generic-refi</v>
      </c>
      <c r="E2821" s="8" t="str">
        <f t="shared" si="1453"/>
        <v>Umbrella-vod.umb</v>
      </c>
      <c r="H2821" s="24">
        <f t="shared" si="1454"/>
        <v>1.0503671756571888E-2</v>
      </c>
      <c r="I2821" s="6">
        <f t="shared" si="1454"/>
        <v>3.39</v>
      </c>
      <c r="J2821" s="6">
        <f t="shared" si="1455"/>
        <v>2299161.2477619587</v>
      </c>
      <c r="K2821" s="18">
        <f t="shared" si="1456"/>
        <v>0.3</v>
      </c>
      <c r="L2821" s="35">
        <f>Data!BM49</f>
        <v>7.8249908120590368E-3</v>
      </c>
      <c r="Q2821" s="21">
        <v>0</v>
      </c>
      <c r="R2821" s="21">
        <v>1366.4111241199505</v>
      </c>
      <c r="S2821" s="21">
        <v>18836.483076030061</v>
      </c>
      <c r="T2821" s="38">
        <v>0.57330288675677132</v>
      </c>
    </row>
    <row r="2822" spans="1:20" x14ac:dyDescent="0.25">
      <c r="A2822" s="17" t="s">
        <v>291</v>
      </c>
      <c r="B2822" s="8" t="s">
        <v>338</v>
      </c>
      <c r="C2822" s="8" t="s">
        <v>72</v>
      </c>
      <c r="D2822" s="8" t="str">
        <f t="shared" si="1452"/>
        <v>Week_36-generic-refi</v>
      </c>
      <c r="E2822" s="8" t="str">
        <f t="shared" si="1453"/>
        <v>Umbrella-vod.umb</v>
      </c>
      <c r="H2822" s="24">
        <f t="shared" si="1454"/>
        <v>1.0503671756571888E-2</v>
      </c>
      <c r="I2822" s="6">
        <f t="shared" si="1454"/>
        <v>3.39</v>
      </c>
      <c r="J2822" s="6">
        <f t="shared" si="1455"/>
        <v>2299161.2477619587</v>
      </c>
      <c r="K2822" s="18">
        <f t="shared" si="1456"/>
        <v>0.3</v>
      </c>
      <c r="L2822" s="35">
        <f>Data!BM50</f>
        <v>7.8249908120590368E-3</v>
      </c>
      <c r="Q2822" s="21">
        <v>0</v>
      </c>
      <c r="R2822" s="21">
        <v>1221.1928910698221</v>
      </c>
      <c r="S2822" s="21">
        <v>17260.755592487349</v>
      </c>
      <c r="T2822" s="38">
        <v>0.57576980585866289</v>
      </c>
    </row>
    <row r="2823" spans="1:20" x14ac:dyDescent="0.25">
      <c r="A2823" s="17" t="s">
        <v>292</v>
      </c>
      <c r="B2823" s="8" t="s">
        <v>338</v>
      </c>
      <c r="C2823" s="8" t="s">
        <v>72</v>
      </c>
      <c r="D2823" s="8" t="str">
        <f t="shared" si="1452"/>
        <v>Week_37-generic-refi</v>
      </c>
      <c r="E2823" s="8" t="str">
        <f t="shared" si="1453"/>
        <v>Umbrella-vod.umb</v>
      </c>
      <c r="H2823" s="24">
        <f t="shared" si="1454"/>
        <v>1.0503671756571888E-2</v>
      </c>
      <c r="I2823" s="6">
        <f t="shared" si="1454"/>
        <v>3.39</v>
      </c>
      <c r="J2823" s="6">
        <f t="shared" si="1455"/>
        <v>2299161.2477619587</v>
      </c>
      <c r="K2823" s="18">
        <f t="shared" si="1456"/>
        <v>0.3</v>
      </c>
      <c r="L2823" s="35">
        <f>Data!BM51</f>
        <v>8.2011922934080266E-3</v>
      </c>
      <c r="Q2823" s="21">
        <v>0</v>
      </c>
      <c r="R2823" s="21">
        <v>1148.1475323190452</v>
      </c>
      <c r="S2823" s="21">
        <v>16168.036598170811</v>
      </c>
      <c r="T2823" s="38">
        <v>0.52602267652041967</v>
      </c>
    </row>
    <row r="2824" spans="1:20" x14ac:dyDescent="0.25">
      <c r="A2824" s="17" t="s">
        <v>293</v>
      </c>
      <c r="B2824" s="8" t="s">
        <v>338</v>
      </c>
      <c r="C2824" s="8" t="s">
        <v>72</v>
      </c>
      <c r="D2824" s="8" t="str">
        <f t="shared" si="1452"/>
        <v>Week_38-generic-refi</v>
      </c>
      <c r="E2824" s="8" t="str">
        <f t="shared" si="1453"/>
        <v>Umbrella-vod.umb</v>
      </c>
      <c r="H2824" s="24">
        <f t="shared" si="1454"/>
        <v>1.0503671756571888E-2</v>
      </c>
      <c r="I2824" s="6">
        <f t="shared" si="1454"/>
        <v>3.39</v>
      </c>
      <c r="J2824" s="6">
        <f t="shared" si="1455"/>
        <v>2299161.2477619587</v>
      </c>
      <c r="K2824" s="18">
        <f t="shared" si="1456"/>
        <v>0.3</v>
      </c>
      <c r="L2824" s="35">
        <f>Data!BM52</f>
        <v>8.2011922934080266E-3</v>
      </c>
      <c r="Q2824" s="21">
        <v>0</v>
      </c>
      <c r="R2824" s="21">
        <v>1442.7915898934484</v>
      </c>
      <c r="S2824" s="21">
        <v>18993.822141988538</v>
      </c>
      <c r="T2824" s="38">
        <v>0.55823692299786343</v>
      </c>
    </row>
    <row r="2825" spans="1:20" x14ac:dyDescent="0.25">
      <c r="A2825" s="17" t="s">
        <v>294</v>
      </c>
      <c r="B2825" s="8" t="s">
        <v>338</v>
      </c>
      <c r="C2825" s="8" t="s">
        <v>72</v>
      </c>
      <c r="D2825" s="8" t="str">
        <f t="shared" si="1452"/>
        <v>Week_39-generic-refi</v>
      </c>
      <c r="E2825" s="8" t="str">
        <f t="shared" si="1453"/>
        <v>Umbrella-vod.umb</v>
      </c>
      <c r="H2825" s="24">
        <f t="shared" si="1454"/>
        <v>1.0503671756571888E-2</v>
      </c>
      <c r="I2825" s="6">
        <f t="shared" si="1454"/>
        <v>3.39</v>
      </c>
      <c r="J2825" s="6">
        <f t="shared" si="1455"/>
        <v>2299161.2477619587</v>
      </c>
      <c r="K2825" s="18">
        <f t="shared" si="1456"/>
        <v>0.3</v>
      </c>
      <c r="L2825" s="35">
        <f>Data!BM53</f>
        <v>8.2011922934080266E-3</v>
      </c>
      <c r="Q2825" s="21">
        <v>0</v>
      </c>
      <c r="R2825" s="21">
        <v>1244.2901929692089</v>
      </c>
      <c r="S2825" s="21">
        <v>17450.645401783542</v>
      </c>
      <c r="T2825" s="38">
        <v>0.5810083992822368</v>
      </c>
    </row>
    <row r="2826" spans="1:20" x14ac:dyDescent="0.25">
      <c r="A2826" s="17" t="s">
        <v>295</v>
      </c>
      <c r="B2826" s="8" t="s">
        <v>338</v>
      </c>
      <c r="C2826" s="8" t="s">
        <v>72</v>
      </c>
      <c r="D2826" s="8" t="str">
        <f t="shared" si="1452"/>
        <v>Week_40-generic-refi</v>
      </c>
      <c r="E2826" s="8" t="str">
        <f t="shared" si="1453"/>
        <v>Umbrella-vod.umb</v>
      </c>
      <c r="H2826" s="24">
        <f t="shared" si="1454"/>
        <v>1.0503671756571888E-2</v>
      </c>
      <c r="I2826" s="6">
        <f t="shared" si="1454"/>
        <v>3.39</v>
      </c>
      <c r="J2826" s="6">
        <f t="shared" si="1455"/>
        <v>2299161.2477619587</v>
      </c>
      <c r="K2826" s="18">
        <f t="shared" si="1456"/>
        <v>0.3</v>
      </c>
      <c r="L2826" s="35">
        <f>Data!BM54</f>
        <v>8.2011922934080266E-3</v>
      </c>
      <c r="Q2826" s="21">
        <v>0</v>
      </c>
      <c r="R2826" s="21">
        <v>905.61215201133871</v>
      </c>
      <c r="S2826" s="21">
        <v>14165.355200235328</v>
      </c>
      <c r="T2826" s="38">
        <v>0.54159308183132593</v>
      </c>
    </row>
    <row r="2827" spans="1:20" x14ac:dyDescent="0.25">
      <c r="A2827" s="17" t="s">
        <v>296</v>
      </c>
      <c r="B2827" s="8" t="s">
        <v>338</v>
      </c>
      <c r="C2827" s="8" t="s">
        <v>72</v>
      </c>
      <c r="D2827" s="8" t="str">
        <f t="shared" si="1452"/>
        <v>Week_41-generic-refi</v>
      </c>
      <c r="E2827" s="8" t="str">
        <f t="shared" si="1453"/>
        <v>Umbrella-vod.umb</v>
      </c>
      <c r="H2827" s="24">
        <f t="shared" si="1454"/>
        <v>1.0503671756571888E-2</v>
      </c>
      <c r="I2827" s="6">
        <f t="shared" si="1454"/>
        <v>3.39</v>
      </c>
      <c r="J2827" s="6">
        <f t="shared" si="1455"/>
        <v>2299161.2477619587</v>
      </c>
      <c r="K2827" s="18">
        <f t="shared" si="1456"/>
        <v>0.3</v>
      </c>
      <c r="L2827" s="35">
        <f>Data!BM55</f>
        <v>9.7059982188039962E-3</v>
      </c>
      <c r="Q2827" s="21">
        <v>0</v>
      </c>
      <c r="R2827" s="21">
        <v>1480.5200053801732</v>
      </c>
      <c r="S2827" s="21">
        <v>18586.309262979175</v>
      </c>
      <c r="T2827" s="38">
        <v>0.49109623688962289</v>
      </c>
    </row>
    <row r="2828" spans="1:20" x14ac:dyDescent="0.25">
      <c r="A2828" s="17" t="s">
        <v>297</v>
      </c>
      <c r="B2828" s="8" t="s">
        <v>338</v>
      </c>
      <c r="C2828" s="8" t="s">
        <v>72</v>
      </c>
      <c r="D2828" s="8" t="str">
        <f t="shared" si="1452"/>
        <v>Week_42-generic-refi</v>
      </c>
      <c r="E2828" s="8" t="str">
        <f t="shared" si="1453"/>
        <v>Umbrella-vod.umb</v>
      </c>
      <c r="H2828" s="24">
        <f t="shared" si="1454"/>
        <v>1.0503671756571888E-2</v>
      </c>
      <c r="I2828" s="6">
        <f t="shared" si="1454"/>
        <v>3.39</v>
      </c>
      <c r="J2828" s="6">
        <f t="shared" si="1455"/>
        <v>2299161.2477619587</v>
      </c>
      <c r="K2828" s="18">
        <f t="shared" si="1456"/>
        <v>0.3</v>
      </c>
      <c r="L2828" s="35">
        <f>Data!BM56</f>
        <v>9.7059982188039962E-3</v>
      </c>
      <c r="Q2828" s="21">
        <v>0</v>
      </c>
      <c r="R2828" s="21">
        <v>1358.8587019778111</v>
      </c>
      <c r="S2828" s="21">
        <v>18030.698562355497</v>
      </c>
      <c r="T2828" s="38">
        <v>0.50592891756998892</v>
      </c>
    </row>
    <row r="2829" spans="1:20" x14ac:dyDescent="0.25">
      <c r="A2829" s="17" t="s">
        <v>298</v>
      </c>
      <c r="B2829" s="8" t="s">
        <v>338</v>
      </c>
      <c r="C2829" s="8" t="s">
        <v>72</v>
      </c>
      <c r="D2829" s="8" t="str">
        <f t="shared" si="1452"/>
        <v>Week_43-generic-refi</v>
      </c>
      <c r="E2829" s="8" t="str">
        <f t="shared" si="1453"/>
        <v>Umbrella-vod.umb</v>
      </c>
      <c r="H2829" s="24">
        <f t="shared" si="1454"/>
        <v>1.0503671756571888E-2</v>
      </c>
      <c r="I2829" s="6">
        <f t="shared" si="1454"/>
        <v>3.39</v>
      </c>
      <c r="J2829" s="6">
        <f t="shared" si="1455"/>
        <v>2299161.2477619587</v>
      </c>
      <c r="K2829" s="18">
        <f t="shared" si="1456"/>
        <v>0.3</v>
      </c>
      <c r="L2829" s="35">
        <f>Data!BM57</f>
        <v>9.7059982188039962E-3</v>
      </c>
      <c r="Q2829" s="21">
        <v>0</v>
      </c>
      <c r="R2829" s="21">
        <v>912.50247400617116</v>
      </c>
      <c r="S2829" s="21">
        <v>13409.337517560627</v>
      </c>
      <c r="T2829" s="38">
        <v>0.46292304531129691</v>
      </c>
    </row>
    <row r="2830" spans="1:20" x14ac:dyDescent="0.25">
      <c r="A2830" s="17" t="s">
        <v>299</v>
      </c>
      <c r="B2830" s="8" t="s">
        <v>338</v>
      </c>
      <c r="C2830" s="8" t="s">
        <v>72</v>
      </c>
      <c r="D2830" s="8" t="str">
        <f t="shared" si="1452"/>
        <v>Week_44-generic-refi</v>
      </c>
      <c r="E2830" s="8" t="str">
        <f t="shared" si="1453"/>
        <v>Umbrella-vod.umb</v>
      </c>
      <c r="H2830" s="24">
        <f t="shared" si="1454"/>
        <v>1.0503671756571888E-2</v>
      </c>
      <c r="I2830" s="6">
        <f t="shared" si="1454"/>
        <v>3.39</v>
      </c>
      <c r="J2830" s="6">
        <f t="shared" si="1455"/>
        <v>2299161.2477619587</v>
      </c>
      <c r="K2830" s="18">
        <f t="shared" si="1456"/>
        <v>0.3</v>
      </c>
      <c r="L2830" s="35">
        <f>Data!BM58</f>
        <v>9.7059982188039962E-3</v>
      </c>
      <c r="Q2830" s="21">
        <v>0</v>
      </c>
      <c r="R2830" s="21">
        <v>826.69947679174868</v>
      </c>
      <c r="S2830" s="21">
        <v>13051.465764597615</v>
      </c>
      <c r="T2830" s="38">
        <v>0.47955483663620435</v>
      </c>
    </row>
    <row r="2831" spans="1:20" x14ac:dyDescent="0.25">
      <c r="A2831" s="17" t="s">
        <v>300</v>
      </c>
      <c r="B2831" s="8" t="s">
        <v>338</v>
      </c>
      <c r="C2831" s="8" t="s">
        <v>72</v>
      </c>
      <c r="D2831" s="8" t="str">
        <f t="shared" si="1452"/>
        <v>Week_45-generic-refi</v>
      </c>
      <c r="E2831" s="8" t="str">
        <f t="shared" si="1453"/>
        <v>Umbrella-vod.umb</v>
      </c>
      <c r="H2831" s="24">
        <f t="shared" si="1454"/>
        <v>1.0503671756571888E-2</v>
      </c>
      <c r="I2831" s="6">
        <f t="shared" si="1454"/>
        <v>3.39</v>
      </c>
      <c r="J2831" s="6">
        <f t="shared" si="1455"/>
        <v>2299161.2477619587</v>
      </c>
      <c r="K2831" s="18">
        <f t="shared" si="1456"/>
        <v>0.3</v>
      </c>
      <c r="L2831" s="35">
        <f>Data!BM59</f>
        <v>8.3516728859476235E-3</v>
      </c>
      <c r="Q2831" s="21">
        <v>0</v>
      </c>
      <c r="R2831" s="21">
        <v>2053.1990454689676</v>
      </c>
      <c r="S2831" s="21">
        <v>25284.146716189804</v>
      </c>
      <c r="T2831" s="38">
        <v>0.60406811101883429</v>
      </c>
    </row>
    <row r="2832" spans="1:20" x14ac:dyDescent="0.25">
      <c r="A2832" s="17" t="s">
        <v>301</v>
      </c>
      <c r="B2832" s="8" t="s">
        <v>338</v>
      </c>
      <c r="C2832" s="8" t="s">
        <v>72</v>
      </c>
      <c r="D2832" s="8" t="str">
        <f t="shared" si="1452"/>
        <v>Week_46-generic-refi</v>
      </c>
      <c r="E2832" s="8" t="str">
        <f t="shared" si="1453"/>
        <v>Umbrella-vod.umb</v>
      </c>
      <c r="H2832" s="24">
        <f t="shared" si="1454"/>
        <v>1.0503671756571888E-2</v>
      </c>
      <c r="I2832" s="6">
        <f t="shared" si="1454"/>
        <v>3.39</v>
      </c>
      <c r="J2832" s="6">
        <f t="shared" si="1455"/>
        <v>2299161.2477619587</v>
      </c>
      <c r="K2832" s="18">
        <f t="shared" si="1456"/>
        <v>0.3</v>
      </c>
      <c r="L2832" s="35">
        <f>Data!BM60</f>
        <v>8.3516728859476235E-3</v>
      </c>
      <c r="Q2832" s="21">
        <v>0</v>
      </c>
      <c r="R2832" s="21">
        <v>1485.8451566491424</v>
      </c>
      <c r="S2832" s="21">
        <v>20234.307566583597</v>
      </c>
      <c r="T2832" s="38">
        <v>0.56959016378702931</v>
      </c>
    </row>
    <row r="2833" spans="1:20" x14ac:dyDescent="0.25">
      <c r="A2833" s="17" t="s">
        <v>272</v>
      </c>
      <c r="B2833" s="8" t="s">
        <v>338</v>
      </c>
      <c r="C2833" s="8" t="s">
        <v>72</v>
      </c>
      <c r="D2833" s="8" t="str">
        <f t="shared" si="1452"/>
        <v>Week_47-generic-refi</v>
      </c>
      <c r="E2833" s="8" t="str">
        <f t="shared" si="1453"/>
        <v>Umbrella-vod.umb</v>
      </c>
      <c r="H2833" s="24">
        <f t="shared" si="1454"/>
        <v>1.0503671756571888E-2</v>
      </c>
      <c r="I2833" s="6">
        <f t="shared" si="1454"/>
        <v>3.39</v>
      </c>
      <c r="J2833" s="6">
        <f t="shared" si="1455"/>
        <v>2299161.2477619587</v>
      </c>
      <c r="K2833" s="18">
        <f t="shared" si="1456"/>
        <v>0.3</v>
      </c>
      <c r="L2833" s="35">
        <f>Data!BM61</f>
        <v>8.3516728859476235E-3</v>
      </c>
      <c r="Q2833" s="21">
        <v>0</v>
      </c>
      <c r="R2833" s="21">
        <v>1565.5268722845374</v>
      </c>
      <c r="S2833" s="21">
        <v>21393.707078052044</v>
      </c>
      <c r="T2833" s="38">
        <v>0.60115861152815708</v>
      </c>
    </row>
    <row r="2834" spans="1:20" x14ac:dyDescent="0.25">
      <c r="A2834" s="17" t="s">
        <v>273</v>
      </c>
      <c r="B2834" s="8" t="s">
        <v>338</v>
      </c>
      <c r="C2834" s="8" t="s">
        <v>72</v>
      </c>
      <c r="D2834" s="8" t="str">
        <f t="shared" si="1452"/>
        <v>Week_48-generic-refi</v>
      </c>
      <c r="E2834" s="8" t="str">
        <f t="shared" si="1453"/>
        <v>Umbrella-vod.umb</v>
      </c>
      <c r="H2834" s="24">
        <f t="shared" si="1454"/>
        <v>1.0503671756571888E-2</v>
      </c>
      <c r="I2834" s="6">
        <f t="shared" si="1454"/>
        <v>3.39</v>
      </c>
      <c r="J2834" s="6">
        <f t="shared" si="1455"/>
        <v>2299161.2477619587</v>
      </c>
      <c r="K2834" s="18">
        <f t="shared" si="1456"/>
        <v>0.3</v>
      </c>
      <c r="L2834" s="35">
        <f>Data!BM62</f>
        <v>8.3516728859476235E-3</v>
      </c>
      <c r="Q2834" s="21">
        <v>0</v>
      </c>
      <c r="R2834" s="21">
        <v>888.91523041851178</v>
      </c>
      <c r="S2834" s="21">
        <v>14443.117304081719</v>
      </c>
      <c r="T2834" s="38">
        <v>0.55772969019227336</v>
      </c>
    </row>
    <row r="2835" spans="1:20" x14ac:dyDescent="0.25">
      <c r="A2835" s="17" t="s">
        <v>274</v>
      </c>
      <c r="B2835" s="8" t="s">
        <v>338</v>
      </c>
      <c r="C2835" s="8" t="s">
        <v>72</v>
      </c>
      <c r="D2835" s="8" t="str">
        <f t="shared" si="1452"/>
        <v>Week_49-generic-refi</v>
      </c>
      <c r="E2835" s="8" t="str">
        <f t="shared" si="1453"/>
        <v>Umbrella-vod.umb</v>
      </c>
      <c r="H2835" s="24">
        <f t="shared" si="1454"/>
        <v>1.0503671756571888E-2</v>
      </c>
      <c r="I2835" s="6">
        <f t="shared" si="1454"/>
        <v>3.39</v>
      </c>
      <c r="J2835" s="6">
        <f t="shared" si="1455"/>
        <v>2299161.2477619587</v>
      </c>
      <c r="K2835" s="18">
        <f t="shared" si="1456"/>
        <v>0.3</v>
      </c>
      <c r="L2835" s="35">
        <f>Data!BM63</f>
        <v>8.3516728859476235E-3</v>
      </c>
      <c r="Q2835" s="21">
        <v>0</v>
      </c>
      <c r="R2835" s="21">
        <v>1104.0257586932294</v>
      </c>
      <c r="S2835" s="21">
        <v>15997.258370630358</v>
      </c>
      <c r="T2835" s="38">
        <v>0.53069718214653405</v>
      </c>
    </row>
    <row r="2836" spans="1:20" x14ac:dyDescent="0.25">
      <c r="A2836" s="17" t="s">
        <v>275</v>
      </c>
      <c r="B2836" s="8" t="s">
        <v>338</v>
      </c>
      <c r="C2836" s="8" t="s">
        <v>72</v>
      </c>
      <c r="D2836" s="8" t="str">
        <f t="shared" si="1452"/>
        <v>Week_50-generic-refi</v>
      </c>
      <c r="E2836" s="8" t="str">
        <f t="shared" si="1453"/>
        <v>Umbrella-vod.umb</v>
      </c>
      <c r="H2836" s="24">
        <f t="shared" si="1454"/>
        <v>1.0503671756571888E-2</v>
      </c>
      <c r="I2836" s="6">
        <f t="shared" si="1454"/>
        <v>3.39</v>
      </c>
      <c r="J2836" s="6">
        <f t="shared" si="1455"/>
        <v>2299161.2477619587</v>
      </c>
      <c r="K2836" s="18">
        <f t="shared" si="1456"/>
        <v>0.3</v>
      </c>
      <c r="L2836" s="35">
        <f>Data!BM64</f>
        <v>7.2983087381704474E-3</v>
      </c>
      <c r="Q2836" s="21">
        <v>0</v>
      </c>
      <c r="R2836" s="21">
        <v>1872.7051859332676</v>
      </c>
      <c r="S2836" s="21">
        <v>24266.833882242685</v>
      </c>
      <c r="T2836" s="38">
        <v>0.64600511337814104</v>
      </c>
    </row>
    <row r="2837" spans="1:20" x14ac:dyDescent="0.25">
      <c r="A2837" s="17" t="s">
        <v>276</v>
      </c>
      <c r="B2837" s="8" t="s">
        <v>338</v>
      </c>
      <c r="C2837" s="8" t="s">
        <v>72</v>
      </c>
      <c r="D2837" s="8" t="str">
        <f t="shared" si="1452"/>
        <v>Week_51-generic-refi</v>
      </c>
      <c r="E2837" s="8" t="str">
        <f t="shared" si="1453"/>
        <v>Umbrella-vod.umb</v>
      </c>
      <c r="H2837" s="24">
        <f t="shared" si="1454"/>
        <v>1.0503671756571888E-2</v>
      </c>
      <c r="I2837" s="6">
        <f t="shared" si="1454"/>
        <v>3.39</v>
      </c>
      <c r="J2837" s="6">
        <f t="shared" si="1455"/>
        <v>2299161.2477619587</v>
      </c>
      <c r="K2837" s="18">
        <f t="shared" si="1456"/>
        <v>0.3</v>
      </c>
      <c r="L2837" s="35">
        <f>Data!BM65</f>
        <v>7.2983087381704474E-3</v>
      </c>
      <c r="Q2837" s="21">
        <v>0</v>
      </c>
      <c r="R2837" s="21">
        <v>1746.6657719770139</v>
      </c>
      <c r="S2837" s="21">
        <v>23482.62821408836</v>
      </c>
      <c r="T2837" s="38">
        <v>0.63890253401625663</v>
      </c>
    </row>
    <row r="2838" spans="1:20" x14ac:dyDescent="0.25">
      <c r="A2838" s="17" t="s">
        <v>277</v>
      </c>
      <c r="B2838" s="8" t="s">
        <v>338</v>
      </c>
      <c r="C2838" s="8" t="s">
        <v>72</v>
      </c>
      <c r="D2838" s="8" t="str">
        <f t="shared" si="1452"/>
        <v>Week_52-generic-refi</v>
      </c>
      <c r="E2838" s="8" t="str">
        <f t="shared" si="1453"/>
        <v>Umbrella-vod.umb</v>
      </c>
      <c r="H2838" s="24">
        <f t="shared" si="1454"/>
        <v>1.0503671756571888E-2</v>
      </c>
      <c r="I2838" s="6">
        <f t="shared" si="1454"/>
        <v>3.39</v>
      </c>
      <c r="J2838" s="6">
        <f t="shared" si="1455"/>
        <v>2299161.2477619587</v>
      </c>
      <c r="K2838" s="18">
        <f t="shared" si="1456"/>
        <v>0.3</v>
      </c>
      <c r="L2838" s="35">
        <f>Data!BM66</f>
        <v>7.2983087381704474E-3</v>
      </c>
      <c r="Q2838" s="21">
        <v>0</v>
      </c>
      <c r="R2838" s="21">
        <v>1028.6168569487579</v>
      </c>
      <c r="S2838" s="21">
        <v>14126.054693370677</v>
      </c>
      <c r="T2838" s="38">
        <v>0.55127782872920661</v>
      </c>
    </row>
    <row r="2840" spans="1:20" x14ac:dyDescent="0.25">
      <c r="A2840" s="8" t="s">
        <v>336</v>
      </c>
      <c r="E2840" s="8" t="s">
        <v>337</v>
      </c>
      <c r="Q2840" s="21">
        <v>970913.36037299992</v>
      </c>
      <c r="R2840" s="21">
        <v>148322.35132337149</v>
      </c>
      <c r="S2840" s="21">
        <v>1977423.6025965088</v>
      </c>
    </row>
    <row r="2842" spans="1:20" x14ac:dyDescent="0.25">
      <c r="A2842" s="8" t="s">
        <v>336</v>
      </c>
      <c r="E2842" s="8" t="s">
        <v>40</v>
      </c>
      <c r="Q2842" s="21">
        <v>1803328.0999345661</v>
      </c>
      <c r="R2842" s="21">
        <v>414601.08089704718</v>
      </c>
      <c r="S2842" s="21">
        <v>7009539.3987121638</v>
      </c>
    </row>
    <row r="2843" spans="1:20" x14ac:dyDescent="0.25">
      <c r="A2843" s="8" t="s">
        <v>336</v>
      </c>
      <c r="E2843" s="8" t="s">
        <v>53</v>
      </c>
      <c r="Q2843" s="21">
        <v>696298.72143655398</v>
      </c>
      <c r="R2843" s="21">
        <v>99928.881749539141</v>
      </c>
      <c r="S2843" s="21">
        <v>2111306.8253558376</v>
      </c>
    </row>
    <row r="2844" spans="1:20" x14ac:dyDescent="0.25">
      <c r="A2844" s="8" t="s">
        <v>336</v>
      </c>
      <c r="E2844" s="8" t="s">
        <v>60</v>
      </c>
      <c r="Q2844" s="21">
        <v>1285466.7305206247</v>
      </c>
      <c r="R2844" s="21">
        <v>266462.71215826122</v>
      </c>
      <c r="S2844" s="21">
        <v>4299923.3861087728</v>
      </c>
    </row>
    <row r="2845" spans="1:20" x14ac:dyDescent="0.25">
      <c r="A2845" s="8" t="s">
        <v>336</v>
      </c>
      <c r="E2845" s="8" t="s">
        <v>338</v>
      </c>
      <c r="Q2845" s="21">
        <v>930493.08773526025</v>
      </c>
      <c r="R2845" s="21">
        <v>359550.99076958298</v>
      </c>
      <c r="S2845" s="21">
        <v>4549349.8874121914</v>
      </c>
    </row>
    <row r="2847" spans="1:20" x14ac:dyDescent="0.25">
      <c r="A2847" s="8" t="s">
        <v>336</v>
      </c>
      <c r="E2847" s="8" t="s">
        <v>61</v>
      </c>
      <c r="Q2847" s="21">
        <v>1384729.1896667397</v>
      </c>
      <c r="R2847" s="21">
        <v>306744.30879465834</v>
      </c>
      <c r="S2847" s="21">
        <v>4983114.7774388716</v>
      </c>
    </row>
    <row r="2848" spans="1:20" x14ac:dyDescent="0.25">
      <c r="A2848" s="8" t="s">
        <v>336</v>
      </c>
      <c r="E2848" s="8" t="s">
        <v>62</v>
      </c>
      <c r="Q2848" s="21">
        <v>406285.69395374169</v>
      </c>
      <c r="R2848" s="21">
        <v>104642.09241196685</v>
      </c>
      <c r="S2848" s="21">
        <v>1998449.1147303954</v>
      </c>
    </row>
    <row r="2849" spans="1:19" x14ac:dyDescent="0.25">
      <c r="A2849" s="8" t="s">
        <v>336</v>
      </c>
      <c r="E2849" s="8" t="s">
        <v>63</v>
      </c>
      <c r="Q2849" s="21">
        <v>0</v>
      </c>
      <c r="R2849" s="21">
        <v>0</v>
      </c>
      <c r="S2849" s="21">
        <v>0</v>
      </c>
    </row>
    <row r="2850" spans="1:19" x14ac:dyDescent="0.25">
      <c r="A2850" s="8" t="s">
        <v>336</v>
      </c>
      <c r="E2850" s="8" t="s">
        <v>64</v>
      </c>
      <c r="Q2850" s="21">
        <v>0</v>
      </c>
      <c r="R2850" s="21">
        <v>0</v>
      </c>
      <c r="S2850" s="21">
        <v>0</v>
      </c>
    </row>
    <row r="2851" spans="1:19" x14ac:dyDescent="0.25">
      <c r="A2851" s="8" t="s">
        <v>336</v>
      </c>
      <c r="E2851" s="8" t="s">
        <v>330</v>
      </c>
      <c r="Q2851" s="21">
        <v>4544.4463166999121</v>
      </c>
      <c r="R2851" s="21">
        <v>1184.7582049630096</v>
      </c>
      <c r="S2851" s="21">
        <v>10355.614851696988</v>
      </c>
    </row>
    <row r="2852" spans="1:19" x14ac:dyDescent="0.25">
      <c r="A2852" s="8" t="s">
        <v>336</v>
      </c>
      <c r="E2852" s="8" t="s">
        <v>331</v>
      </c>
      <c r="Q2852" s="21">
        <v>7768.769997384512</v>
      </c>
      <c r="R2852" s="21">
        <v>2029.9150471976334</v>
      </c>
      <c r="S2852" s="21">
        <v>17619.848474085018</v>
      </c>
    </row>
    <row r="2853" spans="1:19" x14ac:dyDescent="0.25">
      <c r="A2853" s="8" t="s">
        <v>336</v>
      </c>
      <c r="E2853" s="8" t="s">
        <v>74</v>
      </c>
      <c r="Q2853" s="21">
        <v>0</v>
      </c>
      <c r="R2853" s="21">
        <v>6.438261455073248E-3</v>
      </c>
      <c r="S2853" s="21">
        <v>4.3217112439653302E-2</v>
      </c>
    </row>
    <row r="2854" spans="1:19" x14ac:dyDescent="0.25">
      <c r="A2854" s="8" t="s">
        <v>336</v>
      </c>
      <c r="E2854" s="8" t="s">
        <v>329</v>
      </c>
      <c r="Q2854" s="21">
        <v>0</v>
      </c>
      <c r="R2854" s="21">
        <v>0</v>
      </c>
      <c r="S2854" s="21">
        <v>0</v>
      </c>
    </row>
    <row r="2855" spans="1:19" x14ac:dyDescent="0.25">
      <c r="A2855" s="8" t="s">
        <v>336</v>
      </c>
      <c r="E2855" s="8" t="s">
        <v>65</v>
      </c>
      <c r="Q2855" s="21">
        <v>509479.85561135452</v>
      </c>
      <c r="R2855" s="21">
        <v>76195.195346789595</v>
      </c>
      <c r="S2855" s="21">
        <v>1478192.1811706503</v>
      </c>
    </row>
    <row r="2856" spans="1:19" x14ac:dyDescent="0.25">
      <c r="A2856" s="8" t="s">
        <v>336</v>
      </c>
      <c r="E2856" s="8" t="s">
        <v>66</v>
      </c>
      <c r="Q2856" s="21">
        <v>0</v>
      </c>
      <c r="R2856" s="21">
        <v>0</v>
      </c>
      <c r="S2856" s="21">
        <v>0</v>
      </c>
    </row>
    <row r="2857" spans="1:19" x14ac:dyDescent="0.25">
      <c r="A2857" s="8" t="s">
        <v>336</v>
      </c>
      <c r="E2857" s="8" t="s">
        <v>332</v>
      </c>
      <c r="Q2857" s="21">
        <v>0</v>
      </c>
      <c r="R2857" s="21">
        <v>0</v>
      </c>
      <c r="S2857" s="21">
        <v>0</v>
      </c>
    </row>
    <row r="2858" spans="1:19" x14ac:dyDescent="0.25">
      <c r="A2858" s="8" t="s">
        <v>336</v>
      </c>
      <c r="E2858" s="8" t="s">
        <v>67</v>
      </c>
      <c r="Q2858" s="21">
        <v>186818.86582519929</v>
      </c>
      <c r="R2858" s="21">
        <v>23733.686402749569</v>
      </c>
      <c r="S2858" s="21">
        <v>633114.64418518648</v>
      </c>
    </row>
    <row r="2859" spans="1:19" x14ac:dyDescent="0.25">
      <c r="A2859" s="8" t="s">
        <v>336</v>
      </c>
      <c r="E2859" s="8" t="s">
        <v>76</v>
      </c>
      <c r="Q2859" s="21">
        <v>0</v>
      </c>
      <c r="R2859" s="21">
        <v>0</v>
      </c>
      <c r="S2859" s="21">
        <v>0</v>
      </c>
    </row>
    <row r="2860" spans="1:19" x14ac:dyDescent="0.25">
      <c r="A2860" s="8" t="s">
        <v>336</v>
      </c>
      <c r="E2860" s="8" t="s">
        <v>68</v>
      </c>
      <c r="Q2860" s="21">
        <v>959745.67228544666</v>
      </c>
      <c r="R2860" s="21">
        <v>196133.36630357365</v>
      </c>
      <c r="S2860" s="21">
        <v>3018463.1620327006</v>
      </c>
    </row>
    <row r="2861" spans="1:19" x14ac:dyDescent="0.25">
      <c r="A2861" s="8" t="s">
        <v>336</v>
      </c>
      <c r="E2861" s="8" t="s">
        <v>333</v>
      </c>
      <c r="Q2861" s="21">
        <v>0</v>
      </c>
      <c r="R2861" s="21">
        <v>0</v>
      </c>
      <c r="S2861" s="21">
        <v>0</v>
      </c>
    </row>
    <row r="2862" spans="1:19" x14ac:dyDescent="0.25">
      <c r="A2862" s="8" t="s">
        <v>336</v>
      </c>
      <c r="E2862" s="8" t="s">
        <v>69</v>
      </c>
      <c r="Q2862" s="21">
        <v>325721.05823517713</v>
      </c>
      <c r="R2862" s="21">
        <v>70329.345854687679</v>
      </c>
      <c r="S2862" s="21">
        <v>1281460.2240760711</v>
      </c>
    </row>
    <row r="2863" spans="1:19" x14ac:dyDescent="0.25">
      <c r="A2863" s="8" t="s">
        <v>336</v>
      </c>
      <c r="E2863" s="8" t="s">
        <v>70</v>
      </c>
      <c r="Q2863" s="21">
        <v>189878.85060557874</v>
      </c>
      <c r="R2863" s="21">
        <v>110148.26372729854</v>
      </c>
      <c r="S2863" s="21">
        <v>1541045.7301934529</v>
      </c>
    </row>
    <row r="2864" spans="1:19" x14ac:dyDescent="0.25">
      <c r="A2864" s="8" t="s">
        <v>336</v>
      </c>
      <c r="E2864" s="8" t="s">
        <v>334</v>
      </c>
      <c r="Q2864" s="21">
        <v>41390.300218626129</v>
      </c>
      <c r="R2864" s="21">
        <v>9479.5974622949379</v>
      </c>
      <c r="S2864" s="21">
        <v>99181.342716709172</v>
      </c>
    </row>
    <row r="2865" spans="1:19" x14ac:dyDescent="0.25">
      <c r="A2865" s="8" t="s">
        <v>336</v>
      </c>
      <c r="E2865" s="8" t="s">
        <v>335</v>
      </c>
      <c r="Q2865" s="21">
        <v>114100.69632487623</v>
      </c>
      <c r="R2865" s="21">
        <v>26420.448572490961</v>
      </c>
      <c r="S2865" s="21">
        <v>279706.39615859307</v>
      </c>
    </row>
    <row r="2866" spans="1:19" x14ac:dyDescent="0.25">
      <c r="A2866" s="8" t="s">
        <v>336</v>
      </c>
      <c r="E2866" s="8" t="s">
        <v>71</v>
      </c>
      <c r="Q2866" s="21">
        <v>0</v>
      </c>
      <c r="R2866" s="21">
        <v>0</v>
      </c>
      <c r="S2866" s="21">
        <v>0</v>
      </c>
    </row>
    <row r="2867" spans="1:19" x14ac:dyDescent="0.25">
      <c r="A2867" s="8" t="s">
        <v>336</v>
      </c>
      <c r="E2867" s="8" t="s">
        <v>72</v>
      </c>
      <c r="Q2867" s="21">
        <v>585123.24058617919</v>
      </c>
      <c r="R2867" s="21">
        <v>213502.68100749879</v>
      </c>
      <c r="S2867" s="21">
        <v>2629416.4183434374</v>
      </c>
    </row>
    <row r="2869" spans="1:19" x14ac:dyDescent="0.25">
      <c r="A2869" s="8" t="s">
        <v>339</v>
      </c>
      <c r="Q2869" s="21">
        <v>5686500</v>
      </c>
      <c r="R2869" s="21">
        <v>1288866.0168978036</v>
      </c>
      <c r="S2869" s="21">
        <v>19947543.100185473</v>
      </c>
    </row>
    <row r="2871" spans="1:19" x14ac:dyDescent="0.25">
      <c r="A2871" s="8" t="s">
        <v>406</v>
      </c>
      <c r="Q2871" s="21">
        <f>Q2869-Q2840</f>
        <v>4715586.6396270003</v>
      </c>
      <c r="R2871" s="21">
        <f>R2869-R2840</f>
        <v>1140543.6655744321</v>
      </c>
      <c r="S2871" s="21">
        <f>S2869-S2840</f>
        <v>17970119.497588962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398E-EA63-464F-BC3F-1E149545CFBB}">
  <sheetPr codeName="Sheet3"/>
  <dimension ref="A1:T2871"/>
  <sheetViews>
    <sheetView showGridLines="0" workbookViewId="0">
      <pane ySplit="1" topLeftCell="A2834" activePane="bottomLeft" state="frozen"/>
      <selection pane="bottomLeft"/>
    </sheetView>
  </sheetViews>
  <sheetFormatPr defaultColWidth="9.1796875" defaultRowHeight="12.5" x14ac:dyDescent="0.25"/>
  <cols>
    <col min="1" max="1" width="12.26953125" style="8" bestFit="1" customWidth="1"/>
    <col min="2" max="2" width="8.26953125" style="8" bestFit="1" customWidth="1"/>
    <col min="3" max="3" width="16.54296875" style="8" bestFit="1" customWidth="1"/>
    <col min="4" max="4" width="22.7265625" style="8" bestFit="1" customWidth="1"/>
    <col min="5" max="5" width="24.7265625" style="8" bestFit="1" customWidth="1"/>
    <col min="6" max="6" width="12.453125" style="4" bestFit="1" customWidth="1"/>
    <col min="7" max="7" width="5.7265625" style="19" bestFit="1" customWidth="1"/>
    <col min="8" max="8" width="9.54296875" style="4" bestFit="1" customWidth="1"/>
    <col min="9" max="9" width="11.453125" style="4" bestFit="1" customWidth="1"/>
    <col min="10" max="10" width="12.7265625" style="6" bestFit="1" customWidth="1"/>
    <col min="11" max="11" width="9.81640625" style="18" bestFit="1" customWidth="1"/>
    <col min="12" max="12" width="11.54296875" style="35" bestFit="1" customWidth="1"/>
    <col min="13" max="13" width="12" style="21" bestFit="1" customWidth="1"/>
    <col min="14" max="14" width="10.1796875" style="21" bestFit="1" customWidth="1"/>
    <col min="15" max="15" width="10.7265625" style="21" bestFit="1" customWidth="1"/>
    <col min="16" max="16" width="15.08984375" style="21" bestFit="1" customWidth="1"/>
    <col min="17" max="17" width="10" style="21" bestFit="1" customWidth="1"/>
    <col min="18" max="18" width="11.1796875" style="21" bestFit="1" customWidth="1"/>
    <col min="19" max="19" width="10.7265625" style="21" bestFit="1" customWidth="1"/>
    <col min="20" max="20" width="13.7265625" style="38" bestFit="1" customWidth="1"/>
    <col min="21" max="16384" width="9.1796875" style="4"/>
  </cols>
  <sheetData>
    <row r="1" spans="1:20" ht="13" x14ac:dyDescent="0.3">
      <c r="A1" s="15" t="s">
        <v>77</v>
      </c>
      <c r="B1" s="15" t="s">
        <v>78</v>
      </c>
      <c r="C1" s="15" t="s">
        <v>0</v>
      </c>
      <c r="D1" s="15" t="s">
        <v>79</v>
      </c>
      <c r="E1" s="15" t="s">
        <v>80</v>
      </c>
      <c r="F1" s="13" t="s">
        <v>246</v>
      </c>
      <c r="G1" s="30" t="s">
        <v>82</v>
      </c>
      <c r="H1" s="13" t="s">
        <v>85</v>
      </c>
      <c r="I1" s="13" t="s">
        <v>443</v>
      </c>
      <c r="J1" s="26" t="s">
        <v>440</v>
      </c>
      <c r="K1" s="29" t="s">
        <v>4</v>
      </c>
      <c r="L1" s="34" t="s">
        <v>441</v>
      </c>
      <c r="M1" s="36" t="s">
        <v>83</v>
      </c>
      <c r="N1" s="36" t="s">
        <v>305</v>
      </c>
      <c r="O1" s="36" t="s">
        <v>306</v>
      </c>
      <c r="P1" s="36" t="s">
        <v>451</v>
      </c>
      <c r="Q1" s="36" t="s">
        <v>307</v>
      </c>
      <c r="R1" s="36" t="s">
        <v>308</v>
      </c>
      <c r="S1" s="36" t="s">
        <v>309</v>
      </c>
      <c r="T1" s="37" t="s">
        <v>353</v>
      </c>
    </row>
    <row r="2" spans="1:20" x14ac:dyDescent="0.25">
      <c r="A2" s="16" t="s">
        <v>328</v>
      </c>
      <c r="B2" s="8" t="s">
        <v>40</v>
      </c>
      <c r="C2" s="8" t="s">
        <v>61</v>
      </c>
      <c r="E2" s="8" t="str">
        <f>IF(RIGHT(A2,3)="old","Initial",B2&amp;"-"&amp;C2)</f>
        <v>Initial</v>
      </c>
      <c r="F2" s="21">
        <f>Data!AN2</f>
        <v>393432.46859552251</v>
      </c>
      <c r="G2" s="19">
        <f>Data!AP2</f>
        <v>6.2941960634324765</v>
      </c>
      <c r="H2" s="25">
        <f>VLOOKUP(C2,parms,3,FALSE)</f>
        <v>3.0461531455782658E-2</v>
      </c>
      <c r="I2" s="42">
        <f>VLOOKUP(C2,parms,8,FALSE)</f>
        <v>3.15</v>
      </c>
      <c r="J2" s="27">
        <f>VLOOKUP(C2,parms,4,FALSE)</f>
        <v>63.027152600987208</v>
      </c>
      <c r="K2" s="25">
        <f>VLOOKUP(C2,parms,6,FALSE)</f>
        <v>0.65</v>
      </c>
      <c r="L2" s="35">
        <f>Data!BL2</f>
        <v>1830.26323436441</v>
      </c>
      <c r="M2" s="39">
        <f>VLOOKUP(C2,Data!$CB$2:$EB$22,1+VALUE(MID(A2,6,2)),FALSE)</f>
        <v>3043.56</v>
      </c>
      <c r="Q2" s="21">
        <v>3043.56</v>
      </c>
      <c r="R2" s="21">
        <v>312.06563053658124</v>
      </c>
      <c r="S2" s="21">
        <v>3143.6771292561575</v>
      </c>
      <c r="T2" s="38">
        <v>2.6038982427993962E-2</v>
      </c>
    </row>
    <row r="3" spans="1:20" x14ac:dyDescent="0.25">
      <c r="A3" s="16" t="s">
        <v>316</v>
      </c>
      <c r="B3" s="8" t="s">
        <v>40</v>
      </c>
      <c r="C3" s="8" t="s">
        <v>61</v>
      </c>
      <c r="E3" s="8" t="str">
        <f t="shared" ref="E3:E66" si="0">IF(RIGHT(A3,3)="old","Initial",B3&amp;"-"&amp;C3)</f>
        <v>Initial</v>
      </c>
      <c r="F3" s="21">
        <f>Data!AN3</f>
        <v>228081.015200244</v>
      </c>
      <c r="G3" s="19">
        <f>Data!AP3</f>
        <v>7.9971814637423746</v>
      </c>
      <c r="H3" s="18">
        <f>H2</f>
        <v>3.0461531455782658E-2</v>
      </c>
      <c r="I3" s="6">
        <f>I2</f>
        <v>3.15</v>
      </c>
      <c r="J3" s="6">
        <f>J2</f>
        <v>63.027152600987208</v>
      </c>
      <c r="K3" s="18">
        <f>K2</f>
        <v>0.65</v>
      </c>
      <c r="L3" s="35">
        <f>Data!BL3</f>
        <v>1725.3903664173188</v>
      </c>
      <c r="M3" s="39">
        <f>VLOOKUP(C3,Data!$CB$2:$EB$22,1+VALUE(MID(A3,6,2)),FALSE)</f>
        <v>14599.11</v>
      </c>
      <c r="Q3" s="21">
        <v>14599.11</v>
      </c>
      <c r="R3" s="21">
        <v>976.11695920162629</v>
      </c>
      <c r="S3" s="21">
        <v>9990.3710256012237</v>
      </c>
      <c r="T3" s="38">
        <v>0.14049503836073385</v>
      </c>
    </row>
    <row r="4" spans="1:20" x14ac:dyDescent="0.25">
      <c r="A4" s="16" t="s">
        <v>317</v>
      </c>
      <c r="B4" s="8" t="s">
        <v>40</v>
      </c>
      <c r="C4" s="8" t="s">
        <v>61</v>
      </c>
      <c r="E4" s="8" t="str">
        <f t="shared" si="0"/>
        <v>Initial</v>
      </c>
      <c r="F4" s="21">
        <f>Data!AN4</f>
        <v>317634.99002545653</v>
      </c>
      <c r="G4" s="19">
        <f>Data!AP4</f>
        <v>6.7548152855074779</v>
      </c>
      <c r="H4" s="18">
        <f t="shared" ref="H4:K19" si="1">H3</f>
        <v>3.0461531455782658E-2</v>
      </c>
      <c r="I4" s="6">
        <f t="shared" si="1"/>
        <v>3.15</v>
      </c>
      <c r="J4" s="6">
        <f t="shared" si="1"/>
        <v>63.027152600987208</v>
      </c>
      <c r="K4" s="18">
        <f t="shared" si="1"/>
        <v>0.65</v>
      </c>
      <c r="L4" s="35">
        <f>Data!BL4</f>
        <v>1946.9834473517333</v>
      </c>
      <c r="M4" s="39">
        <f>VLOOKUP(C4,Data!$CB$2:$EB$22,1+VALUE(MID(A4,6,2)),FALSE)</f>
        <v>396.47</v>
      </c>
      <c r="Q4" s="21">
        <v>396.47</v>
      </c>
      <c r="R4" s="21">
        <v>935.10609062200331</v>
      </c>
      <c r="S4" s="21">
        <v>19500.407080689642</v>
      </c>
      <c r="T4" s="38">
        <v>9.6645316925104807E-2</v>
      </c>
    </row>
    <row r="5" spans="1:20" x14ac:dyDescent="0.25">
      <c r="A5" s="16" t="s">
        <v>318</v>
      </c>
      <c r="B5" s="8" t="s">
        <v>40</v>
      </c>
      <c r="C5" s="8" t="s">
        <v>61</v>
      </c>
      <c r="E5" s="8" t="str">
        <f t="shared" si="0"/>
        <v>Initial</v>
      </c>
      <c r="F5" s="21">
        <f>Data!AN5</f>
        <v>322486.62248072354</v>
      </c>
      <c r="G5" s="19">
        <f>Data!AP5</f>
        <v>6.9739033911176911</v>
      </c>
      <c r="H5" s="18">
        <f t="shared" si="1"/>
        <v>3.0461531455782658E-2</v>
      </c>
      <c r="I5" s="6">
        <f t="shared" si="1"/>
        <v>3.15</v>
      </c>
      <c r="J5" s="6">
        <f t="shared" si="1"/>
        <v>63.027152600987208</v>
      </c>
      <c r="K5" s="18">
        <f t="shared" si="1"/>
        <v>0.65</v>
      </c>
      <c r="L5" s="35">
        <f>Data!BL5</f>
        <v>1944.8608207636205</v>
      </c>
      <c r="M5" s="39">
        <f>VLOOKUP(C5,Data!$CB$2:$EB$22,1+VALUE(MID(A5,6,2)),FALSE)</f>
        <v>44909.79</v>
      </c>
      <c r="Q5" s="21">
        <v>44909.79</v>
      </c>
      <c r="R5" s="21">
        <v>3448.7758043153863</v>
      </c>
      <c r="S5" s="21">
        <v>30852.212222297087</v>
      </c>
      <c r="T5" s="38">
        <v>0.35107631033810494</v>
      </c>
    </row>
    <row r="6" spans="1:20" x14ac:dyDescent="0.25">
      <c r="A6" s="16" t="s">
        <v>319</v>
      </c>
      <c r="B6" s="8" t="s">
        <v>40</v>
      </c>
      <c r="C6" s="8" t="s">
        <v>61</v>
      </c>
      <c r="E6" s="8" t="str">
        <f t="shared" si="0"/>
        <v>Initial</v>
      </c>
      <c r="F6" s="21">
        <f>Data!AN6</f>
        <v>401386.27962260752</v>
      </c>
      <c r="G6" s="19">
        <f>Data!AP6</f>
        <v>6.2238891290728731</v>
      </c>
      <c r="H6" s="18">
        <f t="shared" si="1"/>
        <v>3.0461531455782658E-2</v>
      </c>
      <c r="I6" s="6">
        <f t="shared" si="1"/>
        <v>3.15</v>
      </c>
      <c r="J6" s="6">
        <f t="shared" si="1"/>
        <v>63.027152600987208</v>
      </c>
      <c r="K6" s="18">
        <f t="shared" si="1"/>
        <v>0.65</v>
      </c>
      <c r="L6" s="35">
        <f>Data!BL6</f>
        <v>2085.2620813272074</v>
      </c>
      <c r="M6" s="39">
        <f>VLOOKUP(C6,Data!$CB$2:$EB$22,1+VALUE(MID(A6,6,2)),FALSE)</f>
        <v>1534.66</v>
      </c>
      <c r="Q6" s="21">
        <v>1534.66</v>
      </c>
      <c r="R6" s="21">
        <v>3103.1838658361112</v>
      </c>
      <c r="S6" s="21">
        <v>59304.037833488866</v>
      </c>
      <c r="T6" s="38">
        <v>0.25380095488289778</v>
      </c>
    </row>
    <row r="7" spans="1:20" x14ac:dyDescent="0.25">
      <c r="A7" s="16" t="s">
        <v>320</v>
      </c>
      <c r="B7" s="8" t="s">
        <v>40</v>
      </c>
      <c r="C7" s="8" t="s">
        <v>61</v>
      </c>
      <c r="E7" s="8" t="str">
        <f t="shared" si="0"/>
        <v>Initial</v>
      </c>
      <c r="F7" s="21">
        <f>Data!AN7</f>
        <v>309588.89609523199</v>
      </c>
      <c r="G7" s="19">
        <f>Data!AP7</f>
        <v>6.9990429098927924</v>
      </c>
      <c r="H7" s="18">
        <f t="shared" si="1"/>
        <v>3.0461531455782658E-2</v>
      </c>
      <c r="I7" s="6">
        <f t="shared" si="1"/>
        <v>3.15</v>
      </c>
      <c r="J7" s="6">
        <f t="shared" si="1"/>
        <v>63.027152600987208</v>
      </c>
      <c r="K7" s="18">
        <f t="shared" si="1"/>
        <v>0.65</v>
      </c>
      <c r="L7" s="35">
        <f>Data!BL7</f>
        <v>1650.6523731634045</v>
      </c>
      <c r="M7" s="39">
        <f>VLOOKUP(C7,Data!$CB$2:$EB$22,1+VALUE(MID(A7,6,2)),FALSE)</f>
        <v>51717.140000000007</v>
      </c>
      <c r="Q7" s="21">
        <v>51717.140000000007</v>
      </c>
      <c r="R7" s="21">
        <v>4688.1191888157009</v>
      </c>
      <c r="S7" s="21">
        <v>51641.754213020562</v>
      </c>
      <c r="T7" s="38">
        <v>0.49712034249272496</v>
      </c>
    </row>
    <row r="8" spans="1:20" x14ac:dyDescent="0.25">
      <c r="A8" s="16" t="s">
        <v>321</v>
      </c>
      <c r="B8" s="8" t="s">
        <v>40</v>
      </c>
      <c r="C8" s="8" t="s">
        <v>61</v>
      </c>
      <c r="E8" s="8" t="str">
        <f t="shared" si="0"/>
        <v>Initial</v>
      </c>
      <c r="F8" s="21">
        <f>Data!AN8</f>
        <v>309968.77520157403</v>
      </c>
      <c r="G8" s="19">
        <f>Data!AP8</f>
        <v>6.9767010399881384</v>
      </c>
      <c r="H8" s="18">
        <f t="shared" si="1"/>
        <v>3.0461531455782658E-2</v>
      </c>
      <c r="I8" s="6">
        <f t="shared" si="1"/>
        <v>3.15</v>
      </c>
      <c r="J8" s="6">
        <f t="shared" si="1"/>
        <v>63.027152600987208</v>
      </c>
      <c r="K8" s="18">
        <f t="shared" si="1"/>
        <v>0.65</v>
      </c>
      <c r="L8" s="35">
        <f>Data!BL8</f>
        <v>1731.9975466831138</v>
      </c>
      <c r="M8" s="39">
        <f>VLOOKUP(C8,Data!$CB$2:$EB$22,1+VALUE(MID(A8,6,2)),FALSE)</f>
        <v>1858.89</v>
      </c>
      <c r="Q8" s="21">
        <v>1858.89</v>
      </c>
      <c r="R8" s="21">
        <v>3504.3189974675138</v>
      </c>
      <c r="S8" s="21">
        <v>75154.155881357641</v>
      </c>
      <c r="T8" s="38">
        <v>0.37113674289436949</v>
      </c>
    </row>
    <row r="9" spans="1:20" x14ac:dyDescent="0.25">
      <c r="A9" s="16" t="s">
        <v>322</v>
      </c>
      <c r="B9" s="8" t="s">
        <v>40</v>
      </c>
      <c r="C9" s="8" t="s">
        <v>61</v>
      </c>
      <c r="E9" s="8" t="str">
        <f t="shared" si="0"/>
        <v>Initial</v>
      </c>
      <c r="F9" s="21">
        <f>Data!AN9</f>
        <v>454180.53004536044</v>
      </c>
      <c r="G9" s="19">
        <f>Data!AP9</f>
        <v>6.0080329106190753</v>
      </c>
      <c r="H9" s="18">
        <f t="shared" si="1"/>
        <v>3.0461531455782658E-2</v>
      </c>
      <c r="I9" s="6">
        <f t="shared" si="1"/>
        <v>3.15</v>
      </c>
      <c r="J9" s="6">
        <f t="shared" si="1"/>
        <v>63.027152600987208</v>
      </c>
      <c r="K9" s="18">
        <f t="shared" si="1"/>
        <v>0.65</v>
      </c>
      <c r="L9" s="35">
        <f>Data!BL9</f>
        <v>2385.2246421647269</v>
      </c>
      <c r="M9" s="39">
        <f>VLOOKUP(C9,Data!$CB$2:$EB$22,1+VALUE(MID(A9,6,2)),FALSE)</f>
        <v>0</v>
      </c>
      <c r="Q9" s="21">
        <v>0</v>
      </c>
      <c r="R9" s="21">
        <v>3601.119867783711</v>
      </c>
      <c r="S9" s="21">
        <v>68152.287044295561</v>
      </c>
      <c r="T9" s="38">
        <v>0.26028990871775259</v>
      </c>
    </row>
    <row r="10" spans="1:20" x14ac:dyDescent="0.25">
      <c r="A10" s="16" t="s">
        <v>323</v>
      </c>
      <c r="B10" s="8" t="s">
        <v>40</v>
      </c>
      <c r="C10" s="8" t="s">
        <v>61</v>
      </c>
      <c r="E10" s="8" t="str">
        <f t="shared" si="0"/>
        <v>Initial</v>
      </c>
      <c r="F10" s="21">
        <f>Data!AN10</f>
        <v>455011.73547455797</v>
      </c>
      <c r="G10" s="19">
        <f>Data!AP10</f>
        <v>6.0449284141776669</v>
      </c>
      <c r="H10" s="18">
        <f t="shared" si="1"/>
        <v>3.0461531455782658E-2</v>
      </c>
      <c r="I10" s="6">
        <f t="shared" si="1"/>
        <v>3.15</v>
      </c>
      <c r="J10" s="6">
        <f t="shared" si="1"/>
        <v>63.027152600987208</v>
      </c>
      <c r="K10" s="18">
        <f t="shared" si="1"/>
        <v>0.65</v>
      </c>
      <c r="L10" s="35">
        <f>Data!BL10</f>
        <v>2385.2246421647269</v>
      </c>
      <c r="M10" s="39">
        <f>VLOOKUP(C10,Data!$CB$2:$EB$22,1+VALUE(MID(A10,6,2)),FALSE)</f>
        <v>0</v>
      </c>
      <c r="Q10" s="21">
        <v>0</v>
      </c>
      <c r="R10" s="21">
        <v>2466.6659728604554</v>
      </c>
      <c r="S10" s="21">
        <v>46969.080567032499</v>
      </c>
      <c r="T10" s="38">
        <v>0.17796557870980956</v>
      </c>
    </row>
    <row r="11" spans="1:20" x14ac:dyDescent="0.25">
      <c r="A11" s="16" t="s">
        <v>324</v>
      </c>
      <c r="B11" s="8" t="s">
        <v>40</v>
      </c>
      <c r="C11" s="8" t="s">
        <v>61</v>
      </c>
      <c r="E11" s="8" t="str">
        <f t="shared" si="0"/>
        <v>Initial</v>
      </c>
      <c r="F11" s="21">
        <f>Data!AN11</f>
        <v>290055.894256228</v>
      </c>
      <c r="G11" s="19">
        <f>Data!AP11</f>
        <v>7.3475859223576458</v>
      </c>
      <c r="H11" s="18">
        <f t="shared" si="1"/>
        <v>3.0461531455782658E-2</v>
      </c>
      <c r="I11" s="6">
        <f t="shared" si="1"/>
        <v>3.15</v>
      </c>
      <c r="J11" s="6">
        <f t="shared" si="1"/>
        <v>63.027152600987208</v>
      </c>
      <c r="K11" s="18">
        <f t="shared" si="1"/>
        <v>0.65</v>
      </c>
      <c r="L11" s="35">
        <f>Data!BL11</f>
        <v>2385.2246421647269</v>
      </c>
      <c r="M11" s="39">
        <f>VLOOKUP(C11,Data!$CB$2:$EB$22,1+VALUE(MID(A11,6,2)),FALSE)</f>
        <v>0</v>
      </c>
      <c r="Q11" s="21">
        <v>0</v>
      </c>
      <c r="R11" s="21">
        <v>1056.7588268320681</v>
      </c>
      <c r="S11" s="21">
        <v>24458.572779979229</v>
      </c>
      <c r="T11" s="38">
        <v>0.11960310517425032</v>
      </c>
    </row>
    <row r="12" spans="1:20" x14ac:dyDescent="0.25">
      <c r="A12" s="16" t="s">
        <v>325</v>
      </c>
      <c r="B12" s="8" t="s">
        <v>40</v>
      </c>
      <c r="C12" s="8" t="s">
        <v>61</v>
      </c>
      <c r="E12" s="8" t="str">
        <f t="shared" si="0"/>
        <v>Initial</v>
      </c>
      <c r="F12" s="21">
        <f>Data!AN12</f>
        <v>348451.97318493499</v>
      </c>
      <c r="G12" s="19">
        <f>Data!AP12</f>
        <v>6.6816214516324974</v>
      </c>
      <c r="H12" s="18">
        <f t="shared" si="1"/>
        <v>3.0461531455782658E-2</v>
      </c>
      <c r="I12" s="6">
        <f t="shared" si="1"/>
        <v>3.15</v>
      </c>
      <c r="J12" s="6">
        <f t="shared" si="1"/>
        <v>63.027152600987208</v>
      </c>
      <c r="K12" s="18">
        <f t="shared" si="1"/>
        <v>0.65</v>
      </c>
      <c r="L12" s="35">
        <f>Data!BL12</f>
        <v>2011.4207803329416</v>
      </c>
      <c r="M12" s="39">
        <f>VLOOKUP(C12,Data!$CB$2:$EB$22,1+VALUE(MID(A12,6,2)),FALSE)</f>
        <v>0</v>
      </c>
      <c r="Q12" s="21">
        <v>0</v>
      </c>
      <c r="R12" s="21">
        <v>843.45554987673518</v>
      </c>
      <c r="S12" s="21">
        <v>17752.299690997865</v>
      </c>
      <c r="T12" s="38">
        <v>7.9463472281437575E-2</v>
      </c>
    </row>
    <row r="13" spans="1:20" x14ac:dyDescent="0.25">
      <c r="A13" s="16" t="s">
        <v>326</v>
      </c>
      <c r="B13" s="8" t="s">
        <v>40</v>
      </c>
      <c r="C13" s="8" t="s">
        <v>61</v>
      </c>
      <c r="E13" s="8" t="str">
        <f t="shared" si="0"/>
        <v>Initial</v>
      </c>
      <c r="F13" s="21">
        <f>Data!AN13</f>
        <v>427408.08445701201</v>
      </c>
      <c r="G13" s="19">
        <f>Data!AP13</f>
        <v>6.1680815445545676</v>
      </c>
      <c r="H13" s="18">
        <f t="shared" si="1"/>
        <v>3.0461531455782658E-2</v>
      </c>
      <c r="I13" s="6">
        <f t="shared" si="1"/>
        <v>3.15</v>
      </c>
      <c r="J13" s="6">
        <f t="shared" si="1"/>
        <v>63.027152600987208</v>
      </c>
      <c r="K13" s="18">
        <f t="shared" si="1"/>
        <v>0.65</v>
      </c>
      <c r="L13" s="35">
        <f>Data!BL13</f>
        <v>2011.4207803329416</v>
      </c>
      <c r="M13" s="39">
        <f>VLOOKUP(C13,Data!$CB$2:$EB$22,1+VALUE(MID(A13,6,2)),FALSE)</f>
        <v>0</v>
      </c>
      <c r="Q13" s="21">
        <v>0</v>
      </c>
      <c r="R13" s="21">
        <v>682.17617086857194</v>
      </c>
      <c r="S13" s="21">
        <v>13254.312486458424</v>
      </c>
      <c r="T13" s="38">
        <v>5.2396475969616496E-2</v>
      </c>
    </row>
    <row r="14" spans="1:20" x14ac:dyDescent="0.25">
      <c r="A14" s="16" t="s">
        <v>327</v>
      </c>
      <c r="B14" s="8" t="s">
        <v>40</v>
      </c>
      <c r="C14" s="8" t="s">
        <v>61</v>
      </c>
      <c r="E14" s="8" t="str">
        <f t="shared" si="0"/>
        <v>Initial</v>
      </c>
      <c r="F14" s="21">
        <f>Data!AN14</f>
        <v>330189.49929959601</v>
      </c>
      <c r="G14" s="19">
        <f>Data!AP14</f>
        <v>6.4579352380155601</v>
      </c>
      <c r="H14" s="18">
        <f t="shared" si="1"/>
        <v>3.0461531455782658E-2</v>
      </c>
      <c r="I14" s="6">
        <f t="shared" si="1"/>
        <v>3.15</v>
      </c>
      <c r="J14" s="6">
        <f t="shared" si="1"/>
        <v>63.027152600987208</v>
      </c>
      <c r="K14" s="18">
        <f t="shared" si="1"/>
        <v>0.65</v>
      </c>
      <c r="L14" s="35">
        <f>Data!BL14</f>
        <v>2011.4207803329416</v>
      </c>
      <c r="M14" s="39">
        <f>VLOOKUP(C14,Data!$CB$2:$EB$22,1+VALUE(MID(A14,6,2)),FALSE)</f>
        <v>0</v>
      </c>
      <c r="Q14" s="21">
        <v>0</v>
      </c>
      <c r="R14" s="21">
        <v>345.77253346222176</v>
      </c>
      <c r="S14" s="21">
        <v>7033.8763787783291</v>
      </c>
      <c r="T14" s="38">
        <v>3.4377595766786784E-2</v>
      </c>
    </row>
    <row r="15" spans="1:20" x14ac:dyDescent="0.25">
      <c r="A15" s="17" t="s">
        <v>262</v>
      </c>
      <c r="B15" s="8" t="s">
        <v>40</v>
      </c>
      <c r="C15" s="8" t="s">
        <v>61</v>
      </c>
      <c r="E15" s="8" t="str">
        <f t="shared" si="0"/>
        <v>FiFi-tv.fifi</v>
      </c>
      <c r="F15" s="21">
        <f>Data!AN15</f>
        <v>340832.86210744851</v>
      </c>
      <c r="G15" s="19">
        <f>Data!AP15</f>
        <v>6.8003506949188122</v>
      </c>
      <c r="H15" s="18">
        <f t="shared" si="1"/>
        <v>3.0461531455782658E-2</v>
      </c>
      <c r="I15" s="6">
        <f t="shared" si="1"/>
        <v>3.15</v>
      </c>
      <c r="J15" s="6">
        <f t="shared" si="1"/>
        <v>63.027152600987208</v>
      </c>
      <c r="K15" s="18">
        <f t="shared" si="1"/>
        <v>0.65</v>
      </c>
      <c r="L15" s="35">
        <f>Data!BL15</f>
        <v>2011.4207803329416</v>
      </c>
      <c r="M15" s="21">
        <f>VLOOKUP(C15,Data!$CB$2:$EB$22,1+VALUE(MID(A15,6,2)),FALSE)</f>
        <v>0</v>
      </c>
      <c r="Q15" s="21">
        <v>0</v>
      </c>
      <c r="R15" s="21">
        <v>233.41458016830421</v>
      </c>
      <c r="S15" s="21">
        <v>4999.9981577228873</v>
      </c>
      <c r="T15" s="38">
        <v>2.2481991815368363E-2</v>
      </c>
    </row>
    <row r="16" spans="1:20" x14ac:dyDescent="0.25">
      <c r="A16" s="17" t="s">
        <v>263</v>
      </c>
      <c r="B16" s="8" t="s">
        <v>40</v>
      </c>
      <c r="C16" s="8" t="s">
        <v>61</v>
      </c>
      <c r="E16" s="8" t="str">
        <f t="shared" si="0"/>
        <v>FiFi-tv.fifi</v>
      </c>
      <c r="F16" s="21">
        <f>Data!AN16</f>
        <v>439217.36949841853</v>
      </c>
      <c r="G16" s="19">
        <f>Data!AP16</f>
        <v>6.2729203283091328</v>
      </c>
      <c r="H16" s="18">
        <f t="shared" si="1"/>
        <v>3.0461531455782658E-2</v>
      </c>
      <c r="I16" s="6">
        <f t="shared" si="1"/>
        <v>3.15</v>
      </c>
      <c r="J16" s="6">
        <f t="shared" si="1"/>
        <v>63.027152600987208</v>
      </c>
      <c r="K16" s="18">
        <f t="shared" si="1"/>
        <v>0.65</v>
      </c>
      <c r="L16" s="35">
        <f>Data!BL16</f>
        <v>1316.3689574269065</v>
      </c>
      <c r="M16" s="21">
        <f>VLOOKUP(C16,Data!$CB$2:$EB$22,1+VALUE(MID(A16,6,2)),FALSE)</f>
        <v>42644.440000000017</v>
      </c>
      <c r="Q16" s="21">
        <v>42644.440000000017</v>
      </c>
      <c r="R16" s="21">
        <v>5494.4811206252116</v>
      </c>
      <c r="S16" s="21">
        <v>65924.853292503962</v>
      </c>
      <c r="T16" s="38">
        <v>0.41067233272739301</v>
      </c>
    </row>
    <row r="17" spans="1:20" x14ac:dyDescent="0.25">
      <c r="A17" s="17" t="s">
        <v>264</v>
      </c>
      <c r="B17" s="8" t="s">
        <v>40</v>
      </c>
      <c r="C17" s="8" t="s">
        <v>61</v>
      </c>
      <c r="E17" s="8" t="str">
        <f t="shared" si="0"/>
        <v>FiFi-tv.fifi</v>
      </c>
      <c r="F17" s="21">
        <f>Data!AN17</f>
        <v>392882.00916213804</v>
      </c>
      <c r="G17" s="19">
        <f>Data!AP17</f>
        <v>6.511570805271405</v>
      </c>
      <c r="H17" s="18">
        <f t="shared" si="1"/>
        <v>3.0461531455782658E-2</v>
      </c>
      <c r="I17" s="6">
        <f t="shared" si="1"/>
        <v>3.15</v>
      </c>
      <c r="J17" s="6">
        <f t="shared" si="1"/>
        <v>63.027152600987208</v>
      </c>
      <c r="K17" s="18">
        <f t="shared" si="1"/>
        <v>0.65</v>
      </c>
      <c r="L17" s="35">
        <f>Data!BL17</f>
        <v>1613.3688301958209</v>
      </c>
      <c r="M17" s="21">
        <f>VLOOKUP(C17,Data!$CB$2:$EB$22,1+VALUE(MID(A17,6,2)),FALSE)</f>
        <v>23703.820000000011</v>
      </c>
      <c r="Q17" s="21">
        <v>23703.820000000011</v>
      </c>
      <c r="R17" s="21">
        <v>5245.6354831810422</v>
      </c>
      <c r="S17" s="21">
        <v>83891.759632238914</v>
      </c>
      <c r="T17" s="38">
        <v>0.43831287980873723</v>
      </c>
    </row>
    <row r="18" spans="1:20" x14ac:dyDescent="0.25">
      <c r="A18" s="17" t="s">
        <v>265</v>
      </c>
      <c r="B18" s="8" t="s">
        <v>40</v>
      </c>
      <c r="C18" s="8" t="s">
        <v>61</v>
      </c>
      <c r="E18" s="8" t="str">
        <f t="shared" si="0"/>
        <v>FiFi-tv.fifi</v>
      </c>
      <c r="F18" s="21">
        <f>Data!AN18</f>
        <v>287120.72270037199</v>
      </c>
      <c r="G18" s="19">
        <f>Data!AP18</f>
        <v>7.4241408592468048</v>
      </c>
      <c r="H18" s="18">
        <f t="shared" si="1"/>
        <v>3.0461531455782658E-2</v>
      </c>
      <c r="I18" s="6">
        <f t="shared" si="1"/>
        <v>3.15</v>
      </c>
      <c r="J18" s="6">
        <f t="shared" si="1"/>
        <v>63.027152600987208</v>
      </c>
      <c r="K18" s="18">
        <f t="shared" si="1"/>
        <v>0.65</v>
      </c>
      <c r="L18" s="35">
        <f>Data!BL18</f>
        <v>1235.0682156437022</v>
      </c>
      <c r="M18" s="21">
        <f>VLOOKUP(C18,Data!$CB$2:$EB$22,1+VALUE(MID(A18,6,2)),FALSE)</f>
        <v>29173.23000000001</v>
      </c>
      <c r="Q18" s="21">
        <v>29173.23000000001</v>
      </c>
      <c r="R18" s="21">
        <v>4613.5049403560333</v>
      </c>
      <c r="S18" s="21">
        <v>78718.398175907772</v>
      </c>
      <c r="T18" s="38">
        <v>0.52749059148217681</v>
      </c>
    </row>
    <row r="19" spans="1:20" x14ac:dyDescent="0.25">
      <c r="A19" s="17" t="s">
        <v>266</v>
      </c>
      <c r="B19" s="8" t="s">
        <v>40</v>
      </c>
      <c r="C19" s="8" t="s">
        <v>61</v>
      </c>
      <c r="E19" s="8" t="str">
        <f t="shared" si="0"/>
        <v>FiFi-tv.fifi</v>
      </c>
      <c r="F19" s="21">
        <f>Data!AN19</f>
        <v>319043.21232711151</v>
      </c>
      <c r="G19" s="19">
        <f>Data!AP19</f>
        <v>7.2881301476597384</v>
      </c>
      <c r="H19" s="18">
        <f t="shared" si="1"/>
        <v>3.0461531455782658E-2</v>
      </c>
      <c r="I19" s="6">
        <f t="shared" si="1"/>
        <v>3.15</v>
      </c>
      <c r="J19" s="6">
        <f t="shared" si="1"/>
        <v>63.027152600987208</v>
      </c>
      <c r="K19" s="18">
        <f t="shared" si="1"/>
        <v>0.65</v>
      </c>
      <c r="L19" s="35">
        <f>Data!BL19</f>
        <v>1600.0804117994869</v>
      </c>
      <c r="M19" s="21">
        <f>VLOOKUP(C19,Data!$CB$2:$EB$22,1+VALUE(MID(A19,6,2)),FALSE)</f>
        <v>0</v>
      </c>
      <c r="Q19" s="21">
        <v>0</v>
      </c>
      <c r="R19" s="21">
        <v>3748.6312939567961</v>
      </c>
      <c r="S19" s="21">
        <v>86059.615149733858</v>
      </c>
      <c r="T19" s="38">
        <v>0.3857194006473651</v>
      </c>
    </row>
    <row r="20" spans="1:20" x14ac:dyDescent="0.25">
      <c r="A20" s="17" t="s">
        <v>267</v>
      </c>
      <c r="B20" s="8" t="s">
        <v>40</v>
      </c>
      <c r="C20" s="8" t="s">
        <v>61</v>
      </c>
      <c r="E20" s="8" t="str">
        <f t="shared" si="0"/>
        <v>FiFi-tv.fifi</v>
      </c>
      <c r="F20" s="21">
        <f>Data!AN20</f>
        <v>242439.8542396205</v>
      </c>
      <c r="G20" s="19">
        <f>Data!AP20</f>
        <v>8.3972135913050998</v>
      </c>
      <c r="H20" s="18">
        <f t="shared" ref="H20:K35" si="2">H19</f>
        <v>3.0461531455782658E-2</v>
      </c>
      <c r="I20" s="6">
        <f t="shared" si="2"/>
        <v>3.15</v>
      </c>
      <c r="J20" s="6">
        <f t="shared" si="2"/>
        <v>63.027152600987208</v>
      </c>
      <c r="K20" s="18">
        <f t="shared" si="2"/>
        <v>0.65</v>
      </c>
      <c r="L20" s="35">
        <f>Data!BL20</f>
        <v>1560.3788617732253</v>
      </c>
      <c r="M20" s="21">
        <f>VLOOKUP(C20,Data!$CB$2:$EB$22,1+VALUE(MID(A20,6,2)),FALSE)</f>
        <v>49852.960000000021</v>
      </c>
      <c r="Q20" s="21">
        <v>49852.960000000021</v>
      </c>
      <c r="R20" s="21">
        <v>4144.3449673123832</v>
      </c>
      <c r="S20" s="21">
        <v>59770.032142703159</v>
      </c>
      <c r="T20" s="38">
        <v>0.5611773709472655</v>
      </c>
    </row>
    <row r="21" spans="1:20" x14ac:dyDescent="0.25">
      <c r="A21" s="17" t="s">
        <v>268</v>
      </c>
      <c r="B21" s="8" t="s">
        <v>40</v>
      </c>
      <c r="C21" s="8" t="s">
        <v>61</v>
      </c>
      <c r="E21" s="8" t="str">
        <f t="shared" si="0"/>
        <v>FiFi-tv.fifi</v>
      </c>
      <c r="F21" s="21">
        <f>Data!AN21</f>
        <v>452969.13318074099</v>
      </c>
      <c r="G21" s="19">
        <f>Data!AP21</f>
        <v>6.5182322286433863</v>
      </c>
      <c r="H21" s="18">
        <f t="shared" si="2"/>
        <v>3.0461531455782658E-2</v>
      </c>
      <c r="I21" s="6">
        <f t="shared" si="2"/>
        <v>3.15</v>
      </c>
      <c r="J21" s="6">
        <f t="shared" si="2"/>
        <v>63.027152600987208</v>
      </c>
      <c r="K21" s="18">
        <f t="shared" si="2"/>
        <v>0.65</v>
      </c>
      <c r="L21" s="35">
        <f>Data!BL21</f>
        <v>1755.0704770950981</v>
      </c>
      <c r="M21" s="21">
        <f>VLOOKUP(C21,Data!$CB$2:$EB$22,1+VALUE(MID(A21,6,2)),FALSE)</f>
        <v>0</v>
      </c>
      <c r="Q21" s="21">
        <v>0</v>
      </c>
      <c r="R21" s="21">
        <v>5720.0525235492596</v>
      </c>
      <c r="S21" s="21">
        <v>117446.58673187491</v>
      </c>
      <c r="T21" s="38">
        <v>0.41455262945615112</v>
      </c>
    </row>
    <row r="22" spans="1:20" x14ac:dyDescent="0.25">
      <c r="A22" s="17" t="s">
        <v>269</v>
      </c>
      <c r="B22" s="8" t="s">
        <v>40</v>
      </c>
      <c r="C22" s="8" t="s">
        <v>61</v>
      </c>
      <c r="E22" s="8" t="str">
        <f t="shared" si="0"/>
        <v>FiFi-tv.fifi</v>
      </c>
      <c r="F22" s="21">
        <f>Data!AN22</f>
        <v>374829.33619855496</v>
      </c>
      <c r="G22" s="19">
        <f>Data!AP22</f>
        <v>7.0414807493575111</v>
      </c>
      <c r="H22" s="18">
        <f t="shared" si="2"/>
        <v>3.0461531455782658E-2</v>
      </c>
      <c r="I22" s="6">
        <f t="shared" si="2"/>
        <v>3.15</v>
      </c>
      <c r="J22" s="6">
        <f t="shared" si="2"/>
        <v>63.027152600987208</v>
      </c>
      <c r="K22" s="18">
        <f t="shared" si="2"/>
        <v>0.65</v>
      </c>
      <c r="L22" s="35">
        <f>Data!BL22</f>
        <v>1419.9591140658622</v>
      </c>
      <c r="M22" s="21">
        <f>VLOOKUP(C22,Data!$CB$2:$EB$22,1+VALUE(MID(A22,6,2)),FALSE)</f>
        <v>15788.509999999989</v>
      </c>
      <c r="Q22" s="21">
        <v>15788.509999999989</v>
      </c>
      <c r="R22" s="21">
        <v>4659.5986945635123</v>
      </c>
      <c r="S22" s="21">
        <v>87564.48469862614</v>
      </c>
      <c r="T22" s="38">
        <v>0.40809681692238609</v>
      </c>
    </row>
    <row r="23" spans="1:20" x14ac:dyDescent="0.25">
      <c r="A23" s="17" t="s">
        <v>270</v>
      </c>
      <c r="B23" s="8" t="s">
        <v>40</v>
      </c>
      <c r="C23" s="8" t="s">
        <v>61</v>
      </c>
      <c r="E23" s="8" t="str">
        <f t="shared" si="0"/>
        <v>FiFi-tv.fifi</v>
      </c>
      <c r="F23" s="21">
        <f>Data!AN23</f>
        <v>369195.690608576</v>
      </c>
      <c r="G23" s="19">
        <f>Data!AP23</f>
        <v>6.974183994639545</v>
      </c>
      <c r="H23" s="18">
        <f t="shared" si="2"/>
        <v>3.0461531455782658E-2</v>
      </c>
      <c r="I23" s="6">
        <f t="shared" si="2"/>
        <v>3.15</v>
      </c>
      <c r="J23" s="6">
        <f t="shared" si="2"/>
        <v>63.027152600987208</v>
      </c>
      <c r="K23" s="18">
        <f t="shared" si="2"/>
        <v>0.65</v>
      </c>
      <c r="L23" s="35">
        <f>Data!BL23</f>
        <v>1825.677908080751</v>
      </c>
      <c r="M23" s="21">
        <f>VLOOKUP(C23,Data!$CB$2:$EB$22,1+VALUE(MID(A23,6,2)),FALSE)</f>
        <v>0</v>
      </c>
      <c r="Q23" s="21">
        <v>0</v>
      </c>
      <c r="R23" s="21">
        <v>3248.4522141390535</v>
      </c>
      <c r="S23" s="21">
        <v>71364.205833479922</v>
      </c>
      <c r="T23" s="38">
        <v>0.2888471758437916</v>
      </c>
    </row>
    <row r="24" spans="1:20" x14ac:dyDescent="0.25">
      <c r="A24" s="17" t="s">
        <v>249</v>
      </c>
      <c r="B24" s="8" t="s">
        <v>40</v>
      </c>
      <c r="C24" s="8" t="s">
        <v>61</v>
      </c>
      <c r="E24" s="8" t="str">
        <f t="shared" si="0"/>
        <v>FiFi-tv.fifi</v>
      </c>
      <c r="F24" s="21">
        <f>Data!AN24</f>
        <v>327686.09035661601</v>
      </c>
      <c r="G24" s="19">
        <f>Data!AP24</f>
        <v>7.4058431193070975</v>
      </c>
      <c r="H24" s="18">
        <f t="shared" si="2"/>
        <v>3.0461531455782658E-2</v>
      </c>
      <c r="I24" s="6">
        <f t="shared" si="2"/>
        <v>3.15</v>
      </c>
      <c r="J24" s="6">
        <f t="shared" si="2"/>
        <v>63.027152600987208</v>
      </c>
      <c r="K24" s="18">
        <f t="shared" si="2"/>
        <v>0.65</v>
      </c>
      <c r="L24" s="35">
        <f>Data!BL24</f>
        <v>1504.6108258458892</v>
      </c>
      <c r="M24" s="21">
        <f>VLOOKUP(C24,Data!$CB$2:$EB$22,1+VALUE(MID(A24,6,2)),FALSE)</f>
        <v>30388.39</v>
      </c>
      <c r="Q24" s="21">
        <v>30388.39</v>
      </c>
      <c r="R24" s="21">
        <v>4176.6171424796366</v>
      </c>
      <c r="S24" s="21">
        <v>67045.42967883058</v>
      </c>
      <c r="T24" s="38">
        <v>0.4184223999356953</v>
      </c>
    </row>
    <row r="25" spans="1:20" x14ac:dyDescent="0.25">
      <c r="A25" s="17" t="s">
        <v>250</v>
      </c>
      <c r="B25" s="8" t="s">
        <v>40</v>
      </c>
      <c r="C25" s="8" t="s">
        <v>61</v>
      </c>
      <c r="E25" s="8" t="str">
        <f t="shared" si="0"/>
        <v>FiFi-tv.fifi</v>
      </c>
      <c r="F25" s="21">
        <f>Data!AN25</f>
        <v>447161.2574520745</v>
      </c>
      <c r="G25" s="19">
        <f>Data!AP25</f>
        <v>6.5316916589065332</v>
      </c>
      <c r="H25" s="18">
        <f t="shared" si="2"/>
        <v>3.0461531455782658E-2</v>
      </c>
      <c r="I25" s="6">
        <f t="shared" si="2"/>
        <v>3.15</v>
      </c>
      <c r="J25" s="6">
        <f t="shared" si="2"/>
        <v>63.027152600987208</v>
      </c>
      <c r="K25" s="18">
        <f t="shared" si="2"/>
        <v>0.65</v>
      </c>
      <c r="L25" s="35">
        <f>Data!BL25</f>
        <v>1970.6821198758307</v>
      </c>
      <c r="M25" s="21">
        <f>VLOOKUP(C25,Data!$CB$2:$EB$22,1+VALUE(MID(A25,6,2)),FALSE)</f>
        <v>0</v>
      </c>
      <c r="Q25" s="21">
        <v>0</v>
      </c>
      <c r="R25" s="21">
        <v>4044.6268390497853</v>
      </c>
      <c r="S25" s="21">
        <v>83217.504472234577</v>
      </c>
      <c r="T25" s="38">
        <v>0.29693579694494909</v>
      </c>
    </row>
    <row r="26" spans="1:20" x14ac:dyDescent="0.25">
      <c r="A26" s="17" t="s">
        <v>251</v>
      </c>
      <c r="B26" s="8" t="s">
        <v>40</v>
      </c>
      <c r="C26" s="8" t="s">
        <v>61</v>
      </c>
      <c r="E26" s="8" t="str">
        <f t="shared" si="0"/>
        <v>FiFi-tv.fifi</v>
      </c>
      <c r="F26" s="21">
        <f>Data!AN26</f>
        <v>382858.71242734947</v>
      </c>
      <c r="G26" s="19">
        <f>Data!AP26</f>
        <v>6.8320565796721962</v>
      </c>
      <c r="H26" s="18">
        <f t="shared" si="2"/>
        <v>3.0461531455782658E-2</v>
      </c>
      <c r="I26" s="6">
        <f t="shared" si="2"/>
        <v>3.15</v>
      </c>
      <c r="J26" s="6">
        <f t="shared" si="2"/>
        <v>63.027152600987208</v>
      </c>
      <c r="K26" s="18">
        <f t="shared" si="2"/>
        <v>0.65</v>
      </c>
      <c r="L26" s="35">
        <f>Data!BL26</f>
        <v>1732.3697433913301</v>
      </c>
      <c r="M26" s="21">
        <f>VLOOKUP(C26,Data!$CB$2:$EB$22,1+VALUE(MID(A26,6,2)),FALSE)</f>
        <v>57141.850000000028</v>
      </c>
      <c r="Q26" s="21">
        <v>57141.850000000028</v>
      </c>
      <c r="R26" s="21">
        <v>6166.3928877412354</v>
      </c>
      <c r="S26" s="21">
        <v>75564.957069839438</v>
      </c>
      <c r="T26" s="38">
        <v>0.52873848690132719</v>
      </c>
    </row>
    <row r="27" spans="1:20" x14ac:dyDescent="0.25">
      <c r="A27" s="17" t="s">
        <v>252</v>
      </c>
      <c r="B27" s="8" t="s">
        <v>40</v>
      </c>
      <c r="C27" s="8" t="s">
        <v>61</v>
      </c>
      <c r="E27" s="8" t="str">
        <f t="shared" si="0"/>
        <v>FiFi-tv.fifi</v>
      </c>
      <c r="F27" s="21">
        <f>Data!AN27</f>
        <v>557747.14345524705</v>
      </c>
      <c r="G27" s="19">
        <f>Data!AP27</f>
        <v>6.0639302973535694</v>
      </c>
      <c r="H27" s="18">
        <f t="shared" si="2"/>
        <v>3.0461531455782658E-2</v>
      </c>
      <c r="I27" s="6">
        <f t="shared" si="2"/>
        <v>3.15</v>
      </c>
      <c r="J27" s="6">
        <f t="shared" si="2"/>
        <v>63.027152600987208</v>
      </c>
      <c r="K27" s="18">
        <f t="shared" si="2"/>
        <v>0.65</v>
      </c>
      <c r="L27" s="35">
        <f>Data!BL27</f>
        <v>2408.5300324575032</v>
      </c>
      <c r="M27" s="21">
        <f>VLOOKUP(C27,Data!$CB$2:$EB$22,1+VALUE(MID(A27,6,2)),FALSE)</f>
        <v>0</v>
      </c>
      <c r="Q27" s="21">
        <v>0</v>
      </c>
      <c r="R27" s="21">
        <v>6571.2319976290519</v>
      </c>
      <c r="S27" s="21">
        <v>125519.60232429038</v>
      </c>
      <c r="T27" s="38">
        <v>0.38677439175275796</v>
      </c>
    </row>
    <row r="28" spans="1:20" x14ac:dyDescent="0.25">
      <c r="A28" s="17" t="s">
        <v>253</v>
      </c>
      <c r="B28" s="8" t="s">
        <v>40</v>
      </c>
      <c r="C28" s="8" t="s">
        <v>61</v>
      </c>
      <c r="E28" s="8" t="str">
        <f t="shared" si="0"/>
        <v>FiFi-tv.fifi</v>
      </c>
      <c r="F28" s="21">
        <f>Data!AN28</f>
        <v>460276.56861699698</v>
      </c>
      <c r="G28" s="19">
        <f>Data!AP28</f>
        <v>6.561013101182815</v>
      </c>
      <c r="H28" s="18">
        <f t="shared" si="2"/>
        <v>3.0461531455782658E-2</v>
      </c>
      <c r="I28" s="6">
        <f t="shared" si="2"/>
        <v>3.15</v>
      </c>
      <c r="J28" s="6">
        <f t="shared" si="2"/>
        <v>63.027152600987208</v>
      </c>
      <c r="K28" s="18">
        <f t="shared" si="2"/>
        <v>0.65</v>
      </c>
      <c r="L28" s="35">
        <f>Data!BL28</f>
        <v>1404.9358525229909</v>
      </c>
      <c r="M28" s="21">
        <f>VLOOKUP(C28,Data!$CB$2:$EB$22,1+VALUE(MID(A28,6,2)),FALSE)</f>
        <v>37273.060000000019</v>
      </c>
      <c r="Q28" s="21">
        <v>37273.060000000019</v>
      </c>
      <c r="R28" s="21">
        <v>7323.1818216579395</v>
      </c>
      <c r="S28" s="21">
        <v>114076.53940386092</v>
      </c>
      <c r="T28" s="38">
        <v>0.52231105323757121</v>
      </c>
    </row>
    <row r="29" spans="1:20" x14ac:dyDescent="0.25">
      <c r="A29" s="17" t="s">
        <v>254</v>
      </c>
      <c r="B29" s="8" t="s">
        <v>40</v>
      </c>
      <c r="C29" s="8" t="s">
        <v>61</v>
      </c>
      <c r="E29" s="8" t="str">
        <f t="shared" si="0"/>
        <v>FiFi-tv.fifi</v>
      </c>
      <c r="F29" s="21">
        <f>Data!AN29</f>
        <v>243335.124867429</v>
      </c>
      <c r="G29" s="19">
        <f>Data!AP29</f>
        <v>7.9500102667883148</v>
      </c>
      <c r="H29" s="18">
        <f t="shared" si="2"/>
        <v>3.0461531455782658E-2</v>
      </c>
      <c r="I29" s="6">
        <f t="shared" si="2"/>
        <v>3.15</v>
      </c>
      <c r="J29" s="6">
        <f t="shared" si="2"/>
        <v>63.027152600987208</v>
      </c>
      <c r="K29" s="18">
        <f t="shared" si="2"/>
        <v>0.65</v>
      </c>
      <c r="L29" s="35">
        <f>Data!BL29</f>
        <v>2118.2218837134515</v>
      </c>
      <c r="M29" s="21">
        <f>VLOOKUP(C29,Data!$CB$2:$EB$22,1+VALUE(MID(A29,6,2)),FALSE)</f>
        <v>0</v>
      </c>
      <c r="Q29" s="21">
        <v>0</v>
      </c>
      <c r="R29" s="21">
        <v>2826.7104815654857</v>
      </c>
      <c r="S29" s="21">
        <v>70787.988651503823</v>
      </c>
      <c r="T29" s="38">
        <v>0.38135091493652429</v>
      </c>
    </row>
    <row r="30" spans="1:20" x14ac:dyDescent="0.25">
      <c r="A30" s="17" t="s">
        <v>255</v>
      </c>
      <c r="B30" s="8" t="s">
        <v>40</v>
      </c>
      <c r="C30" s="8" t="s">
        <v>61</v>
      </c>
      <c r="E30" s="8" t="str">
        <f t="shared" si="0"/>
        <v>FiFi-tv.fifi</v>
      </c>
      <c r="F30" s="21">
        <f>Data!AN30</f>
        <v>393041.42493798002</v>
      </c>
      <c r="G30" s="19">
        <f>Data!AP30</f>
        <v>6.7206571007122111</v>
      </c>
      <c r="H30" s="18">
        <f t="shared" si="2"/>
        <v>3.0461531455782658E-2</v>
      </c>
      <c r="I30" s="6">
        <f t="shared" si="2"/>
        <v>3.15</v>
      </c>
      <c r="J30" s="6">
        <f t="shared" si="2"/>
        <v>63.027152600987208</v>
      </c>
      <c r="K30" s="18">
        <f t="shared" si="2"/>
        <v>0.65</v>
      </c>
      <c r="L30" s="35">
        <f>Data!BL30</f>
        <v>1867.8014293073777</v>
      </c>
      <c r="M30" s="21">
        <f>VLOOKUP(C30,Data!$CB$2:$EB$22,1+VALUE(MID(A30,6,2)),FALSE)</f>
        <v>51867.200000000033</v>
      </c>
      <c r="Q30" s="21">
        <v>51867.200000000033</v>
      </c>
      <c r="R30" s="21">
        <v>6332.5905940936073</v>
      </c>
      <c r="S30" s="21">
        <v>82194.185317610449</v>
      </c>
      <c r="T30" s="38">
        <v>0.52892165985553308</v>
      </c>
    </row>
    <row r="31" spans="1:20" x14ac:dyDescent="0.25">
      <c r="A31" s="17" t="s">
        <v>256</v>
      </c>
      <c r="B31" s="8" t="s">
        <v>40</v>
      </c>
      <c r="C31" s="8" t="s">
        <v>61</v>
      </c>
      <c r="E31" s="8" t="str">
        <f t="shared" si="0"/>
        <v>FiFi-tv.fifi</v>
      </c>
      <c r="F31" s="21">
        <f>Data!AN31</f>
        <v>330046.27460601699</v>
      </c>
      <c r="G31" s="19">
        <f>Data!AP31</f>
        <v>6.9582860389366274</v>
      </c>
      <c r="H31" s="18">
        <f t="shared" si="2"/>
        <v>3.0461531455782658E-2</v>
      </c>
      <c r="I31" s="6">
        <f t="shared" si="2"/>
        <v>3.15</v>
      </c>
      <c r="J31" s="6">
        <f t="shared" si="2"/>
        <v>63.027152600987208</v>
      </c>
      <c r="K31" s="18">
        <f t="shared" si="2"/>
        <v>0.65</v>
      </c>
      <c r="L31" s="35">
        <f>Data!BL31</f>
        <v>2118.2218837134515</v>
      </c>
      <c r="M31" s="21">
        <f>VLOOKUP(C31,Data!$CB$2:$EB$22,1+VALUE(MID(A31,6,2)),FALSE)</f>
        <v>0</v>
      </c>
      <c r="Q31" s="21">
        <v>0</v>
      </c>
      <c r="R31" s="21">
        <v>3890.0772136549585</v>
      </c>
      <c r="S31" s="21">
        <v>85265.050393406491</v>
      </c>
      <c r="T31" s="38">
        <v>0.38692933139921859</v>
      </c>
    </row>
    <row r="32" spans="1:20" x14ac:dyDescent="0.25">
      <c r="A32" s="17" t="s">
        <v>257</v>
      </c>
      <c r="B32" s="8" t="s">
        <v>40</v>
      </c>
      <c r="C32" s="8" t="s">
        <v>61</v>
      </c>
      <c r="E32" s="8" t="str">
        <f t="shared" si="0"/>
        <v>FiFi-tv.fifi</v>
      </c>
      <c r="F32" s="21">
        <f>Data!AN32</f>
        <v>229113.786208976</v>
      </c>
      <c r="G32" s="19">
        <f>Data!AP32</f>
        <v>8.3126244248613048</v>
      </c>
      <c r="H32" s="18">
        <f t="shared" si="2"/>
        <v>3.0461531455782658E-2</v>
      </c>
      <c r="I32" s="6">
        <f t="shared" si="2"/>
        <v>3.15</v>
      </c>
      <c r="J32" s="6">
        <f t="shared" si="2"/>
        <v>63.027152600987208</v>
      </c>
      <c r="K32" s="18">
        <f t="shared" si="2"/>
        <v>0.65</v>
      </c>
      <c r="L32" s="35">
        <f>Data!BL32</f>
        <v>2118.2218837134515</v>
      </c>
      <c r="M32" s="21">
        <f>VLOOKUP(C32,Data!$CB$2:$EB$22,1+VALUE(MID(A32,6,2)),FALSE)</f>
        <v>0</v>
      </c>
      <c r="Q32" s="21">
        <v>0</v>
      </c>
      <c r="R32" s="21">
        <v>1901.2490644695331</v>
      </c>
      <c r="S32" s="21">
        <v>49783.763644820559</v>
      </c>
      <c r="T32" s="38">
        <v>0.27241816131074492</v>
      </c>
    </row>
    <row r="33" spans="1:20" x14ac:dyDescent="0.25">
      <c r="A33" s="17" t="s">
        <v>258</v>
      </c>
      <c r="B33" s="8" t="s">
        <v>40</v>
      </c>
      <c r="C33" s="8" t="s">
        <v>61</v>
      </c>
      <c r="E33" s="8" t="str">
        <f t="shared" si="0"/>
        <v>FiFi-tv.fifi</v>
      </c>
      <c r="F33" s="21">
        <f>Data!AN33</f>
        <v>575747.91897149396</v>
      </c>
      <c r="G33" s="19">
        <f>Data!AP33</f>
        <v>5.8386874031403826</v>
      </c>
      <c r="H33" s="18">
        <f t="shared" si="2"/>
        <v>3.0461531455782658E-2</v>
      </c>
      <c r="I33" s="6">
        <f t="shared" si="2"/>
        <v>3.15</v>
      </c>
      <c r="J33" s="6">
        <f t="shared" si="2"/>
        <v>63.027152600987208</v>
      </c>
      <c r="K33" s="18">
        <f t="shared" si="2"/>
        <v>0.65</v>
      </c>
      <c r="L33" s="35">
        <f>Data!BL33</f>
        <v>2136.0220676102031</v>
      </c>
      <c r="M33" s="21">
        <f>VLOOKUP(C33,Data!$CB$2:$EB$22,1+VALUE(MID(A33,6,2)),FALSE)</f>
        <v>0</v>
      </c>
      <c r="Q33" s="21">
        <v>0</v>
      </c>
      <c r="R33" s="21">
        <v>3275.2805583660211</v>
      </c>
      <c r="S33" s="21">
        <v>60238.518914329194</v>
      </c>
      <c r="T33" s="38">
        <v>0.18675162809570223</v>
      </c>
    </row>
    <row r="34" spans="1:20" x14ac:dyDescent="0.25">
      <c r="A34" s="17" t="s">
        <v>259</v>
      </c>
      <c r="B34" s="8" t="s">
        <v>40</v>
      </c>
      <c r="C34" s="8" t="s">
        <v>61</v>
      </c>
      <c r="E34" s="8" t="str">
        <f t="shared" si="0"/>
        <v>FiFi-tv.fifi</v>
      </c>
      <c r="F34" s="21">
        <f>Data!AN34</f>
        <v>336725.53496230103</v>
      </c>
      <c r="G34" s="19">
        <f>Data!AP34</f>
        <v>7.1135985788344387</v>
      </c>
      <c r="H34" s="18">
        <f t="shared" si="2"/>
        <v>3.0461531455782658E-2</v>
      </c>
      <c r="I34" s="6">
        <f t="shared" si="2"/>
        <v>3.15</v>
      </c>
      <c r="J34" s="6">
        <f t="shared" si="2"/>
        <v>63.027152600987208</v>
      </c>
      <c r="K34" s="18">
        <f t="shared" si="2"/>
        <v>0.65</v>
      </c>
      <c r="L34" s="35">
        <f>Data!BL34</f>
        <v>2136.0220676102031</v>
      </c>
      <c r="M34" s="21">
        <f>VLOOKUP(C34,Data!$CB$2:$EB$22,1+VALUE(MID(A34,6,2)),FALSE)</f>
        <v>0</v>
      </c>
      <c r="Q34" s="21">
        <v>0</v>
      </c>
      <c r="R34" s="21">
        <v>1289.6448828144798</v>
      </c>
      <c r="S34" s="21">
        <v>28898.1504176091</v>
      </c>
      <c r="T34" s="38">
        <v>0.12573099543145894</v>
      </c>
    </row>
    <row r="35" spans="1:20" x14ac:dyDescent="0.25">
      <c r="A35" s="17" t="s">
        <v>260</v>
      </c>
      <c r="B35" s="8" t="s">
        <v>40</v>
      </c>
      <c r="C35" s="8" t="s">
        <v>61</v>
      </c>
      <c r="E35" s="8" t="str">
        <f t="shared" si="0"/>
        <v>FiFi-tv.fifi</v>
      </c>
      <c r="F35" s="21">
        <f>Data!AN35</f>
        <v>229185.51881171801</v>
      </c>
      <c r="G35" s="19">
        <f>Data!AP35</f>
        <v>8.3136684020358853</v>
      </c>
      <c r="H35" s="18">
        <f t="shared" si="2"/>
        <v>3.0461531455782658E-2</v>
      </c>
      <c r="I35" s="6">
        <f t="shared" si="2"/>
        <v>3.15</v>
      </c>
      <c r="J35" s="6">
        <f t="shared" si="2"/>
        <v>63.027152600987208</v>
      </c>
      <c r="K35" s="18">
        <f t="shared" si="2"/>
        <v>0.65</v>
      </c>
      <c r="L35" s="35">
        <f>Data!BL35</f>
        <v>2136.0220676102031</v>
      </c>
      <c r="M35" s="21">
        <f>VLOOKUP(C35,Data!$CB$2:$EB$22,1+VALUE(MID(A35,6,2)),FALSE)</f>
        <v>0</v>
      </c>
      <c r="Q35" s="21">
        <v>0</v>
      </c>
      <c r="R35" s="21">
        <v>583.87259951402655</v>
      </c>
      <c r="S35" s="21">
        <v>15290.488021392093</v>
      </c>
      <c r="T35" s="38">
        <v>8.3633291231464679E-2</v>
      </c>
    </row>
    <row r="36" spans="1:20" x14ac:dyDescent="0.25">
      <c r="A36" s="17" t="s">
        <v>261</v>
      </c>
      <c r="B36" s="8" t="s">
        <v>40</v>
      </c>
      <c r="C36" s="8" t="s">
        <v>61</v>
      </c>
      <c r="E36" s="8" t="str">
        <f t="shared" si="0"/>
        <v>FiFi-tv.fifi</v>
      </c>
      <c r="F36" s="21">
        <f>Data!AN36</f>
        <v>214943.993567217</v>
      </c>
      <c r="G36" s="19">
        <f>Data!AP36</f>
        <v>8.3132960896176691</v>
      </c>
      <c r="H36" s="18">
        <f t="shared" ref="H36:K51" si="3">H35</f>
        <v>3.0461531455782658E-2</v>
      </c>
      <c r="I36" s="6">
        <f t="shared" si="3"/>
        <v>3.15</v>
      </c>
      <c r="J36" s="6">
        <f t="shared" si="3"/>
        <v>63.027152600987208</v>
      </c>
      <c r="K36" s="18">
        <f t="shared" si="3"/>
        <v>0.65</v>
      </c>
      <c r="L36" s="35">
        <f>Data!BL36</f>
        <v>2136.0220676102031</v>
      </c>
      <c r="M36" s="21">
        <f>VLOOKUP(C36,Data!$CB$2:$EB$22,1+VALUE(MID(A36,6,2)),FALSE)</f>
        <v>0</v>
      </c>
      <c r="Q36" s="21">
        <v>0</v>
      </c>
      <c r="R36" s="21">
        <v>361.34974826351072</v>
      </c>
      <c r="S36" s="21">
        <v>9462.6234650536244</v>
      </c>
      <c r="T36" s="38">
        <v>5.5188769256920067E-2</v>
      </c>
    </row>
    <row r="37" spans="1:20" x14ac:dyDescent="0.25">
      <c r="A37" s="17" t="s">
        <v>278</v>
      </c>
      <c r="B37" s="8" t="s">
        <v>40</v>
      </c>
      <c r="C37" s="8" t="s">
        <v>61</v>
      </c>
      <c r="E37" s="8" t="str">
        <f t="shared" si="0"/>
        <v>FiFi-tv.fifi</v>
      </c>
      <c r="F37" s="21">
        <f>Data!AN37</f>
        <v>205737.99774799301</v>
      </c>
      <c r="G37" s="19">
        <f>Data!AP37</f>
        <v>8.078181260819024</v>
      </c>
      <c r="H37" s="18">
        <f t="shared" si="3"/>
        <v>3.0461531455782658E-2</v>
      </c>
      <c r="I37" s="6">
        <f t="shared" si="3"/>
        <v>3.15</v>
      </c>
      <c r="J37" s="6">
        <f t="shared" si="3"/>
        <v>63.027152600987208</v>
      </c>
      <c r="K37" s="18">
        <f t="shared" si="3"/>
        <v>0.65</v>
      </c>
      <c r="L37" s="35">
        <f>Data!BL37</f>
        <v>1441.8148956368873</v>
      </c>
      <c r="M37" s="21">
        <f>VLOOKUP(C37,Data!$CB$2:$EB$22,1+VALUE(MID(A37,6,2)),FALSE)</f>
        <v>0</v>
      </c>
      <c r="Q37" s="21">
        <v>0</v>
      </c>
      <c r="R37" s="21">
        <v>227.04463656404261</v>
      </c>
      <c r="S37" s="21">
        <v>5777.439344652511</v>
      </c>
      <c r="T37" s="38">
        <v>3.6228053833319951E-2</v>
      </c>
    </row>
    <row r="38" spans="1:20" x14ac:dyDescent="0.25">
      <c r="A38" s="17" t="s">
        <v>279</v>
      </c>
      <c r="B38" s="8" t="s">
        <v>40</v>
      </c>
      <c r="C38" s="8" t="s">
        <v>61</v>
      </c>
      <c r="E38" s="8" t="str">
        <f t="shared" si="0"/>
        <v>FiFi-tv.fifi</v>
      </c>
      <c r="F38" s="21">
        <f>Data!AN38</f>
        <v>436708.84697628801</v>
      </c>
      <c r="G38" s="19">
        <f>Data!AP38</f>
        <v>6.0086222354126866</v>
      </c>
      <c r="H38" s="18">
        <f t="shared" si="3"/>
        <v>3.0461531455782658E-2</v>
      </c>
      <c r="I38" s="6">
        <f t="shared" si="3"/>
        <v>3.15</v>
      </c>
      <c r="J38" s="6">
        <f t="shared" si="3"/>
        <v>63.027152600987208</v>
      </c>
      <c r="K38" s="18">
        <f t="shared" si="3"/>
        <v>0.65</v>
      </c>
      <c r="L38" s="35">
        <f>Data!BL38</f>
        <v>1441.8148956368873</v>
      </c>
      <c r="M38" s="21">
        <f>VLOOKUP(C38,Data!$CB$2:$EB$22,1+VALUE(MID(A38,6,2)),FALSE)</f>
        <v>0</v>
      </c>
      <c r="Q38" s="21">
        <v>0</v>
      </c>
      <c r="R38" s="21">
        <v>315.27704868920597</v>
      </c>
      <c r="S38" s="21">
        <v>5967.2991579681411</v>
      </c>
      <c r="T38" s="38">
        <v>2.3700015641230587E-2</v>
      </c>
    </row>
    <row r="39" spans="1:20" x14ac:dyDescent="0.25">
      <c r="A39" s="17" t="s">
        <v>280</v>
      </c>
      <c r="B39" s="8" t="s">
        <v>40</v>
      </c>
      <c r="C39" s="8" t="s">
        <v>61</v>
      </c>
      <c r="E39" s="8" t="str">
        <f t="shared" si="0"/>
        <v>FiFi-tv.fifi</v>
      </c>
      <c r="F39" s="21">
        <f>Data!AN39</f>
        <v>253284.44575174601</v>
      </c>
      <c r="G39" s="19">
        <f>Data!AP39</f>
        <v>7.1299227048638949</v>
      </c>
      <c r="H39" s="18">
        <f t="shared" si="3"/>
        <v>3.0461531455782658E-2</v>
      </c>
      <c r="I39" s="6">
        <f t="shared" si="3"/>
        <v>3.15</v>
      </c>
      <c r="J39" s="6">
        <f t="shared" si="3"/>
        <v>63.027152600987208</v>
      </c>
      <c r="K39" s="18">
        <f t="shared" si="3"/>
        <v>0.65</v>
      </c>
      <c r="L39" s="35">
        <f>Data!BL39</f>
        <v>1441.8148956368873</v>
      </c>
      <c r="M39" s="21">
        <f>VLOOKUP(C39,Data!$CB$2:$EB$22,1+VALUE(MID(A39,6,2)),FALSE)</f>
        <v>0</v>
      </c>
      <c r="Q39" s="21">
        <v>0</v>
      </c>
      <c r="R39" s="21">
        <v>119.35459876473023</v>
      </c>
      <c r="S39" s="21">
        <v>2680.6155505370962</v>
      </c>
      <c r="T39" s="38">
        <v>1.5469593541806659E-2</v>
      </c>
    </row>
    <row r="40" spans="1:20" x14ac:dyDescent="0.25">
      <c r="A40" s="17" t="s">
        <v>281</v>
      </c>
      <c r="B40" s="8" t="s">
        <v>40</v>
      </c>
      <c r="C40" s="8" t="s">
        <v>61</v>
      </c>
      <c r="E40" s="8" t="str">
        <f t="shared" si="0"/>
        <v>FiFi-tv.fifi</v>
      </c>
      <c r="F40" s="21">
        <f>Data!AN40</f>
        <v>201747.696799417</v>
      </c>
      <c r="G40" s="19">
        <f>Data!AP40</f>
        <v>8.2743415496816937</v>
      </c>
      <c r="H40" s="18">
        <f t="shared" si="3"/>
        <v>3.0461531455782658E-2</v>
      </c>
      <c r="I40" s="6">
        <f t="shared" si="3"/>
        <v>3.15</v>
      </c>
      <c r="J40" s="6">
        <f t="shared" si="3"/>
        <v>63.027152600987208</v>
      </c>
      <c r="K40" s="18">
        <f t="shared" si="3"/>
        <v>0.65</v>
      </c>
      <c r="L40" s="35">
        <f>Data!BL40</f>
        <v>1441.8148956368873</v>
      </c>
      <c r="M40" s="21">
        <f>VLOOKUP(C40,Data!$CB$2:$EB$22,1+VALUE(MID(A40,6,2)),FALSE)</f>
        <v>0</v>
      </c>
      <c r="Q40" s="21">
        <v>0</v>
      </c>
      <c r="R40" s="21">
        <v>61.963357242884264</v>
      </c>
      <c r="S40" s="21">
        <v>1615.023841386587</v>
      </c>
      <c r="T40" s="38">
        <v>1.0082648360590252E-2</v>
      </c>
    </row>
    <row r="41" spans="1:20" x14ac:dyDescent="0.25">
      <c r="A41" s="17" t="s">
        <v>282</v>
      </c>
      <c r="B41" s="8" t="s">
        <v>40</v>
      </c>
      <c r="C41" s="8" t="s">
        <v>61</v>
      </c>
      <c r="E41" s="8" t="str">
        <f t="shared" si="0"/>
        <v>FiFi-tv.fifi</v>
      </c>
      <c r="F41" s="21">
        <f>Data!AN41</f>
        <v>320149.29401431349</v>
      </c>
      <c r="G41" s="19">
        <f>Data!AP41</f>
        <v>6.8001837755390948</v>
      </c>
      <c r="H41" s="18">
        <f t="shared" si="3"/>
        <v>3.0461531455782658E-2</v>
      </c>
      <c r="I41" s="6">
        <f t="shared" si="3"/>
        <v>3.15</v>
      </c>
      <c r="J41" s="6">
        <f t="shared" si="3"/>
        <v>63.027152600987208</v>
      </c>
      <c r="K41" s="18">
        <f t="shared" si="3"/>
        <v>0.65</v>
      </c>
      <c r="L41" s="35">
        <f>Data!BL41</f>
        <v>1441.8148956368873</v>
      </c>
      <c r="M41" s="21">
        <f>VLOOKUP(C41,Data!$CB$2:$EB$22,1+VALUE(MID(A41,6,2)),FALSE)</f>
        <v>0</v>
      </c>
      <c r="Q41" s="21">
        <v>0</v>
      </c>
      <c r="R41" s="21">
        <v>64.026737509675058</v>
      </c>
      <c r="S41" s="21">
        <v>1371.489782084077</v>
      </c>
      <c r="T41" s="38">
        <v>6.5653380164965025E-3</v>
      </c>
    </row>
    <row r="42" spans="1:20" x14ac:dyDescent="0.25">
      <c r="A42" s="17" t="s">
        <v>283</v>
      </c>
      <c r="B42" s="8" t="s">
        <v>40</v>
      </c>
      <c r="C42" s="8" t="s">
        <v>61</v>
      </c>
      <c r="E42" s="8" t="str">
        <f t="shared" si="0"/>
        <v>FiFi-tv.fifi</v>
      </c>
      <c r="F42" s="21">
        <f>Data!AN42</f>
        <v>391341.29065537348</v>
      </c>
      <c r="G42" s="19">
        <f>Data!AP42</f>
        <v>6.2266027992457467</v>
      </c>
      <c r="H42" s="18">
        <f t="shared" si="3"/>
        <v>3.0461531455782658E-2</v>
      </c>
      <c r="I42" s="6">
        <f t="shared" si="3"/>
        <v>3.15</v>
      </c>
      <c r="J42" s="6">
        <f t="shared" si="3"/>
        <v>63.027152600987208</v>
      </c>
      <c r="K42" s="18">
        <f t="shared" si="3"/>
        <v>0.65</v>
      </c>
      <c r="L42" s="35">
        <f>Data!BL42</f>
        <v>1281.6132405661219</v>
      </c>
      <c r="M42" s="21">
        <f>VLOOKUP(C42,Data!$CB$2:$EB$22,1+VALUE(MID(A42,6,2)),FALSE)</f>
        <v>0</v>
      </c>
      <c r="Q42" s="21">
        <v>0</v>
      </c>
      <c r="R42" s="21">
        <v>50.930509587345576</v>
      </c>
      <c r="S42" s="21">
        <v>998.94076872527171</v>
      </c>
      <c r="T42" s="38">
        <v>4.2723872940962915E-3</v>
      </c>
    </row>
    <row r="43" spans="1:20" x14ac:dyDescent="0.25">
      <c r="A43" s="17" t="s">
        <v>284</v>
      </c>
      <c r="B43" s="8" t="s">
        <v>40</v>
      </c>
      <c r="C43" s="8" t="s">
        <v>61</v>
      </c>
      <c r="E43" s="8" t="str">
        <f t="shared" si="0"/>
        <v>FiFi-tv.fifi</v>
      </c>
      <c r="F43" s="21">
        <f>Data!AN43</f>
        <v>230648.18602876749</v>
      </c>
      <c r="G43" s="19">
        <f>Data!AP43</f>
        <v>7.6727442277060725</v>
      </c>
      <c r="H43" s="18">
        <f t="shared" si="3"/>
        <v>3.0461531455782658E-2</v>
      </c>
      <c r="I43" s="6">
        <f t="shared" si="3"/>
        <v>3.15</v>
      </c>
      <c r="J43" s="6">
        <f t="shared" si="3"/>
        <v>63.027152600987208</v>
      </c>
      <c r="K43" s="18">
        <f t="shared" si="3"/>
        <v>0.65</v>
      </c>
      <c r="L43" s="35">
        <f>Data!BL43</f>
        <v>1281.6132405661219</v>
      </c>
      <c r="M43" s="21">
        <f>VLOOKUP(C43,Data!$CB$2:$EB$22,1+VALUE(MID(A43,6,2)),FALSE)</f>
        <v>0</v>
      </c>
      <c r="Q43" s="21">
        <v>0</v>
      </c>
      <c r="R43" s="21">
        <v>19.525895496623843</v>
      </c>
      <c r="S43" s="21">
        <v>471.92418618191465</v>
      </c>
      <c r="T43" s="38">
        <v>2.7791320551757703E-3</v>
      </c>
    </row>
    <row r="44" spans="1:20" x14ac:dyDescent="0.25">
      <c r="A44" s="17" t="s">
        <v>285</v>
      </c>
      <c r="B44" s="8" t="s">
        <v>40</v>
      </c>
      <c r="C44" s="8" t="s">
        <v>61</v>
      </c>
      <c r="E44" s="8" t="str">
        <f t="shared" si="0"/>
        <v>FiFi-tv.fifi</v>
      </c>
      <c r="F44" s="21">
        <f>Data!AN44</f>
        <v>255011.21194764899</v>
      </c>
      <c r="G44" s="19">
        <f>Data!AP44</f>
        <v>7.3396787033818205</v>
      </c>
      <c r="H44" s="18">
        <f t="shared" si="3"/>
        <v>3.0461531455782658E-2</v>
      </c>
      <c r="I44" s="6">
        <f t="shared" si="3"/>
        <v>3.15</v>
      </c>
      <c r="J44" s="6">
        <f t="shared" si="3"/>
        <v>63.027152600987208</v>
      </c>
      <c r="K44" s="18">
        <f t="shared" si="3"/>
        <v>0.65</v>
      </c>
      <c r="L44" s="35">
        <f>Data!BL44</f>
        <v>1281.6132405661219</v>
      </c>
      <c r="M44" s="21">
        <f>VLOOKUP(C44,Data!$CB$2:$EB$22,1+VALUE(MID(A44,6,2)),FALSE)</f>
        <v>0</v>
      </c>
      <c r="Q44" s="21">
        <v>0</v>
      </c>
      <c r="R44" s="21">
        <v>14.039284682256874</v>
      </c>
      <c r="S44" s="21">
        <v>324.58809219818744</v>
      </c>
      <c r="T44" s="38">
        <v>1.8073154930466906E-3</v>
      </c>
    </row>
    <row r="45" spans="1:20" x14ac:dyDescent="0.25">
      <c r="A45" s="17" t="s">
        <v>286</v>
      </c>
      <c r="B45" s="8" t="s">
        <v>40</v>
      </c>
      <c r="C45" s="8" t="s">
        <v>61</v>
      </c>
      <c r="E45" s="8" t="str">
        <f t="shared" si="0"/>
        <v>FiFi-tv.fifi</v>
      </c>
      <c r="F45" s="21">
        <f>Data!AN45</f>
        <v>290283.21400129853</v>
      </c>
      <c r="G45" s="19">
        <f>Data!AP45</f>
        <v>6.8519846037487664</v>
      </c>
      <c r="H45" s="18">
        <f t="shared" si="3"/>
        <v>3.0461531455782658E-2</v>
      </c>
      <c r="I45" s="6">
        <f t="shared" si="3"/>
        <v>3.15</v>
      </c>
      <c r="J45" s="6">
        <f t="shared" si="3"/>
        <v>63.027152600987208</v>
      </c>
      <c r="K45" s="18">
        <f t="shared" si="3"/>
        <v>0.65</v>
      </c>
      <c r="L45" s="35">
        <f>Data!BL45</f>
        <v>1679.6010050259222</v>
      </c>
      <c r="M45" s="21">
        <f>VLOOKUP(C45,Data!$CB$2:$EB$22,1+VALUE(MID(A45,6,2)),FALSE)</f>
        <v>41979.509999999987</v>
      </c>
      <c r="Q45" s="21">
        <v>41979.509999999987</v>
      </c>
      <c r="R45" s="21">
        <v>2901.7208143931489</v>
      </c>
      <c r="S45" s="21">
        <v>20650.510985487454</v>
      </c>
      <c r="T45" s="38">
        <v>0.32815722335017727</v>
      </c>
    </row>
    <row r="46" spans="1:20" x14ac:dyDescent="0.25">
      <c r="A46" s="17" t="s">
        <v>287</v>
      </c>
      <c r="B46" s="8" t="s">
        <v>40</v>
      </c>
      <c r="C46" s="8" t="s">
        <v>61</v>
      </c>
      <c r="E46" s="8" t="str">
        <f t="shared" si="0"/>
        <v>FiFi-tv.fifi</v>
      </c>
      <c r="F46" s="21">
        <f>Data!AN46</f>
        <v>329127.09109349351</v>
      </c>
      <c r="G46" s="19">
        <f>Data!AP46</f>
        <v>6.6607284125131931</v>
      </c>
      <c r="H46" s="18">
        <f t="shared" si="3"/>
        <v>3.0461531455782658E-2</v>
      </c>
      <c r="I46" s="6">
        <f t="shared" si="3"/>
        <v>3.15</v>
      </c>
      <c r="J46" s="6">
        <f t="shared" si="3"/>
        <v>63.027152600987208</v>
      </c>
      <c r="K46" s="18">
        <f t="shared" si="3"/>
        <v>0.65</v>
      </c>
      <c r="L46" s="35">
        <f>Data!BL46</f>
        <v>1785.0855563801672</v>
      </c>
      <c r="M46" s="21">
        <f>VLOOKUP(C46,Data!$CB$2:$EB$22,1+VALUE(MID(A46,6,2)),FALSE)</f>
        <v>39750.61</v>
      </c>
      <c r="Q46" s="21">
        <v>39750.61</v>
      </c>
      <c r="R46" s="21">
        <v>4588.2267404214399</v>
      </c>
      <c r="S46" s="21">
        <v>56516.326470880318</v>
      </c>
      <c r="T46" s="38">
        <v>0.45764582689283173</v>
      </c>
    </row>
    <row r="47" spans="1:20" x14ac:dyDescent="0.25">
      <c r="A47" s="17" t="s">
        <v>288</v>
      </c>
      <c r="B47" s="8" t="s">
        <v>40</v>
      </c>
      <c r="C47" s="8" t="s">
        <v>61</v>
      </c>
      <c r="E47" s="8" t="str">
        <f t="shared" si="0"/>
        <v>FiFi-tv.fifi</v>
      </c>
      <c r="F47" s="21">
        <f>Data!AN47</f>
        <v>290379.33513653348</v>
      </c>
      <c r="G47" s="19">
        <f>Data!AP47</f>
        <v>6.8891115045051432</v>
      </c>
      <c r="H47" s="18">
        <f t="shared" si="3"/>
        <v>3.0461531455782658E-2</v>
      </c>
      <c r="I47" s="6">
        <f t="shared" si="3"/>
        <v>3.15</v>
      </c>
      <c r="J47" s="6">
        <f t="shared" si="3"/>
        <v>63.027152600987208</v>
      </c>
      <c r="K47" s="18">
        <f t="shared" si="3"/>
        <v>0.65</v>
      </c>
      <c r="L47" s="35">
        <f>Data!BL47</f>
        <v>1690.7075426683041</v>
      </c>
      <c r="M47" s="21">
        <f>VLOOKUP(C47,Data!$CB$2:$EB$22,1+VALUE(MID(A47,6,2)),FALSE)</f>
        <v>53330.000000000007</v>
      </c>
      <c r="Q47" s="21">
        <v>53330.000000000007</v>
      </c>
      <c r="R47" s="21">
        <v>5242.5064151649749</v>
      </c>
      <c r="S47" s="21">
        <v>60436.065460038379</v>
      </c>
      <c r="T47" s="38">
        <v>0.59268171692222316</v>
      </c>
    </row>
    <row r="48" spans="1:20" x14ac:dyDescent="0.25">
      <c r="A48" s="17" t="s">
        <v>289</v>
      </c>
      <c r="B48" s="8" t="s">
        <v>40</v>
      </c>
      <c r="C48" s="8" t="s">
        <v>61</v>
      </c>
      <c r="E48" s="8" t="str">
        <f t="shared" si="0"/>
        <v>FiFi-tv.fifi</v>
      </c>
      <c r="F48" s="21">
        <f>Data!AN48</f>
        <v>328074.70488976047</v>
      </c>
      <c r="G48" s="19">
        <f>Data!AP48</f>
        <v>6.6769335668378105</v>
      </c>
      <c r="H48" s="18">
        <f t="shared" si="3"/>
        <v>3.0461531455782658E-2</v>
      </c>
      <c r="I48" s="6">
        <f t="shared" si="3"/>
        <v>3.15</v>
      </c>
      <c r="J48" s="6">
        <f t="shared" si="3"/>
        <v>63.027152600987208</v>
      </c>
      <c r="K48" s="18">
        <f t="shared" si="3"/>
        <v>0.65</v>
      </c>
      <c r="L48" s="35">
        <f>Data!BL48</f>
        <v>1640.0237687431245</v>
      </c>
      <c r="M48" s="21">
        <f>VLOOKUP(C48,Data!$CB$2:$EB$22,1+VALUE(MID(A48,6,2)),FALSE)</f>
        <v>0</v>
      </c>
      <c r="Q48" s="21">
        <v>0</v>
      </c>
      <c r="R48" s="21">
        <v>4419.4711434418914</v>
      </c>
      <c r="S48" s="21">
        <v>92951.822959752477</v>
      </c>
      <c r="T48" s="38">
        <v>0.44222757760140918</v>
      </c>
    </row>
    <row r="49" spans="1:20" x14ac:dyDescent="0.25">
      <c r="A49" s="17" t="s">
        <v>290</v>
      </c>
      <c r="B49" s="8" t="s">
        <v>40</v>
      </c>
      <c r="C49" s="8" t="s">
        <v>61</v>
      </c>
      <c r="E49" s="8" t="str">
        <f t="shared" si="0"/>
        <v>FiFi-tv.fifi</v>
      </c>
      <c r="F49" s="21">
        <f>Data!AN49</f>
        <v>287583.00118987449</v>
      </c>
      <c r="G49" s="19">
        <f>Data!AP49</f>
        <v>7.111582871611037</v>
      </c>
      <c r="H49" s="18">
        <f t="shared" si="3"/>
        <v>3.0461531455782658E-2</v>
      </c>
      <c r="I49" s="6">
        <f t="shared" si="3"/>
        <v>3.15</v>
      </c>
      <c r="J49" s="6">
        <f t="shared" si="3"/>
        <v>63.027152600987208</v>
      </c>
      <c r="K49" s="18">
        <f t="shared" si="3"/>
        <v>0.65</v>
      </c>
      <c r="L49" s="35">
        <f>Data!BL49</f>
        <v>2090.1152728342267</v>
      </c>
      <c r="M49" s="21">
        <f>VLOOKUP(C49,Data!$CB$2:$EB$22,1+VALUE(MID(A49,6,2)),FALSE)</f>
        <v>29368.44000000001</v>
      </c>
      <c r="Q49" s="21">
        <v>29368.44000000001</v>
      </c>
      <c r="R49" s="21">
        <v>3964.0821580770867</v>
      </c>
      <c r="S49" s="21">
        <v>59432.891147675757</v>
      </c>
      <c r="T49" s="38">
        <v>0.45250950032026793</v>
      </c>
    </row>
    <row r="50" spans="1:20" x14ac:dyDescent="0.25">
      <c r="A50" s="17" t="s">
        <v>291</v>
      </c>
      <c r="B50" s="8" t="s">
        <v>40</v>
      </c>
      <c r="C50" s="8" t="s">
        <v>61</v>
      </c>
      <c r="E50" s="8" t="str">
        <f t="shared" si="0"/>
        <v>FiFi-tv.fifi</v>
      </c>
      <c r="F50" s="21">
        <f>Data!AN50</f>
        <v>348609.08602096396</v>
      </c>
      <c r="G50" s="19">
        <f>Data!AP50</f>
        <v>6.5637372420193243</v>
      </c>
      <c r="H50" s="18">
        <f t="shared" si="3"/>
        <v>3.0461531455782658E-2</v>
      </c>
      <c r="I50" s="6">
        <f t="shared" si="3"/>
        <v>3.15</v>
      </c>
      <c r="J50" s="6">
        <f t="shared" si="3"/>
        <v>63.027152600987208</v>
      </c>
      <c r="K50" s="18">
        <f t="shared" si="3"/>
        <v>0.65</v>
      </c>
      <c r="L50" s="35">
        <f>Data!BL50</f>
        <v>2828.7555777959278</v>
      </c>
      <c r="M50" s="21">
        <f>VLOOKUP(C50,Data!$CB$2:$EB$22,1+VALUE(MID(A50,6,2)),FALSE)</f>
        <v>0</v>
      </c>
      <c r="Q50" s="21">
        <v>0</v>
      </c>
      <c r="R50" s="21">
        <v>3440.6416293365301</v>
      </c>
      <c r="S50" s="21">
        <v>71137.922936592411</v>
      </c>
      <c r="T50" s="38">
        <v>0.32400297933985323</v>
      </c>
    </row>
    <row r="51" spans="1:20" x14ac:dyDescent="0.25">
      <c r="A51" s="17" t="s">
        <v>292</v>
      </c>
      <c r="B51" s="8" t="s">
        <v>40</v>
      </c>
      <c r="C51" s="8" t="s">
        <v>61</v>
      </c>
      <c r="E51" s="8" t="str">
        <f t="shared" si="0"/>
        <v>FiFi-tv.fifi</v>
      </c>
      <c r="F51" s="21">
        <f>Data!AN51</f>
        <v>241297.1653229885</v>
      </c>
      <c r="G51" s="19">
        <f>Data!AP51</f>
        <v>7.6437660299865655</v>
      </c>
      <c r="H51" s="18">
        <f t="shared" si="3"/>
        <v>3.0461531455782658E-2</v>
      </c>
      <c r="I51" s="6">
        <f t="shared" si="3"/>
        <v>3.15</v>
      </c>
      <c r="J51" s="6">
        <f t="shared" si="3"/>
        <v>63.027152600987208</v>
      </c>
      <c r="K51" s="18">
        <f t="shared" si="3"/>
        <v>0.65</v>
      </c>
      <c r="L51" s="35">
        <f>Data!BL51</f>
        <v>1922.1607123485817</v>
      </c>
      <c r="M51" s="21">
        <f>VLOOKUP(C51,Data!$CB$2:$EB$22,1+VALUE(MID(A51,6,2)),FALSE)</f>
        <v>36361.79</v>
      </c>
      <c r="Q51" s="21">
        <v>36361.79</v>
      </c>
      <c r="R51" s="21">
        <v>3129.258199031111</v>
      </c>
      <c r="S51" s="21">
        <v>38984.060190554468</v>
      </c>
      <c r="T51" s="38">
        <v>0.42573312740393066</v>
      </c>
    </row>
    <row r="52" spans="1:20" x14ac:dyDescent="0.25">
      <c r="A52" s="17" t="s">
        <v>293</v>
      </c>
      <c r="B52" s="8" t="s">
        <v>40</v>
      </c>
      <c r="C52" s="8" t="s">
        <v>61</v>
      </c>
      <c r="E52" s="8" t="str">
        <f t="shared" si="0"/>
        <v>FiFi-tv.fifi</v>
      </c>
      <c r="F52" s="21">
        <f>Data!AN52</f>
        <v>285302.18935091398</v>
      </c>
      <c r="G52" s="19">
        <f>Data!AP52</f>
        <v>7.1103422436825836</v>
      </c>
      <c r="H52" s="18">
        <f t="shared" ref="H52:K66" si="4">H51</f>
        <v>3.0461531455782658E-2</v>
      </c>
      <c r="I52" s="6">
        <f t="shared" si="4"/>
        <v>3.15</v>
      </c>
      <c r="J52" s="6">
        <f t="shared" si="4"/>
        <v>63.027152600987208</v>
      </c>
      <c r="K52" s="18">
        <f t="shared" si="4"/>
        <v>0.65</v>
      </c>
      <c r="L52" s="35">
        <f>Data!BL52</f>
        <v>1655.1084423786397</v>
      </c>
      <c r="M52" s="21">
        <f>VLOOKUP(C52,Data!$CB$2:$EB$22,1+VALUE(MID(A52,6,2)),FALSE)</f>
        <v>731.2</v>
      </c>
      <c r="Q52" s="21">
        <v>731.2</v>
      </c>
      <c r="R52" s="21">
        <v>2672.9570978692386</v>
      </c>
      <c r="S52" s="21">
        <v>59136.565270872168</v>
      </c>
      <c r="T52" s="38">
        <v>0.3075637518849289</v>
      </c>
    </row>
    <row r="53" spans="1:20" x14ac:dyDescent="0.25">
      <c r="A53" s="17" t="s">
        <v>294</v>
      </c>
      <c r="B53" s="8" t="s">
        <v>40</v>
      </c>
      <c r="C53" s="8" t="s">
        <v>61</v>
      </c>
      <c r="E53" s="8" t="str">
        <f t="shared" si="0"/>
        <v>FiFi-tv.fifi</v>
      </c>
      <c r="F53" s="21">
        <f>Data!AN53</f>
        <v>415829.06386048801</v>
      </c>
      <c r="G53" s="19">
        <f>Data!AP53</f>
        <v>6.129014958880469</v>
      </c>
      <c r="H53" s="18">
        <f t="shared" si="4"/>
        <v>3.0461531455782658E-2</v>
      </c>
      <c r="I53" s="6">
        <f t="shared" si="4"/>
        <v>3.15</v>
      </c>
      <c r="J53" s="6">
        <f t="shared" si="4"/>
        <v>63.027152600987208</v>
      </c>
      <c r="K53" s="18">
        <f t="shared" si="4"/>
        <v>0.65</v>
      </c>
      <c r="L53" s="35">
        <f>Data!BL53</f>
        <v>1978.6811625276007</v>
      </c>
      <c r="M53" s="21">
        <f>VLOOKUP(C53,Data!$CB$2:$EB$22,1+VALUE(MID(A53,6,2)),FALSE)</f>
        <v>69103.320000000007</v>
      </c>
      <c r="Q53" s="21">
        <v>69103.320000000007</v>
      </c>
      <c r="R53" s="21">
        <v>6935.3092354892933</v>
      </c>
      <c r="S53" s="21">
        <v>64792.514253643603</v>
      </c>
      <c r="T53" s="38">
        <v>0.54751907750910445</v>
      </c>
    </row>
    <row r="54" spans="1:20" x14ac:dyDescent="0.25">
      <c r="A54" s="17" t="s">
        <v>295</v>
      </c>
      <c r="B54" s="8" t="s">
        <v>40</v>
      </c>
      <c r="C54" s="8" t="s">
        <v>61</v>
      </c>
      <c r="E54" s="8" t="str">
        <f t="shared" si="0"/>
        <v>FiFi-tv.fifi</v>
      </c>
      <c r="F54" s="21">
        <f>Data!AN54</f>
        <v>393432.46859552251</v>
      </c>
      <c r="G54" s="19">
        <f>Data!AP54</f>
        <v>6.2941960634324765</v>
      </c>
      <c r="H54" s="18">
        <f t="shared" si="4"/>
        <v>3.0461531455782658E-2</v>
      </c>
      <c r="I54" s="6">
        <f t="shared" si="4"/>
        <v>3.15</v>
      </c>
      <c r="J54" s="6">
        <f t="shared" si="4"/>
        <v>63.027152600987208</v>
      </c>
      <c r="K54" s="18">
        <f t="shared" si="4"/>
        <v>0.65</v>
      </c>
      <c r="L54" s="35">
        <f>Data!BL54</f>
        <v>1830.26323436441</v>
      </c>
      <c r="M54" s="21">
        <f>VLOOKUP(C54,Data!$CB$2:$EB$22,1+VALUE(MID(A54,6,2)),FALSE)</f>
        <v>3043.56</v>
      </c>
      <c r="Q54" s="21">
        <v>3043.56</v>
      </c>
      <c r="R54" s="21">
        <v>5013.4174561203317</v>
      </c>
      <c r="S54" s="21">
        <v>96356.052112467209</v>
      </c>
      <c r="T54" s="38">
        <v>0.41832318675930813</v>
      </c>
    </row>
    <row r="55" spans="1:20" x14ac:dyDescent="0.25">
      <c r="A55" s="17" t="s">
        <v>296</v>
      </c>
      <c r="B55" s="8" t="s">
        <v>40</v>
      </c>
      <c r="C55" s="8" t="s">
        <v>61</v>
      </c>
      <c r="E55" s="8" t="str">
        <f t="shared" si="0"/>
        <v>FiFi-tv.fifi</v>
      </c>
      <c r="F55" s="21">
        <f>Data!AN55</f>
        <v>228081.015200244</v>
      </c>
      <c r="G55" s="19">
        <f>Data!AP55</f>
        <v>7.9971814637423746</v>
      </c>
      <c r="H55" s="18">
        <f t="shared" si="4"/>
        <v>3.0461531455782658E-2</v>
      </c>
      <c r="I55" s="6">
        <f t="shared" si="4"/>
        <v>3.15</v>
      </c>
      <c r="J55" s="6">
        <f t="shared" si="4"/>
        <v>63.027152600987208</v>
      </c>
      <c r="K55" s="18">
        <f t="shared" si="4"/>
        <v>0.65</v>
      </c>
      <c r="L55" s="35">
        <f>Data!BL55</f>
        <v>1725.3903664173188</v>
      </c>
      <c r="M55" s="21">
        <f>VLOOKUP(C55,Data!$CB$2:$EB$22,1+VALUE(MID(A55,6,2)),FALSE)</f>
        <v>14599.11</v>
      </c>
      <c r="Q55" s="21">
        <v>14599.11</v>
      </c>
      <c r="R55" s="21">
        <v>2676.1973740048852</v>
      </c>
      <c r="S55" s="21">
        <v>52817.303503029849</v>
      </c>
      <c r="T55" s="38">
        <v>0.38519200919246266</v>
      </c>
    </row>
    <row r="56" spans="1:20" x14ac:dyDescent="0.25">
      <c r="A56" s="17" t="s">
        <v>297</v>
      </c>
      <c r="B56" s="8" t="s">
        <v>40</v>
      </c>
      <c r="C56" s="8" t="s">
        <v>61</v>
      </c>
      <c r="E56" s="8" t="str">
        <f t="shared" si="0"/>
        <v>FiFi-tv.fifi</v>
      </c>
      <c r="F56" s="21">
        <f>Data!AN56</f>
        <v>317634.99002545653</v>
      </c>
      <c r="G56" s="19">
        <f>Data!AP56</f>
        <v>6.7548152855074779</v>
      </c>
      <c r="H56" s="18">
        <f t="shared" si="4"/>
        <v>3.0461531455782658E-2</v>
      </c>
      <c r="I56" s="6">
        <f t="shared" si="4"/>
        <v>3.15</v>
      </c>
      <c r="J56" s="6">
        <f t="shared" si="4"/>
        <v>63.027152600987208</v>
      </c>
      <c r="K56" s="18">
        <f t="shared" si="4"/>
        <v>0.65</v>
      </c>
      <c r="L56" s="35">
        <f>Data!BL56</f>
        <v>1946.9834473517333</v>
      </c>
      <c r="M56" s="21">
        <f>VLOOKUP(C56,Data!$CB$2:$EB$22,1+VALUE(MID(A56,6,2)),FALSE)</f>
        <v>396.47</v>
      </c>
      <c r="Q56" s="21">
        <v>396.47</v>
      </c>
      <c r="R56" s="21">
        <v>2645.6114715936405</v>
      </c>
      <c r="S56" s="21">
        <v>55895.972944679153</v>
      </c>
      <c r="T56" s="38">
        <v>0.27342989388806782</v>
      </c>
    </row>
    <row r="57" spans="1:20" x14ac:dyDescent="0.25">
      <c r="A57" s="17" t="s">
        <v>298</v>
      </c>
      <c r="B57" s="8" t="s">
        <v>40</v>
      </c>
      <c r="C57" s="8" t="s">
        <v>61</v>
      </c>
      <c r="E57" s="8" t="str">
        <f t="shared" si="0"/>
        <v>FiFi-tv.fifi</v>
      </c>
      <c r="F57" s="21">
        <f>Data!AN57</f>
        <v>322486.62248072354</v>
      </c>
      <c r="G57" s="19">
        <f>Data!AP57</f>
        <v>6.9739033911176911</v>
      </c>
      <c r="H57" s="18">
        <f t="shared" si="4"/>
        <v>3.0461531455782658E-2</v>
      </c>
      <c r="I57" s="6">
        <f t="shared" si="4"/>
        <v>3.15</v>
      </c>
      <c r="J57" s="6">
        <f t="shared" si="4"/>
        <v>63.027152600987208</v>
      </c>
      <c r="K57" s="18">
        <f t="shared" si="4"/>
        <v>0.65</v>
      </c>
      <c r="L57" s="35">
        <f>Data!BL57</f>
        <v>1944.8608207636205</v>
      </c>
      <c r="M57" s="21">
        <f>VLOOKUP(C57,Data!$CB$2:$EB$22,1+VALUE(MID(A57,6,2)),FALSE)</f>
        <v>44909.79</v>
      </c>
      <c r="Q57" s="21">
        <v>44909.79</v>
      </c>
      <c r="R57" s="21">
        <v>4290.1956965745921</v>
      </c>
      <c r="S57" s="21">
        <v>49336.352498235217</v>
      </c>
      <c r="T57" s="38">
        <v>0.43673064334804323</v>
      </c>
    </row>
    <row r="58" spans="1:20" x14ac:dyDescent="0.25">
      <c r="A58" s="17" t="s">
        <v>299</v>
      </c>
      <c r="B58" s="8" t="s">
        <v>40</v>
      </c>
      <c r="C58" s="8" t="s">
        <v>61</v>
      </c>
      <c r="E58" s="8" t="str">
        <f t="shared" si="0"/>
        <v>FiFi-tv.fifi</v>
      </c>
      <c r="F58" s="21">
        <f>Data!AN58</f>
        <v>401386.27962260752</v>
      </c>
      <c r="G58" s="19">
        <f>Data!AP58</f>
        <v>6.2238891290728731</v>
      </c>
      <c r="H58" s="18">
        <f t="shared" si="4"/>
        <v>3.0461531455782658E-2</v>
      </c>
      <c r="I58" s="6">
        <f t="shared" si="4"/>
        <v>3.15</v>
      </c>
      <c r="J58" s="6">
        <f t="shared" si="4"/>
        <v>63.027152600987208</v>
      </c>
      <c r="K58" s="18">
        <f t="shared" si="4"/>
        <v>0.65</v>
      </c>
      <c r="L58" s="35">
        <f>Data!BL58</f>
        <v>2085.2620813272074</v>
      </c>
      <c r="M58" s="21">
        <f>VLOOKUP(C58,Data!$CB$2:$EB$22,1+VALUE(MID(A58,6,2)),FALSE)</f>
        <v>1534.66</v>
      </c>
      <c r="Q58" s="21">
        <v>1534.66</v>
      </c>
      <c r="R58" s="21">
        <v>3905.2075958110086</v>
      </c>
      <c r="S58" s="21">
        <v>75027.914172373989</v>
      </c>
      <c r="T58" s="38">
        <v>0.31939629093351474</v>
      </c>
    </row>
    <row r="59" spans="1:20" x14ac:dyDescent="0.25">
      <c r="A59" s="17" t="s">
        <v>300</v>
      </c>
      <c r="B59" s="8" t="s">
        <v>40</v>
      </c>
      <c r="C59" s="8" t="s">
        <v>61</v>
      </c>
      <c r="E59" s="8" t="str">
        <f t="shared" si="0"/>
        <v>FiFi-tv.fifi</v>
      </c>
      <c r="F59" s="21">
        <f>Data!AN59</f>
        <v>309588.89609523199</v>
      </c>
      <c r="G59" s="19">
        <f>Data!AP59</f>
        <v>6.9990429098927924</v>
      </c>
      <c r="H59" s="18">
        <f t="shared" si="4"/>
        <v>3.0461531455782658E-2</v>
      </c>
      <c r="I59" s="6">
        <f t="shared" si="4"/>
        <v>3.15</v>
      </c>
      <c r="J59" s="6">
        <f t="shared" si="4"/>
        <v>63.027152600987208</v>
      </c>
      <c r="K59" s="18">
        <f t="shared" si="4"/>
        <v>0.65</v>
      </c>
      <c r="L59" s="35">
        <f>Data!BL59</f>
        <v>1650.6523731634045</v>
      </c>
      <c r="M59" s="21">
        <f>VLOOKUP(C59,Data!$CB$2:$EB$22,1+VALUE(MID(A59,6,2)),FALSE)</f>
        <v>51717.140000000007</v>
      </c>
      <c r="Q59" s="21">
        <v>51717.140000000007</v>
      </c>
      <c r="R59" s="21">
        <v>4963.4389646065529</v>
      </c>
      <c r="S59" s="21">
        <v>57711.725225832597</v>
      </c>
      <c r="T59" s="38">
        <v>0.52631479248936497</v>
      </c>
    </row>
    <row r="60" spans="1:20" x14ac:dyDescent="0.25">
      <c r="A60" s="17" t="s">
        <v>301</v>
      </c>
      <c r="B60" s="8" t="s">
        <v>40</v>
      </c>
      <c r="C60" s="8" t="s">
        <v>61</v>
      </c>
      <c r="E60" s="8" t="str">
        <f t="shared" si="0"/>
        <v>FiFi-tv.fifi</v>
      </c>
      <c r="F60" s="21">
        <f>Data!AN60</f>
        <v>309968.77520157403</v>
      </c>
      <c r="G60" s="19">
        <f>Data!AP60</f>
        <v>6.9767010399881384</v>
      </c>
      <c r="H60" s="18">
        <f t="shared" si="4"/>
        <v>3.0461531455782658E-2</v>
      </c>
      <c r="I60" s="6">
        <f t="shared" si="4"/>
        <v>3.15</v>
      </c>
      <c r="J60" s="6">
        <f t="shared" si="4"/>
        <v>63.027152600987208</v>
      </c>
      <c r="K60" s="18">
        <f t="shared" si="4"/>
        <v>0.65</v>
      </c>
      <c r="L60" s="35">
        <f>Data!BL60</f>
        <v>1731.9975466831138</v>
      </c>
      <c r="M60" s="21">
        <f>VLOOKUP(C60,Data!$CB$2:$EB$22,1+VALUE(MID(A60,6,2)),FALSE)</f>
        <v>1858.89</v>
      </c>
      <c r="Q60" s="21">
        <v>1858.89</v>
      </c>
      <c r="R60" s="21">
        <v>3730.7227405088743</v>
      </c>
      <c r="S60" s="21">
        <v>80129.742254389334</v>
      </c>
      <c r="T60" s="38">
        <v>0.39511479621434076</v>
      </c>
    </row>
    <row r="61" spans="1:20" x14ac:dyDescent="0.25">
      <c r="A61" s="17" t="s">
        <v>272</v>
      </c>
      <c r="B61" s="8" t="s">
        <v>40</v>
      </c>
      <c r="C61" s="8" t="s">
        <v>61</v>
      </c>
      <c r="E61" s="8" t="str">
        <f t="shared" si="0"/>
        <v>FiFi-tv.fifi</v>
      </c>
      <c r="F61" s="21">
        <f>Data!AN61</f>
        <v>454180.53004536044</v>
      </c>
      <c r="G61" s="19">
        <f>Data!AP61</f>
        <v>6.0080329106190753</v>
      </c>
      <c r="H61" s="18">
        <f t="shared" si="4"/>
        <v>3.0461531455782658E-2</v>
      </c>
      <c r="I61" s="6">
        <f t="shared" si="4"/>
        <v>3.15</v>
      </c>
      <c r="J61" s="6">
        <f t="shared" si="4"/>
        <v>63.027152600987208</v>
      </c>
      <c r="K61" s="18">
        <f t="shared" si="4"/>
        <v>0.65</v>
      </c>
      <c r="L61" s="35">
        <f>Data!BL61</f>
        <v>2385.2246421647269</v>
      </c>
      <c r="M61" s="21">
        <f>VLOOKUP(C61,Data!$CB$2:$EB$22,1+VALUE(MID(A61,6,2)),FALSE)</f>
        <v>0</v>
      </c>
      <c r="Q61" s="21">
        <v>0</v>
      </c>
      <c r="R61" s="21">
        <v>3856.479135969661</v>
      </c>
      <c r="S61" s="21">
        <v>72985.038739267853</v>
      </c>
      <c r="T61" s="38">
        <v>0.27874734502832454</v>
      </c>
    </row>
    <row r="62" spans="1:20" x14ac:dyDescent="0.25">
      <c r="A62" s="17" t="s">
        <v>273</v>
      </c>
      <c r="B62" s="8" t="s">
        <v>40</v>
      </c>
      <c r="C62" s="8" t="s">
        <v>61</v>
      </c>
      <c r="E62" s="8" t="str">
        <f t="shared" si="0"/>
        <v>FiFi-tv.fifi</v>
      </c>
      <c r="F62" s="21">
        <f>Data!AN62</f>
        <v>455011.73547455797</v>
      </c>
      <c r="G62" s="19">
        <f>Data!AP62</f>
        <v>6.0449284141776669</v>
      </c>
      <c r="H62" s="18">
        <f t="shared" si="4"/>
        <v>3.0461531455782658E-2</v>
      </c>
      <c r="I62" s="6">
        <f t="shared" si="4"/>
        <v>3.15</v>
      </c>
      <c r="J62" s="6">
        <f t="shared" si="4"/>
        <v>63.027152600987208</v>
      </c>
      <c r="K62" s="18">
        <f t="shared" si="4"/>
        <v>0.65</v>
      </c>
      <c r="L62" s="35">
        <f>Data!BL62</f>
        <v>2385.2246421647269</v>
      </c>
      <c r="M62" s="21">
        <f>VLOOKUP(C62,Data!$CB$2:$EB$22,1+VALUE(MID(A62,6,2)),FALSE)</f>
        <v>0</v>
      </c>
      <c r="Q62" s="21">
        <v>0</v>
      </c>
      <c r="R62" s="21">
        <v>2652.275953238212</v>
      </c>
      <c r="S62" s="21">
        <v>50503.377556704945</v>
      </c>
      <c r="T62" s="38">
        <v>0.19135700987060766</v>
      </c>
    </row>
    <row r="63" spans="1:20" x14ac:dyDescent="0.25">
      <c r="A63" s="17" t="s">
        <v>274</v>
      </c>
      <c r="B63" s="8" t="s">
        <v>40</v>
      </c>
      <c r="C63" s="8" t="s">
        <v>61</v>
      </c>
      <c r="E63" s="8" t="str">
        <f t="shared" si="0"/>
        <v>FiFi-tv.fifi</v>
      </c>
      <c r="F63" s="21">
        <f>Data!AN63</f>
        <v>290055.894256228</v>
      </c>
      <c r="G63" s="19">
        <f>Data!AP63</f>
        <v>7.3475859223576458</v>
      </c>
      <c r="H63" s="18">
        <f t="shared" si="4"/>
        <v>3.0461531455782658E-2</v>
      </c>
      <c r="I63" s="6">
        <f t="shared" si="4"/>
        <v>3.15</v>
      </c>
      <c r="J63" s="6">
        <f t="shared" si="4"/>
        <v>63.027152600987208</v>
      </c>
      <c r="K63" s="18">
        <f t="shared" si="4"/>
        <v>0.65</v>
      </c>
      <c r="L63" s="35">
        <f>Data!BL63</f>
        <v>2385.2246421647269</v>
      </c>
      <c r="M63" s="21">
        <f>VLOOKUP(C63,Data!$CB$2:$EB$22,1+VALUE(MID(A63,6,2)),FALSE)</f>
        <v>0</v>
      </c>
      <c r="Q63" s="21">
        <v>0</v>
      </c>
      <c r="R63" s="21">
        <v>1139.3640986185583</v>
      </c>
      <c r="S63" s="21">
        <v>26370.463176065699</v>
      </c>
      <c r="T63" s="38">
        <v>0.1289523027002788</v>
      </c>
    </row>
    <row r="64" spans="1:20" x14ac:dyDescent="0.25">
      <c r="A64" s="17" t="s">
        <v>275</v>
      </c>
      <c r="B64" s="8" t="s">
        <v>40</v>
      </c>
      <c r="C64" s="8" t="s">
        <v>61</v>
      </c>
      <c r="E64" s="8" t="str">
        <f t="shared" si="0"/>
        <v>FiFi-tv.fifi</v>
      </c>
      <c r="F64" s="21">
        <f>Data!AN64</f>
        <v>348451.97318493499</v>
      </c>
      <c r="G64" s="19">
        <f>Data!AP64</f>
        <v>6.6816214516324974</v>
      </c>
      <c r="H64" s="18">
        <f t="shared" si="4"/>
        <v>3.0461531455782658E-2</v>
      </c>
      <c r="I64" s="6">
        <f t="shared" si="4"/>
        <v>3.15</v>
      </c>
      <c r="J64" s="6">
        <f t="shared" si="4"/>
        <v>63.027152600987208</v>
      </c>
      <c r="K64" s="18">
        <f t="shared" si="4"/>
        <v>0.65</v>
      </c>
      <c r="L64" s="35">
        <f>Data!BL64</f>
        <v>2011.4207803329416</v>
      </c>
      <c r="M64" s="21">
        <f>VLOOKUP(C64,Data!$CB$2:$EB$22,1+VALUE(MID(A64,6,2)),FALSE)</f>
        <v>0</v>
      </c>
      <c r="Q64" s="21">
        <v>0</v>
      </c>
      <c r="R64" s="21">
        <v>911.02573146615816</v>
      </c>
      <c r="S64" s="21">
        <v>19174.456571613431</v>
      </c>
      <c r="T64" s="38">
        <v>8.5829381252654269E-2</v>
      </c>
    </row>
    <row r="65" spans="1:20" x14ac:dyDescent="0.25">
      <c r="A65" s="17" t="s">
        <v>276</v>
      </c>
      <c r="B65" s="8" t="s">
        <v>40</v>
      </c>
      <c r="C65" s="8" t="s">
        <v>61</v>
      </c>
      <c r="E65" s="8" t="str">
        <f t="shared" si="0"/>
        <v>FiFi-tv.fifi</v>
      </c>
      <c r="F65" s="21">
        <f>Data!AN65</f>
        <v>427408.08445701201</v>
      </c>
      <c r="G65" s="19">
        <f>Data!AP65</f>
        <v>6.1680815445545676</v>
      </c>
      <c r="H65" s="18">
        <f t="shared" si="4"/>
        <v>3.0461531455782658E-2</v>
      </c>
      <c r="I65" s="6">
        <f t="shared" si="4"/>
        <v>3.15</v>
      </c>
      <c r="J65" s="6">
        <f t="shared" si="4"/>
        <v>63.027152600987208</v>
      </c>
      <c r="K65" s="18">
        <f t="shared" si="4"/>
        <v>0.65</v>
      </c>
      <c r="L65" s="35">
        <f>Data!BL65</f>
        <v>2011.4207803329416</v>
      </c>
      <c r="M65" s="21">
        <f>VLOOKUP(C65,Data!$CB$2:$EB$22,1+VALUE(MID(A65,6,2)),FALSE)</f>
        <v>0</v>
      </c>
      <c r="Q65" s="21">
        <v>0</v>
      </c>
      <c r="R65" s="21">
        <v>737.70017706077044</v>
      </c>
      <c r="S65" s="21">
        <v>14333.113769760999</v>
      </c>
      <c r="T65" s="38">
        <v>5.6661154773161027E-2</v>
      </c>
    </row>
    <row r="66" spans="1:20" x14ac:dyDescent="0.25">
      <c r="A66" s="17" t="s">
        <v>277</v>
      </c>
      <c r="B66" s="8" t="s">
        <v>40</v>
      </c>
      <c r="C66" s="8" t="s">
        <v>61</v>
      </c>
      <c r="E66" s="8" t="str">
        <f t="shared" si="0"/>
        <v>FiFi-tv.fifi</v>
      </c>
      <c r="F66" s="21">
        <f>Data!AN66</f>
        <v>330189.49929959601</v>
      </c>
      <c r="G66" s="19">
        <f>Data!AP66</f>
        <v>6.4579352380155601</v>
      </c>
      <c r="H66" s="18">
        <f t="shared" si="4"/>
        <v>3.0461531455782658E-2</v>
      </c>
      <c r="I66" s="6">
        <f t="shared" si="4"/>
        <v>3.15</v>
      </c>
      <c r="J66" s="6">
        <f t="shared" si="4"/>
        <v>63.027152600987208</v>
      </c>
      <c r="K66" s="18">
        <f t="shared" si="4"/>
        <v>0.65</v>
      </c>
      <c r="L66" s="35">
        <f>Data!BL66</f>
        <v>2011.4207803329416</v>
      </c>
      <c r="M66" s="21">
        <f>VLOOKUP(C66,Data!$CB$2:$EB$22,1+VALUE(MID(A66,6,2)),FALSE)</f>
        <v>0</v>
      </c>
      <c r="Q66" s="21">
        <v>0</v>
      </c>
      <c r="R66" s="21">
        <v>374.20653258035753</v>
      </c>
      <c r="S66" s="21">
        <v>7612.2948920958734</v>
      </c>
      <c r="T66" s="38">
        <v>3.7204577186996213E-2</v>
      </c>
    </row>
    <row r="68" spans="1:20" x14ac:dyDescent="0.25">
      <c r="A68" s="16" t="s">
        <v>328</v>
      </c>
      <c r="B68" s="8" t="s">
        <v>40</v>
      </c>
      <c r="C68" s="8" t="s">
        <v>61</v>
      </c>
      <c r="D68" s="8" t="str">
        <f>A68&amp;"-generic-cofi"</f>
        <v>Week_40_old-generic-cofi</v>
      </c>
      <c r="E68" s="8" t="str">
        <f>IF(RIGHT(A68,3)="old","Initial",B68&amp;"-"&amp;C68)</f>
        <v>Initial</v>
      </c>
      <c r="H68" s="25">
        <f>SUMIFS(Data!N$2:N$48,Data!$L$2:$L$48,$C68,Data!$M$2:$M$48,RIGHT($D68,4))</f>
        <v>4.1802592378385852E-3</v>
      </c>
      <c r="I68" s="42">
        <f>VLOOKUP(C68,parms,8,FALSE)</f>
        <v>3.15</v>
      </c>
      <c r="J68" s="28">
        <f>SUMIFS(Data!O$2:O$48,Data!$L$2:$L$48,$C68,Data!$M$2:$M$48,RIGHT($D68,4))</f>
        <v>84.453237241467946</v>
      </c>
      <c r="K68" s="25">
        <f>SUMIFS(Data!Q$2:Q$48,Data!$L$2:$L$48,$C68,Data!$M$2:$M$48,RIGHT($D68,4))</f>
        <v>0.65</v>
      </c>
      <c r="L68" s="35">
        <f>Data!BL2</f>
        <v>1830.26323436441</v>
      </c>
      <c r="Q68" s="21">
        <v>0</v>
      </c>
      <c r="R68" s="21">
        <v>8.245494287535962</v>
      </c>
      <c r="S68" s="21">
        <v>184.49269313336731</v>
      </c>
      <c r="T68" s="38">
        <v>1.949769780746724E-2</v>
      </c>
    </row>
    <row r="69" spans="1:20" x14ac:dyDescent="0.25">
      <c r="A69" s="16" t="s">
        <v>316</v>
      </c>
      <c r="B69" s="8" t="s">
        <v>40</v>
      </c>
      <c r="C69" s="8" t="s">
        <v>61</v>
      </c>
      <c r="D69" s="8" t="str">
        <f t="shared" ref="D69:D132" si="5">A69&amp;"-generic-cofi"</f>
        <v>Week_41_old-generic-cofi</v>
      </c>
      <c r="E69" s="8" t="str">
        <f t="shared" ref="E69:E132" si="6">IF(RIGHT(A69,3)="old","Initial",B69&amp;"-"&amp;C69)</f>
        <v>Initial</v>
      </c>
      <c r="H69" s="18">
        <f t="shared" ref="H69:K84" si="7">H68</f>
        <v>4.1802592378385852E-3</v>
      </c>
      <c r="I69" s="6">
        <f>I68</f>
        <v>3.15</v>
      </c>
      <c r="J69" s="6">
        <f t="shared" si="7"/>
        <v>84.453237241467946</v>
      </c>
      <c r="K69" s="18">
        <f t="shared" si="7"/>
        <v>0.65</v>
      </c>
      <c r="L69" s="35">
        <f>Data!BL3</f>
        <v>1725.3903664173188</v>
      </c>
      <c r="Q69" s="21">
        <v>0</v>
      </c>
      <c r="R69" s="21">
        <v>65.774375256715459</v>
      </c>
      <c r="S69" s="21">
        <v>1286.9030965362329</v>
      </c>
      <c r="T69" s="38">
        <v>0.10683889096794186</v>
      </c>
    </row>
    <row r="70" spans="1:20" x14ac:dyDescent="0.25">
      <c r="A70" s="16" t="s">
        <v>317</v>
      </c>
      <c r="B70" s="8" t="s">
        <v>40</v>
      </c>
      <c r="C70" s="8" t="s">
        <v>61</v>
      </c>
      <c r="D70" s="8" t="str">
        <f t="shared" si="5"/>
        <v>Week_42_old-generic-cofi</v>
      </c>
      <c r="E70" s="8" t="str">
        <f t="shared" si="6"/>
        <v>Initial</v>
      </c>
      <c r="H70" s="18">
        <f t="shared" si="7"/>
        <v>4.1802592378385852E-3</v>
      </c>
      <c r="I70" s="6">
        <f t="shared" si="7"/>
        <v>3.15</v>
      </c>
      <c r="J70" s="6">
        <f t="shared" si="7"/>
        <v>84.453237241467946</v>
      </c>
      <c r="K70" s="18">
        <f t="shared" si="7"/>
        <v>0.65</v>
      </c>
      <c r="L70" s="35">
        <f>Data!BL4</f>
        <v>1946.9834473517333</v>
      </c>
      <c r="Q70" s="21">
        <v>0</v>
      </c>
      <c r="R70" s="21">
        <v>42.759479536158494</v>
      </c>
      <c r="S70" s="21">
        <v>860.39271099527093</v>
      </c>
      <c r="T70" s="38">
        <v>7.3048086121054179E-2</v>
      </c>
    </row>
    <row r="71" spans="1:20" x14ac:dyDescent="0.25">
      <c r="A71" s="16" t="s">
        <v>318</v>
      </c>
      <c r="B71" s="8" t="s">
        <v>40</v>
      </c>
      <c r="C71" s="8" t="s">
        <v>61</v>
      </c>
      <c r="D71" s="8" t="str">
        <f t="shared" si="5"/>
        <v>Week_43_old-generic-cofi</v>
      </c>
      <c r="E71" s="8" t="str">
        <f t="shared" si="6"/>
        <v>Initial</v>
      </c>
      <c r="H71" s="18">
        <f t="shared" si="7"/>
        <v>4.1802592378385852E-3</v>
      </c>
      <c r="I71" s="6">
        <f t="shared" si="7"/>
        <v>3.15</v>
      </c>
      <c r="J71" s="6">
        <f t="shared" si="7"/>
        <v>84.453237241467946</v>
      </c>
      <c r="K71" s="18">
        <f t="shared" si="7"/>
        <v>0.65</v>
      </c>
      <c r="L71" s="35">
        <f>Data!BL5</f>
        <v>1944.8608207636205</v>
      </c>
      <c r="Q71" s="21">
        <v>0</v>
      </c>
      <c r="R71" s="21">
        <v>120.30841098177812</v>
      </c>
      <c r="S71" s="21">
        <v>2693.1983551917406</v>
      </c>
      <c r="T71" s="38">
        <v>0.27582960110110288</v>
      </c>
    </row>
    <row r="72" spans="1:20" x14ac:dyDescent="0.25">
      <c r="A72" s="16" t="s">
        <v>319</v>
      </c>
      <c r="B72" s="8" t="s">
        <v>40</v>
      </c>
      <c r="C72" s="8" t="s">
        <v>61</v>
      </c>
      <c r="D72" s="8" t="str">
        <f t="shared" si="5"/>
        <v>Week_44_old-generic-cofi</v>
      </c>
      <c r="E72" s="8" t="str">
        <f t="shared" si="6"/>
        <v>Initial</v>
      </c>
      <c r="H72" s="18">
        <f t="shared" si="7"/>
        <v>4.1802592378385852E-3</v>
      </c>
      <c r="I72" s="6">
        <f t="shared" si="7"/>
        <v>3.15</v>
      </c>
      <c r="J72" s="6">
        <f t="shared" si="7"/>
        <v>84.453237241467946</v>
      </c>
      <c r="K72" s="18">
        <f t="shared" si="7"/>
        <v>0.65</v>
      </c>
      <c r="L72" s="35">
        <f>Data!BL6</f>
        <v>2085.2620813272074</v>
      </c>
      <c r="Q72" s="21">
        <v>0</v>
      </c>
      <c r="R72" s="21">
        <v>85.467946488302985</v>
      </c>
      <c r="S72" s="21">
        <v>1951.6766972622261</v>
      </c>
      <c r="T72" s="38">
        <v>0.19626680863313661</v>
      </c>
    </row>
    <row r="73" spans="1:20" x14ac:dyDescent="0.25">
      <c r="A73" s="16" t="s">
        <v>320</v>
      </c>
      <c r="B73" s="8" t="s">
        <v>40</v>
      </c>
      <c r="C73" s="8" t="s">
        <v>61</v>
      </c>
      <c r="D73" s="8" t="str">
        <f t="shared" si="5"/>
        <v>Week_45_old-generic-cofi</v>
      </c>
      <c r="E73" s="8" t="str">
        <f t="shared" si="6"/>
        <v>Initial</v>
      </c>
      <c r="H73" s="18">
        <f t="shared" si="7"/>
        <v>4.1802592378385852E-3</v>
      </c>
      <c r="I73" s="6">
        <f t="shared" si="7"/>
        <v>3.15</v>
      </c>
      <c r="J73" s="6">
        <f t="shared" si="7"/>
        <v>84.453237241467946</v>
      </c>
      <c r="K73" s="18">
        <f t="shared" si="7"/>
        <v>0.65</v>
      </c>
      <c r="L73" s="35">
        <f>Data!BL7</f>
        <v>1650.6523731634045</v>
      </c>
      <c r="Q73" s="21">
        <v>0</v>
      </c>
      <c r="R73" s="21">
        <v>280.27003913619615</v>
      </c>
      <c r="S73" s="21">
        <v>5394.3390292220647</v>
      </c>
      <c r="T73" s="38">
        <v>0.40130767799985667</v>
      </c>
    </row>
    <row r="74" spans="1:20" x14ac:dyDescent="0.25">
      <c r="A74" s="16" t="s">
        <v>321</v>
      </c>
      <c r="B74" s="8" t="s">
        <v>40</v>
      </c>
      <c r="C74" s="8" t="s">
        <v>61</v>
      </c>
      <c r="D74" s="8" t="str">
        <f t="shared" si="5"/>
        <v>Week_46_old-generic-cofi</v>
      </c>
      <c r="E74" s="8" t="str">
        <f t="shared" si="6"/>
        <v>Initial</v>
      </c>
      <c r="H74" s="18">
        <f t="shared" si="7"/>
        <v>4.1802592378385852E-3</v>
      </c>
      <c r="I74" s="6">
        <f t="shared" si="7"/>
        <v>3.15</v>
      </c>
      <c r="J74" s="6">
        <f t="shared" si="7"/>
        <v>84.453237241467946</v>
      </c>
      <c r="K74" s="18">
        <f t="shared" si="7"/>
        <v>0.65</v>
      </c>
      <c r="L74" s="35">
        <f>Data!BL8</f>
        <v>1731.9975466831138</v>
      </c>
      <c r="Q74" s="21">
        <v>0</v>
      </c>
      <c r="R74" s="21">
        <v>164.71447403632794</v>
      </c>
      <c r="S74" s="21">
        <v>3466.9399696842602</v>
      </c>
      <c r="T74" s="38">
        <v>0.2926029910336172</v>
      </c>
    </row>
    <row r="75" spans="1:20" x14ac:dyDescent="0.25">
      <c r="A75" s="16" t="s">
        <v>322</v>
      </c>
      <c r="B75" s="8" t="s">
        <v>40</v>
      </c>
      <c r="C75" s="8" t="s">
        <v>61</v>
      </c>
      <c r="D75" s="8" t="str">
        <f t="shared" si="5"/>
        <v>Week_47_old-generic-cofi</v>
      </c>
      <c r="E75" s="8" t="str">
        <f t="shared" si="6"/>
        <v>Initial</v>
      </c>
      <c r="H75" s="18">
        <f t="shared" si="7"/>
        <v>4.1802592378385852E-3</v>
      </c>
      <c r="I75" s="6">
        <f t="shared" si="7"/>
        <v>3.15</v>
      </c>
      <c r="J75" s="6">
        <f t="shared" si="7"/>
        <v>84.453237241467946</v>
      </c>
      <c r="K75" s="18">
        <f t="shared" si="7"/>
        <v>0.65</v>
      </c>
      <c r="L75" s="35">
        <f>Data!BL9</f>
        <v>2385.2246421647269</v>
      </c>
      <c r="Q75" s="21">
        <v>0</v>
      </c>
      <c r="R75" s="21">
        <v>103.3503528163448</v>
      </c>
      <c r="S75" s="21">
        <v>2204.5516591357714</v>
      </c>
      <c r="T75" s="38">
        <v>0.20148865199690347</v>
      </c>
    </row>
    <row r="76" spans="1:20" x14ac:dyDescent="0.25">
      <c r="A76" s="16" t="s">
        <v>323</v>
      </c>
      <c r="B76" s="8" t="s">
        <v>40</v>
      </c>
      <c r="C76" s="8" t="s">
        <v>61</v>
      </c>
      <c r="D76" s="8" t="str">
        <f t="shared" si="5"/>
        <v>Week_48_old-generic-cofi</v>
      </c>
      <c r="E76" s="8" t="str">
        <f t="shared" si="6"/>
        <v>Initial</v>
      </c>
      <c r="H76" s="18">
        <f t="shared" si="7"/>
        <v>4.1802592378385852E-3</v>
      </c>
      <c r="I76" s="6">
        <f t="shared" si="7"/>
        <v>3.15</v>
      </c>
      <c r="J76" s="6">
        <f t="shared" si="7"/>
        <v>84.453237241467946</v>
      </c>
      <c r="K76" s="18">
        <f t="shared" si="7"/>
        <v>0.65</v>
      </c>
      <c r="L76" s="35">
        <f>Data!BL10</f>
        <v>2385.2246421647269</v>
      </c>
      <c r="Q76" s="21">
        <v>0</v>
      </c>
      <c r="R76" s="21">
        <v>59.139060693257541</v>
      </c>
      <c r="S76" s="21">
        <v>1333.4790528365841</v>
      </c>
      <c r="T76" s="38">
        <v>0.13606173463545057</v>
      </c>
    </row>
    <row r="77" spans="1:20" x14ac:dyDescent="0.25">
      <c r="A77" s="16" t="s">
        <v>324</v>
      </c>
      <c r="B77" s="8" t="s">
        <v>40</v>
      </c>
      <c r="C77" s="8" t="s">
        <v>61</v>
      </c>
      <c r="D77" s="8" t="str">
        <f t="shared" si="5"/>
        <v>Week_49_old-generic-cofi</v>
      </c>
      <c r="E77" s="8" t="str">
        <f t="shared" si="6"/>
        <v>Initial</v>
      </c>
      <c r="H77" s="18">
        <f t="shared" si="7"/>
        <v>4.1802592378385852E-3</v>
      </c>
      <c r="I77" s="6">
        <f t="shared" si="7"/>
        <v>3.15</v>
      </c>
      <c r="J77" s="6">
        <f t="shared" si="7"/>
        <v>84.453237241467946</v>
      </c>
      <c r="K77" s="18">
        <f t="shared" si="7"/>
        <v>0.65</v>
      </c>
      <c r="L77" s="35">
        <f>Data!BL11</f>
        <v>2385.2246421647269</v>
      </c>
      <c r="Q77" s="21">
        <v>0</v>
      </c>
      <c r="R77" s="21">
        <v>42.377995321680636</v>
      </c>
      <c r="S77" s="21">
        <v>932.22778388288077</v>
      </c>
      <c r="T77" s="38">
        <v>9.0686243010447587E-2</v>
      </c>
    </row>
    <row r="78" spans="1:20" x14ac:dyDescent="0.25">
      <c r="A78" s="16" t="s">
        <v>325</v>
      </c>
      <c r="B78" s="8" t="s">
        <v>40</v>
      </c>
      <c r="C78" s="8" t="s">
        <v>61</v>
      </c>
      <c r="D78" s="8" t="str">
        <f t="shared" si="5"/>
        <v>Week_50_old-generic-cofi</v>
      </c>
      <c r="E78" s="8" t="str">
        <f t="shared" si="6"/>
        <v>Initial</v>
      </c>
      <c r="H78" s="18">
        <f t="shared" si="7"/>
        <v>4.1802592378385852E-3</v>
      </c>
      <c r="I78" s="6">
        <f t="shared" si="7"/>
        <v>3.15</v>
      </c>
      <c r="J78" s="6">
        <f t="shared" si="7"/>
        <v>84.453237241467946</v>
      </c>
      <c r="K78" s="18">
        <f t="shared" si="7"/>
        <v>0.65</v>
      </c>
      <c r="L78" s="35">
        <f>Data!BL12</f>
        <v>2011.4207803329416</v>
      </c>
      <c r="Q78" s="21">
        <v>0</v>
      </c>
      <c r="R78" s="21">
        <v>42.45471058852609</v>
      </c>
      <c r="S78" s="21">
        <v>818.99333011248177</v>
      </c>
      <c r="T78" s="38">
        <v>5.9921879401263145E-2</v>
      </c>
    </row>
    <row r="79" spans="1:20" x14ac:dyDescent="0.25">
      <c r="A79" s="16" t="s">
        <v>326</v>
      </c>
      <c r="B79" s="8" t="s">
        <v>40</v>
      </c>
      <c r="C79" s="8" t="s">
        <v>61</v>
      </c>
      <c r="D79" s="8" t="str">
        <f t="shared" si="5"/>
        <v>Week_51_old-generic-cofi</v>
      </c>
      <c r="E79" s="8" t="str">
        <f t="shared" si="6"/>
        <v>Initial</v>
      </c>
      <c r="H79" s="18">
        <f t="shared" si="7"/>
        <v>4.1802592378385852E-3</v>
      </c>
      <c r="I79" s="6">
        <f t="shared" si="7"/>
        <v>3.15</v>
      </c>
      <c r="J79" s="6">
        <f t="shared" si="7"/>
        <v>84.453237241467946</v>
      </c>
      <c r="K79" s="18">
        <f t="shared" si="7"/>
        <v>0.65</v>
      </c>
      <c r="L79" s="35">
        <f>Data!BL13</f>
        <v>2011.4207803329416</v>
      </c>
      <c r="Q79" s="21">
        <v>0</v>
      </c>
      <c r="R79" s="21">
        <v>17.113115983518131</v>
      </c>
      <c r="S79" s="21">
        <v>386.42048067496631</v>
      </c>
      <c r="T79" s="38">
        <v>3.9369073318460845E-2</v>
      </c>
    </row>
    <row r="80" spans="1:20" x14ac:dyDescent="0.25">
      <c r="A80" s="16" t="s">
        <v>327</v>
      </c>
      <c r="B80" s="8" t="s">
        <v>40</v>
      </c>
      <c r="C80" s="8" t="s">
        <v>61</v>
      </c>
      <c r="D80" s="8" t="str">
        <f t="shared" si="5"/>
        <v>Week_52_old-generic-cofi</v>
      </c>
      <c r="E80" s="8" t="str">
        <f t="shared" si="6"/>
        <v>Initial</v>
      </c>
      <c r="H80" s="18">
        <f t="shared" si="7"/>
        <v>4.1802592378385852E-3</v>
      </c>
      <c r="I80" s="6">
        <f t="shared" si="7"/>
        <v>3.15</v>
      </c>
      <c r="J80" s="6">
        <f t="shared" si="7"/>
        <v>84.453237241467946</v>
      </c>
      <c r="K80" s="18">
        <f t="shared" si="7"/>
        <v>0.65</v>
      </c>
      <c r="L80" s="35">
        <f>Data!BL14</f>
        <v>2011.4207803329416</v>
      </c>
      <c r="Q80" s="21">
        <v>0</v>
      </c>
      <c r="R80" s="21">
        <v>11.048636148363229</v>
      </c>
      <c r="S80" s="21">
        <v>228.58035245199866</v>
      </c>
      <c r="T80" s="38">
        <v>2.5769399122185233E-2</v>
      </c>
    </row>
    <row r="81" spans="1:20" x14ac:dyDescent="0.25">
      <c r="A81" s="17" t="s">
        <v>262</v>
      </c>
      <c r="B81" s="8" t="s">
        <v>40</v>
      </c>
      <c r="C81" s="8" t="s">
        <v>61</v>
      </c>
      <c r="D81" s="8" t="str">
        <f t="shared" si="5"/>
        <v>Week_01-generic-cofi</v>
      </c>
      <c r="E81" s="8" t="str">
        <f t="shared" si="6"/>
        <v>FiFi-tv.fifi</v>
      </c>
      <c r="H81" s="18">
        <f t="shared" si="7"/>
        <v>4.1802592378385852E-3</v>
      </c>
      <c r="I81" s="6">
        <f t="shared" si="7"/>
        <v>3.15</v>
      </c>
      <c r="J81" s="6">
        <f t="shared" si="7"/>
        <v>84.453237241467946</v>
      </c>
      <c r="K81" s="18">
        <f t="shared" si="7"/>
        <v>0.65</v>
      </c>
      <c r="L81" s="35">
        <f>Data!BL15</f>
        <v>2011.4207803329416</v>
      </c>
      <c r="Q81" s="21">
        <v>0</v>
      </c>
      <c r="R81" s="21">
        <v>10.678501990045637</v>
      </c>
      <c r="S81" s="21">
        <v>205.44468971046146</v>
      </c>
      <c r="T81" s="38">
        <v>1.6826535913714191E-2</v>
      </c>
    </row>
    <row r="82" spans="1:20" x14ac:dyDescent="0.25">
      <c r="A82" s="17" t="s">
        <v>263</v>
      </c>
      <c r="B82" s="8" t="s">
        <v>40</v>
      </c>
      <c r="C82" s="8" t="s">
        <v>61</v>
      </c>
      <c r="D82" s="8" t="str">
        <f t="shared" si="5"/>
        <v>Week_02-generic-cofi</v>
      </c>
      <c r="E82" s="8" t="str">
        <f t="shared" si="6"/>
        <v>FiFi-tv.fifi</v>
      </c>
      <c r="H82" s="18">
        <f t="shared" si="7"/>
        <v>4.1802592378385852E-3</v>
      </c>
      <c r="I82" s="6">
        <f t="shared" si="7"/>
        <v>3.15</v>
      </c>
      <c r="J82" s="6">
        <f t="shared" si="7"/>
        <v>84.453237241467946</v>
      </c>
      <c r="K82" s="18">
        <f t="shared" si="7"/>
        <v>0.65</v>
      </c>
      <c r="L82" s="35">
        <f>Data!BL16</f>
        <v>1316.3689574269065</v>
      </c>
      <c r="Q82" s="21">
        <v>0</v>
      </c>
      <c r="R82" s="21">
        <v>258.54791146538844</v>
      </c>
      <c r="S82" s="21">
        <v>4777.9178043341108</v>
      </c>
      <c r="T82" s="38">
        <v>0.32606484119035106</v>
      </c>
    </row>
    <row r="83" spans="1:20" x14ac:dyDescent="0.25">
      <c r="A83" s="17" t="s">
        <v>264</v>
      </c>
      <c r="B83" s="8" t="s">
        <v>40</v>
      </c>
      <c r="C83" s="8" t="s">
        <v>61</v>
      </c>
      <c r="D83" s="8" t="str">
        <f t="shared" si="5"/>
        <v>Week_03-generic-cofi</v>
      </c>
      <c r="E83" s="8" t="str">
        <f t="shared" si="6"/>
        <v>FiFi-tv.fifi</v>
      </c>
      <c r="H83" s="18">
        <f t="shared" si="7"/>
        <v>4.1802592378385852E-3</v>
      </c>
      <c r="I83" s="6">
        <f t="shared" si="7"/>
        <v>3.15</v>
      </c>
      <c r="J83" s="6">
        <f t="shared" si="7"/>
        <v>84.453237241467946</v>
      </c>
      <c r="K83" s="18">
        <f t="shared" si="7"/>
        <v>0.65</v>
      </c>
      <c r="L83" s="35">
        <f>Data!BL17</f>
        <v>1613.3688301958209</v>
      </c>
      <c r="Q83" s="21">
        <v>0</v>
      </c>
      <c r="R83" s="21">
        <v>208.86575292839251</v>
      </c>
      <c r="S83" s="21">
        <v>4389.8942906559278</v>
      </c>
      <c r="T83" s="38">
        <v>0.34979754570556454</v>
      </c>
    </row>
    <row r="84" spans="1:20" x14ac:dyDescent="0.25">
      <c r="A84" s="17" t="s">
        <v>265</v>
      </c>
      <c r="B84" s="8" t="s">
        <v>40</v>
      </c>
      <c r="C84" s="8" t="s">
        <v>61</v>
      </c>
      <c r="D84" s="8" t="str">
        <f t="shared" si="5"/>
        <v>Week_04-generic-cofi</v>
      </c>
      <c r="E84" s="8" t="str">
        <f t="shared" si="6"/>
        <v>FiFi-tv.fifi</v>
      </c>
      <c r="H84" s="18">
        <f t="shared" si="7"/>
        <v>4.1802592378385852E-3</v>
      </c>
      <c r="I84" s="6">
        <f t="shared" si="7"/>
        <v>3.15</v>
      </c>
      <c r="J84" s="6">
        <f t="shared" si="7"/>
        <v>84.453237241467946</v>
      </c>
      <c r="K84" s="18">
        <f t="shared" si="7"/>
        <v>0.65</v>
      </c>
      <c r="L84" s="35">
        <f>Data!BL18</f>
        <v>1235.0682156437022</v>
      </c>
      <c r="Q84" s="21">
        <v>0</v>
      </c>
      <c r="R84" s="21">
        <v>184.8019227567307</v>
      </c>
      <c r="S84" s="21">
        <v>4243.8457280948978</v>
      </c>
      <c r="T84" s="38">
        <v>0.42850336589230387</v>
      </c>
    </row>
    <row r="85" spans="1:20" x14ac:dyDescent="0.25">
      <c r="A85" s="17" t="s">
        <v>266</v>
      </c>
      <c r="B85" s="8" t="s">
        <v>40</v>
      </c>
      <c r="C85" s="8" t="s">
        <v>61</v>
      </c>
      <c r="D85" s="8" t="str">
        <f t="shared" si="5"/>
        <v>Week_05-generic-cofi</v>
      </c>
      <c r="E85" s="8" t="str">
        <f t="shared" si="6"/>
        <v>FiFi-tv.fifi</v>
      </c>
      <c r="H85" s="18">
        <f t="shared" ref="H85:K100" si="8">H84</f>
        <v>4.1802592378385852E-3</v>
      </c>
      <c r="I85" s="6">
        <f t="shared" si="8"/>
        <v>3.15</v>
      </c>
      <c r="J85" s="6">
        <f t="shared" si="8"/>
        <v>84.453237241467946</v>
      </c>
      <c r="K85" s="18">
        <f t="shared" si="8"/>
        <v>0.65</v>
      </c>
      <c r="L85" s="35">
        <f>Data!BL19</f>
        <v>1600.0804117994869</v>
      </c>
      <c r="Q85" s="21">
        <v>0</v>
      </c>
      <c r="R85" s="21">
        <v>181.99410732202475</v>
      </c>
      <c r="S85" s="21">
        <v>3799.676132362827</v>
      </c>
      <c r="T85" s="38">
        <v>0.30488143126435674</v>
      </c>
    </row>
    <row r="86" spans="1:20" x14ac:dyDescent="0.25">
      <c r="A86" s="17" t="s">
        <v>267</v>
      </c>
      <c r="B86" s="8" t="s">
        <v>40</v>
      </c>
      <c r="C86" s="8" t="s">
        <v>61</v>
      </c>
      <c r="D86" s="8" t="str">
        <f t="shared" si="5"/>
        <v>Week_06-generic-cofi</v>
      </c>
      <c r="E86" s="8" t="str">
        <f t="shared" si="6"/>
        <v>FiFi-tv.fifi</v>
      </c>
      <c r="H86" s="18">
        <f t="shared" si="8"/>
        <v>4.1802592378385852E-3</v>
      </c>
      <c r="I86" s="6">
        <f t="shared" si="8"/>
        <v>3.15</v>
      </c>
      <c r="J86" s="6">
        <f t="shared" si="8"/>
        <v>84.453237241467946</v>
      </c>
      <c r="K86" s="18">
        <f t="shared" si="8"/>
        <v>0.65</v>
      </c>
      <c r="L86" s="35">
        <f>Data!BL20</f>
        <v>1560.3788617732253</v>
      </c>
      <c r="Q86" s="21">
        <v>0</v>
      </c>
      <c r="R86" s="21">
        <v>276.79578873330945</v>
      </c>
      <c r="S86" s="21">
        <v>5784.9611978723742</v>
      </c>
      <c r="T86" s="38">
        <v>0.45919393231317585</v>
      </c>
    </row>
    <row r="87" spans="1:20" x14ac:dyDescent="0.25">
      <c r="A87" s="17" t="s">
        <v>268</v>
      </c>
      <c r="B87" s="8" t="s">
        <v>40</v>
      </c>
      <c r="C87" s="8" t="s">
        <v>61</v>
      </c>
      <c r="D87" s="8" t="str">
        <f t="shared" si="5"/>
        <v>Week_07-generic-cofi</v>
      </c>
      <c r="E87" s="8" t="str">
        <f t="shared" si="6"/>
        <v>FiFi-tv.fifi</v>
      </c>
      <c r="H87" s="18">
        <f t="shared" si="8"/>
        <v>4.1802592378385852E-3</v>
      </c>
      <c r="I87" s="6">
        <f t="shared" si="8"/>
        <v>3.15</v>
      </c>
      <c r="J87" s="6">
        <f t="shared" si="8"/>
        <v>84.453237241467946</v>
      </c>
      <c r="K87" s="18">
        <f t="shared" si="8"/>
        <v>0.65</v>
      </c>
      <c r="L87" s="35">
        <f>Data!BL21</f>
        <v>1755.0704770950981</v>
      </c>
      <c r="Q87" s="21">
        <v>0</v>
      </c>
      <c r="R87" s="21">
        <v>135.5268705949745</v>
      </c>
      <c r="S87" s="21">
        <v>3266.3101124603963</v>
      </c>
      <c r="T87" s="38">
        <v>0.32937921272936788</v>
      </c>
    </row>
    <row r="88" spans="1:20" x14ac:dyDescent="0.25">
      <c r="A88" s="17" t="s">
        <v>269</v>
      </c>
      <c r="B88" s="8" t="s">
        <v>40</v>
      </c>
      <c r="C88" s="8" t="s">
        <v>61</v>
      </c>
      <c r="D88" s="8" t="str">
        <f t="shared" si="5"/>
        <v>Week_08-generic-cofi</v>
      </c>
      <c r="E88" s="8" t="str">
        <f t="shared" si="6"/>
        <v>FiFi-tv.fifi</v>
      </c>
      <c r="H88" s="18">
        <f t="shared" si="8"/>
        <v>4.1802592378385852E-3</v>
      </c>
      <c r="I88" s="6">
        <f t="shared" si="8"/>
        <v>3.15</v>
      </c>
      <c r="J88" s="6">
        <f t="shared" si="8"/>
        <v>84.453237241467946</v>
      </c>
      <c r="K88" s="18">
        <f t="shared" si="8"/>
        <v>0.65</v>
      </c>
      <c r="L88" s="35">
        <f>Data!BL22</f>
        <v>1419.9591140658622</v>
      </c>
      <c r="Q88" s="21">
        <v>0</v>
      </c>
      <c r="R88" s="21">
        <v>221.19883375680413</v>
      </c>
      <c r="S88" s="21">
        <v>4633.2084121494945</v>
      </c>
      <c r="T88" s="38">
        <v>0.3238680109485621</v>
      </c>
    </row>
    <row r="89" spans="1:20" x14ac:dyDescent="0.25">
      <c r="A89" s="17" t="s">
        <v>270</v>
      </c>
      <c r="B89" s="8" t="s">
        <v>40</v>
      </c>
      <c r="C89" s="8" t="s">
        <v>61</v>
      </c>
      <c r="D89" s="8" t="str">
        <f t="shared" si="5"/>
        <v>Week_09-generic-cofi</v>
      </c>
      <c r="E89" s="8" t="str">
        <f t="shared" si="6"/>
        <v>FiFi-tv.fifi</v>
      </c>
      <c r="H89" s="18">
        <f t="shared" si="8"/>
        <v>4.1802592378385852E-3</v>
      </c>
      <c r="I89" s="6">
        <f t="shared" si="8"/>
        <v>3.15</v>
      </c>
      <c r="J89" s="6">
        <f t="shared" si="8"/>
        <v>84.453237241467946</v>
      </c>
      <c r="K89" s="18">
        <f t="shared" si="8"/>
        <v>0.65</v>
      </c>
      <c r="L89" s="35">
        <f>Data!BL23</f>
        <v>1825.677908080751</v>
      </c>
      <c r="Q89" s="21">
        <v>0</v>
      </c>
      <c r="R89" s="21">
        <v>139.88439938616963</v>
      </c>
      <c r="S89" s="21">
        <v>2884.0670463575216</v>
      </c>
      <c r="T89" s="38">
        <v>0.22460952030579784</v>
      </c>
    </row>
    <row r="90" spans="1:20" x14ac:dyDescent="0.25">
      <c r="A90" s="17" t="s">
        <v>249</v>
      </c>
      <c r="B90" s="8" t="s">
        <v>40</v>
      </c>
      <c r="C90" s="8" t="s">
        <v>61</v>
      </c>
      <c r="D90" s="8" t="str">
        <f t="shared" si="5"/>
        <v>Week_10-generic-cofi</v>
      </c>
      <c r="E90" s="8" t="str">
        <f t="shared" si="6"/>
        <v>FiFi-tv.fifi</v>
      </c>
      <c r="H90" s="18">
        <f t="shared" si="8"/>
        <v>4.1802592378385852E-3</v>
      </c>
      <c r="I90" s="6">
        <f t="shared" si="8"/>
        <v>3.15</v>
      </c>
      <c r="J90" s="6">
        <f t="shared" si="8"/>
        <v>84.453237241467946</v>
      </c>
      <c r="K90" s="18">
        <f t="shared" si="8"/>
        <v>0.65</v>
      </c>
      <c r="L90" s="35">
        <f>Data!BL24</f>
        <v>1504.6108258458892</v>
      </c>
      <c r="Q90" s="21">
        <v>0</v>
      </c>
      <c r="R90" s="21">
        <v>210.91089100542945</v>
      </c>
      <c r="S90" s="21">
        <v>4415.8291371821206</v>
      </c>
      <c r="T90" s="38">
        <v>0.33269014844675582</v>
      </c>
    </row>
    <row r="91" spans="1:20" x14ac:dyDescent="0.25">
      <c r="A91" s="17" t="s">
        <v>250</v>
      </c>
      <c r="B91" s="8" t="s">
        <v>40</v>
      </c>
      <c r="C91" s="8" t="s">
        <v>61</v>
      </c>
      <c r="D91" s="8" t="str">
        <f t="shared" si="5"/>
        <v>Week_11-generic-cofi</v>
      </c>
      <c r="E91" s="8" t="str">
        <f t="shared" si="6"/>
        <v>FiFi-tv.fifi</v>
      </c>
      <c r="H91" s="18">
        <f t="shared" si="8"/>
        <v>4.1802592378385852E-3</v>
      </c>
      <c r="I91" s="6">
        <f t="shared" si="8"/>
        <v>3.15</v>
      </c>
      <c r="J91" s="6">
        <f t="shared" si="8"/>
        <v>84.453237241467946</v>
      </c>
      <c r="K91" s="18">
        <f t="shared" si="8"/>
        <v>0.65</v>
      </c>
      <c r="L91" s="35">
        <f>Data!BL25</f>
        <v>1970.6821198758307</v>
      </c>
      <c r="Q91" s="21">
        <v>0</v>
      </c>
      <c r="R91" s="21">
        <v>125.49832023368798</v>
      </c>
      <c r="S91" s="21">
        <v>2751.9777026686652</v>
      </c>
      <c r="T91" s="38">
        <v>0.23120084259963514</v>
      </c>
    </row>
    <row r="92" spans="1:20" x14ac:dyDescent="0.25">
      <c r="A92" s="17" t="s">
        <v>251</v>
      </c>
      <c r="B92" s="8" t="s">
        <v>40</v>
      </c>
      <c r="C92" s="8" t="s">
        <v>61</v>
      </c>
      <c r="D92" s="8" t="str">
        <f t="shared" si="5"/>
        <v>Week_12-generic-cofi</v>
      </c>
      <c r="E92" s="8" t="str">
        <f t="shared" si="6"/>
        <v>FiFi-tv.fifi</v>
      </c>
      <c r="H92" s="18">
        <f t="shared" si="8"/>
        <v>4.1802592378385852E-3</v>
      </c>
      <c r="I92" s="6">
        <f t="shared" si="8"/>
        <v>3.15</v>
      </c>
      <c r="J92" s="6">
        <f t="shared" si="8"/>
        <v>84.453237241467946</v>
      </c>
      <c r="K92" s="18">
        <f t="shared" si="8"/>
        <v>0.65</v>
      </c>
      <c r="L92" s="35">
        <f>Data!BL26</f>
        <v>1732.3697433913301</v>
      </c>
      <c r="Q92" s="21">
        <v>0</v>
      </c>
      <c r="R92" s="21">
        <v>242.41635860857818</v>
      </c>
      <c r="S92" s="21">
        <v>5319.3601826960266</v>
      </c>
      <c r="T92" s="38">
        <v>0.42963014406175726</v>
      </c>
    </row>
    <row r="93" spans="1:20" x14ac:dyDescent="0.25">
      <c r="A93" s="17" t="s">
        <v>252</v>
      </c>
      <c r="B93" s="8" t="s">
        <v>40</v>
      </c>
      <c r="C93" s="8" t="s">
        <v>61</v>
      </c>
      <c r="D93" s="8" t="str">
        <f t="shared" si="5"/>
        <v>Week_13-generic-cofi</v>
      </c>
      <c r="E93" s="8" t="str">
        <f t="shared" si="6"/>
        <v>FiFi-tv.fifi</v>
      </c>
      <c r="H93" s="18">
        <f t="shared" si="8"/>
        <v>4.1802592378385852E-3</v>
      </c>
      <c r="I93" s="6">
        <f t="shared" si="8"/>
        <v>3.15</v>
      </c>
      <c r="J93" s="6">
        <f t="shared" si="8"/>
        <v>84.453237241467946</v>
      </c>
      <c r="K93" s="18">
        <f t="shared" si="8"/>
        <v>0.65</v>
      </c>
      <c r="L93" s="35">
        <f>Data!BL27</f>
        <v>2408.5300324575032</v>
      </c>
      <c r="Q93" s="21">
        <v>0</v>
      </c>
      <c r="R93" s="21">
        <v>171.95822386335294</v>
      </c>
      <c r="S93" s="21">
        <v>3741.9446954097248</v>
      </c>
      <c r="T93" s="38">
        <v>0.30577257333651753</v>
      </c>
    </row>
    <row r="94" spans="1:20" x14ac:dyDescent="0.25">
      <c r="A94" s="17" t="s">
        <v>253</v>
      </c>
      <c r="B94" s="8" t="s">
        <v>40</v>
      </c>
      <c r="C94" s="8" t="s">
        <v>61</v>
      </c>
      <c r="D94" s="8" t="str">
        <f t="shared" si="5"/>
        <v>Week_14-generic-cofi</v>
      </c>
      <c r="E94" s="8" t="str">
        <f t="shared" si="6"/>
        <v>FiFi-tv.fifi</v>
      </c>
      <c r="H94" s="18">
        <f t="shared" si="8"/>
        <v>4.1802592378385852E-3</v>
      </c>
      <c r="I94" s="6">
        <f t="shared" si="8"/>
        <v>3.15</v>
      </c>
      <c r="J94" s="6">
        <f t="shared" si="8"/>
        <v>84.453237241467946</v>
      </c>
      <c r="K94" s="18">
        <f t="shared" si="8"/>
        <v>0.65</v>
      </c>
      <c r="L94" s="35">
        <f>Data!BL28</f>
        <v>1404.9358525229909</v>
      </c>
      <c r="Q94" s="21">
        <v>0</v>
      </c>
      <c r="R94" s="21">
        <v>290.20010939899856</v>
      </c>
      <c r="S94" s="21">
        <v>6186.8153702170775</v>
      </c>
      <c r="T94" s="38">
        <v>0.42383457864034646</v>
      </c>
    </row>
    <row r="95" spans="1:20" x14ac:dyDescent="0.25">
      <c r="A95" s="17" t="s">
        <v>254</v>
      </c>
      <c r="B95" s="8" t="s">
        <v>40</v>
      </c>
      <c r="C95" s="8" t="s">
        <v>61</v>
      </c>
      <c r="D95" s="8" t="str">
        <f t="shared" si="5"/>
        <v>Week_15-generic-cofi</v>
      </c>
      <c r="E95" s="8" t="str">
        <f t="shared" si="6"/>
        <v>FiFi-tv.fifi</v>
      </c>
      <c r="H95" s="18">
        <f t="shared" si="8"/>
        <v>4.1802592378385852E-3</v>
      </c>
      <c r="I95" s="6">
        <f t="shared" si="8"/>
        <v>3.15</v>
      </c>
      <c r="J95" s="6">
        <f t="shared" si="8"/>
        <v>84.453237241467946</v>
      </c>
      <c r="K95" s="18">
        <f t="shared" si="8"/>
        <v>0.65</v>
      </c>
      <c r="L95" s="35">
        <f>Data!BL29</f>
        <v>2118.2218837134515</v>
      </c>
      <c r="Q95" s="21">
        <v>0</v>
      </c>
      <c r="R95" s="21">
        <v>149.49869546644325</v>
      </c>
      <c r="S95" s="21">
        <v>3253.0039813241224</v>
      </c>
      <c r="T95" s="38">
        <v>0.30119553084854522</v>
      </c>
    </row>
    <row r="96" spans="1:20" x14ac:dyDescent="0.25">
      <c r="A96" s="17" t="s">
        <v>255</v>
      </c>
      <c r="B96" s="8" t="s">
        <v>40</v>
      </c>
      <c r="C96" s="8" t="s">
        <v>61</v>
      </c>
      <c r="D96" s="8" t="str">
        <f t="shared" si="5"/>
        <v>Week_16-generic-cofi</v>
      </c>
      <c r="E96" s="8" t="str">
        <f t="shared" si="6"/>
        <v>FiFi-tv.fifi</v>
      </c>
      <c r="H96" s="18">
        <f t="shared" si="8"/>
        <v>4.1802592378385852E-3</v>
      </c>
      <c r="I96" s="6">
        <f t="shared" si="8"/>
        <v>3.15</v>
      </c>
      <c r="J96" s="6">
        <f t="shared" si="8"/>
        <v>84.453237241467946</v>
      </c>
      <c r="K96" s="18">
        <f t="shared" si="8"/>
        <v>0.65</v>
      </c>
      <c r="L96" s="35">
        <f>Data!BL30</f>
        <v>1867.8014293073777</v>
      </c>
      <c r="Q96" s="21">
        <v>0</v>
      </c>
      <c r="R96" s="21">
        <v>319.3893212351208</v>
      </c>
      <c r="S96" s="21">
        <v>6213.7680707858062</v>
      </c>
      <c r="T96" s="38">
        <v>0.42979560243240411</v>
      </c>
    </row>
    <row r="97" spans="1:20" x14ac:dyDescent="0.25">
      <c r="A97" s="17" t="s">
        <v>256</v>
      </c>
      <c r="B97" s="8" t="s">
        <v>40</v>
      </c>
      <c r="C97" s="8" t="s">
        <v>61</v>
      </c>
      <c r="D97" s="8" t="str">
        <f t="shared" si="5"/>
        <v>Week_17-generic-cofi</v>
      </c>
      <c r="E97" s="8" t="str">
        <f t="shared" si="6"/>
        <v>FiFi-tv.fifi</v>
      </c>
      <c r="H97" s="18">
        <f t="shared" si="8"/>
        <v>4.1802592378385852E-3</v>
      </c>
      <c r="I97" s="6">
        <f t="shared" si="8"/>
        <v>3.15</v>
      </c>
      <c r="J97" s="6">
        <f t="shared" si="8"/>
        <v>84.453237241467946</v>
      </c>
      <c r="K97" s="18">
        <f t="shared" si="8"/>
        <v>0.65</v>
      </c>
      <c r="L97" s="35">
        <f>Data!BL31</f>
        <v>2118.2218837134515</v>
      </c>
      <c r="Q97" s="21">
        <v>0</v>
      </c>
      <c r="R97" s="21">
        <v>199.36444010950348</v>
      </c>
      <c r="S97" s="21">
        <v>4058.2732583497136</v>
      </c>
      <c r="T97" s="38">
        <v>0.30590348229022557</v>
      </c>
    </row>
    <row r="98" spans="1:20" x14ac:dyDescent="0.25">
      <c r="A98" s="17" t="s">
        <v>257</v>
      </c>
      <c r="B98" s="8" t="s">
        <v>40</v>
      </c>
      <c r="C98" s="8" t="s">
        <v>61</v>
      </c>
      <c r="D98" s="8" t="str">
        <f t="shared" si="5"/>
        <v>Week_18-generic-cofi</v>
      </c>
      <c r="E98" s="8" t="str">
        <f t="shared" si="6"/>
        <v>FiFi-tv.fifi</v>
      </c>
      <c r="H98" s="18">
        <f t="shared" si="8"/>
        <v>4.1802592378385852E-3</v>
      </c>
      <c r="I98" s="6">
        <f t="shared" si="8"/>
        <v>3.15</v>
      </c>
      <c r="J98" s="6">
        <f t="shared" si="8"/>
        <v>84.453237241467946</v>
      </c>
      <c r="K98" s="18">
        <f t="shared" si="8"/>
        <v>0.65</v>
      </c>
      <c r="L98" s="35">
        <f>Data!BL32</f>
        <v>2118.2218837134515</v>
      </c>
      <c r="Q98" s="21">
        <v>0</v>
      </c>
      <c r="R98" s="21">
        <v>85.905454147558871</v>
      </c>
      <c r="S98" s="21">
        <v>2084.5337357175763</v>
      </c>
      <c r="T98" s="38">
        <v>0.211279892850603</v>
      </c>
    </row>
    <row r="99" spans="1:20" x14ac:dyDescent="0.25">
      <c r="A99" s="17" t="s">
        <v>258</v>
      </c>
      <c r="B99" s="8" t="s">
        <v>40</v>
      </c>
      <c r="C99" s="8" t="s">
        <v>61</v>
      </c>
      <c r="D99" s="8" t="str">
        <f t="shared" si="5"/>
        <v>Week_19-generic-cofi</v>
      </c>
      <c r="E99" s="8" t="str">
        <f t="shared" si="6"/>
        <v>FiFi-tv.fifi</v>
      </c>
      <c r="H99" s="18">
        <f t="shared" si="8"/>
        <v>4.1802592378385852E-3</v>
      </c>
      <c r="I99" s="6">
        <f t="shared" si="8"/>
        <v>3.15</v>
      </c>
      <c r="J99" s="6">
        <f t="shared" si="8"/>
        <v>84.453237241467946</v>
      </c>
      <c r="K99" s="18">
        <f t="shared" si="8"/>
        <v>0.65</v>
      </c>
      <c r="L99" s="35">
        <f>Data!BL33</f>
        <v>2136.0220676102031</v>
      </c>
      <c r="Q99" s="21">
        <v>0</v>
      </c>
      <c r="R99" s="21">
        <v>58.217609184290254</v>
      </c>
      <c r="S99" s="21">
        <v>1374.0401800270861</v>
      </c>
      <c r="T99" s="38">
        <v>0.14296236554127506</v>
      </c>
    </row>
    <row r="100" spans="1:20" x14ac:dyDescent="0.25">
      <c r="A100" s="17" t="s">
        <v>259</v>
      </c>
      <c r="B100" s="8" t="s">
        <v>40</v>
      </c>
      <c r="C100" s="8" t="s">
        <v>61</v>
      </c>
      <c r="D100" s="8" t="str">
        <f t="shared" si="5"/>
        <v>Week_20-generic-cofi</v>
      </c>
      <c r="E100" s="8" t="str">
        <f t="shared" si="6"/>
        <v>FiFi-tv.fifi</v>
      </c>
      <c r="H100" s="18">
        <f t="shared" si="8"/>
        <v>4.1802592378385852E-3</v>
      </c>
      <c r="I100" s="6">
        <f t="shared" si="8"/>
        <v>3.15</v>
      </c>
      <c r="J100" s="6">
        <f t="shared" si="8"/>
        <v>84.453237241467946</v>
      </c>
      <c r="K100" s="18">
        <f t="shared" si="8"/>
        <v>0.65</v>
      </c>
      <c r="L100" s="35">
        <f>Data!BL34</f>
        <v>2136.0220676102031</v>
      </c>
      <c r="Q100" s="21">
        <v>0</v>
      </c>
      <c r="R100" s="21">
        <v>60.69243144468836</v>
      </c>
      <c r="S100" s="21">
        <v>1214.1085003440119</v>
      </c>
      <c r="T100" s="38">
        <v>9.5413857204595165E-2</v>
      </c>
    </row>
    <row r="101" spans="1:20" x14ac:dyDescent="0.25">
      <c r="A101" s="17" t="s">
        <v>260</v>
      </c>
      <c r="B101" s="8" t="s">
        <v>40</v>
      </c>
      <c r="C101" s="8" t="s">
        <v>61</v>
      </c>
      <c r="D101" s="8" t="str">
        <f t="shared" si="5"/>
        <v>Week_21-generic-cofi</v>
      </c>
      <c r="E101" s="8" t="str">
        <f t="shared" si="6"/>
        <v>FiFi-tv.fifi</v>
      </c>
      <c r="H101" s="18">
        <f t="shared" ref="H101:K116" si="9">H100</f>
        <v>4.1802592378385852E-3</v>
      </c>
      <c r="I101" s="6">
        <f t="shared" si="9"/>
        <v>3.15</v>
      </c>
      <c r="J101" s="6">
        <f t="shared" si="9"/>
        <v>84.453237241467946</v>
      </c>
      <c r="K101" s="18">
        <f t="shared" si="9"/>
        <v>0.65</v>
      </c>
      <c r="L101" s="35">
        <f>Data!BL35</f>
        <v>2136.0220676102031</v>
      </c>
      <c r="Q101" s="21">
        <v>0</v>
      </c>
      <c r="R101" s="21">
        <v>38.278216709048088</v>
      </c>
      <c r="S101" s="21">
        <v>787.22569750859714</v>
      </c>
      <c r="T101" s="38">
        <v>6.310169147823308E-2</v>
      </c>
    </row>
    <row r="102" spans="1:20" x14ac:dyDescent="0.25">
      <c r="A102" s="17" t="s">
        <v>261</v>
      </c>
      <c r="B102" s="8" t="s">
        <v>40</v>
      </c>
      <c r="C102" s="8" t="s">
        <v>61</v>
      </c>
      <c r="D102" s="8" t="str">
        <f t="shared" si="5"/>
        <v>Week_22-generic-cofi</v>
      </c>
      <c r="E102" s="8" t="str">
        <f t="shared" si="6"/>
        <v>FiFi-tv.fifi</v>
      </c>
      <c r="H102" s="18">
        <f t="shared" si="9"/>
        <v>4.1802592378385852E-3</v>
      </c>
      <c r="I102" s="6">
        <f t="shared" si="9"/>
        <v>3.15</v>
      </c>
      <c r="J102" s="6">
        <f t="shared" si="9"/>
        <v>84.453237241467946</v>
      </c>
      <c r="K102" s="18">
        <f t="shared" si="9"/>
        <v>0.65</v>
      </c>
      <c r="L102" s="35">
        <f>Data!BL36</f>
        <v>2136.0220676102031</v>
      </c>
      <c r="Q102" s="21">
        <v>0</v>
      </c>
      <c r="R102" s="21">
        <v>24.718729431003879</v>
      </c>
      <c r="S102" s="21">
        <v>504.45738397668509</v>
      </c>
      <c r="T102" s="38">
        <v>4.1482391167807942E-2</v>
      </c>
    </row>
    <row r="103" spans="1:20" x14ac:dyDescent="0.25">
      <c r="A103" s="17" t="s">
        <v>278</v>
      </c>
      <c r="B103" s="8" t="s">
        <v>40</v>
      </c>
      <c r="C103" s="8" t="s">
        <v>61</v>
      </c>
      <c r="D103" s="8" t="str">
        <f t="shared" si="5"/>
        <v>Week_23-generic-cofi</v>
      </c>
      <c r="E103" s="8" t="str">
        <f t="shared" si="6"/>
        <v>FiFi-tv.fifi</v>
      </c>
      <c r="H103" s="18">
        <f t="shared" si="9"/>
        <v>4.1802592378385852E-3</v>
      </c>
      <c r="I103" s="6">
        <f t="shared" si="9"/>
        <v>3.15</v>
      </c>
      <c r="J103" s="6">
        <f t="shared" si="9"/>
        <v>84.453237241467946</v>
      </c>
      <c r="K103" s="18">
        <f t="shared" si="9"/>
        <v>0.65</v>
      </c>
      <c r="L103" s="35">
        <f>Data!BL37</f>
        <v>1441.8148956368873</v>
      </c>
      <c r="Q103" s="21">
        <v>0</v>
      </c>
      <c r="R103" s="21">
        <v>10.202229214295755</v>
      </c>
      <c r="S103" s="21">
        <v>238.83950876347529</v>
      </c>
      <c r="T103" s="38">
        <v>2.7163039471138628E-2</v>
      </c>
    </row>
    <row r="104" spans="1:20" x14ac:dyDescent="0.25">
      <c r="A104" s="17" t="s">
        <v>279</v>
      </c>
      <c r="B104" s="8" t="s">
        <v>40</v>
      </c>
      <c r="C104" s="8" t="s">
        <v>61</v>
      </c>
      <c r="D104" s="8" t="str">
        <f t="shared" si="5"/>
        <v>Week_24-generic-cofi</v>
      </c>
      <c r="E104" s="8" t="str">
        <f t="shared" si="6"/>
        <v>FiFi-tv.fifi</v>
      </c>
      <c r="H104" s="18">
        <f t="shared" si="9"/>
        <v>4.1802592378385852E-3</v>
      </c>
      <c r="I104" s="6">
        <f t="shared" si="9"/>
        <v>3.15</v>
      </c>
      <c r="J104" s="6">
        <f t="shared" si="9"/>
        <v>84.453237241467946</v>
      </c>
      <c r="K104" s="18">
        <f t="shared" si="9"/>
        <v>0.65</v>
      </c>
      <c r="L104" s="35">
        <f>Data!BL38</f>
        <v>1441.8148956368873</v>
      </c>
      <c r="Q104" s="21">
        <v>0</v>
      </c>
      <c r="R104" s="21">
        <v>7.6112644175186848</v>
      </c>
      <c r="S104" s="21">
        <v>167.0200245139097</v>
      </c>
      <c r="T104" s="38">
        <v>1.7740946460983897E-2</v>
      </c>
    </row>
    <row r="105" spans="1:20" x14ac:dyDescent="0.25">
      <c r="A105" s="17" t="s">
        <v>280</v>
      </c>
      <c r="B105" s="8" t="s">
        <v>40</v>
      </c>
      <c r="C105" s="8" t="s">
        <v>61</v>
      </c>
      <c r="D105" s="8" t="str">
        <f t="shared" si="5"/>
        <v>Week_25-generic-cofi</v>
      </c>
      <c r="E105" s="8" t="str">
        <f t="shared" si="6"/>
        <v>FiFi-tv.fifi</v>
      </c>
      <c r="H105" s="18">
        <f t="shared" si="9"/>
        <v>4.1802592378385852E-3</v>
      </c>
      <c r="I105" s="6">
        <f t="shared" si="9"/>
        <v>3.15</v>
      </c>
      <c r="J105" s="6">
        <f t="shared" si="9"/>
        <v>84.453237241467946</v>
      </c>
      <c r="K105" s="18">
        <f t="shared" si="9"/>
        <v>0.65</v>
      </c>
      <c r="L105" s="35">
        <f>Data!BL39</f>
        <v>1441.8148956368873</v>
      </c>
      <c r="Q105" s="21">
        <v>0</v>
      </c>
      <c r="R105" s="21">
        <v>4.8480993853512206</v>
      </c>
      <c r="S105" s="21">
        <v>105.39604927280035</v>
      </c>
      <c r="T105" s="38">
        <v>1.1567705845038412E-2</v>
      </c>
    </row>
    <row r="106" spans="1:20" x14ac:dyDescent="0.25">
      <c r="A106" s="17" t="s">
        <v>281</v>
      </c>
      <c r="B106" s="8" t="s">
        <v>40</v>
      </c>
      <c r="C106" s="8" t="s">
        <v>61</v>
      </c>
      <c r="D106" s="8" t="str">
        <f t="shared" si="5"/>
        <v>Week_26-generic-cofi</v>
      </c>
      <c r="E106" s="8" t="str">
        <f t="shared" si="6"/>
        <v>FiFi-tv.fifi</v>
      </c>
      <c r="H106" s="18">
        <f t="shared" si="9"/>
        <v>4.1802592378385852E-3</v>
      </c>
      <c r="I106" s="6">
        <f t="shared" si="9"/>
        <v>3.15</v>
      </c>
      <c r="J106" s="6">
        <f t="shared" si="9"/>
        <v>84.453237241467946</v>
      </c>
      <c r="K106" s="18">
        <f t="shared" si="9"/>
        <v>0.65</v>
      </c>
      <c r="L106" s="35">
        <f>Data!BL40</f>
        <v>1441.8148956368873</v>
      </c>
      <c r="Q106" s="21">
        <v>0</v>
      </c>
      <c r="R106" s="21">
        <v>4.2851010503414519</v>
      </c>
      <c r="S106" s="21">
        <v>84.584063982766637</v>
      </c>
      <c r="T106" s="38">
        <v>7.5343096692229716E-3</v>
      </c>
    </row>
    <row r="107" spans="1:20" x14ac:dyDescent="0.25">
      <c r="A107" s="17" t="s">
        <v>282</v>
      </c>
      <c r="B107" s="8" t="s">
        <v>40</v>
      </c>
      <c r="C107" s="8" t="s">
        <v>61</v>
      </c>
      <c r="D107" s="8" t="str">
        <f t="shared" si="5"/>
        <v>Week_27-generic-cofi</v>
      </c>
      <c r="E107" s="8" t="str">
        <f t="shared" si="6"/>
        <v>FiFi-tv.fifi</v>
      </c>
      <c r="H107" s="18">
        <f t="shared" si="9"/>
        <v>4.1802592378385852E-3</v>
      </c>
      <c r="I107" s="6">
        <f t="shared" si="9"/>
        <v>3.15</v>
      </c>
      <c r="J107" s="6">
        <f t="shared" si="9"/>
        <v>84.453237241467946</v>
      </c>
      <c r="K107" s="18">
        <f t="shared" si="9"/>
        <v>0.65</v>
      </c>
      <c r="L107" s="35">
        <f>Data!BL41</f>
        <v>1441.8148956368873</v>
      </c>
      <c r="Q107" s="21">
        <v>0</v>
      </c>
      <c r="R107" s="21">
        <v>2.4601544450501014</v>
      </c>
      <c r="S107" s="21">
        <v>51.863218526869289</v>
      </c>
      <c r="T107" s="38">
        <v>4.9037803871134766E-3</v>
      </c>
    </row>
    <row r="108" spans="1:20" x14ac:dyDescent="0.25">
      <c r="A108" s="17" t="s">
        <v>283</v>
      </c>
      <c r="B108" s="8" t="s">
        <v>40</v>
      </c>
      <c r="C108" s="8" t="s">
        <v>61</v>
      </c>
      <c r="D108" s="8" t="str">
        <f t="shared" si="5"/>
        <v>Week_28-generic-cofi</v>
      </c>
      <c r="E108" s="8" t="str">
        <f t="shared" si="6"/>
        <v>FiFi-tv.fifi</v>
      </c>
      <c r="H108" s="18">
        <f t="shared" si="9"/>
        <v>4.1802592378385852E-3</v>
      </c>
      <c r="I108" s="6">
        <f t="shared" si="9"/>
        <v>3.15</v>
      </c>
      <c r="J108" s="6">
        <f t="shared" si="9"/>
        <v>84.453237241467946</v>
      </c>
      <c r="K108" s="18">
        <f t="shared" si="9"/>
        <v>0.65</v>
      </c>
      <c r="L108" s="35">
        <f>Data!BL42</f>
        <v>1281.6132405661219</v>
      </c>
      <c r="Q108" s="21">
        <v>0</v>
      </c>
      <c r="R108" s="21">
        <v>1.5585155495962897</v>
      </c>
      <c r="S108" s="21">
        <v>33.081516760570395</v>
      </c>
      <c r="T108" s="38">
        <v>3.1901986584905728E-3</v>
      </c>
    </row>
    <row r="109" spans="1:20" x14ac:dyDescent="0.25">
      <c r="A109" s="17" t="s">
        <v>284</v>
      </c>
      <c r="B109" s="8" t="s">
        <v>40</v>
      </c>
      <c r="C109" s="8" t="s">
        <v>61</v>
      </c>
      <c r="D109" s="8" t="str">
        <f t="shared" si="5"/>
        <v>Week_29-generic-cofi</v>
      </c>
      <c r="E109" s="8" t="str">
        <f t="shared" si="6"/>
        <v>FiFi-tv.fifi</v>
      </c>
      <c r="H109" s="18">
        <f t="shared" si="9"/>
        <v>4.1802592378385852E-3</v>
      </c>
      <c r="I109" s="6">
        <f t="shared" si="9"/>
        <v>3.15</v>
      </c>
      <c r="J109" s="6">
        <f t="shared" si="9"/>
        <v>84.453237241467946</v>
      </c>
      <c r="K109" s="18">
        <f t="shared" si="9"/>
        <v>0.65</v>
      </c>
      <c r="L109" s="35">
        <f>Data!BL43</f>
        <v>1281.6132405661219</v>
      </c>
      <c r="Q109" s="21">
        <v>0</v>
      </c>
      <c r="R109" s="21">
        <v>0.9448305469706596</v>
      </c>
      <c r="S109" s="21">
        <v>20.453619120325079</v>
      </c>
      <c r="T109" s="38">
        <v>2.0747884686380669E-3</v>
      </c>
    </row>
    <row r="110" spans="1:20" x14ac:dyDescent="0.25">
      <c r="A110" s="17" t="s">
        <v>285</v>
      </c>
      <c r="B110" s="8" t="s">
        <v>40</v>
      </c>
      <c r="C110" s="8" t="s">
        <v>61</v>
      </c>
      <c r="D110" s="8" t="str">
        <f t="shared" si="5"/>
        <v>Week_30-generic-cofi</v>
      </c>
      <c r="E110" s="8" t="str">
        <f t="shared" si="6"/>
        <v>FiFi-tv.fifi</v>
      </c>
      <c r="H110" s="18">
        <f t="shared" si="9"/>
        <v>4.1802592378385852E-3</v>
      </c>
      <c r="I110" s="6">
        <f t="shared" si="9"/>
        <v>3.15</v>
      </c>
      <c r="J110" s="6">
        <f t="shared" si="9"/>
        <v>84.453237241467946</v>
      </c>
      <c r="K110" s="18">
        <f t="shared" si="9"/>
        <v>0.65</v>
      </c>
      <c r="L110" s="35">
        <f>Data!BL44</f>
        <v>1281.6132405661219</v>
      </c>
      <c r="Q110" s="21">
        <v>0</v>
      </c>
      <c r="R110" s="21">
        <v>0.78810658457193639</v>
      </c>
      <c r="S110" s="21">
        <v>15.822064914092202</v>
      </c>
      <c r="T110" s="38">
        <v>1.3491026273436679E-3</v>
      </c>
    </row>
    <row r="111" spans="1:20" x14ac:dyDescent="0.25">
      <c r="A111" s="17" t="s">
        <v>286</v>
      </c>
      <c r="B111" s="8" t="s">
        <v>40</v>
      </c>
      <c r="C111" s="8" t="s">
        <v>61</v>
      </c>
      <c r="D111" s="8" t="str">
        <f t="shared" si="5"/>
        <v>Week_31-generic-cofi</v>
      </c>
      <c r="E111" s="8" t="str">
        <f t="shared" si="6"/>
        <v>FiFi-tv.fifi</v>
      </c>
      <c r="H111" s="18">
        <f t="shared" si="9"/>
        <v>4.1802592378385852E-3</v>
      </c>
      <c r="I111" s="6">
        <f t="shared" si="9"/>
        <v>3.15</v>
      </c>
      <c r="J111" s="6">
        <f t="shared" si="9"/>
        <v>84.453237241467946</v>
      </c>
      <c r="K111" s="18">
        <f t="shared" si="9"/>
        <v>0.65</v>
      </c>
      <c r="L111" s="35">
        <f>Data!BL45</f>
        <v>1679.6010050259222</v>
      </c>
      <c r="Q111" s="21">
        <v>0</v>
      </c>
      <c r="R111" s="21">
        <v>136.55461431439787</v>
      </c>
      <c r="S111" s="21">
        <v>2765.1821376816388</v>
      </c>
      <c r="T111" s="38">
        <v>0.25682608278436903</v>
      </c>
    </row>
    <row r="112" spans="1:20" x14ac:dyDescent="0.25">
      <c r="A112" s="17" t="s">
        <v>287</v>
      </c>
      <c r="B112" s="8" t="s">
        <v>40</v>
      </c>
      <c r="C112" s="8" t="s">
        <v>61</v>
      </c>
      <c r="D112" s="8" t="str">
        <f t="shared" si="5"/>
        <v>Week_32-generic-cofi</v>
      </c>
      <c r="E112" s="8" t="str">
        <f t="shared" si="6"/>
        <v>FiFi-tv.fifi</v>
      </c>
      <c r="H112" s="18">
        <f t="shared" si="9"/>
        <v>4.1802592378385852E-3</v>
      </c>
      <c r="I112" s="6">
        <f t="shared" si="9"/>
        <v>3.15</v>
      </c>
      <c r="J112" s="6">
        <f t="shared" si="9"/>
        <v>84.453237241467946</v>
      </c>
      <c r="K112" s="18">
        <f t="shared" si="9"/>
        <v>0.65</v>
      </c>
      <c r="L112" s="35">
        <f>Data!BL46</f>
        <v>1785.0855563801672</v>
      </c>
      <c r="Q112" s="21">
        <v>0</v>
      </c>
      <c r="R112" s="21">
        <v>151.6456690837322</v>
      </c>
      <c r="S112" s="21">
        <v>3359.1289875793323</v>
      </c>
      <c r="T112" s="38">
        <v>0.36657335015027726</v>
      </c>
    </row>
    <row r="113" spans="1:20" x14ac:dyDescent="0.25">
      <c r="A113" s="17" t="s">
        <v>288</v>
      </c>
      <c r="B113" s="8" t="s">
        <v>40</v>
      </c>
      <c r="C113" s="8" t="s">
        <v>61</v>
      </c>
      <c r="D113" s="8" t="str">
        <f t="shared" si="5"/>
        <v>Week_33-generic-cofi</v>
      </c>
      <c r="E113" s="8" t="str">
        <f t="shared" si="6"/>
        <v>FiFi-tv.fifi</v>
      </c>
      <c r="H113" s="18">
        <f t="shared" si="9"/>
        <v>4.1802592378385852E-3</v>
      </c>
      <c r="I113" s="6">
        <f t="shared" si="9"/>
        <v>3.15</v>
      </c>
      <c r="J113" s="6">
        <f t="shared" si="9"/>
        <v>84.453237241467946</v>
      </c>
      <c r="K113" s="18">
        <f t="shared" si="9"/>
        <v>0.65</v>
      </c>
      <c r="L113" s="35">
        <f>Data!BL47</f>
        <v>1690.7075426683041</v>
      </c>
      <c r="Q113" s="21">
        <v>0</v>
      </c>
      <c r="R113" s="21">
        <v>286.35967947267892</v>
      </c>
      <c r="S113" s="21">
        <v>5615.9057716056031</v>
      </c>
      <c r="T113" s="38">
        <v>0.4884417995895326</v>
      </c>
    </row>
    <row r="114" spans="1:20" x14ac:dyDescent="0.25">
      <c r="A114" s="17" t="s">
        <v>289</v>
      </c>
      <c r="B114" s="8" t="s">
        <v>40</v>
      </c>
      <c r="C114" s="8" t="s">
        <v>61</v>
      </c>
      <c r="D114" s="8" t="str">
        <f t="shared" si="5"/>
        <v>Week_34-generic-cofi</v>
      </c>
      <c r="E114" s="8" t="str">
        <f t="shared" si="6"/>
        <v>FiFi-tv.fifi</v>
      </c>
      <c r="H114" s="18">
        <f t="shared" si="9"/>
        <v>4.1802592378385852E-3</v>
      </c>
      <c r="I114" s="6">
        <f t="shared" si="9"/>
        <v>3.15</v>
      </c>
      <c r="J114" s="6">
        <f t="shared" si="9"/>
        <v>84.453237241467946</v>
      </c>
      <c r="K114" s="18">
        <f t="shared" si="9"/>
        <v>0.65</v>
      </c>
      <c r="L114" s="35">
        <f>Data!BL48</f>
        <v>1640.0237687431245</v>
      </c>
      <c r="Q114" s="21">
        <v>0</v>
      </c>
      <c r="R114" s="21">
        <v>190.28171591577234</v>
      </c>
      <c r="S114" s="21">
        <v>3888.7653972401481</v>
      </c>
      <c r="T114" s="38">
        <v>0.35318246779310336</v>
      </c>
    </row>
    <row r="115" spans="1:20" x14ac:dyDescent="0.25">
      <c r="A115" s="17" t="s">
        <v>290</v>
      </c>
      <c r="B115" s="8" t="s">
        <v>40</v>
      </c>
      <c r="C115" s="8" t="s">
        <v>61</v>
      </c>
      <c r="D115" s="8" t="str">
        <f t="shared" si="5"/>
        <v>Week_35-generic-cofi</v>
      </c>
      <c r="E115" s="8" t="str">
        <f t="shared" si="6"/>
        <v>FiFi-tv.fifi</v>
      </c>
      <c r="H115" s="18">
        <f t="shared" si="9"/>
        <v>4.1802592378385852E-3</v>
      </c>
      <c r="I115" s="6">
        <f t="shared" si="9"/>
        <v>3.15</v>
      </c>
      <c r="J115" s="6">
        <f t="shared" si="9"/>
        <v>84.453237241467946</v>
      </c>
      <c r="K115" s="18">
        <f t="shared" si="9"/>
        <v>0.65</v>
      </c>
      <c r="L115" s="35">
        <f>Data!BL49</f>
        <v>2090.1152728342267</v>
      </c>
      <c r="Q115" s="21">
        <v>0</v>
      </c>
      <c r="R115" s="21">
        <v>204.9639973038573</v>
      </c>
      <c r="S115" s="21">
        <v>4207.0803663557235</v>
      </c>
      <c r="T115" s="38">
        <v>0.36210180760922461</v>
      </c>
    </row>
    <row r="116" spans="1:20" x14ac:dyDescent="0.25">
      <c r="A116" s="17" t="s">
        <v>291</v>
      </c>
      <c r="B116" s="8" t="s">
        <v>40</v>
      </c>
      <c r="C116" s="8" t="s">
        <v>61</v>
      </c>
      <c r="D116" s="8" t="str">
        <f t="shared" si="5"/>
        <v>Week_36-generic-cofi</v>
      </c>
      <c r="E116" s="8" t="str">
        <f t="shared" si="6"/>
        <v>FiFi-tv.fifi</v>
      </c>
      <c r="H116" s="18">
        <f t="shared" si="9"/>
        <v>4.1802592378385852E-3</v>
      </c>
      <c r="I116" s="6">
        <f t="shared" si="9"/>
        <v>3.15</v>
      </c>
      <c r="J116" s="6">
        <f t="shared" si="9"/>
        <v>84.453237241467946</v>
      </c>
      <c r="K116" s="18">
        <f t="shared" si="9"/>
        <v>0.65</v>
      </c>
      <c r="L116" s="35">
        <f>Data!BL50</f>
        <v>2828.7555777959278</v>
      </c>
      <c r="Q116" s="21">
        <v>0</v>
      </c>
      <c r="R116" s="21">
        <v>139.5228082218878</v>
      </c>
      <c r="S116" s="21">
        <v>2823.549243708298</v>
      </c>
      <c r="T116" s="38">
        <v>0.25339930224601381</v>
      </c>
    </row>
    <row r="117" spans="1:20" x14ac:dyDescent="0.25">
      <c r="A117" s="17" t="s">
        <v>292</v>
      </c>
      <c r="B117" s="8" t="s">
        <v>40</v>
      </c>
      <c r="C117" s="8" t="s">
        <v>61</v>
      </c>
      <c r="D117" s="8" t="str">
        <f t="shared" si="5"/>
        <v>Week_37-generic-cofi</v>
      </c>
      <c r="E117" s="8" t="str">
        <f t="shared" si="6"/>
        <v>FiFi-tv.fifi</v>
      </c>
      <c r="H117" s="18">
        <f t="shared" ref="H117:K132" si="10">H116</f>
        <v>4.1802592378385852E-3</v>
      </c>
      <c r="I117" s="6">
        <f t="shared" si="10"/>
        <v>3.15</v>
      </c>
      <c r="J117" s="6">
        <f t="shared" si="10"/>
        <v>84.453237241467946</v>
      </c>
      <c r="K117" s="18">
        <f t="shared" si="10"/>
        <v>0.65</v>
      </c>
      <c r="L117" s="35">
        <f>Data!BL51</f>
        <v>1922.1607123485817</v>
      </c>
      <c r="Q117" s="21">
        <v>0</v>
      </c>
      <c r="R117" s="21">
        <v>191.01117469451989</v>
      </c>
      <c r="S117" s="21">
        <v>3849.7569727718469</v>
      </c>
      <c r="T117" s="38">
        <v>0.33896043624027494</v>
      </c>
    </row>
    <row r="118" spans="1:20" x14ac:dyDescent="0.25">
      <c r="A118" s="17" t="s">
        <v>293</v>
      </c>
      <c r="B118" s="8" t="s">
        <v>40</v>
      </c>
      <c r="C118" s="8" t="s">
        <v>61</v>
      </c>
      <c r="D118" s="8" t="str">
        <f t="shared" si="5"/>
        <v>Week_38-generic-cofi</v>
      </c>
      <c r="E118" s="8" t="str">
        <f t="shared" si="6"/>
        <v>FiFi-tv.fifi</v>
      </c>
      <c r="H118" s="18">
        <f t="shared" si="10"/>
        <v>4.1802592378385852E-3</v>
      </c>
      <c r="I118" s="6">
        <f t="shared" si="10"/>
        <v>3.15</v>
      </c>
      <c r="J118" s="6">
        <f t="shared" si="10"/>
        <v>84.453237241467946</v>
      </c>
      <c r="K118" s="18">
        <f t="shared" si="10"/>
        <v>0.65</v>
      </c>
      <c r="L118" s="35">
        <f>Data!BL52</f>
        <v>1655.1084423786397</v>
      </c>
      <c r="Q118" s="21">
        <v>0</v>
      </c>
      <c r="R118" s="21">
        <v>138.45097257423834</v>
      </c>
      <c r="S118" s="21">
        <v>2772.6528797092237</v>
      </c>
      <c r="T118" s="38">
        <v>0.23989077286674709</v>
      </c>
    </row>
    <row r="119" spans="1:20" x14ac:dyDescent="0.25">
      <c r="A119" s="17" t="s">
        <v>294</v>
      </c>
      <c r="B119" s="8" t="s">
        <v>40</v>
      </c>
      <c r="C119" s="8" t="s">
        <v>61</v>
      </c>
      <c r="D119" s="8" t="str">
        <f t="shared" si="5"/>
        <v>Week_39-generic-cofi</v>
      </c>
      <c r="E119" s="8" t="str">
        <f t="shared" si="6"/>
        <v>FiFi-tv.fifi</v>
      </c>
      <c r="H119" s="18">
        <f t="shared" si="10"/>
        <v>4.1802592378385852E-3</v>
      </c>
      <c r="I119" s="6">
        <f t="shared" si="10"/>
        <v>3.15</v>
      </c>
      <c r="J119" s="6">
        <f t="shared" si="10"/>
        <v>84.453237241467946</v>
      </c>
      <c r="K119" s="18">
        <f t="shared" si="10"/>
        <v>0.65</v>
      </c>
      <c r="L119" s="35">
        <f>Data!BL53</f>
        <v>1978.6811625276007</v>
      </c>
      <c r="Q119" s="21">
        <v>0</v>
      </c>
      <c r="R119" s="21">
        <v>261.5371351293478</v>
      </c>
      <c r="S119" s="21">
        <v>5225.3501927983571</v>
      </c>
      <c r="T119" s="38">
        <v>0.44668085069697405</v>
      </c>
    </row>
    <row r="120" spans="1:20" x14ac:dyDescent="0.25">
      <c r="A120" s="17" t="s">
        <v>295</v>
      </c>
      <c r="B120" s="8" t="s">
        <v>40</v>
      </c>
      <c r="C120" s="8" t="s">
        <v>61</v>
      </c>
      <c r="D120" s="8" t="str">
        <f t="shared" si="5"/>
        <v>Week_40-generic-cofi</v>
      </c>
      <c r="E120" s="8" t="str">
        <f t="shared" si="6"/>
        <v>FiFi-tv.fifi</v>
      </c>
      <c r="H120" s="18">
        <f t="shared" si="10"/>
        <v>4.1802592378385852E-3</v>
      </c>
      <c r="I120" s="6">
        <f t="shared" si="10"/>
        <v>3.15</v>
      </c>
      <c r="J120" s="6">
        <f t="shared" si="10"/>
        <v>84.453237241467946</v>
      </c>
      <c r="K120" s="18">
        <f t="shared" si="10"/>
        <v>0.65</v>
      </c>
      <c r="L120" s="35">
        <f>Data!BL54</f>
        <v>1830.26323436441</v>
      </c>
      <c r="Q120" s="21">
        <v>0</v>
      </c>
      <c r="R120" s="21">
        <v>140.65733534287506</v>
      </c>
      <c r="S120" s="21">
        <v>3147.2037577658689</v>
      </c>
      <c r="T120" s="38">
        <v>0.3326051930039613</v>
      </c>
    </row>
    <row r="121" spans="1:20" x14ac:dyDescent="0.25">
      <c r="A121" s="17" t="s">
        <v>296</v>
      </c>
      <c r="B121" s="8" t="s">
        <v>40</v>
      </c>
      <c r="C121" s="8" t="s">
        <v>61</v>
      </c>
      <c r="D121" s="8" t="str">
        <f t="shared" si="5"/>
        <v>Week_41-generic-cofi</v>
      </c>
      <c r="E121" s="8" t="str">
        <f t="shared" si="6"/>
        <v>FiFi-tv.fifi</v>
      </c>
      <c r="H121" s="18">
        <f t="shared" si="10"/>
        <v>4.1802592378385852E-3</v>
      </c>
      <c r="I121" s="6">
        <f t="shared" si="10"/>
        <v>3.15</v>
      </c>
      <c r="J121" s="6">
        <f t="shared" si="10"/>
        <v>84.453237241467946</v>
      </c>
      <c r="K121" s="18">
        <f t="shared" si="10"/>
        <v>0.65</v>
      </c>
      <c r="L121" s="35">
        <f>Data!BL55</f>
        <v>1725.3903664173188</v>
      </c>
      <c r="Q121" s="21">
        <v>0</v>
      </c>
      <c r="R121" s="21">
        <v>187.42326591523403</v>
      </c>
      <c r="S121" s="21">
        <v>3667.0144007885929</v>
      </c>
      <c r="T121" s="38">
        <v>0.3044360937495767</v>
      </c>
    </row>
    <row r="122" spans="1:20" x14ac:dyDescent="0.25">
      <c r="A122" s="17" t="s">
        <v>297</v>
      </c>
      <c r="B122" s="8" t="s">
        <v>40</v>
      </c>
      <c r="C122" s="8" t="s">
        <v>61</v>
      </c>
      <c r="D122" s="8" t="str">
        <f t="shared" si="5"/>
        <v>Week_42-generic-cofi</v>
      </c>
      <c r="E122" s="8" t="str">
        <f t="shared" si="6"/>
        <v>FiFi-tv.fifi</v>
      </c>
      <c r="H122" s="18">
        <f t="shared" si="10"/>
        <v>4.1802592378385852E-3</v>
      </c>
      <c r="I122" s="6">
        <f t="shared" si="10"/>
        <v>3.15</v>
      </c>
      <c r="J122" s="6">
        <f t="shared" si="10"/>
        <v>84.453237241467946</v>
      </c>
      <c r="K122" s="18">
        <f t="shared" si="10"/>
        <v>0.65</v>
      </c>
      <c r="L122" s="35">
        <f>Data!BL56</f>
        <v>1946.9834473517333</v>
      </c>
      <c r="Q122" s="21">
        <v>0</v>
      </c>
      <c r="R122" s="21">
        <v>124.15414978050146</v>
      </c>
      <c r="S122" s="21">
        <v>2498.1904988022075</v>
      </c>
      <c r="T122" s="38">
        <v>0.21209853636743092</v>
      </c>
    </row>
    <row r="123" spans="1:20" x14ac:dyDescent="0.25">
      <c r="A123" s="17" t="s">
        <v>298</v>
      </c>
      <c r="B123" s="8" t="s">
        <v>40</v>
      </c>
      <c r="C123" s="8" t="s">
        <v>61</v>
      </c>
      <c r="D123" s="8" t="str">
        <f t="shared" si="5"/>
        <v>Week_43-generic-cofi</v>
      </c>
      <c r="E123" s="8" t="str">
        <f t="shared" si="6"/>
        <v>FiFi-tv.fifi</v>
      </c>
      <c r="H123" s="18">
        <f t="shared" si="10"/>
        <v>4.1802592378385852E-3</v>
      </c>
      <c r="I123" s="6">
        <f t="shared" si="10"/>
        <v>3.15</v>
      </c>
      <c r="J123" s="6">
        <f t="shared" si="10"/>
        <v>84.453237241467946</v>
      </c>
      <c r="K123" s="18">
        <f t="shared" si="10"/>
        <v>0.65</v>
      </c>
      <c r="L123" s="35">
        <f>Data!BL57</f>
        <v>1944.8608207636205</v>
      </c>
      <c r="Q123" s="21">
        <v>0</v>
      </c>
      <c r="R123" s="21">
        <v>151.97497217461014</v>
      </c>
      <c r="S123" s="21">
        <v>3402.0792208199209</v>
      </c>
      <c r="T123" s="38">
        <v>0.34843113303709905</v>
      </c>
    </row>
    <row r="124" spans="1:20" x14ac:dyDescent="0.25">
      <c r="A124" s="17" t="s">
        <v>299</v>
      </c>
      <c r="B124" s="8" t="s">
        <v>40</v>
      </c>
      <c r="C124" s="8" t="s">
        <v>61</v>
      </c>
      <c r="D124" s="8" t="str">
        <f t="shared" si="5"/>
        <v>Week_44-generic-cofi</v>
      </c>
      <c r="E124" s="8" t="str">
        <f t="shared" si="6"/>
        <v>FiFi-tv.fifi</v>
      </c>
      <c r="H124" s="18">
        <f t="shared" si="10"/>
        <v>4.1802592378385852E-3</v>
      </c>
      <c r="I124" s="6">
        <f t="shared" si="10"/>
        <v>3.15</v>
      </c>
      <c r="J124" s="6">
        <f t="shared" si="10"/>
        <v>84.453237241467946</v>
      </c>
      <c r="K124" s="18">
        <f t="shared" si="10"/>
        <v>0.65</v>
      </c>
      <c r="L124" s="35">
        <f>Data!BL58</f>
        <v>2085.2620813272074</v>
      </c>
      <c r="Q124" s="21">
        <v>0</v>
      </c>
      <c r="R124" s="21">
        <v>108.69526886223767</v>
      </c>
      <c r="S124" s="21">
        <v>2482.0769897649825</v>
      </c>
      <c r="T124" s="38">
        <v>0.24960554698751036</v>
      </c>
    </row>
    <row r="125" spans="1:20" x14ac:dyDescent="0.25">
      <c r="A125" s="17" t="s">
        <v>300</v>
      </c>
      <c r="B125" s="8" t="s">
        <v>40</v>
      </c>
      <c r="C125" s="8" t="s">
        <v>61</v>
      </c>
      <c r="D125" s="8" t="str">
        <f t="shared" si="5"/>
        <v>Week_45-generic-cofi</v>
      </c>
      <c r="E125" s="8" t="str">
        <f t="shared" si="6"/>
        <v>FiFi-tv.fifi</v>
      </c>
      <c r="H125" s="18">
        <f t="shared" si="10"/>
        <v>4.1802592378385852E-3</v>
      </c>
      <c r="I125" s="6">
        <f t="shared" si="10"/>
        <v>3.15</v>
      </c>
      <c r="J125" s="6">
        <f t="shared" si="10"/>
        <v>84.453237241467946</v>
      </c>
      <c r="K125" s="18">
        <f t="shared" si="10"/>
        <v>0.65</v>
      </c>
      <c r="L125" s="35">
        <f>Data!BL59</f>
        <v>1650.6523731634045</v>
      </c>
      <c r="Q125" s="21">
        <v>0</v>
      </c>
      <c r="R125" s="21">
        <v>298.52230191381966</v>
      </c>
      <c r="S125" s="21">
        <v>5745.6391317103871</v>
      </c>
      <c r="T125" s="38">
        <v>0.42744237729239098</v>
      </c>
    </row>
    <row r="126" spans="1:20" x14ac:dyDescent="0.25">
      <c r="A126" s="17" t="s">
        <v>301</v>
      </c>
      <c r="B126" s="8" t="s">
        <v>40</v>
      </c>
      <c r="C126" s="8" t="s">
        <v>61</v>
      </c>
      <c r="D126" s="8" t="str">
        <f t="shared" si="5"/>
        <v>Week_46-generic-cofi</v>
      </c>
      <c r="E126" s="8" t="str">
        <f t="shared" si="6"/>
        <v>FiFi-tv.fifi</v>
      </c>
      <c r="H126" s="18">
        <f t="shared" si="10"/>
        <v>4.1802592378385852E-3</v>
      </c>
      <c r="I126" s="6">
        <f t="shared" si="10"/>
        <v>3.15</v>
      </c>
      <c r="J126" s="6">
        <f t="shared" si="10"/>
        <v>84.453237241467946</v>
      </c>
      <c r="K126" s="18">
        <f t="shared" si="10"/>
        <v>0.65</v>
      </c>
      <c r="L126" s="35">
        <f>Data!BL60</f>
        <v>1731.9975466831138</v>
      </c>
      <c r="Q126" s="21">
        <v>0</v>
      </c>
      <c r="R126" s="21">
        <v>176.10161937854153</v>
      </c>
      <c r="S126" s="21">
        <v>3706.618659480624</v>
      </c>
      <c r="T126" s="38">
        <v>0.31283140633202844</v>
      </c>
    </row>
    <row r="127" spans="1:20" x14ac:dyDescent="0.25">
      <c r="A127" s="17" t="s">
        <v>272</v>
      </c>
      <c r="B127" s="8" t="s">
        <v>40</v>
      </c>
      <c r="C127" s="8" t="s">
        <v>61</v>
      </c>
      <c r="D127" s="8" t="str">
        <f t="shared" si="5"/>
        <v>Week_47-generic-cofi</v>
      </c>
      <c r="E127" s="8" t="str">
        <f t="shared" si="6"/>
        <v>FiFi-tv.fifi</v>
      </c>
      <c r="H127" s="18">
        <f t="shared" si="10"/>
        <v>4.1802592378385852E-3</v>
      </c>
      <c r="I127" s="6">
        <f t="shared" si="10"/>
        <v>3.15</v>
      </c>
      <c r="J127" s="6">
        <f t="shared" si="10"/>
        <v>84.453237241467946</v>
      </c>
      <c r="K127" s="18">
        <f t="shared" si="10"/>
        <v>0.65</v>
      </c>
      <c r="L127" s="35">
        <f>Data!BL61</f>
        <v>2385.2246421647269</v>
      </c>
      <c r="Q127" s="21">
        <v>0</v>
      </c>
      <c r="R127" s="21">
        <v>111.00192452759238</v>
      </c>
      <c r="S127" s="21">
        <v>2367.7662457468341</v>
      </c>
      <c r="T127" s="38">
        <v>0.21640591959923616</v>
      </c>
    </row>
    <row r="128" spans="1:20" x14ac:dyDescent="0.25">
      <c r="A128" s="17" t="s">
        <v>273</v>
      </c>
      <c r="B128" s="8" t="s">
        <v>40</v>
      </c>
      <c r="C128" s="8" t="s">
        <v>61</v>
      </c>
      <c r="D128" s="8" t="str">
        <f t="shared" si="5"/>
        <v>Week_48-generic-cofi</v>
      </c>
      <c r="E128" s="8" t="str">
        <f t="shared" si="6"/>
        <v>FiFi-tv.fifi</v>
      </c>
      <c r="H128" s="18">
        <f t="shared" si="10"/>
        <v>4.1802592378385852E-3</v>
      </c>
      <c r="I128" s="6">
        <f t="shared" si="10"/>
        <v>3.15</v>
      </c>
      <c r="J128" s="6">
        <f t="shared" si="10"/>
        <v>84.453237241467946</v>
      </c>
      <c r="K128" s="18">
        <f t="shared" si="10"/>
        <v>0.65</v>
      </c>
      <c r="L128" s="35">
        <f>Data!BL62</f>
        <v>2385.2246421647269</v>
      </c>
      <c r="Q128" s="21">
        <v>0</v>
      </c>
      <c r="R128" s="21">
        <v>63.71386159489974</v>
      </c>
      <c r="S128" s="21">
        <v>1436.6325541219585</v>
      </c>
      <c r="T128" s="38">
        <v>0.14658701757015613</v>
      </c>
    </row>
    <row r="129" spans="1:20" x14ac:dyDescent="0.25">
      <c r="A129" s="17" t="s">
        <v>274</v>
      </c>
      <c r="B129" s="8" t="s">
        <v>40</v>
      </c>
      <c r="C129" s="8" t="s">
        <v>61</v>
      </c>
      <c r="D129" s="8" t="str">
        <f t="shared" si="5"/>
        <v>Week_49-generic-cofi</v>
      </c>
      <c r="E129" s="8" t="str">
        <f t="shared" si="6"/>
        <v>FiFi-tv.fifi</v>
      </c>
      <c r="H129" s="18">
        <f t="shared" si="10"/>
        <v>4.1802592378385852E-3</v>
      </c>
      <c r="I129" s="6">
        <f t="shared" si="10"/>
        <v>3.15</v>
      </c>
      <c r="J129" s="6">
        <f t="shared" si="10"/>
        <v>84.453237241467946</v>
      </c>
      <c r="K129" s="18">
        <f t="shared" si="10"/>
        <v>0.65</v>
      </c>
      <c r="L129" s="35">
        <f>Data!BL63</f>
        <v>2385.2246421647269</v>
      </c>
      <c r="Q129" s="21">
        <v>0</v>
      </c>
      <c r="R129" s="21">
        <v>45.750147940803245</v>
      </c>
      <c r="S129" s="21">
        <v>1006.4081300549246</v>
      </c>
      <c r="T129" s="38">
        <v>9.7902437395405162E-2</v>
      </c>
    </row>
    <row r="130" spans="1:20" x14ac:dyDescent="0.25">
      <c r="A130" s="17" t="s">
        <v>275</v>
      </c>
      <c r="B130" s="8" t="s">
        <v>40</v>
      </c>
      <c r="C130" s="8" t="s">
        <v>61</v>
      </c>
      <c r="D130" s="8" t="str">
        <f t="shared" si="5"/>
        <v>Week_50-generic-cofi</v>
      </c>
      <c r="E130" s="8" t="str">
        <f t="shared" si="6"/>
        <v>FiFi-tv.fifi</v>
      </c>
      <c r="H130" s="18">
        <f t="shared" si="10"/>
        <v>4.1802592378385852E-3</v>
      </c>
      <c r="I130" s="6">
        <f t="shared" si="10"/>
        <v>3.15</v>
      </c>
      <c r="J130" s="6">
        <f t="shared" si="10"/>
        <v>84.453237241467946</v>
      </c>
      <c r="K130" s="18">
        <f t="shared" si="10"/>
        <v>0.65</v>
      </c>
      <c r="L130" s="35">
        <f>Data!BL64</f>
        <v>2011.4207803329416</v>
      </c>
      <c r="Q130" s="21">
        <v>0</v>
      </c>
      <c r="R130" s="21">
        <v>45.895175260628271</v>
      </c>
      <c r="S130" s="21">
        <v>885.36329424317205</v>
      </c>
      <c r="T130" s="38">
        <v>6.4777856660515276E-2</v>
      </c>
    </row>
    <row r="131" spans="1:20" x14ac:dyDescent="0.25">
      <c r="A131" s="17" t="s">
        <v>276</v>
      </c>
      <c r="B131" s="8" t="s">
        <v>40</v>
      </c>
      <c r="C131" s="8" t="s">
        <v>61</v>
      </c>
      <c r="D131" s="8" t="str">
        <f t="shared" si="5"/>
        <v>Week_51-generic-cofi</v>
      </c>
      <c r="E131" s="8" t="str">
        <f t="shared" si="6"/>
        <v>FiFi-tv.fifi</v>
      </c>
      <c r="H131" s="18">
        <f t="shared" si="10"/>
        <v>4.1802592378385852E-3</v>
      </c>
      <c r="I131" s="6">
        <f t="shared" si="10"/>
        <v>3.15</v>
      </c>
      <c r="J131" s="6">
        <f t="shared" si="10"/>
        <v>84.453237241467946</v>
      </c>
      <c r="K131" s="18">
        <f t="shared" si="10"/>
        <v>0.65</v>
      </c>
      <c r="L131" s="35">
        <f>Data!BL65</f>
        <v>2011.4207803329416</v>
      </c>
      <c r="Q131" s="21">
        <v>0</v>
      </c>
      <c r="R131" s="21">
        <v>18.516413785492162</v>
      </c>
      <c r="S131" s="21">
        <v>418.10746343667893</v>
      </c>
      <c r="T131" s="38">
        <v>4.2597388612224951E-2</v>
      </c>
    </row>
    <row r="132" spans="1:20" x14ac:dyDescent="0.25">
      <c r="A132" s="17" t="s">
        <v>277</v>
      </c>
      <c r="B132" s="8" t="s">
        <v>40</v>
      </c>
      <c r="C132" s="8" t="s">
        <v>61</v>
      </c>
      <c r="D132" s="8" t="str">
        <f t="shared" si="5"/>
        <v>Week_52-generic-cofi</v>
      </c>
      <c r="E132" s="8" t="str">
        <f t="shared" si="6"/>
        <v>FiFi-tv.fifi</v>
      </c>
      <c r="H132" s="18">
        <f t="shared" si="10"/>
        <v>4.1802592378385852E-3</v>
      </c>
      <c r="I132" s="6">
        <f t="shared" si="10"/>
        <v>3.15</v>
      </c>
      <c r="J132" s="6">
        <f t="shared" si="10"/>
        <v>84.453237241467946</v>
      </c>
      <c r="K132" s="18">
        <f t="shared" si="10"/>
        <v>0.65</v>
      </c>
      <c r="L132" s="35">
        <f>Data!BL66</f>
        <v>2011.4207803329416</v>
      </c>
      <c r="Q132" s="21">
        <v>0</v>
      </c>
      <c r="R132" s="21">
        <v>11.961602152980278</v>
      </c>
      <c r="S132" s="21">
        <v>247.46830281164313</v>
      </c>
      <c r="T132" s="38">
        <v>2.7898764687495192E-2</v>
      </c>
    </row>
    <row r="134" spans="1:20" x14ac:dyDescent="0.25">
      <c r="A134" s="16" t="s">
        <v>328</v>
      </c>
      <c r="B134" s="8" t="s">
        <v>40</v>
      </c>
      <c r="C134" s="8" t="s">
        <v>61</v>
      </c>
      <c r="D134" s="8" t="str">
        <f>A134&amp;"-generic-refi"</f>
        <v>Week_40_old-generic-refi</v>
      </c>
      <c r="E134" s="8" t="str">
        <f>IF(RIGHT(A134,3)="old","Initial",B134&amp;"-"&amp;C134)</f>
        <v>Initial</v>
      </c>
      <c r="H134" s="25">
        <f>SUMIFS(Data!N$2:N$48,Data!$L$2:$L$48,$C134,Data!$M$2:$M$48,RIGHT($D134,4))</f>
        <v>5.7091597585954825E-3</v>
      </c>
      <c r="I134" s="42">
        <f>VLOOKUP(C134,parms,8,FALSE)</f>
        <v>3.15</v>
      </c>
      <c r="J134" s="28">
        <f>SUMIFS(Data!O$2:O$48,Data!$L$2:$L$48,$C134,Data!$M$2:$M$48,RIGHT($D134,4))</f>
        <v>108.82230307802553</v>
      </c>
      <c r="K134" s="25">
        <f>SUMIFS(Data!Q$2:Q$48,Data!$L$2:$L$48,$C134,Data!$M$2:$M$48,RIGHT($D134,4))</f>
        <v>0.65</v>
      </c>
      <c r="L134" s="35">
        <f>Data!BL2</f>
        <v>1830.26323436441</v>
      </c>
      <c r="Q134" s="21">
        <v>0</v>
      </c>
      <c r="R134" s="21">
        <v>13.782772757963034</v>
      </c>
      <c r="S134" s="21">
        <v>215.58662980289716</v>
      </c>
      <c r="T134" s="38">
        <v>1.5164790255258742E-2</v>
      </c>
    </row>
    <row r="135" spans="1:20" x14ac:dyDescent="0.25">
      <c r="A135" s="16" t="s">
        <v>316</v>
      </c>
      <c r="B135" s="8" t="s">
        <v>40</v>
      </c>
      <c r="C135" s="8" t="s">
        <v>61</v>
      </c>
      <c r="D135" s="8" t="str">
        <f t="shared" ref="D135:D198" si="11">A135&amp;"-generic-refi"</f>
        <v>Week_41_old-generic-refi</v>
      </c>
      <c r="E135" s="8" t="str">
        <f t="shared" ref="E135:E198" si="12">IF(RIGHT(A135,3)="old","Initial",B135&amp;"-"&amp;C135)</f>
        <v>Initial</v>
      </c>
      <c r="H135" s="18">
        <f t="shared" ref="H135:K150" si="13">H134</f>
        <v>5.7091597585954825E-3</v>
      </c>
      <c r="I135" s="6">
        <f>I134</f>
        <v>3.15</v>
      </c>
      <c r="J135" s="6">
        <f t="shared" si="13"/>
        <v>108.82230307802553</v>
      </c>
      <c r="K135" s="18">
        <f t="shared" si="13"/>
        <v>0.65</v>
      </c>
      <c r="L135" s="35">
        <f>Data!BL3</f>
        <v>1725.3903664173188</v>
      </c>
      <c r="Q135" s="21">
        <v>0</v>
      </c>
      <c r="R135" s="21">
        <v>137.56529328698926</v>
      </c>
      <c r="S135" s="21">
        <v>1726.9817872051403</v>
      </c>
      <c r="T135" s="38">
        <v>8.3951826638922866E-2</v>
      </c>
    </row>
    <row r="136" spans="1:20" x14ac:dyDescent="0.25">
      <c r="A136" s="16" t="s">
        <v>317</v>
      </c>
      <c r="B136" s="8" t="s">
        <v>40</v>
      </c>
      <c r="C136" s="8" t="s">
        <v>61</v>
      </c>
      <c r="D136" s="8" t="str">
        <f t="shared" si="11"/>
        <v>Week_42_old-generic-refi</v>
      </c>
      <c r="E136" s="8" t="str">
        <f t="shared" si="12"/>
        <v>Initial</v>
      </c>
      <c r="H136" s="18">
        <f t="shared" si="13"/>
        <v>5.7091597585954825E-3</v>
      </c>
      <c r="I136" s="6">
        <f t="shared" si="13"/>
        <v>3.15</v>
      </c>
      <c r="J136" s="6">
        <f t="shared" si="13"/>
        <v>108.82230307802553</v>
      </c>
      <c r="K136" s="18">
        <f t="shared" si="13"/>
        <v>0.65</v>
      </c>
      <c r="L136" s="35">
        <f>Data!BL4</f>
        <v>1946.9834473517333</v>
      </c>
      <c r="Q136" s="21">
        <v>0</v>
      </c>
      <c r="R136" s="21">
        <v>83.458425751394941</v>
      </c>
      <c r="S136" s="21">
        <v>1107.4100015122121</v>
      </c>
      <c r="T136" s="38">
        <v>5.7168176187342601E-2</v>
      </c>
    </row>
    <row r="137" spans="1:20" x14ac:dyDescent="0.25">
      <c r="A137" s="16" t="s">
        <v>318</v>
      </c>
      <c r="B137" s="8" t="s">
        <v>40</v>
      </c>
      <c r="C137" s="8" t="s">
        <v>61</v>
      </c>
      <c r="D137" s="8" t="str">
        <f t="shared" si="11"/>
        <v>Week_43_old-generic-refi</v>
      </c>
      <c r="E137" s="8" t="str">
        <f t="shared" si="12"/>
        <v>Initial</v>
      </c>
      <c r="H137" s="18">
        <f t="shared" si="13"/>
        <v>5.7091597585954825E-3</v>
      </c>
      <c r="I137" s="6">
        <f t="shared" si="13"/>
        <v>3.15</v>
      </c>
      <c r="J137" s="6">
        <f t="shared" si="13"/>
        <v>108.82230307802553</v>
      </c>
      <c r="K137" s="18">
        <f t="shared" si="13"/>
        <v>0.65</v>
      </c>
      <c r="L137" s="35">
        <f>Data!BL5</f>
        <v>1944.8608207636205</v>
      </c>
      <c r="Q137" s="21">
        <v>0</v>
      </c>
      <c r="R137" s="21">
        <v>237.37788132917311</v>
      </c>
      <c r="S137" s="21">
        <v>3488.2975341114616</v>
      </c>
      <c r="T137" s="38">
        <v>0.2215562192995143</v>
      </c>
    </row>
    <row r="138" spans="1:20" x14ac:dyDescent="0.25">
      <c r="A138" s="16" t="s">
        <v>319</v>
      </c>
      <c r="B138" s="8" t="s">
        <v>40</v>
      </c>
      <c r="C138" s="8" t="s">
        <v>61</v>
      </c>
      <c r="D138" s="8" t="str">
        <f t="shared" si="11"/>
        <v>Week_44_old-generic-refi</v>
      </c>
      <c r="E138" s="8" t="str">
        <f t="shared" si="12"/>
        <v>Initial</v>
      </c>
      <c r="H138" s="18">
        <f t="shared" si="13"/>
        <v>5.7091597585954825E-3</v>
      </c>
      <c r="I138" s="6">
        <f t="shared" si="13"/>
        <v>3.15</v>
      </c>
      <c r="J138" s="6">
        <f t="shared" si="13"/>
        <v>108.82230307802553</v>
      </c>
      <c r="K138" s="18">
        <f t="shared" si="13"/>
        <v>0.65</v>
      </c>
      <c r="L138" s="35">
        <f>Data!BL6</f>
        <v>2085.2620813272074</v>
      </c>
      <c r="Q138" s="21">
        <v>0</v>
      </c>
      <c r="R138" s="21">
        <v>146.13919273591483</v>
      </c>
      <c r="S138" s="21">
        <v>2307.1632732376756</v>
      </c>
      <c r="T138" s="38">
        <v>0.15596468132907082</v>
      </c>
    </row>
    <row r="139" spans="1:20" x14ac:dyDescent="0.25">
      <c r="A139" s="16" t="s">
        <v>320</v>
      </c>
      <c r="B139" s="8" t="s">
        <v>40</v>
      </c>
      <c r="C139" s="8" t="s">
        <v>61</v>
      </c>
      <c r="D139" s="8" t="str">
        <f t="shared" si="11"/>
        <v>Week_45_old-generic-refi</v>
      </c>
      <c r="E139" s="8" t="str">
        <f t="shared" si="12"/>
        <v>Initial</v>
      </c>
      <c r="H139" s="18">
        <f t="shared" si="13"/>
        <v>5.7091597585954825E-3</v>
      </c>
      <c r="I139" s="6">
        <f t="shared" si="13"/>
        <v>3.15</v>
      </c>
      <c r="J139" s="6">
        <f t="shared" si="13"/>
        <v>108.82230307802553</v>
      </c>
      <c r="K139" s="18">
        <f t="shared" si="13"/>
        <v>0.65</v>
      </c>
      <c r="L139" s="35">
        <f>Data!BL7</f>
        <v>1650.6523731634045</v>
      </c>
      <c r="Q139" s="21">
        <v>0</v>
      </c>
      <c r="R139" s="21">
        <v>606.75096668603362</v>
      </c>
      <c r="S139" s="21">
        <v>7471.8427790694859</v>
      </c>
      <c r="T139" s="38">
        <v>0.3284235404022523</v>
      </c>
    </row>
    <row r="140" spans="1:20" x14ac:dyDescent="0.25">
      <c r="A140" s="16" t="s">
        <v>321</v>
      </c>
      <c r="B140" s="8" t="s">
        <v>40</v>
      </c>
      <c r="C140" s="8" t="s">
        <v>61</v>
      </c>
      <c r="D140" s="8" t="str">
        <f t="shared" si="11"/>
        <v>Week_46_old-generic-refi</v>
      </c>
      <c r="E140" s="8" t="str">
        <f t="shared" si="12"/>
        <v>Initial</v>
      </c>
      <c r="H140" s="18">
        <f t="shared" si="13"/>
        <v>5.7091597585954825E-3</v>
      </c>
      <c r="I140" s="6">
        <f t="shared" si="13"/>
        <v>3.15</v>
      </c>
      <c r="J140" s="6">
        <f t="shared" si="13"/>
        <v>108.82230307802553</v>
      </c>
      <c r="K140" s="18">
        <f t="shared" si="13"/>
        <v>0.65</v>
      </c>
      <c r="L140" s="35">
        <f>Data!BL8</f>
        <v>1731.9975466831138</v>
      </c>
      <c r="Q140" s="21">
        <v>0</v>
      </c>
      <c r="R140" s="21">
        <v>334.03427772291678</v>
      </c>
      <c r="S140" s="21">
        <v>4548.8941313843225</v>
      </c>
      <c r="T140" s="38">
        <v>0.23558569095517756</v>
      </c>
    </row>
    <row r="141" spans="1:20" x14ac:dyDescent="0.25">
      <c r="A141" s="16" t="s">
        <v>322</v>
      </c>
      <c r="B141" s="8" t="s">
        <v>40</v>
      </c>
      <c r="C141" s="8" t="s">
        <v>61</v>
      </c>
      <c r="D141" s="8" t="str">
        <f t="shared" si="11"/>
        <v>Week_47_old-generic-refi</v>
      </c>
      <c r="E141" s="8" t="str">
        <f t="shared" si="12"/>
        <v>Initial</v>
      </c>
      <c r="H141" s="18">
        <f t="shared" si="13"/>
        <v>5.7091597585954825E-3</v>
      </c>
      <c r="I141" s="6">
        <f t="shared" si="13"/>
        <v>3.15</v>
      </c>
      <c r="J141" s="6">
        <f t="shared" si="13"/>
        <v>108.82230307802553</v>
      </c>
      <c r="K141" s="18">
        <f t="shared" si="13"/>
        <v>0.65</v>
      </c>
      <c r="L141" s="35">
        <f>Data!BL9</f>
        <v>2385.2246421647269</v>
      </c>
      <c r="Q141" s="21">
        <v>0</v>
      </c>
      <c r="R141" s="21">
        <v>226.79249651554204</v>
      </c>
      <c r="S141" s="21">
        <v>3099.2328038887845</v>
      </c>
      <c r="T141" s="38">
        <v>0.16022348478538462</v>
      </c>
    </row>
    <row r="142" spans="1:20" x14ac:dyDescent="0.25">
      <c r="A142" s="16" t="s">
        <v>323</v>
      </c>
      <c r="B142" s="8" t="s">
        <v>40</v>
      </c>
      <c r="C142" s="8" t="s">
        <v>61</v>
      </c>
      <c r="D142" s="8" t="str">
        <f t="shared" si="11"/>
        <v>Week_48_old-generic-refi</v>
      </c>
      <c r="E142" s="8" t="str">
        <f t="shared" si="12"/>
        <v>Initial</v>
      </c>
      <c r="H142" s="18">
        <f t="shared" si="13"/>
        <v>5.7091597585954825E-3</v>
      </c>
      <c r="I142" s="6">
        <f t="shared" si="13"/>
        <v>3.15</v>
      </c>
      <c r="J142" s="6">
        <f t="shared" si="13"/>
        <v>108.82230307802553</v>
      </c>
      <c r="K142" s="18">
        <f t="shared" si="13"/>
        <v>0.65</v>
      </c>
      <c r="L142" s="35">
        <f>Data!BL10</f>
        <v>2385.2246421647269</v>
      </c>
      <c r="Q142" s="21">
        <v>0</v>
      </c>
      <c r="R142" s="21">
        <v>92.952266351109841</v>
      </c>
      <c r="S142" s="21">
        <v>1510.2907911221782</v>
      </c>
      <c r="T142" s="38">
        <v>0.10729817756148297</v>
      </c>
    </row>
    <row r="143" spans="1:20" x14ac:dyDescent="0.25">
      <c r="A143" s="16" t="s">
        <v>324</v>
      </c>
      <c r="B143" s="8" t="s">
        <v>40</v>
      </c>
      <c r="C143" s="8" t="s">
        <v>61</v>
      </c>
      <c r="D143" s="8" t="str">
        <f t="shared" si="11"/>
        <v>Week_49_old-generic-refi</v>
      </c>
      <c r="E143" s="8" t="str">
        <f t="shared" si="12"/>
        <v>Initial</v>
      </c>
      <c r="H143" s="18">
        <f t="shared" si="13"/>
        <v>5.7091597585954825E-3</v>
      </c>
      <c r="I143" s="6">
        <f t="shared" si="13"/>
        <v>3.15</v>
      </c>
      <c r="J143" s="6">
        <f t="shared" si="13"/>
        <v>108.82230307802553</v>
      </c>
      <c r="K143" s="18">
        <f t="shared" si="13"/>
        <v>0.65</v>
      </c>
      <c r="L143" s="35">
        <f>Data!BL11</f>
        <v>2385.2246421647269</v>
      </c>
      <c r="Q143" s="21">
        <v>0</v>
      </c>
      <c r="R143" s="21">
        <v>80.419422436585705</v>
      </c>
      <c r="S143" s="21">
        <v>1165.2719772205974</v>
      </c>
      <c r="T143" s="38">
        <v>7.1120937134590334E-2</v>
      </c>
    </row>
    <row r="144" spans="1:20" x14ac:dyDescent="0.25">
      <c r="A144" s="16" t="s">
        <v>325</v>
      </c>
      <c r="B144" s="8" t="s">
        <v>40</v>
      </c>
      <c r="C144" s="8" t="s">
        <v>61</v>
      </c>
      <c r="D144" s="8" t="str">
        <f t="shared" si="11"/>
        <v>Week_50_old-generic-refi</v>
      </c>
      <c r="E144" s="8" t="str">
        <f t="shared" si="12"/>
        <v>Initial</v>
      </c>
      <c r="H144" s="18">
        <f t="shared" si="13"/>
        <v>5.7091597585954825E-3</v>
      </c>
      <c r="I144" s="6">
        <f t="shared" si="13"/>
        <v>3.15</v>
      </c>
      <c r="J144" s="6">
        <f t="shared" si="13"/>
        <v>108.82230307802553</v>
      </c>
      <c r="K144" s="18">
        <f t="shared" si="13"/>
        <v>0.65</v>
      </c>
      <c r="L144" s="35">
        <f>Data!BL12</f>
        <v>2011.4207803329416</v>
      </c>
      <c r="Q144" s="21">
        <v>0</v>
      </c>
      <c r="R144" s="21">
        <v>73.777784063749394</v>
      </c>
      <c r="S144" s="21">
        <v>956.0251360027878</v>
      </c>
      <c r="T144" s="38">
        <v>4.6823200415274879E-2</v>
      </c>
    </row>
    <row r="145" spans="1:20" x14ac:dyDescent="0.25">
      <c r="A145" s="16" t="s">
        <v>326</v>
      </c>
      <c r="B145" s="8" t="s">
        <v>40</v>
      </c>
      <c r="C145" s="8" t="s">
        <v>61</v>
      </c>
      <c r="D145" s="8" t="str">
        <f t="shared" si="11"/>
        <v>Week_51_old-generic-refi</v>
      </c>
      <c r="E145" s="8" t="str">
        <f t="shared" si="12"/>
        <v>Initial</v>
      </c>
      <c r="H145" s="18">
        <f t="shared" si="13"/>
        <v>5.7091597585954825E-3</v>
      </c>
      <c r="I145" s="6">
        <f t="shared" si="13"/>
        <v>3.15</v>
      </c>
      <c r="J145" s="6">
        <f t="shared" si="13"/>
        <v>108.82230307802553</v>
      </c>
      <c r="K145" s="18">
        <f t="shared" si="13"/>
        <v>0.65</v>
      </c>
      <c r="L145" s="35">
        <f>Data!BL13</f>
        <v>2011.4207803329416</v>
      </c>
      <c r="Q145" s="21">
        <v>0</v>
      </c>
      <c r="R145" s="21">
        <v>45.603829973131667</v>
      </c>
      <c r="S145" s="21">
        <v>613.10973259951368</v>
      </c>
      <c r="T145" s="38">
        <v>3.0689871080989417E-2</v>
      </c>
    </row>
    <row r="146" spans="1:20" x14ac:dyDescent="0.25">
      <c r="A146" s="16" t="s">
        <v>327</v>
      </c>
      <c r="B146" s="8" t="s">
        <v>40</v>
      </c>
      <c r="C146" s="8" t="s">
        <v>61</v>
      </c>
      <c r="D146" s="8" t="str">
        <f t="shared" si="11"/>
        <v>Week_52_old-generic-refi</v>
      </c>
      <c r="E146" s="8" t="str">
        <f t="shared" si="12"/>
        <v>Initial</v>
      </c>
      <c r="H146" s="18">
        <f t="shared" si="13"/>
        <v>5.7091597585954825E-3</v>
      </c>
      <c r="I146" s="6">
        <f t="shared" si="13"/>
        <v>3.15</v>
      </c>
      <c r="J146" s="6">
        <f t="shared" si="13"/>
        <v>108.82230307802553</v>
      </c>
      <c r="K146" s="18">
        <f t="shared" si="13"/>
        <v>0.65</v>
      </c>
      <c r="L146" s="35">
        <f>Data!BL14</f>
        <v>2011.4207803329416</v>
      </c>
      <c r="Q146" s="21">
        <v>0</v>
      </c>
      <c r="R146" s="21">
        <v>20.34142863178516</v>
      </c>
      <c r="S146" s="21">
        <v>279.35001400449335</v>
      </c>
      <c r="T146" s="38">
        <v>2.0057060564206641E-2</v>
      </c>
    </row>
    <row r="147" spans="1:20" x14ac:dyDescent="0.25">
      <c r="A147" s="17" t="s">
        <v>262</v>
      </c>
      <c r="B147" s="8" t="s">
        <v>40</v>
      </c>
      <c r="C147" s="8" t="s">
        <v>61</v>
      </c>
      <c r="D147" s="8" t="str">
        <f t="shared" si="11"/>
        <v>Week_01-generic-refi</v>
      </c>
      <c r="E147" s="8" t="str">
        <f t="shared" si="12"/>
        <v>FiFi-tv.fifi</v>
      </c>
      <c r="H147" s="18">
        <f t="shared" si="13"/>
        <v>5.7091597585954825E-3</v>
      </c>
      <c r="I147" s="6">
        <f t="shared" si="13"/>
        <v>3.15</v>
      </c>
      <c r="J147" s="6">
        <f t="shared" si="13"/>
        <v>108.82230307802553</v>
      </c>
      <c r="K147" s="18">
        <f t="shared" si="13"/>
        <v>0.65</v>
      </c>
      <c r="L147" s="35">
        <f>Data!BL15</f>
        <v>2011.4207803329416</v>
      </c>
      <c r="Q147" s="21">
        <v>0</v>
      </c>
      <c r="R147" s="21">
        <v>18.021955652080816</v>
      </c>
      <c r="S147" s="21">
        <v>243.08388013636653</v>
      </c>
      <c r="T147" s="38">
        <v>1.3083267310753266E-2</v>
      </c>
    </row>
    <row r="148" spans="1:20" x14ac:dyDescent="0.25">
      <c r="A148" s="17" t="s">
        <v>263</v>
      </c>
      <c r="B148" s="8" t="s">
        <v>40</v>
      </c>
      <c r="C148" s="8" t="s">
        <v>61</v>
      </c>
      <c r="D148" s="8" t="str">
        <f t="shared" si="11"/>
        <v>Week_02-generic-refi</v>
      </c>
      <c r="E148" s="8" t="str">
        <f t="shared" si="12"/>
        <v>FiFi-tv.fifi</v>
      </c>
      <c r="H148" s="18">
        <f t="shared" si="13"/>
        <v>5.7091597585954825E-3</v>
      </c>
      <c r="I148" s="6">
        <f t="shared" si="13"/>
        <v>3.15</v>
      </c>
      <c r="J148" s="6">
        <f t="shared" si="13"/>
        <v>108.82230307802553</v>
      </c>
      <c r="K148" s="18">
        <f t="shared" si="13"/>
        <v>0.65</v>
      </c>
      <c r="L148" s="35">
        <f>Data!BL16</f>
        <v>1316.3689574269065</v>
      </c>
      <c r="Q148" s="21">
        <v>0</v>
      </c>
      <c r="R148" s="21">
        <v>519.68609665321583</v>
      </c>
      <c r="S148" s="21">
        <v>6457.9319456555404</v>
      </c>
      <c r="T148" s="38">
        <v>0.26379895870142522</v>
      </c>
    </row>
    <row r="149" spans="1:20" x14ac:dyDescent="0.25">
      <c r="A149" s="17" t="s">
        <v>264</v>
      </c>
      <c r="B149" s="8" t="s">
        <v>40</v>
      </c>
      <c r="C149" s="8" t="s">
        <v>61</v>
      </c>
      <c r="D149" s="8" t="str">
        <f t="shared" si="11"/>
        <v>Week_03-generic-refi</v>
      </c>
      <c r="E149" s="8" t="str">
        <f t="shared" si="12"/>
        <v>FiFi-tv.fifi</v>
      </c>
      <c r="H149" s="18">
        <f t="shared" si="13"/>
        <v>5.7091597585954825E-3</v>
      </c>
      <c r="I149" s="6">
        <f t="shared" si="13"/>
        <v>3.15</v>
      </c>
      <c r="J149" s="6">
        <f t="shared" si="13"/>
        <v>108.82230307802553</v>
      </c>
      <c r="K149" s="18">
        <f t="shared" si="13"/>
        <v>0.65</v>
      </c>
      <c r="L149" s="35">
        <f>Data!BL17</f>
        <v>1613.3688301958209</v>
      </c>
      <c r="Q149" s="21">
        <v>0</v>
      </c>
      <c r="R149" s="21">
        <v>381.27437698646679</v>
      </c>
      <c r="S149" s="21">
        <v>5338.1741036197791</v>
      </c>
      <c r="T149" s="38">
        <v>0.28399926522091634</v>
      </c>
    </row>
    <row r="150" spans="1:20" x14ac:dyDescent="0.25">
      <c r="A150" s="17" t="s">
        <v>265</v>
      </c>
      <c r="B150" s="8" t="s">
        <v>40</v>
      </c>
      <c r="C150" s="8" t="s">
        <v>61</v>
      </c>
      <c r="D150" s="8" t="str">
        <f t="shared" si="11"/>
        <v>Week_04-generic-refi</v>
      </c>
      <c r="E150" s="8" t="str">
        <f t="shared" si="12"/>
        <v>FiFi-tv.fifi</v>
      </c>
      <c r="H150" s="18">
        <f t="shared" si="13"/>
        <v>5.7091597585954825E-3</v>
      </c>
      <c r="I150" s="6">
        <f t="shared" si="13"/>
        <v>3.15</v>
      </c>
      <c r="J150" s="6">
        <f t="shared" si="13"/>
        <v>108.82230307802553</v>
      </c>
      <c r="K150" s="18">
        <f t="shared" si="13"/>
        <v>0.65</v>
      </c>
      <c r="L150" s="35">
        <f>Data!BL18</f>
        <v>1235.0682156437022</v>
      </c>
      <c r="Q150" s="21">
        <v>0</v>
      </c>
      <c r="R150" s="21">
        <v>396.23549135248436</v>
      </c>
      <c r="S150" s="21">
        <v>5894.9138489350726</v>
      </c>
      <c r="T150" s="38">
        <v>0.35222125648402824</v>
      </c>
    </row>
    <row r="151" spans="1:20" x14ac:dyDescent="0.25">
      <c r="A151" s="17" t="s">
        <v>266</v>
      </c>
      <c r="B151" s="8" t="s">
        <v>40</v>
      </c>
      <c r="C151" s="8" t="s">
        <v>61</v>
      </c>
      <c r="D151" s="8" t="str">
        <f t="shared" si="11"/>
        <v>Week_05-generic-refi</v>
      </c>
      <c r="E151" s="8" t="str">
        <f t="shared" si="12"/>
        <v>FiFi-tv.fifi</v>
      </c>
      <c r="H151" s="18">
        <f t="shared" ref="H151:K166" si="14">H150</f>
        <v>5.7091597585954825E-3</v>
      </c>
      <c r="I151" s="6">
        <f t="shared" si="14"/>
        <v>3.15</v>
      </c>
      <c r="J151" s="6">
        <f t="shared" si="14"/>
        <v>108.82230307802553</v>
      </c>
      <c r="K151" s="18">
        <f t="shared" si="14"/>
        <v>0.65</v>
      </c>
      <c r="L151" s="35">
        <f>Data!BL19</f>
        <v>1600.0804117994869</v>
      </c>
      <c r="Q151" s="21">
        <v>0</v>
      </c>
      <c r="R151" s="21">
        <v>383.69365142178947</v>
      </c>
      <c r="S151" s="21">
        <v>5167.0812937804467</v>
      </c>
      <c r="T151" s="38">
        <v>0.24590276166673419</v>
      </c>
    </row>
    <row r="152" spans="1:20" x14ac:dyDescent="0.25">
      <c r="A152" s="17" t="s">
        <v>267</v>
      </c>
      <c r="B152" s="8" t="s">
        <v>40</v>
      </c>
      <c r="C152" s="8" t="s">
        <v>61</v>
      </c>
      <c r="D152" s="8" t="str">
        <f t="shared" si="11"/>
        <v>Week_06-generic-refi</v>
      </c>
      <c r="E152" s="8" t="str">
        <f t="shared" si="12"/>
        <v>FiFi-tv.fifi</v>
      </c>
      <c r="H152" s="18">
        <f t="shared" si="14"/>
        <v>5.7091597585954825E-3</v>
      </c>
      <c r="I152" s="6">
        <f t="shared" si="14"/>
        <v>3.15</v>
      </c>
      <c r="J152" s="6">
        <f t="shared" si="14"/>
        <v>108.82230307802553</v>
      </c>
      <c r="K152" s="18">
        <f t="shared" si="14"/>
        <v>0.65</v>
      </c>
      <c r="L152" s="35">
        <f>Data!BL20</f>
        <v>1560.3788617732253</v>
      </c>
      <c r="Q152" s="21">
        <v>0</v>
      </c>
      <c r="R152" s="21">
        <v>621.62333096565396</v>
      </c>
      <c r="S152" s="21">
        <v>8408.0512822062574</v>
      </c>
      <c r="T152" s="38">
        <v>0.3793843027569842</v>
      </c>
    </row>
    <row r="153" spans="1:20" x14ac:dyDescent="0.25">
      <c r="A153" s="17" t="s">
        <v>268</v>
      </c>
      <c r="B153" s="8" t="s">
        <v>40</v>
      </c>
      <c r="C153" s="8" t="s">
        <v>61</v>
      </c>
      <c r="D153" s="8" t="str">
        <f t="shared" si="11"/>
        <v>Week_07-generic-refi</v>
      </c>
      <c r="E153" s="8" t="str">
        <f t="shared" si="12"/>
        <v>FiFi-tv.fifi</v>
      </c>
      <c r="H153" s="18">
        <f t="shared" si="14"/>
        <v>5.7091597585954825E-3</v>
      </c>
      <c r="I153" s="6">
        <f t="shared" si="14"/>
        <v>3.15</v>
      </c>
      <c r="J153" s="6">
        <f t="shared" si="14"/>
        <v>108.82230307802553</v>
      </c>
      <c r="K153" s="18">
        <f t="shared" si="14"/>
        <v>0.65</v>
      </c>
      <c r="L153" s="35">
        <f>Data!BL21</f>
        <v>1755.0704770950981</v>
      </c>
      <c r="Q153" s="21">
        <v>0</v>
      </c>
      <c r="R153" s="21">
        <v>272.91621974312392</v>
      </c>
      <c r="S153" s="21">
        <v>4339.3397338000832</v>
      </c>
      <c r="T153" s="38">
        <v>0.26661032511066718</v>
      </c>
    </row>
    <row r="154" spans="1:20" x14ac:dyDescent="0.25">
      <c r="A154" s="17" t="s">
        <v>269</v>
      </c>
      <c r="B154" s="8" t="s">
        <v>40</v>
      </c>
      <c r="C154" s="8" t="s">
        <v>61</v>
      </c>
      <c r="D154" s="8" t="str">
        <f t="shared" si="11"/>
        <v>Week_08-generic-refi</v>
      </c>
      <c r="E154" s="8" t="str">
        <f t="shared" si="12"/>
        <v>FiFi-tv.fifi</v>
      </c>
      <c r="H154" s="18">
        <f t="shared" si="14"/>
        <v>5.7091597585954825E-3</v>
      </c>
      <c r="I154" s="6">
        <f t="shared" si="14"/>
        <v>3.15</v>
      </c>
      <c r="J154" s="6">
        <f t="shared" si="14"/>
        <v>108.82230307802553</v>
      </c>
      <c r="K154" s="18">
        <f t="shared" si="14"/>
        <v>0.65</v>
      </c>
      <c r="L154" s="35">
        <f>Data!BL22</f>
        <v>1419.9591140658622</v>
      </c>
      <c r="Q154" s="21">
        <v>0</v>
      </c>
      <c r="R154" s="21">
        <v>328.03237175416467</v>
      </c>
      <c r="S154" s="21">
        <v>4913.1603626782071</v>
      </c>
      <c r="T154" s="38">
        <v>0.26193723651971479</v>
      </c>
    </row>
    <row r="155" spans="1:20" x14ac:dyDescent="0.25">
      <c r="A155" s="17" t="s">
        <v>270</v>
      </c>
      <c r="B155" s="8" t="s">
        <v>40</v>
      </c>
      <c r="C155" s="8" t="s">
        <v>61</v>
      </c>
      <c r="D155" s="8" t="str">
        <f t="shared" si="11"/>
        <v>Week_09-generic-refi</v>
      </c>
      <c r="E155" s="8" t="str">
        <f t="shared" si="12"/>
        <v>FiFi-tv.fifi</v>
      </c>
      <c r="H155" s="18">
        <f t="shared" si="14"/>
        <v>5.7091597585954825E-3</v>
      </c>
      <c r="I155" s="6">
        <f t="shared" si="14"/>
        <v>3.15</v>
      </c>
      <c r="J155" s="6">
        <f t="shared" si="14"/>
        <v>108.82230307802553</v>
      </c>
      <c r="K155" s="18">
        <f t="shared" si="14"/>
        <v>0.65</v>
      </c>
      <c r="L155" s="35">
        <f>Data!BL23</f>
        <v>1825.677908080751</v>
      </c>
      <c r="Q155" s="21">
        <v>0</v>
      </c>
      <c r="R155" s="21">
        <v>294.1872512452037</v>
      </c>
      <c r="S155" s="21">
        <v>3955.3915034954516</v>
      </c>
      <c r="T155" s="38">
        <v>0.17915597409904416</v>
      </c>
    </row>
    <row r="156" spans="1:20" x14ac:dyDescent="0.25">
      <c r="A156" s="17" t="s">
        <v>249</v>
      </c>
      <c r="B156" s="8" t="s">
        <v>40</v>
      </c>
      <c r="C156" s="8" t="s">
        <v>61</v>
      </c>
      <c r="D156" s="8" t="str">
        <f t="shared" si="11"/>
        <v>Week_10-generic-refi</v>
      </c>
      <c r="E156" s="8" t="str">
        <f t="shared" si="12"/>
        <v>FiFi-tv.fifi</v>
      </c>
      <c r="H156" s="18">
        <f t="shared" si="14"/>
        <v>5.7091597585954825E-3</v>
      </c>
      <c r="I156" s="6">
        <f t="shared" si="14"/>
        <v>3.15</v>
      </c>
      <c r="J156" s="6">
        <f t="shared" si="14"/>
        <v>108.82230307802553</v>
      </c>
      <c r="K156" s="18">
        <f t="shared" si="14"/>
        <v>0.65</v>
      </c>
      <c r="L156" s="35">
        <f>Data!BL24</f>
        <v>1504.6108258458892</v>
      </c>
      <c r="Q156" s="21">
        <v>0</v>
      </c>
      <c r="R156" s="21">
        <v>463.51668015628474</v>
      </c>
      <c r="S156" s="21">
        <v>6346.6897177893452</v>
      </c>
      <c r="T156" s="38">
        <v>0.26942188547442103</v>
      </c>
    </row>
    <row r="157" spans="1:20" x14ac:dyDescent="0.25">
      <c r="A157" s="17" t="s">
        <v>250</v>
      </c>
      <c r="B157" s="8" t="s">
        <v>40</v>
      </c>
      <c r="C157" s="8" t="s">
        <v>61</v>
      </c>
      <c r="D157" s="8" t="str">
        <f t="shared" si="11"/>
        <v>Week_11-generic-refi</v>
      </c>
      <c r="E157" s="8" t="str">
        <f t="shared" si="12"/>
        <v>FiFi-tv.fifi</v>
      </c>
      <c r="H157" s="18">
        <f t="shared" si="14"/>
        <v>5.7091597585954825E-3</v>
      </c>
      <c r="I157" s="6">
        <f t="shared" si="14"/>
        <v>3.15</v>
      </c>
      <c r="J157" s="6">
        <f t="shared" si="14"/>
        <v>108.82230307802553</v>
      </c>
      <c r="K157" s="18">
        <f t="shared" si="14"/>
        <v>0.65</v>
      </c>
      <c r="L157" s="35">
        <f>Data!BL25</f>
        <v>1970.6821198758307</v>
      </c>
      <c r="Q157" s="21">
        <v>0</v>
      </c>
      <c r="R157" s="21">
        <v>263.98840260283555</v>
      </c>
      <c r="S157" s="21">
        <v>3752.6593383011927</v>
      </c>
      <c r="T157" s="38">
        <v>0.18457630393675506</v>
      </c>
    </row>
    <row r="158" spans="1:20" x14ac:dyDescent="0.25">
      <c r="A158" s="17" t="s">
        <v>251</v>
      </c>
      <c r="B158" s="8" t="s">
        <v>40</v>
      </c>
      <c r="C158" s="8" t="s">
        <v>61</v>
      </c>
      <c r="D158" s="8" t="str">
        <f t="shared" si="11"/>
        <v>Week_12-generic-refi</v>
      </c>
      <c r="E158" s="8" t="str">
        <f t="shared" si="12"/>
        <v>FiFi-tv.fifi</v>
      </c>
      <c r="H158" s="18">
        <f t="shared" si="14"/>
        <v>5.7091597585954825E-3</v>
      </c>
      <c r="I158" s="6">
        <f t="shared" si="14"/>
        <v>3.15</v>
      </c>
      <c r="J158" s="6">
        <f t="shared" si="14"/>
        <v>108.82230307802553</v>
      </c>
      <c r="K158" s="18">
        <f t="shared" si="14"/>
        <v>0.65</v>
      </c>
      <c r="L158" s="35">
        <f>Data!BL26</f>
        <v>1732.3697433913301</v>
      </c>
      <c r="Q158" s="21">
        <v>0</v>
      </c>
      <c r="R158" s="21">
        <v>410.98491014250686</v>
      </c>
      <c r="S158" s="21">
        <v>6196.8628715512368</v>
      </c>
      <c r="T158" s="38">
        <v>0.35321264930365581</v>
      </c>
    </row>
    <row r="159" spans="1:20" x14ac:dyDescent="0.25">
      <c r="A159" s="17" t="s">
        <v>252</v>
      </c>
      <c r="B159" s="8" t="s">
        <v>40</v>
      </c>
      <c r="C159" s="8" t="s">
        <v>61</v>
      </c>
      <c r="D159" s="8" t="str">
        <f t="shared" si="11"/>
        <v>Week_13-generic-refi</v>
      </c>
      <c r="E159" s="8" t="str">
        <f t="shared" si="12"/>
        <v>FiFi-tv.fifi</v>
      </c>
      <c r="H159" s="18">
        <f t="shared" si="14"/>
        <v>5.7091597585954825E-3</v>
      </c>
      <c r="I159" s="6">
        <f t="shared" si="14"/>
        <v>3.15</v>
      </c>
      <c r="J159" s="6">
        <f t="shared" si="14"/>
        <v>108.82230307802553</v>
      </c>
      <c r="K159" s="18">
        <f t="shared" si="14"/>
        <v>0.65</v>
      </c>
      <c r="L159" s="35">
        <f>Data!BL27</f>
        <v>2408.5300324575032</v>
      </c>
      <c r="Q159" s="21">
        <v>0</v>
      </c>
      <c r="R159" s="21">
        <v>359.5309866774719</v>
      </c>
      <c r="S159" s="21">
        <v>5103.1919261930052</v>
      </c>
      <c r="T159" s="38">
        <v>0.24665313287945045</v>
      </c>
    </row>
    <row r="160" spans="1:20" x14ac:dyDescent="0.25">
      <c r="A160" s="17" t="s">
        <v>253</v>
      </c>
      <c r="B160" s="8" t="s">
        <v>40</v>
      </c>
      <c r="C160" s="8" t="s">
        <v>61</v>
      </c>
      <c r="D160" s="8" t="str">
        <f t="shared" si="11"/>
        <v>Week_14-generic-refi</v>
      </c>
      <c r="E160" s="8" t="str">
        <f t="shared" si="12"/>
        <v>FiFi-tv.fifi</v>
      </c>
      <c r="H160" s="18">
        <f t="shared" si="14"/>
        <v>5.7091597585954825E-3</v>
      </c>
      <c r="I160" s="6">
        <f t="shared" si="14"/>
        <v>3.15</v>
      </c>
      <c r="J160" s="6">
        <f t="shared" si="14"/>
        <v>108.82230307802553</v>
      </c>
      <c r="K160" s="18">
        <f t="shared" si="14"/>
        <v>0.65</v>
      </c>
      <c r="L160" s="35">
        <f>Data!BL28</f>
        <v>1404.9358525229909</v>
      </c>
      <c r="Q160" s="21">
        <v>0</v>
      </c>
      <c r="R160" s="21">
        <v>475.73409465340774</v>
      </c>
      <c r="S160" s="21">
        <v>7144.9456159345154</v>
      </c>
      <c r="T160" s="38">
        <v>0.34811808777011632</v>
      </c>
    </row>
    <row r="161" spans="1:20" x14ac:dyDescent="0.25">
      <c r="A161" s="17" t="s">
        <v>254</v>
      </c>
      <c r="B161" s="8" t="s">
        <v>40</v>
      </c>
      <c r="C161" s="8" t="s">
        <v>61</v>
      </c>
      <c r="D161" s="8" t="str">
        <f t="shared" si="11"/>
        <v>Week_15-generic-refi</v>
      </c>
      <c r="E161" s="8" t="str">
        <f t="shared" si="12"/>
        <v>FiFi-tv.fifi</v>
      </c>
      <c r="H161" s="18">
        <f t="shared" si="14"/>
        <v>5.7091597585954825E-3</v>
      </c>
      <c r="I161" s="6">
        <f t="shared" si="14"/>
        <v>3.15</v>
      </c>
      <c r="J161" s="6">
        <f t="shared" si="14"/>
        <v>108.82230307802553</v>
      </c>
      <c r="K161" s="18">
        <f t="shared" si="14"/>
        <v>0.65</v>
      </c>
      <c r="L161" s="35">
        <f>Data!BL29</f>
        <v>2118.2218837134515</v>
      </c>
      <c r="Q161" s="21">
        <v>0</v>
      </c>
      <c r="R161" s="21">
        <v>336.86156116698561</v>
      </c>
      <c r="S161" s="21">
        <v>4689.0435207940982</v>
      </c>
      <c r="T161" s="38">
        <v>0.24280139524502375</v>
      </c>
    </row>
    <row r="162" spans="1:20" x14ac:dyDescent="0.25">
      <c r="A162" s="17" t="s">
        <v>255</v>
      </c>
      <c r="B162" s="8" t="s">
        <v>40</v>
      </c>
      <c r="C162" s="8" t="s">
        <v>61</v>
      </c>
      <c r="D162" s="8" t="str">
        <f t="shared" si="11"/>
        <v>Week_16-generic-refi</v>
      </c>
      <c r="E162" s="8" t="str">
        <f t="shared" si="12"/>
        <v>FiFi-tv.fifi</v>
      </c>
      <c r="H162" s="18">
        <f t="shared" si="14"/>
        <v>5.7091597585954825E-3</v>
      </c>
      <c r="I162" s="6">
        <f t="shared" si="14"/>
        <v>3.15</v>
      </c>
      <c r="J162" s="6">
        <f t="shared" si="14"/>
        <v>108.82230307802553</v>
      </c>
      <c r="K162" s="18">
        <f t="shared" si="14"/>
        <v>0.65</v>
      </c>
      <c r="L162" s="35">
        <f>Data!BL30</f>
        <v>1867.8014293073777</v>
      </c>
      <c r="Q162" s="21">
        <v>0</v>
      </c>
      <c r="R162" s="21">
        <v>586.1997888307402</v>
      </c>
      <c r="S162" s="21">
        <v>7933.2176678483456</v>
      </c>
      <c r="T162" s="38">
        <v>0.35335826432969497</v>
      </c>
    </row>
    <row r="163" spans="1:20" x14ac:dyDescent="0.25">
      <c r="A163" s="17" t="s">
        <v>256</v>
      </c>
      <c r="B163" s="8" t="s">
        <v>40</v>
      </c>
      <c r="C163" s="8" t="s">
        <v>61</v>
      </c>
      <c r="D163" s="8" t="str">
        <f t="shared" si="11"/>
        <v>Week_17-generic-refi</v>
      </c>
      <c r="E163" s="8" t="str">
        <f t="shared" si="12"/>
        <v>FiFi-tv.fifi</v>
      </c>
      <c r="H163" s="18">
        <f t="shared" si="14"/>
        <v>5.7091597585954825E-3</v>
      </c>
      <c r="I163" s="6">
        <f t="shared" si="14"/>
        <v>3.15</v>
      </c>
      <c r="J163" s="6">
        <f t="shared" si="14"/>
        <v>108.82230307802553</v>
      </c>
      <c r="K163" s="18">
        <f t="shared" si="14"/>
        <v>0.65</v>
      </c>
      <c r="L163" s="35">
        <f>Data!BL31</f>
        <v>2118.2218837134515</v>
      </c>
      <c r="Q163" s="21">
        <v>0</v>
      </c>
      <c r="R163" s="21">
        <v>464.67186451441643</v>
      </c>
      <c r="S163" s="21">
        <v>5902.1252627153926</v>
      </c>
      <c r="T163" s="38">
        <v>0.24676338072967408</v>
      </c>
    </row>
    <row r="164" spans="1:20" x14ac:dyDescent="0.25">
      <c r="A164" s="17" t="s">
        <v>257</v>
      </c>
      <c r="B164" s="8" t="s">
        <v>40</v>
      </c>
      <c r="C164" s="8" t="s">
        <v>61</v>
      </c>
      <c r="D164" s="8" t="str">
        <f t="shared" si="11"/>
        <v>Week_18-generic-refi</v>
      </c>
      <c r="E164" s="8" t="str">
        <f t="shared" si="12"/>
        <v>FiFi-tv.fifi</v>
      </c>
      <c r="H164" s="18">
        <f t="shared" si="14"/>
        <v>5.7091597585954825E-3</v>
      </c>
      <c r="I164" s="6">
        <f t="shared" si="14"/>
        <v>3.15</v>
      </c>
      <c r="J164" s="6">
        <f t="shared" si="14"/>
        <v>108.82230307802553</v>
      </c>
      <c r="K164" s="18">
        <f t="shared" si="14"/>
        <v>0.65</v>
      </c>
      <c r="L164" s="35">
        <f>Data!BL32</f>
        <v>2118.2218837134515</v>
      </c>
      <c r="Q164" s="21">
        <v>0</v>
      </c>
      <c r="R164" s="21">
        <v>157.98976381107619</v>
      </c>
      <c r="S164" s="21">
        <v>2533.5815810050422</v>
      </c>
      <c r="T164" s="38">
        <v>0.16822583585407014</v>
      </c>
    </row>
    <row r="165" spans="1:20" x14ac:dyDescent="0.25">
      <c r="A165" s="17" t="s">
        <v>258</v>
      </c>
      <c r="B165" s="8" t="s">
        <v>40</v>
      </c>
      <c r="C165" s="8" t="s">
        <v>61</v>
      </c>
      <c r="D165" s="8" t="str">
        <f t="shared" si="11"/>
        <v>Week_19-generic-refi</v>
      </c>
      <c r="E165" s="8" t="str">
        <f t="shared" si="12"/>
        <v>FiFi-tv.fifi</v>
      </c>
      <c r="H165" s="18">
        <f t="shared" si="14"/>
        <v>5.7091597585954825E-3</v>
      </c>
      <c r="I165" s="6">
        <f t="shared" si="14"/>
        <v>3.15</v>
      </c>
      <c r="J165" s="6">
        <f t="shared" si="14"/>
        <v>108.82230307802553</v>
      </c>
      <c r="K165" s="18">
        <f t="shared" si="14"/>
        <v>0.65</v>
      </c>
      <c r="L165" s="35">
        <f>Data!BL33</f>
        <v>2136.0220676102031</v>
      </c>
      <c r="Q165" s="21">
        <v>0</v>
      </c>
      <c r="R165" s="21">
        <v>124.02143934400688</v>
      </c>
      <c r="S165" s="21">
        <v>1832.7070136623975</v>
      </c>
      <c r="T165" s="38">
        <v>0.11283678261103669</v>
      </c>
    </row>
    <row r="166" spans="1:20" x14ac:dyDescent="0.25">
      <c r="A166" s="17" t="s">
        <v>259</v>
      </c>
      <c r="B166" s="8" t="s">
        <v>40</v>
      </c>
      <c r="C166" s="8" t="s">
        <v>61</v>
      </c>
      <c r="D166" s="8" t="str">
        <f t="shared" si="11"/>
        <v>Week_20-generic-refi</v>
      </c>
      <c r="E166" s="8" t="str">
        <f t="shared" si="12"/>
        <v>FiFi-tv.fifi</v>
      </c>
      <c r="H166" s="18">
        <f t="shared" si="14"/>
        <v>5.7091597585954825E-3</v>
      </c>
      <c r="I166" s="6">
        <f t="shared" si="14"/>
        <v>3.15</v>
      </c>
      <c r="J166" s="6">
        <f t="shared" si="14"/>
        <v>108.82230307802553</v>
      </c>
      <c r="K166" s="18">
        <f t="shared" si="14"/>
        <v>0.65</v>
      </c>
      <c r="L166" s="35">
        <f>Data!BL34</f>
        <v>2136.0220676102031</v>
      </c>
      <c r="Q166" s="21">
        <v>0</v>
      </c>
      <c r="R166" s="21">
        <v>63.794110014408261</v>
      </c>
      <c r="S166" s="21">
        <v>1026.7278104451377</v>
      </c>
      <c r="T166" s="38">
        <v>7.4871004834871968E-2</v>
      </c>
    </row>
    <row r="167" spans="1:20" x14ac:dyDescent="0.25">
      <c r="A167" s="17" t="s">
        <v>260</v>
      </c>
      <c r="B167" s="8" t="s">
        <v>40</v>
      </c>
      <c r="C167" s="8" t="s">
        <v>61</v>
      </c>
      <c r="D167" s="8" t="str">
        <f t="shared" si="11"/>
        <v>Week_21-generic-refi</v>
      </c>
      <c r="E167" s="8" t="str">
        <f t="shared" si="12"/>
        <v>FiFi-tv.fifi</v>
      </c>
      <c r="H167" s="18">
        <f t="shared" ref="H167:K182" si="15">H166</f>
        <v>5.7091597585954825E-3</v>
      </c>
      <c r="I167" s="6">
        <f t="shared" si="15"/>
        <v>3.15</v>
      </c>
      <c r="J167" s="6">
        <f t="shared" si="15"/>
        <v>108.82230307802553</v>
      </c>
      <c r="K167" s="18">
        <f t="shared" si="15"/>
        <v>0.65</v>
      </c>
      <c r="L167" s="35">
        <f>Data!BL35</f>
        <v>2136.0220676102031</v>
      </c>
      <c r="Q167" s="21">
        <v>0</v>
      </c>
      <c r="R167" s="21">
        <v>101.74851388688593</v>
      </c>
      <c r="S167" s="21">
        <v>1259.0433205020111</v>
      </c>
      <c r="T167" s="38">
        <v>4.9326276420942894E-2</v>
      </c>
    </row>
    <row r="168" spans="1:20" x14ac:dyDescent="0.25">
      <c r="A168" s="17" t="s">
        <v>261</v>
      </c>
      <c r="B168" s="8" t="s">
        <v>40</v>
      </c>
      <c r="C168" s="8" t="s">
        <v>61</v>
      </c>
      <c r="D168" s="8" t="str">
        <f t="shared" si="11"/>
        <v>Week_22-generic-refi</v>
      </c>
      <c r="E168" s="8" t="str">
        <f t="shared" si="12"/>
        <v>FiFi-tv.fifi</v>
      </c>
      <c r="H168" s="18">
        <f t="shared" si="15"/>
        <v>5.7091597585954825E-3</v>
      </c>
      <c r="I168" s="6">
        <f t="shared" si="15"/>
        <v>3.15</v>
      </c>
      <c r="J168" s="6">
        <f t="shared" si="15"/>
        <v>108.82230307802553</v>
      </c>
      <c r="K168" s="18">
        <f t="shared" si="15"/>
        <v>0.65</v>
      </c>
      <c r="L168" s="35">
        <f>Data!BL36</f>
        <v>2136.0220676102031</v>
      </c>
      <c r="Q168" s="21">
        <v>0</v>
      </c>
      <c r="R168" s="21">
        <v>42.48039303215868</v>
      </c>
      <c r="S168" s="21">
        <v>578.75742755306806</v>
      </c>
      <c r="T168" s="38">
        <v>3.234517008858584E-2</v>
      </c>
    </row>
    <row r="169" spans="1:20" x14ac:dyDescent="0.25">
      <c r="A169" s="17" t="s">
        <v>278</v>
      </c>
      <c r="B169" s="8" t="s">
        <v>40</v>
      </c>
      <c r="C169" s="8" t="s">
        <v>61</v>
      </c>
      <c r="D169" s="8" t="str">
        <f t="shared" si="11"/>
        <v>Week_23-generic-refi</v>
      </c>
      <c r="E169" s="8" t="str">
        <f t="shared" si="12"/>
        <v>FiFi-tv.fifi</v>
      </c>
      <c r="H169" s="18">
        <f t="shared" si="15"/>
        <v>5.7091597585954825E-3</v>
      </c>
      <c r="I169" s="6">
        <f t="shared" si="15"/>
        <v>3.15</v>
      </c>
      <c r="J169" s="6">
        <f t="shared" si="15"/>
        <v>108.82230307802553</v>
      </c>
      <c r="K169" s="18">
        <f t="shared" si="15"/>
        <v>0.65</v>
      </c>
      <c r="L169" s="35">
        <f>Data!BL37</f>
        <v>1441.8148956368873</v>
      </c>
      <c r="Q169" s="21">
        <v>0</v>
      </c>
      <c r="R169" s="21">
        <v>17.964269091251818</v>
      </c>
      <c r="S169" s="21">
        <v>282.57969280099627</v>
      </c>
      <c r="T169" s="38">
        <v>2.1145132771826169E-2</v>
      </c>
    </row>
    <row r="170" spans="1:20" x14ac:dyDescent="0.25">
      <c r="A170" s="17" t="s">
        <v>279</v>
      </c>
      <c r="B170" s="8" t="s">
        <v>40</v>
      </c>
      <c r="C170" s="8" t="s">
        <v>61</v>
      </c>
      <c r="D170" s="8" t="str">
        <f t="shared" si="11"/>
        <v>Week_24-generic-refi</v>
      </c>
      <c r="E170" s="8" t="str">
        <f t="shared" si="12"/>
        <v>FiFi-tv.fifi</v>
      </c>
      <c r="H170" s="18">
        <f t="shared" si="15"/>
        <v>5.7091597585954825E-3</v>
      </c>
      <c r="I170" s="6">
        <f t="shared" si="15"/>
        <v>3.15</v>
      </c>
      <c r="J170" s="6">
        <f t="shared" si="15"/>
        <v>108.82230307802553</v>
      </c>
      <c r="K170" s="18">
        <f t="shared" si="15"/>
        <v>0.65</v>
      </c>
      <c r="L170" s="35">
        <f>Data!BL38</f>
        <v>1441.8148956368873</v>
      </c>
      <c r="Q170" s="21">
        <v>0</v>
      </c>
      <c r="R170" s="21">
        <v>12.491772266367162</v>
      </c>
      <c r="S170" s="21">
        <v>186.56041399164869</v>
      </c>
      <c r="T170" s="38">
        <v>1.3795685861968554E-2</v>
      </c>
    </row>
    <row r="171" spans="1:20" x14ac:dyDescent="0.25">
      <c r="A171" s="17" t="s">
        <v>280</v>
      </c>
      <c r="B171" s="8" t="s">
        <v>40</v>
      </c>
      <c r="C171" s="8" t="s">
        <v>61</v>
      </c>
      <c r="D171" s="8" t="str">
        <f t="shared" si="11"/>
        <v>Week_25-generic-refi</v>
      </c>
      <c r="E171" s="8" t="str">
        <f t="shared" si="12"/>
        <v>FiFi-tv.fifi</v>
      </c>
      <c r="H171" s="18">
        <f t="shared" si="15"/>
        <v>5.7091597585954825E-3</v>
      </c>
      <c r="I171" s="6">
        <f t="shared" si="15"/>
        <v>3.15</v>
      </c>
      <c r="J171" s="6">
        <f t="shared" si="15"/>
        <v>108.82230307802553</v>
      </c>
      <c r="K171" s="18">
        <f t="shared" si="15"/>
        <v>0.65</v>
      </c>
      <c r="L171" s="35">
        <f>Data!BL39</f>
        <v>1441.8148956368873</v>
      </c>
      <c r="Q171" s="21">
        <v>0</v>
      </c>
      <c r="R171" s="21">
        <v>9.8117051761989789</v>
      </c>
      <c r="S171" s="21">
        <v>133.53432550907453</v>
      </c>
      <c r="T171" s="38">
        <v>8.9889803159345361E-3</v>
      </c>
    </row>
    <row r="172" spans="1:20" x14ac:dyDescent="0.25">
      <c r="A172" s="17" t="s">
        <v>281</v>
      </c>
      <c r="B172" s="8" t="s">
        <v>40</v>
      </c>
      <c r="C172" s="8" t="s">
        <v>61</v>
      </c>
      <c r="D172" s="8" t="str">
        <f t="shared" si="11"/>
        <v>Week_26-generic-refi</v>
      </c>
      <c r="E172" s="8" t="str">
        <f t="shared" si="12"/>
        <v>FiFi-tv.fifi</v>
      </c>
      <c r="H172" s="18">
        <f t="shared" si="15"/>
        <v>5.7091597585954825E-3</v>
      </c>
      <c r="I172" s="6">
        <f t="shared" si="15"/>
        <v>3.15</v>
      </c>
      <c r="J172" s="6">
        <f t="shared" si="15"/>
        <v>108.82230307802553</v>
      </c>
      <c r="K172" s="18">
        <f t="shared" si="15"/>
        <v>0.65</v>
      </c>
      <c r="L172" s="35">
        <f>Data!BL40</f>
        <v>1441.8148956368873</v>
      </c>
      <c r="Q172" s="21">
        <v>0</v>
      </c>
      <c r="R172" s="21">
        <v>8.1875257623916511</v>
      </c>
      <c r="S172" s="21">
        <v>106.30539358617074</v>
      </c>
      <c r="T172" s="38">
        <v>5.8520657826860445E-3</v>
      </c>
    </row>
    <row r="173" spans="1:20" x14ac:dyDescent="0.25">
      <c r="A173" s="17" t="s">
        <v>282</v>
      </c>
      <c r="B173" s="8" t="s">
        <v>40</v>
      </c>
      <c r="C173" s="8" t="s">
        <v>61</v>
      </c>
      <c r="D173" s="8" t="str">
        <f t="shared" si="11"/>
        <v>Week_27-generic-refi</v>
      </c>
      <c r="E173" s="8" t="str">
        <f t="shared" si="12"/>
        <v>FiFi-tv.fifi</v>
      </c>
      <c r="H173" s="18">
        <f t="shared" si="15"/>
        <v>5.7091597585954825E-3</v>
      </c>
      <c r="I173" s="6">
        <f t="shared" si="15"/>
        <v>3.15</v>
      </c>
      <c r="J173" s="6">
        <f t="shared" si="15"/>
        <v>108.82230307802553</v>
      </c>
      <c r="K173" s="18">
        <f t="shared" si="15"/>
        <v>0.65</v>
      </c>
      <c r="L173" s="35">
        <f>Data!BL41</f>
        <v>1441.8148956368873</v>
      </c>
      <c r="Q173" s="21">
        <v>0</v>
      </c>
      <c r="R173" s="21">
        <v>5.0901644077199544</v>
      </c>
      <c r="S173" s="21">
        <v>68.350939572852397</v>
      </c>
      <c r="T173" s="38">
        <v>3.8077486119948434E-3</v>
      </c>
    </row>
    <row r="174" spans="1:20" x14ac:dyDescent="0.25">
      <c r="A174" s="17" t="s">
        <v>283</v>
      </c>
      <c r="B174" s="8" t="s">
        <v>40</v>
      </c>
      <c r="C174" s="8" t="s">
        <v>61</v>
      </c>
      <c r="D174" s="8" t="str">
        <f t="shared" si="11"/>
        <v>Week_28-generic-refi</v>
      </c>
      <c r="E174" s="8" t="str">
        <f t="shared" si="12"/>
        <v>FiFi-tv.fifi</v>
      </c>
      <c r="H174" s="18">
        <f t="shared" si="15"/>
        <v>5.7091597585954825E-3</v>
      </c>
      <c r="I174" s="6">
        <f t="shared" si="15"/>
        <v>3.15</v>
      </c>
      <c r="J174" s="6">
        <f t="shared" si="15"/>
        <v>108.82230307802553</v>
      </c>
      <c r="K174" s="18">
        <f t="shared" si="15"/>
        <v>0.65</v>
      </c>
      <c r="L174" s="35">
        <f>Data!BL42</f>
        <v>1281.6132405661219</v>
      </c>
      <c r="Q174" s="21">
        <v>0</v>
      </c>
      <c r="R174" s="21">
        <v>3.0383514714365347</v>
      </c>
      <c r="S174" s="21">
        <v>42.330722612124482</v>
      </c>
      <c r="T174" s="38">
        <v>2.4766886856170123E-3</v>
      </c>
    </row>
    <row r="175" spans="1:20" x14ac:dyDescent="0.25">
      <c r="A175" s="17" t="s">
        <v>284</v>
      </c>
      <c r="B175" s="8" t="s">
        <v>40</v>
      </c>
      <c r="C175" s="8" t="s">
        <v>61</v>
      </c>
      <c r="D175" s="8" t="str">
        <f t="shared" si="11"/>
        <v>Week_29-generic-refi</v>
      </c>
      <c r="E175" s="8" t="str">
        <f t="shared" si="12"/>
        <v>FiFi-tv.fifi</v>
      </c>
      <c r="H175" s="18">
        <f t="shared" si="15"/>
        <v>5.7091597585954825E-3</v>
      </c>
      <c r="I175" s="6">
        <f t="shared" si="15"/>
        <v>3.15</v>
      </c>
      <c r="J175" s="6">
        <f t="shared" si="15"/>
        <v>108.82230307802553</v>
      </c>
      <c r="K175" s="18">
        <f t="shared" si="15"/>
        <v>0.65</v>
      </c>
      <c r="L175" s="35">
        <f>Data!BL43</f>
        <v>1281.6132405661219</v>
      </c>
      <c r="Q175" s="21">
        <v>0</v>
      </c>
      <c r="R175" s="21">
        <v>1.9265729604246651</v>
      </c>
      <c r="S175" s="21">
        <v>26.324875888495558</v>
      </c>
      <c r="T175" s="38">
        <v>1.61054616542744E-3</v>
      </c>
    </row>
    <row r="176" spans="1:20" x14ac:dyDescent="0.25">
      <c r="A176" s="17" t="s">
        <v>285</v>
      </c>
      <c r="B176" s="8" t="s">
        <v>40</v>
      </c>
      <c r="C176" s="8" t="s">
        <v>61</v>
      </c>
      <c r="D176" s="8" t="str">
        <f t="shared" si="11"/>
        <v>Week_30-generic-refi</v>
      </c>
      <c r="E176" s="8" t="str">
        <f t="shared" si="12"/>
        <v>FiFi-tv.fifi</v>
      </c>
      <c r="H176" s="18">
        <f t="shared" si="15"/>
        <v>5.7091597585954825E-3</v>
      </c>
      <c r="I176" s="6">
        <f t="shared" si="15"/>
        <v>3.15</v>
      </c>
      <c r="J176" s="6">
        <f t="shared" si="15"/>
        <v>108.82230307802553</v>
      </c>
      <c r="K176" s="18">
        <f t="shared" si="15"/>
        <v>0.65</v>
      </c>
      <c r="L176" s="35">
        <f>Data!BL44</f>
        <v>1281.6132405661219</v>
      </c>
      <c r="Q176" s="21">
        <v>0</v>
      </c>
      <c r="R176" s="21">
        <v>1.4430556138929598</v>
      </c>
      <c r="S176" s="21">
        <v>19.095652731707659</v>
      </c>
      <c r="T176" s="38">
        <v>1.0471502730233784E-3</v>
      </c>
    </row>
    <row r="177" spans="1:20" x14ac:dyDescent="0.25">
      <c r="A177" s="17" t="s">
        <v>286</v>
      </c>
      <c r="B177" s="8" t="s">
        <v>40</v>
      </c>
      <c r="C177" s="8" t="s">
        <v>61</v>
      </c>
      <c r="D177" s="8" t="str">
        <f t="shared" si="11"/>
        <v>Week_31-generic-refi</v>
      </c>
      <c r="E177" s="8" t="str">
        <f t="shared" si="12"/>
        <v>FiFi-tv.fifi</v>
      </c>
      <c r="H177" s="18">
        <f t="shared" si="15"/>
        <v>5.7091597585954825E-3</v>
      </c>
      <c r="I177" s="6">
        <f t="shared" si="15"/>
        <v>3.15</v>
      </c>
      <c r="J177" s="6">
        <f t="shared" si="15"/>
        <v>108.82230307802553</v>
      </c>
      <c r="K177" s="18">
        <f t="shared" si="15"/>
        <v>0.65</v>
      </c>
      <c r="L177" s="35">
        <f>Data!BL45</f>
        <v>1679.6010050259222</v>
      </c>
      <c r="Q177" s="21">
        <v>0</v>
      </c>
      <c r="R177" s="21">
        <v>235.97191065478083</v>
      </c>
      <c r="S177" s="21">
        <v>3260.1584890476324</v>
      </c>
      <c r="T177" s="38">
        <v>0.20574903702929714</v>
      </c>
    </row>
    <row r="178" spans="1:20" x14ac:dyDescent="0.25">
      <c r="A178" s="17" t="s">
        <v>287</v>
      </c>
      <c r="B178" s="8" t="s">
        <v>40</v>
      </c>
      <c r="C178" s="8" t="s">
        <v>61</v>
      </c>
      <c r="D178" s="8" t="str">
        <f t="shared" si="11"/>
        <v>Week_32-generic-refi</v>
      </c>
      <c r="E178" s="8" t="str">
        <f t="shared" si="12"/>
        <v>FiFi-tv.fifi</v>
      </c>
      <c r="H178" s="18">
        <f t="shared" si="15"/>
        <v>5.7091597585954825E-3</v>
      </c>
      <c r="I178" s="6">
        <f t="shared" si="15"/>
        <v>3.15</v>
      </c>
      <c r="J178" s="6">
        <f t="shared" si="15"/>
        <v>108.82230307802553</v>
      </c>
      <c r="K178" s="18">
        <f t="shared" si="15"/>
        <v>0.65</v>
      </c>
      <c r="L178" s="35">
        <f>Data!BL46</f>
        <v>1785.0855563801672</v>
      </c>
      <c r="Q178" s="21">
        <v>0</v>
      </c>
      <c r="R178" s="21">
        <v>310.42272508217127</v>
      </c>
      <c r="S178" s="21">
        <v>4392.911403653432</v>
      </c>
      <c r="T178" s="38">
        <v>0.29837773841795234</v>
      </c>
    </row>
    <row r="179" spans="1:20" x14ac:dyDescent="0.25">
      <c r="A179" s="17" t="s">
        <v>288</v>
      </c>
      <c r="B179" s="8" t="s">
        <v>40</v>
      </c>
      <c r="C179" s="8" t="s">
        <v>61</v>
      </c>
      <c r="D179" s="8" t="str">
        <f t="shared" si="11"/>
        <v>Week_33-generic-refi</v>
      </c>
      <c r="E179" s="8" t="str">
        <f t="shared" si="12"/>
        <v>FiFi-tv.fifi</v>
      </c>
      <c r="H179" s="18">
        <f t="shared" si="15"/>
        <v>5.7091597585954825E-3</v>
      </c>
      <c r="I179" s="6">
        <f t="shared" si="15"/>
        <v>3.15</v>
      </c>
      <c r="J179" s="6">
        <f t="shared" si="15"/>
        <v>108.82230307802553</v>
      </c>
      <c r="K179" s="18">
        <f t="shared" si="15"/>
        <v>0.65</v>
      </c>
      <c r="L179" s="35">
        <f>Data!BL47</f>
        <v>1690.7075426683041</v>
      </c>
      <c r="Q179" s="21">
        <v>0</v>
      </c>
      <c r="R179" s="21">
        <v>594.99928477471428</v>
      </c>
      <c r="S179" s="21">
        <v>7581.9343929518618</v>
      </c>
      <c r="T179" s="38">
        <v>0.40559358710285864</v>
      </c>
    </row>
    <row r="180" spans="1:20" x14ac:dyDescent="0.25">
      <c r="A180" s="17" t="s">
        <v>289</v>
      </c>
      <c r="B180" s="8" t="s">
        <v>40</v>
      </c>
      <c r="C180" s="8" t="s">
        <v>61</v>
      </c>
      <c r="D180" s="8" t="str">
        <f t="shared" si="11"/>
        <v>Week_34-generic-refi</v>
      </c>
      <c r="E180" s="8" t="str">
        <f t="shared" si="12"/>
        <v>FiFi-tv.fifi</v>
      </c>
      <c r="H180" s="18">
        <f t="shared" si="15"/>
        <v>5.7091597585954825E-3</v>
      </c>
      <c r="I180" s="6">
        <f t="shared" si="15"/>
        <v>3.15</v>
      </c>
      <c r="J180" s="6">
        <f t="shared" si="15"/>
        <v>108.82230307802553</v>
      </c>
      <c r="K180" s="18">
        <f t="shared" si="15"/>
        <v>0.65</v>
      </c>
      <c r="L180" s="35">
        <f>Data!BL48</f>
        <v>1640.0237687431245</v>
      </c>
      <c r="Q180" s="21">
        <v>0</v>
      </c>
      <c r="R180" s="21">
        <v>352.33901980388492</v>
      </c>
      <c r="S180" s="21">
        <v>4885.2298040344031</v>
      </c>
      <c r="T180" s="38">
        <v>0.28689371182680423</v>
      </c>
    </row>
    <row r="181" spans="1:20" x14ac:dyDescent="0.25">
      <c r="A181" s="17" t="s">
        <v>290</v>
      </c>
      <c r="B181" s="8" t="s">
        <v>40</v>
      </c>
      <c r="C181" s="8" t="s">
        <v>61</v>
      </c>
      <c r="D181" s="8" t="str">
        <f t="shared" si="11"/>
        <v>Week_35-generic-refi</v>
      </c>
      <c r="E181" s="8" t="str">
        <f t="shared" si="12"/>
        <v>FiFi-tv.fifi</v>
      </c>
      <c r="H181" s="18">
        <f t="shared" si="15"/>
        <v>5.7091597585954825E-3</v>
      </c>
      <c r="I181" s="6">
        <f t="shared" si="15"/>
        <v>3.15</v>
      </c>
      <c r="J181" s="6">
        <f t="shared" si="15"/>
        <v>108.82230307802553</v>
      </c>
      <c r="K181" s="18">
        <f t="shared" si="15"/>
        <v>0.65</v>
      </c>
      <c r="L181" s="35">
        <f>Data!BL49</f>
        <v>2090.1152728342267</v>
      </c>
      <c r="Q181" s="21">
        <v>0</v>
      </c>
      <c r="R181" s="21">
        <v>381.56462166212509</v>
      </c>
      <c r="S181" s="21">
        <v>5260.0095326210849</v>
      </c>
      <c r="T181" s="38">
        <v>0.29453695017280712</v>
      </c>
    </row>
    <row r="182" spans="1:20" x14ac:dyDescent="0.25">
      <c r="A182" s="17" t="s">
        <v>291</v>
      </c>
      <c r="B182" s="8" t="s">
        <v>40</v>
      </c>
      <c r="C182" s="8" t="s">
        <v>61</v>
      </c>
      <c r="D182" s="8" t="str">
        <f t="shared" si="11"/>
        <v>Week_36-generic-refi</v>
      </c>
      <c r="E182" s="8" t="str">
        <f t="shared" si="12"/>
        <v>FiFi-tv.fifi</v>
      </c>
      <c r="H182" s="18">
        <f t="shared" si="15"/>
        <v>5.7091597585954825E-3</v>
      </c>
      <c r="I182" s="6">
        <f t="shared" si="15"/>
        <v>3.15</v>
      </c>
      <c r="J182" s="6">
        <f t="shared" si="15"/>
        <v>108.82230307802553</v>
      </c>
      <c r="K182" s="18">
        <f t="shared" si="15"/>
        <v>0.65</v>
      </c>
      <c r="L182" s="35">
        <f>Data!BL50</f>
        <v>2828.7555777959278</v>
      </c>
      <c r="Q182" s="21">
        <v>0</v>
      </c>
      <c r="R182" s="21">
        <v>233.91942566981257</v>
      </c>
      <c r="S182" s="21">
        <v>3306.2967073813347</v>
      </c>
      <c r="T182" s="38">
        <v>0.20290831907587337</v>
      </c>
    </row>
    <row r="183" spans="1:20" x14ac:dyDescent="0.25">
      <c r="A183" s="17" t="s">
        <v>292</v>
      </c>
      <c r="B183" s="8" t="s">
        <v>40</v>
      </c>
      <c r="C183" s="8" t="s">
        <v>61</v>
      </c>
      <c r="D183" s="8" t="str">
        <f t="shared" si="11"/>
        <v>Week_37-generic-refi</v>
      </c>
      <c r="E183" s="8" t="str">
        <f t="shared" si="12"/>
        <v>FiFi-tv.fifi</v>
      </c>
      <c r="H183" s="18">
        <f t="shared" ref="H183:K198" si="16">H182</f>
        <v>5.7091597585954825E-3</v>
      </c>
      <c r="I183" s="6">
        <f t="shared" si="16"/>
        <v>3.15</v>
      </c>
      <c r="J183" s="6">
        <f t="shared" si="16"/>
        <v>108.82230307802553</v>
      </c>
      <c r="K183" s="18">
        <f t="shared" si="16"/>
        <v>0.65</v>
      </c>
      <c r="L183" s="35">
        <f>Data!BL51</f>
        <v>1922.1607123485817</v>
      </c>
      <c r="Q183" s="21">
        <v>0</v>
      </c>
      <c r="R183" s="21">
        <v>325.96422455455405</v>
      </c>
      <c r="S183" s="21">
        <v>4590.1779727275707</v>
      </c>
      <c r="T183" s="38">
        <v>0.27475503080304786</v>
      </c>
    </row>
    <row r="184" spans="1:20" x14ac:dyDescent="0.25">
      <c r="A184" s="17" t="s">
        <v>293</v>
      </c>
      <c r="B184" s="8" t="s">
        <v>40</v>
      </c>
      <c r="C184" s="8" t="s">
        <v>61</v>
      </c>
      <c r="D184" s="8" t="str">
        <f t="shared" si="11"/>
        <v>Week_38-generic-refi</v>
      </c>
      <c r="E184" s="8" t="str">
        <f t="shared" si="12"/>
        <v>FiFi-tv.fifi</v>
      </c>
      <c r="H184" s="18">
        <f t="shared" si="16"/>
        <v>5.7091597585954825E-3</v>
      </c>
      <c r="I184" s="6">
        <f t="shared" si="16"/>
        <v>3.15</v>
      </c>
      <c r="J184" s="6">
        <f t="shared" si="16"/>
        <v>108.82230307802553</v>
      </c>
      <c r="K184" s="18">
        <f t="shared" si="16"/>
        <v>0.65</v>
      </c>
      <c r="L184" s="35">
        <f>Data!BL52</f>
        <v>1655.1084423786397</v>
      </c>
      <c r="Q184" s="21">
        <v>0</v>
      </c>
      <c r="R184" s="21">
        <v>269.35502259602089</v>
      </c>
      <c r="S184" s="21">
        <v>3545.9600874288103</v>
      </c>
      <c r="T184" s="38">
        <v>0.19173834735579787</v>
      </c>
    </row>
    <row r="185" spans="1:20" x14ac:dyDescent="0.25">
      <c r="A185" s="17" t="s">
        <v>294</v>
      </c>
      <c r="B185" s="8" t="s">
        <v>40</v>
      </c>
      <c r="C185" s="8" t="s">
        <v>61</v>
      </c>
      <c r="D185" s="8" t="str">
        <f t="shared" si="11"/>
        <v>Week_39-generic-refi</v>
      </c>
      <c r="E185" s="8" t="str">
        <f t="shared" si="12"/>
        <v>FiFi-tv.fifi</v>
      </c>
      <c r="H185" s="18">
        <f t="shared" si="16"/>
        <v>5.7091597585954825E-3</v>
      </c>
      <c r="I185" s="6">
        <f t="shared" si="16"/>
        <v>3.15</v>
      </c>
      <c r="J185" s="6">
        <f t="shared" si="16"/>
        <v>108.82230307802553</v>
      </c>
      <c r="K185" s="18">
        <f t="shared" si="16"/>
        <v>0.65</v>
      </c>
      <c r="L185" s="35">
        <f>Data!BL53</f>
        <v>1978.6811625276007</v>
      </c>
      <c r="Q185" s="21">
        <v>0</v>
      </c>
      <c r="R185" s="21">
        <v>428.6820393970882</v>
      </c>
      <c r="S185" s="21">
        <v>6012.0848833348546</v>
      </c>
      <c r="T185" s="38">
        <v>0.36826883350259254</v>
      </c>
    </row>
    <row r="186" spans="1:20" x14ac:dyDescent="0.25">
      <c r="A186" s="17" t="s">
        <v>295</v>
      </c>
      <c r="B186" s="8" t="s">
        <v>40</v>
      </c>
      <c r="C186" s="8" t="s">
        <v>61</v>
      </c>
      <c r="D186" s="8" t="str">
        <f t="shared" si="11"/>
        <v>Week_40-generic-refi</v>
      </c>
      <c r="E186" s="8" t="str">
        <f t="shared" si="12"/>
        <v>FiFi-tv.fifi</v>
      </c>
      <c r="H186" s="18">
        <f t="shared" si="16"/>
        <v>5.7091597585954825E-3</v>
      </c>
      <c r="I186" s="6">
        <f t="shared" si="16"/>
        <v>3.15</v>
      </c>
      <c r="J186" s="6">
        <f t="shared" si="16"/>
        <v>108.82230307802553</v>
      </c>
      <c r="K186" s="18">
        <f t="shared" si="16"/>
        <v>0.65</v>
      </c>
      <c r="L186" s="35">
        <f>Data!BL54</f>
        <v>1830.26323436441</v>
      </c>
      <c r="Q186" s="21">
        <v>0</v>
      </c>
      <c r="R186" s="21">
        <v>244.8029750196047</v>
      </c>
      <c r="S186" s="21">
        <v>3829.1459401525558</v>
      </c>
      <c r="T186" s="38">
        <v>0.26934970453538165</v>
      </c>
    </row>
    <row r="187" spans="1:20" x14ac:dyDescent="0.25">
      <c r="A187" s="17" t="s">
        <v>296</v>
      </c>
      <c r="B187" s="8" t="s">
        <v>40</v>
      </c>
      <c r="C187" s="8" t="s">
        <v>61</v>
      </c>
      <c r="D187" s="8" t="str">
        <f t="shared" si="11"/>
        <v>Week_41-generic-refi</v>
      </c>
      <c r="E187" s="8" t="str">
        <f t="shared" si="12"/>
        <v>FiFi-tv.fifi</v>
      </c>
      <c r="H187" s="18">
        <f t="shared" si="16"/>
        <v>5.7091597585954825E-3</v>
      </c>
      <c r="I187" s="6">
        <f t="shared" si="16"/>
        <v>3.15</v>
      </c>
      <c r="J187" s="6">
        <f t="shared" si="16"/>
        <v>108.82230307802553</v>
      </c>
      <c r="K187" s="18">
        <f t="shared" si="16"/>
        <v>0.65</v>
      </c>
      <c r="L187" s="35">
        <f>Data!BL55</f>
        <v>1725.3903664173188</v>
      </c>
      <c r="Q187" s="21">
        <v>0</v>
      </c>
      <c r="R187" s="21">
        <v>402.32729315456123</v>
      </c>
      <c r="S187" s="21">
        <v>5050.7790967591745</v>
      </c>
      <c r="T187" s="38">
        <v>0.2455278534285168</v>
      </c>
    </row>
    <row r="188" spans="1:20" x14ac:dyDescent="0.25">
      <c r="A188" s="17" t="s">
        <v>297</v>
      </c>
      <c r="B188" s="8" t="s">
        <v>40</v>
      </c>
      <c r="C188" s="8" t="s">
        <v>61</v>
      </c>
      <c r="D188" s="8" t="str">
        <f t="shared" si="11"/>
        <v>Week_42-generic-refi</v>
      </c>
      <c r="E188" s="8" t="str">
        <f t="shared" si="12"/>
        <v>FiFi-tv.fifi</v>
      </c>
      <c r="H188" s="18">
        <f t="shared" si="16"/>
        <v>5.7091597585954825E-3</v>
      </c>
      <c r="I188" s="6">
        <f t="shared" si="16"/>
        <v>3.15</v>
      </c>
      <c r="J188" s="6">
        <f t="shared" si="16"/>
        <v>108.82230307802553</v>
      </c>
      <c r="K188" s="18">
        <f t="shared" si="16"/>
        <v>0.65</v>
      </c>
      <c r="L188" s="35">
        <f>Data!BL56</f>
        <v>1946.9834473517333</v>
      </c>
      <c r="Q188" s="21">
        <v>0</v>
      </c>
      <c r="R188" s="21">
        <v>246.56702621842726</v>
      </c>
      <c r="S188" s="21">
        <v>3271.6983146886919</v>
      </c>
      <c r="T188" s="38">
        <v>0.16889591518096148</v>
      </c>
    </row>
    <row r="189" spans="1:20" x14ac:dyDescent="0.25">
      <c r="A189" s="17" t="s">
        <v>298</v>
      </c>
      <c r="B189" s="8" t="s">
        <v>40</v>
      </c>
      <c r="C189" s="8" t="s">
        <v>61</v>
      </c>
      <c r="D189" s="8" t="str">
        <f t="shared" si="11"/>
        <v>Week_43-generic-refi</v>
      </c>
      <c r="E189" s="8" t="str">
        <f t="shared" si="12"/>
        <v>FiFi-tv.fifi</v>
      </c>
      <c r="H189" s="18">
        <f t="shared" si="16"/>
        <v>5.7091597585954825E-3</v>
      </c>
      <c r="I189" s="6">
        <f t="shared" si="16"/>
        <v>3.15</v>
      </c>
      <c r="J189" s="6">
        <f t="shared" si="16"/>
        <v>108.82230307802553</v>
      </c>
      <c r="K189" s="18">
        <f t="shared" si="16"/>
        <v>0.65</v>
      </c>
      <c r="L189" s="35">
        <f>Data!BL57</f>
        <v>1944.8608207636205</v>
      </c>
      <c r="Q189" s="21">
        <v>0</v>
      </c>
      <c r="R189" s="21">
        <v>303.02924587250152</v>
      </c>
      <c r="S189" s="21">
        <v>4453.05251366229</v>
      </c>
      <c r="T189" s="38">
        <v>0.28283180251151441</v>
      </c>
    </row>
    <row r="190" spans="1:20" x14ac:dyDescent="0.25">
      <c r="A190" s="17" t="s">
        <v>299</v>
      </c>
      <c r="B190" s="8" t="s">
        <v>40</v>
      </c>
      <c r="C190" s="8" t="s">
        <v>61</v>
      </c>
      <c r="D190" s="8" t="str">
        <f t="shared" si="11"/>
        <v>Week_44-generic-refi</v>
      </c>
      <c r="E190" s="8" t="str">
        <f t="shared" si="12"/>
        <v>FiFi-tv.fifi</v>
      </c>
      <c r="H190" s="18">
        <f t="shared" si="16"/>
        <v>5.7091597585954825E-3</v>
      </c>
      <c r="I190" s="6">
        <f t="shared" si="16"/>
        <v>3.15</v>
      </c>
      <c r="J190" s="6">
        <f t="shared" si="16"/>
        <v>108.82230307802553</v>
      </c>
      <c r="K190" s="18">
        <f t="shared" si="16"/>
        <v>0.65</v>
      </c>
      <c r="L190" s="35">
        <f>Data!BL58</f>
        <v>2085.2620813272074</v>
      </c>
      <c r="Q190" s="21">
        <v>0</v>
      </c>
      <c r="R190" s="21">
        <v>187.18184998819345</v>
      </c>
      <c r="S190" s="21">
        <v>2955.1216318119928</v>
      </c>
      <c r="T190" s="38">
        <v>0.19976679108081552</v>
      </c>
    </row>
    <row r="191" spans="1:20" x14ac:dyDescent="0.25">
      <c r="A191" s="17" t="s">
        <v>300</v>
      </c>
      <c r="B191" s="8" t="s">
        <v>40</v>
      </c>
      <c r="C191" s="8" t="s">
        <v>61</v>
      </c>
      <c r="D191" s="8" t="str">
        <f t="shared" si="11"/>
        <v>Week_45-generic-refi</v>
      </c>
      <c r="E191" s="8" t="str">
        <f t="shared" si="12"/>
        <v>FiFi-tv.fifi</v>
      </c>
      <c r="H191" s="18">
        <f t="shared" si="16"/>
        <v>5.7091597585954825E-3</v>
      </c>
      <c r="I191" s="6">
        <f t="shared" si="16"/>
        <v>3.15</v>
      </c>
      <c r="J191" s="6">
        <f t="shared" si="16"/>
        <v>108.82230307802553</v>
      </c>
      <c r="K191" s="18">
        <f t="shared" si="16"/>
        <v>0.65</v>
      </c>
      <c r="L191" s="35">
        <f>Data!BL59</f>
        <v>1650.6523731634045</v>
      </c>
      <c r="Q191" s="21">
        <v>0</v>
      </c>
      <c r="R191" s="21">
        <v>648.99252784179555</v>
      </c>
      <c r="S191" s="21">
        <v>7992.0270408633733</v>
      </c>
      <c r="T191" s="38">
        <v>0.35128814850113366</v>
      </c>
    </row>
    <row r="192" spans="1:20" x14ac:dyDescent="0.25">
      <c r="A192" s="17" t="s">
        <v>301</v>
      </c>
      <c r="B192" s="8" t="s">
        <v>40</v>
      </c>
      <c r="C192" s="8" t="s">
        <v>61</v>
      </c>
      <c r="D192" s="8" t="str">
        <f t="shared" si="11"/>
        <v>Week_46-generic-refi</v>
      </c>
      <c r="E192" s="8" t="str">
        <f t="shared" si="12"/>
        <v>FiFi-tv.fifi</v>
      </c>
      <c r="H192" s="18">
        <f t="shared" si="16"/>
        <v>5.7091597585954825E-3</v>
      </c>
      <c r="I192" s="6">
        <f t="shared" si="16"/>
        <v>3.15</v>
      </c>
      <c r="J192" s="6">
        <f t="shared" si="16"/>
        <v>108.82230307802553</v>
      </c>
      <c r="K192" s="18">
        <f t="shared" si="16"/>
        <v>0.65</v>
      </c>
      <c r="L192" s="35">
        <f>Data!BL60</f>
        <v>1731.9975466831138</v>
      </c>
      <c r="Q192" s="21">
        <v>0</v>
      </c>
      <c r="R192" s="21">
        <v>358.16513135564333</v>
      </c>
      <c r="S192" s="21">
        <v>4877.5092041352018</v>
      </c>
      <c r="T192" s="38">
        <v>0.25260455460341602</v>
      </c>
    </row>
    <row r="193" spans="1:20" x14ac:dyDescent="0.25">
      <c r="A193" s="17" t="s">
        <v>272</v>
      </c>
      <c r="B193" s="8" t="s">
        <v>40</v>
      </c>
      <c r="C193" s="8" t="s">
        <v>61</v>
      </c>
      <c r="D193" s="8" t="str">
        <f t="shared" si="11"/>
        <v>Week_47-generic-refi</v>
      </c>
      <c r="E193" s="8" t="str">
        <f t="shared" si="12"/>
        <v>FiFi-tv.fifi</v>
      </c>
      <c r="H193" s="18">
        <f t="shared" si="16"/>
        <v>5.7091597585954825E-3</v>
      </c>
      <c r="I193" s="6">
        <f t="shared" si="16"/>
        <v>3.15</v>
      </c>
      <c r="J193" s="6">
        <f t="shared" si="16"/>
        <v>108.82230307802553</v>
      </c>
      <c r="K193" s="18">
        <f t="shared" si="16"/>
        <v>0.65</v>
      </c>
      <c r="L193" s="35">
        <f>Data!BL61</f>
        <v>2385.2246421647269</v>
      </c>
      <c r="Q193" s="21">
        <v>0</v>
      </c>
      <c r="R193" s="21">
        <v>244.06229447188559</v>
      </c>
      <c r="S193" s="21">
        <v>3335.2332235021536</v>
      </c>
      <c r="T193" s="38">
        <v>0.17242418477598265</v>
      </c>
    </row>
    <row r="194" spans="1:20" x14ac:dyDescent="0.25">
      <c r="A194" s="17" t="s">
        <v>273</v>
      </c>
      <c r="B194" s="8" t="s">
        <v>40</v>
      </c>
      <c r="C194" s="8" t="s">
        <v>61</v>
      </c>
      <c r="D194" s="8" t="str">
        <f t="shared" si="11"/>
        <v>Week_48-generic-refi</v>
      </c>
      <c r="E194" s="8" t="str">
        <f t="shared" si="12"/>
        <v>FiFi-tv.fifi</v>
      </c>
      <c r="H194" s="18">
        <f t="shared" si="16"/>
        <v>5.7091597585954825E-3</v>
      </c>
      <c r="I194" s="6">
        <f t="shared" si="16"/>
        <v>3.15</v>
      </c>
      <c r="J194" s="6">
        <f t="shared" si="16"/>
        <v>108.82230307802553</v>
      </c>
      <c r="K194" s="18">
        <f t="shared" si="16"/>
        <v>0.65</v>
      </c>
      <c r="L194" s="35">
        <f>Data!BL62</f>
        <v>2385.2246421647269</v>
      </c>
      <c r="Q194" s="21">
        <v>0</v>
      </c>
      <c r="R194" s="21">
        <v>100.27407692430032</v>
      </c>
      <c r="S194" s="21">
        <v>1629.2557557983573</v>
      </c>
      <c r="T194" s="38">
        <v>0.11575000947256531</v>
      </c>
    </row>
    <row r="195" spans="1:20" x14ac:dyDescent="0.25">
      <c r="A195" s="17" t="s">
        <v>274</v>
      </c>
      <c r="B195" s="8" t="s">
        <v>40</v>
      </c>
      <c r="C195" s="8" t="s">
        <v>61</v>
      </c>
      <c r="D195" s="8" t="str">
        <f t="shared" si="11"/>
        <v>Week_49-generic-refi</v>
      </c>
      <c r="E195" s="8" t="str">
        <f t="shared" si="12"/>
        <v>FiFi-tv.fifi</v>
      </c>
      <c r="H195" s="18">
        <f t="shared" si="16"/>
        <v>5.7091597585954825E-3</v>
      </c>
      <c r="I195" s="6">
        <f t="shared" si="16"/>
        <v>3.15</v>
      </c>
      <c r="J195" s="6">
        <f t="shared" si="16"/>
        <v>108.82230307802553</v>
      </c>
      <c r="K195" s="18">
        <f t="shared" si="16"/>
        <v>0.65</v>
      </c>
      <c r="L195" s="35">
        <f>Data!BL63</f>
        <v>2385.2246421647269</v>
      </c>
      <c r="Q195" s="21">
        <v>0</v>
      </c>
      <c r="R195" s="21">
        <v>86.89386647648108</v>
      </c>
      <c r="S195" s="21">
        <v>1259.0862322747437</v>
      </c>
      <c r="T195" s="38">
        <v>7.6846774421048369E-2</v>
      </c>
    </row>
    <row r="196" spans="1:20" x14ac:dyDescent="0.25">
      <c r="A196" s="17" t="s">
        <v>275</v>
      </c>
      <c r="B196" s="8" t="s">
        <v>40</v>
      </c>
      <c r="C196" s="8" t="s">
        <v>61</v>
      </c>
      <c r="D196" s="8" t="str">
        <f t="shared" si="11"/>
        <v>Week_50-generic-refi</v>
      </c>
      <c r="E196" s="8" t="str">
        <f t="shared" si="12"/>
        <v>FiFi-tv.fifi</v>
      </c>
      <c r="H196" s="18">
        <f t="shared" si="16"/>
        <v>5.7091597585954825E-3</v>
      </c>
      <c r="I196" s="6">
        <f t="shared" si="16"/>
        <v>3.15</v>
      </c>
      <c r="J196" s="6">
        <f t="shared" si="16"/>
        <v>108.82230307802553</v>
      </c>
      <c r="K196" s="18">
        <f t="shared" si="16"/>
        <v>0.65</v>
      </c>
      <c r="L196" s="35">
        <f>Data!BL64</f>
        <v>2011.4207803329416</v>
      </c>
      <c r="Q196" s="21">
        <v>0</v>
      </c>
      <c r="R196" s="21">
        <v>79.802002384775406</v>
      </c>
      <c r="S196" s="21">
        <v>1034.0879866665175</v>
      </c>
      <c r="T196" s="38">
        <v>5.0646481168015289E-2</v>
      </c>
    </row>
    <row r="197" spans="1:20" x14ac:dyDescent="0.25">
      <c r="A197" s="17" t="s">
        <v>276</v>
      </c>
      <c r="B197" s="8" t="s">
        <v>40</v>
      </c>
      <c r="C197" s="8" t="s">
        <v>61</v>
      </c>
      <c r="D197" s="8" t="str">
        <f t="shared" si="11"/>
        <v>Week_51-generic-refi</v>
      </c>
      <c r="E197" s="8" t="str">
        <f t="shared" si="12"/>
        <v>FiFi-tv.fifi</v>
      </c>
      <c r="H197" s="18">
        <f t="shared" si="16"/>
        <v>5.7091597585954825E-3</v>
      </c>
      <c r="I197" s="6">
        <f t="shared" si="16"/>
        <v>3.15</v>
      </c>
      <c r="J197" s="6">
        <f t="shared" si="16"/>
        <v>108.82230307802553</v>
      </c>
      <c r="K197" s="18">
        <f t="shared" si="16"/>
        <v>0.65</v>
      </c>
      <c r="L197" s="35">
        <f>Data!BL65</f>
        <v>2011.4207803329416</v>
      </c>
      <c r="Q197" s="21">
        <v>0</v>
      </c>
      <c r="R197" s="21">
        <v>49.361774649407806</v>
      </c>
      <c r="S197" s="21">
        <v>663.63251669358851</v>
      </c>
      <c r="T197" s="38">
        <v>3.3218843707024437E-2</v>
      </c>
    </row>
    <row r="198" spans="1:20" x14ac:dyDescent="0.25">
      <c r="A198" s="17" t="s">
        <v>277</v>
      </c>
      <c r="B198" s="8" t="s">
        <v>40</v>
      </c>
      <c r="C198" s="8" t="s">
        <v>61</v>
      </c>
      <c r="D198" s="8" t="str">
        <f t="shared" si="11"/>
        <v>Week_52-generic-refi</v>
      </c>
      <c r="E198" s="8" t="str">
        <f t="shared" si="12"/>
        <v>FiFi-tv.fifi</v>
      </c>
      <c r="H198" s="18">
        <f t="shared" si="16"/>
        <v>5.7091597585954825E-3</v>
      </c>
      <c r="I198" s="6">
        <f t="shared" si="16"/>
        <v>3.15</v>
      </c>
      <c r="J198" s="6">
        <f t="shared" si="16"/>
        <v>108.82230307802553</v>
      </c>
      <c r="K198" s="18">
        <f t="shared" si="16"/>
        <v>0.65</v>
      </c>
      <c r="L198" s="35">
        <f>Data!BL66</f>
        <v>2011.4207803329416</v>
      </c>
      <c r="Q198" s="21">
        <v>0</v>
      </c>
      <c r="R198" s="21">
        <v>22.027625067072911</v>
      </c>
      <c r="S198" s="21">
        <v>302.50664701875087</v>
      </c>
      <c r="T198" s="38">
        <v>2.1719684396481087E-2</v>
      </c>
    </row>
    <row r="200" spans="1:20" x14ac:dyDescent="0.25">
      <c r="A200" s="16" t="s">
        <v>328</v>
      </c>
      <c r="B200" s="8" t="s">
        <v>40</v>
      </c>
      <c r="C200" s="8" t="s">
        <v>62</v>
      </c>
      <c r="E200" s="8" t="str">
        <f>IF(RIGHT(A200,3)="old","Initial",B200&amp;"-"&amp;C200)</f>
        <v>Initial</v>
      </c>
      <c r="F200" s="21">
        <f t="shared" ref="F200:G215" si="17">F2</f>
        <v>393432.46859552251</v>
      </c>
      <c r="G200" s="19">
        <f t="shared" si="17"/>
        <v>6.2941960634324765</v>
      </c>
      <c r="H200" s="25">
        <f>VLOOKUP(C200,parms,3,FALSE)</f>
        <v>8.6056724656215413E-3</v>
      </c>
      <c r="I200" s="42">
        <f>VLOOKUP(C200,parms,8,FALSE)</f>
        <v>3.39</v>
      </c>
      <c r="J200" s="27">
        <f>VLOOKUP(C200,parms,4,FALSE)</f>
        <v>1289611.991400274</v>
      </c>
      <c r="K200" s="25">
        <f>VLOOKUP(C200,parms,6,FALSE)</f>
        <v>0.3</v>
      </c>
      <c r="L200" s="35">
        <f>Data!BM2</f>
        <v>8.2011922934080266E-3</v>
      </c>
      <c r="M200" s="39">
        <f>VLOOKUP(C200,Data!$CB$2:$EB$22,1+VALUE(MID(A200,6,2)),FALSE)</f>
        <v>58461.900151000023</v>
      </c>
      <c r="Q200" s="21">
        <v>58461.900151000023</v>
      </c>
      <c r="R200" s="21">
        <v>3372.2908898722462</v>
      </c>
      <c r="S200" s="21">
        <v>13493.765397424679</v>
      </c>
      <c r="T200" s="38">
        <v>0.99602449431380846</v>
      </c>
    </row>
    <row r="201" spans="1:20" x14ac:dyDescent="0.25">
      <c r="A201" s="16" t="s">
        <v>316</v>
      </c>
      <c r="B201" s="8" t="s">
        <v>40</v>
      </c>
      <c r="C201" s="8" t="s">
        <v>62</v>
      </c>
      <c r="E201" s="8" t="str">
        <f t="shared" ref="E201:E264" si="18">IF(RIGHT(A201,3)="old","Initial",B201&amp;"-"&amp;C201)</f>
        <v>Initial</v>
      </c>
      <c r="F201" s="21">
        <f t="shared" si="17"/>
        <v>228081.015200244</v>
      </c>
      <c r="G201" s="19">
        <f t="shared" si="17"/>
        <v>7.9971814637423746</v>
      </c>
      <c r="H201" s="18">
        <f t="shared" ref="H201:K216" si="19">H200</f>
        <v>8.6056724656215413E-3</v>
      </c>
      <c r="I201" s="6">
        <f>I200</f>
        <v>3.39</v>
      </c>
      <c r="J201" s="6">
        <f t="shared" si="19"/>
        <v>1289611.991400274</v>
      </c>
      <c r="K201" s="18">
        <f t="shared" si="19"/>
        <v>0.3</v>
      </c>
      <c r="L201" s="35">
        <f>Data!BM3</f>
        <v>9.7059982188039962E-3</v>
      </c>
      <c r="M201" s="39">
        <f>VLOOKUP(C201,Data!$CB$2:$EB$22,1+VALUE(MID(A201,6,2)),FALSE)</f>
        <v>61013.154124999979</v>
      </c>
      <c r="Q201" s="21">
        <v>61013.154124999979</v>
      </c>
      <c r="R201" s="21">
        <v>1959.9345544491073</v>
      </c>
      <c r="S201" s="21">
        <v>-7878.455865328724</v>
      </c>
      <c r="T201" s="38">
        <v>0.9985449501755076</v>
      </c>
    </row>
    <row r="202" spans="1:20" x14ac:dyDescent="0.25">
      <c r="A202" s="16" t="s">
        <v>317</v>
      </c>
      <c r="B202" s="8" t="s">
        <v>40</v>
      </c>
      <c r="C202" s="8" t="s">
        <v>62</v>
      </c>
      <c r="E202" s="8" t="str">
        <f t="shared" si="18"/>
        <v>Initial</v>
      </c>
      <c r="F202" s="21">
        <f t="shared" si="17"/>
        <v>317634.99002545653</v>
      </c>
      <c r="G202" s="19">
        <f t="shared" si="17"/>
        <v>6.7548152855074779</v>
      </c>
      <c r="H202" s="18">
        <f t="shared" si="19"/>
        <v>8.6056724656215413E-3</v>
      </c>
      <c r="I202" s="6">
        <f t="shared" si="19"/>
        <v>3.39</v>
      </c>
      <c r="J202" s="6">
        <f t="shared" si="19"/>
        <v>1289611.991400274</v>
      </c>
      <c r="K202" s="18">
        <f t="shared" si="19"/>
        <v>0.3</v>
      </c>
      <c r="L202" s="35">
        <f>Data!BM4</f>
        <v>9.7059982188039962E-3</v>
      </c>
      <c r="M202" s="39">
        <f>VLOOKUP(C202,Data!$CB$2:$EB$22,1+VALUE(MID(A202,6,2)),FALSE)</f>
        <v>60961.623980000011</v>
      </c>
      <c r="Q202" s="21">
        <v>60961.623980000011</v>
      </c>
      <c r="R202" s="21">
        <v>2730.5085919891544</v>
      </c>
      <c r="S202" s="21">
        <v>1563.8112011408739</v>
      </c>
      <c r="T202" s="38">
        <v>0.99891928439188282</v>
      </c>
    </row>
    <row r="203" spans="1:20" x14ac:dyDescent="0.25">
      <c r="A203" s="16" t="s">
        <v>318</v>
      </c>
      <c r="B203" s="8" t="s">
        <v>40</v>
      </c>
      <c r="C203" s="8" t="s">
        <v>62</v>
      </c>
      <c r="E203" s="8" t="str">
        <f t="shared" si="18"/>
        <v>Initial</v>
      </c>
      <c r="F203" s="21">
        <f t="shared" si="17"/>
        <v>322486.62248072354</v>
      </c>
      <c r="G203" s="19">
        <f t="shared" si="17"/>
        <v>6.9739033911176911</v>
      </c>
      <c r="H203" s="18">
        <f t="shared" si="19"/>
        <v>8.6056724656215413E-3</v>
      </c>
      <c r="I203" s="6">
        <f t="shared" si="19"/>
        <v>3.39</v>
      </c>
      <c r="J203" s="6">
        <f t="shared" si="19"/>
        <v>1289611.991400274</v>
      </c>
      <c r="K203" s="18">
        <f t="shared" si="19"/>
        <v>0.3</v>
      </c>
      <c r="L203" s="35">
        <f>Data!BM5</f>
        <v>9.7059982188039962E-3</v>
      </c>
      <c r="M203" s="39">
        <f>VLOOKUP(C203,Data!$CB$2:$EB$22,1+VALUE(MID(A203,6,2)),FALSE)</f>
        <v>11255.507248</v>
      </c>
      <c r="Q203" s="21">
        <v>11255.507248</v>
      </c>
      <c r="R203" s="21">
        <v>2629.7072767943896</v>
      </c>
      <c r="S203" s="21">
        <v>50914.802791010261</v>
      </c>
      <c r="T203" s="38">
        <v>0.94756910355862434</v>
      </c>
    </row>
    <row r="204" spans="1:20" x14ac:dyDescent="0.25">
      <c r="A204" s="16" t="s">
        <v>319</v>
      </c>
      <c r="B204" s="8" t="s">
        <v>40</v>
      </c>
      <c r="C204" s="8" t="s">
        <v>62</v>
      </c>
      <c r="E204" s="8" t="str">
        <f t="shared" si="18"/>
        <v>Initial</v>
      </c>
      <c r="F204" s="21">
        <f t="shared" si="17"/>
        <v>401386.27962260752</v>
      </c>
      <c r="G204" s="19">
        <f t="shared" si="17"/>
        <v>6.2238891290728731</v>
      </c>
      <c r="H204" s="18">
        <f t="shared" si="19"/>
        <v>8.6056724656215413E-3</v>
      </c>
      <c r="I204" s="6">
        <f t="shared" si="19"/>
        <v>3.39</v>
      </c>
      <c r="J204" s="6">
        <f t="shared" si="19"/>
        <v>1289611.991400274</v>
      </c>
      <c r="K204" s="18">
        <f t="shared" si="19"/>
        <v>0.3</v>
      </c>
      <c r="L204" s="35">
        <f>Data!BM6</f>
        <v>9.7059982188039962E-3</v>
      </c>
      <c r="M204" s="39">
        <f>VLOOKUP(C204,Data!$CB$2:$EB$22,1+VALUE(MID(A204,6,2)),FALSE)</f>
        <v>6016.5490659999996</v>
      </c>
      <c r="Q204" s="21">
        <v>6016.5490659999996</v>
      </c>
      <c r="R204" s="21">
        <v>2572.1947074226337</v>
      </c>
      <c r="S204" s="21">
        <v>48254.146290340264</v>
      </c>
      <c r="T204" s="38">
        <v>0.74465739109879125</v>
      </c>
    </row>
    <row r="205" spans="1:20" x14ac:dyDescent="0.25">
      <c r="A205" s="16" t="s">
        <v>320</v>
      </c>
      <c r="B205" s="8" t="s">
        <v>40</v>
      </c>
      <c r="C205" s="8" t="s">
        <v>62</v>
      </c>
      <c r="E205" s="8" t="str">
        <f t="shared" si="18"/>
        <v>Initial</v>
      </c>
      <c r="F205" s="21">
        <f t="shared" si="17"/>
        <v>309588.89609523199</v>
      </c>
      <c r="G205" s="19">
        <f t="shared" si="17"/>
        <v>6.9990429098927924</v>
      </c>
      <c r="H205" s="18">
        <f t="shared" si="19"/>
        <v>8.6056724656215413E-3</v>
      </c>
      <c r="I205" s="6">
        <f t="shared" si="19"/>
        <v>3.39</v>
      </c>
      <c r="J205" s="6">
        <f t="shared" si="19"/>
        <v>1289611.991400274</v>
      </c>
      <c r="K205" s="18">
        <f t="shared" si="19"/>
        <v>0.3</v>
      </c>
      <c r="L205" s="35">
        <f>Data!BM7</f>
        <v>8.3516728859476235E-3</v>
      </c>
      <c r="M205" s="39">
        <f>VLOOKUP(C205,Data!$CB$2:$EB$22,1+VALUE(MID(A205,6,2)),FALSE)</f>
        <v>6902.1493109999983</v>
      </c>
      <c r="Q205" s="21">
        <v>6902.1493109999983</v>
      </c>
      <c r="R205" s="21">
        <v>1732.2709014138511</v>
      </c>
      <c r="S205" s="21">
        <v>34199.018765178771</v>
      </c>
      <c r="T205" s="38">
        <v>0.65019798893281666</v>
      </c>
    </row>
    <row r="206" spans="1:20" x14ac:dyDescent="0.25">
      <c r="A206" s="16" t="s">
        <v>321</v>
      </c>
      <c r="B206" s="8" t="s">
        <v>40</v>
      </c>
      <c r="C206" s="8" t="s">
        <v>62</v>
      </c>
      <c r="E206" s="8" t="str">
        <f t="shared" si="18"/>
        <v>Initial</v>
      </c>
      <c r="F206" s="21">
        <f t="shared" si="17"/>
        <v>309968.77520157403</v>
      </c>
      <c r="G206" s="19">
        <f t="shared" si="17"/>
        <v>6.9767010399881384</v>
      </c>
      <c r="H206" s="18">
        <f t="shared" si="19"/>
        <v>8.6056724656215413E-3</v>
      </c>
      <c r="I206" s="6">
        <f t="shared" si="19"/>
        <v>3.39</v>
      </c>
      <c r="J206" s="6">
        <f t="shared" si="19"/>
        <v>1289611.991400274</v>
      </c>
      <c r="K206" s="18">
        <f t="shared" si="19"/>
        <v>0.3</v>
      </c>
      <c r="L206" s="35">
        <f>Data!BM8</f>
        <v>8.3516728859476235E-3</v>
      </c>
      <c r="M206" s="39">
        <f>VLOOKUP(C206,Data!$CB$2:$EB$22,1+VALUE(MID(A206,6,2)),FALSE)</f>
        <v>6370.2564680000032</v>
      </c>
      <c r="Q206" s="21">
        <v>6370.2564680000032</v>
      </c>
      <c r="R206" s="21">
        <v>1590.0767135209551</v>
      </c>
      <c r="S206" s="21">
        <v>31236.674160391911</v>
      </c>
      <c r="T206" s="38">
        <v>0.5960947783074434</v>
      </c>
    </row>
    <row r="207" spans="1:20" x14ac:dyDescent="0.25">
      <c r="A207" s="16" t="s">
        <v>322</v>
      </c>
      <c r="B207" s="8" t="s">
        <v>40</v>
      </c>
      <c r="C207" s="8" t="s">
        <v>62</v>
      </c>
      <c r="E207" s="8" t="str">
        <f t="shared" si="18"/>
        <v>Initial</v>
      </c>
      <c r="F207" s="21">
        <f t="shared" si="17"/>
        <v>454180.53004536044</v>
      </c>
      <c r="G207" s="19">
        <f t="shared" si="17"/>
        <v>6.0080329106190753</v>
      </c>
      <c r="H207" s="18">
        <f t="shared" si="19"/>
        <v>8.6056724656215413E-3</v>
      </c>
      <c r="I207" s="6">
        <f t="shared" si="19"/>
        <v>3.39</v>
      </c>
      <c r="J207" s="6">
        <f t="shared" si="19"/>
        <v>1289611.991400274</v>
      </c>
      <c r="K207" s="18">
        <f t="shared" si="19"/>
        <v>0.3</v>
      </c>
      <c r="L207" s="35">
        <f>Data!BM9</f>
        <v>8.3516728859476235E-3</v>
      </c>
      <c r="M207" s="39">
        <f>VLOOKUP(C207,Data!$CB$2:$EB$22,1+VALUE(MID(A207,6,2)),FALSE)</f>
        <v>4014.8051510000009</v>
      </c>
      <c r="Q207" s="21">
        <v>4014.8051510000009</v>
      </c>
      <c r="R207" s="21">
        <v>1857.3262079011827</v>
      </c>
      <c r="S207" s="21">
        <v>33813.787820778896</v>
      </c>
      <c r="T207" s="38">
        <v>0.47519828151564292</v>
      </c>
    </row>
    <row r="208" spans="1:20" x14ac:dyDescent="0.25">
      <c r="A208" s="16" t="s">
        <v>323</v>
      </c>
      <c r="B208" s="8" t="s">
        <v>40</v>
      </c>
      <c r="C208" s="8" t="s">
        <v>62</v>
      </c>
      <c r="E208" s="8" t="str">
        <f t="shared" si="18"/>
        <v>Initial</v>
      </c>
      <c r="F208" s="21">
        <f t="shared" si="17"/>
        <v>455011.73547455797</v>
      </c>
      <c r="G208" s="19">
        <f t="shared" si="17"/>
        <v>6.0449284141776669</v>
      </c>
      <c r="H208" s="18">
        <f t="shared" si="19"/>
        <v>8.6056724656215413E-3</v>
      </c>
      <c r="I208" s="6">
        <f t="shared" si="19"/>
        <v>3.39</v>
      </c>
      <c r="J208" s="6">
        <f t="shared" si="19"/>
        <v>1289611.991400274</v>
      </c>
      <c r="K208" s="18">
        <f t="shared" si="19"/>
        <v>0.3</v>
      </c>
      <c r="L208" s="35">
        <f>Data!BM10</f>
        <v>8.3516728859476235E-3</v>
      </c>
      <c r="M208" s="39">
        <f>VLOOKUP(C208,Data!$CB$2:$EB$22,1+VALUE(MID(A208,6,2)),FALSE)</f>
        <v>906.49023799999998</v>
      </c>
      <c r="Q208" s="21">
        <v>906.49023799999998</v>
      </c>
      <c r="R208" s="21">
        <v>949.11832804636379</v>
      </c>
      <c r="S208" s="21">
        <v>18543.134227226259</v>
      </c>
      <c r="T208" s="38">
        <v>0.24238902364686554</v>
      </c>
    </row>
    <row r="209" spans="1:20" x14ac:dyDescent="0.25">
      <c r="A209" s="16" t="s">
        <v>324</v>
      </c>
      <c r="B209" s="8" t="s">
        <v>40</v>
      </c>
      <c r="C209" s="8" t="s">
        <v>62</v>
      </c>
      <c r="E209" s="8" t="str">
        <f t="shared" si="18"/>
        <v>Initial</v>
      </c>
      <c r="F209" s="21">
        <f t="shared" si="17"/>
        <v>290055.894256228</v>
      </c>
      <c r="G209" s="19">
        <f t="shared" si="17"/>
        <v>7.3475859223576458</v>
      </c>
      <c r="H209" s="18">
        <f t="shared" si="19"/>
        <v>8.6056724656215413E-3</v>
      </c>
      <c r="I209" s="6">
        <f t="shared" si="19"/>
        <v>3.39</v>
      </c>
      <c r="J209" s="6">
        <f t="shared" si="19"/>
        <v>1289611.991400274</v>
      </c>
      <c r="K209" s="18">
        <f t="shared" si="19"/>
        <v>0.3</v>
      </c>
      <c r="L209" s="35">
        <f>Data!BM11</f>
        <v>8.3516728859476235E-3</v>
      </c>
      <c r="M209" s="39">
        <f>VLOOKUP(C209,Data!$CB$2:$EB$22,1+VALUE(MID(A209,6,2)),FALSE)</f>
        <v>0</v>
      </c>
      <c r="Q209" s="21">
        <v>0</v>
      </c>
      <c r="R209" s="21">
        <v>199.44656799375306</v>
      </c>
      <c r="S209" s="21">
        <v>4967.8781959091848</v>
      </c>
      <c r="T209" s="38">
        <v>7.9902443298376147E-2</v>
      </c>
    </row>
    <row r="210" spans="1:20" x14ac:dyDescent="0.25">
      <c r="A210" s="16" t="s">
        <v>325</v>
      </c>
      <c r="B210" s="8" t="s">
        <v>40</v>
      </c>
      <c r="C210" s="8" t="s">
        <v>62</v>
      </c>
      <c r="E210" s="8" t="str">
        <f t="shared" si="18"/>
        <v>Initial</v>
      </c>
      <c r="F210" s="21">
        <f t="shared" si="17"/>
        <v>348451.97318493499</v>
      </c>
      <c r="G210" s="19">
        <f t="shared" si="17"/>
        <v>6.6816214516324974</v>
      </c>
      <c r="H210" s="18">
        <f t="shared" si="19"/>
        <v>8.6056724656215413E-3</v>
      </c>
      <c r="I210" s="6">
        <f t="shared" si="19"/>
        <v>3.39</v>
      </c>
      <c r="J210" s="6">
        <f t="shared" si="19"/>
        <v>1289611.991400274</v>
      </c>
      <c r="K210" s="18">
        <f t="shared" si="19"/>
        <v>0.3</v>
      </c>
      <c r="L210" s="35">
        <f>Data!BM12</f>
        <v>7.2983087381704474E-3</v>
      </c>
      <c r="M210" s="39">
        <f>VLOOKUP(C210,Data!$CB$2:$EB$22,1+VALUE(MID(A210,6,2)),FALSE)</f>
        <v>0</v>
      </c>
      <c r="Q210" s="21">
        <v>0</v>
      </c>
      <c r="R210" s="21">
        <v>73.986589684824324</v>
      </c>
      <c r="S210" s="21">
        <v>1675.8478043745506</v>
      </c>
      <c r="T210" s="38">
        <v>2.4673188045554073E-2</v>
      </c>
    </row>
    <row r="211" spans="1:20" x14ac:dyDescent="0.25">
      <c r="A211" s="16" t="s">
        <v>326</v>
      </c>
      <c r="B211" s="8" t="s">
        <v>40</v>
      </c>
      <c r="C211" s="8" t="s">
        <v>62</v>
      </c>
      <c r="E211" s="8" t="str">
        <f t="shared" si="18"/>
        <v>Initial</v>
      </c>
      <c r="F211" s="21">
        <f t="shared" si="17"/>
        <v>427408.08445701201</v>
      </c>
      <c r="G211" s="19">
        <f t="shared" si="17"/>
        <v>6.1680815445545676</v>
      </c>
      <c r="H211" s="18">
        <f t="shared" si="19"/>
        <v>8.6056724656215413E-3</v>
      </c>
      <c r="I211" s="6">
        <f t="shared" si="19"/>
        <v>3.39</v>
      </c>
      <c r="J211" s="6">
        <f t="shared" si="19"/>
        <v>1289611.991400274</v>
      </c>
      <c r="K211" s="18">
        <f t="shared" si="19"/>
        <v>0.3</v>
      </c>
      <c r="L211" s="35">
        <f>Data!BM13</f>
        <v>7.2983087381704474E-3</v>
      </c>
      <c r="M211" s="39">
        <f>VLOOKUP(C211,Data!$CB$2:$EB$22,1+VALUE(MID(A211,6,2)),FALSE)</f>
        <v>0</v>
      </c>
      <c r="Q211" s="21">
        <v>0</v>
      </c>
      <c r="R211" s="21">
        <v>27.463838340376661</v>
      </c>
      <c r="S211" s="21">
        <v>574.26326904958614</v>
      </c>
      <c r="T211" s="38">
        <v>7.4667857288170936E-3</v>
      </c>
    </row>
    <row r="212" spans="1:20" x14ac:dyDescent="0.25">
      <c r="A212" s="16" t="s">
        <v>327</v>
      </c>
      <c r="B212" s="8" t="s">
        <v>40</v>
      </c>
      <c r="C212" s="8" t="s">
        <v>62</v>
      </c>
      <c r="E212" s="8" t="str">
        <f t="shared" si="18"/>
        <v>Initial</v>
      </c>
      <c r="F212" s="21">
        <f t="shared" si="17"/>
        <v>330189.49929959601</v>
      </c>
      <c r="G212" s="19">
        <f t="shared" si="17"/>
        <v>6.4579352380155601</v>
      </c>
      <c r="H212" s="18">
        <f t="shared" si="19"/>
        <v>8.6056724656215413E-3</v>
      </c>
      <c r="I212" s="6">
        <f t="shared" si="19"/>
        <v>3.39</v>
      </c>
      <c r="J212" s="6">
        <f t="shared" si="19"/>
        <v>1289611.991400274</v>
      </c>
      <c r="K212" s="18">
        <f t="shared" si="19"/>
        <v>0.3</v>
      </c>
      <c r="L212" s="35">
        <f>Data!BM14</f>
        <v>7.2983087381704474E-3</v>
      </c>
      <c r="M212" s="39">
        <f>VLOOKUP(C212,Data!$CB$2:$EB$22,1+VALUE(MID(A212,6,2)),FALSE)</f>
        <v>0</v>
      </c>
      <c r="Q212" s="21">
        <v>0</v>
      </c>
      <c r="R212" s="21">
        <v>6.3817725513147971</v>
      </c>
      <c r="S212" s="21">
        <v>139.71232031806204</v>
      </c>
      <c r="T212" s="38">
        <v>2.2459146670822383E-3</v>
      </c>
    </row>
    <row r="213" spans="1:20" x14ac:dyDescent="0.25">
      <c r="A213" s="17" t="s">
        <v>262</v>
      </c>
      <c r="B213" s="8" t="s">
        <v>40</v>
      </c>
      <c r="C213" s="8" t="s">
        <v>62</v>
      </c>
      <c r="E213" s="8" t="str">
        <f t="shared" si="18"/>
        <v>FiFi-vod.fifi</v>
      </c>
      <c r="F213" s="21">
        <f t="shared" si="17"/>
        <v>340832.86210744851</v>
      </c>
      <c r="G213" s="19">
        <f t="shared" si="17"/>
        <v>6.8003506949188122</v>
      </c>
      <c r="H213" s="18">
        <f t="shared" si="19"/>
        <v>8.6056724656215413E-3</v>
      </c>
      <c r="I213" s="6">
        <f t="shared" si="19"/>
        <v>3.39</v>
      </c>
      <c r="J213" s="6">
        <f t="shared" si="19"/>
        <v>1289611.991400274</v>
      </c>
      <c r="K213" s="18">
        <f t="shared" si="19"/>
        <v>0.3</v>
      </c>
      <c r="L213" s="35">
        <f>Data!BM15</f>
        <v>7.2983087381704474E-3</v>
      </c>
      <c r="M213" s="21">
        <f>VLOOKUP(C213,Data!$CB$2:$EB$22,1+VALUE(MID(A213,6,2)),FALSE)</f>
        <v>0</v>
      </c>
      <c r="Q213" s="21">
        <v>0</v>
      </c>
      <c r="R213" s="21">
        <v>1.9778004295214171</v>
      </c>
      <c r="S213" s="21">
        <v>45.594606820789693</v>
      </c>
      <c r="T213" s="38">
        <v>6.7430470913798501E-4</v>
      </c>
    </row>
    <row r="214" spans="1:20" x14ac:dyDescent="0.25">
      <c r="A214" s="17" t="s">
        <v>263</v>
      </c>
      <c r="B214" s="8" t="s">
        <v>40</v>
      </c>
      <c r="C214" s="8" t="s">
        <v>62</v>
      </c>
      <c r="E214" s="8" t="str">
        <f t="shared" si="18"/>
        <v>FiFi-vod.fifi</v>
      </c>
      <c r="F214" s="21">
        <f t="shared" si="17"/>
        <v>439217.36949841853</v>
      </c>
      <c r="G214" s="19">
        <f t="shared" si="17"/>
        <v>6.2729203283091328</v>
      </c>
      <c r="H214" s="18">
        <f t="shared" si="19"/>
        <v>8.6056724656215413E-3</v>
      </c>
      <c r="I214" s="6">
        <f t="shared" si="19"/>
        <v>3.39</v>
      </c>
      <c r="J214" s="6">
        <f t="shared" si="19"/>
        <v>1289611.991400274</v>
      </c>
      <c r="K214" s="18">
        <f t="shared" si="19"/>
        <v>0.3</v>
      </c>
      <c r="L214" s="35">
        <f>Data!BM16</f>
        <v>6.922107256821455E-3</v>
      </c>
      <c r="M214" s="21">
        <f>VLOOKUP(C214,Data!$CB$2:$EB$22,1+VALUE(MID(A214,6,2)),FALSE)</f>
        <v>0</v>
      </c>
      <c r="Q214" s="21">
        <v>0</v>
      </c>
      <c r="R214" s="21">
        <v>0.76479367950468735</v>
      </c>
      <c r="S214" s="21">
        <v>16.263490486841526</v>
      </c>
      <c r="T214" s="38">
        <v>2.0233917311052174E-4</v>
      </c>
    </row>
    <row r="215" spans="1:20" x14ac:dyDescent="0.25">
      <c r="A215" s="17" t="s">
        <v>264</v>
      </c>
      <c r="B215" s="8" t="s">
        <v>40</v>
      </c>
      <c r="C215" s="8" t="s">
        <v>62</v>
      </c>
      <c r="E215" s="8" t="str">
        <f t="shared" si="18"/>
        <v>FiFi-vod.fifi</v>
      </c>
      <c r="F215" s="21">
        <f t="shared" si="17"/>
        <v>392882.00916213804</v>
      </c>
      <c r="G215" s="19">
        <f t="shared" si="17"/>
        <v>6.511570805271405</v>
      </c>
      <c r="H215" s="18">
        <f t="shared" si="19"/>
        <v>8.6056724656215413E-3</v>
      </c>
      <c r="I215" s="6">
        <f t="shared" si="19"/>
        <v>3.39</v>
      </c>
      <c r="J215" s="6">
        <f t="shared" si="19"/>
        <v>1289611.991400274</v>
      </c>
      <c r="K215" s="18">
        <f t="shared" si="19"/>
        <v>0.3</v>
      </c>
      <c r="L215" s="35">
        <f>Data!BM17</f>
        <v>6.922107256821455E-3</v>
      </c>
      <c r="M215" s="21">
        <f>VLOOKUP(C215,Data!$CB$2:$EB$22,1+VALUE(MID(A215,6,2)),FALSE)</f>
        <v>0</v>
      </c>
      <c r="Q215" s="21">
        <v>0</v>
      </c>
      <c r="R215" s="21">
        <v>0.20524800237769883</v>
      </c>
      <c r="S215" s="21">
        <v>4.5306905914166293</v>
      </c>
      <c r="T215" s="38">
        <v>6.0706051245973391E-5</v>
      </c>
    </row>
    <row r="216" spans="1:20" x14ac:dyDescent="0.25">
      <c r="A216" s="17" t="s">
        <v>265</v>
      </c>
      <c r="B216" s="8" t="s">
        <v>40</v>
      </c>
      <c r="C216" s="8" t="s">
        <v>62</v>
      </c>
      <c r="E216" s="8" t="str">
        <f t="shared" si="18"/>
        <v>FiFi-vod.fifi</v>
      </c>
      <c r="F216" s="21">
        <f t="shared" ref="F216:G231" si="20">F18</f>
        <v>287120.72270037199</v>
      </c>
      <c r="G216" s="19">
        <f t="shared" si="20"/>
        <v>7.4241408592468048</v>
      </c>
      <c r="H216" s="18">
        <f t="shared" si="19"/>
        <v>8.6056724656215413E-3</v>
      </c>
      <c r="I216" s="6">
        <f t="shared" si="19"/>
        <v>3.39</v>
      </c>
      <c r="J216" s="6">
        <f t="shared" si="19"/>
        <v>1289611.991400274</v>
      </c>
      <c r="K216" s="18">
        <f t="shared" si="19"/>
        <v>0.3</v>
      </c>
      <c r="L216" s="35">
        <f>Data!BM18</f>
        <v>6.922107256821455E-3</v>
      </c>
      <c r="M216" s="21">
        <f>VLOOKUP(C216,Data!$CB$2:$EB$22,1+VALUE(MID(A216,6,2)),FALSE)</f>
        <v>0</v>
      </c>
      <c r="Q216" s="21">
        <v>0</v>
      </c>
      <c r="R216" s="21">
        <v>4.4999927884535815E-2</v>
      </c>
      <c r="S216" s="21">
        <v>1.1325508730878155</v>
      </c>
      <c r="T216" s="38">
        <v>1.8212202335665673E-5</v>
      </c>
    </row>
    <row r="217" spans="1:20" x14ac:dyDescent="0.25">
      <c r="A217" s="17" t="s">
        <v>266</v>
      </c>
      <c r="B217" s="8" t="s">
        <v>40</v>
      </c>
      <c r="C217" s="8" t="s">
        <v>62</v>
      </c>
      <c r="E217" s="8" t="str">
        <f t="shared" si="18"/>
        <v>FiFi-vod.fifi</v>
      </c>
      <c r="F217" s="21">
        <f t="shared" si="20"/>
        <v>319043.21232711151</v>
      </c>
      <c r="G217" s="19">
        <f t="shared" si="20"/>
        <v>7.2881301476597384</v>
      </c>
      <c r="H217" s="18">
        <f t="shared" ref="H217:K232" si="21">H216</f>
        <v>8.6056724656215413E-3</v>
      </c>
      <c r="I217" s="6">
        <f t="shared" si="21"/>
        <v>3.39</v>
      </c>
      <c r="J217" s="6">
        <f t="shared" si="21"/>
        <v>1289611.991400274</v>
      </c>
      <c r="K217" s="18">
        <f t="shared" si="21"/>
        <v>0.3</v>
      </c>
      <c r="L217" s="35">
        <f>Data!BM19</f>
        <v>6.922107256821455E-3</v>
      </c>
      <c r="M217" s="21">
        <f>VLOOKUP(C217,Data!$CB$2:$EB$22,1+VALUE(MID(A217,6,2)),FALSE)</f>
        <v>1436.022706</v>
      </c>
      <c r="Q217" s="21">
        <v>1436.022706</v>
      </c>
      <c r="R217" s="21">
        <v>407.98897849135437</v>
      </c>
      <c r="S217" s="21">
        <v>8644.0635580489597</v>
      </c>
      <c r="T217" s="38">
        <v>0.14859839170094813</v>
      </c>
    </row>
    <row r="218" spans="1:20" x14ac:dyDescent="0.25">
      <c r="A218" s="17" t="s">
        <v>267</v>
      </c>
      <c r="B218" s="8" t="s">
        <v>40</v>
      </c>
      <c r="C218" s="8" t="s">
        <v>62</v>
      </c>
      <c r="E218" s="8" t="str">
        <f t="shared" si="18"/>
        <v>FiFi-vod.fifi</v>
      </c>
      <c r="F218" s="21">
        <f t="shared" si="20"/>
        <v>242439.8542396205</v>
      </c>
      <c r="G218" s="19">
        <f t="shared" si="20"/>
        <v>8.3972135913050998</v>
      </c>
      <c r="H218" s="18">
        <f t="shared" si="21"/>
        <v>8.6056724656215413E-3</v>
      </c>
      <c r="I218" s="6">
        <f t="shared" si="21"/>
        <v>3.39</v>
      </c>
      <c r="J218" s="6">
        <f t="shared" si="21"/>
        <v>1289611.991400274</v>
      </c>
      <c r="K218" s="18">
        <f t="shared" si="21"/>
        <v>0.3</v>
      </c>
      <c r="L218" s="35">
        <f>Data!BM20</f>
        <v>7.1478281456308504E-3</v>
      </c>
      <c r="M218" s="21">
        <f>VLOOKUP(C218,Data!$CB$2:$EB$22,1+VALUE(MID(A218,6,2)),FALSE)</f>
        <v>1571.850387</v>
      </c>
      <c r="Q218" s="21">
        <v>1571.850387</v>
      </c>
      <c r="R218" s="21">
        <v>409.97667539929159</v>
      </c>
      <c r="S218" s="21">
        <v>10098.772812547626</v>
      </c>
      <c r="T218" s="38">
        <v>0.19650351458533244</v>
      </c>
    </row>
    <row r="219" spans="1:20" x14ac:dyDescent="0.25">
      <c r="A219" s="17" t="s">
        <v>268</v>
      </c>
      <c r="B219" s="8" t="s">
        <v>40</v>
      </c>
      <c r="C219" s="8" t="s">
        <v>62</v>
      </c>
      <c r="E219" s="8" t="str">
        <f t="shared" si="18"/>
        <v>FiFi-vod.fifi</v>
      </c>
      <c r="F219" s="21">
        <f t="shared" si="20"/>
        <v>452969.13318074099</v>
      </c>
      <c r="G219" s="19">
        <f t="shared" si="20"/>
        <v>6.5182322286433863</v>
      </c>
      <c r="H219" s="18">
        <f t="shared" si="21"/>
        <v>8.6056724656215413E-3</v>
      </c>
      <c r="I219" s="6">
        <f t="shared" si="21"/>
        <v>3.39</v>
      </c>
      <c r="J219" s="6">
        <f t="shared" si="21"/>
        <v>1289611.991400274</v>
      </c>
      <c r="K219" s="18">
        <f t="shared" si="21"/>
        <v>0.3</v>
      </c>
      <c r="L219" s="35">
        <f>Data!BM21</f>
        <v>7.1478281456308504E-3</v>
      </c>
      <c r="M219" s="21">
        <f>VLOOKUP(C219,Data!$CB$2:$EB$22,1+VALUE(MID(A219,6,2)),FALSE)</f>
        <v>1421.5800280000001</v>
      </c>
      <c r="Q219" s="21">
        <v>1421.5800280000001</v>
      </c>
      <c r="R219" s="21">
        <v>769.34498046255862</v>
      </c>
      <c r="S219" s="21">
        <v>15578.487717960663</v>
      </c>
      <c r="T219" s="38">
        <v>0.19736389306625968</v>
      </c>
    </row>
    <row r="220" spans="1:20" x14ac:dyDescent="0.25">
      <c r="A220" s="17" t="s">
        <v>269</v>
      </c>
      <c r="B220" s="8" t="s">
        <v>40</v>
      </c>
      <c r="C220" s="8" t="s">
        <v>62</v>
      </c>
      <c r="E220" s="8" t="str">
        <f t="shared" si="18"/>
        <v>FiFi-vod.fifi</v>
      </c>
      <c r="F220" s="21">
        <f t="shared" si="20"/>
        <v>374829.33619855496</v>
      </c>
      <c r="G220" s="19">
        <f t="shared" si="20"/>
        <v>7.0414807493575111</v>
      </c>
      <c r="H220" s="18">
        <f t="shared" si="21"/>
        <v>8.6056724656215413E-3</v>
      </c>
      <c r="I220" s="6">
        <f t="shared" si="21"/>
        <v>3.39</v>
      </c>
      <c r="J220" s="6">
        <f t="shared" si="21"/>
        <v>1289611.991400274</v>
      </c>
      <c r="K220" s="18">
        <f t="shared" si="21"/>
        <v>0.3</v>
      </c>
      <c r="L220" s="35">
        <f>Data!BM22</f>
        <v>7.1478281456308504E-3</v>
      </c>
      <c r="M220" s="21">
        <f>VLOOKUP(C220,Data!$CB$2:$EB$22,1+VALUE(MID(A220,6,2)),FALSE)</f>
        <v>1088.877201</v>
      </c>
      <c r="Q220" s="21">
        <v>1088.877201</v>
      </c>
      <c r="R220" s="21">
        <v>542.33832376732687</v>
      </c>
      <c r="S220" s="21">
        <v>11857.074696253478</v>
      </c>
      <c r="T220" s="38">
        <v>0.16813259188224328</v>
      </c>
    </row>
    <row r="221" spans="1:20" x14ac:dyDescent="0.25">
      <c r="A221" s="17" t="s">
        <v>270</v>
      </c>
      <c r="B221" s="8" t="s">
        <v>40</v>
      </c>
      <c r="C221" s="8" t="s">
        <v>62</v>
      </c>
      <c r="E221" s="8" t="str">
        <f t="shared" si="18"/>
        <v>FiFi-vod.fifi</v>
      </c>
      <c r="F221" s="21">
        <f t="shared" si="20"/>
        <v>369195.690608576</v>
      </c>
      <c r="G221" s="19">
        <f t="shared" si="20"/>
        <v>6.974183994639545</v>
      </c>
      <c r="H221" s="18">
        <f t="shared" si="21"/>
        <v>8.6056724656215413E-3</v>
      </c>
      <c r="I221" s="6">
        <f t="shared" si="21"/>
        <v>3.39</v>
      </c>
      <c r="J221" s="6">
        <f t="shared" si="21"/>
        <v>1289611.991400274</v>
      </c>
      <c r="K221" s="18">
        <f t="shared" si="21"/>
        <v>0.3</v>
      </c>
      <c r="L221" s="35">
        <f>Data!BM23</f>
        <v>7.1478281456308504E-3</v>
      </c>
      <c r="M221" s="21">
        <f>VLOOKUP(C221,Data!$CB$2:$EB$22,1+VALUE(MID(A221,6,2)),FALSE)</f>
        <v>1671.6246100000001</v>
      </c>
      <c r="Q221" s="21">
        <v>1671.6246100000001</v>
      </c>
      <c r="R221" s="21">
        <v>669.33309078449872</v>
      </c>
      <c r="S221" s="21">
        <v>14153.072106740035</v>
      </c>
      <c r="T221" s="38">
        <v>0.21066911001424804</v>
      </c>
    </row>
    <row r="222" spans="1:20" x14ac:dyDescent="0.25">
      <c r="A222" s="17" t="s">
        <v>249</v>
      </c>
      <c r="B222" s="8" t="s">
        <v>40</v>
      </c>
      <c r="C222" s="8" t="s">
        <v>62</v>
      </c>
      <c r="E222" s="8" t="str">
        <f t="shared" si="18"/>
        <v>FiFi-vod.fifi</v>
      </c>
      <c r="F222" s="21">
        <f t="shared" si="20"/>
        <v>327686.09035661601</v>
      </c>
      <c r="G222" s="19">
        <f t="shared" si="20"/>
        <v>7.4058431193070975</v>
      </c>
      <c r="H222" s="18">
        <f t="shared" si="21"/>
        <v>8.6056724656215413E-3</v>
      </c>
      <c r="I222" s="6">
        <f t="shared" si="21"/>
        <v>3.39</v>
      </c>
      <c r="J222" s="6">
        <f t="shared" si="21"/>
        <v>1289611.991400274</v>
      </c>
      <c r="K222" s="18">
        <f t="shared" si="21"/>
        <v>0.3</v>
      </c>
      <c r="L222" s="35">
        <f>Data!BM24</f>
        <v>7.1478281456308504E-3</v>
      </c>
      <c r="M222" s="21">
        <f>VLOOKUP(C222,Data!$CB$2:$EB$22,1+VALUE(MID(A222,6,2)),FALSE)</f>
        <v>1577.440028</v>
      </c>
      <c r="Q222" s="21">
        <v>1577.440028</v>
      </c>
      <c r="R222" s="21">
        <v>606.35053290715109</v>
      </c>
      <c r="S222" s="21">
        <v>13645.480137643113</v>
      </c>
      <c r="T222" s="38">
        <v>0.21502103307055898</v>
      </c>
    </row>
    <row r="223" spans="1:20" x14ac:dyDescent="0.25">
      <c r="A223" s="17" t="s">
        <v>250</v>
      </c>
      <c r="B223" s="8" t="s">
        <v>40</v>
      </c>
      <c r="C223" s="8" t="s">
        <v>62</v>
      </c>
      <c r="E223" s="8" t="str">
        <f t="shared" si="18"/>
        <v>FiFi-vod.fifi</v>
      </c>
      <c r="F223" s="21">
        <f t="shared" si="20"/>
        <v>447161.2574520745</v>
      </c>
      <c r="G223" s="19">
        <f t="shared" si="20"/>
        <v>6.5316916589065332</v>
      </c>
      <c r="H223" s="18">
        <f t="shared" si="21"/>
        <v>8.6056724656215413E-3</v>
      </c>
      <c r="I223" s="6">
        <f t="shared" si="21"/>
        <v>3.39</v>
      </c>
      <c r="J223" s="6">
        <f t="shared" si="21"/>
        <v>1289611.991400274</v>
      </c>
      <c r="K223" s="18">
        <f t="shared" si="21"/>
        <v>0.3</v>
      </c>
      <c r="L223" s="35">
        <f>Data!BM25</f>
        <v>7.1478281456308504E-3</v>
      </c>
      <c r="M223" s="21">
        <f>VLOOKUP(C223,Data!$CB$2:$EB$22,1+VALUE(MID(A223,6,2)),FALSE)</f>
        <v>23022.658984000002</v>
      </c>
      <c r="Q223" s="21">
        <v>23022.658984000002</v>
      </c>
      <c r="R223" s="21">
        <v>3553.6717245410646</v>
      </c>
      <c r="S223" s="21">
        <v>55664.285206084598</v>
      </c>
      <c r="T223" s="38">
        <v>0.92348176712423624</v>
      </c>
    </row>
    <row r="224" spans="1:20" x14ac:dyDescent="0.25">
      <c r="A224" s="17" t="s">
        <v>251</v>
      </c>
      <c r="B224" s="8" t="s">
        <v>40</v>
      </c>
      <c r="C224" s="8" t="s">
        <v>62</v>
      </c>
      <c r="E224" s="8" t="str">
        <f t="shared" si="18"/>
        <v>FiFi-vod.fifi</v>
      </c>
      <c r="F224" s="21">
        <f t="shared" si="20"/>
        <v>382858.71242734947</v>
      </c>
      <c r="G224" s="19">
        <f t="shared" si="20"/>
        <v>6.8320565796721962</v>
      </c>
      <c r="H224" s="18">
        <f t="shared" si="21"/>
        <v>8.6056724656215413E-3</v>
      </c>
      <c r="I224" s="6">
        <f t="shared" si="21"/>
        <v>3.39</v>
      </c>
      <c r="J224" s="6">
        <f t="shared" si="21"/>
        <v>1289611.991400274</v>
      </c>
      <c r="K224" s="18">
        <f t="shared" si="21"/>
        <v>0.3</v>
      </c>
      <c r="L224" s="35">
        <f>Data!BM26</f>
        <v>7.1478281456308504E-3</v>
      </c>
      <c r="M224" s="21">
        <f>VLOOKUP(C224,Data!$CB$2:$EB$22,1+VALUE(MID(A224,6,2)),FALSE)</f>
        <v>19697.065282</v>
      </c>
      <c r="Q224" s="21">
        <v>19697.065282</v>
      </c>
      <c r="R224" s="21">
        <v>3114.8932810007336</v>
      </c>
      <c r="S224" s="21">
        <v>52445.955707134068</v>
      </c>
      <c r="T224" s="38">
        <v>0.94540920127316941</v>
      </c>
    </row>
    <row r="225" spans="1:20" x14ac:dyDescent="0.25">
      <c r="A225" s="17" t="s">
        <v>252</v>
      </c>
      <c r="B225" s="8" t="s">
        <v>40</v>
      </c>
      <c r="C225" s="8" t="s">
        <v>62</v>
      </c>
      <c r="E225" s="8" t="str">
        <f t="shared" si="18"/>
        <v>FiFi-vod.fifi</v>
      </c>
      <c r="F225" s="21">
        <f t="shared" si="20"/>
        <v>557747.14345524705</v>
      </c>
      <c r="G225" s="19">
        <f t="shared" si="20"/>
        <v>6.0639302973535694</v>
      </c>
      <c r="H225" s="18">
        <f t="shared" si="21"/>
        <v>8.6056724656215413E-3</v>
      </c>
      <c r="I225" s="6">
        <f t="shared" si="21"/>
        <v>3.39</v>
      </c>
      <c r="J225" s="6">
        <f t="shared" si="21"/>
        <v>1289611.991400274</v>
      </c>
      <c r="K225" s="18">
        <f t="shared" si="21"/>
        <v>0.3</v>
      </c>
      <c r="L225" s="35">
        <f>Data!BM27</f>
        <v>7.1478281456308504E-3</v>
      </c>
      <c r="M225" s="21">
        <f>VLOOKUP(C225,Data!$CB$2:$EB$22,1+VALUE(MID(A225,6,2)),FALSE)</f>
        <v>18906.331222000001</v>
      </c>
      <c r="Q225" s="21">
        <v>18906.331222000001</v>
      </c>
      <c r="R225" s="21">
        <v>4541.7993283380365</v>
      </c>
      <c r="S225" s="21">
        <v>74458.182707954897</v>
      </c>
      <c r="T225" s="38">
        <v>0.94624974259677852</v>
      </c>
    </row>
    <row r="226" spans="1:20" x14ac:dyDescent="0.25">
      <c r="A226" s="17" t="s">
        <v>253</v>
      </c>
      <c r="B226" s="8" t="s">
        <v>40</v>
      </c>
      <c r="C226" s="8" t="s">
        <v>62</v>
      </c>
      <c r="E226" s="8" t="str">
        <f t="shared" si="18"/>
        <v>FiFi-vod.fifi</v>
      </c>
      <c r="F226" s="21">
        <f t="shared" si="20"/>
        <v>460276.56861699698</v>
      </c>
      <c r="G226" s="19">
        <f t="shared" si="20"/>
        <v>6.561013101182815</v>
      </c>
      <c r="H226" s="18">
        <f t="shared" si="21"/>
        <v>8.6056724656215413E-3</v>
      </c>
      <c r="I226" s="6">
        <f t="shared" si="21"/>
        <v>3.39</v>
      </c>
      <c r="J226" s="6">
        <f t="shared" si="21"/>
        <v>1289611.991400274</v>
      </c>
      <c r="K226" s="18">
        <f t="shared" si="21"/>
        <v>0.3</v>
      </c>
      <c r="L226" s="35">
        <f>Data!BM28</f>
        <v>7.1478281456308504E-3</v>
      </c>
      <c r="M226" s="21">
        <f>VLOOKUP(C226,Data!$CB$2:$EB$22,1+VALUE(MID(A226,6,2)),FALSE)</f>
        <v>22825.630392999999</v>
      </c>
      <c r="Q226" s="21">
        <v>22825.630392999999</v>
      </c>
      <c r="R226" s="21">
        <v>3822.4707592473806</v>
      </c>
      <c r="S226" s="21">
        <v>62193.13128275187</v>
      </c>
      <c r="T226" s="38">
        <v>0.96502928432190682</v>
      </c>
    </row>
    <row r="227" spans="1:20" x14ac:dyDescent="0.25">
      <c r="A227" s="17" t="s">
        <v>254</v>
      </c>
      <c r="B227" s="8" t="s">
        <v>40</v>
      </c>
      <c r="C227" s="8" t="s">
        <v>62</v>
      </c>
      <c r="E227" s="8" t="str">
        <f t="shared" si="18"/>
        <v>FiFi-vod.fifi</v>
      </c>
      <c r="F227" s="21">
        <f t="shared" si="20"/>
        <v>243335.124867429</v>
      </c>
      <c r="G227" s="19">
        <f t="shared" si="20"/>
        <v>7.9500102667883148</v>
      </c>
      <c r="H227" s="18">
        <f t="shared" si="21"/>
        <v>8.6056724656215413E-3</v>
      </c>
      <c r="I227" s="6">
        <f t="shared" si="21"/>
        <v>3.39</v>
      </c>
      <c r="J227" s="6">
        <f t="shared" si="21"/>
        <v>1289611.991400274</v>
      </c>
      <c r="K227" s="18">
        <f t="shared" si="21"/>
        <v>0.3</v>
      </c>
      <c r="L227" s="35">
        <f>Data!BM29</f>
        <v>7.3735490344402459E-3</v>
      </c>
      <c r="M227" s="21">
        <f>VLOOKUP(C227,Data!$CB$2:$EB$22,1+VALUE(MID(A227,6,2)),FALSE)</f>
        <v>21184.000861</v>
      </c>
      <c r="Q227" s="21">
        <v>21184.000861</v>
      </c>
      <c r="R227" s="21">
        <v>2011.5368580118995</v>
      </c>
      <c r="S227" s="21">
        <v>33027.993241208038</v>
      </c>
      <c r="T227" s="38">
        <v>0.96059070321436069</v>
      </c>
    </row>
    <row r="228" spans="1:20" x14ac:dyDescent="0.25">
      <c r="A228" s="17" t="s">
        <v>255</v>
      </c>
      <c r="B228" s="8" t="s">
        <v>40</v>
      </c>
      <c r="C228" s="8" t="s">
        <v>62</v>
      </c>
      <c r="E228" s="8" t="str">
        <f t="shared" si="18"/>
        <v>FiFi-vod.fifi</v>
      </c>
      <c r="F228" s="21">
        <f t="shared" si="20"/>
        <v>393041.42493798002</v>
      </c>
      <c r="G228" s="19">
        <f t="shared" si="20"/>
        <v>6.7206571007122111</v>
      </c>
      <c r="H228" s="18">
        <f t="shared" si="21"/>
        <v>8.6056724656215413E-3</v>
      </c>
      <c r="I228" s="6">
        <f t="shared" si="21"/>
        <v>3.39</v>
      </c>
      <c r="J228" s="6">
        <f t="shared" si="21"/>
        <v>1289611.991400274</v>
      </c>
      <c r="K228" s="18">
        <f t="shared" si="21"/>
        <v>0.3</v>
      </c>
      <c r="L228" s="35">
        <f>Data!BM30</f>
        <v>7.3735490344402459E-3</v>
      </c>
      <c r="M228" s="21">
        <f>VLOOKUP(C228,Data!$CB$2:$EB$22,1+VALUE(MID(A228,6,2)),FALSE)</f>
        <v>7660.1392030000006</v>
      </c>
      <c r="Q228" s="21">
        <v>7660.1392030000006</v>
      </c>
      <c r="R228" s="21">
        <v>2809.5238446615294</v>
      </c>
      <c r="S228" s="21">
        <v>56349.320012469805</v>
      </c>
      <c r="T228" s="38">
        <v>0.83063377065929789</v>
      </c>
    </row>
    <row r="229" spans="1:20" x14ac:dyDescent="0.25">
      <c r="A229" s="17" t="s">
        <v>256</v>
      </c>
      <c r="B229" s="8" t="s">
        <v>40</v>
      </c>
      <c r="C229" s="8" t="s">
        <v>62</v>
      </c>
      <c r="E229" s="8" t="str">
        <f t="shared" si="18"/>
        <v>FiFi-vod.fifi</v>
      </c>
      <c r="F229" s="21">
        <f t="shared" si="20"/>
        <v>330046.27460601699</v>
      </c>
      <c r="G229" s="19">
        <f t="shared" si="20"/>
        <v>6.9582860389366274</v>
      </c>
      <c r="H229" s="18">
        <f t="shared" si="21"/>
        <v>8.6056724656215413E-3</v>
      </c>
      <c r="I229" s="6">
        <f t="shared" si="21"/>
        <v>3.39</v>
      </c>
      <c r="J229" s="6">
        <f t="shared" si="21"/>
        <v>1289611.991400274</v>
      </c>
      <c r="K229" s="18">
        <f t="shared" si="21"/>
        <v>0.3</v>
      </c>
      <c r="L229" s="35">
        <f>Data!BM31</f>
        <v>7.3735490344402459E-3</v>
      </c>
      <c r="M229" s="21">
        <f>VLOOKUP(C229,Data!$CB$2:$EB$22,1+VALUE(MID(A229,6,2)),FALSE)</f>
        <v>8728.5843499999992</v>
      </c>
      <c r="Q229" s="21">
        <v>8728.5843499999992</v>
      </c>
      <c r="R229" s="21">
        <v>2174.4498380709551</v>
      </c>
      <c r="S229" s="21">
        <v>42563.620642592097</v>
      </c>
      <c r="T229" s="38">
        <v>0.76557853042366164</v>
      </c>
    </row>
    <row r="230" spans="1:20" x14ac:dyDescent="0.25">
      <c r="A230" s="17" t="s">
        <v>257</v>
      </c>
      <c r="B230" s="8" t="s">
        <v>40</v>
      </c>
      <c r="C230" s="8" t="s">
        <v>62</v>
      </c>
      <c r="E230" s="8" t="str">
        <f t="shared" si="18"/>
        <v>FiFi-vod.fifi</v>
      </c>
      <c r="F230" s="21">
        <f t="shared" si="20"/>
        <v>229113.786208976</v>
      </c>
      <c r="G230" s="19">
        <f t="shared" si="20"/>
        <v>8.3126244248613048</v>
      </c>
      <c r="H230" s="18">
        <f t="shared" si="21"/>
        <v>8.6056724656215413E-3</v>
      </c>
      <c r="I230" s="6">
        <f t="shared" si="21"/>
        <v>3.39</v>
      </c>
      <c r="J230" s="6">
        <f t="shared" si="21"/>
        <v>1289611.991400274</v>
      </c>
      <c r="K230" s="18">
        <f t="shared" si="21"/>
        <v>0.3</v>
      </c>
      <c r="L230" s="35">
        <f>Data!BM32</f>
        <v>7.3735490344402459E-3</v>
      </c>
      <c r="M230" s="21">
        <f>VLOOKUP(C230,Data!$CB$2:$EB$22,1+VALUE(MID(A230,6,2)),FALSE)</f>
        <v>1039.0487860000001</v>
      </c>
      <c r="Q230" s="21">
        <v>1039.0487860000001</v>
      </c>
      <c r="R230" s="21">
        <v>827.79953066995836</v>
      </c>
      <c r="S230" s="21">
        <v>22288.173779646433</v>
      </c>
      <c r="T230" s="38">
        <v>0.41984515021344493</v>
      </c>
    </row>
    <row r="231" spans="1:20" x14ac:dyDescent="0.25">
      <c r="A231" s="17" t="s">
        <v>258</v>
      </c>
      <c r="B231" s="8" t="s">
        <v>40</v>
      </c>
      <c r="C231" s="8" t="s">
        <v>62</v>
      </c>
      <c r="E231" s="8" t="str">
        <f t="shared" si="18"/>
        <v>FiFi-vod.fifi</v>
      </c>
      <c r="F231" s="21">
        <f t="shared" si="20"/>
        <v>575747.91897149396</v>
      </c>
      <c r="G231" s="19">
        <f t="shared" si="20"/>
        <v>5.8386874031403826</v>
      </c>
      <c r="H231" s="18">
        <f t="shared" si="21"/>
        <v>8.6056724656215413E-3</v>
      </c>
      <c r="I231" s="6">
        <f t="shared" si="21"/>
        <v>3.39</v>
      </c>
      <c r="J231" s="6">
        <f t="shared" si="21"/>
        <v>1289611.991400274</v>
      </c>
      <c r="K231" s="18">
        <f t="shared" si="21"/>
        <v>0.3</v>
      </c>
      <c r="L231" s="35">
        <f>Data!BM33</f>
        <v>6.922107256821455E-3</v>
      </c>
      <c r="M231" s="21">
        <f>VLOOKUP(C231,Data!$CB$2:$EB$22,1+VALUE(MID(A231,6,2)),FALSE)</f>
        <v>977.01441899999998</v>
      </c>
      <c r="Q231" s="21">
        <v>977.01441899999998</v>
      </c>
      <c r="R231" s="21">
        <v>1182.9022382941566</v>
      </c>
      <c r="S231" s="21">
        <v>22436.347369795087</v>
      </c>
      <c r="T231" s="38">
        <v>0.2387435591608974</v>
      </c>
    </row>
    <row r="232" spans="1:20" x14ac:dyDescent="0.25">
      <c r="A232" s="17" t="s">
        <v>259</v>
      </c>
      <c r="B232" s="8" t="s">
        <v>40</v>
      </c>
      <c r="C232" s="8" t="s">
        <v>62</v>
      </c>
      <c r="E232" s="8" t="str">
        <f t="shared" si="18"/>
        <v>FiFi-vod.fifi</v>
      </c>
      <c r="F232" s="21">
        <f t="shared" ref="F232:G247" si="22">F34</f>
        <v>336725.53496230103</v>
      </c>
      <c r="G232" s="19">
        <f t="shared" si="22"/>
        <v>7.1135985788344387</v>
      </c>
      <c r="H232" s="18">
        <f t="shared" si="21"/>
        <v>8.6056724656215413E-3</v>
      </c>
      <c r="I232" s="6">
        <f t="shared" si="21"/>
        <v>3.39</v>
      </c>
      <c r="J232" s="6">
        <f t="shared" si="21"/>
        <v>1289611.991400274</v>
      </c>
      <c r="K232" s="18">
        <f t="shared" si="21"/>
        <v>0.3</v>
      </c>
      <c r="L232" s="35">
        <f>Data!BM34</f>
        <v>6.922107256821455E-3</v>
      </c>
      <c r="M232" s="21">
        <f>VLOOKUP(C232,Data!$CB$2:$EB$22,1+VALUE(MID(A232,6,2)),FALSE)</f>
        <v>582.68698799999993</v>
      </c>
      <c r="Q232" s="21">
        <v>582.68698799999993</v>
      </c>
      <c r="R232" s="21">
        <v>396.41287920488958</v>
      </c>
      <c r="S232" s="21">
        <v>8976.8489111467043</v>
      </c>
      <c r="T232" s="38">
        <v>0.1368002502198109</v>
      </c>
    </row>
    <row r="233" spans="1:20" x14ac:dyDescent="0.25">
      <c r="A233" s="17" t="s">
        <v>260</v>
      </c>
      <c r="B233" s="8" t="s">
        <v>40</v>
      </c>
      <c r="C233" s="8" t="s">
        <v>62</v>
      </c>
      <c r="E233" s="8" t="str">
        <f t="shared" si="18"/>
        <v>FiFi-vod.fifi</v>
      </c>
      <c r="F233" s="21">
        <f t="shared" si="22"/>
        <v>229185.51881171801</v>
      </c>
      <c r="G233" s="19">
        <f t="shared" si="22"/>
        <v>8.3136684020358853</v>
      </c>
      <c r="H233" s="18">
        <f t="shared" ref="H233:K248" si="23">H232</f>
        <v>8.6056724656215413E-3</v>
      </c>
      <c r="I233" s="6">
        <f t="shared" si="23"/>
        <v>3.39</v>
      </c>
      <c r="J233" s="6">
        <f t="shared" si="23"/>
        <v>1289611.991400274</v>
      </c>
      <c r="K233" s="18">
        <f t="shared" si="23"/>
        <v>0.3</v>
      </c>
      <c r="L233" s="35">
        <f>Data!BM35</f>
        <v>6.922107256821455E-3</v>
      </c>
      <c r="M233" s="21">
        <f>VLOOKUP(C233,Data!$CB$2:$EB$22,1+VALUE(MID(A233,6,2)),FALSE)</f>
        <v>1103.527214</v>
      </c>
      <c r="Q233" s="21">
        <v>1103.527214</v>
      </c>
      <c r="R233" s="21">
        <v>304.59418218253188</v>
      </c>
      <c r="S233" s="21">
        <v>7480.9529304280331</v>
      </c>
      <c r="T233" s="38">
        <v>0.15443638178462771</v>
      </c>
    </row>
    <row r="234" spans="1:20" x14ac:dyDescent="0.25">
      <c r="A234" s="17" t="s">
        <v>261</v>
      </c>
      <c r="B234" s="8" t="s">
        <v>40</v>
      </c>
      <c r="C234" s="8" t="s">
        <v>62</v>
      </c>
      <c r="E234" s="8" t="str">
        <f t="shared" si="18"/>
        <v>FiFi-vod.fifi</v>
      </c>
      <c r="F234" s="21">
        <f t="shared" si="22"/>
        <v>214943.993567217</v>
      </c>
      <c r="G234" s="19">
        <f t="shared" si="22"/>
        <v>8.3132960896176691</v>
      </c>
      <c r="H234" s="18">
        <f t="shared" si="23"/>
        <v>8.6056724656215413E-3</v>
      </c>
      <c r="I234" s="6">
        <f t="shared" si="23"/>
        <v>3.39</v>
      </c>
      <c r="J234" s="6">
        <f t="shared" si="23"/>
        <v>1289611.991400274</v>
      </c>
      <c r="K234" s="18">
        <f t="shared" si="23"/>
        <v>0.3</v>
      </c>
      <c r="L234" s="35">
        <f>Data!BM36</f>
        <v>6.922107256821455E-3</v>
      </c>
      <c r="M234" s="21">
        <f>VLOOKUP(C234,Data!$CB$2:$EB$22,1+VALUE(MID(A234,6,2)),FALSE)</f>
        <v>127.95947099999999</v>
      </c>
      <c r="Q234" s="21">
        <v>127.95947099999999</v>
      </c>
      <c r="R234" s="21">
        <v>115.81892429616985</v>
      </c>
      <c r="S234" s="21">
        <v>3136.0579944426995</v>
      </c>
      <c r="T234" s="38">
        <v>6.2613704696333761E-2</v>
      </c>
    </row>
    <row r="235" spans="1:20" x14ac:dyDescent="0.25">
      <c r="A235" s="17" t="s">
        <v>278</v>
      </c>
      <c r="B235" s="8" t="s">
        <v>40</v>
      </c>
      <c r="C235" s="8" t="s">
        <v>62</v>
      </c>
      <c r="E235" s="8" t="str">
        <f t="shared" si="18"/>
        <v>FiFi-vod.fifi</v>
      </c>
      <c r="F235" s="21">
        <f t="shared" si="22"/>
        <v>205737.99774799301</v>
      </c>
      <c r="G235" s="19">
        <f t="shared" si="22"/>
        <v>8.078181260819024</v>
      </c>
      <c r="H235" s="18">
        <f t="shared" si="23"/>
        <v>8.6056724656215413E-3</v>
      </c>
      <c r="I235" s="6">
        <f t="shared" si="23"/>
        <v>3.39</v>
      </c>
      <c r="J235" s="6">
        <f t="shared" si="23"/>
        <v>1289611.991400274</v>
      </c>
      <c r="K235" s="18">
        <f t="shared" si="23"/>
        <v>0.3</v>
      </c>
      <c r="L235" s="35">
        <f>Data!BM37</f>
        <v>7.1478281456308504E-3</v>
      </c>
      <c r="M235" s="21">
        <f>VLOOKUP(C235,Data!$CB$2:$EB$22,1+VALUE(MID(A235,6,2)),FALSE)</f>
        <v>0</v>
      </c>
      <c r="Q235" s="21">
        <v>0</v>
      </c>
      <c r="R235" s="21">
        <v>34.013366833934455</v>
      </c>
      <c r="S235" s="21">
        <v>931.45722333010644</v>
      </c>
      <c r="T235" s="38">
        <v>1.9211014567934837E-2</v>
      </c>
    </row>
    <row r="236" spans="1:20" x14ac:dyDescent="0.25">
      <c r="A236" s="17" t="s">
        <v>279</v>
      </c>
      <c r="B236" s="8" t="s">
        <v>40</v>
      </c>
      <c r="C236" s="8" t="s">
        <v>62</v>
      </c>
      <c r="E236" s="8" t="str">
        <f t="shared" si="18"/>
        <v>FiFi-vod.fifi</v>
      </c>
      <c r="F236" s="21">
        <f t="shared" si="22"/>
        <v>436708.84697628801</v>
      </c>
      <c r="G236" s="19">
        <f t="shared" si="22"/>
        <v>6.0086222354126866</v>
      </c>
      <c r="H236" s="18">
        <f t="shared" si="23"/>
        <v>8.6056724656215413E-3</v>
      </c>
      <c r="I236" s="6">
        <f t="shared" si="23"/>
        <v>3.39</v>
      </c>
      <c r="J236" s="6">
        <f t="shared" si="23"/>
        <v>1289611.991400274</v>
      </c>
      <c r="K236" s="18">
        <f t="shared" si="23"/>
        <v>0.3</v>
      </c>
      <c r="L236" s="35">
        <f>Data!BM38</f>
        <v>7.1478281456308504E-3</v>
      </c>
      <c r="M236" s="21">
        <f>VLOOKUP(C236,Data!$CB$2:$EB$22,1+VALUE(MID(A236,6,2)),FALSE)</f>
        <v>0</v>
      </c>
      <c r="Q236" s="21">
        <v>0</v>
      </c>
      <c r="R236" s="21">
        <v>21.806738197561621</v>
      </c>
      <c r="S236" s="21">
        <v>444.18645233319563</v>
      </c>
      <c r="T236" s="38">
        <v>5.8024834027856631E-3</v>
      </c>
    </row>
    <row r="237" spans="1:20" x14ac:dyDescent="0.25">
      <c r="A237" s="17" t="s">
        <v>280</v>
      </c>
      <c r="B237" s="8" t="s">
        <v>40</v>
      </c>
      <c r="C237" s="8" t="s">
        <v>62</v>
      </c>
      <c r="E237" s="8" t="str">
        <f t="shared" si="18"/>
        <v>FiFi-vod.fifi</v>
      </c>
      <c r="F237" s="21">
        <f t="shared" si="22"/>
        <v>253284.44575174601</v>
      </c>
      <c r="G237" s="19">
        <f t="shared" si="22"/>
        <v>7.1299227048638949</v>
      </c>
      <c r="H237" s="18">
        <f t="shared" si="23"/>
        <v>8.6056724656215413E-3</v>
      </c>
      <c r="I237" s="6">
        <f t="shared" si="23"/>
        <v>3.39</v>
      </c>
      <c r="J237" s="6">
        <f t="shared" si="23"/>
        <v>1289611.991400274</v>
      </c>
      <c r="K237" s="18">
        <f t="shared" si="23"/>
        <v>0.3</v>
      </c>
      <c r="L237" s="35">
        <f>Data!BM39</f>
        <v>7.1478281456308504E-3</v>
      </c>
      <c r="M237" s="21">
        <f>VLOOKUP(C237,Data!$CB$2:$EB$22,1+VALUE(MID(A237,6,2)),FALSE)</f>
        <v>0</v>
      </c>
      <c r="Q237" s="21">
        <v>0</v>
      </c>
      <c r="R237" s="21">
        <v>3.802003402973019</v>
      </c>
      <c r="S237" s="21">
        <v>91.896087411343942</v>
      </c>
      <c r="T237" s="38">
        <v>1.744291916074614E-3</v>
      </c>
    </row>
    <row r="238" spans="1:20" x14ac:dyDescent="0.25">
      <c r="A238" s="17" t="s">
        <v>281</v>
      </c>
      <c r="B238" s="8" t="s">
        <v>40</v>
      </c>
      <c r="C238" s="8" t="s">
        <v>62</v>
      </c>
      <c r="E238" s="8" t="str">
        <f t="shared" si="18"/>
        <v>FiFi-vod.fifi</v>
      </c>
      <c r="F238" s="21">
        <f t="shared" si="22"/>
        <v>201747.696799417</v>
      </c>
      <c r="G238" s="19">
        <f t="shared" si="22"/>
        <v>8.2743415496816937</v>
      </c>
      <c r="H238" s="18">
        <f t="shared" si="23"/>
        <v>8.6056724656215413E-3</v>
      </c>
      <c r="I238" s="6">
        <f t="shared" si="23"/>
        <v>3.39</v>
      </c>
      <c r="J238" s="6">
        <f t="shared" si="23"/>
        <v>1289611.991400274</v>
      </c>
      <c r="K238" s="18">
        <f t="shared" si="23"/>
        <v>0.3</v>
      </c>
      <c r="L238" s="35">
        <f>Data!BM40</f>
        <v>7.1478281456308504E-3</v>
      </c>
      <c r="M238" s="21">
        <f>VLOOKUP(C238,Data!$CB$2:$EB$22,1+VALUE(MID(A238,6,2)),FALSE)</f>
        <v>0</v>
      </c>
      <c r="Q238" s="21">
        <v>0</v>
      </c>
      <c r="R238" s="21">
        <v>0.90907379701909719</v>
      </c>
      <c r="S238" s="21">
        <v>25.499536236462841</v>
      </c>
      <c r="T238" s="38">
        <v>5.2360735916756607E-4</v>
      </c>
    </row>
    <row r="239" spans="1:20" x14ac:dyDescent="0.25">
      <c r="A239" s="17" t="s">
        <v>282</v>
      </c>
      <c r="B239" s="8" t="s">
        <v>40</v>
      </c>
      <c r="C239" s="8" t="s">
        <v>62</v>
      </c>
      <c r="E239" s="8" t="str">
        <f t="shared" si="18"/>
        <v>FiFi-vod.fifi</v>
      </c>
      <c r="F239" s="21">
        <f t="shared" si="22"/>
        <v>320149.29401431349</v>
      </c>
      <c r="G239" s="19">
        <f t="shared" si="22"/>
        <v>6.8001837755390948</v>
      </c>
      <c r="H239" s="18">
        <f t="shared" si="23"/>
        <v>8.6056724656215413E-3</v>
      </c>
      <c r="I239" s="6">
        <f t="shared" si="23"/>
        <v>3.39</v>
      </c>
      <c r="J239" s="6">
        <f t="shared" si="23"/>
        <v>1289611.991400274</v>
      </c>
      <c r="K239" s="18">
        <f t="shared" si="23"/>
        <v>0.3</v>
      </c>
      <c r="L239" s="35">
        <f>Data!BM41</f>
        <v>7.1478281456308504E-3</v>
      </c>
      <c r="M239" s="21">
        <f>VLOOKUP(C239,Data!$CB$2:$EB$22,1+VALUE(MID(A239,6,2)),FALSE)</f>
        <v>0</v>
      </c>
      <c r="Q239" s="21">
        <v>0</v>
      </c>
      <c r="R239" s="21">
        <v>0.43285652038112271</v>
      </c>
      <c r="S239" s="21">
        <v>9.9784781770385411</v>
      </c>
      <c r="T239" s="38">
        <v>1.5711100358473118E-4</v>
      </c>
    </row>
    <row r="240" spans="1:20" x14ac:dyDescent="0.25">
      <c r="A240" s="17" t="s">
        <v>283</v>
      </c>
      <c r="B240" s="8" t="s">
        <v>40</v>
      </c>
      <c r="C240" s="8" t="s">
        <v>62</v>
      </c>
      <c r="E240" s="8" t="str">
        <f t="shared" si="18"/>
        <v>FiFi-vod.fifi</v>
      </c>
      <c r="F240" s="21">
        <f t="shared" si="22"/>
        <v>391341.29065537348</v>
      </c>
      <c r="G240" s="19">
        <f t="shared" si="22"/>
        <v>6.2266027992457467</v>
      </c>
      <c r="H240" s="18">
        <f t="shared" si="23"/>
        <v>8.6056724656215413E-3</v>
      </c>
      <c r="I240" s="6">
        <f t="shared" si="23"/>
        <v>3.39</v>
      </c>
      <c r="J240" s="6">
        <f t="shared" si="23"/>
        <v>1289611.991400274</v>
      </c>
      <c r="K240" s="18">
        <f t="shared" si="23"/>
        <v>0.3</v>
      </c>
      <c r="L240" s="35">
        <f>Data!BM42</f>
        <v>6.6963863680120595E-3</v>
      </c>
      <c r="M240" s="21">
        <f>VLOOKUP(C240,Data!$CB$2:$EB$22,1+VALUE(MID(A240,6,2)),FALSE)</f>
        <v>0</v>
      </c>
      <c r="Q240" s="21">
        <v>0</v>
      </c>
      <c r="R240" s="21">
        <v>0.15874213827814326</v>
      </c>
      <c r="S240" s="21">
        <v>3.3507581822815942</v>
      </c>
      <c r="T240" s="38">
        <v>4.713589311233779E-5</v>
      </c>
    </row>
    <row r="241" spans="1:20" x14ac:dyDescent="0.25">
      <c r="A241" s="17" t="s">
        <v>284</v>
      </c>
      <c r="B241" s="8" t="s">
        <v>40</v>
      </c>
      <c r="C241" s="8" t="s">
        <v>62</v>
      </c>
      <c r="E241" s="8" t="str">
        <f t="shared" si="18"/>
        <v>FiFi-vod.fifi</v>
      </c>
      <c r="F241" s="21">
        <f t="shared" si="22"/>
        <v>230648.18602876749</v>
      </c>
      <c r="G241" s="19">
        <f t="shared" si="22"/>
        <v>7.6727442277060725</v>
      </c>
      <c r="H241" s="18">
        <f t="shared" si="23"/>
        <v>8.6056724656215413E-3</v>
      </c>
      <c r="I241" s="6">
        <f t="shared" si="23"/>
        <v>3.39</v>
      </c>
      <c r="J241" s="6">
        <f t="shared" si="23"/>
        <v>1289611.991400274</v>
      </c>
      <c r="K241" s="18">
        <f t="shared" si="23"/>
        <v>0.3</v>
      </c>
      <c r="L241" s="35">
        <f>Data!BM43</f>
        <v>6.6963863680120595E-3</v>
      </c>
      <c r="M241" s="21">
        <f>VLOOKUP(C241,Data!$CB$2:$EB$22,1+VALUE(MID(A241,6,2)),FALSE)</f>
        <v>0</v>
      </c>
      <c r="Q241" s="21">
        <v>0</v>
      </c>
      <c r="R241" s="21">
        <v>2.8068229317042746E-2</v>
      </c>
      <c r="S241" s="21">
        <v>0.73007156776777571</v>
      </c>
      <c r="T241" s="38">
        <v>1.414100122809625E-5</v>
      </c>
    </row>
    <row r="242" spans="1:20" x14ac:dyDescent="0.25">
      <c r="A242" s="17" t="s">
        <v>285</v>
      </c>
      <c r="B242" s="8" t="s">
        <v>40</v>
      </c>
      <c r="C242" s="8" t="s">
        <v>62</v>
      </c>
      <c r="E242" s="8" t="str">
        <f t="shared" si="18"/>
        <v>FiFi-vod.fifi</v>
      </c>
      <c r="F242" s="21">
        <f t="shared" si="22"/>
        <v>255011.21194764899</v>
      </c>
      <c r="G242" s="19">
        <f t="shared" si="22"/>
        <v>7.3396787033818205</v>
      </c>
      <c r="H242" s="18">
        <f t="shared" si="23"/>
        <v>8.6056724656215413E-3</v>
      </c>
      <c r="I242" s="6">
        <f t="shared" si="23"/>
        <v>3.39</v>
      </c>
      <c r="J242" s="6">
        <f t="shared" si="23"/>
        <v>1289611.991400274</v>
      </c>
      <c r="K242" s="18">
        <f t="shared" si="23"/>
        <v>0.3</v>
      </c>
      <c r="L242" s="35">
        <f>Data!BM44</f>
        <v>6.6963863680120595E-3</v>
      </c>
      <c r="M242" s="21">
        <f>VLOOKUP(C242,Data!$CB$2:$EB$22,1+VALUE(MID(A242,6,2)),FALSE)</f>
        <v>5942.2899999999991</v>
      </c>
      <c r="Q242" s="21">
        <v>5942.2899999999991</v>
      </c>
      <c r="R242" s="21">
        <v>1091.7287843949161</v>
      </c>
      <c r="S242" s="21">
        <v>21221.57154446686</v>
      </c>
      <c r="T242" s="38">
        <v>0.49747432689420779</v>
      </c>
    </row>
    <row r="243" spans="1:20" x14ac:dyDescent="0.25">
      <c r="A243" s="17" t="s">
        <v>286</v>
      </c>
      <c r="B243" s="8" t="s">
        <v>40</v>
      </c>
      <c r="C243" s="8" t="s">
        <v>62</v>
      </c>
      <c r="E243" s="8" t="str">
        <f t="shared" si="18"/>
        <v>FiFi-vod.fifi</v>
      </c>
      <c r="F243" s="21">
        <f t="shared" si="22"/>
        <v>290283.21400129853</v>
      </c>
      <c r="G243" s="19">
        <f t="shared" si="22"/>
        <v>6.8519846037487664</v>
      </c>
      <c r="H243" s="18">
        <f t="shared" si="23"/>
        <v>8.6056724656215413E-3</v>
      </c>
      <c r="I243" s="6">
        <f t="shared" si="23"/>
        <v>3.39</v>
      </c>
      <c r="J243" s="6">
        <f t="shared" si="23"/>
        <v>1289611.991400274</v>
      </c>
      <c r="K243" s="18">
        <f t="shared" si="23"/>
        <v>0.3</v>
      </c>
      <c r="L243" s="35">
        <f>Data!BM45</f>
        <v>6.6963863680120595E-3</v>
      </c>
      <c r="M243" s="21">
        <f>VLOOKUP(C243,Data!$CB$2:$EB$22,1+VALUE(MID(A243,6,2)),FALSE)</f>
        <v>0</v>
      </c>
      <c r="Q243" s="21">
        <v>0</v>
      </c>
      <c r="R243" s="21">
        <v>465.93951363057494</v>
      </c>
      <c r="S243" s="21">
        <v>10822.94916675787</v>
      </c>
      <c r="T243" s="38">
        <v>0.18651888319499121</v>
      </c>
    </row>
    <row r="244" spans="1:20" x14ac:dyDescent="0.25">
      <c r="A244" s="17" t="s">
        <v>287</v>
      </c>
      <c r="B244" s="8" t="s">
        <v>40</v>
      </c>
      <c r="C244" s="8" t="s">
        <v>62</v>
      </c>
      <c r="E244" s="8" t="str">
        <f t="shared" si="18"/>
        <v>FiFi-vod.fifi</v>
      </c>
      <c r="F244" s="21">
        <f t="shared" si="22"/>
        <v>329127.09109349351</v>
      </c>
      <c r="G244" s="19">
        <f t="shared" si="22"/>
        <v>6.6607284125131931</v>
      </c>
      <c r="H244" s="18">
        <f t="shared" si="23"/>
        <v>8.6056724656215413E-3</v>
      </c>
      <c r="I244" s="6">
        <f t="shared" si="23"/>
        <v>3.39</v>
      </c>
      <c r="J244" s="6">
        <f t="shared" si="23"/>
        <v>1289611.991400274</v>
      </c>
      <c r="K244" s="18">
        <f t="shared" si="23"/>
        <v>0.3</v>
      </c>
      <c r="L244" s="35">
        <f>Data!BM46</f>
        <v>7.8249908120590368E-3</v>
      </c>
      <c r="M244" s="21">
        <f>VLOOKUP(C244,Data!$CB$2:$EB$22,1+VALUE(MID(A244,6,2)),FALSE)</f>
        <v>0</v>
      </c>
      <c r="Q244" s="21">
        <v>0</v>
      </c>
      <c r="R244" s="21">
        <v>170.08633715485928</v>
      </c>
      <c r="S244" s="21">
        <v>3840.5272658053996</v>
      </c>
      <c r="T244" s="38">
        <v>6.0051102411713297E-2</v>
      </c>
    </row>
    <row r="245" spans="1:20" x14ac:dyDescent="0.25">
      <c r="A245" s="17" t="s">
        <v>288</v>
      </c>
      <c r="B245" s="8" t="s">
        <v>40</v>
      </c>
      <c r="C245" s="8" t="s">
        <v>62</v>
      </c>
      <c r="E245" s="8" t="str">
        <f t="shared" si="18"/>
        <v>FiFi-vod.fifi</v>
      </c>
      <c r="F245" s="21">
        <f t="shared" si="22"/>
        <v>290379.33513653348</v>
      </c>
      <c r="G245" s="19">
        <f t="shared" si="22"/>
        <v>6.8891115045051432</v>
      </c>
      <c r="H245" s="18">
        <f t="shared" si="23"/>
        <v>8.6056724656215413E-3</v>
      </c>
      <c r="I245" s="6">
        <f t="shared" si="23"/>
        <v>3.39</v>
      </c>
      <c r="J245" s="6">
        <f t="shared" si="23"/>
        <v>1289611.991400274</v>
      </c>
      <c r="K245" s="18">
        <f t="shared" si="23"/>
        <v>0.3</v>
      </c>
      <c r="L245" s="35">
        <f>Data!BM47</f>
        <v>7.8249908120590368E-3</v>
      </c>
      <c r="M245" s="21">
        <f>VLOOKUP(C245,Data!$CB$2:$EB$22,1+VALUE(MID(A245,6,2)),FALSE)</f>
        <v>0</v>
      </c>
      <c r="Q245" s="21">
        <v>0</v>
      </c>
      <c r="R245" s="21">
        <v>45.998441766630243</v>
      </c>
      <c r="S245" s="21">
        <v>1074.2516568932897</v>
      </c>
      <c r="T245" s="38">
        <v>1.840740639305305E-2</v>
      </c>
    </row>
    <row r="246" spans="1:20" x14ac:dyDescent="0.25">
      <c r="A246" s="17" t="s">
        <v>289</v>
      </c>
      <c r="B246" s="8" t="s">
        <v>40</v>
      </c>
      <c r="C246" s="8" t="s">
        <v>62</v>
      </c>
      <c r="E246" s="8" t="str">
        <f t="shared" si="18"/>
        <v>FiFi-vod.fifi</v>
      </c>
      <c r="F246" s="21">
        <f t="shared" si="22"/>
        <v>328074.70488976047</v>
      </c>
      <c r="G246" s="19">
        <f t="shared" si="22"/>
        <v>6.6769335668378105</v>
      </c>
      <c r="H246" s="18">
        <f t="shared" si="23"/>
        <v>8.6056724656215413E-3</v>
      </c>
      <c r="I246" s="6">
        <f t="shared" si="23"/>
        <v>3.39</v>
      </c>
      <c r="J246" s="6">
        <f t="shared" si="23"/>
        <v>1289611.991400274</v>
      </c>
      <c r="K246" s="18">
        <f t="shared" si="23"/>
        <v>0.3</v>
      </c>
      <c r="L246" s="35">
        <f>Data!BM48</f>
        <v>7.8249908120590368E-3</v>
      </c>
      <c r="M246" s="21">
        <f>VLOOKUP(C246,Data!$CB$2:$EB$22,1+VALUE(MID(A246,6,2)),FALSE)</f>
        <v>1425.610889</v>
      </c>
      <c r="Q246" s="21">
        <v>1425.610889</v>
      </c>
      <c r="R246" s="21">
        <v>385.58801944315439</v>
      </c>
      <c r="S246" s="21">
        <v>7302.0986610678228</v>
      </c>
      <c r="T246" s="38">
        <v>0.13657335304271268</v>
      </c>
    </row>
    <row r="247" spans="1:20" x14ac:dyDescent="0.25">
      <c r="A247" s="17" t="s">
        <v>290</v>
      </c>
      <c r="B247" s="8" t="s">
        <v>40</v>
      </c>
      <c r="C247" s="8" t="s">
        <v>62</v>
      </c>
      <c r="E247" s="8" t="str">
        <f t="shared" si="18"/>
        <v>FiFi-vod.fifi</v>
      </c>
      <c r="F247" s="21">
        <f t="shared" si="22"/>
        <v>287583.00118987449</v>
      </c>
      <c r="G247" s="19">
        <f t="shared" si="22"/>
        <v>7.111582871611037</v>
      </c>
      <c r="H247" s="18">
        <f t="shared" si="23"/>
        <v>8.6056724656215413E-3</v>
      </c>
      <c r="I247" s="6">
        <f t="shared" si="23"/>
        <v>3.39</v>
      </c>
      <c r="J247" s="6">
        <f t="shared" si="23"/>
        <v>1289611.991400274</v>
      </c>
      <c r="K247" s="18">
        <f t="shared" si="23"/>
        <v>0.3</v>
      </c>
      <c r="L247" s="35">
        <f>Data!BM49</f>
        <v>7.8249908120590368E-3</v>
      </c>
      <c r="M247" s="21">
        <f>VLOOKUP(C247,Data!$CB$2:$EB$22,1+VALUE(MID(A247,6,2)),FALSE)</f>
        <v>5626.4131780000007</v>
      </c>
      <c r="Q247" s="21">
        <v>5626.4131780000007</v>
      </c>
      <c r="R247" s="21">
        <v>1118.8065621161381</v>
      </c>
      <c r="S247" s="21">
        <v>21346.072951052025</v>
      </c>
      <c r="T247" s="38">
        <v>0.45207134594848108</v>
      </c>
    </row>
    <row r="248" spans="1:20" x14ac:dyDescent="0.25">
      <c r="A248" s="17" t="s">
        <v>291</v>
      </c>
      <c r="B248" s="8" t="s">
        <v>40</v>
      </c>
      <c r="C248" s="8" t="s">
        <v>62</v>
      </c>
      <c r="E248" s="8" t="str">
        <f t="shared" si="18"/>
        <v>FiFi-vod.fifi</v>
      </c>
      <c r="F248" s="21">
        <f t="shared" ref="F248:G263" si="24">F50</f>
        <v>348609.08602096396</v>
      </c>
      <c r="G248" s="19">
        <f t="shared" si="24"/>
        <v>6.5637372420193243</v>
      </c>
      <c r="H248" s="18">
        <f t="shared" si="23"/>
        <v>8.6056724656215413E-3</v>
      </c>
      <c r="I248" s="6">
        <f t="shared" si="23"/>
        <v>3.39</v>
      </c>
      <c r="J248" s="6">
        <f t="shared" si="23"/>
        <v>1289611.991400274</v>
      </c>
      <c r="K248" s="18">
        <f t="shared" si="23"/>
        <v>0.3</v>
      </c>
      <c r="L248" s="35">
        <f>Data!BM50</f>
        <v>7.8249908120590368E-3</v>
      </c>
      <c r="M248" s="21">
        <f>VLOOKUP(C248,Data!$CB$2:$EB$22,1+VALUE(MID(A248,6,2)),FALSE)</f>
        <v>9425.248137999999</v>
      </c>
      <c r="Q248" s="21">
        <v>9425.248137999999</v>
      </c>
      <c r="R248" s="21">
        <v>2015.7623701098137</v>
      </c>
      <c r="S248" s="21">
        <v>35427.619951755638</v>
      </c>
      <c r="T248" s="38">
        <v>0.6719172931917472</v>
      </c>
    </row>
    <row r="249" spans="1:20" x14ac:dyDescent="0.25">
      <c r="A249" s="17" t="s">
        <v>292</v>
      </c>
      <c r="B249" s="8" t="s">
        <v>40</v>
      </c>
      <c r="C249" s="8" t="s">
        <v>62</v>
      </c>
      <c r="E249" s="8" t="str">
        <f t="shared" si="18"/>
        <v>FiFi-vod.fifi</v>
      </c>
      <c r="F249" s="21">
        <f t="shared" si="24"/>
        <v>241297.1653229885</v>
      </c>
      <c r="G249" s="19">
        <f t="shared" si="24"/>
        <v>7.6437660299865655</v>
      </c>
      <c r="H249" s="18">
        <f t="shared" ref="H249:K264" si="25">H248</f>
        <v>8.6056724656215413E-3</v>
      </c>
      <c r="I249" s="6">
        <f t="shared" si="25"/>
        <v>3.39</v>
      </c>
      <c r="J249" s="6">
        <f t="shared" si="25"/>
        <v>1289611.991400274</v>
      </c>
      <c r="K249" s="18">
        <f t="shared" si="25"/>
        <v>0.3</v>
      </c>
      <c r="L249" s="35">
        <f>Data!BM51</f>
        <v>8.2011922934080266E-3</v>
      </c>
      <c r="M249" s="21">
        <f>VLOOKUP(C249,Data!$CB$2:$EB$22,1+VALUE(MID(A249,6,2)),FALSE)</f>
        <v>38337.155335000018</v>
      </c>
      <c r="Q249" s="21">
        <v>38337.155335000018</v>
      </c>
      <c r="R249" s="21">
        <v>2036.9054909110641</v>
      </c>
      <c r="S249" s="21">
        <v>14443.886967267732</v>
      </c>
      <c r="T249" s="38">
        <v>0.98092057994485427</v>
      </c>
    </row>
    <row r="250" spans="1:20" x14ac:dyDescent="0.25">
      <c r="A250" s="17" t="s">
        <v>293</v>
      </c>
      <c r="B250" s="8" t="s">
        <v>40</v>
      </c>
      <c r="C250" s="8" t="s">
        <v>62</v>
      </c>
      <c r="E250" s="8" t="str">
        <f t="shared" si="18"/>
        <v>FiFi-vod.fifi</v>
      </c>
      <c r="F250" s="21">
        <f t="shared" si="24"/>
        <v>285302.18935091398</v>
      </c>
      <c r="G250" s="19">
        <f t="shared" si="24"/>
        <v>7.1103422436825836</v>
      </c>
      <c r="H250" s="18">
        <f t="shared" si="25"/>
        <v>8.6056724656215413E-3</v>
      </c>
      <c r="I250" s="6">
        <f t="shared" si="25"/>
        <v>3.39</v>
      </c>
      <c r="J250" s="6">
        <f t="shared" si="25"/>
        <v>1289611.991400274</v>
      </c>
      <c r="K250" s="18">
        <f t="shared" si="25"/>
        <v>0.3</v>
      </c>
      <c r="L250" s="35">
        <f>Data!BM52</f>
        <v>8.2011922934080266E-3</v>
      </c>
      <c r="M250" s="21">
        <f>VLOOKUP(C250,Data!$CB$2:$EB$22,1+VALUE(MID(A250,6,2)),FALSE)</f>
        <v>37373.41242399998</v>
      </c>
      <c r="Q250" s="21">
        <v>37373.41242399998</v>
      </c>
      <c r="R250" s="21">
        <v>2433.3595391004192</v>
      </c>
      <c r="S250" s="21">
        <v>21280.432409525245</v>
      </c>
      <c r="T250" s="38">
        <v>0.99109746534020848</v>
      </c>
    </row>
    <row r="251" spans="1:20" x14ac:dyDescent="0.25">
      <c r="A251" s="17" t="s">
        <v>294</v>
      </c>
      <c r="B251" s="8" t="s">
        <v>40</v>
      </c>
      <c r="C251" s="8" t="s">
        <v>62</v>
      </c>
      <c r="E251" s="8" t="str">
        <f t="shared" si="18"/>
        <v>FiFi-vod.fifi</v>
      </c>
      <c r="F251" s="21">
        <f t="shared" si="24"/>
        <v>415829.06386048801</v>
      </c>
      <c r="G251" s="19">
        <f t="shared" si="24"/>
        <v>6.129014958880469</v>
      </c>
      <c r="H251" s="18">
        <f t="shared" si="25"/>
        <v>8.6056724656215413E-3</v>
      </c>
      <c r="I251" s="6">
        <f t="shared" si="25"/>
        <v>3.39</v>
      </c>
      <c r="J251" s="6">
        <f t="shared" si="25"/>
        <v>1289611.991400274</v>
      </c>
      <c r="K251" s="18">
        <f t="shared" si="25"/>
        <v>0.3</v>
      </c>
      <c r="L251" s="35">
        <f>Data!BM53</f>
        <v>8.2011922934080266E-3</v>
      </c>
      <c r="M251" s="21">
        <f>VLOOKUP(C251,Data!$CB$2:$EB$22,1+VALUE(MID(A251,6,2)),FALSE)</f>
        <v>35826.143688999997</v>
      </c>
      <c r="Q251" s="21">
        <v>35826.143688999997</v>
      </c>
      <c r="R251" s="21">
        <v>3549.1505553699485</v>
      </c>
      <c r="S251" s="21">
        <v>37915.837616164739</v>
      </c>
      <c r="T251" s="38">
        <v>0.99180151953748963</v>
      </c>
    </row>
    <row r="252" spans="1:20" x14ac:dyDescent="0.25">
      <c r="A252" s="17" t="s">
        <v>295</v>
      </c>
      <c r="B252" s="8" t="s">
        <v>40</v>
      </c>
      <c r="C252" s="8" t="s">
        <v>62</v>
      </c>
      <c r="E252" s="8" t="str">
        <f t="shared" si="18"/>
        <v>FiFi-vod.fifi</v>
      </c>
      <c r="F252" s="21">
        <f t="shared" si="24"/>
        <v>393432.46859552251</v>
      </c>
      <c r="G252" s="19">
        <f t="shared" si="24"/>
        <v>6.2941960634324765</v>
      </c>
      <c r="H252" s="18">
        <f t="shared" si="25"/>
        <v>8.6056724656215413E-3</v>
      </c>
      <c r="I252" s="6">
        <f t="shared" si="25"/>
        <v>3.39</v>
      </c>
      <c r="J252" s="6">
        <f t="shared" si="25"/>
        <v>1289611.991400274</v>
      </c>
      <c r="K252" s="18">
        <f t="shared" si="25"/>
        <v>0.3</v>
      </c>
      <c r="L252" s="35">
        <f>Data!BM54</f>
        <v>8.2011922934080266E-3</v>
      </c>
      <c r="M252" s="21">
        <f>VLOOKUP(C252,Data!$CB$2:$EB$22,1+VALUE(MID(A252,6,2)),FALSE)</f>
        <v>58461.900151000023</v>
      </c>
      <c r="Q252" s="21">
        <v>58461.900151000023</v>
      </c>
      <c r="R252" s="21">
        <v>3382.5655369629517</v>
      </c>
      <c r="S252" s="21">
        <v>13712.998878114988</v>
      </c>
      <c r="T252" s="38">
        <v>0.99905916733193612</v>
      </c>
    </row>
    <row r="253" spans="1:20" x14ac:dyDescent="0.25">
      <c r="A253" s="17" t="s">
        <v>296</v>
      </c>
      <c r="B253" s="8" t="s">
        <v>40</v>
      </c>
      <c r="C253" s="8" t="s">
        <v>62</v>
      </c>
      <c r="E253" s="8" t="str">
        <f t="shared" si="18"/>
        <v>FiFi-vod.fifi</v>
      </c>
      <c r="F253" s="21">
        <f t="shared" si="24"/>
        <v>228081.015200244</v>
      </c>
      <c r="G253" s="19">
        <f t="shared" si="24"/>
        <v>7.9971814637423746</v>
      </c>
      <c r="H253" s="18">
        <f t="shared" si="25"/>
        <v>8.6056724656215413E-3</v>
      </c>
      <c r="I253" s="6">
        <f t="shared" si="25"/>
        <v>3.39</v>
      </c>
      <c r="J253" s="6">
        <f t="shared" si="25"/>
        <v>1289611.991400274</v>
      </c>
      <c r="K253" s="18">
        <f t="shared" si="25"/>
        <v>0.3</v>
      </c>
      <c r="L253" s="35">
        <f>Data!BM55</f>
        <v>9.7059982188039962E-3</v>
      </c>
      <c r="M253" s="21">
        <f>VLOOKUP(C253,Data!$CB$2:$EB$22,1+VALUE(MID(A253,6,2)),FALSE)</f>
        <v>61013.154124999979</v>
      </c>
      <c r="Q253" s="21">
        <v>61013.154124999979</v>
      </c>
      <c r="R253" s="21">
        <v>1960.9370328077825</v>
      </c>
      <c r="S253" s="21">
        <v>-7851.2782307596717</v>
      </c>
      <c r="T253" s="38">
        <v>0.99905569156758278</v>
      </c>
    </row>
    <row r="254" spans="1:20" x14ac:dyDescent="0.25">
      <c r="A254" s="17" t="s">
        <v>297</v>
      </c>
      <c r="B254" s="8" t="s">
        <v>40</v>
      </c>
      <c r="C254" s="8" t="s">
        <v>62</v>
      </c>
      <c r="E254" s="8" t="str">
        <f t="shared" si="18"/>
        <v>FiFi-vod.fifi</v>
      </c>
      <c r="F254" s="21">
        <f t="shared" si="24"/>
        <v>317634.99002545653</v>
      </c>
      <c r="G254" s="19">
        <f t="shared" si="24"/>
        <v>6.7548152855074779</v>
      </c>
      <c r="H254" s="18">
        <f t="shared" si="25"/>
        <v>8.6056724656215413E-3</v>
      </c>
      <c r="I254" s="6">
        <f t="shared" si="25"/>
        <v>3.39</v>
      </c>
      <c r="J254" s="6">
        <f t="shared" si="25"/>
        <v>1289611.991400274</v>
      </c>
      <c r="K254" s="18">
        <f t="shared" si="25"/>
        <v>0.3</v>
      </c>
      <c r="L254" s="35">
        <f>Data!BM56</f>
        <v>9.7059982188039962E-3</v>
      </c>
      <c r="M254" s="21">
        <f>VLOOKUP(C254,Data!$CB$2:$EB$22,1+VALUE(MID(A254,6,2)),FALSE)</f>
        <v>60961.623980000011</v>
      </c>
      <c r="Q254" s="21">
        <v>60961.623980000011</v>
      </c>
      <c r="R254" s="21">
        <v>2730.8679386517433</v>
      </c>
      <c r="S254" s="21">
        <v>1572.0398170570334</v>
      </c>
      <c r="T254" s="38">
        <v>0.99905074646165803</v>
      </c>
    </row>
    <row r="255" spans="1:20" x14ac:dyDescent="0.25">
      <c r="A255" s="17" t="s">
        <v>298</v>
      </c>
      <c r="B255" s="8" t="s">
        <v>40</v>
      </c>
      <c r="C255" s="8" t="s">
        <v>62</v>
      </c>
      <c r="E255" s="8" t="str">
        <f t="shared" si="18"/>
        <v>FiFi-vod.fifi</v>
      </c>
      <c r="F255" s="21">
        <f t="shared" si="24"/>
        <v>322486.62248072354</v>
      </c>
      <c r="G255" s="19">
        <f t="shared" si="24"/>
        <v>6.9739033911176911</v>
      </c>
      <c r="H255" s="18">
        <f t="shared" si="25"/>
        <v>8.6056724656215413E-3</v>
      </c>
      <c r="I255" s="6">
        <f t="shared" si="25"/>
        <v>3.39</v>
      </c>
      <c r="J255" s="6">
        <f t="shared" si="25"/>
        <v>1289611.991400274</v>
      </c>
      <c r="K255" s="18">
        <f t="shared" si="25"/>
        <v>0.3</v>
      </c>
      <c r="L255" s="35">
        <f>Data!BM57</f>
        <v>9.7059982188039962E-3</v>
      </c>
      <c r="M255" s="21">
        <f>VLOOKUP(C255,Data!$CB$2:$EB$22,1+VALUE(MID(A255,6,2)),FALSE)</f>
        <v>11255.507248</v>
      </c>
      <c r="Q255" s="21">
        <v>11255.507248</v>
      </c>
      <c r="R255" s="21">
        <v>2635.2603364242973</v>
      </c>
      <c r="S255" s="21">
        <v>51046.085630702328</v>
      </c>
      <c r="T255" s="38">
        <v>0.94957005164206776</v>
      </c>
    </row>
    <row r="256" spans="1:20" x14ac:dyDescent="0.25">
      <c r="A256" s="17" t="s">
        <v>299</v>
      </c>
      <c r="B256" s="8" t="s">
        <v>40</v>
      </c>
      <c r="C256" s="8" t="s">
        <v>62</v>
      </c>
      <c r="E256" s="8" t="str">
        <f t="shared" si="18"/>
        <v>FiFi-vod.fifi</v>
      </c>
      <c r="F256" s="21">
        <f t="shared" si="24"/>
        <v>401386.27962260752</v>
      </c>
      <c r="G256" s="19">
        <f t="shared" si="24"/>
        <v>6.2238891290728731</v>
      </c>
      <c r="H256" s="18">
        <f t="shared" si="25"/>
        <v>8.6056724656215413E-3</v>
      </c>
      <c r="I256" s="6">
        <f t="shared" si="25"/>
        <v>3.39</v>
      </c>
      <c r="J256" s="6">
        <f t="shared" si="25"/>
        <v>1289611.991400274</v>
      </c>
      <c r="K256" s="18">
        <f t="shared" si="25"/>
        <v>0.3</v>
      </c>
      <c r="L256" s="35">
        <f>Data!BM58</f>
        <v>9.7059982188039962E-3</v>
      </c>
      <c r="M256" s="21">
        <f>VLOOKUP(C256,Data!$CB$2:$EB$22,1+VALUE(MID(A256,6,2)),FALSE)</f>
        <v>6016.5490659999996</v>
      </c>
      <c r="Q256" s="21">
        <v>6016.5490659999996</v>
      </c>
      <c r="R256" s="21">
        <v>2582.430702154255</v>
      </c>
      <c r="S256" s="21">
        <v>48470.115380917217</v>
      </c>
      <c r="T256" s="38">
        <v>0.74762073952266994</v>
      </c>
    </row>
    <row r="257" spans="1:20" x14ac:dyDescent="0.25">
      <c r="A257" s="17" t="s">
        <v>300</v>
      </c>
      <c r="B257" s="8" t="s">
        <v>40</v>
      </c>
      <c r="C257" s="8" t="s">
        <v>62</v>
      </c>
      <c r="E257" s="8" t="str">
        <f t="shared" si="18"/>
        <v>FiFi-vod.fifi</v>
      </c>
      <c r="F257" s="21">
        <f t="shared" si="24"/>
        <v>309588.89609523199</v>
      </c>
      <c r="G257" s="19">
        <f t="shared" si="24"/>
        <v>6.9990429098927924</v>
      </c>
      <c r="H257" s="18">
        <f t="shared" si="25"/>
        <v>8.6056724656215413E-3</v>
      </c>
      <c r="I257" s="6">
        <f t="shared" si="25"/>
        <v>3.39</v>
      </c>
      <c r="J257" s="6">
        <f t="shared" si="25"/>
        <v>1289611.991400274</v>
      </c>
      <c r="K257" s="18">
        <f t="shared" si="25"/>
        <v>0.3</v>
      </c>
      <c r="L257" s="35">
        <f>Data!BM59</f>
        <v>8.3516728859476235E-3</v>
      </c>
      <c r="M257" s="21">
        <f>VLOOKUP(C257,Data!$CB$2:$EB$22,1+VALUE(MID(A257,6,2)),FALSE)</f>
        <v>6902.1493109999983</v>
      </c>
      <c r="Q257" s="21">
        <v>6902.1493109999983</v>
      </c>
      <c r="R257" s="21">
        <v>1735.5288580342726</v>
      </c>
      <c r="S257" s="21">
        <v>34276.319505225583</v>
      </c>
      <c r="T257" s="38">
        <v>0.65142084434238312</v>
      </c>
    </row>
    <row r="258" spans="1:20" x14ac:dyDescent="0.25">
      <c r="A258" s="17" t="s">
        <v>301</v>
      </c>
      <c r="B258" s="8" t="s">
        <v>40</v>
      </c>
      <c r="C258" s="8" t="s">
        <v>62</v>
      </c>
      <c r="E258" s="8" t="str">
        <f t="shared" si="18"/>
        <v>FiFi-vod.fifi</v>
      </c>
      <c r="F258" s="21">
        <f t="shared" si="24"/>
        <v>309968.77520157403</v>
      </c>
      <c r="G258" s="19">
        <f t="shared" si="24"/>
        <v>6.9767010399881384</v>
      </c>
      <c r="H258" s="18">
        <f t="shared" si="25"/>
        <v>8.6056724656215413E-3</v>
      </c>
      <c r="I258" s="6">
        <f t="shared" si="25"/>
        <v>3.39</v>
      </c>
      <c r="J258" s="6">
        <f t="shared" si="25"/>
        <v>1289611.991400274</v>
      </c>
      <c r="K258" s="18">
        <f t="shared" si="25"/>
        <v>0.3</v>
      </c>
      <c r="L258" s="35">
        <f>Data!BM60</f>
        <v>8.3516728859476235E-3</v>
      </c>
      <c r="M258" s="21">
        <f>VLOOKUP(C258,Data!$CB$2:$EB$22,1+VALUE(MID(A258,6,2)),FALSE)</f>
        <v>6370.2564680000032</v>
      </c>
      <c r="Q258" s="21">
        <v>6370.2564680000032</v>
      </c>
      <c r="R258" s="21">
        <v>1591.2080411630818</v>
      </c>
      <c r="S258" s="21">
        <v>31263.431209151673</v>
      </c>
      <c r="T258" s="38">
        <v>0.59651889526626189</v>
      </c>
    </row>
    <row r="259" spans="1:20" x14ac:dyDescent="0.25">
      <c r="A259" s="17" t="s">
        <v>272</v>
      </c>
      <c r="B259" s="8" t="s">
        <v>40</v>
      </c>
      <c r="C259" s="8" t="s">
        <v>62</v>
      </c>
      <c r="E259" s="8" t="str">
        <f t="shared" si="18"/>
        <v>FiFi-vod.fifi</v>
      </c>
      <c r="F259" s="21">
        <f t="shared" si="24"/>
        <v>454180.53004536044</v>
      </c>
      <c r="G259" s="19">
        <f t="shared" si="24"/>
        <v>6.0080329106190753</v>
      </c>
      <c r="H259" s="18">
        <f t="shared" si="25"/>
        <v>8.6056724656215413E-3</v>
      </c>
      <c r="I259" s="6">
        <f t="shared" si="25"/>
        <v>3.39</v>
      </c>
      <c r="J259" s="6">
        <f t="shared" si="25"/>
        <v>1289611.991400274</v>
      </c>
      <c r="K259" s="18">
        <f t="shared" si="25"/>
        <v>0.3</v>
      </c>
      <c r="L259" s="35">
        <f>Data!BM61</f>
        <v>8.3516728859476235E-3</v>
      </c>
      <c r="M259" s="21">
        <f>VLOOKUP(C259,Data!$CB$2:$EB$22,1+VALUE(MID(A259,6,2)),FALSE)</f>
        <v>4014.8051510000009</v>
      </c>
      <c r="Q259" s="21">
        <v>4014.8051510000009</v>
      </c>
      <c r="R259" s="21">
        <v>1857.9725994573776</v>
      </c>
      <c r="S259" s="21">
        <v>33826.953027286865</v>
      </c>
      <c r="T259" s="38">
        <v>0.47536366127251239</v>
      </c>
    </row>
    <row r="260" spans="1:20" x14ac:dyDescent="0.25">
      <c r="A260" s="17" t="s">
        <v>273</v>
      </c>
      <c r="B260" s="8" t="s">
        <v>40</v>
      </c>
      <c r="C260" s="8" t="s">
        <v>62</v>
      </c>
      <c r="E260" s="8" t="str">
        <f t="shared" si="18"/>
        <v>FiFi-vod.fifi</v>
      </c>
      <c r="F260" s="21">
        <f t="shared" si="24"/>
        <v>455011.73547455797</v>
      </c>
      <c r="G260" s="19">
        <f t="shared" si="24"/>
        <v>6.0449284141776669</v>
      </c>
      <c r="H260" s="18">
        <f t="shared" si="25"/>
        <v>8.6056724656215413E-3</v>
      </c>
      <c r="I260" s="6">
        <f t="shared" si="25"/>
        <v>3.39</v>
      </c>
      <c r="J260" s="6">
        <f t="shared" si="25"/>
        <v>1289611.991400274</v>
      </c>
      <c r="K260" s="18">
        <f t="shared" si="25"/>
        <v>0.3</v>
      </c>
      <c r="L260" s="35">
        <f>Data!BM62</f>
        <v>8.3516728859476235E-3</v>
      </c>
      <c r="M260" s="21">
        <f>VLOOKUP(C260,Data!$CB$2:$EB$22,1+VALUE(MID(A260,6,2)),FALSE)</f>
        <v>906.49023799999998</v>
      </c>
      <c r="Q260" s="21">
        <v>906.49023799999998</v>
      </c>
      <c r="R260" s="21">
        <v>949.39881323354098</v>
      </c>
      <c r="S260" s="21">
        <v>18548.88201588174</v>
      </c>
      <c r="T260" s="38">
        <v>0.24246065489521285</v>
      </c>
    </row>
    <row r="261" spans="1:20" x14ac:dyDescent="0.25">
      <c r="A261" s="17" t="s">
        <v>274</v>
      </c>
      <c r="B261" s="8" t="s">
        <v>40</v>
      </c>
      <c r="C261" s="8" t="s">
        <v>62</v>
      </c>
      <c r="E261" s="8" t="str">
        <f t="shared" si="18"/>
        <v>FiFi-vod.fifi</v>
      </c>
      <c r="F261" s="21">
        <f t="shared" si="24"/>
        <v>290055.894256228</v>
      </c>
      <c r="G261" s="19">
        <f t="shared" si="24"/>
        <v>7.3475859223576458</v>
      </c>
      <c r="H261" s="18">
        <f t="shared" si="25"/>
        <v>8.6056724656215413E-3</v>
      </c>
      <c r="I261" s="6">
        <f t="shared" si="25"/>
        <v>3.39</v>
      </c>
      <c r="J261" s="6">
        <f t="shared" si="25"/>
        <v>1289611.991400274</v>
      </c>
      <c r="K261" s="18">
        <f t="shared" si="25"/>
        <v>0.3</v>
      </c>
      <c r="L261" s="35">
        <f>Data!BM63</f>
        <v>8.3516728859476235E-3</v>
      </c>
      <c r="M261" s="21">
        <f>VLOOKUP(C261,Data!$CB$2:$EB$22,1+VALUE(MID(A261,6,2)),FALSE)</f>
        <v>0</v>
      </c>
      <c r="Q261" s="21">
        <v>0</v>
      </c>
      <c r="R261" s="21">
        <v>199.51171467163948</v>
      </c>
      <c r="S261" s="21">
        <v>4969.5008899663626</v>
      </c>
      <c r="T261" s="38">
        <v>7.9928542412481041E-2</v>
      </c>
    </row>
    <row r="262" spans="1:20" x14ac:dyDescent="0.25">
      <c r="A262" s="17" t="s">
        <v>275</v>
      </c>
      <c r="B262" s="8" t="s">
        <v>40</v>
      </c>
      <c r="C262" s="8" t="s">
        <v>62</v>
      </c>
      <c r="E262" s="8" t="str">
        <f t="shared" si="18"/>
        <v>FiFi-vod.fifi</v>
      </c>
      <c r="F262" s="21">
        <f t="shared" si="24"/>
        <v>348451.97318493499</v>
      </c>
      <c r="G262" s="19">
        <f t="shared" si="24"/>
        <v>6.6816214516324974</v>
      </c>
      <c r="H262" s="18">
        <f t="shared" si="25"/>
        <v>8.6056724656215413E-3</v>
      </c>
      <c r="I262" s="6">
        <f t="shared" si="25"/>
        <v>3.39</v>
      </c>
      <c r="J262" s="6">
        <f t="shared" si="25"/>
        <v>1289611.991400274</v>
      </c>
      <c r="K262" s="18">
        <f t="shared" si="25"/>
        <v>0.3</v>
      </c>
      <c r="L262" s="35">
        <f>Data!BM64</f>
        <v>7.2983087381704474E-3</v>
      </c>
      <c r="M262" s="21">
        <f>VLOOKUP(C262,Data!$CB$2:$EB$22,1+VALUE(MID(A262,6,2)),FALSE)</f>
        <v>0</v>
      </c>
      <c r="Q262" s="21">
        <v>0</v>
      </c>
      <c r="R262" s="21">
        <v>74.011477992051624</v>
      </c>
      <c r="S262" s="21">
        <v>1676.4115418734561</v>
      </c>
      <c r="T262" s="38">
        <v>2.4681487845382266E-2</v>
      </c>
    </row>
    <row r="263" spans="1:20" x14ac:dyDescent="0.25">
      <c r="A263" s="17" t="s">
        <v>276</v>
      </c>
      <c r="B263" s="8" t="s">
        <v>40</v>
      </c>
      <c r="C263" s="8" t="s">
        <v>62</v>
      </c>
      <c r="E263" s="8" t="str">
        <f t="shared" si="18"/>
        <v>FiFi-vod.fifi</v>
      </c>
      <c r="F263" s="21">
        <f t="shared" si="24"/>
        <v>427408.08445701201</v>
      </c>
      <c r="G263" s="19">
        <f t="shared" si="24"/>
        <v>6.1680815445545676</v>
      </c>
      <c r="H263" s="18">
        <f t="shared" si="25"/>
        <v>8.6056724656215413E-3</v>
      </c>
      <c r="I263" s="6">
        <f t="shared" si="25"/>
        <v>3.39</v>
      </c>
      <c r="J263" s="6">
        <f t="shared" si="25"/>
        <v>1289611.991400274</v>
      </c>
      <c r="K263" s="18">
        <f t="shared" si="25"/>
        <v>0.3</v>
      </c>
      <c r="L263" s="35">
        <f>Data!BM65</f>
        <v>7.2983087381704474E-3</v>
      </c>
      <c r="M263" s="21">
        <f>VLOOKUP(C263,Data!$CB$2:$EB$22,1+VALUE(MID(A263,6,2)),FALSE)</f>
        <v>0</v>
      </c>
      <c r="Q263" s="21">
        <v>0</v>
      </c>
      <c r="R263" s="21">
        <v>27.473158269242123</v>
      </c>
      <c r="S263" s="21">
        <v>574.45814686496135</v>
      </c>
      <c r="T263" s="38">
        <v>7.4693196030332087E-3</v>
      </c>
    </row>
    <row r="264" spans="1:20" x14ac:dyDescent="0.25">
      <c r="A264" s="17" t="s">
        <v>277</v>
      </c>
      <c r="B264" s="8" t="s">
        <v>40</v>
      </c>
      <c r="C264" s="8" t="s">
        <v>62</v>
      </c>
      <c r="E264" s="8" t="str">
        <f t="shared" si="18"/>
        <v>FiFi-vod.fifi</v>
      </c>
      <c r="F264" s="21">
        <f t="shared" ref="F264:G264" si="26">F66</f>
        <v>330189.49929959601</v>
      </c>
      <c r="G264" s="19">
        <f t="shared" si="26"/>
        <v>6.4579352380155601</v>
      </c>
      <c r="H264" s="18">
        <f t="shared" si="25"/>
        <v>8.6056724656215413E-3</v>
      </c>
      <c r="I264" s="6">
        <f t="shared" si="25"/>
        <v>3.39</v>
      </c>
      <c r="J264" s="6">
        <f t="shared" si="25"/>
        <v>1289611.991400274</v>
      </c>
      <c r="K264" s="18">
        <f t="shared" si="25"/>
        <v>0.3</v>
      </c>
      <c r="L264" s="35">
        <f>Data!BM66</f>
        <v>7.2983087381704474E-3</v>
      </c>
      <c r="M264" s="21">
        <f>VLOOKUP(C264,Data!$CB$2:$EB$22,1+VALUE(MID(A264,6,2)),FALSE)</f>
        <v>0</v>
      </c>
      <c r="Q264" s="21">
        <v>0</v>
      </c>
      <c r="R264" s="21">
        <v>6.3839439183047171</v>
      </c>
      <c r="S264" s="21">
        <v>139.7598567537442</v>
      </c>
      <c r="T264" s="38">
        <v>2.2466788285955275E-3</v>
      </c>
    </row>
    <row r="265" spans="1:20" x14ac:dyDescent="0.25">
      <c r="A265" s="17"/>
    </row>
    <row r="266" spans="1:20" x14ac:dyDescent="0.25">
      <c r="A266" s="16" t="s">
        <v>328</v>
      </c>
      <c r="B266" s="8" t="s">
        <v>40</v>
      </c>
      <c r="C266" s="8" t="s">
        <v>63</v>
      </c>
      <c r="E266" s="8" t="str">
        <f>IF(RIGHT(A266,3)="old","Initial",B266&amp;"-"&amp;C266)</f>
        <v>Initial</v>
      </c>
      <c r="F266" s="21">
        <f>F200</f>
        <v>393432.46859552251</v>
      </c>
      <c r="G266" s="19">
        <f>G200</f>
        <v>6.2941960634324765</v>
      </c>
      <c r="H266" s="25">
        <f>VLOOKUP(C266,parms,3,FALSE)</f>
        <v>1.3595575351387496E-2</v>
      </c>
      <c r="I266" s="42">
        <f>VLOOKUP(C266,parms,8,FALSE)</f>
        <v>3.05</v>
      </c>
      <c r="J266" s="27">
        <f>VLOOKUP(C266,parms,4,FALSE)</f>
        <v>3445046.6631700112</v>
      </c>
      <c r="K266" s="25">
        <f>VLOOKUP(C266,parms,6,FALSE)</f>
        <v>0.15</v>
      </c>
      <c r="L266" s="35">
        <f>Data!BN2</f>
        <v>2.8519919861854207E-2</v>
      </c>
      <c r="M266" s="39">
        <f>VLOOKUP(C266,Data!$CB$2:$EB$22,1+VALUE(MID(A266,6,2)),FALSE)</f>
        <v>0</v>
      </c>
      <c r="Q266" s="21">
        <v>0</v>
      </c>
      <c r="R266" s="21">
        <v>0</v>
      </c>
      <c r="S266" s="21">
        <v>0</v>
      </c>
      <c r="T266" s="38">
        <v>0</v>
      </c>
    </row>
    <row r="267" spans="1:20" x14ac:dyDescent="0.25">
      <c r="A267" s="16" t="s">
        <v>316</v>
      </c>
      <c r="B267" s="8" t="s">
        <v>40</v>
      </c>
      <c r="C267" s="8" t="s">
        <v>63</v>
      </c>
      <c r="E267" s="8" t="str">
        <f t="shared" ref="E267:E330" si="27">IF(RIGHT(A267,3)="old","Initial",B267&amp;"-"&amp;C267)</f>
        <v>Initial</v>
      </c>
      <c r="F267" s="21">
        <f>F201</f>
        <v>228081.015200244</v>
      </c>
      <c r="G267" s="19">
        <f>G201</f>
        <v>7.9971814637423746</v>
      </c>
      <c r="H267" s="18">
        <f t="shared" ref="H267:K282" si="28">H266</f>
        <v>1.3595575351387496E-2</v>
      </c>
      <c r="I267" s="6">
        <f>I266</f>
        <v>3.05</v>
      </c>
      <c r="J267" s="6">
        <f t="shared" si="28"/>
        <v>3445046.6631700112</v>
      </c>
      <c r="K267" s="18">
        <f t="shared" si="28"/>
        <v>0.15</v>
      </c>
      <c r="L267" s="35">
        <f>Data!BN3</f>
        <v>3.3752932680543052E-2</v>
      </c>
      <c r="M267" s="39">
        <f>VLOOKUP(C267,Data!$CB$2:$EB$22,1+VALUE(MID(A267,6,2)),FALSE)</f>
        <v>0</v>
      </c>
      <c r="Q267" s="21">
        <v>0</v>
      </c>
      <c r="R267" s="21">
        <v>0</v>
      </c>
      <c r="S267" s="21">
        <v>0</v>
      </c>
      <c r="T267" s="38">
        <v>0</v>
      </c>
    </row>
    <row r="268" spans="1:20" x14ac:dyDescent="0.25">
      <c r="A268" s="16" t="s">
        <v>317</v>
      </c>
      <c r="B268" s="8" t="s">
        <v>40</v>
      </c>
      <c r="C268" s="8" t="s">
        <v>63</v>
      </c>
      <c r="E268" s="8" t="str">
        <f t="shared" si="27"/>
        <v>Initial</v>
      </c>
      <c r="F268" s="21">
        <f t="shared" ref="F268:G283" si="29">F202</f>
        <v>317634.99002545653</v>
      </c>
      <c r="G268" s="19">
        <f t="shared" si="29"/>
        <v>6.7548152855074779</v>
      </c>
      <c r="H268" s="18">
        <f t="shared" si="28"/>
        <v>1.3595575351387496E-2</v>
      </c>
      <c r="I268" s="6">
        <f t="shared" si="28"/>
        <v>3.05</v>
      </c>
      <c r="J268" s="6">
        <f t="shared" si="28"/>
        <v>3445046.6631700112</v>
      </c>
      <c r="K268" s="18">
        <f t="shared" si="28"/>
        <v>0.15</v>
      </c>
      <c r="L268" s="35">
        <f>Data!BN4</f>
        <v>3.3752932680543052E-2</v>
      </c>
      <c r="M268" s="39">
        <f>VLOOKUP(C268,Data!$CB$2:$EB$22,1+VALUE(MID(A268,6,2)),FALSE)</f>
        <v>0</v>
      </c>
      <c r="Q268" s="21">
        <v>0</v>
      </c>
      <c r="R268" s="21">
        <v>0</v>
      </c>
      <c r="S268" s="21">
        <v>0</v>
      </c>
      <c r="T268" s="38">
        <v>0</v>
      </c>
    </row>
    <row r="269" spans="1:20" x14ac:dyDescent="0.25">
      <c r="A269" s="16" t="s">
        <v>318</v>
      </c>
      <c r="B269" s="8" t="s">
        <v>40</v>
      </c>
      <c r="C269" s="8" t="s">
        <v>63</v>
      </c>
      <c r="E269" s="8" t="str">
        <f t="shared" si="27"/>
        <v>Initial</v>
      </c>
      <c r="F269" s="21">
        <f t="shared" si="29"/>
        <v>322486.62248072354</v>
      </c>
      <c r="G269" s="19">
        <f t="shared" si="29"/>
        <v>6.9739033911176911</v>
      </c>
      <c r="H269" s="18">
        <f t="shared" si="28"/>
        <v>1.3595575351387496E-2</v>
      </c>
      <c r="I269" s="6">
        <f t="shared" si="28"/>
        <v>3.05</v>
      </c>
      <c r="J269" s="6">
        <f t="shared" si="28"/>
        <v>3445046.6631700112</v>
      </c>
      <c r="K269" s="18">
        <f t="shared" si="28"/>
        <v>0.15</v>
      </c>
      <c r="L269" s="35">
        <f>Data!BN5</f>
        <v>3.3752932680543052E-2</v>
      </c>
      <c r="M269" s="39">
        <f>VLOOKUP(C269,Data!$CB$2:$EB$22,1+VALUE(MID(A269,6,2)),FALSE)</f>
        <v>0</v>
      </c>
      <c r="Q269" s="21">
        <v>0</v>
      </c>
      <c r="R269" s="21">
        <v>0</v>
      </c>
      <c r="S269" s="21">
        <v>0</v>
      </c>
      <c r="T269" s="38">
        <v>0</v>
      </c>
    </row>
    <row r="270" spans="1:20" x14ac:dyDescent="0.25">
      <c r="A270" s="16" t="s">
        <v>319</v>
      </c>
      <c r="B270" s="8" t="s">
        <v>40</v>
      </c>
      <c r="C270" s="8" t="s">
        <v>63</v>
      </c>
      <c r="E270" s="8" t="str">
        <f t="shared" si="27"/>
        <v>Initial</v>
      </c>
      <c r="F270" s="21">
        <f t="shared" si="29"/>
        <v>401386.27962260752</v>
      </c>
      <c r="G270" s="19">
        <f t="shared" si="29"/>
        <v>6.2238891290728731</v>
      </c>
      <c r="H270" s="18">
        <f t="shared" si="28"/>
        <v>1.3595575351387496E-2</v>
      </c>
      <c r="I270" s="6">
        <f t="shared" si="28"/>
        <v>3.05</v>
      </c>
      <c r="J270" s="6">
        <f t="shared" si="28"/>
        <v>3445046.6631700112</v>
      </c>
      <c r="K270" s="18">
        <f t="shared" si="28"/>
        <v>0.15</v>
      </c>
      <c r="L270" s="35">
        <f>Data!BN6</f>
        <v>3.3752932680543052E-2</v>
      </c>
      <c r="M270" s="39">
        <f>VLOOKUP(C270,Data!$CB$2:$EB$22,1+VALUE(MID(A270,6,2)),FALSE)</f>
        <v>0</v>
      </c>
      <c r="Q270" s="21">
        <v>0</v>
      </c>
      <c r="R270" s="21">
        <v>0</v>
      </c>
      <c r="S270" s="21">
        <v>0</v>
      </c>
      <c r="T270" s="38">
        <v>0</v>
      </c>
    </row>
    <row r="271" spans="1:20" x14ac:dyDescent="0.25">
      <c r="A271" s="16" t="s">
        <v>320</v>
      </c>
      <c r="B271" s="8" t="s">
        <v>40</v>
      </c>
      <c r="C271" s="8" t="s">
        <v>63</v>
      </c>
      <c r="E271" s="8" t="str">
        <f t="shared" si="27"/>
        <v>Initial</v>
      </c>
      <c r="F271" s="21">
        <f t="shared" si="29"/>
        <v>309588.89609523199</v>
      </c>
      <c r="G271" s="19">
        <f t="shared" si="29"/>
        <v>6.9990429098927924</v>
      </c>
      <c r="H271" s="18">
        <f t="shared" si="28"/>
        <v>1.3595575351387496E-2</v>
      </c>
      <c r="I271" s="6">
        <f t="shared" si="28"/>
        <v>3.05</v>
      </c>
      <c r="J271" s="6">
        <f t="shared" si="28"/>
        <v>3445046.6631700112</v>
      </c>
      <c r="K271" s="18">
        <f t="shared" si="28"/>
        <v>0.15</v>
      </c>
      <c r="L271" s="35">
        <f>Data!BN7</f>
        <v>2.904322114372309E-2</v>
      </c>
      <c r="M271" s="39">
        <f>VLOOKUP(C271,Data!$CB$2:$EB$22,1+VALUE(MID(A271,6,2)),FALSE)</f>
        <v>0</v>
      </c>
      <c r="Q271" s="21">
        <v>0</v>
      </c>
      <c r="R271" s="21">
        <v>0</v>
      </c>
      <c r="S271" s="21">
        <v>0</v>
      </c>
      <c r="T271" s="38">
        <v>0</v>
      </c>
    </row>
    <row r="272" spans="1:20" x14ac:dyDescent="0.25">
      <c r="A272" s="16" t="s">
        <v>321</v>
      </c>
      <c r="B272" s="8" t="s">
        <v>40</v>
      </c>
      <c r="C272" s="8" t="s">
        <v>63</v>
      </c>
      <c r="E272" s="8" t="str">
        <f t="shared" si="27"/>
        <v>Initial</v>
      </c>
      <c r="F272" s="21">
        <f t="shared" si="29"/>
        <v>309968.77520157403</v>
      </c>
      <c r="G272" s="19">
        <f t="shared" si="29"/>
        <v>6.9767010399881384</v>
      </c>
      <c r="H272" s="18">
        <f t="shared" si="28"/>
        <v>1.3595575351387496E-2</v>
      </c>
      <c r="I272" s="6">
        <f t="shared" si="28"/>
        <v>3.05</v>
      </c>
      <c r="J272" s="6">
        <f t="shared" si="28"/>
        <v>3445046.6631700112</v>
      </c>
      <c r="K272" s="18">
        <f t="shared" si="28"/>
        <v>0.15</v>
      </c>
      <c r="L272" s="35">
        <f>Data!BN8</f>
        <v>2.904322114372309E-2</v>
      </c>
      <c r="M272" s="39">
        <f>VLOOKUP(C272,Data!$CB$2:$EB$22,1+VALUE(MID(A272,6,2)),FALSE)</f>
        <v>0</v>
      </c>
      <c r="Q272" s="21">
        <v>0</v>
      </c>
      <c r="R272" s="21">
        <v>0</v>
      </c>
      <c r="S272" s="21">
        <v>0</v>
      </c>
      <c r="T272" s="38">
        <v>0</v>
      </c>
    </row>
    <row r="273" spans="1:20" x14ac:dyDescent="0.25">
      <c r="A273" s="16" t="s">
        <v>322</v>
      </c>
      <c r="B273" s="8" t="s">
        <v>40</v>
      </c>
      <c r="C273" s="8" t="s">
        <v>63</v>
      </c>
      <c r="E273" s="8" t="str">
        <f t="shared" si="27"/>
        <v>Initial</v>
      </c>
      <c r="F273" s="21">
        <f t="shared" si="29"/>
        <v>454180.53004536044</v>
      </c>
      <c r="G273" s="19">
        <f t="shared" si="29"/>
        <v>6.0080329106190753</v>
      </c>
      <c r="H273" s="18">
        <f t="shared" si="28"/>
        <v>1.3595575351387496E-2</v>
      </c>
      <c r="I273" s="6">
        <f t="shared" si="28"/>
        <v>3.05</v>
      </c>
      <c r="J273" s="6">
        <f t="shared" si="28"/>
        <v>3445046.6631700112</v>
      </c>
      <c r="K273" s="18">
        <f t="shared" si="28"/>
        <v>0.15</v>
      </c>
      <c r="L273" s="35">
        <f>Data!BN9</f>
        <v>2.904322114372309E-2</v>
      </c>
      <c r="M273" s="39">
        <f>VLOOKUP(C273,Data!$CB$2:$EB$22,1+VALUE(MID(A273,6,2)),FALSE)</f>
        <v>0</v>
      </c>
      <c r="Q273" s="21">
        <v>0</v>
      </c>
      <c r="R273" s="21">
        <v>0</v>
      </c>
      <c r="S273" s="21">
        <v>0</v>
      </c>
      <c r="T273" s="38">
        <v>0</v>
      </c>
    </row>
    <row r="274" spans="1:20" x14ac:dyDescent="0.25">
      <c r="A274" s="16" t="s">
        <v>323</v>
      </c>
      <c r="B274" s="8" t="s">
        <v>40</v>
      </c>
      <c r="C274" s="8" t="s">
        <v>63</v>
      </c>
      <c r="E274" s="8" t="str">
        <f t="shared" si="27"/>
        <v>Initial</v>
      </c>
      <c r="F274" s="21">
        <f t="shared" si="29"/>
        <v>455011.73547455797</v>
      </c>
      <c r="G274" s="19">
        <f t="shared" si="29"/>
        <v>6.0449284141776669</v>
      </c>
      <c r="H274" s="18">
        <f t="shared" si="28"/>
        <v>1.3595575351387496E-2</v>
      </c>
      <c r="I274" s="6">
        <f t="shared" si="28"/>
        <v>3.05</v>
      </c>
      <c r="J274" s="6">
        <f t="shared" si="28"/>
        <v>3445046.6631700112</v>
      </c>
      <c r="K274" s="18">
        <f t="shared" si="28"/>
        <v>0.15</v>
      </c>
      <c r="L274" s="35">
        <f>Data!BN10</f>
        <v>2.904322114372309E-2</v>
      </c>
      <c r="M274" s="39">
        <f>VLOOKUP(C274,Data!$CB$2:$EB$22,1+VALUE(MID(A274,6,2)),FALSE)</f>
        <v>0</v>
      </c>
      <c r="Q274" s="21">
        <v>0</v>
      </c>
      <c r="R274" s="21">
        <v>0</v>
      </c>
      <c r="S274" s="21">
        <v>0</v>
      </c>
      <c r="T274" s="38">
        <v>0</v>
      </c>
    </row>
    <row r="275" spans="1:20" x14ac:dyDescent="0.25">
      <c r="A275" s="16" t="s">
        <v>324</v>
      </c>
      <c r="B275" s="8" t="s">
        <v>40</v>
      </c>
      <c r="C275" s="8" t="s">
        <v>63</v>
      </c>
      <c r="E275" s="8" t="str">
        <f t="shared" si="27"/>
        <v>Initial</v>
      </c>
      <c r="F275" s="21">
        <f t="shared" si="29"/>
        <v>290055.894256228</v>
      </c>
      <c r="G275" s="19">
        <f t="shared" si="29"/>
        <v>7.3475859223576458</v>
      </c>
      <c r="H275" s="18">
        <f t="shared" si="28"/>
        <v>1.3595575351387496E-2</v>
      </c>
      <c r="I275" s="6">
        <f t="shared" si="28"/>
        <v>3.05</v>
      </c>
      <c r="J275" s="6">
        <f t="shared" si="28"/>
        <v>3445046.6631700112</v>
      </c>
      <c r="K275" s="18">
        <f t="shared" si="28"/>
        <v>0.15</v>
      </c>
      <c r="L275" s="35">
        <f>Data!BN11</f>
        <v>2.904322114372309E-2</v>
      </c>
      <c r="M275" s="39">
        <f>VLOOKUP(C275,Data!$CB$2:$EB$22,1+VALUE(MID(A275,6,2)),FALSE)</f>
        <v>0</v>
      </c>
      <c r="Q275" s="21">
        <v>0</v>
      </c>
      <c r="R275" s="21">
        <v>0</v>
      </c>
      <c r="S275" s="21">
        <v>0</v>
      </c>
      <c r="T275" s="38">
        <v>0</v>
      </c>
    </row>
    <row r="276" spans="1:20" x14ac:dyDescent="0.25">
      <c r="A276" s="16" t="s">
        <v>325</v>
      </c>
      <c r="B276" s="8" t="s">
        <v>40</v>
      </c>
      <c r="C276" s="8" t="s">
        <v>63</v>
      </c>
      <c r="E276" s="8" t="str">
        <f t="shared" si="27"/>
        <v>Initial</v>
      </c>
      <c r="F276" s="21">
        <f t="shared" si="29"/>
        <v>348451.97318493499</v>
      </c>
      <c r="G276" s="19">
        <f t="shared" si="29"/>
        <v>6.6816214516324974</v>
      </c>
      <c r="H276" s="18">
        <f t="shared" si="28"/>
        <v>1.3595575351387496E-2</v>
      </c>
      <c r="I276" s="6">
        <f t="shared" si="28"/>
        <v>3.05</v>
      </c>
      <c r="J276" s="6">
        <f t="shared" si="28"/>
        <v>3445046.6631700112</v>
      </c>
      <c r="K276" s="18">
        <f t="shared" si="28"/>
        <v>0.15</v>
      </c>
      <c r="L276" s="35">
        <f>Data!BN12</f>
        <v>2.5380112170640897E-2</v>
      </c>
      <c r="M276" s="39">
        <f>VLOOKUP(C276,Data!$CB$2:$EB$22,1+VALUE(MID(A276,6,2)),FALSE)</f>
        <v>0</v>
      </c>
      <c r="Q276" s="21">
        <v>0</v>
      </c>
      <c r="R276" s="21">
        <v>0</v>
      </c>
      <c r="S276" s="21">
        <v>0</v>
      </c>
      <c r="T276" s="38">
        <v>0</v>
      </c>
    </row>
    <row r="277" spans="1:20" x14ac:dyDescent="0.25">
      <c r="A277" s="16" t="s">
        <v>326</v>
      </c>
      <c r="B277" s="8" t="s">
        <v>40</v>
      </c>
      <c r="C277" s="8" t="s">
        <v>63</v>
      </c>
      <c r="E277" s="8" t="str">
        <f t="shared" si="27"/>
        <v>Initial</v>
      </c>
      <c r="F277" s="21">
        <f t="shared" si="29"/>
        <v>427408.08445701201</v>
      </c>
      <c r="G277" s="19">
        <f t="shared" si="29"/>
        <v>6.1680815445545676</v>
      </c>
      <c r="H277" s="18">
        <f t="shared" si="28"/>
        <v>1.3595575351387496E-2</v>
      </c>
      <c r="I277" s="6">
        <f t="shared" si="28"/>
        <v>3.05</v>
      </c>
      <c r="J277" s="6">
        <f t="shared" si="28"/>
        <v>3445046.6631700112</v>
      </c>
      <c r="K277" s="18">
        <f t="shared" si="28"/>
        <v>0.15</v>
      </c>
      <c r="L277" s="35">
        <f>Data!BN13</f>
        <v>2.5380112170640897E-2</v>
      </c>
      <c r="M277" s="39">
        <f>VLOOKUP(C277,Data!$CB$2:$EB$22,1+VALUE(MID(A277,6,2)),FALSE)</f>
        <v>0</v>
      </c>
      <c r="Q277" s="21">
        <v>0</v>
      </c>
      <c r="R277" s="21">
        <v>0</v>
      </c>
      <c r="S277" s="21">
        <v>0</v>
      </c>
      <c r="T277" s="38">
        <v>0</v>
      </c>
    </row>
    <row r="278" spans="1:20" x14ac:dyDescent="0.25">
      <c r="A278" s="16" t="s">
        <v>327</v>
      </c>
      <c r="B278" s="8" t="s">
        <v>40</v>
      </c>
      <c r="C278" s="8" t="s">
        <v>63</v>
      </c>
      <c r="E278" s="8" t="str">
        <f t="shared" si="27"/>
        <v>Initial</v>
      </c>
      <c r="F278" s="21">
        <f t="shared" si="29"/>
        <v>330189.49929959601</v>
      </c>
      <c r="G278" s="19">
        <f t="shared" si="29"/>
        <v>6.4579352380155601</v>
      </c>
      <c r="H278" s="18">
        <f t="shared" si="28"/>
        <v>1.3595575351387496E-2</v>
      </c>
      <c r="I278" s="6">
        <f t="shared" si="28"/>
        <v>3.05</v>
      </c>
      <c r="J278" s="6">
        <f t="shared" si="28"/>
        <v>3445046.6631700112</v>
      </c>
      <c r="K278" s="18">
        <f t="shared" si="28"/>
        <v>0.15</v>
      </c>
      <c r="L278" s="35">
        <f>Data!BN14</f>
        <v>2.5380112170640897E-2</v>
      </c>
      <c r="M278" s="39">
        <f>VLOOKUP(C278,Data!$CB$2:$EB$22,1+VALUE(MID(A278,6,2)),FALSE)</f>
        <v>0</v>
      </c>
      <c r="Q278" s="21">
        <v>0</v>
      </c>
      <c r="R278" s="21">
        <v>0</v>
      </c>
      <c r="S278" s="21">
        <v>0</v>
      </c>
      <c r="T278" s="38">
        <v>0</v>
      </c>
    </row>
    <row r="279" spans="1:20" x14ac:dyDescent="0.25">
      <c r="A279" s="17" t="s">
        <v>262</v>
      </c>
      <c r="B279" s="8" t="s">
        <v>40</v>
      </c>
      <c r="C279" s="8" t="s">
        <v>63</v>
      </c>
      <c r="E279" s="8" t="str">
        <f t="shared" si="27"/>
        <v>FiFi-display.fifi</v>
      </c>
      <c r="F279" s="21">
        <f t="shared" si="29"/>
        <v>340832.86210744851</v>
      </c>
      <c r="G279" s="19">
        <f t="shared" si="29"/>
        <v>6.8003506949188122</v>
      </c>
      <c r="H279" s="18">
        <f t="shared" si="28"/>
        <v>1.3595575351387496E-2</v>
      </c>
      <c r="I279" s="6">
        <f t="shared" si="28"/>
        <v>3.05</v>
      </c>
      <c r="J279" s="6">
        <f t="shared" si="28"/>
        <v>3445046.6631700112</v>
      </c>
      <c r="K279" s="18">
        <f t="shared" si="28"/>
        <v>0.15</v>
      </c>
      <c r="L279" s="35">
        <f>Data!BN15</f>
        <v>2.5380112170640897E-2</v>
      </c>
      <c r="M279" s="21">
        <f>VLOOKUP(C279,Data!$CB$2:$EB$22,1+VALUE(MID(A279,6,2)),FALSE)</f>
        <v>0</v>
      </c>
      <c r="Q279" s="21">
        <v>0</v>
      </c>
      <c r="R279" s="21">
        <v>0</v>
      </c>
      <c r="S279" s="21">
        <v>0</v>
      </c>
      <c r="T279" s="38">
        <v>0</v>
      </c>
    </row>
    <row r="280" spans="1:20" x14ac:dyDescent="0.25">
      <c r="A280" s="17" t="s">
        <v>263</v>
      </c>
      <c r="B280" s="8" t="s">
        <v>40</v>
      </c>
      <c r="C280" s="8" t="s">
        <v>63</v>
      </c>
      <c r="E280" s="8" t="str">
        <f t="shared" si="27"/>
        <v>FiFi-display.fifi</v>
      </c>
      <c r="F280" s="21">
        <f t="shared" si="29"/>
        <v>439217.36949841853</v>
      </c>
      <c r="G280" s="19">
        <f t="shared" si="29"/>
        <v>6.2729203283091328</v>
      </c>
      <c r="H280" s="18">
        <f t="shared" si="28"/>
        <v>1.3595575351387496E-2</v>
      </c>
      <c r="I280" s="6">
        <f t="shared" si="28"/>
        <v>3.05</v>
      </c>
      <c r="J280" s="6">
        <f t="shared" si="28"/>
        <v>3445046.6631700112</v>
      </c>
      <c r="K280" s="18">
        <f t="shared" si="28"/>
        <v>0.15</v>
      </c>
      <c r="L280" s="35">
        <f>Data!BN16</f>
        <v>2.4071858965968689E-2</v>
      </c>
      <c r="M280" s="21">
        <f>VLOOKUP(C280,Data!$CB$2:$EB$22,1+VALUE(MID(A280,6,2)),FALSE)</f>
        <v>0</v>
      </c>
      <c r="Q280" s="21">
        <v>0</v>
      </c>
      <c r="R280" s="21">
        <v>0</v>
      </c>
      <c r="S280" s="21">
        <v>0</v>
      </c>
      <c r="T280" s="38">
        <v>0</v>
      </c>
    </row>
    <row r="281" spans="1:20" x14ac:dyDescent="0.25">
      <c r="A281" s="17" t="s">
        <v>264</v>
      </c>
      <c r="B281" s="8" t="s">
        <v>40</v>
      </c>
      <c r="C281" s="8" t="s">
        <v>63</v>
      </c>
      <c r="E281" s="8" t="str">
        <f t="shared" si="27"/>
        <v>FiFi-display.fifi</v>
      </c>
      <c r="F281" s="21">
        <f t="shared" si="29"/>
        <v>392882.00916213804</v>
      </c>
      <c r="G281" s="19">
        <f t="shared" si="29"/>
        <v>6.511570805271405</v>
      </c>
      <c r="H281" s="18">
        <f t="shared" si="28"/>
        <v>1.3595575351387496E-2</v>
      </c>
      <c r="I281" s="6">
        <f t="shared" si="28"/>
        <v>3.05</v>
      </c>
      <c r="J281" s="6">
        <f t="shared" si="28"/>
        <v>3445046.6631700112</v>
      </c>
      <c r="K281" s="18">
        <f t="shared" si="28"/>
        <v>0.15</v>
      </c>
      <c r="L281" s="35">
        <f>Data!BN17</f>
        <v>2.4071858965968689E-2</v>
      </c>
      <c r="M281" s="21">
        <f>VLOOKUP(C281,Data!$CB$2:$EB$22,1+VALUE(MID(A281,6,2)),FALSE)</f>
        <v>0</v>
      </c>
      <c r="Q281" s="21">
        <v>0</v>
      </c>
      <c r="R281" s="21">
        <v>0</v>
      </c>
      <c r="S281" s="21">
        <v>0</v>
      </c>
      <c r="T281" s="38">
        <v>0</v>
      </c>
    </row>
    <row r="282" spans="1:20" x14ac:dyDescent="0.25">
      <c r="A282" s="17" t="s">
        <v>265</v>
      </c>
      <c r="B282" s="8" t="s">
        <v>40</v>
      </c>
      <c r="C282" s="8" t="s">
        <v>63</v>
      </c>
      <c r="E282" s="8" t="str">
        <f t="shared" si="27"/>
        <v>FiFi-display.fifi</v>
      </c>
      <c r="F282" s="21">
        <f t="shared" si="29"/>
        <v>287120.72270037199</v>
      </c>
      <c r="G282" s="19">
        <f t="shared" si="29"/>
        <v>7.4241408592468048</v>
      </c>
      <c r="H282" s="18">
        <f t="shared" si="28"/>
        <v>1.3595575351387496E-2</v>
      </c>
      <c r="I282" s="6">
        <f t="shared" si="28"/>
        <v>3.05</v>
      </c>
      <c r="J282" s="6">
        <f t="shared" si="28"/>
        <v>3445046.6631700112</v>
      </c>
      <c r="K282" s="18">
        <f t="shared" si="28"/>
        <v>0.15</v>
      </c>
      <c r="L282" s="35">
        <f>Data!BN18</f>
        <v>2.4071858965968689E-2</v>
      </c>
      <c r="M282" s="21">
        <f>VLOOKUP(C282,Data!$CB$2:$EB$22,1+VALUE(MID(A282,6,2)),FALSE)</f>
        <v>0</v>
      </c>
      <c r="Q282" s="21">
        <v>0</v>
      </c>
      <c r="R282" s="21">
        <v>0</v>
      </c>
      <c r="S282" s="21">
        <v>0</v>
      </c>
      <c r="T282" s="38">
        <v>0</v>
      </c>
    </row>
    <row r="283" spans="1:20" x14ac:dyDescent="0.25">
      <c r="A283" s="17" t="s">
        <v>266</v>
      </c>
      <c r="B283" s="8" t="s">
        <v>40</v>
      </c>
      <c r="C283" s="8" t="s">
        <v>63</v>
      </c>
      <c r="E283" s="8" t="str">
        <f t="shared" si="27"/>
        <v>FiFi-display.fifi</v>
      </c>
      <c r="F283" s="21">
        <f t="shared" si="29"/>
        <v>319043.21232711151</v>
      </c>
      <c r="G283" s="19">
        <f t="shared" si="29"/>
        <v>7.2881301476597384</v>
      </c>
      <c r="H283" s="18">
        <f t="shared" ref="H283:K298" si="30">H282</f>
        <v>1.3595575351387496E-2</v>
      </c>
      <c r="I283" s="6">
        <f t="shared" si="30"/>
        <v>3.05</v>
      </c>
      <c r="J283" s="6">
        <f t="shared" si="30"/>
        <v>3445046.6631700112</v>
      </c>
      <c r="K283" s="18">
        <f t="shared" si="30"/>
        <v>0.15</v>
      </c>
      <c r="L283" s="35">
        <f>Data!BN19</f>
        <v>2.4071858965968689E-2</v>
      </c>
      <c r="M283" s="21">
        <f>VLOOKUP(C283,Data!$CB$2:$EB$22,1+VALUE(MID(A283,6,2)),FALSE)</f>
        <v>4209.8236063888226</v>
      </c>
      <c r="Q283" s="21">
        <v>4209.8236063888226</v>
      </c>
      <c r="R283" s="21">
        <v>214.69876461677708</v>
      </c>
      <c r="S283" s="21">
        <v>562.67163777112364</v>
      </c>
      <c r="T283" s="38">
        <v>4.9497406606025307E-2</v>
      </c>
    </row>
    <row r="284" spans="1:20" x14ac:dyDescent="0.25">
      <c r="A284" s="17" t="s">
        <v>267</v>
      </c>
      <c r="B284" s="8" t="s">
        <v>40</v>
      </c>
      <c r="C284" s="8" t="s">
        <v>63</v>
      </c>
      <c r="E284" s="8" t="str">
        <f t="shared" si="27"/>
        <v>FiFi-display.fifi</v>
      </c>
      <c r="F284" s="21">
        <f t="shared" ref="F284:G299" si="31">F218</f>
        <v>242439.8542396205</v>
      </c>
      <c r="G284" s="19">
        <f t="shared" si="31"/>
        <v>8.3972135913050998</v>
      </c>
      <c r="H284" s="18">
        <f t="shared" si="30"/>
        <v>1.3595575351387496E-2</v>
      </c>
      <c r="I284" s="6">
        <f t="shared" si="30"/>
        <v>3.05</v>
      </c>
      <c r="J284" s="6">
        <f t="shared" si="30"/>
        <v>3445046.6631700112</v>
      </c>
      <c r="K284" s="18">
        <f t="shared" si="30"/>
        <v>0.15</v>
      </c>
      <c r="L284" s="35">
        <f>Data!BN20</f>
        <v>2.4856810888772018E-2</v>
      </c>
      <c r="M284" s="21">
        <f>VLOOKUP(C284,Data!$CB$2:$EB$22,1+VALUE(MID(A284,6,2)),FALSE)</f>
        <v>3931.099784203052</v>
      </c>
      <c r="Q284" s="21">
        <v>3931.099784203052</v>
      </c>
      <c r="R284" s="21">
        <v>171.77361031058726</v>
      </c>
      <c r="S284" s="21">
        <v>468.28028593615636</v>
      </c>
      <c r="T284" s="38">
        <v>5.211405154924631E-2</v>
      </c>
    </row>
    <row r="285" spans="1:20" x14ac:dyDescent="0.25">
      <c r="A285" s="17" t="s">
        <v>268</v>
      </c>
      <c r="B285" s="8" t="s">
        <v>40</v>
      </c>
      <c r="C285" s="8" t="s">
        <v>63</v>
      </c>
      <c r="E285" s="8" t="str">
        <f t="shared" si="27"/>
        <v>FiFi-display.fifi</v>
      </c>
      <c r="F285" s="21">
        <f t="shared" si="31"/>
        <v>452969.13318074099</v>
      </c>
      <c r="G285" s="19">
        <f t="shared" si="31"/>
        <v>6.5182322286433863</v>
      </c>
      <c r="H285" s="18">
        <f t="shared" si="30"/>
        <v>1.3595575351387496E-2</v>
      </c>
      <c r="I285" s="6">
        <f t="shared" si="30"/>
        <v>3.05</v>
      </c>
      <c r="J285" s="6">
        <f t="shared" si="30"/>
        <v>3445046.6631700112</v>
      </c>
      <c r="K285" s="18">
        <f t="shared" si="30"/>
        <v>0.15</v>
      </c>
      <c r="L285" s="35">
        <f>Data!BN21</f>
        <v>2.4856810888772018E-2</v>
      </c>
      <c r="M285" s="21">
        <f>VLOOKUP(C285,Data!$CB$2:$EB$22,1+VALUE(MID(A285,6,2)),FALSE)</f>
        <v>3538.6097448329629</v>
      </c>
      <c r="Q285" s="21">
        <v>3538.6097448329629</v>
      </c>
      <c r="R285" s="21">
        <v>296.54557838018366</v>
      </c>
      <c r="S285" s="21">
        <v>2356.896741258226</v>
      </c>
      <c r="T285" s="38">
        <v>4.8153211048885369E-2</v>
      </c>
    </row>
    <row r="286" spans="1:20" x14ac:dyDescent="0.25">
      <c r="A286" s="17" t="s">
        <v>269</v>
      </c>
      <c r="B286" s="8" t="s">
        <v>40</v>
      </c>
      <c r="C286" s="8" t="s">
        <v>63</v>
      </c>
      <c r="E286" s="8" t="str">
        <f t="shared" si="27"/>
        <v>FiFi-display.fifi</v>
      </c>
      <c r="F286" s="21">
        <f t="shared" si="31"/>
        <v>374829.33619855496</v>
      </c>
      <c r="G286" s="19">
        <f t="shared" si="31"/>
        <v>7.0414807493575111</v>
      </c>
      <c r="H286" s="18">
        <f t="shared" si="30"/>
        <v>1.3595575351387496E-2</v>
      </c>
      <c r="I286" s="6">
        <f t="shared" si="30"/>
        <v>3.05</v>
      </c>
      <c r="J286" s="6">
        <f t="shared" si="30"/>
        <v>3445046.6631700112</v>
      </c>
      <c r="K286" s="18">
        <f t="shared" si="30"/>
        <v>0.15</v>
      </c>
      <c r="L286" s="35">
        <f>Data!BN22</f>
        <v>2.4856810888772018E-2</v>
      </c>
      <c r="M286" s="21">
        <f>VLOOKUP(C286,Data!$CB$2:$EB$22,1+VALUE(MID(A286,6,2)),FALSE)</f>
        <v>2739.5565355773351</v>
      </c>
      <c r="Q286" s="21">
        <v>2739.5565355773351</v>
      </c>
      <c r="R286" s="21">
        <v>196.85255746030546</v>
      </c>
      <c r="S286" s="21">
        <v>1488.1506205691949</v>
      </c>
      <c r="T286" s="38">
        <v>3.8628682531931635E-2</v>
      </c>
    </row>
    <row r="287" spans="1:20" x14ac:dyDescent="0.25">
      <c r="A287" s="17" t="s">
        <v>270</v>
      </c>
      <c r="B287" s="8" t="s">
        <v>40</v>
      </c>
      <c r="C287" s="8" t="s">
        <v>63</v>
      </c>
      <c r="E287" s="8" t="str">
        <f t="shared" si="27"/>
        <v>FiFi-display.fifi</v>
      </c>
      <c r="F287" s="21">
        <f t="shared" si="31"/>
        <v>369195.690608576</v>
      </c>
      <c r="G287" s="19">
        <f t="shared" si="31"/>
        <v>6.974183994639545</v>
      </c>
      <c r="H287" s="18">
        <f t="shared" si="30"/>
        <v>1.3595575351387496E-2</v>
      </c>
      <c r="I287" s="6">
        <f t="shared" si="30"/>
        <v>3.05</v>
      </c>
      <c r="J287" s="6">
        <f t="shared" si="30"/>
        <v>3445046.6631700112</v>
      </c>
      <c r="K287" s="18">
        <f t="shared" si="30"/>
        <v>0.15</v>
      </c>
      <c r="L287" s="35">
        <f>Data!BN23</f>
        <v>2.4856810888772018E-2</v>
      </c>
      <c r="M287" s="21">
        <f>VLOOKUP(C287,Data!$CB$2:$EB$22,1+VALUE(MID(A287,6,2)),FALSE)</f>
        <v>5004.0206080000016</v>
      </c>
      <c r="Q287" s="21">
        <v>5004.0206080000016</v>
      </c>
      <c r="R287" s="21">
        <v>312.80315272576178</v>
      </c>
      <c r="S287" s="21">
        <v>1649.6969526990288</v>
      </c>
      <c r="T287" s="38">
        <v>6.2318487933848754E-2</v>
      </c>
    </row>
    <row r="288" spans="1:20" x14ac:dyDescent="0.25">
      <c r="A288" s="17" t="s">
        <v>249</v>
      </c>
      <c r="B288" s="8" t="s">
        <v>40</v>
      </c>
      <c r="C288" s="8" t="s">
        <v>63</v>
      </c>
      <c r="E288" s="8" t="str">
        <f t="shared" si="27"/>
        <v>FiFi-display.fifi</v>
      </c>
      <c r="F288" s="21">
        <f t="shared" si="31"/>
        <v>327686.09035661601</v>
      </c>
      <c r="G288" s="19">
        <f t="shared" si="31"/>
        <v>7.4058431193070975</v>
      </c>
      <c r="H288" s="18">
        <f t="shared" si="30"/>
        <v>1.3595575351387496E-2</v>
      </c>
      <c r="I288" s="6">
        <f t="shared" si="30"/>
        <v>3.05</v>
      </c>
      <c r="J288" s="6">
        <f t="shared" si="30"/>
        <v>3445046.6631700112</v>
      </c>
      <c r="K288" s="18">
        <f t="shared" si="30"/>
        <v>0.15</v>
      </c>
      <c r="L288" s="35">
        <f>Data!BN24</f>
        <v>2.4856810888772018E-2</v>
      </c>
      <c r="M288" s="21">
        <f>VLOOKUP(C288,Data!$CB$2:$EB$22,1+VALUE(MID(A288,6,2)),FALSE)</f>
        <v>4714.9335900000005</v>
      </c>
      <c r="Q288" s="21">
        <v>4714.9335900000005</v>
      </c>
      <c r="R288" s="21">
        <v>279.16535858344901</v>
      </c>
      <c r="S288" s="21">
        <v>1590.8037025431086</v>
      </c>
      <c r="T288" s="38">
        <v>6.2662241781687666E-2</v>
      </c>
    </row>
    <row r="289" spans="1:20" x14ac:dyDescent="0.25">
      <c r="A289" s="17" t="s">
        <v>250</v>
      </c>
      <c r="B289" s="8" t="s">
        <v>40</v>
      </c>
      <c r="C289" s="8" t="s">
        <v>63</v>
      </c>
      <c r="E289" s="8" t="str">
        <f t="shared" si="27"/>
        <v>FiFi-display.fifi</v>
      </c>
      <c r="F289" s="21">
        <f t="shared" si="31"/>
        <v>447161.2574520745</v>
      </c>
      <c r="G289" s="19">
        <f t="shared" si="31"/>
        <v>6.5316916589065332</v>
      </c>
      <c r="H289" s="18">
        <f t="shared" si="30"/>
        <v>1.3595575351387496E-2</v>
      </c>
      <c r="I289" s="6">
        <f t="shared" si="30"/>
        <v>3.05</v>
      </c>
      <c r="J289" s="6">
        <f t="shared" si="30"/>
        <v>3445046.6631700112</v>
      </c>
      <c r="K289" s="18">
        <f t="shared" si="30"/>
        <v>0.15</v>
      </c>
      <c r="L289" s="35">
        <f>Data!BN25</f>
        <v>2.4856810888772018E-2</v>
      </c>
      <c r="M289" s="21">
        <f>VLOOKUP(C289,Data!$CB$2:$EB$22,1+VALUE(MID(A289,6,2)),FALSE)</f>
        <v>4328.5720530000008</v>
      </c>
      <c r="Q289" s="21">
        <v>4328.5720530000008</v>
      </c>
      <c r="R289" s="21">
        <v>355.49593946938012</v>
      </c>
      <c r="S289" s="21">
        <v>2753.4970279522386</v>
      </c>
      <c r="T289" s="38">
        <v>5.8475357352474888E-2</v>
      </c>
    </row>
    <row r="290" spans="1:20" x14ac:dyDescent="0.25">
      <c r="A290" s="17" t="s">
        <v>251</v>
      </c>
      <c r="B290" s="8" t="s">
        <v>40</v>
      </c>
      <c r="C290" s="8" t="s">
        <v>63</v>
      </c>
      <c r="E290" s="8" t="str">
        <f t="shared" si="27"/>
        <v>FiFi-display.fifi</v>
      </c>
      <c r="F290" s="21">
        <f t="shared" si="31"/>
        <v>382858.71242734947</v>
      </c>
      <c r="G290" s="19">
        <f t="shared" si="31"/>
        <v>6.8320565796721962</v>
      </c>
      <c r="H290" s="18">
        <f t="shared" si="30"/>
        <v>1.3595575351387496E-2</v>
      </c>
      <c r="I290" s="6">
        <f t="shared" si="30"/>
        <v>3.05</v>
      </c>
      <c r="J290" s="6">
        <f t="shared" si="30"/>
        <v>3445046.6631700112</v>
      </c>
      <c r="K290" s="18">
        <f t="shared" si="30"/>
        <v>0.15</v>
      </c>
      <c r="L290" s="35">
        <f>Data!BN26</f>
        <v>2.4856810888772018E-2</v>
      </c>
      <c r="M290" s="21">
        <f>VLOOKUP(C290,Data!$CB$2:$EB$22,1+VALUE(MID(A290,6,2)),FALSE)</f>
        <v>3704.654202000002</v>
      </c>
      <c r="Q290" s="21">
        <v>3704.654202000002</v>
      </c>
      <c r="R290" s="21">
        <v>265.23613680726976</v>
      </c>
      <c r="S290" s="21">
        <v>1822.2760936048703</v>
      </c>
      <c r="T290" s="38">
        <v>5.0956145386453766E-2</v>
      </c>
    </row>
    <row r="291" spans="1:20" x14ac:dyDescent="0.25">
      <c r="A291" s="17" t="s">
        <v>252</v>
      </c>
      <c r="B291" s="8" t="s">
        <v>40</v>
      </c>
      <c r="C291" s="8" t="s">
        <v>63</v>
      </c>
      <c r="E291" s="8" t="str">
        <f t="shared" si="27"/>
        <v>FiFi-display.fifi</v>
      </c>
      <c r="F291" s="21">
        <f t="shared" si="31"/>
        <v>557747.14345524705</v>
      </c>
      <c r="G291" s="19">
        <f t="shared" si="31"/>
        <v>6.0639302973535694</v>
      </c>
      <c r="H291" s="18">
        <f t="shared" si="30"/>
        <v>1.3595575351387496E-2</v>
      </c>
      <c r="I291" s="6">
        <f t="shared" si="30"/>
        <v>3.05</v>
      </c>
      <c r="J291" s="6">
        <f t="shared" si="30"/>
        <v>3445046.6631700112</v>
      </c>
      <c r="K291" s="18">
        <f t="shared" si="30"/>
        <v>0.15</v>
      </c>
      <c r="L291" s="35">
        <f>Data!BN27</f>
        <v>2.4856810888772018E-2</v>
      </c>
      <c r="M291" s="21">
        <f>VLOOKUP(C291,Data!$CB$2:$EB$22,1+VALUE(MID(A291,6,2)),FALSE)</f>
        <v>3612.0109660000012</v>
      </c>
      <c r="Q291" s="21">
        <v>3612.0109660000012</v>
      </c>
      <c r="R291" s="21">
        <v>370.00406614264716</v>
      </c>
      <c r="S291" s="21">
        <v>3231.2095778205544</v>
      </c>
      <c r="T291" s="38">
        <v>4.8794576256061317E-2</v>
      </c>
    </row>
    <row r="292" spans="1:20" x14ac:dyDescent="0.25">
      <c r="A292" s="17" t="s">
        <v>253</v>
      </c>
      <c r="B292" s="8" t="s">
        <v>40</v>
      </c>
      <c r="C292" s="8" t="s">
        <v>63</v>
      </c>
      <c r="E292" s="8" t="str">
        <f t="shared" si="27"/>
        <v>FiFi-display.fifi</v>
      </c>
      <c r="F292" s="21">
        <f t="shared" si="31"/>
        <v>460276.56861699698</v>
      </c>
      <c r="G292" s="19">
        <f t="shared" si="31"/>
        <v>6.561013101182815</v>
      </c>
      <c r="H292" s="18">
        <f t="shared" si="30"/>
        <v>1.3595575351387496E-2</v>
      </c>
      <c r="I292" s="6">
        <f t="shared" si="30"/>
        <v>3.05</v>
      </c>
      <c r="J292" s="6">
        <f t="shared" si="30"/>
        <v>3445046.6631700112</v>
      </c>
      <c r="K292" s="18">
        <f t="shared" si="30"/>
        <v>0.15</v>
      </c>
      <c r="L292" s="35">
        <f>Data!BN28</f>
        <v>2.4856810888772018E-2</v>
      </c>
      <c r="M292" s="21">
        <f>VLOOKUP(C292,Data!$CB$2:$EB$22,1+VALUE(MID(A292,6,2)),FALSE)</f>
        <v>4401.5937679999988</v>
      </c>
      <c r="Q292" s="21">
        <v>4401.5937679999988</v>
      </c>
      <c r="R292" s="21">
        <v>357.96206405646251</v>
      </c>
      <c r="S292" s="21">
        <v>2761.6172976027237</v>
      </c>
      <c r="T292" s="38">
        <v>5.7203229152716584E-2</v>
      </c>
    </row>
    <row r="293" spans="1:20" x14ac:dyDescent="0.25">
      <c r="A293" s="17" t="s">
        <v>254</v>
      </c>
      <c r="B293" s="8" t="s">
        <v>40</v>
      </c>
      <c r="C293" s="8" t="s">
        <v>63</v>
      </c>
      <c r="E293" s="8" t="str">
        <f t="shared" si="27"/>
        <v>FiFi-display.fifi</v>
      </c>
      <c r="F293" s="21">
        <f t="shared" si="31"/>
        <v>243335.124867429</v>
      </c>
      <c r="G293" s="19">
        <f t="shared" si="31"/>
        <v>7.9500102667883148</v>
      </c>
      <c r="H293" s="18">
        <f t="shared" si="30"/>
        <v>1.3595575351387496E-2</v>
      </c>
      <c r="I293" s="6">
        <f t="shared" si="30"/>
        <v>3.05</v>
      </c>
      <c r="J293" s="6">
        <f t="shared" si="30"/>
        <v>3445046.6631700112</v>
      </c>
      <c r="K293" s="18">
        <f t="shared" si="30"/>
        <v>0.15</v>
      </c>
      <c r="L293" s="35">
        <f>Data!BN29</f>
        <v>2.5641762811575344E-2</v>
      </c>
      <c r="M293" s="21">
        <f>VLOOKUP(C293,Data!$CB$2:$EB$22,1+VALUE(MID(A293,6,2)),FALSE)</f>
        <v>4080.3383720000011</v>
      </c>
      <c r="Q293" s="21">
        <v>4080.3383720000011</v>
      </c>
      <c r="R293" s="21">
        <v>177.1243202926714</v>
      </c>
      <c r="S293" s="21">
        <v>214.48913071514835</v>
      </c>
      <c r="T293" s="38">
        <v>5.3539683875921451E-2</v>
      </c>
    </row>
    <row r="294" spans="1:20" x14ac:dyDescent="0.25">
      <c r="A294" s="17" t="s">
        <v>255</v>
      </c>
      <c r="B294" s="8" t="s">
        <v>40</v>
      </c>
      <c r="C294" s="8" t="s">
        <v>63</v>
      </c>
      <c r="E294" s="8" t="str">
        <f t="shared" si="27"/>
        <v>FiFi-display.fifi</v>
      </c>
      <c r="F294" s="21">
        <f t="shared" si="31"/>
        <v>393041.42493798002</v>
      </c>
      <c r="G294" s="19">
        <f t="shared" si="31"/>
        <v>6.7206571007122111</v>
      </c>
      <c r="H294" s="18">
        <f t="shared" si="30"/>
        <v>1.3595575351387496E-2</v>
      </c>
      <c r="I294" s="6">
        <f t="shared" si="30"/>
        <v>3.05</v>
      </c>
      <c r="J294" s="6">
        <f t="shared" si="30"/>
        <v>3445046.6631700112</v>
      </c>
      <c r="K294" s="18">
        <f t="shared" si="30"/>
        <v>0.15</v>
      </c>
      <c r="L294" s="35">
        <f>Data!BN30</f>
        <v>2.5641762811575344E-2</v>
      </c>
      <c r="M294" s="21">
        <f>VLOOKUP(C294,Data!$CB$2:$EB$22,1+VALUE(MID(A294,6,2)),FALSE)</f>
        <v>1696.018861</v>
      </c>
      <c r="Q294" s="21">
        <v>1696.018861</v>
      </c>
      <c r="R294" s="21">
        <v>144.70491368485392</v>
      </c>
      <c r="S294" s="21">
        <v>1270.1430612753861</v>
      </c>
      <c r="T294" s="38">
        <v>2.7079919043371037E-2</v>
      </c>
    </row>
    <row r="295" spans="1:20" x14ac:dyDescent="0.25">
      <c r="A295" s="17" t="s">
        <v>256</v>
      </c>
      <c r="B295" s="8" t="s">
        <v>40</v>
      </c>
      <c r="C295" s="8" t="s">
        <v>63</v>
      </c>
      <c r="E295" s="8" t="str">
        <f t="shared" si="27"/>
        <v>FiFi-display.fifi</v>
      </c>
      <c r="F295" s="21">
        <f t="shared" si="31"/>
        <v>330046.27460601699</v>
      </c>
      <c r="G295" s="19">
        <f t="shared" si="31"/>
        <v>6.9582860389366274</v>
      </c>
      <c r="H295" s="18">
        <f t="shared" si="30"/>
        <v>1.3595575351387496E-2</v>
      </c>
      <c r="I295" s="6">
        <f t="shared" si="30"/>
        <v>3.05</v>
      </c>
      <c r="J295" s="6">
        <f t="shared" si="30"/>
        <v>3445046.6631700112</v>
      </c>
      <c r="K295" s="18">
        <f t="shared" si="30"/>
        <v>0.15</v>
      </c>
      <c r="L295" s="35">
        <f>Data!BN31</f>
        <v>2.5641762811575344E-2</v>
      </c>
      <c r="M295" s="21">
        <f>VLOOKUP(C295,Data!$CB$2:$EB$22,1+VALUE(MID(A295,6,2)),FALSE)</f>
        <v>2099.849236999999</v>
      </c>
      <c r="Q295" s="21">
        <v>2099.849236999999</v>
      </c>
      <c r="R295" s="21">
        <v>123.41316155441501</v>
      </c>
      <c r="S295" s="21">
        <v>519.32020414860608</v>
      </c>
      <c r="T295" s="38">
        <v>2.7503568880185236E-2</v>
      </c>
    </row>
    <row r="296" spans="1:20" x14ac:dyDescent="0.25">
      <c r="A296" s="17" t="s">
        <v>257</v>
      </c>
      <c r="B296" s="8" t="s">
        <v>40</v>
      </c>
      <c r="C296" s="8" t="s">
        <v>63</v>
      </c>
      <c r="E296" s="8" t="str">
        <f t="shared" si="27"/>
        <v>FiFi-display.fifi</v>
      </c>
      <c r="F296" s="21">
        <f t="shared" si="31"/>
        <v>229113.786208976</v>
      </c>
      <c r="G296" s="19">
        <f t="shared" si="31"/>
        <v>8.3126244248613048</v>
      </c>
      <c r="H296" s="18">
        <f t="shared" si="30"/>
        <v>1.3595575351387496E-2</v>
      </c>
      <c r="I296" s="6">
        <f t="shared" si="30"/>
        <v>3.05</v>
      </c>
      <c r="J296" s="6">
        <f t="shared" si="30"/>
        <v>3445046.6631700112</v>
      </c>
      <c r="K296" s="18">
        <f t="shared" si="30"/>
        <v>0.15</v>
      </c>
      <c r="L296" s="35">
        <f>Data!BN32</f>
        <v>2.5641762811575344E-2</v>
      </c>
      <c r="M296" s="21">
        <f>VLOOKUP(C296,Data!$CB$2:$EB$22,1+VALUE(MID(A296,6,2)),FALSE)</f>
        <v>3531.5242549999998</v>
      </c>
      <c r="Q296" s="21">
        <v>3531.5242549999998</v>
      </c>
      <c r="R296" s="21">
        <v>134.56592518869218</v>
      </c>
      <c r="S296" s="21">
        <v>-119.80646574337607</v>
      </c>
      <c r="T296" s="38">
        <v>4.3200252791454785E-2</v>
      </c>
    </row>
    <row r="297" spans="1:20" x14ac:dyDescent="0.25">
      <c r="A297" s="17" t="s">
        <v>258</v>
      </c>
      <c r="B297" s="8" t="s">
        <v>40</v>
      </c>
      <c r="C297" s="8" t="s">
        <v>63</v>
      </c>
      <c r="E297" s="8" t="str">
        <f t="shared" si="27"/>
        <v>FiFi-display.fifi</v>
      </c>
      <c r="F297" s="21">
        <f t="shared" si="31"/>
        <v>575747.91897149396</v>
      </c>
      <c r="G297" s="19">
        <f t="shared" si="31"/>
        <v>5.8386874031403826</v>
      </c>
      <c r="H297" s="18">
        <f t="shared" si="30"/>
        <v>1.3595575351387496E-2</v>
      </c>
      <c r="I297" s="6">
        <f t="shared" si="30"/>
        <v>3.05</v>
      </c>
      <c r="J297" s="6">
        <f t="shared" si="30"/>
        <v>3445046.6631700112</v>
      </c>
      <c r="K297" s="18">
        <f t="shared" si="30"/>
        <v>0.15</v>
      </c>
      <c r="L297" s="35">
        <f>Data!BN33</f>
        <v>2.4071858965968689E-2</v>
      </c>
      <c r="M297" s="21">
        <f>VLOOKUP(C297,Data!$CB$2:$EB$22,1+VALUE(MID(A297,6,2)),FALSE)</f>
        <v>3308.7693560000021</v>
      </c>
      <c r="Q297" s="21">
        <v>3308.7693560000021</v>
      </c>
      <c r="R297" s="21">
        <v>355.82452427506047</v>
      </c>
      <c r="S297" s="21">
        <v>3027.7525552203037</v>
      </c>
      <c r="T297" s="38">
        <v>4.5457537876904319E-2</v>
      </c>
    </row>
    <row r="298" spans="1:20" x14ac:dyDescent="0.25">
      <c r="A298" s="17" t="s">
        <v>259</v>
      </c>
      <c r="B298" s="8" t="s">
        <v>40</v>
      </c>
      <c r="C298" s="8" t="s">
        <v>63</v>
      </c>
      <c r="E298" s="8" t="str">
        <f t="shared" si="27"/>
        <v>FiFi-display.fifi</v>
      </c>
      <c r="F298" s="21">
        <f t="shared" si="31"/>
        <v>336725.53496230103</v>
      </c>
      <c r="G298" s="19">
        <f t="shared" si="31"/>
        <v>7.1135985788344387</v>
      </c>
      <c r="H298" s="18">
        <f t="shared" si="30"/>
        <v>1.3595575351387496E-2</v>
      </c>
      <c r="I298" s="6">
        <f t="shared" si="30"/>
        <v>3.05</v>
      </c>
      <c r="J298" s="6">
        <f t="shared" si="30"/>
        <v>3445046.6631700112</v>
      </c>
      <c r="K298" s="18">
        <f t="shared" si="30"/>
        <v>0.15</v>
      </c>
      <c r="L298" s="35">
        <f>Data!BN34</f>
        <v>2.4071858965968689E-2</v>
      </c>
      <c r="M298" s="21">
        <f>VLOOKUP(C298,Data!$CB$2:$EB$22,1+VALUE(MID(A298,6,2)),FALSE)</f>
        <v>1969.4222219999999</v>
      </c>
      <c r="Q298" s="21">
        <v>1969.4222219999999</v>
      </c>
      <c r="R298" s="21">
        <v>138.52770306864903</v>
      </c>
      <c r="S298" s="21">
        <v>1036.140716618939</v>
      </c>
      <c r="T298" s="38">
        <v>3.0259586596799948E-2</v>
      </c>
    </row>
    <row r="299" spans="1:20" x14ac:dyDescent="0.25">
      <c r="A299" s="17" t="s">
        <v>260</v>
      </c>
      <c r="B299" s="8" t="s">
        <v>40</v>
      </c>
      <c r="C299" s="8" t="s">
        <v>63</v>
      </c>
      <c r="E299" s="8" t="str">
        <f t="shared" si="27"/>
        <v>FiFi-display.fifi</v>
      </c>
      <c r="F299" s="21">
        <f t="shared" si="31"/>
        <v>229185.51881171801</v>
      </c>
      <c r="G299" s="19">
        <f t="shared" si="31"/>
        <v>8.3136684020358853</v>
      </c>
      <c r="H299" s="18">
        <f t="shared" ref="H299:K314" si="32">H298</f>
        <v>1.3595575351387496E-2</v>
      </c>
      <c r="I299" s="6">
        <f t="shared" si="32"/>
        <v>3.05</v>
      </c>
      <c r="J299" s="6">
        <f t="shared" si="32"/>
        <v>3445046.6631700112</v>
      </c>
      <c r="K299" s="18">
        <f t="shared" si="32"/>
        <v>0.15</v>
      </c>
      <c r="L299" s="35">
        <f>Data!BN35</f>
        <v>2.4071858965968689E-2</v>
      </c>
      <c r="M299" s="21">
        <f>VLOOKUP(C299,Data!$CB$2:$EB$22,1+VALUE(MID(A299,6,2)),FALSE)</f>
        <v>3653.8986499999992</v>
      </c>
      <c r="Q299" s="21">
        <v>3653.8986499999992</v>
      </c>
      <c r="R299" s="21">
        <v>148.01931106254585</v>
      </c>
      <c r="S299" s="21">
        <v>99.380931279014931</v>
      </c>
      <c r="T299" s="38">
        <v>4.7504375614351724E-2</v>
      </c>
    </row>
    <row r="300" spans="1:20" x14ac:dyDescent="0.25">
      <c r="A300" s="17" t="s">
        <v>261</v>
      </c>
      <c r="B300" s="8" t="s">
        <v>40</v>
      </c>
      <c r="C300" s="8" t="s">
        <v>63</v>
      </c>
      <c r="E300" s="8" t="str">
        <f t="shared" si="27"/>
        <v>FiFi-display.fifi</v>
      </c>
      <c r="F300" s="21">
        <f t="shared" ref="F300:G315" si="33">F234</f>
        <v>214943.993567217</v>
      </c>
      <c r="G300" s="19">
        <f t="shared" si="33"/>
        <v>8.3132960896176691</v>
      </c>
      <c r="H300" s="18">
        <f t="shared" si="32"/>
        <v>1.3595575351387496E-2</v>
      </c>
      <c r="I300" s="6">
        <f t="shared" si="32"/>
        <v>3.05</v>
      </c>
      <c r="J300" s="6">
        <f t="shared" si="32"/>
        <v>3445046.6631700112</v>
      </c>
      <c r="K300" s="18">
        <f t="shared" si="32"/>
        <v>0.15</v>
      </c>
      <c r="L300" s="35">
        <f>Data!BN36</f>
        <v>2.4071858965968689E-2</v>
      </c>
      <c r="M300" s="21">
        <f>VLOOKUP(C300,Data!$CB$2:$EB$22,1+VALUE(MID(A300,6,2)),FALSE)</f>
        <v>369.27204300000011</v>
      </c>
      <c r="Q300" s="21">
        <v>369.27204300000011</v>
      </c>
      <c r="R300" s="21">
        <v>34.14561512845129</v>
      </c>
      <c r="S300" s="21">
        <v>496.50891361107898</v>
      </c>
      <c r="T300" s="38">
        <v>1.1684551202632676E-2</v>
      </c>
    </row>
    <row r="301" spans="1:20" x14ac:dyDescent="0.25">
      <c r="A301" s="17" t="s">
        <v>278</v>
      </c>
      <c r="B301" s="8" t="s">
        <v>40</v>
      </c>
      <c r="C301" s="8" t="s">
        <v>63</v>
      </c>
      <c r="E301" s="8" t="str">
        <f t="shared" si="27"/>
        <v>FiFi-display.fifi</v>
      </c>
      <c r="F301" s="21">
        <f t="shared" si="33"/>
        <v>205737.99774799301</v>
      </c>
      <c r="G301" s="19">
        <f t="shared" si="33"/>
        <v>8.078181260819024</v>
      </c>
      <c r="H301" s="18">
        <f t="shared" si="32"/>
        <v>1.3595575351387496E-2</v>
      </c>
      <c r="I301" s="6">
        <f t="shared" si="32"/>
        <v>3.05</v>
      </c>
      <c r="J301" s="6">
        <f t="shared" si="32"/>
        <v>3445046.6631700112</v>
      </c>
      <c r="K301" s="18">
        <f t="shared" si="32"/>
        <v>0.15</v>
      </c>
      <c r="L301" s="35">
        <f>Data!BN37</f>
        <v>2.4856810888772018E-2</v>
      </c>
      <c r="M301" s="21">
        <f>VLOOKUP(C301,Data!$CB$2:$EB$22,1+VALUE(MID(A301,6,2)),FALSE)</f>
        <v>0</v>
      </c>
      <c r="Q301" s="21">
        <v>0</v>
      </c>
      <c r="R301" s="21">
        <v>4.9269973481631162</v>
      </c>
      <c r="S301" s="21">
        <v>121.39359183261072</v>
      </c>
      <c r="T301" s="38">
        <v>1.761449628548295E-3</v>
      </c>
    </row>
    <row r="302" spans="1:20" x14ac:dyDescent="0.25">
      <c r="A302" s="17" t="s">
        <v>279</v>
      </c>
      <c r="B302" s="8" t="s">
        <v>40</v>
      </c>
      <c r="C302" s="8" t="s">
        <v>63</v>
      </c>
      <c r="E302" s="8" t="str">
        <f t="shared" si="27"/>
        <v>FiFi-display.fifi</v>
      </c>
      <c r="F302" s="21">
        <f t="shared" si="33"/>
        <v>436708.84697628801</v>
      </c>
      <c r="G302" s="19">
        <f t="shared" si="33"/>
        <v>6.0086222354126866</v>
      </c>
      <c r="H302" s="18">
        <f t="shared" si="32"/>
        <v>1.3595575351387496E-2</v>
      </c>
      <c r="I302" s="6">
        <f t="shared" si="32"/>
        <v>3.05</v>
      </c>
      <c r="J302" s="6">
        <f t="shared" si="32"/>
        <v>3445046.6631700112</v>
      </c>
      <c r="K302" s="18">
        <f t="shared" si="32"/>
        <v>0.15</v>
      </c>
      <c r="L302" s="35">
        <f>Data!BN38</f>
        <v>2.4856810888772018E-2</v>
      </c>
      <c r="M302" s="21">
        <f>VLOOKUP(C302,Data!$CB$2:$EB$22,1+VALUE(MID(A302,6,2)),FALSE)</f>
        <v>0</v>
      </c>
      <c r="Q302" s="21">
        <v>0</v>
      </c>
      <c r="R302" s="21">
        <v>1.5699160166305499</v>
      </c>
      <c r="S302" s="21">
        <v>28.770748470033347</v>
      </c>
      <c r="T302" s="38">
        <v>2.6441545683586476E-4</v>
      </c>
    </row>
    <row r="303" spans="1:20" x14ac:dyDescent="0.25">
      <c r="A303" s="17" t="s">
        <v>280</v>
      </c>
      <c r="B303" s="8" t="s">
        <v>40</v>
      </c>
      <c r="C303" s="8" t="s">
        <v>63</v>
      </c>
      <c r="E303" s="8" t="str">
        <f t="shared" si="27"/>
        <v>FiFi-display.fifi</v>
      </c>
      <c r="F303" s="21">
        <f t="shared" si="33"/>
        <v>253284.44575174601</v>
      </c>
      <c r="G303" s="19">
        <f t="shared" si="33"/>
        <v>7.1299227048638949</v>
      </c>
      <c r="H303" s="18">
        <f t="shared" si="32"/>
        <v>1.3595575351387496E-2</v>
      </c>
      <c r="I303" s="6">
        <f t="shared" si="32"/>
        <v>3.05</v>
      </c>
      <c r="J303" s="6">
        <f t="shared" si="32"/>
        <v>3445046.6631700112</v>
      </c>
      <c r="K303" s="18">
        <f t="shared" si="32"/>
        <v>0.15</v>
      </c>
      <c r="L303" s="35">
        <f>Data!BN39</f>
        <v>2.4856810888772018E-2</v>
      </c>
      <c r="M303" s="21">
        <f>VLOOKUP(C303,Data!$CB$2:$EB$22,1+VALUE(MID(A303,6,2)),FALSE)</f>
        <v>0</v>
      </c>
      <c r="Q303" s="21">
        <v>0</v>
      </c>
      <c r="R303" s="21">
        <v>0.13659443920655884</v>
      </c>
      <c r="S303" s="21">
        <v>2.970418770043834</v>
      </c>
      <c r="T303" s="38">
        <v>3.9666776367575096E-5</v>
      </c>
    </row>
    <row r="304" spans="1:20" x14ac:dyDescent="0.25">
      <c r="A304" s="17" t="s">
        <v>281</v>
      </c>
      <c r="B304" s="8" t="s">
        <v>40</v>
      </c>
      <c r="C304" s="8" t="s">
        <v>63</v>
      </c>
      <c r="E304" s="8" t="str">
        <f t="shared" si="27"/>
        <v>FiFi-display.fifi</v>
      </c>
      <c r="F304" s="21">
        <f t="shared" si="33"/>
        <v>201747.696799417</v>
      </c>
      <c r="G304" s="19">
        <f t="shared" si="33"/>
        <v>8.2743415496816937</v>
      </c>
      <c r="H304" s="18">
        <f t="shared" si="32"/>
        <v>1.3595575351387496E-2</v>
      </c>
      <c r="I304" s="6">
        <f t="shared" si="32"/>
        <v>3.05</v>
      </c>
      <c r="J304" s="6">
        <f t="shared" si="32"/>
        <v>3445046.6631700112</v>
      </c>
      <c r="K304" s="18">
        <f t="shared" si="32"/>
        <v>0.15</v>
      </c>
      <c r="L304" s="35">
        <f>Data!BN40</f>
        <v>2.4856810888772018E-2</v>
      </c>
      <c r="M304" s="21">
        <f>VLOOKUP(C304,Data!$CB$2:$EB$22,1+VALUE(MID(A304,6,2)),FALSE)</f>
        <v>0</v>
      </c>
      <c r="Q304" s="21">
        <v>0</v>
      </c>
      <c r="R304" s="21">
        <v>1.6320432554568179E-2</v>
      </c>
      <c r="S304" s="21">
        <v>0.41187454124487577</v>
      </c>
      <c r="T304" s="38">
        <v>5.9501167651854203E-6</v>
      </c>
    </row>
    <row r="305" spans="1:20" x14ac:dyDescent="0.25">
      <c r="A305" s="17" t="s">
        <v>282</v>
      </c>
      <c r="B305" s="8" t="s">
        <v>40</v>
      </c>
      <c r="C305" s="8" t="s">
        <v>63</v>
      </c>
      <c r="E305" s="8" t="str">
        <f t="shared" si="27"/>
        <v>FiFi-display.fifi</v>
      </c>
      <c r="F305" s="21">
        <f t="shared" si="33"/>
        <v>320149.29401431349</v>
      </c>
      <c r="G305" s="19">
        <f t="shared" si="33"/>
        <v>6.8001837755390948</v>
      </c>
      <c r="H305" s="18">
        <f t="shared" si="32"/>
        <v>1.3595575351387496E-2</v>
      </c>
      <c r="I305" s="6">
        <f t="shared" si="32"/>
        <v>3.05</v>
      </c>
      <c r="J305" s="6">
        <f t="shared" si="32"/>
        <v>3445046.6631700112</v>
      </c>
      <c r="K305" s="18">
        <f t="shared" si="32"/>
        <v>0.15</v>
      </c>
      <c r="L305" s="35">
        <f>Data!BN41</f>
        <v>2.4856810888772018E-2</v>
      </c>
      <c r="M305" s="21">
        <f>VLOOKUP(C305,Data!$CB$2:$EB$22,1+VALUE(MID(A305,6,2)),FALSE)</f>
        <v>0</v>
      </c>
      <c r="Q305" s="21">
        <v>0</v>
      </c>
      <c r="R305" s="21">
        <v>3.884793920358039E-3</v>
      </c>
      <c r="S305" s="21">
        <v>8.0572803395021542E-2</v>
      </c>
      <c r="T305" s="38">
        <v>8.9251977175575092E-7</v>
      </c>
    </row>
    <row r="306" spans="1:20" x14ac:dyDescent="0.25">
      <c r="A306" s="17" t="s">
        <v>283</v>
      </c>
      <c r="B306" s="8" t="s">
        <v>40</v>
      </c>
      <c r="C306" s="8" t="s">
        <v>63</v>
      </c>
      <c r="E306" s="8" t="str">
        <f t="shared" si="27"/>
        <v>FiFi-display.fifi</v>
      </c>
      <c r="F306" s="21">
        <f t="shared" si="33"/>
        <v>391341.29065537348</v>
      </c>
      <c r="G306" s="19">
        <f t="shared" si="33"/>
        <v>6.2266027992457467</v>
      </c>
      <c r="H306" s="18">
        <f t="shared" si="32"/>
        <v>1.3595575351387496E-2</v>
      </c>
      <c r="I306" s="6">
        <f t="shared" si="32"/>
        <v>3.05</v>
      </c>
      <c r="J306" s="6">
        <f t="shared" si="32"/>
        <v>3445046.6631700112</v>
      </c>
      <c r="K306" s="18">
        <f t="shared" si="32"/>
        <v>0.15</v>
      </c>
      <c r="L306" s="35">
        <f>Data!BN42</f>
        <v>2.3286907043165363E-2</v>
      </c>
      <c r="M306" s="21">
        <f>VLOOKUP(C306,Data!$CB$2:$EB$22,1+VALUE(MID(A306,6,2)),FALSE)</f>
        <v>0</v>
      </c>
      <c r="Q306" s="21">
        <v>0</v>
      </c>
      <c r="R306" s="21">
        <v>7.1229932659433838E-4</v>
      </c>
      <c r="S306" s="21">
        <v>1.3527375191663164E-2</v>
      </c>
      <c r="T306" s="38">
        <v>1.3387801656161713E-7</v>
      </c>
    </row>
    <row r="307" spans="1:20" x14ac:dyDescent="0.25">
      <c r="A307" s="17" t="s">
        <v>284</v>
      </c>
      <c r="B307" s="8" t="s">
        <v>40</v>
      </c>
      <c r="C307" s="8" t="s">
        <v>63</v>
      </c>
      <c r="E307" s="8" t="str">
        <f t="shared" si="27"/>
        <v>FiFi-display.fifi</v>
      </c>
      <c r="F307" s="21">
        <f t="shared" si="33"/>
        <v>230648.18602876749</v>
      </c>
      <c r="G307" s="19">
        <f t="shared" si="33"/>
        <v>7.6727442277060725</v>
      </c>
      <c r="H307" s="18">
        <f t="shared" si="32"/>
        <v>1.3595575351387496E-2</v>
      </c>
      <c r="I307" s="6">
        <f t="shared" si="32"/>
        <v>3.05</v>
      </c>
      <c r="J307" s="6">
        <f t="shared" si="32"/>
        <v>3445046.6631700112</v>
      </c>
      <c r="K307" s="18">
        <f t="shared" si="32"/>
        <v>0.15</v>
      </c>
      <c r="L307" s="35">
        <f>Data!BN43</f>
        <v>2.3286907043165363E-2</v>
      </c>
      <c r="M307" s="21">
        <f>VLOOKUP(C307,Data!$CB$2:$EB$22,1+VALUE(MID(A307,6,2)),FALSE)</f>
        <v>0</v>
      </c>
      <c r="Q307" s="21">
        <v>0</v>
      </c>
      <c r="R307" s="21">
        <v>6.2972101684228562E-5</v>
      </c>
      <c r="S307" s="21">
        <v>1.4736649305977629E-3</v>
      </c>
      <c r="T307" s="38">
        <v>2.00817036333234E-8</v>
      </c>
    </row>
    <row r="308" spans="1:20" x14ac:dyDescent="0.25">
      <c r="A308" s="17" t="s">
        <v>285</v>
      </c>
      <c r="B308" s="8" t="s">
        <v>40</v>
      </c>
      <c r="C308" s="8" t="s">
        <v>63</v>
      </c>
      <c r="E308" s="8" t="str">
        <f t="shared" si="27"/>
        <v>FiFi-display.fifi</v>
      </c>
      <c r="F308" s="21">
        <f t="shared" si="33"/>
        <v>255011.21194764899</v>
      </c>
      <c r="G308" s="19">
        <f t="shared" si="33"/>
        <v>7.3396787033818205</v>
      </c>
      <c r="H308" s="18">
        <f t="shared" si="32"/>
        <v>1.3595575351387496E-2</v>
      </c>
      <c r="I308" s="6">
        <f t="shared" si="32"/>
        <v>3.05</v>
      </c>
      <c r="J308" s="6">
        <f t="shared" si="32"/>
        <v>3445046.6631700112</v>
      </c>
      <c r="K308" s="18">
        <f t="shared" si="32"/>
        <v>0.15</v>
      </c>
      <c r="L308" s="35">
        <f>Data!BN44</f>
        <v>2.3286907043165363E-2</v>
      </c>
      <c r="M308" s="21">
        <f>VLOOKUP(C308,Data!$CB$2:$EB$22,1+VALUE(MID(A308,6,2)),FALSE)</f>
        <v>0</v>
      </c>
      <c r="Q308" s="21">
        <v>0</v>
      </c>
      <c r="R308" s="21">
        <v>1.0443562751390826E-5</v>
      </c>
      <c r="S308" s="21">
        <v>2.3378980509713542E-4</v>
      </c>
      <c r="T308" s="38">
        <v>3.0122555561007403E-9</v>
      </c>
    </row>
    <row r="309" spans="1:20" x14ac:dyDescent="0.25">
      <c r="A309" s="17" t="s">
        <v>286</v>
      </c>
      <c r="B309" s="8" t="s">
        <v>40</v>
      </c>
      <c r="C309" s="8" t="s">
        <v>63</v>
      </c>
      <c r="E309" s="8" t="str">
        <f t="shared" si="27"/>
        <v>FiFi-display.fifi</v>
      </c>
      <c r="F309" s="21">
        <f t="shared" si="33"/>
        <v>290283.21400129853</v>
      </c>
      <c r="G309" s="19">
        <f t="shared" si="33"/>
        <v>6.8519846037487664</v>
      </c>
      <c r="H309" s="18">
        <f t="shared" si="32"/>
        <v>1.3595575351387496E-2</v>
      </c>
      <c r="I309" s="6">
        <f t="shared" si="32"/>
        <v>3.05</v>
      </c>
      <c r="J309" s="6">
        <f t="shared" si="32"/>
        <v>3445046.6631700112</v>
      </c>
      <c r="K309" s="18">
        <f t="shared" si="32"/>
        <v>0.15</v>
      </c>
      <c r="L309" s="35">
        <f>Data!BN45</f>
        <v>2.3286907043165363E-2</v>
      </c>
      <c r="M309" s="21">
        <f>VLOOKUP(C309,Data!$CB$2:$EB$22,1+VALUE(MID(A309,6,2)),FALSE)</f>
        <v>0</v>
      </c>
      <c r="Q309" s="21">
        <v>0</v>
      </c>
      <c r="R309" s="21">
        <v>1.7832104395140999E-6</v>
      </c>
      <c r="S309" s="21">
        <v>3.726651795422378E-5</v>
      </c>
      <c r="T309" s="38">
        <v>4.5183834451734128E-10</v>
      </c>
    </row>
    <row r="310" spans="1:20" x14ac:dyDescent="0.25">
      <c r="A310" s="17" t="s">
        <v>287</v>
      </c>
      <c r="B310" s="8" t="s">
        <v>40</v>
      </c>
      <c r="C310" s="8" t="s">
        <v>63</v>
      </c>
      <c r="E310" s="8" t="str">
        <f t="shared" si="27"/>
        <v>FiFi-display.fifi</v>
      </c>
      <c r="F310" s="21">
        <f t="shared" si="33"/>
        <v>329127.09109349351</v>
      </c>
      <c r="G310" s="19">
        <f t="shared" si="33"/>
        <v>6.6607284125131931</v>
      </c>
      <c r="H310" s="18">
        <f t="shared" si="32"/>
        <v>1.3595575351387496E-2</v>
      </c>
      <c r="I310" s="6">
        <f t="shared" si="32"/>
        <v>3.05</v>
      </c>
      <c r="J310" s="6">
        <f t="shared" si="32"/>
        <v>3445046.6631700112</v>
      </c>
      <c r="K310" s="18">
        <f t="shared" si="32"/>
        <v>0.15</v>
      </c>
      <c r="L310" s="35">
        <f>Data!BN46</f>
        <v>2.7211666657181995E-2</v>
      </c>
      <c r="M310" s="21">
        <f>VLOOKUP(C310,Data!$CB$2:$EB$22,1+VALUE(MID(A310,6,2)),FALSE)</f>
        <v>0</v>
      </c>
      <c r="Q310" s="21">
        <v>0</v>
      </c>
      <c r="R310" s="21">
        <v>3.0327441867558583E-7</v>
      </c>
      <c r="S310" s="21">
        <v>6.161087038645733E-6</v>
      </c>
      <c r="T310" s="38">
        <v>6.7775784984291931E-11</v>
      </c>
    </row>
    <row r="311" spans="1:20" x14ac:dyDescent="0.25">
      <c r="A311" s="17" t="s">
        <v>288</v>
      </c>
      <c r="B311" s="8" t="s">
        <v>40</v>
      </c>
      <c r="C311" s="8" t="s">
        <v>63</v>
      </c>
      <c r="E311" s="8" t="str">
        <f t="shared" si="27"/>
        <v>FiFi-display.fifi</v>
      </c>
      <c r="F311" s="21">
        <f t="shared" si="33"/>
        <v>290379.33513653348</v>
      </c>
      <c r="G311" s="19">
        <f t="shared" si="33"/>
        <v>6.8891115045051432</v>
      </c>
      <c r="H311" s="18">
        <f t="shared" si="32"/>
        <v>1.3595575351387496E-2</v>
      </c>
      <c r="I311" s="6">
        <f t="shared" si="32"/>
        <v>3.05</v>
      </c>
      <c r="J311" s="6">
        <f t="shared" si="32"/>
        <v>3445046.6631700112</v>
      </c>
      <c r="K311" s="18">
        <f t="shared" si="32"/>
        <v>0.15</v>
      </c>
      <c r="L311" s="35">
        <f>Data!BN47</f>
        <v>2.7211666657181995E-2</v>
      </c>
      <c r="M311" s="21">
        <f>VLOOKUP(C311,Data!$CB$2:$EB$22,1+VALUE(MID(A311,6,2)),FALSE)</f>
        <v>0</v>
      </c>
      <c r="Q311" s="21">
        <v>0</v>
      </c>
      <c r="R311" s="21">
        <v>4.0135321089518798E-8</v>
      </c>
      <c r="S311" s="21">
        <v>8.4331494187717623E-7</v>
      </c>
      <c r="T311" s="38">
        <v>1.0166312236492558E-11</v>
      </c>
    </row>
    <row r="312" spans="1:20" x14ac:dyDescent="0.25">
      <c r="A312" s="17" t="s">
        <v>289</v>
      </c>
      <c r="B312" s="8" t="s">
        <v>40</v>
      </c>
      <c r="C312" s="8" t="s">
        <v>63</v>
      </c>
      <c r="E312" s="8" t="str">
        <f t="shared" si="27"/>
        <v>FiFi-display.fifi</v>
      </c>
      <c r="F312" s="21">
        <f t="shared" si="33"/>
        <v>328074.70488976047</v>
      </c>
      <c r="G312" s="19">
        <f t="shared" si="33"/>
        <v>6.6769335668378105</v>
      </c>
      <c r="H312" s="18">
        <f t="shared" si="32"/>
        <v>1.3595575351387496E-2</v>
      </c>
      <c r="I312" s="6">
        <f t="shared" si="32"/>
        <v>3.05</v>
      </c>
      <c r="J312" s="6">
        <f t="shared" si="32"/>
        <v>3445046.6631700112</v>
      </c>
      <c r="K312" s="18">
        <f t="shared" si="32"/>
        <v>0.15</v>
      </c>
      <c r="L312" s="35">
        <f>Data!BN48</f>
        <v>2.7211666657181995E-2</v>
      </c>
      <c r="M312" s="21">
        <f>VLOOKUP(C312,Data!$CB$2:$EB$22,1+VALUE(MID(A312,6,2)),FALSE)</f>
        <v>0</v>
      </c>
      <c r="Q312" s="21">
        <v>0</v>
      </c>
      <c r="R312" s="21">
        <v>6.8020661329028111E-9</v>
      </c>
      <c r="S312" s="21">
        <v>1.3852167824421977E-7</v>
      </c>
      <c r="T312" s="38">
        <v>1.525002346625115E-12</v>
      </c>
    </row>
    <row r="313" spans="1:20" x14ac:dyDescent="0.25">
      <c r="A313" s="17" t="s">
        <v>290</v>
      </c>
      <c r="B313" s="8" t="s">
        <v>40</v>
      </c>
      <c r="C313" s="8" t="s">
        <v>63</v>
      </c>
      <c r="E313" s="8" t="str">
        <f t="shared" si="27"/>
        <v>FiFi-display.fifi</v>
      </c>
      <c r="F313" s="21">
        <f t="shared" si="33"/>
        <v>287583.00118987449</v>
      </c>
      <c r="G313" s="19">
        <f t="shared" si="33"/>
        <v>7.111582871611037</v>
      </c>
      <c r="H313" s="18">
        <f t="shared" si="32"/>
        <v>1.3595575351387496E-2</v>
      </c>
      <c r="I313" s="6">
        <f t="shared" si="32"/>
        <v>3.05</v>
      </c>
      <c r="J313" s="6">
        <f t="shared" si="32"/>
        <v>3445046.6631700112</v>
      </c>
      <c r="K313" s="18">
        <f t="shared" si="32"/>
        <v>0.15</v>
      </c>
      <c r="L313" s="35">
        <f>Data!BN49</f>
        <v>2.7211666657181995E-2</v>
      </c>
      <c r="M313" s="21">
        <f>VLOOKUP(C313,Data!$CB$2:$EB$22,1+VALUE(MID(A313,6,2)),FALSE)</f>
        <v>0</v>
      </c>
      <c r="Q313" s="21">
        <v>0</v>
      </c>
      <c r="R313" s="21">
        <v>8.9420738665441126E-10</v>
      </c>
      <c r="S313" s="21">
        <v>1.9395651300528714E-8</v>
      </c>
      <c r="T313" s="38">
        <v>2.2870594307278225E-13</v>
      </c>
    </row>
    <row r="314" spans="1:20" x14ac:dyDescent="0.25">
      <c r="A314" s="17" t="s">
        <v>291</v>
      </c>
      <c r="B314" s="8" t="s">
        <v>40</v>
      </c>
      <c r="C314" s="8" t="s">
        <v>63</v>
      </c>
      <c r="E314" s="8" t="str">
        <f t="shared" si="27"/>
        <v>FiFi-display.fifi</v>
      </c>
      <c r="F314" s="21">
        <f t="shared" si="33"/>
        <v>348609.08602096396</v>
      </c>
      <c r="G314" s="19">
        <f t="shared" si="33"/>
        <v>6.5637372420193243</v>
      </c>
      <c r="H314" s="18">
        <f t="shared" si="32"/>
        <v>1.3595575351387496E-2</v>
      </c>
      <c r="I314" s="6">
        <f t="shared" si="32"/>
        <v>3.05</v>
      </c>
      <c r="J314" s="6">
        <f t="shared" si="32"/>
        <v>3445046.6631700112</v>
      </c>
      <c r="K314" s="18">
        <f t="shared" si="32"/>
        <v>0.15</v>
      </c>
      <c r="L314" s="35">
        <f>Data!BN50</f>
        <v>2.7211666657181995E-2</v>
      </c>
      <c r="M314" s="21">
        <f>VLOOKUP(C314,Data!$CB$2:$EB$22,1+VALUE(MID(A314,6,2)),FALSE)</f>
        <v>0</v>
      </c>
      <c r="Q314" s="21">
        <v>0</v>
      </c>
      <c r="R314" s="21">
        <v>1.6259418245428863E-10</v>
      </c>
      <c r="S314" s="21">
        <v>3.2550377466682431E-9</v>
      </c>
      <c r="T314" s="38">
        <v>3.4305891460917337E-14</v>
      </c>
    </row>
    <row r="315" spans="1:20" x14ac:dyDescent="0.25">
      <c r="A315" s="17" t="s">
        <v>292</v>
      </c>
      <c r="B315" s="8" t="s">
        <v>40</v>
      </c>
      <c r="C315" s="8" t="s">
        <v>63</v>
      </c>
      <c r="E315" s="8" t="str">
        <f t="shared" si="27"/>
        <v>FiFi-display.fifi</v>
      </c>
      <c r="F315" s="21">
        <f t="shared" si="33"/>
        <v>241297.1653229885</v>
      </c>
      <c r="G315" s="19">
        <f t="shared" si="33"/>
        <v>7.6437660299865655</v>
      </c>
      <c r="H315" s="18">
        <f t="shared" ref="H315:K330" si="34">H314</f>
        <v>1.3595575351387496E-2</v>
      </c>
      <c r="I315" s="6">
        <f t="shared" si="34"/>
        <v>3.05</v>
      </c>
      <c r="J315" s="6">
        <f t="shared" si="34"/>
        <v>3445046.6631700112</v>
      </c>
      <c r="K315" s="18">
        <f t="shared" si="34"/>
        <v>0.15</v>
      </c>
      <c r="L315" s="35">
        <f>Data!BN51</f>
        <v>2.8519919861854207E-2</v>
      </c>
      <c r="M315" s="21">
        <f>VLOOKUP(C315,Data!$CB$2:$EB$22,1+VALUE(MID(A315,6,2)),FALSE)</f>
        <v>0</v>
      </c>
      <c r="Q315" s="21">
        <v>0</v>
      </c>
      <c r="R315" s="21">
        <v>1.6753975372412768E-11</v>
      </c>
      <c r="S315" s="21">
        <v>3.9059357684758472E-10</v>
      </c>
      <c r="T315" s="38">
        <v>5.1070259132757201E-15</v>
      </c>
    </row>
    <row r="316" spans="1:20" x14ac:dyDescent="0.25">
      <c r="A316" s="17" t="s">
        <v>293</v>
      </c>
      <c r="B316" s="8" t="s">
        <v>40</v>
      </c>
      <c r="C316" s="8" t="s">
        <v>63</v>
      </c>
      <c r="E316" s="8" t="str">
        <f t="shared" si="27"/>
        <v>FiFi-display.fifi</v>
      </c>
      <c r="F316" s="21">
        <f t="shared" ref="F316:G330" si="35">F250</f>
        <v>285302.18935091398</v>
      </c>
      <c r="G316" s="19">
        <f t="shared" si="35"/>
        <v>7.1103422436825836</v>
      </c>
      <c r="H316" s="18">
        <f t="shared" si="34"/>
        <v>1.3595575351387496E-2</v>
      </c>
      <c r="I316" s="6">
        <f t="shared" si="34"/>
        <v>3.05</v>
      </c>
      <c r="J316" s="6">
        <f t="shared" si="34"/>
        <v>3445046.6631700112</v>
      </c>
      <c r="K316" s="18">
        <f t="shared" si="34"/>
        <v>0.15</v>
      </c>
      <c r="L316" s="35">
        <f>Data!BN52</f>
        <v>2.8519919861854207E-2</v>
      </c>
      <c r="M316" s="21">
        <f>VLOOKUP(C316,Data!$CB$2:$EB$22,1+VALUE(MID(A316,6,2)),FALSE)</f>
        <v>0</v>
      </c>
      <c r="Q316" s="21">
        <v>0</v>
      </c>
      <c r="R316" s="21">
        <v>3.0144699950277711E-12</v>
      </c>
      <c r="S316" s="21">
        <v>6.5373435711276739E-11</v>
      </c>
      <c r="T316" s="38">
        <v>7.7715611723760958E-16</v>
      </c>
    </row>
    <row r="317" spans="1:20" x14ac:dyDescent="0.25">
      <c r="A317" s="17" t="s">
        <v>294</v>
      </c>
      <c r="B317" s="8" t="s">
        <v>40</v>
      </c>
      <c r="C317" s="8" t="s">
        <v>63</v>
      </c>
      <c r="E317" s="8" t="str">
        <f t="shared" si="27"/>
        <v>FiFi-display.fifi</v>
      </c>
      <c r="F317" s="21">
        <f t="shared" si="35"/>
        <v>415829.06386048801</v>
      </c>
      <c r="G317" s="19">
        <f t="shared" si="35"/>
        <v>6.129014958880469</v>
      </c>
      <c r="H317" s="18">
        <f t="shared" si="34"/>
        <v>1.3595575351387496E-2</v>
      </c>
      <c r="I317" s="6">
        <f t="shared" si="34"/>
        <v>3.05</v>
      </c>
      <c r="J317" s="6">
        <f t="shared" si="34"/>
        <v>3445046.6631700112</v>
      </c>
      <c r="K317" s="18">
        <f t="shared" si="34"/>
        <v>0.15</v>
      </c>
      <c r="L317" s="35">
        <f>Data!BN53</f>
        <v>2.8519919861854207E-2</v>
      </c>
      <c r="M317" s="21">
        <f>VLOOKUP(C317,Data!$CB$2:$EB$22,1+VALUE(MID(A317,6,2)),FALSE)</f>
        <v>0</v>
      </c>
      <c r="Q317" s="21">
        <v>0</v>
      </c>
      <c r="R317" s="21">
        <v>6.2765741171279951E-13</v>
      </c>
      <c r="S317" s="21">
        <v>1.1733111079591834E-11</v>
      </c>
      <c r="T317" s="38">
        <v>1.1102230246251565E-16</v>
      </c>
    </row>
    <row r="318" spans="1:20" x14ac:dyDescent="0.25">
      <c r="A318" s="17" t="s">
        <v>295</v>
      </c>
      <c r="B318" s="8" t="s">
        <v>40</v>
      </c>
      <c r="C318" s="8" t="s">
        <v>63</v>
      </c>
      <c r="E318" s="8" t="str">
        <f t="shared" si="27"/>
        <v>FiFi-display.fifi</v>
      </c>
      <c r="F318" s="21">
        <f t="shared" si="35"/>
        <v>393432.46859552251</v>
      </c>
      <c r="G318" s="19">
        <f t="shared" si="35"/>
        <v>6.2941960634324765</v>
      </c>
      <c r="H318" s="18">
        <f t="shared" si="34"/>
        <v>1.3595575351387496E-2</v>
      </c>
      <c r="I318" s="6">
        <f t="shared" si="34"/>
        <v>3.05</v>
      </c>
      <c r="J318" s="6">
        <f t="shared" si="34"/>
        <v>3445046.6631700112</v>
      </c>
      <c r="K318" s="18">
        <f t="shared" si="34"/>
        <v>0.15</v>
      </c>
      <c r="L318" s="35">
        <f>Data!BN54</f>
        <v>2.8519919861854207E-2</v>
      </c>
      <c r="M318" s="21">
        <f>VLOOKUP(C318,Data!$CB$2:$EB$22,1+VALUE(MID(A318,6,2)),FALSE)</f>
        <v>0</v>
      </c>
      <c r="Q318" s="21">
        <v>0</v>
      </c>
      <c r="R318" s="21">
        <v>0</v>
      </c>
      <c r="S318" s="21">
        <v>0</v>
      </c>
      <c r="T318" s="38">
        <v>0</v>
      </c>
    </row>
    <row r="319" spans="1:20" x14ac:dyDescent="0.25">
      <c r="A319" s="17" t="s">
        <v>296</v>
      </c>
      <c r="B319" s="8" t="s">
        <v>40</v>
      </c>
      <c r="C319" s="8" t="s">
        <v>63</v>
      </c>
      <c r="E319" s="8" t="str">
        <f t="shared" si="27"/>
        <v>FiFi-display.fifi</v>
      </c>
      <c r="F319" s="21">
        <f t="shared" si="35"/>
        <v>228081.015200244</v>
      </c>
      <c r="G319" s="19">
        <f t="shared" si="35"/>
        <v>7.9971814637423746</v>
      </c>
      <c r="H319" s="18">
        <f t="shared" si="34"/>
        <v>1.3595575351387496E-2</v>
      </c>
      <c r="I319" s="6">
        <f t="shared" si="34"/>
        <v>3.05</v>
      </c>
      <c r="J319" s="6">
        <f t="shared" si="34"/>
        <v>3445046.6631700112</v>
      </c>
      <c r="K319" s="18">
        <f t="shared" si="34"/>
        <v>0.15</v>
      </c>
      <c r="L319" s="35">
        <f>Data!BN55</f>
        <v>3.3752932680543052E-2</v>
      </c>
      <c r="M319" s="21">
        <f>VLOOKUP(C319,Data!$CB$2:$EB$22,1+VALUE(MID(A319,6,2)),FALSE)</f>
        <v>0</v>
      </c>
      <c r="Q319" s="21">
        <v>0</v>
      </c>
      <c r="R319" s="21">
        <v>0</v>
      </c>
      <c r="S319" s="21">
        <v>0</v>
      </c>
      <c r="T319" s="38">
        <v>0</v>
      </c>
    </row>
    <row r="320" spans="1:20" x14ac:dyDescent="0.25">
      <c r="A320" s="17" t="s">
        <v>297</v>
      </c>
      <c r="B320" s="8" t="s">
        <v>40</v>
      </c>
      <c r="C320" s="8" t="s">
        <v>63</v>
      </c>
      <c r="E320" s="8" t="str">
        <f t="shared" si="27"/>
        <v>FiFi-display.fifi</v>
      </c>
      <c r="F320" s="21">
        <f t="shared" si="35"/>
        <v>317634.99002545653</v>
      </c>
      <c r="G320" s="19">
        <f t="shared" si="35"/>
        <v>6.7548152855074779</v>
      </c>
      <c r="H320" s="18">
        <f t="shared" si="34"/>
        <v>1.3595575351387496E-2</v>
      </c>
      <c r="I320" s="6">
        <f t="shared" si="34"/>
        <v>3.05</v>
      </c>
      <c r="J320" s="6">
        <f t="shared" si="34"/>
        <v>3445046.6631700112</v>
      </c>
      <c r="K320" s="18">
        <f t="shared" si="34"/>
        <v>0.15</v>
      </c>
      <c r="L320" s="35">
        <f>Data!BN56</f>
        <v>3.3752932680543052E-2</v>
      </c>
      <c r="M320" s="21">
        <f>VLOOKUP(C320,Data!$CB$2:$EB$22,1+VALUE(MID(A320,6,2)),FALSE)</f>
        <v>0</v>
      </c>
      <c r="Q320" s="21">
        <v>0</v>
      </c>
      <c r="R320" s="21">
        <v>0</v>
      </c>
      <c r="S320" s="21">
        <v>0</v>
      </c>
      <c r="T320" s="38">
        <v>0</v>
      </c>
    </row>
    <row r="321" spans="1:20" x14ac:dyDescent="0.25">
      <c r="A321" s="17" t="s">
        <v>298</v>
      </c>
      <c r="B321" s="8" t="s">
        <v>40</v>
      </c>
      <c r="C321" s="8" t="s">
        <v>63</v>
      </c>
      <c r="E321" s="8" t="str">
        <f t="shared" si="27"/>
        <v>FiFi-display.fifi</v>
      </c>
      <c r="F321" s="21">
        <f t="shared" si="35"/>
        <v>322486.62248072354</v>
      </c>
      <c r="G321" s="19">
        <f t="shared" si="35"/>
        <v>6.9739033911176911</v>
      </c>
      <c r="H321" s="18">
        <f t="shared" si="34"/>
        <v>1.3595575351387496E-2</v>
      </c>
      <c r="I321" s="6">
        <f t="shared" si="34"/>
        <v>3.05</v>
      </c>
      <c r="J321" s="6">
        <f t="shared" si="34"/>
        <v>3445046.6631700112</v>
      </c>
      <c r="K321" s="18">
        <f t="shared" si="34"/>
        <v>0.15</v>
      </c>
      <c r="L321" s="35">
        <f>Data!BN57</f>
        <v>3.3752932680543052E-2</v>
      </c>
      <c r="M321" s="21">
        <f>VLOOKUP(C321,Data!$CB$2:$EB$22,1+VALUE(MID(A321,6,2)),FALSE)</f>
        <v>0</v>
      </c>
      <c r="Q321" s="21">
        <v>0</v>
      </c>
      <c r="R321" s="21">
        <v>0</v>
      </c>
      <c r="S321" s="21">
        <v>0</v>
      </c>
      <c r="T321" s="38">
        <v>0</v>
      </c>
    </row>
    <row r="322" spans="1:20" x14ac:dyDescent="0.25">
      <c r="A322" s="17" t="s">
        <v>299</v>
      </c>
      <c r="B322" s="8" t="s">
        <v>40</v>
      </c>
      <c r="C322" s="8" t="s">
        <v>63</v>
      </c>
      <c r="E322" s="8" t="str">
        <f t="shared" si="27"/>
        <v>FiFi-display.fifi</v>
      </c>
      <c r="F322" s="21">
        <f t="shared" si="35"/>
        <v>401386.27962260752</v>
      </c>
      <c r="G322" s="19">
        <f t="shared" si="35"/>
        <v>6.2238891290728731</v>
      </c>
      <c r="H322" s="18">
        <f t="shared" si="34"/>
        <v>1.3595575351387496E-2</v>
      </c>
      <c r="I322" s="6">
        <f t="shared" si="34"/>
        <v>3.05</v>
      </c>
      <c r="J322" s="6">
        <f t="shared" si="34"/>
        <v>3445046.6631700112</v>
      </c>
      <c r="K322" s="18">
        <f t="shared" si="34"/>
        <v>0.15</v>
      </c>
      <c r="L322" s="35">
        <f>Data!BN58</f>
        <v>3.3752932680543052E-2</v>
      </c>
      <c r="M322" s="21">
        <f>VLOOKUP(C322,Data!$CB$2:$EB$22,1+VALUE(MID(A322,6,2)),FALSE)</f>
        <v>0</v>
      </c>
      <c r="Q322" s="21">
        <v>0</v>
      </c>
      <c r="R322" s="21">
        <v>0</v>
      </c>
      <c r="S322" s="21">
        <v>0</v>
      </c>
      <c r="T322" s="38">
        <v>0</v>
      </c>
    </row>
    <row r="323" spans="1:20" x14ac:dyDescent="0.25">
      <c r="A323" s="17" t="s">
        <v>300</v>
      </c>
      <c r="B323" s="8" t="s">
        <v>40</v>
      </c>
      <c r="C323" s="8" t="s">
        <v>63</v>
      </c>
      <c r="E323" s="8" t="str">
        <f t="shared" si="27"/>
        <v>FiFi-display.fifi</v>
      </c>
      <c r="F323" s="21">
        <f t="shared" si="35"/>
        <v>309588.89609523199</v>
      </c>
      <c r="G323" s="19">
        <f t="shared" si="35"/>
        <v>6.9990429098927924</v>
      </c>
      <c r="H323" s="18">
        <f t="shared" si="34"/>
        <v>1.3595575351387496E-2</v>
      </c>
      <c r="I323" s="6">
        <f t="shared" si="34"/>
        <v>3.05</v>
      </c>
      <c r="J323" s="6">
        <f t="shared" si="34"/>
        <v>3445046.6631700112</v>
      </c>
      <c r="K323" s="18">
        <f t="shared" si="34"/>
        <v>0.15</v>
      </c>
      <c r="L323" s="35">
        <f>Data!BN59</f>
        <v>2.904322114372309E-2</v>
      </c>
      <c r="M323" s="21">
        <f>VLOOKUP(C323,Data!$CB$2:$EB$22,1+VALUE(MID(A323,6,2)),FALSE)</f>
        <v>0</v>
      </c>
      <c r="Q323" s="21">
        <v>0</v>
      </c>
      <c r="R323" s="21">
        <v>0</v>
      </c>
      <c r="S323" s="21">
        <v>0</v>
      </c>
      <c r="T323" s="38">
        <v>0</v>
      </c>
    </row>
    <row r="324" spans="1:20" x14ac:dyDescent="0.25">
      <c r="A324" s="17" t="s">
        <v>301</v>
      </c>
      <c r="B324" s="8" t="s">
        <v>40</v>
      </c>
      <c r="C324" s="8" t="s">
        <v>63</v>
      </c>
      <c r="E324" s="8" t="str">
        <f t="shared" si="27"/>
        <v>FiFi-display.fifi</v>
      </c>
      <c r="F324" s="21">
        <f t="shared" si="35"/>
        <v>309968.77520157403</v>
      </c>
      <c r="G324" s="19">
        <f t="shared" si="35"/>
        <v>6.9767010399881384</v>
      </c>
      <c r="H324" s="18">
        <f t="shared" si="34"/>
        <v>1.3595575351387496E-2</v>
      </c>
      <c r="I324" s="6">
        <f t="shared" si="34"/>
        <v>3.05</v>
      </c>
      <c r="J324" s="6">
        <f t="shared" si="34"/>
        <v>3445046.6631700112</v>
      </c>
      <c r="K324" s="18">
        <f t="shared" si="34"/>
        <v>0.15</v>
      </c>
      <c r="L324" s="35">
        <f>Data!BN60</f>
        <v>2.904322114372309E-2</v>
      </c>
      <c r="M324" s="21">
        <f>VLOOKUP(C324,Data!$CB$2:$EB$22,1+VALUE(MID(A324,6,2)),FALSE)</f>
        <v>0</v>
      </c>
      <c r="Q324" s="21">
        <v>0</v>
      </c>
      <c r="R324" s="21">
        <v>0</v>
      </c>
      <c r="S324" s="21">
        <v>0</v>
      </c>
      <c r="T324" s="38">
        <v>0</v>
      </c>
    </row>
    <row r="325" spans="1:20" x14ac:dyDescent="0.25">
      <c r="A325" s="17" t="s">
        <v>272</v>
      </c>
      <c r="B325" s="8" t="s">
        <v>40</v>
      </c>
      <c r="C325" s="8" t="s">
        <v>63</v>
      </c>
      <c r="E325" s="8" t="str">
        <f t="shared" si="27"/>
        <v>FiFi-display.fifi</v>
      </c>
      <c r="F325" s="21">
        <f t="shared" si="35"/>
        <v>454180.53004536044</v>
      </c>
      <c r="G325" s="19">
        <f t="shared" si="35"/>
        <v>6.0080329106190753</v>
      </c>
      <c r="H325" s="18">
        <f t="shared" si="34"/>
        <v>1.3595575351387496E-2</v>
      </c>
      <c r="I325" s="6">
        <f t="shared" si="34"/>
        <v>3.05</v>
      </c>
      <c r="J325" s="6">
        <f t="shared" si="34"/>
        <v>3445046.6631700112</v>
      </c>
      <c r="K325" s="18">
        <f t="shared" si="34"/>
        <v>0.15</v>
      </c>
      <c r="L325" s="35">
        <f>Data!BN61</f>
        <v>2.904322114372309E-2</v>
      </c>
      <c r="M325" s="21">
        <f>VLOOKUP(C325,Data!$CB$2:$EB$22,1+VALUE(MID(A325,6,2)),FALSE)</f>
        <v>0</v>
      </c>
      <c r="Q325" s="21">
        <v>0</v>
      </c>
      <c r="R325" s="21">
        <v>0</v>
      </c>
      <c r="S325" s="21">
        <v>0</v>
      </c>
      <c r="T325" s="38">
        <v>0</v>
      </c>
    </row>
    <row r="326" spans="1:20" x14ac:dyDescent="0.25">
      <c r="A326" s="17" t="s">
        <v>273</v>
      </c>
      <c r="B326" s="8" t="s">
        <v>40</v>
      </c>
      <c r="C326" s="8" t="s">
        <v>63</v>
      </c>
      <c r="E326" s="8" t="str">
        <f t="shared" si="27"/>
        <v>FiFi-display.fifi</v>
      </c>
      <c r="F326" s="21">
        <f t="shared" si="35"/>
        <v>455011.73547455797</v>
      </c>
      <c r="G326" s="19">
        <f t="shared" si="35"/>
        <v>6.0449284141776669</v>
      </c>
      <c r="H326" s="18">
        <f t="shared" si="34"/>
        <v>1.3595575351387496E-2</v>
      </c>
      <c r="I326" s="6">
        <f t="shared" si="34"/>
        <v>3.05</v>
      </c>
      <c r="J326" s="6">
        <f t="shared" si="34"/>
        <v>3445046.6631700112</v>
      </c>
      <c r="K326" s="18">
        <f t="shared" si="34"/>
        <v>0.15</v>
      </c>
      <c r="L326" s="35">
        <f>Data!BN62</f>
        <v>2.904322114372309E-2</v>
      </c>
      <c r="M326" s="21">
        <f>VLOOKUP(C326,Data!$CB$2:$EB$22,1+VALUE(MID(A326,6,2)),FALSE)</f>
        <v>0</v>
      </c>
      <c r="Q326" s="21">
        <v>0</v>
      </c>
      <c r="R326" s="21">
        <v>0</v>
      </c>
      <c r="S326" s="21">
        <v>0</v>
      </c>
      <c r="T326" s="38">
        <v>0</v>
      </c>
    </row>
    <row r="327" spans="1:20" x14ac:dyDescent="0.25">
      <c r="A327" s="17" t="s">
        <v>274</v>
      </c>
      <c r="B327" s="8" t="s">
        <v>40</v>
      </c>
      <c r="C327" s="8" t="s">
        <v>63</v>
      </c>
      <c r="E327" s="8" t="str">
        <f t="shared" si="27"/>
        <v>FiFi-display.fifi</v>
      </c>
      <c r="F327" s="21">
        <f t="shared" si="35"/>
        <v>290055.894256228</v>
      </c>
      <c r="G327" s="19">
        <f t="shared" si="35"/>
        <v>7.3475859223576458</v>
      </c>
      <c r="H327" s="18">
        <f t="shared" si="34"/>
        <v>1.3595575351387496E-2</v>
      </c>
      <c r="I327" s="6">
        <f t="shared" si="34"/>
        <v>3.05</v>
      </c>
      <c r="J327" s="6">
        <f t="shared" si="34"/>
        <v>3445046.6631700112</v>
      </c>
      <c r="K327" s="18">
        <f t="shared" si="34"/>
        <v>0.15</v>
      </c>
      <c r="L327" s="35">
        <f>Data!BN63</f>
        <v>2.904322114372309E-2</v>
      </c>
      <c r="M327" s="21">
        <f>VLOOKUP(C327,Data!$CB$2:$EB$22,1+VALUE(MID(A327,6,2)),FALSE)</f>
        <v>0</v>
      </c>
      <c r="Q327" s="21">
        <v>0</v>
      </c>
      <c r="R327" s="21">
        <v>0</v>
      </c>
      <c r="S327" s="21">
        <v>0</v>
      </c>
      <c r="T327" s="38">
        <v>0</v>
      </c>
    </row>
    <row r="328" spans="1:20" x14ac:dyDescent="0.25">
      <c r="A328" s="17" t="s">
        <v>275</v>
      </c>
      <c r="B328" s="8" t="s">
        <v>40</v>
      </c>
      <c r="C328" s="8" t="s">
        <v>63</v>
      </c>
      <c r="E328" s="8" t="str">
        <f t="shared" si="27"/>
        <v>FiFi-display.fifi</v>
      </c>
      <c r="F328" s="21">
        <f t="shared" si="35"/>
        <v>348451.97318493499</v>
      </c>
      <c r="G328" s="19">
        <f t="shared" si="35"/>
        <v>6.6816214516324974</v>
      </c>
      <c r="H328" s="18">
        <f t="shared" si="34"/>
        <v>1.3595575351387496E-2</v>
      </c>
      <c r="I328" s="6">
        <f t="shared" si="34"/>
        <v>3.05</v>
      </c>
      <c r="J328" s="6">
        <f t="shared" si="34"/>
        <v>3445046.6631700112</v>
      </c>
      <c r="K328" s="18">
        <f t="shared" si="34"/>
        <v>0.15</v>
      </c>
      <c r="L328" s="35">
        <f>Data!BN64</f>
        <v>2.5380112170640897E-2</v>
      </c>
      <c r="M328" s="21">
        <f>VLOOKUP(C328,Data!$CB$2:$EB$22,1+VALUE(MID(A328,6,2)),FALSE)</f>
        <v>0</v>
      </c>
      <c r="Q328" s="21">
        <v>0</v>
      </c>
      <c r="R328" s="21">
        <v>0</v>
      </c>
      <c r="S328" s="21">
        <v>0</v>
      </c>
      <c r="T328" s="38">
        <v>0</v>
      </c>
    </row>
    <row r="329" spans="1:20" x14ac:dyDescent="0.25">
      <c r="A329" s="17" t="s">
        <v>276</v>
      </c>
      <c r="B329" s="8" t="s">
        <v>40</v>
      </c>
      <c r="C329" s="8" t="s">
        <v>63</v>
      </c>
      <c r="E329" s="8" t="str">
        <f t="shared" si="27"/>
        <v>FiFi-display.fifi</v>
      </c>
      <c r="F329" s="21">
        <f t="shared" si="35"/>
        <v>427408.08445701201</v>
      </c>
      <c r="G329" s="19">
        <f t="shared" si="35"/>
        <v>6.1680815445545676</v>
      </c>
      <c r="H329" s="18">
        <f t="shared" si="34"/>
        <v>1.3595575351387496E-2</v>
      </c>
      <c r="I329" s="6">
        <f t="shared" si="34"/>
        <v>3.05</v>
      </c>
      <c r="J329" s="6">
        <f t="shared" si="34"/>
        <v>3445046.6631700112</v>
      </c>
      <c r="K329" s="18">
        <f t="shared" si="34"/>
        <v>0.15</v>
      </c>
      <c r="L329" s="35">
        <f>Data!BN65</f>
        <v>2.5380112170640897E-2</v>
      </c>
      <c r="M329" s="21">
        <f>VLOOKUP(C329,Data!$CB$2:$EB$22,1+VALUE(MID(A329,6,2)),FALSE)</f>
        <v>0</v>
      </c>
      <c r="Q329" s="21">
        <v>0</v>
      </c>
      <c r="R329" s="21">
        <v>0</v>
      </c>
      <c r="S329" s="21">
        <v>0</v>
      </c>
      <c r="T329" s="38">
        <v>0</v>
      </c>
    </row>
    <row r="330" spans="1:20" x14ac:dyDescent="0.25">
      <c r="A330" s="17" t="s">
        <v>277</v>
      </c>
      <c r="B330" s="8" t="s">
        <v>40</v>
      </c>
      <c r="C330" s="8" t="s">
        <v>63</v>
      </c>
      <c r="E330" s="8" t="str">
        <f t="shared" si="27"/>
        <v>FiFi-display.fifi</v>
      </c>
      <c r="F330" s="21">
        <f t="shared" si="35"/>
        <v>330189.49929959601</v>
      </c>
      <c r="G330" s="19">
        <f t="shared" si="35"/>
        <v>6.4579352380155601</v>
      </c>
      <c r="H330" s="18">
        <f t="shared" si="34"/>
        <v>1.3595575351387496E-2</v>
      </c>
      <c r="I330" s="6">
        <f t="shared" si="34"/>
        <v>3.05</v>
      </c>
      <c r="J330" s="6">
        <f t="shared" si="34"/>
        <v>3445046.6631700112</v>
      </c>
      <c r="K330" s="18">
        <f t="shared" si="34"/>
        <v>0.15</v>
      </c>
      <c r="L330" s="35">
        <f>Data!BN66</f>
        <v>2.5380112170640897E-2</v>
      </c>
      <c r="M330" s="21">
        <f>VLOOKUP(C330,Data!$CB$2:$EB$22,1+VALUE(MID(A330,6,2)),FALSE)</f>
        <v>0</v>
      </c>
      <c r="Q330" s="21">
        <v>0</v>
      </c>
      <c r="R330" s="21">
        <v>0</v>
      </c>
      <c r="S330" s="21">
        <v>0</v>
      </c>
      <c r="T330" s="38">
        <v>0</v>
      </c>
    </row>
    <row r="332" spans="1:20" x14ac:dyDescent="0.25">
      <c r="A332" s="16" t="s">
        <v>328</v>
      </c>
      <c r="B332" s="8" t="s">
        <v>40</v>
      </c>
      <c r="C332" s="8" t="s">
        <v>64</v>
      </c>
      <c r="E332" s="8" t="str">
        <f>IF(RIGHT(A332,3)="old","Initial",B332&amp;"-"&amp;C332)</f>
        <v>Initial</v>
      </c>
      <c r="F332" s="21">
        <f>F266</f>
        <v>393432.46859552251</v>
      </c>
      <c r="G332" s="19">
        <f>G266</f>
        <v>6.2941960634324765</v>
      </c>
      <c r="H332" s="25">
        <f>VLOOKUP(C332,parms,3,FALSE)</f>
        <v>1.6495032356043775E-3</v>
      </c>
      <c r="I332" s="42">
        <f>VLOOKUP(C332,parms,8,FALSE)</f>
        <v>1.18</v>
      </c>
      <c r="J332" s="27">
        <f>VLOOKUP(C332,parms,4,FALSE)</f>
        <v>295274.89988850313</v>
      </c>
      <c r="K332" s="25">
        <f>VLOOKUP(C332,parms,6,FALSE)</f>
        <v>0.15</v>
      </c>
      <c r="L332" s="35">
        <f>Data!BO2</f>
        <v>2.0641875000000001E-2</v>
      </c>
      <c r="M332" s="39">
        <f>VLOOKUP(C332,Data!$CB$2:$EB$22,1+VALUE(MID(A332,6,2)),FALSE)</f>
        <v>0</v>
      </c>
      <c r="Q332" s="21">
        <v>0</v>
      </c>
      <c r="R332" s="21">
        <v>0</v>
      </c>
      <c r="S332" s="21">
        <v>0</v>
      </c>
      <c r="T332" s="38">
        <v>0</v>
      </c>
    </row>
    <row r="333" spans="1:20" x14ac:dyDescent="0.25">
      <c r="A333" s="16" t="s">
        <v>316</v>
      </c>
      <c r="B333" s="8" t="s">
        <v>40</v>
      </c>
      <c r="C333" s="8" t="s">
        <v>64</v>
      </c>
      <c r="E333" s="8" t="str">
        <f t="shared" ref="E333:E396" si="36">IF(RIGHT(A333,3)="old","Initial",B333&amp;"-"&amp;C333)</f>
        <v>Initial</v>
      </c>
      <c r="F333" s="21">
        <f>F267</f>
        <v>228081.015200244</v>
      </c>
      <c r="G333" s="19">
        <f>G267</f>
        <v>7.9971814637423746</v>
      </c>
      <c r="H333" s="18">
        <f t="shared" ref="H333:K348" si="37">H332</f>
        <v>1.6495032356043775E-3</v>
      </c>
      <c r="I333" s="6">
        <f>I332</f>
        <v>1.18</v>
      </c>
      <c r="J333" s="6">
        <f t="shared" si="37"/>
        <v>295274.89988850313</v>
      </c>
      <c r="K333" s="18">
        <f t="shared" si="37"/>
        <v>0.15</v>
      </c>
      <c r="L333" s="35">
        <f>Data!BO3</f>
        <v>2.4429374999999996E-2</v>
      </c>
      <c r="M333" s="39">
        <f>VLOOKUP(C333,Data!$CB$2:$EB$22,1+VALUE(MID(A333,6,2)),FALSE)</f>
        <v>0</v>
      </c>
      <c r="Q333" s="21">
        <v>0</v>
      </c>
      <c r="R333" s="21">
        <v>0</v>
      </c>
      <c r="S333" s="21">
        <v>0</v>
      </c>
      <c r="T333" s="38">
        <v>0</v>
      </c>
    </row>
    <row r="334" spans="1:20" x14ac:dyDescent="0.25">
      <c r="A334" s="16" t="s">
        <v>317</v>
      </c>
      <c r="B334" s="8" t="s">
        <v>40</v>
      </c>
      <c r="C334" s="8" t="s">
        <v>64</v>
      </c>
      <c r="E334" s="8" t="str">
        <f t="shared" si="36"/>
        <v>Initial</v>
      </c>
      <c r="F334" s="21">
        <f t="shared" ref="F334:G349" si="38">F268</f>
        <v>317634.99002545653</v>
      </c>
      <c r="G334" s="19">
        <f t="shared" si="38"/>
        <v>6.7548152855074779</v>
      </c>
      <c r="H334" s="18">
        <f t="shared" si="37"/>
        <v>1.6495032356043775E-3</v>
      </c>
      <c r="I334" s="6">
        <f t="shared" si="37"/>
        <v>1.18</v>
      </c>
      <c r="J334" s="6">
        <f t="shared" si="37"/>
        <v>295274.89988850313</v>
      </c>
      <c r="K334" s="18">
        <f t="shared" si="37"/>
        <v>0.15</v>
      </c>
      <c r="L334" s="35">
        <f>Data!BO4</f>
        <v>2.4429374999999996E-2</v>
      </c>
      <c r="M334" s="39">
        <f>VLOOKUP(C334,Data!$CB$2:$EB$22,1+VALUE(MID(A334,6,2)),FALSE)</f>
        <v>0</v>
      </c>
      <c r="Q334" s="21">
        <v>0</v>
      </c>
      <c r="R334" s="21">
        <v>0</v>
      </c>
      <c r="S334" s="21">
        <v>0</v>
      </c>
      <c r="T334" s="38">
        <v>0</v>
      </c>
    </row>
    <row r="335" spans="1:20" x14ac:dyDescent="0.25">
      <c r="A335" s="16" t="s">
        <v>318</v>
      </c>
      <c r="B335" s="8" t="s">
        <v>40</v>
      </c>
      <c r="C335" s="8" t="s">
        <v>64</v>
      </c>
      <c r="E335" s="8" t="str">
        <f t="shared" si="36"/>
        <v>Initial</v>
      </c>
      <c r="F335" s="21">
        <f t="shared" si="38"/>
        <v>322486.62248072354</v>
      </c>
      <c r="G335" s="19">
        <f t="shared" si="38"/>
        <v>6.9739033911176911</v>
      </c>
      <c r="H335" s="18">
        <f t="shared" si="37"/>
        <v>1.6495032356043775E-3</v>
      </c>
      <c r="I335" s="6">
        <f t="shared" si="37"/>
        <v>1.18</v>
      </c>
      <c r="J335" s="6">
        <f t="shared" si="37"/>
        <v>295274.89988850313</v>
      </c>
      <c r="K335" s="18">
        <f t="shared" si="37"/>
        <v>0.15</v>
      </c>
      <c r="L335" s="35">
        <f>Data!BO5</f>
        <v>2.4429374999999996E-2</v>
      </c>
      <c r="M335" s="39">
        <f>VLOOKUP(C335,Data!$CB$2:$EB$22,1+VALUE(MID(A335,6,2)),FALSE)</f>
        <v>0</v>
      </c>
      <c r="Q335" s="21">
        <v>0</v>
      </c>
      <c r="R335" s="21">
        <v>0</v>
      </c>
      <c r="S335" s="21">
        <v>0</v>
      </c>
      <c r="T335" s="38">
        <v>0</v>
      </c>
    </row>
    <row r="336" spans="1:20" x14ac:dyDescent="0.25">
      <c r="A336" s="16" t="s">
        <v>319</v>
      </c>
      <c r="B336" s="8" t="s">
        <v>40</v>
      </c>
      <c r="C336" s="8" t="s">
        <v>64</v>
      </c>
      <c r="E336" s="8" t="str">
        <f t="shared" si="36"/>
        <v>Initial</v>
      </c>
      <c r="F336" s="21">
        <f t="shared" si="38"/>
        <v>401386.27962260752</v>
      </c>
      <c r="G336" s="19">
        <f t="shared" si="38"/>
        <v>6.2238891290728731</v>
      </c>
      <c r="H336" s="18">
        <f t="shared" si="37"/>
        <v>1.6495032356043775E-3</v>
      </c>
      <c r="I336" s="6">
        <f t="shared" si="37"/>
        <v>1.18</v>
      </c>
      <c r="J336" s="6">
        <f t="shared" si="37"/>
        <v>295274.89988850313</v>
      </c>
      <c r="K336" s="18">
        <f t="shared" si="37"/>
        <v>0.15</v>
      </c>
      <c r="L336" s="35">
        <f>Data!BO6</f>
        <v>2.4429374999999996E-2</v>
      </c>
      <c r="M336" s="39">
        <f>VLOOKUP(C336,Data!$CB$2:$EB$22,1+VALUE(MID(A336,6,2)),FALSE)</f>
        <v>0</v>
      </c>
      <c r="Q336" s="21">
        <v>0</v>
      </c>
      <c r="R336" s="21">
        <v>0</v>
      </c>
      <c r="S336" s="21">
        <v>0</v>
      </c>
      <c r="T336" s="38">
        <v>0</v>
      </c>
    </row>
    <row r="337" spans="1:20" x14ac:dyDescent="0.25">
      <c r="A337" s="16" t="s">
        <v>320</v>
      </c>
      <c r="B337" s="8" t="s">
        <v>40</v>
      </c>
      <c r="C337" s="8" t="s">
        <v>64</v>
      </c>
      <c r="E337" s="8" t="str">
        <f t="shared" si="36"/>
        <v>Initial</v>
      </c>
      <c r="F337" s="21">
        <f t="shared" si="38"/>
        <v>309588.89609523199</v>
      </c>
      <c r="G337" s="19">
        <f t="shared" si="38"/>
        <v>6.9990429098927924</v>
      </c>
      <c r="H337" s="18">
        <f t="shared" si="37"/>
        <v>1.6495032356043775E-3</v>
      </c>
      <c r="I337" s="6">
        <f t="shared" si="37"/>
        <v>1.18</v>
      </c>
      <c r="J337" s="6">
        <f t="shared" si="37"/>
        <v>295274.89988850313</v>
      </c>
      <c r="K337" s="18">
        <f t="shared" si="37"/>
        <v>0.15</v>
      </c>
      <c r="L337" s="35">
        <f>Data!BO7</f>
        <v>2.1020624999999998E-2</v>
      </c>
      <c r="M337" s="39">
        <f>VLOOKUP(C337,Data!$CB$2:$EB$22,1+VALUE(MID(A337,6,2)),FALSE)</f>
        <v>0</v>
      </c>
      <c r="Q337" s="21">
        <v>0</v>
      </c>
      <c r="R337" s="21">
        <v>0</v>
      </c>
      <c r="S337" s="21">
        <v>0</v>
      </c>
      <c r="T337" s="38">
        <v>0</v>
      </c>
    </row>
    <row r="338" spans="1:20" x14ac:dyDescent="0.25">
      <c r="A338" s="16" t="s">
        <v>321</v>
      </c>
      <c r="B338" s="8" t="s">
        <v>40</v>
      </c>
      <c r="C338" s="8" t="s">
        <v>64</v>
      </c>
      <c r="E338" s="8" t="str">
        <f t="shared" si="36"/>
        <v>Initial</v>
      </c>
      <c r="F338" s="21">
        <f t="shared" si="38"/>
        <v>309968.77520157403</v>
      </c>
      <c r="G338" s="19">
        <f t="shared" si="38"/>
        <v>6.9767010399881384</v>
      </c>
      <c r="H338" s="18">
        <f t="shared" si="37"/>
        <v>1.6495032356043775E-3</v>
      </c>
      <c r="I338" s="6">
        <f t="shared" si="37"/>
        <v>1.18</v>
      </c>
      <c r="J338" s="6">
        <f t="shared" si="37"/>
        <v>295274.89988850313</v>
      </c>
      <c r="K338" s="18">
        <f t="shared" si="37"/>
        <v>0.15</v>
      </c>
      <c r="L338" s="35">
        <f>Data!BO8</f>
        <v>2.1020624999999998E-2</v>
      </c>
      <c r="M338" s="39">
        <f>VLOOKUP(C338,Data!$CB$2:$EB$22,1+VALUE(MID(A338,6,2)),FALSE)</f>
        <v>0</v>
      </c>
      <c r="Q338" s="21">
        <v>0</v>
      </c>
      <c r="R338" s="21">
        <v>0</v>
      </c>
      <c r="S338" s="21">
        <v>0</v>
      </c>
      <c r="T338" s="38">
        <v>0</v>
      </c>
    </row>
    <row r="339" spans="1:20" x14ac:dyDescent="0.25">
      <c r="A339" s="16" t="s">
        <v>322</v>
      </c>
      <c r="B339" s="8" t="s">
        <v>40</v>
      </c>
      <c r="C339" s="8" t="s">
        <v>64</v>
      </c>
      <c r="E339" s="8" t="str">
        <f t="shared" si="36"/>
        <v>Initial</v>
      </c>
      <c r="F339" s="21">
        <f t="shared" si="38"/>
        <v>454180.53004536044</v>
      </c>
      <c r="G339" s="19">
        <f t="shared" si="38"/>
        <v>6.0080329106190753</v>
      </c>
      <c r="H339" s="18">
        <f t="shared" si="37"/>
        <v>1.6495032356043775E-3</v>
      </c>
      <c r="I339" s="6">
        <f t="shared" si="37"/>
        <v>1.18</v>
      </c>
      <c r="J339" s="6">
        <f t="shared" si="37"/>
        <v>295274.89988850313</v>
      </c>
      <c r="K339" s="18">
        <f t="shared" si="37"/>
        <v>0.15</v>
      </c>
      <c r="L339" s="35">
        <f>Data!BO9</f>
        <v>2.1020624999999998E-2</v>
      </c>
      <c r="M339" s="39">
        <f>VLOOKUP(C339,Data!$CB$2:$EB$22,1+VALUE(MID(A339,6,2)),FALSE)</f>
        <v>0</v>
      </c>
      <c r="Q339" s="21">
        <v>0</v>
      </c>
      <c r="R339" s="21">
        <v>0</v>
      </c>
      <c r="S339" s="21">
        <v>0</v>
      </c>
      <c r="T339" s="38">
        <v>0</v>
      </c>
    </row>
    <row r="340" spans="1:20" x14ac:dyDescent="0.25">
      <c r="A340" s="16" t="s">
        <v>323</v>
      </c>
      <c r="B340" s="8" t="s">
        <v>40</v>
      </c>
      <c r="C340" s="8" t="s">
        <v>64</v>
      </c>
      <c r="E340" s="8" t="str">
        <f t="shared" si="36"/>
        <v>Initial</v>
      </c>
      <c r="F340" s="21">
        <f t="shared" si="38"/>
        <v>455011.73547455797</v>
      </c>
      <c r="G340" s="19">
        <f t="shared" si="38"/>
        <v>6.0449284141776669</v>
      </c>
      <c r="H340" s="18">
        <f t="shared" si="37"/>
        <v>1.6495032356043775E-3</v>
      </c>
      <c r="I340" s="6">
        <f t="shared" si="37"/>
        <v>1.18</v>
      </c>
      <c r="J340" s="6">
        <f t="shared" si="37"/>
        <v>295274.89988850313</v>
      </c>
      <c r="K340" s="18">
        <f t="shared" si="37"/>
        <v>0.15</v>
      </c>
      <c r="L340" s="35">
        <f>Data!BO10</f>
        <v>2.1020624999999998E-2</v>
      </c>
      <c r="M340" s="39">
        <f>VLOOKUP(C340,Data!$CB$2:$EB$22,1+VALUE(MID(A340,6,2)),FALSE)</f>
        <v>0</v>
      </c>
      <c r="Q340" s="21">
        <v>0</v>
      </c>
      <c r="R340" s="21">
        <v>0</v>
      </c>
      <c r="S340" s="21">
        <v>0</v>
      </c>
      <c r="T340" s="38">
        <v>0</v>
      </c>
    </row>
    <row r="341" spans="1:20" x14ac:dyDescent="0.25">
      <c r="A341" s="16" t="s">
        <v>324</v>
      </c>
      <c r="B341" s="8" t="s">
        <v>40</v>
      </c>
      <c r="C341" s="8" t="s">
        <v>64</v>
      </c>
      <c r="E341" s="8" t="str">
        <f t="shared" si="36"/>
        <v>Initial</v>
      </c>
      <c r="F341" s="21">
        <f t="shared" si="38"/>
        <v>290055.894256228</v>
      </c>
      <c r="G341" s="19">
        <f t="shared" si="38"/>
        <v>7.3475859223576458</v>
      </c>
      <c r="H341" s="18">
        <f t="shared" si="37"/>
        <v>1.6495032356043775E-3</v>
      </c>
      <c r="I341" s="6">
        <f t="shared" si="37"/>
        <v>1.18</v>
      </c>
      <c r="J341" s="6">
        <f t="shared" si="37"/>
        <v>295274.89988850313</v>
      </c>
      <c r="K341" s="18">
        <f t="shared" si="37"/>
        <v>0.15</v>
      </c>
      <c r="L341" s="35">
        <f>Data!BO11</f>
        <v>2.1020624999999998E-2</v>
      </c>
      <c r="M341" s="39">
        <f>VLOOKUP(C341,Data!$CB$2:$EB$22,1+VALUE(MID(A341,6,2)),FALSE)</f>
        <v>0</v>
      </c>
      <c r="Q341" s="21">
        <v>0</v>
      </c>
      <c r="R341" s="21">
        <v>0</v>
      </c>
      <c r="S341" s="21">
        <v>0</v>
      </c>
      <c r="T341" s="38">
        <v>0</v>
      </c>
    </row>
    <row r="342" spans="1:20" x14ac:dyDescent="0.25">
      <c r="A342" s="16" t="s">
        <v>325</v>
      </c>
      <c r="B342" s="8" t="s">
        <v>40</v>
      </c>
      <c r="C342" s="8" t="s">
        <v>64</v>
      </c>
      <c r="E342" s="8" t="str">
        <f t="shared" si="36"/>
        <v>Initial</v>
      </c>
      <c r="F342" s="21">
        <f t="shared" si="38"/>
        <v>348451.97318493499</v>
      </c>
      <c r="G342" s="19">
        <f t="shared" si="38"/>
        <v>6.6816214516324974</v>
      </c>
      <c r="H342" s="18">
        <f t="shared" si="37"/>
        <v>1.6495032356043775E-3</v>
      </c>
      <c r="I342" s="6">
        <f t="shared" si="37"/>
        <v>1.18</v>
      </c>
      <c r="J342" s="6">
        <f t="shared" si="37"/>
        <v>295274.89988850313</v>
      </c>
      <c r="K342" s="18">
        <f t="shared" si="37"/>
        <v>0.15</v>
      </c>
      <c r="L342" s="35">
        <f>Data!BO12</f>
        <v>1.8369375E-2</v>
      </c>
      <c r="M342" s="39">
        <f>VLOOKUP(C342,Data!$CB$2:$EB$22,1+VALUE(MID(A342,6,2)),FALSE)</f>
        <v>0</v>
      </c>
      <c r="Q342" s="21">
        <v>0</v>
      </c>
      <c r="R342" s="21">
        <v>0</v>
      </c>
      <c r="S342" s="21">
        <v>0</v>
      </c>
      <c r="T342" s="38">
        <v>0</v>
      </c>
    </row>
    <row r="343" spans="1:20" x14ac:dyDescent="0.25">
      <c r="A343" s="16" t="s">
        <v>326</v>
      </c>
      <c r="B343" s="8" t="s">
        <v>40</v>
      </c>
      <c r="C343" s="8" t="s">
        <v>64</v>
      </c>
      <c r="E343" s="8" t="str">
        <f t="shared" si="36"/>
        <v>Initial</v>
      </c>
      <c r="F343" s="21">
        <f t="shared" si="38"/>
        <v>427408.08445701201</v>
      </c>
      <c r="G343" s="19">
        <f t="shared" si="38"/>
        <v>6.1680815445545676</v>
      </c>
      <c r="H343" s="18">
        <f t="shared" si="37"/>
        <v>1.6495032356043775E-3</v>
      </c>
      <c r="I343" s="6">
        <f t="shared" si="37"/>
        <v>1.18</v>
      </c>
      <c r="J343" s="6">
        <f t="shared" si="37"/>
        <v>295274.89988850313</v>
      </c>
      <c r="K343" s="18">
        <f t="shared" si="37"/>
        <v>0.15</v>
      </c>
      <c r="L343" s="35">
        <f>Data!BO13</f>
        <v>1.8369375E-2</v>
      </c>
      <c r="M343" s="39">
        <f>VLOOKUP(C343,Data!$CB$2:$EB$22,1+VALUE(MID(A343,6,2)),FALSE)</f>
        <v>0</v>
      </c>
      <c r="Q343" s="21">
        <v>0</v>
      </c>
      <c r="R343" s="21">
        <v>0</v>
      </c>
      <c r="S343" s="21">
        <v>0</v>
      </c>
      <c r="T343" s="38">
        <v>0</v>
      </c>
    </row>
    <row r="344" spans="1:20" x14ac:dyDescent="0.25">
      <c r="A344" s="16" t="s">
        <v>327</v>
      </c>
      <c r="B344" s="8" t="s">
        <v>40</v>
      </c>
      <c r="C344" s="8" t="s">
        <v>64</v>
      </c>
      <c r="E344" s="8" t="str">
        <f t="shared" si="36"/>
        <v>Initial</v>
      </c>
      <c r="F344" s="21">
        <f t="shared" si="38"/>
        <v>330189.49929959601</v>
      </c>
      <c r="G344" s="19">
        <f t="shared" si="38"/>
        <v>6.4579352380155601</v>
      </c>
      <c r="H344" s="18">
        <f t="shared" si="37"/>
        <v>1.6495032356043775E-3</v>
      </c>
      <c r="I344" s="6">
        <f t="shared" si="37"/>
        <v>1.18</v>
      </c>
      <c r="J344" s="6">
        <f t="shared" si="37"/>
        <v>295274.89988850313</v>
      </c>
      <c r="K344" s="18">
        <f t="shared" si="37"/>
        <v>0.15</v>
      </c>
      <c r="L344" s="35">
        <f>Data!BO14</f>
        <v>1.8369375E-2</v>
      </c>
      <c r="M344" s="39">
        <f>VLOOKUP(C344,Data!$CB$2:$EB$22,1+VALUE(MID(A344,6,2)),FALSE)</f>
        <v>0</v>
      </c>
      <c r="Q344" s="21">
        <v>0</v>
      </c>
      <c r="R344" s="21">
        <v>0</v>
      </c>
      <c r="S344" s="21">
        <v>0</v>
      </c>
      <c r="T344" s="38">
        <v>0</v>
      </c>
    </row>
    <row r="345" spans="1:20" x14ac:dyDescent="0.25">
      <c r="A345" s="17" t="s">
        <v>262</v>
      </c>
      <c r="B345" s="8" t="s">
        <v>40</v>
      </c>
      <c r="C345" s="8" t="s">
        <v>64</v>
      </c>
      <c r="E345" s="8" t="str">
        <f t="shared" si="36"/>
        <v>FiFi-influencer.fifi</v>
      </c>
      <c r="F345" s="21">
        <f t="shared" si="38"/>
        <v>340832.86210744851</v>
      </c>
      <c r="G345" s="19">
        <f t="shared" si="38"/>
        <v>6.8003506949188122</v>
      </c>
      <c r="H345" s="18">
        <f t="shared" si="37"/>
        <v>1.6495032356043775E-3</v>
      </c>
      <c r="I345" s="6">
        <f t="shared" si="37"/>
        <v>1.18</v>
      </c>
      <c r="J345" s="6">
        <f t="shared" si="37"/>
        <v>295274.89988850313</v>
      </c>
      <c r="K345" s="18">
        <f t="shared" si="37"/>
        <v>0.15</v>
      </c>
      <c r="L345" s="35">
        <f>Data!BO15</f>
        <v>1.8369375E-2</v>
      </c>
      <c r="M345" s="21">
        <f>VLOOKUP(C345,Data!$CB$2:$EB$22,1+VALUE(MID(A345,6,2)),FALSE)</f>
        <v>0</v>
      </c>
      <c r="Q345" s="21">
        <v>0</v>
      </c>
      <c r="R345" s="21">
        <v>0</v>
      </c>
      <c r="S345" s="21">
        <v>0</v>
      </c>
      <c r="T345" s="38">
        <v>0</v>
      </c>
    </row>
    <row r="346" spans="1:20" x14ac:dyDescent="0.25">
      <c r="A346" s="17" t="s">
        <v>263</v>
      </c>
      <c r="B346" s="8" t="s">
        <v>40</v>
      </c>
      <c r="C346" s="8" t="s">
        <v>64</v>
      </c>
      <c r="E346" s="8" t="str">
        <f t="shared" si="36"/>
        <v>FiFi-influencer.fifi</v>
      </c>
      <c r="F346" s="21">
        <f t="shared" si="38"/>
        <v>439217.36949841853</v>
      </c>
      <c r="G346" s="19">
        <f t="shared" si="38"/>
        <v>6.2729203283091328</v>
      </c>
      <c r="H346" s="18">
        <f t="shared" si="37"/>
        <v>1.6495032356043775E-3</v>
      </c>
      <c r="I346" s="6">
        <f t="shared" si="37"/>
        <v>1.18</v>
      </c>
      <c r="J346" s="6">
        <f t="shared" si="37"/>
        <v>295274.89988850313</v>
      </c>
      <c r="K346" s="18">
        <f t="shared" si="37"/>
        <v>0.15</v>
      </c>
      <c r="L346" s="35">
        <f>Data!BO16</f>
        <v>1.7422499999999997E-2</v>
      </c>
      <c r="M346" s="21">
        <f>VLOOKUP(C346,Data!$CB$2:$EB$22,1+VALUE(MID(A346,6,2)),FALSE)</f>
        <v>0</v>
      </c>
      <c r="Q346" s="21">
        <v>0</v>
      </c>
      <c r="R346" s="21">
        <v>0</v>
      </c>
      <c r="S346" s="21">
        <v>0</v>
      </c>
      <c r="T346" s="38">
        <v>0</v>
      </c>
    </row>
    <row r="347" spans="1:20" x14ac:dyDescent="0.25">
      <c r="A347" s="17" t="s">
        <v>264</v>
      </c>
      <c r="B347" s="8" t="s">
        <v>40</v>
      </c>
      <c r="C347" s="8" t="s">
        <v>64</v>
      </c>
      <c r="E347" s="8" t="str">
        <f t="shared" si="36"/>
        <v>FiFi-influencer.fifi</v>
      </c>
      <c r="F347" s="21">
        <f t="shared" si="38"/>
        <v>392882.00916213804</v>
      </c>
      <c r="G347" s="19">
        <f t="shared" si="38"/>
        <v>6.511570805271405</v>
      </c>
      <c r="H347" s="18">
        <f t="shared" si="37"/>
        <v>1.6495032356043775E-3</v>
      </c>
      <c r="I347" s="6">
        <f t="shared" si="37"/>
        <v>1.18</v>
      </c>
      <c r="J347" s="6">
        <f t="shared" si="37"/>
        <v>295274.89988850313</v>
      </c>
      <c r="K347" s="18">
        <f t="shared" si="37"/>
        <v>0.15</v>
      </c>
      <c r="L347" s="35">
        <f>Data!BO17</f>
        <v>1.7422499999999997E-2</v>
      </c>
      <c r="M347" s="21">
        <f>VLOOKUP(C347,Data!$CB$2:$EB$22,1+VALUE(MID(A347,6,2)),FALSE)</f>
        <v>0</v>
      </c>
      <c r="Q347" s="21">
        <v>0</v>
      </c>
      <c r="R347" s="21">
        <v>0</v>
      </c>
      <c r="S347" s="21">
        <v>0</v>
      </c>
      <c r="T347" s="38">
        <v>0</v>
      </c>
    </row>
    <row r="348" spans="1:20" x14ac:dyDescent="0.25">
      <c r="A348" s="17" t="s">
        <v>265</v>
      </c>
      <c r="B348" s="8" t="s">
        <v>40</v>
      </c>
      <c r="C348" s="8" t="s">
        <v>64</v>
      </c>
      <c r="E348" s="8" t="str">
        <f t="shared" si="36"/>
        <v>FiFi-influencer.fifi</v>
      </c>
      <c r="F348" s="21">
        <f t="shared" si="38"/>
        <v>287120.72270037199</v>
      </c>
      <c r="G348" s="19">
        <f t="shared" si="38"/>
        <v>7.4241408592468048</v>
      </c>
      <c r="H348" s="18">
        <f t="shared" si="37"/>
        <v>1.6495032356043775E-3</v>
      </c>
      <c r="I348" s="6">
        <f t="shared" si="37"/>
        <v>1.18</v>
      </c>
      <c r="J348" s="6">
        <f t="shared" si="37"/>
        <v>295274.89988850313</v>
      </c>
      <c r="K348" s="18">
        <f t="shared" si="37"/>
        <v>0.15</v>
      </c>
      <c r="L348" s="35">
        <f>Data!BO18</f>
        <v>1.7422499999999997E-2</v>
      </c>
      <c r="M348" s="21">
        <f>VLOOKUP(C348,Data!$CB$2:$EB$22,1+VALUE(MID(A348,6,2)),FALSE)</f>
        <v>0</v>
      </c>
      <c r="Q348" s="21">
        <v>0</v>
      </c>
      <c r="R348" s="21">
        <v>0</v>
      </c>
      <c r="S348" s="21">
        <v>0</v>
      </c>
      <c r="T348" s="38">
        <v>0</v>
      </c>
    </row>
    <row r="349" spans="1:20" x14ac:dyDescent="0.25">
      <c r="A349" s="17" t="s">
        <v>266</v>
      </c>
      <c r="B349" s="8" t="s">
        <v>40</v>
      </c>
      <c r="C349" s="8" t="s">
        <v>64</v>
      </c>
      <c r="E349" s="8" t="str">
        <f t="shared" si="36"/>
        <v>FiFi-influencer.fifi</v>
      </c>
      <c r="F349" s="21">
        <f t="shared" si="38"/>
        <v>319043.21232711151</v>
      </c>
      <c r="G349" s="19">
        <f t="shared" si="38"/>
        <v>7.2881301476597384</v>
      </c>
      <c r="H349" s="18">
        <f t="shared" ref="H349:K364" si="39">H348</f>
        <v>1.6495032356043775E-3</v>
      </c>
      <c r="I349" s="6">
        <f t="shared" si="39"/>
        <v>1.18</v>
      </c>
      <c r="J349" s="6">
        <f t="shared" si="39"/>
        <v>295274.89988850313</v>
      </c>
      <c r="K349" s="18">
        <f t="shared" si="39"/>
        <v>0.15</v>
      </c>
      <c r="L349" s="35">
        <f>Data!BO19</f>
        <v>1.7422499999999997E-2</v>
      </c>
      <c r="M349" s="21">
        <f>VLOOKUP(C349,Data!$CB$2:$EB$22,1+VALUE(MID(A349,6,2)),FALSE)</f>
        <v>0</v>
      </c>
      <c r="Q349" s="21">
        <v>0</v>
      </c>
      <c r="R349" s="21">
        <v>0</v>
      </c>
      <c r="S349" s="21">
        <v>0</v>
      </c>
      <c r="T349" s="38">
        <v>0</v>
      </c>
    </row>
    <row r="350" spans="1:20" x14ac:dyDescent="0.25">
      <c r="A350" s="17" t="s">
        <v>267</v>
      </c>
      <c r="B350" s="8" t="s">
        <v>40</v>
      </c>
      <c r="C350" s="8" t="s">
        <v>64</v>
      </c>
      <c r="E350" s="8" t="str">
        <f t="shared" si="36"/>
        <v>FiFi-influencer.fifi</v>
      </c>
      <c r="F350" s="21">
        <f t="shared" ref="F350:G365" si="40">F284</f>
        <v>242439.8542396205</v>
      </c>
      <c r="G350" s="19">
        <f t="shared" si="40"/>
        <v>8.3972135913050998</v>
      </c>
      <c r="H350" s="18">
        <f t="shared" si="39"/>
        <v>1.6495032356043775E-3</v>
      </c>
      <c r="I350" s="6">
        <f t="shared" si="39"/>
        <v>1.18</v>
      </c>
      <c r="J350" s="6">
        <f t="shared" si="39"/>
        <v>295274.89988850313</v>
      </c>
      <c r="K350" s="18">
        <f t="shared" si="39"/>
        <v>0.15</v>
      </c>
      <c r="L350" s="35">
        <f>Data!BO20</f>
        <v>1.7990625E-2</v>
      </c>
      <c r="M350" s="21">
        <f>VLOOKUP(C350,Data!$CB$2:$EB$22,1+VALUE(MID(A350,6,2)),FALSE)</f>
        <v>0</v>
      </c>
      <c r="Q350" s="21">
        <v>0</v>
      </c>
      <c r="R350" s="21">
        <v>0</v>
      </c>
      <c r="S350" s="21">
        <v>0</v>
      </c>
      <c r="T350" s="38">
        <v>0</v>
      </c>
    </row>
    <row r="351" spans="1:20" x14ac:dyDescent="0.25">
      <c r="A351" s="17" t="s">
        <v>268</v>
      </c>
      <c r="B351" s="8" t="s">
        <v>40</v>
      </c>
      <c r="C351" s="8" t="s">
        <v>64</v>
      </c>
      <c r="E351" s="8" t="str">
        <f t="shared" si="36"/>
        <v>FiFi-influencer.fifi</v>
      </c>
      <c r="F351" s="21">
        <f t="shared" si="40"/>
        <v>452969.13318074099</v>
      </c>
      <c r="G351" s="19">
        <f t="shared" si="40"/>
        <v>6.5182322286433863</v>
      </c>
      <c r="H351" s="18">
        <f t="shared" si="39"/>
        <v>1.6495032356043775E-3</v>
      </c>
      <c r="I351" s="6">
        <f t="shared" si="39"/>
        <v>1.18</v>
      </c>
      <c r="J351" s="6">
        <f t="shared" si="39"/>
        <v>295274.89988850313</v>
      </c>
      <c r="K351" s="18">
        <f t="shared" si="39"/>
        <v>0.15</v>
      </c>
      <c r="L351" s="35">
        <f>Data!BO21</f>
        <v>1.7990625E-2</v>
      </c>
      <c r="M351" s="21">
        <f>VLOOKUP(C351,Data!$CB$2:$EB$22,1+VALUE(MID(A351,6,2)),FALSE)</f>
        <v>0</v>
      </c>
      <c r="Q351" s="21">
        <v>0</v>
      </c>
      <c r="R351" s="21">
        <v>0</v>
      </c>
      <c r="S351" s="21">
        <v>0</v>
      </c>
      <c r="T351" s="38">
        <v>0</v>
      </c>
    </row>
    <row r="352" spans="1:20" x14ac:dyDescent="0.25">
      <c r="A352" s="17" t="s">
        <v>269</v>
      </c>
      <c r="B352" s="8" t="s">
        <v>40</v>
      </c>
      <c r="C352" s="8" t="s">
        <v>64</v>
      </c>
      <c r="E352" s="8" t="str">
        <f t="shared" si="36"/>
        <v>FiFi-influencer.fifi</v>
      </c>
      <c r="F352" s="21">
        <f t="shared" si="40"/>
        <v>374829.33619855496</v>
      </c>
      <c r="G352" s="19">
        <f t="shared" si="40"/>
        <v>7.0414807493575111</v>
      </c>
      <c r="H352" s="18">
        <f t="shared" si="39"/>
        <v>1.6495032356043775E-3</v>
      </c>
      <c r="I352" s="6">
        <f t="shared" si="39"/>
        <v>1.18</v>
      </c>
      <c r="J352" s="6">
        <f t="shared" si="39"/>
        <v>295274.89988850313</v>
      </c>
      <c r="K352" s="18">
        <f t="shared" si="39"/>
        <v>0.15</v>
      </c>
      <c r="L352" s="35">
        <f>Data!BO22</f>
        <v>1.7990625E-2</v>
      </c>
      <c r="M352" s="21">
        <f>VLOOKUP(C352,Data!$CB$2:$EB$22,1+VALUE(MID(A352,6,2)),FALSE)</f>
        <v>0</v>
      </c>
      <c r="Q352" s="21">
        <v>0</v>
      </c>
      <c r="R352" s="21">
        <v>0</v>
      </c>
      <c r="S352" s="21">
        <v>0</v>
      </c>
      <c r="T352" s="38">
        <v>0</v>
      </c>
    </row>
    <row r="353" spans="1:20" x14ac:dyDescent="0.25">
      <c r="A353" s="17" t="s">
        <v>270</v>
      </c>
      <c r="B353" s="8" t="s">
        <v>40</v>
      </c>
      <c r="C353" s="8" t="s">
        <v>64</v>
      </c>
      <c r="E353" s="8" t="str">
        <f t="shared" si="36"/>
        <v>FiFi-influencer.fifi</v>
      </c>
      <c r="F353" s="21">
        <f t="shared" si="40"/>
        <v>369195.690608576</v>
      </c>
      <c r="G353" s="19">
        <f t="shared" si="40"/>
        <v>6.974183994639545</v>
      </c>
      <c r="H353" s="18">
        <f t="shared" si="39"/>
        <v>1.6495032356043775E-3</v>
      </c>
      <c r="I353" s="6">
        <f t="shared" si="39"/>
        <v>1.18</v>
      </c>
      <c r="J353" s="6">
        <f t="shared" si="39"/>
        <v>295274.89988850313</v>
      </c>
      <c r="K353" s="18">
        <f t="shared" si="39"/>
        <v>0.15</v>
      </c>
      <c r="L353" s="35">
        <f>Data!BO23</f>
        <v>1.7990625E-2</v>
      </c>
      <c r="M353" s="21">
        <f>VLOOKUP(C353,Data!$CB$2:$EB$22,1+VALUE(MID(A353,6,2)),FALSE)</f>
        <v>0</v>
      </c>
      <c r="Q353" s="21">
        <v>0</v>
      </c>
      <c r="R353" s="21">
        <v>0</v>
      </c>
      <c r="S353" s="21">
        <v>0</v>
      </c>
      <c r="T353" s="38">
        <v>0</v>
      </c>
    </row>
    <row r="354" spans="1:20" x14ac:dyDescent="0.25">
      <c r="A354" s="17" t="s">
        <v>249</v>
      </c>
      <c r="B354" s="8" t="s">
        <v>40</v>
      </c>
      <c r="C354" s="8" t="s">
        <v>64</v>
      </c>
      <c r="E354" s="8" t="str">
        <f t="shared" si="36"/>
        <v>FiFi-influencer.fifi</v>
      </c>
      <c r="F354" s="21">
        <f t="shared" si="40"/>
        <v>327686.09035661601</v>
      </c>
      <c r="G354" s="19">
        <f t="shared" si="40"/>
        <v>7.4058431193070975</v>
      </c>
      <c r="H354" s="18">
        <f t="shared" si="39"/>
        <v>1.6495032356043775E-3</v>
      </c>
      <c r="I354" s="6">
        <f t="shared" si="39"/>
        <v>1.18</v>
      </c>
      <c r="J354" s="6">
        <f t="shared" si="39"/>
        <v>295274.89988850313</v>
      </c>
      <c r="K354" s="18">
        <f t="shared" si="39"/>
        <v>0.15</v>
      </c>
      <c r="L354" s="35">
        <f>Data!BO24</f>
        <v>1.7990625E-2</v>
      </c>
      <c r="M354" s="21">
        <f>VLOOKUP(C354,Data!$CB$2:$EB$22,1+VALUE(MID(A354,6,2)),FALSE)</f>
        <v>0</v>
      </c>
      <c r="Q354" s="21">
        <v>0</v>
      </c>
      <c r="R354" s="21">
        <v>0</v>
      </c>
      <c r="S354" s="21">
        <v>0</v>
      </c>
      <c r="T354" s="38">
        <v>0</v>
      </c>
    </row>
    <row r="355" spans="1:20" x14ac:dyDescent="0.25">
      <c r="A355" s="17" t="s">
        <v>250</v>
      </c>
      <c r="B355" s="8" t="s">
        <v>40</v>
      </c>
      <c r="C355" s="8" t="s">
        <v>64</v>
      </c>
      <c r="E355" s="8" t="str">
        <f t="shared" si="36"/>
        <v>FiFi-influencer.fifi</v>
      </c>
      <c r="F355" s="21">
        <f t="shared" si="40"/>
        <v>447161.2574520745</v>
      </c>
      <c r="G355" s="19">
        <f t="shared" si="40"/>
        <v>6.5316916589065332</v>
      </c>
      <c r="H355" s="18">
        <f t="shared" si="39"/>
        <v>1.6495032356043775E-3</v>
      </c>
      <c r="I355" s="6">
        <f t="shared" si="39"/>
        <v>1.18</v>
      </c>
      <c r="J355" s="6">
        <f t="shared" si="39"/>
        <v>295274.89988850313</v>
      </c>
      <c r="K355" s="18">
        <f t="shared" si="39"/>
        <v>0.15</v>
      </c>
      <c r="L355" s="35">
        <f>Data!BO25</f>
        <v>1.7990625E-2</v>
      </c>
      <c r="M355" s="21">
        <f>VLOOKUP(C355,Data!$CB$2:$EB$22,1+VALUE(MID(A355,6,2)),FALSE)</f>
        <v>0</v>
      </c>
      <c r="Q355" s="21">
        <v>0</v>
      </c>
      <c r="R355" s="21">
        <v>0</v>
      </c>
      <c r="S355" s="21">
        <v>0</v>
      </c>
      <c r="T355" s="38">
        <v>0</v>
      </c>
    </row>
    <row r="356" spans="1:20" x14ac:dyDescent="0.25">
      <c r="A356" s="17" t="s">
        <v>251</v>
      </c>
      <c r="B356" s="8" t="s">
        <v>40</v>
      </c>
      <c r="C356" s="8" t="s">
        <v>64</v>
      </c>
      <c r="E356" s="8" t="str">
        <f t="shared" si="36"/>
        <v>FiFi-influencer.fifi</v>
      </c>
      <c r="F356" s="21">
        <f t="shared" si="40"/>
        <v>382858.71242734947</v>
      </c>
      <c r="G356" s="19">
        <f t="shared" si="40"/>
        <v>6.8320565796721962</v>
      </c>
      <c r="H356" s="18">
        <f t="shared" si="39"/>
        <v>1.6495032356043775E-3</v>
      </c>
      <c r="I356" s="6">
        <f t="shared" si="39"/>
        <v>1.18</v>
      </c>
      <c r="J356" s="6">
        <f t="shared" si="39"/>
        <v>295274.89988850313</v>
      </c>
      <c r="K356" s="18">
        <f t="shared" si="39"/>
        <v>0.15</v>
      </c>
      <c r="L356" s="35">
        <f>Data!BO26</f>
        <v>1.7990625E-2</v>
      </c>
      <c r="M356" s="21">
        <f>VLOOKUP(C356,Data!$CB$2:$EB$22,1+VALUE(MID(A356,6,2)),FALSE)</f>
        <v>0</v>
      </c>
      <c r="Q356" s="21">
        <v>0</v>
      </c>
      <c r="R356" s="21">
        <v>0</v>
      </c>
      <c r="S356" s="21">
        <v>0</v>
      </c>
      <c r="T356" s="38">
        <v>0</v>
      </c>
    </row>
    <row r="357" spans="1:20" x14ac:dyDescent="0.25">
      <c r="A357" s="17" t="s">
        <v>252</v>
      </c>
      <c r="B357" s="8" t="s">
        <v>40</v>
      </c>
      <c r="C357" s="8" t="s">
        <v>64</v>
      </c>
      <c r="E357" s="8" t="str">
        <f t="shared" si="36"/>
        <v>FiFi-influencer.fifi</v>
      </c>
      <c r="F357" s="21">
        <f t="shared" si="40"/>
        <v>557747.14345524705</v>
      </c>
      <c r="G357" s="19">
        <f t="shared" si="40"/>
        <v>6.0639302973535694</v>
      </c>
      <c r="H357" s="18">
        <f t="shared" si="39"/>
        <v>1.6495032356043775E-3</v>
      </c>
      <c r="I357" s="6">
        <f t="shared" si="39"/>
        <v>1.18</v>
      </c>
      <c r="J357" s="6">
        <f t="shared" si="39"/>
        <v>295274.89988850313</v>
      </c>
      <c r="K357" s="18">
        <f t="shared" si="39"/>
        <v>0.15</v>
      </c>
      <c r="L357" s="35">
        <f>Data!BO27</f>
        <v>1.7990625E-2</v>
      </c>
      <c r="M357" s="21">
        <f>VLOOKUP(C357,Data!$CB$2:$EB$22,1+VALUE(MID(A357,6,2)),FALSE)</f>
        <v>0</v>
      </c>
      <c r="Q357" s="21">
        <v>0</v>
      </c>
      <c r="R357" s="21">
        <v>0</v>
      </c>
      <c r="S357" s="21">
        <v>0</v>
      </c>
      <c r="T357" s="38">
        <v>0</v>
      </c>
    </row>
    <row r="358" spans="1:20" x14ac:dyDescent="0.25">
      <c r="A358" s="17" t="s">
        <v>253</v>
      </c>
      <c r="B358" s="8" t="s">
        <v>40</v>
      </c>
      <c r="C358" s="8" t="s">
        <v>64</v>
      </c>
      <c r="E358" s="8" t="str">
        <f t="shared" si="36"/>
        <v>FiFi-influencer.fifi</v>
      </c>
      <c r="F358" s="21">
        <f t="shared" si="40"/>
        <v>460276.56861699698</v>
      </c>
      <c r="G358" s="19">
        <f t="shared" si="40"/>
        <v>6.561013101182815</v>
      </c>
      <c r="H358" s="18">
        <f t="shared" si="39"/>
        <v>1.6495032356043775E-3</v>
      </c>
      <c r="I358" s="6">
        <f t="shared" si="39"/>
        <v>1.18</v>
      </c>
      <c r="J358" s="6">
        <f t="shared" si="39"/>
        <v>295274.89988850313</v>
      </c>
      <c r="K358" s="18">
        <f t="shared" si="39"/>
        <v>0.15</v>
      </c>
      <c r="L358" s="35">
        <f>Data!BO28</f>
        <v>1.7990625E-2</v>
      </c>
      <c r="M358" s="21">
        <f>VLOOKUP(C358,Data!$CB$2:$EB$22,1+VALUE(MID(A358,6,2)),FALSE)</f>
        <v>0</v>
      </c>
      <c r="Q358" s="21">
        <v>0</v>
      </c>
      <c r="R358" s="21">
        <v>0</v>
      </c>
      <c r="S358" s="21">
        <v>0</v>
      </c>
      <c r="T358" s="38">
        <v>0</v>
      </c>
    </row>
    <row r="359" spans="1:20" x14ac:dyDescent="0.25">
      <c r="A359" s="17" t="s">
        <v>254</v>
      </c>
      <c r="B359" s="8" t="s">
        <v>40</v>
      </c>
      <c r="C359" s="8" t="s">
        <v>64</v>
      </c>
      <c r="E359" s="8" t="str">
        <f t="shared" si="36"/>
        <v>FiFi-influencer.fifi</v>
      </c>
      <c r="F359" s="21">
        <f t="shared" si="40"/>
        <v>243335.124867429</v>
      </c>
      <c r="G359" s="19">
        <f t="shared" si="40"/>
        <v>7.9500102667883148</v>
      </c>
      <c r="H359" s="18">
        <f t="shared" si="39"/>
        <v>1.6495032356043775E-3</v>
      </c>
      <c r="I359" s="6">
        <f t="shared" si="39"/>
        <v>1.18</v>
      </c>
      <c r="J359" s="6">
        <f t="shared" si="39"/>
        <v>295274.89988850313</v>
      </c>
      <c r="K359" s="18">
        <f t="shared" si="39"/>
        <v>0.15</v>
      </c>
      <c r="L359" s="35">
        <f>Data!BO29</f>
        <v>1.8558749999999999E-2</v>
      </c>
      <c r="M359" s="21">
        <f>VLOOKUP(C359,Data!$CB$2:$EB$22,1+VALUE(MID(A359,6,2)),FALSE)</f>
        <v>0</v>
      </c>
      <c r="Q359" s="21">
        <v>0</v>
      </c>
      <c r="R359" s="21">
        <v>0</v>
      </c>
      <c r="S359" s="21">
        <v>0</v>
      </c>
      <c r="T359" s="38">
        <v>0</v>
      </c>
    </row>
    <row r="360" spans="1:20" x14ac:dyDescent="0.25">
      <c r="A360" s="17" t="s">
        <v>255</v>
      </c>
      <c r="B360" s="8" t="s">
        <v>40</v>
      </c>
      <c r="C360" s="8" t="s">
        <v>64</v>
      </c>
      <c r="E360" s="8" t="str">
        <f t="shared" si="36"/>
        <v>FiFi-influencer.fifi</v>
      </c>
      <c r="F360" s="21">
        <f t="shared" si="40"/>
        <v>393041.42493798002</v>
      </c>
      <c r="G360" s="19">
        <f t="shared" si="40"/>
        <v>6.7206571007122111</v>
      </c>
      <c r="H360" s="18">
        <f t="shared" si="39"/>
        <v>1.6495032356043775E-3</v>
      </c>
      <c r="I360" s="6">
        <f t="shared" si="39"/>
        <v>1.18</v>
      </c>
      <c r="J360" s="6">
        <f t="shared" si="39"/>
        <v>295274.89988850313</v>
      </c>
      <c r="K360" s="18">
        <f t="shared" si="39"/>
        <v>0.15</v>
      </c>
      <c r="L360" s="35">
        <f>Data!BO30</f>
        <v>1.8558749999999999E-2</v>
      </c>
      <c r="M360" s="21">
        <f>VLOOKUP(C360,Data!$CB$2:$EB$22,1+VALUE(MID(A360,6,2)),FALSE)</f>
        <v>0</v>
      </c>
      <c r="Q360" s="21">
        <v>0</v>
      </c>
      <c r="R360" s="21">
        <v>0</v>
      </c>
      <c r="S360" s="21">
        <v>0</v>
      </c>
      <c r="T360" s="38">
        <v>0</v>
      </c>
    </row>
    <row r="361" spans="1:20" x14ac:dyDescent="0.25">
      <c r="A361" s="17" t="s">
        <v>256</v>
      </c>
      <c r="B361" s="8" t="s">
        <v>40</v>
      </c>
      <c r="C361" s="8" t="s">
        <v>64</v>
      </c>
      <c r="E361" s="8" t="str">
        <f t="shared" si="36"/>
        <v>FiFi-influencer.fifi</v>
      </c>
      <c r="F361" s="21">
        <f t="shared" si="40"/>
        <v>330046.27460601699</v>
      </c>
      <c r="G361" s="19">
        <f t="shared" si="40"/>
        <v>6.9582860389366274</v>
      </c>
      <c r="H361" s="18">
        <f t="shared" si="39"/>
        <v>1.6495032356043775E-3</v>
      </c>
      <c r="I361" s="6">
        <f t="shared" si="39"/>
        <v>1.18</v>
      </c>
      <c r="J361" s="6">
        <f t="shared" si="39"/>
        <v>295274.89988850313</v>
      </c>
      <c r="K361" s="18">
        <f t="shared" si="39"/>
        <v>0.15</v>
      </c>
      <c r="L361" s="35">
        <f>Data!BO31</f>
        <v>1.8558749999999999E-2</v>
      </c>
      <c r="M361" s="21">
        <f>VLOOKUP(C361,Data!$CB$2:$EB$22,1+VALUE(MID(A361,6,2)),FALSE)</f>
        <v>0</v>
      </c>
      <c r="Q361" s="21">
        <v>0</v>
      </c>
      <c r="R361" s="21">
        <v>0</v>
      </c>
      <c r="S361" s="21">
        <v>0</v>
      </c>
      <c r="T361" s="38">
        <v>0</v>
      </c>
    </row>
    <row r="362" spans="1:20" x14ac:dyDescent="0.25">
      <c r="A362" s="17" t="s">
        <v>257</v>
      </c>
      <c r="B362" s="8" t="s">
        <v>40</v>
      </c>
      <c r="C362" s="8" t="s">
        <v>64</v>
      </c>
      <c r="E362" s="8" t="str">
        <f t="shared" si="36"/>
        <v>FiFi-influencer.fifi</v>
      </c>
      <c r="F362" s="21">
        <f t="shared" si="40"/>
        <v>229113.786208976</v>
      </c>
      <c r="G362" s="19">
        <f t="shared" si="40"/>
        <v>8.3126244248613048</v>
      </c>
      <c r="H362" s="18">
        <f t="shared" si="39"/>
        <v>1.6495032356043775E-3</v>
      </c>
      <c r="I362" s="6">
        <f t="shared" si="39"/>
        <v>1.18</v>
      </c>
      <c r="J362" s="6">
        <f t="shared" si="39"/>
        <v>295274.89988850313</v>
      </c>
      <c r="K362" s="18">
        <f t="shared" si="39"/>
        <v>0.15</v>
      </c>
      <c r="L362" s="35">
        <f>Data!BO32</f>
        <v>1.8558749999999999E-2</v>
      </c>
      <c r="M362" s="21">
        <f>VLOOKUP(C362,Data!$CB$2:$EB$22,1+VALUE(MID(A362,6,2)),FALSE)</f>
        <v>0</v>
      </c>
      <c r="Q362" s="21">
        <v>0</v>
      </c>
      <c r="R362" s="21">
        <v>0</v>
      </c>
      <c r="S362" s="21">
        <v>0</v>
      </c>
      <c r="T362" s="38">
        <v>0</v>
      </c>
    </row>
    <row r="363" spans="1:20" x14ac:dyDescent="0.25">
      <c r="A363" s="17" t="s">
        <v>258</v>
      </c>
      <c r="B363" s="8" t="s">
        <v>40</v>
      </c>
      <c r="C363" s="8" t="s">
        <v>64</v>
      </c>
      <c r="E363" s="8" t="str">
        <f t="shared" si="36"/>
        <v>FiFi-influencer.fifi</v>
      </c>
      <c r="F363" s="21">
        <f t="shared" si="40"/>
        <v>575747.91897149396</v>
      </c>
      <c r="G363" s="19">
        <f t="shared" si="40"/>
        <v>5.8386874031403826</v>
      </c>
      <c r="H363" s="18">
        <f t="shared" si="39"/>
        <v>1.6495032356043775E-3</v>
      </c>
      <c r="I363" s="6">
        <f t="shared" si="39"/>
        <v>1.18</v>
      </c>
      <c r="J363" s="6">
        <f t="shared" si="39"/>
        <v>295274.89988850313</v>
      </c>
      <c r="K363" s="18">
        <f t="shared" si="39"/>
        <v>0.15</v>
      </c>
      <c r="L363" s="35">
        <f>Data!BO33</f>
        <v>1.7422499999999997E-2</v>
      </c>
      <c r="M363" s="21">
        <f>VLOOKUP(C363,Data!$CB$2:$EB$22,1+VALUE(MID(A363,6,2)),FALSE)</f>
        <v>0</v>
      </c>
      <c r="Q363" s="21">
        <v>0</v>
      </c>
      <c r="R363" s="21">
        <v>0</v>
      </c>
      <c r="S363" s="21">
        <v>0</v>
      </c>
      <c r="T363" s="38">
        <v>0</v>
      </c>
    </row>
    <row r="364" spans="1:20" x14ac:dyDescent="0.25">
      <c r="A364" s="17" t="s">
        <v>259</v>
      </c>
      <c r="B364" s="8" t="s">
        <v>40</v>
      </c>
      <c r="C364" s="8" t="s">
        <v>64</v>
      </c>
      <c r="E364" s="8" t="str">
        <f t="shared" si="36"/>
        <v>FiFi-influencer.fifi</v>
      </c>
      <c r="F364" s="21">
        <f t="shared" si="40"/>
        <v>336725.53496230103</v>
      </c>
      <c r="G364" s="19">
        <f t="shared" si="40"/>
        <v>7.1135985788344387</v>
      </c>
      <c r="H364" s="18">
        <f t="shared" si="39"/>
        <v>1.6495032356043775E-3</v>
      </c>
      <c r="I364" s="6">
        <f t="shared" si="39"/>
        <v>1.18</v>
      </c>
      <c r="J364" s="6">
        <f t="shared" si="39"/>
        <v>295274.89988850313</v>
      </c>
      <c r="K364" s="18">
        <f t="shared" si="39"/>
        <v>0.15</v>
      </c>
      <c r="L364" s="35">
        <f>Data!BO34</f>
        <v>1.8937499999999999E-2</v>
      </c>
      <c r="M364" s="21">
        <f>VLOOKUP(C364,Data!$CB$2:$EB$22,1+VALUE(MID(A364,6,2)),FALSE)</f>
        <v>0</v>
      </c>
      <c r="Q364" s="21">
        <v>0</v>
      </c>
      <c r="R364" s="21">
        <v>0</v>
      </c>
      <c r="S364" s="21">
        <v>0</v>
      </c>
      <c r="T364" s="38">
        <v>0</v>
      </c>
    </row>
    <row r="365" spans="1:20" x14ac:dyDescent="0.25">
      <c r="A365" s="17" t="s">
        <v>260</v>
      </c>
      <c r="B365" s="8" t="s">
        <v>40</v>
      </c>
      <c r="C365" s="8" t="s">
        <v>64</v>
      </c>
      <c r="E365" s="8" t="str">
        <f t="shared" si="36"/>
        <v>FiFi-influencer.fifi</v>
      </c>
      <c r="F365" s="21">
        <f t="shared" si="40"/>
        <v>229185.51881171801</v>
      </c>
      <c r="G365" s="19">
        <f t="shared" si="40"/>
        <v>8.3136684020358853</v>
      </c>
      <c r="H365" s="18">
        <f t="shared" ref="H365:K380" si="41">H364</f>
        <v>1.6495032356043775E-3</v>
      </c>
      <c r="I365" s="6">
        <f t="shared" si="41"/>
        <v>1.18</v>
      </c>
      <c r="J365" s="6">
        <f t="shared" si="41"/>
        <v>295274.89988850313</v>
      </c>
      <c r="K365" s="18">
        <f t="shared" si="41"/>
        <v>0.15</v>
      </c>
      <c r="L365" s="35">
        <f>Data!BO35</f>
        <v>1.8937499999999999E-2</v>
      </c>
      <c r="M365" s="21">
        <f>VLOOKUP(C365,Data!$CB$2:$EB$22,1+VALUE(MID(A365,6,2)),FALSE)</f>
        <v>0</v>
      </c>
      <c r="Q365" s="21">
        <v>0</v>
      </c>
      <c r="R365" s="21">
        <v>0</v>
      </c>
      <c r="S365" s="21">
        <v>0</v>
      </c>
      <c r="T365" s="38">
        <v>0</v>
      </c>
    </row>
    <row r="366" spans="1:20" x14ac:dyDescent="0.25">
      <c r="A366" s="17" t="s">
        <v>261</v>
      </c>
      <c r="B366" s="8" t="s">
        <v>40</v>
      </c>
      <c r="C366" s="8" t="s">
        <v>64</v>
      </c>
      <c r="E366" s="8" t="str">
        <f t="shared" si="36"/>
        <v>FiFi-influencer.fifi</v>
      </c>
      <c r="F366" s="21">
        <f t="shared" ref="F366:G381" si="42">F300</f>
        <v>214943.993567217</v>
      </c>
      <c r="G366" s="19">
        <f t="shared" si="42"/>
        <v>8.3132960896176691</v>
      </c>
      <c r="H366" s="18">
        <f t="shared" si="41"/>
        <v>1.6495032356043775E-3</v>
      </c>
      <c r="I366" s="6">
        <f t="shared" si="41"/>
        <v>1.18</v>
      </c>
      <c r="J366" s="6">
        <f t="shared" si="41"/>
        <v>295274.89988850313</v>
      </c>
      <c r="K366" s="18">
        <f t="shared" si="41"/>
        <v>0.15</v>
      </c>
      <c r="L366" s="35">
        <f>Data!BO36</f>
        <v>1.8937499999999999E-2</v>
      </c>
      <c r="M366" s="21">
        <f>VLOOKUP(C366,Data!$CB$2:$EB$22,1+VALUE(MID(A366,6,2)),FALSE)</f>
        <v>0</v>
      </c>
      <c r="Q366" s="21">
        <v>0</v>
      </c>
      <c r="R366" s="21">
        <v>0</v>
      </c>
      <c r="S366" s="21">
        <v>0</v>
      </c>
      <c r="T366" s="38">
        <v>0</v>
      </c>
    </row>
    <row r="367" spans="1:20" x14ac:dyDescent="0.25">
      <c r="A367" s="17" t="s">
        <v>278</v>
      </c>
      <c r="B367" s="8" t="s">
        <v>40</v>
      </c>
      <c r="C367" s="8" t="s">
        <v>64</v>
      </c>
      <c r="E367" s="8" t="str">
        <f t="shared" si="36"/>
        <v>FiFi-influencer.fifi</v>
      </c>
      <c r="F367" s="21">
        <f t="shared" si="42"/>
        <v>205737.99774799301</v>
      </c>
      <c r="G367" s="19">
        <f t="shared" si="42"/>
        <v>8.078181260819024</v>
      </c>
      <c r="H367" s="18">
        <f t="shared" si="41"/>
        <v>1.6495032356043775E-3</v>
      </c>
      <c r="I367" s="6">
        <f t="shared" si="41"/>
        <v>1.18</v>
      </c>
      <c r="J367" s="6">
        <f t="shared" si="41"/>
        <v>295274.89988850313</v>
      </c>
      <c r="K367" s="18">
        <f t="shared" si="41"/>
        <v>0.15</v>
      </c>
      <c r="L367" s="35">
        <f>Data!BO37</f>
        <v>1.8937499999999999E-2</v>
      </c>
      <c r="M367" s="21">
        <f>VLOOKUP(C367,Data!$CB$2:$EB$22,1+VALUE(MID(A367,6,2)),FALSE)</f>
        <v>0</v>
      </c>
      <c r="Q367" s="21">
        <v>0</v>
      </c>
      <c r="R367" s="21">
        <v>0</v>
      </c>
      <c r="S367" s="21">
        <v>0</v>
      </c>
      <c r="T367" s="38">
        <v>0</v>
      </c>
    </row>
    <row r="368" spans="1:20" x14ac:dyDescent="0.25">
      <c r="A368" s="17" t="s">
        <v>279</v>
      </c>
      <c r="B368" s="8" t="s">
        <v>40</v>
      </c>
      <c r="C368" s="8" t="s">
        <v>64</v>
      </c>
      <c r="E368" s="8" t="str">
        <f t="shared" si="36"/>
        <v>FiFi-influencer.fifi</v>
      </c>
      <c r="F368" s="21">
        <f t="shared" si="42"/>
        <v>436708.84697628801</v>
      </c>
      <c r="G368" s="19">
        <f t="shared" si="42"/>
        <v>6.0086222354126866</v>
      </c>
      <c r="H368" s="18">
        <f t="shared" si="41"/>
        <v>1.6495032356043775E-3</v>
      </c>
      <c r="I368" s="6">
        <f t="shared" si="41"/>
        <v>1.18</v>
      </c>
      <c r="J368" s="6">
        <f t="shared" si="41"/>
        <v>295274.89988850313</v>
      </c>
      <c r="K368" s="18">
        <f t="shared" si="41"/>
        <v>0.15</v>
      </c>
      <c r="L368" s="35">
        <f>Data!BO38</f>
        <v>1.7990625E-2</v>
      </c>
      <c r="M368" s="21">
        <f>VLOOKUP(C368,Data!$CB$2:$EB$22,1+VALUE(MID(A368,6,2)),FALSE)</f>
        <v>0</v>
      </c>
      <c r="Q368" s="21">
        <v>0</v>
      </c>
      <c r="R368" s="21">
        <v>0</v>
      </c>
      <c r="S368" s="21">
        <v>0</v>
      </c>
      <c r="T368" s="38">
        <v>0</v>
      </c>
    </row>
    <row r="369" spans="1:20" x14ac:dyDescent="0.25">
      <c r="A369" s="17" t="s">
        <v>280</v>
      </c>
      <c r="B369" s="8" t="s">
        <v>40</v>
      </c>
      <c r="C369" s="8" t="s">
        <v>64</v>
      </c>
      <c r="E369" s="8" t="str">
        <f t="shared" si="36"/>
        <v>FiFi-influencer.fifi</v>
      </c>
      <c r="F369" s="21">
        <f t="shared" si="42"/>
        <v>253284.44575174601</v>
      </c>
      <c r="G369" s="19">
        <f t="shared" si="42"/>
        <v>7.1299227048638949</v>
      </c>
      <c r="H369" s="18">
        <f t="shared" si="41"/>
        <v>1.6495032356043775E-3</v>
      </c>
      <c r="I369" s="6">
        <f t="shared" si="41"/>
        <v>1.18</v>
      </c>
      <c r="J369" s="6">
        <f t="shared" si="41"/>
        <v>295274.89988850313</v>
      </c>
      <c r="K369" s="18">
        <f t="shared" si="41"/>
        <v>0.15</v>
      </c>
      <c r="L369" s="35">
        <f>Data!BO39</f>
        <v>1.7990625E-2</v>
      </c>
      <c r="M369" s="21">
        <f>VLOOKUP(C369,Data!$CB$2:$EB$22,1+VALUE(MID(A369,6,2)),FALSE)</f>
        <v>0</v>
      </c>
      <c r="Q369" s="21">
        <v>0</v>
      </c>
      <c r="R369" s="21">
        <v>0</v>
      </c>
      <c r="S369" s="21">
        <v>0</v>
      </c>
      <c r="T369" s="38">
        <v>0</v>
      </c>
    </row>
    <row r="370" spans="1:20" x14ac:dyDescent="0.25">
      <c r="A370" s="17" t="s">
        <v>281</v>
      </c>
      <c r="B370" s="8" t="s">
        <v>40</v>
      </c>
      <c r="C370" s="8" t="s">
        <v>64</v>
      </c>
      <c r="E370" s="8" t="str">
        <f t="shared" si="36"/>
        <v>FiFi-influencer.fifi</v>
      </c>
      <c r="F370" s="21">
        <f t="shared" si="42"/>
        <v>201747.696799417</v>
      </c>
      <c r="G370" s="19">
        <f t="shared" si="42"/>
        <v>8.2743415496816937</v>
      </c>
      <c r="H370" s="18">
        <f t="shared" si="41"/>
        <v>1.6495032356043775E-3</v>
      </c>
      <c r="I370" s="6">
        <f t="shared" si="41"/>
        <v>1.18</v>
      </c>
      <c r="J370" s="6">
        <f t="shared" si="41"/>
        <v>295274.89988850313</v>
      </c>
      <c r="K370" s="18">
        <f t="shared" si="41"/>
        <v>0.15</v>
      </c>
      <c r="L370" s="35">
        <f>Data!BO40</f>
        <v>1.7990625E-2</v>
      </c>
      <c r="M370" s="21">
        <f>VLOOKUP(C370,Data!$CB$2:$EB$22,1+VALUE(MID(A370,6,2)),FALSE)</f>
        <v>0</v>
      </c>
      <c r="Q370" s="21">
        <v>0</v>
      </c>
      <c r="R370" s="21">
        <v>0</v>
      </c>
      <c r="S370" s="21">
        <v>0</v>
      </c>
      <c r="T370" s="38">
        <v>0</v>
      </c>
    </row>
    <row r="371" spans="1:20" x14ac:dyDescent="0.25">
      <c r="A371" s="17" t="s">
        <v>282</v>
      </c>
      <c r="B371" s="8" t="s">
        <v>40</v>
      </c>
      <c r="C371" s="8" t="s">
        <v>64</v>
      </c>
      <c r="E371" s="8" t="str">
        <f t="shared" si="36"/>
        <v>FiFi-influencer.fifi</v>
      </c>
      <c r="F371" s="21">
        <f t="shared" si="42"/>
        <v>320149.29401431349</v>
      </c>
      <c r="G371" s="19">
        <f t="shared" si="42"/>
        <v>6.8001837755390948</v>
      </c>
      <c r="H371" s="18">
        <f t="shared" si="41"/>
        <v>1.6495032356043775E-3</v>
      </c>
      <c r="I371" s="6">
        <f t="shared" si="41"/>
        <v>1.18</v>
      </c>
      <c r="J371" s="6">
        <f t="shared" si="41"/>
        <v>295274.89988850313</v>
      </c>
      <c r="K371" s="18">
        <f t="shared" si="41"/>
        <v>0.15</v>
      </c>
      <c r="L371" s="35">
        <f>Data!BO41</f>
        <v>1.7990625E-2</v>
      </c>
      <c r="M371" s="21">
        <f>VLOOKUP(C371,Data!$CB$2:$EB$22,1+VALUE(MID(A371,6,2)),FALSE)</f>
        <v>0</v>
      </c>
      <c r="Q371" s="21">
        <v>0</v>
      </c>
      <c r="R371" s="21">
        <v>0</v>
      </c>
      <c r="S371" s="21">
        <v>0</v>
      </c>
      <c r="T371" s="38">
        <v>0</v>
      </c>
    </row>
    <row r="372" spans="1:20" x14ac:dyDescent="0.25">
      <c r="A372" s="17" t="s">
        <v>283</v>
      </c>
      <c r="B372" s="8" t="s">
        <v>40</v>
      </c>
      <c r="C372" s="8" t="s">
        <v>64</v>
      </c>
      <c r="E372" s="8" t="str">
        <f t="shared" si="36"/>
        <v>FiFi-influencer.fifi</v>
      </c>
      <c r="F372" s="21">
        <f t="shared" si="42"/>
        <v>391341.29065537348</v>
      </c>
      <c r="G372" s="19">
        <f t="shared" si="42"/>
        <v>6.2266027992457467</v>
      </c>
      <c r="H372" s="18">
        <f t="shared" si="41"/>
        <v>1.6495032356043775E-3</v>
      </c>
      <c r="I372" s="6">
        <f t="shared" si="41"/>
        <v>1.18</v>
      </c>
      <c r="J372" s="6">
        <f t="shared" si="41"/>
        <v>295274.89988850313</v>
      </c>
      <c r="K372" s="18">
        <f t="shared" si="41"/>
        <v>0.15</v>
      </c>
      <c r="L372" s="35">
        <f>Data!BO42</f>
        <v>1.6854374999999998E-2</v>
      </c>
      <c r="M372" s="21">
        <f>VLOOKUP(C372,Data!$CB$2:$EB$22,1+VALUE(MID(A372,6,2)),FALSE)</f>
        <v>0</v>
      </c>
      <c r="Q372" s="21">
        <v>0</v>
      </c>
      <c r="R372" s="21">
        <v>0</v>
      </c>
      <c r="S372" s="21">
        <v>0</v>
      </c>
      <c r="T372" s="38">
        <v>0</v>
      </c>
    </row>
    <row r="373" spans="1:20" x14ac:dyDescent="0.25">
      <c r="A373" s="17" t="s">
        <v>284</v>
      </c>
      <c r="B373" s="8" t="s">
        <v>40</v>
      </c>
      <c r="C373" s="8" t="s">
        <v>64</v>
      </c>
      <c r="E373" s="8" t="str">
        <f t="shared" si="36"/>
        <v>FiFi-influencer.fifi</v>
      </c>
      <c r="F373" s="21">
        <f t="shared" si="42"/>
        <v>230648.18602876749</v>
      </c>
      <c r="G373" s="19">
        <f t="shared" si="42"/>
        <v>7.6727442277060725</v>
      </c>
      <c r="H373" s="18">
        <f t="shared" si="41"/>
        <v>1.6495032356043775E-3</v>
      </c>
      <c r="I373" s="6">
        <f t="shared" si="41"/>
        <v>1.18</v>
      </c>
      <c r="J373" s="6">
        <f t="shared" si="41"/>
        <v>295274.89988850313</v>
      </c>
      <c r="K373" s="18">
        <f t="shared" si="41"/>
        <v>0.15</v>
      </c>
      <c r="L373" s="35">
        <f>Data!BO43</f>
        <v>1.6854374999999998E-2</v>
      </c>
      <c r="M373" s="21">
        <f>VLOOKUP(C373,Data!$CB$2:$EB$22,1+VALUE(MID(A373,6,2)),FALSE)</f>
        <v>0</v>
      </c>
      <c r="Q373" s="21">
        <v>0</v>
      </c>
      <c r="R373" s="21">
        <v>0</v>
      </c>
      <c r="S373" s="21">
        <v>0</v>
      </c>
      <c r="T373" s="38">
        <v>0</v>
      </c>
    </row>
    <row r="374" spans="1:20" x14ac:dyDescent="0.25">
      <c r="A374" s="17" t="s">
        <v>285</v>
      </c>
      <c r="B374" s="8" t="s">
        <v>40</v>
      </c>
      <c r="C374" s="8" t="s">
        <v>64</v>
      </c>
      <c r="E374" s="8" t="str">
        <f t="shared" si="36"/>
        <v>FiFi-influencer.fifi</v>
      </c>
      <c r="F374" s="21">
        <f t="shared" si="42"/>
        <v>255011.21194764899</v>
      </c>
      <c r="G374" s="19">
        <f t="shared" si="42"/>
        <v>7.3396787033818205</v>
      </c>
      <c r="H374" s="18">
        <f t="shared" si="41"/>
        <v>1.6495032356043775E-3</v>
      </c>
      <c r="I374" s="6">
        <f t="shared" si="41"/>
        <v>1.18</v>
      </c>
      <c r="J374" s="6">
        <f t="shared" si="41"/>
        <v>295274.89988850313</v>
      </c>
      <c r="K374" s="18">
        <f t="shared" si="41"/>
        <v>0.15</v>
      </c>
      <c r="L374" s="35">
        <f>Data!BO44</f>
        <v>1.6854374999999998E-2</v>
      </c>
      <c r="M374" s="21">
        <f>VLOOKUP(C374,Data!$CB$2:$EB$22,1+VALUE(MID(A374,6,2)),FALSE)</f>
        <v>0</v>
      </c>
      <c r="Q374" s="21">
        <v>0</v>
      </c>
      <c r="R374" s="21">
        <v>0</v>
      </c>
      <c r="S374" s="21">
        <v>0</v>
      </c>
      <c r="T374" s="38">
        <v>0</v>
      </c>
    </row>
    <row r="375" spans="1:20" x14ac:dyDescent="0.25">
      <c r="A375" s="17" t="s">
        <v>286</v>
      </c>
      <c r="B375" s="8" t="s">
        <v>40</v>
      </c>
      <c r="C375" s="8" t="s">
        <v>64</v>
      </c>
      <c r="E375" s="8" t="str">
        <f t="shared" si="36"/>
        <v>FiFi-influencer.fifi</v>
      </c>
      <c r="F375" s="21">
        <f t="shared" si="42"/>
        <v>290283.21400129853</v>
      </c>
      <c r="G375" s="19">
        <f t="shared" si="42"/>
        <v>6.8519846037487664</v>
      </c>
      <c r="H375" s="18">
        <f t="shared" si="41"/>
        <v>1.6495032356043775E-3</v>
      </c>
      <c r="I375" s="6">
        <f t="shared" si="41"/>
        <v>1.18</v>
      </c>
      <c r="J375" s="6">
        <f t="shared" si="41"/>
        <v>295274.89988850313</v>
      </c>
      <c r="K375" s="18">
        <f t="shared" si="41"/>
        <v>0.15</v>
      </c>
      <c r="L375" s="35">
        <f>Data!BO45</f>
        <v>1.6854374999999998E-2</v>
      </c>
      <c r="M375" s="21">
        <f>VLOOKUP(C375,Data!$CB$2:$EB$22,1+VALUE(MID(A375,6,2)),FALSE)</f>
        <v>0</v>
      </c>
      <c r="Q375" s="21">
        <v>0</v>
      </c>
      <c r="R375" s="21">
        <v>0</v>
      </c>
      <c r="S375" s="21">
        <v>0</v>
      </c>
      <c r="T375" s="38">
        <v>0</v>
      </c>
    </row>
    <row r="376" spans="1:20" x14ac:dyDescent="0.25">
      <c r="A376" s="17" t="s">
        <v>287</v>
      </c>
      <c r="B376" s="8" t="s">
        <v>40</v>
      </c>
      <c r="C376" s="8" t="s">
        <v>64</v>
      </c>
      <c r="E376" s="8" t="str">
        <f t="shared" si="36"/>
        <v>FiFi-influencer.fifi</v>
      </c>
      <c r="F376" s="21">
        <f t="shared" si="42"/>
        <v>329127.09109349351</v>
      </c>
      <c r="G376" s="19">
        <f t="shared" si="42"/>
        <v>6.6607284125131931</v>
      </c>
      <c r="H376" s="18">
        <f t="shared" si="41"/>
        <v>1.6495032356043775E-3</v>
      </c>
      <c r="I376" s="6">
        <f t="shared" si="41"/>
        <v>1.18</v>
      </c>
      <c r="J376" s="6">
        <f t="shared" si="41"/>
        <v>295274.89988850313</v>
      </c>
      <c r="K376" s="18">
        <f t="shared" si="41"/>
        <v>0.15</v>
      </c>
      <c r="L376" s="35">
        <f>Data!BO46</f>
        <v>1.9695000000000001E-2</v>
      </c>
      <c r="M376" s="21">
        <f>VLOOKUP(C376,Data!$CB$2:$EB$22,1+VALUE(MID(A376,6,2)),FALSE)</f>
        <v>0</v>
      </c>
      <c r="Q376" s="21">
        <v>0</v>
      </c>
      <c r="R376" s="21">
        <v>0</v>
      </c>
      <c r="S376" s="21">
        <v>0</v>
      </c>
      <c r="T376" s="38">
        <v>0</v>
      </c>
    </row>
    <row r="377" spans="1:20" x14ac:dyDescent="0.25">
      <c r="A377" s="17" t="s">
        <v>288</v>
      </c>
      <c r="B377" s="8" t="s">
        <v>40</v>
      </c>
      <c r="C377" s="8" t="s">
        <v>64</v>
      </c>
      <c r="E377" s="8" t="str">
        <f t="shared" si="36"/>
        <v>FiFi-influencer.fifi</v>
      </c>
      <c r="F377" s="21">
        <f t="shared" si="42"/>
        <v>290379.33513653348</v>
      </c>
      <c r="G377" s="19">
        <f t="shared" si="42"/>
        <v>6.8891115045051432</v>
      </c>
      <c r="H377" s="18">
        <f t="shared" si="41"/>
        <v>1.6495032356043775E-3</v>
      </c>
      <c r="I377" s="6">
        <f t="shared" si="41"/>
        <v>1.18</v>
      </c>
      <c r="J377" s="6">
        <f t="shared" si="41"/>
        <v>295274.89988850313</v>
      </c>
      <c r="K377" s="18">
        <f t="shared" si="41"/>
        <v>0.15</v>
      </c>
      <c r="L377" s="35">
        <f>Data!BO47</f>
        <v>1.9695000000000001E-2</v>
      </c>
      <c r="M377" s="21">
        <f>VLOOKUP(C377,Data!$CB$2:$EB$22,1+VALUE(MID(A377,6,2)),FALSE)</f>
        <v>0</v>
      </c>
      <c r="Q377" s="21">
        <v>0</v>
      </c>
      <c r="R377" s="21">
        <v>0</v>
      </c>
      <c r="S377" s="21">
        <v>0</v>
      </c>
      <c r="T377" s="38">
        <v>0</v>
      </c>
    </row>
    <row r="378" spans="1:20" x14ac:dyDescent="0.25">
      <c r="A378" s="17" t="s">
        <v>289</v>
      </c>
      <c r="B378" s="8" t="s">
        <v>40</v>
      </c>
      <c r="C378" s="8" t="s">
        <v>64</v>
      </c>
      <c r="E378" s="8" t="str">
        <f t="shared" si="36"/>
        <v>FiFi-influencer.fifi</v>
      </c>
      <c r="F378" s="21">
        <f t="shared" si="42"/>
        <v>328074.70488976047</v>
      </c>
      <c r="G378" s="19">
        <f t="shared" si="42"/>
        <v>6.6769335668378105</v>
      </c>
      <c r="H378" s="18">
        <f t="shared" si="41"/>
        <v>1.6495032356043775E-3</v>
      </c>
      <c r="I378" s="6">
        <f t="shared" si="41"/>
        <v>1.18</v>
      </c>
      <c r="J378" s="6">
        <f t="shared" si="41"/>
        <v>295274.89988850313</v>
      </c>
      <c r="K378" s="18">
        <f t="shared" si="41"/>
        <v>0.15</v>
      </c>
      <c r="L378" s="35">
        <f>Data!BO48</f>
        <v>1.9695000000000001E-2</v>
      </c>
      <c r="M378" s="21">
        <f>VLOOKUP(C378,Data!$CB$2:$EB$22,1+VALUE(MID(A378,6,2)),FALSE)</f>
        <v>0</v>
      </c>
      <c r="Q378" s="21">
        <v>0</v>
      </c>
      <c r="R378" s="21">
        <v>0</v>
      </c>
      <c r="S378" s="21">
        <v>0</v>
      </c>
      <c r="T378" s="38">
        <v>0</v>
      </c>
    </row>
    <row r="379" spans="1:20" x14ac:dyDescent="0.25">
      <c r="A379" s="17" t="s">
        <v>290</v>
      </c>
      <c r="B379" s="8" t="s">
        <v>40</v>
      </c>
      <c r="C379" s="8" t="s">
        <v>64</v>
      </c>
      <c r="E379" s="8" t="str">
        <f t="shared" si="36"/>
        <v>FiFi-influencer.fifi</v>
      </c>
      <c r="F379" s="21">
        <f t="shared" si="42"/>
        <v>287583.00118987449</v>
      </c>
      <c r="G379" s="19">
        <f t="shared" si="42"/>
        <v>7.111582871611037</v>
      </c>
      <c r="H379" s="18">
        <f t="shared" si="41"/>
        <v>1.6495032356043775E-3</v>
      </c>
      <c r="I379" s="6">
        <f t="shared" si="41"/>
        <v>1.18</v>
      </c>
      <c r="J379" s="6">
        <f t="shared" si="41"/>
        <v>295274.89988850313</v>
      </c>
      <c r="K379" s="18">
        <f t="shared" si="41"/>
        <v>0.15</v>
      </c>
      <c r="L379" s="35">
        <f>Data!BO49</f>
        <v>1.9695000000000001E-2</v>
      </c>
      <c r="M379" s="21">
        <f>VLOOKUP(C379,Data!$CB$2:$EB$22,1+VALUE(MID(A379,6,2)),FALSE)</f>
        <v>0</v>
      </c>
      <c r="Q379" s="21">
        <v>0</v>
      </c>
      <c r="R379" s="21">
        <v>0</v>
      </c>
      <c r="S379" s="21">
        <v>0</v>
      </c>
      <c r="T379" s="38">
        <v>0</v>
      </c>
    </row>
    <row r="380" spans="1:20" x14ac:dyDescent="0.25">
      <c r="A380" s="17" t="s">
        <v>291</v>
      </c>
      <c r="B380" s="8" t="s">
        <v>40</v>
      </c>
      <c r="C380" s="8" t="s">
        <v>64</v>
      </c>
      <c r="E380" s="8" t="str">
        <f t="shared" si="36"/>
        <v>FiFi-influencer.fifi</v>
      </c>
      <c r="F380" s="21">
        <f t="shared" si="42"/>
        <v>348609.08602096396</v>
      </c>
      <c r="G380" s="19">
        <f t="shared" si="42"/>
        <v>6.5637372420193243</v>
      </c>
      <c r="H380" s="18">
        <f t="shared" si="41"/>
        <v>1.6495032356043775E-3</v>
      </c>
      <c r="I380" s="6">
        <f t="shared" si="41"/>
        <v>1.18</v>
      </c>
      <c r="J380" s="6">
        <f t="shared" si="41"/>
        <v>295274.89988850313</v>
      </c>
      <c r="K380" s="18">
        <f t="shared" si="41"/>
        <v>0.15</v>
      </c>
      <c r="L380" s="35">
        <f>Data!BO50</f>
        <v>1.9695000000000001E-2</v>
      </c>
      <c r="M380" s="21">
        <f>VLOOKUP(C380,Data!$CB$2:$EB$22,1+VALUE(MID(A380,6,2)),FALSE)</f>
        <v>0</v>
      </c>
      <c r="Q380" s="21">
        <v>0</v>
      </c>
      <c r="R380" s="21">
        <v>0</v>
      </c>
      <c r="S380" s="21">
        <v>0</v>
      </c>
      <c r="T380" s="38">
        <v>0</v>
      </c>
    </row>
    <row r="381" spans="1:20" x14ac:dyDescent="0.25">
      <c r="A381" s="17" t="s">
        <v>292</v>
      </c>
      <c r="B381" s="8" t="s">
        <v>40</v>
      </c>
      <c r="C381" s="8" t="s">
        <v>64</v>
      </c>
      <c r="E381" s="8" t="str">
        <f t="shared" si="36"/>
        <v>FiFi-influencer.fifi</v>
      </c>
      <c r="F381" s="21">
        <f t="shared" si="42"/>
        <v>241297.1653229885</v>
      </c>
      <c r="G381" s="19">
        <f t="shared" si="42"/>
        <v>7.6437660299865655</v>
      </c>
      <c r="H381" s="18">
        <f t="shared" ref="H381:K396" si="43">H380</f>
        <v>1.6495032356043775E-3</v>
      </c>
      <c r="I381" s="6">
        <f t="shared" si="43"/>
        <v>1.18</v>
      </c>
      <c r="J381" s="6">
        <f t="shared" si="43"/>
        <v>295274.89988850313</v>
      </c>
      <c r="K381" s="18">
        <f t="shared" si="43"/>
        <v>0.15</v>
      </c>
      <c r="L381" s="35">
        <f>Data!BO51</f>
        <v>2.0641875000000001E-2</v>
      </c>
      <c r="M381" s="21">
        <f>VLOOKUP(C381,Data!$CB$2:$EB$22,1+VALUE(MID(A381,6,2)),FALSE)</f>
        <v>0</v>
      </c>
      <c r="Q381" s="21">
        <v>0</v>
      </c>
      <c r="R381" s="21">
        <v>0</v>
      </c>
      <c r="S381" s="21">
        <v>0</v>
      </c>
      <c r="T381" s="38">
        <v>0</v>
      </c>
    </row>
    <row r="382" spans="1:20" x14ac:dyDescent="0.25">
      <c r="A382" s="17" t="s">
        <v>293</v>
      </c>
      <c r="B382" s="8" t="s">
        <v>40</v>
      </c>
      <c r="C382" s="8" t="s">
        <v>64</v>
      </c>
      <c r="E382" s="8" t="str">
        <f t="shared" si="36"/>
        <v>FiFi-influencer.fifi</v>
      </c>
      <c r="F382" s="21">
        <f t="shared" ref="F382:G396" si="44">F316</f>
        <v>285302.18935091398</v>
      </c>
      <c r="G382" s="19">
        <f t="shared" si="44"/>
        <v>7.1103422436825836</v>
      </c>
      <c r="H382" s="18">
        <f t="shared" si="43"/>
        <v>1.6495032356043775E-3</v>
      </c>
      <c r="I382" s="6">
        <f t="shared" si="43"/>
        <v>1.18</v>
      </c>
      <c r="J382" s="6">
        <f t="shared" si="43"/>
        <v>295274.89988850313</v>
      </c>
      <c r="K382" s="18">
        <f t="shared" si="43"/>
        <v>0.15</v>
      </c>
      <c r="L382" s="35">
        <f>Data!BO52</f>
        <v>2.0641875000000001E-2</v>
      </c>
      <c r="M382" s="21">
        <f>VLOOKUP(C382,Data!$CB$2:$EB$22,1+VALUE(MID(A382,6,2)),FALSE)</f>
        <v>0</v>
      </c>
      <c r="Q382" s="21">
        <v>0</v>
      </c>
      <c r="R382" s="21">
        <v>0</v>
      </c>
      <c r="S382" s="21">
        <v>0</v>
      </c>
      <c r="T382" s="38">
        <v>0</v>
      </c>
    </row>
    <row r="383" spans="1:20" x14ac:dyDescent="0.25">
      <c r="A383" s="17" t="s">
        <v>294</v>
      </c>
      <c r="B383" s="8" t="s">
        <v>40</v>
      </c>
      <c r="C383" s="8" t="s">
        <v>64</v>
      </c>
      <c r="E383" s="8" t="str">
        <f t="shared" si="36"/>
        <v>FiFi-influencer.fifi</v>
      </c>
      <c r="F383" s="21">
        <f t="shared" si="44"/>
        <v>415829.06386048801</v>
      </c>
      <c r="G383" s="19">
        <f t="shared" si="44"/>
        <v>6.129014958880469</v>
      </c>
      <c r="H383" s="18">
        <f t="shared" si="43"/>
        <v>1.6495032356043775E-3</v>
      </c>
      <c r="I383" s="6">
        <f t="shared" si="43"/>
        <v>1.18</v>
      </c>
      <c r="J383" s="6">
        <f t="shared" si="43"/>
        <v>295274.89988850313</v>
      </c>
      <c r="K383" s="18">
        <f t="shared" si="43"/>
        <v>0.15</v>
      </c>
      <c r="L383" s="35">
        <f>Data!BO53</f>
        <v>2.0641875000000001E-2</v>
      </c>
      <c r="M383" s="21">
        <f>VLOOKUP(C383,Data!$CB$2:$EB$22,1+VALUE(MID(A383,6,2)),FALSE)</f>
        <v>0</v>
      </c>
      <c r="Q383" s="21">
        <v>0</v>
      </c>
      <c r="R383" s="21">
        <v>0</v>
      </c>
      <c r="S383" s="21">
        <v>0</v>
      </c>
      <c r="T383" s="38">
        <v>0</v>
      </c>
    </row>
    <row r="384" spans="1:20" x14ac:dyDescent="0.25">
      <c r="A384" s="17" t="s">
        <v>295</v>
      </c>
      <c r="B384" s="8" t="s">
        <v>40</v>
      </c>
      <c r="C384" s="8" t="s">
        <v>64</v>
      </c>
      <c r="E384" s="8" t="str">
        <f t="shared" si="36"/>
        <v>FiFi-influencer.fifi</v>
      </c>
      <c r="F384" s="21">
        <f t="shared" si="44"/>
        <v>393432.46859552251</v>
      </c>
      <c r="G384" s="19">
        <f t="shared" si="44"/>
        <v>6.2941960634324765</v>
      </c>
      <c r="H384" s="18">
        <f t="shared" si="43"/>
        <v>1.6495032356043775E-3</v>
      </c>
      <c r="I384" s="6">
        <f t="shared" si="43"/>
        <v>1.18</v>
      </c>
      <c r="J384" s="6">
        <f t="shared" si="43"/>
        <v>295274.89988850313</v>
      </c>
      <c r="K384" s="18">
        <f t="shared" si="43"/>
        <v>0.15</v>
      </c>
      <c r="L384" s="35">
        <f>Data!BO54</f>
        <v>2.0641875000000001E-2</v>
      </c>
      <c r="M384" s="21">
        <f>VLOOKUP(C384,Data!$CB$2:$EB$22,1+VALUE(MID(A384,6,2)),FALSE)</f>
        <v>0</v>
      </c>
      <c r="Q384" s="21">
        <v>0</v>
      </c>
      <c r="R384" s="21">
        <v>0</v>
      </c>
      <c r="S384" s="21">
        <v>0</v>
      </c>
      <c r="T384" s="38">
        <v>0</v>
      </c>
    </row>
    <row r="385" spans="1:20" x14ac:dyDescent="0.25">
      <c r="A385" s="17" t="s">
        <v>296</v>
      </c>
      <c r="B385" s="8" t="s">
        <v>40</v>
      </c>
      <c r="C385" s="8" t="s">
        <v>64</v>
      </c>
      <c r="E385" s="8" t="str">
        <f t="shared" si="36"/>
        <v>FiFi-influencer.fifi</v>
      </c>
      <c r="F385" s="21">
        <f t="shared" si="44"/>
        <v>228081.015200244</v>
      </c>
      <c r="G385" s="19">
        <f t="shared" si="44"/>
        <v>7.9971814637423746</v>
      </c>
      <c r="H385" s="18">
        <f t="shared" si="43"/>
        <v>1.6495032356043775E-3</v>
      </c>
      <c r="I385" s="6">
        <f t="shared" si="43"/>
        <v>1.18</v>
      </c>
      <c r="J385" s="6">
        <f t="shared" si="43"/>
        <v>295274.89988850313</v>
      </c>
      <c r="K385" s="18">
        <f t="shared" si="43"/>
        <v>0.15</v>
      </c>
      <c r="L385" s="35">
        <f>Data!BO55</f>
        <v>2.4429374999999996E-2</v>
      </c>
      <c r="M385" s="21">
        <f>VLOOKUP(C385,Data!$CB$2:$EB$22,1+VALUE(MID(A385,6,2)),FALSE)</f>
        <v>0</v>
      </c>
      <c r="Q385" s="21">
        <v>0</v>
      </c>
      <c r="R385" s="21">
        <v>0</v>
      </c>
      <c r="S385" s="21">
        <v>0</v>
      </c>
      <c r="T385" s="38">
        <v>0</v>
      </c>
    </row>
    <row r="386" spans="1:20" x14ac:dyDescent="0.25">
      <c r="A386" s="17" t="s">
        <v>297</v>
      </c>
      <c r="B386" s="8" t="s">
        <v>40</v>
      </c>
      <c r="C386" s="8" t="s">
        <v>64</v>
      </c>
      <c r="E386" s="8" t="str">
        <f t="shared" si="36"/>
        <v>FiFi-influencer.fifi</v>
      </c>
      <c r="F386" s="21">
        <f t="shared" si="44"/>
        <v>317634.99002545653</v>
      </c>
      <c r="G386" s="19">
        <f t="shared" si="44"/>
        <v>6.7548152855074779</v>
      </c>
      <c r="H386" s="18">
        <f t="shared" si="43"/>
        <v>1.6495032356043775E-3</v>
      </c>
      <c r="I386" s="6">
        <f t="shared" si="43"/>
        <v>1.18</v>
      </c>
      <c r="J386" s="6">
        <f t="shared" si="43"/>
        <v>295274.89988850313</v>
      </c>
      <c r="K386" s="18">
        <f t="shared" si="43"/>
        <v>0.15</v>
      </c>
      <c r="L386" s="35">
        <f>Data!BO56</f>
        <v>2.4429374999999996E-2</v>
      </c>
      <c r="M386" s="21">
        <f>VLOOKUP(C386,Data!$CB$2:$EB$22,1+VALUE(MID(A386,6,2)),FALSE)</f>
        <v>0</v>
      </c>
      <c r="Q386" s="21">
        <v>0</v>
      </c>
      <c r="R386" s="21">
        <v>0</v>
      </c>
      <c r="S386" s="21">
        <v>0</v>
      </c>
      <c r="T386" s="38">
        <v>0</v>
      </c>
    </row>
    <row r="387" spans="1:20" x14ac:dyDescent="0.25">
      <c r="A387" s="17" t="s">
        <v>298</v>
      </c>
      <c r="B387" s="8" t="s">
        <v>40</v>
      </c>
      <c r="C387" s="8" t="s">
        <v>64</v>
      </c>
      <c r="E387" s="8" t="str">
        <f t="shared" si="36"/>
        <v>FiFi-influencer.fifi</v>
      </c>
      <c r="F387" s="21">
        <f t="shared" si="44"/>
        <v>322486.62248072354</v>
      </c>
      <c r="G387" s="19">
        <f t="shared" si="44"/>
        <v>6.9739033911176911</v>
      </c>
      <c r="H387" s="18">
        <f t="shared" si="43"/>
        <v>1.6495032356043775E-3</v>
      </c>
      <c r="I387" s="6">
        <f t="shared" si="43"/>
        <v>1.18</v>
      </c>
      <c r="J387" s="6">
        <f t="shared" si="43"/>
        <v>295274.89988850313</v>
      </c>
      <c r="K387" s="18">
        <f t="shared" si="43"/>
        <v>0.15</v>
      </c>
      <c r="L387" s="35">
        <f>Data!BO57</f>
        <v>2.4429374999999996E-2</v>
      </c>
      <c r="M387" s="21">
        <f>VLOOKUP(C387,Data!$CB$2:$EB$22,1+VALUE(MID(A387,6,2)),FALSE)</f>
        <v>0</v>
      </c>
      <c r="Q387" s="21">
        <v>0</v>
      </c>
      <c r="R387" s="21">
        <v>0</v>
      </c>
      <c r="S387" s="21">
        <v>0</v>
      </c>
      <c r="T387" s="38">
        <v>0</v>
      </c>
    </row>
    <row r="388" spans="1:20" x14ac:dyDescent="0.25">
      <c r="A388" s="17" t="s">
        <v>299</v>
      </c>
      <c r="B388" s="8" t="s">
        <v>40</v>
      </c>
      <c r="C388" s="8" t="s">
        <v>64</v>
      </c>
      <c r="E388" s="8" t="str">
        <f t="shared" si="36"/>
        <v>FiFi-influencer.fifi</v>
      </c>
      <c r="F388" s="21">
        <f t="shared" si="44"/>
        <v>401386.27962260752</v>
      </c>
      <c r="G388" s="19">
        <f t="shared" si="44"/>
        <v>6.2238891290728731</v>
      </c>
      <c r="H388" s="18">
        <f t="shared" si="43"/>
        <v>1.6495032356043775E-3</v>
      </c>
      <c r="I388" s="6">
        <f t="shared" si="43"/>
        <v>1.18</v>
      </c>
      <c r="J388" s="6">
        <f t="shared" si="43"/>
        <v>295274.89988850313</v>
      </c>
      <c r="K388" s="18">
        <f t="shared" si="43"/>
        <v>0.15</v>
      </c>
      <c r="L388" s="35">
        <f>Data!BO58</f>
        <v>2.4429374999999996E-2</v>
      </c>
      <c r="M388" s="21">
        <f>VLOOKUP(C388,Data!$CB$2:$EB$22,1+VALUE(MID(A388,6,2)),FALSE)</f>
        <v>0</v>
      </c>
      <c r="Q388" s="21">
        <v>0</v>
      </c>
      <c r="R388" s="21">
        <v>0</v>
      </c>
      <c r="S388" s="21">
        <v>0</v>
      </c>
      <c r="T388" s="38">
        <v>0</v>
      </c>
    </row>
    <row r="389" spans="1:20" x14ac:dyDescent="0.25">
      <c r="A389" s="17" t="s">
        <v>300</v>
      </c>
      <c r="B389" s="8" t="s">
        <v>40</v>
      </c>
      <c r="C389" s="8" t="s">
        <v>64</v>
      </c>
      <c r="E389" s="8" t="str">
        <f t="shared" si="36"/>
        <v>FiFi-influencer.fifi</v>
      </c>
      <c r="F389" s="21">
        <f t="shared" si="44"/>
        <v>309588.89609523199</v>
      </c>
      <c r="G389" s="19">
        <f t="shared" si="44"/>
        <v>6.9990429098927924</v>
      </c>
      <c r="H389" s="18">
        <f t="shared" si="43"/>
        <v>1.6495032356043775E-3</v>
      </c>
      <c r="I389" s="6">
        <f t="shared" si="43"/>
        <v>1.18</v>
      </c>
      <c r="J389" s="6">
        <f t="shared" si="43"/>
        <v>295274.89988850313</v>
      </c>
      <c r="K389" s="18">
        <f t="shared" si="43"/>
        <v>0.15</v>
      </c>
      <c r="L389" s="35">
        <f>Data!BO59</f>
        <v>2.1020624999999998E-2</v>
      </c>
      <c r="M389" s="21">
        <f>VLOOKUP(C389,Data!$CB$2:$EB$22,1+VALUE(MID(A389,6,2)),FALSE)</f>
        <v>0</v>
      </c>
      <c r="Q389" s="21">
        <v>0</v>
      </c>
      <c r="R389" s="21">
        <v>0</v>
      </c>
      <c r="S389" s="21">
        <v>0</v>
      </c>
      <c r="T389" s="38">
        <v>0</v>
      </c>
    </row>
    <row r="390" spans="1:20" x14ac:dyDescent="0.25">
      <c r="A390" s="17" t="s">
        <v>301</v>
      </c>
      <c r="B390" s="8" t="s">
        <v>40</v>
      </c>
      <c r="C390" s="8" t="s">
        <v>64</v>
      </c>
      <c r="E390" s="8" t="str">
        <f t="shared" si="36"/>
        <v>FiFi-influencer.fifi</v>
      </c>
      <c r="F390" s="21">
        <f t="shared" si="44"/>
        <v>309968.77520157403</v>
      </c>
      <c r="G390" s="19">
        <f t="shared" si="44"/>
        <v>6.9767010399881384</v>
      </c>
      <c r="H390" s="18">
        <f t="shared" si="43"/>
        <v>1.6495032356043775E-3</v>
      </c>
      <c r="I390" s="6">
        <f t="shared" si="43"/>
        <v>1.18</v>
      </c>
      <c r="J390" s="6">
        <f t="shared" si="43"/>
        <v>295274.89988850313</v>
      </c>
      <c r="K390" s="18">
        <f t="shared" si="43"/>
        <v>0.15</v>
      </c>
      <c r="L390" s="35">
        <f>Data!BO60</f>
        <v>2.1020624999999998E-2</v>
      </c>
      <c r="M390" s="21">
        <f>VLOOKUP(C390,Data!$CB$2:$EB$22,1+VALUE(MID(A390,6,2)),FALSE)</f>
        <v>0</v>
      </c>
      <c r="Q390" s="21">
        <v>0</v>
      </c>
      <c r="R390" s="21">
        <v>0</v>
      </c>
      <c r="S390" s="21">
        <v>0</v>
      </c>
      <c r="T390" s="38">
        <v>0</v>
      </c>
    </row>
    <row r="391" spans="1:20" x14ac:dyDescent="0.25">
      <c r="A391" s="17" t="s">
        <v>272</v>
      </c>
      <c r="B391" s="8" t="s">
        <v>40</v>
      </c>
      <c r="C391" s="8" t="s">
        <v>64</v>
      </c>
      <c r="E391" s="8" t="str">
        <f t="shared" si="36"/>
        <v>FiFi-influencer.fifi</v>
      </c>
      <c r="F391" s="21">
        <f t="shared" si="44"/>
        <v>454180.53004536044</v>
      </c>
      <c r="G391" s="19">
        <f t="shared" si="44"/>
        <v>6.0080329106190753</v>
      </c>
      <c r="H391" s="18">
        <f t="shared" si="43"/>
        <v>1.6495032356043775E-3</v>
      </c>
      <c r="I391" s="6">
        <f t="shared" si="43"/>
        <v>1.18</v>
      </c>
      <c r="J391" s="6">
        <f t="shared" si="43"/>
        <v>295274.89988850313</v>
      </c>
      <c r="K391" s="18">
        <f t="shared" si="43"/>
        <v>0.15</v>
      </c>
      <c r="L391" s="35">
        <f>Data!BO61</f>
        <v>2.1020624999999998E-2</v>
      </c>
      <c r="M391" s="21">
        <f>VLOOKUP(C391,Data!$CB$2:$EB$22,1+VALUE(MID(A391,6,2)),FALSE)</f>
        <v>0</v>
      </c>
      <c r="Q391" s="21">
        <v>0</v>
      </c>
      <c r="R391" s="21">
        <v>0</v>
      </c>
      <c r="S391" s="21">
        <v>0</v>
      </c>
      <c r="T391" s="38">
        <v>0</v>
      </c>
    </row>
    <row r="392" spans="1:20" x14ac:dyDescent="0.25">
      <c r="A392" s="17" t="s">
        <v>273</v>
      </c>
      <c r="B392" s="8" t="s">
        <v>40</v>
      </c>
      <c r="C392" s="8" t="s">
        <v>64</v>
      </c>
      <c r="E392" s="8" t="str">
        <f t="shared" si="36"/>
        <v>FiFi-influencer.fifi</v>
      </c>
      <c r="F392" s="21">
        <f t="shared" si="44"/>
        <v>455011.73547455797</v>
      </c>
      <c r="G392" s="19">
        <f t="shared" si="44"/>
        <v>6.0449284141776669</v>
      </c>
      <c r="H392" s="18">
        <f t="shared" si="43"/>
        <v>1.6495032356043775E-3</v>
      </c>
      <c r="I392" s="6">
        <f t="shared" si="43"/>
        <v>1.18</v>
      </c>
      <c r="J392" s="6">
        <f t="shared" si="43"/>
        <v>295274.89988850313</v>
      </c>
      <c r="K392" s="18">
        <f t="shared" si="43"/>
        <v>0.15</v>
      </c>
      <c r="L392" s="35">
        <f>Data!BO62</f>
        <v>2.1020624999999998E-2</v>
      </c>
      <c r="M392" s="21">
        <f>VLOOKUP(C392,Data!$CB$2:$EB$22,1+VALUE(MID(A392,6,2)),FALSE)</f>
        <v>0</v>
      </c>
      <c r="Q392" s="21">
        <v>0</v>
      </c>
      <c r="R392" s="21">
        <v>0</v>
      </c>
      <c r="S392" s="21">
        <v>0</v>
      </c>
      <c r="T392" s="38">
        <v>0</v>
      </c>
    </row>
    <row r="393" spans="1:20" x14ac:dyDescent="0.25">
      <c r="A393" s="17" t="s">
        <v>274</v>
      </c>
      <c r="B393" s="8" t="s">
        <v>40</v>
      </c>
      <c r="C393" s="8" t="s">
        <v>64</v>
      </c>
      <c r="E393" s="8" t="str">
        <f t="shared" si="36"/>
        <v>FiFi-influencer.fifi</v>
      </c>
      <c r="F393" s="21">
        <f t="shared" si="44"/>
        <v>290055.894256228</v>
      </c>
      <c r="G393" s="19">
        <f t="shared" si="44"/>
        <v>7.3475859223576458</v>
      </c>
      <c r="H393" s="18">
        <f t="shared" si="43"/>
        <v>1.6495032356043775E-3</v>
      </c>
      <c r="I393" s="6">
        <f t="shared" si="43"/>
        <v>1.18</v>
      </c>
      <c r="J393" s="6">
        <f t="shared" si="43"/>
        <v>295274.89988850313</v>
      </c>
      <c r="K393" s="18">
        <f t="shared" si="43"/>
        <v>0.15</v>
      </c>
      <c r="L393" s="35">
        <f>Data!BO63</f>
        <v>2.1020624999999998E-2</v>
      </c>
      <c r="M393" s="21">
        <f>VLOOKUP(C393,Data!$CB$2:$EB$22,1+VALUE(MID(A393,6,2)),FALSE)</f>
        <v>0</v>
      </c>
      <c r="Q393" s="21">
        <v>0</v>
      </c>
      <c r="R393" s="21">
        <v>0</v>
      </c>
      <c r="S393" s="21">
        <v>0</v>
      </c>
      <c r="T393" s="38">
        <v>0</v>
      </c>
    </row>
    <row r="394" spans="1:20" x14ac:dyDescent="0.25">
      <c r="A394" s="17" t="s">
        <v>275</v>
      </c>
      <c r="B394" s="8" t="s">
        <v>40</v>
      </c>
      <c r="C394" s="8" t="s">
        <v>64</v>
      </c>
      <c r="E394" s="8" t="str">
        <f t="shared" si="36"/>
        <v>FiFi-influencer.fifi</v>
      </c>
      <c r="F394" s="21">
        <f t="shared" si="44"/>
        <v>348451.97318493499</v>
      </c>
      <c r="G394" s="19">
        <f t="shared" si="44"/>
        <v>6.6816214516324974</v>
      </c>
      <c r="H394" s="18">
        <f t="shared" si="43"/>
        <v>1.6495032356043775E-3</v>
      </c>
      <c r="I394" s="6">
        <f t="shared" si="43"/>
        <v>1.18</v>
      </c>
      <c r="J394" s="6">
        <f t="shared" si="43"/>
        <v>295274.89988850313</v>
      </c>
      <c r="K394" s="18">
        <f t="shared" si="43"/>
        <v>0.15</v>
      </c>
      <c r="L394" s="35">
        <f>Data!BO64</f>
        <v>1.8369375E-2</v>
      </c>
      <c r="M394" s="21">
        <f>VLOOKUP(C394,Data!$CB$2:$EB$22,1+VALUE(MID(A394,6,2)),FALSE)</f>
        <v>0</v>
      </c>
      <c r="Q394" s="21">
        <v>0</v>
      </c>
      <c r="R394" s="21">
        <v>0</v>
      </c>
      <c r="S394" s="21">
        <v>0</v>
      </c>
      <c r="T394" s="38">
        <v>0</v>
      </c>
    </row>
    <row r="395" spans="1:20" x14ac:dyDescent="0.25">
      <c r="A395" s="17" t="s">
        <v>276</v>
      </c>
      <c r="B395" s="8" t="s">
        <v>40</v>
      </c>
      <c r="C395" s="8" t="s">
        <v>64</v>
      </c>
      <c r="E395" s="8" t="str">
        <f t="shared" si="36"/>
        <v>FiFi-influencer.fifi</v>
      </c>
      <c r="F395" s="21">
        <f t="shared" si="44"/>
        <v>427408.08445701201</v>
      </c>
      <c r="G395" s="19">
        <f t="shared" si="44"/>
        <v>6.1680815445545676</v>
      </c>
      <c r="H395" s="18">
        <f t="shared" si="43"/>
        <v>1.6495032356043775E-3</v>
      </c>
      <c r="I395" s="6">
        <f t="shared" si="43"/>
        <v>1.18</v>
      </c>
      <c r="J395" s="6">
        <f t="shared" si="43"/>
        <v>295274.89988850313</v>
      </c>
      <c r="K395" s="18">
        <f t="shared" si="43"/>
        <v>0.15</v>
      </c>
      <c r="L395" s="35">
        <f>Data!BO65</f>
        <v>1.8369375E-2</v>
      </c>
      <c r="M395" s="21">
        <f>VLOOKUP(C395,Data!$CB$2:$EB$22,1+VALUE(MID(A395,6,2)),FALSE)</f>
        <v>0</v>
      </c>
      <c r="Q395" s="21">
        <v>0</v>
      </c>
      <c r="R395" s="21">
        <v>0</v>
      </c>
      <c r="S395" s="21">
        <v>0</v>
      </c>
      <c r="T395" s="38">
        <v>0</v>
      </c>
    </row>
    <row r="396" spans="1:20" x14ac:dyDescent="0.25">
      <c r="A396" s="17" t="s">
        <v>277</v>
      </c>
      <c r="B396" s="8" t="s">
        <v>40</v>
      </c>
      <c r="C396" s="8" t="s">
        <v>64</v>
      </c>
      <c r="E396" s="8" t="str">
        <f t="shared" si="36"/>
        <v>FiFi-influencer.fifi</v>
      </c>
      <c r="F396" s="21">
        <f t="shared" si="44"/>
        <v>330189.49929959601</v>
      </c>
      <c r="G396" s="19">
        <f t="shared" si="44"/>
        <v>6.4579352380155601</v>
      </c>
      <c r="H396" s="18">
        <f t="shared" si="43"/>
        <v>1.6495032356043775E-3</v>
      </c>
      <c r="I396" s="6">
        <f t="shared" si="43"/>
        <v>1.18</v>
      </c>
      <c r="J396" s="6">
        <f t="shared" si="43"/>
        <v>295274.89988850313</v>
      </c>
      <c r="K396" s="18">
        <f t="shared" si="43"/>
        <v>0.15</v>
      </c>
      <c r="L396" s="35">
        <f>Data!BO66</f>
        <v>1.8369375E-2</v>
      </c>
      <c r="M396" s="21">
        <f>VLOOKUP(C396,Data!$CB$2:$EB$22,1+VALUE(MID(A396,6,2)),FALSE)</f>
        <v>0</v>
      </c>
      <c r="Q396" s="21">
        <v>0</v>
      </c>
      <c r="R396" s="21">
        <v>0</v>
      </c>
      <c r="S396" s="21">
        <v>0</v>
      </c>
      <c r="T396" s="38">
        <v>0</v>
      </c>
    </row>
    <row r="398" spans="1:20" x14ac:dyDescent="0.25">
      <c r="A398" s="16" t="s">
        <v>328</v>
      </c>
      <c r="B398" s="8" t="s">
        <v>40</v>
      </c>
      <c r="C398" s="8" t="s">
        <v>330</v>
      </c>
      <c r="E398" s="8" t="str">
        <f>IF(RIGHT(A398,3)="old","Initial",B398&amp;"-"&amp;C398)</f>
        <v>Initial</v>
      </c>
      <c r="F398" s="21">
        <f>F332</f>
        <v>393432.46859552251</v>
      </c>
      <c r="G398" s="19">
        <f>G332</f>
        <v>6.2941960634324765</v>
      </c>
      <c r="H398" s="25">
        <f>VLOOKUP(C398,parms,3,FALSE)</f>
        <v>4.2364184842433907E-3</v>
      </c>
      <c r="I398" s="42">
        <f>VLOOKUP(C398,parms,8,FALSE)</f>
        <v>2.04</v>
      </c>
      <c r="J398" s="27">
        <f>VLOOKUP(C398,parms,4,FALSE)</f>
        <v>3365376.811358091</v>
      </c>
      <c r="K398" s="25">
        <f>VLOOKUP(C398,parms,6,FALSE)</f>
        <v>0.15</v>
      </c>
      <c r="L398" s="35">
        <f>Data!BQ2</f>
        <v>3.1584228432180814E-3</v>
      </c>
      <c r="M398" s="39">
        <f>VLOOKUP(C398,Data!$CB$2:$EB$22,1+VALUE(MID(A398,6,2)),FALSE)</f>
        <v>0</v>
      </c>
      <c r="Q398" s="21">
        <v>0</v>
      </c>
      <c r="R398" s="21">
        <v>0</v>
      </c>
      <c r="S398" s="21">
        <v>0</v>
      </c>
      <c r="T398" s="38">
        <v>0</v>
      </c>
    </row>
    <row r="399" spans="1:20" x14ac:dyDescent="0.25">
      <c r="A399" s="16" t="s">
        <v>316</v>
      </c>
      <c r="B399" s="8" t="s">
        <v>40</v>
      </c>
      <c r="C399" s="8" t="s">
        <v>330</v>
      </c>
      <c r="E399" s="8" t="str">
        <f t="shared" ref="E399:E462" si="45">IF(RIGHT(A399,3)="old","Initial",B399&amp;"-"&amp;C399)</f>
        <v>Initial</v>
      </c>
      <c r="F399" s="21">
        <f>F333</f>
        <v>228081.015200244</v>
      </c>
      <c r="G399" s="19">
        <f>G333</f>
        <v>7.9971814637423746</v>
      </c>
      <c r="H399" s="18">
        <f t="shared" ref="H399:K414" si="46">H398</f>
        <v>4.2364184842433907E-3</v>
      </c>
      <c r="I399" s="6">
        <f>I398</f>
        <v>2.04</v>
      </c>
      <c r="J399" s="6">
        <f t="shared" si="46"/>
        <v>3365376.811358091</v>
      </c>
      <c r="K399" s="18">
        <f t="shared" si="46"/>
        <v>0.15</v>
      </c>
      <c r="L399" s="35">
        <f>Data!BQ3</f>
        <v>3.7379499704140603E-3</v>
      </c>
      <c r="M399" s="39">
        <f>VLOOKUP(C399,Data!$CB$2:$EB$22,1+VALUE(MID(A399,6,2)),FALSE)</f>
        <v>0</v>
      </c>
      <c r="Q399" s="21">
        <v>0</v>
      </c>
      <c r="R399" s="21">
        <v>0</v>
      </c>
      <c r="S399" s="21">
        <v>0</v>
      </c>
      <c r="T399" s="38">
        <v>0</v>
      </c>
    </row>
    <row r="400" spans="1:20" x14ac:dyDescent="0.25">
      <c r="A400" s="16" t="s">
        <v>317</v>
      </c>
      <c r="B400" s="8" t="s">
        <v>40</v>
      </c>
      <c r="C400" s="8" t="s">
        <v>330</v>
      </c>
      <c r="E400" s="8" t="str">
        <f t="shared" si="45"/>
        <v>Initial</v>
      </c>
      <c r="F400" s="21">
        <f t="shared" ref="F400:G415" si="47">F334</f>
        <v>317634.99002545653</v>
      </c>
      <c r="G400" s="19">
        <f t="shared" si="47"/>
        <v>6.7548152855074779</v>
      </c>
      <c r="H400" s="18">
        <f t="shared" si="46"/>
        <v>4.2364184842433907E-3</v>
      </c>
      <c r="I400" s="6">
        <f t="shared" si="46"/>
        <v>2.04</v>
      </c>
      <c r="J400" s="6">
        <f t="shared" si="46"/>
        <v>3365376.811358091</v>
      </c>
      <c r="K400" s="18">
        <f t="shared" si="46"/>
        <v>0.15</v>
      </c>
      <c r="L400" s="35">
        <f>Data!BQ4</f>
        <v>3.7379499704140603E-3</v>
      </c>
      <c r="M400" s="39">
        <f>VLOOKUP(C400,Data!$CB$2:$EB$22,1+VALUE(MID(A400,6,2)),FALSE)</f>
        <v>0</v>
      </c>
      <c r="Q400" s="21">
        <v>0</v>
      </c>
      <c r="R400" s="21">
        <v>0</v>
      </c>
      <c r="S400" s="21">
        <v>0</v>
      </c>
      <c r="T400" s="38">
        <v>0</v>
      </c>
    </row>
    <row r="401" spans="1:20" x14ac:dyDescent="0.25">
      <c r="A401" s="16" t="s">
        <v>318</v>
      </c>
      <c r="B401" s="8" t="s">
        <v>40</v>
      </c>
      <c r="C401" s="8" t="s">
        <v>330</v>
      </c>
      <c r="E401" s="8" t="str">
        <f t="shared" si="45"/>
        <v>Initial</v>
      </c>
      <c r="F401" s="21">
        <f t="shared" si="47"/>
        <v>322486.62248072354</v>
      </c>
      <c r="G401" s="19">
        <f t="shared" si="47"/>
        <v>6.9739033911176911</v>
      </c>
      <c r="H401" s="18">
        <f t="shared" si="46"/>
        <v>4.2364184842433907E-3</v>
      </c>
      <c r="I401" s="6">
        <f t="shared" si="46"/>
        <v>2.04</v>
      </c>
      <c r="J401" s="6">
        <f t="shared" si="46"/>
        <v>3365376.811358091</v>
      </c>
      <c r="K401" s="18">
        <f t="shared" si="46"/>
        <v>0.15</v>
      </c>
      <c r="L401" s="35">
        <f>Data!BQ5</f>
        <v>3.7379499704140603E-3</v>
      </c>
      <c r="M401" s="39">
        <f>VLOOKUP(C401,Data!$CB$2:$EB$22,1+VALUE(MID(A401,6,2)),FALSE)</f>
        <v>0</v>
      </c>
      <c r="Q401" s="21">
        <v>0</v>
      </c>
      <c r="R401" s="21">
        <v>0</v>
      </c>
      <c r="S401" s="21">
        <v>0</v>
      </c>
      <c r="T401" s="38">
        <v>0</v>
      </c>
    </row>
    <row r="402" spans="1:20" x14ac:dyDescent="0.25">
      <c r="A402" s="16" t="s">
        <v>319</v>
      </c>
      <c r="B402" s="8" t="s">
        <v>40</v>
      </c>
      <c r="C402" s="8" t="s">
        <v>330</v>
      </c>
      <c r="E402" s="8" t="str">
        <f t="shared" si="45"/>
        <v>Initial</v>
      </c>
      <c r="F402" s="21">
        <f t="shared" si="47"/>
        <v>401386.27962260752</v>
      </c>
      <c r="G402" s="19">
        <f t="shared" si="47"/>
        <v>6.2238891290728731</v>
      </c>
      <c r="H402" s="18">
        <f t="shared" si="46"/>
        <v>4.2364184842433907E-3</v>
      </c>
      <c r="I402" s="6">
        <f t="shared" si="46"/>
        <v>2.04</v>
      </c>
      <c r="J402" s="6">
        <f t="shared" si="46"/>
        <v>3365376.811358091</v>
      </c>
      <c r="K402" s="18">
        <f t="shared" si="46"/>
        <v>0.15</v>
      </c>
      <c r="L402" s="35">
        <f>Data!BQ6</f>
        <v>3.7379499704140603E-3</v>
      </c>
      <c r="M402" s="39">
        <f>VLOOKUP(C402,Data!$CB$2:$EB$22,1+VALUE(MID(A402,6,2)),FALSE)</f>
        <v>0</v>
      </c>
      <c r="Q402" s="21">
        <v>0</v>
      </c>
      <c r="R402" s="21">
        <v>0</v>
      </c>
      <c r="S402" s="21">
        <v>0</v>
      </c>
      <c r="T402" s="38">
        <v>0</v>
      </c>
    </row>
    <row r="403" spans="1:20" x14ac:dyDescent="0.25">
      <c r="A403" s="16" t="s">
        <v>320</v>
      </c>
      <c r="B403" s="8" t="s">
        <v>40</v>
      </c>
      <c r="C403" s="8" t="s">
        <v>330</v>
      </c>
      <c r="E403" s="8" t="str">
        <f t="shared" si="45"/>
        <v>Initial</v>
      </c>
      <c r="F403" s="21">
        <f t="shared" si="47"/>
        <v>309588.89609523199</v>
      </c>
      <c r="G403" s="19">
        <f t="shared" si="47"/>
        <v>6.9990429098927924</v>
      </c>
      <c r="H403" s="18">
        <f t="shared" si="46"/>
        <v>4.2364184842433907E-3</v>
      </c>
      <c r="I403" s="6">
        <f t="shared" si="46"/>
        <v>2.04</v>
      </c>
      <c r="J403" s="6">
        <f t="shared" si="46"/>
        <v>3365376.811358091</v>
      </c>
      <c r="K403" s="18">
        <f t="shared" si="46"/>
        <v>0.15</v>
      </c>
      <c r="L403" s="35">
        <f>Data!BQ7</f>
        <v>3.2163755559376796E-3</v>
      </c>
      <c r="M403" s="39">
        <f>VLOOKUP(C403,Data!$CB$2:$EB$22,1+VALUE(MID(A403,6,2)),FALSE)</f>
        <v>0</v>
      </c>
      <c r="Q403" s="21">
        <v>0</v>
      </c>
      <c r="R403" s="21">
        <v>0</v>
      </c>
      <c r="S403" s="21">
        <v>0</v>
      </c>
      <c r="T403" s="38">
        <v>0</v>
      </c>
    </row>
    <row r="404" spans="1:20" x14ac:dyDescent="0.25">
      <c r="A404" s="16" t="s">
        <v>321</v>
      </c>
      <c r="B404" s="8" t="s">
        <v>40</v>
      </c>
      <c r="C404" s="8" t="s">
        <v>330</v>
      </c>
      <c r="E404" s="8" t="str">
        <f t="shared" si="45"/>
        <v>Initial</v>
      </c>
      <c r="F404" s="21">
        <f t="shared" si="47"/>
        <v>309968.77520157403</v>
      </c>
      <c r="G404" s="19">
        <f t="shared" si="47"/>
        <v>6.9767010399881384</v>
      </c>
      <c r="H404" s="18">
        <f t="shared" si="46"/>
        <v>4.2364184842433907E-3</v>
      </c>
      <c r="I404" s="6">
        <f t="shared" si="46"/>
        <v>2.04</v>
      </c>
      <c r="J404" s="6">
        <f t="shared" si="46"/>
        <v>3365376.811358091</v>
      </c>
      <c r="K404" s="18">
        <f t="shared" si="46"/>
        <v>0.15</v>
      </c>
      <c r="L404" s="35">
        <f>Data!BQ8</f>
        <v>3.2163755559376796E-3</v>
      </c>
      <c r="M404" s="39">
        <f>VLOOKUP(C404,Data!$CB$2:$EB$22,1+VALUE(MID(A404,6,2)),FALSE)</f>
        <v>0</v>
      </c>
      <c r="Q404" s="21">
        <v>0</v>
      </c>
      <c r="R404" s="21">
        <v>0</v>
      </c>
      <c r="S404" s="21">
        <v>0</v>
      </c>
      <c r="T404" s="38">
        <v>0</v>
      </c>
    </row>
    <row r="405" spans="1:20" x14ac:dyDescent="0.25">
      <c r="A405" s="16" t="s">
        <v>322</v>
      </c>
      <c r="B405" s="8" t="s">
        <v>40</v>
      </c>
      <c r="C405" s="8" t="s">
        <v>330</v>
      </c>
      <c r="E405" s="8" t="str">
        <f t="shared" si="45"/>
        <v>Initial</v>
      </c>
      <c r="F405" s="21">
        <f t="shared" si="47"/>
        <v>454180.53004536044</v>
      </c>
      <c r="G405" s="19">
        <f t="shared" si="47"/>
        <v>6.0080329106190753</v>
      </c>
      <c r="H405" s="18">
        <f t="shared" si="46"/>
        <v>4.2364184842433907E-3</v>
      </c>
      <c r="I405" s="6">
        <f t="shared" si="46"/>
        <v>2.04</v>
      </c>
      <c r="J405" s="6">
        <f t="shared" si="46"/>
        <v>3365376.811358091</v>
      </c>
      <c r="K405" s="18">
        <f t="shared" si="46"/>
        <v>0.15</v>
      </c>
      <c r="L405" s="35">
        <f>Data!BQ9</f>
        <v>3.2163755559376796E-3</v>
      </c>
      <c r="M405" s="39">
        <f>VLOOKUP(C405,Data!$CB$2:$EB$22,1+VALUE(MID(A405,6,2)),FALSE)</f>
        <v>0</v>
      </c>
      <c r="Q405" s="21">
        <v>0</v>
      </c>
      <c r="R405" s="21">
        <v>0</v>
      </c>
      <c r="S405" s="21">
        <v>0</v>
      </c>
      <c r="T405" s="38">
        <v>0</v>
      </c>
    </row>
    <row r="406" spans="1:20" x14ac:dyDescent="0.25">
      <c r="A406" s="16" t="s">
        <v>323</v>
      </c>
      <c r="B406" s="8" t="s">
        <v>40</v>
      </c>
      <c r="C406" s="8" t="s">
        <v>330</v>
      </c>
      <c r="E406" s="8" t="str">
        <f t="shared" si="45"/>
        <v>Initial</v>
      </c>
      <c r="F406" s="21">
        <f t="shared" si="47"/>
        <v>455011.73547455797</v>
      </c>
      <c r="G406" s="19">
        <f t="shared" si="47"/>
        <v>6.0449284141776669</v>
      </c>
      <c r="H406" s="18">
        <f t="shared" si="46"/>
        <v>4.2364184842433907E-3</v>
      </c>
      <c r="I406" s="6">
        <f t="shared" si="46"/>
        <v>2.04</v>
      </c>
      <c r="J406" s="6">
        <f t="shared" si="46"/>
        <v>3365376.811358091</v>
      </c>
      <c r="K406" s="18">
        <f t="shared" si="46"/>
        <v>0.15</v>
      </c>
      <c r="L406" s="35">
        <f>Data!BQ10</f>
        <v>3.2163755559376796E-3</v>
      </c>
      <c r="M406" s="39">
        <f>VLOOKUP(C406,Data!$CB$2:$EB$22,1+VALUE(MID(A406,6,2)),FALSE)</f>
        <v>0</v>
      </c>
      <c r="Q406" s="21">
        <v>0</v>
      </c>
      <c r="R406" s="21">
        <v>0</v>
      </c>
      <c r="S406" s="21">
        <v>0</v>
      </c>
      <c r="T406" s="38">
        <v>0</v>
      </c>
    </row>
    <row r="407" spans="1:20" x14ac:dyDescent="0.25">
      <c r="A407" s="16" t="s">
        <v>324</v>
      </c>
      <c r="B407" s="8" t="s">
        <v>40</v>
      </c>
      <c r="C407" s="8" t="s">
        <v>330</v>
      </c>
      <c r="E407" s="8" t="str">
        <f t="shared" si="45"/>
        <v>Initial</v>
      </c>
      <c r="F407" s="21">
        <f t="shared" si="47"/>
        <v>290055.894256228</v>
      </c>
      <c r="G407" s="19">
        <f t="shared" si="47"/>
        <v>7.3475859223576458</v>
      </c>
      <c r="H407" s="18">
        <f t="shared" si="46"/>
        <v>4.2364184842433907E-3</v>
      </c>
      <c r="I407" s="6">
        <f t="shared" si="46"/>
        <v>2.04</v>
      </c>
      <c r="J407" s="6">
        <f t="shared" si="46"/>
        <v>3365376.811358091</v>
      </c>
      <c r="K407" s="18">
        <f t="shared" si="46"/>
        <v>0.15</v>
      </c>
      <c r="L407" s="35">
        <f>Data!BQ11</f>
        <v>3.2163755559376796E-3</v>
      </c>
      <c r="M407" s="39">
        <f>VLOOKUP(C407,Data!$CB$2:$EB$22,1+VALUE(MID(A407,6,2)),FALSE)</f>
        <v>0</v>
      </c>
      <c r="Q407" s="21">
        <v>0</v>
      </c>
      <c r="R407" s="21">
        <v>0</v>
      </c>
      <c r="S407" s="21">
        <v>0</v>
      </c>
      <c r="T407" s="38">
        <v>0</v>
      </c>
    </row>
    <row r="408" spans="1:20" x14ac:dyDescent="0.25">
      <c r="A408" s="16" t="s">
        <v>325</v>
      </c>
      <c r="B408" s="8" t="s">
        <v>40</v>
      </c>
      <c r="C408" s="8" t="s">
        <v>330</v>
      </c>
      <c r="E408" s="8" t="str">
        <f t="shared" si="45"/>
        <v>Initial</v>
      </c>
      <c r="F408" s="21">
        <f t="shared" si="47"/>
        <v>348451.97318493499</v>
      </c>
      <c r="G408" s="19">
        <f t="shared" si="47"/>
        <v>6.6816214516324974</v>
      </c>
      <c r="H408" s="18">
        <f t="shared" si="46"/>
        <v>4.2364184842433907E-3</v>
      </c>
      <c r="I408" s="6">
        <f t="shared" si="46"/>
        <v>2.04</v>
      </c>
      <c r="J408" s="6">
        <f t="shared" si="46"/>
        <v>3365376.811358091</v>
      </c>
      <c r="K408" s="18">
        <f t="shared" si="46"/>
        <v>0.15</v>
      </c>
      <c r="L408" s="35">
        <f>Data!BQ12</f>
        <v>2.8107065669004949E-3</v>
      </c>
      <c r="M408" s="39">
        <f>VLOOKUP(C408,Data!$CB$2:$EB$22,1+VALUE(MID(A408,6,2)),FALSE)</f>
        <v>0</v>
      </c>
      <c r="Q408" s="21">
        <v>0</v>
      </c>
      <c r="R408" s="21">
        <v>0</v>
      </c>
      <c r="S408" s="21">
        <v>0</v>
      </c>
      <c r="T408" s="38">
        <v>0</v>
      </c>
    </row>
    <row r="409" spans="1:20" x14ac:dyDescent="0.25">
      <c r="A409" s="16" t="s">
        <v>326</v>
      </c>
      <c r="B409" s="8" t="s">
        <v>40</v>
      </c>
      <c r="C409" s="8" t="s">
        <v>330</v>
      </c>
      <c r="E409" s="8" t="str">
        <f t="shared" si="45"/>
        <v>Initial</v>
      </c>
      <c r="F409" s="21">
        <f t="shared" si="47"/>
        <v>427408.08445701201</v>
      </c>
      <c r="G409" s="19">
        <f t="shared" si="47"/>
        <v>6.1680815445545676</v>
      </c>
      <c r="H409" s="18">
        <f t="shared" si="46"/>
        <v>4.2364184842433907E-3</v>
      </c>
      <c r="I409" s="6">
        <f t="shared" si="46"/>
        <v>2.04</v>
      </c>
      <c r="J409" s="6">
        <f t="shared" si="46"/>
        <v>3365376.811358091</v>
      </c>
      <c r="K409" s="18">
        <f t="shared" si="46"/>
        <v>0.15</v>
      </c>
      <c r="L409" s="35">
        <f>Data!BQ13</f>
        <v>2.8107065669004949E-3</v>
      </c>
      <c r="M409" s="39">
        <f>VLOOKUP(C409,Data!$CB$2:$EB$22,1+VALUE(MID(A409,6,2)),FALSE)</f>
        <v>0</v>
      </c>
      <c r="Q409" s="21">
        <v>0</v>
      </c>
      <c r="R409" s="21">
        <v>0</v>
      </c>
      <c r="S409" s="21">
        <v>0</v>
      </c>
      <c r="T409" s="38">
        <v>0</v>
      </c>
    </row>
    <row r="410" spans="1:20" x14ac:dyDescent="0.25">
      <c r="A410" s="16" t="s">
        <v>327</v>
      </c>
      <c r="B410" s="8" t="s">
        <v>40</v>
      </c>
      <c r="C410" s="8" t="s">
        <v>330</v>
      </c>
      <c r="E410" s="8" t="str">
        <f t="shared" si="45"/>
        <v>Initial</v>
      </c>
      <c r="F410" s="21">
        <f t="shared" si="47"/>
        <v>330189.49929959601</v>
      </c>
      <c r="G410" s="19">
        <f t="shared" si="47"/>
        <v>6.4579352380155601</v>
      </c>
      <c r="H410" s="18">
        <f t="shared" si="46"/>
        <v>4.2364184842433907E-3</v>
      </c>
      <c r="I410" s="6">
        <f t="shared" si="46"/>
        <v>2.04</v>
      </c>
      <c r="J410" s="6">
        <f t="shared" si="46"/>
        <v>3365376.811358091</v>
      </c>
      <c r="K410" s="18">
        <f t="shared" si="46"/>
        <v>0.15</v>
      </c>
      <c r="L410" s="35">
        <f>Data!BQ14</f>
        <v>2.8107065669004949E-3</v>
      </c>
      <c r="M410" s="39">
        <f>VLOOKUP(C410,Data!$CB$2:$EB$22,1+VALUE(MID(A410,6,2)),FALSE)</f>
        <v>0</v>
      </c>
      <c r="Q410" s="21">
        <v>0</v>
      </c>
      <c r="R410" s="21">
        <v>0</v>
      </c>
      <c r="S410" s="21">
        <v>0</v>
      </c>
      <c r="T410" s="38">
        <v>0</v>
      </c>
    </row>
    <row r="411" spans="1:20" x14ac:dyDescent="0.25">
      <c r="A411" s="17" t="s">
        <v>262</v>
      </c>
      <c r="B411" s="8" t="s">
        <v>40</v>
      </c>
      <c r="C411" s="8" t="s">
        <v>330</v>
      </c>
      <c r="E411" s="8" t="str">
        <f t="shared" si="45"/>
        <v>FiFi-social.display.fifi</v>
      </c>
      <c r="F411" s="21">
        <f t="shared" si="47"/>
        <v>340832.86210744851</v>
      </c>
      <c r="G411" s="19">
        <f t="shared" si="47"/>
        <v>6.8003506949188122</v>
      </c>
      <c r="H411" s="18">
        <f t="shared" si="46"/>
        <v>4.2364184842433907E-3</v>
      </c>
      <c r="I411" s="6">
        <f t="shared" si="46"/>
        <v>2.04</v>
      </c>
      <c r="J411" s="6">
        <f t="shared" si="46"/>
        <v>3365376.811358091</v>
      </c>
      <c r="K411" s="18">
        <f t="shared" si="46"/>
        <v>0.15</v>
      </c>
      <c r="L411" s="35">
        <f>Data!BQ15</f>
        <v>2.8107065669004949E-3</v>
      </c>
      <c r="M411" s="21">
        <f>VLOOKUP(C411,Data!$CB$2:$EB$22,1+VALUE(MID(A411,6,2)),FALSE)</f>
        <v>0</v>
      </c>
      <c r="Q411" s="21">
        <v>0</v>
      </c>
      <c r="R411" s="21">
        <v>0</v>
      </c>
      <c r="S411" s="21">
        <v>0</v>
      </c>
      <c r="T411" s="38">
        <v>0</v>
      </c>
    </row>
    <row r="412" spans="1:20" x14ac:dyDescent="0.25">
      <c r="A412" s="17" t="s">
        <v>263</v>
      </c>
      <c r="B412" s="8" t="s">
        <v>40</v>
      </c>
      <c r="C412" s="8" t="s">
        <v>330</v>
      </c>
      <c r="E412" s="8" t="str">
        <f t="shared" si="45"/>
        <v>FiFi-social.display.fifi</v>
      </c>
      <c r="F412" s="21">
        <f t="shared" si="47"/>
        <v>439217.36949841853</v>
      </c>
      <c r="G412" s="19">
        <f t="shared" si="47"/>
        <v>6.2729203283091328</v>
      </c>
      <c r="H412" s="18">
        <f t="shared" si="46"/>
        <v>4.2364184842433907E-3</v>
      </c>
      <c r="I412" s="6">
        <f t="shared" si="46"/>
        <v>2.04</v>
      </c>
      <c r="J412" s="6">
        <f t="shared" si="46"/>
        <v>3365376.811358091</v>
      </c>
      <c r="K412" s="18">
        <f t="shared" si="46"/>
        <v>0.15</v>
      </c>
      <c r="L412" s="35">
        <f>Data!BQ16</f>
        <v>2.6658247851015005E-3</v>
      </c>
      <c r="M412" s="21">
        <f>VLOOKUP(C412,Data!$CB$2:$EB$22,1+VALUE(MID(A412,6,2)),FALSE)</f>
        <v>0</v>
      </c>
      <c r="Q412" s="21">
        <v>0</v>
      </c>
      <c r="R412" s="21">
        <v>0</v>
      </c>
      <c r="S412" s="21">
        <v>0</v>
      </c>
      <c r="T412" s="38">
        <v>0</v>
      </c>
    </row>
    <row r="413" spans="1:20" x14ac:dyDescent="0.25">
      <c r="A413" s="17" t="s">
        <v>264</v>
      </c>
      <c r="B413" s="8" t="s">
        <v>40</v>
      </c>
      <c r="C413" s="8" t="s">
        <v>330</v>
      </c>
      <c r="E413" s="8" t="str">
        <f t="shared" si="45"/>
        <v>FiFi-social.display.fifi</v>
      </c>
      <c r="F413" s="21">
        <f t="shared" si="47"/>
        <v>392882.00916213804</v>
      </c>
      <c r="G413" s="19">
        <f t="shared" si="47"/>
        <v>6.511570805271405</v>
      </c>
      <c r="H413" s="18">
        <f t="shared" si="46"/>
        <v>4.2364184842433907E-3</v>
      </c>
      <c r="I413" s="6">
        <f t="shared" si="46"/>
        <v>2.04</v>
      </c>
      <c r="J413" s="6">
        <f t="shared" si="46"/>
        <v>3365376.811358091</v>
      </c>
      <c r="K413" s="18">
        <f t="shared" si="46"/>
        <v>0.15</v>
      </c>
      <c r="L413" s="35">
        <f>Data!BQ17</f>
        <v>2.6658247851015005E-3</v>
      </c>
      <c r="M413" s="21">
        <f>VLOOKUP(C413,Data!$CB$2:$EB$22,1+VALUE(MID(A413,6,2)),FALSE)</f>
        <v>0</v>
      </c>
      <c r="Q413" s="21">
        <v>0</v>
      </c>
      <c r="R413" s="21">
        <v>0</v>
      </c>
      <c r="S413" s="21">
        <v>0</v>
      </c>
      <c r="T413" s="38">
        <v>0</v>
      </c>
    </row>
    <row r="414" spans="1:20" x14ac:dyDescent="0.25">
      <c r="A414" s="17" t="s">
        <v>265</v>
      </c>
      <c r="B414" s="8" t="s">
        <v>40</v>
      </c>
      <c r="C414" s="8" t="s">
        <v>330</v>
      </c>
      <c r="E414" s="8" t="str">
        <f t="shared" si="45"/>
        <v>FiFi-social.display.fifi</v>
      </c>
      <c r="F414" s="21">
        <f t="shared" si="47"/>
        <v>287120.72270037199</v>
      </c>
      <c r="G414" s="19">
        <f t="shared" si="47"/>
        <v>7.4241408592468048</v>
      </c>
      <c r="H414" s="18">
        <f t="shared" si="46"/>
        <v>4.2364184842433907E-3</v>
      </c>
      <c r="I414" s="6">
        <f t="shared" si="46"/>
        <v>2.04</v>
      </c>
      <c r="J414" s="6">
        <f t="shared" si="46"/>
        <v>3365376.811358091</v>
      </c>
      <c r="K414" s="18">
        <f t="shared" si="46"/>
        <v>0.15</v>
      </c>
      <c r="L414" s="35">
        <f>Data!BQ18</f>
        <v>2.6658247851015005E-3</v>
      </c>
      <c r="M414" s="21">
        <f>VLOOKUP(C414,Data!$CB$2:$EB$22,1+VALUE(MID(A414,6,2)),FALSE)</f>
        <v>0</v>
      </c>
      <c r="Q414" s="21">
        <v>0</v>
      </c>
      <c r="R414" s="21">
        <v>0</v>
      </c>
      <c r="S414" s="21">
        <v>0</v>
      </c>
      <c r="T414" s="38">
        <v>0</v>
      </c>
    </row>
    <row r="415" spans="1:20" x14ac:dyDescent="0.25">
      <c r="A415" s="17" t="s">
        <v>266</v>
      </c>
      <c r="B415" s="8" t="s">
        <v>40</v>
      </c>
      <c r="C415" s="8" t="s">
        <v>330</v>
      </c>
      <c r="E415" s="8" t="str">
        <f t="shared" si="45"/>
        <v>FiFi-social.display.fifi</v>
      </c>
      <c r="F415" s="21">
        <f t="shared" si="47"/>
        <v>319043.21232711151</v>
      </c>
      <c r="G415" s="19">
        <f t="shared" si="47"/>
        <v>7.2881301476597384</v>
      </c>
      <c r="H415" s="18">
        <f t="shared" ref="H415:K430" si="48">H414</f>
        <v>4.2364184842433907E-3</v>
      </c>
      <c r="I415" s="6">
        <f t="shared" si="48"/>
        <v>2.04</v>
      </c>
      <c r="J415" s="6">
        <f t="shared" si="48"/>
        <v>3365376.811358091</v>
      </c>
      <c r="K415" s="18">
        <f t="shared" si="48"/>
        <v>0.15</v>
      </c>
      <c r="L415" s="35">
        <f>Data!BQ19</f>
        <v>2.6658247851015005E-3</v>
      </c>
      <c r="M415" s="21">
        <f>VLOOKUP(C415,Data!$CB$2:$EB$22,1+VALUE(MID(A415,6,2)),FALSE)</f>
        <v>0</v>
      </c>
      <c r="Q415" s="21">
        <v>0</v>
      </c>
      <c r="R415" s="21">
        <v>0</v>
      </c>
      <c r="S415" s="21">
        <v>0</v>
      </c>
      <c r="T415" s="38">
        <v>0</v>
      </c>
    </row>
    <row r="416" spans="1:20" x14ac:dyDescent="0.25">
      <c r="A416" s="17" t="s">
        <v>267</v>
      </c>
      <c r="B416" s="8" t="s">
        <v>40</v>
      </c>
      <c r="C416" s="8" t="s">
        <v>330</v>
      </c>
      <c r="E416" s="8" t="str">
        <f t="shared" si="45"/>
        <v>FiFi-social.display.fifi</v>
      </c>
      <c r="F416" s="21">
        <f t="shared" ref="F416:G431" si="49">F350</f>
        <v>242439.8542396205</v>
      </c>
      <c r="G416" s="19">
        <f t="shared" si="49"/>
        <v>8.3972135913050998</v>
      </c>
      <c r="H416" s="18">
        <f t="shared" si="48"/>
        <v>4.2364184842433907E-3</v>
      </c>
      <c r="I416" s="6">
        <f t="shared" si="48"/>
        <v>2.04</v>
      </c>
      <c r="J416" s="6">
        <f t="shared" si="48"/>
        <v>3365376.811358091</v>
      </c>
      <c r="K416" s="18">
        <f t="shared" si="48"/>
        <v>0.15</v>
      </c>
      <c r="L416" s="35">
        <f>Data!BQ20</f>
        <v>2.7527538541808972E-3</v>
      </c>
      <c r="M416" s="21">
        <f>VLOOKUP(C416,Data!$CB$2:$EB$22,1+VALUE(MID(A416,6,2)),FALSE)</f>
        <v>0</v>
      </c>
      <c r="Q416" s="21">
        <v>0</v>
      </c>
      <c r="R416" s="21">
        <v>0</v>
      </c>
      <c r="S416" s="21">
        <v>0</v>
      </c>
      <c r="T416" s="38">
        <v>0</v>
      </c>
    </row>
    <row r="417" spans="1:20" x14ac:dyDescent="0.25">
      <c r="A417" s="17" t="s">
        <v>268</v>
      </c>
      <c r="B417" s="8" t="s">
        <v>40</v>
      </c>
      <c r="C417" s="8" t="s">
        <v>330</v>
      </c>
      <c r="E417" s="8" t="str">
        <f t="shared" si="45"/>
        <v>FiFi-social.display.fifi</v>
      </c>
      <c r="F417" s="21">
        <f t="shared" si="49"/>
        <v>452969.13318074099</v>
      </c>
      <c r="G417" s="19">
        <f t="shared" si="49"/>
        <v>6.5182322286433863</v>
      </c>
      <c r="H417" s="18">
        <f t="shared" si="48"/>
        <v>4.2364184842433907E-3</v>
      </c>
      <c r="I417" s="6">
        <f t="shared" si="48"/>
        <v>2.04</v>
      </c>
      <c r="J417" s="6">
        <f t="shared" si="48"/>
        <v>3365376.811358091</v>
      </c>
      <c r="K417" s="18">
        <f t="shared" si="48"/>
        <v>0.15</v>
      </c>
      <c r="L417" s="35">
        <f>Data!BQ21</f>
        <v>2.7527538541808972E-3</v>
      </c>
      <c r="M417" s="21">
        <f>VLOOKUP(C417,Data!$CB$2:$EB$22,1+VALUE(MID(A417,6,2)),FALSE)</f>
        <v>0</v>
      </c>
      <c r="Q417" s="21">
        <v>0</v>
      </c>
      <c r="R417" s="21">
        <v>0</v>
      </c>
      <c r="S417" s="21">
        <v>0</v>
      </c>
      <c r="T417" s="38">
        <v>0</v>
      </c>
    </row>
    <row r="418" spans="1:20" x14ac:dyDescent="0.25">
      <c r="A418" s="17" t="s">
        <v>269</v>
      </c>
      <c r="B418" s="8" t="s">
        <v>40</v>
      </c>
      <c r="C418" s="8" t="s">
        <v>330</v>
      </c>
      <c r="E418" s="8" t="str">
        <f t="shared" si="45"/>
        <v>FiFi-social.display.fifi</v>
      </c>
      <c r="F418" s="21">
        <f t="shared" si="49"/>
        <v>374829.33619855496</v>
      </c>
      <c r="G418" s="19">
        <f t="shared" si="49"/>
        <v>7.0414807493575111</v>
      </c>
      <c r="H418" s="18">
        <f t="shared" si="48"/>
        <v>4.2364184842433907E-3</v>
      </c>
      <c r="I418" s="6">
        <f t="shared" si="48"/>
        <v>2.04</v>
      </c>
      <c r="J418" s="6">
        <f t="shared" si="48"/>
        <v>3365376.811358091</v>
      </c>
      <c r="K418" s="18">
        <f t="shared" si="48"/>
        <v>0.15</v>
      </c>
      <c r="L418" s="35">
        <f>Data!BQ22</f>
        <v>2.7527538541808972E-3</v>
      </c>
      <c r="M418" s="21">
        <f>VLOOKUP(C418,Data!$CB$2:$EB$22,1+VALUE(MID(A418,6,2)),FALSE)</f>
        <v>0</v>
      </c>
      <c r="Q418" s="21">
        <v>0</v>
      </c>
      <c r="R418" s="21">
        <v>0</v>
      </c>
      <c r="S418" s="21">
        <v>0</v>
      </c>
      <c r="T418" s="38">
        <v>0</v>
      </c>
    </row>
    <row r="419" spans="1:20" x14ac:dyDescent="0.25">
      <c r="A419" s="17" t="s">
        <v>270</v>
      </c>
      <c r="B419" s="8" t="s">
        <v>40</v>
      </c>
      <c r="C419" s="8" t="s">
        <v>330</v>
      </c>
      <c r="E419" s="8" t="str">
        <f t="shared" si="45"/>
        <v>FiFi-social.display.fifi</v>
      </c>
      <c r="F419" s="21">
        <f t="shared" si="49"/>
        <v>369195.690608576</v>
      </c>
      <c r="G419" s="19">
        <f t="shared" si="49"/>
        <v>6.974183994639545</v>
      </c>
      <c r="H419" s="18">
        <f t="shared" si="48"/>
        <v>4.2364184842433907E-3</v>
      </c>
      <c r="I419" s="6">
        <f t="shared" si="48"/>
        <v>2.04</v>
      </c>
      <c r="J419" s="6">
        <f t="shared" si="48"/>
        <v>3365376.811358091</v>
      </c>
      <c r="K419" s="18">
        <f t="shared" si="48"/>
        <v>0.15</v>
      </c>
      <c r="L419" s="35">
        <f>Data!BQ23</f>
        <v>2.7527538541808972E-3</v>
      </c>
      <c r="M419" s="21">
        <f>VLOOKUP(C419,Data!$CB$2:$EB$22,1+VALUE(MID(A419,6,2)),FALSE)</f>
        <v>0</v>
      </c>
      <c r="Q419" s="21">
        <v>0</v>
      </c>
      <c r="R419" s="21">
        <v>0</v>
      </c>
      <c r="S419" s="21">
        <v>0</v>
      </c>
      <c r="T419" s="38">
        <v>0</v>
      </c>
    </row>
    <row r="420" spans="1:20" x14ac:dyDescent="0.25">
      <c r="A420" s="17" t="s">
        <v>249</v>
      </c>
      <c r="B420" s="8" t="s">
        <v>40</v>
      </c>
      <c r="C420" s="8" t="s">
        <v>330</v>
      </c>
      <c r="E420" s="8" t="str">
        <f t="shared" si="45"/>
        <v>FiFi-social.display.fifi</v>
      </c>
      <c r="F420" s="21">
        <f t="shared" si="49"/>
        <v>327686.09035661601</v>
      </c>
      <c r="G420" s="19">
        <f t="shared" si="49"/>
        <v>7.4058431193070975</v>
      </c>
      <c r="H420" s="18">
        <f t="shared" si="48"/>
        <v>4.2364184842433907E-3</v>
      </c>
      <c r="I420" s="6">
        <f t="shared" si="48"/>
        <v>2.04</v>
      </c>
      <c r="J420" s="6">
        <f t="shared" si="48"/>
        <v>3365376.811358091</v>
      </c>
      <c r="K420" s="18">
        <f t="shared" si="48"/>
        <v>0.15</v>
      </c>
      <c r="L420" s="35">
        <f>Data!BQ24</f>
        <v>2.7527538541808972E-3</v>
      </c>
      <c r="M420" s="21">
        <f>VLOOKUP(C420,Data!$CB$2:$EB$22,1+VALUE(MID(A420,6,2)),FALSE)</f>
        <v>0</v>
      </c>
      <c r="Q420" s="21">
        <v>0</v>
      </c>
      <c r="R420" s="21">
        <v>0</v>
      </c>
      <c r="S420" s="21">
        <v>0</v>
      </c>
      <c r="T420" s="38">
        <v>0</v>
      </c>
    </row>
    <row r="421" spans="1:20" x14ac:dyDescent="0.25">
      <c r="A421" s="17" t="s">
        <v>250</v>
      </c>
      <c r="B421" s="8" t="s">
        <v>40</v>
      </c>
      <c r="C421" s="8" t="s">
        <v>330</v>
      </c>
      <c r="E421" s="8" t="str">
        <f t="shared" si="45"/>
        <v>FiFi-social.display.fifi</v>
      </c>
      <c r="F421" s="21">
        <f t="shared" si="49"/>
        <v>447161.2574520745</v>
      </c>
      <c r="G421" s="19">
        <f t="shared" si="49"/>
        <v>6.5316916589065332</v>
      </c>
      <c r="H421" s="18">
        <f t="shared" si="48"/>
        <v>4.2364184842433907E-3</v>
      </c>
      <c r="I421" s="6">
        <f t="shared" si="48"/>
        <v>2.04</v>
      </c>
      <c r="J421" s="6">
        <f t="shared" si="48"/>
        <v>3365376.811358091</v>
      </c>
      <c r="K421" s="18">
        <f t="shared" si="48"/>
        <v>0.15</v>
      </c>
      <c r="L421" s="35">
        <f>Data!BQ25</f>
        <v>2.7527538541808972E-3</v>
      </c>
      <c r="M421" s="21">
        <f>VLOOKUP(C421,Data!$CB$2:$EB$22,1+VALUE(MID(A421,6,2)),FALSE)</f>
        <v>0</v>
      </c>
      <c r="Q421" s="21">
        <v>0</v>
      </c>
      <c r="R421" s="21">
        <v>0</v>
      </c>
      <c r="S421" s="21">
        <v>0</v>
      </c>
      <c r="T421" s="38">
        <v>0</v>
      </c>
    </row>
    <row r="422" spans="1:20" x14ac:dyDescent="0.25">
      <c r="A422" s="17" t="s">
        <v>251</v>
      </c>
      <c r="B422" s="8" t="s">
        <v>40</v>
      </c>
      <c r="C422" s="8" t="s">
        <v>330</v>
      </c>
      <c r="E422" s="8" t="str">
        <f t="shared" si="45"/>
        <v>FiFi-social.display.fifi</v>
      </c>
      <c r="F422" s="21">
        <f t="shared" si="49"/>
        <v>382858.71242734947</v>
      </c>
      <c r="G422" s="19">
        <f t="shared" si="49"/>
        <v>6.8320565796721962</v>
      </c>
      <c r="H422" s="18">
        <f t="shared" si="48"/>
        <v>4.2364184842433907E-3</v>
      </c>
      <c r="I422" s="6">
        <f t="shared" si="48"/>
        <v>2.04</v>
      </c>
      <c r="J422" s="6">
        <f t="shared" si="48"/>
        <v>3365376.811358091</v>
      </c>
      <c r="K422" s="18">
        <f t="shared" si="48"/>
        <v>0.15</v>
      </c>
      <c r="L422" s="35">
        <f>Data!BQ26</f>
        <v>2.7527538541808972E-3</v>
      </c>
      <c r="M422" s="21">
        <f>VLOOKUP(C422,Data!$CB$2:$EB$22,1+VALUE(MID(A422,6,2)),FALSE)</f>
        <v>0</v>
      </c>
      <c r="Q422" s="21">
        <v>0</v>
      </c>
      <c r="R422" s="21">
        <v>0</v>
      </c>
      <c r="S422" s="21">
        <v>0</v>
      </c>
      <c r="T422" s="38">
        <v>0</v>
      </c>
    </row>
    <row r="423" spans="1:20" x14ac:dyDescent="0.25">
      <c r="A423" s="17" t="s">
        <v>252</v>
      </c>
      <c r="B423" s="8" t="s">
        <v>40</v>
      </c>
      <c r="C423" s="8" t="s">
        <v>330</v>
      </c>
      <c r="E423" s="8" t="str">
        <f t="shared" si="45"/>
        <v>FiFi-social.display.fifi</v>
      </c>
      <c r="F423" s="21">
        <f t="shared" si="49"/>
        <v>557747.14345524705</v>
      </c>
      <c r="G423" s="19">
        <f t="shared" si="49"/>
        <v>6.0639302973535694</v>
      </c>
      <c r="H423" s="18">
        <f t="shared" si="48"/>
        <v>4.2364184842433907E-3</v>
      </c>
      <c r="I423" s="6">
        <f t="shared" si="48"/>
        <v>2.04</v>
      </c>
      <c r="J423" s="6">
        <f t="shared" si="48"/>
        <v>3365376.811358091</v>
      </c>
      <c r="K423" s="18">
        <f t="shared" si="48"/>
        <v>0.15</v>
      </c>
      <c r="L423" s="35">
        <f>Data!BQ27</f>
        <v>2.7527538541808972E-3</v>
      </c>
      <c r="M423" s="21">
        <f>VLOOKUP(C423,Data!$CB$2:$EB$22,1+VALUE(MID(A423,6,2)),FALSE)</f>
        <v>0</v>
      </c>
      <c r="Q423" s="21">
        <v>0</v>
      </c>
      <c r="R423" s="21">
        <v>0</v>
      </c>
      <c r="S423" s="21">
        <v>0</v>
      </c>
      <c r="T423" s="38">
        <v>0</v>
      </c>
    </row>
    <row r="424" spans="1:20" x14ac:dyDescent="0.25">
      <c r="A424" s="17" t="s">
        <v>253</v>
      </c>
      <c r="B424" s="8" t="s">
        <v>40</v>
      </c>
      <c r="C424" s="8" t="s">
        <v>330</v>
      </c>
      <c r="E424" s="8" t="str">
        <f t="shared" si="45"/>
        <v>FiFi-social.display.fifi</v>
      </c>
      <c r="F424" s="21">
        <f t="shared" si="49"/>
        <v>460276.56861699698</v>
      </c>
      <c r="G424" s="19">
        <f t="shared" si="49"/>
        <v>6.561013101182815</v>
      </c>
      <c r="H424" s="18">
        <f t="shared" si="48"/>
        <v>4.2364184842433907E-3</v>
      </c>
      <c r="I424" s="6">
        <f t="shared" si="48"/>
        <v>2.04</v>
      </c>
      <c r="J424" s="6">
        <f t="shared" si="48"/>
        <v>3365376.811358091</v>
      </c>
      <c r="K424" s="18">
        <f t="shared" si="48"/>
        <v>0.15</v>
      </c>
      <c r="L424" s="35">
        <f>Data!BQ28</f>
        <v>2.7527538541808972E-3</v>
      </c>
      <c r="M424" s="21">
        <f>VLOOKUP(C424,Data!$CB$2:$EB$22,1+VALUE(MID(A424,6,2)),FALSE)</f>
        <v>0</v>
      </c>
      <c r="Q424" s="21">
        <v>0</v>
      </c>
      <c r="R424" s="21">
        <v>0</v>
      </c>
      <c r="S424" s="21">
        <v>0</v>
      </c>
      <c r="T424" s="38">
        <v>0</v>
      </c>
    </row>
    <row r="425" spans="1:20" x14ac:dyDescent="0.25">
      <c r="A425" s="17" t="s">
        <v>254</v>
      </c>
      <c r="B425" s="8" t="s">
        <v>40</v>
      </c>
      <c r="C425" s="8" t="s">
        <v>330</v>
      </c>
      <c r="E425" s="8" t="str">
        <f t="shared" si="45"/>
        <v>FiFi-social.display.fifi</v>
      </c>
      <c r="F425" s="21">
        <f t="shared" si="49"/>
        <v>243335.124867429</v>
      </c>
      <c r="G425" s="19">
        <f t="shared" si="49"/>
        <v>7.9500102667883148</v>
      </c>
      <c r="H425" s="18">
        <f t="shared" si="48"/>
        <v>4.2364184842433907E-3</v>
      </c>
      <c r="I425" s="6">
        <f t="shared" si="48"/>
        <v>2.04</v>
      </c>
      <c r="J425" s="6">
        <f t="shared" si="48"/>
        <v>3365376.811358091</v>
      </c>
      <c r="K425" s="18">
        <f t="shared" si="48"/>
        <v>0.15</v>
      </c>
      <c r="L425" s="35">
        <f>Data!BQ29</f>
        <v>2.8396829232602938E-3</v>
      </c>
      <c r="M425" s="21">
        <f>VLOOKUP(C425,Data!$CB$2:$EB$22,1+VALUE(MID(A425,6,2)),FALSE)</f>
        <v>0</v>
      </c>
      <c r="Q425" s="21">
        <v>0</v>
      </c>
      <c r="R425" s="21">
        <v>0</v>
      </c>
      <c r="S425" s="21">
        <v>0</v>
      </c>
      <c r="T425" s="38">
        <v>0</v>
      </c>
    </row>
    <row r="426" spans="1:20" x14ac:dyDescent="0.25">
      <c r="A426" s="17" t="s">
        <v>255</v>
      </c>
      <c r="B426" s="8" t="s">
        <v>40</v>
      </c>
      <c r="C426" s="8" t="s">
        <v>330</v>
      </c>
      <c r="E426" s="8" t="str">
        <f t="shared" si="45"/>
        <v>FiFi-social.display.fifi</v>
      </c>
      <c r="F426" s="21">
        <f t="shared" si="49"/>
        <v>393041.42493798002</v>
      </c>
      <c r="G426" s="19">
        <f t="shared" si="49"/>
        <v>6.7206571007122111</v>
      </c>
      <c r="H426" s="18">
        <f t="shared" si="48"/>
        <v>4.2364184842433907E-3</v>
      </c>
      <c r="I426" s="6">
        <f t="shared" si="48"/>
        <v>2.04</v>
      </c>
      <c r="J426" s="6">
        <f t="shared" si="48"/>
        <v>3365376.811358091</v>
      </c>
      <c r="K426" s="18">
        <f t="shared" si="48"/>
        <v>0.15</v>
      </c>
      <c r="L426" s="35">
        <f>Data!BQ30</f>
        <v>2.8396829232602938E-3</v>
      </c>
      <c r="M426" s="21">
        <f>VLOOKUP(C426,Data!$CB$2:$EB$22,1+VALUE(MID(A426,6,2)),FALSE)</f>
        <v>0</v>
      </c>
      <c r="Q426" s="21">
        <v>0</v>
      </c>
      <c r="R426" s="21">
        <v>0</v>
      </c>
      <c r="S426" s="21">
        <v>0</v>
      </c>
      <c r="T426" s="38">
        <v>0</v>
      </c>
    </row>
    <row r="427" spans="1:20" x14ac:dyDescent="0.25">
      <c r="A427" s="17" t="s">
        <v>256</v>
      </c>
      <c r="B427" s="8" t="s">
        <v>40</v>
      </c>
      <c r="C427" s="8" t="s">
        <v>330</v>
      </c>
      <c r="E427" s="8" t="str">
        <f t="shared" si="45"/>
        <v>FiFi-social.display.fifi</v>
      </c>
      <c r="F427" s="21">
        <f t="shared" si="49"/>
        <v>330046.27460601699</v>
      </c>
      <c r="G427" s="19">
        <f t="shared" si="49"/>
        <v>6.9582860389366274</v>
      </c>
      <c r="H427" s="18">
        <f t="shared" si="48"/>
        <v>4.2364184842433907E-3</v>
      </c>
      <c r="I427" s="6">
        <f t="shared" si="48"/>
        <v>2.04</v>
      </c>
      <c r="J427" s="6">
        <f t="shared" si="48"/>
        <v>3365376.811358091</v>
      </c>
      <c r="K427" s="18">
        <f t="shared" si="48"/>
        <v>0.15</v>
      </c>
      <c r="L427" s="35">
        <f>Data!BQ31</f>
        <v>2.8396829232602938E-3</v>
      </c>
      <c r="M427" s="21">
        <f>VLOOKUP(C427,Data!$CB$2:$EB$22,1+VALUE(MID(A427,6,2)),FALSE)</f>
        <v>0</v>
      </c>
      <c r="Q427" s="21">
        <v>0</v>
      </c>
      <c r="R427" s="21">
        <v>0</v>
      </c>
      <c r="S427" s="21">
        <v>0</v>
      </c>
      <c r="T427" s="38">
        <v>0</v>
      </c>
    </row>
    <row r="428" spans="1:20" x14ac:dyDescent="0.25">
      <c r="A428" s="17" t="s">
        <v>257</v>
      </c>
      <c r="B428" s="8" t="s">
        <v>40</v>
      </c>
      <c r="C428" s="8" t="s">
        <v>330</v>
      </c>
      <c r="E428" s="8" t="str">
        <f t="shared" si="45"/>
        <v>FiFi-social.display.fifi</v>
      </c>
      <c r="F428" s="21">
        <f t="shared" si="49"/>
        <v>229113.786208976</v>
      </c>
      <c r="G428" s="19">
        <f t="shared" si="49"/>
        <v>8.3126244248613048</v>
      </c>
      <c r="H428" s="18">
        <f t="shared" si="48"/>
        <v>4.2364184842433907E-3</v>
      </c>
      <c r="I428" s="6">
        <f t="shared" si="48"/>
        <v>2.04</v>
      </c>
      <c r="J428" s="6">
        <f t="shared" si="48"/>
        <v>3365376.811358091</v>
      </c>
      <c r="K428" s="18">
        <f t="shared" si="48"/>
        <v>0.15</v>
      </c>
      <c r="L428" s="35">
        <f>Data!BQ32</f>
        <v>2.8396829232602938E-3</v>
      </c>
      <c r="M428" s="21">
        <f>VLOOKUP(C428,Data!$CB$2:$EB$22,1+VALUE(MID(A428,6,2)),FALSE)</f>
        <v>0</v>
      </c>
      <c r="Q428" s="21">
        <v>0</v>
      </c>
      <c r="R428" s="21">
        <v>0</v>
      </c>
      <c r="S428" s="21">
        <v>0</v>
      </c>
      <c r="T428" s="38">
        <v>0</v>
      </c>
    </row>
    <row r="429" spans="1:20" x14ac:dyDescent="0.25">
      <c r="A429" s="17" t="s">
        <v>258</v>
      </c>
      <c r="B429" s="8" t="s">
        <v>40</v>
      </c>
      <c r="C429" s="8" t="s">
        <v>330</v>
      </c>
      <c r="E429" s="8" t="str">
        <f t="shared" si="45"/>
        <v>FiFi-social.display.fifi</v>
      </c>
      <c r="F429" s="21">
        <f t="shared" si="49"/>
        <v>575747.91897149396</v>
      </c>
      <c r="G429" s="19">
        <f t="shared" si="49"/>
        <v>5.8386874031403826</v>
      </c>
      <c r="H429" s="18">
        <f t="shared" si="48"/>
        <v>4.2364184842433907E-3</v>
      </c>
      <c r="I429" s="6">
        <f t="shared" si="48"/>
        <v>2.04</v>
      </c>
      <c r="J429" s="6">
        <f t="shared" si="48"/>
        <v>3365376.811358091</v>
      </c>
      <c r="K429" s="18">
        <f t="shared" si="48"/>
        <v>0.15</v>
      </c>
      <c r="L429" s="35">
        <f>Data!BQ33</f>
        <v>2.6658247851015005E-3</v>
      </c>
      <c r="M429" s="21">
        <f>VLOOKUP(C429,Data!$CB$2:$EB$22,1+VALUE(MID(A429,6,2)),FALSE)</f>
        <v>0</v>
      </c>
      <c r="Q429" s="21">
        <v>0</v>
      </c>
      <c r="R429" s="21">
        <v>0</v>
      </c>
      <c r="S429" s="21">
        <v>0</v>
      </c>
      <c r="T429" s="38">
        <v>0</v>
      </c>
    </row>
    <row r="430" spans="1:20" x14ac:dyDescent="0.25">
      <c r="A430" s="17" t="s">
        <v>259</v>
      </c>
      <c r="B430" s="8" t="s">
        <v>40</v>
      </c>
      <c r="C430" s="8" t="s">
        <v>330</v>
      </c>
      <c r="E430" s="8" t="str">
        <f t="shared" si="45"/>
        <v>FiFi-social.display.fifi</v>
      </c>
      <c r="F430" s="21">
        <f t="shared" si="49"/>
        <v>336725.53496230103</v>
      </c>
      <c r="G430" s="19">
        <f t="shared" si="49"/>
        <v>7.1135985788344387</v>
      </c>
      <c r="H430" s="18">
        <f t="shared" si="48"/>
        <v>4.2364184842433907E-3</v>
      </c>
      <c r="I430" s="6">
        <f t="shared" si="48"/>
        <v>2.04</v>
      </c>
      <c r="J430" s="6">
        <f t="shared" si="48"/>
        <v>3365376.811358091</v>
      </c>
      <c r="K430" s="18">
        <f t="shared" si="48"/>
        <v>0.15</v>
      </c>
      <c r="L430" s="35">
        <f>Data!BQ34</f>
        <v>2.6658247851015005E-3</v>
      </c>
      <c r="M430" s="21">
        <f>VLOOKUP(C430,Data!$CB$2:$EB$22,1+VALUE(MID(A430,6,2)),FALSE)</f>
        <v>0</v>
      </c>
      <c r="Q430" s="21">
        <v>0</v>
      </c>
      <c r="R430" s="21">
        <v>0</v>
      </c>
      <c r="S430" s="21">
        <v>0</v>
      </c>
      <c r="T430" s="38">
        <v>0</v>
      </c>
    </row>
    <row r="431" spans="1:20" x14ac:dyDescent="0.25">
      <c r="A431" s="17" t="s">
        <v>260</v>
      </c>
      <c r="B431" s="8" t="s">
        <v>40</v>
      </c>
      <c r="C431" s="8" t="s">
        <v>330</v>
      </c>
      <c r="E431" s="8" t="str">
        <f t="shared" si="45"/>
        <v>FiFi-social.display.fifi</v>
      </c>
      <c r="F431" s="21">
        <f t="shared" si="49"/>
        <v>229185.51881171801</v>
      </c>
      <c r="G431" s="19">
        <f t="shared" si="49"/>
        <v>8.3136684020358853</v>
      </c>
      <c r="H431" s="18">
        <f t="shared" ref="H431:K446" si="50">H430</f>
        <v>4.2364184842433907E-3</v>
      </c>
      <c r="I431" s="6">
        <f t="shared" si="50"/>
        <v>2.04</v>
      </c>
      <c r="J431" s="6">
        <f t="shared" si="50"/>
        <v>3365376.811358091</v>
      </c>
      <c r="K431" s="18">
        <f t="shared" si="50"/>
        <v>0.15</v>
      </c>
      <c r="L431" s="35">
        <f>Data!BQ35</f>
        <v>2.6658247851015005E-3</v>
      </c>
      <c r="M431" s="21">
        <f>VLOOKUP(C431,Data!$CB$2:$EB$22,1+VALUE(MID(A431,6,2)),FALSE)</f>
        <v>0</v>
      </c>
      <c r="Q431" s="21">
        <v>0</v>
      </c>
      <c r="R431" s="21">
        <v>0</v>
      </c>
      <c r="S431" s="21">
        <v>0</v>
      </c>
      <c r="T431" s="38">
        <v>0</v>
      </c>
    </row>
    <row r="432" spans="1:20" x14ac:dyDescent="0.25">
      <c r="A432" s="17" t="s">
        <v>261</v>
      </c>
      <c r="B432" s="8" t="s">
        <v>40</v>
      </c>
      <c r="C432" s="8" t="s">
        <v>330</v>
      </c>
      <c r="E432" s="8" t="str">
        <f t="shared" si="45"/>
        <v>FiFi-social.display.fifi</v>
      </c>
      <c r="F432" s="21">
        <f t="shared" ref="F432:G447" si="51">F366</f>
        <v>214943.993567217</v>
      </c>
      <c r="G432" s="19">
        <f t="shared" si="51"/>
        <v>8.3132960896176691</v>
      </c>
      <c r="H432" s="18">
        <f t="shared" si="50"/>
        <v>4.2364184842433907E-3</v>
      </c>
      <c r="I432" s="6">
        <f t="shared" si="50"/>
        <v>2.04</v>
      </c>
      <c r="J432" s="6">
        <f t="shared" si="50"/>
        <v>3365376.811358091</v>
      </c>
      <c r="K432" s="18">
        <f t="shared" si="50"/>
        <v>0.15</v>
      </c>
      <c r="L432" s="35">
        <f>Data!BQ36</f>
        <v>2.6658247851015005E-3</v>
      </c>
      <c r="M432" s="21">
        <f>VLOOKUP(C432,Data!$CB$2:$EB$22,1+VALUE(MID(A432,6,2)),FALSE)</f>
        <v>0</v>
      </c>
      <c r="Q432" s="21">
        <v>0</v>
      </c>
      <c r="R432" s="21">
        <v>0</v>
      </c>
      <c r="S432" s="21">
        <v>0</v>
      </c>
      <c r="T432" s="38">
        <v>0</v>
      </c>
    </row>
    <row r="433" spans="1:20" x14ac:dyDescent="0.25">
      <c r="A433" s="17" t="s">
        <v>278</v>
      </c>
      <c r="B433" s="8" t="s">
        <v>40</v>
      </c>
      <c r="C433" s="8" t="s">
        <v>330</v>
      </c>
      <c r="E433" s="8" t="str">
        <f t="shared" si="45"/>
        <v>FiFi-social.display.fifi</v>
      </c>
      <c r="F433" s="21">
        <f t="shared" si="51"/>
        <v>205737.99774799301</v>
      </c>
      <c r="G433" s="19">
        <f t="shared" si="51"/>
        <v>8.078181260819024</v>
      </c>
      <c r="H433" s="18">
        <f t="shared" si="50"/>
        <v>4.2364184842433907E-3</v>
      </c>
      <c r="I433" s="6">
        <f t="shared" si="50"/>
        <v>2.04</v>
      </c>
      <c r="J433" s="6">
        <f t="shared" si="50"/>
        <v>3365376.811358091</v>
      </c>
      <c r="K433" s="18">
        <f t="shared" si="50"/>
        <v>0.15</v>
      </c>
      <c r="L433" s="35">
        <f>Data!BQ37</f>
        <v>2.7527538541808972E-3</v>
      </c>
      <c r="M433" s="21">
        <f>VLOOKUP(C433,Data!$CB$2:$EB$22,1+VALUE(MID(A433,6,2)),FALSE)</f>
        <v>0</v>
      </c>
      <c r="Q433" s="21">
        <v>0</v>
      </c>
      <c r="R433" s="21">
        <v>0</v>
      </c>
      <c r="S433" s="21">
        <v>0</v>
      </c>
      <c r="T433" s="38">
        <v>0</v>
      </c>
    </row>
    <row r="434" spans="1:20" x14ac:dyDescent="0.25">
      <c r="A434" s="17" t="s">
        <v>279</v>
      </c>
      <c r="B434" s="8" t="s">
        <v>40</v>
      </c>
      <c r="C434" s="8" t="s">
        <v>330</v>
      </c>
      <c r="E434" s="8" t="str">
        <f t="shared" si="45"/>
        <v>FiFi-social.display.fifi</v>
      </c>
      <c r="F434" s="21">
        <f t="shared" si="51"/>
        <v>436708.84697628801</v>
      </c>
      <c r="G434" s="19">
        <f t="shared" si="51"/>
        <v>6.0086222354126866</v>
      </c>
      <c r="H434" s="18">
        <f t="shared" si="50"/>
        <v>4.2364184842433907E-3</v>
      </c>
      <c r="I434" s="6">
        <f t="shared" si="50"/>
        <v>2.04</v>
      </c>
      <c r="J434" s="6">
        <f t="shared" si="50"/>
        <v>3365376.811358091</v>
      </c>
      <c r="K434" s="18">
        <f t="shared" si="50"/>
        <v>0.15</v>
      </c>
      <c r="L434" s="35">
        <f>Data!BQ38</f>
        <v>2.7527538541808972E-3</v>
      </c>
      <c r="M434" s="21">
        <f>VLOOKUP(C434,Data!$CB$2:$EB$22,1+VALUE(MID(A434,6,2)),FALSE)</f>
        <v>0</v>
      </c>
      <c r="Q434" s="21">
        <v>0</v>
      </c>
      <c r="R434" s="21">
        <v>0</v>
      </c>
      <c r="S434" s="21">
        <v>0</v>
      </c>
      <c r="T434" s="38">
        <v>0</v>
      </c>
    </row>
    <row r="435" spans="1:20" x14ac:dyDescent="0.25">
      <c r="A435" s="17" t="s">
        <v>280</v>
      </c>
      <c r="B435" s="8" t="s">
        <v>40</v>
      </c>
      <c r="C435" s="8" t="s">
        <v>330</v>
      </c>
      <c r="E435" s="8" t="str">
        <f t="shared" si="45"/>
        <v>FiFi-social.display.fifi</v>
      </c>
      <c r="F435" s="21">
        <f t="shared" si="51"/>
        <v>253284.44575174601</v>
      </c>
      <c r="G435" s="19">
        <f t="shared" si="51"/>
        <v>7.1299227048638949</v>
      </c>
      <c r="H435" s="18">
        <f t="shared" si="50"/>
        <v>4.2364184842433907E-3</v>
      </c>
      <c r="I435" s="6">
        <f t="shared" si="50"/>
        <v>2.04</v>
      </c>
      <c r="J435" s="6">
        <f t="shared" si="50"/>
        <v>3365376.811358091</v>
      </c>
      <c r="K435" s="18">
        <f t="shared" si="50"/>
        <v>0.15</v>
      </c>
      <c r="L435" s="35">
        <f>Data!BQ39</f>
        <v>2.7527538541808972E-3</v>
      </c>
      <c r="M435" s="21">
        <f>VLOOKUP(C435,Data!$CB$2:$EB$22,1+VALUE(MID(A435,6,2)),FALSE)</f>
        <v>0</v>
      </c>
      <c r="Q435" s="21">
        <v>0</v>
      </c>
      <c r="R435" s="21">
        <v>0</v>
      </c>
      <c r="S435" s="21">
        <v>0</v>
      </c>
      <c r="T435" s="38">
        <v>0</v>
      </c>
    </row>
    <row r="436" spans="1:20" x14ac:dyDescent="0.25">
      <c r="A436" s="17" t="s">
        <v>281</v>
      </c>
      <c r="B436" s="8" t="s">
        <v>40</v>
      </c>
      <c r="C436" s="8" t="s">
        <v>330</v>
      </c>
      <c r="E436" s="8" t="str">
        <f t="shared" si="45"/>
        <v>FiFi-social.display.fifi</v>
      </c>
      <c r="F436" s="21">
        <f t="shared" si="51"/>
        <v>201747.696799417</v>
      </c>
      <c r="G436" s="19">
        <f t="shared" si="51"/>
        <v>8.2743415496816937</v>
      </c>
      <c r="H436" s="18">
        <f t="shared" si="50"/>
        <v>4.2364184842433907E-3</v>
      </c>
      <c r="I436" s="6">
        <f t="shared" si="50"/>
        <v>2.04</v>
      </c>
      <c r="J436" s="6">
        <f t="shared" si="50"/>
        <v>3365376.811358091</v>
      </c>
      <c r="K436" s="18">
        <f t="shared" si="50"/>
        <v>0.15</v>
      </c>
      <c r="L436" s="35">
        <f>Data!BQ40</f>
        <v>2.7527538541808972E-3</v>
      </c>
      <c r="M436" s="21">
        <f>VLOOKUP(C436,Data!$CB$2:$EB$22,1+VALUE(MID(A436,6,2)),FALSE)</f>
        <v>0</v>
      </c>
      <c r="Q436" s="21">
        <v>0</v>
      </c>
      <c r="R436" s="21">
        <v>0</v>
      </c>
      <c r="S436" s="21">
        <v>0</v>
      </c>
      <c r="T436" s="38">
        <v>0</v>
      </c>
    </row>
    <row r="437" spans="1:20" x14ac:dyDescent="0.25">
      <c r="A437" s="17" t="s">
        <v>282</v>
      </c>
      <c r="B437" s="8" t="s">
        <v>40</v>
      </c>
      <c r="C437" s="8" t="s">
        <v>330</v>
      </c>
      <c r="E437" s="8" t="str">
        <f t="shared" si="45"/>
        <v>FiFi-social.display.fifi</v>
      </c>
      <c r="F437" s="21">
        <f t="shared" si="51"/>
        <v>320149.29401431349</v>
      </c>
      <c r="G437" s="19">
        <f t="shared" si="51"/>
        <v>6.8001837755390948</v>
      </c>
      <c r="H437" s="18">
        <f t="shared" si="50"/>
        <v>4.2364184842433907E-3</v>
      </c>
      <c r="I437" s="6">
        <f t="shared" si="50"/>
        <v>2.04</v>
      </c>
      <c r="J437" s="6">
        <f t="shared" si="50"/>
        <v>3365376.811358091</v>
      </c>
      <c r="K437" s="18">
        <f t="shared" si="50"/>
        <v>0.15</v>
      </c>
      <c r="L437" s="35">
        <f>Data!BQ41</f>
        <v>2.7527538541808972E-3</v>
      </c>
      <c r="M437" s="21">
        <f>VLOOKUP(C437,Data!$CB$2:$EB$22,1+VALUE(MID(A437,6,2)),FALSE)</f>
        <v>0</v>
      </c>
      <c r="Q437" s="21">
        <v>0</v>
      </c>
      <c r="R437" s="21">
        <v>0</v>
      </c>
      <c r="S437" s="21">
        <v>0</v>
      </c>
      <c r="T437" s="38">
        <v>0</v>
      </c>
    </row>
    <row r="438" spans="1:20" x14ac:dyDescent="0.25">
      <c r="A438" s="17" t="s">
        <v>283</v>
      </c>
      <c r="B438" s="8" t="s">
        <v>40</v>
      </c>
      <c r="C438" s="8" t="s">
        <v>330</v>
      </c>
      <c r="E438" s="8" t="str">
        <f t="shared" si="45"/>
        <v>FiFi-social.display.fifi</v>
      </c>
      <c r="F438" s="21">
        <f t="shared" si="51"/>
        <v>391341.29065537348</v>
      </c>
      <c r="G438" s="19">
        <f t="shared" si="51"/>
        <v>6.2266027992457467</v>
      </c>
      <c r="H438" s="18">
        <f t="shared" si="50"/>
        <v>4.2364184842433907E-3</v>
      </c>
      <c r="I438" s="6">
        <f t="shared" si="50"/>
        <v>2.04</v>
      </c>
      <c r="J438" s="6">
        <f t="shared" si="50"/>
        <v>3365376.811358091</v>
      </c>
      <c r="K438" s="18">
        <f t="shared" si="50"/>
        <v>0.15</v>
      </c>
      <c r="L438" s="35">
        <f>Data!BQ42</f>
        <v>2.578895716022103E-3</v>
      </c>
      <c r="M438" s="21">
        <f>VLOOKUP(C438,Data!$CB$2:$EB$22,1+VALUE(MID(A438,6,2)),FALSE)</f>
        <v>0</v>
      </c>
      <c r="Q438" s="21">
        <v>0</v>
      </c>
      <c r="R438" s="21">
        <v>0</v>
      </c>
      <c r="S438" s="21">
        <v>0</v>
      </c>
      <c r="T438" s="38">
        <v>0</v>
      </c>
    </row>
    <row r="439" spans="1:20" x14ac:dyDescent="0.25">
      <c r="A439" s="17" t="s">
        <v>284</v>
      </c>
      <c r="B439" s="8" t="s">
        <v>40</v>
      </c>
      <c r="C439" s="8" t="s">
        <v>330</v>
      </c>
      <c r="E439" s="8" t="str">
        <f t="shared" si="45"/>
        <v>FiFi-social.display.fifi</v>
      </c>
      <c r="F439" s="21">
        <f t="shared" si="51"/>
        <v>230648.18602876749</v>
      </c>
      <c r="G439" s="19">
        <f t="shared" si="51"/>
        <v>7.6727442277060725</v>
      </c>
      <c r="H439" s="18">
        <f t="shared" si="50"/>
        <v>4.2364184842433907E-3</v>
      </c>
      <c r="I439" s="6">
        <f t="shared" si="50"/>
        <v>2.04</v>
      </c>
      <c r="J439" s="6">
        <f t="shared" si="50"/>
        <v>3365376.811358091</v>
      </c>
      <c r="K439" s="18">
        <f t="shared" si="50"/>
        <v>0.15</v>
      </c>
      <c r="L439" s="35">
        <f>Data!BQ43</f>
        <v>2.578895716022103E-3</v>
      </c>
      <c r="M439" s="21">
        <f>VLOOKUP(C439,Data!$CB$2:$EB$22,1+VALUE(MID(A439,6,2)),FALSE)</f>
        <v>0</v>
      </c>
      <c r="Q439" s="21">
        <v>0</v>
      </c>
      <c r="R439" s="21">
        <v>0</v>
      </c>
      <c r="S439" s="21">
        <v>0</v>
      </c>
      <c r="T439" s="38">
        <v>0</v>
      </c>
    </row>
    <row r="440" spans="1:20" x14ac:dyDescent="0.25">
      <c r="A440" s="17" t="s">
        <v>285</v>
      </c>
      <c r="B440" s="8" t="s">
        <v>40</v>
      </c>
      <c r="C440" s="8" t="s">
        <v>330</v>
      </c>
      <c r="E440" s="8" t="str">
        <f t="shared" si="45"/>
        <v>FiFi-social.display.fifi</v>
      </c>
      <c r="F440" s="21">
        <f t="shared" si="51"/>
        <v>255011.21194764899</v>
      </c>
      <c r="G440" s="19">
        <f t="shared" si="51"/>
        <v>7.3396787033818205</v>
      </c>
      <c r="H440" s="18">
        <f t="shared" si="50"/>
        <v>4.2364184842433907E-3</v>
      </c>
      <c r="I440" s="6">
        <f t="shared" si="50"/>
        <v>2.04</v>
      </c>
      <c r="J440" s="6">
        <f t="shared" si="50"/>
        <v>3365376.811358091</v>
      </c>
      <c r="K440" s="18">
        <f t="shared" si="50"/>
        <v>0.15</v>
      </c>
      <c r="L440" s="35">
        <f>Data!BQ44</f>
        <v>2.578895716022103E-3</v>
      </c>
      <c r="M440" s="21">
        <f>VLOOKUP(C440,Data!$CB$2:$EB$22,1+VALUE(MID(A440,6,2)),FALSE)</f>
        <v>0</v>
      </c>
      <c r="Q440" s="21">
        <v>0</v>
      </c>
      <c r="R440" s="21">
        <v>0</v>
      </c>
      <c r="S440" s="21">
        <v>0</v>
      </c>
      <c r="T440" s="38">
        <v>0</v>
      </c>
    </row>
    <row r="441" spans="1:20" x14ac:dyDescent="0.25">
      <c r="A441" s="17" t="s">
        <v>286</v>
      </c>
      <c r="B441" s="8" t="s">
        <v>40</v>
      </c>
      <c r="C441" s="8" t="s">
        <v>330</v>
      </c>
      <c r="E441" s="8" t="str">
        <f t="shared" si="45"/>
        <v>FiFi-social.display.fifi</v>
      </c>
      <c r="F441" s="21">
        <f t="shared" si="51"/>
        <v>290283.21400129853</v>
      </c>
      <c r="G441" s="19">
        <f t="shared" si="51"/>
        <v>6.8519846037487664</v>
      </c>
      <c r="H441" s="18">
        <f t="shared" si="50"/>
        <v>4.2364184842433907E-3</v>
      </c>
      <c r="I441" s="6">
        <f t="shared" si="50"/>
        <v>2.04</v>
      </c>
      <c r="J441" s="6">
        <f t="shared" si="50"/>
        <v>3365376.811358091</v>
      </c>
      <c r="K441" s="18">
        <f t="shared" si="50"/>
        <v>0.15</v>
      </c>
      <c r="L441" s="35">
        <f>Data!BQ45</f>
        <v>2.578895716022103E-3</v>
      </c>
      <c r="M441" s="21">
        <f>VLOOKUP(C441,Data!$CB$2:$EB$22,1+VALUE(MID(A441,6,2)),FALSE)</f>
        <v>0</v>
      </c>
      <c r="Q441" s="21">
        <v>0</v>
      </c>
      <c r="R441" s="21">
        <v>0</v>
      </c>
      <c r="S441" s="21">
        <v>0</v>
      </c>
      <c r="T441" s="38">
        <v>0</v>
      </c>
    </row>
    <row r="442" spans="1:20" x14ac:dyDescent="0.25">
      <c r="A442" s="17" t="s">
        <v>287</v>
      </c>
      <c r="B442" s="8" t="s">
        <v>40</v>
      </c>
      <c r="C442" s="8" t="s">
        <v>330</v>
      </c>
      <c r="E442" s="8" t="str">
        <f t="shared" si="45"/>
        <v>FiFi-social.display.fifi</v>
      </c>
      <c r="F442" s="21">
        <f t="shared" si="51"/>
        <v>329127.09109349351</v>
      </c>
      <c r="G442" s="19">
        <f t="shared" si="51"/>
        <v>6.6607284125131931</v>
      </c>
      <c r="H442" s="18">
        <f t="shared" si="50"/>
        <v>4.2364184842433907E-3</v>
      </c>
      <c r="I442" s="6">
        <f t="shared" si="50"/>
        <v>2.04</v>
      </c>
      <c r="J442" s="6">
        <f t="shared" si="50"/>
        <v>3365376.811358091</v>
      </c>
      <c r="K442" s="18">
        <f t="shared" si="50"/>
        <v>0.15</v>
      </c>
      <c r="L442" s="35">
        <f>Data!BQ46</f>
        <v>3.0135410614190871E-3</v>
      </c>
      <c r="M442" s="21">
        <f>VLOOKUP(C442,Data!$CB$2:$EB$22,1+VALUE(MID(A442,6,2)),FALSE)</f>
        <v>0</v>
      </c>
      <c r="Q442" s="21">
        <v>0</v>
      </c>
      <c r="R442" s="21">
        <v>0</v>
      </c>
      <c r="S442" s="21">
        <v>0</v>
      </c>
      <c r="T442" s="38">
        <v>0</v>
      </c>
    </row>
    <row r="443" spans="1:20" x14ac:dyDescent="0.25">
      <c r="A443" s="17" t="s">
        <v>288</v>
      </c>
      <c r="B443" s="8" t="s">
        <v>40</v>
      </c>
      <c r="C443" s="8" t="s">
        <v>330</v>
      </c>
      <c r="E443" s="8" t="str">
        <f t="shared" si="45"/>
        <v>FiFi-social.display.fifi</v>
      </c>
      <c r="F443" s="21">
        <f t="shared" si="51"/>
        <v>290379.33513653348</v>
      </c>
      <c r="G443" s="19">
        <f t="shared" si="51"/>
        <v>6.8891115045051432</v>
      </c>
      <c r="H443" s="18">
        <f t="shared" si="50"/>
        <v>4.2364184842433907E-3</v>
      </c>
      <c r="I443" s="6">
        <f t="shared" si="50"/>
        <v>2.04</v>
      </c>
      <c r="J443" s="6">
        <f t="shared" si="50"/>
        <v>3365376.811358091</v>
      </c>
      <c r="K443" s="18">
        <f t="shared" si="50"/>
        <v>0.15</v>
      </c>
      <c r="L443" s="35">
        <f>Data!BQ47</f>
        <v>3.0135410614190871E-3</v>
      </c>
      <c r="M443" s="21">
        <f>VLOOKUP(C443,Data!$CB$2:$EB$22,1+VALUE(MID(A443,6,2)),FALSE)</f>
        <v>0</v>
      </c>
      <c r="Q443" s="21">
        <v>0</v>
      </c>
      <c r="R443" s="21">
        <v>0</v>
      </c>
      <c r="S443" s="21">
        <v>0</v>
      </c>
      <c r="T443" s="38">
        <v>0</v>
      </c>
    </row>
    <row r="444" spans="1:20" x14ac:dyDescent="0.25">
      <c r="A444" s="17" t="s">
        <v>289</v>
      </c>
      <c r="B444" s="8" t="s">
        <v>40</v>
      </c>
      <c r="C444" s="8" t="s">
        <v>330</v>
      </c>
      <c r="E444" s="8" t="str">
        <f t="shared" si="45"/>
        <v>FiFi-social.display.fifi</v>
      </c>
      <c r="F444" s="21">
        <f t="shared" si="51"/>
        <v>328074.70488976047</v>
      </c>
      <c r="G444" s="19">
        <f t="shared" si="51"/>
        <v>6.6769335668378105</v>
      </c>
      <c r="H444" s="18">
        <f t="shared" si="50"/>
        <v>4.2364184842433907E-3</v>
      </c>
      <c r="I444" s="6">
        <f t="shared" si="50"/>
        <v>2.04</v>
      </c>
      <c r="J444" s="6">
        <f t="shared" si="50"/>
        <v>3365376.811358091</v>
      </c>
      <c r="K444" s="18">
        <f t="shared" si="50"/>
        <v>0.15</v>
      </c>
      <c r="L444" s="35">
        <f>Data!BQ48</f>
        <v>3.0135410614190871E-3</v>
      </c>
      <c r="M444" s="21">
        <f>VLOOKUP(C444,Data!$CB$2:$EB$22,1+VALUE(MID(A444,6,2)),FALSE)</f>
        <v>0</v>
      </c>
      <c r="Q444" s="21">
        <v>0</v>
      </c>
      <c r="R444" s="21">
        <v>0</v>
      </c>
      <c r="S444" s="21">
        <v>0</v>
      </c>
      <c r="T444" s="38">
        <v>0</v>
      </c>
    </row>
    <row r="445" spans="1:20" x14ac:dyDescent="0.25">
      <c r="A445" s="17" t="s">
        <v>290</v>
      </c>
      <c r="B445" s="8" t="s">
        <v>40</v>
      </c>
      <c r="C445" s="8" t="s">
        <v>330</v>
      </c>
      <c r="E445" s="8" t="str">
        <f t="shared" si="45"/>
        <v>FiFi-social.display.fifi</v>
      </c>
      <c r="F445" s="21">
        <f t="shared" si="51"/>
        <v>287583.00118987449</v>
      </c>
      <c r="G445" s="19">
        <f t="shared" si="51"/>
        <v>7.111582871611037</v>
      </c>
      <c r="H445" s="18">
        <f t="shared" si="50"/>
        <v>4.2364184842433907E-3</v>
      </c>
      <c r="I445" s="6">
        <f t="shared" si="50"/>
        <v>2.04</v>
      </c>
      <c r="J445" s="6">
        <f t="shared" si="50"/>
        <v>3365376.811358091</v>
      </c>
      <c r="K445" s="18">
        <f t="shared" si="50"/>
        <v>0.15</v>
      </c>
      <c r="L445" s="35">
        <f>Data!BQ49</f>
        <v>3.0135410614190871E-3</v>
      </c>
      <c r="M445" s="21">
        <f>VLOOKUP(C445,Data!$CB$2:$EB$22,1+VALUE(MID(A445,6,2)),FALSE)</f>
        <v>0</v>
      </c>
      <c r="Q445" s="21">
        <v>0</v>
      </c>
      <c r="R445" s="21">
        <v>0</v>
      </c>
      <c r="S445" s="21">
        <v>0</v>
      </c>
      <c r="T445" s="38">
        <v>0</v>
      </c>
    </row>
    <row r="446" spans="1:20" x14ac:dyDescent="0.25">
      <c r="A446" s="17" t="s">
        <v>291</v>
      </c>
      <c r="B446" s="8" t="s">
        <v>40</v>
      </c>
      <c r="C446" s="8" t="s">
        <v>330</v>
      </c>
      <c r="E446" s="8" t="str">
        <f t="shared" si="45"/>
        <v>FiFi-social.display.fifi</v>
      </c>
      <c r="F446" s="21">
        <f t="shared" si="51"/>
        <v>348609.08602096396</v>
      </c>
      <c r="G446" s="19">
        <f t="shared" si="51"/>
        <v>6.5637372420193243</v>
      </c>
      <c r="H446" s="18">
        <f t="shared" si="50"/>
        <v>4.2364184842433907E-3</v>
      </c>
      <c r="I446" s="6">
        <f t="shared" si="50"/>
        <v>2.04</v>
      </c>
      <c r="J446" s="6">
        <f t="shared" si="50"/>
        <v>3365376.811358091</v>
      </c>
      <c r="K446" s="18">
        <f t="shared" si="50"/>
        <v>0.15</v>
      </c>
      <c r="L446" s="35">
        <f>Data!BQ50</f>
        <v>3.0135410614190871E-3</v>
      </c>
      <c r="M446" s="21">
        <f>VLOOKUP(C446,Data!$CB$2:$EB$22,1+VALUE(MID(A446,6,2)),FALSE)</f>
        <v>0</v>
      </c>
      <c r="Q446" s="21">
        <v>0</v>
      </c>
      <c r="R446" s="21">
        <v>0</v>
      </c>
      <c r="S446" s="21">
        <v>0</v>
      </c>
      <c r="T446" s="38">
        <v>0</v>
      </c>
    </row>
    <row r="447" spans="1:20" x14ac:dyDescent="0.25">
      <c r="A447" s="17" t="s">
        <v>292</v>
      </c>
      <c r="B447" s="8" t="s">
        <v>40</v>
      </c>
      <c r="C447" s="8" t="s">
        <v>330</v>
      </c>
      <c r="E447" s="8" t="str">
        <f t="shared" si="45"/>
        <v>FiFi-social.display.fifi</v>
      </c>
      <c r="F447" s="21">
        <f t="shared" si="51"/>
        <v>241297.1653229885</v>
      </c>
      <c r="G447" s="19">
        <f t="shared" si="51"/>
        <v>7.6437660299865655</v>
      </c>
      <c r="H447" s="18">
        <f t="shared" ref="H447:K462" si="52">H446</f>
        <v>4.2364184842433907E-3</v>
      </c>
      <c r="I447" s="6">
        <f t="shared" si="52"/>
        <v>2.04</v>
      </c>
      <c r="J447" s="6">
        <f t="shared" si="52"/>
        <v>3365376.811358091</v>
      </c>
      <c r="K447" s="18">
        <f t="shared" si="52"/>
        <v>0.15</v>
      </c>
      <c r="L447" s="35">
        <f>Data!BQ51</f>
        <v>3.1584228432180814E-3</v>
      </c>
      <c r="M447" s="21">
        <f>VLOOKUP(C447,Data!$CB$2:$EB$22,1+VALUE(MID(A447,6,2)),FALSE)</f>
        <v>0</v>
      </c>
      <c r="Q447" s="21">
        <v>0</v>
      </c>
      <c r="R447" s="21">
        <v>0</v>
      </c>
      <c r="S447" s="21">
        <v>0</v>
      </c>
      <c r="T447" s="38">
        <v>0</v>
      </c>
    </row>
    <row r="448" spans="1:20" x14ac:dyDescent="0.25">
      <c r="A448" s="17" t="s">
        <v>293</v>
      </c>
      <c r="B448" s="8" t="s">
        <v>40</v>
      </c>
      <c r="C448" s="8" t="s">
        <v>330</v>
      </c>
      <c r="E448" s="8" t="str">
        <f t="shared" si="45"/>
        <v>FiFi-social.display.fifi</v>
      </c>
      <c r="F448" s="21">
        <f t="shared" ref="F448:G462" si="53">F382</f>
        <v>285302.18935091398</v>
      </c>
      <c r="G448" s="19">
        <f t="shared" si="53"/>
        <v>7.1103422436825836</v>
      </c>
      <c r="H448" s="18">
        <f t="shared" si="52"/>
        <v>4.2364184842433907E-3</v>
      </c>
      <c r="I448" s="6">
        <f t="shared" si="52"/>
        <v>2.04</v>
      </c>
      <c r="J448" s="6">
        <f t="shared" si="52"/>
        <v>3365376.811358091</v>
      </c>
      <c r="K448" s="18">
        <f t="shared" si="52"/>
        <v>0.15</v>
      </c>
      <c r="L448" s="35">
        <f>Data!BQ52</f>
        <v>3.1584228432180814E-3</v>
      </c>
      <c r="M448" s="21">
        <f>VLOOKUP(C448,Data!$CB$2:$EB$22,1+VALUE(MID(A448,6,2)),FALSE)</f>
        <v>3000.0000009999999</v>
      </c>
      <c r="Q448" s="21">
        <v>3000.0000009999999</v>
      </c>
      <c r="R448" s="21">
        <v>297.21745268252425</v>
      </c>
      <c r="S448" s="21">
        <v>1311.1683301112948</v>
      </c>
      <c r="T448" s="38">
        <v>0.24590669283905531</v>
      </c>
    </row>
    <row r="449" spans="1:20" x14ac:dyDescent="0.25">
      <c r="A449" s="17" t="s">
        <v>294</v>
      </c>
      <c r="B449" s="8" t="s">
        <v>40</v>
      </c>
      <c r="C449" s="8" t="s">
        <v>330</v>
      </c>
      <c r="E449" s="8" t="str">
        <f t="shared" si="45"/>
        <v>FiFi-social.display.fifi</v>
      </c>
      <c r="F449" s="21">
        <f t="shared" si="53"/>
        <v>415829.06386048801</v>
      </c>
      <c r="G449" s="19">
        <f t="shared" si="53"/>
        <v>6.129014958880469</v>
      </c>
      <c r="H449" s="18">
        <f t="shared" si="52"/>
        <v>4.2364184842433907E-3</v>
      </c>
      <c r="I449" s="6">
        <f t="shared" si="52"/>
        <v>2.04</v>
      </c>
      <c r="J449" s="6">
        <f t="shared" si="52"/>
        <v>3365376.811358091</v>
      </c>
      <c r="K449" s="18">
        <f t="shared" si="52"/>
        <v>0.15</v>
      </c>
      <c r="L449" s="35">
        <f>Data!BQ53</f>
        <v>3.1584228432180814E-3</v>
      </c>
      <c r="M449" s="21">
        <f>VLOOKUP(C449,Data!$CB$2:$EB$22,1+VALUE(MID(A449,6,2)),FALSE)</f>
        <v>0</v>
      </c>
      <c r="Q449" s="21">
        <v>0</v>
      </c>
      <c r="R449" s="21">
        <v>73.023316422985303</v>
      </c>
      <c r="S449" s="21">
        <v>913.02443735521911</v>
      </c>
      <c r="T449" s="38">
        <v>4.1452226082126842E-2</v>
      </c>
    </row>
    <row r="450" spans="1:20" x14ac:dyDescent="0.25">
      <c r="A450" s="17" t="s">
        <v>295</v>
      </c>
      <c r="B450" s="8" t="s">
        <v>40</v>
      </c>
      <c r="C450" s="8" t="s">
        <v>330</v>
      </c>
      <c r="E450" s="8" t="str">
        <f t="shared" si="45"/>
        <v>FiFi-social.display.fifi</v>
      </c>
      <c r="F450" s="21">
        <f t="shared" si="53"/>
        <v>393432.46859552251</v>
      </c>
      <c r="G450" s="19">
        <f t="shared" si="53"/>
        <v>6.2941960634324765</v>
      </c>
      <c r="H450" s="18">
        <f t="shared" si="52"/>
        <v>4.2364184842433907E-3</v>
      </c>
      <c r="I450" s="6">
        <f t="shared" si="52"/>
        <v>2.04</v>
      </c>
      <c r="J450" s="6">
        <f t="shared" si="52"/>
        <v>3365376.811358091</v>
      </c>
      <c r="K450" s="18">
        <f t="shared" si="52"/>
        <v>0.15</v>
      </c>
      <c r="L450" s="35">
        <f>Data!BQ54</f>
        <v>3.1584228432180814E-3</v>
      </c>
      <c r="M450" s="21">
        <f>VLOOKUP(C450,Data!$CB$2:$EB$22,1+VALUE(MID(A450,6,2)),FALSE)</f>
        <v>0</v>
      </c>
      <c r="Q450" s="21">
        <v>0</v>
      </c>
      <c r="R450" s="21">
        <v>10.550926971992277</v>
      </c>
      <c r="S450" s="21">
        <v>135.47559014586176</v>
      </c>
      <c r="T450" s="38">
        <v>6.330260247607078E-3</v>
      </c>
    </row>
    <row r="451" spans="1:20" x14ac:dyDescent="0.25">
      <c r="A451" s="17" t="s">
        <v>296</v>
      </c>
      <c r="B451" s="8" t="s">
        <v>40</v>
      </c>
      <c r="C451" s="8" t="s">
        <v>330</v>
      </c>
      <c r="E451" s="8" t="str">
        <f t="shared" si="45"/>
        <v>FiFi-social.display.fifi</v>
      </c>
      <c r="F451" s="21">
        <f t="shared" si="53"/>
        <v>228081.015200244</v>
      </c>
      <c r="G451" s="19">
        <f t="shared" si="53"/>
        <v>7.9971814637423746</v>
      </c>
      <c r="H451" s="18">
        <f t="shared" si="52"/>
        <v>4.2364184842433907E-3</v>
      </c>
      <c r="I451" s="6">
        <f t="shared" si="52"/>
        <v>2.04</v>
      </c>
      <c r="J451" s="6">
        <f t="shared" si="52"/>
        <v>3365376.811358091</v>
      </c>
      <c r="K451" s="18">
        <f t="shared" si="52"/>
        <v>0.15</v>
      </c>
      <c r="L451" s="35">
        <f>Data!BQ55</f>
        <v>3.7379499704140603E-3</v>
      </c>
      <c r="M451" s="21">
        <f>VLOOKUP(C451,Data!$CB$2:$EB$22,1+VALUE(MID(A451,6,2)),FALSE)</f>
        <v>0</v>
      </c>
      <c r="Q451" s="21">
        <v>0</v>
      </c>
      <c r="R451" s="21">
        <v>0.91996694880532981</v>
      </c>
      <c r="S451" s="21">
        <v>15.008570965692893</v>
      </c>
      <c r="T451" s="38">
        <v>9.521036570587782E-4</v>
      </c>
    </row>
    <row r="452" spans="1:20" x14ac:dyDescent="0.25">
      <c r="A452" s="17" t="s">
        <v>297</v>
      </c>
      <c r="B452" s="8" t="s">
        <v>40</v>
      </c>
      <c r="C452" s="8" t="s">
        <v>330</v>
      </c>
      <c r="E452" s="8" t="str">
        <f t="shared" si="45"/>
        <v>FiFi-social.display.fifi</v>
      </c>
      <c r="F452" s="21">
        <f t="shared" si="53"/>
        <v>317634.99002545653</v>
      </c>
      <c r="G452" s="19">
        <f t="shared" si="53"/>
        <v>6.7548152855074779</v>
      </c>
      <c r="H452" s="18">
        <f t="shared" si="52"/>
        <v>4.2364184842433907E-3</v>
      </c>
      <c r="I452" s="6">
        <f t="shared" si="52"/>
        <v>2.04</v>
      </c>
      <c r="J452" s="6">
        <f t="shared" si="52"/>
        <v>3365376.811358091</v>
      </c>
      <c r="K452" s="18">
        <f t="shared" si="52"/>
        <v>0.15</v>
      </c>
      <c r="L452" s="35">
        <f>Data!BQ56</f>
        <v>3.7379499704140603E-3</v>
      </c>
      <c r="M452" s="21">
        <f>VLOOKUP(C452,Data!$CB$2:$EB$22,1+VALUE(MID(A452,6,2)),FALSE)</f>
        <v>0</v>
      </c>
      <c r="Q452" s="21">
        <v>0</v>
      </c>
      <c r="R452" s="21">
        <v>0.19225537317633692</v>
      </c>
      <c r="S452" s="21">
        <v>2.6492450482430288</v>
      </c>
      <c r="T452" s="38">
        <v>1.4287337197438355E-4</v>
      </c>
    </row>
    <row r="453" spans="1:20" x14ac:dyDescent="0.25">
      <c r="A453" s="17" t="s">
        <v>298</v>
      </c>
      <c r="B453" s="8" t="s">
        <v>40</v>
      </c>
      <c r="C453" s="8" t="s">
        <v>330</v>
      </c>
      <c r="E453" s="8" t="str">
        <f t="shared" si="45"/>
        <v>FiFi-social.display.fifi</v>
      </c>
      <c r="F453" s="21">
        <f t="shared" si="53"/>
        <v>322486.62248072354</v>
      </c>
      <c r="G453" s="19">
        <f t="shared" si="53"/>
        <v>6.9739033911176911</v>
      </c>
      <c r="H453" s="18">
        <f t="shared" si="52"/>
        <v>4.2364184842433907E-3</v>
      </c>
      <c r="I453" s="6">
        <f t="shared" si="52"/>
        <v>2.04</v>
      </c>
      <c r="J453" s="6">
        <f t="shared" si="52"/>
        <v>3365376.811358091</v>
      </c>
      <c r="K453" s="18">
        <f t="shared" si="52"/>
        <v>0.15</v>
      </c>
      <c r="L453" s="35">
        <f>Data!BQ57</f>
        <v>3.7379499704140603E-3</v>
      </c>
      <c r="M453" s="21">
        <f>VLOOKUP(C453,Data!$CB$2:$EB$22,1+VALUE(MID(A453,6,2)),FALSE)</f>
        <v>0</v>
      </c>
      <c r="Q453" s="21">
        <v>0</v>
      </c>
      <c r="R453" s="21">
        <v>2.9280567126672635E-2</v>
      </c>
      <c r="S453" s="21">
        <v>0.41656768661224503</v>
      </c>
      <c r="T453" s="38">
        <v>2.1432307226842973E-5</v>
      </c>
    </row>
    <row r="454" spans="1:20" x14ac:dyDescent="0.25">
      <c r="A454" s="17" t="s">
        <v>299</v>
      </c>
      <c r="B454" s="8" t="s">
        <v>40</v>
      </c>
      <c r="C454" s="8" t="s">
        <v>330</v>
      </c>
      <c r="E454" s="8" t="str">
        <f t="shared" si="45"/>
        <v>FiFi-social.display.fifi</v>
      </c>
      <c r="F454" s="21">
        <f t="shared" si="53"/>
        <v>401386.27962260752</v>
      </c>
      <c r="G454" s="19">
        <f t="shared" si="53"/>
        <v>6.2238891290728731</v>
      </c>
      <c r="H454" s="18">
        <f t="shared" si="52"/>
        <v>4.2364184842433907E-3</v>
      </c>
      <c r="I454" s="6">
        <f t="shared" si="52"/>
        <v>2.04</v>
      </c>
      <c r="J454" s="6">
        <f t="shared" si="52"/>
        <v>3365376.811358091</v>
      </c>
      <c r="K454" s="18">
        <f t="shared" si="52"/>
        <v>0.15</v>
      </c>
      <c r="L454" s="35">
        <f>Data!BQ58</f>
        <v>3.7379499704140603E-3</v>
      </c>
      <c r="M454" s="21">
        <f>VLOOKUP(C454,Data!$CB$2:$EB$22,1+VALUE(MID(A454,6,2)),FALSE)</f>
        <v>0</v>
      </c>
      <c r="Q454" s="21">
        <v>0</v>
      </c>
      <c r="R454" s="21">
        <v>5.4667034876475541E-3</v>
      </c>
      <c r="S454" s="21">
        <v>6.9409279073614119E-2</v>
      </c>
      <c r="T454" s="38">
        <v>3.214875367585357E-6</v>
      </c>
    </row>
    <row r="455" spans="1:20" x14ac:dyDescent="0.25">
      <c r="A455" s="17" t="s">
        <v>300</v>
      </c>
      <c r="B455" s="8" t="s">
        <v>40</v>
      </c>
      <c r="C455" s="8" t="s">
        <v>330</v>
      </c>
      <c r="E455" s="8" t="str">
        <f t="shared" si="45"/>
        <v>FiFi-social.display.fifi</v>
      </c>
      <c r="F455" s="21">
        <f t="shared" si="53"/>
        <v>309588.89609523199</v>
      </c>
      <c r="G455" s="19">
        <f t="shared" si="53"/>
        <v>6.9990429098927924</v>
      </c>
      <c r="H455" s="18">
        <f t="shared" si="52"/>
        <v>4.2364184842433907E-3</v>
      </c>
      <c r="I455" s="6">
        <f t="shared" si="52"/>
        <v>2.04</v>
      </c>
      <c r="J455" s="6">
        <f t="shared" si="52"/>
        <v>3365376.811358091</v>
      </c>
      <c r="K455" s="18">
        <f t="shared" si="52"/>
        <v>0.15</v>
      </c>
      <c r="L455" s="35">
        <f>Data!BQ59</f>
        <v>3.2163755559376796E-3</v>
      </c>
      <c r="M455" s="21">
        <f>VLOOKUP(C455,Data!$CB$2:$EB$22,1+VALUE(MID(A455,6,2)),FALSE)</f>
        <v>0</v>
      </c>
      <c r="Q455" s="21">
        <v>0</v>
      </c>
      <c r="R455" s="21">
        <v>6.3247042675686541E-4</v>
      </c>
      <c r="S455" s="21">
        <v>9.0304428184633957E-3</v>
      </c>
      <c r="T455" s="38">
        <v>4.8223196402741308E-7</v>
      </c>
    </row>
    <row r="456" spans="1:20" x14ac:dyDescent="0.25">
      <c r="A456" s="17" t="s">
        <v>301</v>
      </c>
      <c r="B456" s="8" t="s">
        <v>40</v>
      </c>
      <c r="C456" s="8" t="s">
        <v>330</v>
      </c>
      <c r="E456" s="8" t="str">
        <f t="shared" si="45"/>
        <v>FiFi-social.display.fifi</v>
      </c>
      <c r="F456" s="21">
        <f t="shared" si="53"/>
        <v>309968.77520157403</v>
      </c>
      <c r="G456" s="19">
        <f t="shared" si="53"/>
        <v>6.9767010399881384</v>
      </c>
      <c r="H456" s="18">
        <f t="shared" si="52"/>
        <v>4.2364184842433907E-3</v>
      </c>
      <c r="I456" s="6">
        <f t="shared" si="52"/>
        <v>2.04</v>
      </c>
      <c r="J456" s="6">
        <f t="shared" si="52"/>
        <v>3365376.811358091</v>
      </c>
      <c r="K456" s="18">
        <f t="shared" si="52"/>
        <v>0.15</v>
      </c>
      <c r="L456" s="35">
        <f>Data!BQ60</f>
        <v>3.2163755559376796E-3</v>
      </c>
      <c r="M456" s="21">
        <f>VLOOKUP(C456,Data!$CB$2:$EB$22,1+VALUE(MID(A456,6,2)),FALSE)</f>
        <v>0</v>
      </c>
      <c r="Q456" s="21">
        <v>0</v>
      </c>
      <c r="R456" s="21">
        <v>9.4986993870507975E-5</v>
      </c>
      <c r="S456" s="21">
        <v>1.3518995522003086E-3</v>
      </c>
      <c r="T456" s="38">
        <v>7.2334809475549378E-8</v>
      </c>
    </row>
    <row r="457" spans="1:20" x14ac:dyDescent="0.25">
      <c r="A457" s="17" t="s">
        <v>272</v>
      </c>
      <c r="B457" s="8" t="s">
        <v>40</v>
      </c>
      <c r="C457" s="8" t="s">
        <v>330</v>
      </c>
      <c r="E457" s="8" t="str">
        <f t="shared" si="45"/>
        <v>FiFi-social.display.fifi</v>
      </c>
      <c r="F457" s="21">
        <f t="shared" si="53"/>
        <v>454180.53004536044</v>
      </c>
      <c r="G457" s="19">
        <f t="shared" si="53"/>
        <v>6.0080329106190753</v>
      </c>
      <c r="H457" s="18">
        <f t="shared" si="52"/>
        <v>4.2364184842433907E-3</v>
      </c>
      <c r="I457" s="6">
        <f t="shared" si="52"/>
        <v>2.04</v>
      </c>
      <c r="J457" s="6">
        <f t="shared" si="52"/>
        <v>3365376.811358091</v>
      </c>
      <c r="K457" s="18">
        <f t="shared" si="52"/>
        <v>0.15</v>
      </c>
      <c r="L457" s="35">
        <f>Data!BQ61</f>
        <v>3.2163755559376796E-3</v>
      </c>
      <c r="M457" s="21">
        <f>VLOOKUP(C457,Data!$CB$2:$EB$22,1+VALUE(MID(A457,6,2)),FALSE)</f>
        <v>0</v>
      </c>
      <c r="Q457" s="21">
        <v>0</v>
      </c>
      <c r="R457" s="21">
        <v>2.0876898727348243E-5</v>
      </c>
      <c r="S457" s="21">
        <v>2.5587535303616223E-4</v>
      </c>
      <c r="T457" s="38">
        <v>1.0850221832114926E-8</v>
      </c>
    </row>
    <row r="458" spans="1:20" x14ac:dyDescent="0.25">
      <c r="A458" s="17" t="s">
        <v>273</v>
      </c>
      <c r="B458" s="8" t="s">
        <v>40</v>
      </c>
      <c r="C458" s="8" t="s">
        <v>330</v>
      </c>
      <c r="E458" s="8" t="str">
        <f t="shared" si="45"/>
        <v>FiFi-social.display.fifi</v>
      </c>
      <c r="F458" s="21">
        <f t="shared" si="53"/>
        <v>455011.73547455797</v>
      </c>
      <c r="G458" s="19">
        <f t="shared" si="53"/>
        <v>6.0449284141776669</v>
      </c>
      <c r="H458" s="18">
        <f t="shared" si="52"/>
        <v>4.2364184842433907E-3</v>
      </c>
      <c r="I458" s="6">
        <f t="shared" si="52"/>
        <v>2.04</v>
      </c>
      <c r="J458" s="6">
        <f t="shared" si="52"/>
        <v>3365376.811358091</v>
      </c>
      <c r="K458" s="18">
        <f t="shared" si="52"/>
        <v>0.15</v>
      </c>
      <c r="L458" s="35">
        <f>Data!BQ62</f>
        <v>3.2163755559376796E-3</v>
      </c>
      <c r="M458" s="21">
        <f>VLOOKUP(C458,Data!$CB$2:$EB$22,1+VALUE(MID(A458,6,2)),FALSE)</f>
        <v>0</v>
      </c>
      <c r="Q458" s="21">
        <v>0</v>
      </c>
      <c r="R458" s="21">
        <v>3.1372657904269226E-6</v>
      </c>
      <c r="S458" s="21">
        <v>3.8687676123533691E-5</v>
      </c>
      <c r="T458" s="38">
        <v>1.6275332193060876E-9</v>
      </c>
    </row>
    <row r="459" spans="1:20" x14ac:dyDescent="0.25">
      <c r="A459" s="17" t="s">
        <v>274</v>
      </c>
      <c r="B459" s="8" t="s">
        <v>40</v>
      </c>
      <c r="C459" s="8" t="s">
        <v>330</v>
      </c>
      <c r="E459" s="8" t="str">
        <f t="shared" si="45"/>
        <v>FiFi-social.display.fifi</v>
      </c>
      <c r="F459" s="21">
        <f t="shared" si="53"/>
        <v>290055.894256228</v>
      </c>
      <c r="G459" s="19">
        <f t="shared" si="53"/>
        <v>7.3475859223576458</v>
      </c>
      <c r="H459" s="18">
        <f t="shared" si="52"/>
        <v>4.2364184842433907E-3</v>
      </c>
      <c r="I459" s="6">
        <f t="shared" si="52"/>
        <v>2.04</v>
      </c>
      <c r="J459" s="6">
        <f t="shared" si="52"/>
        <v>3365376.811358091</v>
      </c>
      <c r="K459" s="18">
        <f t="shared" si="52"/>
        <v>0.15</v>
      </c>
      <c r="L459" s="35">
        <f>Data!BQ63</f>
        <v>3.2163755559376796E-3</v>
      </c>
      <c r="M459" s="21">
        <f>VLOOKUP(C459,Data!$CB$2:$EB$22,1+VALUE(MID(A459,6,2)),FALSE)</f>
        <v>0</v>
      </c>
      <c r="Q459" s="21">
        <v>0</v>
      </c>
      <c r="R459" s="21">
        <v>2.9998641723403817E-7</v>
      </c>
      <c r="S459" s="21">
        <v>4.4965189913813444E-6</v>
      </c>
      <c r="T459" s="38">
        <v>2.4412993848699216E-10</v>
      </c>
    </row>
    <row r="460" spans="1:20" x14ac:dyDescent="0.25">
      <c r="A460" s="17" t="s">
        <v>275</v>
      </c>
      <c r="B460" s="8" t="s">
        <v>40</v>
      </c>
      <c r="C460" s="8" t="s">
        <v>330</v>
      </c>
      <c r="E460" s="8" t="str">
        <f t="shared" si="45"/>
        <v>FiFi-social.display.fifi</v>
      </c>
      <c r="F460" s="21">
        <f t="shared" si="53"/>
        <v>348451.97318493499</v>
      </c>
      <c r="G460" s="19">
        <f t="shared" si="53"/>
        <v>6.6816214516324974</v>
      </c>
      <c r="H460" s="18">
        <f t="shared" si="52"/>
        <v>4.2364184842433907E-3</v>
      </c>
      <c r="I460" s="6">
        <f t="shared" si="52"/>
        <v>2.04</v>
      </c>
      <c r="J460" s="6">
        <f t="shared" si="52"/>
        <v>3365376.811358091</v>
      </c>
      <c r="K460" s="18">
        <f t="shared" si="52"/>
        <v>0.15</v>
      </c>
      <c r="L460" s="35">
        <f>Data!BQ64</f>
        <v>2.8107065669004949E-3</v>
      </c>
      <c r="M460" s="21">
        <f>VLOOKUP(C460,Data!$CB$2:$EB$22,1+VALUE(MID(A460,6,2)),FALSE)</f>
        <v>0</v>
      </c>
      <c r="Q460" s="21">
        <v>0</v>
      </c>
      <c r="R460" s="21">
        <v>5.4057258568827366E-8</v>
      </c>
      <c r="S460" s="21">
        <v>7.3682788247864011E-7</v>
      </c>
      <c r="T460" s="38">
        <v>3.6619485221933701E-11</v>
      </c>
    </row>
    <row r="461" spans="1:20" x14ac:dyDescent="0.25">
      <c r="A461" s="17" t="s">
        <v>276</v>
      </c>
      <c r="B461" s="8" t="s">
        <v>40</v>
      </c>
      <c r="C461" s="8" t="s">
        <v>330</v>
      </c>
      <c r="E461" s="8" t="str">
        <f t="shared" si="45"/>
        <v>FiFi-social.display.fifi</v>
      </c>
      <c r="F461" s="21">
        <f t="shared" si="53"/>
        <v>427408.08445701201</v>
      </c>
      <c r="G461" s="19">
        <f t="shared" si="53"/>
        <v>6.1680815445545676</v>
      </c>
      <c r="H461" s="18">
        <f t="shared" si="52"/>
        <v>4.2364184842433907E-3</v>
      </c>
      <c r="I461" s="6">
        <f t="shared" si="52"/>
        <v>2.04</v>
      </c>
      <c r="J461" s="6">
        <f t="shared" si="52"/>
        <v>3365376.811358091</v>
      </c>
      <c r="K461" s="18">
        <f t="shared" si="52"/>
        <v>0.15</v>
      </c>
      <c r="L461" s="35">
        <f>Data!BQ65</f>
        <v>2.8107065669004949E-3</v>
      </c>
      <c r="M461" s="21">
        <f>VLOOKUP(C461,Data!$CB$2:$EB$22,1+VALUE(MID(A461,6,2)),FALSE)</f>
        <v>0</v>
      </c>
      <c r="Q461" s="21">
        <v>0</v>
      </c>
      <c r="R461" s="21">
        <v>9.9459528837896903E-9</v>
      </c>
      <c r="S461" s="21">
        <v>1.2514879478804544E-7</v>
      </c>
      <c r="T461" s="38">
        <v>5.4929394366354245E-12</v>
      </c>
    </row>
    <row r="462" spans="1:20" x14ac:dyDescent="0.25">
      <c r="A462" s="17" t="s">
        <v>277</v>
      </c>
      <c r="B462" s="8" t="s">
        <v>40</v>
      </c>
      <c r="C462" s="8" t="s">
        <v>330</v>
      </c>
      <c r="E462" s="8" t="str">
        <f t="shared" si="45"/>
        <v>FiFi-social.display.fifi</v>
      </c>
      <c r="F462" s="21">
        <f t="shared" si="53"/>
        <v>330189.49929959601</v>
      </c>
      <c r="G462" s="19">
        <f t="shared" si="53"/>
        <v>6.4579352380155601</v>
      </c>
      <c r="H462" s="18">
        <f t="shared" si="52"/>
        <v>4.2364184842433907E-3</v>
      </c>
      <c r="I462" s="6">
        <f t="shared" si="52"/>
        <v>2.04</v>
      </c>
      <c r="J462" s="6">
        <f t="shared" si="52"/>
        <v>3365376.811358091</v>
      </c>
      <c r="K462" s="18">
        <f t="shared" si="52"/>
        <v>0.15</v>
      </c>
      <c r="L462" s="35">
        <f>Data!BQ66</f>
        <v>2.8107065669004949E-3</v>
      </c>
      <c r="M462" s="21">
        <f>VLOOKUP(C462,Data!$CB$2:$EB$22,1+VALUE(MID(A462,6,2)),FALSE)</f>
        <v>0</v>
      </c>
      <c r="Q462" s="21">
        <v>0</v>
      </c>
      <c r="R462" s="21">
        <v>1.1524836512973154E-9</v>
      </c>
      <c r="S462" s="21">
        <v>1.5183036157217527E-8</v>
      </c>
      <c r="T462" s="38">
        <v>8.2389650657432867E-13</v>
      </c>
    </row>
    <row r="464" spans="1:20" x14ac:dyDescent="0.25">
      <c r="A464" s="16" t="s">
        <v>328</v>
      </c>
      <c r="B464" s="8" t="s">
        <v>40</v>
      </c>
      <c r="C464" s="8" t="s">
        <v>331</v>
      </c>
      <c r="E464" s="8" t="str">
        <f>IF(RIGHT(A464,3)="old","Initial",B464&amp;"-"&amp;C464)</f>
        <v>Initial</v>
      </c>
      <c r="F464" s="21">
        <f>F398</f>
        <v>393432.46859552251</v>
      </c>
      <c r="G464" s="19">
        <f>G398</f>
        <v>6.2941960634324765</v>
      </c>
      <c r="H464" s="25">
        <f>VLOOKUP(C464,parms,3,FALSE)</f>
        <v>8.4730704380975939E-3</v>
      </c>
      <c r="I464" s="42">
        <f>VLOOKUP(C464,parms,8,FALSE)</f>
        <v>2.04</v>
      </c>
      <c r="J464" s="27">
        <f>VLOOKUP(C464,parms,4,FALSE)</f>
        <v>5329890.8361619459</v>
      </c>
      <c r="K464" s="25">
        <f>VLOOKUP(C464,parms,6,FALSE)</f>
        <v>0.15</v>
      </c>
      <c r="L464" s="35">
        <f>Data!BR2</f>
        <v>4.0496729639443564E-3</v>
      </c>
      <c r="M464" s="39">
        <f>VLOOKUP(C464,Data!$CB$2:$EB$22,1+VALUE(MID(A464,6,2)),FALSE)</f>
        <v>10858.380008</v>
      </c>
      <c r="Q464" s="21">
        <v>10858.380008</v>
      </c>
      <c r="R464" s="21">
        <v>1317.855845401416</v>
      </c>
      <c r="S464" s="21">
        <v>6063.0998635660253</v>
      </c>
      <c r="T464" s="38">
        <v>0.39532737853755795</v>
      </c>
    </row>
    <row r="465" spans="1:20" x14ac:dyDescent="0.25">
      <c r="A465" s="16" t="s">
        <v>316</v>
      </c>
      <c r="B465" s="8" t="s">
        <v>40</v>
      </c>
      <c r="C465" s="8" t="s">
        <v>331</v>
      </c>
      <c r="E465" s="8" t="str">
        <f t="shared" ref="E465:E528" si="54">IF(RIGHT(A465,3)="old","Initial",B465&amp;"-"&amp;C465)</f>
        <v>Initial</v>
      </c>
      <c r="F465" s="21">
        <f>F399</f>
        <v>228081.015200244</v>
      </c>
      <c r="G465" s="19">
        <f>G399</f>
        <v>7.9971814637423746</v>
      </c>
      <c r="H465" s="18">
        <f t="shared" ref="H465:K480" si="55">H464</f>
        <v>8.4730704380975939E-3</v>
      </c>
      <c r="I465" s="6">
        <f>I464</f>
        <v>2.04</v>
      </c>
      <c r="J465" s="6">
        <f t="shared" si="55"/>
        <v>5329890.8361619459</v>
      </c>
      <c r="K465" s="18">
        <f t="shared" si="55"/>
        <v>0.15</v>
      </c>
      <c r="L465" s="35">
        <f>Data!BR3</f>
        <v>4.7927322233836875E-3</v>
      </c>
      <c r="M465" s="39">
        <f>VLOOKUP(C465,Data!$CB$2:$EB$22,1+VALUE(MID(A465,6,2)),FALSE)</f>
        <v>4980.160003</v>
      </c>
      <c r="Q465" s="21">
        <v>4980.160003</v>
      </c>
      <c r="R465" s="21">
        <v>457.89747928956524</v>
      </c>
      <c r="S465" s="21">
        <v>2490.0940336844933</v>
      </c>
      <c r="T465" s="38">
        <v>0.23693995334129758</v>
      </c>
    </row>
    <row r="466" spans="1:20" x14ac:dyDescent="0.25">
      <c r="A466" s="16" t="s">
        <v>317</v>
      </c>
      <c r="B466" s="8" t="s">
        <v>40</v>
      </c>
      <c r="C466" s="8" t="s">
        <v>331</v>
      </c>
      <c r="E466" s="8" t="str">
        <f t="shared" si="54"/>
        <v>Initial</v>
      </c>
      <c r="F466" s="21">
        <f t="shared" ref="F466:G481" si="56">F400</f>
        <v>317634.99002545653</v>
      </c>
      <c r="G466" s="19">
        <f t="shared" si="56"/>
        <v>6.7548152855074779</v>
      </c>
      <c r="H466" s="18">
        <f t="shared" si="55"/>
        <v>8.4730704380975939E-3</v>
      </c>
      <c r="I466" s="6">
        <f t="shared" si="55"/>
        <v>2.04</v>
      </c>
      <c r="J466" s="6">
        <f t="shared" si="55"/>
        <v>5329890.8361619459</v>
      </c>
      <c r="K466" s="18">
        <f t="shared" si="55"/>
        <v>0.15</v>
      </c>
      <c r="L466" s="35">
        <f>Data!BR4</f>
        <v>4.7927322233836875E-3</v>
      </c>
      <c r="M466" s="39">
        <f>VLOOKUP(C466,Data!$CB$2:$EB$22,1+VALUE(MID(A466,6,2)),FALSE)</f>
        <v>10776.160011</v>
      </c>
      <c r="Q466" s="21">
        <v>10776.160011</v>
      </c>
      <c r="R466" s="21">
        <v>996.44420343963543</v>
      </c>
      <c r="S466" s="21">
        <v>2954.6649235607201</v>
      </c>
      <c r="T466" s="38">
        <v>0.37024042084990227</v>
      </c>
    </row>
    <row r="467" spans="1:20" x14ac:dyDescent="0.25">
      <c r="A467" s="16" t="s">
        <v>318</v>
      </c>
      <c r="B467" s="8" t="s">
        <v>40</v>
      </c>
      <c r="C467" s="8" t="s">
        <v>331</v>
      </c>
      <c r="E467" s="8" t="str">
        <f t="shared" si="54"/>
        <v>Initial</v>
      </c>
      <c r="F467" s="21">
        <f t="shared" si="56"/>
        <v>322486.62248072354</v>
      </c>
      <c r="G467" s="19">
        <f t="shared" si="56"/>
        <v>6.9739033911176911</v>
      </c>
      <c r="H467" s="18">
        <f t="shared" si="55"/>
        <v>8.4730704380975939E-3</v>
      </c>
      <c r="I467" s="6">
        <f t="shared" si="55"/>
        <v>2.04</v>
      </c>
      <c r="J467" s="6">
        <f t="shared" si="55"/>
        <v>5329890.8361619459</v>
      </c>
      <c r="K467" s="18">
        <f t="shared" si="55"/>
        <v>0.15</v>
      </c>
      <c r="L467" s="35">
        <f>Data!BR5</f>
        <v>4.7927322233836875E-3</v>
      </c>
      <c r="M467" s="39">
        <f>VLOOKUP(C467,Data!$CB$2:$EB$22,1+VALUE(MID(A467,6,2)),FALSE)</f>
        <v>6795.4300030000004</v>
      </c>
      <c r="Q467" s="21">
        <v>6795.4300030000004</v>
      </c>
      <c r="R467" s="21">
        <v>778.57402819804736</v>
      </c>
      <c r="S467" s="21">
        <v>4281.1581101925085</v>
      </c>
      <c r="T467" s="38">
        <v>0.28493604495776115</v>
      </c>
    </row>
    <row r="468" spans="1:20" x14ac:dyDescent="0.25">
      <c r="A468" s="16" t="s">
        <v>319</v>
      </c>
      <c r="B468" s="8" t="s">
        <v>40</v>
      </c>
      <c r="C468" s="8" t="s">
        <v>331</v>
      </c>
      <c r="E468" s="8" t="str">
        <f t="shared" si="54"/>
        <v>Initial</v>
      </c>
      <c r="F468" s="21">
        <f t="shared" si="56"/>
        <v>401386.27962260752</v>
      </c>
      <c r="G468" s="19">
        <f t="shared" si="56"/>
        <v>6.2238891290728731</v>
      </c>
      <c r="H468" s="18">
        <f t="shared" si="55"/>
        <v>8.4730704380975939E-3</v>
      </c>
      <c r="I468" s="6">
        <f t="shared" si="55"/>
        <v>2.04</v>
      </c>
      <c r="J468" s="6">
        <f t="shared" si="55"/>
        <v>5329890.8361619459</v>
      </c>
      <c r="K468" s="18">
        <f t="shared" si="55"/>
        <v>0.15</v>
      </c>
      <c r="L468" s="35">
        <f>Data!BR6</f>
        <v>4.7927322233836875E-3</v>
      </c>
      <c r="M468" s="39">
        <f>VLOOKUP(C468,Data!$CB$2:$EB$22,1+VALUE(MID(A468,6,2)),FALSE)</f>
        <v>0</v>
      </c>
      <c r="Q468" s="21">
        <v>0</v>
      </c>
      <c r="R468" s="21">
        <v>166.86209264229402</v>
      </c>
      <c r="S468" s="21">
        <v>2118.603575479478</v>
      </c>
      <c r="T468" s="38">
        <v>4.9063027780316348E-2</v>
      </c>
    </row>
    <row r="469" spans="1:20" x14ac:dyDescent="0.25">
      <c r="A469" s="16" t="s">
        <v>320</v>
      </c>
      <c r="B469" s="8" t="s">
        <v>40</v>
      </c>
      <c r="C469" s="8" t="s">
        <v>331</v>
      </c>
      <c r="E469" s="8" t="str">
        <f t="shared" si="54"/>
        <v>Initial</v>
      </c>
      <c r="F469" s="21">
        <f t="shared" si="56"/>
        <v>309588.89609523199</v>
      </c>
      <c r="G469" s="19">
        <f t="shared" si="56"/>
        <v>6.9990429098927924</v>
      </c>
      <c r="H469" s="18">
        <f t="shared" si="55"/>
        <v>8.4730704380975939E-3</v>
      </c>
      <c r="I469" s="6">
        <f t="shared" si="55"/>
        <v>2.04</v>
      </c>
      <c r="J469" s="6">
        <f t="shared" si="55"/>
        <v>5329890.8361619459</v>
      </c>
      <c r="K469" s="18">
        <f t="shared" si="55"/>
        <v>0.15</v>
      </c>
      <c r="L469" s="35">
        <f>Data!BR7</f>
        <v>4.1239788898882893E-3</v>
      </c>
      <c r="M469" s="39">
        <f>VLOOKUP(C469,Data!$CB$2:$EB$22,1+VALUE(MID(A469,6,2)),FALSE)</f>
        <v>0</v>
      </c>
      <c r="Q469" s="21">
        <v>0</v>
      </c>
      <c r="R469" s="21">
        <v>19.720255846666653</v>
      </c>
      <c r="S469" s="21">
        <v>281.56675040436363</v>
      </c>
      <c r="T469" s="38">
        <v>7.517723573701951E-3</v>
      </c>
    </row>
    <row r="470" spans="1:20" x14ac:dyDescent="0.25">
      <c r="A470" s="16" t="s">
        <v>321</v>
      </c>
      <c r="B470" s="8" t="s">
        <v>40</v>
      </c>
      <c r="C470" s="8" t="s">
        <v>331</v>
      </c>
      <c r="E470" s="8" t="str">
        <f t="shared" si="54"/>
        <v>Initial</v>
      </c>
      <c r="F470" s="21">
        <f t="shared" si="56"/>
        <v>309968.77520157403</v>
      </c>
      <c r="G470" s="19">
        <f t="shared" si="56"/>
        <v>6.9767010399881384</v>
      </c>
      <c r="H470" s="18">
        <f t="shared" si="55"/>
        <v>8.4730704380975939E-3</v>
      </c>
      <c r="I470" s="6">
        <f t="shared" si="55"/>
        <v>2.04</v>
      </c>
      <c r="J470" s="6">
        <f t="shared" si="55"/>
        <v>5329890.8361619459</v>
      </c>
      <c r="K470" s="18">
        <f t="shared" si="55"/>
        <v>0.15</v>
      </c>
      <c r="L470" s="35">
        <f>Data!BR8</f>
        <v>4.1239788898882893E-3</v>
      </c>
      <c r="M470" s="39">
        <f>VLOOKUP(C470,Data!$CB$2:$EB$22,1+VALUE(MID(A470,6,2)),FALSE)</f>
        <v>0</v>
      </c>
      <c r="Q470" s="21">
        <v>0</v>
      </c>
      <c r="R470" s="21">
        <v>2.9711747494120657</v>
      </c>
      <c r="S470" s="21">
        <v>42.287155846987702</v>
      </c>
      <c r="T470" s="38">
        <v>1.1312782345527239E-3</v>
      </c>
    </row>
    <row r="471" spans="1:20" x14ac:dyDescent="0.25">
      <c r="A471" s="16" t="s">
        <v>322</v>
      </c>
      <c r="B471" s="8" t="s">
        <v>40</v>
      </c>
      <c r="C471" s="8" t="s">
        <v>331</v>
      </c>
      <c r="E471" s="8" t="str">
        <f t="shared" si="54"/>
        <v>Initial</v>
      </c>
      <c r="F471" s="21">
        <f t="shared" si="56"/>
        <v>454180.53004536044</v>
      </c>
      <c r="G471" s="19">
        <f t="shared" si="56"/>
        <v>6.0080329106190753</v>
      </c>
      <c r="H471" s="18">
        <f t="shared" si="55"/>
        <v>8.4730704380975939E-3</v>
      </c>
      <c r="I471" s="6">
        <f t="shared" si="55"/>
        <v>2.04</v>
      </c>
      <c r="J471" s="6">
        <f t="shared" si="55"/>
        <v>5329890.8361619459</v>
      </c>
      <c r="K471" s="18">
        <f t="shared" si="55"/>
        <v>0.15</v>
      </c>
      <c r="L471" s="35">
        <f>Data!BR9</f>
        <v>4.1239788898882893E-3</v>
      </c>
      <c r="M471" s="39">
        <f>VLOOKUP(C471,Data!$CB$2:$EB$22,1+VALUE(MID(A471,6,2)),FALSE)</f>
        <v>0</v>
      </c>
      <c r="Q471" s="21">
        <v>0</v>
      </c>
      <c r="R471" s="21">
        <v>0.65333950861875234</v>
      </c>
      <c r="S471" s="21">
        <v>8.0075819499618852</v>
      </c>
      <c r="T471" s="38">
        <v>1.697733787862088E-4</v>
      </c>
    </row>
    <row r="472" spans="1:20" x14ac:dyDescent="0.25">
      <c r="A472" s="16" t="s">
        <v>323</v>
      </c>
      <c r="B472" s="8" t="s">
        <v>40</v>
      </c>
      <c r="C472" s="8" t="s">
        <v>331</v>
      </c>
      <c r="E472" s="8" t="str">
        <f t="shared" si="54"/>
        <v>Initial</v>
      </c>
      <c r="F472" s="21">
        <f t="shared" si="56"/>
        <v>455011.73547455797</v>
      </c>
      <c r="G472" s="19">
        <f t="shared" si="56"/>
        <v>6.0449284141776669</v>
      </c>
      <c r="H472" s="18">
        <f t="shared" si="55"/>
        <v>8.4730704380975939E-3</v>
      </c>
      <c r="I472" s="6">
        <f t="shared" si="55"/>
        <v>2.04</v>
      </c>
      <c r="J472" s="6">
        <f t="shared" si="55"/>
        <v>5329890.8361619459</v>
      </c>
      <c r="K472" s="18">
        <f t="shared" si="55"/>
        <v>0.15</v>
      </c>
      <c r="L472" s="35">
        <f>Data!BR10</f>
        <v>4.1239788898882893E-3</v>
      </c>
      <c r="M472" s="39">
        <f>VLOOKUP(C472,Data!$CB$2:$EB$22,1+VALUE(MID(A472,6,2)),FALSE)</f>
        <v>0</v>
      </c>
      <c r="Q472" s="21">
        <v>0</v>
      </c>
      <c r="R472" s="21">
        <v>9.8187364679024017E-2</v>
      </c>
      <c r="S472" s="21">
        <v>1.2108126049493722</v>
      </c>
      <c r="T472" s="38">
        <v>2.5467844476545487E-5</v>
      </c>
    </row>
    <row r="473" spans="1:20" x14ac:dyDescent="0.25">
      <c r="A473" s="16" t="s">
        <v>324</v>
      </c>
      <c r="B473" s="8" t="s">
        <v>40</v>
      </c>
      <c r="C473" s="8" t="s">
        <v>331</v>
      </c>
      <c r="E473" s="8" t="str">
        <f t="shared" si="54"/>
        <v>Initial</v>
      </c>
      <c r="F473" s="21">
        <f t="shared" si="56"/>
        <v>290055.894256228</v>
      </c>
      <c r="G473" s="19">
        <f t="shared" si="56"/>
        <v>7.3475859223576458</v>
      </c>
      <c r="H473" s="18">
        <f t="shared" si="55"/>
        <v>8.4730704380975939E-3</v>
      </c>
      <c r="I473" s="6">
        <f t="shared" si="55"/>
        <v>2.04</v>
      </c>
      <c r="J473" s="6">
        <f t="shared" si="55"/>
        <v>5329890.8361619459</v>
      </c>
      <c r="K473" s="18">
        <f t="shared" si="55"/>
        <v>0.15</v>
      </c>
      <c r="L473" s="35">
        <f>Data!BR11</f>
        <v>4.1239788898882893E-3</v>
      </c>
      <c r="M473" s="39">
        <f>VLOOKUP(C473,Data!$CB$2:$EB$22,1+VALUE(MID(A473,6,2)),FALSE)</f>
        <v>0</v>
      </c>
      <c r="Q473" s="21">
        <v>0</v>
      </c>
      <c r="R473" s="21">
        <v>9.3888123906531781E-3</v>
      </c>
      <c r="S473" s="21">
        <v>0.14072961572840947</v>
      </c>
      <c r="T473" s="38">
        <v>3.8202180211444059E-6</v>
      </c>
    </row>
    <row r="474" spans="1:20" x14ac:dyDescent="0.25">
      <c r="A474" s="16" t="s">
        <v>325</v>
      </c>
      <c r="B474" s="8" t="s">
        <v>40</v>
      </c>
      <c r="C474" s="8" t="s">
        <v>331</v>
      </c>
      <c r="E474" s="8" t="str">
        <f t="shared" si="54"/>
        <v>Initial</v>
      </c>
      <c r="F474" s="21">
        <f t="shared" si="56"/>
        <v>348451.97318493499</v>
      </c>
      <c r="G474" s="19">
        <f t="shared" si="56"/>
        <v>6.6816214516324974</v>
      </c>
      <c r="H474" s="18">
        <f t="shared" si="55"/>
        <v>8.4730704380975939E-3</v>
      </c>
      <c r="I474" s="6">
        <f t="shared" si="55"/>
        <v>2.04</v>
      </c>
      <c r="J474" s="6">
        <f t="shared" si="55"/>
        <v>5329890.8361619459</v>
      </c>
      <c r="K474" s="18">
        <f t="shared" si="55"/>
        <v>0.15</v>
      </c>
      <c r="L474" s="35">
        <f>Data!BR12</f>
        <v>3.6038374082807572E-3</v>
      </c>
      <c r="M474" s="39">
        <f>VLOOKUP(C474,Data!$CB$2:$EB$22,1+VALUE(MID(A474,6,2)),FALSE)</f>
        <v>0</v>
      </c>
      <c r="Q474" s="21">
        <v>0</v>
      </c>
      <c r="R474" s="21">
        <v>1.6918578004307672E-3</v>
      </c>
      <c r="S474" s="21">
        <v>2.3060880879838777E-2</v>
      </c>
      <c r="T474" s="38">
        <v>5.7303363354410664E-7</v>
      </c>
    </row>
    <row r="475" spans="1:20" x14ac:dyDescent="0.25">
      <c r="A475" s="16" t="s">
        <v>326</v>
      </c>
      <c r="B475" s="8" t="s">
        <v>40</v>
      </c>
      <c r="C475" s="8" t="s">
        <v>331</v>
      </c>
      <c r="E475" s="8" t="str">
        <f t="shared" si="54"/>
        <v>Initial</v>
      </c>
      <c r="F475" s="21">
        <f t="shared" si="56"/>
        <v>427408.08445701201</v>
      </c>
      <c r="G475" s="19">
        <f t="shared" si="56"/>
        <v>6.1680815445545676</v>
      </c>
      <c r="H475" s="18">
        <f t="shared" si="55"/>
        <v>8.4730704380975939E-3</v>
      </c>
      <c r="I475" s="6">
        <f t="shared" si="55"/>
        <v>2.04</v>
      </c>
      <c r="J475" s="6">
        <f t="shared" si="55"/>
        <v>5329890.8361619459</v>
      </c>
      <c r="K475" s="18">
        <f t="shared" si="55"/>
        <v>0.15</v>
      </c>
      <c r="L475" s="35">
        <f>Data!BR13</f>
        <v>3.6038374082807572E-3</v>
      </c>
      <c r="M475" s="39">
        <f>VLOOKUP(C475,Data!$CB$2:$EB$22,1+VALUE(MID(A475,6,2)),FALSE)</f>
        <v>0</v>
      </c>
      <c r="Q475" s="21">
        <v>0</v>
      </c>
      <c r="R475" s="21">
        <v>3.112827304684434E-4</v>
      </c>
      <c r="S475" s="21">
        <v>3.9168352204795578E-3</v>
      </c>
      <c r="T475" s="38">
        <v>8.5955065953768894E-8</v>
      </c>
    </row>
    <row r="476" spans="1:20" x14ac:dyDescent="0.25">
      <c r="A476" s="16" t="s">
        <v>327</v>
      </c>
      <c r="B476" s="8" t="s">
        <v>40</v>
      </c>
      <c r="C476" s="8" t="s">
        <v>331</v>
      </c>
      <c r="E476" s="8" t="str">
        <f t="shared" si="54"/>
        <v>Initial</v>
      </c>
      <c r="F476" s="21">
        <f t="shared" si="56"/>
        <v>330189.49929959601</v>
      </c>
      <c r="G476" s="19">
        <f t="shared" si="56"/>
        <v>6.4579352380155601</v>
      </c>
      <c r="H476" s="18">
        <f t="shared" si="55"/>
        <v>8.4730704380975939E-3</v>
      </c>
      <c r="I476" s="6">
        <f t="shared" si="55"/>
        <v>2.04</v>
      </c>
      <c r="J476" s="6">
        <f t="shared" si="55"/>
        <v>5329890.8361619459</v>
      </c>
      <c r="K476" s="18">
        <f t="shared" si="55"/>
        <v>0.15</v>
      </c>
      <c r="L476" s="35">
        <f>Data!BR14</f>
        <v>3.6038374082807572E-3</v>
      </c>
      <c r="M476" s="39">
        <f>VLOOKUP(C476,Data!$CB$2:$EB$22,1+VALUE(MID(A476,6,2)),FALSE)</f>
        <v>0</v>
      </c>
      <c r="Q476" s="21">
        <v>0</v>
      </c>
      <c r="R476" s="21">
        <v>3.60717182824105E-5</v>
      </c>
      <c r="S476" s="21">
        <v>4.7521559400716764E-4</v>
      </c>
      <c r="T476" s="38">
        <v>1.2893260459279077E-8</v>
      </c>
    </row>
    <row r="477" spans="1:20" x14ac:dyDescent="0.25">
      <c r="A477" s="17" t="s">
        <v>262</v>
      </c>
      <c r="B477" s="8" t="s">
        <v>40</v>
      </c>
      <c r="C477" s="8" t="s">
        <v>331</v>
      </c>
      <c r="E477" s="8" t="str">
        <f t="shared" si="54"/>
        <v>FiFi-social.video.fifi</v>
      </c>
      <c r="F477" s="21">
        <f t="shared" si="56"/>
        <v>340832.86210744851</v>
      </c>
      <c r="G477" s="19">
        <f t="shared" si="56"/>
        <v>6.8003506949188122</v>
      </c>
      <c r="H477" s="18">
        <f t="shared" si="55"/>
        <v>8.4730704380975939E-3</v>
      </c>
      <c r="I477" s="6">
        <f t="shared" si="55"/>
        <v>2.04</v>
      </c>
      <c r="J477" s="6">
        <f t="shared" si="55"/>
        <v>5329890.8361619459</v>
      </c>
      <c r="K477" s="18">
        <f t="shared" si="55"/>
        <v>0.15</v>
      </c>
      <c r="L477" s="35">
        <f>Data!BR15</f>
        <v>3.6038374082807572E-3</v>
      </c>
      <c r="M477" s="21">
        <f>VLOOKUP(C477,Data!$CB$2:$EB$22,1+VALUE(MID(A477,6,2)),FALSE)</f>
        <v>0</v>
      </c>
      <c r="Q477" s="21">
        <v>0</v>
      </c>
      <c r="R477" s="21">
        <v>5.5851687046304884E-6</v>
      </c>
      <c r="S477" s="21">
        <v>7.7481455998816397E-5</v>
      </c>
      <c r="T477" s="38">
        <v>1.9339890799940918E-9</v>
      </c>
    </row>
    <row r="478" spans="1:20" x14ac:dyDescent="0.25">
      <c r="A478" s="17" t="s">
        <v>263</v>
      </c>
      <c r="B478" s="8" t="s">
        <v>40</v>
      </c>
      <c r="C478" s="8" t="s">
        <v>331</v>
      </c>
      <c r="E478" s="8" t="str">
        <f t="shared" si="54"/>
        <v>FiFi-social.video.fifi</v>
      </c>
      <c r="F478" s="21">
        <f t="shared" si="56"/>
        <v>439217.36949841853</v>
      </c>
      <c r="G478" s="19">
        <f t="shared" si="56"/>
        <v>6.2729203283091328</v>
      </c>
      <c r="H478" s="18">
        <f t="shared" si="55"/>
        <v>8.4730704380975939E-3</v>
      </c>
      <c r="I478" s="6">
        <f t="shared" si="55"/>
        <v>2.04</v>
      </c>
      <c r="J478" s="6">
        <f t="shared" si="55"/>
        <v>5329890.8361619459</v>
      </c>
      <c r="K478" s="18">
        <f t="shared" si="55"/>
        <v>0.15</v>
      </c>
      <c r="L478" s="35">
        <f>Data!BR16</f>
        <v>3.4180725934209242E-3</v>
      </c>
      <c r="M478" s="21">
        <f>VLOOKUP(C478,Data!$CB$2:$EB$22,1+VALUE(MID(A478,6,2)),FALSE)</f>
        <v>0</v>
      </c>
      <c r="Q478" s="21">
        <v>0</v>
      </c>
      <c r="R478" s="21">
        <v>1.0796068751361301E-6</v>
      </c>
      <c r="S478" s="21">
        <v>1.3815467343792409E-5</v>
      </c>
      <c r="T478" s="38">
        <v>2.9009838975468938E-10</v>
      </c>
    </row>
    <row r="479" spans="1:20" x14ac:dyDescent="0.25">
      <c r="A479" s="17" t="s">
        <v>264</v>
      </c>
      <c r="B479" s="8" t="s">
        <v>40</v>
      </c>
      <c r="C479" s="8" t="s">
        <v>331</v>
      </c>
      <c r="E479" s="8" t="str">
        <f t="shared" si="54"/>
        <v>FiFi-social.video.fifi</v>
      </c>
      <c r="F479" s="21">
        <f t="shared" si="56"/>
        <v>392882.00916213804</v>
      </c>
      <c r="G479" s="19">
        <f t="shared" si="56"/>
        <v>6.511570805271405</v>
      </c>
      <c r="H479" s="18">
        <f t="shared" si="55"/>
        <v>8.4730704380975939E-3</v>
      </c>
      <c r="I479" s="6">
        <f t="shared" si="55"/>
        <v>2.04</v>
      </c>
      <c r="J479" s="6">
        <f t="shared" si="55"/>
        <v>5329890.8361619459</v>
      </c>
      <c r="K479" s="18">
        <f t="shared" si="55"/>
        <v>0.15</v>
      </c>
      <c r="L479" s="35">
        <f>Data!BR17</f>
        <v>3.4180725934209242E-3</v>
      </c>
      <c r="M479" s="21">
        <f>VLOOKUP(C479,Data!$CB$2:$EB$22,1+VALUE(MID(A479,6,2)),FALSE)</f>
        <v>0</v>
      </c>
      <c r="Q479" s="21">
        <v>0</v>
      </c>
      <c r="R479" s="21">
        <v>1.4485697952063321E-7</v>
      </c>
      <c r="S479" s="21">
        <v>1.9242228167241601E-6</v>
      </c>
      <c r="T479" s="38">
        <v>4.3514747360973161E-11</v>
      </c>
    </row>
    <row r="480" spans="1:20" x14ac:dyDescent="0.25">
      <c r="A480" s="17" t="s">
        <v>265</v>
      </c>
      <c r="B480" s="8" t="s">
        <v>40</v>
      </c>
      <c r="C480" s="8" t="s">
        <v>331</v>
      </c>
      <c r="E480" s="8" t="str">
        <f t="shared" si="54"/>
        <v>FiFi-social.video.fifi</v>
      </c>
      <c r="F480" s="21">
        <f t="shared" si="56"/>
        <v>287120.72270037199</v>
      </c>
      <c r="G480" s="19">
        <f t="shared" si="56"/>
        <v>7.4241408592468048</v>
      </c>
      <c r="H480" s="18">
        <f t="shared" si="55"/>
        <v>8.4730704380975939E-3</v>
      </c>
      <c r="I480" s="6">
        <f t="shared" si="55"/>
        <v>2.04</v>
      </c>
      <c r="J480" s="6">
        <f t="shared" si="55"/>
        <v>5329890.8361619459</v>
      </c>
      <c r="K480" s="18">
        <f t="shared" si="55"/>
        <v>0.15</v>
      </c>
      <c r="L480" s="35">
        <f>Data!BR18</f>
        <v>3.4180725934209242E-3</v>
      </c>
      <c r="M480" s="21">
        <f>VLOOKUP(C480,Data!$CB$2:$EB$22,1+VALUE(MID(A480,6,2)),FALSE)</f>
        <v>0</v>
      </c>
      <c r="Q480" s="21">
        <v>0</v>
      </c>
      <c r="R480" s="21">
        <v>1.5879390155969465E-8</v>
      </c>
      <c r="S480" s="21">
        <v>2.4049729172478294E-7</v>
      </c>
      <c r="T480" s="38">
        <v>6.5272232063762203E-12</v>
      </c>
    </row>
    <row r="481" spans="1:20" x14ac:dyDescent="0.25">
      <c r="A481" s="17" t="s">
        <v>266</v>
      </c>
      <c r="B481" s="8" t="s">
        <v>40</v>
      </c>
      <c r="C481" s="8" t="s">
        <v>331</v>
      </c>
      <c r="E481" s="8" t="str">
        <f t="shared" si="54"/>
        <v>FiFi-social.video.fifi</v>
      </c>
      <c r="F481" s="21">
        <f t="shared" si="56"/>
        <v>319043.21232711151</v>
      </c>
      <c r="G481" s="19">
        <f t="shared" si="56"/>
        <v>7.2881301476597384</v>
      </c>
      <c r="H481" s="18">
        <f t="shared" ref="H481:K496" si="57">H480</f>
        <v>8.4730704380975939E-3</v>
      </c>
      <c r="I481" s="6">
        <f t="shared" si="57"/>
        <v>2.04</v>
      </c>
      <c r="J481" s="6">
        <f t="shared" si="57"/>
        <v>5329890.8361619459</v>
      </c>
      <c r="K481" s="18">
        <f t="shared" si="57"/>
        <v>0.15</v>
      </c>
      <c r="L481" s="35">
        <f>Data!BR19</f>
        <v>3.4180725934209242E-3</v>
      </c>
      <c r="M481" s="21">
        <f>VLOOKUP(C481,Data!$CB$2:$EB$22,1+VALUE(MID(A481,6,2)),FALSE)</f>
        <v>0</v>
      </c>
      <c r="Q481" s="21">
        <v>0</v>
      </c>
      <c r="R481" s="21">
        <v>2.6467925198268039E-9</v>
      </c>
      <c r="S481" s="21">
        <v>3.9351943451034039E-8</v>
      </c>
      <c r="T481" s="38">
        <v>9.7910568541692555E-13</v>
      </c>
    </row>
    <row r="482" spans="1:20" x14ac:dyDescent="0.25">
      <c r="A482" s="17" t="s">
        <v>267</v>
      </c>
      <c r="B482" s="8" t="s">
        <v>40</v>
      </c>
      <c r="C482" s="8" t="s">
        <v>331</v>
      </c>
      <c r="E482" s="8" t="str">
        <f t="shared" si="54"/>
        <v>FiFi-social.video.fifi</v>
      </c>
      <c r="F482" s="21">
        <f t="shared" ref="F482:G497" si="58">F416</f>
        <v>242439.8542396205</v>
      </c>
      <c r="G482" s="19">
        <f t="shared" si="58"/>
        <v>8.3972135913050998</v>
      </c>
      <c r="H482" s="18">
        <f t="shared" si="57"/>
        <v>8.4730704380975939E-3</v>
      </c>
      <c r="I482" s="6">
        <f t="shared" si="57"/>
        <v>2.04</v>
      </c>
      <c r="J482" s="6">
        <f t="shared" si="57"/>
        <v>5329890.8361619459</v>
      </c>
      <c r="K482" s="18">
        <f t="shared" si="57"/>
        <v>0.15</v>
      </c>
      <c r="L482" s="35">
        <f>Data!BR20</f>
        <v>3.5295314823368239E-3</v>
      </c>
      <c r="M482" s="21">
        <f>VLOOKUP(C482,Data!$CB$2:$EB$22,1+VALUE(MID(A482,6,2)),FALSE)</f>
        <v>0</v>
      </c>
      <c r="Q482" s="21">
        <v>0</v>
      </c>
      <c r="R482" s="21">
        <v>3.0172750738934388E-10</v>
      </c>
      <c r="S482" s="21">
        <v>5.1686874648776319E-9</v>
      </c>
      <c r="T482" s="38">
        <v>1.4688250615790821E-13</v>
      </c>
    </row>
    <row r="483" spans="1:20" x14ac:dyDescent="0.25">
      <c r="A483" s="17" t="s">
        <v>268</v>
      </c>
      <c r="B483" s="8" t="s">
        <v>40</v>
      </c>
      <c r="C483" s="8" t="s">
        <v>331</v>
      </c>
      <c r="E483" s="8" t="str">
        <f t="shared" si="54"/>
        <v>FiFi-social.video.fifi</v>
      </c>
      <c r="F483" s="21">
        <f t="shared" si="58"/>
        <v>452969.13318074099</v>
      </c>
      <c r="G483" s="19">
        <f t="shared" si="58"/>
        <v>6.5182322286433863</v>
      </c>
      <c r="H483" s="18">
        <f t="shared" si="57"/>
        <v>8.4730704380975939E-3</v>
      </c>
      <c r="I483" s="6">
        <f t="shared" si="57"/>
        <v>2.04</v>
      </c>
      <c r="J483" s="6">
        <f t="shared" si="57"/>
        <v>5329890.8361619459</v>
      </c>
      <c r="K483" s="18">
        <f t="shared" si="57"/>
        <v>0.15</v>
      </c>
      <c r="L483" s="35">
        <f>Data!BR21</f>
        <v>3.5295314823368239E-3</v>
      </c>
      <c r="M483" s="21">
        <f>VLOOKUP(C483,Data!$CB$2:$EB$22,1+VALUE(MID(A483,6,2)),FALSE)</f>
        <v>0</v>
      </c>
      <c r="Q483" s="21">
        <v>0</v>
      </c>
      <c r="R483" s="21">
        <v>8.4369377662145334E-11</v>
      </c>
      <c r="S483" s="21">
        <v>1.1218759610394815E-9</v>
      </c>
      <c r="T483" s="38">
        <v>2.19824158875781E-14</v>
      </c>
    </row>
    <row r="484" spans="1:20" x14ac:dyDescent="0.25">
      <c r="A484" s="17" t="s">
        <v>269</v>
      </c>
      <c r="B484" s="8" t="s">
        <v>40</v>
      </c>
      <c r="C484" s="8" t="s">
        <v>331</v>
      </c>
      <c r="E484" s="8" t="str">
        <f t="shared" si="54"/>
        <v>FiFi-social.video.fifi</v>
      </c>
      <c r="F484" s="21">
        <f t="shared" si="58"/>
        <v>374829.33619855496</v>
      </c>
      <c r="G484" s="19">
        <f t="shared" si="58"/>
        <v>7.0414807493575111</v>
      </c>
      <c r="H484" s="18">
        <f t="shared" si="57"/>
        <v>8.4730704380975939E-3</v>
      </c>
      <c r="I484" s="6">
        <f t="shared" si="57"/>
        <v>2.04</v>
      </c>
      <c r="J484" s="6">
        <f t="shared" si="57"/>
        <v>5329890.8361619459</v>
      </c>
      <c r="K484" s="18">
        <f t="shared" si="57"/>
        <v>0.15</v>
      </c>
      <c r="L484" s="35">
        <f>Data!BR22</f>
        <v>3.5295314823368239E-3</v>
      </c>
      <c r="M484" s="21">
        <f>VLOOKUP(C484,Data!$CB$2:$EB$22,1+VALUE(MID(A484,6,2)),FALSE)</f>
        <v>0</v>
      </c>
      <c r="Q484" s="21">
        <v>0</v>
      </c>
      <c r="R484" s="21">
        <v>1.0578056323792451E-11</v>
      </c>
      <c r="S484" s="21">
        <v>1.5194976713799224E-10</v>
      </c>
      <c r="T484" s="38">
        <v>3.3306690738754696E-15</v>
      </c>
    </row>
    <row r="485" spans="1:20" x14ac:dyDescent="0.25">
      <c r="A485" s="17" t="s">
        <v>270</v>
      </c>
      <c r="B485" s="8" t="s">
        <v>40</v>
      </c>
      <c r="C485" s="8" t="s">
        <v>331</v>
      </c>
      <c r="E485" s="8" t="str">
        <f t="shared" si="54"/>
        <v>FiFi-social.video.fifi</v>
      </c>
      <c r="F485" s="21">
        <f t="shared" si="58"/>
        <v>369195.690608576</v>
      </c>
      <c r="G485" s="19">
        <f t="shared" si="58"/>
        <v>6.974183994639545</v>
      </c>
      <c r="H485" s="18">
        <f t="shared" si="57"/>
        <v>8.4730704380975939E-3</v>
      </c>
      <c r="I485" s="6">
        <f t="shared" si="57"/>
        <v>2.04</v>
      </c>
      <c r="J485" s="6">
        <f t="shared" si="57"/>
        <v>5329890.8361619459</v>
      </c>
      <c r="K485" s="18">
        <f t="shared" si="57"/>
        <v>0.15</v>
      </c>
      <c r="L485" s="35">
        <f>Data!BR23</f>
        <v>3.5295314823368239E-3</v>
      </c>
      <c r="M485" s="21">
        <f>VLOOKUP(C485,Data!$CB$2:$EB$22,1+VALUE(MID(A485,6,2)),FALSE)</f>
        <v>0</v>
      </c>
      <c r="Q485" s="21">
        <v>0</v>
      </c>
      <c r="R485" s="21">
        <v>1.3892092329686138E-12</v>
      </c>
      <c r="S485" s="21">
        <v>1.9764745627461379E-11</v>
      </c>
      <c r="T485" s="38">
        <v>4.4408920985006262E-16</v>
      </c>
    </row>
    <row r="486" spans="1:20" x14ac:dyDescent="0.25">
      <c r="A486" s="17" t="s">
        <v>249</v>
      </c>
      <c r="B486" s="8" t="s">
        <v>40</v>
      </c>
      <c r="C486" s="8" t="s">
        <v>331</v>
      </c>
      <c r="E486" s="8" t="str">
        <f t="shared" si="54"/>
        <v>FiFi-social.video.fifi</v>
      </c>
      <c r="F486" s="21">
        <f t="shared" si="58"/>
        <v>327686.09035661601</v>
      </c>
      <c r="G486" s="19">
        <f t="shared" si="58"/>
        <v>7.4058431193070975</v>
      </c>
      <c r="H486" s="18">
        <f t="shared" si="57"/>
        <v>8.4730704380975939E-3</v>
      </c>
      <c r="I486" s="6">
        <f t="shared" si="57"/>
        <v>2.04</v>
      </c>
      <c r="J486" s="6">
        <f t="shared" si="57"/>
        <v>5329890.8361619459</v>
      </c>
      <c r="K486" s="18">
        <f t="shared" si="57"/>
        <v>0.15</v>
      </c>
      <c r="L486" s="35">
        <f>Data!BR24</f>
        <v>3.5295314823368239E-3</v>
      </c>
      <c r="M486" s="21">
        <f>VLOOKUP(C486,Data!$CB$2:$EB$22,1+VALUE(MID(A486,6,2)),FALSE)</f>
        <v>0</v>
      </c>
      <c r="Q486" s="21">
        <v>0</v>
      </c>
      <c r="R486" s="21">
        <v>3.0825423604512683E-13</v>
      </c>
      <c r="S486" s="21">
        <v>4.6570803265446196E-12</v>
      </c>
      <c r="T486" s="38">
        <v>1.1102230246251565E-16</v>
      </c>
    </row>
    <row r="487" spans="1:20" x14ac:dyDescent="0.25">
      <c r="A487" s="17" t="s">
        <v>250</v>
      </c>
      <c r="B487" s="8" t="s">
        <v>40</v>
      </c>
      <c r="C487" s="8" t="s">
        <v>331</v>
      </c>
      <c r="E487" s="8" t="str">
        <f t="shared" si="54"/>
        <v>FiFi-social.video.fifi</v>
      </c>
      <c r="F487" s="21">
        <f t="shared" si="58"/>
        <v>447161.2574520745</v>
      </c>
      <c r="G487" s="19">
        <f t="shared" si="58"/>
        <v>6.5316916589065332</v>
      </c>
      <c r="H487" s="18">
        <f t="shared" si="57"/>
        <v>8.4730704380975939E-3</v>
      </c>
      <c r="I487" s="6">
        <f t="shared" si="57"/>
        <v>2.04</v>
      </c>
      <c r="J487" s="6">
        <f t="shared" si="57"/>
        <v>5329890.8361619459</v>
      </c>
      <c r="K487" s="18">
        <f t="shared" si="57"/>
        <v>0.15</v>
      </c>
      <c r="L487" s="35">
        <f>Data!BR25</f>
        <v>3.5295314823368239E-3</v>
      </c>
      <c r="M487" s="21">
        <f>VLOOKUP(C487,Data!$CB$2:$EB$22,1+VALUE(MID(A487,6,2)),FALSE)</f>
        <v>0</v>
      </c>
      <c r="Q487" s="21">
        <v>0</v>
      </c>
      <c r="R487" s="21">
        <v>0</v>
      </c>
      <c r="S487" s="21">
        <v>0</v>
      </c>
      <c r="T487" s="38">
        <v>0</v>
      </c>
    </row>
    <row r="488" spans="1:20" x14ac:dyDescent="0.25">
      <c r="A488" s="17" t="s">
        <v>251</v>
      </c>
      <c r="B488" s="8" t="s">
        <v>40</v>
      </c>
      <c r="C488" s="8" t="s">
        <v>331</v>
      </c>
      <c r="E488" s="8" t="str">
        <f t="shared" si="54"/>
        <v>FiFi-social.video.fifi</v>
      </c>
      <c r="F488" s="21">
        <f t="shared" si="58"/>
        <v>382858.71242734947</v>
      </c>
      <c r="G488" s="19">
        <f t="shared" si="58"/>
        <v>6.8320565796721962</v>
      </c>
      <c r="H488" s="18">
        <f t="shared" si="57"/>
        <v>8.4730704380975939E-3</v>
      </c>
      <c r="I488" s="6">
        <f t="shared" si="57"/>
        <v>2.04</v>
      </c>
      <c r="J488" s="6">
        <f t="shared" si="57"/>
        <v>5329890.8361619459</v>
      </c>
      <c r="K488" s="18">
        <f t="shared" si="57"/>
        <v>0.15</v>
      </c>
      <c r="L488" s="35">
        <f>Data!BR26</f>
        <v>3.5295314823368239E-3</v>
      </c>
      <c r="M488" s="21">
        <f>VLOOKUP(C488,Data!$CB$2:$EB$22,1+VALUE(MID(A488,6,2)),FALSE)</f>
        <v>0</v>
      </c>
      <c r="Q488" s="21">
        <v>0</v>
      </c>
      <c r="R488" s="21">
        <v>0</v>
      </c>
      <c r="S488" s="21">
        <v>0</v>
      </c>
      <c r="T488" s="38">
        <v>0</v>
      </c>
    </row>
    <row r="489" spans="1:20" x14ac:dyDescent="0.25">
      <c r="A489" s="17" t="s">
        <v>252</v>
      </c>
      <c r="B489" s="8" t="s">
        <v>40</v>
      </c>
      <c r="C489" s="8" t="s">
        <v>331</v>
      </c>
      <c r="E489" s="8" t="str">
        <f t="shared" si="54"/>
        <v>FiFi-social.video.fifi</v>
      </c>
      <c r="F489" s="21">
        <f t="shared" si="58"/>
        <v>557747.14345524705</v>
      </c>
      <c r="G489" s="19">
        <f t="shared" si="58"/>
        <v>6.0639302973535694</v>
      </c>
      <c r="H489" s="18">
        <f t="shared" si="57"/>
        <v>8.4730704380975939E-3</v>
      </c>
      <c r="I489" s="6">
        <f t="shared" si="57"/>
        <v>2.04</v>
      </c>
      <c r="J489" s="6">
        <f t="shared" si="57"/>
        <v>5329890.8361619459</v>
      </c>
      <c r="K489" s="18">
        <f t="shared" si="57"/>
        <v>0.15</v>
      </c>
      <c r="L489" s="35">
        <f>Data!BR27</f>
        <v>3.5295314823368239E-3</v>
      </c>
      <c r="M489" s="21">
        <f>VLOOKUP(C489,Data!$CB$2:$EB$22,1+VALUE(MID(A489,6,2)),FALSE)</f>
        <v>0</v>
      </c>
      <c r="Q489" s="21">
        <v>0</v>
      </c>
      <c r="R489" s="21">
        <v>0</v>
      </c>
      <c r="S489" s="21">
        <v>0</v>
      </c>
      <c r="T489" s="38">
        <v>0</v>
      </c>
    </row>
    <row r="490" spans="1:20" x14ac:dyDescent="0.25">
      <c r="A490" s="17" t="s">
        <v>253</v>
      </c>
      <c r="B490" s="8" t="s">
        <v>40</v>
      </c>
      <c r="C490" s="8" t="s">
        <v>331</v>
      </c>
      <c r="E490" s="8" t="str">
        <f t="shared" si="54"/>
        <v>FiFi-social.video.fifi</v>
      </c>
      <c r="F490" s="21">
        <f t="shared" si="58"/>
        <v>460276.56861699698</v>
      </c>
      <c r="G490" s="19">
        <f t="shared" si="58"/>
        <v>6.561013101182815</v>
      </c>
      <c r="H490" s="18">
        <f t="shared" si="57"/>
        <v>8.4730704380975939E-3</v>
      </c>
      <c r="I490" s="6">
        <f t="shared" si="57"/>
        <v>2.04</v>
      </c>
      <c r="J490" s="6">
        <f t="shared" si="57"/>
        <v>5329890.8361619459</v>
      </c>
      <c r="K490" s="18">
        <f t="shared" si="57"/>
        <v>0.15</v>
      </c>
      <c r="L490" s="35">
        <f>Data!BR28</f>
        <v>3.5295314823368239E-3</v>
      </c>
      <c r="M490" s="21">
        <f>VLOOKUP(C490,Data!$CB$2:$EB$22,1+VALUE(MID(A490,6,2)),FALSE)</f>
        <v>0</v>
      </c>
      <c r="Q490" s="21">
        <v>0</v>
      </c>
      <c r="R490" s="21">
        <v>0</v>
      </c>
      <c r="S490" s="21">
        <v>0</v>
      </c>
      <c r="T490" s="38">
        <v>0</v>
      </c>
    </row>
    <row r="491" spans="1:20" x14ac:dyDescent="0.25">
      <c r="A491" s="17" t="s">
        <v>254</v>
      </c>
      <c r="B491" s="8" t="s">
        <v>40</v>
      </c>
      <c r="C491" s="8" t="s">
        <v>331</v>
      </c>
      <c r="E491" s="8" t="str">
        <f t="shared" si="54"/>
        <v>FiFi-social.video.fifi</v>
      </c>
      <c r="F491" s="21">
        <f t="shared" si="58"/>
        <v>243335.124867429</v>
      </c>
      <c r="G491" s="19">
        <f t="shared" si="58"/>
        <v>7.9500102667883148</v>
      </c>
      <c r="H491" s="18">
        <f t="shared" si="57"/>
        <v>8.4730704380975939E-3</v>
      </c>
      <c r="I491" s="6">
        <f t="shared" si="57"/>
        <v>2.04</v>
      </c>
      <c r="J491" s="6">
        <f t="shared" si="57"/>
        <v>5329890.8361619459</v>
      </c>
      <c r="K491" s="18">
        <f t="shared" si="57"/>
        <v>0.15</v>
      </c>
      <c r="L491" s="35">
        <f>Data!BR29</f>
        <v>3.6409903712527236E-3</v>
      </c>
      <c r="M491" s="21">
        <f>VLOOKUP(C491,Data!$CB$2:$EB$22,1+VALUE(MID(A491,6,2)),FALSE)</f>
        <v>0</v>
      </c>
      <c r="Q491" s="21">
        <v>0</v>
      </c>
      <c r="R491" s="21">
        <v>0</v>
      </c>
      <c r="S491" s="21">
        <v>0</v>
      </c>
      <c r="T491" s="38">
        <v>0</v>
      </c>
    </row>
    <row r="492" spans="1:20" x14ac:dyDescent="0.25">
      <c r="A492" s="17" t="s">
        <v>255</v>
      </c>
      <c r="B492" s="8" t="s">
        <v>40</v>
      </c>
      <c r="C492" s="8" t="s">
        <v>331</v>
      </c>
      <c r="E492" s="8" t="str">
        <f t="shared" si="54"/>
        <v>FiFi-social.video.fifi</v>
      </c>
      <c r="F492" s="21">
        <f t="shared" si="58"/>
        <v>393041.42493798002</v>
      </c>
      <c r="G492" s="19">
        <f t="shared" si="58"/>
        <v>6.7206571007122111</v>
      </c>
      <c r="H492" s="18">
        <f t="shared" si="57"/>
        <v>8.4730704380975939E-3</v>
      </c>
      <c r="I492" s="6">
        <f t="shared" si="57"/>
        <v>2.04</v>
      </c>
      <c r="J492" s="6">
        <f t="shared" si="57"/>
        <v>5329890.8361619459</v>
      </c>
      <c r="K492" s="18">
        <f t="shared" si="57"/>
        <v>0.15</v>
      </c>
      <c r="L492" s="35">
        <f>Data!BR30</f>
        <v>3.6409903712527236E-3</v>
      </c>
      <c r="M492" s="21">
        <f>VLOOKUP(C492,Data!$CB$2:$EB$22,1+VALUE(MID(A492,6,2)),FALSE)</f>
        <v>0</v>
      </c>
      <c r="Q492" s="21">
        <v>0</v>
      </c>
      <c r="R492" s="21">
        <v>0</v>
      </c>
      <c r="S492" s="21">
        <v>0</v>
      </c>
      <c r="T492" s="38">
        <v>0</v>
      </c>
    </row>
    <row r="493" spans="1:20" x14ac:dyDescent="0.25">
      <c r="A493" s="17" t="s">
        <v>256</v>
      </c>
      <c r="B493" s="8" t="s">
        <v>40</v>
      </c>
      <c r="C493" s="8" t="s">
        <v>331</v>
      </c>
      <c r="E493" s="8" t="str">
        <f t="shared" si="54"/>
        <v>FiFi-social.video.fifi</v>
      </c>
      <c r="F493" s="21">
        <f t="shared" si="58"/>
        <v>330046.27460601699</v>
      </c>
      <c r="G493" s="19">
        <f t="shared" si="58"/>
        <v>6.9582860389366274</v>
      </c>
      <c r="H493" s="18">
        <f t="shared" si="57"/>
        <v>8.4730704380975939E-3</v>
      </c>
      <c r="I493" s="6">
        <f t="shared" si="57"/>
        <v>2.04</v>
      </c>
      <c r="J493" s="6">
        <f t="shared" si="57"/>
        <v>5329890.8361619459</v>
      </c>
      <c r="K493" s="18">
        <f t="shared" si="57"/>
        <v>0.15</v>
      </c>
      <c r="L493" s="35">
        <f>Data!BR31</f>
        <v>3.6409903712527236E-3</v>
      </c>
      <c r="M493" s="21">
        <f>VLOOKUP(C493,Data!$CB$2:$EB$22,1+VALUE(MID(A493,6,2)),FALSE)</f>
        <v>0</v>
      </c>
      <c r="Q493" s="21">
        <v>0</v>
      </c>
      <c r="R493" s="21">
        <v>0</v>
      </c>
      <c r="S493" s="21">
        <v>0</v>
      </c>
      <c r="T493" s="38">
        <v>0</v>
      </c>
    </row>
    <row r="494" spans="1:20" x14ac:dyDescent="0.25">
      <c r="A494" s="17" t="s">
        <v>257</v>
      </c>
      <c r="B494" s="8" t="s">
        <v>40</v>
      </c>
      <c r="C494" s="8" t="s">
        <v>331</v>
      </c>
      <c r="E494" s="8" t="str">
        <f t="shared" si="54"/>
        <v>FiFi-social.video.fifi</v>
      </c>
      <c r="F494" s="21">
        <f t="shared" si="58"/>
        <v>229113.786208976</v>
      </c>
      <c r="G494" s="19">
        <f t="shared" si="58"/>
        <v>8.3126244248613048</v>
      </c>
      <c r="H494" s="18">
        <f t="shared" si="57"/>
        <v>8.4730704380975939E-3</v>
      </c>
      <c r="I494" s="6">
        <f t="shared" si="57"/>
        <v>2.04</v>
      </c>
      <c r="J494" s="6">
        <f t="shared" si="57"/>
        <v>5329890.8361619459</v>
      </c>
      <c r="K494" s="18">
        <f t="shared" si="57"/>
        <v>0.15</v>
      </c>
      <c r="L494" s="35">
        <f>Data!BR32</f>
        <v>3.6409903712527236E-3</v>
      </c>
      <c r="M494" s="21">
        <f>VLOOKUP(C494,Data!$CB$2:$EB$22,1+VALUE(MID(A494,6,2)),FALSE)</f>
        <v>0</v>
      </c>
      <c r="Q494" s="21">
        <v>0</v>
      </c>
      <c r="R494" s="21">
        <v>0</v>
      </c>
      <c r="S494" s="21">
        <v>0</v>
      </c>
      <c r="T494" s="38">
        <v>0</v>
      </c>
    </row>
    <row r="495" spans="1:20" x14ac:dyDescent="0.25">
      <c r="A495" s="17" t="s">
        <v>258</v>
      </c>
      <c r="B495" s="8" t="s">
        <v>40</v>
      </c>
      <c r="C495" s="8" t="s">
        <v>331</v>
      </c>
      <c r="E495" s="8" t="str">
        <f t="shared" si="54"/>
        <v>FiFi-social.video.fifi</v>
      </c>
      <c r="F495" s="21">
        <f t="shared" si="58"/>
        <v>575747.91897149396</v>
      </c>
      <c r="G495" s="19">
        <f t="shared" si="58"/>
        <v>5.8386874031403826</v>
      </c>
      <c r="H495" s="18">
        <f t="shared" si="57"/>
        <v>8.4730704380975939E-3</v>
      </c>
      <c r="I495" s="6">
        <f t="shared" si="57"/>
        <v>2.04</v>
      </c>
      <c r="J495" s="6">
        <f t="shared" si="57"/>
        <v>5329890.8361619459</v>
      </c>
      <c r="K495" s="18">
        <f t="shared" si="57"/>
        <v>0.15</v>
      </c>
      <c r="L495" s="35">
        <f>Data!BR33</f>
        <v>3.4180725934209242E-3</v>
      </c>
      <c r="M495" s="21">
        <f>VLOOKUP(C495,Data!$CB$2:$EB$22,1+VALUE(MID(A495,6,2)),FALSE)</f>
        <v>0</v>
      </c>
      <c r="Q495" s="21">
        <v>0</v>
      </c>
      <c r="R495" s="21">
        <v>0</v>
      </c>
      <c r="S495" s="21">
        <v>0</v>
      </c>
      <c r="T495" s="38">
        <v>0</v>
      </c>
    </row>
    <row r="496" spans="1:20" x14ac:dyDescent="0.25">
      <c r="A496" s="17" t="s">
        <v>259</v>
      </c>
      <c r="B496" s="8" t="s">
        <v>40</v>
      </c>
      <c r="C496" s="8" t="s">
        <v>331</v>
      </c>
      <c r="E496" s="8" t="str">
        <f t="shared" si="54"/>
        <v>FiFi-social.video.fifi</v>
      </c>
      <c r="F496" s="21">
        <f t="shared" si="58"/>
        <v>336725.53496230103</v>
      </c>
      <c r="G496" s="19">
        <f t="shared" si="58"/>
        <v>7.1135985788344387</v>
      </c>
      <c r="H496" s="18">
        <f t="shared" si="57"/>
        <v>8.4730704380975939E-3</v>
      </c>
      <c r="I496" s="6">
        <f t="shared" si="57"/>
        <v>2.04</v>
      </c>
      <c r="J496" s="6">
        <f t="shared" si="57"/>
        <v>5329890.8361619459</v>
      </c>
      <c r="K496" s="18">
        <f t="shared" si="57"/>
        <v>0.15</v>
      </c>
      <c r="L496" s="35">
        <f>Data!BR34</f>
        <v>3.4180725934209242E-3</v>
      </c>
      <c r="M496" s="21">
        <f>VLOOKUP(C496,Data!$CB$2:$EB$22,1+VALUE(MID(A496,6,2)),FALSE)</f>
        <v>0</v>
      </c>
      <c r="Q496" s="21">
        <v>0</v>
      </c>
      <c r="R496" s="21">
        <v>0</v>
      </c>
      <c r="S496" s="21">
        <v>0</v>
      </c>
      <c r="T496" s="38">
        <v>0</v>
      </c>
    </row>
    <row r="497" spans="1:20" x14ac:dyDescent="0.25">
      <c r="A497" s="17" t="s">
        <v>260</v>
      </c>
      <c r="B497" s="8" t="s">
        <v>40</v>
      </c>
      <c r="C497" s="8" t="s">
        <v>331</v>
      </c>
      <c r="E497" s="8" t="str">
        <f t="shared" si="54"/>
        <v>FiFi-social.video.fifi</v>
      </c>
      <c r="F497" s="21">
        <f t="shared" si="58"/>
        <v>229185.51881171801</v>
      </c>
      <c r="G497" s="19">
        <f t="shared" si="58"/>
        <v>8.3136684020358853</v>
      </c>
      <c r="H497" s="18">
        <f t="shared" ref="H497:K512" si="59">H496</f>
        <v>8.4730704380975939E-3</v>
      </c>
      <c r="I497" s="6">
        <f t="shared" si="59"/>
        <v>2.04</v>
      </c>
      <c r="J497" s="6">
        <f t="shared" si="59"/>
        <v>5329890.8361619459</v>
      </c>
      <c r="K497" s="18">
        <f t="shared" si="59"/>
        <v>0.15</v>
      </c>
      <c r="L497" s="35">
        <f>Data!BR35</f>
        <v>3.4180725934209242E-3</v>
      </c>
      <c r="M497" s="21">
        <f>VLOOKUP(C497,Data!$CB$2:$EB$22,1+VALUE(MID(A497,6,2)),FALSE)</f>
        <v>0</v>
      </c>
      <c r="Q497" s="21">
        <v>0</v>
      </c>
      <c r="R497" s="21">
        <v>0</v>
      </c>
      <c r="S497" s="21">
        <v>0</v>
      </c>
      <c r="T497" s="38">
        <v>0</v>
      </c>
    </row>
    <row r="498" spans="1:20" x14ac:dyDescent="0.25">
      <c r="A498" s="17" t="s">
        <v>261</v>
      </c>
      <c r="B498" s="8" t="s">
        <v>40</v>
      </c>
      <c r="C498" s="8" t="s">
        <v>331</v>
      </c>
      <c r="E498" s="8" t="str">
        <f t="shared" si="54"/>
        <v>FiFi-social.video.fifi</v>
      </c>
      <c r="F498" s="21">
        <f t="shared" ref="F498:G513" si="60">F432</f>
        <v>214943.993567217</v>
      </c>
      <c r="G498" s="19">
        <f t="shared" si="60"/>
        <v>8.3132960896176691</v>
      </c>
      <c r="H498" s="18">
        <f t="shared" si="59"/>
        <v>8.4730704380975939E-3</v>
      </c>
      <c r="I498" s="6">
        <f t="shared" si="59"/>
        <v>2.04</v>
      </c>
      <c r="J498" s="6">
        <f t="shared" si="59"/>
        <v>5329890.8361619459</v>
      </c>
      <c r="K498" s="18">
        <f t="shared" si="59"/>
        <v>0.15</v>
      </c>
      <c r="L498" s="35">
        <f>Data!BR36</f>
        <v>3.4180725934209242E-3</v>
      </c>
      <c r="M498" s="21">
        <f>VLOOKUP(C498,Data!$CB$2:$EB$22,1+VALUE(MID(A498,6,2)),FALSE)</f>
        <v>0</v>
      </c>
      <c r="Q498" s="21">
        <v>0</v>
      </c>
      <c r="R498" s="21">
        <v>0</v>
      </c>
      <c r="S498" s="21">
        <v>0</v>
      </c>
      <c r="T498" s="38">
        <v>0</v>
      </c>
    </row>
    <row r="499" spans="1:20" x14ac:dyDescent="0.25">
      <c r="A499" s="17" t="s">
        <v>278</v>
      </c>
      <c r="B499" s="8" t="s">
        <v>40</v>
      </c>
      <c r="C499" s="8" t="s">
        <v>331</v>
      </c>
      <c r="E499" s="8" t="str">
        <f t="shared" si="54"/>
        <v>FiFi-social.video.fifi</v>
      </c>
      <c r="F499" s="21">
        <f t="shared" si="60"/>
        <v>205737.99774799301</v>
      </c>
      <c r="G499" s="19">
        <f t="shared" si="60"/>
        <v>8.078181260819024</v>
      </c>
      <c r="H499" s="18">
        <f t="shared" si="59"/>
        <v>8.4730704380975939E-3</v>
      </c>
      <c r="I499" s="6">
        <f t="shared" si="59"/>
        <v>2.04</v>
      </c>
      <c r="J499" s="6">
        <f t="shared" si="59"/>
        <v>5329890.8361619459</v>
      </c>
      <c r="K499" s="18">
        <f t="shared" si="59"/>
        <v>0.15</v>
      </c>
      <c r="L499" s="35">
        <f>Data!BR37</f>
        <v>3.5295314823368239E-3</v>
      </c>
      <c r="M499" s="21">
        <f>VLOOKUP(C499,Data!$CB$2:$EB$22,1+VALUE(MID(A499,6,2)),FALSE)</f>
        <v>0</v>
      </c>
      <c r="Q499" s="21">
        <v>0</v>
      </c>
      <c r="R499" s="21">
        <v>0</v>
      </c>
      <c r="S499" s="21">
        <v>0</v>
      </c>
      <c r="T499" s="38">
        <v>0</v>
      </c>
    </row>
    <row r="500" spans="1:20" x14ac:dyDescent="0.25">
      <c r="A500" s="17" t="s">
        <v>279</v>
      </c>
      <c r="B500" s="8" t="s">
        <v>40</v>
      </c>
      <c r="C500" s="8" t="s">
        <v>331</v>
      </c>
      <c r="E500" s="8" t="str">
        <f t="shared" si="54"/>
        <v>FiFi-social.video.fifi</v>
      </c>
      <c r="F500" s="21">
        <f t="shared" si="60"/>
        <v>436708.84697628801</v>
      </c>
      <c r="G500" s="19">
        <f t="shared" si="60"/>
        <v>6.0086222354126866</v>
      </c>
      <c r="H500" s="18">
        <f t="shared" si="59"/>
        <v>8.4730704380975939E-3</v>
      </c>
      <c r="I500" s="6">
        <f t="shared" si="59"/>
        <v>2.04</v>
      </c>
      <c r="J500" s="6">
        <f t="shared" si="59"/>
        <v>5329890.8361619459</v>
      </c>
      <c r="K500" s="18">
        <f t="shared" si="59"/>
        <v>0.15</v>
      </c>
      <c r="L500" s="35">
        <f>Data!BR38</f>
        <v>3.5295314823368239E-3</v>
      </c>
      <c r="M500" s="21">
        <f>VLOOKUP(C500,Data!$CB$2:$EB$22,1+VALUE(MID(A500,6,2)),FALSE)</f>
        <v>0</v>
      </c>
      <c r="Q500" s="21">
        <v>0</v>
      </c>
      <c r="R500" s="21">
        <v>0</v>
      </c>
      <c r="S500" s="21">
        <v>0</v>
      </c>
      <c r="T500" s="38">
        <v>0</v>
      </c>
    </row>
    <row r="501" spans="1:20" x14ac:dyDescent="0.25">
      <c r="A501" s="17" t="s">
        <v>280</v>
      </c>
      <c r="B501" s="8" t="s">
        <v>40</v>
      </c>
      <c r="C501" s="8" t="s">
        <v>331</v>
      </c>
      <c r="E501" s="8" t="str">
        <f t="shared" si="54"/>
        <v>FiFi-social.video.fifi</v>
      </c>
      <c r="F501" s="21">
        <f t="shared" si="60"/>
        <v>253284.44575174601</v>
      </c>
      <c r="G501" s="19">
        <f t="shared" si="60"/>
        <v>7.1299227048638949</v>
      </c>
      <c r="H501" s="18">
        <f t="shared" si="59"/>
        <v>8.4730704380975939E-3</v>
      </c>
      <c r="I501" s="6">
        <f t="shared" si="59"/>
        <v>2.04</v>
      </c>
      <c r="J501" s="6">
        <f t="shared" si="59"/>
        <v>5329890.8361619459</v>
      </c>
      <c r="K501" s="18">
        <f t="shared" si="59"/>
        <v>0.15</v>
      </c>
      <c r="L501" s="35">
        <f>Data!BR39</f>
        <v>3.5295314823368239E-3</v>
      </c>
      <c r="M501" s="21">
        <f>VLOOKUP(C501,Data!$CB$2:$EB$22,1+VALUE(MID(A501,6,2)),FALSE)</f>
        <v>0</v>
      </c>
      <c r="Q501" s="21">
        <v>0</v>
      </c>
      <c r="R501" s="21">
        <v>0</v>
      </c>
      <c r="S501" s="21">
        <v>0</v>
      </c>
      <c r="T501" s="38">
        <v>0</v>
      </c>
    </row>
    <row r="502" spans="1:20" x14ac:dyDescent="0.25">
      <c r="A502" s="17" t="s">
        <v>281</v>
      </c>
      <c r="B502" s="8" t="s">
        <v>40</v>
      </c>
      <c r="C502" s="8" t="s">
        <v>331</v>
      </c>
      <c r="E502" s="8" t="str">
        <f t="shared" si="54"/>
        <v>FiFi-social.video.fifi</v>
      </c>
      <c r="F502" s="21">
        <f t="shared" si="60"/>
        <v>201747.696799417</v>
      </c>
      <c r="G502" s="19">
        <f t="shared" si="60"/>
        <v>8.2743415496816937</v>
      </c>
      <c r="H502" s="18">
        <f t="shared" si="59"/>
        <v>8.4730704380975939E-3</v>
      </c>
      <c r="I502" s="6">
        <f t="shared" si="59"/>
        <v>2.04</v>
      </c>
      <c r="J502" s="6">
        <f t="shared" si="59"/>
        <v>5329890.8361619459</v>
      </c>
      <c r="K502" s="18">
        <f t="shared" si="59"/>
        <v>0.15</v>
      </c>
      <c r="L502" s="35">
        <f>Data!BR40</f>
        <v>3.5295314823368239E-3</v>
      </c>
      <c r="M502" s="21">
        <f>VLOOKUP(C502,Data!$CB$2:$EB$22,1+VALUE(MID(A502,6,2)),FALSE)</f>
        <v>0</v>
      </c>
      <c r="Q502" s="21">
        <v>0</v>
      </c>
      <c r="R502" s="21">
        <v>0</v>
      </c>
      <c r="S502" s="21">
        <v>0</v>
      </c>
      <c r="T502" s="38">
        <v>0</v>
      </c>
    </row>
    <row r="503" spans="1:20" x14ac:dyDescent="0.25">
      <c r="A503" s="17" t="s">
        <v>282</v>
      </c>
      <c r="B503" s="8" t="s">
        <v>40</v>
      </c>
      <c r="C503" s="8" t="s">
        <v>331</v>
      </c>
      <c r="E503" s="8" t="str">
        <f t="shared" si="54"/>
        <v>FiFi-social.video.fifi</v>
      </c>
      <c r="F503" s="21">
        <f t="shared" si="60"/>
        <v>320149.29401431349</v>
      </c>
      <c r="G503" s="19">
        <f t="shared" si="60"/>
        <v>6.8001837755390948</v>
      </c>
      <c r="H503" s="18">
        <f t="shared" si="59"/>
        <v>8.4730704380975939E-3</v>
      </c>
      <c r="I503" s="6">
        <f t="shared" si="59"/>
        <v>2.04</v>
      </c>
      <c r="J503" s="6">
        <f t="shared" si="59"/>
        <v>5329890.8361619459</v>
      </c>
      <c r="K503" s="18">
        <f t="shared" si="59"/>
        <v>0.15</v>
      </c>
      <c r="L503" s="35">
        <f>Data!BR41</f>
        <v>3.5295314823368239E-3</v>
      </c>
      <c r="M503" s="21">
        <f>VLOOKUP(C503,Data!$CB$2:$EB$22,1+VALUE(MID(A503,6,2)),FALSE)</f>
        <v>0</v>
      </c>
      <c r="Q503" s="21">
        <v>0</v>
      </c>
      <c r="R503" s="21">
        <v>0</v>
      </c>
      <c r="S503" s="21">
        <v>0</v>
      </c>
      <c r="T503" s="38">
        <v>0</v>
      </c>
    </row>
    <row r="504" spans="1:20" x14ac:dyDescent="0.25">
      <c r="A504" s="17" t="s">
        <v>283</v>
      </c>
      <c r="B504" s="8" t="s">
        <v>40</v>
      </c>
      <c r="C504" s="8" t="s">
        <v>331</v>
      </c>
      <c r="E504" s="8" t="str">
        <f t="shared" si="54"/>
        <v>FiFi-social.video.fifi</v>
      </c>
      <c r="F504" s="21">
        <f t="shared" si="60"/>
        <v>391341.29065537348</v>
      </c>
      <c r="G504" s="19">
        <f t="shared" si="60"/>
        <v>6.2266027992457467</v>
      </c>
      <c r="H504" s="18">
        <f t="shared" si="59"/>
        <v>8.4730704380975939E-3</v>
      </c>
      <c r="I504" s="6">
        <f t="shared" si="59"/>
        <v>2.04</v>
      </c>
      <c r="J504" s="6">
        <f t="shared" si="59"/>
        <v>5329890.8361619459</v>
      </c>
      <c r="K504" s="18">
        <f t="shared" si="59"/>
        <v>0.15</v>
      </c>
      <c r="L504" s="35">
        <f>Data!BR42</f>
        <v>3.306613704505025E-3</v>
      </c>
      <c r="M504" s="21">
        <f>VLOOKUP(C504,Data!$CB$2:$EB$22,1+VALUE(MID(A504,6,2)),FALSE)</f>
        <v>0</v>
      </c>
      <c r="Q504" s="21">
        <v>0</v>
      </c>
      <c r="R504" s="21">
        <v>0</v>
      </c>
      <c r="S504" s="21">
        <v>0</v>
      </c>
      <c r="T504" s="38">
        <v>0</v>
      </c>
    </row>
    <row r="505" spans="1:20" x14ac:dyDescent="0.25">
      <c r="A505" s="17" t="s">
        <v>284</v>
      </c>
      <c r="B505" s="8" t="s">
        <v>40</v>
      </c>
      <c r="C505" s="8" t="s">
        <v>331</v>
      </c>
      <c r="E505" s="8" t="str">
        <f t="shared" si="54"/>
        <v>FiFi-social.video.fifi</v>
      </c>
      <c r="F505" s="21">
        <f t="shared" si="60"/>
        <v>230648.18602876749</v>
      </c>
      <c r="G505" s="19">
        <f t="shared" si="60"/>
        <v>7.6727442277060725</v>
      </c>
      <c r="H505" s="18">
        <f t="shared" si="59"/>
        <v>8.4730704380975939E-3</v>
      </c>
      <c r="I505" s="6">
        <f t="shared" si="59"/>
        <v>2.04</v>
      </c>
      <c r="J505" s="6">
        <f t="shared" si="59"/>
        <v>5329890.8361619459</v>
      </c>
      <c r="K505" s="18">
        <f t="shared" si="59"/>
        <v>0.15</v>
      </c>
      <c r="L505" s="35">
        <f>Data!BR43</f>
        <v>3.306613704505025E-3</v>
      </c>
      <c r="M505" s="21">
        <f>VLOOKUP(C505,Data!$CB$2:$EB$22,1+VALUE(MID(A505,6,2)),FALSE)</f>
        <v>0</v>
      </c>
      <c r="Q505" s="21">
        <v>0</v>
      </c>
      <c r="R505" s="21">
        <v>0</v>
      </c>
      <c r="S505" s="21">
        <v>0</v>
      </c>
      <c r="T505" s="38">
        <v>0</v>
      </c>
    </row>
    <row r="506" spans="1:20" x14ac:dyDescent="0.25">
      <c r="A506" s="17" t="s">
        <v>285</v>
      </c>
      <c r="B506" s="8" t="s">
        <v>40</v>
      </c>
      <c r="C506" s="8" t="s">
        <v>331</v>
      </c>
      <c r="E506" s="8" t="str">
        <f t="shared" si="54"/>
        <v>FiFi-social.video.fifi</v>
      </c>
      <c r="F506" s="21">
        <f t="shared" si="60"/>
        <v>255011.21194764899</v>
      </c>
      <c r="G506" s="19">
        <f t="shared" si="60"/>
        <v>7.3396787033818205</v>
      </c>
      <c r="H506" s="18">
        <f t="shared" si="59"/>
        <v>8.4730704380975939E-3</v>
      </c>
      <c r="I506" s="6">
        <f t="shared" si="59"/>
        <v>2.04</v>
      </c>
      <c r="J506" s="6">
        <f t="shared" si="59"/>
        <v>5329890.8361619459</v>
      </c>
      <c r="K506" s="18">
        <f t="shared" si="59"/>
        <v>0.15</v>
      </c>
      <c r="L506" s="35">
        <f>Data!BR44</f>
        <v>3.306613704505025E-3</v>
      </c>
      <c r="M506" s="21">
        <f>VLOOKUP(C506,Data!$CB$2:$EB$22,1+VALUE(MID(A506,6,2)),FALSE)</f>
        <v>0</v>
      </c>
      <c r="Q506" s="21">
        <v>0</v>
      </c>
      <c r="R506" s="21">
        <v>0</v>
      </c>
      <c r="S506" s="21">
        <v>0</v>
      </c>
      <c r="T506" s="38">
        <v>0</v>
      </c>
    </row>
    <row r="507" spans="1:20" x14ac:dyDescent="0.25">
      <c r="A507" s="17" t="s">
        <v>286</v>
      </c>
      <c r="B507" s="8" t="s">
        <v>40</v>
      </c>
      <c r="C507" s="8" t="s">
        <v>331</v>
      </c>
      <c r="E507" s="8" t="str">
        <f t="shared" si="54"/>
        <v>FiFi-social.video.fifi</v>
      </c>
      <c r="F507" s="21">
        <f t="shared" si="60"/>
        <v>290283.21400129853</v>
      </c>
      <c r="G507" s="19">
        <f t="shared" si="60"/>
        <v>6.8519846037487664</v>
      </c>
      <c r="H507" s="18">
        <f t="shared" si="59"/>
        <v>8.4730704380975939E-3</v>
      </c>
      <c r="I507" s="6">
        <f t="shared" si="59"/>
        <v>2.04</v>
      </c>
      <c r="J507" s="6">
        <f t="shared" si="59"/>
        <v>5329890.8361619459</v>
      </c>
      <c r="K507" s="18">
        <f t="shared" si="59"/>
        <v>0.15</v>
      </c>
      <c r="L507" s="35">
        <f>Data!BR45</f>
        <v>3.306613704505025E-3</v>
      </c>
      <c r="M507" s="21">
        <f>VLOOKUP(C507,Data!$CB$2:$EB$22,1+VALUE(MID(A507,6,2)),FALSE)</f>
        <v>0</v>
      </c>
      <c r="Q507" s="21">
        <v>0</v>
      </c>
      <c r="R507" s="21">
        <v>0</v>
      </c>
      <c r="S507" s="21">
        <v>0</v>
      </c>
      <c r="T507" s="38">
        <v>0</v>
      </c>
    </row>
    <row r="508" spans="1:20" x14ac:dyDescent="0.25">
      <c r="A508" s="17" t="s">
        <v>287</v>
      </c>
      <c r="B508" s="8" t="s">
        <v>40</v>
      </c>
      <c r="C508" s="8" t="s">
        <v>331</v>
      </c>
      <c r="E508" s="8" t="str">
        <f t="shared" si="54"/>
        <v>FiFi-social.video.fifi</v>
      </c>
      <c r="F508" s="21">
        <f t="shared" si="60"/>
        <v>329127.09109349351</v>
      </c>
      <c r="G508" s="19">
        <f t="shared" si="60"/>
        <v>6.6607284125131931</v>
      </c>
      <c r="H508" s="18">
        <f t="shared" si="59"/>
        <v>8.4730704380975939E-3</v>
      </c>
      <c r="I508" s="6">
        <f t="shared" si="59"/>
        <v>2.04</v>
      </c>
      <c r="J508" s="6">
        <f t="shared" si="59"/>
        <v>5329890.8361619459</v>
      </c>
      <c r="K508" s="18">
        <f t="shared" si="59"/>
        <v>0.15</v>
      </c>
      <c r="L508" s="35">
        <f>Data!BR46</f>
        <v>3.8639081490845235E-3</v>
      </c>
      <c r="M508" s="21">
        <f>VLOOKUP(C508,Data!$CB$2:$EB$22,1+VALUE(MID(A508,6,2)),FALSE)</f>
        <v>0</v>
      </c>
      <c r="Q508" s="21">
        <v>0</v>
      </c>
      <c r="R508" s="21">
        <v>0</v>
      </c>
      <c r="S508" s="21">
        <v>0</v>
      </c>
      <c r="T508" s="38">
        <v>0</v>
      </c>
    </row>
    <row r="509" spans="1:20" x14ac:dyDescent="0.25">
      <c r="A509" s="17" t="s">
        <v>288</v>
      </c>
      <c r="B509" s="8" t="s">
        <v>40</v>
      </c>
      <c r="C509" s="8" t="s">
        <v>331</v>
      </c>
      <c r="E509" s="8" t="str">
        <f t="shared" si="54"/>
        <v>FiFi-social.video.fifi</v>
      </c>
      <c r="F509" s="21">
        <f t="shared" si="60"/>
        <v>290379.33513653348</v>
      </c>
      <c r="G509" s="19">
        <f t="shared" si="60"/>
        <v>6.8891115045051432</v>
      </c>
      <c r="H509" s="18">
        <f t="shared" si="59"/>
        <v>8.4730704380975939E-3</v>
      </c>
      <c r="I509" s="6">
        <f t="shared" si="59"/>
        <v>2.04</v>
      </c>
      <c r="J509" s="6">
        <f t="shared" si="59"/>
        <v>5329890.8361619459</v>
      </c>
      <c r="K509" s="18">
        <f t="shared" si="59"/>
        <v>0.15</v>
      </c>
      <c r="L509" s="35">
        <f>Data!BR47</f>
        <v>3.8639081490845235E-3</v>
      </c>
      <c r="M509" s="21">
        <f>VLOOKUP(C509,Data!$CB$2:$EB$22,1+VALUE(MID(A509,6,2)),FALSE)</f>
        <v>0</v>
      </c>
      <c r="Q509" s="21">
        <v>0</v>
      </c>
      <c r="R509" s="21">
        <v>0</v>
      </c>
      <c r="S509" s="21">
        <v>0</v>
      </c>
      <c r="T509" s="38">
        <v>0</v>
      </c>
    </row>
    <row r="510" spans="1:20" x14ac:dyDescent="0.25">
      <c r="A510" s="17" t="s">
        <v>289</v>
      </c>
      <c r="B510" s="8" t="s">
        <v>40</v>
      </c>
      <c r="C510" s="8" t="s">
        <v>331</v>
      </c>
      <c r="E510" s="8" t="str">
        <f t="shared" si="54"/>
        <v>FiFi-social.video.fifi</v>
      </c>
      <c r="F510" s="21">
        <f t="shared" si="60"/>
        <v>328074.70488976047</v>
      </c>
      <c r="G510" s="19">
        <f t="shared" si="60"/>
        <v>6.6769335668378105</v>
      </c>
      <c r="H510" s="18">
        <f t="shared" si="59"/>
        <v>8.4730704380975939E-3</v>
      </c>
      <c r="I510" s="6">
        <f t="shared" si="59"/>
        <v>2.04</v>
      </c>
      <c r="J510" s="6">
        <f t="shared" si="59"/>
        <v>5329890.8361619459</v>
      </c>
      <c r="K510" s="18">
        <f t="shared" si="59"/>
        <v>0.15</v>
      </c>
      <c r="L510" s="35">
        <f>Data!BR48</f>
        <v>3.8639081490845235E-3</v>
      </c>
      <c r="M510" s="21">
        <f>VLOOKUP(C510,Data!$CB$2:$EB$22,1+VALUE(MID(A510,6,2)),FALSE)</f>
        <v>0</v>
      </c>
      <c r="Q510" s="21">
        <v>0</v>
      </c>
      <c r="R510" s="21">
        <v>0</v>
      </c>
      <c r="S510" s="21">
        <v>0</v>
      </c>
      <c r="T510" s="38">
        <v>0</v>
      </c>
    </row>
    <row r="511" spans="1:20" x14ac:dyDescent="0.25">
      <c r="A511" s="17" t="s">
        <v>290</v>
      </c>
      <c r="B511" s="8" t="s">
        <v>40</v>
      </c>
      <c r="C511" s="8" t="s">
        <v>331</v>
      </c>
      <c r="E511" s="8" t="str">
        <f t="shared" si="54"/>
        <v>FiFi-social.video.fifi</v>
      </c>
      <c r="F511" s="21">
        <f t="shared" si="60"/>
        <v>287583.00118987449</v>
      </c>
      <c r="G511" s="19">
        <f t="shared" si="60"/>
        <v>7.111582871611037</v>
      </c>
      <c r="H511" s="18">
        <f t="shared" si="59"/>
        <v>8.4730704380975939E-3</v>
      </c>
      <c r="I511" s="6">
        <f t="shared" si="59"/>
        <v>2.04</v>
      </c>
      <c r="J511" s="6">
        <f t="shared" si="59"/>
        <v>5329890.8361619459</v>
      </c>
      <c r="K511" s="18">
        <f t="shared" si="59"/>
        <v>0.15</v>
      </c>
      <c r="L511" s="35">
        <f>Data!BR49</f>
        <v>3.8639081490845235E-3</v>
      </c>
      <c r="M511" s="21">
        <f>VLOOKUP(C511,Data!$CB$2:$EB$22,1+VALUE(MID(A511,6,2)),FALSE)</f>
        <v>0</v>
      </c>
      <c r="Q511" s="21">
        <v>0</v>
      </c>
      <c r="R511" s="21">
        <v>0</v>
      </c>
      <c r="S511" s="21">
        <v>0</v>
      </c>
      <c r="T511" s="38">
        <v>0</v>
      </c>
    </row>
    <row r="512" spans="1:20" x14ac:dyDescent="0.25">
      <c r="A512" s="17" t="s">
        <v>291</v>
      </c>
      <c r="B512" s="8" t="s">
        <v>40</v>
      </c>
      <c r="C512" s="8" t="s">
        <v>331</v>
      </c>
      <c r="E512" s="8" t="str">
        <f t="shared" si="54"/>
        <v>FiFi-social.video.fifi</v>
      </c>
      <c r="F512" s="21">
        <f t="shared" si="60"/>
        <v>348609.08602096396</v>
      </c>
      <c r="G512" s="19">
        <f t="shared" si="60"/>
        <v>6.5637372420193243</v>
      </c>
      <c r="H512" s="18">
        <f t="shared" si="59"/>
        <v>8.4730704380975939E-3</v>
      </c>
      <c r="I512" s="6">
        <f t="shared" si="59"/>
        <v>2.04</v>
      </c>
      <c r="J512" s="6">
        <f t="shared" si="59"/>
        <v>5329890.8361619459</v>
      </c>
      <c r="K512" s="18">
        <f t="shared" si="59"/>
        <v>0.15</v>
      </c>
      <c r="L512" s="35">
        <f>Data!BR50</f>
        <v>3.8639081490845235E-3</v>
      </c>
      <c r="M512" s="21">
        <f>VLOOKUP(C512,Data!$CB$2:$EB$22,1+VALUE(MID(A512,6,2)),FALSE)</f>
        <v>6703.1900050000013</v>
      </c>
      <c r="Q512" s="21">
        <v>6703.1900050000013</v>
      </c>
      <c r="R512" s="21">
        <v>820.63927971441922</v>
      </c>
      <c r="S512" s="21">
        <v>4285.1896241519107</v>
      </c>
      <c r="T512" s="38">
        <v>0.27782593303571801</v>
      </c>
    </row>
    <row r="513" spans="1:20" x14ac:dyDescent="0.25">
      <c r="A513" s="17" t="s">
        <v>292</v>
      </c>
      <c r="B513" s="8" t="s">
        <v>40</v>
      </c>
      <c r="C513" s="8" t="s">
        <v>331</v>
      </c>
      <c r="E513" s="8" t="str">
        <f t="shared" si="54"/>
        <v>FiFi-social.video.fifi</v>
      </c>
      <c r="F513" s="21">
        <f t="shared" si="60"/>
        <v>241297.1653229885</v>
      </c>
      <c r="G513" s="19">
        <f t="shared" si="60"/>
        <v>7.6437660299865655</v>
      </c>
      <c r="H513" s="18">
        <f t="shared" ref="H513:K528" si="61">H512</f>
        <v>8.4730704380975939E-3</v>
      </c>
      <c r="I513" s="6">
        <f t="shared" si="61"/>
        <v>2.04</v>
      </c>
      <c r="J513" s="6">
        <f t="shared" si="61"/>
        <v>5329890.8361619459</v>
      </c>
      <c r="K513" s="18">
        <f t="shared" si="61"/>
        <v>0.15</v>
      </c>
      <c r="L513" s="35">
        <f>Data!BR51</f>
        <v>4.0496729639443564E-3</v>
      </c>
      <c r="M513" s="21">
        <f>VLOOKUP(C513,Data!$CB$2:$EB$22,1+VALUE(MID(A513,6,2)),FALSE)</f>
        <v>16870.410005000002</v>
      </c>
      <c r="Q513" s="21">
        <v>16870.410005000002</v>
      </c>
      <c r="R513" s="21">
        <v>1153.3948322106887</v>
      </c>
      <c r="S513" s="21">
        <v>1114.8016797327982</v>
      </c>
      <c r="T513" s="38">
        <v>0.56413749328405571</v>
      </c>
    </row>
    <row r="514" spans="1:20" x14ac:dyDescent="0.25">
      <c r="A514" s="17" t="s">
        <v>293</v>
      </c>
      <c r="B514" s="8" t="s">
        <v>40</v>
      </c>
      <c r="C514" s="8" t="s">
        <v>331</v>
      </c>
      <c r="E514" s="8" t="str">
        <f t="shared" si="54"/>
        <v>FiFi-social.video.fifi</v>
      </c>
      <c r="F514" s="21">
        <f t="shared" ref="F514:G528" si="62">F448</f>
        <v>285302.18935091398</v>
      </c>
      <c r="G514" s="19">
        <f t="shared" si="62"/>
        <v>7.1103422436825836</v>
      </c>
      <c r="H514" s="18">
        <f t="shared" si="61"/>
        <v>8.4730704380975939E-3</v>
      </c>
      <c r="I514" s="6">
        <f t="shared" si="61"/>
        <v>2.04</v>
      </c>
      <c r="J514" s="6">
        <f t="shared" si="61"/>
        <v>5329890.8361619459</v>
      </c>
      <c r="K514" s="18">
        <f t="shared" si="61"/>
        <v>0.15</v>
      </c>
      <c r="L514" s="35">
        <f>Data!BR52</f>
        <v>4.0496729639443564E-3</v>
      </c>
      <c r="M514" s="21">
        <f>VLOOKUP(C514,Data!$CB$2:$EB$22,1+VALUE(MID(A514,6,2)),FALSE)</f>
        <v>10673.590001</v>
      </c>
      <c r="Q514" s="21">
        <v>10673.590001</v>
      </c>
      <c r="R514" s="21">
        <v>1115.7578456847343</v>
      </c>
      <c r="S514" s="21">
        <v>5510.5870925405779</v>
      </c>
      <c r="T514" s="38">
        <v>0.46155560386047312</v>
      </c>
    </row>
    <row r="515" spans="1:20" x14ac:dyDescent="0.25">
      <c r="A515" s="17" t="s">
        <v>294</v>
      </c>
      <c r="B515" s="8" t="s">
        <v>40</v>
      </c>
      <c r="C515" s="8" t="s">
        <v>331</v>
      </c>
      <c r="E515" s="8" t="str">
        <f t="shared" si="54"/>
        <v>FiFi-social.video.fifi</v>
      </c>
      <c r="F515" s="21">
        <f t="shared" si="62"/>
        <v>415829.06386048801</v>
      </c>
      <c r="G515" s="19">
        <f t="shared" si="62"/>
        <v>6.129014958880469</v>
      </c>
      <c r="H515" s="18">
        <f t="shared" si="61"/>
        <v>8.4730704380975939E-3</v>
      </c>
      <c r="I515" s="6">
        <f t="shared" si="61"/>
        <v>2.04</v>
      </c>
      <c r="J515" s="6">
        <f t="shared" si="61"/>
        <v>5329890.8361619459</v>
      </c>
      <c r="K515" s="18">
        <f t="shared" si="61"/>
        <v>0.15</v>
      </c>
      <c r="L515" s="35">
        <f>Data!BR53</f>
        <v>4.0496729639443564E-3</v>
      </c>
      <c r="M515" s="21">
        <f>VLOOKUP(C515,Data!$CB$2:$EB$22,1+VALUE(MID(A515,6,2)),FALSE)</f>
        <v>8850.0800069999987</v>
      </c>
      <c r="Q515" s="21">
        <v>8850.0800069999987</v>
      </c>
      <c r="R515" s="21">
        <v>1392.4847699269183</v>
      </c>
      <c r="S515" s="21">
        <v>8560.4223621864348</v>
      </c>
      <c r="T515" s="38">
        <v>0.39521625316150921</v>
      </c>
    </row>
    <row r="516" spans="1:20" x14ac:dyDescent="0.25">
      <c r="A516" s="17" t="s">
        <v>295</v>
      </c>
      <c r="B516" s="8" t="s">
        <v>40</v>
      </c>
      <c r="C516" s="8" t="s">
        <v>331</v>
      </c>
      <c r="E516" s="8" t="str">
        <f t="shared" si="54"/>
        <v>FiFi-social.video.fifi</v>
      </c>
      <c r="F516" s="21">
        <f t="shared" si="62"/>
        <v>393432.46859552251</v>
      </c>
      <c r="G516" s="19">
        <f t="shared" si="62"/>
        <v>6.2941960634324765</v>
      </c>
      <c r="H516" s="18">
        <f t="shared" si="61"/>
        <v>8.4730704380975939E-3</v>
      </c>
      <c r="I516" s="6">
        <f t="shared" si="61"/>
        <v>2.04</v>
      </c>
      <c r="J516" s="6">
        <f t="shared" si="61"/>
        <v>5329890.8361619459</v>
      </c>
      <c r="K516" s="18">
        <f t="shared" si="61"/>
        <v>0.15</v>
      </c>
      <c r="L516" s="35">
        <f>Data!BR54</f>
        <v>4.0496729639443564E-3</v>
      </c>
      <c r="M516" s="21">
        <f>VLOOKUP(C516,Data!$CB$2:$EB$22,1+VALUE(MID(A516,6,2)),FALSE)</f>
        <v>10858.380008</v>
      </c>
      <c r="Q516" s="21">
        <v>10858.380008</v>
      </c>
      <c r="R516" s="21">
        <v>1464.3140308362567</v>
      </c>
      <c r="S516" s="21">
        <v>7943.6463933777595</v>
      </c>
      <c r="T516" s="38">
        <v>0.43926156960660256</v>
      </c>
    </row>
    <row r="517" spans="1:20" x14ac:dyDescent="0.25">
      <c r="A517" s="17" t="s">
        <v>296</v>
      </c>
      <c r="B517" s="8" t="s">
        <v>40</v>
      </c>
      <c r="C517" s="8" t="s">
        <v>331</v>
      </c>
      <c r="E517" s="8" t="str">
        <f t="shared" si="54"/>
        <v>FiFi-social.video.fifi</v>
      </c>
      <c r="F517" s="21">
        <f t="shared" si="62"/>
        <v>228081.015200244</v>
      </c>
      <c r="G517" s="19">
        <f t="shared" si="62"/>
        <v>7.9971814637423746</v>
      </c>
      <c r="H517" s="18">
        <f t="shared" si="61"/>
        <v>8.4730704380975939E-3</v>
      </c>
      <c r="I517" s="6">
        <f t="shared" si="61"/>
        <v>2.04</v>
      </c>
      <c r="J517" s="6">
        <f t="shared" si="61"/>
        <v>5329890.8361619459</v>
      </c>
      <c r="K517" s="18">
        <f t="shared" si="61"/>
        <v>0.15</v>
      </c>
      <c r="L517" s="35">
        <f>Data!BR55</f>
        <v>4.7927322233836875E-3</v>
      </c>
      <c r="M517" s="21">
        <f>VLOOKUP(C517,Data!$CB$2:$EB$22,1+VALUE(MID(A517,6,2)),FALSE)</f>
        <v>4980.160003</v>
      </c>
      <c r="Q517" s="21">
        <v>4980.160003</v>
      </c>
      <c r="R517" s="21">
        <v>474.48893937050252</v>
      </c>
      <c r="S517" s="21">
        <v>2760.7712643965078</v>
      </c>
      <c r="T517" s="38">
        <v>0.24552523706799678</v>
      </c>
    </row>
    <row r="518" spans="1:20" x14ac:dyDescent="0.25">
      <c r="A518" s="17" t="s">
        <v>297</v>
      </c>
      <c r="B518" s="8" t="s">
        <v>40</v>
      </c>
      <c r="C518" s="8" t="s">
        <v>331</v>
      </c>
      <c r="E518" s="8" t="str">
        <f t="shared" si="54"/>
        <v>FiFi-social.video.fifi</v>
      </c>
      <c r="F518" s="21">
        <f t="shared" si="62"/>
        <v>317634.99002545653</v>
      </c>
      <c r="G518" s="19">
        <f t="shared" si="62"/>
        <v>6.7548152855074779</v>
      </c>
      <c r="H518" s="18">
        <f t="shared" si="61"/>
        <v>8.4730704380975939E-3</v>
      </c>
      <c r="I518" s="6">
        <f t="shared" si="61"/>
        <v>2.04</v>
      </c>
      <c r="J518" s="6">
        <f t="shared" si="61"/>
        <v>5329890.8361619459</v>
      </c>
      <c r="K518" s="18">
        <f t="shared" si="61"/>
        <v>0.15</v>
      </c>
      <c r="L518" s="35">
        <f>Data!BR56</f>
        <v>4.7927322233836875E-3</v>
      </c>
      <c r="M518" s="21">
        <f>VLOOKUP(C518,Data!$CB$2:$EB$22,1+VALUE(MID(A518,6,2)),FALSE)</f>
        <v>10776.160011</v>
      </c>
      <c r="Q518" s="21">
        <v>10776.160011</v>
      </c>
      <c r="R518" s="21">
        <v>999.31840563854246</v>
      </c>
      <c r="S518" s="21">
        <v>2994.2709216522253</v>
      </c>
      <c r="T518" s="38">
        <v>0.37130836407046364</v>
      </c>
    </row>
    <row r="519" spans="1:20" x14ac:dyDescent="0.25">
      <c r="A519" s="17" t="s">
        <v>298</v>
      </c>
      <c r="B519" s="8" t="s">
        <v>40</v>
      </c>
      <c r="C519" s="8" t="s">
        <v>331</v>
      </c>
      <c r="E519" s="8" t="str">
        <f t="shared" si="54"/>
        <v>FiFi-social.video.fifi</v>
      </c>
      <c r="F519" s="21">
        <f t="shared" si="62"/>
        <v>322486.62248072354</v>
      </c>
      <c r="G519" s="19">
        <f t="shared" si="62"/>
        <v>6.9739033911176911</v>
      </c>
      <c r="H519" s="18">
        <f t="shared" si="61"/>
        <v>8.4730704380975939E-3</v>
      </c>
      <c r="I519" s="6">
        <f t="shared" si="61"/>
        <v>2.04</v>
      </c>
      <c r="J519" s="6">
        <f t="shared" si="61"/>
        <v>5329890.8361619459</v>
      </c>
      <c r="K519" s="18">
        <f t="shared" si="61"/>
        <v>0.15</v>
      </c>
      <c r="L519" s="35">
        <f>Data!BR57</f>
        <v>4.7927322233836875E-3</v>
      </c>
      <c r="M519" s="21">
        <f>VLOOKUP(C519,Data!$CB$2:$EB$22,1+VALUE(MID(A519,6,2)),FALSE)</f>
        <v>6795.4300030000004</v>
      </c>
      <c r="Q519" s="21">
        <v>6795.4300030000004</v>
      </c>
      <c r="R519" s="21">
        <v>779.07139324760192</v>
      </c>
      <c r="S519" s="21">
        <v>4288.2340048361593</v>
      </c>
      <c r="T519" s="38">
        <v>0.28511806648042648</v>
      </c>
    </row>
    <row r="520" spans="1:20" x14ac:dyDescent="0.25">
      <c r="A520" s="17" t="s">
        <v>299</v>
      </c>
      <c r="B520" s="8" t="s">
        <v>40</v>
      </c>
      <c r="C520" s="8" t="s">
        <v>331</v>
      </c>
      <c r="E520" s="8" t="str">
        <f t="shared" si="54"/>
        <v>FiFi-social.video.fifi</v>
      </c>
      <c r="F520" s="21">
        <f t="shared" si="62"/>
        <v>401386.27962260752</v>
      </c>
      <c r="G520" s="19">
        <f t="shared" si="62"/>
        <v>6.2238891290728731</v>
      </c>
      <c r="H520" s="18">
        <f t="shared" si="61"/>
        <v>8.4730704380975939E-3</v>
      </c>
      <c r="I520" s="6">
        <f t="shared" si="61"/>
        <v>2.04</v>
      </c>
      <c r="J520" s="6">
        <f t="shared" si="61"/>
        <v>5329890.8361619459</v>
      </c>
      <c r="K520" s="18">
        <f t="shared" si="61"/>
        <v>0.15</v>
      </c>
      <c r="L520" s="35">
        <f>Data!BR58</f>
        <v>4.7927322233836875E-3</v>
      </c>
      <c r="M520" s="21">
        <f>VLOOKUP(C520,Data!$CB$2:$EB$22,1+VALUE(MID(A520,6,2)),FALSE)</f>
        <v>0</v>
      </c>
      <c r="Q520" s="21">
        <v>0</v>
      </c>
      <c r="R520" s="21">
        <v>166.98559384226101</v>
      </c>
      <c r="S520" s="21">
        <v>2120.1716373423178</v>
      </c>
      <c r="T520" s="38">
        <v>4.9099341257565321E-2</v>
      </c>
    </row>
    <row r="521" spans="1:20" x14ac:dyDescent="0.25">
      <c r="A521" s="17" t="s">
        <v>300</v>
      </c>
      <c r="B521" s="8" t="s">
        <v>40</v>
      </c>
      <c r="C521" s="8" t="s">
        <v>331</v>
      </c>
      <c r="E521" s="8" t="str">
        <f t="shared" si="54"/>
        <v>FiFi-social.video.fifi</v>
      </c>
      <c r="F521" s="21">
        <f t="shared" si="62"/>
        <v>309588.89609523199</v>
      </c>
      <c r="G521" s="19">
        <f t="shared" si="62"/>
        <v>6.9990429098927924</v>
      </c>
      <c r="H521" s="18">
        <f t="shared" si="61"/>
        <v>8.4730704380975939E-3</v>
      </c>
      <c r="I521" s="6">
        <f t="shared" si="61"/>
        <v>2.04</v>
      </c>
      <c r="J521" s="6">
        <f t="shared" si="61"/>
        <v>5329890.8361619459</v>
      </c>
      <c r="K521" s="18">
        <f t="shared" si="61"/>
        <v>0.15</v>
      </c>
      <c r="L521" s="35">
        <f>Data!BR59</f>
        <v>4.1239788898882893E-3</v>
      </c>
      <c r="M521" s="21">
        <f>VLOOKUP(C521,Data!$CB$2:$EB$22,1+VALUE(MID(A521,6,2)),FALSE)</f>
        <v>0</v>
      </c>
      <c r="Q521" s="21">
        <v>0</v>
      </c>
      <c r="R521" s="21">
        <v>19.735168789886114</v>
      </c>
      <c r="S521" s="21">
        <v>281.77967811655543</v>
      </c>
      <c r="T521" s="38">
        <v>7.5234086614445195E-3</v>
      </c>
    </row>
    <row r="522" spans="1:20" x14ac:dyDescent="0.25">
      <c r="A522" s="17" t="s">
        <v>301</v>
      </c>
      <c r="B522" s="8" t="s">
        <v>40</v>
      </c>
      <c r="C522" s="8" t="s">
        <v>331</v>
      </c>
      <c r="E522" s="8" t="str">
        <f t="shared" si="54"/>
        <v>FiFi-social.video.fifi</v>
      </c>
      <c r="F522" s="21">
        <f t="shared" si="62"/>
        <v>309968.77520157403</v>
      </c>
      <c r="G522" s="19">
        <f t="shared" si="62"/>
        <v>6.9767010399881384</v>
      </c>
      <c r="H522" s="18">
        <f t="shared" si="61"/>
        <v>8.4730704380975939E-3</v>
      </c>
      <c r="I522" s="6">
        <f t="shared" si="61"/>
        <v>2.04</v>
      </c>
      <c r="J522" s="6">
        <f t="shared" si="61"/>
        <v>5329890.8361619459</v>
      </c>
      <c r="K522" s="18">
        <f t="shared" si="61"/>
        <v>0.15</v>
      </c>
      <c r="L522" s="35">
        <f>Data!BR60</f>
        <v>4.1239788898882893E-3</v>
      </c>
      <c r="M522" s="21">
        <f>VLOOKUP(C522,Data!$CB$2:$EB$22,1+VALUE(MID(A522,6,2)),FALSE)</f>
        <v>0</v>
      </c>
      <c r="Q522" s="21">
        <v>0</v>
      </c>
      <c r="R522" s="21">
        <v>2.9734288531868263</v>
      </c>
      <c r="S522" s="21">
        <v>42.319237311612916</v>
      </c>
      <c r="T522" s="38">
        <v>1.1321364871813566E-3</v>
      </c>
    </row>
    <row r="523" spans="1:20" x14ac:dyDescent="0.25">
      <c r="A523" s="17" t="s">
        <v>272</v>
      </c>
      <c r="B523" s="8" t="s">
        <v>40</v>
      </c>
      <c r="C523" s="8" t="s">
        <v>331</v>
      </c>
      <c r="E523" s="8" t="str">
        <f t="shared" si="54"/>
        <v>FiFi-social.video.fifi</v>
      </c>
      <c r="F523" s="21">
        <f t="shared" si="62"/>
        <v>454180.53004536044</v>
      </c>
      <c r="G523" s="19">
        <f t="shared" si="62"/>
        <v>6.0080329106190753</v>
      </c>
      <c r="H523" s="18">
        <f t="shared" si="61"/>
        <v>8.4730704380975939E-3</v>
      </c>
      <c r="I523" s="6">
        <f t="shared" si="61"/>
        <v>2.04</v>
      </c>
      <c r="J523" s="6">
        <f t="shared" si="61"/>
        <v>5329890.8361619459</v>
      </c>
      <c r="K523" s="18">
        <f t="shared" si="61"/>
        <v>0.15</v>
      </c>
      <c r="L523" s="35">
        <f>Data!BR61</f>
        <v>4.1239788898882893E-3</v>
      </c>
      <c r="M523" s="21">
        <f>VLOOKUP(C523,Data!$CB$2:$EB$22,1+VALUE(MID(A523,6,2)),FALSE)</f>
        <v>0</v>
      </c>
      <c r="Q523" s="21">
        <v>0</v>
      </c>
      <c r="R523" s="21">
        <v>0.65383540819536334</v>
      </c>
      <c r="S523" s="21">
        <v>8.0136598871542315</v>
      </c>
      <c r="T523" s="38">
        <v>1.6990224064983295E-4</v>
      </c>
    </row>
    <row r="524" spans="1:20" x14ac:dyDescent="0.25">
      <c r="A524" s="17" t="s">
        <v>273</v>
      </c>
      <c r="B524" s="8" t="s">
        <v>40</v>
      </c>
      <c r="C524" s="8" t="s">
        <v>331</v>
      </c>
      <c r="E524" s="8" t="str">
        <f t="shared" si="54"/>
        <v>FiFi-social.video.fifi</v>
      </c>
      <c r="F524" s="21">
        <f t="shared" si="62"/>
        <v>455011.73547455797</v>
      </c>
      <c r="G524" s="19">
        <f t="shared" si="62"/>
        <v>6.0449284141776669</v>
      </c>
      <c r="H524" s="18">
        <f t="shared" si="61"/>
        <v>8.4730704380975939E-3</v>
      </c>
      <c r="I524" s="6">
        <f t="shared" si="61"/>
        <v>2.04</v>
      </c>
      <c r="J524" s="6">
        <f t="shared" si="61"/>
        <v>5329890.8361619459</v>
      </c>
      <c r="K524" s="18">
        <f t="shared" si="61"/>
        <v>0.15</v>
      </c>
      <c r="L524" s="35">
        <f>Data!BR62</f>
        <v>4.1239788898882893E-3</v>
      </c>
      <c r="M524" s="21">
        <f>VLOOKUP(C524,Data!$CB$2:$EB$22,1+VALUE(MID(A524,6,2)),FALSE)</f>
        <v>0</v>
      </c>
      <c r="Q524" s="21">
        <v>0</v>
      </c>
      <c r="R524" s="21">
        <v>9.8261896509070731E-2</v>
      </c>
      <c r="S524" s="21">
        <v>1.2117317056868806</v>
      </c>
      <c r="T524" s="38">
        <v>2.5487176547045465E-5</v>
      </c>
    </row>
    <row r="525" spans="1:20" x14ac:dyDescent="0.25">
      <c r="A525" s="17" t="s">
        <v>274</v>
      </c>
      <c r="B525" s="8" t="s">
        <v>40</v>
      </c>
      <c r="C525" s="8" t="s">
        <v>331</v>
      </c>
      <c r="E525" s="8" t="str">
        <f t="shared" si="54"/>
        <v>FiFi-social.video.fifi</v>
      </c>
      <c r="F525" s="21">
        <f t="shared" si="62"/>
        <v>290055.894256228</v>
      </c>
      <c r="G525" s="19">
        <f t="shared" si="62"/>
        <v>7.3475859223576458</v>
      </c>
      <c r="H525" s="18">
        <f t="shared" si="61"/>
        <v>8.4730704380975939E-3</v>
      </c>
      <c r="I525" s="6">
        <f t="shared" si="61"/>
        <v>2.04</v>
      </c>
      <c r="J525" s="6">
        <f t="shared" si="61"/>
        <v>5329890.8361619459</v>
      </c>
      <c r="K525" s="18">
        <f t="shared" si="61"/>
        <v>0.15</v>
      </c>
      <c r="L525" s="35">
        <f>Data!BR63</f>
        <v>4.1239788898882893E-3</v>
      </c>
      <c r="M525" s="21">
        <f>VLOOKUP(C525,Data!$CB$2:$EB$22,1+VALUE(MID(A525,6,2)),FALSE)</f>
        <v>0</v>
      </c>
      <c r="Q525" s="21">
        <v>0</v>
      </c>
      <c r="R525" s="21">
        <v>9.3959393050357838E-3</v>
      </c>
      <c r="S525" s="21">
        <v>0.14083644158461592</v>
      </c>
      <c r="T525" s="38">
        <v>3.8231178944858613E-6</v>
      </c>
    </row>
    <row r="526" spans="1:20" x14ac:dyDescent="0.25">
      <c r="A526" s="17" t="s">
        <v>275</v>
      </c>
      <c r="B526" s="8" t="s">
        <v>40</v>
      </c>
      <c r="C526" s="8" t="s">
        <v>331</v>
      </c>
      <c r="E526" s="8" t="str">
        <f t="shared" si="54"/>
        <v>FiFi-social.video.fifi</v>
      </c>
      <c r="F526" s="21">
        <f t="shared" si="62"/>
        <v>348451.97318493499</v>
      </c>
      <c r="G526" s="19">
        <f t="shared" si="62"/>
        <v>6.6816214516324974</v>
      </c>
      <c r="H526" s="18">
        <f t="shared" si="61"/>
        <v>8.4730704380975939E-3</v>
      </c>
      <c r="I526" s="6">
        <f t="shared" si="61"/>
        <v>2.04</v>
      </c>
      <c r="J526" s="6">
        <f t="shared" si="61"/>
        <v>5329890.8361619459</v>
      </c>
      <c r="K526" s="18">
        <f t="shared" si="61"/>
        <v>0.15</v>
      </c>
      <c r="L526" s="35">
        <f>Data!BR64</f>
        <v>3.6038374082807572E-3</v>
      </c>
      <c r="M526" s="21">
        <f>VLOOKUP(C526,Data!$CB$2:$EB$22,1+VALUE(MID(A526,6,2)),FALSE)</f>
        <v>0</v>
      </c>
      <c r="Q526" s="21">
        <v>0</v>
      </c>
      <c r="R526" s="21">
        <v>1.6931420676978236E-3</v>
      </c>
      <c r="S526" s="21">
        <v>2.3078386094790009E-2</v>
      </c>
      <c r="T526" s="38">
        <v>5.7346861592755261E-7</v>
      </c>
    </row>
    <row r="527" spans="1:20" x14ac:dyDescent="0.25">
      <c r="A527" s="17" t="s">
        <v>276</v>
      </c>
      <c r="B527" s="8" t="s">
        <v>40</v>
      </c>
      <c r="C527" s="8" t="s">
        <v>331</v>
      </c>
      <c r="E527" s="8" t="str">
        <f t="shared" si="54"/>
        <v>FiFi-social.video.fifi</v>
      </c>
      <c r="F527" s="21">
        <f t="shared" si="62"/>
        <v>427408.08445701201</v>
      </c>
      <c r="G527" s="19">
        <f t="shared" si="62"/>
        <v>6.1680815445545676</v>
      </c>
      <c r="H527" s="18">
        <f t="shared" si="61"/>
        <v>8.4730704380975939E-3</v>
      </c>
      <c r="I527" s="6">
        <f t="shared" si="61"/>
        <v>2.04</v>
      </c>
      <c r="J527" s="6">
        <f t="shared" si="61"/>
        <v>5329890.8361619459</v>
      </c>
      <c r="K527" s="18">
        <f t="shared" si="61"/>
        <v>0.15</v>
      </c>
      <c r="L527" s="35">
        <f>Data!BR65</f>
        <v>3.6038374082807572E-3</v>
      </c>
      <c r="M527" s="21">
        <f>VLOOKUP(C527,Data!$CB$2:$EB$22,1+VALUE(MID(A527,6,2)),FALSE)</f>
        <v>0</v>
      </c>
      <c r="Q527" s="21">
        <v>0</v>
      </c>
      <c r="R527" s="21">
        <v>3.1151902110595624E-4</v>
      </c>
      <c r="S527" s="21">
        <v>3.919808438717161E-3</v>
      </c>
      <c r="T527" s="38">
        <v>8.6020313316836905E-8</v>
      </c>
    </row>
    <row r="528" spans="1:20" x14ac:dyDescent="0.25">
      <c r="A528" s="17" t="s">
        <v>277</v>
      </c>
      <c r="B528" s="8" t="s">
        <v>40</v>
      </c>
      <c r="C528" s="8" t="s">
        <v>331</v>
      </c>
      <c r="E528" s="8" t="str">
        <f t="shared" si="54"/>
        <v>FiFi-social.video.fifi</v>
      </c>
      <c r="F528" s="21">
        <f t="shared" si="62"/>
        <v>330189.49929959601</v>
      </c>
      <c r="G528" s="19">
        <f t="shared" si="62"/>
        <v>6.4579352380155601</v>
      </c>
      <c r="H528" s="18">
        <f t="shared" si="61"/>
        <v>8.4730704380975939E-3</v>
      </c>
      <c r="I528" s="6">
        <f t="shared" si="61"/>
        <v>2.04</v>
      </c>
      <c r="J528" s="6">
        <f t="shared" si="61"/>
        <v>5329890.8361619459</v>
      </c>
      <c r="K528" s="18">
        <f t="shared" si="61"/>
        <v>0.15</v>
      </c>
      <c r="L528" s="35">
        <f>Data!BR66</f>
        <v>3.6038374082807572E-3</v>
      </c>
      <c r="M528" s="21">
        <f>VLOOKUP(C528,Data!$CB$2:$EB$22,1+VALUE(MID(A528,6,2)),FALSE)</f>
        <v>0</v>
      </c>
      <c r="Q528" s="21">
        <v>0</v>
      </c>
      <c r="R528" s="21">
        <v>3.609909972514935E-5</v>
      </c>
      <c r="S528" s="21">
        <v>4.7557632227838672E-4</v>
      </c>
      <c r="T528" s="38">
        <v>1.2903047519330357E-8</v>
      </c>
    </row>
    <row r="530" spans="1:20" x14ac:dyDescent="0.25">
      <c r="A530" s="16" t="s">
        <v>328</v>
      </c>
      <c r="B530" s="8" t="s">
        <v>40</v>
      </c>
      <c r="C530" s="8" t="s">
        <v>74</v>
      </c>
      <c r="E530" s="8" t="str">
        <f>IF(RIGHT(A530,3)="old","Initial",B530&amp;"-"&amp;C530)</f>
        <v>Initial</v>
      </c>
      <c r="F530" s="21">
        <f>F464</f>
        <v>393432.46859552251</v>
      </c>
      <c r="G530" s="19">
        <f>G464</f>
        <v>6.2941960634324765</v>
      </c>
      <c r="H530" s="25">
        <f>VLOOKUP(C530,parms,3,FALSE)</f>
        <v>1.6312326832536614E-3</v>
      </c>
      <c r="I530" s="42">
        <f>VLOOKUP(C530,parms,8,FALSE)</f>
        <v>1</v>
      </c>
      <c r="J530" s="27">
        <f>VLOOKUP(C530,parms,4,FALSE)</f>
        <v>2732.6454960550273</v>
      </c>
      <c r="K530" s="25">
        <f>VLOOKUP(C530,parms,6,FALSE)</f>
        <v>0.15</v>
      </c>
      <c r="L530" s="35">
        <f>Data!BU2</f>
        <v>1</v>
      </c>
      <c r="M530" s="39">
        <f>VLOOKUP(C530,Data!$CB$2:$EB$22,1+VALUE(MID(A530,6,2)),FALSE)</f>
        <v>5438.0675000000001</v>
      </c>
      <c r="Q530" s="21">
        <v>5438.0675000000001</v>
      </c>
      <c r="R530" s="21">
        <v>554.054830197554</v>
      </c>
      <c r="S530" s="21">
        <v>-1950.7377688448059</v>
      </c>
      <c r="T530" s="38">
        <v>0.86330972497941083</v>
      </c>
    </row>
    <row r="531" spans="1:20" x14ac:dyDescent="0.25">
      <c r="A531" s="16" t="s">
        <v>316</v>
      </c>
      <c r="B531" s="8" t="s">
        <v>40</v>
      </c>
      <c r="C531" s="8" t="s">
        <v>74</v>
      </c>
      <c r="E531" s="8" t="str">
        <f t="shared" ref="E531:E594" si="63">IF(RIGHT(A531,3)="old","Initial",B531&amp;"-"&amp;C531)</f>
        <v>Initial</v>
      </c>
      <c r="F531" s="21">
        <f>F465</f>
        <v>228081.015200244</v>
      </c>
      <c r="G531" s="19">
        <f>G465</f>
        <v>7.9971814637423746</v>
      </c>
      <c r="H531" s="18">
        <f t="shared" ref="H531:K546" si="64">H530</f>
        <v>1.6312326832536614E-3</v>
      </c>
      <c r="I531" s="6">
        <f>I530</f>
        <v>1</v>
      </c>
      <c r="J531" s="6">
        <f t="shared" si="64"/>
        <v>2732.6454960550273</v>
      </c>
      <c r="K531" s="18">
        <f t="shared" si="64"/>
        <v>0.15</v>
      </c>
      <c r="L531" s="35">
        <f>Data!BU3</f>
        <v>1</v>
      </c>
      <c r="M531" s="39">
        <f>VLOOKUP(C531,Data!$CB$2:$EB$22,1+VALUE(MID(A531,6,2)),FALSE)</f>
        <v>5438.0675000000001</v>
      </c>
      <c r="Q531" s="21">
        <v>5438.0675000000001</v>
      </c>
      <c r="R531" s="21">
        <v>334.32177237590452</v>
      </c>
      <c r="S531" s="21">
        <v>-2764.4356190299191</v>
      </c>
      <c r="T531" s="38">
        <v>0.89858591890382122</v>
      </c>
    </row>
    <row r="532" spans="1:20" x14ac:dyDescent="0.25">
      <c r="A532" s="16" t="s">
        <v>317</v>
      </c>
      <c r="B532" s="8" t="s">
        <v>40</v>
      </c>
      <c r="C532" s="8" t="s">
        <v>74</v>
      </c>
      <c r="E532" s="8" t="str">
        <f t="shared" si="63"/>
        <v>Initial</v>
      </c>
      <c r="F532" s="21">
        <f t="shared" ref="F532:G547" si="65">F466</f>
        <v>317634.99002545653</v>
      </c>
      <c r="G532" s="19">
        <f t="shared" si="65"/>
        <v>6.7548152855074779</v>
      </c>
      <c r="H532" s="18">
        <f t="shared" si="64"/>
        <v>1.6312326832536614E-3</v>
      </c>
      <c r="I532" s="6">
        <f t="shared" si="64"/>
        <v>1</v>
      </c>
      <c r="J532" s="6">
        <f t="shared" si="64"/>
        <v>2732.6454960550273</v>
      </c>
      <c r="K532" s="18">
        <f t="shared" si="64"/>
        <v>0.15</v>
      </c>
      <c r="L532" s="35">
        <f>Data!BU4</f>
        <v>1</v>
      </c>
      <c r="M532" s="39">
        <f>VLOOKUP(C532,Data!$CB$2:$EB$22,1+VALUE(MID(A532,6,2)),FALSE)</f>
        <v>5438.0675000000001</v>
      </c>
      <c r="Q532" s="21">
        <v>5438.0675000000001</v>
      </c>
      <c r="R532" s="21">
        <v>467.8911423579612</v>
      </c>
      <c r="S532" s="21">
        <v>-2277.5492596468885</v>
      </c>
      <c r="T532" s="38">
        <v>0.90302665949543237</v>
      </c>
    </row>
    <row r="533" spans="1:20" x14ac:dyDescent="0.25">
      <c r="A533" s="16" t="s">
        <v>318</v>
      </c>
      <c r="B533" s="8" t="s">
        <v>40</v>
      </c>
      <c r="C533" s="8" t="s">
        <v>74</v>
      </c>
      <c r="E533" s="8" t="str">
        <f t="shared" si="63"/>
        <v>Initial</v>
      </c>
      <c r="F533" s="21">
        <f t="shared" si="65"/>
        <v>322486.62248072354</v>
      </c>
      <c r="G533" s="19">
        <f t="shared" si="65"/>
        <v>6.9739033911176911</v>
      </c>
      <c r="H533" s="18">
        <f t="shared" si="64"/>
        <v>1.6312326832536614E-3</v>
      </c>
      <c r="I533" s="6">
        <f t="shared" si="64"/>
        <v>1</v>
      </c>
      <c r="J533" s="6">
        <f t="shared" si="64"/>
        <v>2732.6454960550273</v>
      </c>
      <c r="K533" s="18">
        <f t="shared" si="64"/>
        <v>0.15</v>
      </c>
      <c r="L533" s="35">
        <f>Data!BU5</f>
        <v>1</v>
      </c>
      <c r="M533" s="39">
        <f>VLOOKUP(C533,Data!$CB$2:$EB$22,1+VALUE(MID(A533,6,2)),FALSE)</f>
        <v>5438.0675000000001</v>
      </c>
      <c r="Q533" s="21">
        <v>5438.0675000000001</v>
      </c>
      <c r="R533" s="21">
        <v>475.37929688360913</v>
      </c>
      <c r="S533" s="21">
        <v>-2122.818209396255</v>
      </c>
      <c r="T533" s="38">
        <v>0.90367578669360249</v>
      </c>
    </row>
    <row r="534" spans="1:20" x14ac:dyDescent="0.25">
      <c r="A534" s="16" t="s">
        <v>319</v>
      </c>
      <c r="B534" s="8" t="s">
        <v>40</v>
      </c>
      <c r="C534" s="8" t="s">
        <v>74</v>
      </c>
      <c r="E534" s="8" t="str">
        <f t="shared" si="63"/>
        <v>Initial</v>
      </c>
      <c r="F534" s="21">
        <f t="shared" si="65"/>
        <v>401386.27962260752</v>
      </c>
      <c r="G534" s="19">
        <f t="shared" si="65"/>
        <v>6.2238891290728731</v>
      </c>
      <c r="H534" s="18">
        <f t="shared" si="64"/>
        <v>1.6312326832536614E-3</v>
      </c>
      <c r="I534" s="6">
        <f t="shared" si="64"/>
        <v>1</v>
      </c>
      <c r="J534" s="6">
        <f t="shared" si="64"/>
        <v>2732.6454960550273</v>
      </c>
      <c r="K534" s="18">
        <f t="shared" si="64"/>
        <v>0.15</v>
      </c>
      <c r="L534" s="35">
        <f>Data!BU6</f>
        <v>1</v>
      </c>
      <c r="M534" s="39">
        <f>VLOOKUP(C534,Data!$CB$2:$EB$22,1+VALUE(MID(A534,6,2)),FALSE)</f>
        <v>1929.6375</v>
      </c>
      <c r="Q534" s="21">
        <v>1929.6375</v>
      </c>
      <c r="R534" s="21">
        <v>427.26305801371683</v>
      </c>
      <c r="S534" s="21">
        <v>729.60040202600453</v>
      </c>
      <c r="T534" s="38">
        <v>0.65255467746901386</v>
      </c>
    </row>
    <row r="535" spans="1:20" x14ac:dyDescent="0.25">
      <c r="A535" s="16" t="s">
        <v>320</v>
      </c>
      <c r="B535" s="8" t="s">
        <v>40</v>
      </c>
      <c r="C535" s="8" t="s">
        <v>74</v>
      </c>
      <c r="E535" s="8" t="str">
        <f t="shared" si="63"/>
        <v>Initial</v>
      </c>
      <c r="F535" s="21">
        <f t="shared" si="65"/>
        <v>309588.89609523199</v>
      </c>
      <c r="G535" s="19">
        <f t="shared" si="65"/>
        <v>6.9990429098927924</v>
      </c>
      <c r="H535" s="18">
        <f t="shared" si="64"/>
        <v>1.6312326832536614E-3</v>
      </c>
      <c r="I535" s="6">
        <f t="shared" si="64"/>
        <v>1</v>
      </c>
      <c r="J535" s="6">
        <f t="shared" si="64"/>
        <v>2732.6454960550273</v>
      </c>
      <c r="K535" s="18">
        <f t="shared" si="64"/>
        <v>0.15</v>
      </c>
      <c r="L535" s="35">
        <f>Data!BU7</f>
        <v>1</v>
      </c>
      <c r="M535" s="39">
        <f>VLOOKUP(C535,Data!$CB$2:$EB$22,1+VALUE(MID(A535,6,2)),FALSE)</f>
        <v>1929.6375</v>
      </c>
      <c r="Q535" s="21">
        <v>1929.6375</v>
      </c>
      <c r="R535" s="21">
        <v>292.31499352623621</v>
      </c>
      <c r="S535" s="21">
        <v>116.2876828951612</v>
      </c>
      <c r="T535" s="38">
        <v>0.578828360661506</v>
      </c>
    </row>
    <row r="536" spans="1:20" x14ac:dyDescent="0.25">
      <c r="A536" s="16" t="s">
        <v>321</v>
      </c>
      <c r="B536" s="8" t="s">
        <v>40</v>
      </c>
      <c r="C536" s="8" t="s">
        <v>74</v>
      </c>
      <c r="E536" s="8" t="str">
        <f t="shared" si="63"/>
        <v>Initial</v>
      </c>
      <c r="F536" s="21">
        <f t="shared" si="65"/>
        <v>309968.77520157403</v>
      </c>
      <c r="G536" s="19">
        <f t="shared" si="65"/>
        <v>6.9767010399881384</v>
      </c>
      <c r="H536" s="18">
        <f t="shared" si="64"/>
        <v>1.6312326832536614E-3</v>
      </c>
      <c r="I536" s="6">
        <f t="shared" si="64"/>
        <v>1</v>
      </c>
      <c r="J536" s="6">
        <f t="shared" si="64"/>
        <v>2732.6454960550273</v>
      </c>
      <c r="K536" s="18">
        <f t="shared" si="64"/>
        <v>0.15</v>
      </c>
      <c r="L536" s="35">
        <f>Data!BU8</f>
        <v>1</v>
      </c>
      <c r="M536" s="39">
        <f>VLOOKUP(C536,Data!$CB$2:$EB$22,1+VALUE(MID(A536,6,2)),FALSE)</f>
        <v>1929.6375</v>
      </c>
      <c r="Q536" s="21">
        <v>1929.6375</v>
      </c>
      <c r="R536" s="21">
        <v>286.43708776854874</v>
      </c>
      <c r="S536" s="21">
        <v>68.748428126007411</v>
      </c>
      <c r="T536" s="38">
        <v>0.56649409594666689</v>
      </c>
    </row>
    <row r="537" spans="1:20" x14ac:dyDescent="0.25">
      <c r="A537" s="16" t="s">
        <v>322</v>
      </c>
      <c r="B537" s="8" t="s">
        <v>40</v>
      </c>
      <c r="C537" s="8" t="s">
        <v>74</v>
      </c>
      <c r="E537" s="8" t="str">
        <f t="shared" si="63"/>
        <v>Initial</v>
      </c>
      <c r="F537" s="21">
        <f t="shared" si="65"/>
        <v>454180.53004536044</v>
      </c>
      <c r="G537" s="19">
        <f t="shared" si="65"/>
        <v>6.0080329106190753</v>
      </c>
      <c r="H537" s="18">
        <f t="shared" si="64"/>
        <v>1.6312326832536614E-3</v>
      </c>
      <c r="I537" s="6">
        <f t="shared" si="64"/>
        <v>1</v>
      </c>
      <c r="J537" s="6">
        <f t="shared" si="64"/>
        <v>2732.6454960550273</v>
      </c>
      <c r="K537" s="18">
        <f t="shared" si="64"/>
        <v>0.15</v>
      </c>
      <c r="L537" s="35">
        <f>Data!BU9</f>
        <v>1</v>
      </c>
      <c r="M537" s="39">
        <f>VLOOKUP(C537,Data!$CB$2:$EB$22,1+VALUE(MID(A537,6,2)),FALSE)</f>
        <v>1929.6375</v>
      </c>
      <c r="Q537" s="21">
        <v>1929.6375</v>
      </c>
      <c r="R537" s="21">
        <v>418.30720395506518</v>
      </c>
      <c r="S537" s="21">
        <v>583.56594811107766</v>
      </c>
      <c r="T537" s="38">
        <v>0.56461305639501869</v>
      </c>
    </row>
    <row r="538" spans="1:20" x14ac:dyDescent="0.25">
      <c r="A538" s="16" t="s">
        <v>323</v>
      </c>
      <c r="B538" s="8" t="s">
        <v>40</v>
      </c>
      <c r="C538" s="8" t="s">
        <v>74</v>
      </c>
      <c r="E538" s="8" t="str">
        <f t="shared" si="63"/>
        <v>Initial</v>
      </c>
      <c r="F538" s="21">
        <f t="shared" si="65"/>
        <v>455011.73547455797</v>
      </c>
      <c r="G538" s="19">
        <f t="shared" si="65"/>
        <v>6.0449284141776669</v>
      </c>
      <c r="H538" s="18">
        <f t="shared" si="64"/>
        <v>1.6312326832536614E-3</v>
      </c>
      <c r="I538" s="6">
        <f t="shared" si="64"/>
        <v>1</v>
      </c>
      <c r="J538" s="6">
        <f t="shared" si="64"/>
        <v>2732.6454960550273</v>
      </c>
      <c r="K538" s="18">
        <f t="shared" si="64"/>
        <v>0.15</v>
      </c>
      <c r="L538" s="35">
        <f>Data!BU10</f>
        <v>1</v>
      </c>
      <c r="M538" s="39">
        <f>VLOOKUP(C538,Data!$CB$2:$EB$22,1+VALUE(MID(A538,6,2)),FALSE)</f>
        <v>0</v>
      </c>
      <c r="Q538" s="21">
        <v>0</v>
      </c>
      <c r="R538" s="21">
        <v>87.036148733011757</v>
      </c>
      <c r="S538" s="21">
        <v>526.12728853677629</v>
      </c>
      <c r="T538" s="38">
        <v>0.11726304120203501</v>
      </c>
    </row>
    <row r="539" spans="1:20" x14ac:dyDescent="0.25">
      <c r="A539" s="16" t="s">
        <v>324</v>
      </c>
      <c r="B539" s="8" t="s">
        <v>40</v>
      </c>
      <c r="C539" s="8" t="s">
        <v>74</v>
      </c>
      <c r="E539" s="8" t="str">
        <f t="shared" si="63"/>
        <v>Initial</v>
      </c>
      <c r="F539" s="21">
        <f t="shared" si="65"/>
        <v>290055.894256228</v>
      </c>
      <c r="G539" s="19">
        <f t="shared" si="65"/>
        <v>7.3475859223576458</v>
      </c>
      <c r="H539" s="18">
        <f t="shared" si="64"/>
        <v>1.6312326832536614E-3</v>
      </c>
      <c r="I539" s="6">
        <f t="shared" si="64"/>
        <v>1</v>
      </c>
      <c r="J539" s="6">
        <f t="shared" si="64"/>
        <v>2732.6454960550273</v>
      </c>
      <c r="K539" s="18">
        <f t="shared" si="64"/>
        <v>0.15</v>
      </c>
      <c r="L539" s="35">
        <f>Data!BU11</f>
        <v>1</v>
      </c>
      <c r="M539" s="39">
        <f>VLOOKUP(C539,Data!$CB$2:$EB$22,1+VALUE(MID(A539,6,2)),FALSE)</f>
        <v>0</v>
      </c>
      <c r="Q539" s="21">
        <v>0</v>
      </c>
      <c r="R539" s="21">
        <v>8.7699389676746335</v>
      </c>
      <c r="S539" s="21">
        <v>64.437880098821879</v>
      </c>
      <c r="T539" s="38">
        <v>1.8535271908540096E-2</v>
      </c>
    </row>
    <row r="540" spans="1:20" x14ac:dyDescent="0.25">
      <c r="A540" s="16" t="s">
        <v>325</v>
      </c>
      <c r="B540" s="8" t="s">
        <v>40</v>
      </c>
      <c r="C540" s="8" t="s">
        <v>74</v>
      </c>
      <c r="E540" s="8" t="str">
        <f t="shared" si="63"/>
        <v>Initial</v>
      </c>
      <c r="F540" s="21">
        <f t="shared" si="65"/>
        <v>348451.97318493499</v>
      </c>
      <c r="G540" s="19">
        <f t="shared" si="65"/>
        <v>6.6816214516324974</v>
      </c>
      <c r="H540" s="18">
        <f t="shared" si="64"/>
        <v>1.6312326832536614E-3</v>
      </c>
      <c r="I540" s="6">
        <f t="shared" si="64"/>
        <v>1</v>
      </c>
      <c r="J540" s="6">
        <f t="shared" si="64"/>
        <v>2732.6454960550273</v>
      </c>
      <c r="K540" s="18">
        <f t="shared" si="64"/>
        <v>0.15</v>
      </c>
      <c r="L540" s="35">
        <f>Data!BU12</f>
        <v>1</v>
      </c>
      <c r="M540" s="39">
        <f>VLOOKUP(C540,Data!$CB$2:$EB$22,1+VALUE(MID(A540,6,2)),FALSE)</f>
        <v>0</v>
      </c>
      <c r="Q540" s="21">
        <v>0</v>
      </c>
      <c r="R540" s="21">
        <v>1.5929279236199101</v>
      </c>
      <c r="S540" s="21">
        <v>10.643341385363204</v>
      </c>
      <c r="T540" s="38">
        <v>2.80244619311798E-3</v>
      </c>
    </row>
    <row r="541" spans="1:20" x14ac:dyDescent="0.25">
      <c r="A541" s="16" t="s">
        <v>326</v>
      </c>
      <c r="B541" s="8" t="s">
        <v>40</v>
      </c>
      <c r="C541" s="8" t="s">
        <v>74</v>
      </c>
      <c r="E541" s="8" t="str">
        <f t="shared" si="63"/>
        <v>Initial</v>
      </c>
      <c r="F541" s="21">
        <f t="shared" si="65"/>
        <v>427408.08445701201</v>
      </c>
      <c r="G541" s="19">
        <f t="shared" si="65"/>
        <v>6.1680815445545676</v>
      </c>
      <c r="H541" s="18">
        <f t="shared" si="64"/>
        <v>1.6312326832536614E-3</v>
      </c>
      <c r="I541" s="6">
        <f t="shared" si="64"/>
        <v>1</v>
      </c>
      <c r="J541" s="6">
        <f t="shared" si="64"/>
        <v>2732.6454960550273</v>
      </c>
      <c r="K541" s="18">
        <f t="shared" si="64"/>
        <v>0.15</v>
      </c>
      <c r="L541" s="35">
        <f>Data!BU13</f>
        <v>1</v>
      </c>
      <c r="M541" s="39">
        <f>VLOOKUP(C541,Data!$CB$2:$EB$22,1+VALUE(MID(A541,6,2)),FALSE)</f>
        <v>0</v>
      </c>
      <c r="Q541" s="21">
        <v>0</v>
      </c>
      <c r="R541" s="21">
        <v>0.2934303541002749</v>
      </c>
      <c r="S541" s="21">
        <v>1.8099023517380171</v>
      </c>
      <c r="T541" s="38">
        <v>4.2086846962330338E-4</v>
      </c>
    </row>
    <row r="542" spans="1:20" x14ac:dyDescent="0.25">
      <c r="A542" s="16" t="s">
        <v>327</v>
      </c>
      <c r="B542" s="8" t="s">
        <v>40</v>
      </c>
      <c r="C542" s="8" t="s">
        <v>74</v>
      </c>
      <c r="E542" s="8" t="str">
        <f t="shared" si="63"/>
        <v>Initial</v>
      </c>
      <c r="F542" s="21">
        <f t="shared" si="65"/>
        <v>330189.49929959601</v>
      </c>
      <c r="G542" s="19">
        <f t="shared" si="65"/>
        <v>6.4579352380155601</v>
      </c>
      <c r="H542" s="18">
        <f t="shared" si="64"/>
        <v>1.6312326832536614E-3</v>
      </c>
      <c r="I542" s="6">
        <f t="shared" si="64"/>
        <v>1</v>
      </c>
      <c r="J542" s="6">
        <f t="shared" si="64"/>
        <v>2732.6454960550273</v>
      </c>
      <c r="K542" s="18">
        <f t="shared" si="64"/>
        <v>0.15</v>
      </c>
      <c r="L542" s="35">
        <f>Data!BU14</f>
        <v>1</v>
      </c>
      <c r="M542" s="39">
        <f>VLOOKUP(C542,Data!$CB$2:$EB$22,1+VALUE(MID(A542,6,2)),FALSE)</f>
        <v>0</v>
      </c>
      <c r="Q542" s="21">
        <v>0</v>
      </c>
      <c r="R542" s="21">
        <v>3.4009051276020053E-2</v>
      </c>
      <c r="S542" s="21">
        <v>0.21962825064688798</v>
      </c>
      <c r="T542" s="38">
        <v>6.3141565429747359E-5</v>
      </c>
    </row>
    <row r="543" spans="1:20" x14ac:dyDescent="0.25">
      <c r="A543" s="17" t="s">
        <v>262</v>
      </c>
      <c r="B543" s="8" t="s">
        <v>40</v>
      </c>
      <c r="C543" s="8" t="s">
        <v>74</v>
      </c>
      <c r="E543" s="8" t="str">
        <f t="shared" si="63"/>
        <v>FiFi-content.fifi</v>
      </c>
      <c r="F543" s="21">
        <f t="shared" si="65"/>
        <v>340832.86210744851</v>
      </c>
      <c r="G543" s="19">
        <f t="shared" si="65"/>
        <v>6.8003506949188122</v>
      </c>
      <c r="H543" s="18">
        <f t="shared" si="64"/>
        <v>1.6312326832536614E-3</v>
      </c>
      <c r="I543" s="6">
        <f t="shared" si="64"/>
        <v>1</v>
      </c>
      <c r="J543" s="6">
        <f t="shared" si="64"/>
        <v>2732.6454960550273</v>
      </c>
      <c r="K543" s="18">
        <f t="shared" si="64"/>
        <v>0.15</v>
      </c>
      <c r="L543" s="35">
        <f>Data!BU15</f>
        <v>1</v>
      </c>
      <c r="M543" s="21">
        <f>VLOOKUP(C543,Data!$CB$2:$EB$22,1+VALUE(MID(A543,6,2)),FALSE)</f>
        <v>0</v>
      </c>
      <c r="Q543" s="21">
        <v>0</v>
      </c>
      <c r="R543" s="21">
        <v>5.2659367020687188E-3</v>
      </c>
      <c r="S543" s="21">
        <v>3.5810216311311489E-2</v>
      </c>
      <c r="T543" s="38">
        <v>9.4714889865565866E-6</v>
      </c>
    </row>
    <row r="544" spans="1:20" x14ac:dyDescent="0.25">
      <c r="A544" s="17" t="s">
        <v>263</v>
      </c>
      <c r="B544" s="8" t="s">
        <v>40</v>
      </c>
      <c r="C544" s="8" t="s">
        <v>74</v>
      </c>
      <c r="E544" s="8" t="str">
        <f t="shared" si="63"/>
        <v>FiFi-content.fifi</v>
      </c>
      <c r="F544" s="21">
        <f t="shared" si="65"/>
        <v>439217.36949841853</v>
      </c>
      <c r="G544" s="19">
        <f t="shared" si="65"/>
        <v>6.2729203283091328</v>
      </c>
      <c r="H544" s="18">
        <f t="shared" si="64"/>
        <v>1.6312326832536614E-3</v>
      </c>
      <c r="I544" s="6">
        <f t="shared" si="64"/>
        <v>1</v>
      </c>
      <c r="J544" s="6">
        <f t="shared" si="64"/>
        <v>2732.6454960550273</v>
      </c>
      <c r="K544" s="18">
        <f t="shared" si="64"/>
        <v>0.15</v>
      </c>
      <c r="L544" s="35">
        <f>Data!BU16</f>
        <v>1</v>
      </c>
      <c r="M544" s="21">
        <f>VLOOKUP(C544,Data!$CB$2:$EB$22,1+VALUE(MID(A544,6,2)),FALSE)</f>
        <v>0</v>
      </c>
      <c r="Q544" s="21">
        <v>0</v>
      </c>
      <c r="R544" s="21">
        <v>1.0179036854950582E-3</v>
      </c>
      <c r="S544" s="21">
        <v>6.3852287210027373E-3</v>
      </c>
      <c r="T544" s="38">
        <v>1.4207290669476791E-6</v>
      </c>
    </row>
    <row r="545" spans="1:20" x14ac:dyDescent="0.25">
      <c r="A545" s="17" t="s">
        <v>264</v>
      </c>
      <c r="B545" s="8" t="s">
        <v>40</v>
      </c>
      <c r="C545" s="8" t="s">
        <v>74</v>
      </c>
      <c r="E545" s="8" t="str">
        <f t="shared" si="63"/>
        <v>FiFi-content.fifi</v>
      </c>
      <c r="F545" s="21">
        <f t="shared" si="65"/>
        <v>392882.00916213804</v>
      </c>
      <c r="G545" s="19">
        <f t="shared" si="65"/>
        <v>6.511570805271405</v>
      </c>
      <c r="H545" s="18">
        <f t="shared" si="64"/>
        <v>1.6312326832536614E-3</v>
      </c>
      <c r="I545" s="6">
        <f t="shared" si="64"/>
        <v>1</v>
      </c>
      <c r="J545" s="6">
        <f t="shared" si="64"/>
        <v>2732.6454960550273</v>
      </c>
      <c r="K545" s="18">
        <f t="shared" si="64"/>
        <v>0.15</v>
      </c>
      <c r="L545" s="35">
        <f>Data!BU17</f>
        <v>1</v>
      </c>
      <c r="M545" s="21">
        <f>VLOOKUP(C545,Data!$CB$2:$EB$22,1+VALUE(MID(A545,6,2)),FALSE)</f>
        <v>0</v>
      </c>
      <c r="Q545" s="21">
        <v>0</v>
      </c>
      <c r="R545" s="21">
        <v>1.3657802981226856E-4</v>
      </c>
      <c r="S545" s="21">
        <v>8.8933751156705567E-4</v>
      </c>
      <c r="T545" s="38">
        <v>2.1310948872255153E-7</v>
      </c>
    </row>
    <row r="546" spans="1:20" x14ac:dyDescent="0.25">
      <c r="A546" s="17" t="s">
        <v>265</v>
      </c>
      <c r="B546" s="8" t="s">
        <v>40</v>
      </c>
      <c r="C546" s="8" t="s">
        <v>74</v>
      </c>
      <c r="E546" s="8" t="str">
        <f t="shared" si="63"/>
        <v>FiFi-content.fifi</v>
      </c>
      <c r="F546" s="21">
        <f t="shared" si="65"/>
        <v>287120.72270037199</v>
      </c>
      <c r="G546" s="19">
        <f t="shared" si="65"/>
        <v>7.4241408592468048</v>
      </c>
      <c r="H546" s="18">
        <f t="shared" si="64"/>
        <v>1.6312326832536614E-3</v>
      </c>
      <c r="I546" s="6">
        <f t="shared" si="64"/>
        <v>1</v>
      </c>
      <c r="J546" s="6">
        <f t="shared" si="64"/>
        <v>2732.6454960550273</v>
      </c>
      <c r="K546" s="18">
        <f t="shared" si="64"/>
        <v>0.15</v>
      </c>
      <c r="L546" s="35">
        <f>Data!BU18</f>
        <v>1</v>
      </c>
      <c r="M546" s="21">
        <f>VLOOKUP(C546,Data!$CB$2:$EB$22,1+VALUE(MID(A546,6,2)),FALSE)</f>
        <v>0</v>
      </c>
      <c r="Q546" s="21">
        <v>0</v>
      </c>
      <c r="R546" s="21">
        <v>1.4971817959603647E-5</v>
      </c>
      <c r="S546" s="21">
        <v>1.1115288545109857E-4</v>
      </c>
      <c r="T546" s="38">
        <v>3.1966426172758133E-8</v>
      </c>
    </row>
    <row r="547" spans="1:20" x14ac:dyDescent="0.25">
      <c r="A547" s="17" t="s">
        <v>266</v>
      </c>
      <c r="B547" s="8" t="s">
        <v>40</v>
      </c>
      <c r="C547" s="8" t="s">
        <v>74</v>
      </c>
      <c r="E547" s="8" t="str">
        <f t="shared" si="63"/>
        <v>FiFi-content.fifi</v>
      </c>
      <c r="F547" s="21">
        <f t="shared" si="65"/>
        <v>319043.21232711151</v>
      </c>
      <c r="G547" s="19">
        <f t="shared" si="65"/>
        <v>7.2881301476597384</v>
      </c>
      <c r="H547" s="18">
        <f t="shared" ref="H547:K562" si="66">H546</f>
        <v>1.6312326832536614E-3</v>
      </c>
      <c r="I547" s="6">
        <f t="shared" si="66"/>
        <v>1</v>
      </c>
      <c r="J547" s="6">
        <f t="shared" si="66"/>
        <v>2732.6454960550273</v>
      </c>
      <c r="K547" s="18">
        <f t="shared" si="66"/>
        <v>0.15</v>
      </c>
      <c r="L547" s="35">
        <f>Data!BU19</f>
        <v>1</v>
      </c>
      <c r="M547" s="21">
        <f>VLOOKUP(C547,Data!$CB$2:$EB$22,1+VALUE(MID(A547,6,2)),FALSE)</f>
        <v>0</v>
      </c>
      <c r="Q547" s="21">
        <v>0</v>
      </c>
      <c r="R547" s="21">
        <v>2.4954609196699987E-6</v>
      </c>
      <c r="S547" s="21">
        <v>1.8187243960953612E-5</v>
      </c>
      <c r="T547" s="38">
        <v>4.7949639814248712E-9</v>
      </c>
    </row>
    <row r="548" spans="1:20" x14ac:dyDescent="0.25">
      <c r="A548" s="17" t="s">
        <v>267</v>
      </c>
      <c r="B548" s="8" t="s">
        <v>40</v>
      </c>
      <c r="C548" s="8" t="s">
        <v>74</v>
      </c>
      <c r="E548" s="8" t="str">
        <f t="shared" si="63"/>
        <v>FiFi-content.fifi</v>
      </c>
      <c r="F548" s="21">
        <f t="shared" ref="F548:G563" si="67">F482</f>
        <v>242439.8542396205</v>
      </c>
      <c r="G548" s="19">
        <f t="shared" si="67"/>
        <v>8.3972135913050998</v>
      </c>
      <c r="H548" s="18">
        <f t="shared" si="66"/>
        <v>1.6312326832536614E-3</v>
      </c>
      <c r="I548" s="6">
        <f t="shared" si="66"/>
        <v>1</v>
      </c>
      <c r="J548" s="6">
        <f t="shared" si="66"/>
        <v>2732.6454960550273</v>
      </c>
      <c r="K548" s="18">
        <f t="shared" si="66"/>
        <v>0.15</v>
      </c>
      <c r="L548" s="35">
        <f>Data!BU20</f>
        <v>1</v>
      </c>
      <c r="M548" s="21">
        <f>VLOOKUP(C548,Data!$CB$2:$EB$22,1+VALUE(MID(A548,6,2)),FALSE)</f>
        <v>0</v>
      </c>
      <c r="Q548" s="21">
        <v>0</v>
      </c>
      <c r="R548" s="21">
        <v>2.8444382495600344E-7</v>
      </c>
      <c r="S548" s="21">
        <v>2.3885355528833608E-6</v>
      </c>
      <c r="T548" s="38">
        <v>7.192445528048097E-10</v>
      </c>
    </row>
    <row r="549" spans="1:20" x14ac:dyDescent="0.25">
      <c r="A549" s="17" t="s">
        <v>268</v>
      </c>
      <c r="B549" s="8" t="s">
        <v>40</v>
      </c>
      <c r="C549" s="8" t="s">
        <v>74</v>
      </c>
      <c r="E549" s="8" t="str">
        <f t="shared" si="63"/>
        <v>FiFi-content.fifi</v>
      </c>
      <c r="F549" s="21">
        <f t="shared" si="67"/>
        <v>452969.13318074099</v>
      </c>
      <c r="G549" s="19">
        <f t="shared" si="67"/>
        <v>6.5182322286433863</v>
      </c>
      <c r="H549" s="18">
        <f t="shared" si="66"/>
        <v>1.6312326832536614E-3</v>
      </c>
      <c r="I549" s="6">
        <f t="shared" si="66"/>
        <v>1</v>
      </c>
      <c r="J549" s="6">
        <f t="shared" si="66"/>
        <v>2732.6454960550273</v>
      </c>
      <c r="K549" s="18">
        <f t="shared" si="66"/>
        <v>0.15</v>
      </c>
      <c r="L549" s="35">
        <f>Data!BU21</f>
        <v>1</v>
      </c>
      <c r="M549" s="21">
        <f>VLOOKUP(C549,Data!$CB$2:$EB$22,1+VALUE(MID(A549,6,2)),FALSE)</f>
        <v>0</v>
      </c>
      <c r="Q549" s="21">
        <v>0</v>
      </c>
      <c r="R549" s="21">
        <v>7.9717272427044914E-8</v>
      </c>
      <c r="S549" s="21">
        <v>5.1961569431350896E-7</v>
      </c>
      <c r="T549" s="38">
        <v>1.0788669957406682E-10</v>
      </c>
    </row>
    <row r="550" spans="1:20" x14ac:dyDescent="0.25">
      <c r="A550" s="17" t="s">
        <v>269</v>
      </c>
      <c r="B550" s="8" t="s">
        <v>40</v>
      </c>
      <c r="C550" s="8" t="s">
        <v>74</v>
      </c>
      <c r="E550" s="8" t="str">
        <f t="shared" si="63"/>
        <v>FiFi-content.fifi</v>
      </c>
      <c r="F550" s="21">
        <f t="shared" si="67"/>
        <v>374829.33619855496</v>
      </c>
      <c r="G550" s="19">
        <f t="shared" si="67"/>
        <v>7.0414807493575111</v>
      </c>
      <c r="H550" s="18">
        <f t="shared" si="66"/>
        <v>1.6312326832536614E-3</v>
      </c>
      <c r="I550" s="6">
        <f t="shared" si="66"/>
        <v>1</v>
      </c>
      <c r="J550" s="6">
        <f t="shared" si="66"/>
        <v>2732.6454960550273</v>
      </c>
      <c r="K550" s="18">
        <f t="shared" si="66"/>
        <v>0.15</v>
      </c>
      <c r="L550" s="35">
        <f>Data!BU22</f>
        <v>1</v>
      </c>
      <c r="M550" s="21">
        <f>VLOOKUP(C550,Data!$CB$2:$EB$22,1+VALUE(MID(A550,6,2)),FALSE)</f>
        <v>0</v>
      </c>
      <c r="Q550" s="21">
        <v>0</v>
      </c>
      <c r="R550" s="21">
        <v>9.8948677840368927E-9</v>
      </c>
      <c r="S550" s="21">
        <v>6.9674521018733606E-8</v>
      </c>
      <c r="T550" s="38">
        <v>1.6183054896146132E-11</v>
      </c>
    </row>
    <row r="551" spans="1:20" x14ac:dyDescent="0.25">
      <c r="A551" s="17" t="s">
        <v>270</v>
      </c>
      <c r="B551" s="8" t="s">
        <v>40</v>
      </c>
      <c r="C551" s="8" t="s">
        <v>74</v>
      </c>
      <c r="E551" s="8" t="str">
        <f t="shared" si="63"/>
        <v>FiFi-content.fifi</v>
      </c>
      <c r="F551" s="21">
        <f t="shared" si="67"/>
        <v>369195.690608576</v>
      </c>
      <c r="G551" s="19">
        <f t="shared" si="67"/>
        <v>6.974183994639545</v>
      </c>
      <c r="H551" s="18">
        <f t="shared" si="66"/>
        <v>1.6312326832536614E-3</v>
      </c>
      <c r="I551" s="6">
        <f t="shared" si="66"/>
        <v>1</v>
      </c>
      <c r="J551" s="6">
        <f t="shared" si="66"/>
        <v>2732.6454960550273</v>
      </c>
      <c r="K551" s="18">
        <f t="shared" si="66"/>
        <v>0.15</v>
      </c>
      <c r="L551" s="35">
        <f>Data!BU23</f>
        <v>1</v>
      </c>
      <c r="M551" s="21">
        <f>VLOOKUP(C551,Data!$CB$2:$EB$22,1+VALUE(MID(A551,6,2)),FALSE)</f>
        <v>0</v>
      </c>
      <c r="Q551" s="21">
        <v>0</v>
      </c>
      <c r="R551" s="21">
        <v>1.461949088945207E-9</v>
      </c>
      <c r="S551" s="21">
        <v>1.0195901937099528E-8</v>
      </c>
      <c r="T551" s="38">
        <v>2.4275026433429048E-12</v>
      </c>
    </row>
    <row r="552" spans="1:20" x14ac:dyDescent="0.25">
      <c r="A552" s="17" t="s">
        <v>249</v>
      </c>
      <c r="B552" s="8" t="s">
        <v>40</v>
      </c>
      <c r="C552" s="8" t="s">
        <v>74</v>
      </c>
      <c r="E552" s="8" t="str">
        <f t="shared" si="63"/>
        <v>FiFi-content.fifi</v>
      </c>
      <c r="F552" s="21">
        <f t="shared" si="67"/>
        <v>327686.09035661601</v>
      </c>
      <c r="G552" s="19">
        <f t="shared" si="67"/>
        <v>7.4058431193070975</v>
      </c>
      <c r="H552" s="18">
        <f t="shared" si="66"/>
        <v>1.6312326832536614E-3</v>
      </c>
      <c r="I552" s="6">
        <f t="shared" si="66"/>
        <v>1</v>
      </c>
      <c r="J552" s="6">
        <f t="shared" si="66"/>
        <v>2732.6454960550273</v>
      </c>
      <c r="K552" s="18">
        <f t="shared" si="66"/>
        <v>0.15</v>
      </c>
      <c r="L552" s="35">
        <f>Data!BU24</f>
        <v>1</v>
      </c>
      <c r="M552" s="21">
        <f>VLOOKUP(C552,Data!$CB$2:$EB$22,1+VALUE(MID(A552,6,2)),FALSE)</f>
        <v>0</v>
      </c>
      <c r="Q552" s="21">
        <v>0</v>
      </c>
      <c r="R552" s="21">
        <v>1.9465160752512302E-10</v>
      </c>
      <c r="S552" s="21">
        <v>1.4415592682519982E-9</v>
      </c>
      <c r="T552" s="38">
        <v>3.6415315207705135E-13</v>
      </c>
    </row>
    <row r="553" spans="1:20" x14ac:dyDescent="0.25">
      <c r="A553" s="17" t="s">
        <v>250</v>
      </c>
      <c r="B553" s="8" t="s">
        <v>40</v>
      </c>
      <c r="C553" s="8" t="s">
        <v>74</v>
      </c>
      <c r="E553" s="8" t="str">
        <f t="shared" si="63"/>
        <v>FiFi-content.fifi</v>
      </c>
      <c r="F553" s="21">
        <f t="shared" si="67"/>
        <v>447161.2574520745</v>
      </c>
      <c r="G553" s="19">
        <f t="shared" si="67"/>
        <v>6.5316916589065332</v>
      </c>
      <c r="H553" s="18">
        <f t="shared" si="66"/>
        <v>1.6312326832536614E-3</v>
      </c>
      <c r="I553" s="6">
        <f t="shared" si="66"/>
        <v>1</v>
      </c>
      <c r="J553" s="6">
        <f t="shared" si="66"/>
        <v>2732.6454960550273</v>
      </c>
      <c r="K553" s="18">
        <f t="shared" si="66"/>
        <v>0.15</v>
      </c>
      <c r="L553" s="35">
        <f>Data!BU25</f>
        <v>1</v>
      </c>
      <c r="M553" s="21">
        <f>VLOOKUP(C553,Data!$CB$2:$EB$22,1+VALUE(MID(A553,6,2)),FALSE)</f>
        <v>0</v>
      </c>
      <c r="Q553" s="21">
        <v>0</v>
      </c>
      <c r="R553" s="21">
        <v>3.9843310479524756E-11</v>
      </c>
      <c r="S553" s="21">
        <v>2.6024421872233512E-10</v>
      </c>
      <c r="T553" s="38">
        <v>5.4622972811557702E-14</v>
      </c>
    </row>
    <row r="554" spans="1:20" x14ac:dyDescent="0.25">
      <c r="A554" s="17" t="s">
        <v>251</v>
      </c>
      <c r="B554" s="8" t="s">
        <v>40</v>
      </c>
      <c r="C554" s="8" t="s">
        <v>74</v>
      </c>
      <c r="E554" s="8" t="str">
        <f t="shared" si="63"/>
        <v>FiFi-content.fifi</v>
      </c>
      <c r="F554" s="21">
        <f t="shared" si="67"/>
        <v>382858.71242734947</v>
      </c>
      <c r="G554" s="19">
        <f t="shared" si="67"/>
        <v>6.8320565796721962</v>
      </c>
      <c r="H554" s="18">
        <f t="shared" si="66"/>
        <v>1.6312326832536614E-3</v>
      </c>
      <c r="I554" s="6">
        <f t="shared" si="66"/>
        <v>1</v>
      </c>
      <c r="J554" s="6">
        <f t="shared" si="66"/>
        <v>2732.6454960550273</v>
      </c>
      <c r="K554" s="18">
        <f t="shared" si="66"/>
        <v>0.15</v>
      </c>
      <c r="L554" s="35">
        <f>Data!BU26</f>
        <v>1</v>
      </c>
      <c r="M554" s="21">
        <f>VLOOKUP(C554,Data!$CB$2:$EB$22,1+VALUE(MID(A554,6,2)),FALSE)</f>
        <v>0</v>
      </c>
      <c r="Q554" s="21">
        <v>0</v>
      </c>
      <c r="R554" s="21">
        <v>5.130933646148376E-12</v>
      </c>
      <c r="S554" s="21">
        <v>3.5054828977029466E-11</v>
      </c>
      <c r="T554" s="38">
        <v>8.2156503822261584E-15</v>
      </c>
    </row>
    <row r="555" spans="1:20" x14ac:dyDescent="0.25">
      <c r="A555" s="17" t="s">
        <v>252</v>
      </c>
      <c r="B555" s="8" t="s">
        <v>40</v>
      </c>
      <c r="C555" s="8" t="s">
        <v>74</v>
      </c>
      <c r="E555" s="8" t="str">
        <f t="shared" si="63"/>
        <v>FiFi-content.fifi</v>
      </c>
      <c r="F555" s="21">
        <f t="shared" si="67"/>
        <v>557747.14345524705</v>
      </c>
      <c r="G555" s="19">
        <f t="shared" si="67"/>
        <v>6.0639302973535694</v>
      </c>
      <c r="H555" s="18">
        <f t="shared" si="66"/>
        <v>1.6312326832536614E-3</v>
      </c>
      <c r="I555" s="6">
        <f t="shared" si="66"/>
        <v>1</v>
      </c>
      <c r="J555" s="6">
        <f t="shared" si="66"/>
        <v>2732.6454960550273</v>
      </c>
      <c r="K555" s="18">
        <f t="shared" si="66"/>
        <v>0.15</v>
      </c>
      <c r="L555" s="35">
        <f>Data!BU27</f>
        <v>1</v>
      </c>
      <c r="M555" s="21">
        <f>VLOOKUP(C555,Data!$CB$2:$EB$22,1+VALUE(MID(A555,6,2)),FALSE)</f>
        <v>0</v>
      </c>
      <c r="Q555" s="21">
        <v>0</v>
      </c>
      <c r="R555" s="21">
        <v>1.1111077683868811E-12</v>
      </c>
      <c r="S555" s="21">
        <v>6.7376800603461207E-12</v>
      </c>
      <c r="T555" s="38">
        <v>1.2212453270876722E-15</v>
      </c>
    </row>
    <row r="556" spans="1:20" x14ac:dyDescent="0.25">
      <c r="A556" s="17" t="s">
        <v>253</v>
      </c>
      <c r="B556" s="8" t="s">
        <v>40</v>
      </c>
      <c r="C556" s="8" t="s">
        <v>74</v>
      </c>
      <c r="E556" s="8" t="str">
        <f t="shared" si="63"/>
        <v>FiFi-content.fifi</v>
      </c>
      <c r="F556" s="21">
        <f t="shared" si="67"/>
        <v>460276.56861699698</v>
      </c>
      <c r="G556" s="19">
        <f t="shared" si="67"/>
        <v>6.561013101182815</v>
      </c>
      <c r="H556" s="18">
        <f t="shared" si="66"/>
        <v>1.6312326832536614E-3</v>
      </c>
      <c r="I556" s="6">
        <f t="shared" si="66"/>
        <v>1</v>
      </c>
      <c r="J556" s="6">
        <f t="shared" si="66"/>
        <v>2732.6454960550273</v>
      </c>
      <c r="K556" s="18">
        <f t="shared" si="66"/>
        <v>0.15</v>
      </c>
      <c r="L556" s="35">
        <f>Data!BU28</f>
        <v>1</v>
      </c>
      <c r="M556" s="21">
        <f>VLOOKUP(C556,Data!$CB$2:$EB$22,1+VALUE(MID(A556,6,2)),FALSE)</f>
        <v>0</v>
      </c>
      <c r="Q556" s="21">
        <v>0</v>
      </c>
      <c r="R556" s="21">
        <v>1.6671512660690712E-13</v>
      </c>
      <c r="S556" s="21">
        <v>1.0938201298332694E-12</v>
      </c>
      <c r="T556" s="38">
        <v>2.2204460492503131E-16</v>
      </c>
    </row>
    <row r="557" spans="1:20" x14ac:dyDescent="0.25">
      <c r="A557" s="17" t="s">
        <v>254</v>
      </c>
      <c r="B557" s="8" t="s">
        <v>40</v>
      </c>
      <c r="C557" s="8" t="s">
        <v>74</v>
      </c>
      <c r="E557" s="8" t="str">
        <f t="shared" si="63"/>
        <v>FiFi-content.fifi</v>
      </c>
      <c r="F557" s="21">
        <f t="shared" si="67"/>
        <v>243335.124867429</v>
      </c>
      <c r="G557" s="19">
        <f t="shared" si="67"/>
        <v>7.9500102667883148</v>
      </c>
      <c r="H557" s="18">
        <f t="shared" si="66"/>
        <v>1.6312326832536614E-3</v>
      </c>
      <c r="I557" s="6">
        <f t="shared" si="66"/>
        <v>1</v>
      </c>
      <c r="J557" s="6">
        <f t="shared" si="66"/>
        <v>2732.6454960550273</v>
      </c>
      <c r="K557" s="18">
        <f t="shared" si="66"/>
        <v>0.15</v>
      </c>
      <c r="L557" s="35">
        <f>Data!BU29</f>
        <v>1</v>
      </c>
      <c r="M557" s="21">
        <f>VLOOKUP(C557,Data!$CB$2:$EB$22,1+VALUE(MID(A557,6,2)),FALSE)</f>
        <v>0</v>
      </c>
      <c r="Q557" s="21">
        <v>0</v>
      </c>
      <c r="R557" s="21">
        <v>0</v>
      </c>
      <c r="S557" s="21">
        <v>0</v>
      </c>
      <c r="T557" s="38">
        <v>0</v>
      </c>
    </row>
    <row r="558" spans="1:20" x14ac:dyDescent="0.25">
      <c r="A558" s="17" t="s">
        <v>255</v>
      </c>
      <c r="B558" s="8" t="s">
        <v>40</v>
      </c>
      <c r="C558" s="8" t="s">
        <v>74</v>
      </c>
      <c r="E558" s="8" t="str">
        <f t="shared" si="63"/>
        <v>FiFi-content.fifi</v>
      </c>
      <c r="F558" s="21">
        <f t="shared" si="67"/>
        <v>393041.42493798002</v>
      </c>
      <c r="G558" s="19">
        <f t="shared" si="67"/>
        <v>6.7206571007122111</v>
      </c>
      <c r="H558" s="18">
        <f t="shared" si="66"/>
        <v>1.6312326832536614E-3</v>
      </c>
      <c r="I558" s="6">
        <f t="shared" si="66"/>
        <v>1</v>
      </c>
      <c r="J558" s="6">
        <f t="shared" si="66"/>
        <v>2732.6454960550273</v>
      </c>
      <c r="K558" s="18">
        <f t="shared" si="66"/>
        <v>0.15</v>
      </c>
      <c r="L558" s="35">
        <f>Data!BU30</f>
        <v>1</v>
      </c>
      <c r="M558" s="21">
        <f>VLOOKUP(C558,Data!$CB$2:$EB$22,1+VALUE(MID(A558,6,2)),FALSE)</f>
        <v>0</v>
      </c>
      <c r="Q558" s="21">
        <v>0</v>
      </c>
      <c r="R558" s="21">
        <v>0</v>
      </c>
      <c r="S558" s="21">
        <v>0</v>
      </c>
      <c r="T558" s="38">
        <v>0</v>
      </c>
    </row>
    <row r="559" spans="1:20" x14ac:dyDescent="0.25">
      <c r="A559" s="17" t="s">
        <v>256</v>
      </c>
      <c r="B559" s="8" t="s">
        <v>40</v>
      </c>
      <c r="C559" s="8" t="s">
        <v>74</v>
      </c>
      <c r="E559" s="8" t="str">
        <f t="shared" si="63"/>
        <v>FiFi-content.fifi</v>
      </c>
      <c r="F559" s="21">
        <f t="shared" si="67"/>
        <v>330046.27460601699</v>
      </c>
      <c r="G559" s="19">
        <f t="shared" si="67"/>
        <v>6.9582860389366274</v>
      </c>
      <c r="H559" s="18">
        <f t="shared" si="66"/>
        <v>1.6312326832536614E-3</v>
      </c>
      <c r="I559" s="6">
        <f t="shared" si="66"/>
        <v>1</v>
      </c>
      <c r="J559" s="6">
        <f t="shared" si="66"/>
        <v>2732.6454960550273</v>
      </c>
      <c r="K559" s="18">
        <f t="shared" si="66"/>
        <v>0.15</v>
      </c>
      <c r="L559" s="35">
        <f>Data!BU31</f>
        <v>1</v>
      </c>
      <c r="M559" s="21">
        <f>VLOOKUP(C559,Data!$CB$2:$EB$22,1+VALUE(MID(A559,6,2)),FALSE)</f>
        <v>0</v>
      </c>
      <c r="Q559" s="21">
        <v>0</v>
      </c>
      <c r="R559" s="21">
        <v>0</v>
      </c>
      <c r="S559" s="21">
        <v>0</v>
      </c>
      <c r="T559" s="38">
        <v>0</v>
      </c>
    </row>
    <row r="560" spans="1:20" x14ac:dyDescent="0.25">
      <c r="A560" s="17" t="s">
        <v>257</v>
      </c>
      <c r="B560" s="8" t="s">
        <v>40</v>
      </c>
      <c r="C560" s="8" t="s">
        <v>74</v>
      </c>
      <c r="E560" s="8" t="str">
        <f t="shared" si="63"/>
        <v>FiFi-content.fifi</v>
      </c>
      <c r="F560" s="21">
        <f t="shared" si="67"/>
        <v>229113.786208976</v>
      </c>
      <c r="G560" s="19">
        <f t="shared" si="67"/>
        <v>8.3126244248613048</v>
      </c>
      <c r="H560" s="18">
        <f t="shared" si="66"/>
        <v>1.6312326832536614E-3</v>
      </c>
      <c r="I560" s="6">
        <f t="shared" si="66"/>
        <v>1</v>
      </c>
      <c r="J560" s="6">
        <f t="shared" si="66"/>
        <v>2732.6454960550273</v>
      </c>
      <c r="K560" s="18">
        <f t="shared" si="66"/>
        <v>0.15</v>
      </c>
      <c r="L560" s="35">
        <f>Data!BU32</f>
        <v>1</v>
      </c>
      <c r="M560" s="21">
        <f>VLOOKUP(C560,Data!$CB$2:$EB$22,1+VALUE(MID(A560,6,2)),FALSE)</f>
        <v>0</v>
      </c>
      <c r="Q560" s="21">
        <v>0</v>
      </c>
      <c r="R560" s="21">
        <v>0</v>
      </c>
      <c r="S560" s="21">
        <v>0</v>
      </c>
      <c r="T560" s="38">
        <v>0</v>
      </c>
    </row>
    <row r="561" spans="1:20" x14ac:dyDescent="0.25">
      <c r="A561" s="17" t="s">
        <v>258</v>
      </c>
      <c r="B561" s="8" t="s">
        <v>40</v>
      </c>
      <c r="C561" s="8" t="s">
        <v>74</v>
      </c>
      <c r="E561" s="8" t="str">
        <f t="shared" si="63"/>
        <v>FiFi-content.fifi</v>
      </c>
      <c r="F561" s="21">
        <f t="shared" si="67"/>
        <v>575747.91897149396</v>
      </c>
      <c r="G561" s="19">
        <f t="shared" si="67"/>
        <v>5.8386874031403826</v>
      </c>
      <c r="H561" s="18">
        <f t="shared" si="66"/>
        <v>1.6312326832536614E-3</v>
      </c>
      <c r="I561" s="6">
        <f t="shared" si="66"/>
        <v>1</v>
      </c>
      <c r="J561" s="6">
        <f t="shared" si="66"/>
        <v>2732.6454960550273</v>
      </c>
      <c r="K561" s="18">
        <f t="shared" si="66"/>
        <v>0.15</v>
      </c>
      <c r="L561" s="35">
        <f>Data!BU33</f>
        <v>1</v>
      </c>
      <c r="M561" s="21">
        <f>VLOOKUP(C561,Data!$CB$2:$EB$22,1+VALUE(MID(A561,6,2)),FALSE)</f>
        <v>0</v>
      </c>
      <c r="Q561" s="21">
        <v>0</v>
      </c>
      <c r="R561" s="21">
        <v>0</v>
      </c>
      <c r="S561" s="21">
        <v>0</v>
      </c>
      <c r="T561" s="38">
        <v>0</v>
      </c>
    </row>
    <row r="562" spans="1:20" x14ac:dyDescent="0.25">
      <c r="A562" s="17" t="s">
        <v>259</v>
      </c>
      <c r="B562" s="8" t="s">
        <v>40</v>
      </c>
      <c r="C562" s="8" t="s">
        <v>74</v>
      </c>
      <c r="E562" s="8" t="str">
        <f t="shared" si="63"/>
        <v>FiFi-content.fifi</v>
      </c>
      <c r="F562" s="21">
        <f t="shared" si="67"/>
        <v>336725.53496230103</v>
      </c>
      <c r="G562" s="19">
        <f t="shared" si="67"/>
        <v>7.1135985788344387</v>
      </c>
      <c r="H562" s="18">
        <f t="shared" si="66"/>
        <v>1.6312326832536614E-3</v>
      </c>
      <c r="I562" s="6">
        <f t="shared" si="66"/>
        <v>1</v>
      </c>
      <c r="J562" s="6">
        <f t="shared" si="66"/>
        <v>2732.6454960550273</v>
      </c>
      <c r="K562" s="18">
        <f t="shared" si="66"/>
        <v>0.15</v>
      </c>
      <c r="L562" s="35">
        <f>Data!BU34</f>
        <v>1</v>
      </c>
      <c r="M562" s="21">
        <f>VLOOKUP(C562,Data!$CB$2:$EB$22,1+VALUE(MID(A562,6,2)),FALSE)</f>
        <v>0</v>
      </c>
      <c r="Q562" s="21">
        <v>0</v>
      </c>
      <c r="R562" s="21">
        <v>0</v>
      </c>
      <c r="S562" s="21">
        <v>0</v>
      </c>
      <c r="T562" s="38">
        <v>0</v>
      </c>
    </row>
    <row r="563" spans="1:20" x14ac:dyDescent="0.25">
      <c r="A563" s="17" t="s">
        <v>260</v>
      </c>
      <c r="B563" s="8" t="s">
        <v>40</v>
      </c>
      <c r="C563" s="8" t="s">
        <v>74</v>
      </c>
      <c r="E563" s="8" t="str">
        <f t="shared" si="63"/>
        <v>FiFi-content.fifi</v>
      </c>
      <c r="F563" s="21">
        <f t="shared" si="67"/>
        <v>229185.51881171801</v>
      </c>
      <c r="G563" s="19">
        <f t="shared" si="67"/>
        <v>8.3136684020358853</v>
      </c>
      <c r="H563" s="18">
        <f t="shared" ref="H563:K578" si="68">H562</f>
        <v>1.6312326832536614E-3</v>
      </c>
      <c r="I563" s="6">
        <f t="shared" si="68"/>
        <v>1</v>
      </c>
      <c r="J563" s="6">
        <f t="shared" si="68"/>
        <v>2732.6454960550273</v>
      </c>
      <c r="K563" s="18">
        <f t="shared" si="68"/>
        <v>0.15</v>
      </c>
      <c r="L563" s="35">
        <f>Data!BU35</f>
        <v>1</v>
      </c>
      <c r="M563" s="21">
        <f>VLOOKUP(C563,Data!$CB$2:$EB$22,1+VALUE(MID(A563,6,2)),FALSE)</f>
        <v>0</v>
      </c>
      <c r="Q563" s="21">
        <v>0</v>
      </c>
      <c r="R563" s="21">
        <v>0</v>
      </c>
      <c r="S563" s="21">
        <v>0</v>
      </c>
      <c r="T563" s="38">
        <v>0</v>
      </c>
    </row>
    <row r="564" spans="1:20" x14ac:dyDescent="0.25">
      <c r="A564" s="17" t="s">
        <v>261</v>
      </c>
      <c r="B564" s="8" t="s">
        <v>40</v>
      </c>
      <c r="C564" s="8" t="s">
        <v>74</v>
      </c>
      <c r="E564" s="8" t="str">
        <f t="shared" si="63"/>
        <v>FiFi-content.fifi</v>
      </c>
      <c r="F564" s="21">
        <f t="shared" ref="F564:G579" si="69">F498</f>
        <v>214943.993567217</v>
      </c>
      <c r="G564" s="19">
        <f t="shared" si="69"/>
        <v>8.3132960896176691</v>
      </c>
      <c r="H564" s="18">
        <f t="shared" si="68"/>
        <v>1.6312326832536614E-3</v>
      </c>
      <c r="I564" s="6">
        <f t="shared" si="68"/>
        <v>1</v>
      </c>
      <c r="J564" s="6">
        <f t="shared" si="68"/>
        <v>2732.6454960550273</v>
      </c>
      <c r="K564" s="18">
        <f t="shared" si="68"/>
        <v>0.15</v>
      </c>
      <c r="L564" s="35">
        <f>Data!BU36</f>
        <v>1</v>
      </c>
      <c r="M564" s="21">
        <f>VLOOKUP(C564,Data!$CB$2:$EB$22,1+VALUE(MID(A564,6,2)),FALSE)</f>
        <v>0</v>
      </c>
      <c r="Q564" s="21">
        <v>0</v>
      </c>
      <c r="R564" s="21">
        <v>0</v>
      </c>
      <c r="S564" s="21">
        <v>0</v>
      </c>
      <c r="T564" s="38">
        <v>0</v>
      </c>
    </row>
    <row r="565" spans="1:20" x14ac:dyDescent="0.25">
      <c r="A565" s="17" t="s">
        <v>278</v>
      </c>
      <c r="B565" s="8" t="s">
        <v>40</v>
      </c>
      <c r="C565" s="8" t="s">
        <v>74</v>
      </c>
      <c r="E565" s="8" t="str">
        <f t="shared" si="63"/>
        <v>FiFi-content.fifi</v>
      </c>
      <c r="F565" s="21">
        <f t="shared" si="69"/>
        <v>205737.99774799301</v>
      </c>
      <c r="G565" s="19">
        <f t="shared" si="69"/>
        <v>8.078181260819024</v>
      </c>
      <c r="H565" s="18">
        <f t="shared" si="68"/>
        <v>1.6312326832536614E-3</v>
      </c>
      <c r="I565" s="6">
        <f t="shared" si="68"/>
        <v>1</v>
      </c>
      <c r="J565" s="6">
        <f t="shared" si="68"/>
        <v>2732.6454960550273</v>
      </c>
      <c r="K565" s="18">
        <f t="shared" si="68"/>
        <v>0.15</v>
      </c>
      <c r="L565" s="35">
        <f>Data!BU37</f>
        <v>1</v>
      </c>
      <c r="M565" s="21">
        <f>VLOOKUP(C565,Data!$CB$2:$EB$22,1+VALUE(MID(A565,6,2)),FALSE)</f>
        <v>0</v>
      </c>
      <c r="Q565" s="21">
        <v>0</v>
      </c>
      <c r="R565" s="21">
        <v>0</v>
      </c>
      <c r="S565" s="21">
        <v>0</v>
      </c>
      <c r="T565" s="38">
        <v>0</v>
      </c>
    </row>
    <row r="566" spans="1:20" x14ac:dyDescent="0.25">
      <c r="A566" s="17" t="s">
        <v>279</v>
      </c>
      <c r="B566" s="8" t="s">
        <v>40</v>
      </c>
      <c r="C566" s="8" t="s">
        <v>74</v>
      </c>
      <c r="E566" s="8" t="str">
        <f t="shared" si="63"/>
        <v>FiFi-content.fifi</v>
      </c>
      <c r="F566" s="21">
        <f t="shared" si="69"/>
        <v>436708.84697628801</v>
      </c>
      <c r="G566" s="19">
        <f t="shared" si="69"/>
        <v>6.0086222354126866</v>
      </c>
      <c r="H566" s="18">
        <f t="shared" si="68"/>
        <v>1.6312326832536614E-3</v>
      </c>
      <c r="I566" s="6">
        <f t="shared" si="68"/>
        <v>1</v>
      </c>
      <c r="J566" s="6">
        <f t="shared" si="68"/>
        <v>2732.6454960550273</v>
      </c>
      <c r="K566" s="18">
        <f t="shared" si="68"/>
        <v>0.15</v>
      </c>
      <c r="L566" s="35">
        <f>Data!BU38</f>
        <v>1</v>
      </c>
      <c r="M566" s="21">
        <f>VLOOKUP(C566,Data!$CB$2:$EB$22,1+VALUE(MID(A566,6,2)),FALSE)</f>
        <v>0</v>
      </c>
      <c r="Q566" s="21">
        <v>0</v>
      </c>
      <c r="R566" s="21">
        <v>0</v>
      </c>
      <c r="S566" s="21">
        <v>0</v>
      </c>
      <c r="T566" s="38">
        <v>0</v>
      </c>
    </row>
    <row r="567" spans="1:20" x14ac:dyDescent="0.25">
      <c r="A567" s="17" t="s">
        <v>280</v>
      </c>
      <c r="B567" s="8" t="s">
        <v>40</v>
      </c>
      <c r="C567" s="8" t="s">
        <v>74</v>
      </c>
      <c r="E567" s="8" t="str">
        <f t="shared" si="63"/>
        <v>FiFi-content.fifi</v>
      </c>
      <c r="F567" s="21">
        <f t="shared" si="69"/>
        <v>253284.44575174601</v>
      </c>
      <c r="G567" s="19">
        <f t="shared" si="69"/>
        <v>7.1299227048638949</v>
      </c>
      <c r="H567" s="18">
        <f t="shared" si="68"/>
        <v>1.6312326832536614E-3</v>
      </c>
      <c r="I567" s="6">
        <f t="shared" si="68"/>
        <v>1</v>
      </c>
      <c r="J567" s="6">
        <f t="shared" si="68"/>
        <v>2732.6454960550273</v>
      </c>
      <c r="K567" s="18">
        <f t="shared" si="68"/>
        <v>0.15</v>
      </c>
      <c r="L567" s="35">
        <f>Data!BU39</f>
        <v>1</v>
      </c>
      <c r="M567" s="21">
        <f>VLOOKUP(C567,Data!$CB$2:$EB$22,1+VALUE(MID(A567,6,2)),FALSE)</f>
        <v>0</v>
      </c>
      <c r="Q567" s="21">
        <v>0</v>
      </c>
      <c r="R567" s="21">
        <v>0</v>
      </c>
      <c r="S567" s="21">
        <v>0</v>
      </c>
      <c r="T567" s="38">
        <v>0</v>
      </c>
    </row>
    <row r="568" spans="1:20" x14ac:dyDescent="0.25">
      <c r="A568" s="17" t="s">
        <v>281</v>
      </c>
      <c r="B568" s="8" t="s">
        <v>40</v>
      </c>
      <c r="C568" s="8" t="s">
        <v>74</v>
      </c>
      <c r="E568" s="8" t="str">
        <f t="shared" si="63"/>
        <v>FiFi-content.fifi</v>
      </c>
      <c r="F568" s="21">
        <f t="shared" si="69"/>
        <v>201747.696799417</v>
      </c>
      <c r="G568" s="19">
        <f t="shared" si="69"/>
        <v>8.2743415496816937</v>
      </c>
      <c r="H568" s="18">
        <f t="shared" si="68"/>
        <v>1.6312326832536614E-3</v>
      </c>
      <c r="I568" s="6">
        <f t="shared" si="68"/>
        <v>1</v>
      </c>
      <c r="J568" s="6">
        <f t="shared" si="68"/>
        <v>2732.6454960550273</v>
      </c>
      <c r="K568" s="18">
        <f t="shared" si="68"/>
        <v>0.15</v>
      </c>
      <c r="L568" s="35">
        <f>Data!BU40</f>
        <v>1</v>
      </c>
      <c r="M568" s="21">
        <f>VLOOKUP(C568,Data!$CB$2:$EB$22,1+VALUE(MID(A568,6,2)),FALSE)</f>
        <v>0</v>
      </c>
      <c r="Q568" s="21">
        <v>0</v>
      </c>
      <c r="R568" s="21">
        <v>0</v>
      </c>
      <c r="S568" s="21">
        <v>0</v>
      </c>
      <c r="T568" s="38">
        <v>0</v>
      </c>
    </row>
    <row r="569" spans="1:20" x14ac:dyDescent="0.25">
      <c r="A569" s="17" t="s">
        <v>282</v>
      </c>
      <c r="B569" s="8" t="s">
        <v>40</v>
      </c>
      <c r="C569" s="8" t="s">
        <v>74</v>
      </c>
      <c r="E569" s="8" t="str">
        <f t="shared" si="63"/>
        <v>FiFi-content.fifi</v>
      </c>
      <c r="F569" s="21">
        <f t="shared" si="69"/>
        <v>320149.29401431349</v>
      </c>
      <c r="G569" s="19">
        <f t="shared" si="69"/>
        <v>6.8001837755390948</v>
      </c>
      <c r="H569" s="18">
        <f t="shared" si="68"/>
        <v>1.6312326832536614E-3</v>
      </c>
      <c r="I569" s="6">
        <f t="shared" si="68"/>
        <v>1</v>
      </c>
      <c r="J569" s="6">
        <f t="shared" si="68"/>
        <v>2732.6454960550273</v>
      </c>
      <c r="K569" s="18">
        <f t="shared" si="68"/>
        <v>0.15</v>
      </c>
      <c r="L569" s="35">
        <f>Data!BU41</f>
        <v>1</v>
      </c>
      <c r="M569" s="21">
        <f>VLOOKUP(C569,Data!$CB$2:$EB$22,1+VALUE(MID(A569,6,2)),FALSE)</f>
        <v>0</v>
      </c>
      <c r="Q569" s="21">
        <v>0</v>
      </c>
      <c r="R569" s="21">
        <v>0</v>
      </c>
      <c r="S569" s="21">
        <v>0</v>
      </c>
      <c r="T569" s="38">
        <v>0</v>
      </c>
    </row>
    <row r="570" spans="1:20" x14ac:dyDescent="0.25">
      <c r="A570" s="17" t="s">
        <v>283</v>
      </c>
      <c r="B570" s="8" t="s">
        <v>40</v>
      </c>
      <c r="C570" s="8" t="s">
        <v>74</v>
      </c>
      <c r="E570" s="8" t="str">
        <f t="shared" si="63"/>
        <v>FiFi-content.fifi</v>
      </c>
      <c r="F570" s="21">
        <f t="shared" si="69"/>
        <v>391341.29065537348</v>
      </c>
      <c r="G570" s="19">
        <f t="shared" si="69"/>
        <v>6.2266027992457467</v>
      </c>
      <c r="H570" s="18">
        <f t="shared" si="68"/>
        <v>1.6312326832536614E-3</v>
      </c>
      <c r="I570" s="6">
        <f t="shared" si="68"/>
        <v>1</v>
      </c>
      <c r="J570" s="6">
        <f t="shared" si="68"/>
        <v>2732.6454960550273</v>
      </c>
      <c r="K570" s="18">
        <f t="shared" si="68"/>
        <v>0.15</v>
      </c>
      <c r="L570" s="35">
        <f>Data!BU42</f>
        <v>1</v>
      </c>
      <c r="M570" s="21">
        <f>VLOOKUP(C570,Data!$CB$2:$EB$22,1+VALUE(MID(A570,6,2)),FALSE)</f>
        <v>0</v>
      </c>
      <c r="Q570" s="21">
        <v>0</v>
      </c>
      <c r="R570" s="21">
        <v>0</v>
      </c>
      <c r="S570" s="21">
        <v>0</v>
      </c>
      <c r="T570" s="38">
        <v>0</v>
      </c>
    </row>
    <row r="571" spans="1:20" x14ac:dyDescent="0.25">
      <c r="A571" s="17" t="s">
        <v>284</v>
      </c>
      <c r="B571" s="8" t="s">
        <v>40</v>
      </c>
      <c r="C571" s="8" t="s">
        <v>74</v>
      </c>
      <c r="E571" s="8" t="str">
        <f t="shared" si="63"/>
        <v>FiFi-content.fifi</v>
      </c>
      <c r="F571" s="21">
        <f t="shared" si="69"/>
        <v>230648.18602876749</v>
      </c>
      <c r="G571" s="19">
        <f t="shared" si="69"/>
        <v>7.6727442277060725</v>
      </c>
      <c r="H571" s="18">
        <f t="shared" si="68"/>
        <v>1.6312326832536614E-3</v>
      </c>
      <c r="I571" s="6">
        <f t="shared" si="68"/>
        <v>1</v>
      </c>
      <c r="J571" s="6">
        <f t="shared" si="68"/>
        <v>2732.6454960550273</v>
      </c>
      <c r="K571" s="18">
        <f t="shared" si="68"/>
        <v>0.15</v>
      </c>
      <c r="L571" s="35">
        <f>Data!BU43</f>
        <v>1</v>
      </c>
      <c r="M571" s="21">
        <f>VLOOKUP(C571,Data!$CB$2:$EB$22,1+VALUE(MID(A571,6,2)),FALSE)</f>
        <v>0</v>
      </c>
      <c r="Q571" s="21">
        <v>0</v>
      </c>
      <c r="R571" s="21">
        <v>0</v>
      </c>
      <c r="S571" s="21">
        <v>0</v>
      </c>
      <c r="T571" s="38">
        <v>0</v>
      </c>
    </row>
    <row r="572" spans="1:20" x14ac:dyDescent="0.25">
      <c r="A572" s="17" t="s">
        <v>285</v>
      </c>
      <c r="B572" s="8" t="s">
        <v>40</v>
      </c>
      <c r="C572" s="8" t="s">
        <v>74</v>
      </c>
      <c r="E572" s="8" t="str">
        <f t="shared" si="63"/>
        <v>FiFi-content.fifi</v>
      </c>
      <c r="F572" s="21">
        <f t="shared" si="69"/>
        <v>255011.21194764899</v>
      </c>
      <c r="G572" s="19">
        <f t="shared" si="69"/>
        <v>7.3396787033818205</v>
      </c>
      <c r="H572" s="18">
        <f t="shared" si="68"/>
        <v>1.6312326832536614E-3</v>
      </c>
      <c r="I572" s="6">
        <f t="shared" si="68"/>
        <v>1</v>
      </c>
      <c r="J572" s="6">
        <f t="shared" si="68"/>
        <v>2732.6454960550273</v>
      </c>
      <c r="K572" s="18">
        <f t="shared" si="68"/>
        <v>0.15</v>
      </c>
      <c r="L572" s="35">
        <f>Data!BU44</f>
        <v>1</v>
      </c>
      <c r="M572" s="21">
        <f>VLOOKUP(C572,Data!$CB$2:$EB$22,1+VALUE(MID(A572,6,2)),FALSE)</f>
        <v>0</v>
      </c>
      <c r="Q572" s="21">
        <v>0</v>
      </c>
      <c r="R572" s="21">
        <v>0</v>
      </c>
      <c r="S572" s="21">
        <v>0</v>
      </c>
      <c r="T572" s="38">
        <v>0</v>
      </c>
    </row>
    <row r="573" spans="1:20" x14ac:dyDescent="0.25">
      <c r="A573" s="17" t="s">
        <v>286</v>
      </c>
      <c r="B573" s="8" t="s">
        <v>40</v>
      </c>
      <c r="C573" s="8" t="s">
        <v>74</v>
      </c>
      <c r="E573" s="8" t="str">
        <f t="shared" si="63"/>
        <v>FiFi-content.fifi</v>
      </c>
      <c r="F573" s="21">
        <f t="shared" si="69"/>
        <v>290283.21400129853</v>
      </c>
      <c r="G573" s="19">
        <f t="shared" si="69"/>
        <v>6.8519846037487664</v>
      </c>
      <c r="H573" s="18">
        <f t="shared" si="68"/>
        <v>1.6312326832536614E-3</v>
      </c>
      <c r="I573" s="6">
        <f t="shared" si="68"/>
        <v>1</v>
      </c>
      <c r="J573" s="6">
        <f t="shared" si="68"/>
        <v>2732.6454960550273</v>
      </c>
      <c r="K573" s="18">
        <f t="shared" si="68"/>
        <v>0.15</v>
      </c>
      <c r="L573" s="35">
        <f>Data!BU45</f>
        <v>1</v>
      </c>
      <c r="M573" s="21">
        <f>VLOOKUP(C573,Data!$CB$2:$EB$22,1+VALUE(MID(A573,6,2)),FALSE)</f>
        <v>0</v>
      </c>
      <c r="Q573" s="21">
        <v>0</v>
      </c>
      <c r="R573" s="21">
        <v>0</v>
      </c>
      <c r="S573" s="21">
        <v>0</v>
      </c>
      <c r="T573" s="38">
        <v>0</v>
      </c>
    </row>
    <row r="574" spans="1:20" x14ac:dyDescent="0.25">
      <c r="A574" s="17" t="s">
        <v>287</v>
      </c>
      <c r="B574" s="8" t="s">
        <v>40</v>
      </c>
      <c r="C574" s="8" t="s">
        <v>74</v>
      </c>
      <c r="E574" s="8" t="str">
        <f t="shared" si="63"/>
        <v>FiFi-content.fifi</v>
      </c>
      <c r="F574" s="21">
        <f t="shared" si="69"/>
        <v>329127.09109349351</v>
      </c>
      <c r="G574" s="19">
        <f t="shared" si="69"/>
        <v>6.6607284125131931</v>
      </c>
      <c r="H574" s="18">
        <f t="shared" si="68"/>
        <v>1.6312326832536614E-3</v>
      </c>
      <c r="I574" s="6">
        <f t="shared" si="68"/>
        <v>1</v>
      </c>
      <c r="J574" s="6">
        <f t="shared" si="68"/>
        <v>2732.6454960550273</v>
      </c>
      <c r="K574" s="18">
        <f t="shared" si="68"/>
        <v>0.15</v>
      </c>
      <c r="L574" s="35">
        <f>Data!BU46</f>
        <v>1</v>
      </c>
      <c r="M574" s="21">
        <f>VLOOKUP(C574,Data!$CB$2:$EB$22,1+VALUE(MID(A574,6,2)),FALSE)</f>
        <v>0</v>
      </c>
      <c r="Q574" s="21">
        <v>0</v>
      </c>
      <c r="R574" s="21">
        <v>0</v>
      </c>
      <c r="S574" s="21">
        <v>0</v>
      </c>
      <c r="T574" s="38">
        <v>0</v>
      </c>
    </row>
    <row r="575" spans="1:20" x14ac:dyDescent="0.25">
      <c r="A575" s="17" t="s">
        <v>288</v>
      </c>
      <c r="B575" s="8" t="s">
        <v>40</v>
      </c>
      <c r="C575" s="8" t="s">
        <v>74</v>
      </c>
      <c r="E575" s="8" t="str">
        <f t="shared" si="63"/>
        <v>FiFi-content.fifi</v>
      </c>
      <c r="F575" s="21">
        <f t="shared" si="69"/>
        <v>290379.33513653348</v>
      </c>
      <c r="G575" s="19">
        <f t="shared" si="69"/>
        <v>6.8891115045051432</v>
      </c>
      <c r="H575" s="18">
        <f t="shared" si="68"/>
        <v>1.6312326832536614E-3</v>
      </c>
      <c r="I575" s="6">
        <f t="shared" si="68"/>
        <v>1</v>
      </c>
      <c r="J575" s="6">
        <f t="shared" si="68"/>
        <v>2732.6454960550273</v>
      </c>
      <c r="K575" s="18">
        <f t="shared" si="68"/>
        <v>0.15</v>
      </c>
      <c r="L575" s="35">
        <f>Data!BU47</f>
        <v>1</v>
      </c>
      <c r="M575" s="21">
        <f>VLOOKUP(C575,Data!$CB$2:$EB$22,1+VALUE(MID(A575,6,2)),FALSE)</f>
        <v>0</v>
      </c>
      <c r="Q575" s="21">
        <v>0</v>
      </c>
      <c r="R575" s="21">
        <v>0</v>
      </c>
      <c r="S575" s="21">
        <v>0</v>
      </c>
      <c r="T575" s="38">
        <v>0</v>
      </c>
    </row>
    <row r="576" spans="1:20" x14ac:dyDescent="0.25">
      <c r="A576" s="17" t="s">
        <v>289</v>
      </c>
      <c r="B576" s="8" t="s">
        <v>40</v>
      </c>
      <c r="C576" s="8" t="s">
        <v>74</v>
      </c>
      <c r="E576" s="8" t="str">
        <f t="shared" si="63"/>
        <v>FiFi-content.fifi</v>
      </c>
      <c r="F576" s="21">
        <f t="shared" si="69"/>
        <v>328074.70488976047</v>
      </c>
      <c r="G576" s="19">
        <f t="shared" si="69"/>
        <v>6.6769335668378105</v>
      </c>
      <c r="H576" s="18">
        <f t="shared" si="68"/>
        <v>1.6312326832536614E-3</v>
      </c>
      <c r="I576" s="6">
        <f t="shared" si="68"/>
        <v>1</v>
      </c>
      <c r="J576" s="6">
        <f t="shared" si="68"/>
        <v>2732.6454960550273</v>
      </c>
      <c r="K576" s="18">
        <f t="shared" si="68"/>
        <v>0.15</v>
      </c>
      <c r="L576" s="35">
        <f>Data!BU48</f>
        <v>1</v>
      </c>
      <c r="M576" s="21">
        <f>VLOOKUP(C576,Data!$CB$2:$EB$22,1+VALUE(MID(A576,6,2)),FALSE)</f>
        <v>0</v>
      </c>
      <c r="Q576" s="21">
        <v>0</v>
      </c>
      <c r="R576" s="21">
        <v>0</v>
      </c>
      <c r="S576" s="21">
        <v>0</v>
      </c>
      <c r="T576" s="38">
        <v>0</v>
      </c>
    </row>
    <row r="577" spans="1:20" x14ac:dyDescent="0.25">
      <c r="A577" s="17" t="s">
        <v>290</v>
      </c>
      <c r="B577" s="8" t="s">
        <v>40</v>
      </c>
      <c r="C577" s="8" t="s">
        <v>74</v>
      </c>
      <c r="E577" s="8" t="str">
        <f t="shared" si="63"/>
        <v>FiFi-content.fifi</v>
      </c>
      <c r="F577" s="21">
        <f t="shared" si="69"/>
        <v>287583.00118987449</v>
      </c>
      <c r="G577" s="19">
        <f t="shared" si="69"/>
        <v>7.111582871611037</v>
      </c>
      <c r="H577" s="18">
        <f t="shared" si="68"/>
        <v>1.6312326832536614E-3</v>
      </c>
      <c r="I577" s="6">
        <f t="shared" si="68"/>
        <v>1</v>
      </c>
      <c r="J577" s="6">
        <f t="shared" si="68"/>
        <v>2732.6454960550273</v>
      </c>
      <c r="K577" s="18">
        <f t="shared" si="68"/>
        <v>0.15</v>
      </c>
      <c r="L577" s="35">
        <f>Data!BU49</f>
        <v>1</v>
      </c>
      <c r="M577" s="21">
        <f>VLOOKUP(C577,Data!$CB$2:$EB$22,1+VALUE(MID(A577,6,2)),FALSE)</f>
        <v>0</v>
      </c>
      <c r="Q577" s="21">
        <v>0</v>
      </c>
      <c r="R577" s="21">
        <v>0</v>
      </c>
      <c r="S577" s="21">
        <v>0</v>
      </c>
      <c r="T577" s="38">
        <v>0</v>
      </c>
    </row>
    <row r="578" spans="1:20" x14ac:dyDescent="0.25">
      <c r="A578" s="17" t="s">
        <v>291</v>
      </c>
      <c r="B578" s="8" t="s">
        <v>40</v>
      </c>
      <c r="C578" s="8" t="s">
        <v>74</v>
      </c>
      <c r="E578" s="8" t="str">
        <f t="shared" si="63"/>
        <v>FiFi-content.fifi</v>
      </c>
      <c r="F578" s="21">
        <f t="shared" si="69"/>
        <v>348609.08602096396</v>
      </c>
      <c r="G578" s="19">
        <f t="shared" si="69"/>
        <v>6.5637372420193243</v>
      </c>
      <c r="H578" s="18">
        <f t="shared" si="68"/>
        <v>1.6312326832536614E-3</v>
      </c>
      <c r="I578" s="6">
        <f t="shared" si="68"/>
        <v>1</v>
      </c>
      <c r="J578" s="6">
        <f t="shared" si="68"/>
        <v>2732.6454960550273</v>
      </c>
      <c r="K578" s="18">
        <f t="shared" si="68"/>
        <v>0.15</v>
      </c>
      <c r="L578" s="35">
        <f>Data!BU50</f>
        <v>1</v>
      </c>
      <c r="M578" s="21">
        <f>VLOOKUP(C578,Data!$CB$2:$EB$22,1+VALUE(MID(A578,6,2)),FALSE)</f>
        <v>0</v>
      </c>
      <c r="Q578" s="21">
        <v>0</v>
      </c>
      <c r="R578" s="21">
        <v>0</v>
      </c>
      <c r="S578" s="21">
        <v>0</v>
      </c>
      <c r="T578" s="38">
        <v>0</v>
      </c>
    </row>
    <row r="579" spans="1:20" x14ac:dyDescent="0.25">
      <c r="A579" s="17" t="s">
        <v>292</v>
      </c>
      <c r="B579" s="8" t="s">
        <v>40</v>
      </c>
      <c r="C579" s="8" t="s">
        <v>74</v>
      </c>
      <c r="E579" s="8" t="str">
        <f t="shared" si="63"/>
        <v>FiFi-content.fifi</v>
      </c>
      <c r="F579" s="21">
        <f t="shared" si="69"/>
        <v>241297.1653229885</v>
      </c>
      <c r="G579" s="19">
        <f t="shared" si="69"/>
        <v>7.6437660299865655</v>
      </c>
      <c r="H579" s="18">
        <f t="shared" ref="H579:K594" si="70">H578</f>
        <v>1.6312326832536614E-3</v>
      </c>
      <c r="I579" s="6">
        <f t="shared" si="70"/>
        <v>1</v>
      </c>
      <c r="J579" s="6">
        <f t="shared" si="70"/>
        <v>2732.6454960550273</v>
      </c>
      <c r="K579" s="18">
        <f t="shared" si="70"/>
        <v>0.15</v>
      </c>
      <c r="L579" s="35">
        <f>Data!BU51</f>
        <v>1</v>
      </c>
      <c r="M579" s="21">
        <f>VLOOKUP(C579,Data!$CB$2:$EB$22,1+VALUE(MID(A579,6,2)),FALSE)</f>
        <v>3509.7266666666601</v>
      </c>
      <c r="Q579" s="21">
        <v>3509.7266666666601</v>
      </c>
      <c r="R579" s="21">
        <v>284.65020886968813</v>
      </c>
      <c r="S579" s="21">
        <v>-1333.9270696799576</v>
      </c>
      <c r="T579" s="38">
        <v>0.72317494707591434</v>
      </c>
    </row>
    <row r="580" spans="1:20" x14ac:dyDescent="0.25">
      <c r="A580" s="17" t="s">
        <v>293</v>
      </c>
      <c r="B580" s="8" t="s">
        <v>40</v>
      </c>
      <c r="C580" s="8" t="s">
        <v>74</v>
      </c>
      <c r="E580" s="8" t="str">
        <f t="shared" si="63"/>
        <v>FiFi-content.fifi</v>
      </c>
      <c r="F580" s="21">
        <f t="shared" ref="F580:G594" si="71">F514</f>
        <v>285302.18935091398</v>
      </c>
      <c r="G580" s="19">
        <f t="shared" si="71"/>
        <v>7.1103422436825836</v>
      </c>
      <c r="H580" s="18">
        <f t="shared" si="70"/>
        <v>1.6312326832536614E-3</v>
      </c>
      <c r="I580" s="6">
        <f t="shared" si="70"/>
        <v>1</v>
      </c>
      <c r="J580" s="6">
        <f t="shared" si="70"/>
        <v>2732.6454960550273</v>
      </c>
      <c r="K580" s="18">
        <f t="shared" si="70"/>
        <v>0.15</v>
      </c>
      <c r="L580" s="35">
        <f>Data!BU52</f>
        <v>1</v>
      </c>
      <c r="M580" s="21">
        <f>VLOOKUP(C580,Data!$CB$2:$EB$22,1+VALUE(MID(A580,6,2)),FALSE)</f>
        <v>3509.7266666666601</v>
      </c>
      <c r="Q580" s="21">
        <v>3509.7266666666601</v>
      </c>
      <c r="R580" s="21">
        <v>359.13733687136499</v>
      </c>
      <c r="S580" s="21">
        <v>-956.13728902653065</v>
      </c>
      <c r="T580" s="38">
        <v>0.77168407718667975</v>
      </c>
    </row>
    <row r="581" spans="1:20" x14ac:dyDescent="0.25">
      <c r="A581" s="17" t="s">
        <v>294</v>
      </c>
      <c r="B581" s="8" t="s">
        <v>40</v>
      </c>
      <c r="C581" s="8" t="s">
        <v>74</v>
      </c>
      <c r="E581" s="8" t="str">
        <f t="shared" si="63"/>
        <v>FiFi-content.fifi</v>
      </c>
      <c r="F581" s="21">
        <f t="shared" si="71"/>
        <v>415829.06386048801</v>
      </c>
      <c r="G581" s="19">
        <f t="shared" si="71"/>
        <v>6.129014958880469</v>
      </c>
      <c r="H581" s="18">
        <f t="shared" si="70"/>
        <v>1.6312326832536614E-3</v>
      </c>
      <c r="I581" s="6">
        <f t="shared" si="70"/>
        <v>1</v>
      </c>
      <c r="J581" s="6">
        <f t="shared" si="70"/>
        <v>2732.6454960550273</v>
      </c>
      <c r="K581" s="18">
        <f t="shared" si="70"/>
        <v>0.15</v>
      </c>
      <c r="L581" s="35">
        <f>Data!BU53</f>
        <v>1</v>
      </c>
      <c r="M581" s="21">
        <f>VLOOKUP(C581,Data!$CB$2:$EB$22,1+VALUE(MID(A581,6,2)),FALSE)</f>
        <v>3509.7266666666601</v>
      </c>
      <c r="Q581" s="21">
        <v>3509.7266666666601</v>
      </c>
      <c r="R581" s="21">
        <v>527.85551201240082</v>
      </c>
      <c r="S581" s="21">
        <v>-274.49233741514672</v>
      </c>
      <c r="T581" s="38">
        <v>0.77818759960538531</v>
      </c>
    </row>
    <row r="582" spans="1:20" x14ac:dyDescent="0.25">
      <c r="A582" s="17" t="s">
        <v>295</v>
      </c>
      <c r="B582" s="8" t="s">
        <v>40</v>
      </c>
      <c r="C582" s="8" t="s">
        <v>74</v>
      </c>
      <c r="E582" s="8" t="str">
        <f t="shared" si="63"/>
        <v>FiFi-content.fifi</v>
      </c>
      <c r="F582" s="21">
        <f t="shared" si="71"/>
        <v>393432.46859552251</v>
      </c>
      <c r="G582" s="19">
        <f t="shared" si="71"/>
        <v>6.2941960634324765</v>
      </c>
      <c r="H582" s="18">
        <f t="shared" si="70"/>
        <v>1.6312326832536614E-3</v>
      </c>
      <c r="I582" s="6">
        <f t="shared" si="70"/>
        <v>1</v>
      </c>
      <c r="J582" s="6">
        <f t="shared" si="70"/>
        <v>2732.6454960550273</v>
      </c>
      <c r="K582" s="18">
        <f t="shared" si="70"/>
        <v>0.15</v>
      </c>
      <c r="L582" s="35">
        <f>Data!BU54</f>
        <v>1</v>
      </c>
      <c r="M582" s="21">
        <f>VLOOKUP(C582,Data!$CB$2:$EB$22,1+VALUE(MID(A582,6,2)),FALSE)</f>
        <v>5438.0675000000001</v>
      </c>
      <c r="Q582" s="21">
        <v>5438.0675000000001</v>
      </c>
      <c r="R582" s="21">
        <v>571.79222057101492</v>
      </c>
      <c r="S582" s="21">
        <v>-1839.0951561806037</v>
      </c>
      <c r="T582" s="38">
        <v>0.8909475340383175</v>
      </c>
    </row>
    <row r="583" spans="1:20" x14ac:dyDescent="0.25">
      <c r="A583" s="17" t="s">
        <v>296</v>
      </c>
      <c r="B583" s="8" t="s">
        <v>40</v>
      </c>
      <c r="C583" s="8" t="s">
        <v>74</v>
      </c>
      <c r="E583" s="8" t="str">
        <f t="shared" si="63"/>
        <v>FiFi-content.fifi</v>
      </c>
      <c r="F583" s="21">
        <f t="shared" si="71"/>
        <v>228081.015200244</v>
      </c>
      <c r="G583" s="19">
        <f t="shared" si="71"/>
        <v>7.9971814637423746</v>
      </c>
      <c r="H583" s="18">
        <f t="shared" si="70"/>
        <v>1.6312326832536614E-3</v>
      </c>
      <c r="I583" s="6">
        <f t="shared" si="70"/>
        <v>1</v>
      </c>
      <c r="J583" s="6">
        <f t="shared" si="70"/>
        <v>2732.6454960550273</v>
      </c>
      <c r="K583" s="18">
        <f t="shared" si="70"/>
        <v>0.15</v>
      </c>
      <c r="L583" s="35">
        <f>Data!BU55</f>
        <v>1</v>
      </c>
      <c r="M583" s="21">
        <f>VLOOKUP(C583,Data!$CB$2:$EB$22,1+VALUE(MID(A583,6,2)),FALSE)</f>
        <v>5438.0675000000001</v>
      </c>
      <c r="Q583" s="21">
        <v>5438.0675000000001</v>
      </c>
      <c r="R583" s="21">
        <v>335.57882019044666</v>
      </c>
      <c r="S583" s="21">
        <v>-2754.3827795484249</v>
      </c>
      <c r="T583" s="38">
        <v>0.90196459645003357</v>
      </c>
    </row>
    <row r="584" spans="1:20" x14ac:dyDescent="0.25">
      <c r="A584" s="17" t="s">
        <v>297</v>
      </c>
      <c r="B584" s="8" t="s">
        <v>40</v>
      </c>
      <c r="C584" s="8" t="s">
        <v>74</v>
      </c>
      <c r="E584" s="8" t="str">
        <f t="shared" si="63"/>
        <v>FiFi-content.fifi</v>
      </c>
      <c r="F584" s="21">
        <f t="shared" si="71"/>
        <v>317634.99002545653</v>
      </c>
      <c r="G584" s="19">
        <f t="shared" si="71"/>
        <v>6.7548152855074779</v>
      </c>
      <c r="H584" s="18">
        <f t="shared" si="70"/>
        <v>1.6312326832536614E-3</v>
      </c>
      <c r="I584" s="6">
        <f t="shared" si="70"/>
        <v>1</v>
      </c>
      <c r="J584" s="6">
        <f t="shared" si="70"/>
        <v>2732.6454960550273</v>
      </c>
      <c r="K584" s="18">
        <f t="shared" si="70"/>
        <v>0.15</v>
      </c>
      <c r="L584" s="35">
        <f>Data!BU56</f>
        <v>1</v>
      </c>
      <c r="M584" s="21">
        <f>VLOOKUP(C584,Data!$CB$2:$EB$22,1+VALUE(MID(A584,6,2)),FALSE)</f>
        <v>5438.0675000000001</v>
      </c>
      <c r="Q584" s="21">
        <v>5438.0675000000001</v>
      </c>
      <c r="R584" s="21">
        <v>468.14586646935726</v>
      </c>
      <c r="S584" s="21">
        <v>-2275.8286453256428</v>
      </c>
      <c r="T584" s="38">
        <v>0.90351827526368078</v>
      </c>
    </row>
    <row r="585" spans="1:20" x14ac:dyDescent="0.25">
      <c r="A585" s="17" t="s">
        <v>298</v>
      </c>
      <c r="B585" s="8" t="s">
        <v>40</v>
      </c>
      <c r="C585" s="8" t="s">
        <v>74</v>
      </c>
      <c r="E585" s="8" t="str">
        <f t="shared" si="63"/>
        <v>FiFi-content.fifi</v>
      </c>
      <c r="F585" s="21">
        <f t="shared" si="71"/>
        <v>322486.62248072354</v>
      </c>
      <c r="G585" s="19">
        <f t="shared" si="71"/>
        <v>6.9739033911176911</v>
      </c>
      <c r="H585" s="18">
        <f t="shared" si="70"/>
        <v>1.6312326832536614E-3</v>
      </c>
      <c r="I585" s="6">
        <f t="shared" si="70"/>
        <v>1</v>
      </c>
      <c r="J585" s="6">
        <f t="shared" si="70"/>
        <v>2732.6454960550273</v>
      </c>
      <c r="K585" s="18">
        <f t="shared" si="70"/>
        <v>0.15</v>
      </c>
      <c r="L585" s="35">
        <f>Data!BU57</f>
        <v>1</v>
      </c>
      <c r="M585" s="21">
        <f>VLOOKUP(C585,Data!$CB$2:$EB$22,1+VALUE(MID(A585,6,2)),FALSE)</f>
        <v>5438.0675000000001</v>
      </c>
      <c r="Q585" s="21">
        <v>5438.0675000000001</v>
      </c>
      <c r="R585" s="21">
        <v>475.41791271952513</v>
      </c>
      <c r="S585" s="21">
        <v>-2122.5489062872093</v>
      </c>
      <c r="T585" s="38">
        <v>0.90374919375219553</v>
      </c>
    </row>
    <row r="586" spans="1:20" x14ac:dyDescent="0.25">
      <c r="A586" s="17" t="s">
        <v>299</v>
      </c>
      <c r="B586" s="8" t="s">
        <v>40</v>
      </c>
      <c r="C586" s="8" t="s">
        <v>74</v>
      </c>
      <c r="E586" s="8" t="str">
        <f t="shared" si="63"/>
        <v>FiFi-content.fifi</v>
      </c>
      <c r="F586" s="21">
        <f t="shared" si="71"/>
        <v>401386.27962260752</v>
      </c>
      <c r="G586" s="19">
        <f t="shared" si="71"/>
        <v>6.2238891290728731</v>
      </c>
      <c r="H586" s="18">
        <f t="shared" si="70"/>
        <v>1.6312326832536614E-3</v>
      </c>
      <c r="I586" s="6">
        <f t="shared" si="70"/>
        <v>1</v>
      </c>
      <c r="J586" s="6">
        <f t="shared" si="70"/>
        <v>2732.6454960550273</v>
      </c>
      <c r="K586" s="18">
        <f t="shared" si="70"/>
        <v>0.15</v>
      </c>
      <c r="L586" s="35">
        <f>Data!BU58</f>
        <v>1</v>
      </c>
      <c r="M586" s="21">
        <f>VLOOKUP(C586,Data!$CB$2:$EB$22,1+VALUE(MID(A586,6,2)),FALSE)</f>
        <v>1929.6375</v>
      </c>
      <c r="Q586" s="21">
        <v>1929.6375</v>
      </c>
      <c r="R586" s="21">
        <v>427.28907153970971</v>
      </c>
      <c r="S586" s="21">
        <v>729.7623073276402</v>
      </c>
      <c r="T586" s="38">
        <v>0.65259440767209531</v>
      </c>
    </row>
    <row r="587" spans="1:20" x14ac:dyDescent="0.25">
      <c r="A587" s="17" t="s">
        <v>300</v>
      </c>
      <c r="B587" s="8" t="s">
        <v>40</v>
      </c>
      <c r="C587" s="8" t="s">
        <v>74</v>
      </c>
      <c r="E587" s="8" t="str">
        <f t="shared" si="63"/>
        <v>FiFi-content.fifi</v>
      </c>
      <c r="F587" s="21">
        <f t="shared" si="71"/>
        <v>309588.89609523199</v>
      </c>
      <c r="G587" s="19">
        <f t="shared" si="71"/>
        <v>6.9990429098927924</v>
      </c>
      <c r="H587" s="18">
        <f t="shared" si="70"/>
        <v>1.6312326832536614E-3</v>
      </c>
      <c r="I587" s="6">
        <f t="shared" si="70"/>
        <v>1</v>
      </c>
      <c r="J587" s="6">
        <f t="shared" si="70"/>
        <v>2732.6454960550273</v>
      </c>
      <c r="K587" s="18">
        <f t="shared" si="70"/>
        <v>0.15</v>
      </c>
      <c r="L587" s="35">
        <f>Data!BU59</f>
        <v>1</v>
      </c>
      <c r="M587" s="21">
        <f>VLOOKUP(C587,Data!$CB$2:$EB$22,1+VALUE(MID(A587,6,2)),FALSE)</f>
        <v>1929.6375</v>
      </c>
      <c r="Q587" s="21">
        <v>1929.6375</v>
      </c>
      <c r="R587" s="21">
        <v>292.31864196524771</v>
      </c>
      <c r="S587" s="21">
        <v>116.3132184763565</v>
      </c>
      <c r="T587" s="38">
        <v>0.57883558512832689</v>
      </c>
    </row>
    <row r="588" spans="1:20" x14ac:dyDescent="0.25">
      <c r="A588" s="17" t="s">
        <v>301</v>
      </c>
      <c r="B588" s="8" t="s">
        <v>40</v>
      </c>
      <c r="C588" s="8" t="s">
        <v>74</v>
      </c>
      <c r="E588" s="8" t="str">
        <f t="shared" si="63"/>
        <v>FiFi-content.fifi</v>
      </c>
      <c r="F588" s="21">
        <f t="shared" si="71"/>
        <v>309968.77520157403</v>
      </c>
      <c r="G588" s="19">
        <f t="shared" si="71"/>
        <v>6.9767010399881384</v>
      </c>
      <c r="H588" s="18">
        <f t="shared" si="70"/>
        <v>1.6312326832536614E-3</v>
      </c>
      <c r="I588" s="6">
        <f t="shared" si="70"/>
        <v>1</v>
      </c>
      <c r="J588" s="6">
        <f t="shared" si="70"/>
        <v>2732.6454960550273</v>
      </c>
      <c r="K588" s="18">
        <f t="shared" si="70"/>
        <v>0.15</v>
      </c>
      <c r="L588" s="35">
        <f>Data!BU60</f>
        <v>1</v>
      </c>
      <c r="M588" s="21">
        <f>VLOOKUP(C588,Data!$CB$2:$EB$22,1+VALUE(MID(A588,6,2)),FALSE)</f>
        <v>1929.6375</v>
      </c>
      <c r="Q588" s="21">
        <v>1929.6375</v>
      </c>
      <c r="R588" s="21">
        <v>286.43765175670649</v>
      </c>
      <c r="S588" s="21">
        <v>68.752362902774166</v>
      </c>
      <c r="T588" s="38">
        <v>0.56649521136074976</v>
      </c>
    </row>
    <row r="589" spans="1:20" x14ac:dyDescent="0.25">
      <c r="A589" s="17" t="s">
        <v>272</v>
      </c>
      <c r="B589" s="8" t="s">
        <v>40</v>
      </c>
      <c r="C589" s="8" t="s">
        <v>74</v>
      </c>
      <c r="E589" s="8" t="str">
        <f t="shared" si="63"/>
        <v>FiFi-content.fifi</v>
      </c>
      <c r="F589" s="21">
        <f t="shared" si="71"/>
        <v>454180.53004536044</v>
      </c>
      <c r="G589" s="19">
        <f t="shared" si="71"/>
        <v>6.0080329106190753</v>
      </c>
      <c r="H589" s="18">
        <f t="shared" si="70"/>
        <v>1.6312326832536614E-3</v>
      </c>
      <c r="I589" s="6">
        <f t="shared" si="70"/>
        <v>1</v>
      </c>
      <c r="J589" s="6">
        <f t="shared" si="70"/>
        <v>2732.6454960550273</v>
      </c>
      <c r="K589" s="18">
        <f t="shared" si="70"/>
        <v>0.15</v>
      </c>
      <c r="L589" s="35">
        <f>Data!BU61</f>
        <v>1</v>
      </c>
      <c r="M589" s="21">
        <f>VLOOKUP(C589,Data!$CB$2:$EB$22,1+VALUE(MID(A589,6,2)),FALSE)</f>
        <v>1929.6375</v>
      </c>
      <c r="Q589" s="21">
        <v>1929.6375</v>
      </c>
      <c r="R589" s="21">
        <v>418.30732845028302</v>
      </c>
      <c r="S589" s="21">
        <v>583.56669608244351</v>
      </c>
      <c r="T589" s="38">
        <v>0.56461322443330442</v>
      </c>
    </row>
    <row r="590" spans="1:20" x14ac:dyDescent="0.25">
      <c r="A590" s="17" t="s">
        <v>273</v>
      </c>
      <c r="B590" s="8" t="s">
        <v>40</v>
      </c>
      <c r="C590" s="8" t="s">
        <v>74</v>
      </c>
      <c r="E590" s="8" t="str">
        <f t="shared" si="63"/>
        <v>FiFi-content.fifi</v>
      </c>
      <c r="F590" s="21">
        <f t="shared" si="71"/>
        <v>455011.73547455797</v>
      </c>
      <c r="G590" s="19">
        <f t="shared" si="71"/>
        <v>6.0449284141776669</v>
      </c>
      <c r="H590" s="18">
        <f t="shared" si="70"/>
        <v>1.6312326832536614E-3</v>
      </c>
      <c r="I590" s="6">
        <f t="shared" si="70"/>
        <v>1</v>
      </c>
      <c r="J590" s="6">
        <f t="shared" si="70"/>
        <v>2732.6454960550273</v>
      </c>
      <c r="K590" s="18">
        <f t="shared" si="70"/>
        <v>0.15</v>
      </c>
      <c r="L590" s="35">
        <f>Data!BU62</f>
        <v>1</v>
      </c>
      <c r="M590" s="21">
        <f>VLOOKUP(C590,Data!$CB$2:$EB$22,1+VALUE(MID(A590,6,2)),FALSE)</f>
        <v>0</v>
      </c>
      <c r="Q590" s="21">
        <v>0</v>
      </c>
      <c r="R590" s="21">
        <v>87.036186663985674</v>
      </c>
      <c r="S590" s="21">
        <v>526.12751782679834</v>
      </c>
      <c r="T590" s="38">
        <v>0.1172630923061041</v>
      </c>
    </row>
    <row r="591" spans="1:20" x14ac:dyDescent="0.25">
      <c r="A591" s="17" t="s">
        <v>274</v>
      </c>
      <c r="B591" s="8" t="s">
        <v>40</v>
      </c>
      <c r="C591" s="8" t="s">
        <v>74</v>
      </c>
      <c r="E591" s="8" t="str">
        <f t="shared" si="63"/>
        <v>FiFi-content.fifi</v>
      </c>
      <c r="F591" s="21">
        <f t="shared" si="71"/>
        <v>290055.894256228</v>
      </c>
      <c r="G591" s="19">
        <f t="shared" si="71"/>
        <v>7.3475859223576458</v>
      </c>
      <c r="H591" s="18">
        <f t="shared" si="70"/>
        <v>1.6312326832536614E-3</v>
      </c>
      <c r="I591" s="6">
        <f t="shared" si="70"/>
        <v>1</v>
      </c>
      <c r="J591" s="6">
        <f t="shared" si="70"/>
        <v>2732.6454960550273</v>
      </c>
      <c r="K591" s="18">
        <f t="shared" si="70"/>
        <v>0.15</v>
      </c>
      <c r="L591" s="35">
        <f>Data!BU63</f>
        <v>1</v>
      </c>
      <c r="M591" s="21">
        <f>VLOOKUP(C591,Data!$CB$2:$EB$22,1+VALUE(MID(A591,6,2)),FALSE)</f>
        <v>0</v>
      </c>
      <c r="Q591" s="21">
        <v>0</v>
      </c>
      <c r="R591" s="21">
        <v>8.7699430002987508</v>
      </c>
      <c r="S591" s="21">
        <v>64.437909728874089</v>
      </c>
      <c r="T591" s="38">
        <v>1.8535280431493883E-2</v>
      </c>
    </row>
    <row r="592" spans="1:20" x14ac:dyDescent="0.25">
      <c r="A592" s="17" t="s">
        <v>275</v>
      </c>
      <c r="B592" s="8" t="s">
        <v>40</v>
      </c>
      <c r="C592" s="8" t="s">
        <v>74</v>
      </c>
      <c r="E592" s="8" t="str">
        <f t="shared" si="63"/>
        <v>FiFi-content.fifi</v>
      </c>
      <c r="F592" s="21">
        <f t="shared" si="71"/>
        <v>348451.97318493499</v>
      </c>
      <c r="G592" s="19">
        <f t="shared" si="71"/>
        <v>6.6816214516324974</v>
      </c>
      <c r="H592" s="18">
        <f t="shared" si="70"/>
        <v>1.6312326832536614E-3</v>
      </c>
      <c r="I592" s="6">
        <f t="shared" si="70"/>
        <v>1</v>
      </c>
      <c r="J592" s="6">
        <f t="shared" si="70"/>
        <v>2732.6454960550273</v>
      </c>
      <c r="K592" s="18">
        <f t="shared" si="70"/>
        <v>0.15</v>
      </c>
      <c r="L592" s="35">
        <f>Data!BU64</f>
        <v>1</v>
      </c>
      <c r="M592" s="21">
        <f>VLOOKUP(C592,Data!$CB$2:$EB$22,1+VALUE(MID(A592,6,2)),FALSE)</f>
        <v>0</v>
      </c>
      <c r="Q592" s="21">
        <v>0</v>
      </c>
      <c r="R592" s="21">
        <v>1.5929286619434764</v>
      </c>
      <c r="S592" s="21">
        <v>10.643346318561782</v>
      </c>
      <c r="T592" s="38">
        <v>2.8024474920543829E-3</v>
      </c>
    </row>
    <row r="593" spans="1:20" x14ac:dyDescent="0.25">
      <c r="A593" s="17" t="s">
        <v>276</v>
      </c>
      <c r="B593" s="8" t="s">
        <v>40</v>
      </c>
      <c r="C593" s="8" t="s">
        <v>74</v>
      </c>
      <c r="E593" s="8" t="str">
        <f t="shared" si="63"/>
        <v>FiFi-content.fifi</v>
      </c>
      <c r="F593" s="21">
        <f t="shared" si="71"/>
        <v>427408.08445701201</v>
      </c>
      <c r="G593" s="19">
        <f t="shared" si="71"/>
        <v>6.1680815445545676</v>
      </c>
      <c r="H593" s="18">
        <f t="shared" si="70"/>
        <v>1.6312326832536614E-3</v>
      </c>
      <c r="I593" s="6">
        <f t="shared" si="70"/>
        <v>1</v>
      </c>
      <c r="J593" s="6">
        <f t="shared" si="70"/>
        <v>2732.6454960550273</v>
      </c>
      <c r="K593" s="18">
        <f t="shared" si="70"/>
        <v>0.15</v>
      </c>
      <c r="L593" s="35">
        <f>Data!BU65</f>
        <v>1</v>
      </c>
      <c r="M593" s="21">
        <f>VLOOKUP(C593,Data!$CB$2:$EB$22,1+VALUE(MID(A593,6,2)),FALSE)</f>
        <v>0</v>
      </c>
      <c r="Q593" s="21">
        <v>0</v>
      </c>
      <c r="R593" s="21">
        <v>0.29343049026793394</v>
      </c>
      <c r="S593" s="21">
        <v>1.809903191631242</v>
      </c>
      <c r="T593" s="38">
        <v>4.2086866492918595E-4</v>
      </c>
    </row>
    <row r="594" spans="1:20" x14ac:dyDescent="0.25">
      <c r="A594" s="17" t="s">
        <v>277</v>
      </c>
      <c r="B594" s="8" t="s">
        <v>40</v>
      </c>
      <c r="C594" s="8" t="s">
        <v>74</v>
      </c>
      <c r="E594" s="8" t="str">
        <f t="shared" si="63"/>
        <v>FiFi-content.fifi</v>
      </c>
      <c r="F594" s="21">
        <f t="shared" si="71"/>
        <v>330189.49929959601</v>
      </c>
      <c r="G594" s="19">
        <f t="shared" si="71"/>
        <v>6.4579352380155601</v>
      </c>
      <c r="H594" s="18">
        <f t="shared" si="70"/>
        <v>1.6312326832536614E-3</v>
      </c>
      <c r="I594" s="6">
        <f t="shared" si="70"/>
        <v>1</v>
      </c>
      <c r="J594" s="6">
        <f t="shared" si="70"/>
        <v>2732.6454960550273</v>
      </c>
      <c r="K594" s="18">
        <f t="shared" si="70"/>
        <v>0.15</v>
      </c>
      <c r="L594" s="35">
        <f>Data!BU66</f>
        <v>1</v>
      </c>
      <c r="M594" s="21">
        <f>VLOOKUP(C594,Data!$CB$2:$EB$22,1+VALUE(MID(A594,6,2)),FALSE)</f>
        <v>0</v>
      </c>
      <c r="Q594" s="21">
        <v>0</v>
      </c>
      <c r="R594" s="21">
        <v>3.4009067060878216E-2</v>
      </c>
      <c r="S594" s="21">
        <v>0.21962835258447971</v>
      </c>
      <c r="T594" s="38">
        <v>6.3141594736082496E-5</v>
      </c>
    </row>
    <row r="596" spans="1:20" x14ac:dyDescent="0.25">
      <c r="A596" s="16" t="s">
        <v>328</v>
      </c>
      <c r="B596" s="8" t="s">
        <v>40</v>
      </c>
      <c r="C596" s="8" t="s">
        <v>329</v>
      </c>
      <c r="E596" s="8" t="str">
        <f>IF(RIGHT(A596,3)="old","Initial",B596&amp;"-"&amp;C596)</f>
        <v>Initial</v>
      </c>
      <c r="F596" s="21">
        <f>F464</f>
        <v>393432.46859552251</v>
      </c>
      <c r="G596" s="19">
        <f>G464</f>
        <v>6.2941960634324765</v>
      </c>
      <c r="H596" s="25">
        <v>0</v>
      </c>
      <c r="I596" s="42">
        <v>2.04</v>
      </c>
      <c r="J596" s="27">
        <v>1</v>
      </c>
      <c r="K596" s="25">
        <v>0</v>
      </c>
      <c r="L596" s="35">
        <v>1</v>
      </c>
      <c r="Q596" s="21">
        <v>0</v>
      </c>
      <c r="R596" s="21">
        <v>0</v>
      </c>
      <c r="S596" s="21">
        <v>0</v>
      </c>
      <c r="T596" s="38">
        <v>0</v>
      </c>
    </row>
    <row r="597" spans="1:20" x14ac:dyDescent="0.25">
      <c r="A597" s="16" t="s">
        <v>316</v>
      </c>
      <c r="B597" s="8" t="s">
        <v>40</v>
      </c>
      <c r="C597" s="8" t="s">
        <v>329</v>
      </c>
      <c r="E597" s="8" t="str">
        <f t="shared" ref="E597:E660" si="72">IF(RIGHT(A597,3)="old","Initial",B597&amp;"-"&amp;C597)</f>
        <v>Initial</v>
      </c>
      <c r="F597" s="21">
        <f>F465</f>
        <v>228081.015200244</v>
      </c>
      <c r="G597" s="19">
        <f>G465</f>
        <v>7.9971814637423746</v>
      </c>
      <c r="H597" s="18">
        <f t="shared" ref="H597:K612" si="73">H596</f>
        <v>0</v>
      </c>
      <c r="I597" s="6">
        <f>I596</f>
        <v>2.04</v>
      </c>
      <c r="J597" s="6">
        <f t="shared" si="73"/>
        <v>1</v>
      </c>
      <c r="K597" s="18">
        <f t="shared" si="73"/>
        <v>0</v>
      </c>
      <c r="L597" s="35">
        <v>1</v>
      </c>
      <c r="Q597" s="21">
        <v>0</v>
      </c>
      <c r="R597" s="21">
        <v>0</v>
      </c>
      <c r="S597" s="21">
        <v>0</v>
      </c>
      <c r="T597" s="38">
        <v>0</v>
      </c>
    </row>
    <row r="598" spans="1:20" x14ac:dyDescent="0.25">
      <c r="A598" s="16" t="s">
        <v>317</v>
      </c>
      <c r="B598" s="8" t="s">
        <v>40</v>
      </c>
      <c r="C598" s="8" t="s">
        <v>329</v>
      </c>
      <c r="E598" s="8" t="str">
        <f t="shared" si="72"/>
        <v>Initial</v>
      </c>
      <c r="F598" s="21">
        <f t="shared" ref="F598:G613" si="74">F466</f>
        <v>317634.99002545653</v>
      </c>
      <c r="G598" s="19">
        <f t="shared" si="74"/>
        <v>6.7548152855074779</v>
      </c>
      <c r="H598" s="18">
        <f t="shared" si="73"/>
        <v>0</v>
      </c>
      <c r="I598" s="6">
        <f t="shared" si="73"/>
        <v>2.04</v>
      </c>
      <c r="J598" s="6">
        <f t="shared" si="73"/>
        <v>1</v>
      </c>
      <c r="K598" s="18">
        <f t="shared" si="73"/>
        <v>0</v>
      </c>
      <c r="L598" s="35">
        <v>1</v>
      </c>
      <c r="Q598" s="21">
        <v>0</v>
      </c>
      <c r="R598" s="21">
        <v>0</v>
      </c>
      <c r="S598" s="21">
        <v>0</v>
      </c>
      <c r="T598" s="38">
        <v>0</v>
      </c>
    </row>
    <row r="599" spans="1:20" x14ac:dyDescent="0.25">
      <c r="A599" s="16" t="s">
        <v>318</v>
      </c>
      <c r="B599" s="8" t="s">
        <v>40</v>
      </c>
      <c r="C599" s="8" t="s">
        <v>329</v>
      </c>
      <c r="E599" s="8" t="str">
        <f t="shared" si="72"/>
        <v>Initial</v>
      </c>
      <c r="F599" s="21">
        <f t="shared" si="74"/>
        <v>322486.62248072354</v>
      </c>
      <c r="G599" s="19">
        <f t="shared" si="74"/>
        <v>6.9739033911176911</v>
      </c>
      <c r="H599" s="18">
        <f t="shared" si="73"/>
        <v>0</v>
      </c>
      <c r="I599" s="6">
        <f t="shared" si="73"/>
        <v>2.04</v>
      </c>
      <c r="J599" s="6">
        <f t="shared" si="73"/>
        <v>1</v>
      </c>
      <c r="K599" s="18">
        <f t="shared" si="73"/>
        <v>0</v>
      </c>
      <c r="L599" s="35">
        <v>1</v>
      </c>
      <c r="Q599" s="21">
        <v>0</v>
      </c>
      <c r="R599" s="21">
        <v>0</v>
      </c>
      <c r="S599" s="21">
        <v>0</v>
      </c>
      <c r="T599" s="38">
        <v>0</v>
      </c>
    </row>
    <row r="600" spans="1:20" x14ac:dyDescent="0.25">
      <c r="A600" s="16" t="s">
        <v>319</v>
      </c>
      <c r="B600" s="8" t="s">
        <v>40</v>
      </c>
      <c r="C600" s="8" t="s">
        <v>329</v>
      </c>
      <c r="E600" s="8" t="str">
        <f t="shared" si="72"/>
        <v>Initial</v>
      </c>
      <c r="F600" s="21">
        <f t="shared" si="74"/>
        <v>401386.27962260752</v>
      </c>
      <c r="G600" s="19">
        <f t="shared" si="74"/>
        <v>6.2238891290728731</v>
      </c>
      <c r="H600" s="18">
        <f t="shared" si="73"/>
        <v>0</v>
      </c>
      <c r="I600" s="6">
        <f t="shared" si="73"/>
        <v>2.04</v>
      </c>
      <c r="J600" s="6">
        <f t="shared" si="73"/>
        <v>1</v>
      </c>
      <c r="K600" s="18">
        <f t="shared" si="73"/>
        <v>0</v>
      </c>
      <c r="L600" s="35">
        <v>1</v>
      </c>
      <c r="Q600" s="21">
        <v>0</v>
      </c>
      <c r="R600" s="21">
        <v>0</v>
      </c>
      <c r="S600" s="21">
        <v>0</v>
      </c>
      <c r="T600" s="38">
        <v>0</v>
      </c>
    </row>
    <row r="601" spans="1:20" x14ac:dyDescent="0.25">
      <c r="A601" s="16" t="s">
        <v>320</v>
      </c>
      <c r="B601" s="8" t="s">
        <v>40</v>
      </c>
      <c r="C601" s="8" t="s">
        <v>329</v>
      </c>
      <c r="E601" s="8" t="str">
        <f t="shared" si="72"/>
        <v>Initial</v>
      </c>
      <c r="F601" s="21">
        <f t="shared" si="74"/>
        <v>309588.89609523199</v>
      </c>
      <c r="G601" s="19">
        <f t="shared" si="74"/>
        <v>6.9990429098927924</v>
      </c>
      <c r="H601" s="18">
        <f t="shared" si="73"/>
        <v>0</v>
      </c>
      <c r="I601" s="6">
        <f t="shared" si="73"/>
        <v>2.04</v>
      </c>
      <c r="J601" s="6">
        <f t="shared" si="73"/>
        <v>1</v>
      </c>
      <c r="K601" s="18">
        <f t="shared" si="73"/>
        <v>0</v>
      </c>
      <c r="L601" s="35">
        <v>1</v>
      </c>
      <c r="Q601" s="21">
        <v>0</v>
      </c>
      <c r="R601" s="21">
        <v>0</v>
      </c>
      <c r="S601" s="21">
        <v>0</v>
      </c>
      <c r="T601" s="38">
        <v>0</v>
      </c>
    </row>
    <row r="602" spans="1:20" x14ac:dyDescent="0.25">
      <c r="A602" s="16" t="s">
        <v>321</v>
      </c>
      <c r="B602" s="8" t="s">
        <v>40</v>
      </c>
      <c r="C602" s="8" t="s">
        <v>329</v>
      </c>
      <c r="E602" s="8" t="str">
        <f t="shared" si="72"/>
        <v>Initial</v>
      </c>
      <c r="F602" s="21">
        <f t="shared" si="74"/>
        <v>309968.77520157403</v>
      </c>
      <c r="G602" s="19">
        <f t="shared" si="74"/>
        <v>6.9767010399881384</v>
      </c>
      <c r="H602" s="18">
        <f t="shared" si="73"/>
        <v>0</v>
      </c>
      <c r="I602" s="6">
        <f t="shared" si="73"/>
        <v>2.04</v>
      </c>
      <c r="J602" s="6">
        <f t="shared" si="73"/>
        <v>1</v>
      </c>
      <c r="K602" s="18">
        <f t="shared" si="73"/>
        <v>0</v>
      </c>
      <c r="L602" s="35">
        <v>1</v>
      </c>
      <c r="Q602" s="21">
        <v>0</v>
      </c>
      <c r="R602" s="21">
        <v>0</v>
      </c>
      <c r="S602" s="21">
        <v>0</v>
      </c>
      <c r="T602" s="38">
        <v>0</v>
      </c>
    </row>
    <row r="603" spans="1:20" x14ac:dyDescent="0.25">
      <c r="A603" s="16" t="s">
        <v>322</v>
      </c>
      <c r="B603" s="8" t="s">
        <v>40</v>
      </c>
      <c r="C603" s="8" t="s">
        <v>329</v>
      </c>
      <c r="E603" s="8" t="str">
        <f t="shared" si="72"/>
        <v>Initial</v>
      </c>
      <c r="F603" s="21">
        <f t="shared" si="74"/>
        <v>454180.53004536044</v>
      </c>
      <c r="G603" s="19">
        <f t="shared" si="74"/>
        <v>6.0080329106190753</v>
      </c>
      <c r="H603" s="18">
        <f t="shared" si="73"/>
        <v>0</v>
      </c>
      <c r="I603" s="6">
        <f t="shared" si="73"/>
        <v>2.04</v>
      </c>
      <c r="J603" s="6">
        <f t="shared" si="73"/>
        <v>1</v>
      </c>
      <c r="K603" s="18">
        <f t="shared" si="73"/>
        <v>0</v>
      </c>
      <c r="L603" s="35">
        <v>1</v>
      </c>
      <c r="Q603" s="21">
        <v>0</v>
      </c>
      <c r="R603" s="21">
        <v>0</v>
      </c>
      <c r="S603" s="21">
        <v>0</v>
      </c>
      <c r="T603" s="38">
        <v>0</v>
      </c>
    </row>
    <row r="604" spans="1:20" x14ac:dyDescent="0.25">
      <c r="A604" s="16" t="s">
        <v>323</v>
      </c>
      <c r="B604" s="8" t="s">
        <v>40</v>
      </c>
      <c r="C604" s="8" t="s">
        <v>329</v>
      </c>
      <c r="E604" s="8" t="str">
        <f t="shared" si="72"/>
        <v>Initial</v>
      </c>
      <c r="F604" s="21">
        <f t="shared" si="74"/>
        <v>455011.73547455797</v>
      </c>
      <c r="G604" s="19">
        <f t="shared" si="74"/>
        <v>6.0449284141776669</v>
      </c>
      <c r="H604" s="18">
        <f t="shared" si="73"/>
        <v>0</v>
      </c>
      <c r="I604" s="6">
        <f t="shared" si="73"/>
        <v>2.04</v>
      </c>
      <c r="J604" s="6">
        <f t="shared" si="73"/>
        <v>1</v>
      </c>
      <c r="K604" s="18">
        <f t="shared" si="73"/>
        <v>0</v>
      </c>
      <c r="L604" s="35">
        <v>1</v>
      </c>
      <c r="Q604" s="21">
        <v>0</v>
      </c>
      <c r="R604" s="21">
        <v>0</v>
      </c>
      <c r="S604" s="21">
        <v>0</v>
      </c>
      <c r="T604" s="38">
        <v>0</v>
      </c>
    </row>
    <row r="605" spans="1:20" x14ac:dyDescent="0.25">
      <c r="A605" s="16" t="s">
        <v>324</v>
      </c>
      <c r="B605" s="8" t="s">
        <v>40</v>
      </c>
      <c r="C605" s="8" t="s">
        <v>329</v>
      </c>
      <c r="E605" s="8" t="str">
        <f t="shared" si="72"/>
        <v>Initial</v>
      </c>
      <c r="F605" s="21">
        <f t="shared" si="74"/>
        <v>290055.894256228</v>
      </c>
      <c r="G605" s="19">
        <f t="shared" si="74"/>
        <v>7.3475859223576458</v>
      </c>
      <c r="H605" s="18">
        <f t="shared" si="73"/>
        <v>0</v>
      </c>
      <c r="I605" s="6">
        <f t="shared" si="73"/>
        <v>2.04</v>
      </c>
      <c r="J605" s="6">
        <f t="shared" si="73"/>
        <v>1</v>
      </c>
      <c r="K605" s="18">
        <f t="shared" si="73"/>
        <v>0</v>
      </c>
      <c r="L605" s="35">
        <v>1</v>
      </c>
      <c r="Q605" s="21">
        <v>0</v>
      </c>
      <c r="R605" s="21">
        <v>0</v>
      </c>
      <c r="S605" s="21">
        <v>0</v>
      </c>
      <c r="T605" s="38">
        <v>0</v>
      </c>
    </row>
    <row r="606" spans="1:20" x14ac:dyDescent="0.25">
      <c r="A606" s="16" t="s">
        <v>325</v>
      </c>
      <c r="B606" s="8" t="s">
        <v>40</v>
      </c>
      <c r="C606" s="8" t="s">
        <v>329</v>
      </c>
      <c r="E606" s="8" t="str">
        <f t="shared" si="72"/>
        <v>Initial</v>
      </c>
      <c r="F606" s="21">
        <f t="shared" si="74"/>
        <v>348451.97318493499</v>
      </c>
      <c r="G606" s="19">
        <f t="shared" si="74"/>
        <v>6.6816214516324974</v>
      </c>
      <c r="H606" s="18">
        <f t="shared" si="73"/>
        <v>0</v>
      </c>
      <c r="I606" s="6">
        <f t="shared" si="73"/>
        <v>2.04</v>
      </c>
      <c r="J606" s="6">
        <f t="shared" si="73"/>
        <v>1</v>
      </c>
      <c r="K606" s="18">
        <f t="shared" si="73"/>
        <v>0</v>
      </c>
      <c r="L606" s="35">
        <v>1</v>
      </c>
      <c r="Q606" s="21">
        <v>0</v>
      </c>
      <c r="R606" s="21">
        <v>0</v>
      </c>
      <c r="S606" s="21">
        <v>0</v>
      </c>
      <c r="T606" s="38">
        <v>0</v>
      </c>
    </row>
    <row r="607" spans="1:20" x14ac:dyDescent="0.25">
      <c r="A607" s="16" t="s">
        <v>326</v>
      </c>
      <c r="B607" s="8" t="s">
        <v>40</v>
      </c>
      <c r="C607" s="8" t="s">
        <v>329</v>
      </c>
      <c r="E607" s="8" t="str">
        <f t="shared" si="72"/>
        <v>Initial</v>
      </c>
      <c r="F607" s="21">
        <f t="shared" si="74"/>
        <v>427408.08445701201</v>
      </c>
      <c r="G607" s="19">
        <f t="shared" si="74"/>
        <v>6.1680815445545676</v>
      </c>
      <c r="H607" s="18">
        <f t="shared" si="73"/>
        <v>0</v>
      </c>
      <c r="I607" s="6">
        <f t="shared" si="73"/>
        <v>2.04</v>
      </c>
      <c r="J607" s="6">
        <f t="shared" si="73"/>
        <v>1</v>
      </c>
      <c r="K607" s="18">
        <f t="shared" si="73"/>
        <v>0</v>
      </c>
      <c r="L607" s="35">
        <v>1</v>
      </c>
      <c r="Q607" s="21">
        <v>0</v>
      </c>
      <c r="R607" s="21">
        <v>0</v>
      </c>
      <c r="S607" s="21">
        <v>0</v>
      </c>
      <c r="T607" s="38">
        <v>0</v>
      </c>
    </row>
    <row r="608" spans="1:20" x14ac:dyDescent="0.25">
      <c r="A608" s="16" t="s">
        <v>327</v>
      </c>
      <c r="B608" s="8" t="s">
        <v>40</v>
      </c>
      <c r="C608" s="8" t="s">
        <v>329</v>
      </c>
      <c r="E608" s="8" t="str">
        <f t="shared" si="72"/>
        <v>Initial</v>
      </c>
      <c r="F608" s="21">
        <f t="shared" si="74"/>
        <v>330189.49929959601</v>
      </c>
      <c r="G608" s="19">
        <f t="shared" si="74"/>
        <v>6.4579352380155601</v>
      </c>
      <c r="H608" s="18">
        <f t="shared" si="73"/>
        <v>0</v>
      </c>
      <c r="I608" s="6">
        <f t="shared" si="73"/>
        <v>2.04</v>
      </c>
      <c r="J608" s="6">
        <f t="shared" si="73"/>
        <v>1</v>
      </c>
      <c r="K608" s="18">
        <f t="shared" si="73"/>
        <v>0</v>
      </c>
      <c r="L608" s="35">
        <v>1</v>
      </c>
      <c r="Q608" s="21">
        <v>0</v>
      </c>
      <c r="R608" s="21">
        <v>0</v>
      </c>
      <c r="S608" s="21">
        <v>0</v>
      </c>
      <c r="T608" s="38">
        <v>0</v>
      </c>
    </row>
    <row r="609" spans="1:20" x14ac:dyDescent="0.25">
      <c r="A609" s="17" t="s">
        <v>262</v>
      </c>
      <c r="B609" s="8" t="s">
        <v>40</v>
      </c>
      <c r="C609" s="8" t="s">
        <v>329</v>
      </c>
      <c r="E609" s="8" t="str">
        <f t="shared" si="72"/>
        <v>FiFi-generic</v>
      </c>
      <c r="F609" s="21">
        <f t="shared" si="74"/>
        <v>340832.86210744851</v>
      </c>
      <c r="G609" s="19">
        <f t="shared" si="74"/>
        <v>6.8003506949188122</v>
      </c>
      <c r="H609" s="18">
        <f t="shared" si="73"/>
        <v>0</v>
      </c>
      <c r="I609" s="6">
        <f t="shared" si="73"/>
        <v>2.04</v>
      </c>
      <c r="J609" s="6">
        <f t="shared" si="73"/>
        <v>1</v>
      </c>
      <c r="K609" s="18">
        <f t="shared" si="73"/>
        <v>0</v>
      </c>
      <c r="L609" s="35">
        <v>1</v>
      </c>
      <c r="Q609" s="21">
        <v>0</v>
      </c>
      <c r="R609" s="21">
        <v>0</v>
      </c>
      <c r="S609" s="21">
        <v>0</v>
      </c>
      <c r="T609" s="38">
        <v>0</v>
      </c>
    </row>
    <row r="610" spans="1:20" x14ac:dyDescent="0.25">
      <c r="A610" s="17" t="s">
        <v>263</v>
      </c>
      <c r="B610" s="8" t="s">
        <v>40</v>
      </c>
      <c r="C610" s="8" t="s">
        <v>329</v>
      </c>
      <c r="E610" s="8" t="str">
        <f t="shared" si="72"/>
        <v>FiFi-generic</v>
      </c>
      <c r="F610" s="21">
        <f t="shared" si="74"/>
        <v>439217.36949841853</v>
      </c>
      <c r="G610" s="19">
        <f t="shared" si="74"/>
        <v>6.2729203283091328</v>
      </c>
      <c r="H610" s="18">
        <f t="shared" si="73"/>
        <v>0</v>
      </c>
      <c r="I610" s="6">
        <f t="shared" si="73"/>
        <v>2.04</v>
      </c>
      <c r="J610" s="6">
        <f t="shared" si="73"/>
        <v>1</v>
      </c>
      <c r="K610" s="18">
        <f t="shared" si="73"/>
        <v>0</v>
      </c>
      <c r="L610" s="35">
        <v>1</v>
      </c>
      <c r="Q610" s="21">
        <v>0</v>
      </c>
      <c r="R610" s="21">
        <v>0</v>
      </c>
      <c r="S610" s="21">
        <v>0</v>
      </c>
      <c r="T610" s="38">
        <v>0</v>
      </c>
    </row>
    <row r="611" spans="1:20" x14ac:dyDescent="0.25">
      <c r="A611" s="17" t="s">
        <v>264</v>
      </c>
      <c r="B611" s="8" t="s">
        <v>40</v>
      </c>
      <c r="C611" s="8" t="s">
        <v>329</v>
      </c>
      <c r="E611" s="8" t="str">
        <f t="shared" si="72"/>
        <v>FiFi-generic</v>
      </c>
      <c r="F611" s="21">
        <f t="shared" si="74"/>
        <v>392882.00916213804</v>
      </c>
      <c r="G611" s="19">
        <f t="shared" si="74"/>
        <v>6.511570805271405</v>
      </c>
      <c r="H611" s="18">
        <f t="shared" si="73"/>
        <v>0</v>
      </c>
      <c r="I611" s="6">
        <f t="shared" si="73"/>
        <v>2.04</v>
      </c>
      <c r="J611" s="6">
        <f t="shared" si="73"/>
        <v>1</v>
      </c>
      <c r="K611" s="18">
        <f t="shared" si="73"/>
        <v>0</v>
      </c>
      <c r="L611" s="35">
        <v>1</v>
      </c>
      <c r="Q611" s="21">
        <v>0</v>
      </c>
      <c r="R611" s="21">
        <v>0</v>
      </c>
      <c r="S611" s="21">
        <v>0</v>
      </c>
      <c r="T611" s="38">
        <v>0</v>
      </c>
    </row>
    <row r="612" spans="1:20" x14ac:dyDescent="0.25">
      <c r="A612" s="17" t="s">
        <v>265</v>
      </c>
      <c r="B612" s="8" t="s">
        <v>40</v>
      </c>
      <c r="C612" s="8" t="s">
        <v>329</v>
      </c>
      <c r="E612" s="8" t="str">
        <f t="shared" si="72"/>
        <v>FiFi-generic</v>
      </c>
      <c r="F612" s="21">
        <f t="shared" si="74"/>
        <v>287120.72270037199</v>
      </c>
      <c r="G612" s="19">
        <f t="shared" si="74"/>
        <v>7.4241408592468048</v>
      </c>
      <c r="H612" s="18">
        <f t="shared" si="73"/>
        <v>0</v>
      </c>
      <c r="I612" s="6">
        <f t="shared" si="73"/>
        <v>2.04</v>
      </c>
      <c r="J612" s="6">
        <f t="shared" si="73"/>
        <v>1</v>
      </c>
      <c r="K612" s="18">
        <f t="shared" si="73"/>
        <v>0</v>
      </c>
      <c r="L612" s="35">
        <v>1</v>
      </c>
      <c r="Q612" s="21">
        <v>0</v>
      </c>
      <c r="R612" s="21">
        <v>0</v>
      </c>
      <c r="S612" s="21">
        <v>0</v>
      </c>
      <c r="T612" s="38">
        <v>0</v>
      </c>
    </row>
    <row r="613" spans="1:20" x14ac:dyDescent="0.25">
      <c r="A613" s="17" t="s">
        <v>266</v>
      </c>
      <c r="B613" s="8" t="s">
        <v>40</v>
      </c>
      <c r="C613" s="8" t="s">
        <v>329</v>
      </c>
      <c r="E613" s="8" t="str">
        <f t="shared" si="72"/>
        <v>FiFi-generic</v>
      </c>
      <c r="F613" s="21">
        <f t="shared" si="74"/>
        <v>319043.21232711151</v>
      </c>
      <c r="G613" s="19">
        <f t="shared" si="74"/>
        <v>7.2881301476597384</v>
      </c>
      <c r="H613" s="18">
        <f t="shared" ref="H613:K628" si="75">H612</f>
        <v>0</v>
      </c>
      <c r="I613" s="6">
        <f t="shared" si="75"/>
        <v>2.04</v>
      </c>
      <c r="J613" s="6">
        <f t="shared" si="75"/>
        <v>1</v>
      </c>
      <c r="K613" s="18">
        <f t="shared" si="75"/>
        <v>0</v>
      </c>
      <c r="L613" s="35">
        <v>1</v>
      </c>
      <c r="Q613" s="21">
        <v>0</v>
      </c>
      <c r="R613" s="21">
        <v>0</v>
      </c>
      <c r="S613" s="21">
        <v>0</v>
      </c>
      <c r="T613" s="38">
        <v>0</v>
      </c>
    </row>
    <row r="614" spans="1:20" x14ac:dyDescent="0.25">
      <c r="A614" s="17" t="s">
        <v>267</v>
      </c>
      <c r="B614" s="8" t="s">
        <v>40</v>
      </c>
      <c r="C614" s="8" t="s">
        <v>329</v>
      </c>
      <c r="E614" s="8" t="str">
        <f t="shared" si="72"/>
        <v>FiFi-generic</v>
      </c>
      <c r="F614" s="21">
        <f t="shared" ref="F614:G629" si="76">F482</f>
        <v>242439.8542396205</v>
      </c>
      <c r="G614" s="19">
        <f t="shared" si="76"/>
        <v>8.3972135913050998</v>
      </c>
      <c r="H614" s="18">
        <f t="shared" si="75"/>
        <v>0</v>
      </c>
      <c r="I614" s="6">
        <f t="shared" si="75"/>
        <v>2.04</v>
      </c>
      <c r="J614" s="6">
        <f t="shared" si="75"/>
        <v>1</v>
      </c>
      <c r="K614" s="18">
        <f t="shared" si="75"/>
        <v>0</v>
      </c>
      <c r="L614" s="35">
        <v>1</v>
      </c>
      <c r="Q614" s="21">
        <v>0</v>
      </c>
      <c r="R614" s="21">
        <v>0</v>
      </c>
      <c r="S614" s="21">
        <v>0</v>
      </c>
      <c r="T614" s="38">
        <v>0</v>
      </c>
    </row>
    <row r="615" spans="1:20" x14ac:dyDescent="0.25">
      <c r="A615" s="17" t="s">
        <v>268</v>
      </c>
      <c r="B615" s="8" t="s">
        <v>40</v>
      </c>
      <c r="C615" s="8" t="s">
        <v>329</v>
      </c>
      <c r="E615" s="8" t="str">
        <f t="shared" si="72"/>
        <v>FiFi-generic</v>
      </c>
      <c r="F615" s="21">
        <f t="shared" si="76"/>
        <v>452969.13318074099</v>
      </c>
      <c r="G615" s="19">
        <f t="shared" si="76"/>
        <v>6.5182322286433863</v>
      </c>
      <c r="H615" s="18">
        <f t="shared" si="75"/>
        <v>0</v>
      </c>
      <c r="I615" s="6">
        <f t="shared" si="75"/>
        <v>2.04</v>
      </c>
      <c r="J615" s="6">
        <f t="shared" si="75"/>
        <v>1</v>
      </c>
      <c r="K615" s="18">
        <f t="shared" si="75"/>
        <v>0</v>
      </c>
      <c r="L615" s="35">
        <v>1</v>
      </c>
      <c r="Q615" s="21">
        <v>0</v>
      </c>
      <c r="R615" s="21">
        <v>0</v>
      </c>
      <c r="S615" s="21">
        <v>0</v>
      </c>
      <c r="T615" s="38">
        <v>0</v>
      </c>
    </row>
    <row r="616" spans="1:20" x14ac:dyDescent="0.25">
      <c r="A616" s="17" t="s">
        <v>269</v>
      </c>
      <c r="B616" s="8" t="s">
        <v>40</v>
      </c>
      <c r="C616" s="8" t="s">
        <v>329</v>
      </c>
      <c r="E616" s="8" t="str">
        <f t="shared" si="72"/>
        <v>FiFi-generic</v>
      </c>
      <c r="F616" s="21">
        <f t="shared" si="76"/>
        <v>374829.33619855496</v>
      </c>
      <c r="G616" s="19">
        <f t="shared" si="76"/>
        <v>7.0414807493575111</v>
      </c>
      <c r="H616" s="18">
        <f t="shared" si="75"/>
        <v>0</v>
      </c>
      <c r="I616" s="6">
        <f t="shared" si="75"/>
        <v>2.04</v>
      </c>
      <c r="J616" s="6">
        <f t="shared" si="75"/>
        <v>1</v>
      </c>
      <c r="K616" s="18">
        <f t="shared" si="75"/>
        <v>0</v>
      </c>
      <c r="L616" s="35">
        <v>1</v>
      </c>
      <c r="Q616" s="21">
        <v>0</v>
      </c>
      <c r="R616" s="21">
        <v>0</v>
      </c>
      <c r="S616" s="21">
        <v>0</v>
      </c>
      <c r="T616" s="38">
        <v>0</v>
      </c>
    </row>
    <row r="617" spans="1:20" x14ac:dyDescent="0.25">
      <c r="A617" s="17" t="s">
        <v>270</v>
      </c>
      <c r="B617" s="8" t="s">
        <v>40</v>
      </c>
      <c r="C617" s="8" t="s">
        <v>329</v>
      </c>
      <c r="E617" s="8" t="str">
        <f t="shared" si="72"/>
        <v>FiFi-generic</v>
      </c>
      <c r="F617" s="21">
        <f t="shared" si="76"/>
        <v>369195.690608576</v>
      </c>
      <c r="G617" s="19">
        <f t="shared" si="76"/>
        <v>6.974183994639545</v>
      </c>
      <c r="H617" s="18">
        <f t="shared" si="75"/>
        <v>0</v>
      </c>
      <c r="I617" s="6">
        <f t="shared" si="75"/>
        <v>2.04</v>
      </c>
      <c r="J617" s="6">
        <f t="shared" si="75"/>
        <v>1</v>
      </c>
      <c r="K617" s="18">
        <f t="shared" si="75"/>
        <v>0</v>
      </c>
      <c r="L617" s="35">
        <v>1</v>
      </c>
      <c r="Q617" s="21">
        <v>0</v>
      </c>
      <c r="R617" s="21">
        <v>0</v>
      </c>
      <c r="S617" s="21">
        <v>0</v>
      </c>
      <c r="T617" s="38">
        <v>0</v>
      </c>
    </row>
    <row r="618" spans="1:20" x14ac:dyDescent="0.25">
      <c r="A618" s="17" t="s">
        <v>249</v>
      </c>
      <c r="B618" s="8" t="s">
        <v>40</v>
      </c>
      <c r="C618" s="8" t="s">
        <v>329</v>
      </c>
      <c r="E618" s="8" t="str">
        <f t="shared" si="72"/>
        <v>FiFi-generic</v>
      </c>
      <c r="F618" s="21">
        <f t="shared" si="76"/>
        <v>327686.09035661601</v>
      </c>
      <c r="G618" s="19">
        <f t="shared" si="76"/>
        <v>7.4058431193070975</v>
      </c>
      <c r="H618" s="18">
        <f t="shared" si="75"/>
        <v>0</v>
      </c>
      <c r="I618" s="6">
        <f t="shared" si="75"/>
        <v>2.04</v>
      </c>
      <c r="J618" s="6">
        <f t="shared" si="75"/>
        <v>1</v>
      </c>
      <c r="K618" s="18">
        <f t="shared" si="75"/>
        <v>0</v>
      </c>
      <c r="L618" s="35">
        <v>1</v>
      </c>
      <c r="Q618" s="21">
        <v>0</v>
      </c>
      <c r="R618" s="21">
        <v>0</v>
      </c>
      <c r="S618" s="21">
        <v>0</v>
      </c>
      <c r="T618" s="38">
        <v>0</v>
      </c>
    </row>
    <row r="619" spans="1:20" x14ac:dyDescent="0.25">
      <c r="A619" s="17" t="s">
        <v>250</v>
      </c>
      <c r="B619" s="8" t="s">
        <v>40</v>
      </c>
      <c r="C619" s="8" t="s">
        <v>329</v>
      </c>
      <c r="E619" s="8" t="str">
        <f t="shared" si="72"/>
        <v>FiFi-generic</v>
      </c>
      <c r="F619" s="21">
        <f t="shared" si="76"/>
        <v>447161.2574520745</v>
      </c>
      <c r="G619" s="19">
        <f t="shared" si="76"/>
        <v>6.5316916589065332</v>
      </c>
      <c r="H619" s="18">
        <f t="shared" si="75"/>
        <v>0</v>
      </c>
      <c r="I619" s="6">
        <f t="shared" si="75"/>
        <v>2.04</v>
      </c>
      <c r="J619" s="6">
        <f t="shared" si="75"/>
        <v>1</v>
      </c>
      <c r="K619" s="18">
        <f t="shared" si="75"/>
        <v>0</v>
      </c>
      <c r="L619" s="35">
        <v>1</v>
      </c>
      <c r="Q619" s="21">
        <v>0</v>
      </c>
      <c r="R619" s="21">
        <v>0</v>
      </c>
      <c r="S619" s="21">
        <v>0</v>
      </c>
      <c r="T619" s="38">
        <v>0</v>
      </c>
    </row>
    <row r="620" spans="1:20" x14ac:dyDescent="0.25">
      <c r="A620" s="17" t="s">
        <v>251</v>
      </c>
      <c r="B620" s="8" t="s">
        <v>40</v>
      </c>
      <c r="C620" s="8" t="s">
        <v>329</v>
      </c>
      <c r="E620" s="8" t="str">
        <f t="shared" si="72"/>
        <v>FiFi-generic</v>
      </c>
      <c r="F620" s="21">
        <f t="shared" si="76"/>
        <v>382858.71242734947</v>
      </c>
      <c r="G620" s="19">
        <f t="shared" si="76"/>
        <v>6.8320565796721962</v>
      </c>
      <c r="H620" s="18">
        <f t="shared" si="75"/>
        <v>0</v>
      </c>
      <c r="I620" s="6">
        <f t="shared" si="75"/>
        <v>2.04</v>
      </c>
      <c r="J620" s="6">
        <f t="shared" si="75"/>
        <v>1</v>
      </c>
      <c r="K620" s="18">
        <f t="shared" si="75"/>
        <v>0</v>
      </c>
      <c r="L620" s="35">
        <v>1</v>
      </c>
      <c r="Q620" s="21">
        <v>0</v>
      </c>
      <c r="R620" s="21">
        <v>0</v>
      </c>
      <c r="S620" s="21">
        <v>0</v>
      </c>
      <c r="T620" s="38">
        <v>0</v>
      </c>
    </row>
    <row r="621" spans="1:20" x14ac:dyDescent="0.25">
      <c r="A621" s="17" t="s">
        <v>252</v>
      </c>
      <c r="B621" s="8" t="s">
        <v>40</v>
      </c>
      <c r="C621" s="8" t="s">
        <v>329</v>
      </c>
      <c r="E621" s="8" t="str">
        <f t="shared" si="72"/>
        <v>FiFi-generic</v>
      </c>
      <c r="F621" s="21">
        <f t="shared" si="76"/>
        <v>557747.14345524705</v>
      </c>
      <c r="G621" s="19">
        <f t="shared" si="76"/>
        <v>6.0639302973535694</v>
      </c>
      <c r="H621" s="18">
        <f t="shared" si="75"/>
        <v>0</v>
      </c>
      <c r="I621" s="6">
        <f t="shared" si="75"/>
        <v>2.04</v>
      </c>
      <c r="J621" s="6">
        <f t="shared" si="75"/>
        <v>1</v>
      </c>
      <c r="K621" s="18">
        <f t="shared" si="75"/>
        <v>0</v>
      </c>
      <c r="L621" s="35">
        <v>1</v>
      </c>
      <c r="Q621" s="21">
        <v>0</v>
      </c>
      <c r="R621" s="21">
        <v>0</v>
      </c>
      <c r="S621" s="21">
        <v>0</v>
      </c>
      <c r="T621" s="38">
        <v>0</v>
      </c>
    </row>
    <row r="622" spans="1:20" x14ac:dyDescent="0.25">
      <c r="A622" s="17" t="s">
        <v>253</v>
      </c>
      <c r="B622" s="8" t="s">
        <v>40</v>
      </c>
      <c r="C622" s="8" t="s">
        <v>329</v>
      </c>
      <c r="E622" s="8" t="str">
        <f t="shared" si="72"/>
        <v>FiFi-generic</v>
      </c>
      <c r="F622" s="21">
        <f t="shared" si="76"/>
        <v>460276.56861699698</v>
      </c>
      <c r="G622" s="19">
        <f t="shared" si="76"/>
        <v>6.561013101182815</v>
      </c>
      <c r="H622" s="18">
        <f t="shared" si="75"/>
        <v>0</v>
      </c>
      <c r="I622" s="6">
        <f t="shared" si="75"/>
        <v>2.04</v>
      </c>
      <c r="J622" s="6">
        <f t="shared" si="75"/>
        <v>1</v>
      </c>
      <c r="K622" s="18">
        <f t="shared" si="75"/>
        <v>0</v>
      </c>
      <c r="L622" s="35">
        <v>1</v>
      </c>
      <c r="Q622" s="21">
        <v>0</v>
      </c>
      <c r="R622" s="21">
        <v>0</v>
      </c>
      <c r="S622" s="21">
        <v>0</v>
      </c>
      <c r="T622" s="38">
        <v>0</v>
      </c>
    </row>
    <row r="623" spans="1:20" x14ac:dyDescent="0.25">
      <c r="A623" s="17" t="s">
        <v>254</v>
      </c>
      <c r="B623" s="8" t="s">
        <v>40</v>
      </c>
      <c r="C623" s="8" t="s">
        <v>329</v>
      </c>
      <c r="E623" s="8" t="str">
        <f t="shared" si="72"/>
        <v>FiFi-generic</v>
      </c>
      <c r="F623" s="21">
        <f t="shared" si="76"/>
        <v>243335.124867429</v>
      </c>
      <c r="G623" s="19">
        <f t="shared" si="76"/>
        <v>7.9500102667883148</v>
      </c>
      <c r="H623" s="18">
        <f t="shared" si="75"/>
        <v>0</v>
      </c>
      <c r="I623" s="6">
        <f t="shared" si="75"/>
        <v>2.04</v>
      </c>
      <c r="J623" s="6">
        <f t="shared" si="75"/>
        <v>1</v>
      </c>
      <c r="K623" s="18">
        <f t="shared" si="75"/>
        <v>0</v>
      </c>
      <c r="L623" s="35">
        <v>1</v>
      </c>
      <c r="Q623" s="21">
        <v>0</v>
      </c>
      <c r="R623" s="21">
        <v>0</v>
      </c>
      <c r="S623" s="21">
        <v>0</v>
      </c>
      <c r="T623" s="38">
        <v>0</v>
      </c>
    </row>
    <row r="624" spans="1:20" x14ac:dyDescent="0.25">
      <c r="A624" s="17" t="s">
        <v>255</v>
      </c>
      <c r="B624" s="8" t="s">
        <v>40</v>
      </c>
      <c r="C624" s="8" t="s">
        <v>329</v>
      </c>
      <c r="E624" s="8" t="str">
        <f t="shared" si="72"/>
        <v>FiFi-generic</v>
      </c>
      <c r="F624" s="21">
        <f t="shared" si="76"/>
        <v>393041.42493798002</v>
      </c>
      <c r="G624" s="19">
        <f t="shared" si="76"/>
        <v>6.7206571007122111</v>
      </c>
      <c r="H624" s="18">
        <f t="shared" si="75"/>
        <v>0</v>
      </c>
      <c r="I624" s="6">
        <f t="shared" si="75"/>
        <v>2.04</v>
      </c>
      <c r="J624" s="6">
        <f t="shared" si="75"/>
        <v>1</v>
      </c>
      <c r="K624" s="18">
        <f t="shared" si="75"/>
        <v>0</v>
      </c>
      <c r="L624" s="35">
        <v>1</v>
      </c>
      <c r="Q624" s="21">
        <v>0</v>
      </c>
      <c r="R624" s="21">
        <v>0</v>
      </c>
      <c r="S624" s="21">
        <v>0</v>
      </c>
      <c r="T624" s="38">
        <v>0</v>
      </c>
    </row>
    <row r="625" spans="1:20" x14ac:dyDescent="0.25">
      <c r="A625" s="17" t="s">
        <v>256</v>
      </c>
      <c r="B625" s="8" t="s">
        <v>40</v>
      </c>
      <c r="C625" s="8" t="s">
        <v>329</v>
      </c>
      <c r="E625" s="8" t="str">
        <f t="shared" si="72"/>
        <v>FiFi-generic</v>
      </c>
      <c r="F625" s="21">
        <f t="shared" si="76"/>
        <v>330046.27460601699</v>
      </c>
      <c r="G625" s="19">
        <f t="shared" si="76"/>
        <v>6.9582860389366274</v>
      </c>
      <c r="H625" s="18">
        <f t="shared" si="75"/>
        <v>0</v>
      </c>
      <c r="I625" s="6">
        <f t="shared" si="75"/>
        <v>2.04</v>
      </c>
      <c r="J625" s="6">
        <f t="shared" si="75"/>
        <v>1</v>
      </c>
      <c r="K625" s="18">
        <f t="shared" si="75"/>
        <v>0</v>
      </c>
      <c r="L625" s="35">
        <v>1</v>
      </c>
      <c r="Q625" s="21">
        <v>0</v>
      </c>
      <c r="R625" s="21">
        <v>0</v>
      </c>
      <c r="S625" s="21">
        <v>0</v>
      </c>
      <c r="T625" s="38">
        <v>0</v>
      </c>
    </row>
    <row r="626" spans="1:20" x14ac:dyDescent="0.25">
      <c r="A626" s="17" t="s">
        <v>257</v>
      </c>
      <c r="B626" s="8" t="s">
        <v>40</v>
      </c>
      <c r="C626" s="8" t="s">
        <v>329</v>
      </c>
      <c r="E626" s="8" t="str">
        <f t="shared" si="72"/>
        <v>FiFi-generic</v>
      </c>
      <c r="F626" s="21">
        <f t="shared" si="76"/>
        <v>229113.786208976</v>
      </c>
      <c r="G626" s="19">
        <f t="shared" si="76"/>
        <v>8.3126244248613048</v>
      </c>
      <c r="H626" s="18">
        <f t="shared" si="75"/>
        <v>0</v>
      </c>
      <c r="I626" s="6">
        <f t="shared" si="75"/>
        <v>2.04</v>
      </c>
      <c r="J626" s="6">
        <f t="shared" si="75"/>
        <v>1</v>
      </c>
      <c r="K626" s="18">
        <f t="shared" si="75"/>
        <v>0</v>
      </c>
      <c r="L626" s="35">
        <v>1</v>
      </c>
      <c r="Q626" s="21">
        <v>0</v>
      </c>
      <c r="R626" s="21">
        <v>0</v>
      </c>
      <c r="S626" s="21">
        <v>0</v>
      </c>
      <c r="T626" s="38">
        <v>0</v>
      </c>
    </row>
    <row r="627" spans="1:20" x14ac:dyDescent="0.25">
      <c r="A627" s="17" t="s">
        <v>258</v>
      </c>
      <c r="B627" s="8" t="s">
        <v>40</v>
      </c>
      <c r="C627" s="8" t="s">
        <v>329</v>
      </c>
      <c r="E627" s="8" t="str">
        <f t="shared" si="72"/>
        <v>FiFi-generic</v>
      </c>
      <c r="F627" s="21">
        <f t="shared" si="76"/>
        <v>575747.91897149396</v>
      </c>
      <c r="G627" s="19">
        <f t="shared" si="76"/>
        <v>5.8386874031403826</v>
      </c>
      <c r="H627" s="18">
        <f t="shared" si="75"/>
        <v>0</v>
      </c>
      <c r="I627" s="6">
        <f t="shared" si="75"/>
        <v>2.04</v>
      </c>
      <c r="J627" s="6">
        <f t="shared" si="75"/>
        <v>1</v>
      </c>
      <c r="K627" s="18">
        <f t="shared" si="75"/>
        <v>0</v>
      </c>
      <c r="L627" s="35">
        <v>1</v>
      </c>
      <c r="Q627" s="21">
        <v>0</v>
      </c>
      <c r="R627" s="21">
        <v>0</v>
      </c>
      <c r="S627" s="21">
        <v>0</v>
      </c>
      <c r="T627" s="38">
        <v>0</v>
      </c>
    </row>
    <row r="628" spans="1:20" x14ac:dyDescent="0.25">
      <c r="A628" s="17" t="s">
        <v>259</v>
      </c>
      <c r="B628" s="8" t="s">
        <v>40</v>
      </c>
      <c r="C628" s="8" t="s">
        <v>329</v>
      </c>
      <c r="E628" s="8" t="str">
        <f t="shared" si="72"/>
        <v>FiFi-generic</v>
      </c>
      <c r="F628" s="21">
        <f t="shared" si="76"/>
        <v>336725.53496230103</v>
      </c>
      <c r="G628" s="19">
        <f t="shared" si="76"/>
        <v>7.1135985788344387</v>
      </c>
      <c r="H628" s="18">
        <f t="shared" si="75"/>
        <v>0</v>
      </c>
      <c r="I628" s="6">
        <f t="shared" si="75"/>
        <v>2.04</v>
      </c>
      <c r="J628" s="6">
        <f t="shared" si="75"/>
        <v>1</v>
      </c>
      <c r="K628" s="18">
        <f t="shared" si="75"/>
        <v>0</v>
      </c>
      <c r="L628" s="35">
        <v>1</v>
      </c>
      <c r="Q628" s="21">
        <v>0</v>
      </c>
      <c r="R628" s="21">
        <v>0</v>
      </c>
      <c r="S628" s="21">
        <v>0</v>
      </c>
      <c r="T628" s="38">
        <v>0</v>
      </c>
    </row>
    <row r="629" spans="1:20" x14ac:dyDescent="0.25">
      <c r="A629" s="17" t="s">
        <v>260</v>
      </c>
      <c r="B629" s="8" t="s">
        <v>40</v>
      </c>
      <c r="C629" s="8" t="s">
        <v>329</v>
      </c>
      <c r="E629" s="8" t="str">
        <f t="shared" si="72"/>
        <v>FiFi-generic</v>
      </c>
      <c r="F629" s="21">
        <f t="shared" si="76"/>
        <v>229185.51881171801</v>
      </c>
      <c r="G629" s="19">
        <f t="shared" si="76"/>
        <v>8.3136684020358853</v>
      </c>
      <c r="H629" s="18">
        <f t="shared" ref="H629:K644" si="77">H628</f>
        <v>0</v>
      </c>
      <c r="I629" s="6">
        <f t="shared" si="77"/>
        <v>2.04</v>
      </c>
      <c r="J629" s="6">
        <f t="shared" si="77"/>
        <v>1</v>
      </c>
      <c r="K629" s="18">
        <f t="shared" si="77"/>
        <v>0</v>
      </c>
      <c r="L629" s="35">
        <v>1</v>
      </c>
      <c r="Q629" s="21">
        <v>0</v>
      </c>
      <c r="R629" s="21">
        <v>0</v>
      </c>
      <c r="S629" s="21">
        <v>0</v>
      </c>
      <c r="T629" s="38">
        <v>0</v>
      </c>
    </row>
    <row r="630" spans="1:20" x14ac:dyDescent="0.25">
      <c r="A630" s="17" t="s">
        <v>261</v>
      </c>
      <c r="B630" s="8" t="s">
        <v>40</v>
      </c>
      <c r="C630" s="8" t="s">
        <v>329</v>
      </c>
      <c r="E630" s="8" t="str">
        <f t="shared" si="72"/>
        <v>FiFi-generic</v>
      </c>
      <c r="F630" s="21">
        <f t="shared" ref="F630:G645" si="78">F498</f>
        <v>214943.993567217</v>
      </c>
      <c r="G630" s="19">
        <f t="shared" si="78"/>
        <v>8.3132960896176691</v>
      </c>
      <c r="H630" s="18">
        <f t="shared" si="77"/>
        <v>0</v>
      </c>
      <c r="I630" s="6">
        <f t="shared" si="77"/>
        <v>2.04</v>
      </c>
      <c r="J630" s="6">
        <f t="shared" si="77"/>
        <v>1</v>
      </c>
      <c r="K630" s="18">
        <f t="shared" si="77"/>
        <v>0</v>
      </c>
      <c r="L630" s="35">
        <v>1</v>
      </c>
      <c r="Q630" s="21">
        <v>0</v>
      </c>
      <c r="R630" s="21">
        <v>0</v>
      </c>
      <c r="S630" s="21">
        <v>0</v>
      </c>
      <c r="T630" s="38">
        <v>0</v>
      </c>
    </row>
    <row r="631" spans="1:20" x14ac:dyDescent="0.25">
      <c r="A631" s="17" t="s">
        <v>278</v>
      </c>
      <c r="B631" s="8" t="s">
        <v>40</v>
      </c>
      <c r="C631" s="8" t="s">
        <v>329</v>
      </c>
      <c r="E631" s="8" t="str">
        <f t="shared" si="72"/>
        <v>FiFi-generic</v>
      </c>
      <c r="F631" s="21">
        <f t="shared" si="78"/>
        <v>205737.99774799301</v>
      </c>
      <c r="G631" s="19">
        <f t="shared" si="78"/>
        <v>8.078181260819024</v>
      </c>
      <c r="H631" s="18">
        <f t="shared" si="77"/>
        <v>0</v>
      </c>
      <c r="I631" s="6">
        <f t="shared" si="77"/>
        <v>2.04</v>
      </c>
      <c r="J631" s="6">
        <f t="shared" si="77"/>
        <v>1</v>
      </c>
      <c r="K631" s="18">
        <f t="shared" si="77"/>
        <v>0</v>
      </c>
      <c r="L631" s="35">
        <v>1</v>
      </c>
      <c r="Q631" s="21">
        <v>0</v>
      </c>
      <c r="R631" s="21">
        <v>0</v>
      </c>
      <c r="S631" s="21">
        <v>0</v>
      </c>
      <c r="T631" s="38">
        <v>0</v>
      </c>
    </row>
    <row r="632" spans="1:20" x14ac:dyDescent="0.25">
      <c r="A632" s="17" t="s">
        <v>279</v>
      </c>
      <c r="B632" s="8" t="s">
        <v>40</v>
      </c>
      <c r="C632" s="8" t="s">
        <v>329</v>
      </c>
      <c r="E632" s="8" t="str">
        <f t="shared" si="72"/>
        <v>FiFi-generic</v>
      </c>
      <c r="F632" s="21">
        <f t="shared" si="78"/>
        <v>436708.84697628801</v>
      </c>
      <c r="G632" s="19">
        <f t="shared" si="78"/>
        <v>6.0086222354126866</v>
      </c>
      <c r="H632" s="18">
        <f t="shared" si="77"/>
        <v>0</v>
      </c>
      <c r="I632" s="6">
        <f t="shared" si="77"/>
        <v>2.04</v>
      </c>
      <c r="J632" s="6">
        <f t="shared" si="77"/>
        <v>1</v>
      </c>
      <c r="K632" s="18">
        <f t="shared" si="77"/>
        <v>0</v>
      </c>
      <c r="L632" s="35">
        <v>1</v>
      </c>
      <c r="Q632" s="21">
        <v>0</v>
      </c>
      <c r="R632" s="21">
        <v>0</v>
      </c>
      <c r="S632" s="21">
        <v>0</v>
      </c>
      <c r="T632" s="38">
        <v>0</v>
      </c>
    </row>
    <row r="633" spans="1:20" x14ac:dyDescent="0.25">
      <c r="A633" s="17" t="s">
        <v>280</v>
      </c>
      <c r="B633" s="8" t="s">
        <v>40</v>
      </c>
      <c r="C633" s="8" t="s">
        <v>329</v>
      </c>
      <c r="E633" s="8" t="str">
        <f t="shared" si="72"/>
        <v>FiFi-generic</v>
      </c>
      <c r="F633" s="21">
        <f t="shared" si="78"/>
        <v>253284.44575174601</v>
      </c>
      <c r="G633" s="19">
        <f t="shared" si="78"/>
        <v>7.1299227048638949</v>
      </c>
      <c r="H633" s="18">
        <f t="shared" si="77"/>
        <v>0</v>
      </c>
      <c r="I633" s="6">
        <f t="shared" si="77"/>
        <v>2.04</v>
      </c>
      <c r="J633" s="6">
        <f t="shared" si="77"/>
        <v>1</v>
      </c>
      <c r="K633" s="18">
        <f t="shared" si="77"/>
        <v>0</v>
      </c>
      <c r="L633" s="35">
        <v>1</v>
      </c>
      <c r="Q633" s="21">
        <v>0</v>
      </c>
      <c r="R633" s="21">
        <v>0</v>
      </c>
      <c r="S633" s="21">
        <v>0</v>
      </c>
      <c r="T633" s="38">
        <v>0</v>
      </c>
    </row>
    <row r="634" spans="1:20" x14ac:dyDescent="0.25">
      <c r="A634" s="17" t="s">
        <v>281</v>
      </c>
      <c r="B634" s="8" t="s">
        <v>40</v>
      </c>
      <c r="C634" s="8" t="s">
        <v>329</v>
      </c>
      <c r="E634" s="8" t="str">
        <f t="shared" si="72"/>
        <v>FiFi-generic</v>
      </c>
      <c r="F634" s="21">
        <f t="shared" si="78"/>
        <v>201747.696799417</v>
      </c>
      <c r="G634" s="19">
        <f t="shared" si="78"/>
        <v>8.2743415496816937</v>
      </c>
      <c r="H634" s="18">
        <f t="shared" si="77"/>
        <v>0</v>
      </c>
      <c r="I634" s="6">
        <f t="shared" si="77"/>
        <v>2.04</v>
      </c>
      <c r="J634" s="6">
        <f t="shared" si="77"/>
        <v>1</v>
      </c>
      <c r="K634" s="18">
        <f t="shared" si="77"/>
        <v>0</v>
      </c>
      <c r="L634" s="35">
        <v>1</v>
      </c>
      <c r="Q634" s="21">
        <v>0</v>
      </c>
      <c r="R634" s="21">
        <v>0</v>
      </c>
      <c r="S634" s="21">
        <v>0</v>
      </c>
      <c r="T634" s="38">
        <v>0</v>
      </c>
    </row>
    <row r="635" spans="1:20" x14ac:dyDescent="0.25">
      <c r="A635" s="17" t="s">
        <v>282</v>
      </c>
      <c r="B635" s="8" t="s">
        <v>40</v>
      </c>
      <c r="C635" s="8" t="s">
        <v>329</v>
      </c>
      <c r="E635" s="8" t="str">
        <f t="shared" si="72"/>
        <v>FiFi-generic</v>
      </c>
      <c r="F635" s="21">
        <f t="shared" si="78"/>
        <v>320149.29401431349</v>
      </c>
      <c r="G635" s="19">
        <f t="shared" si="78"/>
        <v>6.8001837755390948</v>
      </c>
      <c r="H635" s="18">
        <f t="shared" si="77"/>
        <v>0</v>
      </c>
      <c r="I635" s="6">
        <f t="shared" si="77"/>
        <v>2.04</v>
      </c>
      <c r="J635" s="6">
        <f t="shared" si="77"/>
        <v>1</v>
      </c>
      <c r="K635" s="18">
        <f t="shared" si="77"/>
        <v>0</v>
      </c>
      <c r="L635" s="35">
        <v>1</v>
      </c>
      <c r="Q635" s="21">
        <v>0</v>
      </c>
      <c r="R635" s="21">
        <v>0</v>
      </c>
      <c r="S635" s="21">
        <v>0</v>
      </c>
      <c r="T635" s="38">
        <v>0</v>
      </c>
    </row>
    <row r="636" spans="1:20" x14ac:dyDescent="0.25">
      <c r="A636" s="17" t="s">
        <v>283</v>
      </c>
      <c r="B636" s="8" t="s">
        <v>40</v>
      </c>
      <c r="C636" s="8" t="s">
        <v>329</v>
      </c>
      <c r="E636" s="8" t="str">
        <f t="shared" si="72"/>
        <v>FiFi-generic</v>
      </c>
      <c r="F636" s="21">
        <f t="shared" si="78"/>
        <v>391341.29065537348</v>
      </c>
      <c r="G636" s="19">
        <f t="shared" si="78"/>
        <v>6.2266027992457467</v>
      </c>
      <c r="H636" s="18">
        <f t="shared" si="77"/>
        <v>0</v>
      </c>
      <c r="I636" s="6">
        <f t="shared" si="77"/>
        <v>2.04</v>
      </c>
      <c r="J636" s="6">
        <f t="shared" si="77"/>
        <v>1</v>
      </c>
      <c r="K636" s="18">
        <f t="shared" si="77"/>
        <v>0</v>
      </c>
      <c r="L636" s="35">
        <v>1</v>
      </c>
      <c r="Q636" s="21">
        <v>0</v>
      </c>
      <c r="R636" s="21">
        <v>0</v>
      </c>
      <c r="S636" s="21">
        <v>0</v>
      </c>
      <c r="T636" s="38">
        <v>0</v>
      </c>
    </row>
    <row r="637" spans="1:20" x14ac:dyDescent="0.25">
      <c r="A637" s="17" t="s">
        <v>284</v>
      </c>
      <c r="B637" s="8" t="s">
        <v>40</v>
      </c>
      <c r="C637" s="8" t="s">
        <v>329</v>
      </c>
      <c r="E637" s="8" t="str">
        <f t="shared" si="72"/>
        <v>FiFi-generic</v>
      </c>
      <c r="F637" s="21">
        <f t="shared" si="78"/>
        <v>230648.18602876749</v>
      </c>
      <c r="G637" s="19">
        <f t="shared" si="78"/>
        <v>7.6727442277060725</v>
      </c>
      <c r="H637" s="18">
        <f t="shared" si="77"/>
        <v>0</v>
      </c>
      <c r="I637" s="6">
        <f t="shared" si="77"/>
        <v>2.04</v>
      </c>
      <c r="J637" s="6">
        <f t="shared" si="77"/>
        <v>1</v>
      </c>
      <c r="K637" s="18">
        <f t="shared" si="77"/>
        <v>0</v>
      </c>
      <c r="L637" s="35">
        <v>1</v>
      </c>
      <c r="Q637" s="21">
        <v>0</v>
      </c>
      <c r="R637" s="21">
        <v>0</v>
      </c>
      <c r="S637" s="21">
        <v>0</v>
      </c>
      <c r="T637" s="38">
        <v>0</v>
      </c>
    </row>
    <row r="638" spans="1:20" x14ac:dyDescent="0.25">
      <c r="A638" s="17" t="s">
        <v>285</v>
      </c>
      <c r="B638" s="8" t="s">
        <v>40</v>
      </c>
      <c r="C638" s="8" t="s">
        <v>329</v>
      </c>
      <c r="E638" s="8" t="str">
        <f t="shared" si="72"/>
        <v>FiFi-generic</v>
      </c>
      <c r="F638" s="21">
        <f t="shared" si="78"/>
        <v>255011.21194764899</v>
      </c>
      <c r="G638" s="19">
        <f t="shared" si="78"/>
        <v>7.3396787033818205</v>
      </c>
      <c r="H638" s="18">
        <f t="shared" si="77"/>
        <v>0</v>
      </c>
      <c r="I638" s="6">
        <f t="shared" si="77"/>
        <v>2.04</v>
      </c>
      <c r="J638" s="6">
        <f t="shared" si="77"/>
        <v>1</v>
      </c>
      <c r="K638" s="18">
        <f t="shared" si="77"/>
        <v>0</v>
      </c>
      <c r="L638" s="35">
        <v>1</v>
      </c>
      <c r="Q638" s="21">
        <v>0</v>
      </c>
      <c r="R638" s="21">
        <v>0</v>
      </c>
      <c r="S638" s="21">
        <v>0</v>
      </c>
      <c r="T638" s="38">
        <v>0</v>
      </c>
    </row>
    <row r="639" spans="1:20" x14ac:dyDescent="0.25">
      <c r="A639" s="17" t="s">
        <v>286</v>
      </c>
      <c r="B639" s="8" t="s">
        <v>40</v>
      </c>
      <c r="C639" s="8" t="s">
        <v>329</v>
      </c>
      <c r="E639" s="8" t="str">
        <f t="shared" si="72"/>
        <v>FiFi-generic</v>
      </c>
      <c r="F639" s="21">
        <f t="shared" si="78"/>
        <v>290283.21400129853</v>
      </c>
      <c r="G639" s="19">
        <f t="shared" si="78"/>
        <v>6.8519846037487664</v>
      </c>
      <c r="H639" s="18">
        <f t="shared" si="77"/>
        <v>0</v>
      </c>
      <c r="I639" s="6">
        <f t="shared" si="77"/>
        <v>2.04</v>
      </c>
      <c r="J639" s="6">
        <f t="shared" si="77"/>
        <v>1</v>
      </c>
      <c r="K639" s="18">
        <f t="shared" si="77"/>
        <v>0</v>
      </c>
      <c r="L639" s="35">
        <v>1</v>
      </c>
      <c r="Q639" s="21">
        <v>0</v>
      </c>
      <c r="R639" s="21">
        <v>0</v>
      </c>
      <c r="S639" s="21">
        <v>0</v>
      </c>
      <c r="T639" s="38">
        <v>0</v>
      </c>
    </row>
    <row r="640" spans="1:20" x14ac:dyDescent="0.25">
      <c r="A640" s="17" t="s">
        <v>287</v>
      </c>
      <c r="B640" s="8" t="s">
        <v>40</v>
      </c>
      <c r="C640" s="8" t="s">
        <v>329</v>
      </c>
      <c r="E640" s="8" t="str">
        <f t="shared" si="72"/>
        <v>FiFi-generic</v>
      </c>
      <c r="F640" s="21">
        <f t="shared" si="78"/>
        <v>329127.09109349351</v>
      </c>
      <c r="G640" s="19">
        <f t="shared" si="78"/>
        <v>6.6607284125131931</v>
      </c>
      <c r="H640" s="18">
        <f t="shared" si="77"/>
        <v>0</v>
      </c>
      <c r="I640" s="6">
        <f t="shared" si="77"/>
        <v>2.04</v>
      </c>
      <c r="J640" s="6">
        <f t="shared" si="77"/>
        <v>1</v>
      </c>
      <c r="K640" s="18">
        <f t="shared" si="77"/>
        <v>0</v>
      </c>
      <c r="L640" s="35">
        <v>1</v>
      </c>
      <c r="Q640" s="21">
        <v>0</v>
      </c>
      <c r="R640" s="21">
        <v>0</v>
      </c>
      <c r="S640" s="21">
        <v>0</v>
      </c>
      <c r="T640" s="38">
        <v>0</v>
      </c>
    </row>
    <row r="641" spans="1:20" x14ac:dyDescent="0.25">
      <c r="A641" s="17" t="s">
        <v>288</v>
      </c>
      <c r="B641" s="8" t="s">
        <v>40</v>
      </c>
      <c r="C641" s="8" t="s">
        <v>329</v>
      </c>
      <c r="E641" s="8" t="str">
        <f t="shared" si="72"/>
        <v>FiFi-generic</v>
      </c>
      <c r="F641" s="21">
        <f t="shared" si="78"/>
        <v>290379.33513653348</v>
      </c>
      <c r="G641" s="19">
        <f t="shared" si="78"/>
        <v>6.8891115045051432</v>
      </c>
      <c r="H641" s="18">
        <f t="shared" si="77"/>
        <v>0</v>
      </c>
      <c r="I641" s="6">
        <f t="shared" si="77"/>
        <v>2.04</v>
      </c>
      <c r="J641" s="6">
        <f t="shared" si="77"/>
        <v>1</v>
      </c>
      <c r="K641" s="18">
        <f t="shared" si="77"/>
        <v>0</v>
      </c>
      <c r="L641" s="35">
        <v>1</v>
      </c>
      <c r="Q641" s="21">
        <v>0</v>
      </c>
      <c r="R641" s="21">
        <v>0</v>
      </c>
      <c r="S641" s="21">
        <v>0</v>
      </c>
      <c r="T641" s="38">
        <v>0</v>
      </c>
    </row>
    <row r="642" spans="1:20" x14ac:dyDescent="0.25">
      <c r="A642" s="17" t="s">
        <v>289</v>
      </c>
      <c r="B642" s="8" t="s">
        <v>40</v>
      </c>
      <c r="C642" s="8" t="s">
        <v>329</v>
      </c>
      <c r="E642" s="8" t="str">
        <f t="shared" si="72"/>
        <v>FiFi-generic</v>
      </c>
      <c r="F642" s="21">
        <f t="shared" si="78"/>
        <v>328074.70488976047</v>
      </c>
      <c r="G642" s="19">
        <f t="shared" si="78"/>
        <v>6.6769335668378105</v>
      </c>
      <c r="H642" s="18">
        <f t="shared" si="77"/>
        <v>0</v>
      </c>
      <c r="I642" s="6">
        <f t="shared" si="77"/>
        <v>2.04</v>
      </c>
      <c r="J642" s="6">
        <f t="shared" si="77"/>
        <v>1</v>
      </c>
      <c r="K642" s="18">
        <f t="shared" si="77"/>
        <v>0</v>
      </c>
      <c r="L642" s="35">
        <v>1</v>
      </c>
      <c r="Q642" s="21">
        <v>0</v>
      </c>
      <c r="R642" s="21">
        <v>0</v>
      </c>
      <c r="S642" s="21">
        <v>0</v>
      </c>
      <c r="T642" s="38">
        <v>0</v>
      </c>
    </row>
    <row r="643" spans="1:20" x14ac:dyDescent="0.25">
      <c r="A643" s="17" t="s">
        <v>290</v>
      </c>
      <c r="B643" s="8" t="s">
        <v>40</v>
      </c>
      <c r="C643" s="8" t="s">
        <v>329</v>
      </c>
      <c r="E643" s="8" t="str">
        <f t="shared" si="72"/>
        <v>FiFi-generic</v>
      </c>
      <c r="F643" s="21">
        <f t="shared" si="78"/>
        <v>287583.00118987449</v>
      </c>
      <c r="G643" s="19">
        <f t="shared" si="78"/>
        <v>7.111582871611037</v>
      </c>
      <c r="H643" s="18">
        <f t="shared" si="77"/>
        <v>0</v>
      </c>
      <c r="I643" s="6">
        <f t="shared" si="77"/>
        <v>2.04</v>
      </c>
      <c r="J643" s="6">
        <f t="shared" si="77"/>
        <v>1</v>
      </c>
      <c r="K643" s="18">
        <f t="shared" si="77"/>
        <v>0</v>
      </c>
      <c r="L643" s="35">
        <v>1</v>
      </c>
      <c r="Q643" s="21">
        <v>0</v>
      </c>
      <c r="R643" s="21">
        <v>0</v>
      </c>
      <c r="S643" s="21">
        <v>0</v>
      </c>
      <c r="T643" s="38">
        <v>0</v>
      </c>
    </row>
    <row r="644" spans="1:20" x14ac:dyDescent="0.25">
      <c r="A644" s="17" t="s">
        <v>291</v>
      </c>
      <c r="B644" s="8" t="s">
        <v>40</v>
      </c>
      <c r="C644" s="8" t="s">
        <v>329</v>
      </c>
      <c r="E644" s="8" t="str">
        <f t="shared" si="72"/>
        <v>FiFi-generic</v>
      </c>
      <c r="F644" s="21">
        <f t="shared" si="78"/>
        <v>348609.08602096396</v>
      </c>
      <c r="G644" s="19">
        <f t="shared" si="78"/>
        <v>6.5637372420193243</v>
      </c>
      <c r="H644" s="18">
        <f t="shared" si="77"/>
        <v>0</v>
      </c>
      <c r="I644" s="6">
        <f t="shared" si="77"/>
        <v>2.04</v>
      </c>
      <c r="J644" s="6">
        <f t="shared" si="77"/>
        <v>1</v>
      </c>
      <c r="K644" s="18">
        <f t="shared" si="77"/>
        <v>0</v>
      </c>
      <c r="L644" s="35">
        <v>1</v>
      </c>
      <c r="Q644" s="21">
        <v>0</v>
      </c>
      <c r="R644" s="21">
        <v>0</v>
      </c>
      <c r="S644" s="21">
        <v>0</v>
      </c>
      <c r="T644" s="38">
        <v>0</v>
      </c>
    </row>
    <row r="645" spans="1:20" x14ac:dyDescent="0.25">
      <c r="A645" s="17" t="s">
        <v>292</v>
      </c>
      <c r="B645" s="8" t="s">
        <v>40</v>
      </c>
      <c r="C645" s="8" t="s">
        <v>329</v>
      </c>
      <c r="E645" s="8" t="str">
        <f t="shared" si="72"/>
        <v>FiFi-generic</v>
      </c>
      <c r="F645" s="21">
        <f t="shared" si="78"/>
        <v>241297.1653229885</v>
      </c>
      <c r="G645" s="19">
        <f t="shared" si="78"/>
        <v>7.6437660299865655</v>
      </c>
      <c r="H645" s="18">
        <f t="shared" ref="H645:K660" si="79">H644</f>
        <v>0</v>
      </c>
      <c r="I645" s="6">
        <f t="shared" si="79"/>
        <v>2.04</v>
      </c>
      <c r="J645" s="6">
        <f t="shared" si="79"/>
        <v>1</v>
      </c>
      <c r="K645" s="18">
        <f t="shared" si="79"/>
        <v>0</v>
      </c>
      <c r="L645" s="35">
        <v>1</v>
      </c>
      <c r="Q645" s="21">
        <v>0</v>
      </c>
      <c r="R645" s="21">
        <v>0</v>
      </c>
      <c r="S645" s="21">
        <v>0</v>
      </c>
      <c r="T645" s="38">
        <v>0</v>
      </c>
    </row>
    <row r="646" spans="1:20" x14ac:dyDescent="0.25">
      <c r="A646" s="17" t="s">
        <v>293</v>
      </c>
      <c r="B646" s="8" t="s">
        <v>40</v>
      </c>
      <c r="C646" s="8" t="s">
        <v>329</v>
      </c>
      <c r="E646" s="8" t="str">
        <f t="shared" si="72"/>
        <v>FiFi-generic</v>
      </c>
      <c r="F646" s="21">
        <f t="shared" ref="F646:G660" si="80">F514</f>
        <v>285302.18935091398</v>
      </c>
      <c r="G646" s="19">
        <f t="shared" si="80"/>
        <v>7.1103422436825836</v>
      </c>
      <c r="H646" s="18">
        <f t="shared" si="79"/>
        <v>0</v>
      </c>
      <c r="I646" s="6">
        <f t="shared" si="79"/>
        <v>2.04</v>
      </c>
      <c r="J646" s="6">
        <f t="shared" si="79"/>
        <v>1</v>
      </c>
      <c r="K646" s="18">
        <f t="shared" si="79"/>
        <v>0</v>
      </c>
      <c r="L646" s="35">
        <v>1</v>
      </c>
      <c r="Q646" s="21">
        <v>0</v>
      </c>
      <c r="R646" s="21">
        <v>0</v>
      </c>
      <c r="S646" s="21">
        <v>0</v>
      </c>
      <c r="T646" s="38">
        <v>0</v>
      </c>
    </row>
    <row r="647" spans="1:20" x14ac:dyDescent="0.25">
      <c r="A647" s="17" t="s">
        <v>294</v>
      </c>
      <c r="B647" s="8" t="s">
        <v>40</v>
      </c>
      <c r="C647" s="8" t="s">
        <v>329</v>
      </c>
      <c r="E647" s="8" t="str">
        <f t="shared" si="72"/>
        <v>FiFi-generic</v>
      </c>
      <c r="F647" s="21">
        <f t="shared" si="80"/>
        <v>415829.06386048801</v>
      </c>
      <c r="G647" s="19">
        <f t="shared" si="80"/>
        <v>6.129014958880469</v>
      </c>
      <c r="H647" s="18">
        <f t="shared" si="79"/>
        <v>0</v>
      </c>
      <c r="I647" s="6">
        <f t="shared" si="79"/>
        <v>2.04</v>
      </c>
      <c r="J647" s="6">
        <f t="shared" si="79"/>
        <v>1</v>
      </c>
      <c r="K647" s="18">
        <f t="shared" si="79"/>
        <v>0</v>
      </c>
      <c r="L647" s="35">
        <v>1</v>
      </c>
      <c r="Q647" s="21">
        <v>0</v>
      </c>
      <c r="R647" s="21">
        <v>0</v>
      </c>
      <c r="S647" s="21">
        <v>0</v>
      </c>
      <c r="T647" s="38">
        <v>0</v>
      </c>
    </row>
    <row r="648" spans="1:20" x14ac:dyDescent="0.25">
      <c r="A648" s="17" t="s">
        <v>295</v>
      </c>
      <c r="B648" s="8" t="s">
        <v>40</v>
      </c>
      <c r="C648" s="8" t="s">
        <v>329</v>
      </c>
      <c r="E648" s="8" t="str">
        <f t="shared" si="72"/>
        <v>FiFi-generic</v>
      </c>
      <c r="F648" s="21">
        <f t="shared" si="80"/>
        <v>393432.46859552251</v>
      </c>
      <c r="G648" s="19">
        <f t="shared" si="80"/>
        <v>6.2941960634324765</v>
      </c>
      <c r="H648" s="18">
        <f t="shared" si="79"/>
        <v>0</v>
      </c>
      <c r="I648" s="6">
        <f t="shared" si="79"/>
        <v>2.04</v>
      </c>
      <c r="J648" s="6">
        <f t="shared" si="79"/>
        <v>1</v>
      </c>
      <c r="K648" s="18">
        <f t="shared" si="79"/>
        <v>0</v>
      </c>
      <c r="L648" s="35">
        <v>1</v>
      </c>
      <c r="Q648" s="21">
        <v>0</v>
      </c>
      <c r="R648" s="21">
        <v>0</v>
      </c>
      <c r="S648" s="21">
        <v>0</v>
      </c>
      <c r="T648" s="38">
        <v>0</v>
      </c>
    </row>
    <row r="649" spans="1:20" x14ac:dyDescent="0.25">
      <c r="A649" s="17" t="s">
        <v>296</v>
      </c>
      <c r="B649" s="8" t="s">
        <v>40</v>
      </c>
      <c r="C649" s="8" t="s">
        <v>329</v>
      </c>
      <c r="E649" s="8" t="str">
        <f t="shared" si="72"/>
        <v>FiFi-generic</v>
      </c>
      <c r="F649" s="21">
        <f t="shared" si="80"/>
        <v>228081.015200244</v>
      </c>
      <c r="G649" s="19">
        <f t="shared" si="80"/>
        <v>7.9971814637423746</v>
      </c>
      <c r="H649" s="18">
        <f t="shared" si="79"/>
        <v>0</v>
      </c>
      <c r="I649" s="6">
        <f t="shared" si="79"/>
        <v>2.04</v>
      </c>
      <c r="J649" s="6">
        <f t="shared" si="79"/>
        <v>1</v>
      </c>
      <c r="K649" s="18">
        <f t="shared" si="79"/>
        <v>0</v>
      </c>
      <c r="L649" s="35">
        <v>1</v>
      </c>
      <c r="Q649" s="21">
        <v>0</v>
      </c>
      <c r="R649" s="21">
        <v>0</v>
      </c>
      <c r="S649" s="21">
        <v>0</v>
      </c>
      <c r="T649" s="38">
        <v>0</v>
      </c>
    </row>
    <row r="650" spans="1:20" x14ac:dyDescent="0.25">
      <c r="A650" s="17" t="s">
        <v>297</v>
      </c>
      <c r="B650" s="8" t="s">
        <v>40</v>
      </c>
      <c r="C650" s="8" t="s">
        <v>329</v>
      </c>
      <c r="E650" s="8" t="str">
        <f t="shared" si="72"/>
        <v>FiFi-generic</v>
      </c>
      <c r="F650" s="21">
        <f t="shared" si="80"/>
        <v>317634.99002545653</v>
      </c>
      <c r="G650" s="19">
        <f t="shared" si="80"/>
        <v>6.7548152855074779</v>
      </c>
      <c r="H650" s="18">
        <f t="shared" si="79"/>
        <v>0</v>
      </c>
      <c r="I650" s="6">
        <f t="shared" si="79"/>
        <v>2.04</v>
      </c>
      <c r="J650" s="6">
        <f t="shared" si="79"/>
        <v>1</v>
      </c>
      <c r="K650" s="18">
        <f t="shared" si="79"/>
        <v>0</v>
      </c>
      <c r="L650" s="35">
        <v>1</v>
      </c>
      <c r="Q650" s="21">
        <v>0</v>
      </c>
      <c r="R650" s="21">
        <v>0</v>
      </c>
      <c r="S650" s="21">
        <v>0</v>
      </c>
      <c r="T650" s="38">
        <v>0</v>
      </c>
    </row>
    <row r="651" spans="1:20" x14ac:dyDescent="0.25">
      <c r="A651" s="17" t="s">
        <v>298</v>
      </c>
      <c r="B651" s="8" t="s">
        <v>40</v>
      </c>
      <c r="C651" s="8" t="s">
        <v>329</v>
      </c>
      <c r="E651" s="8" t="str">
        <f t="shared" si="72"/>
        <v>FiFi-generic</v>
      </c>
      <c r="F651" s="21">
        <f t="shared" si="80"/>
        <v>322486.62248072354</v>
      </c>
      <c r="G651" s="19">
        <f t="shared" si="80"/>
        <v>6.9739033911176911</v>
      </c>
      <c r="H651" s="18">
        <f t="shared" si="79"/>
        <v>0</v>
      </c>
      <c r="I651" s="6">
        <f t="shared" si="79"/>
        <v>2.04</v>
      </c>
      <c r="J651" s="6">
        <f t="shared" si="79"/>
        <v>1</v>
      </c>
      <c r="K651" s="18">
        <f t="shared" si="79"/>
        <v>0</v>
      </c>
      <c r="L651" s="35">
        <v>1</v>
      </c>
      <c r="Q651" s="21">
        <v>0</v>
      </c>
      <c r="R651" s="21">
        <v>0</v>
      </c>
      <c r="S651" s="21">
        <v>0</v>
      </c>
      <c r="T651" s="38">
        <v>0</v>
      </c>
    </row>
    <row r="652" spans="1:20" x14ac:dyDescent="0.25">
      <c r="A652" s="17" t="s">
        <v>299</v>
      </c>
      <c r="B652" s="8" t="s">
        <v>40</v>
      </c>
      <c r="C652" s="8" t="s">
        <v>329</v>
      </c>
      <c r="E652" s="8" t="str">
        <f t="shared" si="72"/>
        <v>FiFi-generic</v>
      </c>
      <c r="F652" s="21">
        <f t="shared" si="80"/>
        <v>401386.27962260752</v>
      </c>
      <c r="G652" s="19">
        <f t="shared" si="80"/>
        <v>6.2238891290728731</v>
      </c>
      <c r="H652" s="18">
        <f t="shared" si="79"/>
        <v>0</v>
      </c>
      <c r="I652" s="6">
        <f t="shared" si="79"/>
        <v>2.04</v>
      </c>
      <c r="J652" s="6">
        <f t="shared" si="79"/>
        <v>1</v>
      </c>
      <c r="K652" s="18">
        <f t="shared" si="79"/>
        <v>0</v>
      </c>
      <c r="L652" s="35">
        <v>1</v>
      </c>
      <c r="Q652" s="21">
        <v>0</v>
      </c>
      <c r="R652" s="21">
        <v>0</v>
      </c>
      <c r="S652" s="21">
        <v>0</v>
      </c>
      <c r="T652" s="38">
        <v>0</v>
      </c>
    </row>
    <row r="653" spans="1:20" x14ac:dyDescent="0.25">
      <c r="A653" s="17" t="s">
        <v>300</v>
      </c>
      <c r="B653" s="8" t="s">
        <v>40</v>
      </c>
      <c r="C653" s="8" t="s">
        <v>329</v>
      </c>
      <c r="E653" s="8" t="str">
        <f t="shared" si="72"/>
        <v>FiFi-generic</v>
      </c>
      <c r="F653" s="21">
        <f t="shared" si="80"/>
        <v>309588.89609523199</v>
      </c>
      <c r="G653" s="19">
        <f t="shared" si="80"/>
        <v>6.9990429098927924</v>
      </c>
      <c r="H653" s="18">
        <f t="shared" si="79"/>
        <v>0</v>
      </c>
      <c r="I653" s="6">
        <f t="shared" si="79"/>
        <v>2.04</v>
      </c>
      <c r="J653" s="6">
        <f t="shared" si="79"/>
        <v>1</v>
      </c>
      <c r="K653" s="18">
        <f t="shared" si="79"/>
        <v>0</v>
      </c>
      <c r="L653" s="35">
        <v>1</v>
      </c>
      <c r="Q653" s="21">
        <v>0</v>
      </c>
      <c r="R653" s="21">
        <v>0</v>
      </c>
      <c r="S653" s="21">
        <v>0</v>
      </c>
      <c r="T653" s="38">
        <v>0</v>
      </c>
    </row>
    <row r="654" spans="1:20" x14ac:dyDescent="0.25">
      <c r="A654" s="17" t="s">
        <v>301</v>
      </c>
      <c r="B654" s="8" t="s">
        <v>40</v>
      </c>
      <c r="C654" s="8" t="s">
        <v>329</v>
      </c>
      <c r="E654" s="8" t="str">
        <f t="shared" si="72"/>
        <v>FiFi-generic</v>
      </c>
      <c r="F654" s="21">
        <f t="shared" si="80"/>
        <v>309968.77520157403</v>
      </c>
      <c r="G654" s="19">
        <f t="shared" si="80"/>
        <v>6.9767010399881384</v>
      </c>
      <c r="H654" s="18">
        <f t="shared" si="79"/>
        <v>0</v>
      </c>
      <c r="I654" s="6">
        <f t="shared" si="79"/>
        <v>2.04</v>
      </c>
      <c r="J654" s="6">
        <f t="shared" si="79"/>
        <v>1</v>
      </c>
      <c r="K654" s="18">
        <f t="shared" si="79"/>
        <v>0</v>
      </c>
      <c r="L654" s="35">
        <v>1</v>
      </c>
      <c r="Q654" s="21">
        <v>0</v>
      </c>
      <c r="R654" s="21">
        <v>0</v>
      </c>
      <c r="S654" s="21">
        <v>0</v>
      </c>
      <c r="T654" s="38">
        <v>0</v>
      </c>
    </row>
    <row r="655" spans="1:20" x14ac:dyDescent="0.25">
      <c r="A655" s="17" t="s">
        <v>272</v>
      </c>
      <c r="B655" s="8" t="s">
        <v>40</v>
      </c>
      <c r="C655" s="8" t="s">
        <v>329</v>
      </c>
      <c r="E655" s="8" t="str">
        <f t="shared" si="72"/>
        <v>FiFi-generic</v>
      </c>
      <c r="F655" s="21">
        <f t="shared" si="80"/>
        <v>454180.53004536044</v>
      </c>
      <c r="G655" s="19">
        <f t="shared" si="80"/>
        <v>6.0080329106190753</v>
      </c>
      <c r="H655" s="18">
        <f t="shared" si="79"/>
        <v>0</v>
      </c>
      <c r="I655" s="6">
        <f t="shared" si="79"/>
        <v>2.04</v>
      </c>
      <c r="J655" s="6">
        <f t="shared" si="79"/>
        <v>1</v>
      </c>
      <c r="K655" s="18">
        <f t="shared" si="79"/>
        <v>0</v>
      </c>
      <c r="L655" s="35">
        <v>1</v>
      </c>
      <c r="Q655" s="21">
        <v>0</v>
      </c>
      <c r="R655" s="21">
        <v>0</v>
      </c>
      <c r="S655" s="21">
        <v>0</v>
      </c>
      <c r="T655" s="38">
        <v>0</v>
      </c>
    </row>
    <row r="656" spans="1:20" x14ac:dyDescent="0.25">
      <c r="A656" s="17" t="s">
        <v>273</v>
      </c>
      <c r="B656" s="8" t="s">
        <v>40</v>
      </c>
      <c r="C656" s="8" t="s">
        <v>329</v>
      </c>
      <c r="E656" s="8" t="str">
        <f t="shared" si="72"/>
        <v>FiFi-generic</v>
      </c>
      <c r="F656" s="21">
        <f t="shared" si="80"/>
        <v>455011.73547455797</v>
      </c>
      <c r="G656" s="19">
        <f t="shared" si="80"/>
        <v>6.0449284141776669</v>
      </c>
      <c r="H656" s="18">
        <f t="shared" si="79"/>
        <v>0</v>
      </c>
      <c r="I656" s="6">
        <f t="shared" si="79"/>
        <v>2.04</v>
      </c>
      <c r="J656" s="6">
        <f t="shared" si="79"/>
        <v>1</v>
      </c>
      <c r="K656" s="18">
        <f t="shared" si="79"/>
        <v>0</v>
      </c>
      <c r="L656" s="35">
        <v>1</v>
      </c>
      <c r="Q656" s="21">
        <v>0</v>
      </c>
      <c r="R656" s="21">
        <v>0</v>
      </c>
      <c r="S656" s="21">
        <v>0</v>
      </c>
      <c r="T656" s="38">
        <v>0</v>
      </c>
    </row>
    <row r="657" spans="1:20" x14ac:dyDescent="0.25">
      <c r="A657" s="17" t="s">
        <v>274</v>
      </c>
      <c r="B657" s="8" t="s">
        <v>40</v>
      </c>
      <c r="C657" s="8" t="s">
        <v>329</v>
      </c>
      <c r="E657" s="8" t="str">
        <f t="shared" si="72"/>
        <v>FiFi-generic</v>
      </c>
      <c r="F657" s="21">
        <f t="shared" si="80"/>
        <v>290055.894256228</v>
      </c>
      <c r="G657" s="19">
        <f t="shared" si="80"/>
        <v>7.3475859223576458</v>
      </c>
      <c r="H657" s="18">
        <f t="shared" si="79"/>
        <v>0</v>
      </c>
      <c r="I657" s="6">
        <f t="shared" si="79"/>
        <v>2.04</v>
      </c>
      <c r="J657" s="6">
        <f t="shared" si="79"/>
        <v>1</v>
      </c>
      <c r="K657" s="18">
        <f t="shared" si="79"/>
        <v>0</v>
      </c>
      <c r="L657" s="35">
        <v>1</v>
      </c>
      <c r="Q657" s="21">
        <v>0</v>
      </c>
      <c r="R657" s="21">
        <v>0</v>
      </c>
      <c r="S657" s="21">
        <v>0</v>
      </c>
      <c r="T657" s="38">
        <v>0</v>
      </c>
    </row>
    <row r="658" spans="1:20" x14ac:dyDescent="0.25">
      <c r="A658" s="17" t="s">
        <v>275</v>
      </c>
      <c r="B658" s="8" t="s">
        <v>40</v>
      </c>
      <c r="C658" s="8" t="s">
        <v>329</v>
      </c>
      <c r="E658" s="8" t="str">
        <f t="shared" si="72"/>
        <v>FiFi-generic</v>
      </c>
      <c r="F658" s="21">
        <f t="shared" si="80"/>
        <v>348451.97318493499</v>
      </c>
      <c r="G658" s="19">
        <f t="shared" si="80"/>
        <v>6.6816214516324974</v>
      </c>
      <c r="H658" s="18">
        <f t="shared" si="79"/>
        <v>0</v>
      </c>
      <c r="I658" s="6">
        <f t="shared" si="79"/>
        <v>2.04</v>
      </c>
      <c r="J658" s="6">
        <f t="shared" si="79"/>
        <v>1</v>
      </c>
      <c r="K658" s="18">
        <f t="shared" si="79"/>
        <v>0</v>
      </c>
      <c r="L658" s="35">
        <v>1</v>
      </c>
      <c r="Q658" s="21">
        <v>0</v>
      </c>
      <c r="R658" s="21">
        <v>0</v>
      </c>
      <c r="S658" s="21">
        <v>0</v>
      </c>
      <c r="T658" s="38">
        <v>0</v>
      </c>
    </row>
    <row r="659" spans="1:20" x14ac:dyDescent="0.25">
      <c r="A659" s="17" t="s">
        <v>276</v>
      </c>
      <c r="B659" s="8" t="s">
        <v>40</v>
      </c>
      <c r="C659" s="8" t="s">
        <v>329</v>
      </c>
      <c r="E659" s="8" t="str">
        <f t="shared" si="72"/>
        <v>FiFi-generic</v>
      </c>
      <c r="F659" s="21">
        <f t="shared" si="80"/>
        <v>427408.08445701201</v>
      </c>
      <c r="G659" s="19">
        <f t="shared" si="80"/>
        <v>6.1680815445545676</v>
      </c>
      <c r="H659" s="18">
        <f t="shared" si="79"/>
        <v>0</v>
      </c>
      <c r="I659" s="6">
        <f t="shared" si="79"/>
        <v>2.04</v>
      </c>
      <c r="J659" s="6">
        <f t="shared" si="79"/>
        <v>1</v>
      </c>
      <c r="K659" s="18">
        <f t="shared" si="79"/>
        <v>0</v>
      </c>
      <c r="L659" s="35">
        <v>1</v>
      </c>
      <c r="Q659" s="21">
        <v>0</v>
      </c>
      <c r="R659" s="21">
        <v>0</v>
      </c>
      <c r="S659" s="21">
        <v>0</v>
      </c>
      <c r="T659" s="38">
        <v>0</v>
      </c>
    </row>
    <row r="660" spans="1:20" x14ac:dyDescent="0.25">
      <c r="A660" s="17" t="s">
        <v>277</v>
      </c>
      <c r="B660" s="8" t="s">
        <v>40</v>
      </c>
      <c r="C660" s="8" t="s">
        <v>329</v>
      </c>
      <c r="E660" s="8" t="str">
        <f t="shared" si="72"/>
        <v>FiFi-generic</v>
      </c>
      <c r="F660" s="21">
        <f t="shared" si="80"/>
        <v>330189.49929959601</v>
      </c>
      <c r="G660" s="19">
        <f t="shared" si="80"/>
        <v>6.4579352380155601</v>
      </c>
      <c r="H660" s="18">
        <f t="shared" si="79"/>
        <v>0</v>
      </c>
      <c r="I660" s="6">
        <f t="shared" si="79"/>
        <v>2.04</v>
      </c>
      <c r="J660" s="6">
        <f t="shared" si="79"/>
        <v>1</v>
      </c>
      <c r="K660" s="18">
        <f t="shared" si="79"/>
        <v>0</v>
      </c>
      <c r="L660" s="35">
        <v>1</v>
      </c>
      <c r="Q660" s="21">
        <v>0</v>
      </c>
      <c r="R660" s="21">
        <v>0</v>
      </c>
      <c r="S660" s="21">
        <v>0</v>
      </c>
      <c r="T660" s="38">
        <v>0</v>
      </c>
    </row>
    <row r="662" spans="1:20" x14ac:dyDescent="0.25">
      <c r="A662" s="16" t="s">
        <v>328</v>
      </c>
      <c r="B662" s="8" t="s">
        <v>53</v>
      </c>
      <c r="C662" s="8" t="s">
        <v>65</v>
      </c>
      <c r="E662" s="8" t="str">
        <f>IF(RIGHT(A662,3)="old","Initial",B662&amp;"-"&amp;C662)</f>
        <v>Initial</v>
      </c>
      <c r="F662" s="21">
        <f>Data!AQ2</f>
        <v>101164.9671476817</v>
      </c>
      <c r="G662" s="19">
        <f>Data!AS2</f>
        <v>10.968122894697334</v>
      </c>
      <c r="H662" s="25">
        <f>VLOOKUP(C662,parms,3,FALSE)</f>
        <v>2.6800754493750665E-2</v>
      </c>
      <c r="I662" s="42">
        <f>VLOOKUP(C662,parms,8,FALSE)</f>
        <v>3.15</v>
      </c>
      <c r="J662" s="27">
        <f>VLOOKUP(C662,parms,4,FALSE)</f>
        <v>55.239409129704896</v>
      </c>
      <c r="K662" s="25">
        <f>VLOOKUP(C662,parms,6,FALSE)</f>
        <v>0.65</v>
      </c>
      <c r="L662" s="35">
        <f>Data!BL2</f>
        <v>1830.26323436441</v>
      </c>
      <c r="M662" s="39">
        <f>VLOOKUP(C662,Data!$CB$2:$EB$22,1+VALUE(MID(A662,6,2)),FALSE)</f>
        <v>2842.58</v>
      </c>
      <c r="Q662" s="21">
        <v>2842.58</v>
      </c>
      <c r="R662" s="21">
        <v>75.168575767540815</v>
      </c>
      <c r="S662" s="21">
        <v>-245.53674296106965</v>
      </c>
      <c r="T662" s="38">
        <v>2.7724208506132553E-2</v>
      </c>
    </row>
    <row r="663" spans="1:20" x14ac:dyDescent="0.25">
      <c r="A663" s="16" t="s">
        <v>316</v>
      </c>
      <c r="B663" s="8" t="s">
        <v>53</v>
      </c>
      <c r="C663" s="8" t="s">
        <v>65</v>
      </c>
      <c r="E663" s="8" t="str">
        <f t="shared" ref="E663:E726" si="81">IF(RIGHT(A663,3)="old","Initial",B663&amp;"-"&amp;C663)</f>
        <v>Initial</v>
      </c>
      <c r="F663" s="21">
        <f>Data!AQ3</f>
        <v>147273.34304075674</v>
      </c>
      <c r="G663" s="19">
        <f>Data!AS3</f>
        <v>9.5908908109141535</v>
      </c>
      <c r="H663" s="18">
        <f t="shared" ref="H663:K678" si="82">H662</f>
        <v>2.6800754493750665E-2</v>
      </c>
      <c r="I663" s="6">
        <f>I662</f>
        <v>3.15</v>
      </c>
      <c r="J663" s="6">
        <f t="shared" si="82"/>
        <v>55.239409129704896</v>
      </c>
      <c r="K663" s="18">
        <f t="shared" si="82"/>
        <v>0.65</v>
      </c>
      <c r="L663" s="35">
        <f>Data!BL3</f>
        <v>1725.3903664173188</v>
      </c>
      <c r="M663" s="39">
        <f>VLOOKUP(C663,Data!$CB$2:$EB$22,1+VALUE(MID(A663,6,2)),FALSE)</f>
        <v>51146.689999999988</v>
      </c>
      <c r="Q663" s="21">
        <v>51146.689999999988</v>
      </c>
      <c r="R663" s="21">
        <v>1680.9550699744823</v>
      </c>
      <c r="S663" s="21">
        <v>-362.8419173398579</v>
      </c>
      <c r="T663" s="38">
        <v>0.42587773900962322</v>
      </c>
    </row>
    <row r="664" spans="1:20" x14ac:dyDescent="0.25">
      <c r="A664" s="16" t="s">
        <v>317</v>
      </c>
      <c r="B664" s="8" t="s">
        <v>53</v>
      </c>
      <c r="C664" s="8" t="s">
        <v>65</v>
      </c>
      <c r="E664" s="8" t="str">
        <f t="shared" si="81"/>
        <v>Initial</v>
      </c>
      <c r="F664" s="21">
        <f>Data!AQ4</f>
        <v>140029.762850681</v>
      </c>
      <c r="G664" s="19">
        <f>Data!AS4</f>
        <v>9.8635703103955539</v>
      </c>
      <c r="H664" s="18">
        <f t="shared" si="82"/>
        <v>2.6800754493750665E-2</v>
      </c>
      <c r="I664" s="6">
        <f t="shared" si="82"/>
        <v>3.15</v>
      </c>
      <c r="J664" s="6">
        <f t="shared" si="82"/>
        <v>55.239409129704896</v>
      </c>
      <c r="K664" s="18">
        <f t="shared" si="82"/>
        <v>0.65</v>
      </c>
      <c r="L664" s="35">
        <f>Data!BL4</f>
        <v>1946.9834473517333</v>
      </c>
      <c r="M664" s="39">
        <f>VLOOKUP(C664,Data!$CB$2:$EB$22,1+VALUE(MID(A664,6,2)),FALSE)</f>
        <v>2167.87</v>
      </c>
      <c r="Q664" s="21">
        <v>2167.87</v>
      </c>
      <c r="R664" s="21">
        <v>1188.6186580263711</v>
      </c>
      <c r="S664" s="21">
        <v>34762.804672927021</v>
      </c>
      <c r="T664" s="38">
        <v>0.31671976714663252</v>
      </c>
    </row>
    <row r="665" spans="1:20" x14ac:dyDescent="0.25">
      <c r="A665" s="16" t="s">
        <v>318</v>
      </c>
      <c r="B665" s="8" t="s">
        <v>53</v>
      </c>
      <c r="C665" s="8" t="s">
        <v>65</v>
      </c>
      <c r="E665" s="8" t="str">
        <f t="shared" si="81"/>
        <v>Initial</v>
      </c>
      <c r="F665" s="21">
        <f>Data!AQ5</f>
        <v>104340.25747720734</v>
      </c>
      <c r="G665" s="19">
        <f>Data!AS5</f>
        <v>10.973424562583329</v>
      </c>
      <c r="H665" s="18">
        <f t="shared" si="82"/>
        <v>2.6800754493750665E-2</v>
      </c>
      <c r="I665" s="6">
        <f t="shared" si="82"/>
        <v>3.15</v>
      </c>
      <c r="J665" s="6">
        <f t="shared" si="82"/>
        <v>55.239409129704896</v>
      </c>
      <c r="K665" s="18">
        <f t="shared" si="82"/>
        <v>0.65</v>
      </c>
      <c r="L665" s="35">
        <f>Data!BL5</f>
        <v>1944.8608207636205</v>
      </c>
      <c r="M665" s="39">
        <f>VLOOKUP(C665,Data!$CB$2:$EB$22,1+VALUE(MID(A665,6,2)),FALSE)</f>
        <v>43096.660000000011</v>
      </c>
      <c r="Q665" s="21">
        <v>43096.660000000011</v>
      </c>
      <c r="R665" s="21">
        <v>1334.6538767316883</v>
      </c>
      <c r="S665" s="21">
        <v>3037.3694454448923</v>
      </c>
      <c r="T665" s="38">
        <v>0.47727614451423572</v>
      </c>
    </row>
    <row r="666" spans="1:20" x14ac:dyDescent="0.25">
      <c r="A666" s="16" t="s">
        <v>319</v>
      </c>
      <c r="B666" s="8" t="s">
        <v>53</v>
      </c>
      <c r="C666" s="8" t="s">
        <v>65</v>
      </c>
      <c r="E666" s="8" t="str">
        <f t="shared" si="81"/>
        <v>Initial</v>
      </c>
      <c r="F666" s="21">
        <f>Data!AQ6</f>
        <v>104172.52557476799</v>
      </c>
      <c r="G666" s="19">
        <f>Data!AS6</f>
        <v>11.193720016366246</v>
      </c>
      <c r="H666" s="18">
        <f t="shared" si="82"/>
        <v>2.6800754493750665E-2</v>
      </c>
      <c r="I666" s="6">
        <f t="shared" si="82"/>
        <v>3.15</v>
      </c>
      <c r="J666" s="6">
        <f t="shared" si="82"/>
        <v>55.239409129704896</v>
      </c>
      <c r="K666" s="18">
        <f t="shared" si="82"/>
        <v>0.65</v>
      </c>
      <c r="L666" s="35">
        <f>Data!BL6</f>
        <v>2085.2620813272074</v>
      </c>
      <c r="M666" s="39">
        <f>VLOOKUP(C666,Data!$CB$2:$EB$22,1+VALUE(MID(A666,6,2)),FALSE)</f>
        <v>695.2</v>
      </c>
      <c r="Q666" s="21">
        <v>695.2</v>
      </c>
      <c r="R666" s="21">
        <v>971.54717324148749</v>
      </c>
      <c r="S666" s="21">
        <v>33561.765175865439</v>
      </c>
      <c r="T666" s="38">
        <v>0.34798752778131214</v>
      </c>
    </row>
    <row r="667" spans="1:20" x14ac:dyDescent="0.25">
      <c r="A667" s="16" t="s">
        <v>320</v>
      </c>
      <c r="B667" s="8" t="s">
        <v>53</v>
      </c>
      <c r="C667" s="8" t="s">
        <v>65</v>
      </c>
      <c r="E667" s="8" t="str">
        <f t="shared" si="81"/>
        <v>Initial</v>
      </c>
      <c r="F667" s="21">
        <f>Data!AQ7</f>
        <v>167069.04494132148</v>
      </c>
      <c r="G667" s="19">
        <f>Data!AS7</f>
        <v>9.4347717151777815</v>
      </c>
      <c r="H667" s="18">
        <f t="shared" si="82"/>
        <v>2.6800754493750665E-2</v>
      </c>
      <c r="I667" s="6">
        <f t="shared" si="82"/>
        <v>3.15</v>
      </c>
      <c r="J667" s="6">
        <f t="shared" si="82"/>
        <v>55.239409129704896</v>
      </c>
      <c r="K667" s="18">
        <f t="shared" si="82"/>
        <v>0.65</v>
      </c>
      <c r="L667" s="35">
        <f>Data!BL7</f>
        <v>1650.6523731634045</v>
      </c>
      <c r="M667" s="39">
        <f>VLOOKUP(C667,Data!$CB$2:$EB$22,1+VALUE(MID(A667,6,2)),FALSE)</f>
        <v>35882.61</v>
      </c>
      <c r="Q667" s="21">
        <v>35882.61</v>
      </c>
      <c r="R667" s="21">
        <v>2189.8671640212447</v>
      </c>
      <c r="S667" s="21">
        <v>29199.214854178295</v>
      </c>
      <c r="T667" s="38">
        <v>0.48907420901961485</v>
      </c>
    </row>
    <row r="668" spans="1:20" x14ac:dyDescent="0.25">
      <c r="A668" s="16" t="s">
        <v>321</v>
      </c>
      <c r="B668" s="8" t="s">
        <v>53</v>
      </c>
      <c r="C668" s="8" t="s">
        <v>65</v>
      </c>
      <c r="E668" s="8" t="str">
        <f t="shared" si="81"/>
        <v>Initial</v>
      </c>
      <c r="F668" s="21">
        <f>Data!AQ8</f>
        <v>134663.4657046372</v>
      </c>
      <c r="G668" s="19">
        <f>Data!AS8</f>
        <v>10.317735507089584</v>
      </c>
      <c r="H668" s="18">
        <f t="shared" si="82"/>
        <v>2.6800754493750665E-2</v>
      </c>
      <c r="I668" s="6">
        <f t="shared" si="82"/>
        <v>3.15</v>
      </c>
      <c r="J668" s="6">
        <f t="shared" si="82"/>
        <v>55.239409129704896</v>
      </c>
      <c r="K668" s="18">
        <f t="shared" si="82"/>
        <v>0.65</v>
      </c>
      <c r="L668" s="35">
        <f>Data!BL8</f>
        <v>1731.9975466831138</v>
      </c>
      <c r="M668" s="39">
        <f>VLOOKUP(C668,Data!$CB$2:$EB$22,1+VALUE(MID(A668,6,2)),FALSE)</f>
        <v>854.94</v>
      </c>
      <c r="Q668" s="21">
        <v>854.94</v>
      </c>
      <c r="R668" s="21">
        <v>1297.2914591456524</v>
      </c>
      <c r="S668" s="21">
        <v>41308.156975874132</v>
      </c>
      <c r="T668" s="38">
        <v>0.35945187316464622</v>
      </c>
    </row>
    <row r="669" spans="1:20" x14ac:dyDescent="0.25">
      <c r="A669" s="16" t="s">
        <v>322</v>
      </c>
      <c r="B669" s="8" t="s">
        <v>53</v>
      </c>
      <c r="C669" s="8" t="s">
        <v>65</v>
      </c>
      <c r="E669" s="8" t="str">
        <f t="shared" si="81"/>
        <v>Initial</v>
      </c>
      <c r="F669" s="21">
        <f>Data!AQ9</f>
        <v>122703.84078918799</v>
      </c>
      <c r="G669" s="19">
        <f>Data!AS9</f>
        <v>10.456302746523619</v>
      </c>
      <c r="H669" s="18">
        <f t="shared" si="82"/>
        <v>2.6800754493750665E-2</v>
      </c>
      <c r="I669" s="6">
        <f t="shared" si="82"/>
        <v>3.15</v>
      </c>
      <c r="J669" s="6">
        <f t="shared" si="82"/>
        <v>55.239409129704896</v>
      </c>
      <c r="K669" s="18">
        <f t="shared" si="82"/>
        <v>0.65</v>
      </c>
      <c r="L669" s="35">
        <f>Data!BL9</f>
        <v>2385.2246421647269</v>
      </c>
      <c r="M669" s="39">
        <f>VLOOKUP(C669,Data!$CB$2:$EB$22,1+VALUE(MID(A669,6,2)),FALSE)</f>
        <v>0</v>
      </c>
      <c r="Q669" s="21">
        <v>0</v>
      </c>
      <c r="R669" s="21">
        <v>826.6928316090507</v>
      </c>
      <c r="S669" s="21">
        <v>27229.074155908082</v>
      </c>
      <c r="T669" s="38">
        <v>0.25138478839235401</v>
      </c>
    </row>
    <row r="670" spans="1:20" x14ac:dyDescent="0.25">
      <c r="A670" s="16" t="s">
        <v>323</v>
      </c>
      <c r="B670" s="8" t="s">
        <v>53</v>
      </c>
      <c r="C670" s="8" t="s">
        <v>65</v>
      </c>
      <c r="E670" s="8" t="str">
        <f t="shared" si="81"/>
        <v>Initial</v>
      </c>
      <c r="F670" s="21">
        <f>Data!AQ10</f>
        <v>103976.50221745251</v>
      </c>
      <c r="G670" s="19">
        <f>Data!AS10</f>
        <v>11.053036600654009</v>
      </c>
      <c r="H670" s="18">
        <f t="shared" si="82"/>
        <v>2.6800754493750665E-2</v>
      </c>
      <c r="I670" s="6">
        <f t="shared" si="82"/>
        <v>3.15</v>
      </c>
      <c r="J670" s="6">
        <f t="shared" si="82"/>
        <v>55.239409129704896</v>
      </c>
      <c r="K670" s="18">
        <f t="shared" si="82"/>
        <v>0.65</v>
      </c>
      <c r="L670" s="35">
        <f>Data!BL10</f>
        <v>2385.2246421647269</v>
      </c>
      <c r="M670" s="39">
        <f>VLOOKUP(C670,Data!$CB$2:$EB$22,1+VALUE(MID(A670,6,2)),FALSE)</f>
        <v>0</v>
      </c>
      <c r="Q670" s="21">
        <v>0</v>
      </c>
      <c r="R670" s="21">
        <v>478.03991853137558</v>
      </c>
      <c r="S670" s="21">
        <v>16643.94705571801</v>
      </c>
      <c r="T670" s="38">
        <v>0.17154653077694149</v>
      </c>
    </row>
    <row r="671" spans="1:20" x14ac:dyDescent="0.25">
      <c r="A671" s="16" t="s">
        <v>324</v>
      </c>
      <c r="B671" s="8" t="s">
        <v>53</v>
      </c>
      <c r="C671" s="8" t="s">
        <v>65</v>
      </c>
      <c r="E671" s="8" t="str">
        <f t="shared" si="81"/>
        <v>Initial</v>
      </c>
      <c r="F671" s="21">
        <f>Data!AQ11</f>
        <v>111788.15367445731</v>
      </c>
      <c r="G671" s="19">
        <f>Data!AS11</f>
        <v>10.78329449978415</v>
      </c>
      <c r="H671" s="18">
        <f t="shared" si="82"/>
        <v>2.6800754493750665E-2</v>
      </c>
      <c r="I671" s="6">
        <f t="shared" si="82"/>
        <v>3.15</v>
      </c>
      <c r="J671" s="6">
        <f t="shared" si="82"/>
        <v>55.239409129704896</v>
      </c>
      <c r="K671" s="18">
        <f t="shared" si="82"/>
        <v>0.65</v>
      </c>
      <c r="L671" s="35">
        <f>Data!BL11</f>
        <v>2385.2246421647269</v>
      </c>
      <c r="M671" s="39">
        <f>VLOOKUP(C671,Data!$CB$2:$EB$22,1+VALUE(MID(A671,6,2)),FALSE)</f>
        <v>0</v>
      </c>
      <c r="Q671" s="21">
        <v>0</v>
      </c>
      <c r="R671" s="21">
        <v>344.96196800655252</v>
      </c>
      <c r="S671" s="21">
        <v>11717.453450555286</v>
      </c>
      <c r="T671" s="38">
        <v>0.11514058007975247</v>
      </c>
    </row>
    <row r="672" spans="1:20" x14ac:dyDescent="0.25">
      <c r="A672" s="16" t="s">
        <v>325</v>
      </c>
      <c r="B672" s="8" t="s">
        <v>53</v>
      </c>
      <c r="C672" s="8" t="s">
        <v>65</v>
      </c>
      <c r="E672" s="8" t="str">
        <f t="shared" si="81"/>
        <v>Initial</v>
      </c>
      <c r="F672" s="21">
        <f>Data!AQ12</f>
        <v>169487.33196936251</v>
      </c>
      <c r="G672" s="19">
        <f>Data!AS12</f>
        <v>9.4563668699484822</v>
      </c>
      <c r="H672" s="18">
        <f t="shared" si="82"/>
        <v>2.6800754493750665E-2</v>
      </c>
      <c r="I672" s="6">
        <f t="shared" si="82"/>
        <v>3.15</v>
      </c>
      <c r="J672" s="6">
        <f t="shared" si="82"/>
        <v>55.239409129704896</v>
      </c>
      <c r="K672" s="18">
        <f t="shared" si="82"/>
        <v>0.65</v>
      </c>
      <c r="L672" s="35">
        <f>Data!BL12</f>
        <v>2011.4207803329416</v>
      </c>
      <c r="M672" s="39">
        <f>VLOOKUP(C672,Data!$CB$2:$EB$22,1+VALUE(MID(A672,6,2)),FALSE)</f>
        <v>0</v>
      </c>
      <c r="Q672" s="21">
        <v>0</v>
      </c>
      <c r="R672" s="21">
        <v>347.18958424369532</v>
      </c>
      <c r="S672" s="21">
        <v>10341.929058404796</v>
      </c>
      <c r="T672" s="38">
        <v>7.6433267185542553E-2</v>
      </c>
    </row>
    <row r="673" spans="1:20" x14ac:dyDescent="0.25">
      <c r="A673" s="16" t="s">
        <v>326</v>
      </c>
      <c r="B673" s="8" t="s">
        <v>53</v>
      </c>
      <c r="C673" s="8" t="s">
        <v>65</v>
      </c>
      <c r="E673" s="8" t="str">
        <f t="shared" si="81"/>
        <v>Initial</v>
      </c>
      <c r="F673" s="21">
        <f>Data!AQ13</f>
        <v>103984.99760192574</v>
      </c>
      <c r="G673" s="19">
        <f>Data!AS13</f>
        <v>11.068808534627422</v>
      </c>
      <c r="H673" s="18">
        <f t="shared" si="82"/>
        <v>2.6800754493750665E-2</v>
      </c>
      <c r="I673" s="6">
        <f t="shared" si="82"/>
        <v>3.15</v>
      </c>
      <c r="J673" s="6">
        <f t="shared" si="82"/>
        <v>55.239409129704896</v>
      </c>
      <c r="K673" s="18">
        <f t="shared" si="82"/>
        <v>0.65</v>
      </c>
      <c r="L673" s="35">
        <f>Data!BL13</f>
        <v>2011.4207803329416</v>
      </c>
      <c r="M673" s="39">
        <f>VLOOKUP(C673,Data!$CB$2:$EB$22,1+VALUE(MID(A673,6,2)),FALSE)</f>
        <v>0</v>
      </c>
      <c r="Q673" s="21">
        <v>0</v>
      </c>
      <c r="R673" s="21">
        <v>140.37522807348745</v>
      </c>
      <c r="S673" s="21">
        <v>4894.427546032779</v>
      </c>
      <c r="T673" s="38">
        <v>5.0370094808802057E-2</v>
      </c>
    </row>
    <row r="674" spans="1:20" x14ac:dyDescent="0.25">
      <c r="A674" s="16" t="s">
        <v>327</v>
      </c>
      <c r="B674" s="8" t="s">
        <v>53</v>
      </c>
      <c r="C674" s="8" t="s">
        <v>65</v>
      </c>
      <c r="E674" s="8" t="str">
        <f t="shared" si="81"/>
        <v>Initial</v>
      </c>
      <c r="F674" s="21">
        <f>Data!AQ14</f>
        <v>102565.4676184479</v>
      </c>
      <c r="G674" s="19">
        <f>Data!AS14</f>
        <v>10.14145011871261</v>
      </c>
      <c r="H674" s="18">
        <f t="shared" si="82"/>
        <v>2.6800754493750665E-2</v>
      </c>
      <c r="I674" s="6">
        <f t="shared" si="82"/>
        <v>3.15</v>
      </c>
      <c r="J674" s="6">
        <f t="shared" si="82"/>
        <v>55.239409129704896</v>
      </c>
      <c r="K674" s="18">
        <f t="shared" si="82"/>
        <v>0.65</v>
      </c>
      <c r="L674" s="35">
        <f>Data!BL14</f>
        <v>2011.4207803329416</v>
      </c>
      <c r="M674" s="39">
        <f>VLOOKUP(C674,Data!$CB$2:$EB$22,1+VALUE(MID(A674,6,2)),FALSE)</f>
        <v>0</v>
      </c>
      <c r="Q674" s="21">
        <v>0</v>
      </c>
      <c r="R674" s="21">
        <v>90.810147246065995</v>
      </c>
      <c r="S674" s="21">
        <v>2900.9817224921153</v>
      </c>
      <c r="T674" s="38">
        <v>3.3035903970173752E-2</v>
      </c>
    </row>
    <row r="675" spans="1:20" x14ac:dyDescent="0.25">
      <c r="A675" s="17" t="s">
        <v>262</v>
      </c>
      <c r="B675" s="8" t="s">
        <v>53</v>
      </c>
      <c r="C675" s="8" t="s">
        <v>65</v>
      </c>
      <c r="E675" s="8" t="str">
        <f t="shared" si="81"/>
        <v>CoFi-tv.cofi</v>
      </c>
      <c r="F675" s="21">
        <f>Data!AQ15</f>
        <v>151814.201921687</v>
      </c>
      <c r="G675" s="19">
        <f>Data!AS15</f>
        <v>9.4309277953496871</v>
      </c>
      <c r="H675" s="18">
        <f t="shared" si="82"/>
        <v>2.6800754493750665E-2</v>
      </c>
      <c r="I675" s="6">
        <f t="shared" si="82"/>
        <v>3.15</v>
      </c>
      <c r="J675" s="6">
        <f t="shared" si="82"/>
        <v>55.239409129704896</v>
      </c>
      <c r="K675" s="18">
        <f t="shared" si="82"/>
        <v>0.65</v>
      </c>
      <c r="L675" s="35">
        <f>Data!BL15</f>
        <v>2011.4207803329416</v>
      </c>
      <c r="M675" s="21">
        <f>VLOOKUP(C675,Data!$CB$2:$EB$22,1+VALUE(MID(A675,6,2)),FALSE)</f>
        <v>0</v>
      </c>
      <c r="Q675" s="21">
        <v>0</v>
      </c>
      <c r="R675" s="21">
        <v>87.882088338551583</v>
      </c>
      <c r="S675" s="21">
        <v>2610.7503333200816</v>
      </c>
      <c r="T675" s="38">
        <v>2.1599363193794852E-2</v>
      </c>
    </row>
    <row r="676" spans="1:20" x14ac:dyDescent="0.25">
      <c r="A676" s="17" t="s">
        <v>263</v>
      </c>
      <c r="B676" s="8" t="s">
        <v>53</v>
      </c>
      <c r="C676" s="8" t="s">
        <v>65</v>
      </c>
      <c r="E676" s="8" t="str">
        <f t="shared" si="81"/>
        <v>CoFi-tv.cofi</v>
      </c>
      <c r="F676" s="21">
        <f>Data!AQ16</f>
        <v>189685.37446517299</v>
      </c>
      <c r="G676" s="19">
        <f>Data!AS16</f>
        <v>9.0587332826533071</v>
      </c>
      <c r="H676" s="18">
        <f t="shared" si="82"/>
        <v>2.6800754493750665E-2</v>
      </c>
      <c r="I676" s="6">
        <f t="shared" si="82"/>
        <v>3.15</v>
      </c>
      <c r="J676" s="6">
        <f t="shared" si="82"/>
        <v>55.239409129704896</v>
      </c>
      <c r="K676" s="18">
        <f t="shared" si="82"/>
        <v>0.65</v>
      </c>
      <c r="L676" s="35">
        <f>Data!BL16</f>
        <v>1316.3689574269065</v>
      </c>
      <c r="M676" s="21">
        <f>VLOOKUP(C676,Data!$CB$2:$EB$22,1+VALUE(MID(A676,6,2)),FALSE)</f>
        <v>23621.83</v>
      </c>
      <c r="Q676" s="21">
        <v>23621.83</v>
      </c>
      <c r="R676" s="21">
        <v>1461.824345591318</v>
      </c>
      <c r="S676" s="21">
        <v>18091.342086323028</v>
      </c>
      <c r="T676" s="38">
        <v>0.28755063021008509</v>
      </c>
    </row>
    <row r="677" spans="1:20" x14ac:dyDescent="0.25">
      <c r="A677" s="17" t="s">
        <v>264</v>
      </c>
      <c r="B677" s="8" t="s">
        <v>53</v>
      </c>
      <c r="C677" s="8" t="s">
        <v>65</v>
      </c>
      <c r="E677" s="8" t="str">
        <f t="shared" si="81"/>
        <v>CoFi-tv.cofi</v>
      </c>
      <c r="F677" s="21">
        <f>Data!AQ17</f>
        <v>142839.15179515848</v>
      </c>
      <c r="G677" s="19">
        <f>Data!AS17</f>
        <v>10.302832972074498</v>
      </c>
      <c r="H677" s="18">
        <f t="shared" si="82"/>
        <v>2.6800754493750665E-2</v>
      </c>
      <c r="I677" s="6">
        <f t="shared" si="82"/>
        <v>3.15</v>
      </c>
      <c r="J677" s="6">
        <f t="shared" si="82"/>
        <v>55.239409129704896</v>
      </c>
      <c r="K677" s="18">
        <f t="shared" si="82"/>
        <v>0.65</v>
      </c>
      <c r="L677" s="35">
        <f>Data!BL17</f>
        <v>1613.3688301958209</v>
      </c>
      <c r="M677" s="21">
        <f>VLOOKUP(C677,Data!$CB$2:$EB$22,1+VALUE(MID(A677,6,2)),FALSE)</f>
        <v>24466.02</v>
      </c>
      <c r="Q677" s="21">
        <v>24466.02</v>
      </c>
      <c r="R677" s="21">
        <v>1494.4163565701781</v>
      </c>
      <c r="S677" s="21">
        <v>24033.654654307804</v>
      </c>
      <c r="T677" s="38">
        <v>0.39037080411643121</v>
      </c>
    </row>
    <row r="678" spans="1:20" x14ac:dyDescent="0.25">
      <c r="A678" s="17" t="s">
        <v>265</v>
      </c>
      <c r="B678" s="8" t="s">
        <v>53</v>
      </c>
      <c r="C678" s="8" t="s">
        <v>65</v>
      </c>
      <c r="E678" s="8" t="str">
        <f t="shared" si="81"/>
        <v>CoFi-tv.cofi</v>
      </c>
      <c r="F678" s="21">
        <f>Data!AQ18</f>
        <v>103168.9552285899</v>
      </c>
      <c r="G678" s="19">
        <f>Data!AS18</f>
        <v>11.257006974534221</v>
      </c>
      <c r="H678" s="18">
        <f t="shared" si="82"/>
        <v>2.6800754493750665E-2</v>
      </c>
      <c r="I678" s="6">
        <f t="shared" si="82"/>
        <v>3.15</v>
      </c>
      <c r="J678" s="6">
        <f t="shared" si="82"/>
        <v>55.239409129704896</v>
      </c>
      <c r="K678" s="18">
        <f t="shared" si="82"/>
        <v>0.65</v>
      </c>
      <c r="L678" s="35">
        <f>Data!BL18</f>
        <v>1235.0682156437022</v>
      </c>
      <c r="M678" s="21">
        <f>VLOOKUP(C678,Data!$CB$2:$EB$22,1+VALUE(MID(A678,6,2)),FALSE)</f>
        <v>34744.380000000012</v>
      </c>
      <c r="Q678" s="21">
        <v>34744.380000000012</v>
      </c>
      <c r="R678" s="21">
        <v>1560.4763821604363</v>
      </c>
      <c r="S678" s="21">
        <v>20589.444580364259</v>
      </c>
      <c r="T678" s="38">
        <v>0.56436639638412056</v>
      </c>
    </row>
    <row r="679" spans="1:20" x14ac:dyDescent="0.25">
      <c r="A679" s="17" t="s">
        <v>266</v>
      </c>
      <c r="B679" s="8" t="s">
        <v>53</v>
      </c>
      <c r="C679" s="8" t="s">
        <v>65</v>
      </c>
      <c r="E679" s="8" t="str">
        <f t="shared" si="81"/>
        <v>CoFi-tv.cofi</v>
      </c>
      <c r="F679" s="21">
        <f>Data!AQ19</f>
        <v>142798.33267277651</v>
      </c>
      <c r="G679" s="19">
        <f>Data!AS19</f>
        <v>10.234322236037224</v>
      </c>
      <c r="H679" s="18">
        <f t="shared" ref="H679:K694" si="83">H678</f>
        <v>2.6800754493750665E-2</v>
      </c>
      <c r="I679" s="6">
        <f t="shared" si="83"/>
        <v>3.15</v>
      </c>
      <c r="J679" s="6">
        <f t="shared" si="83"/>
        <v>55.239409129704896</v>
      </c>
      <c r="K679" s="18">
        <f t="shared" si="83"/>
        <v>0.65</v>
      </c>
      <c r="L679" s="35">
        <f>Data!BL19</f>
        <v>1600.0804117994869</v>
      </c>
      <c r="M679" s="21">
        <f>VLOOKUP(C679,Data!$CB$2:$EB$22,1+VALUE(MID(A679,6,2)),FALSE)</f>
        <v>0</v>
      </c>
      <c r="Q679" s="21">
        <v>0</v>
      </c>
      <c r="R679" s="21">
        <v>1597.1329081161741</v>
      </c>
      <c r="S679" s="21">
        <v>51488.554431636498</v>
      </c>
      <c r="T679" s="38">
        <v>0.41732163589868621</v>
      </c>
    </row>
    <row r="680" spans="1:20" x14ac:dyDescent="0.25">
      <c r="A680" s="17" t="s">
        <v>267</v>
      </c>
      <c r="B680" s="8" t="s">
        <v>53</v>
      </c>
      <c r="C680" s="8" t="s">
        <v>65</v>
      </c>
      <c r="E680" s="8" t="str">
        <f t="shared" si="81"/>
        <v>CoFi-tv.cofi</v>
      </c>
      <c r="F680" s="21">
        <f>Data!AQ20</f>
        <v>144198.29399369101</v>
      </c>
      <c r="G680" s="19">
        <f>Data!AS20</f>
        <v>10.244972678420806</v>
      </c>
      <c r="H680" s="18">
        <f t="shared" si="83"/>
        <v>2.6800754493750665E-2</v>
      </c>
      <c r="I680" s="6">
        <f t="shared" si="83"/>
        <v>3.15</v>
      </c>
      <c r="J680" s="6">
        <f t="shared" si="83"/>
        <v>55.239409129704896</v>
      </c>
      <c r="K680" s="18">
        <f t="shared" si="83"/>
        <v>0.65</v>
      </c>
      <c r="L680" s="35">
        <f>Data!BL20</f>
        <v>1560.3788617732253</v>
      </c>
      <c r="M680" s="21">
        <f>VLOOKUP(C680,Data!$CB$2:$EB$22,1+VALUE(MID(A680,6,2)),FALSE)</f>
        <v>62985.930000000022</v>
      </c>
      <c r="Q680" s="21">
        <v>62985.930000000022</v>
      </c>
      <c r="R680" s="21">
        <v>2554.6015960633931</v>
      </c>
      <c r="S680" s="21">
        <v>19455.314201146859</v>
      </c>
      <c r="T680" s="38">
        <v>0.66102218663912582</v>
      </c>
    </row>
    <row r="681" spans="1:20" x14ac:dyDescent="0.25">
      <c r="A681" s="17" t="s">
        <v>268</v>
      </c>
      <c r="B681" s="8" t="s">
        <v>53</v>
      </c>
      <c r="C681" s="8" t="s">
        <v>65</v>
      </c>
      <c r="E681" s="8" t="str">
        <f t="shared" si="81"/>
        <v>CoFi-tv.cofi</v>
      </c>
      <c r="F681" s="21">
        <f>Data!AQ21</f>
        <v>98429.665186519007</v>
      </c>
      <c r="G681" s="19">
        <f>Data!AS21</f>
        <v>11.814132511432707</v>
      </c>
      <c r="H681" s="18">
        <f t="shared" si="83"/>
        <v>2.6800754493750665E-2</v>
      </c>
      <c r="I681" s="6">
        <f t="shared" si="83"/>
        <v>3.15</v>
      </c>
      <c r="J681" s="6">
        <f t="shared" si="83"/>
        <v>55.239409129704896</v>
      </c>
      <c r="K681" s="18">
        <f t="shared" si="83"/>
        <v>0.65</v>
      </c>
      <c r="L681" s="35">
        <f>Data!BL21</f>
        <v>1755.0704770950981</v>
      </c>
      <c r="M681" s="21">
        <f>VLOOKUP(C681,Data!$CB$2:$EB$22,1+VALUE(MID(A681,6,2)),FALSE)</f>
        <v>0</v>
      </c>
      <c r="Q681" s="21">
        <v>0</v>
      </c>
      <c r="R681" s="21">
        <v>1332.1661636459135</v>
      </c>
      <c r="S681" s="21">
        <v>49575.920891363276</v>
      </c>
      <c r="T681" s="38">
        <v>0.50499301415098174</v>
      </c>
    </row>
    <row r="682" spans="1:20" x14ac:dyDescent="0.25">
      <c r="A682" s="17" t="s">
        <v>269</v>
      </c>
      <c r="B682" s="8" t="s">
        <v>53</v>
      </c>
      <c r="C682" s="8" t="s">
        <v>65</v>
      </c>
      <c r="E682" s="8" t="str">
        <f t="shared" si="81"/>
        <v>CoFi-tv.cofi</v>
      </c>
      <c r="F682" s="21">
        <f>Data!AQ22</f>
        <v>163384.76716181752</v>
      </c>
      <c r="G682" s="19">
        <f>Data!AS22</f>
        <v>10.267597507715461</v>
      </c>
      <c r="H682" s="18">
        <f t="shared" si="83"/>
        <v>2.6800754493750665E-2</v>
      </c>
      <c r="I682" s="6">
        <f t="shared" si="83"/>
        <v>3.15</v>
      </c>
      <c r="J682" s="6">
        <f t="shared" si="83"/>
        <v>55.239409129704896</v>
      </c>
      <c r="K682" s="18">
        <f t="shared" si="83"/>
        <v>0.65</v>
      </c>
      <c r="L682" s="35">
        <f>Data!BL22</f>
        <v>1419.9591140658622</v>
      </c>
      <c r="M682" s="21">
        <f>VLOOKUP(C682,Data!$CB$2:$EB$22,1+VALUE(MID(A682,6,2)),FALSE)</f>
        <v>22710.899999999991</v>
      </c>
      <c r="Q682" s="21">
        <v>22710.899999999991</v>
      </c>
      <c r="R682" s="21">
        <v>2303.3956228022544</v>
      </c>
      <c r="S682" s="21">
        <v>51787.668341296448</v>
      </c>
      <c r="T682" s="38">
        <v>0.52602932186055573</v>
      </c>
    </row>
    <row r="683" spans="1:20" x14ac:dyDescent="0.25">
      <c r="A683" s="17" t="s">
        <v>270</v>
      </c>
      <c r="B683" s="8" t="s">
        <v>53</v>
      </c>
      <c r="C683" s="8" t="s">
        <v>65</v>
      </c>
      <c r="E683" s="8" t="str">
        <f t="shared" si="81"/>
        <v>CoFi-tv.cofi</v>
      </c>
      <c r="F683" s="21">
        <f>Data!AQ23</f>
        <v>148983.40879257949</v>
      </c>
      <c r="G683" s="19">
        <f>Data!AS23</f>
        <v>10.106619196002974</v>
      </c>
      <c r="H683" s="18">
        <f t="shared" si="83"/>
        <v>2.6800754493750665E-2</v>
      </c>
      <c r="I683" s="6">
        <f t="shared" si="83"/>
        <v>3.15</v>
      </c>
      <c r="J683" s="6">
        <f t="shared" si="83"/>
        <v>55.239409129704896</v>
      </c>
      <c r="K683" s="18">
        <f t="shared" si="83"/>
        <v>0.65</v>
      </c>
      <c r="L683" s="35">
        <f>Data!BL23</f>
        <v>1825.677908080751</v>
      </c>
      <c r="M683" s="21">
        <f>VLOOKUP(C683,Data!$CB$2:$EB$22,1+VALUE(MID(A683,6,2)),FALSE)</f>
        <v>0</v>
      </c>
      <c r="Q683" s="21">
        <v>0</v>
      </c>
      <c r="R683" s="21">
        <v>1535.1987928753401</v>
      </c>
      <c r="S683" s="21">
        <v>48874.359207726695</v>
      </c>
      <c r="T683" s="38">
        <v>0.38448525824464053</v>
      </c>
    </row>
    <row r="684" spans="1:20" x14ac:dyDescent="0.25">
      <c r="A684" s="17" t="s">
        <v>249</v>
      </c>
      <c r="B684" s="8" t="s">
        <v>53</v>
      </c>
      <c r="C684" s="8" t="s">
        <v>65</v>
      </c>
      <c r="E684" s="8" t="str">
        <f t="shared" si="81"/>
        <v>CoFi-tv.cofi</v>
      </c>
      <c r="F684" s="21">
        <f>Data!AQ24</f>
        <v>151654.691624923</v>
      </c>
      <c r="G684" s="19">
        <f>Data!AS24</f>
        <v>10.263206967410436</v>
      </c>
      <c r="H684" s="18">
        <f t="shared" si="83"/>
        <v>2.6800754493750665E-2</v>
      </c>
      <c r="I684" s="6">
        <f t="shared" si="83"/>
        <v>3.15</v>
      </c>
      <c r="J684" s="6">
        <f t="shared" si="83"/>
        <v>55.239409129704896</v>
      </c>
      <c r="K684" s="18">
        <f t="shared" si="83"/>
        <v>0.65</v>
      </c>
      <c r="L684" s="35">
        <f>Data!BL24</f>
        <v>1504.6108258458892</v>
      </c>
      <c r="M684" s="21">
        <f>VLOOKUP(C684,Data!$CB$2:$EB$22,1+VALUE(MID(A684,6,2)),FALSE)</f>
        <v>36634.519999999997</v>
      </c>
      <c r="Q684" s="21">
        <v>36634.519999999997</v>
      </c>
      <c r="R684" s="21">
        <v>2156.4461150807574</v>
      </c>
      <c r="S684" s="21">
        <v>33081.44629839727</v>
      </c>
      <c r="T684" s="38">
        <v>0.53056150908547217</v>
      </c>
    </row>
    <row r="685" spans="1:20" x14ac:dyDescent="0.25">
      <c r="A685" s="17" t="s">
        <v>250</v>
      </c>
      <c r="B685" s="8" t="s">
        <v>53</v>
      </c>
      <c r="C685" s="8" t="s">
        <v>65</v>
      </c>
      <c r="E685" s="8" t="str">
        <f t="shared" si="81"/>
        <v>CoFi-tv.cofi</v>
      </c>
      <c r="F685" s="21">
        <f>Data!AQ25</f>
        <v>129850.99598897449</v>
      </c>
      <c r="G685" s="19">
        <f>Data!AS25</f>
        <v>10.749217003596499</v>
      </c>
      <c r="H685" s="18">
        <f t="shared" si="83"/>
        <v>2.6800754493750665E-2</v>
      </c>
      <c r="I685" s="6">
        <f t="shared" si="83"/>
        <v>3.15</v>
      </c>
      <c r="J685" s="6">
        <f t="shared" si="83"/>
        <v>55.239409129704896</v>
      </c>
      <c r="K685" s="18">
        <f t="shared" si="83"/>
        <v>0.65</v>
      </c>
      <c r="L685" s="35">
        <f>Data!BL25</f>
        <v>1970.6821198758307</v>
      </c>
      <c r="M685" s="21">
        <f>VLOOKUP(C685,Data!$CB$2:$EB$22,1+VALUE(MID(A685,6,2)),FALSE)</f>
        <v>0</v>
      </c>
      <c r="Q685" s="21">
        <v>0</v>
      </c>
      <c r="R685" s="21">
        <v>1351.3850687015149</v>
      </c>
      <c r="S685" s="21">
        <v>45757.943780512149</v>
      </c>
      <c r="T685" s="38">
        <v>0.38831736372077696</v>
      </c>
    </row>
    <row r="686" spans="1:20" x14ac:dyDescent="0.25">
      <c r="A686" s="17" t="s">
        <v>251</v>
      </c>
      <c r="B686" s="8" t="s">
        <v>53</v>
      </c>
      <c r="C686" s="8" t="s">
        <v>65</v>
      </c>
      <c r="E686" s="8" t="str">
        <f t="shared" si="81"/>
        <v>CoFi-tv.cofi</v>
      </c>
      <c r="F686" s="21">
        <f>Data!AQ26</f>
        <v>134978.302756513</v>
      </c>
      <c r="G686" s="19">
        <f>Data!AS26</f>
        <v>10.756408999327785</v>
      </c>
      <c r="H686" s="18">
        <f t="shared" si="83"/>
        <v>2.6800754493750665E-2</v>
      </c>
      <c r="I686" s="6">
        <f t="shared" si="83"/>
        <v>3.15</v>
      </c>
      <c r="J686" s="6">
        <f t="shared" si="83"/>
        <v>55.239409129704896</v>
      </c>
      <c r="K686" s="18">
        <f t="shared" si="83"/>
        <v>0.65</v>
      </c>
      <c r="L686" s="35">
        <f>Data!BL26</f>
        <v>1732.3697433913301</v>
      </c>
      <c r="M686" s="21">
        <f>VLOOKUP(C686,Data!$CB$2:$EB$22,1+VALUE(MID(A686,6,2)),FALSE)</f>
        <v>46897.930000000022</v>
      </c>
      <c r="Q686" s="21">
        <v>46897.930000000022</v>
      </c>
      <c r="R686" s="21">
        <v>2007.5592874325273</v>
      </c>
      <c r="S686" s="21">
        <v>21123.575675973407</v>
      </c>
      <c r="T686" s="38">
        <v>0.55495452433976344</v>
      </c>
    </row>
    <row r="687" spans="1:20" x14ac:dyDescent="0.25">
      <c r="A687" s="17" t="s">
        <v>252</v>
      </c>
      <c r="B687" s="8" t="s">
        <v>53</v>
      </c>
      <c r="C687" s="8" t="s">
        <v>65</v>
      </c>
      <c r="E687" s="8" t="str">
        <f t="shared" si="81"/>
        <v>CoFi-tv.cofi</v>
      </c>
      <c r="F687" s="21">
        <f>Data!AQ27</f>
        <v>134530.63966644951</v>
      </c>
      <c r="G687" s="19">
        <f>Data!AS27</f>
        <v>10.667047927027582</v>
      </c>
      <c r="H687" s="18">
        <f t="shared" si="83"/>
        <v>2.6800754493750665E-2</v>
      </c>
      <c r="I687" s="6">
        <f t="shared" si="83"/>
        <v>3.15</v>
      </c>
      <c r="J687" s="6">
        <f t="shared" si="83"/>
        <v>55.239409129704896</v>
      </c>
      <c r="K687" s="18">
        <f t="shared" si="83"/>
        <v>0.65</v>
      </c>
      <c r="L687" s="35">
        <f>Data!BL27</f>
        <v>2408.5300324575032</v>
      </c>
      <c r="M687" s="21">
        <f>VLOOKUP(C687,Data!$CB$2:$EB$22,1+VALUE(MID(A687,6,2)),FALSE)</f>
        <v>0</v>
      </c>
      <c r="Q687" s="21">
        <v>0</v>
      </c>
      <c r="R687" s="21">
        <v>1475.2701568751916</v>
      </c>
      <c r="S687" s="21">
        <v>49570.849026408672</v>
      </c>
      <c r="T687" s="38">
        <v>0.40916957176251567</v>
      </c>
    </row>
    <row r="688" spans="1:20" x14ac:dyDescent="0.25">
      <c r="A688" s="17" t="s">
        <v>253</v>
      </c>
      <c r="B688" s="8" t="s">
        <v>53</v>
      </c>
      <c r="C688" s="8" t="s">
        <v>65</v>
      </c>
      <c r="E688" s="8" t="str">
        <f t="shared" si="81"/>
        <v>CoFi-tv.cofi</v>
      </c>
      <c r="F688" s="21">
        <f>Data!AQ28</f>
        <v>163793.993132748</v>
      </c>
      <c r="G688" s="19">
        <f>Data!AS28</f>
        <v>10.450556475461539</v>
      </c>
      <c r="H688" s="18">
        <f t="shared" si="83"/>
        <v>2.6800754493750665E-2</v>
      </c>
      <c r="I688" s="6">
        <f t="shared" si="83"/>
        <v>3.15</v>
      </c>
      <c r="J688" s="6">
        <f t="shared" si="83"/>
        <v>55.239409129704896</v>
      </c>
      <c r="K688" s="18">
        <f t="shared" si="83"/>
        <v>0.65</v>
      </c>
      <c r="L688" s="35">
        <f>Data!BL28</f>
        <v>1404.9358525229909</v>
      </c>
      <c r="M688" s="21">
        <f>VLOOKUP(C688,Data!$CB$2:$EB$22,1+VALUE(MID(A688,6,2)),FALSE)</f>
        <v>37057.600000000013</v>
      </c>
      <c r="Q688" s="21">
        <v>37057.600000000013</v>
      </c>
      <c r="R688" s="21">
        <v>2455.51521854675</v>
      </c>
      <c r="S688" s="21">
        <v>43776.126473500997</v>
      </c>
      <c r="T688" s="38">
        <v>0.55936802715095402</v>
      </c>
    </row>
    <row r="689" spans="1:20" x14ac:dyDescent="0.25">
      <c r="A689" s="17" t="s">
        <v>254</v>
      </c>
      <c r="B689" s="8" t="s">
        <v>53</v>
      </c>
      <c r="C689" s="8" t="s">
        <v>65</v>
      </c>
      <c r="E689" s="8" t="str">
        <f t="shared" si="81"/>
        <v>CoFi-tv.cofi</v>
      </c>
      <c r="F689" s="21">
        <f>Data!AQ29</f>
        <v>118736.888545109</v>
      </c>
      <c r="G689" s="19">
        <f>Data!AS29</f>
        <v>10.666379327200589</v>
      </c>
      <c r="H689" s="18">
        <f t="shared" si="83"/>
        <v>2.6800754493750665E-2</v>
      </c>
      <c r="I689" s="6">
        <f t="shared" si="83"/>
        <v>3.15</v>
      </c>
      <c r="J689" s="6">
        <f t="shared" si="83"/>
        <v>55.239409129704896</v>
      </c>
      <c r="K689" s="18">
        <f t="shared" si="83"/>
        <v>0.65</v>
      </c>
      <c r="L689" s="35">
        <f>Data!BL29</f>
        <v>2118.2218837134515</v>
      </c>
      <c r="M689" s="21">
        <f>VLOOKUP(C689,Data!$CB$2:$EB$22,1+VALUE(MID(A689,6,2)),FALSE)</f>
        <v>0</v>
      </c>
      <c r="Q689" s="21">
        <v>0</v>
      </c>
      <c r="R689" s="21">
        <v>1314.2157583860726</v>
      </c>
      <c r="S689" s="21">
        <v>44156.459959700907</v>
      </c>
      <c r="T689" s="38">
        <v>0.41298472210411508</v>
      </c>
    </row>
    <row r="690" spans="1:20" x14ac:dyDescent="0.25">
      <c r="A690" s="17" t="s">
        <v>255</v>
      </c>
      <c r="B690" s="8" t="s">
        <v>53</v>
      </c>
      <c r="C690" s="8" t="s">
        <v>65</v>
      </c>
      <c r="E690" s="8" t="str">
        <f t="shared" si="81"/>
        <v>CoFi-tv.cofi</v>
      </c>
      <c r="F690" s="21">
        <f>Data!AQ30</f>
        <v>177768.66401188599</v>
      </c>
      <c r="G690" s="19">
        <f>Data!AS30</f>
        <v>9.5368396438620078</v>
      </c>
      <c r="H690" s="18">
        <f t="shared" si="83"/>
        <v>2.6800754493750665E-2</v>
      </c>
      <c r="I690" s="6">
        <f t="shared" si="83"/>
        <v>3.15</v>
      </c>
      <c r="J690" s="6">
        <f t="shared" si="83"/>
        <v>55.239409129704896</v>
      </c>
      <c r="K690" s="18">
        <f t="shared" si="83"/>
        <v>0.65</v>
      </c>
      <c r="L690" s="35">
        <f>Data!BL30</f>
        <v>1867.8014293073777</v>
      </c>
      <c r="M690" s="21">
        <f>VLOOKUP(C690,Data!$CB$2:$EB$22,1+VALUE(MID(A690,6,2)),FALSE)</f>
        <v>83816.290000000023</v>
      </c>
      <c r="Q690" s="21">
        <v>83816.290000000023</v>
      </c>
      <c r="R690" s="21">
        <v>3268.7161439665538</v>
      </c>
      <c r="S690" s="21">
        <v>14379.358374882722</v>
      </c>
      <c r="T690" s="38">
        <v>0.68608034697560116</v>
      </c>
    </row>
    <row r="691" spans="1:20" x14ac:dyDescent="0.25">
      <c r="A691" s="17" t="s">
        <v>256</v>
      </c>
      <c r="B691" s="8" t="s">
        <v>53</v>
      </c>
      <c r="C691" s="8" t="s">
        <v>65</v>
      </c>
      <c r="E691" s="8" t="str">
        <f t="shared" si="81"/>
        <v>CoFi-tv.cofi</v>
      </c>
      <c r="F691" s="21">
        <f>Data!AQ31</f>
        <v>155905.00634210001</v>
      </c>
      <c r="G691" s="19">
        <f>Data!AS31</f>
        <v>9.9784577197080004</v>
      </c>
      <c r="H691" s="18">
        <f t="shared" si="83"/>
        <v>2.6800754493750665E-2</v>
      </c>
      <c r="I691" s="6">
        <f t="shared" si="83"/>
        <v>3.15</v>
      </c>
      <c r="J691" s="6">
        <f t="shared" si="83"/>
        <v>55.239409129704896</v>
      </c>
      <c r="K691" s="18">
        <f t="shared" si="83"/>
        <v>0.65</v>
      </c>
      <c r="L691" s="35">
        <f>Data!BL31</f>
        <v>2118.2218837134515</v>
      </c>
      <c r="M691" s="21">
        <f>VLOOKUP(C691,Data!$CB$2:$EB$22,1+VALUE(MID(A691,6,2)),FALSE)</f>
        <v>0</v>
      </c>
      <c r="Q691" s="21">
        <v>0</v>
      </c>
      <c r="R691" s="21">
        <v>2210.7613948561807</v>
      </c>
      <c r="S691" s="21">
        <v>69488.965686845506</v>
      </c>
      <c r="T691" s="38">
        <v>0.52909638036885509</v>
      </c>
    </row>
    <row r="692" spans="1:20" x14ac:dyDescent="0.25">
      <c r="A692" s="17" t="s">
        <v>257</v>
      </c>
      <c r="B692" s="8" t="s">
        <v>53</v>
      </c>
      <c r="C692" s="8" t="s">
        <v>65</v>
      </c>
      <c r="E692" s="8" t="str">
        <f t="shared" si="81"/>
        <v>CoFi-tv.cofi</v>
      </c>
      <c r="F692" s="21">
        <f>Data!AQ32</f>
        <v>97265.618974818106</v>
      </c>
      <c r="G692" s="19">
        <f>Data!AS32</f>
        <v>11.89482405682261</v>
      </c>
      <c r="H692" s="18">
        <f t="shared" si="83"/>
        <v>2.6800754493750665E-2</v>
      </c>
      <c r="I692" s="6">
        <f t="shared" si="83"/>
        <v>3.15</v>
      </c>
      <c r="J692" s="6">
        <f t="shared" si="83"/>
        <v>55.239409129704896</v>
      </c>
      <c r="K692" s="18">
        <f t="shared" si="83"/>
        <v>0.65</v>
      </c>
      <c r="L692" s="35">
        <f>Data!BL32</f>
        <v>2118.2218837134515</v>
      </c>
      <c r="M692" s="21">
        <f>VLOOKUP(C692,Data!$CB$2:$EB$22,1+VALUE(MID(A692,6,2)),FALSE)</f>
        <v>0</v>
      </c>
      <c r="Q692" s="21">
        <v>0</v>
      </c>
      <c r="R692" s="21">
        <v>1009.0295849789704</v>
      </c>
      <c r="S692" s="21">
        <v>37807.022551578812</v>
      </c>
      <c r="T692" s="38">
        <v>0.38707714106953761</v>
      </c>
    </row>
    <row r="693" spans="1:20" x14ac:dyDescent="0.25">
      <c r="A693" s="17" t="s">
        <v>258</v>
      </c>
      <c r="B693" s="8" t="s">
        <v>53</v>
      </c>
      <c r="C693" s="8" t="s">
        <v>65</v>
      </c>
      <c r="E693" s="8" t="str">
        <f t="shared" si="81"/>
        <v>CoFi-tv.cofi</v>
      </c>
      <c r="F693" s="21">
        <f>Data!AQ33</f>
        <v>97415.805385531698</v>
      </c>
      <c r="G693" s="19">
        <f>Data!AS33</f>
        <v>11.56950821742382</v>
      </c>
      <c r="H693" s="18">
        <f t="shared" si="83"/>
        <v>2.6800754493750665E-2</v>
      </c>
      <c r="I693" s="6">
        <f t="shared" si="83"/>
        <v>3.15</v>
      </c>
      <c r="J693" s="6">
        <f t="shared" si="83"/>
        <v>55.239409129704896</v>
      </c>
      <c r="K693" s="18">
        <f t="shared" si="83"/>
        <v>0.65</v>
      </c>
      <c r="L693" s="35">
        <f>Data!BL33</f>
        <v>2136.0220676102031</v>
      </c>
      <c r="M693" s="21">
        <f>VLOOKUP(C693,Data!$CB$2:$EB$22,1+VALUE(MID(A693,6,2)),FALSE)</f>
        <v>0</v>
      </c>
      <c r="Q693" s="21">
        <v>0</v>
      </c>
      <c r="R693" s="21">
        <v>711.5316918949826</v>
      </c>
      <c r="S693" s="21">
        <v>25931.026032459897</v>
      </c>
      <c r="T693" s="38">
        <v>0.27253218782330557</v>
      </c>
    </row>
    <row r="694" spans="1:20" x14ac:dyDescent="0.25">
      <c r="A694" s="17" t="s">
        <v>259</v>
      </c>
      <c r="B694" s="8" t="s">
        <v>53</v>
      </c>
      <c r="C694" s="8" t="s">
        <v>65</v>
      </c>
      <c r="E694" s="8" t="str">
        <f t="shared" si="81"/>
        <v>CoFi-tv.cofi</v>
      </c>
      <c r="F694" s="21">
        <f>Data!AQ34</f>
        <v>152166.78614067001</v>
      </c>
      <c r="G694" s="19">
        <f>Data!AS34</f>
        <v>9.8060204788667331</v>
      </c>
      <c r="H694" s="18">
        <f t="shared" si="83"/>
        <v>2.6800754493750665E-2</v>
      </c>
      <c r="I694" s="6">
        <f t="shared" si="83"/>
        <v>3.15</v>
      </c>
      <c r="J694" s="6">
        <f t="shared" si="83"/>
        <v>55.239409129704896</v>
      </c>
      <c r="K694" s="18">
        <f t="shared" si="83"/>
        <v>0.65</v>
      </c>
      <c r="L694" s="35">
        <f>Data!BL34</f>
        <v>2136.0220676102031</v>
      </c>
      <c r="M694" s="21">
        <f>VLOOKUP(C694,Data!$CB$2:$EB$22,1+VALUE(MID(A694,6,2)),FALSE)</f>
        <v>0</v>
      </c>
      <c r="Q694" s="21">
        <v>0</v>
      </c>
      <c r="R694" s="21">
        <v>761.94549019249189</v>
      </c>
      <c r="S694" s="21">
        <v>23535.707203914342</v>
      </c>
      <c r="T694" s="38">
        <v>0.18683447427084365</v>
      </c>
    </row>
    <row r="695" spans="1:20" x14ac:dyDescent="0.25">
      <c r="A695" s="17" t="s">
        <v>260</v>
      </c>
      <c r="B695" s="8" t="s">
        <v>53</v>
      </c>
      <c r="C695" s="8" t="s">
        <v>65</v>
      </c>
      <c r="E695" s="8" t="str">
        <f t="shared" si="81"/>
        <v>CoFi-tv.cofi</v>
      </c>
      <c r="F695" s="21">
        <f>Data!AQ35</f>
        <v>145113.38760294701</v>
      </c>
      <c r="G695" s="19">
        <f>Data!AS35</f>
        <v>10.081319949993899</v>
      </c>
      <c r="H695" s="18">
        <f t="shared" ref="H695:K710" si="84">H694</f>
        <v>2.6800754493750665E-2</v>
      </c>
      <c r="I695" s="6">
        <f t="shared" si="84"/>
        <v>3.15</v>
      </c>
      <c r="J695" s="6">
        <f t="shared" si="84"/>
        <v>55.239409129704896</v>
      </c>
      <c r="K695" s="18">
        <f t="shared" si="84"/>
        <v>0.65</v>
      </c>
      <c r="L695" s="35">
        <f>Data!BL35</f>
        <v>2136.0220676102031</v>
      </c>
      <c r="M695" s="21">
        <f>VLOOKUP(C695,Data!$CB$2:$EB$22,1+VALUE(MID(A695,6,2)),FALSE)</f>
        <v>0</v>
      </c>
      <c r="Q695" s="21">
        <v>0</v>
      </c>
      <c r="R695" s="21">
        <v>489.21163294246702</v>
      </c>
      <c r="S695" s="21">
        <v>15535.481834098755</v>
      </c>
      <c r="T695" s="38">
        <v>0.12578888701656932</v>
      </c>
    </row>
    <row r="696" spans="1:20" x14ac:dyDescent="0.25">
      <c r="A696" s="17" t="s">
        <v>261</v>
      </c>
      <c r="B696" s="8" t="s">
        <v>53</v>
      </c>
      <c r="C696" s="8" t="s">
        <v>65</v>
      </c>
      <c r="E696" s="8" t="str">
        <f t="shared" si="81"/>
        <v>CoFi-tv.cofi</v>
      </c>
      <c r="F696" s="21">
        <f>Data!AQ36</f>
        <v>142547.349343315</v>
      </c>
      <c r="G696" s="19">
        <f>Data!AS36</f>
        <v>10.00387305712248</v>
      </c>
      <c r="H696" s="18">
        <f t="shared" si="84"/>
        <v>2.6800754493750665E-2</v>
      </c>
      <c r="I696" s="6">
        <f t="shared" si="84"/>
        <v>3.15</v>
      </c>
      <c r="J696" s="6">
        <f t="shared" si="84"/>
        <v>55.239409129704896</v>
      </c>
      <c r="K696" s="18">
        <f t="shared" si="84"/>
        <v>0.65</v>
      </c>
      <c r="L696" s="35">
        <f>Data!BL36</f>
        <v>2136.0220676102031</v>
      </c>
      <c r="M696" s="21">
        <f>VLOOKUP(C696,Data!$CB$2:$EB$22,1+VALUE(MID(A696,6,2)),FALSE)</f>
        <v>0</v>
      </c>
      <c r="Q696" s="21">
        <v>0</v>
      </c>
      <c r="R696" s="21">
        <v>319.6613445523214</v>
      </c>
      <c r="S696" s="21">
        <v>10073.232263337119</v>
      </c>
      <c r="T696" s="38">
        <v>8.3672733151820666E-2</v>
      </c>
    </row>
    <row r="697" spans="1:20" x14ac:dyDescent="0.25">
      <c r="A697" s="17" t="s">
        <v>278</v>
      </c>
      <c r="B697" s="8" t="s">
        <v>53</v>
      </c>
      <c r="C697" s="8" t="s">
        <v>65</v>
      </c>
      <c r="E697" s="8" t="str">
        <f t="shared" si="81"/>
        <v>CoFi-tv.cofi</v>
      </c>
      <c r="F697" s="21">
        <f>Data!AQ37</f>
        <v>89849.0514662145</v>
      </c>
      <c r="G697" s="19">
        <f>Data!AS37</f>
        <v>11.47574594837338</v>
      </c>
      <c r="H697" s="18">
        <f t="shared" si="84"/>
        <v>2.6800754493750665E-2</v>
      </c>
      <c r="I697" s="6">
        <f t="shared" si="84"/>
        <v>3.15</v>
      </c>
      <c r="J697" s="6">
        <f t="shared" si="84"/>
        <v>55.239409129704896</v>
      </c>
      <c r="K697" s="18">
        <f t="shared" si="84"/>
        <v>0.65</v>
      </c>
      <c r="L697" s="35">
        <f>Data!BL37</f>
        <v>1441.8148956368873</v>
      </c>
      <c r="M697" s="21">
        <f>VLOOKUP(C697,Data!$CB$2:$EB$22,1+VALUE(MID(A697,6,2)),FALSE)</f>
        <v>0</v>
      </c>
      <c r="Q697" s="21">
        <v>0</v>
      </c>
      <c r="R697" s="21">
        <v>132.95944277155192</v>
      </c>
      <c r="S697" s="21">
        <v>4806.2976780534</v>
      </c>
      <c r="T697" s="38">
        <v>5.5215202498411498E-2</v>
      </c>
    </row>
    <row r="698" spans="1:20" x14ac:dyDescent="0.25">
      <c r="A698" s="17" t="s">
        <v>279</v>
      </c>
      <c r="B698" s="8" t="s">
        <v>53</v>
      </c>
      <c r="C698" s="8" t="s">
        <v>65</v>
      </c>
      <c r="E698" s="8" t="str">
        <f t="shared" si="81"/>
        <v>CoFi-tv.cofi</v>
      </c>
      <c r="F698" s="21">
        <f>Data!AQ38</f>
        <v>102630.58612210301</v>
      </c>
      <c r="G698" s="19">
        <f>Data!AS38</f>
        <v>10.756762154759192</v>
      </c>
      <c r="H698" s="18">
        <f t="shared" si="84"/>
        <v>2.6800754493750665E-2</v>
      </c>
      <c r="I698" s="6">
        <f t="shared" si="84"/>
        <v>3.15</v>
      </c>
      <c r="J698" s="6">
        <f t="shared" si="84"/>
        <v>55.239409129704896</v>
      </c>
      <c r="K698" s="18">
        <f t="shared" si="84"/>
        <v>0.65</v>
      </c>
      <c r="L698" s="35">
        <f>Data!BL38</f>
        <v>1441.8148956368873</v>
      </c>
      <c r="M698" s="21">
        <f>VLOOKUP(C698,Data!$CB$2:$EB$22,1+VALUE(MID(A698,6,2)),FALSE)</f>
        <v>0</v>
      </c>
      <c r="Q698" s="21">
        <v>0</v>
      </c>
      <c r="R698" s="21">
        <v>99.696264764574082</v>
      </c>
      <c r="S698" s="21">
        <v>3378.0883745398319</v>
      </c>
      <c r="T698" s="38">
        <v>3.6245580331019545E-2</v>
      </c>
    </row>
    <row r="699" spans="1:20" x14ac:dyDescent="0.25">
      <c r="A699" s="17" t="s">
        <v>280</v>
      </c>
      <c r="B699" s="8" t="s">
        <v>53</v>
      </c>
      <c r="C699" s="8" t="s">
        <v>65</v>
      </c>
      <c r="E699" s="8" t="str">
        <f t="shared" si="81"/>
        <v>CoFi-tv.cofi</v>
      </c>
      <c r="F699" s="21">
        <f>Data!AQ39</f>
        <v>100258.467636616</v>
      </c>
      <c r="G699" s="19">
        <f>Data!AS39</f>
        <v>10.65669779621145</v>
      </c>
      <c r="H699" s="18">
        <f t="shared" si="84"/>
        <v>2.6800754493750665E-2</v>
      </c>
      <c r="I699" s="6">
        <f t="shared" si="84"/>
        <v>3.15</v>
      </c>
      <c r="J699" s="6">
        <f t="shared" si="84"/>
        <v>55.239409129704896</v>
      </c>
      <c r="K699" s="18">
        <f t="shared" si="84"/>
        <v>0.65</v>
      </c>
      <c r="L699" s="35">
        <f>Data!BL39</f>
        <v>1441.8148956368873</v>
      </c>
      <c r="M699" s="21">
        <f>VLOOKUP(C699,Data!$CB$2:$EB$22,1+VALUE(MID(A699,6,2)),FALSE)</f>
        <v>0</v>
      </c>
      <c r="Q699" s="21">
        <v>0</v>
      </c>
      <c r="R699" s="21">
        <v>63.713012047149689</v>
      </c>
      <c r="S699" s="21">
        <v>2138.7564924794888</v>
      </c>
      <c r="T699" s="38">
        <v>2.3711555988581212E-2</v>
      </c>
    </row>
    <row r="700" spans="1:20" x14ac:dyDescent="0.25">
      <c r="A700" s="17" t="s">
        <v>281</v>
      </c>
      <c r="B700" s="8" t="s">
        <v>53</v>
      </c>
      <c r="C700" s="8" t="s">
        <v>65</v>
      </c>
      <c r="E700" s="8" t="str">
        <f t="shared" si="81"/>
        <v>CoFi-tv.cofi</v>
      </c>
      <c r="F700" s="21">
        <f>Data!AQ40</f>
        <v>136054.96228445024</v>
      </c>
      <c r="G700" s="19">
        <f>Data!AS40</f>
        <v>9.6760323677399889</v>
      </c>
      <c r="H700" s="18">
        <f t="shared" si="84"/>
        <v>2.6800754493750665E-2</v>
      </c>
      <c r="I700" s="6">
        <f t="shared" si="84"/>
        <v>3.15</v>
      </c>
      <c r="J700" s="6">
        <f t="shared" si="84"/>
        <v>55.239409129704896</v>
      </c>
      <c r="K700" s="18">
        <f t="shared" si="84"/>
        <v>0.65</v>
      </c>
      <c r="L700" s="35">
        <f>Data!BL40</f>
        <v>1441.8148956368873</v>
      </c>
      <c r="M700" s="21">
        <f>VLOOKUP(C700,Data!$CB$2:$EB$22,1+VALUE(MID(A700,6,2)),FALSE)</f>
        <v>0</v>
      </c>
      <c r="Q700" s="21">
        <v>0</v>
      </c>
      <c r="R700" s="21">
        <v>56.435532009812285</v>
      </c>
      <c r="S700" s="21">
        <v>1720.1269084153453</v>
      </c>
      <c r="T700" s="38">
        <v>1.5477158020203996E-2</v>
      </c>
    </row>
    <row r="701" spans="1:20" x14ac:dyDescent="0.25">
      <c r="A701" s="17" t="s">
        <v>282</v>
      </c>
      <c r="B701" s="8" t="s">
        <v>53</v>
      </c>
      <c r="C701" s="8" t="s">
        <v>65</v>
      </c>
      <c r="E701" s="8" t="str">
        <f t="shared" si="81"/>
        <v>CoFi-tv.cofi</v>
      </c>
      <c r="F701" s="21">
        <f>Data!AQ41</f>
        <v>120012.959289386</v>
      </c>
      <c r="G701" s="19">
        <f>Data!AS41</f>
        <v>10.333963539505701</v>
      </c>
      <c r="H701" s="18">
        <f t="shared" si="84"/>
        <v>2.6800754493750665E-2</v>
      </c>
      <c r="I701" s="6">
        <f t="shared" si="84"/>
        <v>3.15</v>
      </c>
      <c r="J701" s="6">
        <f t="shared" si="84"/>
        <v>55.239409129704896</v>
      </c>
      <c r="K701" s="18">
        <f t="shared" si="84"/>
        <v>0.65</v>
      </c>
      <c r="L701" s="35">
        <f>Data!BL41</f>
        <v>1441.8148956368873</v>
      </c>
      <c r="M701" s="21">
        <f>VLOOKUP(C701,Data!$CB$2:$EB$22,1+VALUE(MID(A701,6,2)),FALSE)</f>
        <v>0</v>
      </c>
      <c r="Q701" s="21">
        <v>0</v>
      </c>
      <c r="R701" s="21">
        <v>32.446113388502198</v>
      </c>
      <c r="S701" s="21">
        <v>1056.1854011796656</v>
      </c>
      <c r="T701" s="38">
        <v>1.0087592181509009E-2</v>
      </c>
    </row>
    <row r="702" spans="1:20" x14ac:dyDescent="0.25">
      <c r="A702" s="17" t="s">
        <v>283</v>
      </c>
      <c r="B702" s="8" t="s">
        <v>53</v>
      </c>
      <c r="C702" s="8" t="s">
        <v>65</v>
      </c>
      <c r="E702" s="8" t="str">
        <f t="shared" si="81"/>
        <v>CoFi-tv.cofi</v>
      </c>
      <c r="F702" s="21">
        <f>Data!AQ42</f>
        <v>116866.54268758249</v>
      </c>
      <c r="G702" s="19">
        <f>Data!AS42</f>
        <v>10.405048437786814</v>
      </c>
      <c r="H702" s="18">
        <f t="shared" si="84"/>
        <v>2.6800754493750665E-2</v>
      </c>
      <c r="I702" s="6">
        <f t="shared" si="84"/>
        <v>3.15</v>
      </c>
      <c r="J702" s="6">
        <f t="shared" si="84"/>
        <v>55.239409129704896</v>
      </c>
      <c r="K702" s="18">
        <f t="shared" si="84"/>
        <v>0.65</v>
      </c>
      <c r="L702" s="35">
        <f>Data!BL42</f>
        <v>1281.6132405661219</v>
      </c>
      <c r="M702" s="21">
        <f>VLOOKUP(C702,Data!$CB$2:$EB$22,1+VALUE(MID(A702,6,2)),FALSE)</f>
        <v>0</v>
      </c>
      <c r="Q702" s="21">
        <v>0</v>
      </c>
      <c r="R702" s="21">
        <v>20.573471588363411</v>
      </c>
      <c r="S702" s="21">
        <v>674.3141004926091</v>
      </c>
      <c r="T702" s="38">
        <v>6.5685629208545038E-3</v>
      </c>
    </row>
    <row r="703" spans="1:20" x14ac:dyDescent="0.25">
      <c r="A703" s="17" t="s">
        <v>284</v>
      </c>
      <c r="B703" s="8" t="s">
        <v>53</v>
      </c>
      <c r="C703" s="8" t="s">
        <v>65</v>
      </c>
      <c r="E703" s="8" t="str">
        <f t="shared" si="81"/>
        <v>CoFi-tv.cofi</v>
      </c>
      <c r="F703" s="21">
        <f>Data!AQ43</f>
        <v>108937.3696959301</v>
      </c>
      <c r="G703" s="19">
        <f>Data!AS43</f>
        <v>10.611727060115518</v>
      </c>
      <c r="H703" s="18">
        <f t="shared" si="84"/>
        <v>2.6800754493750665E-2</v>
      </c>
      <c r="I703" s="6">
        <f t="shared" si="84"/>
        <v>3.15</v>
      </c>
      <c r="J703" s="6">
        <f t="shared" si="84"/>
        <v>55.239409129704896</v>
      </c>
      <c r="K703" s="18">
        <f t="shared" si="84"/>
        <v>0.65</v>
      </c>
      <c r="L703" s="35">
        <f>Data!BL43</f>
        <v>1281.6132405661219</v>
      </c>
      <c r="M703" s="21">
        <f>VLOOKUP(C703,Data!$CB$2:$EB$22,1+VALUE(MID(A703,6,2)),FALSE)</f>
        <v>0</v>
      </c>
      <c r="Q703" s="21">
        <v>0</v>
      </c>
      <c r="R703" s="21">
        <v>12.479811920374324</v>
      </c>
      <c r="S703" s="21">
        <v>417.16192726085353</v>
      </c>
      <c r="T703" s="38">
        <v>4.2744883213423623E-3</v>
      </c>
    </row>
    <row r="704" spans="1:20" x14ac:dyDescent="0.25">
      <c r="A704" s="17" t="s">
        <v>285</v>
      </c>
      <c r="B704" s="8" t="s">
        <v>53</v>
      </c>
      <c r="C704" s="8" t="s">
        <v>65</v>
      </c>
      <c r="E704" s="8" t="str">
        <f t="shared" si="81"/>
        <v>CoFi-tv.cofi</v>
      </c>
      <c r="F704" s="21">
        <f>Data!AQ44</f>
        <v>139745.15273096098</v>
      </c>
      <c r="G704" s="19">
        <f>Data!AS44</f>
        <v>9.8411995603199642</v>
      </c>
      <c r="H704" s="18">
        <f t="shared" si="84"/>
        <v>2.6800754493750665E-2</v>
      </c>
      <c r="I704" s="6">
        <f t="shared" si="84"/>
        <v>3.15</v>
      </c>
      <c r="J704" s="6">
        <f t="shared" si="84"/>
        <v>55.239409129704896</v>
      </c>
      <c r="K704" s="18">
        <f t="shared" si="84"/>
        <v>0.65</v>
      </c>
      <c r="L704" s="35">
        <f>Data!BL44</f>
        <v>1281.6132405661219</v>
      </c>
      <c r="M704" s="21">
        <f>VLOOKUP(C704,Data!$CB$2:$EB$22,1+VALUE(MID(A704,6,2)),FALSE)</f>
        <v>0</v>
      </c>
      <c r="Q704" s="21">
        <v>0</v>
      </c>
      <c r="R704" s="21">
        <v>10.413737755207057</v>
      </c>
      <c r="S704" s="21">
        <v>322.82356496616796</v>
      </c>
      <c r="T704" s="38">
        <v>2.780499771431244E-3</v>
      </c>
    </row>
    <row r="705" spans="1:20" x14ac:dyDescent="0.25">
      <c r="A705" s="17" t="s">
        <v>286</v>
      </c>
      <c r="B705" s="8" t="s">
        <v>53</v>
      </c>
      <c r="C705" s="8" t="s">
        <v>65</v>
      </c>
      <c r="E705" s="8" t="str">
        <f t="shared" si="81"/>
        <v>CoFi-tv.cofi</v>
      </c>
      <c r="F705" s="21">
        <f>Data!AQ45</f>
        <v>127193.24193917849</v>
      </c>
      <c r="G705" s="19">
        <f>Data!AS45</f>
        <v>9.9262954008951514</v>
      </c>
      <c r="H705" s="18">
        <f t="shared" si="84"/>
        <v>2.6800754493750665E-2</v>
      </c>
      <c r="I705" s="6">
        <f t="shared" si="84"/>
        <v>3.15</v>
      </c>
      <c r="J705" s="6">
        <f t="shared" si="84"/>
        <v>55.239409129704896</v>
      </c>
      <c r="K705" s="18">
        <f t="shared" si="84"/>
        <v>0.65</v>
      </c>
      <c r="L705" s="35">
        <f>Data!BL45</f>
        <v>1679.6010050259222</v>
      </c>
      <c r="M705" s="21">
        <f>VLOOKUP(C705,Data!$CB$2:$EB$22,1+VALUE(MID(A705,6,2)),FALSE)</f>
        <v>42660.42</v>
      </c>
      <c r="Q705" s="21">
        <v>42660.42</v>
      </c>
      <c r="R705" s="21">
        <v>1260.3717443766038</v>
      </c>
      <c r="S705" s="21">
        <v>-3251.3299136853966</v>
      </c>
      <c r="T705" s="38">
        <v>0.36973247762397454</v>
      </c>
    </row>
    <row r="706" spans="1:20" x14ac:dyDescent="0.25">
      <c r="A706" s="17" t="s">
        <v>287</v>
      </c>
      <c r="B706" s="8" t="s">
        <v>53</v>
      </c>
      <c r="C706" s="8" t="s">
        <v>65</v>
      </c>
      <c r="E706" s="8" t="str">
        <f t="shared" si="81"/>
        <v>CoFi-tv.cofi</v>
      </c>
      <c r="F706" s="21">
        <f>Data!AQ46</f>
        <v>98961.417574702558</v>
      </c>
      <c r="G706" s="19">
        <f>Data!AS46</f>
        <v>10.858416640618575</v>
      </c>
      <c r="H706" s="18">
        <f t="shared" si="84"/>
        <v>2.6800754493750665E-2</v>
      </c>
      <c r="I706" s="6">
        <f t="shared" si="84"/>
        <v>3.15</v>
      </c>
      <c r="J706" s="6">
        <f t="shared" si="84"/>
        <v>55.239409129704896</v>
      </c>
      <c r="K706" s="18">
        <f t="shared" si="84"/>
        <v>0.65</v>
      </c>
      <c r="L706" s="35">
        <f>Data!BL46</f>
        <v>1785.0855563801672</v>
      </c>
      <c r="M706" s="21">
        <f>VLOOKUP(C706,Data!$CB$2:$EB$22,1+VALUE(MID(A706,6,2)),FALSE)</f>
        <v>48750.990000000013</v>
      </c>
      <c r="Q706" s="21">
        <v>48750.990000000013</v>
      </c>
      <c r="R706" s="21">
        <v>1453.8719376796682</v>
      </c>
      <c r="S706" s="21">
        <v>977.26381050221971</v>
      </c>
      <c r="T706" s="38">
        <v>0.54816742740401425</v>
      </c>
    </row>
    <row r="707" spans="1:20" x14ac:dyDescent="0.25">
      <c r="A707" s="17" t="s">
        <v>288</v>
      </c>
      <c r="B707" s="8" t="s">
        <v>53</v>
      </c>
      <c r="C707" s="8" t="s">
        <v>65</v>
      </c>
      <c r="E707" s="8" t="str">
        <f t="shared" si="81"/>
        <v>CoFi-tv.cofi</v>
      </c>
      <c r="F707" s="21">
        <f>Data!AQ47</f>
        <v>140247.726458766</v>
      </c>
      <c r="G707" s="19">
        <f>Data!AS47</f>
        <v>9.6134169138285639</v>
      </c>
      <c r="H707" s="18">
        <f t="shared" si="84"/>
        <v>2.6800754493750665E-2</v>
      </c>
      <c r="I707" s="6">
        <f t="shared" si="84"/>
        <v>3.15</v>
      </c>
      <c r="J707" s="6">
        <f t="shared" si="84"/>
        <v>55.239409129704896</v>
      </c>
      <c r="K707" s="18">
        <f t="shared" si="84"/>
        <v>0.65</v>
      </c>
      <c r="L707" s="35">
        <f>Data!BL47</f>
        <v>1690.7075426683041</v>
      </c>
      <c r="M707" s="21">
        <f>VLOOKUP(C707,Data!$CB$2:$EB$22,1+VALUE(MID(A707,6,2)),FALSE)</f>
        <v>53293.259999999987</v>
      </c>
      <c r="Q707" s="21">
        <v>53293.259999999987</v>
      </c>
      <c r="R707" s="21">
        <v>2491.2194295844106</v>
      </c>
      <c r="S707" s="21">
        <v>22146.502651339142</v>
      </c>
      <c r="T707" s="38">
        <v>0.6627795994990805</v>
      </c>
    </row>
    <row r="708" spans="1:20" x14ac:dyDescent="0.25">
      <c r="A708" s="17" t="s">
        <v>289</v>
      </c>
      <c r="B708" s="8" t="s">
        <v>53</v>
      </c>
      <c r="C708" s="8" t="s">
        <v>65</v>
      </c>
      <c r="E708" s="8" t="str">
        <f t="shared" si="81"/>
        <v>CoFi-tv.cofi</v>
      </c>
      <c r="F708" s="21">
        <f>Data!AQ48</f>
        <v>128882.724156953</v>
      </c>
      <c r="G708" s="19">
        <f>Data!AS48</f>
        <v>10.018080499707807</v>
      </c>
      <c r="H708" s="18">
        <f t="shared" si="84"/>
        <v>2.6800754493750665E-2</v>
      </c>
      <c r="I708" s="6">
        <f t="shared" si="84"/>
        <v>3.15</v>
      </c>
      <c r="J708" s="6">
        <f t="shared" si="84"/>
        <v>55.239409129704896</v>
      </c>
      <c r="K708" s="18">
        <f t="shared" si="84"/>
        <v>0.65</v>
      </c>
      <c r="L708" s="35">
        <f>Data!BL48</f>
        <v>1640.0237687431245</v>
      </c>
      <c r="M708" s="21">
        <f>VLOOKUP(C708,Data!$CB$2:$EB$22,1+VALUE(MID(A708,6,2)),FALSE)</f>
        <v>0</v>
      </c>
      <c r="Q708" s="21">
        <v>0</v>
      </c>
      <c r="R708" s="21">
        <v>1750.0909480139528</v>
      </c>
      <c r="S708" s="21">
        <v>55227.538796893248</v>
      </c>
      <c r="T708" s="38">
        <v>0.50666265083993545</v>
      </c>
    </row>
    <row r="709" spans="1:20" x14ac:dyDescent="0.25">
      <c r="A709" s="17" t="s">
        <v>290</v>
      </c>
      <c r="B709" s="8" t="s">
        <v>53</v>
      </c>
      <c r="C709" s="8" t="s">
        <v>65</v>
      </c>
      <c r="E709" s="8" t="str">
        <f t="shared" si="81"/>
        <v>CoFi-tv.cofi</v>
      </c>
      <c r="F709" s="21">
        <f>Data!AQ49</f>
        <v>135407.79754491249</v>
      </c>
      <c r="G709" s="19">
        <f>Data!AS49</f>
        <v>10.06173925353273</v>
      </c>
      <c r="H709" s="18">
        <f t="shared" si="84"/>
        <v>2.6800754493750665E-2</v>
      </c>
      <c r="I709" s="6">
        <f t="shared" si="84"/>
        <v>3.15</v>
      </c>
      <c r="J709" s="6">
        <f t="shared" si="84"/>
        <v>55.239409129704896</v>
      </c>
      <c r="K709" s="18">
        <f t="shared" si="84"/>
        <v>0.65</v>
      </c>
      <c r="L709" s="35">
        <f>Data!BL49</f>
        <v>2090.1152728342267</v>
      </c>
      <c r="M709" s="21">
        <f>VLOOKUP(C709,Data!$CB$2:$EB$22,1+VALUE(MID(A709,6,2)),FALSE)</f>
        <v>105249.43</v>
      </c>
      <c r="Q709" s="21">
        <v>105249.43</v>
      </c>
      <c r="R709" s="21">
        <v>2707.6593061255121</v>
      </c>
      <c r="S709" s="21">
        <v>-19431.579934245776</v>
      </c>
      <c r="T709" s="38">
        <v>0.74611079452305717</v>
      </c>
    </row>
    <row r="710" spans="1:20" x14ac:dyDescent="0.25">
      <c r="A710" s="17" t="s">
        <v>291</v>
      </c>
      <c r="B710" s="8" t="s">
        <v>53</v>
      </c>
      <c r="C710" s="8" t="s">
        <v>65</v>
      </c>
      <c r="E710" s="8" t="str">
        <f t="shared" si="81"/>
        <v>CoFi-tv.cofi</v>
      </c>
      <c r="F710" s="21">
        <f>Data!AQ50</f>
        <v>131715.40721681551</v>
      </c>
      <c r="G710" s="19">
        <f>Data!AS50</f>
        <v>9.9201899973408398</v>
      </c>
      <c r="H710" s="18">
        <f t="shared" si="84"/>
        <v>2.6800754493750665E-2</v>
      </c>
      <c r="I710" s="6">
        <f t="shared" si="84"/>
        <v>3.15</v>
      </c>
      <c r="J710" s="6">
        <f t="shared" si="84"/>
        <v>55.239409129704896</v>
      </c>
      <c r="K710" s="18">
        <f t="shared" si="84"/>
        <v>0.65</v>
      </c>
      <c r="L710" s="35">
        <f>Data!BL50</f>
        <v>2828.7555777959278</v>
      </c>
      <c r="M710" s="21">
        <f>VLOOKUP(C710,Data!$CB$2:$EB$22,1+VALUE(MID(A710,6,2)),FALSE)</f>
        <v>1215.42</v>
      </c>
      <c r="Q710" s="21">
        <v>1215.42</v>
      </c>
      <c r="R710" s="21">
        <v>2093.1797130740156</v>
      </c>
      <c r="S710" s="21">
        <v>64193.512424661902</v>
      </c>
      <c r="T710" s="38">
        <v>0.59295661391958976</v>
      </c>
    </row>
    <row r="711" spans="1:20" x14ac:dyDescent="0.25">
      <c r="A711" s="17" t="s">
        <v>292</v>
      </c>
      <c r="B711" s="8" t="s">
        <v>53</v>
      </c>
      <c r="C711" s="8" t="s">
        <v>65</v>
      </c>
      <c r="E711" s="8" t="str">
        <f t="shared" si="81"/>
        <v>CoFi-tv.cofi</v>
      </c>
      <c r="F711" s="21">
        <f>Data!AQ51</f>
        <v>134805.17056130699</v>
      </c>
      <c r="G711" s="19">
        <f>Data!AS51</f>
        <v>9.8797139695342295</v>
      </c>
      <c r="H711" s="18">
        <f t="shared" ref="H711:K726" si="85">H710</f>
        <v>2.6800754493750665E-2</v>
      </c>
      <c r="I711" s="6">
        <f t="shared" si="85"/>
        <v>3.15</v>
      </c>
      <c r="J711" s="6">
        <f t="shared" si="85"/>
        <v>55.239409129704896</v>
      </c>
      <c r="K711" s="18">
        <f t="shared" si="85"/>
        <v>0.65</v>
      </c>
      <c r="L711" s="35">
        <f>Data!BL51</f>
        <v>1922.1607123485817</v>
      </c>
      <c r="M711" s="21">
        <f>VLOOKUP(C711,Data!$CB$2:$EB$22,1+VALUE(MID(A711,6,2)),FALSE)</f>
        <v>42804.42</v>
      </c>
      <c r="Q711" s="21">
        <v>42804.42</v>
      </c>
      <c r="R711" s="21">
        <v>2266.8929661291431</v>
      </c>
      <c r="S711" s="21">
        <v>27743.780430450686</v>
      </c>
      <c r="T711" s="38">
        <v>0.6274475736817986</v>
      </c>
    </row>
    <row r="712" spans="1:20" x14ac:dyDescent="0.25">
      <c r="A712" s="17" t="s">
        <v>293</v>
      </c>
      <c r="B712" s="8" t="s">
        <v>53</v>
      </c>
      <c r="C712" s="8" t="s">
        <v>65</v>
      </c>
      <c r="E712" s="8" t="str">
        <f t="shared" si="81"/>
        <v>CoFi-tv.cofi</v>
      </c>
      <c r="F712" s="21">
        <f>Data!AQ52</f>
        <v>138063.61861453537</v>
      </c>
      <c r="G712" s="19">
        <f>Data!AS52</f>
        <v>9.8167859944510791</v>
      </c>
      <c r="H712" s="18">
        <f t="shared" si="85"/>
        <v>2.6800754493750665E-2</v>
      </c>
      <c r="I712" s="6">
        <f t="shared" si="85"/>
        <v>3.15</v>
      </c>
      <c r="J712" s="6">
        <f t="shared" si="85"/>
        <v>55.239409129704896</v>
      </c>
      <c r="K712" s="18">
        <f t="shared" si="85"/>
        <v>0.65</v>
      </c>
      <c r="L712" s="35">
        <f>Data!BL52</f>
        <v>1655.1084423786397</v>
      </c>
      <c r="M712" s="21">
        <f>VLOOKUP(C712,Data!$CB$2:$EB$22,1+VALUE(MID(A712,6,2)),FALSE)</f>
        <v>190.48</v>
      </c>
      <c r="Q712" s="21">
        <v>190.48</v>
      </c>
      <c r="R712" s="21">
        <v>1756.6701095411838</v>
      </c>
      <c r="S712" s="21">
        <v>54130.811763876409</v>
      </c>
      <c r="T712" s="38">
        <v>0.47474886952325746</v>
      </c>
    </row>
    <row r="713" spans="1:20" x14ac:dyDescent="0.25">
      <c r="A713" s="17" t="s">
        <v>294</v>
      </c>
      <c r="B713" s="8" t="s">
        <v>53</v>
      </c>
      <c r="C713" s="8" t="s">
        <v>65</v>
      </c>
      <c r="E713" s="8" t="str">
        <f t="shared" si="81"/>
        <v>CoFi-tv.cofi</v>
      </c>
      <c r="F713" s="21">
        <f>Data!AQ53</f>
        <v>140066.027754765</v>
      </c>
      <c r="G713" s="19">
        <f>Data!AS53</f>
        <v>9.7938144488489662</v>
      </c>
      <c r="H713" s="18">
        <f t="shared" si="85"/>
        <v>2.6800754493750665E-2</v>
      </c>
      <c r="I713" s="6">
        <f t="shared" si="85"/>
        <v>3.15</v>
      </c>
      <c r="J713" s="6">
        <f t="shared" si="85"/>
        <v>55.239409129704896</v>
      </c>
      <c r="K713" s="18">
        <f t="shared" si="85"/>
        <v>0.65</v>
      </c>
      <c r="L713" s="35">
        <f>Data!BL53</f>
        <v>1978.6811625276007</v>
      </c>
      <c r="M713" s="21">
        <f>VLOOKUP(C713,Data!$CB$2:$EB$22,1+VALUE(MID(A713,6,2)),FALSE)</f>
        <v>37865.43</v>
      </c>
      <c r="Q713" s="21">
        <v>37865.43</v>
      </c>
      <c r="R713" s="21">
        <v>2006.9880439875606</v>
      </c>
      <c r="S713" s="21">
        <v>24051.185787198359</v>
      </c>
      <c r="T713" s="38">
        <v>0.53464431417792913</v>
      </c>
    </row>
    <row r="714" spans="1:20" x14ac:dyDescent="0.25">
      <c r="A714" s="17" t="s">
        <v>295</v>
      </c>
      <c r="B714" s="8" t="s">
        <v>53</v>
      </c>
      <c r="C714" s="8" t="s">
        <v>65</v>
      </c>
      <c r="E714" s="8" t="str">
        <f t="shared" si="81"/>
        <v>CoFi-tv.cofi</v>
      </c>
      <c r="F714" s="21">
        <f>Data!AQ54</f>
        <v>101164.9671476817</v>
      </c>
      <c r="G714" s="19">
        <f>Data!AS54</f>
        <v>10.968122894697334</v>
      </c>
      <c r="H714" s="18">
        <f t="shared" si="85"/>
        <v>2.6800754493750665E-2</v>
      </c>
      <c r="I714" s="6">
        <f t="shared" si="85"/>
        <v>3.15</v>
      </c>
      <c r="J714" s="6">
        <f t="shared" si="85"/>
        <v>55.239409129704896</v>
      </c>
      <c r="K714" s="18">
        <f t="shared" si="85"/>
        <v>0.65</v>
      </c>
      <c r="L714" s="35">
        <f>Data!BL54</f>
        <v>1830.26323436441</v>
      </c>
      <c r="M714" s="21">
        <f>VLOOKUP(C714,Data!$CB$2:$EB$22,1+VALUE(MID(A714,6,2)),FALSE)</f>
        <v>2842.58</v>
      </c>
      <c r="Q714" s="21">
        <v>2842.58</v>
      </c>
      <c r="R714" s="21">
        <v>1107.9527360819122</v>
      </c>
      <c r="S714" s="21">
        <v>35436.729578217106</v>
      </c>
      <c r="T714" s="38">
        <v>0.40864300482515203</v>
      </c>
    </row>
    <row r="715" spans="1:20" x14ac:dyDescent="0.25">
      <c r="A715" s="17" t="s">
        <v>296</v>
      </c>
      <c r="B715" s="8" t="s">
        <v>53</v>
      </c>
      <c r="C715" s="8" t="s">
        <v>65</v>
      </c>
      <c r="E715" s="8" t="str">
        <f t="shared" si="81"/>
        <v>CoFi-tv.cofi</v>
      </c>
      <c r="F715" s="21">
        <f>Data!AQ55</f>
        <v>147273.34304075674</v>
      </c>
      <c r="G715" s="19">
        <f>Data!AS55</f>
        <v>9.5908908109141535</v>
      </c>
      <c r="H715" s="18">
        <f t="shared" si="85"/>
        <v>2.6800754493750665E-2</v>
      </c>
      <c r="I715" s="6">
        <f t="shared" si="85"/>
        <v>3.15</v>
      </c>
      <c r="J715" s="6">
        <f t="shared" si="85"/>
        <v>55.239409129704896</v>
      </c>
      <c r="K715" s="18">
        <f t="shared" si="85"/>
        <v>0.65</v>
      </c>
      <c r="L715" s="35">
        <f>Data!BL55</f>
        <v>1725.3903664173188</v>
      </c>
      <c r="M715" s="21">
        <f>VLOOKUP(C715,Data!$CB$2:$EB$22,1+VALUE(MID(A715,6,2)),FALSE)</f>
        <v>51146.689999999988</v>
      </c>
      <c r="Q715" s="21">
        <v>51146.689999999988</v>
      </c>
      <c r="R715" s="21">
        <v>2306.7690398659493</v>
      </c>
      <c r="S715" s="21">
        <v>18543.815460157537</v>
      </c>
      <c r="T715" s="38">
        <v>0.58443060178308226</v>
      </c>
    </row>
    <row r="716" spans="1:20" x14ac:dyDescent="0.25">
      <c r="A716" s="17" t="s">
        <v>297</v>
      </c>
      <c r="B716" s="8" t="s">
        <v>53</v>
      </c>
      <c r="C716" s="8" t="s">
        <v>65</v>
      </c>
      <c r="E716" s="8" t="str">
        <f t="shared" si="81"/>
        <v>CoFi-tv.cofi</v>
      </c>
      <c r="F716" s="21">
        <f>Data!AQ56</f>
        <v>140029.762850681</v>
      </c>
      <c r="G716" s="19">
        <f>Data!AS56</f>
        <v>9.8635703103955539</v>
      </c>
      <c r="H716" s="18">
        <f t="shared" si="85"/>
        <v>2.6800754493750665E-2</v>
      </c>
      <c r="I716" s="6">
        <f t="shared" si="85"/>
        <v>3.15</v>
      </c>
      <c r="J716" s="6">
        <f t="shared" si="85"/>
        <v>55.239409129704896</v>
      </c>
      <c r="K716" s="18">
        <f t="shared" si="85"/>
        <v>0.65</v>
      </c>
      <c r="L716" s="35">
        <f>Data!BL56</f>
        <v>1946.9834473517333</v>
      </c>
      <c r="M716" s="21">
        <f>VLOOKUP(C716,Data!$CB$2:$EB$22,1+VALUE(MID(A716,6,2)),FALSE)</f>
        <v>2167.87</v>
      </c>
      <c r="Q716" s="21">
        <v>2167.87</v>
      </c>
      <c r="R716" s="21">
        <v>1674.4910481177417</v>
      </c>
      <c r="S716" s="21">
        <v>49858.979589797455</v>
      </c>
      <c r="T716" s="38">
        <v>0.44618550387689215</v>
      </c>
    </row>
    <row r="717" spans="1:20" x14ac:dyDescent="0.25">
      <c r="A717" s="17" t="s">
        <v>298</v>
      </c>
      <c r="B717" s="8" t="s">
        <v>53</v>
      </c>
      <c r="C717" s="8" t="s">
        <v>65</v>
      </c>
      <c r="E717" s="8" t="str">
        <f t="shared" si="81"/>
        <v>CoFi-tv.cofi</v>
      </c>
      <c r="F717" s="21">
        <f>Data!AQ57</f>
        <v>104340.25747720734</v>
      </c>
      <c r="G717" s="19">
        <f>Data!AS57</f>
        <v>10.973424562583329</v>
      </c>
      <c r="H717" s="18">
        <f t="shared" si="85"/>
        <v>2.6800754493750665E-2</v>
      </c>
      <c r="I717" s="6">
        <f t="shared" si="85"/>
        <v>3.15</v>
      </c>
      <c r="J717" s="6">
        <f t="shared" si="85"/>
        <v>55.239409129704896</v>
      </c>
      <c r="K717" s="18">
        <f t="shared" si="85"/>
        <v>0.65</v>
      </c>
      <c r="L717" s="35">
        <f>Data!BL57</f>
        <v>1944.8608207636205</v>
      </c>
      <c r="M717" s="21">
        <f>VLOOKUP(C717,Data!$CB$2:$EB$22,1+VALUE(MID(A717,6,2)),FALSE)</f>
        <v>43096.660000000011</v>
      </c>
      <c r="Q717" s="21">
        <v>43096.660000000011</v>
      </c>
      <c r="R717" s="21">
        <v>1521.2255438062029</v>
      </c>
      <c r="S717" s="21">
        <v>9486.4593050413241</v>
      </c>
      <c r="T717" s="38">
        <v>0.54399472038573804</v>
      </c>
    </row>
    <row r="718" spans="1:20" x14ac:dyDescent="0.25">
      <c r="A718" s="17" t="s">
        <v>299</v>
      </c>
      <c r="B718" s="8" t="s">
        <v>53</v>
      </c>
      <c r="C718" s="8" t="s">
        <v>65</v>
      </c>
      <c r="E718" s="8" t="str">
        <f t="shared" si="81"/>
        <v>CoFi-tv.cofi</v>
      </c>
      <c r="F718" s="21">
        <f>Data!AQ58</f>
        <v>104172.52557476799</v>
      </c>
      <c r="G718" s="19">
        <f>Data!AS58</f>
        <v>11.193720016366246</v>
      </c>
      <c r="H718" s="18">
        <f t="shared" si="85"/>
        <v>2.6800754493750665E-2</v>
      </c>
      <c r="I718" s="6">
        <f t="shared" si="85"/>
        <v>3.15</v>
      </c>
      <c r="J718" s="6">
        <f t="shared" si="85"/>
        <v>55.239409129704896</v>
      </c>
      <c r="K718" s="18">
        <f t="shared" si="85"/>
        <v>0.65</v>
      </c>
      <c r="L718" s="35">
        <f>Data!BL58</f>
        <v>2085.2620813272074</v>
      </c>
      <c r="M718" s="21">
        <f>VLOOKUP(C718,Data!$CB$2:$EB$22,1+VALUE(MID(A718,6,2)),FALSE)</f>
        <v>695.2</v>
      </c>
      <c r="Q718" s="21">
        <v>695.2</v>
      </c>
      <c r="R718" s="21">
        <v>1126.1534217192909</v>
      </c>
      <c r="S718" s="21">
        <v>39013.215209325477</v>
      </c>
      <c r="T718" s="38">
        <v>0.40336419673690316</v>
      </c>
    </row>
    <row r="719" spans="1:20" x14ac:dyDescent="0.25">
      <c r="A719" s="17" t="s">
        <v>300</v>
      </c>
      <c r="B719" s="8" t="s">
        <v>53</v>
      </c>
      <c r="C719" s="8" t="s">
        <v>65</v>
      </c>
      <c r="E719" s="8" t="str">
        <f t="shared" si="81"/>
        <v>CoFi-tv.cofi</v>
      </c>
      <c r="F719" s="21">
        <f>Data!AQ59</f>
        <v>167069.04494132148</v>
      </c>
      <c r="G719" s="19">
        <f>Data!AS59</f>
        <v>9.4347717151777815</v>
      </c>
      <c r="H719" s="18">
        <f t="shared" si="85"/>
        <v>2.6800754493750665E-2</v>
      </c>
      <c r="I719" s="6">
        <f t="shared" si="85"/>
        <v>3.15</v>
      </c>
      <c r="J719" s="6">
        <f t="shared" si="85"/>
        <v>55.239409129704896</v>
      </c>
      <c r="K719" s="18">
        <f t="shared" si="85"/>
        <v>0.65</v>
      </c>
      <c r="L719" s="35">
        <f>Data!BL59</f>
        <v>1650.6523731634045</v>
      </c>
      <c r="M719" s="21">
        <f>VLOOKUP(C719,Data!$CB$2:$EB$22,1+VALUE(MID(A719,6,2)),FALSE)</f>
        <v>35882.61</v>
      </c>
      <c r="Q719" s="21">
        <v>35882.61</v>
      </c>
      <c r="R719" s="21">
        <v>2318.1145302388404</v>
      </c>
      <c r="S719" s="21">
        <v>33010.666417686123</v>
      </c>
      <c r="T719" s="38">
        <v>0.51771634778594189</v>
      </c>
    </row>
    <row r="720" spans="1:20" x14ac:dyDescent="0.25">
      <c r="A720" s="17" t="s">
        <v>301</v>
      </c>
      <c r="B720" s="8" t="s">
        <v>53</v>
      </c>
      <c r="C720" s="8" t="s">
        <v>65</v>
      </c>
      <c r="E720" s="8" t="str">
        <f t="shared" si="81"/>
        <v>CoFi-tv.cofi</v>
      </c>
      <c r="F720" s="21">
        <f>Data!AQ60</f>
        <v>134663.4657046372</v>
      </c>
      <c r="G720" s="19">
        <f>Data!AS60</f>
        <v>10.317735507089584</v>
      </c>
      <c r="H720" s="18">
        <f t="shared" si="85"/>
        <v>2.6800754493750665E-2</v>
      </c>
      <c r="I720" s="6">
        <f t="shared" si="85"/>
        <v>3.15</v>
      </c>
      <c r="J720" s="6">
        <f t="shared" si="85"/>
        <v>55.239409129704896</v>
      </c>
      <c r="K720" s="18">
        <f t="shared" si="85"/>
        <v>0.65</v>
      </c>
      <c r="L720" s="35">
        <f>Data!BL60</f>
        <v>1731.9975466831138</v>
      </c>
      <c r="M720" s="21">
        <f>VLOOKUP(C720,Data!$CB$2:$EB$22,1+VALUE(MID(A720,6,2)),FALSE)</f>
        <v>854.94</v>
      </c>
      <c r="Q720" s="21">
        <v>854.94</v>
      </c>
      <c r="R720" s="21">
        <v>1382.3777207383407</v>
      </c>
      <c r="S720" s="21">
        <v>44073.53423443537</v>
      </c>
      <c r="T720" s="38">
        <v>0.38302746667869791</v>
      </c>
    </row>
    <row r="721" spans="1:20" x14ac:dyDescent="0.25">
      <c r="A721" s="17" t="s">
        <v>272</v>
      </c>
      <c r="B721" s="8" t="s">
        <v>53</v>
      </c>
      <c r="C721" s="8" t="s">
        <v>65</v>
      </c>
      <c r="E721" s="8" t="str">
        <f t="shared" si="81"/>
        <v>CoFi-tv.cofi</v>
      </c>
      <c r="F721" s="21">
        <f>Data!AQ61</f>
        <v>122703.84078918799</v>
      </c>
      <c r="G721" s="19">
        <f>Data!AS61</f>
        <v>10.456302746523619</v>
      </c>
      <c r="H721" s="18">
        <f t="shared" si="85"/>
        <v>2.6800754493750665E-2</v>
      </c>
      <c r="I721" s="6">
        <f t="shared" si="85"/>
        <v>3.15</v>
      </c>
      <c r="J721" s="6">
        <f t="shared" si="85"/>
        <v>55.239409129704896</v>
      </c>
      <c r="K721" s="18">
        <f t="shared" si="85"/>
        <v>0.65</v>
      </c>
      <c r="L721" s="35">
        <f>Data!BL61</f>
        <v>2385.2246421647269</v>
      </c>
      <c r="M721" s="21">
        <f>VLOOKUP(C721,Data!$CB$2:$EB$22,1+VALUE(MID(A721,6,2)),FALSE)</f>
        <v>0</v>
      </c>
      <c r="Q721" s="21">
        <v>0</v>
      </c>
      <c r="R721" s="21">
        <v>885.97490633144491</v>
      </c>
      <c r="S721" s="21">
        <v>29181.668816237154</v>
      </c>
      <c r="T721" s="38">
        <v>0.26941157081956191</v>
      </c>
    </row>
    <row r="722" spans="1:20" x14ac:dyDescent="0.25">
      <c r="A722" s="17" t="s">
        <v>273</v>
      </c>
      <c r="B722" s="8" t="s">
        <v>53</v>
      </c>
      <c r="C722" s="8" t="s">
        <v>65</v>
      </c>
      <c r="E722" s="8" t="str">
        <f t="shared" si="81"/>
        <v>CoFi-tv.cofi</v>
      </c>
      <c r="F722" s="21">
        <f>Data!AQ62</f>
        <v>103976.50221745251</v>
      </c>
      <c r="G722" s="19">
        <f>Data!AS62</f>
        <v>11.053036600654009</v>
      </c>
      <c r="H722" s="18">
        <f t="shared" si="85"/>
        <v>2.6800754493750665E-2</v>
      </c>
      <c r="I722" s="6">
        <f t="shared" si="85"/>
        <v>3.15</v>
      </c>
      <c r="J722" s="6">
        <f t="shared" si="85"/>
        <v>55.239409129704896</v>
      </c>
      <c r="K722" s="18">
        <f t="shared" si="85"/>
        <v>0.65</v>
      </c>
      <c r="L722" s="35">
        <f>Data!BL62</f>
        <v>2385.2246421647269</v>
      </c>
      <c r="M722" s="21">
        <f>VLOOKUP(C722,Data!$CB$2:$EB$22,1+VALUE(MID(A722,6,2)),FALSE)</f>
        <v>0</v>
      </c>
      <c r="Q722" s="21">
        <v>0</v>
      </c>
      <c r="R722" s="21">
        <v>514.32846621434953</v>
      </c>
      <c r="S722" s="21">
        <v>17907.407789750148</v>
      </c>
      <c r="T722" s="38">
        <v>0.18456882080048731</v>
      </c>
    </row>
    <row r="723" spans="1:20" x14ac:dyDescent="0.25">
      <c r="A723" s="17" t="s">
        <v>274</v>
      </c>
      <c r="B723" s="8" t="s">
        <v>53</v>
      </c>
      <c r="C723" s="8" t="s">
        <v>65</v>
      </c>
      <c r="E723" s="8" t="str">
        <f t="shared" si="81"/>
        <v>CoFi-tv.cofi</v>
      </c>
      <c r="F723" s="21">
        <f>Data!AQ63</f>
        <v>111788.15367445731</v>
      </c>
      <c r="G723" s="19">
        <f>Data!AS63</f>
        <v>10.78329449978415</v>
      </c>
      <c r="H723" s="18">
        <f t="shared" si="85"/>
        <v>2.6800754493750665E-2</v>
      </c>
      <c r="I723" s="6">
        <f t="shared" si="85"/>
        <v>3.15</v>
      </c>
      <c r="J723" s="6">
        <f t="shared" si="85"/>
        <v>55.239409129704896</v>
      </c>
      <c r="K723" s="18">
        <f t="shared" si="85"/>
        <v>0.65</v>
      </c>
      <c r="L723" s="35">
        <f>Data!BL63</f>
        <v>2385.2246421647269</v>
      </c>
      <c r="M723" s="21">
        <f>VLOOKUP(C723,Data!$CB$2:$EB$22,1+VALUE(MID(A723,6,2)),FALSE)</f>
        <v>0</v>
      </c>
      <c r="Q723" s="21">
        <v>0</v>
      </c>
      <c r="R723" s="21">
        <v>372.12330848203857</v>
      </c>
      <c r="S723" s="21">
        <v>12640.052960626919</v>
      </c>
      <c r="T723" s="38">
        <v>0.12420642729810938</v>
      </c>
    </row>
    <row r="724" spans="1:20" x14ac:dyDescent="0.25">
      <c r="A724" s="17" t="s">
        <v>275</v>
      </c>
      <c r="B724" s="8" t="s">
        <v>53</v>
      </c>
      <c r="C724" s="8" t="s">
        <v>65</v>
      </c>
      <c r="E724" s="8" t="str">
        <f t="shared" si="81"/>
        <v>CoFi-tv.cofi</v>
      </c>
      <c r="F724" s="21">
        <f>Data!AQ64</f>
        <v>169487.33196936251</v>
      </c>
      <c r="G724" s="19">
        <f>Data!AS64</f>
        <v>9.4563668699484822</v>
      </c>
      <c r="H724" s="18">
        <f t="shared" si="85"/>
        <v>2.6800754493750665E-2</v>
      </c>
      <c r="I724" s="6">
        <f t="shared" si="85"/>
        <v>3.15</v>
      </c>
      <c r="J724" s="6">
        <f t="shared" si="85"/>
        <v>55.239409129704896</v>
      </c>
      <c r="K724" s="18">
        <f t="shared" si="85"/>
        <v>0.65</v>
      </c>
      <c r="L724" s="35">
        <f>Data!BL64</f>
        <v>2011.4207803329416</v>
      </c>
      <c r="M724" s="21">
        <f>VLOOKUP(C724,Data!$CB$2:$EB$22,1+VALUE(MID(A724,6,2)),FALSE)</f>
        <v>0</v>
      </c>
      <c r="Q724" s="21">
        <v>0</v>
      </c>
      <c r="R724" s="21">
        <v>375.17821174481873</v>
      </c>
      <c r="S724" s="21">
        <v>11175.641857391194</v>
      </c>
      <c r="T724" s="38">
        <v>8.2594921627481166E-2</v>
      </c>
    </row>
    <row r="725" spans="1:20" x14ac:dyDescent="0.25">
      <c r="A725" s="17" t="s">
        <v>276</v>
      </c>
      <c r="B725" s="8" t="s">
        <v>53</v>
      </c>
      <c r="C725" s="8" t="s">
        <v>65</v>
      </c>
      <c r="E725" s="8" t="str">
        <f t="shared" si="81"/>
        <v>CoFi-tv.cofi</v>
      </c>
      <c r="F725" s="21">
        <f>Data!AQ65</f>
        <v>103984.99760192574</v>
      </c>
      <c r="G725" s="19">
        <f>Data!AS65</f>
        <v>11.068808534627422</v>
      </c>
      <c r="H725" s="18">
        <f t="shared" si="85"/>
        <v>2.6800754493750665E-2</v>
      </c>
      <c r="I725" s="6">
        <f t="shared" si="85"/>
        <v>3.15</v>
      </c>
      <c r="J725" s="6">
        <f t="shared" si="85"/>
        <v>55.239409129704896</v>
      </c>
      <c r="K725" s="18">
        <f t="shared" si="85"/>
        <v>0.65</v>
      </c>
      <c r="L725" s="35">
        <f>Data!BL65</f>
        <v>2011.4207803329416</v>
      </c>
      <c r="M725" s="21">
        <f>VLOOKUP(C725,Data!$CB$2:$EB$22,1+VALUE(MID(A725,6,2)),FALSE)</f>
        <v>0</v>
      </c>
      <c r="Q725" s="21">
        <v>0</v>
      </c>
      <c r="R725" s="21">
        <v>151.8653009924393</v>
      </c>
      <c r="S725" s="21">
        <v>5295.049010177454</v>
      </c>
      <c r="T725" s="38">
        <v>5.449301642560378E-2</v>
      </c>
    </row>
    <row r="726" spans="1:20" x14ac:dyDescent="0.25">
      <c r="A726" s="17" t="s">
        <v>277</v>
      </c>
      <c r="B726" s="8" t="s">
        <v>53</v>
      </c>
      <c r="C726" s="8" t="s">
        <v>65</v>
      </c>
      <c r="E726" s="8" t="str">
        <f t="shared" si="81"/>
        <v>CoFi-tv.cofi</v>
      </c>
      <c r="F726" s="21">
        <f>Data!AQ66</f>
        <v>102565.4676184479</v>
      </c>
      <c r="G726" s="19">
        <f>Data!AS66</f>
        <v>10.14145011871261</v>
      </c>
      <c r="H726" s="18">
        <f t="shared" si="85"/>
        <v>2.6800754493750665E-2</v>
      </c>
      <c r="I726" s="6">
        <f t="shared" si="85"/>
        <v>3.15</v>
      </c>
      <c r="J726" s="6">
        <f t="shared" si="85"/>
        <v>55.239409129704896</v>
      </c>
      <c r="K726" s="18">
        <f t="shared" si="85"/>
        <v>0.65</v>
      </c>
      <c r="L726" s="35">
        <f>Data!BL66</f>
        <v>2011.4207803329416</v>
      </c>
      <c r="M726" s="21">
        <f>VLOOKUP(C726,Data!$CB$2:$EB$22,1+VALUE(MID(A726,6,2)),FALSE)</f>
        <v>0</v>
      </c>
      <c r="Q726" s="21">
        <v>0</v>
      </c>
      <c r="R726" s="21">
        <v>98.316916650814449</v>
      </c>
      <c r="S726" s="21">
        <v>3140.7897340255586</v>
      </c>
      <c r="T726" s="38">
        <v>3.5766798266705702E-2</v>
      </c>
    </row>
    <row r="728" spans="1:20" x14ac:dyDescent="0.25">
      <c r="A728" s="16" t="s">
        <v>328</v>
      </c>
      <c r="B728" s="8" t="s">
        <v>53</v>
      </c>
      <c r="C728" s="8" t="s">
        <v>65</v>
      </c>
      <c r="D728" s="8" t="str">
        <f>A728&amp;"-generic-fifi"</f>
        <v>Week_40_old-generic-fifi</v>
      </c>
      <c r="E728" s="8" t="str">
        <f>IF(RIGHT(A728,3)="old","Initial",B728&amp;"-"&amp;C728)</f>
        <v>Initial</v>
      </c>
      <c r="H728" s="25">
        <f>SUMIFS(Data!N$2:N$48,Data!$L$2:$L$48,$C728,Data!$M$2:$M$48,RIGHT($D728,4))</f>
        <v>4.7512505029079777E-3</v>
      </c>
      <c r="I728" s="42">
        <f>VLOOKUP(C728,parms,8,FALSE)</f>
        <v>3.15</v>
      </c>
      <c r="J728" s="28">
        <f>SUMIFS(Data!O$2:O$48,Data!$L$2:$L$48,$C728,Data!$M$2:$M$48,RIGHT($D728,4))</f>
        <v>96.359594628665661</v>
      </c>
      <c r="K728" s="25">
        <f>SUMIFS(Data!Q$2:Q$48,Data!$L$2:$L$48,$C728,Data!$M$2:$M$48,RIGHT($D728,4))</f>
        <v>0.65</v>
      </c>
      <c r="L728" s="35">
        <f>Data!BL2</f>
        <v>1830.26323436441</v>
      </c>
      <c r="Q728" s="21">
        <v>0</v>
      </c>
      <c r="R728" s="21">
        <v>29.887327341544665</v>
      </c>
      <c r="S728" s="21">
        <v>383.75806412332321</v>
      </c>
      <c r="T728" s="38">
        <v>1.5988545375158481E-2</v>
      </c>
    </row>
    <row r="729" spans="1:20" x14ac:dyDescent="0.25">
      <c r="A729" s="16" t="s">
        <v>316</v>
      </c>
      <c r="B729" s="8" t="s">
        <v>53</v>
      </c>
      <c r="C729" s="8" t="s">
        <v>65</v>
      </c>
      <c r="D729" s="8" t="str">
        <f t="shared" ref="D729:D792" si="86">A729&amp;"-generic-fifi"</f>
        <v>Week_41_old-generic-fifi</v>
      </c>
      <c r="E729" s="8" t="str">
        <f t="shared" ref="E729:E792" si="87">IF(RIGHT(A729,3)="old","Initial",B729&amp;"-"&amp;C729)</f>
        <v>Initial</v>
      </c>
      <c r="H729" s="18">
        <f t="shared" ref="H729:K744" si="88">H728</f>
        <v>4.7512505029079777E-3</v>
      </c>
      <c r="I729" s="6">
        <f>I728</f>
        <v>3.15</v>
      </c>
      <c r="J729" s="6">
        <f t="shared" si="88"/>
        <v>96.359594628665661</v>
      </c>
      <c r="K729" s="18">
        <f t="shared" si="88"/>
        <v>0.65</v>
      </c>
      <c r="L729" s="35">
        <f>Data!BL3</f>
        <v>1725.3903664173188</v>
      </c>
      <c r="Q729" s="21">
        <v>0</v>
      </c>
      <c r="R729" s="21">
        <v>295.27632861096839</v>
      </c>
      <c r="S729" s="21">
        <v>4817.2118989730589</v>
      </c>
      <c r="T729" s="38">
        <v>0.27247807746769004</v>
      </c>
    </row>
    <row r="730" spans="1:20" x14ac:dyDescent="0.25">
      <c r="A730" s="16" t="s">
        <v>317</v>
      </c>
      <c r="B730" s="8" t="s">
        <v>53</v>
      </c>
      <c r="C730" s="8" t="s">
        <v>65</v>
      </c>
      <c r="D730" s="8" t="str">
        <f t="shared" si="86"/>
        <v>Week_42_old-generic-fifi</v>
      </c>
      <c r="E730" s="8" t="str">
        <f t="shared" si="87"/>
        <v>Initial</v>
      </c>
      <c r="H730" s="18">
        <f t="shared" si="88"/>
        <v>4.7512505029079777E-3</v>
      </c>
      <c r="I730" s="6">
        <f t="shared" si="88"/>
        <v>3.15</v>
      </c>
      <c r="J730" s="6">
        <f t="shared" si="88"/>
        <v>96.359594628665661</v>
      </c>
      <c r="K730" s="18">
        <f t="shared" si="88"/>
        <v>0.65</v>
      </c>
      <c r="L730" s="35">
        <f>Data!BL4</f>
        <v>1946.9834473517333</v>
      </c>
      <c r="Q730" s="21">
        <v>0</v>
      </c>
      <c r="R730" s="21">
        <v>296.00397681457321</v>
      </c>
      <c r="S730" s="21">
        <v>4078.8824618024842</v>
      </c>
      <c r="T730" s="38">
        <v>0.19613779105576445</v>
      </c>
    </row>
    <row r="731" spans="1:20" x14ac:dyDescent="0.25">
      <c r="A731" s="16" t="s">
        <v>318</v>
      </c>
      <c r="B731" s="8" t="s">
        <v>53</v>
      </c>
      <c r="C731" s="8" t="s">
        <v>65</v>
      </c>
      <c r="D731" s="8" t="str">
        <f t="shared" si="86"/>
        <v>Week_43_old-generic-fifi</v>
      </c>
      <c r="E731" s="8" t="str">
        <f t="shared" si="87"/>
        <v>Initial</v>
      </c>
      <c r="H731" s="18">
        <f t="shared" si="88"/>
        <v>4.7512505029079777E-3</v>
      </c>
      <c r="I731" s="6">
        <f t="shared" si="88"/>
        <v>3.15</v>
      </c>
      <c r="J731" s="6">
        <f t="shared" si="88"/>
        <v>96.359594628665661</v>
      </c>
      <c r="K731" s="18">
        <f t="shared" si="88"/>
        <v>0.65</v>
      </c>
      <c r="L731" s="35">
        <f>Data!BL5</f>
        <v>1944.8608207636205</v>
      </c>
      <c r="Q731" s="21">
        <v>0</v>
      </c>
      <c r="R731" s="21">
        <v>475.84603253437785</v>
      </c>
      <c r="S731" s="21">
        <v>6769.7486902804494</v>
      </c>
      <c r="T731" s="38">
        <v>0.3105609312284241</v>
      </c>
    </row>
    <row r="732" spans="1:20" x14ac:dyDescent="0.25">
      <c r="A732" s="16" t="s">
        <v>319</v>
      </c>
      <c r="B732" s="8" t="s">
        <v>53</v>
      </c>
      <c r="C732" s="8" t="s">
        <v>65</v>
      </c>
      <c r="D732" s="8" t="str">
        <f t="shared" si="86"/>
        <v>Week_44_old-generic-fifi</v>
      </c>
      <c r="E732" s="8" t="str">
        <f t="shared" si="87"/>
        <v>Initial</v>
      </c>
      <c r="H732" s="18">
        <f t="shared" si="88"/>
        <v>4.7512505029079777E-3</v>
      </c>
      <c r="I732" s="6">
        <f t="shared" si="88"/>
        <v>3.15</v>
      </c>
      <c r="J732" s="6">
        <f t="shared" si="88"/>
        <v>96.359594628665661</v>
      </c>
      <c r="K732" s="18">
        <f t="shared" si="88"/>
        <v>0.65</v>
      </c>
      <c r="L732" s="35">
        <f>Data!BL6</f>
        <v>2085.2620813272074</v>
      </c>
      <c r="Q732" s="21">
        <v>0</v>
      </c>
      <c r="R732" s="21">
        <v>414.66972879789682</v>
      </c>
      <c r="S732" s="21">
        <v>5264.9511711304858</v>
      </c>
      <c r="T732" s="38">
        <v>0.21743621573020377</v>
      </c>
    </row>
    <row r="733" spans="1:20" x14ac:dyDescent="0.25">
      <c r="A733" s="16" t="s">
        <v>320</v>
      </c>
      <c r="B733" s="8" t="s">
        <v>53</v>
      </c>
      <c r="C733" s="8" t="s">
        <v>65</v>
      </c>
      <c r="D733" s="8" t="str">
        <f t="shared" si="86"/>
        <v>Week_45_old-generic-fifi</v>
      </c>
      <c r="E733" s="8" t="str">
        <f t="shared" si="87"/>
        <v>Initial</v>
      </c>
      <c r="H733" s="18">
        <f t="shared" si="88"/>
        <v>4.7512505029079777E-3</v>
      </c>
      <c r="I733" s="6">
        <f t="shared" si="88"/>
        <v>3.15</v>
      </c>
      <c r="J733" s="6">
        <f t="shared" si="88"/>
        <v>96.359594628665661</v>
      </c>
      <c r="K733" s="18">
        <f t="shared" si="88"/>
        <v>0.65</v>
      </c>
      <c r="L733" s="35">
        <f>Data!BL7</f>
        <v>1650.6523731634045</v>
      </c>
      <c r="Q733" s="21">
        <v>0</v>
      </c>
      <c r="R733" s="21">
        <v>470.00008058461606</v>
      </c>
      <c r="S733" s="21">
        <v>6710.6834925961884</v>
      </c>
      <c r="T733" s="38">
        <v>0.31952484158252725</v>
      </c>
    </row>
    <row r="734" spans="1:20" x14ac:dyDescent="0.25">
      <c r="A734" s="16" t="s">
        <v>321</v>
      </c>
      <c r="B734" s="8" t="s">
        <v>53</v>
      </c>
      <c r="C734" s="8" t="s">
        <v>65</v>
      </c>
      <c r="D734" s="8" t="str">
        <f t="shared" si="86"/>
        <v>Week_46_old-generic-fifi</v>
      </c>
      <c r="E734" s="8" t="str">
        <f t="shared" si="87"/>
        <v>Initial</v>
      </c>
      <c r="H734" s="18">
        <f t="shared" si="88"/>
        <v>4.7512505029079777E-3</v>
      </c>
      <c r="I734" s="6">
        <f t="shared" si="88"/>
        <v>3.15</v>
      </c>
      <c r="J734" s="6">
        <f t="shared" si="88"/>
        <v>96.359594628665661</v>
      </c>
      <c r="K734" s="18">
        <f t="shared" si="88"/>
        <v>0.65</v>
      </c>
      <c r="L734" s="35">
        <f>Data!BL8</f>
        <v>1731.9975466831138</v>
      </c>
      <c r="Q734" s="21">
        <v>0</v>
      </c>
      <c r="R734" s="21">
        <v>331.88778586218422</v>
      </c>
      <c r="S734" s="21">
        <v>4723.5829959994853</v>
      </c>
      <c r="T734" s="38">
        <v>0.22535406373246802</v>
      </c>
    </row>
    <row r="735" spans="1:20" x14ac:dyDescent="0.25">
      <c r="A735" s="16" t="s">
        <v>322</v>
      </c>
      <c r="B735" s="8" t="s">
        <v>53</v>
      </c>
      <c r="C735" s="8" t="s">
        <v>65</v>
      </c>
      <c r="D735" s="8" t="str">
        <f t="shared" si="86"/>
        <v>Week_47_old-generic-fifi</v>
      </c>
      <c r="E735" s="8" t="str">
        <f t="shared" si="87"/>
        <v>Initial</v>
      </c>
      <c r="H735" s="18">
        <f t="shared" si="88"/>
        <v>4.7512505029079777E-3</v>
      </c>
      <c r="I735" s="6">
        <f t="shared" si="88"/>
        <v>3.15</v>
      </c>
      <c r="J735" s="6">
        <f t="shared" si="88"/>
        <v>96.359594628665661</v>
      </c>
      <c r="K735" s="18">
        <f t="shared" si="88"/>
        <v>0.65</v>
      </c>
      <c r="L735" s="35">
        <f>Data!BL9</f>
        <v>2385.2246421647269</v>
      </c>
      <c r="Q735" s="21">
        <v>0</v>
      </c>
      <c r="R735" s="21">
        <v>330.02076178058763</v>
      </c>
      <c r="S735" s="21">
        <v>4044.8622198493113</v>
      </c>
      <c r="T735" s="38">
        <v>0.15293427233470835</v>
      </c>
    </row>
    <row r="736" spans="1:20" x14ac:dyDescent="0.25">
      <c r="A736" s="16" t="s">
        <v>323</v>
      </c>
      <c r="B736" s="8" t="s">
        <v>53</v>
      </c>
      <c r="C736" s="8" t="s">
        <v>65</v>
      </c>
      <c r="D736" s="8" t="str">
        <f t="shared" si="86"/>
        <v>Week_48_old-generic-fifi</v>
      </c>
      <c r="E736" s="8" t="str">
        <f t="shared" si="87"/>
        <v>Initial</v>
      </c>
      <c r="H736" s="18">
        <f t="shared" si="88"/>
        <v>4.7512505029079777E-3</v>
      </c>
      <c r="I736" s="6">
        <f t="shared" si="88"/>
        <v>3.15</v>
      </c>
      <c r="J736" s="6">
        <f t="shared" si="88"/>
        <v>96.359594628665661</v>
      </c>
      <c r="K736" s="18">
        <f t="shared" si="88"/>
        <v>0.65</v>
      </c>
      <c r="L736" s="35">
        <f>Data!BL10</f>
        <v>2385.2246421647269</v>
      </c>
      <c r="Q736" s="21">
        <v>0</v>
      </c>
      <c r="R736" s="21">
        <v>221.09321636854071</v>
      </c>
      <c r="S736" s="21">
        <v>2726.4450382485697</v>
      </c>
      <c r="T736" s="38">
        <v>0.10226920763924097</v>
      </c>
    </row>
    <row r="737" spans="1:20" x14ac:dyDescent="0.25">
      <c r="A737" s="16" t="s">
        <v>324</v>
      </c>
      <c r="B737" s="8" t="s">
        <v>53</v>
      </c>
      <c r="C737" s="8" t="s">
        <v>65</v>
      </c>
      <c r="D737" s="8" t="str">
        <f t="shared" si="86"/>
        <v>Week_49_old-generic-fifi</v>
      </c>
      <c r="E737" s="8" t="str">
        <f t="shared" si="87"/>
        <v>Initial</v>
      </c>
      <c r="H737" s="18">
        <f t="shared" si="88"/>
        <v>4.7512505029079777E-3</v>
      </c>
      <c r="I737" s="6">
        <f t="shared" si="88"/>
        <v>3.15</v>
      </c>
      <c r="J737" s="6">
        <f t="shared" si="88"/>
        <v>96.359594628665661</v>
      </c>
      <c r="K737" s="18">
        <f t="shared" si="88"/>
        <v>0.65</v>
      </c>
      <c r="L737" s="35">
        <f>Data!BL11</f>
        <v>2385.2246421647269</v>
      </c>
      <c r="Q737" s="21">
        <v>0</v>
      </c>
      <c r="R737" s="21">
        <v>93.330949717315121</v>
      </c>
      <c r="S737" s="21">
        <v>1398.9446314169563</v>
      </c>
      <c r="T737" s="38">
        <v>6.7722980203157146E-2</v>
      </c>
    </row>
    <row r="738" spans="1:20" x14ac:dyDescent="0.25">
      <c r="A738" s="16" t="s">
        <v>325</v>
      </c>
      <c r="B738" s="8" t="s">
        <v>53</v>
      </c>
      <c r="C738" s="8" t="s">
        <v>65</v>
      </c>
      <c r="D738" s="8" t="str">
        <f t="shared" si="86"/>
        <v>Week_50_old-generic-fifi</v>
      </c>
      <c r="E738" s="8" t="str">
        <f t="shared" si="87"/>
        <v>Initial</v>
      </c>
      <c r="H738" s="18">
        <f t="shared" si="88"/>
        <v>4.7512505029079777E-3</v>
      </c>
      <c r="I738" s="6">
        <f t="shared" si="88"/>
        <v>3.15</v>
      </c>
      <c r="J738" s="6">
        <f t="shared" si="88"/>
        <v>96.359594628665661</v>
      </c>
      <c r="K738" s="18">
        <f t="shared" si="88"/>
        <v>0.65</v>
      </c>
      <c r="L738" s="35">
        <f>Data!BL12</f>
        <v>2011.4207803329416</v>
      </c>
      <c r="Q738" s="21">
        <v>0</v>
      </c>
      <c r="R738" s="21">
        <v>73.76978485316188</v>
      </c>
      <c r="S738" s="21">
        <v>1005.519624992689</v>
      </c>
      <c r="T738" s="38">
        <v>4.4558202219142085E-2</v>
      </c>
    </row>
    <row r="739" spans="1:20" x14ac:dyDescent="0.25">
      <c r="A739" s="16" t="s">
        <v>326</v>
      </c>
      <c r="B739" s="8" t="s">
        <v>53</v>
      </c>
      <c r="C739" s="8" t="s">
        <v>65</v>
      </c>
      <c r="D739" s="8" t="str">
        <f t="shared" si="86"/>
        <v>Week_51_old-generic-fifi</v>
      </c>
      <c r="E739" s="8" t="str">
        <f t="shared" si="87"/>
        <v>Initial</v>
      </c>
      <c r="H739" s="18">
        <f t="shared" si="88"/>
        <v>4.7512505029079777E-3</v>
      </c>
      <c r="I739" s="6">
        <f t="shared" si="88"/>
        <v>3.15</v>
      </c>
      <c r="J739" s="6">
        <f t="shared" si="88"/>
        <v>96.359594628665661</v>
      </c>
      <c r="K739" s="18">
        <f t="shared" si="88"/>
        <v>0.65</v>
      </c>
      <c r="L739" s="35">
        <f>Data!BL13</f>
        <v>2011.4207803329416</v>
      </c>
      <c r="Q739" s="21">
        <v>0</v>
      </c>
      <c r="R739" s="21">
        <v>59.283553142524376</v>
      </c>
      <c r="S739" s="21">
        <v>745.95821166941005</v>
      </c>
      <c r="T739" s="38">
        <v>2.9193325114246216E-2</v>
      </c>
    </row>
    <row r="740" spans="1:20" x14ac:dyDescent="0.25">
      <c r="A740" s="16" t="s">
        <v>327</v>
      </c>
      <c r="B740" s="8" t="s">
        <v>53</v>
      </c>
      <c r="C740" s="8" t="s">
        <v>65</v>
      </c>
      <c r="D740" s="8" t="str">
        <f t="shared" si="86"/>
        <v>Week_52_old-generic-fifi</v>
      </c>
      <c r="E740" s="8" t="str">
        <f t="shared" si="87"/>
        <v>Initial</v>
      </c>
      <c r="H740" s="18">
        <f t="shared" si="88"/>
        <v>4.7512505029079777E-3</v>
      </c>
      <c r="I740" s="6">
        <f t="shared" si="88"/>
        <v>3.15</v>
      </c>
      <c r="J740" s="6">
        <f t="shared" si="88"/>
        <v>96.359594628665661</v>
      </c>
      <c r="K740" s="18">
        <f t="shared" si="88"/>
        <v>0.65</v>
      </c>
      <c r="L740" s="35">
        <f>Data!BL14</f>
        <v>2011.4207803329416</v>
      </c>
      <c r="Q740" s="21">
        <v>0</v>
      </c>
      <c r="R740" s="21">
        <v>29.923383711884554</v>
      </c>
      <c r="S740" s="21">
        <v>394.21627919182589</v>
      </c>
      <c r="T740" s="38">
        <v>1.907390061315517E-2</v>
      </c>
    </row>
    <row r="741" spans="1:20" x14ac:dyDescent="0.25">
      <c r="A741" s="17" t="s">
        <v>262</v>
      </c>
      <c r="B741" s="8" t="s">
        <v>53</v>
      </c>
      <c r="C741" s="8" t="s">
        <v>65</v>
      </c>
      <c r="D741" s="8" t="str">
        <f t="shared" si="86"/>
        <v>Week_01-generic-fifi</v>
      </c>
      <c r="E741" s="8" t="str">
        <f t="shared" si="87"/>
        <v>CoFi-tv.cofi</v>
      </c>
      <c r="H741" s="18">
        <f t="shared" si="88"/>
        <v>4.7512505029079777E-3</v>
      </c>
      <c r="I741" s="6">
        <f t="shared" si="88"/>
        <v>3.15</v>
      </c>
      <c r="J741" s="6">
        <f t="shared" si="88"/>
        <v>96.359594628665661</v>
      </c>
      <c r="K741" s="18">
        <f t="shared" si="88"/>
        <v>0.65</v>
      </c>
      <c r="L741" s="35">
        <f>Data!BL15</f>
        <v>2011.4207803329416</v>
      </c>
      <c r="Q741" s="21">
        <v>0</v>
      </c>
      <c r="R741" s="21">
        <v>20.144757122935122</v>
      </c>
      <c r="S741" s="21">
        <v>279.46248272384202</v>
      </c>
      <c r="T741" s="38">
        <v>1.2439778444961247E-2</v>
      </c>
    </row>
    <row r="742" spans="1:20" x14ac:dyDescent="0.25">
      <c r="A742" s="17" t="s">
        <v>263</v>
      </c>
      <c r="B742" s="8" t="s">
        <v>53</v>
      </c>
      <c r="C742" s="8" t="s">
        <v>65</v>
      </c>
      <c r="D742" s="8" t="str">
        <f t="shared" si="86"/>
        <v>Week_02-generic-fifi</v>
      </c>
      <c r="E742" s="8" t="str">
        <f t="shared" si="87"/>
        <v>CoFi-tv.cofi</v>
      </c>
      <c r="H742" s="18">
        <f t="shared" si="88"/>
        <v>4.7512505029079777E-3</v>
      </c>
      <c r="I742" s="6">
        <f t="shared" si="88"/>
        <v>3.15</v>
      </c>
      <c r="J742" s="6">
        <f t="shared" si="88"/>
        <v>96.359594628665661</v>
      </c>
      <c r="K742" s="18">
        <f t="shared" si="88"/>
        <v>0.65</v>
      </c>
      <c r="L742" s="35">
        <f>Data!BL16</f>
        <v>1316.3689574269065</v>
      </c>
      <c r="Q742" s="21">
        <v>0</v>
      </c>
      <c r="R742" s="21">
        <v>368.61983205453646</v>
      </c>
      <c r="S742" s="21">
        <v>4717.138589342112</v>
      </c>
      <c r="T742" s="38">
        <v>0.17664089711981401</v>
      </c>
    </row>
    <row r="743" spans="1:20" x14ac:dyDescent="0.25">
      <c r="A743" s="17" t="s">
        <v>264</v>
      </c>
      <c r="B743" s="8" t="s">
        <v>53</v>
      </c>
      <c r="C743" s="8" t="s">
        <v>65</v>
      </c>
      <c r="D743" s="8" t="str">
        <f t="shared" si="86"/>
        <v>Week_03-generic-fifi</v>
      </c>
      <c r="E743" s="8" t="str">
        <f t="shared" si="87"/>
        <v>CoFi-tv.cofi</v>
      </c>
      <c r="H743" s="18">
        <f t="shared" si="88"/>
        <v>4.7512505029079777E-3</v>
      </c>
      <c r="I743" s="6">
        <f t="shared" si="88"/>
        <v>3.15</v>
      </c>
      <c r="J743" s="6">
        <f t="shared" si="88"/>
        <v>96.359594628665661</v>
      </c>
      <c r="K743" s="18">
        <f t="shared" si="88"/>
        <v>0.65</v>
      </c>
      <c r="L743" s="35">
        <f>Data!BL17</f>
        <v>1613.3688301958209</v>
      </c>
      <c r="Q743" s="21">
        <v>0</v>
      </c>
      <c r="R743" s="21">
        <v>461.09886563176622</v>
      </c>
      <c r="S743" s="21">
        <v>6125.0549400548052</v>
      </c>
      <c r="T743" s="38">
        <v>0.24701537341476099</v>
      </c>
    </row>
    <row r="744" spans="1:20" x14ac:dyDescent="0.25">
      <c r="A744" s="17" t="s">
        <v>265</v>
      </c>
      <c r="B744" s="8" t="s">
        <v>53</v>
      </c>
      <c r="C744" s="8" t="s">
        <v>65</v>
      </c>
      <c r="D744" s="8" t="str">
        <f t="shared" si="86"/>
        <v>Week_04-generic-fifi</v>
      </c>
      <c r="E744" s="8" t="str">
        <f t="shared" si="87"/>
        <v>CoFi-tv.cofi</v>
      </c>
      <c r="H744" s="18">
        <f t="shared" si="88"/>
        <v>4.7512505029079777E-3</v>
      </c>
      <c r="I744" s="6">
        <f t="shared" si="88"/>
        <v>3.15</v>
      </c>
      <c r="J744" s="6">
        <f t="shared" si="88"/>
        <v>96.359594628665661</v>
      </c>
      <c r="K744" s="18">
        <f t="shared" si="88"/>
        <v>0.65</v>
      </c>
      <c r="L744" s="35">
        <f>Data!BL18</f>
        <v>1235.0682156437022</v>
      </c>
      <c r="Q744" s="21">
        <v>0</v>
      </c>
      <c r="R744" s="21">
        <v>516.96670637388502</v>
      </c>
      <c r="S744" s="21">
        <v>7829.588641227635</v>
      </c>
      <c r="T744" s="38">
        <v>0.37895715174722167</v>
      </c>
    </row>
    <row r="745" spans="1:20" x14ac:dyDescent="0.25">
      <c r="A745" s="17" t="s">
        <v>266</v>
      </c>
      <c r="B745" s="8" t="s">
        <v>53</v>
      </c>
      <c r="C745" s="8" t="s">
        <v>65</v>
      </c>
      <c r="D745" s="8" t="str">
        <f t="shared" si="86"/>
        <v>Week_05-generic-fifi</v>
      </c>
      <c r="E745" s="8" t="str">
        <f t="shared" si="87"/>
        <v>CoFi-tv.cofi</v>
      </c>
      <c r="H745" s="18">
        <f t="shared" ref="H745:K760" si="89">H744</f>
        <v>4.7512505029079777E-3</v>
      </c>
      <c r="I745" s="6">
        <f t="shared" si="89"/>
        <v>3.15</v>
      </c>
      <c r="J745" s="6">
        <f t="shared" si="89"/>
        <v>96.359594628665661</v>
      </c>
      <c r="K745" s="18">
        <f t="shared" si="89"/>
        <v>0.65</v>
      </c>
      <c r="L745" s="35">
        <f>Data!BL19</f>
        <v>1600.0804117994869</v>
      </c>
      <c r="Q745" s="21">
        <v>0</v>
      </c>
      <c r="R745" s="21">
        <v>403.64509464897509</v>
      </c>
      <c r="S745" s="21">
        <v>6001.3086858629749</v>
      </c>
      <c r="T745" s="38">
        <v>0.26628226416467982</v>
      </c>
    </row>
    <row r="746" spans="1:20" x14ac:dyDescent="0.25">
      <c r="A746" s="17" t="s">
        <v>267</v>
      </c>
      <c r="B746" s="8" t="s">
        <v>53</v>
      </c>
      <c r="C746" s="8" t="s">
        <v>65</v>
      </c>
      <c r="D746" s="8" t="str">
        <f t="shared" si="86"/>
        <v>Week_06-generic-fifi</v>
      </c>
      <c r="E746" s="8" t="str">
        <f t="shared" si="87"/>
        <v>CoFi-tv.cofi</v>
      </c>
      <c r="H746" s="18">
        <f t="shared" si="89"/>
        <v>4.7512505029079777E-3</v>
      </c>
      <c r="I746" s="6">
        <f t="shared" si="89"/>
        <v>3.15</v>
      </c>
      <c r="J746" s="6">
        <f t="shared" si="89"/>
        <v>96.359594628665661</v>
      </c>
      <c r="K746" s="18">
        <f t="shared" si="89"/>
        <v>0.65</v>
      </c>
      <c r="L746" s="35">
        <f>Data!BL20</f>
        <v>1560.3788617732253</v>
      </c>
      <c r="Q746" s="21">
        <v>0</v>
      </c>
      <c r="R746" s="21">
        <v>532.34238717370908</v>
      </c>
      <c r="S746" s="21">
        <v>9119.1931667578574</v>
      </c>
      <c r="T746" s="38">
        <v>0.46214590050957538</v>
      </c>
    </row>
    <row r="747" spans="1:20" x14ac:dyDescent="0.25">
      <c r="A747" s="17" t="s">
        <v>268</v>
      </c>
      <c r="B747" s="8" t="s">
        <v>53</v>
      </c>
      <c r="C747" s="8" t="s">
        <v>65</v>
      </c>
      <c r="D747" s="8" t="str">
        <f t="shared" si="86"/>
        <v>Week_07-generic-fifi</v>
      </c>
      <c r="E747" s="8" t="str">
        <f t="shared" si="87"/>
        <v>CoFi-tv.cofi</v>
      </c>
      <c r="H747" s="18">
        <f t="shared" si="89"/>
        <v>4.7512505029079777E-3</v>
      </c>
      <c r="I747" s="6">
        <f t="shared" si="89"/>
        <v>3.15</v>
      </c>
      <c r="J747" s="6">
        <f t="shared" si="89"/>
        <v>96.359594628665661</v>
      </c>
      <c r="K747" s="18">
        <f t="shared" si="89"/>
        <v>0.65</v>
      </c>
      <c r="L747" s="35">
        <f>Data!BL21</f>
        <v>1755.0704770950981</v>
      </c>
      <c r="Q747" s="21">
        <v>0</v>
      </c>
      <c r="R747" s="21">
        <v>714.00569584196262</v>
      </c>
      <c r="S747" s="21">
        <v>9494.272073666938</v>
      </c>
      <c r="T747" s="38">
        <v>0.33176085297762725</v>
      </c>
    </row>
    <row r="748" spans="1:20" x14ac:dyDescent="0.25">
      <c r="A748" s="17" t="s">
        <v>269</v>
      </c>
      <c r="B748" s="8" t="s">
        <v>53</v>
      </c>
      <c r="C748" s="8" t="s">
        <v>65</v>
      </c>
      <c r="D748" s="8" t="str">
        <f t="shared" si="86"/>
        <v>Week_08-generic-fifi</v>
      </c>
      <c r="E748" s="8" t="str">
        <f t="shared" si="87"/>
        <v>CoFi-tv.cofi</v>
      </c>
      <c r="H748" s="18">
        <f t="shared" si="89"/>
        <v>4.7512505029079777E-3</v>
      </c>
      <c r="I748" s="6">
        <f t="shared" si="89"/>
        <v>3.15</v>
      </c>
      <c r="J748" s="6">
        <f t="shared" si="89"/>
        <v>96.359594628665661</v>
      </c>
      <c r="K748" s="18">
        <f t="shared" si="89"/>
        <v>0.65</v>
      </c>
      <c r="L748" s="35">
        <f>Data!BL22</f>
        <v>1419.9591140658622</v>
      </c>
      <c r="Q748" s="21">
        <v>0</v>
      </c>
      <c r="R748" s="21">
        <v>620.09642514143798</v>
      </c>
      <c r="S748" s="21">
        <v>8907.4499623728479</v>
      </c>
      <c r="T748" s="38">
        <v>0.34819114745431667</v>
      </c>
    </row>
    <row r="749" spans="1:20" x14ac:dyDescent="0.25">
      <c r="A749" s="17" t="s">
        <v>270</v>
      </c>
      <c r="B749" s="8" t="s">
        <v>53</v>
      </c>
      <c r="C749" s="8" t="s">
        <v>65</v>
      </c>
      <c r="D749" s="8" t="str">
        <f t="shared" si="86"/>
        <v>Week_09-generic-fifi</v>
      </c>
      <c r="E749" s="8" t="str">
        <f t="shared" si="87"/>
        <v>CoFi-tv.cofi</v>
      </c>
      <c r="H749" s="18">
        <f t="shared" si="89"/>
        <v>4.7512505029079777E-3</v>
      </c>
      <c r="I749" s="6">
        <f t="shared" si="89"/>
        <v>3.15</v>
      </c>
      <c r="J749" s="6">
        <f t="shared" si="89"/>
        <v>96.359594628665661</v>
      </c>
      <c r="K749" s="18">
        <f t="shared" si="89"/>
        <v>0.65</v>
      </c>
      <c r="L749" s="35">
        <f>Data!BL23</f>
        <v>1825.677908080751</v>
      </c>
      <c r="Q749" s="21">
        <v>0</v>
      </c>
      <c r="R749" s="21">
        <v>426.00469546563232</v>
      </c>
      <c r="S749" s="21">
        <v>6060.9116626657205</v>
      </c>
      <c r="T749" s="38">
        <v>0.24285655731307609</v>
      </c>
    </row>
    <row r="750" spans="1:20" x14ac:dyDescent="0.25">
      <c r="A750" s="17" t="s">
        <v>249</v>
      </c>
      <c r="B750" s="8" t="s">
        <v>53</v>
      </c>
      <c r="C750" s="8" t="s">
        <v>65</v>
      </c>
      <c r="D750" s="8" t="str">
        <f t="shared" si="86"/>
        <v>Week_10-generic-fifi</v>
      </c>
      <c r="E750" s="8" t="str">
        <f t="shared" si="87"/>
        <v>CoFi-tv.cofi</v>
      </c>
      <c r="H750" s="18">
        <f t="shared" si="89"/>
        <v>4.7512505029079777E-3</v>
      </c>
      <c r="I750" s="6">
        <f t="shared" si="89"/>
        <v>3.15</v>
      </c>
      <c r="J750" s="6">
        <f t="shared" si="89"/>
        <v>96.359594628665661</v>
      </c>
      <c r="K750" s="18">
        <f t="shared" si="89"/>
        <v>0.65</v>
      </c>
      <c r="L750" s="35">
        <f>Data!BL24</f>
        <v>1504.6108258458892</v>
      </c>
      <c r="Q750" s="21">
        <v>0</v>
      </c>
      <c r="R750" s="21">
        <v>547.67955140499214</v>
      </c>
      <c r="S750" s="21">
        <v>8274.2988282100305</v>
      </c>
      <c r="T750" s="38">
        <v>0.35177145141950283</v>
      </c>
    </row>
    <row r="751" spans="1:20" x14ac:dyDescent="0.25">
      <c r="A751" s="17" t="s">
        <v>250</v>
      </c>
      <c r="B751" s="8" t="s">
        <v>53</v>
      </c>
      <c r="C751" s="8" t="s">
        <v>65</v>
      </c>
      <c r="D751" s="8" t="str">
        <f t="shared" si="86"/>
        <v>Week_11-generic-fifi</v>
      </c>
      <c r="E751" s="8" t="str">
        <f t="shared" si="87"/>
        <v>CoFi-tv.cofi</v>
      </c>
      <c r="H751" s="18">
        <f t="shared" si="89"/>
        <v>4.7512505029079777E-3</v>
      </c>
      <c r="I751" s="6">
        <f t="shared" si="89"/>
        <v>3.15</v>
      </c>
      <c r="J751" s="6">
        <f t="shared" si="89"/>
        <v>96.359594628665661</v>
      </c>
      <c r="K751" s="18">
        <f t="shared" si="89"/>
        <v>0.65</v>
      </c>
      <c r="L751" s="35">
        <f>Data!BL25</f>
        <v>1970.6821198758307</v>
      </c>
      <c r="Q751" s="21">
        <v>0</v>
      </c>
      <c r="R751" s="21">
        <v>521.71586430563173</v>
      </c>
      <c r="S751" s="21">
        <v>6951.6818047767874</v>
      </c>
      <c r="T751" s="38">
        <v>0.24556244313843867</v>
      </c>
    </row>
    <row r="752" spans="1:20" x14ac:dyDescent="0.25">
      <c r="A752" s="17" t="s">
        <v>251</v>
      </c>
      <c r="B752" s="8" t="s">
        <v>53</v>
      </c>
      <c r="C752" s="8" t="s">
        <v>65</v>
      </c>
      <c r="D752" s="8" t="str">
        <f t="shared" si="86"/>
        <v>Week_12-generic-fifi</v>
      </c>
      <c r="E752" s="8" t="str">
        <f t="shared" si="87"/>
        <v>CoFi-tv.cofi</v>
      </c>
      <c r="H752" s="18">
        <f t="shared" si="89"/>
        <v>4.7512505029079777E-3</v>
      </c>
      <c r="I752" s="6">
        <f t="shared" si="89"/>
        <v>3.15</v>
      </c>
      <c r="J752" s="6">
        <f t="shared" si="89"/>
        <v>96.359594628665661</v>
      </c>
      <c r="K752" s="18">
        <f t="shared" si="89"/>
        <v>0.65</v>
      </c>
      <c r="L752" s="35">
        <f>Data!BL26</f>
        <v>1732.3697433913301</v>
      </c>
      <c r="Q752" s="21">
        <v>0</v>
      </c>
      <c r="R752" s="21">
        <v>675.41685078665523</v>
      </c>
      <c r="S752" s="21">
        <v>9413.5517244544208</v>
      </c>
      <c r="T752" s="38">
        <v>0.371300409748058</v>
      </c>
    </row>
    <row r="753" spans="1:20" x14ac:dyDescent="0.25">
      <c r="A753" s="17" t="s">
        <v>252</v>
      </c>
      <c r="B753" s="8" t="s">
        <v>53</v>
      </c>
      <c r="C753" s="8" t="s">
        <v>65</v>
      </c>
      <c r="D753" s="8" t="str">
        <f t="shared" si="86"/>
        <v>Week_13-generic-fifi</v>
      </c>
      <c r="E753" s="8" t="str">
        <f t="shared" si="87"/>
        <v>CoFi-tv.cofi</v>
      </c>
      <c r="H753" s="18">
        <f t="shared" si="89"/>
        <v>4.7512505029079777E-3</v>
      </c>
      <c r="I753" s="6">
        <f t="shared" si="89"/>
        <v>3.15</v>
      </c>
      <c r="J753" s="6">
        <f t="shared" si="89"/>
        <v>96.359594628665661</v>
      </c>
      <c r="K753" s="18">
        <f t="shared" si="89"/>
        <v>0.65</v>
      </c>
      <c r="L753" s="35">
        <f>Data!BL27</f>
        <v>2408.5300324575032</v>
      </c>
      <c r="Q753" s="21">
        <v>0</v>
      </c>
      <c r="R753" s="21">
        <v>690.0989428484155</v>
      </c>
      <c r="S753" s="21">
        <v>8536.8122509287587</v>
      </c>
      <c r="T753" s="38">
        <v>0.2604150495949592</v>
      </c>
    </row>
    <row r="754" spans="1:20" x14ac:dyDescent="0.25">
      <c r="A754" s="17" t="s">
        <v>253</v>
      </c>
      <c r="B754" s="8" t="s">
        <v>53</v>
      </c>
      <c r="C754" s="8" t="s">
        <v>65</v>
      </c>
      <c r="D754" s="8" t="str">
        <f t="shared" si="86"/>
        <v>Week_14-generic-fifi</v>
      </c>
      <c r="E754" s="8" t="str">
        <f t="shared" si="87"/>
        <v>CoFi-tv.cofi</v>
      </c>
      <c r="H754" s="18">
        <f t="shared" si="89"/>
        <v>4.7512505029079777E-3</v>
      </c>
      <c r="I754" s="6">
        <f t="shared" si="89"/>
        <v>3.15</v>
      </c>
      <c r="J754" s="6">
        <f t="shared" si="89"/>
        <v>96.359594628665661</v>
      </c>
      <c r="K754" s="18">
        <f t="shared" si="89"/>
        <v>0.65</v>
      </c>
      <c r="L754" s="35">
        <f>Data!BL28</f>
        <v>1404.9358525229909</v>
      </c>
      <c r="Q754" s="21">
        <v>0</v>
      </c>
      <c r="R754" s="21">
        <v>819.82583556523639</v>
      </c>
      <c r="S754" s="21">
        <v>10972.931617576594</v>
      </c>
      <c r="T754" s="38">
        <v>0.37488218711770593</v>
      </c>
    </row>
    <row r="755" spans="1:20" x14ac:dyDescent="0.25">
      <c r="A755" s="17" t="s">
        <v>254</v>
      </c>
      <c r="B755" s="8" t="s">
        <v>53</v>
      </c>
      <c r="C755" s="8" t="s">
        <v>65</v>
      </c>
      <c r="D755" s="8" t="str">
        <f t="shared" si="86"/>
        <v>Week_15-generic-fifi</v>
      </c>
      <c r="E755" s="8" t="str">
        <f t="shared" si="87"/>
        <v>CoFi-tv.cofi</v>
      </c>
      <c r="H755" s="18">
        <f t="shared" si="89"/>
        <v>4.7512505029079777E-3</v>
      </c>
      <c r="I755" s="6">
        <f t="shared" si="89"/>
        <v>3.15</v>
      </c>
      <c r="J755" s="6">
        <f t="shared" si="89"/>
        <v>96.359594628665661</v>
      </c>
      <c r="K755" s="18">
        <f t="shared" si="89"/>
        <v>0.65</v>
      </c>
      <c r="L755" s="35">
        <f>Data!BL29</f>
        <v>2118.2218837134515</v>
      </c>
      <c r="Q755" s="21">
        <v>0</v>
      </c>
      <c r="R755" s="21">
        <v>304.24744557908724</v>
      </c>
      <c r="S755" s="21">
        <v>4934.291444635639</v>
      </c>
      <c r="T755" s="38">
        <v>0.26315656518332253</v>
      </c>
    </row>
    <row r="756" spans="1:20" x14ac:dyDescent="0.25">
      <c r="A756" s="17" t="s">
        <v>255</v>
      </c>
      <c r="B756" s="8" t="s">
        <v>53</v>
      </c>
      <c r="C756" s="8" t="s">
        <v>65</v>
      </c>
      <c r="D756" s="8" t="str">
        <f t="shared" si="86"/>
        <v>Week_16-generic-fifi</v>
      </c>
      <c r="E756" s="8" t="str">
        <f t="shared" si="87"/>
        <v>CoFi-tv.cofi</v>
      </c>
      <c r="H756" s="18">
        <f t="shared" si="89"/>
        <v>4.7512505029079777E-3</v>
      </c>
      <c r="I756" s="6">
        <f t="shared" si="89"/>
        <v>3.15</v>
      </c>
      <c r="J756" s="6">
        <f t="shared" si="89"/>
        <v>96.359594628665661</v>
      </c>
      <c r="K756" s="18">
        <f t="shared" si="89"/>
        <v>0.65</v>
      </c>
      <c r="L756" s="35">
        <f>Data!BL30</f>
        <v>1867.8014293073777</v>
      </c>
      <c r="Q756" s="21">
        <v>0</v>
      </c>
      <c r="R756" s="21">
        <v>906.28903674924288</v>
      </c>
      <c r="S756" s="21">
        <v>12425.350014257914</v>
      </c>
      <c r="T756" s="38">
        <v>0.48531137672801228</v>
      </c>
    </row>
    <row r="757" spans="1:20" x14ac:dyDescent="0.25">
      <c r="A757" s="17" t="s">
        <v>256</v>
      </c>
      <c r="B757" s="8" t="s">
        <v>53</v>
      </c>
      <c r="C757" s="8" t="s">
        <v>65</v>
      </c>
      <c r="D757" s="8" t="str">
        <f t="shared" si="86"/>
        <v>Week_17-generic-fifi</v>
      </c>
      <c r="E757" s="8" t="str">
        <f t="shared" si="87"/>
        <v>CoFi-tv.cofi</v>
      </c>
      <c r="H757" s="18">
        <f t="shared" si="89"/>
        <v>4.7512505029079777E-3</v>
      </c>
      <c r="I757" s="6">
        <f t="shared" si="89"/>
        <v>3.15</v>
      </c>
      <c r="J757" s="6">
        <f t="shared" si="89"/>
        <v>96.359594628665661</v>
      </c>
      <c r="K757" s="18">
        <f t="shared" si="89"/>
        <v>0.65</v>
      </c>
      <c r="L757" s="35">
        <f>Data!BL31</f>
        <v>2118.2218837134515</v>
      </c>
      <c r="Q757" s="21">
        <v>0</v>
      </c>
      <c r="R757" s="21">
        <v>549.80676062779025</v>
      </c>
      <c r="S757" s="21">
        <v>7804.453921442223</v>
      </c>
      <c r="T757" s="38">
        <v>0.35061243277520027</v>
      </c>
    </row>
    <row r="758" spans="1:20" x14ac:dyDescent="0.25">
      <c r="A758" s="17" t="s">
        <v>257</v>
      </c>
      <c r="B758" s="8" t="s">
        <v>53</v>
      </c>
      <c r="C758" s="8" t="s">
        <v>65</v>
      </c>
      <c r="D758" s="8" t="str">
        <f t="shared" si="86"/>
        <v>Week_18-generic-fifi</v>
      </c>
      <c r="E758" s="8" t="str">
        <f t="shared" si="87"/>
        <v>CoFi-tv.cofi</v>
      </c>
      <c r="H758" s="18">
        <f t="shared" si="89"/>
        <v>4.7512505029079777E-3</v>
      </c>
      <c r="I758" s="6">
        <f t="shared" si="89"/>
        <v>3.15</v>
      </c>
      <c r="J758" s="6">
        <f t="shared" si="89"/>
        <v>96.359594628665661</v>
      </c>
      <c r="K758" s="18">
        <f t="shared" si="89"/>
        <v>0.65</v>
      </c>
      <c r="L758" s="35">
        <f>Data!BL32</f>
        <v>2118.2218837134515</v>
      </c>
      <c r="Q758" s="21">
        <v>0</v>
      </c>
      <c r="R758" s="21">
        <v>266.35946333960317</v>
      </c>
      <c r="S758" s="21">
        <v>4516.858208729459</v>
      </c>
      <c r="T758" s="38">
        <v>0.24468592052714699</v>
      </c>
    </row>
    <row r="759" spans="1:20" x14ac:dyDescent="0.25">
      <c r="A759" s="17" t="s">
        <v>258</v>
      </c>
      <c r="B759" s="8" t="s">
        <v>53</v>
      </c>
      <c r="C759" s="8" t="s">
        <v>65</v>
      </c>
      <c r="D759" s="8" t="str">
        <f t="shared" si="86"/>
        <v>Week_19-generic-fifi</v>
      </c>
      <c r="E759" s="8" t="str">
        <f t="shared" si="87"/>
        <v>CoFi-tv.cofi</v>
      </c>
      <c r="H759" s="18">
        <f t="shared" si="89"/>
        <v>4.7512505029079777E-3</v>
      </c>
      <c r="I759" s="6">
        <f t="shared" si="89"/>
        <v>3.15</v>
      </c>
      <c r="J759" s="6">
        <f t="shared" si="89"/>
        <v>96.359594628665661</v>
      </c>
      <c r="K759" s="18">
        <f t="shared" si="89"/>
        <v>0.65</v>
      </c>
      <c r="L759" s="35">
        <f>Data!BL33</f>
        <v>2136.0220676102031</v>
      </c>
      <c r="Q759" s="21">
        <v>0</v>
      </c>
      <c r="R759" s="21">
        <v>456.10847782496654</v>
      </c>
      <c r="S759" s="21">
        <v>5432.67264084202</v>
      </c>
      <c r="T759" s="38">
        <v>0.16673540900938955</v>
      </c>
    </row>
    <row r="760" spans="1:20" x14ac:dyDescent="0.25">
      <c r="A760" s="17" t="s">
        <v>259</v>
      </c>
      <c r="B760" s="8" t="s">
        <v>53</v>
      </c>
      <c r="C760" s="8" t="s">
        <v>65</v>
      </c>
      <c r="D760" s="8" t="str">
        <f t="shared" si="86"/>
        <v>Week_20-generic-fifi</v>
      </c>
      <c r="E760" s="8" t="str">
        <f t="shared" si="87"/>
        <v>CoFi-tv.cofi</v>
      </c>
      <c r="H760" s="18">
        <f t="shared" si="89"/>
        <v>4.7512505029079777E-3</v>
      </c>
      <c r="I760" s="6">
        <f t="shared" si="89"/>
        <v>3.15</v>
      </c>
      <c r="J760" s="6">
        <f t="shared" si="89"/>
        <v>96.359594628665661</v>
      </c>
      <c r="K760" s="18">
        <f t="shared" si="89"/>
        <v>0.65</v>
      </c>
      <c r="L760" s="35">
        <f>Data!BL34</f>
        <v>2136.0220676102031</v>
      </c>
      <c r="Q760" s="21">
        <v>0</v>
      </c>
      <c r="R760" s="21">
        <v>178.8712777449241</v>
      </c>
      <c r="S760" s="21">
        <v>2595.7336730076081</v>
      </c>
      <c r="T760" s="38">
        <v>0.11180381661466254</v>
      </c>
    </row>
    <row r="761" spans="1:20" x14ac:dyDescent="0.25">
      <c r="A761" s="17" t="s">
        <v>260</v>
      </c>
      <c r="B761" s="8" t="s">
        <v>53</v>
      </c>
      <c r="C761" s="8" t="s">
        <v>65</v>
      </c>
      <c r="D761" s="8" t="str">
        <f t="shared" si="86"/>
        <v>Week_21-generic-fifi</v>
      </c>
      <c r="E761" s="8" t="str">
        <f t="shared" si="87"/>
        <v>CoFi-tv.cofi</v>
      </c>
      <c r="H761" s="18">
        <f t="shared" ref="H761:K776" si="90">H760</f>
        <v>4.7512505029079777E-3</v>
      </c>
      <c r="I761" s="6">
        <f t="shared" si="90"/>
        <v>3.15</v>
      </c>
      <c r="J761" s="6">
        <f t="shared" si="90"/>
        <v>96.359594628665661</v>
      </c>
      <c r="K761" s="18">
        <f t="shared" si="90"/>
        <v>0.65</v>
      </c>
      <c r="L761" s="35">
        <f>Data!BL35</f>
        <v>2136.0220676102031</v>
      </c>
      <c r="Q761" s="21">
        <v>0</v>
      </c>
      <c r="R761" s="21">
        <v>80.766107810281355</v>
      </c>
      <c r="S761" s="21">
        <v>1369.7837824538301</v>
      </c>
      <c r="T761" s="38">
        <v>7.4170986052685572E-2</v>
      </c>
    </row>
    <row r="762" spans="1:20" x14ac:dyDescent="0.25">
      <c r="A762" s="17" t="s">
        <v>261</v>
      </c>
      <c r="B762" s="8" t="s">
        <v>53</v>
      </c>
      <c r="C762" s="8" t="s">
        <v>65</v>
      </c>
      <c r="D762" s="8" t="str">
        <f t="shared" si="86"/>
        <v>Week_22-generic-fifi</v>
      </c>
      <c r="E762" s="8" t="str">
        <f t="shared" si="87"/>
        <v>CoFi-tv.cofi</v>
      </c>
      <c r="H762" s="18">
        <f t="shared" si="90"/>
        <v>4.7512505029079777E-3</v>
      </c>
      <c r="I762" s="6">
        <f t="shared" si="90"/>
        <v>3.15</v>
      </c>
      <c r="J762" s="6">
        <f t="shared" si="90"/>
        <v>96.359594628665661</v>
      </c>
      <c r="K762" s="18">
        <f t="shared" si="90"/>
        <v>0.65</v>
      </c>
      <c r="L762" s="35">
        <f>Data!BL36</f>
        <v>2136.0220676102031</v>
      </c>
      <c r="Q762" s="21">
        <v>0</v>
      </c>
      <c r="R762" s="21">
        <v>49.8971457048996</v>
      </c>
      <c r="S762" s="21">
        <v>846.21188239411481</v>
      </c>
      <c r="T762" s="38">
        <v>4.8858762276853041E-2</v>
      </c>
    </row>
    <row r="763" spans="1:20" x14ac:dyDescent="0.25">
      <c r="A763" s="17" t="s">
        <v>278</v>
      </c>
      <c r="B763" s="8" t="s">
        <v>53</v>
      </c>
      <c r="C763" s="8" t="s">
        <v>65</v>
      </c>
      <c r="D763" s="8" t="str">
        <f t="shared" si="86"/>
        <v>Week_23-generic-fifi</v>
      </c>
      <c r="E763" s="8" t="str">
        <f t="shared" si="87"/>
        <v>CoFi-tv.cofi</v>
      </c>
      <c r="H763" s="18">
        <f t="shared" si="90"/>
        <v>4.7512505029079777E-3</v>
      </c>
      <c r="I763" s="6">
        <f t="shared" si="90"/>
        <v>3.15</v>
      </c>
      <c r="J763" s="6">
        <f t="shared" si="90"/>
        <v>96.359594628665661</v>
      </c>
      <c r="K763" s="18">
        <f t="shared" si="90"/>
        <v>0.65</v>
      </c>
      <c r="L763" s="35">
        <f>Data!BL37</f>
        <v>1441.8148956368873</v>
      </c>
      <c r="Q763" s="21">
        <v>0</v>
      </c>
      <c r="R763" s="21">
        <v>31.315486019879472</v>
      </c>
      <c r="S763" s="21">
        <v>516.06323157203019</v>
      </c>
      <c r="T763" s="38">
        <v>3.2035884473909704E-2</v>
      </c>
    </row>
    <row r="764" spans="1:20" x14ac:dyDescent="0.25">
      <c r="A764" s="17" t="s">
        <v>279</v>
      </c>
      <c r="B764" s="8" t="s">
        <v>53</v>
      </c>
      <c r="C764" s="8" t="s">
        <v>65</v>
      </c>
      <c r="D764" s="8" t="str">
        <f t="shared" si="86"/>
        <v>Week_24-generic-fifi</v>
      </c>
      <c r="E764" s="8" t="str">
        <f t="shared" si="87"/>
        <v>CoFi-tv.cofi</v>
      </c>
      <c r="H764" s="18">
        <f t="shared" si="90"/>
        <v>4.7512505029079777E-3</v>
      </c>
      <c r="I764" s="6">
        <f t="shared" si="90"/>
        <v>3.15</v>
      </c>
      <c r="J764" s="6">
        <f t="shared" si="90"/>
        <v>96.359594628665661</v>
      </c>
      <c r="K764" s="18">
        <f t="shared" si="90"/>
        <v>0.65</v>
      </c>
      <c r="L764" s="35">
        <f>Data!BL38</f>
        <v>1441.8148956368873</v>
      </c>
      <c r="Q764" s="21">
        <v>0</v>
      </c>
      <c r="R764" s="21">
        <v>43.452377636246425</v>
      </c>
      <c r="S764" s="21">
        <v>532.62140179126629</v>
      </c>
      <c r="T764" s="38">
        <v>2.0941781625791855E-2</v>
      </c>
    </row>
    <row r="765" spans="1:20" x14ac:dyDescent="0.25">
      <c r="A765" s="17" t="s">
        <v>280</v>
      </c>
      <c r="B765" s="8" t="s">
        <v>53</v>
      </c>
      <c r="C765" s="8" t="s">
        <v>65</v>
      </c>
      <c r="D765" s="8" t="str">
        <f t="shared" si="86"/>
        <v>Week_25-generic-fifi</v>
      </c>
      <c r="E765" s="8" t="str">
        <f t="shared" si="87"/>
        <v>CoFi-tv.cofi</v>
      </c>
      <c r="H765" s="18">
        <f t="shared" si="90"/>
        <v>4.7512505029079777E-3</v>
      </c>
      <c r="I765" s="6">
        <f t="shared" si="90"/>
        <v>3.15</v>
      </c>
      <c r="J765" s="6">
        <f t="shared" si="90"/>
        <v>96.359594628665661</v>
      </c>
      <c r="K765" s="18">
        <f t="shared" si="90"/>
        <v>0.65</v>
      </c>
      <c r="L765" s="35">
        <f>Data!BL39</f>
        <v>1441.8148956368873</v>
      </c>
      <c r="Q765" s="21">
        <v>0</v>
      </c>
      <c r="R765" s="21">
        <v>16.441720490995547</v>
      </c>
      <c r="S765" s="21">
        <v>239.14552032098121</v>
      </c>
      <c r="T765" s="38">
        <v>1.366252003615176E-2</v>
      </c>
    </row>
    <row r="766" spans="1:20" x14ac:dyDescent="0.25">
      <c r="A766" s="17" t="s">
        <v>281</v>
      </c>
      <c r="B766" s="8" t="s">
        <v>53</v>
      </c>
      <c r="C766" s="8" t="s">
        <v>65</v>
      </c>
      <c r="D766" s="8" t="str">
        <f t="shared" si="86"/>
        <v>Week_26-generic-fifi</v>
      </c>
      <c r="E766" s="8" t="str">
        <f t="shared" si="87"/>
        <v>CoFi-tv.cofi</v>
      </c>
      <c r="H766" s="18">
        <f t="shared" si="90"/>
        <v>4.7512505029079777E-3</v>
      </c>
      <c r="I766" s="6">
        <f t="shared" si="90"/>
        <v>3.15</v>
      </c>
      <c r="J766" s="6">
        <f t="shared" si="90"/>
        <v>96.359594628665661</v>
      </c>
      <c r="K766" s="18">
        <f t="shared" si="90"/>
        <v>0.65</v>
      </c>
      <c r="L766" s="35">
        <f>Data!BL40</f>
        <v>1441.8148956368873</v>
      </c>
      <c r="Q766" s="21">
        <v>0</v>
      </c>
      <c r="R766" s="21">
        <v>8.5330489303105672</v>
      </c>
      <c r="S766" s="21">
        <v>144.03493707145273</v>
      </c>
      <c r="T766" s="38">
        <v>8.9020027064706797E-3</v>
      </c>
    </row>
    <row r="767" spans="1:20" x14ac:dyDescent="0.25">
      <c r="A767" s="17" t="s">
        <v>282</v>
      </c>
      <c r="B767" s="8" t="s">
        <v>53</v>
      </c>
      <c r="C767" s="8" t="s">
        <v>65</v>
      </c>
      <c r="D767" s="8" t="str">
        <f t="shared" si="86"/>
        <v>Week_27-generic-fifi</v>
      </c>
      <c r="E767" s="8" t="str">
        <f t="shared" si="87"/>
        <v>CoFi-tv.cofi</v>
      </c>
      <c r="H767" s="18">
        <f t="shared" si="90"/>
        <v>4.7512505029079777E-3</v>
      </c>
      <c r="I767" s="6">
        <f t="shared" si="90"/>
        <v>3.15</v>
      </c>
      <c r="J767" s="6">
        <f t="shared" si="90"/>
        <v>96.359594628665661</v>
      </c>
      <c r="K767" s="18">
        <f t="shared" si="90"/>
        <v>0.65</v>
      </c>
      <c r="L767" s="35">
        <f>Data!BL41</f>
        <v>1441.8148956368873</v>
      </c>
      <c r="Q767" s="21">
        <v>0</v>
      </c>
      <c r="R767" s="21">
        <v>8.8153653328432746</v>
      </c>
      <c r="S767" s="21">
        <v>122.29005279617527</v>
      </c>
      <c r="T767" s="38">
        <v>5.7953522520947098E-3</v>
      </c>
    </row>
    <row r="768" spans="1:20" x14ac:dyDescent="0.25">
      <c r="A768" s="17" t="s">
        <v>283</v>
      </c>
      <c r="B768" s="8" t="s">
        <v>53</v>
      </c>
      <c r="C768" s="8" t="s">
        <v>65</v>
      </c>
      <c r="D768" s="8" t="str">
        <f t="shared" si="86"/>
        <v>Week_28-generic-fifi</v>
      </c>
      <c r="E768" s="8" t="str">
        <f t="shared" si="87"/>
        <v>CoFi-tv.cofi</v>
      </c>
      <c r="H768" s="18">
        <f t="shared" si="90"/>
        <v>4.7512505029079777E-3</v>
      </c>
      <c r="I768" s="6">
        <f t="shared" si="90"/>
        <v>3.15</v>
      </c>
      <c r="J768" s="6">
        <f t="shared" si="90"/>
        <v>96.359594628665661</v>
      </c>
      <c r="K768" s="18">
        <f t="shared" si="90"/>
        <v>0.65</v>
      </c>
      <c r="L768" s="35">
        <f>Data!BL42</f>
        <v>1281.6132405661219</v>
      </c>
      <c r="Q768" s="21">
        <v>0</v>
      </c>
      <c r="R768" s="21">
        <v>7.0112940312307472</v>
      </c>
      <c r="S768" s="21">
        <v>89.059347804040584</v>
      </c>
      <c r="T768" s="38">
        <v>3.770809380975626E-3</v>
      </c>
    </row>
    <row r="769" spans="1:20" x14ac:dyDescent="0.25">
      <c r="A769" s="17" t="s">
        <v>284</v>
      </c>
      <c r="B769" s="8" t="s">
        <v>53</v>
      </c>
      <c r="C769" s="8" t="s">
        <v>65</v>
      </c>
      <c r="D769" s="8" t="str">
        <f t="shared" si="86"/>
        <v>Week_29-generic-fifi</v>
      </c>
      <c r="E769" s="8" t="str">
        <f t="shared" si="87"/>
        <v>CoFi-tv.cofi</v>
      </c>
      <c r="H769" s="18">
        <f t="shared" si="90"/>
        <v>4.7512505029079777E-3</v>
      </c>
      <c r="I769" s="6">
        <f t="shared" si="90"/>
        <v>3.15</v>
      </c>
      <c r="J769" s="6">
        <f t="shared" si="90"/>
        <v>96.359594628665661</v>
      </c>
      <c r="K769" s="18">
        <f t="shared" si="90"/>
        <v>0.65</v>
      </c>
      <c r="L769" s="35">
        <f>Data!BL43</f>
        <v>1281.6132405661219</v>
      </c>
      <c r="Q769" s="21">
        <v>0</v>
      </c>
      <c r="R769" s="21">
        <v>2.6877748588768666</v>
      </c>
      <c r="S769" s="21">
        <v>42.070122428994807</v>
      </c>
      <c r="T769" s="38">
        <v>2.4526462598929433E-3</v>
      </c>
    </row>
    <row r="770" spans="1:20" x14ac:dyDescent="0.25">
      <c r="A770" s="17" t="s">
        <v>285</v>
      </c>
      <c r="B770" s="8" t="s">
        <v>53</v>
      </c>
      <c r="C770" s="8" t="s">
        <v>65</v>
      </c>
      <c r="D770" s="8" t="str">
        <f t="shared" si="86"/>
        <v>Week_30-generic-fifi</v>
      </c>
      <c r="E770" s="8" t="str">
        <f t="shared" si="87"/>
        <v>CoFi-tv.cofi</v>
      </c>
      <c r="H770" s="18">
        <f t="shared" si="90"/>
        <v>4.7512505029079777E-3</v>
      </c>
      <c r="I770" s="6">
        <f t="shared" si="90"/>
        <v>3.15</v>
      </c>
      <c r="J770" s="6">
        <f t="shared" si="90"/>
        <v>96.359594628665661</v>
      </c>
      <c r="K770" s="18">
        <f t="shared" si="90"/>
        <v>0.65</v>
      </c>
      <c r="L770" s="35">
        <f>Data!BL44</f>
        <v>1281.6132405661219</v>
      </c>
      <c r="Q770" s="21">
        <v>0</v>
      </c>
      <c r="R770" s="21">
        <v>1.9324223269995475</v>
      </c>
      <c r="S770" s="21">
        <v>28.934052358812963</v>
      </c>
      <c r="T770" s="38">
        <v>1.5949050853626412E-3</v>
      </c>
    </row>
    <row r="771" spans="1:20" x14ac:dyDescent="0.25">
      <c r="A771" s="17" t="s">
        <v>286</v>
      </c>
      <c r="B771" s="8" t="s">
        <v>53</v>
      </c>
      <c r="C771" s="8" t="s">
        <v>65</v>
      </c>
      <c r="D771" s="8" t="str">
        <f t="shared" si="86"/>
        <v>Week_31-generic-fifi</v>
      </c>
      <c r="E771" s="8" t="str">
        <f t="shared" si="87"/>
        <v>CoFi-tv.cofi</v>
      </c>
      <c r="H771" s="18">
        <f t="shared" si="90"/>
        <v>4.7512505029079777E-3</v>
      </c>
      <c r="I771" s="6">
        <f t="shared" si="90"/>
        <v>3.15</v>
      </c>
      <c r="J771" s="6">
        <f t="shared" si="90"/>
        <v>96.359594628665661</v>
      </c>
      <c r="K771" s="18">
        <f t="shared" si="90"/>
        <v>0.65</v>
      </c>
      <c r="L771" s="35">
        <f>Data!BL45</f>
        <v>1679.6010050259222</v>
      </c>
      <c r="Q771" s="21">
        <v>0</v>
      </c>
      <c r="R771" s="21">
        <v>320.67412182233386</v>
      </c>
      <c r="S771" s="21">
        <v>4482.3984569164686</v>
      </c>
      <c r="T771" s="38">
        <v>0.23250594533769431</v>
      </c>
    </row>
    <row r="772" spans="1:20" x14ac:dyDescent="0.25">
      <c r="A772" s="17" t="s">
        <v>287</v>
      </c>
      <c r="B772" s="8" t="s">
        <v>53</v>
      </c>
      <c r="C772" s="8" t="s">
        <v>65</v>
      </c>
      <c r="D772" s="8" t="str">
        <f t="shared" si="86"/>
        <v>Week_32-generic-fifi</v>
      </c>
      <c r="E772" s="8" t="str">
        <f t="shared" si="87"/>
        <v>CoFi-tv.cofi</v>
      </c>
      <c r="H772" s="18">
        <f t="shared" si="90"/>
        <v>4.7512505029079777E-3</v>
      </c>
      <c r="I772" s="6">
        <f t="shared" si="90"/>
        <v>3.15</v>
      </c>
      <c r="J772" s="6">
        <f t="shared" si="90"/>
        <v>96.359594628665661</v>
      </c>
      <c r="K772" s="18">
        <f t="shared" si="90"/>
        <v>0.65</v>
      </c>
      <c r="L772" s="35">
        <f>Data!BL46</f>
        <v>1785.0855563801672</v>
      </c>
      <c r="Q772" s="21">
        <v>0</v>
      </c>
      <c r="R772" s="21">
        <v>572.05939649026584</v>
      </c>
      <c r="S772" s="21">
        <v>7773.0778427296436</v>
      </c>
      <c r="T772" s="38">
        <v>0.365821784248473</v>
      </c>
    </row>
    <row r="773" spans="1:20" x14ac:dyDescent="0.25">
      <c r="A773" s="17" t="s">
        <v>288</v>
      </c>
      <c r="B773" s="8" t="s">
        <v>53</v>
      </c>
      <c r="C773" s="8" t="s">
        <v>65</v>
      </c>
      <c r="D773" s="8" t="str">
        <f t="shared" si="86"/>
        <v>Week_33-generic-fifi</v>
      </c>
      <c r="E773" s="8" t="str">
        <f t="shared" si="87"/>
        <v>CoFi-tv.cofi</v>
      </c>
      <c r="H773" s="18">
        <f t="shared" si="90"/>
        <v>4.7512505029079777E-3</v>
      </c>
      <c r="I773" s="6">
        <f t="shared" si="90"/>
        <v>3.15</v>
      </c>
      <c r="J773" s="6">
        <f t="shared" si="90"/>
        <v>96.359594628665661</v>
      </c>
      <c r="K773" s="18">
        <f t="shared" si="90"/>
        <v>0.65</v>
      </c>
      <c r="L773" s="35">
        <f>Data!BL47</f>
        <v>1690.7075426683041</v>
      </c>
      <c r="Q773" s="21">
        <v>0</v>
      </c>
      <c r="R773" s="21">
        <v>639.81438924020506</v>
      </c>
      <c r="S773" s="21">
        <v>8991.815446111761</v>
      </c>
      <c r="T773" s="38">
        <v>0.46374620419846302</v>
      </c>
    </row>
    <row r="774" spans="1:20" x14ac:dyDescent="0.25">
      <c r="A774" s="17" t="s">
        <v>289</v>
      </c>
      <c r="B774" s="8" t="s">
        <v>53</v>
      </c>
      <c r="C774" s="8" t="s">
        <v>65</v>
      </c>
      <c r="D774" s="8" t="str">
        <f t="shared" si="86"/>
        <v>Week_34-generic-fifi</v>
      </c>
      <c r="E774" s="8" t="str">
        <f t="shared" si="87"/>
        <v>CoFi-tv.cofi</v>
      </c>
      <c r="H774" s="18">
        <f t="shared" si="90"/>
        <v>4.7512505029079777E-3</v>
      </c>
      <c r="I774" s="6">
        <f t="shared" si="90"/>
        <v>3.15</v>
      </c>
      <c r="J774" s="6">
        <f t="shared" si="90"/>
        <v>96.359594628665661</v>
      </c>
      <c r="K774" s="18">
        <f t="shared" si="90"/>
        <v>0.65</v>
      </c>
      <c r="L774" s="35">
        <f>Data!BL48</f>
        <v>1640.0237687431245</v>
      </c>
      <c r="Q774" s="21">
        <v>0</v>
      </c>
      <c r="R774" s="21">
        <v>519.15277589551124</v>
      </c>
      <c r="S774" s="21">
        <v>7071.3511352152846</v>
      </c>
      <c r="T774" s="38">
        <v>0.33305388585986118</v>
      </c>
    </row>
    <row r="775" spans="1:20" x14ac:dyDescent="0.25">
      <c r="A775" s="17" t="s">
        <v>290</v>
      </c>
      <c r="B775" s="8" t="s">
        <v>53</v>
      </c>
      <c r="C775" s="8" t="s">
        <v>65</v>
      </c>
      <c r="D775" s="8" t="str">
        <f t="shared" si="86"/>
        <v>Week_35-generic-fifi</v>
      </c>
      <c r="E775" s="8" t="str">
        <f t="shared" si="87"/>
        <v>CoFi-tv.cofi</v>
      </c>
      <c r="H775" s="18">
        <f t="shared" si="90"/>
        <v>4.7512505029079777E-3</v>
      </c>
      <c r="I775" s="6">
        <f t="shared" si="90"/>
        <v>3.15</v>
      </c>
      <c r="J775" s="6">
        <f t="shared" si="90"/>
        <v>96.359594628665661</v>
      </c>
      <c r="K775" s="18">
        <f t="shared" si="90"/>
        <v>0.65</v>
      </c>
      <c r="L775" s="35">
        <f>Data!BL49</f>
        <v>2090.1152728342267</v>
      </c>
      <c r="Q775" s="21">
        <v>0</v>
      </c>
      <c r="R775" s="21">
        <v>743.68357175525819</v>
      </c>
      <c r="S775" s="21">
        <v>10789.085395618153</v>
      </c>
      <c r="T775" s="38">
        <v>0.54427332211294344</v>
      </c>
    </row>
    <row r="776" spans="1:20" x14ac:dyDescent="0.25">
      <c r="A776" s="17" t="s">
        <v>291</v>
      </c>
      <c r="B776" s="8" t="s">
        <v>53</v>
      </c>
      <c r="C776" s="8" t="s">
        <v>65</v>
      </c>
      <c r="D776" s="8" t="str">
        <f t="shared" si="86"/>
        <v>Week_36-generic-fifi</v>
      </c>
      <c r="E776" s="8" t="str">
        <f t="shared" si="87"/>
        <v>CoFi-tv.cofi</v>
      </c>
      <c r="H776" s="18">
        <f t="shared" si="90"/>
        <v>4.7512505029079777E-3</v>
      </c>
      <c r="I776" s="6">
        <f t="shared" si="90"/>
        <v>3.15</v>
      </c>
      <c r="J776" s="6">
        <f t="shared" si="90"/>
        <v>96.359594628665661</v>
      </c>
      <c r="K776" s="18">
        <f t="shared" si="90"/>
        <v>0.65</v>
      </c>
      <c r="L776" s="35">
        <f>Data!BL50</f>
        <v>2828.7555777959278</v>
      </c>
      <c r="Q776" s="21">
        <v>0</v>
      </c>
      <c r="R776" s="21">
        <v>666.93796540723929</v>
      </c>
      <c r="S776" s="21">
        <v>8930.3153457865901</v>
      </c>
      <c r="T776" s="38">
        <v>0.40266029698424666</v>
      </c>
    </row>
    <row r="777" spans="1:20" x14ac:dyDescent="0.25">
      <c r="A777" s="17" t="s">
        <v>292</v>
      </c>
      <c r="B777" s="8" t="s">
        <v>53</v>
      </c>
      <c r="C777" s="8" t="s">
        <v>65</v>
      </c>
      <c r="D777" s="8" t="str">
        <f t="shared" si="86"/>
        <v>Week_37-generic-fifi</v>
      </c>
      <c r="E777" s="8" t="str">
        <f t="shared" si="87"/>
        <v>CoFi-tv.cofi</v>
      </c>
      <c r="H777" s="18">
        <f t="shared" ref="H777:K792" si="91">H776</f>
        <v>4.7512505029079777E-3</v>
      </c>
      <c r="I777" s="6">
        <f t="shared" si="91"/>
        <v>3.15</v>
      </c>
      <c r="J777" s="6">
        <f t="shared" si="91"/>
        <v>96.359594628665661</v>
      </c>
      <c r="K777" s="18">
        <f t="shared" si="91"/>
        <v>0.65</v>
      </c>
      <c r="L777" s="35">
        <f>Data!BL51</f>
        <v>1922.1607123485817</v>
      </c>
      <c r="Q777" s="21">
        <v>0</v>
      </c>
      <c r="R777" s="21">
        <v>495.52821606438141</v>
      </c>
      <c r="S777" s="21">
        <v>7726.9115594996338</v>
      </c>
      <c r="T777" s="38">
        <v>0.4322233651386066</v>
      </c>
    </row>
    <row r="778" spans="1:20" x14ac:dyDescent="0.25">
      <c r="A778" s="17" t="s">
        <v>293</v>
      </c>
      <c r="B778" s="8" t="s">
        <v>53</v>
      </c>
      <c r="C778" s="8" t="s">
        <v>65</v>
      </c>
      <c r="D778" s="8" t="str">
        <f t="shared" si="86"/>
        <v>Week_38-generic-fifi</v>
      </c>
      <c r="E778" s="8" t="str">
        <f t="shared" si="87"/>
        <v>CoFi-tv.cofi</v>
      </c>
      <c r="H778" s="18">
        <f t="shared" si="91"/>
        <v>4.7512505029079777E-3</v>
      </c>
      <c r="I778" s="6">
        <f t="shared" si="91"/>
        <v>3.15</v>
      </c>
      <c r="J778" s="6">
        <f t="shared" si="91"/>
        <v>96.359594628665661</v>
      </c>
      <c r="K778" s="18">
        <f t="shared" si="91"/>
        <v>0.65</v>
      </c>
      <c r="L778" s="35">
        <f>Data!BL52</f>
        <v>1655.1084423786397</v>
      </c>
      <c r="Q778" s="21">
        <v>0</v>
      </c>
      <c r="R778" s="21">
        <v>418.39084598144819</v>
      </c>
      <c r="S778" s="21">
        <v>6068.8002973660487</v>
      </c>
      <c r="T778" s="38">
        <v>0.30865203240831474</v>
      </c>
    </row>
    <row r="779" spans="1:20" x14ac:dyDescent="0.25">
      <c r="A779" s="17" t="s">
        <v>294</v>
      </c>
      <c r="B779" s="8" t="s">
        <v>53</v>
      </c>
      <c r="C779" s="8" t="s">
        <v>65</v>
      </c>
      <c r="D779" s="8" t="str">
        <f t="shared" si="86"/>
        <v>Week_39-generic-fifi</v>
      </c>
      <c r="E779" s="8" t="str">
        <f t="shared" si="87"/>
        <v>CoFi-tv.cofi</v>
      </c>
      <c r="H779" s="18">
        <f t="shared" si="91"/>
        <v>4.7512505029079777E-3</v>
      </c>
      <c r="I779" s="6">
        <f t="shared" si="91"/>
        <v>3.15</v>
      </c>
      <c r="J779" s="6">
        <f t="shared" si="91"/>
        <v>96.359594628665661</v>
      </c>
      <c r="K779" s="18">
        <f t="shared" si="91"/>
        <v>0.65</v>
      </c>
      <c r="L779" s="35">
        <f>Data!BL53</f>
        <v>1978.6811625276007</v>
      </c>
      <c r="Q779" s="21">
        <v>0</v>
      </c>
      <c r="R779" s="21">
        <v>701.39493988565414</v>
      </c>
      <c r="S779" s="21">
        <v>8769.6745604301741</v>
      </c>
      <c r="T779" s="38">
        <v>0.3550094055216797</v>
      </c>
    </row>
    <row r="780" spans="1:20" x14ac:dyDescent="0.25">
      <c r="A780" s="17" t="s">
        <v>295</v>
      </c>
      <c r="B780" s="8" t="s">
        <v>53</v>
      </c>
      <c r="C780" s="8" t="s">
        <v>65</v>
      </c>
      <c r="D780" s="8" t="str">
        <f t="shared" si="86"/>
        <v>Week_40-generic-fifi</v>
      </c>
      <c r="E780" s="8" t="str">
        <f t="shared" si="87"/>
        <v>CoFi-tv.cofi</v>
      </c>
      <c r="H780" s="18">
        <f t="shared" si="91"/>
        <v>4.7512505029079777E-3</v>
      </c>
      <c r="I780" s="6">
        <f t="shared" si="91"/>
        <v>3.15</v>
      </c>
      <c r="J780" s="6">
        <f t="shared" si="91"/>
        <v>96.359594628665661</v>
      </c>
      <c r="K780" s="18">
        <f t="shared" si="91"/>
        <v>0.65</v>
      </c>
      <c r="L780" s="35">
        <f>Data!BL54</f>
        <v>1830.26323436441</v>
      </c>
      <c r="Q780" s="21">
        <v>0</v>
      </c>
      <c r="R780" s="21">
        <v>486.08666518868858</v>
      </c>
      <c r="S780" s="21">
        <v>6241.4305400160338</v>
      </c>
      <c r="T780" s="38">
        <v>0.26003725973267788</v>
      </c>
    </row>
    <row r="781" spans="1:20" x14ac:dyDescent="0.25">
      <c r="A781" s="17" t="s">
        <v>296</v>
      </c>
      <c r="B781" s="8" t="s">
        <v>53</v>
      </c>
      <c r="C781" s="8" t="s">
        <v>65</v>
      </c>
      <c r="D781" s="8" t="str">
        <f t="shared" si="86"/>
        <v>Week_41-generic-fifi</v>
      </c>
      <c r="E781" s="8" t="str">
        <f t="shared" si="87"/>
        <v>CoFi-tv.cofi</v>
      </c>
      <c r="H781" s="18">
        <f t="shared" si="91"/>
        <v>4.7512505029079777E-3</v>
      </c>
      <c r="I781" s="6">
        <f t="shared" si="91"/>
        <v>3.15</v>
      </c>
      <c r="J781" s="6">
        <f t="shared" si="91"/>
        <v>96.359594628665661</v>
      </c>
      <c r="K781" s="18">
        <f t="shared" si="91"/>
        <v>0.65</v>
      </c>
      <c r="L781" s="35">
        <f>Data!BL55</f>
        <v>1725.3903664173188</v>
      </c>
      <c r="Q781" s="21">
        <v>0</v>
      </c>
      <c r="R781" s="21">
        <v>428.6124917192044</v>
      </c>
      <c r="S781" s="21">
        <v>6992.4914227667177</v>
      </c>
      <c r="T781" s="38">
        <v>0.39551937086075928</v>
      </c>
    </row>
    <row r="782" spans="1:20" x14ac:dyDescent="0.25">
      <c r="A782" s="17" t="s">
        <v>297</v>
      </c>
      <c r="B782" s="8" t="s">
        <v>53</v>
      </c>
      <c r="C782" s="8" t="s">
        <v>65</v>
      </c>
      <c r="D782" s="8" t="str">
        <f t="shared" si="86"/>
        <v>Week_42-generic-fifi</v>
      </c>
      <c r="E782" s="8" t="str">
        <f t="shared" si="87"/>
        <v>CoFi-tv.cofi</v>
      </c>
      <c r="H782" s="18">
        <f t="shared" si="91"/>
        <v>4.7512505029079777E-3</v>
      </c>
      <c r="I782" s="6">
        <f t="shared" si="91"/>
        <v>3.15</v>
      </c>
      <c r="J782" s="6">
        <f t="shared" si="91"/>
        <v>96.359594628665661</v>
      </c>
      <c r="K782" s="18">
        <f t="shared" si="91"/>
        <v>0.65</v>
      </c>
      <c r="L782" s="35">
        <f>Data!BL56</f>
        <v>1946.9834473517333</v>
      </c>
      <c r="Q782" s="21">
        <v>0</v>
      </c>
      <c r="R782" s="21">
        <v>433.64839678714708</v>
      </c>
      <c r="S782" s="21">
        <v>5975.5982310734125</v>
      </c>
      <c r="T782" s="38">
        <v>0.28734356732641431</v>
      </c>
    </row>
    <row r="783" spans="1:20" x14ac:dyDescent="0.25">
      <c r="A783" s="17" t="s">
        <v>298</v>
      </c>
      <c r="B783" s="8" t="s">
        <v>53</v>
      </c>
      <c r="C783" s="8" t="s">
        <v>65</v>
      </c>
      <c r="D783" s="8" t="str">
        <f t="shared" si="86"/>
        <v>Week_43-generic-fifi</v>
      </c>
      <c r="E783" s="8" t="str">
        <f t="shared" si="87"/>
        <v>CoFi-tv.cofi</v>
      </c>
      <c r="H783" s="18">
        <f t="shared" si="91"/>
        <v>4.7512505029079777E-3</v>
      </c>
      <c r="I783" s="6">
        <f t="shared" si="91"/>
        <v>3.15</v>
      </c>
      <c r="J783" s="6">
        <f t="shared" si="91"/>
        <v>96.359594628665661</v>
      </c>
      <c r="K783" s="18">
        <f t="shared" si="91"/>
        <v>0.65</v>
      </c>
      <c r="L783" s="35">
        <f>Data!BL57</f>
        <v>1944.8608207636205</v>
      </c>
      <c r="Q783" s="21">
        <v>0</v>
      </c>
      <c r="R783" s="21">
        <v>555.38332866450162</v>
      </c>
      <c r="S783" s="21">
        <v>7901.3069454529414</v>
      </c>
      <c r="T783" s="38">
        <v>0.36247095057229162</v>
      </c>
    </row>
    <row r="784" spans="1:20" x14ac:dyDescent="0.25">
      <c r="A784" s="17" t="s">
        <v>299</v>
      </c>
      <c r="B784" s="8" t="s">
        <v>53</v>
      </c>
      <c r="C784" s="8" t="s">
        <v>65</v>
      </c>
      <c r="D784" s="8" t="str">
        <f t="shared" si="86"/>
        <v>Week_44-generic-fifi</v>
      </c>
      <c r="E784" s="8" t="str">
        <f t="shared" si="87"/>
        <v>CoFi-tv.cofi</v>
      </c>
      <c r="H784" s="18">
        <f t="shared" si="91"/>
        <v>4.7512505029079777E-3</v>
      </c>
      <c r="I784" s="6">
        <f t="shared" si="91"/>
        <v>3.15</v>
      </c>
      <c r="J784" s="6">
        <f t="shared" si="91"/>
        <v>96.359594628665661</v>
      </c>
      <c r="K784" s="18">
        <f t="shared" si="91"/>
        <v>0.65</v>
      </c>
      <c r="L784" s="35">
        <f>Data!BL58</f>
        <v>2085.2620813272074</v>
      </c>
      <c r="Q784" s="21">
        <v>0</v>
      </c>
      <c r="R784" s="21">
        <v>488.70592707951437</v>
      </c>
      <c r="S784" s="21">
        <v>6204.9690740018859</v>
      </c>
      <c r="T784" s="38">
        <v>0.25625783607870023</v>
      </c>
    </row>
    <row r="785" spans="1:20" x14ac:dyDescent="0.25">
      <c r="A785" s="17" t="s">
        <v>300</v>
      </c>
      <c r="B785" s="8" t="s">
        <v>53</v>
      </c>
      <c r="C785" s="8" t="s">
        <v>65</v>
      </c>
      <c r="D785" s="8" t="str">
        <f t="shared" si="86"/>
        <v>Week_45-generic-fifi</v>
      </c>
      <c r="E785" s="8" t="str">
        <f t="shared" si="87"/>
        <v>CoFi-tv.cofi</v>
      </c>
      <c r="H785" s="18">
        <f t="shared" si="91"/>
        <v>4.7512505029079777E-3</v>
      </c>
      <c r="I785" s="6">
        <f t="shared" si="91"/>
        <v>3.15</v>
      </c>
      <c r="J785" s="6">
        <f t="shared" si="91"/>
        <v>96.359594628665661</v>
      </c>
      <c r="K785" s="18">
        <f t="shared" si="91"/>
        <v>0.65</v>
      </c>
      <c r="L785" s="35">
        <f>Data!BL59</f>
        <v>1650.6523731634045</v>
      </c>
      <c r="Q785" s="21">
        <v>0</v>
      </c>
      <c r="R785" s="21">
        <v>502.56221241292394</v>
      </c>
      <c r="S785" s="21">
        <v>7175.6071587201695</v>
      </c>
      <c r="T785" s="38">
        <v>0.34166188037002654</v>
      </c>
    </row>
    <row r="786" spans="1:20" x14ac:dyDescent="0.25">
      <c r="A786" s="17" t="s">
        <v>301</v>
      </c>
      <c r="B786" s="8" t="s">
        <v>53</v>
      </c>
      <c r="C786" s="8" t="s">
        <v>65</v>
      </c>
      <c r="D786" s="8" t="str">
        <f t="shared" si="86"/>
        <v>Week_46-generic-fifi</v>
      </c>
      <c r="E786" s="8" t="str">
        <f t="shared" si="87"/>
        <v>CoFi-tv.cofi</v>
      </c>
      <c r="H786" s="18">
        <f t="shared" si="91"/>
        <v>4.7512505029079777E-3</v>
      </c>
      <c r="I786" s="6">
        <f t="shared" si="91"/>
        <v>3.15</v>
      </c>
      <c r="J786" s="6">
        <f t="shared" si="91"/>
        <v>96.359594628665661</v>
      </c>
      <c r="K786" s="18">
        <f t="shared" si="91"/>
        <v>0.65</v>
      </c>
      <c r="L786" s="35">
        <f>Data!BL60</f>
        <v>1731.9975466831138</v>
      </c>
      <c r="Q786" s="21">
        <v>0</v>
      </c>
      <c r="R786" s="21">
        <v>356.15119784823611</v>
      </c>
      <c r="S786" s="21">
        <v>5068.9112821384533</v>
      </c>
      <c r="T786" s="38">
        <v>0.2418290854837728</v>
      </c>
    </row>
    <row r="787" spans="1:20" x14ac:dyDescent="0.25">
      <c r="A787" s="17" t="s">
        <v>272</v>
      </c>
      <c r="B787" s="8" t="s">
        <v>53</v>
      </c>
      <c r="C787" s="8" t="s">
        <v>65</v>
      </c>
      <c r="D787" s="8" t="str">
        <f t="shared" si="86"/>
        <v>Week_47-generic-fifi</v>
      </c>
      <c r="E787" s="8" t="str">
        <f t="shared" si="87"/>
        <v>CoFi-tv.cofi</v>
      </c>
      <c r="H787" s="18">
        <f t="shared" si="91"/>
        <v>4.7512505029079777E-3</v>
      </c>
      <c r="I787" s="6">
        <f t="shared" si="91"/>
        <v>3.15</v>
      </c>
      <c r="J787" s="6">
        <f t="shared" si="91"/>
        <v>96.359594628665661</v>
      </c>
      <c r="K787" s="18">
        <f t="shared" si="91"/>
        <v>0.65</v>
      </c>
      <c r="L787" s="35">
        <f>Data!BL61</f>
        <v>2385.2246421647269</v>
      </c>
      <c r="Q787" s="21">
        <v>0</v>
      </c>
      <c r="R787" s="21">
        <v>355.38481473238176</v>
      </c>
      <c r="S787" s="21">
        <v>4355.7338722066816</v>
      </c>
      <c r="T787" s="38">
        <v>0.16468817824266635</v>
      </c>
    </row>
    <row r="788" spans="1:20" x14ac:dyDescent="0.25">
      <c r="A788" s="17" t="s">
        <v>273</v>
      </c>
      <c r="B788" s="8" t="s">
        <v>53</v>
      </c>
      <c r="C788" s="8" t="s">
        <v>65</v>
      </c>
      <c r="D788" s="8" t="str">
        <f t="shared" si="86"/>
        <v>Week_48-generic-fifi</v>
      </c>
      <c r="E788" s="8" t="str">
        <f t="shared" si="87"/>
        <v>CoFi-tv.cofi</v>
      </c>
      <c r="H788" s="18">
        <f t="shared" si="91"/>
        <v>4.7512505029079777E-3</v>
      </c>
      <c r="I788" s="6">
        <f t="shared" si="91"/>
        <v>3.15</v>
      </c>
      <c r="J788" s="6">
        <f t="shared" si="91"/>
        <v>96.359594628665661</v>
      </c>
      <c r="K788" s="18">
        <f t="shared" si="91"/>
        <v>0.65</v>
      </c>
      <c r="L788" s="35">
        <f>Data!BL62</f>
        <v>2385.2246421647269</v>
      </c>
      <c r="Q788" s="21">
        <v>0</v>
      </c>
      <c r="R788" s="21">
        <v>238.64070817718144</v>
      </c>
      <c r="S788" s="21">
        <v>2942.8346351850382</v>
      </c>
      <c r="T788" s="38">
        <v>0.11038600159973222</v>
      </c>
    </row>
    <row r="789" spans="1:20" x14ac:dyDescent="0.25">
      <c r="A789" s="17" t="s">
        <v>274</v>
      </c>
      <c r="B789" s="8" t="s">
        <v>53</v>
      </c>
      <c r="C789" s="8" t="s">
        <v>65</v>
      </c>
      <c r="D789" s="8" t="str">
        <f t="shared" si="86"/>
        <v>Week_49-generic-fifi</v>
      </c>
      <c r="E789" s="8" t="str">
        <f t="shared" si="87"/>
        <v>CoFi-tv.cofi</v>
      </c>
      <c r="H789" s="18">
        <f t="shared" si="91"/>
        <v>4.7512505029079777E-3</v>
      </c>
      <c r="I789" s="6">
        <f t="shared" si="91"/>
        <v>3.15</v>
      </c>
      <c r="J789" s="6">
        <f t="shared" si="91"/>
        <v>96.359594628665661</v>
      </c>
      <c r="K789" s="18">
        <f t="shared" si="91"/>
        <v>0.65</v>
      </c>
      <c r="L789" s="35">
        <f>Data!BL63</f>
        <v>2385.2246421647269</v>
      </c>
      <c r="Q789" s="21">
        <v>0</v>
      </c>
      <c r="R789" s="21">
        <v>100.89363081467191</v>
      </c>
      <c r="S789" s="21">
        <v>1512.302227716043</v>
      </c>
      <c r="T789" s="38">
        <v>7.3210627160467223E-2</v>
      </c>
    </row>
    <row r="790" spans="1:20" x14ac:dyDescent="0.25">
      <c r="A790" s="17" t="s">
        <v>275</v>
      </c>
      <c r="B790" s="8" t="s">
        <v>53</v>
      </c>
      <c r="C790" s="8" t="s">
        <v>65</v>
      </c>
      <c r="D790" s="8" t="str">
        <f t="shared" si="86"/>
        <v>Week_50-generic-fifi</v>
      </c>
      <c r="E790" s="8" t="str">
        <f t="shared" si="87"/>
        <v>CoFi-tv.cofi</v>
      </c>
      <c r="H790" s="18">
        <f t="shared" si="91"/>
        <v>4.7512505029079777E-3</v>
      </c>
      <c r="I790" s="6">
        <f t="shared" si="91"/>
        <v>3.15</v>
      </c>
      <c r="J790" s="6">
        <f t="shared" si="91"/>
        <v>96.359594628665661</v>
      </c>
      <c r="K790" s="18">
        <f t="shared" si="91"/>
        <v>0.65</v>
      </c>
      <c r="L790" s="35">
        <f>Data!BL64</f>
        <v>2011.4207803329416</v>
      </c>
      <c r="Q790" s="21">
        <v>0</v>
      </c>
      <c r="R790" s="21">
        <v>79.828185058473579</v>
      </c>
      <c r="S790" s="21">
        <v>1088.0986960124353</v>
      </c>
      <c r="T790" s="38">
        <v>4.8217578778394721E-2</v>
      </c>
    </row>
    <row r="791" spans="1:20" x14ac:dyDescent="0.25">
      <c r="A791" s="17" t="s">
        <v>276</v>
      </c>
      <c r="B791" s="8" t="s">
        <v>53</v>
      </c>
      <c r="C791" s="8" t="s">
        <v>65</v>
      </c>
      <c r="D791" s="8" t="str">
        <f t="shared" si="86"/>
        <v>Week_51-generic-fifi</v>
      </c>
      <c r="E791" s="8" t="str">
        <f t="shared" si="87"/>
        <v>CoFi-tv.cofi</v>
      </c>
      <c r="H791" s="18">
        <f t="shared" si="91"/>
        <v>4.7512505029079777E-3</v>
      </c>
      <c r="I791" s="6">
        <f t="shared" si="91"/>
        <v>3.15</v>
      </c>
      <c r="J791" s="6">
        <f t="shared" si="91"/>
        <v>96.359594628665661</v>
      </c>
      <c r="K791" s="18">
        <f t="shared" si="91"/>
        <v>0.65</v>
      </c>
      <c r="L791" s="35">
        <f>Data!BL65</f>
        <v>2011.4207803329416</v>
      </c>
      <c r="Q791" s="21">
        <v>0</v>
      </c>
      <c r="R791" s="21">
        <v>64.194792836603639</v>
      </c>
      <c r="S791" s="21">
        <v>807.75578258199573</v>
      </c>
      <c r="T791" s="38">
        <v>3.1611793804180444E-2</v>
      </c>
    </row>
    <row r="792" spans="1:20" x14ac:dyDescent="0.25">
      <c r="A792" s="17" t="s">
        <v>277</v>
      </c>
      <c r="B792" s="8" t="s">
        <v>53</v>
      </c>
      <c r="C792" s="8" t="s">
        <v>65</v>
      </c>
      <c r="D792" s="8" t="str">
        <f t="shared" si="86"/>
        <v>Week_52-generic-fifi</v>
      </c>
      <c r="E792" s="8" t="str">
        <f t="shared" si="87"/>
        <v>CoFi-tv.cofi</v>
      </c>
      <c r="H792" s="18">
        <f t="shared" si="91"/>
        <v>4.7512505029079777E-3</v>
      </c>
      <c r="I792" s="6">
        <f t="shared" si="91"/>
        <v>3.15</v>
      </c>
      <c r="J792" s="6">
        <f t="shared" si="91"/>
        <v>96.359594628665661</v>
      </c>
      <c r="K792" s="18">
        <f t="shared" si="91"/>
        <v>0.65</v>
      </c>
      <c r="L792" s="35">
        <f>Data!BL66</f>
        <v>2011.4207803329416</v>
      </c>
      <c r="Q792" s="21">
        <v>0</v>
      </c>
      <c r="R792" s="21">
        <v>32.416359463338893</v>
      </c>
      <c r="S792" s="21">
        <v>427.05921013560987</v>
      </c>
      <c r="T792" s="38">
        <v>2.0662984661005024E-2</v>
      </c>
    </row>
    <row r="794" spans="1:20" x14ac:dyDescent="0.25">
      <c r="A794" s="16" t="s">
        <v>328</v>
      </c>
      <c r="B794" s="8" t="s">
        <v>53</v>
      </c>
      <c r="C794" s="8" t="s">
        <v>65</v>
      </c>
      <c r="D794" s="8" t="str">
        <f>A794&amp;"-generic-refi"</f>
        <v>Week_40_old-generic-refi</v>
      </c>
      <c r="E794" s="8" t="str">
        <f>IF(RIGHT(A794,3)="old","Initial",B794&amp;"-"&amp;C794)</f>
        <v>Initial</v>
      </c>
      <c r="H794" s="25">
        <f>SUMIFS(Data!N$2:N$48,Data!$L$2:$L$48,$C794,Data!$M$2:$M$48,RIGHT($D794,4))</f>
        <v>5.7091597585954825E-3</v>
      </c>
      <c r="I794" s="42">
        <f>VLOOKUP(C794,parms,8,FALSE)</f>
        <v>3.15</v>
      </c>
      <c r="J794" s="28">
        <f>SUMIFS(Data!O$2:O$48,Data!$L$2:$L$48,$C794,Data!$M$2:$M$48,RIGHT($D794,4))</f>
        <v>108.82230307802553</v>
      </c>
      <c r="K794" s="25">
        <f>SUMIFS(Data!Q$2:Q$48,Data!$L$2:$L$48,$C794,Data!$M$2:$M$48,RIGHT($D794,4))</f>
        <v>0.65</v>
      </c>
      <c r="L794" s="35">
        <f>Data!BL2</f>
        <v>1830.26323436441</v>
      </c>
      <c r="Q794" s="21">
        <v>0</v>
      </c>
      <c r="R794" s="21">
        <v>12.879114413469095</v>
      </c>
      <c r="S794" s="21">
        <v>201.45183556346097</v>
      </c>
      <c r="T794" s="38">
        <v>1.4170520851176205E-2</v>
      </c>
    </row>
    <row r="795" spans="1:20" x14ac:dyDescent="0.25">
      <c r="A795" s="16" t="s">
        <v>316</v>
      </c>
      <c r="B795" s="8" t="s">
        <v>53</v>
      </c>
      <c r="C795" s="8" t="s">
        <v>65</v>
      </c>
      <c r="D795" s="8" t="str">
        <f t="shared" ref="D795:D858" si="92">A795&amp;"-generic-refi"</f>
        <v>Week_41_old-generic-refi</v>
      </c>
      <c r="E795" s="8" t="str">
        <f t="shared" ref="E795:E858" si="93">IF(RIGHT(A795,3)="old","Initial",B795&amp;"-"&amp;C795)</f>
        <v>Initial</v>
      </c>
      <c r="H795" s="18">
        <f t="shared" ref="H795:K810" si="94">H794</f>
        <v>5.7091597585954825E-3</v>
      </c>
      <c r="I795" s="6">
        <f>I794</f>
        <v>3.15</v>
      </c>
      <c r="J795" s="6">
        <f t="shared" si="94"/>
        <v>108.82230307802553</v>
      </c>
      <c r="K795" s="18">
        <f t="shared" si="94"/>
        <v>0.65</v>
      </c>
      <c r="L795" s="35">
        <f>Data!BL3</f>
        <v>1725.3903664173188</v>
      </c>
      <c r="Q795" s="21">
        <v>0</v>
      </c>
      <c r="R795" s="21">
        <v>402.25686455772052</v>
      </c>
      <c r="S795" s="21">
        <v>5049.8949427611997</v>
      </c>
      <c r="T795" s="38">
        <v>0.24548487304290412</v>
      </c>
    </row>
    <row r="796" spans="1:20" x14ac:dyDescent="0.25">
      <c r="A796" s="16" t="s">
        <v>317</v>
      </c>
      <c r="B796" s="8" t="s">
        <v>53</v>
      </c>
      <c r="C796" s="8" t="s">
        <v>65</v>
      </c>
      <c r="D796" s="8" t="str">
        <f t="shared" si="92"/>
        <v>Week_42_old-generic-refi</v>
      </c>
      <c r="E796" s="8" t="str">
        <f t="shared" si="93"/>
        <v>Initial</v>
      </c>
      <c r="H796" s="18">
        <f t="shared" si="94"/>
        <v>5.7091597585954825E-3</v>
      </c>
      <c r="I796" s="6">
        <f t="shared" si="94"/>
        <v>3.15</v>
      </c>
      <c r="J796" s="6">
        <f t="shared" si="94"/>
        <v>108.82230307802553</v>
      </c>
      <c r="K796" s="18">
        <f t="shared" si="94"/>
        <v>0.65</v>
      </c>
      <c r="L796" s="35">
        <f>Data!BL4</f>
        <v>1946.9834473517333</v>
      </c>
      <c r="Q796" s="21">
        <v>0</v>
      </c>
      <c r="R796" s="21">
        <v>256.62415134113439</v>
      </c>
      <c r="S796" s="21">
        <v>3405.1463260437281</v>
      </c>
      <c r="T796" s="38">
        <v>0.17578494400910782</v>
      </c>
    </row>
    <row r="797" spans="1:20" x14ac:dyDescent="0.25">
      <c r="A797" s="16" t="s">
        <v>318</v>
      </c>
      <c r="B797" s="8" t="s">
        <v>53</v>
      </c>
      <c r="C797" s="8" t="s">
        <v>65</v>
      </c>
      <c r="D797" s="8" t="str">
        <f t="shared" si="92"/>
        <v>Week_43_old-generic-refi</v>
      </c>
      <c r="E797" s="8" t="str">
        <f t="shared" si="93"/>
        <v>Initial</v>
      </c>
      <c r="H797" s="18">
        <f t="shared" si="94"/>
        <v>5.7091597585954825E-3</v>
      </c>
      <c r="I797" s="6">
        <f t="shared" si="94"/>
        <v>3.15</v>
      </c>
      <c r="J797" s="6">
        <f t="shared" si="94"/>
        <v>108.82230307802553</v>
      </c>
      <c r="K797" s="18">
        <f t="shared" si="94"/>
        <v>0.65</v>
      </c>
      <c r="L797" s="35">
        <f>Data!BL5</f>
        <v>1944.8608207636205</v>
      </c>
      <c r="Q797" s="21">
        <v>0</v>
      </c>
      <c r="R797" s="21">
        <v>300.5999639130581</v>
      </c>
      <c r="S797" s="21">
        <v>4417.3539126749592</v>
      </c>
      <c r="T797" s="38">
        <v>0.28056443655672081</v>
      </c>
    </row>
    <row r="798" spans="1:20" x14ac:dyDescent="0.25">
      <c r="A798" s="16" t="s">
        <v>319</v>
      </c>
      <c r="B798" s="8" t="s">
        <v>53</v>
      </c>
      <c r="C798" s="8" t="s">
        <v>65</v>
      </c>
      <c r="D798" s="8" t="str">
        <f t="shared" si="92"/>
        <v>Week_44_old-generic-refi</v>
      </c>
      <c r="E798" s="8" t="str">
        <f t="shared" si="93"/>
        <v>Initial</v>
      </c>
      <c r="H798" s="18">
        <f t="shared" si="94"/>
        <v>5.7091597585954825E-3</v>
      </c>
      <c r="I798" s="6">
        <f t="shared" si="94"/>
        <v>3.15</v>
      </c>
      <c r="J798" s="6">
        <f t="shared" si="94"/>
        <v>108.82230307802553</v>
      </c>
      <c r="K798" s="18">
        <f t="shared" si="94"/>
        <v>0.65</v>
      </c>
      <c r="L798" s="35">
        <f>Data!BL6</f>
        <v>2085.2620813272074</v>
      </c>
      <c r="Q798" s="21">
        <v>0</v>
      </c>
      <c r="R798" s="21">
        <v>182.85714791724965</v>
      </c>
      <c r="S798" s="21">
        <v>2886.8456710722403</v>
      </c>
      <c r="T798" s="38">
        <v>0.1951513229937788</v>
      </c>
    </row>
    <row r="799" spans="1:20" x14ac:dyDescent="0.25">
      <c r="A799" s="16" t="s">
        <v>320</v>
      </c>
      <c r="B799" s="8" t="s">
        <v>53</v>
      </c>
      <c r="C799" s="8" t="s">
        <v>65</v>
      </c>
      <c r="D799" s="8" t="str">
        <f t="shared" si="92"/>
        <v>Week_45_old-generic-refi</v>
      </c>
      <c r="E799" s="8" t="str">
        <f t="shared" si="93"/>
        <v>Initial</v>
      </c>
      <c r="H799" s="18">
        <f t="shared" si="94"/>
        <v>5.7091597585954825E-3</v>
      </c>
      <c r="I799" s="6">
        <f t="shared" si="94"/>
        <v>3.15</v>
      </c>
      <c r="J799" s="6">
        <f t="shared" si="94"/>
        <v>108.82230307802553</v>
      </c>
      <c r="K799" s="18">
        <f t="shared" si="94"/>
        <v>0.65</v>
      </c>
      <c r="L799" s="35">
        <f>Data!BL7</f>
        <v>1650.6523731634045</v>
      </c>
      <c r="Q799" s="21">
        <v>0</v>
      </c>
      <c r="R799" s="21">
        <v>533.64634900768021</v>
      </c>
      <c r="S799" s="21">
        <v>6571.5950008087748</v>
      </c>
      <c r="T799" s="38">
        <v>0.28885330701834466</v>
      </c>
    </row>
    <row r="800" spans="1:20" x14ac:dyDescent="0.25">
      <c r="A800" s="16" t="s">
        <v>321</v>
      </c>
      <c r="B800" s="8" t="s">
        <v>53</v>
      </c>
      <c r="C800" s="8" t="s">
        <v>65</v>
      </c>
      <c r="D800" s="8" t="str">
        <f t="shared" si="92"/>
        <v>Week_46_old-generic-refi</v>
      </c>
      <c r="E800" s="8" t="str">
        <f t="shared" si="93"/>
        <v>Initial</v>
      </c>
      <c r="H800" s="18">
        <f t="shared" si="94"/>
        <v>5.7091597585954825E-3</v>
      </c>
      <c r="I800" s="6">
        <f t="shared" si="94"/>
        <v>3.15</v>
      </c>
      <c r="J800" s="6">
        <f t="shared" si="94"/>
        <v>108.82230307802553</v>
      </c>
      <c r="K800" s="18">
        <f t="shared" si="94"/>
        <v>0.65</v>
      </c>
      <c r="L800" s="35">
        <f>Data!BL8</f>
        <v>1731.9975466831138</v>
      </c>
      <c r="Q800" s="21">
        <v>0</v>
      </c>
      <c r="R800" s="21">
        <v>286.93279173924401</v>
      </c>
      <c r="S800" s="21">
        <v>3907.4639325699973</v>
      </c>
      <c r="T800" s="38">
        <v>0.20236623756218264</v>
      </c>
    </row>
    <row r="801" spans="1:20" x14ac:dyDescent="0.25">
      <c r="A801" s="16" t="s">
        <v>322</v>
      </c>
      <c r="B801" s="8" t="s">
        <v>53</v>
      </c>
      <c r="C801" s="8" t="s">
        <v>65</v>
      </c>
      <c r="D801" s="8" t="str">
        <f t="shared" si="92"/>
        <v>Week_47_old-generic-refi</v>
      </c>
      <c r="E801" s="8" t="str">
        <f t="shared" si="93"/>
        <v>Initial</v>
      </c>
      <c r="H801" s="18">
        <f t="shared" si="94"/>
        <v>5.7091597585954825E-3</v>
      </c>
      <c r="I801" s="6">
        <f t="shared" si="94"/>
        <v>3.15</v>
      </c>
      <c r="J801" s="6">
        <f t="shared" si="94"/>
        <v>108.82230307802553</v>
      </c>
      <c r="K801" s="18">
        <f t="shared" si="94"/>
        <v>0.65</v>
      </c>
      <c r="L801" s="35">
        <f>Data!BL9</f>
        <v>2385.2246421647269</v>
      </c>
      <c r="Q801" s="21">
        <v>0</v>
      </c>
      <c r="R801" s="21">
        <v>193.46587587838397</v>
      </c>
      <c r="S801" s="21">
        <v>2643.8078779836237</v>
      </c>
      <c r="T801" s="38">
        <v>0.13667902288013789</v>
      </c>
    </row>
    <row r="802" spans="1:20" x14ac:dyDescent="0.25">
      <c r="A802" s="16" t="s">
        <v>323</v>
      </c>
      <c r="B802" s="8" t="s">
        <v>53</v>
      </c>
      <c r="C802" s="8" t="s">
        <v>65</v>
      </c>
      <c r="D802" s="8" t="str">
        <f t="shared" si="92"/>
        <v>Week_48_old-generic-refi</v>
      </c>
      <c r="E802" s="8" t="str">
        <f t="shared" si="93"/>
        <v>Initial</v>
      </c>
      <c r="H802" s="18">
        <f t="shared" si="94"/>
        <v>5.7091597585954825E-3</v>
      </c>
      <c r="I802" s="6">
        <f t="shared" si="94"/>
        <v>3.15</v>
      </c>
      <c r="J802" s="6">
        <f t="shared" si="94"/>
        <v>108.82230307802553</v>
      </c>
      <c r="K802" s="18">
        <f t="shared" si="94"/>
        <v>0.65</v>
      </c>
      <c r="L802" s="35">
        <f>Data!BL10</f>
        <v>2385.2246421647269</v>
      </c>
      <c r="Q802" s="21">
        <v>0</v>
      </c>
      <c r="R802" s="21">
        <v>78.927263104887842</v>
      </c>
      <c r="S802" s="21">
        <v>1282.4121811675018</v>
      </c>
      <c r="T802" s="38">
        <v>9.1108606852908891E-2</v>
      </c>
    </row>
    <row r="803" spans="1:20" x14ac:dyDescent="0.25">
      <c r="A803" s="16" t="s">
        <v>324</v>
      </c>
      <c r="B803" s="8" t="s">
        <v>53</v>
      </c>
      <c r="C803" s="8" t="s">
        <v>65</v>
      </c>
      <c r="D803" s="8" t="str">
        <f t="shared" si="92"/>
        <v>Week_49_old-generic-refi</v>
      </c>
      <c r="E803" s="8" t="str">
        <f t="shared" si="93"/>
        <v>Initial</v>
      </c>
      <c r="H803" s="18">
        <f t="shared" si="94"/>
        <v>5.7091597585954825E-3</v>
      </c>
      <c r="I803" s="6">
        <f t="shared" si="94"/>
        <v>3.15</v>
      </c>
      <c r="J803" s="6">
        <f t="shared" si="94"/>
        <v>108.82230307802553</v>
      </c>
      <c r="K803" s="18">
        <f t="shared" si="94"/>
        <v>0.65</v>
      </c>
      <c r="L803" s="35">
        <f>Data!BL11</f>
        <v>2385.2246421647269</v>
      </c>
      <c r="Q803" s="21">
        <v>0</v>
      </c>
      <c r="R803" s="21">
        <v>68.077137429028866</v>
      </c>
      <c r="S803" s="21">
        <v>986.43310449035812</v>
      </c>
      <c r="T803" s="38">
        <v>6.0205727232258255E-2</v>
      </c>
    </row>
    <row r="804" spans="1:20" x14ac:dyDescent="0.25">
      <c r="A804" s="16" t="s">
        <v>325</v>
      </c>
      <c r="B804" s="8" t="s">
        <v>53</v>
      </c>
      <c r="C804" s="8" t="s">
        <v>65</v>
      </c>
      <c r="D804" s="8" t="str">
        <f t="shared" si="92"/>
        <v>Week_50_old-generic-refi</v>
      </c>
      <c r="E804" s="8" t="str">
        <f t="shared" si="93"/>
        <v>Initial</v>
      </c>
      <c r="H804" s="18">
        <f t="shared" si="94"/>
        <v>5.7091597585954825E-3</v>
      </c>
      <c r="I804" s="6">
        <f t="shared" si="94"/>
        <v>3.15</v>
      </c>
      <c r="J804" s="6">
        <f t="shared" si="94"/>
        <v>108.82230307802553</v>
      </c>
      <c r="K804" s="18">
        <f t="shared" si="94"/>
        <v>0.65</v>
      </c>
      <c r="L804" s="35">
        <f>Data!BL12</f>
        <v>2011.4207803329416</v>
      </c>
      <c r="Q804" s="21">
        <v>0</v>
      </c>
      <c r="R804" s="21">
        <v>62.329643852642391</v>
      </c>
      <c r="S804" s="21">
        <v>807.67817843022726</v>
      </c>
      <c r="T804" s="38">
        <v>3.9557618095485303E-2</v>
      </c>
    </row>
    <row r="805" spans="1:20" x14ac:dyDescent="0.25">
      <c r="A805" s="16" t="s">
        <v>326</v>
      </c>
      <c r="B805" s="8" t="s">
        <v>53</v>
      </c>
      <c r="C805" s="8" t="s">
        <v>65</v>
      </c>
      <c r="D805" s="8" t="str">
        <f t="shared" si="92"/>
        <v>Week_51_old-generic-refi</v>
      </c>
      <c r="E805" s="8" t="str">
        <f t="shared" si="93"/>
        <v>Initial</v>
      </c>
      <c r="H805" s="18">
        <f t="shared" si="94"/>
        <v>5.7091597585954825E-3</v>
      </c>
      <c r="I805" s="6">
        <f t="shared" si="94"/>
        <v>3.15</v>
      </c>
      <c r="J805" s="6">
        <f t="shared" si="94"/>
        <v>108.82230307802553</v>
      </c>
      <c r="K805" s="18">
        <f t="shared" si="94"/>
        <v>0.65</v>
      </c>
      <c r="L805" s="35">
        <f>Data!BL13</f>
        <v>2011.4207803329416</v>
      </c>
      <c r="Q805" s="21">
        <v>0</v>
      </c>
      <c r="R805" s="21">
        <v>38.476914645123486</v>
      </c>
      <c r="S805" s="21">
        <v>517.29363220643506</v>
      </c>
      <c r="T805" s="38">
        <v>2.5893692497950149E-2</v>
      </c>
    </row>
    <row r="806" spans="1:20" x14ac:dyDescent="0.25">
      <c r="A806" s="16" t="s">
        <v>327</v>
      </c>
      <c r="B806" s="8" t="s">
        <v>53</v>
      </c>
      <c r="C806" s="8" t="s">
        <v>65</v>
      </c>
      <c r="D806" s="8" t="str">
        <f t="shared" si="92"/>
        <v>Week_52_old-generic-refi</v>
      </c>
      <c r="E806" s="8" t="str">
        <f t="shared" si="93"/>
        <v>Initial</v>
      </c>
      <c r="H806" s="18">
        <f t="shared" si="94"/>
        <v>5.7091597585954825E-3</v>
      </c>
      <c r="I806" s="6">
        <f t="shared" si="94"/>
        <v>3.15</v>
      </c>
      <c r="J806" s="6">
        <f t="shared" si="94"/>
        <v>108.82230307802553</v>
      </c>
      <c r="K806" s="18">
        <f t="shared" si="94"/>
        <v>0.65</v>
      </c>
      <c r="L806" s="35">
        <f>Data!BL14</f>
        <v>2011.4207803329416</v>
      </c>
      <c r="Q806" s="21">
        <v>0</v>
      </c>
      <c r="R806" s="21">
        <v>17.147791866453233</v>
      </c>
      <c r="S806" s="21">
        <v>235.49161589145754</v>
      </c>
      <c r="T806" s="38">
        <v>1.6908070039408973E-2</v>
      </c>
    </row>
    <row r="807" spans="1:20" x14ac:dyDescent="0.25">
      <c r="A807" s="17" t="s">
        <v>262</v>
      </c>
      <c r="B807" s="8" t="s">
        <v>53</v>
      </c>
      <c r="C807" s="8" t="s">
        <v>65</v>
      </c>
      <c r="D807" s="8" t="str">
        <f t="shared" si="92"/>
        <v>Week_01-generic-refi</v>
      </c>
      <c r="E807" s="8" t="str">
        <f t="shared" si="93"/>
        <v>CoFi-tv.cofi</v>
      </c>
      <c r="H807" s="18">
        <f t="shared" si="94"/>
        <v>5.7091597585954825E-3</v>
      </c>
      <c r="I807" s="6">
        <f t="shared" si="94"/>
        <v>3.15</v>
      </c>
      <c r="J807" s="6">
        <f t="shared" si="94"/>
        <v>108.82230307802553</v>
      </c>
      <c r="K807" s="18">
        <f t="shared" si="94"/>
        <v>0.65</v>
      </c>
      <c r="L807" s="35">
        <f>Data!BL15</f>
        <v>2011.4207803329416</v>
      </c>
      <c r="Q807" s="21">
        <v>0</v>
      </c>
      <c r="R807" s="21">
        <v>15.183996148580009</v>
      </c>
      <c r="S807" s="21">
        <v>204.80489304424142</v>
      </c>
      <c r="T807" s="38">
        <v>1.1023014610203163E-2</v>
      </c>
    </row>
    <row r="808" spans="1:20" x14ac:dyDescent="0.25">
      <c r="A808" s="17" t="s">
        <v>263</v>
      </c>
      <c r="B808" s="8" t="s">
        <v>53</v>
      </c>
      <c r="C808" s="8" t="s">
        <v>65</v>
      </c>
      <c r="D808" s="8" t="str">
        <f t="shared" si="92"/>
        <v>Week_02-generic-refi</v>
      </c>
      <c r="E808" s="8" t="str">
        <f t="shared" si="93"/>
        <v>CoFi-tv.cofi</v>
      </c>
      <c r="H808" s="18">
        <f t="shared" si="94"/>
        <v>5.7091597585954825E-3</v>
      </c>
      <c r="I808" s="6">
        <f t="shared" si="94"/>
        <v>3.15</v>
      </c>
      <c r="J808" s="6">
        <f t="shared" si="94"/>
        <v>108.82230307802553</v>
      </c>
      <c r="K808" s="18">
        <f t="shared" si="94"/>
        <v>0.65</v>
      </c>
      <c r="L808" s="35">
        <f>Data!BL16</f>
        <v>1316.3689574269065</v>
      </c>
      <c r="Q808" s="21">
        <v>0</v>
      </c>
      <c r="R808" s="21">
        <v>311.47436656311504</v>
      </c>
      <c r="S808" s="21">
        <v>3870.5677812716553</v>
      </c>
      <c r="T808" s="38">
        <v>0.15810816200527522</v>
      </c>
    </row>
    <row r="809" spans="1:20" x14ac:dyDescent="0.25">
      <c r="A809" s="17" t="s">
        <v>264</v>
      </c>
      <c r="B809" s="8" t="s">
        <v>53</v>
      </c>
      <c r="C809" s="8" t="s">
        <v>65</v>
      </c>
      <c r="D809" s="8" t="str">
        <f t="shared" si="92"/>
        <v>Week_03-generic-refi</v>
      </c>
      <c r="E809" s="8" t="str">
        <f t="shared" si="93"/>
        <v>CoFi-tv.cofi</v>
      </c>
      <c r="H809" s="18">
        <f t="shared" si="94"/>
        <v>5.7091597585954825E-3</v>
      </c>
      <c r="I809" s="6">
        <f t="shared" si="94"/>
        <v>3.15</v>
      </c>
      <c r="J809" s="6">
        <f t="shared" si="94"/>
        <v>108.82230307802553</v>
      </c>
      <c r="K809" s="18">
        <f t="shared" si="94"/>
        <v>0.65</v>
      </c>
      <c r="L809" s="35">
        <f>Data!BL17</f>
        <v>1613.3688301958209</v>
      </c>
      <c r="Q809" s="21">
        <v>0</v>
      </c>
      <c r="R809" s="21">
        <v>298.23783765297543</v>
      </c>
      <c r="S809" s="21">
        <v>4175.5900678717317</v>
      </c>
      <c r="T809" s="38">
        <v>0.22214796447631813</v>
      </c>
    </row>
    <row r="810" spans="1:20" x14ac:dyDescent="0.25">
      <c r="A810" s="17" t="s">
        <v>265</v>
      </c>
      <c r="B810" s="8" t="s">
        <v>53</v>
      </c>
      <c r="C810" s="8" t="s">
        <v>65</v>
      </c>
      <c r="D810" s="8" t="str">
        <f t="shared" si="92"/>
        <v>Week_04-generic-refi</v>
      </c>
      <c r="E810" s="8" t="str">
        <f t="shared" si="93"/>
        <v>CoFi-tv.cofi</v>
      </c>
      <c r="H810" s="18">
        <f t="shared" si="94"/>
        <v>5.7091597585954825E-3</v>
      </c>
      <c r="I810" s="6">
        <f t="shared" si="94"/>
        <v>3.15</v>
      </c>
      <c r="J810" s="6">
        <f t="shared" si="94"/>
        <v>108.82230307802553</v>
      </c>
      <c r="K810" s="18">
        <f t="shared" si="94"/>
        <v>0.65</v>
      </c>
      <c r="L810" s="35">
        <f>Data!BL18</f>
        <v>1235.0682156437022</v>
      </c>
      <c r="Q810" s="21">
        <v>0</v>
      </c>
      <c r="R810" s="21">
        <v>387.1395306459687</v>
      </c>
      <c r="S810" s="21">
        <v>5759.5905225081897</v>
      </c>
      <c r="T810" s="38">
        <v>0.34413568419457308</v>
      </c>
    </row>
    <row r="811" spans="1:20" x14ac:dyDescent="0.25">
      <c r="A811" s="17" t="s">
        <v>266</v>
      </c>
      <c r="B811" s="8" t="s">
        <v>53</v>
      </c>
      <c r="C811" s="8" t="s">
        <v>65</v>
      </c>
      <c r="D811" s="8" t="str">
        <f t="shared" si="92"/>
        <v>Week_05-generic-refi</v>
      </c>
      <c r="E811" s="8" t="str">
        <f t="shared" si="93"/>
        <v>CoFi-tv.cofi</v>
      </c>
      <c r="H811" s="18">
        <f t="shared" ref="H811:K826" si="95">H810</f>
        <v>5.7091597585954825E-3</v>
      </c>
      <c r="I811" s="6">
        <f t="shared" si="95"/>
        <v>3.15</v>
      </c>
      <c r="J811" s="6">
        <f t="shared" si="95"/>
        <v>108.82230307802553</v>
      </c>
      <c r="K811" s="18">
        <f t="shared" si="95"/>
        <v>0.65</v>
      </c>
      <c r="L811" s="35">
        <f>Data!BL19</f>
        <v>1600.0804117994869</v>
      </c>
      <c r="Q811" s="21">
        <v>0</v>
      </c>
      <c r="R811" s="21">
        <v>374.16784836296875</v>
      </c>
      <c r="S811" s="21">
        <v>5038.8003107329541</v>
      </c>
      <c r="T811" s="38">
        <v>0.23979783584745751</v>
      </c>
    </row>
    <row r="812" spans="1:20" x14ac:dyDescent="0.25">
      <c r="A812" s="17" t="s">
        <v>267</v>
      </c>
      <c r="B812" s="8" t="s">
        <v>53</v>
      </c>
      <c r="C812" s="8" t="s">
        <v>65</v>
      </c>
      <c r="D812" s="8" t="str">
        <f t="shared" si="92"/>
        <v>Week_06-generic-refi</v>
      </c>
      <c r="E812" s="8" t="str">
        <f t="shared" si="93"/>
        <v>CoFi-tv.cofi</v>
      </c>
      <c r="H812" s="18">
        <f t="shared" si="95"/>
        <v>5.7091597585954825E-3</v>
      </c>
      <c r="I812" s="6">
        <f t="shared" si="95"/>
        <v>3.15</v>
      </c>
      <c r="J812" s="6">
        <f t="shared" si="95"/>
        <v>108.82230307802553</v>
      </c>
      <c r="K812" s="18">
        <f t="shared" si="95"/>
        <v>0.65</v>
      </c>
      <c r="L812" s="35">
        <f>Data!BL20</f>
        <v>1560.3788617732253</v>
      </c>
      <c r="Q812" s="21">
        <v>0</v>
      </c>
      <c r="R812" s="21">
        <v>692.36072908096332</v>
      </c>
      <c r="S812" s="21">
        <v>9364.8423826938015</v>
      </c>
      <c r="T812" s="38">
        <v>0.42255619983029824</v>
      </c>
    </row>
    <row r="813" spans="1:20" x14ac:dyDescent="0.25">
      <c r="A813" s="17" t="s">
        <v>268</v>
      </c>
      <c r="B813" s="8" t="s">
        <v>53</v>
      </c>
      <c r="C813" s="8" t="s">
        <v>65</v>
      </c>
      <c r="D813" s="8" t="str">
        <f t="shared" si="92"/>
        <v>Week_07-generic-refi</v>
      </c>
      <c r="E813" s="8" t="str">
        <f t="shared" si="93"/>
        <v>CoFi-tv.cofi</v>
      </c>
      <c r="H813" s="18">
        <f t="shared" si="95"/>
        <v>5.7091597585954825E-3</v>
      </c>
      <c r="I813" s="6">
        <f t="shared" si="95"/>
        <v>3.15</v>
      </c>
      <c r="J813" s="6">
        <f t="shared" si="95"/>
        <v>108.82230307802553</v>
      </c>
      <c r="K813" s="18">
        <f t="shared" si="95"/>
        <v>0.65</v>
      </c>
      <c r="L813" s="35">
        <f>Data!BL21</f>
        <v>1755.0704770950981</v>
      </c>
      <c r="Q813" s="21">
        <v>0</v>
      </c>
      <c r="R813" s="21">
        <v>307.28818514073424</v>
      </c>
      <c r="S813" s="21">
        <v>4885.850437044608</v>
      </c>
      <c r="T813" s="38">
        <v>0.30018810541985808</v>
      </c>
    </row>
    <row r="814" spans="1:20" x14ac:dyDescent="0.25">
      <c r="A814" s="17" t="s">
        <v>269</v>
      </c>
      <c r="B814" s="8" t="s">
        <v>53</v>
      </c>
      <c r="C814" s="8" t="s">
        <v>65</v>
      </c>
      <c r="D814" s="8" t="str">
        <f t="shared" si="92"/>
        <v>Week_08-generic-refi</v>
      </c>
      <c r="E814" s="8" t="str">
        <f t="shared" si="93"/>
        <v>CoFi-tv.cofi</v>
      </c>
      <c r="H814" s="18">
        <f t="shared" si="95"/>
        <v>5.7091597585954825E-3</v>
      </c>
      <c r="I814" s="6">
        <f t="shared" si="95"/>
        <v>3.15</v>
      </c>
      <c r="J814" s="6">
        <f t="shared" si="95"/>
        <v>108.82230307802553</v>
      </c>
      <c r="K814" s="18">
        <f t="shared" si="95"/>
        <v>0.65</v>
      </c>
      <c r="L814" s="35">
        <f>Data!BL22</f>
        <v>1419.9591140658622</v>
      </c>
      <c r="Q814" s="21">
        <v>0</v>
      </c>
      <c r="R814" s="21">
        <v>395.04283636441335</v>
      </c>
      <c r="S814" s="21">
        <v>5916.8209369292745</v>
      </c>
      <c r="T814" s="38">
        <v>0.31544578454516692</v>
      </c>
    </row>
    <row r="815" spans="1:20" x14ac:dyDescent="0.25">
      <c r="A815" s="17" t="s">
        <v>270</v>
      </c>
      <c r="B815" s="8" t="s">
        <v>53</v>
      </c>
      <c r="C815" s="8" t="s">
        <v>65</v>
      </c>
      <c r="D815" s="8" t="str">
        <f t="shared" si="92"/>
        <v>Week_09-generic-refi</v>
      </c>
      <c r="E815" s="8" t="str">
        <f t="shared" si="93"/>
        <v>CoFi-tv.cofi</v>
      </c>
      <c r="H815" s="18">
        <f t="shared" si="95"/>
        <v>5.7091597585954825E-3</v>
      </c>
      <c r="I815" s="6">
        <f t="shared" si="95"/>
        <v>3.15</v>
      </c>
      <c r="J815" s="6">
        <f t="shared" si="95"/>
        <v>108.82230307802553</v>
      </c>
      <c r="K815" s="18">
        <f t="shared" si="95"/>
        <v>0.65</v>
      </c>
      <c r="L815" s="35">
        <f>Data!BL23</f>
        <v>1825.677908080751</v>
      </c>
      <c r="Q815" s="21">
        <v>0</v>
      </c>
      <c r="R815" s="21">
        <v>358.53853101677907</v>
      </c>
      <c r="S815" s="21">
        <v>4820.6040651213625</v>
      </c>
      <c r="T815" s="38">
        <v>0.21834501496739711</v>
      </c>
    </row>
    <row r="816" spans="1:20" x14ac:dyDescent="0.25">
      <c r="A816" s="17" t="s">
        <v>249</v>
      </c>
      <c r="B816" s="8" t="s">
        <v>53</v>
      </c>
      <c r="C816" s="8" t="s">
        <v>65</v>
      </c>
      <c r="D816" s="8" t="str">
        <f t="shared" si="92"/>
        <v>Week_10-generic-refi</v>
      </c>
      <c r="E816" s="8" t="str">
        <f t="shared" si="93"/>
        <v>CoFi-tv.cofi</v>
      </c>
      <c r="H816" s="18">
        <f t="shared" si="95"/>
        <v>5.7091597585954825E-3</v>
      </c>
      <c r="I816" s="6">
        <f t="shared" si="95"/>
        <v>3.15</v>
      </c>
      <c r="J816" s="6">
        <f t="shared" si="95"/>
        <v>108.82230307802553</v>
      </c>
      <c r="K816" s="18">
        <f t="shared" si="95"/>
        <v>0.65</v>
      </c>
      <c r="L816" s="35">
        <f>Data!BL24</f>
        <v>1504.6108258458892</v>
      </c>
      <c r="Q816" s="21">
        <v>0</v>
      </c>
      <c r="R816" s="21">
        <v>548.42674490023091</v>
      </c>
      <c r="S816" s="21">
        <v>7509.3185031558814</v>
      </c>
      <c r="T816" s="38">
        <v>0.31877637630171074</v>
      </c>
    </row>
    <row r="817" spans="1:20" x14ac:dyDescent="0.25">
      <c r="A817" s="17" t="s">
        <v>250</v>
      </c>
      <c r="B817" s="8" t="s">
        <v>53</v>
      </c>
      <c r="C817" s="8" t="s">
        <v>65</v>
      </c>
      <c r="D817" s="8" t="str">
        <f t="shared" si="92"/>
        <v>Week_11-generic-refi</v>
      </c>
      <c r="E817" s="8" t="str">
        <f t="shared" si="93"/>
        <v>CoFi-tv.cofi</v>
      </c>
      <c r="H817" s="18">
        <f t="shared" si="95"/>
        <v>5.7091597585954825E-3</v>
      </c>
      <c r="I817" s="6">
        <f t="shared" si="95"/>
        <v>3.15</v>
      </c>
      <c r="J817" s="6">
        <f t="shared" si="95"/>
        <v>108.82230307802553</v>
      </c>
      <c r="K817" s="18">
        <f t="shared" si="95"/>
        <v>0.65</v>
      </c>
      <c r="L817" s="35">
        <f>Data!BL25</f>
        <v>1970.6821198758307</v>
      </c>
      <c r="Q817" s="21">
        <v>0</v>
      </c>
      <c r="R817" s="21">
        <v>315.82427943388694</v>
      </c>
      <c r="S817" s="21">
        <v>4489.5189326286372</v>
      </c>
      <c r="T817" s="38">
        <v>0.22081908756839319</v>
      </c>
    </row>
    <row r="818" spans="1:20" x14ac:dyDescent="0.25">
      <c r="A818" s="17" t="s">
        <v>251</v>
      </c>
      <c r="B818" s="8" t="s">
        <v>53</v>
      </c>
      <c r="C818" s="8" t="s">
        <v>65</v>
      </c>
      <c r="D818" s="8" t="str">
        <f t="shared" si="92"/>
        <v>Week_12-generic-refi</v>
      </c>
      <c r="E818" s="8" t="str">
        <f t="shared" si="93"/>
        <v>CoFi-tv.cofi</v>
      </c>
      <c r="H818" s="18">
        <f t="shared" si="95"/>
        <v>5.7091597585954825E-3</v>
      </c>
      <c r="I818" s="6">
        <f t="shared" si="95"/>
        <v>3.15</v>
      </c>
      <c r="J818" s="6">
        <f t="shared" si="95"/>
        <v>108.82230307802553</v>
      </c>
      <c r="K818" s="18">
        <f t="shared" si="95"/>
        <v>0.65</v>
      </c>
      <c r="L818" s="35">
        <f>Data!BL26</f>
        <v>1732.3697433913301</v>
      </c>
      <c r="Q818" s="21">
        <v>0</v>
      </c>
      <c r="R818" s="21">
        <v>392.09803580234001</v>
      </c>
      <c r="S818" s="21">
        <v>5912.0850914676539</v>
      </c>
      <c r="T818" s="38">
        <v>0.33698070803738789</v>
      </c>
    </row>
    <row r="819" spans="1:20" x14ac:dyDescent="0.25">
      <c r="A819" s="17" t="s">
        <v>252</v>
      </c>
      <c r="B819" s="8" t="s">
        <v>53</v>
      </c>
      <c r="C819" s="8" t="s">
        <v>65</v>
      </c>
      <c r="D819" s="8" t="str">
        <f t="shared" si="92"/>
        <v>Week_13-generic-refi</v>
      </c>
      <c r="E819" s="8" t="str">
        <f t="shared" si="93"/>
        <v>CoFi-tv.cofi</v>
      </c>
      <c r="H819" s="18">
        <f t="shared" si="95"/>
        <v>5.7091597585954825E-3</v>
      </c>
      <c r="I819" s="6">
        <f t="shared" si="95"/>
        <v>3.15</v>
      </c>
      <c r="J819" s="6">
        <f t="shared" si="95"/>
        <v>108.82230307802553</v>
      </c>
      <c r="K819" s="18">
        <f t="shared" si="95"/>
        <v>0.65</v>
      </c>
      <c r="L819" s="35">
        <f>Data!BL27</f>
        <v>2408.5300324575032</v>
      </c>
      <c r="Q819" s="21">
        <v>0</v>
      </c>
      <c r="R819" s="21">
        <v>341.69583755188302</v>
      </c>
      <c r="S819" s="21">
        <v>4850.0393680192028</v>
      </c>
      <c r="T819" s="38">
        <v>0.23441748262896167</v>
      </c>
    </row>
    <row r="820" spans="1:20" x14ac:dyDescent="0.25">
      <c r="A820" s="17" t="s">
        <v>253</v>
      </c>
      <c r="B820" s="8" t="s">
        <v>53</v>
      </c>
      <c r="C820" s="8" t="s">
        <v>65</v>
      </c>
      <c r="D820" s="8" t="str">
        <f t="shared" si="92"/>
        <v>Week_14-generic-refi</v>
      </c>
      <c r="E820" s="8" t="str">
        <f t="shared" si="93"/>
        <v>CoFi-tv.cofi</v>
      </c>
      <c r="H820" s="18">
        <f t="shared" si="95"/>
        <v>5.7091597585954825E-3</v>
      </c>
      <c r="I820" s="6">
        <f t="shared" si="95"/>
        <v>3.15</v>
      </c>
      <c r="J820" s="6">
        <f t="shared" si="95"/>
        <v>108.82230307802553</v>
      </c>
      <c r="K820" s="18">
        <f t="shared" si="95"/>
        <v>0.65</v>
      </c>
      <c r="L820" s="35">
        <f>Data!BL28</f>
        <v>1404.9358525229909</v>
      </c>
      <c r="Q820" s="21">
        <v>0</v>
      </c>
      <c r="R820" s="21">
        <v>465.08621959054335</v>
      </c>
      <c r="S820" s="21">
        <v>6985.0275249159222</v>
      </c>
      <c r="T820" s="38">
        <v>0.34032651271304593</v>
      </c>
    </row>
    <row r="821" spans="1:20" x14ac:dyDescent="0.25">
      <c r="A821" s="17" t="s">
        <v>254</v>
      </c>
      <c r="B821" s="8" t="s">
        <v>53</v>
      </c>
      <c r="C821" s="8" t="s">
        <v>65</v>
      </c>
      <c r="D821" s="8" t="str">
        <f t="shared" si="92"/>
        <v>Week_15-generic-refi</v>
      </c>
      <c r="E821" s="8" t="str">
        <f t="shared" si="93"/>
        <v>CoFi-tv.cofi</v>
      </c>
      <c r="H821" s="18">
        <f t="shared" si="95"/>
        <v>5.7091597585954825E-3</v>
      </c>
      <c r="I821" s="6">
        <f t="shared" si="95"/>
        <v>3.15</v>
      </c>
      <c r="J821" s="6">
        <f t="shared" si="95"/>
        <v>108.82230307802553</v>
      </c>
      <c r="K821" s="18">
        <f t="shared" si="95"/>
        <v>0.65</v>
      </c>
      <c r="L821" s="35">
        <f>Data!BL29</f>
        <v>2118.2218837134515</v>
      </c>
      <c r="Q821" s="21">
        <v>0</v>
      </c>
      <c r="R821" s="21">
        <v>328.71685772346694</v>
      </c>
      <c r="S821" s="21">
        <v>4575.6709270843376</v>
      </c>
      <c r="T821" s="38">
        <v>0.23693089653602151</v>
      </c>
    </row>
    <row r="822" spans="1:20" x14ac:dyDescent="0.25">
      <c r="A822" s="17" t="s">
        <v>255</v>
      </c>
      <c r="B822" s="8" t="s">
        <v>53</v>
      </c>
      <c r="C822" s="8" t="s">
        <v>65</v>
      </c>
      <c r="D822" s="8" t="str">
        <f t="shared" si="92"/>
        <v>Week_16-generic-refi</v>
      </c>
      <c r="E822" s="8" t="str">
        <f t="shared" si="93"/>
        <v>CoFi-tv.cofi</v>
      </c>
      <c r="H822" s="18">
        <f t="shared" si="95"/>
        <v>5.7091597585954825E-3</v>
      </c>
      <c r="I822" s="6">
        <f t="shared" si="95"/>
        <v>3.15</v>
      </c>
      <c r="J822" s="6">
        <f t="shared" si="95"/>
        <v>108.82230307802553</v>
      </c>
      <c r="K822" s="18">
        <f t="shared" si="95"/>
        <v>0.65</v>
      </c>
      <c r="L822" s="35">
        <f>Data!BL30</f>
        <v>1867.8014293073777</v>
      </c>
      <c r="Q822" s="21">
        <v>0</v>
      </c>
      <c r="R822" s="21">
        <v>737.62023977969307</v>
      </c>
      <c r="S822" s="21">
        <v>9982.4360736377184</v>
      </c>
      <c r="T822" s="38">
        <v>0.4446337454042727</v>
      </c>
    </row>
    <row r="823" spans="1:20" x14ac:dyDescent="0.25">
      <c r="A823" s="17" t="s">
        <v>256</v>
      </c>
      <c r="B823" s="8" t="s">
        <v>53</v>
      </c>
      <c r="C823" s="8" t="s">
        <v>65</v>
      </c>
      <c r="D823" s="8" t="str">
        <f t="shared" si="92"/>
        <v>Week_17-generic-refi</v>
      </c>
      <c r="E823" s="8" t="str">
        <f t="shared" si="93"/>
        <v>CoFi-tv.cofi</v>
      </c>
      <c r="H823" s="18">
        <f t="shared" si="95"/>
        <v>5.7091597585954825E-3</v>
      </c>
      <c r="I823" s="6">
        <f t="shared" si="95"/>
        <v>3.15</v>
      </c>
      <c r="J823" s="6">
        <f t="shared" si="95"/>
        <v>108.82230307802553</v>
      </c>
      <c r="K823" s="18">
        <f t="shared" si="95"/>
        <v>0.65</v>
      </c>
      <c r="L823" s="35">
        <f>Data!BL31</f>
        <v>2118.2218837134515</v>
      </c>
      <c r="Q823" s="21">
        <v>0</v>
      </c>
      <c r="R823" s="21">
        <v>598.24640567317988</v>
      </c>
      <c r="S823" s="21">
        <v>7598.7497713944531</v>
      </c>
      <c r="T823" s="38">
        <v>0.31769796462189259</v>
      </c>
    </row>
    <row r="824" spans="1:20" x14ac:dyDescent="0.25">
      <c r="A824" s="17" t="s">
        <v>257</v>
      </c>
      <c r="B824" s="8" t="s">
        <v>53</v>
      </c>
      <c r="C824" s="8" t="s">
        <v>65</v>
      </c>
      <c r="D824" s="8" t="str">
        <f t="shared" si="92"/>
        <v>Week_18-generic-refi</v>
      </c>
      <c r="E824" s="8" t="str">
        <f t="shared" si="93"/>
        <v>CoFi-tv.cofi</v>
      </c>
      <c r="H824" s="18">
        <f t="shared" si="95"/>
        <v>5.7091597585954825E-3</v>
      </c>
      <c r="I824" s="6">
        <f t="shared" si="95"/>
        <v>3.15</v>
      </c>
      <c r="J824" s="6">
        <f t="shared" si="95"/>
        <v>108.82230307802553</v>
      </c>
      <c r="K824" s="18">
        <f t="shared" si="95"/>
        <v>0.65</v>
      </c>
      <c r="L824" s="35">
        <f>Data!BL32</f>
        <v>2118.2218837134515</v>
      </c>
      <c r="Q824" s="21">
        <v>0</v>
      </c>
      <c r="R824" s="21">
        <v>206.63009268294297</v>
      </c>
      <c r="S824" s="21">
        <v>3313.5956676844339</v>
      </c>
      <c r="T824" s="38">
        <v>0.22001754554022002</v>
      </c>
    </row>
    <row r="825" spans="1:20" x14ac:dyDescent="0.25">
      <c r="A825" s="17" t="s">
        <v>258</v>
      </c>
      <c r="B825" s="8" t="s">
        <v>53</v>
      </c>
      <c r="C825" s="8" t="s">
        <v>65</v>
      </c>
      <c r="D825" s="8" t="str">
        <f t="shared" si="92"/>
        <v>Week_19-generic-refi</v>
      </c>
      <c r="E825" s="8" t="str">
        <f t="shared" si="93"/>
        <v>CoFi-tv.cofi</v>
      </c>
      <c r="H825" s="18">
        <f t="shared" si="95"/>
        <v>5.7091597585954825E-3</v>
      </c>
      <c r="I825" s="6">
        <f t="shared" si="95"/>
        <v>3.15</v>
      </c>
      <c r="J825" s="6">
        <f t="shared" si="95"/>
        <v>108.82230307802553</v>
      </c>
      <c r="K825" s="18">
        <f t="shared" si="95"/>
        <v>0.65</v>
      </c>
      <c r="L825" s="35">
        <f>Data!BL33</f>
        <v>2136.0220676102031</v>
      </c>
      <c r="Q825" s="21">
        <v>0</v>
      </c>
      <c r="R825" s="21">
        <v>163.92950624980483</v>
      </c>
      <c r="S825" s="21">
        <v>2422.44209903817</v>
      </c>
      <c r="T825" s="38">
        <v>0.14914581025734286</v>
      </c>
    </row>
    <row r="826" spans="1:20" x14ac:dyDescent="0.25">
      <c r="A826" s="17" t="s">
        <v>259</v>
      </c>
      <c r="B826" s="8" t="s">
        <v>53</v>
      </c>
      <c r="C826" s="8" t="s">
        <v>65</v>
      </c>
      <c r="D826" s="8" t="str">
        <f t="shared" si="92"/>
        <v>Week_20-generic-refi</v>
      </c>
      <c r="E826" s="8" t="str">
        <f t="shared" si="93"/>
        <v>CoFi-tv.cofi</v>
      </c>
      <c r="H826" s="18">
        <f t="shared" si="95"/>
        <v>5.7091597585954825E-3</v>
      </c>
      <c r="I826" s="6">
        <f t="shared" si="95"/>
        <v>3.15</v>
      </c>
      <c r="J826" s="6">
        <f t="shared" si="95"/>
        <v>108.82230307802553</v>
      </c>
      <c r="K826" s="18">
        <f t="shared" si="95"/>
        <v>0.65</v>
      </c>
      <c r="L826" s="35">
        <f>Data!BL34</f>
        <v>2136.0220676102031</v>
      </c>
      <c r="Q826" s="21">
        <v>0</v>
      </c>
      <c r="R826" s="21">
        <v>84.916904867439683</v>
      </c>
      <c r="S826" s="21">
        <v>1366.6864822572622</v>
      </c>
      <c r="T826" s="38">
        <v>9.966145767150747E-2</v>
      </c>
    </row>
    <row r="827" spans="1:20" x14ac:dyDescent="0.25">
      <c r="A827" s="17" t="s">
        <v>260</v>
      </c>
      <c r="B827" s="8" t="s">
        <v>53</v>
      </c>
      <c r="C827" s="8" t="s">
        <v>65</v>
      </c>
      <c r="D827" s="8" t="str">
        <f t="shared" si="92"/>
        <v>Week_21-generic-refi</v>
      </c>
      <c r="E827" s="8" t="str">
        <f t="shared" si="93"/>
        <v>CoFi-tv.cofi</v>
      </c>
      <c r="H827" s="18">
        <f t="shared" ref="H827:K842" si="96">H826</f>
        <v>5.7091597585954825E-3</v>
      </c>
      <c r="I827" s="6">
        <f t="shared" si="96"/>
        <v>3.15</v>
      </c>
      <c r="J827" s="6">
        <f t="shared" si="96"/>
        <v>108.82230307802553</v>
      </c>
      <c r="K827" s="18">
        <f t="shared" si="96"/>
        <v>0.65</v>
      </c>
      <c r="L827" s="35">
        <f>Data!BL35</f>
        <v>2136.0220676102031</v>
      </c>
      <c r="Q827" s="21">
        <v>0</v>
      </c>
      <c r="R827" s="21">
        <v>136.06741910852944</v>
      </c>
      <c r="S827" s="21">
        <v>1683.7078854733224</v>
      </c>
      <c r="T827" s="38">
        <v>6.5963608414890684E-2</v>
      </c>
    </row>
    <row r="828" spans="1:20" x14ac:dyDescent="0.25">
      <c r="A828" s="17" t="s">
        <v>261</v>
      </c>
      <c r="B828" s="8" t="s">
        <v>53</v>
      </c>
      <c r="C828" s="8" t="s">
        <v>65</v>
      </c>
      <c r="D828" s="8" t="str">
        <f t="shared" si="92"/>
        <v>Week_22-generic-refi</v>
      </c>
      <c r="E828" s="8" t="str">
        <f t="shared" si="93"/>
        <v>CoFi-tv.cofi</v>
      </c>
      <c r="H828" s="18">
        <f t="shared" si="96"/>
        <v>5.7091597585954825E-3</v>
      </c>
      <c r="I828" s="6">
        <f t="shared" si="96"/>
        <v>3.15</v>
      </c>
      <c r="J828" s="6">
        <f t="shared" si="96"/>
        <v>108.82230307802553</v>
      </c>
      <c r="K828" s="18">
        <f t="shared" si="96"/>
        <v>0.65</v>
      </c>
      <c r="L828" s="35">
        <f>Data!BL36</f>
        <v>2136.0220676102031</v>
      </c>
      <c r="Q828" s="21">
        <v>0</v>
      </c>
      <c r="R828" s="21">
        <v>56.981584730198129</v>
      </c>
      <c r="S828" s="21">
        <v>776.32321742835859</v>
      </c>
      <c r="T828" s="38">
        <v>4.338658186660771E-2</v>
      </c>
    </row>
    <row r="829" spans="1:20" x14ac:dyDescent="0.25">
      <c r="A829" s="17" t="s">
        <v>278</v>
      </c>
      <c r="B829" s="8" t="s">
        <v>53</v>
      </c>
      <c r="C829" s="8" t="s">
        <v>65</v>
      </c>
      <c r="D829" s="8" t="str">
        <f t="shared" si="92"/>
        <v>Week_23-generic-refi</v>
      </c>
      <c r="E829" s="8" t="str">
        <f t="shared" si="93"/>
        <v>CoFi-tv.cofi</v>
      </c>
      <c r="H829" s="18">
        <f t="shared" si="96"/>
        <v>5.7091597585954825E-3</v>
      </c>
      <c r="I829" s="6">
        <f t="shared" si="96"/>
        <v>3.15</v>
      </c>
      <c r="J829" s="6">
        <f t="shared" si="96"/>
        <v>108.82230307802553</v>
      </c>
      <c r="K829" s="18">
        <f t="shared" si="96"/>
        <v>0.65</v>
      </c>
      <c r="L829" s="35">
        <f>Data!BL37</f>
        <v>1441.8148956368873</v>
      </c>
      <c r="Q829" s="21">
        <v>0</v>
      </c>
      <c r="R829" s="21">
        <v>24.144515038780675</v>
      </c>
      <c r="S829" s="21">
        <v>379.79556016616328</v>
      </c>
      <c r="T829" s="38">
        <v>2.8419690977296241E-2</v>
      </c>
    </row>
    <row r="830" spans="1:20" x14ac:dyDescent="0.25">
      <c r="A830" s="17" t="s">
        <v>279</v>
      </c>
      <c r="B830" s="8" t="s">
        <v>53</v>
      </c>
      <c r="C830" s="8" t="s">
        <v>65</v>
      </c>
      <c r="D830" s="8" t="str">
        <f t="shared" si="92"/>
        <v>Week_24-generic-refi</v>
      </c>
      <c r="E830" s="8" t="str">
        <f t="shared" si="93"/>
        <v>CoFi-tv.cofi</v>
      </c>
      <c r="H830" s="18">
        <f t="shared" si="96"/>
        <v>5.7091597585954825E-3</v>
      </c>
      <c r="I830" s="6">
        <f t="shared" si="96"/>
        <v>3.15</v>
      </c>
      <c r="J830" s="6">
        <f t="shared" si="96"/>
        <v>108.82230307802553</v>
      </c>
      <c r="K830" s="18">
        <f t="shared" si="96"/>
        <v>0.65</v>
      </c>
      <c r="L830" s="35">
        <f>Data!BL38</f>
        <v>1441.8148956368873</v>
      </c>
      <c r="Q830" s="21">
        <v>0</v>
      </c>
      <c r="R830" s="21">
        <v>16.8110952796372</v>
      </c>
      <c r="S830" s="21">
        <v>251.06804928443168</v>
      </c>
      <c r="T830" s="38">
        <v>1.8565867558914761E-2</v>
      </c>
    </row>
    <row r="831" spans="1:20" x14ac:dyDescent="0.25">
      <c r="A831" s="17" t="s">
        <v>280</v>
      </c>
      <c r="B831" s="8" t="s">
        <v>53</v>
      </c>
      <c r="C831" s="8" t="s">
        <v>65</v>
      </c>
      <c r="D831" s="8" t="str">
        <f t="shared" si="92"/>
        <v>Week_25-generic-refi</v>
      </c>
      <c r="E831" s="8" t="str">
        <f t="shared" si="93"/>
        <v>CoFi-tv.cofi</v>
      </c>
      <c r="H831" s="18">
        <f t="shared" si="96"/>
        <v>5.7091597585954825E-3</v>
      </c>
      <c r="I831" s="6">
        <f t="shared" si="96"/>
        <v>3.15</v>
      </c>
      <c r="J831" s="6">
        <f t="shared" si="96"/>
        <v>108.82230307802553</v>
      </c>
      <c r="K831" s="18">
        <f t="shared" si="96"/>
        <v>0.65</v>
      </c>
      <c r="L831" s="35">
        <f>Data!BL39</f>
        <v>1441.8148956368873</v>
      </c>
      <c r="Q831" s="21">
        <v>0</v>
      </c>
      <c r="R831" s="21">
        <v>13.215490672878355</v>
      </c>
      <c r="S831" s="21">
        <v>179.85881165234153</v>
      </c>
      <c r="T831" s="38">
        <v>1.2107353756621975E-2</v>
      </c>
    </row>
    <row r="832" spans="1:20" x14ac:dyDescent="0.25">
      <c r="A832" s="17" t="s">
        <v>281</v>
      </c>
      <c r="B832" s="8" t="s">
        <v>53</v>
      </c>
      <c r="C832" s="8" t="s">
        <v>65</v>
      </c>
      <c r="D832" s="8" t="str">
        <f t="shared" si="92"/>
        <v>Week_26-generic-refi</v>
      </c>
      <c r="E832" s="8" t="str">
        <f t="shared" si="93"/>
        <v>CoFi-tv.cofi</v>
      </c>
      <c r="H832" s="18">
        <f t="shared" si="96"/>
        <v>5.7091597585954825E-3</v>
      </c>
      <c r="I832" s="6">
        <f t="shared" si="96"/>
        <v>3.15</v>
      </c>
      <c r="J832" s="6">
        <f t="shared" si="96"/>
        <v>108.82230307802553</v>
      </c>
      <c r="K832" s="18">
        <f t="shared" si="96"/>
        <v>0.65</v>
      </c>
      <c r="L832" s="35">
        <f>Data!BL40</f>
        <v>1441.8148956368873</v>
      </c>
      <c r="Q832" s="21">
        <v>0</v>
      </c>
      <c r="R832" s="21">
        <v>11.033932210338936</v>
      </c>
      <c r="S832" s="21">
        <v>143.26263397070196</v>
      </c>
      <c r="T832" s="38">
        <v>7.8865458272145972E-3</v>
      </c>
    </row>
    <row r="833" spans="1:20" x14ac:dyDescent="0.25">
      <c r="A833" s="17" t="s">
        <v>282</v>
      </c>
      <c r="B833" s="8" t="s">
        <v>53</v>
      </c>
      <c r="C833" s="8" t="s">
        <v>65</v>
      </c>
      <c r="D833" s="8" t="str">
        <f t="shared" si="92"/>
        <v>Week_27-generic-refi</v>
      </c>
      <c r="E833" s="8" t="str">
        <f t="shared" si="93"/>
        <v>CoFi-tv.cofi</v>
      </c>
      <c r="H833" s="18">
        <f t="shared" si="96"/>
        <v>5.7091597585954825E-3</v>
      </c>
      <c r="I833" s="6">
        <f t="shared" si="96"/>
        <v>3.15</v>
      </c>
      <c r="J833" s="6">
        <f t="shared" si="96"/>
        <v>108.82230307802553</v>
      </c>
      <c r="K833" s="18">
        <f t="shared" si="96"/>
        <v>0.65</v>
      </c>
      <c r="L833" s="35">
        <f>Data!BL41</f>
        <v>1441.8148956368873</v>
      </c>
      <c r="Q833" s="21">
        <v>0</v>
      </c>
      <c r="R833" s="21">
        <v>6.8622232005372652</v>
      </c>
      <c r="S833" s="21">
        <v>92.146218814461832</v>
      </c>
      <c r="T833" s="38">
        <v>5.1333549909341469E-3</v>
      </c>
    </row>
    <row r="834" spans="1:20" x14ac:dyDescent="0.25">
      <c r="A834" s="17" t="s">
        <v>283</v>
      </c>
      <c r="B834" s="8" t="s">
        <v>53</v>
      </c>
      <c r="C834" s="8" t="s">
        <v>65</v>
      </c>
      <c r="D834" s="8" t="str">
        <f t="shared" si="92"/>
        <v>Week_28-generic-refi</v>
      </c>
      <c r="E834" s="8" t="str">
        <f t="shared" si="93"/>
        <v>CoFi-tv.cofi</v>
      </c>
      <c r="H834" s="18">
        <f t="shared" si="96"/>
        <v>5.7091597585954825E-3</v>
      </c>
      <c r="I834" s="6">
        <f t="shared" si="96"/>
        <v>3.15</v>
      </c>
      <c r="J834" s="6">
        <f t="shared" si="96"/>
        <v>108.82230307802553</v>
      </c>
      <c r="K834" s="18">
        <f t="shared" si="96"/>
        <v>0.65</v>
      </c>
      <c r="L834" s="35">
        <f>Data!BL42</f>
        <v>1281.6132405661219</v>
      </c>
      <c r="Q834" s="21">
        <v>0</v>
      </c>
      <c r="R834" s="21">
        <v>4.0970580432411285</v>
      </c>
      <c r="S834" s="21">
        <v>57.080765403422944</v>
      </c>
      <c r="T834" s="38">
        <v>3.339685153414429E-3</v>
      </c>
    </row>
    <row r="835" spans="1:20" x14ac:dyDescent="0.25">
      <c r="A835" s="17" t="s">
        <v>284</v>
      </c>
      <c r="B835" s="8" t="s">
        <v>53</v>
      </c>
      <c r="C835" s="8" t="s">
        <v>65</v>
      </c>
      <c r="D835" s="8" t="str">
        <f t="shared" si="92"/>
        <v>Week_29-generic-refi</v>
      </c>
      <c r="E835" s="8" t="str">
        <f t="shared" si="93"/>
        <v>CoFi-tv.cofi</v>
      </c>
      <c r="H835" s="18">
        <f t="shared" si="96"/>
        <v>5.7091597585954825E-3</v>
      </c>
      <c r="I835" s="6">
        <f t="shared" si="96"/>
        <v>3.15</v>
      </c>
      <c r="J835" s="6">
        <f t="shared" si="96"/>
        <v>108.82230307802553</v>
      </c>
      <c r="K835" s="18">
        <f t="shared" si="96"/>
        <v>0.65</v>
      </c>
      <c r="L835" s="35">
        <f>Data!BL43</f>
        <v>1281.6132405661219</v>
      </c>
      <c r="Q835" s="21">
        <v>0</v>
      </c>
      <c r="R835" s="21">
        <v>2.598276073501709</v>
      </c>
      <c r="S835" s="21">
        <v>35.50309101395419</v>
      </c>
      <c r="T835" s="38">
        <v>2.1720659704357326E-3</v>
      </c>
    </row>
    <row r="836" spans="1:20" x14ac:dyDescent="0.25">
      <c r="A836" s="17" t="s">
        <v>285</v>
      </c>
      <c r="B836" s="8" t="s">
        <v>53</v>
      </c>
      <c r="C836" s="8" t="s">
        <v>65</v>
      </c>
      <c r="D836" s="8" t="str">
        <f t="shared" si="92"/>
        <v>Week_30-generic-refi</v>
      </c>
      <c r="E836" s="8" t="str">
        <f t="shared" si="93"/>
        <v>CoFi-tv.cofi</v>
      </c>
      <c r="H836" s="18">
        <f t="shared" si="96"/>
        <v>5.7091597585954825E-3</v>
      </c>
      <c r="I836" s="6">
        <f t="shared" si="96"/>
        <v>3.15</v>
      </c>
      <c r="J836" s="6">
        <f t="shared" si="96"/>
        <v>108.82230307802553</v>
      </c>
      <c r="K836" s="18">
        <f t="shared" si="96"/>
        <v>0.65</v>
      </c>
      <c r="L836" s="35">
        <f>Data!BL44</f>
        <v>1281.6132405661219</v>
      </c>
      <c r="Q836" s="21">
        <v>0</v>
      </c>
      <c r="R836" s="21">
        <v>1.9463710534112018</v>
      </c>
      <c r="S836" s="21">
        <v>25.755920537754992</v>
      </c>
      <c r="T836" s="38">
        <v>1.4123800637773076E-3</v>
      </c>
    </row>
    <row r="837" spans="1:20" x14ac:dyDescent="0.25">
      <c r="A837" s="17" t="s">
        <v>286</v>
      </c>
      <c r="B837" s="8" t="s">
        <v>53</v>
      </c>
      <c r="C837" s="8" t="s">
        <v>65</v>
      </c>
      <c r="D837" s="8" t="str">
        <f t="shared" si="92"/>
        <v>Week_31-generic-refi</v>
      </c>
      <c r="E837" s="8" t="str">
        <f t="shared" si="93"/>
        <v>CoFi-tv.cofi</v>
      </c>
      <c r="H837" s="18">
        <f t="shared" si="96"/>
        <v>5.7091597585954825E-3</v>
      </c>
      <c r="I837" s="6">
        <f t="shared" si="96"/>
        <v>3.15</v>
      </c>
      <c r="J837" s="6">
        <f t="shared" si="96"/>
        <v>108.82230307802553</v>
      </c>
      <c r="K837" s="18">
        <f t="shared" si="96"/>
        <v>0.65</v>
      </c>
      <c r="L837" s="35">
        <f>Data!BL45</f>
        <v>1679.6010050259222</v>
      </c>
      <c r="Q837" s="21">
        <v>0</v>
      </c>
      <c r="R837" s="21">
        <v>239.57476982611411</v>
      </c>
      <c r="S837" s="21">
        <v>3309.9351420385437</v>
      </c>
      <c r="T837" s="38">
        <v>0.20889044823793235</v>
      </c>
    </row>
    <row r="838" spans="1:20" x14ac:dyDescent="0.25">
      <c r="A838" s="17" t="s">
        <v>287</v>
      </c>
      <c r="B838" s="8" t="s">
        <v>53</v>
      </c>
      <c r="C838" s="8" t="s">
        <v>65</v>
      </c>
      <c r="D838" s="8" t="str">
        <f t="shared" si="92"/>
        <v>Week_32-generic-refi</v>
      </c>
      <c r="E838" s="8" t="str">
        <f t="shared" si="93"/>
        <v>CoFi-tv.cofi</v>
      </c>
      <c r="H838" s="18">
        <f t="shared" si="96"/>
        <v>5.7091597585954825E-3</v>
      </c>
      <c r="I838" s="6">
        <f t="shared" si="96"/>
        <v>3.15</v>
      </c>
      <c r="J838" s="6">
        <f t="shared" si="96"/>
        <v>108.82230307802553</v>
      </c>
      <c r="K838" s="18">
        <f t="shared" si="96"/>
        <v>0.65</v>
      </c>
      <c r="L838" s="35">
        <f>Data!BL46</f>
        <v>1785.0855563801672</v>
      </c>
      <c r="Q838" s="21">
        <v>0</v>
      </c>
      <c r="R838" s="21">
        <v>345.26413864745393</v>
      </c>
      <c r="S838" s="21">
        <v>4885.9656506639258</v>
      </c>
      <c r="T838" s="38">
        <v>0.33186723948505925</v>
      </c>
    </row>
    <row r="839" spans="1:20" x14ac:dyDescent="0.25">
      <c r="A839" s="17" t="s">
        <v>288</v>
      </c>
      <c r="B839" s="8" t="s">
        <v>53</v>
      </c>
      <c r="C839" s="8" t="s">
        <v>65</v>
      </c>
      <c r="D839" s="8" t="str">
        <f t="shared" si="92"/>
        <v>Week_33-generic-refi</v>
      </c>
      <c r="E839" s="8" t="str">
        <f t="shared" si="93"/>
        <v>CoFi-tv.cofi</v>
      </c>
      <c r="H839" s="18">
        <f t="shared" si="96"/>
        <v>5.7091597585954825E-3</v>
      </c>
      <c r="I839" s="6">
        <f t="shared" si="96"/>
        <v>3.15</v>
      </c>
      <c r="J839" s="6">
        <f t="shared" si="96"/>
        <v>108.82230307802553</v>
      </c>
      <c r="K839" s="18">
        <f t="shared" si="96"/>
        <v>0.65</v>
      </c>
      <c r="L839" s="35">
        <f>Data!BL47</f>
        <v>1690.7075426683041</v>
      </c>
      <c r="Q839" s="21">
        <v>0</v>
      </c>
      <c r="R839" s="21">
        <v>622.11531936425877</v>
      </c>
      <c r="S839" s="21">
        <v>7927.4675734375887</v>
      </c>
      <c r="T839" s="38">
        <v>0.42407779375420407</v>
      </c>
    </row>
    <row r="840" spans="1:20" x14ac:dyDescent="0.25">
      <c r="A840" s="17" t="s">
        <v>289</v>
      </c>
      <c r="B840" s="8" t="s">
        <v>53</v>
      </c>
      <c r="C840" s="8" t="s">
        <v>65</v>
      </c>
      <c r="D840" s="8" t="str">
        <f t="shared" si="92"/>
        <v>Week_34-generic-refi</v>
      </c>
      <c r="E840" s="8" t="str">
        <f t="shared" si="93"/>
        <v>CoFi-tv.cofi</v>
      </c>
      <c r="H840" s="18">
        <f t="shared" si="96"/>
        <v>5.7091597585954825E-3</v>
      </c>
      <c r="I840" s="6">
        <f t="shared" si="96"/>
        <v>3.15</v>
      </c>
      <c r="J840" s="6">
        <f t="shared" si="96"/>
        <v>108.82230307802553</v>
      </c>
      <c r="K840" s="18">
        <f t="shared" si="96"/>
        <v>0.65</v>
      </c>
      <c r="L840" s="35">
        <f>Data!BL48</f>
        <v>1640.0237687431245</v>
      </c>
      <c r="Q840" s="21">
        <v>0</v>
      </c>
      <c r="R840" s="21">
        <v>370.13882199503263</v>
      </c>
      <c r="S840" s="21">
        <v>5132.0265517193811</v>
      </c>
      <c r="T840" s="38">
        <v>0.30138728487257038</v>
      </c>
    </row>
    <row r="841" spans="1:20" x14ac:dyDescent="0.25">
      <c r="A841" s="17" t="s">
        <v>290</v>
      </c>
      <c r="B841" s="8" t="s">
        <v>53</v>
      </c>
      <c r="C841" s="8" t="s">
        <v>65</v>
      </c>
      <c r="D841" s="8" t="str">
        <f t="shared" si="92"/>
        <v>Week_35-generic-refi</v>
      </c>
      <c r="E841" s="8" t="str">
        <f t="shared" si="93"/>
        <v>CoFi-tv.cofi</v>
      </c>
      <c r="H841" s="18">
        <f t="shared" si="96"/>
        <v>5.7091597585954825E-3</v>
      </c>
      <c r="I841" s="6">
        <f t="shared" si="96"/>
        <v>3.15</v>
      </c>
      <c r="J841" s="6">
        <f t="shared" si="96"/>
        <v>108.82230307802553</v>
      </c>
      <c r="K841" s="18">
        <f t="shared" si="96"/>
        <v>0.65</v>
      </c>
      <c r="L841" s="35">
        <f>Data!BL49</f>
        <v>2090.1152728342267</v>
      </c>
      <c r="Q841" s="21">
        <v>0</v>
      </c>
      <c r="R841" s="21">
        <v>649.49277661429869</v>
      </c>
      <c r="S841" s="21">
        <v>8953.4983130194669</v>
      </c>
      <c r="T841" s="38">
        <v>0.50135576183642983</v>
      </c>
    </row>
    <row r="842" spans="1:20" x14ac:dyDescent="0.25">
      <c r="A842" s="17" t="s">
        <v>291</v>
      </c>
      <c r="B842" s="8" t="s">
        <v>53</v>
      </c>
      <c r="C842" s="8" t="s">
        <v>65</v>
      </c>
      <c r="D842" s="8" t="str">
        <f t="shared" si="92"/>
        <v>Week_36-generic-refi</v>
      </c>
      <c r="E842" s="8" t="str">
        <f t="shared" si="93"/>
        <v>CoFi-tv.cofi</v>
      </c>
      <c r="H842" s="18">
        <f t="shared" si="96"/>
        <v>5.7091597585954825E-3</v>
      </c>
      <c r="I842" s="6">
        <f t="shared" si="96"/>
        <v>3.15</v>
      </c>
      <c r="J842" s="6">
        <f t="shared" si="96"/>
        <v>108.82230307802553</v>
      </c>
      <c r="K842" s="18">
        <f t="shared" si="96"/>
        <v>0.65</v>
      </c>
      <c r="L842" s="35">
        <f>Data!BL50</f>
        <v>2828.7555777959278</v>
      </c>
      <c r="Q842" s="21">
        <v>0</v>
      </c>
      <c r="R842" s="21">
        <v>422.34066072580828</v>
      </c>
      <c r="S842" s="21">
        <v>5969.5065168382098</v>
      </c>
      <c r="T842" s="38">
        <v>0.36635022208985635</v>
      </c>
    </row>
    <row r="843" spans="1:20" x14ac:dyDescent="0.25">
      <c r="A843" s="17" t="s">
        <v>292</v>
      </c>
      <c r="B843" s="8" t="s">
        <v>53</v>
      </c>
      <c r="C843" s="8" t="s">
        <v>65</v>
      </c>
      <c r="D843" s="8" t="str">
        <f t="shared" si="92"/>
        <v>Week_37-generic-refi</v>
      </c>
      <c r="E843" s="8" t="str">
        <f t="shared" si="93"/>
        <v>CoFi-tv.cofi</v>
      </c>
      <c r="H843" s="18">
        <f t="shared" ref="H843:K858" si="97">H842</f>
        <v>5.7091597585954825E-3</v>
      </c>
      <c r="I843" s="6">
        <f t="shared" si="97"/>
        <v>3.15</v>
      </c>
      <c r="J843" s="6">
        <f t="shared" si="97"/>
        <v>108.82230307802553</v>
      </c>
      <c r="K843" s="18">
        <f t="shared" si="97"/>
        <v>0.65</v>
      </c>
      <c r="L843" s="35">
        <f>Data!BL51</f>
        <v>1922.1607123485817</v>
      </c>
      <c r="Q843" s="21">
        <v>0</v>
      </c>
      <c r="R843" s="21">
        <v>467.67035316012146</v>
      </c>
      <c r="S843" s="21">
        <v>6585.6618360707216</v>
      </c>
      <c r="T843" s="38">
        <v>0.39419903354049302</v>
      </c>
    </row>
    <row r="844" spans="1:20" x14ac:dyDescent="0.25">
      <c r="A844" s="17" t="s">
        <v>293</v>
      </c>
      <c r="B844" s="8" t="s">
        <v>53</v>
      </c>
      <c r="C844" s="8" t="s">
        <v>65</v>
      </c>
      <c r="D844" s="8" t="str">
        <f t="shared" si="92"/>
        <v>Week_38-generic-refi</v>
      </c>
      <c r="E844" s="8" t="str">
        <f t="shared" si="93"/>
        <v>CoFi-tv.cofi</v>
      </c>
      <c r="H844" s="18">
        <f t="shared" si="97"/>
        <v>5.7091597585954825E-3</v>
      </c>
      <c r="I844" s="6">
        <f t="shared" si="97"/>
        <v>3.15</v>
      </c>
      <c r="J844" s="6">
        <f t="shared" si="97"/>
        <v>108.82230307802553</v>
      </c>
      <c r="K844" s="18">
        <f t="shared" si="97"/>
        <v>0.65</v>
      </c>
      <c r="L844" s="35">
        <f>Data!BL52</f>
        <v>1655.1084423786397</v>
      </c>
      <c r="Q844" s="21">
        <v>0</v>
      </c>
      <c r="R844" s="21">
        <v>391.66093159581783</v>
      </c>
      <c r="S844" s="21">
        <v>5156.07252413073</v>
      </c>
      <c r="T844" s="38">
        <v>0.27880088896892052</v>
      </c>
    </row>
    <row r="845" spans="1:20" x14ac:dyDescent="0.25">
      <c r="A845" s="17" t="s">
        <v>294</v>
      </c>
      <c r="B845" s="8" t="s">
        <v>53</v>
      </c>
      <c r="C845" s="8" t="s">
        <v>65</v>
      </c>
      <c r="D845" s="8" t="str">
        <f t="shared" si="92"/>
        <v>Week_39-generic-refi</v>
      </c>
      <c r="E845" s="8" t="str">
        <f t="shared" si="93"/>
        <v>CoFi-tv.cofi</v>
      </c>
      <c r="H845" s="18">
        <f t="shared" si="97"/>
        <v>5.7091597585954825E-3</v>
      </c>
      <c r="I845" s="6">
        <f t="shared" si="97"/>
        <v>3.15</v>
      </c>
      <c r="J845" s="6">
        <f t="shared" si="97"/>
        <v>108.82230307802553</v>
      </c>
      <c r="K845" s="18">
        <f t="shared" si="97"/>
        <v>0.65</v>
      </c>
      <c r="L845" s="35">
        <f>Data!BL53</f>
        <v>1978.6811625276007</v>
      </c>
      <c r="Q845" s="21">
        <v>0</v>
      </c>
      <c r="R845" s="21">
        <v>374.57887791222015</v>
      </c>
      <c r="S845" s="21">
        <v>5253.3108517442761</v>
      </c>
      <c r="T845" s="38">
        <v>0.32179031017360682</v>
      </c>
    </row>
    <row r="846" spans="1:20" x14ac:dyDescent="0.25">
      <c r="A846" s="17" t="s">
        <v>295</v>
      </c>
      <c r="B846" s="8" t="s">
        <v>53</v>
      </c>
      <c r="C846" s="8" t="s">
        <v>65</v>
      </c>
      <c r="D846" s="8" t="str">
        <f t="shared" si="92"/>
        <v>Week_40-generic-refi</v>
      </c>
      <c r="E846" s="8" t="str">
        <f t="shared" si="93"/>
        <v>CoFi-tv.cofi</v>
      </c>
      <c r="H846" s="18">
        <f t="shared" si="97"/>
        <v>5.7091597585954825E-3</v>
      </c>
      <c r="I846" s="6">
        <f t="shared" si="97"/>
        <v>3.15</v>
      </c>
      <c r="J846" s="6">
        <f t="shared" si="97"/>
        <v>108.82230307802553</v>
      </c>
      <c r="K846" s="18">
        <f t="shared" si="97"/>
        <v>0.65</v>
      </c>
      <c r="L846" s="35">
        <f>Data!BL54</f>
        <v>1830.26323436441</v>
      </c>
      <c r="Q846" s="21">
        <v>0</v>
      </c>
      <c r="R846" s="21">
        <v>212.73952607334186</v>
      </c>
      <c r="S846" s="21">
        <v>3327.6176178352362</v>
      </c>
      <c r="T846" s="38">
        <v>0.23407120965855444</v>
      </c>
    </row>
    <row r="847" spans="1:20" x14ac:dyDescent="0.25">
      <c r="A847" s="17" t="s">
        <v>296</v>
      </c>
      <c r="B847" s="8" t="s">
        <v>53</v>
      </c>
      <c r="C847" s="8" t="s">
        <v>65</v>
      </c>
      <c r="D847" s="8" t="str">
        <f t="shared" si="92"/>
        <v>Week_41-generic-refi</v>
      </c>
      <c r="E847" s="8" t="str">
        <f t="shared" si="93"/>
        <v>CoFi-tv.cofi</v>
      </c>
      <c r="H847" s="18">
        <f t="shared" si="97"/>
        <v>5.7091597585954825E-3</v>
      </c>
      <c r="I847" s="6">
        <f t="shared" si="97"/>
        <v>3.15</v>
      </c>
      <c r="J847" s="6">
        <f t="shared" si="97"/>
        <v>108.82230307802553</v>
      </c>
      <c r="K847" s="18">
        <f t="shared" si="97"/>
        <v>0.65</v>
      </c>
      <c r="L847" s="35">
        <f>Data!BL55</f>
        <v>1725.3903664173188</v>
      </c>
      <c r="Q847" s="21">
        <v>0</v>
      </c>
      <c r="R847" s="21">
        <v>589.32592520672642</v>
      </c>
      <c r="S847" s="21">
        <v>7398.3423815815995</v>
      </c>
      <c r="T847" s="38">
        <v>0.35964731164831676</v>
      </c>
    </row>
    <row r="848" spans="1:20" x14ac:dyDescent="0.25">
      <c r="A848" s="17" t="s">
        <v>297</v>
      </c>
      <c r="B848" s="8" t="s">
        <v>53</v>
      </c>
      <c r="C848" s="8" t="s">
        <v>65</v>
      </c>
      <c r="D848" s="8" t="str">
        <f t="shared" si="92"/>
        <v>Week_42-generic-refi</v>
      </c>
      <c r="E848" s="8" t="str">
        <f t="shared" si="93"/>
        <v>CoFi-tv.cofi</v>
      </c>
      <c r="H848" s="18">
        <f t="shared" si="97"/>
        <v>5.7091597585954825E-3</v>
      </c>
      <c r="I848" s="6">
        <f t="shared" si="97"/>
        <v>3.15</v>
      </c>
      <c r="J848" s="6">
        <f t="shared" si="97"/>
        <v>108.82230307802553</v>
      </c>
      <c r="K848" s="18">
        <f t="shared" si="97"/>
        <v>0.65</v>
      </c>
      <c r="L848" s="35">
        <f>Data!BL56</f>
        <v>1946.9834473517333</v>
      </c>
      <c r="Q848" s="21">
        <v>0</v>
      </c>
      <c r="R848" s="21">
        <v>378.33026377411807</v>
      </c>
      <c r="S848" s="21">
        <v>5020.0649509760124</v>
      </c>
      <c r="T848" s="38">
        <v>0.25915239811578972</v>
      </c>
    </row>
    <row r="849" spans="1:20" x14ac:dyDescent="0.25">
      <c r="A849" s="17" t="s">
        <v>298</v>
      </c>
      <c r="B849" s="8" t="s">
        <v>53</v>
      </c>
      <c r="C849" s="8" t="s">
        <v>65</v>
      </c>
      <c r="D849" s="8" t="str">
        <f t="shared" si="92"/>
        <v>Week_43-generic-refi</v>
      </c>
      <c r="E849" s="8" t="str">
        <f t="shared" si="93"/>
        <v>CoFi-tv.cofi</v>
      </c>
      <c r="H849" s="18">
        <f t="shared" si="97"/>
        <v>5.7091597585954825E-3</v>
      </c>
      <c r="I849" s="6">
        <f t="shared" si="97"/>
        <v>3.15</v>
      </c>
      <c r="J849" s="6">
        <f t="shared" si="97"/>
        <v>108.82230307802553</v>
      </c>
      <c r="K849" s="18">
        <f t="shared" si="97"/>
        <v>0.65</v>
      </c>
      <c r="L849" s="35">
        <f>Data!BL57</f>
        <v>1944.8608207636205</v>
      </c>
      <c r="Q849" s="21">
        <v>0</v>
      </c>
      <c r="R849" s="21">
        <v>352.21821458722889</v>
      </c>
      <c r="S849" s="21">
        <v>5175.890535942598</v>
      </c>
      <c r="T849" s="38">
        <v>0.32874223813699965</v>
      </c>
    </row>
    <row r="850" spans="1:20" x14ac:dyDescent="0.25">
      <c r="A850" s="17" t="s">
        <v>299</v>
      </c>
      <c r="B850" s="8" t="s">
        <v>53</v>
      </c>
      <c r="C850" s="8" t="s">
        <v>65</v>
      </c>
      <c r="D850" s="8" t="str">
        <f t="shared" si="92"/>
        <v>Week_44-generic-refi</v>
      </c>
      <c r="E850" s="8" t="str">
        <f t="shared" si="93"/>
        <v>CoFi-tv.cofi</v>
      </c>
      <c r="H850" s="18">
        <f t="shared" si="97"/>
        <v>5.7091597585954825E-3</v>
      </c>
      <c r="I850" s="6">
        <f t="shared" si="97"/>
        <v>3.15</v>
      </c>
      <c r="J850" s="6">
        <f t="shared" si="97"/>
        <v>108.82230307802553</v>
      </c>
      <c r="K850" s="18">
        <f t="shared" si="97"/>
        <v>0.65</v>
      </c>
      <c r="L850" s="35">
        <f>Data!BL58</f>
        <v>2085.2620813272074</v>
      </c>
      <c r="Q850" s="21">
        <v>0</v>
      </c>
      <c r="R850" s="21">
        <v>216.08030174632884</v>
      </c>
      <c r="S850" s="21">
        <v>3411.3541133358576</v>
      </c>
      <c r="T850" s="38">
        <v>0.23060819464259563</v>
      </c>
    </row>
    <row r="851" spans="1:20" x14ac:dyDescent="0.25">
      <c r="A851" s="17" t="s">
        <v>300</v>
      </c>
      <c r="B851" s="8" t="s">
        <v>53</v>
      </c>
      <c r="C851" s="8" t="s">
        <v>65</v>
      </c>
      <c r="D851" s="8" t="str">
        <f t="shared" si="92"/>
        <v>Week_45-generic-refi</v>
      </c>
      <c r="E851" s="8" t="str">
        <f t="shared" si="93"/>
        <v>CoFi-tv.cofi</v>
      </c>
      <c r="H851" s="18">
        <f t="shared" si="97"/>
        <v>5.7091597585954825E-3</v>
      </c>
      <c r="I851" s="6">
        <f t="shared" si="97"/>
        <v>3.15</v>
      </c>
      <c r="J851" s="6">
        <f t="shared" si="97"/>
        <v>108.82230307802553</v>
      </c>
      <c r="K851" s="18">
        <f t="shared" si="97"/>
        <v>0.65</v>
      </c>
      <c r="L851" s="35">
        <f>Data!BL59</f>
        <v>1650.6523731634045</v>
      </c>
      <c r="Q851" s="21">
        <v>0</v>
      </c>
      <c r="R851" s="21">
        <v>571.56369115003929</v>
      </c>
      <c r="S851" s="21">
        <v>7038.5286105486912</v>
      </c>
      <c r="T851" s="38">
        <v>0.30937729203488762</v>
      </c>
    </row>
    <row r="852" spans="1:20" x14ac:dyDescent="0.25">
      <c r="A852" s="17" t="s">
        <v>301</v>
      </c>
      <c r="B852" s="8" t="s">
        <v>53</v>
      </c>
      <c r="C852" s="8" t="s">
        <v>65</v>
      </c>
      <c r="D852" s="8" t="str">
        <f t="shared" si="92"/>
        <v>Week_46-generic-refi</v>
      </c>
      <c r="E852" s="8" t="str">
        <f t="shared" si="93"/>
        <v>CoFi-tv.cofi</v>
      </c>
      <c r="H852" s="18">
        <f t="shared" si="97"/>
        <v>5.7091597585954825E-3</v>
      </c>
      <c r="I852" s="6">
        <f t="shared" si="97"/>
        <v>3.15</v>
      </c>
      <c r="J852" s="6">
        <f t="shared" si="97"/>
        <v>108.82230307802553</v>
      </c>
      <c r="K852" s="18">
        <f t="shared" si="97"/>
        <v>0.65</v>
      </c>
      <c r="L852" s="35">
        <f>Data!BL60</f>
        <v>1731.9975466831138</v>
      </c>
      <c r="Q852" s="21">
        <v>0</v>
      </c>
      <c r="R852" s="21">
        <v>308.25726210617643</v>
      </c>
      <c r="S852" s="21">
        <v>4197.861549150778</v>
      </c>
      <c r="T852" s="38">
        <v>0.21740583206096697</v>
      </c>
    </row>
    <row r="853" spans="1:20" x14ac:dyDescent="0.25">
      <c r="A853" s="17" t="s">
        <v>272</v>
      </c>
      <c r="B853" s="8" t="s">
        <v>53</v>
      </c>
      <c r="C853" s="8" t="s">
        <v>65</v>
      </c>
      <c r="D853" s="8" t="str">
        <f t="shared" si="92"/>
        <v>Week_47-generic-refi</v>
      </c>
      <c r="E853" s="8" t="str">
        <f t="shared" si="93"/>
        <v>CoFi-tv.cofi</v>
      </c>
      <c r="H853" s="18">
        <f t="shared" si="97"/>
        <v>5.7091597585954825E-3</v>
      </c>
      <c r="I853" s="6">
        <f t="shared" si="97"/>
        <v>3.15</v>
      </c>
      <c r="J853" s="6">
        <f t="shared" si="97"/>
        <v>108.82230307802553</v>
      </c>
      <c r="K853" s="18">
        <f t="shared" si="97"/>
        <v>0.65</v>
      </c>
      <c r="L853" s="35">
        <f>Data!BL61</f>
        <v>2385.2246421647269</v>
      </c>
      <c r="Q853" s="21">
        <v>0</v>
      </c>
      <c r="R853" s="21">
        <v>208.49257815125148</v>
      </c>
      <c r="S853" s="21">
        <v>2849.1552741006271</v>
      </c>
      <c r="T853" s="38">
        <v>0.14729502931766258</v>
      </c>
    </row>
    <row r="854" spans="1:20" x14ac:dyDescent="0.25">
      <c r="A854" s="17" t="s">
        <v>273</v>
      </c>
      <c r="B854" s="8" t="s">
        <v>53</v>
      </c>
      <c r="C854" s="8" t="s">
        <v>65</v>
      </c>
      <c r="D854" s="8" t="str">
        <f t="shared" si="92"/>
        <v>Week_48-generic-refi</v>
      </c>
      <c r="E854" s="8" t="str">
        <f t="shared" si="93"/>
        <v>CoFi-tv.cofi</v>
      </c>
      <c r="H854" s="18">
        <f t="shared" si="97"/>
        <v>5.7091597585954825E-3</v>
      </c>
      <c r="I854" s="6">
        <f t="shared" si="97"/>
        <v>3.15</v>
      </c>
      <c r="J854" s="6">
        <f t="shared" si="97"/>
        <v>108.82230307802553</v>
      </c>
      <c r="K854" s="18">
        <f t="shared" si="97"/>
        <v>0.65</v>
      </c>
      <c r="L854" s="35">
        <f>Data!BL62</f>
        <v>2385.2246421647269</v>
      </c>
      <c r="Q854" s="21">
        <v>0</v>
      </c>
      <c r="R854" s="21">
        <v>85.234231099579034</v>
      </c>
      <c r="S854" s="21">
        <v>1384.8879577806742</v>
      </c>
      <c r="T854" s="38">
        <v>9.8388969111240066E-2</v>
      </c>
    </row>
    <row r="855" spans="1:20" x14ac:dyDescent="0.25">
      <c r="A855" s="17" t="s">
        <v>274</v>
      </c>
      <c r="B855" s="8" t="s">
        <v>53</v>
      </c>
      <c r="C855" s="8" t="s">
        <v>65</v>
      </c>
      <c r="D855" s="8" t="str">
        <f t="shared" si="92"/>
        <v>Week_49-generic-refi</v>
      </c>
      <c r="E855" s="8" t="str">
        <f t="shared" si="93"/>
        <v>CoFi-tv.cofi</v>
      </c>
      <c r="H855" s="18">
        <f t="shared" si="97"/>
        <v>5.7091597585954825E-3</v>
      </c>
      <c r="I855" s="6">
        <f t="shared" si="97"/>
        <v>3.15</v>
      </c>
      <c r="J855" s="6">
        <f t="shared" si="97"/>
        <v>108.82230307802553</v>
      </c>
      <c r="K855" s="18">
        <f t="shared" si="97"/>
        <v>0.65</v>
      </c>
      <c r="L855" s="35">
        <f>Data!BL63</f>
        <v>2385.2246421647269</v>
      </c>
      <c r="Q855" s="21">
        <v>0</v>
      </c>
      <c r="R855" s="21">
        <v>73.617793442405556</v>
      </c>
      <c r="S855" s="21">
        <v>1066.7168343678984</v>
      </c>
      <c r="T855" s="38">
        <v>6.5105745611804378E-2</v>
      </c>
    </row>
    <row r="856" spans="1:20" x14ac:dyDescent="0.25">
      <c r="A856" s="17" t="s">
        <v>275</v>
      </c>
      <c r="B856" s="8" t="s">
        <v>53</v>
      </c>
      <c r="C856" s="8" t="s">
        <v>65</v>
      </c>
      <c r="D856" s="8" t="str">
        <f t="shared" si="92"/>
        <v>Week_50-generic-refi</v>
      </c>
      <c r="E856" s="8" t="str">
        <f t="shared" si="93"/>
        <v>CoFi-tv.cofi</v>
      </c>
      <c r="H856" s="18">
        <f t="shared" si="97"/>
        <v>5.7091597585954825E-3</v>
      </c>
      <c r="I856" s="6">
        <f t="shared" si="97"/>
        <v>3.15</v>
      </c>
      <c r="J856" s="6">
        <f t="shared" si="97"/>
        <v>108.82230307802553</v>
      </c>
      <c r="K856" s="18">
        <f t="shared" si="97"/>
        <v>0.65</v>
      </c>
      <c r="L856" s="35">
        <f>Data!BL64</f>
        <v>2011.4207803329416</v>
      </c>
      <c r="Q856" s="21">
        <v>0</v>
      </c>
      <c r="R856" s="21">
        <v>67.463114904438044</v>
      </c>
      <c r="S856" s="21">
        <v>874.1985737326761</v>
      </c>
      <c r="T856" s="38">
        <v>4.2815584527176265E-2</v>
      </c>
    </row>
    <row r="857" spans="1:20" x14ac:dyDescent="0.25">
      <c r="A857" s="17" t="s">
        <v>276</v>
      </c>
      <c r="B857" s="8" t="s">
        <v>53</v>
      </c>
      <c r="C857" s="8" t="s">
        <v>65</v>
      </c>
      <c r="D857" s="8" t="str">
        <f t="shared" si="92"/>
        <v>Week_51-generic-refi</v>
      </c>
      <c r="E857" s="8" t="str">
        <f t="shared" si="93"/>
        <v>CoFi-tv.cofi</v>
      </c>
      <c r="H857" s="18">
        <f t="shared" si="97"/>
        <v>5.7091597585954825E-3</v>
      </c>
      <c r="I857" s="6">
        <f t="shared" si="97"/>
        <v>3.15</v>
      </c>
      <c r="J857" s="6">
        <f t="shared" si="97"/>
        <v>108.82230307802553</v>
      </c>
      <c r="K857" s="18">
        <f t="shared" si="97"/>
        <v>0.65</v>
      </c>
      <c r="L857" s="35">
        <f>Data!BL65</f>
        <v>2011.4207803329416</v>
      </c>
      <c r="Q857" s="21">
        <v>0</v>
      </c>
      <c r="R857" s="21">
        <v>41.67035920771734</v>
      </c>
      <c r="S857" s="21">
        <v>560.22713018230331</v>
      </c>
      <c r="T857" s="38">
        <v>2.8042775195347147E-2</v>
      </c>
    </row>
    <row r="858" spans="1:20" x14ac:dyDescent="0.25">
      <c r="A858" s="17" t="s">
        <v>277</v>
      </c>
      <c r="B858" s="8" t="s">
        <v>53</v>
      </c>
      <c r="C858" s="8" t="s">
        <v>65</v>
      </c>
      <c r="D858" s="8" t="str">
        <f t="shared" si="92"/>
        <v>Week_52-generic-refi</v>
      </c>
      <c r="E858" s="8" t="str">
        <f t="shared" si="93"/>
        <v>CoFi-tv.cofi</v>
      </c>
      <c r="H858" s="18">
        <f t="shared" si="97"/>
        <v>5.7091597585954825E-3</v>
      </c>
      <c r="I858" s="6">
        <f t="shared" si="97"/>
        <v>3.15</v>
      </c>
      <c r="J858" s="6">
        <f t="shared" si="97"/>
        <v>108.82230307802553</v>
      </c>
      <c r="K858" s="18">
        <f t="shared" si="97"/>
        <v>0.65</v>
      </c>
      <c r="L858" s="35">
        <f>Data!BL66</f>
        <v>2011.4207803329416</v>
      </c>
      <c r="Q858" s="21">
        <v>0</v>
      </c>
      <c r="R858" s="21">
        <v>18.578121823947296</v>
      </c>
      <c r="S858" s="21">
        <v>255.13441979131065</v>
      </c>
      <c r="T858" s="38">
        <v>1.8318404343039441E-2</v>
      </c>
    </row>
    <row r="860" spans="1:20" x14ac:dyDescent="0.25">
      <c r="A860" s="16" t="s">
        <v>328</v>
      </c>
      <c r="B860" s="8" t="s">
        <v>53</v>
      </c>
      <c r="C860" s="8" t="s">
        <v>66</v>
      </c>
      <c r="E860" s="8" t="str">
        <f>IF(RIGHT(A860,3)="old","Initial",B860&amp;"-"&amp;C860)</f>
        <v>Initial</v>
      </c>
      <c r="F860" s="21">
        <f>F662</f>
        <v>101164.9671476817</v>
      </c>
      <c r="G860" s="19">
        <f>G662</f>
        <v>10.968122894697334</v>
      </c>
      <c r="H860" s="25">
        <f>VLOOKUP(C860,parms,3,FALSE)</f>
        <v>1.1961699224569151E-2</v>
      </c>
      <c r="I860" s="42">
        <f>VLOOKUP(C860,parms,8,FALSE)</f>
        <v>3.05</v>
      </c>
      <c r="J860" s="27">
        <f>VLOOKUP(C860,parms,4,FALSE)</f>
        <v>3019370.7671127152</v>
      </c>
      <c r="K860" s="25">
        <f>VLOOKUP(C860,parms,6,FALSE)</f>
        <v>0.15</v>
      </c>
      <c r="L860" s="35">
        <f>Data!BN2</f>
        <v>2.8519919861854207E-2</v>
      </c>
      <c r="M860" s="39">
        <f>VLOOKUP(C860,Data!$CB$2:$EB$22,1+VALUE(MID(A860,6,2)),FALSE)</f>
        <v>0</v>
      </c>
      <c r="Q860" s="21">
        <v>0</v>
      </c>
      <c r="R860" s="21">
        <v>0</v>
      </c>
      <c r="S860" s="21">
        <v>0</v>
      </c>
      <c r="T860" s="38">
        <v>0</v>
      </c>
    </row>
    <row r="861" spans="1:20" x14ac:dyDescent="0.25">
      <c r="A861" s="16" t="s">
        <v>316</v>
      </c>
      <c r="B861" s="8" t="s">
        <v>53</v>
      </c>
      <c r="C861" s="8" t="s">
        <v>66</v>
      </c>
      <c r="E861" s="8" t="str">
        <f t="shared" ref="E861:E924" si="98">IF(RIGHT(A861,3)="old","Initial",B861&amp;"-"&amp;C861)</f>
        <v>Initial</v>
      </c>
      <c r="F861" s="21">
        <f>F663</f>
        <v>147273.34304075674</v>
      </c>
      <c r="G861" s="19">
        <f>G663</f>
        <v>9.5908908109141535</v>
      </c>
      <c r="H861" s="18">
        <f t="shared" ref="H861:K876" si="99">H860</f>
        <v>1.1961699224569151E-2</v>
      </c>
      <c r="I861" s="6">
        <f>I860</f>
        <v>3.05</v>
      </c>
      <c r="J861" s="6">
        <f t="shared" si="99"/>
        <v>3019370.7671127152</v>
      </c>
      <c r="K861" s="18">
        <f t="shared" si="99"/>
        <v>0.15</v>
      </c>
      <c r="L861" s="35">
        <f>Data!BN3</f>
        <v>3.3752932680543052E-2</v>
      </c>
      <c r="M861" s="39">
        <f>VLOOKUP(C861,Data!$CB$2:$EB$22,1+VALUE(MID(A861,6,2)),FALSE)</f>
        <v>0</v>
      </c>
      <c r="Q861" s="21">
        <v>0</v>
      </c>
      <c r="R861" s="21">
        <v>0</v>
      </c>
      <c r="S861" s="21">
        <v>0</v>
      </c>
      <c r="T861" s="38">
        <v>0</v>
      </c>
    </row>
    <row r="862" spans="1:20" x14ac:dyDescent="0.25">
      <c r="A862" s="16" t="s">
        <v>317</v>
      </c>
      <c r="B862" s="8" t="s">
        <v>53</v>
      </c>
      <c r="C862" s="8" t="s">
        <v>66</v>
      </c>
      <c r="E862" s="8" t="str">
        <f t="shared" si="98"/>
        <v>Initial</v>
      </c>
      <c r="F862" s="21">
        <f t="shared" ref="F862:G877" si="100">F664</f>
        <v>140029.762850681</v>
      </c>
      <c r="G862" s="19">
        <f t="shared" si="100"/>
        <v>9.8635703103955539</v>
      </c>
      <c r="H862" s="18">
        <f t="shared" si="99"/>
        <v>1.1961699224569151E-2</v>
      </c>
      <c r="I862" s="6">
        <f t="shared" si="99"/>
        <v>3.05</v>
      </c>
      <c r="J862" s="6">
        <f t="shared" si="99"/>
        <v>3019370.7671127152</v>
      </c>
      <c r="K862" s="18">
        <f t="shared" si="99"/>
        <v>0.15</v>
      </c>
      <c r="L862" s="35">
        <f>Data!BN4</f>
        <v>3.3752932680543052E-2</v>
      </c>
      <c r="M862" s="39">
        <f>VLOOKUP(C862,Data!$CB$2:$EB$22,1+VALUE(MID(A862,6,2)),FALSE)</f>
        <v>0</v>
      </c>
      <c r="Q862" s="21">
        <v>0</v>
      </c>
      <c r="R862" s="21">
        <v>0</v>
      </c>
      <c r="S862" s="21">
        <v>0</v>
      </c>
      <c r="T862" s="38">
        <v>0</v>
      </c>
    </row>
    <row r="863" spans="1:20" x14ac:dyDescent="0.25">
      <c r="A863" s="16" t="s">
        <v>318</v>
      </c>
      <c r="B863" s="8" t="s">
        <v>53</v>
      </c>
      <c r="C863" s="8" t="s">
        <v>66</v>
      </c>
      <c r="E863" s="8" t="str">
        <f t="shared" si="98"/>
        <v>Initial</v>
      </c>
      <c r="F863" s="21">
        <f t="shared" si="100"/>
        <v>104340.25747720734</v>
      </c>
      <c r="G863" s="19">
        <f t="shared" si="100"/>
        <v>10.973424562583329</v>
      </c>
      <c r="H863" s="18">
        <f t="shared" si="99"/>
        <v>1.1961699224569151E-2</v>
      </c>
      <c r="I863" s="6">
        <f t="shared" si="99"/>
        <v>3.05</v>
      </c>
      <c r="J863" s="6">
        <f t="shared" si="99"/>
        <v>3019370.7671127152</v>
      </c>
      <c r="K863" s="18">
        <f t="shared" si="99"/>
        <v>0.15</v>
      </c>
      <c r="L863" s="35">
        <f>Data!BN5</f>
        <v>3.3752932680543052E-2</v>
      </c>
      <c r="M863" s="39">
        <f>VLOOKUP(C863,Data!$CB$2:$EB$22,1+VALUE(MID(A863,6,2)),FALSE)</f>
        <v>0</v>
      </c>
      <c r="Q863" s="21">
        <v>0</v>
      </c>
      <c r="R863" s="21">
        <v>0</v>
      </c>
      <c r="S863" s="21">
        <v>0</v>
      </c>
      <c r="T863" s="38">
        <v>0</v>
      </c>
    </row>
    <row r="864" spans="1:20" x14ac:dyDescent="0.25">
      <c r="A864" s="16" t="s">
        <v>319</v>
      </c>
      <c r="B864" s="8" t="s">
        <v>53</v>
      </c>
      <c r="C864" s="8" t="s">
        <v>66</v>
      </c>
      <c r="E864" s="8" t="str">
        <f t="shared" si="98"/>
        <v>Initial</v>
      </c>
      <c r="F864" s="21">
        <f t="shared" si="100"/>
        <v>104172.52557476799</v>
      </c>
      <c r="G864" s="19">
        <f t="shared" si="100"/>
        <v>11.193720016366246</v>
      </c>
      <c r="H864" s="18">
        <f t="shared" si="99"/>
        <v>1.1961699224569151E-2</v>
      </c>
      <c r="I864" s="6">
        <f t="shared" si="99"/>
        <v>3.05</v>
      </c>
      <c r="J864" s="6">
        <f t="shared" si="99"/>
        <v>3019370.7671127152</v>
      </c>
      <c r="K864" s="18">
        <f t="shared" si="99"/>
        <v>0.15</v>
      </c>
      <c r="L864" s="35">
        <f>Data!BN6</f>
        <v>3.3752932680543052E-2</v>
      </c>
      <c r="M864" s="39">
        <f>VLOOKUP(C864,Data!$CB$2:$EB$22,1+VALUE(MID(A864,6,2)),FALSE)</f>
        <v>0</v>
      </c>
      <c r="Q864" s="21">
        <v>0</v>
      </c>
      <c r="R864" s="21">
        <v>0</v>
      </c>
      <c r="S864" s="21">
        <v>0</v>
      </c>
      <c r="T864" s="38">
        <v>0</v>
      </c>
    </row>
    <row r="865" spans="1:20" x14ac:dyDescent="0.25">
      <c r="A865" s="16" t="s">
        <v>320</v>
      </c>
      <c r="B865" s="8" t="s">
        <v>53</v>
      </c>
      <c r="C865" s="8" t="s">
        <v>66</v>
      </c>
      <c r="E865" s="8" t="str">
        <f t="shared" si="98"/>
        <v>Initial</v>
      </c>
      <c r="F865" s="21">
        <f t="shared" si="100"/>
        <v>167069.04494132148</v>
      </c>
      <c r="G865" s="19">
        <f t="shared" si="100"/>
        <v>9.4347717151777815</v>
      </c>
      <c r="H865" s="18">
        <f t="shared" si="99"/>
        <v>1.1961699224569151E-2</v>
      </c>
      <c r="I865" s="6">
        <f t="shared" si="99"/>
        <v>3.05</v>
      </c>
      <c r="J865" s="6">
        <f t="shared" si="99"/>
        <v>3019370.7671127152</v>
      </c>
      <c r="K865" s="18">
        <f t="shared" si="99"/>
        <v>0.15</v>
      </c>
      <c r="L865" s="35">
        <f>Data!BN7</f>
        <v>2.904322114372309E-2</v>
      </c>
      <c r="M865" s="39">
        <f>VLOOKUP(C865,Data!$CB$2:$EB$22,1+VALUE(MID(A865,6,2)),FALSE)</f>
        <v>0</v>
      </c>
      <c r="Q865" s="21">
        <v>0</v>
      </c>
      <c r="R865" s="21">
        <v>0</v>
      </c>
      <c r="S865" s="21">
        <v>0</v>
      </c>
      <c r="T865" s="38">
        <v>0</v>
      </c>
    </row>
    <row r="866" spans="1:20" x14ac:dyDescent="0.25">
      <c r="A866" s="16" t="s">
        <v>321</v>
      </c>
      <c r="B866" s="8" t="s">
        <v>53</v>
      </c>
      <c r="C866" s="8" t="s">
        <v>66</v>
      </c>
      <c r="E866" s="8" t="str">
        <f t="shared" si="98"/>
        <v>Initial</v>
      </c>
      <c r="F866" s="21">
        <f t="shared" si="100"/>
        <v>134663.4657046372</v>
      </c>
      <c r="G866" s="19">
        <f t="shared" si="100"/>
        <v>10.317735507089584</v>
      </c>
      <c r="H866" s="18">
        <f t="shared" si="99"/>
        <v>1.1961699224569151E-2</v>
      </c>
      <c r="I866" s="6">
        <f t="shared" si="99"/>
        <v>3.05</v>
      </c>
      <c r="J866" s="6">
        <f t="shared" si="99"/>
        <v>3019370.7671127152</v>
      </c>
      <c r="K866" s="18">
        <f t="shared" si="99"/>
        <v>0.15</v>
      </c>
      <c r="L866" s="35">
        <f>Data!BN8</f>
        <v>2.904322114372309E-2</v>
      </c>
      <c r="M866" s="39">
        <f>VLOOKUP(C866,Data!$CB$2:$EB$22,1+VALUE(MID(A866,6,2)),FALSE)</f>
        <v>0</v>
      </c>
      <c r="Q866" s="21">
        <v>0</v>
      </c>
      <c r="R866" s="21">
        <v>0</v>
      </c>
      <c r="S866" s="21">
        <v>0</v>
      </c>
      <c r="T866" s="38">
        <v>0</v>
      </c>
    </row>
    <row r="867" spans="1:20" x14ac:dyDescent="0.25">
      <c r="A867" s="16" t="s">
        <v>322</v>
      </c>
      <c r="B867" s="8" t="s">
        <v>53</v>
      </c>
      <c r="C867" s="8" t="s">
        <v>66</v>
      </c>
      <c r="E867" s="8" t="str">
        <f t="shared" si="98"/>
        <v>Initial</v>
      </c>
      <c r="F867" s="21">
        <f t="shared" si="100"/>
        <v>122703.84078918799</v>
      </c>
      <c r="G867" s="19">
        <f t="shared" si="100"/>
        <v>10.456302746523619</v>
      </c>
      <c r="H867" s="18">
        <f t="shared" si="99"/>
        <v>1.1961699224569151E-2</v>
      </c>
      <c r="I867" s="6">
        <f t="shared" si="99"/>
        <v>3.05</v>
      </c>
      <c r="J867" s="6">
        <f t="shared" si="99"/>
        <v>3019370.7671127152</v>
      </c>
      <c r="K867" s="18">
        <f t="shared" si="99"/>
        <v>0.15</v>
      </c>
      <c r="L867" s="35">
        <f>Data!BN9</f>
        <v>2.904322114372309E-2</v>
      </c>
      <c r="M867" s="39">
        <f>VLOOKUP(C867,Data!$CB$2:$EB$22,1+VALUE(MID(A867,6,2)),FALSE)</f>
        <v>0</v>
      </c>
      <c r="Q867" s="21">
        <v>0</v>
      </c>
      <c r="R867" s="21">
        <v>0</v>
      </c>
      <c r="S867" s="21">
        <v>0</v>
      </c>
      <c r="T867" s="38">
        <v>0</v>
      </c>
    </row>
    <row r="868" spans="1:20" x14ac:dyDescent="0.25">
      <c r="A868" s="16" t="s">
        <v>323</v>
      </c>
      <c r="B868" s="8" t="s">
        <v>53</v>
      </c>
      <c r="C868" s="8" t="s">
        <v>66</v>
      </c>
      <c r="E868" s="8" t="str">
        <f t="shared" si="98"/>
        <v>Initial</v>
      </c>
      <c r="F868" s="21">
        <f t="shared" si="100"/>
        <v>103976.50221745251</v>
      </c>
      <c r="G868" s="19">
        <f t="shared" si="100"/>
        <v>11.053036600654009</v>
      </c>
      <c r="H868" s="18">
        <f t="shared" si="99"/>
        <v>1.1961699224569151E-2</v>
      </c>
      <c r="I868" s="6">
        <f t="shared" si="99"/>
        <v>3.05</v>
      </c>
      <c r="J868" s="6">
        <f t="shared" si="99"/>
        <v>3019370.7671127152</v>
      </c>
      <c r="K868" s="18">
        <f t="shared" si="99"/>
        <v>0.15</v>
      </c>
      <c r="L868" s="35">
        <f>Data!BN10</f>
        <v>2.904322114372309E-2</v>
      </c>
      <c r="M868" s="39">
        <f>VLOOKUP(C868,Data!$CB$2:$EB$22,1+VALUE(MID(A868,6,2)),FALSE)</f>
        <v>0</v>
      </c>
      <c r="Q868" s="21">
        <v>0</v>
      </c>
      <c r="R868" s="21">
        <v>0</v>
      </c>
      <c r="S868" s="21">
        <v>0</v>
      </c>
      <c r="T868" s="38">
        <v>0</v>
      </c>
    </row>
    <row r="869" spans="1:20" x14ac:dyDescent="0.25">
      <c r="A869" s="16" t="s">
        <v>324</v>
      </c>
      <c r="B869" s="8" t="s">
        <v>53</v>
      </c>
      <c r="C869" s="8" t="s">
        <v>66</v>
      </c>
      <c r="E869" s="8" t="str">
        <f t="shared" si="98"/>
        <v>Initial</v>
      </c>
      <c r="F869" s="21">
        <f t="shared" si="100"/>
        <v>111788.15367445731</v>
      </c>
      <c r="G869" s="19">
        <f t="shared" si="100"/>
        <v>10.78329449978415</v>
      </c>
      <c r="H869" s="18">
        <f t="shared" si="99"/>
        <v>1.1961699224569151E-2</v>
      </c>
      <c r="I869" s="6">
        <f t="shared" si="99"/>
        <v>3.05</v>
      </c>
      <c r="J869" s="6">
        <f t="shared" si="99"/>
        <v>3019370.7671127152</v>
      </c>
      <c r="K869" s="18">
        <f t="shared" si="99"/>
        <v>0.15</v>
      </c>
      <c r="L869" s="35">
        <f>Data!BN11</f>
        <v>2.904322114372309E-2</v>
      </c>
      <c r="M869" s="39">
        <f>VLOOKUP(C869,Data!$CB$2:$EB$22,1+VALUE(MID(A869,6,2)),FALSE)</f>
        <v>0</v>
      </c>
      <c r="Q869" s="21">
        <v>0</v>
      </c>
      <c r="R869" s="21">
        <v>0</v>
      </c>
      <c r="S869" s="21">
        <v>0</v>
      </c>
      <c r="T869" s="38">
        <v>0</v>
      </c>
    </row>
    <row r="870" spans="1:20" x14ac:dyDescent="0.25">
      <c r="A870" s="16" t="s">
        <v>325</v>
      </c>
      <c r="B870" s="8" t="s">
        <v>53</v>
      </c>
      <c r="C870" s="8" t="s">
        <v>66</v>
      </c>
      <c r="E870" s="8" t="str">
        <f t="shared" si="98"/>
        <v>Initial</v>
      </c>
      <c r="F870" s="21">
        <f t="shared" si="100"/>
        <v>169487.33196936251</v>
      </c>
      <c r="G870" s="19">
        <f t="shared" si="100"/>
        <v>9.4563668699484822</v>
      </c>
      <c r="H870" s="18">
        <f t="shared" si="99"/>
        <v>1.1961699224569151E-2</v>
      </c>
      <c r="I870" s="6">
        <f t="shared" si="99"/>
        <v>3.05</v>
      </c>
      <c r="J870" s="6">
        <f t="shared" si="99"/>
        <v>3019370.7671127152</v>
      </c>
      <c r="K870" s="18">
        <f t="shared" si="99"/>
        <v>0.15</v>
      </c>
      <c r="L870" s="35">
        <f>Data!BN12</f>
        <v>2.5380112170640897E-2</v>
      </c>
      <c r="M870" s="39">
        <f>VLOOKUP(C870,Data!$CB$2:$EB$22,1+VALUE(MID(A870,6,2)),FALSE)</f>
        <v>0</v>
      </c>
      <c r="Q870" s="21">
        <v>0</v>
      </c>
      <c r="R870" s="21">
        <v>0</v>
      </c>
      <c r="S870" s="21">
        <v>0</v>
      </c>
      <c r="T870" s="38">
        <v>0</v>
      </c>
    </row>
    <row r="871" spans="1:20" x14ac:dyDescent="0.25">
      <c r="A871" s="16" t="s">
        <v>326</v>
      </c>
      <c r="B871" s="8" t="s">
        <v>53</v>
      </c>
      <c r="C871" s="8" t="s">
        <v>66</v>
      </c>
      <c r="E871" s="8" t="str">
        <f t="shared" si="98"/>
        <v>Initial</v>
      </c>
      <c r="F871" s="21">
        <f t="shared" si="100"/>
        <v>103984.99760192574</v>
      </c>
      <c r="G871" s="19">
        <f t="shared" si="100"/>
        <v>11.068808534627422</v>
      </c>
      <c r="H871" s="18">
        <f t="shared" si="99"/>
        <v>1.1961699224569151E-2</v>
      </c>
      <c r="I871" s="6">
        <f t="shared" si="99"/>
        <v>3.05</v>
      </c>
      <c r="J871" s="6">
        <f t="shared" si="99"/>
        <v>3019370.7671127152</v>
      </c>
      <c r="K871" s="18">
        <f t="shared" si="99"/>
        <v>0.15</v>
      </c>
      <c r="L871" s="35">
        <f>Data!BN13</f>
        <v>2.5380112170640897E-2</v>
      </c>
      <c r="M871" s="39">
        <f>VLOOKUP(C871,Data!$CB$2:$EB$22,1+VALUE(MID(A871,6,2)),FALSE)</f>
        <v>0</v>
      </c>
      <c r="Q871" s="21">
        <v>0</v>
      </c>
      <c r="R871" s="21">
        <v>0</v>
      </c>
      <c r="S871" s="21">
        <v>0</v>
      </c>
      <c r="T871" s="38">
        <v>0</v>
      </c>
    </row>
    <row r="872" spans="1:20" x14ac:dyDescent="0.25">
      <c r="A872" s="16" t="s">
        <v>327</v>
      </c>
      <c r="B872" s="8" t="s">
        <v>53</v>
      </c>
      <c r="C872" s="8" t="s">
        <v>66</v>
      </c>
      <c r="E872" s="8" t="str">
        <f t="shared" si="98"/>
        <v>Initial</v>
      </c>
      <c r="F872" s="21">
        <f t="shared" si="100"/>
        <v>102565.4676184479</v>
      </c>
      <c r="G872" s="19">
        <f t="shared" si="100"/>
        <v>10.14145011871261</v>
      </c>
      <c r="H872" s="18">
        <f t="shared" si="99"/>
        <v>1.1961699224569151E-2</v>
      </c>
      <c r="I872" s="6">
        <f t="shared" si="99"/>
        <v>3.05</v>
      </c>
      <c r="J872" s="6">
        <f t="shared" si="99"/>
        <v>3019370.7671127152</v>
      </c>
      <c r="K872" s="18">
        <f t="shared" si="99"/>
        <v>0.15</v>
      </c>
      <c r="L872" s="35">
        <f>Data!BN14</f>
        <v>2.5380112170640897E-2</v>
      </c>
      <c r="M872" s="39">
        <f>VLOOKUP(C872,Data!$CB$2:$EB$22,1+VALUE(MID(A872,6,2)),FALSE)</f>
        <v>0</v>
      </c>
      <c r="Q872" s="21">
        <v>0</v>
      </c>
      <c r="R872" s="21">
        <v>0</v>
      </c>
      <c r="S872" s="21">
        <v>0</v>
      </c>
      <c r="T872" s="38">
        <v>0</v>
      </c>
    </row>
    <row r="873" spans="1:20" x14ac:dyDescent="0.25">
      <c r="A873" s="17" t="s">
        <v>262</v>
      </c>
      <c r="B873" s="8" t="s">
        <v>53</v>
      </c>
      <c r="C873" s="8" t="s">
        <v>66</v>
      </c>
      <c r="E873" s="8" t="str">
        <f t="shared" si="98"/>
        <v>CoFi-display.cofi</v>
      </c>
      <c r="F873" s="21">
        <f t="shared" si="100"/>
        <v>151814.201921687</v>
      </c>
      <c r="G873" s="19">
        <f t="shared" si="100"/>
        <v>9.4309277953496871</v>
      </c>
      <c r="H873" s="18">
        <f t="shared" si="99"/>
        <v>1.1961699224569151E-2</v>
      </c>
      <c r="I873" s="6">
        <f t="shared" si="99"/>
        <v>3.05</v>
      </c>
      <c r="J873" s="6">
        <f t="shared" si="99"/>
        <v>3019370.7671127152</v>
      </c>
      <c r="K873" s="18">
        <f t="shared" si="99"/>
        <v>0.15</v>
      </c>
      <c r="L873" s="35">
        <f>Data!BN15</f>
        <v>2.5380112170640897E-2</v>
      </c>
      <c r="M873" s="21">
        <f>VLOOKUP(C873,Data!$CB$2:$EB$22,1+VALUE(MID(A873,6,2)),FALSE)</f>
        <v>0</v>
      </c>
      <c r="Q873" s="21">
        <v>0</v>
      </c>
      <c r="R873" s="21">
        <v>0</v>
      </c>
      <c r="S873" s="21">
        <v>0</v>
      </c>
      <c r="T873" s="38">
        <v>0</v>
      </c>
    </row>
    <row r="874" spans="1:20" x14ac:dyDescent="0.25">
      <c r="A874" s="17" t="s">
        <v>263</v>
      </c>
      <c r="B874" s="8" t="s">
        <v>53</v>
      </c>
      <c r="C874" s="8" t="s">
        <v>66</v>
      </c>
      <c r="E874" s="8" t="str">
        <f t="shared" si="98"/>
        <v>CoFi-display.cofi</v>
      </c>
      <c r="F874" s="21">
        <f t="shared" si="100"/>
        <v>189685.37446517299</v>
      </c>
      <c r="G874" s="19">
        <f t="shared" si="100"/>
        <v>9.0587332826533071</v>
      </c>
      <c r="H874" s="18">
        <f t="shared" si="99"/>
        <v>1.1961699224569151E-2</v>
      </c>
      <c r="I874" s="6">
        <f t="shared" si="99"/>
        <v>3.05</v>
      </c>
      <c r="J874" s="6">
        <f t="shared" si="99"/>
        <v>3019370.7671127152</v>
      </c>
      <c r="K874" s="18">
        <f t="shared" si="99"/>
        <v>0.15</v>
      </c>
      <c r="L874" s="35">
        <f>Data!BN16</f>
        <v>2.4071858965968689E-2</v>
      </c>
      <c r="M874" s="21">
        <f>VLOOKUP(C874,Data!$CB$2:$EB$22,1+VALUE(MID(A874,6,2)),FALSE)</f>
        <v>0</v>
      </c>
      <c r="Q874" s="21">
        <v>0</v>
      </c>
      <c r="R874" s="21">
        <v>0</v>
      </c>
      <c r="S874" s="21">
        <v>0</v>
      </c>
      <c r="T874" s="38">
        <v>0</v>
      </c>
    </row>
    <row r="875" spans="1:20" x14ac:dyDescent="0.25">
      <c r="A875" s="17" t="s">
        <v>264</v>
      </c>
      <c r="B875" s="8" t="s">
        <v>53</v>
      </c>
      <c r="C875" s="8" t="s">
        <v>66</v>
      </c>
      <c r="E875" s="8" t="str">
        <f t="shared" si="98"/>
        <v>CoFi-display.cofi</v>
      </c>
      <c r="F875" s="21">
        <f t="shared" si="100"/>
        <v>142839.15179515848</v>
      </c>
      <c r="G875" s="19">
        <f t="shared" si="100"/>
        <v>10.302832972074498</v>
      </c>
      <c r="H875" s="18">
        <f t="shared" si="99"/>
        <v>1.1961699224569151E-2</v>
      </c>
      <c r="I875" s="6">
        <f t="shared" si="99"/>
        <v>3.05</v>
      </c>
      <c r="J875" s="6">
        <f t="shared" si="99"/>
        <v>3019370.7671127152</v>
      </c>
      <c r="K875" s="18">
        <f t="shared" si="99"/>
        <v>0.15</v>
      </c>
      <c r="L875" s="35">
        <f>Data!BN17</f>
        <v>2.4071858965968689E-2</v>
      </c>
      <c r="M875" s="21">
        <f>VLOOKUP(C875,Data!$CB$2:$EB$22,1+VALUE(MID(A875,6,2)),FALSE)</f>
        <v>0</v>
      </c>
      <c r="Q875" s="21">
        <v>0</v>
      </c>
      <c r="R875" s="21">
        <v>0</v>
      </c>
      <c r="S875" s="21">
        <v>0</v>
      </c>
      <c r="T875" s="38">
        <v>0</v>
      </c>
    </row>
    <row r="876" spans="1:20" x14ac:dyDescent="0.25">
      <c r="A876" s="17" t="s">
        <v>265</v>
      </c>
      <c r="B876" s="8" t="s">
        <v>53</v>
      </c>
      <c r="C876" s="8" t="s">
        <v>66</v>
      </c>
      <c r="E876" s="8" t="str">
        <f t="shared" si="98"/>
        <v>CoFi-display.cofi</v>
      </c>
      <c r="F876" s="21">
        <f t="shared" si="100"/>
        <v>103168.9552285899</v>
      </c>
      <c r="G876" s="19">
        <f t="shared" si="100"/>
        <v>11.257006974534221</v>
      </c>
      <c r="H876" s="18">
        <f t="shared" si="99"/>
        <v>1.1961699224569151E-2</v>
      </c>
      <c r="I876" s="6">
        <f t="shared" si="99"/>
        <v>3.05</v>
      </c>
      <c r="J876" s="6">
        <f t="shared" si="99"/>
        <v>3019370.7671127152</v>
      </c>
      <c r="K876" s="18">
        <f t="shared" si="99"/>
        <v>0.15</v>
      </c>
      <c r="L876" s="35">
        <f>Data!BN18</f>
        <v>2.4071858965968689E-2</v>
      </c>
      <c r="M876" s="21">
        <f>VLOOKUP(C876,Data!$CB$2:$EB$22,1+VALUE(MID(A876,6,2)),FALSE)</f>
        <v>0</v>
      </c>
      <c r="Q876" s="21">
        <v>0</v>
      </c>
      <c r="R876" s="21">
        <v>0</v>
      </c>
      <c r="S876" s="21">
        <v>0</v>
      </c>
      <c r="T876" s="38">
        <v>0</v>
      </c>
    </row>
    <row r="877" spans="1:20" x14ac:dyDescent="0.25">
      <c r="A877" s="17" t="s">
        <v>266</v>
      </c>
      <c r="B877" s="8" t="s">
        <v>53</v>
      </c>
      <c r="C877" s="8" t="s">
        <v>66</v>
      </c>
      <c r="E877" s="8" t="str">
        <f t="shared" si="98"/>
        <v>CoFi-display.cofi</v>
      </c>
      <c r="F877" s="21">
        <f t="shared" si="100"/>
        <v>142798.33267277651</v>
      </c>
      <c r="G877" s="19">
        <f t="shared" si="100"/>
        <v>10.234322236037224</v>
      </c>
      <c r="H877" s="18">
        <f t="shared" ref="H877:K892" si="101">H876</f>
        <v>1.1961699224569151E-2</v>
      </c>
      <c r="I877" s="6">
        <f t="shared" si="101"/>
        <v>3.05</v>
      </c>
      <c r="J877" s="6">
        <f t="shared" si="101"/>
        <v>3019370.7671127152</v>
      </c>
      <c r="K877" s="18">
        <f t="shared" si="101"/>
        <v>0.15</v>
      </c>
      <c r="L877" s="35">
        <f>Data!BN19</f>
        <v>2.4071858965968689E-2</v>
      </c>
      <c r="M877" s="21">
        <f>VLOOKUP(C877,Data!$CB$2:$EB$22,1+VALUE(MID(A877,6,2)),FALSE)</f>
        <v>0</v>
      </c>
      <c r="Q877" s="21">
        <v>0</v>
      </c>
      <c r="R877" s="21">
        <v>0</v>
      </c>
      <c r="S877" s="21">
        <v>0</v>
      </c>
      <c r="T877" s="38">
        <v>0</v>
      </c>
    </row>
    <row r="878" spans="1:20" x14ac:dyDescent="0.25">
      <c r="A878" s="17" t="s">
        <v>267</v>
      </c>
      <c r="B878" s="8" t="s">
        <v>53</v>
      </c>
      <c r="C878" s="8" t="s">
        <v>66</v>
      </c>
      <c r="E878" s="8" t="str">
        <f t="shared" si="98"/>
        <v>CoFi-display.cofi</v>
      </c>
      <c r="F878" s="21">
        <f t="shared" ref="F878:G893" si="102">F680</f>
        <v>144198.29399369101</v>
      </c>
      <c r="G878" s="19">
        <f t="shared" si="102"/>
        <v>10.244972678420806</v>
      </c>
      <c r="H878" s="18">
        <f t="shared" si="101"/>
        <v>1.1961699224569151E-2</v>
      </c>
      <c r="I878" s="6">
        <f t="shared" si="101"/>
        <v>3.05</v>
      </c>
      <c r="J878" s="6">
        <f t="shared" si="101"/>
        <v>3019370.7671127152</v>
      </c>
      <c r="K878" s="18">
        <f t="shared" si="101"/>
        <v>0.15</v>
      </c>
      <c r="L878" s="35">
        <f>Data!BN20</f>
        <v>2.4856810888772018E-2</v>
      </c>
      <c r="M878" s="21">
        <f>VLOOKUP(C878,Data!$CB$2:$EB$22,1+VALUE(MID(A878,6,2)),FALSE)</f>
        <v>0</v>
      </c>
      <c r="Q878" s="21">
        <v>0</v>
      </c>
      <c r="R878" s="21">
        <v>0</v>
      </c>
      <c r="S878" s="21">
        <v>0</v>
      </c>
      <c r="T878" s="38">
        <v>0</v>
      </c>
    </row>
    <row r="879" spans="1:20" x14ac:dyDescent="0.25">
      <c r="A879" s="17" t="s">
        <v>268</v>
      </c>
      <c r="B879" s="8" t="s">
        <v>53</v>
      </c>
      <c r="C879" s="8" t="s">
        <v>66</v>
      </c>
      <c r="E879" s="8" t="str">
        <f t="shared" si="98"/>
        <v>CoFi-display.cofi</v>
      </c>
      <c r="F879" s="21">
        <f t="shared" si="102"/>
        <v>98429.665186519007</v>
      </c>
      <c r="G879" s="19">
        <f t="shared" si="102"/>
        <v>11.814132511432707</v>
      </c>
      <c r="H879" s="18">
        <f t="shared" si="101"/>
        <v>1.1961699224569151E-2</v>
      </c>
      <c r="I879" s="6">
        <f t="shared" si="101"/>
        <v>3.05</v>
      </c>
      <c r="J879" s="6">
        <f t="shared" si="101"/>
        <v>3019370.7671127152</v>
      </c>
      <c r="K879" s="18">
        <f t="shared" si="101"/>
        <v>0.15</v>
      </c>
      <c r="L879" s="35">
        <f>Data!BN21</f>
        <v>2.4856810888772018E-2</v>
      </c>
      <c r="M879" s="21">
        <f>VLOOKUP(C879,Data!$CB$2:$EB$22,1+VALUE(MID(A879,6,2)),FALSE)</f>
        <v>0</v>
      </c>
      <c r="Q879" s="21">
        <v>0</v>
      </c>
      <c r="R879" s="21">
        <v>0</v>
      </c>
      <c r="S879" s="21">
        <v>0</v>
      </c>
      <c r="T879" s="38">
        <v>0</v>
      </c>
    </row>
    <row r="880" spans="1:20" x14ac:dyDescent="0.25">
      <c r="A880" s="17" t="s">
        <v>269</v>
      </c>
      <c r="B880" s="8" t="s">
        <v>53</v>
      </c>
      <c r="C880" s="8" t="s">
        <v>66</v>
      </c>
      <c r="E880" s="8" t="str">
        <f t="shared" si="98"/>
        <v>CoFi-display.cofi</v>
      </c>
      <c r="F880" s="21">
        <f t="shared" si="102"/>
        <v>163384.76716181752</v>
      </c>
      <c r="G880" s="19">
        <f t="shared" si="102"/>
        <v>10.267597507715461</v>
      </c>
      <c r="H880" s="18">
        <f t="shared" si="101"/>
        <v>1.1961699224569151E-2</v>
      </c>
      <c r="I880" s="6">
        <f t="shared" si="101"/>
        <v>3.05</v>
      </c>
      <c r="J880" s="6">
        <f t="shared" si="101"/>
        <v>3019370.7671127152</v>
      </c>
      <c r="K880" s="18">
        <f t="shared" si="101"/>
        <v>0.15</v>
      </c>
      <c r="L880" s="35">
        <f>Data!BN22</f>
        <v>2.4856810888772018E-2</v>
      </c>
      <c r="M880" s="21">
        <f>VLOOKUP(C880,Data!$CB$2:$EB$22,1+VALUE(MID(A880,6,2)),FALSE)</f>
        <v>0</v>
      </c>
      <c r="Q880" s="21">
        <v>0</v>
      </c>
      <c r="R880" s="21">
        <v>0</v>
      </c>
      <c r="S880" s="21">
        <v>0</v>
      </c>
      <c r="T880" s="38">
        <v>0</v>
      </c>
    </row>
    <row r="881" spans="1:20" x14ac:dyDescent="0.25">
      <c r="A881" s="17" t="s">
        <v>270</v>
      </c>
      <c r="B881" s="8" t="s">
        <v>53</v>
      </c>
      <c r="C881" s="8" t="s">
        <v>66</v>
      </c>
      <c r="E881" s="8" t="str">
        <f t="shared" si="98"/>
        <v>CoFi-display.cofi</v>
      </c>
      <c r="F881" s="21">
        <f t="shared" si="102"/>
        <v>148983.40879257949</v>
      </c>
      <c r="G881" s="19">
        <f t="shared" si="102"/>
        <v>10.106619196002974</v>
      </c>
      <c r="H881" s="18">
        <f t="shared" si="101"/>
        <v>1.1961699224569151E-2</v>
      </c>
      <c r="I881" s="6">
        <f t="shared" si="101"/>
        <v>3.05</v>
      </c>
      <c r="J881" s="6">
        <f t="shared" si="101"/>
        <v>3019370.7671127152</v>
      </c>
      <c r="K881" s="18">
        <f t="shared" si="101"/>
        <v>0.15</v>
      </c>
      <c r="L881" s="35">
        <f>Data!BN23</f>
        <v>2.4856810888772018E-2</v>
      </c>
      <c r="M881" s="21">
        <f>VLOOKUP(C881,Data!$CB$2:$EB$22,1+VALUE(MID(A881,6,2)),FALSE)</f>
        <v>0</v>
      </c>
      <c r="Q881" s="21">
        <v>0</v>
      </c>
      <c r="R881" s="21">
        <v>0</v>
      </c>
      <c r="S881" s="21">
        <v>0</v>
      </c>
      <c r="T881" s="38">
        <v>0</v>
      </c>
    </row>
    <row r="882" spans="1:20" x14ac:dyDescent="0.25">
      <c r="A882" s="17" t="s">
        <v>249</v>
      </c>
      <c r="B882" s="8" t="s">
        <v>53</v>
      </c>
      <c r="C882" s="8" t="s">
        <v>66</v>
      </c>
      <c r="E882" s="8" t="str">
        <f t="shared" si="98"/>
        <v>CoFi-display.cofi</v>
      </c>
      <c r="F882" s="21">
        <f t="shared" si="102"/>
        <v>151654.691624923</v>
      </c>
      <c r="G882" s="19">
        <f t="shared" si="102"/>
        <v>10.263206967410436</v>
      </c>
      <c r="H882" s="18">
        <f t="shared" si="101"/>
        <v>1.1961699224569151E-2</v>
      </c>
      <c r="I882" s="6">
        <f t="shared" si="101"/>
        <v>3.05</v>
      </c>
      <c r="J882" s="6">
        <f t="shared" si="101"/>
        <v>3019370.7671127152</v>
      </c>
      <c r="K882" s="18">
        <f t="shared" si="101"/>
        <v>0.15</v>
      </c>
      <c r="L882" s="35">
        <f>Data!BN24</f>
        <v>2.4856810888772018E-2</v>
      </c>
      <c r="M882" s="21">
        <f>VLOOKUP(C882,Data!$CB$2:$EB$22,1+VALUE(MID(A882,6,2)),FALSE)</f>
        <v>0</v>
      </c>
      <c r="Q882" s="21">
        <v>0</v>
      </c>
      <c r="R882" s="21">
        <v>0</v>
      </c>
      <c r="S882" s="21">
        <v>0</v>
      </c>
      <c r="T882" s="38">
        <v>0</v>
      </c>
    </row>
    <row r="883" spans="1:20" x14ac:dyDescent="0.25">
      <c r="A883" s="17" t="s">
        <v>250</v>
      </c>
      <c r="B883" s="8" t="s">
        <v>53</v>
      </c>
      <c r="C883" s="8" t="s">
        <v>66</v>
      </c>
      <c r="E883" s="8" t="str">
        <f t="shared" si="98"/>
        <v>CoFi-display.cofi</v>
      </c>
      <c r="F883" s="21">
        <f t="shared" si="102"/>
        <v>129850.99598897449</v>
      </c>
      <c r="G883" s="19">
        <f t="shared" si="102"/>
        <v>10.749217003596499</v>
      </c>
      <c r="H883" s="18">
        <f t="shared" si="101"/>
        <v>1.1961699224569151E-2</v>
      </c>
      <c r="I883" s="6">
        <f t="shared" si="101"/>
        <v>3.05</v>
      </c>
      <c r="J883" s="6">
        <f t="shared" si="101"/>
        <v>3019370.7671127152</v>
      </c>
      <c r="K883" s="18">
        <f t="shared" si="101"/>
        <v>0.15</v>
      </c>
      <c r="L883" s="35">
        <f>Data!BN25</f>
        <v>2.4856810888772018E-2</v>
      </c>
      <c r="M883" s="21">
        <f>VLOOKUP(C883,Data!$CB$2:$EB$22,1+VALUE(MID(A883,6,2)),FALSE)</f>
        <v>0</v>
      </c>
      <c r="Q883" s="21">
        <v>0</v>
      </c>
      <c r="R883" s="21">
        <v>0</v>
      </c>
      <c r="S883" s="21">
        <v>0</v>
      </c>
      <c r="T883" s="38">
        <v>0</v>
      </c>
    </row>
    <row r="884" spans="1:20" x14ac:dyDescent="0.25">
      <c r="A884" s="17" t="s">
        <v>251</v>
      </c>
      <c r="B884" s="8" t="s">
        <v>53</v>
      </c>
      <c r="C884" s="8" t="s">
        <v>66</v>
      </c>
      <c r="E884" s="8" t="str">
        <f t="shared" si="98"/>
        <v>CoFi-display.cofi</v>
      </c>
      <c r="F884" s="21">
        <f t="shared" si="102"/>
        <v>134978.302756513</v>
      </c>
      <c r="G884" s="19">
        <f t="shared" si="102"/>
        <v>10.756408999327785</v>
      </c>
      <c r="H884" s="18">
        <f t="shared" si="101"/>
        <v>1.1961699224569151E-2</v>
      </c>
      <c r="I884" s="6">
        <f t="shared" si="101"/>
        <v>3.05</v>
      </c>
      <c r="J884" s="6">
        <f t="shared" si="101"/>
        <v>3019370.7671127152</v>
      </c>
      <c r="K884" s="18">
        <f t="shared" si="101"/>
        <v>0.15</v>
      </c>
      <c r="L884" s="35">
        <f>Data!BN26</f>
        <v>2.4856810888772018E-2</v>
      </c>
      <c r="M884" s="21">
        <f>VLOOKUP(C884,Data!$CB$2:$EB$22,1+VALUE(MID(A884,6,2)),FALSE)</f>
        <v>0</v>
      </c>
      <c r="Q884" s="21">
        <v>0</v>
      </c>
      <c r="R884" s="21">
        <v>0</v>
      </c>
      <c r="S884" s="21">
        <v>0</v>
      </c>
      <c r="T884" s="38">
        <v>0</v>
      </c>
    </row>
    <row r="885" spans="1:20" x14ac:dyDescent="0.25">
      <c r="A885" s="17" t="s">
        <v>252</v>
      </c>
      <c r="B885" s="8" t="s">
        <v>53</v>
      </c>
      <c r="C885" s="8" t="s">
        <v>66</v>
      </c>
      <c r="E885" s="8" t="str">
        <f t="shared" si="98"/>
        <v>CoFi-display.cofi</v>
      </c>
      <c r="F885" s="21">
        <f t="shared" si="102"/>
        <v>134530.63966644951</v>
      </c>
      <c r="G885" s="19">
        <f t="shared" si="102"/>
        <v>10.667047927027582</v>
      </c>
      <c r="H885" s="18">
        <f t="shared" si="101"/>
        <v>1.1961699224569151E-2</v>
      </c>
      <c r="I885" s="6">
        <f t="shared" si="101"/>
        <v>3.05</v>
      </c>
      <c r="J885" s="6">
        <f t="shared" si="101"/>
        <v>3019370.7671127152</v>
      </c>
      <c r="K885" s="18">
        <f t="shared" si="101"/>
        <v>0.15</v>
      </c>
      <c r="L885" s="35">
        <f>Data!BN27</f>
        <v>2.4856810888772018E-2</v>
      </c>
      <c r="M885" s="21">
        <f>VLOOKUP(C885,Data!$CB$2:$EB$22,1+VALUE(MID(A885,6,2)),FALSE)</f>
        <v>0</v>
      </c>
      <c r="Q885" s="21">
        <v>0</v>
      </c>
      <c r="R885" s="21">
        <v>0</v>
      </c>
      <c r="S885" s="21">
        <v>0</v>
      </c>
      <c r="T885" s="38">
        <v>0</v>
      </c>
    </row>
    <row r="886" spans="1:20" x14ac:dyDescent="0.25">
      <c r="A886" s="17" t="s">
        <v>253</v>
      </c>
      <c r="B886" s="8" t="s">
        <v>53</v>
      </c>
      <c r="C886" s="8" t="s">
        <v>66</v>
      </c>
      <c r="E886" s="8" t="str">
        <f t="shared" si="98"/>
        <v>CoFi-display.cofi</v>
      </c>
      <c r="F886" s="21">
        <f t="shared" si="102"/>
        <v>163793.993132748</v>
      </c>
      <c r="G886" s="19">
        <f t="shared" si="102"/>
        <v>10.450556475461539</v>
      </c>
      <c r="H886" s="18">
        <f t="shared" si="101"/>
        <v>1.1961699224569151E-2</v>
      </c>
      <c r="I886" s="6">
        <f t="shared" si="101"/>
        <v>3.05</v>
      </c>
      <c r="J886" s="6">
        <f t="shared" si="101"/>
        <v>3019370.7671127152</v>
      </c>
      <c r="K886" s="18">
        <f t="shared" si="101"/>
        <v>0.15</v>
      </c>
      <c r="L886" s="35">
        <f>Data!BN28</f>
        <v>2.4856810888772018E-2</v>
      </c>
      <c r="M886" s="21">
        <f>VLOOKUP(C886,Data!$CB$2:$EB$22,1+VALUE(MID(A886,6,2)),FALSE)</f>
        <v>0</v>
      </c>
      <c r="Q886" s="21">
        <v>0</v>
      </c>
      <c r="R886" s="21">
        <v>0</v>
      </c>
      <c r="S886" s="21">
        <v>0</v>
      </c>
      <c r="T886" s="38">
        <v>0</v>
      </c>
    </row>
    <row r="887" spans="1:20" x14ac:dyDescent="0.25">
      <c r="A887" s="17" t="s">
        <v>254</v>
      </c>
      <c r="B887" s="8" t="s">
        <v>53</v>
      </c>
      <c r="C887" s="8" t="s">
        <v>66</v>
      </c>
      <c r="E887" s="8" t="str">
        <f t="shared" si="98"/>
        <v>CoFi-display.cofi</v>
      </c>
      <c r="F887" s="21">
        <f t="shared" si="102"/>
        <v>118736.888545109</v>
      </c>
      <c r="G887" s="19">
        <f t="shared" si="102"/>
        <v>10.666379327200589</v>
      </c>
      <c r="H887" s="18">
        <f t="shared" si="101"/>
        <v>1.1961699224569151E-2</v>
      </c>
      <c r="I887" s="6">
        <f t="shared" si="101"/>
        <v>3.05</v>
      </c>
      <c r="J887" s="6">
        <f t="shared" si="101"/>
        <v>3019370.7671127152</v>
      </c>
      <c r="K887" s="18">
        <f t="shared" si="101"/>
        <v>0.15</v>
      </c>
      <c r="L887" s="35">
        <f>Data!BN29</f>
        <v>2.5641762811575344E-2</v>
      </c>
      <c r="M887" s="21">
        <f>VLOOKUP(C887,Data!$CB$2:$EB$22,1+VALUE(MID(A887,6,2)),FALSE)</f>
        <v>0</v>
      </c>
      <c r="Q887" s="21">
        <v>0</v>
      </c>
      <c r="R887" s="21">
        <v>0</v>
      </c>
      <c r="S887" s="21">
        <v>0</v>
      </c>
      <c r="T887" s="38">
        <v>0</v>
      </c>
    </row>
    <row r="888" spans="1:20" x14ac:dyDescent="0.25">
      <c r="A888" s="17" t="s">
        <v>255</v>
      </c>
      <c r="B888" s="8" t="s">
        <v>53</v>
      </c>
      <c r="C888" s="8" t="s">
        <v>66</v>
      </c>
      <c r="E888" s="8" t="str">
        <f t="shared" si="98"/>
        <v>CoFi-display.cofi</v>
      </c>
      <c r="F888" s="21">
        <f t="shared" si="102"/>
        <v>177768.66401188599</v>
      </c>
      <c r="G888" s="19">
        <f t="shared" si="102"/>
        <v>9.5368396438620078</v>
      </c>
      <c r="H888" s="18">
        <f t="shared" si="101"/>
        <v>1.1961699224569151E-2</v>
      </c>
      <c r="I888" s="6">
        <f t="shared" si="101"/>
        <v>3.05</v>
      </c>
      <c r="J888" s="6">
        <f t="shared" si="101"/>
        <v>3019370.7671127152</v>
      </c>
      <c r="K888" s="18">
        <f t="shared" si="101"/>
        <v>0.15</v>
      </c>
      <c r="L888" s="35">
        <f>Data!BN30</f>
        <v>2.5641762811575344E-2</v>
      </c>
      <c r="M888" s="21">
        <f>VLOOKUP(C888,Data!$CB$2:$EB$22,1+VALUE(MID(A888,6,2)),FALSE)</f>
        <v>0</v>
      </c>
      <c r="Q888" s="21">
        <v>0</v>
      </c>
      <c r="R888" s="21">
        <v>0</v>
      </c>
      <c r="S888" s="21">
        <v>0</v>
      </c>
      <c r="T888" s="38">
        <v>0</v>
      </c>
    </row>
    <row r="889" spans="1:20" x14ac:dyDescent="0.25">
      <c r="A889" s="17" t="s">
        <v>256</v>
      </c>
      <c r="B889" s="8" t="s">
        <v>53</v>
      </c>
      <c r="C889" s="8" t="s">
        <v>66</v>
      </c>
      <c r="E889" s="8" t="str">
        <f t="shared" si="98"/>
        <v>CoFi-display.cofi</v>
      </c>
      <c r="F889" s="21">
        <f t="shared" si="102"/>
        <v>155905.00634210001</v>
      </c>
      <c r="G889" s="19">
        <f t="shared" si="102"/>
        <v>9.9784577197080004</v>
      </c>
      <c r="H889" s="18">
        <f t="shared" si="101"/>
        <v>1.1961699224569151E-2</v>
      </c>
      <c r="I889" s="6">
        <f t="shared" si="101"/>
        <v>3.05</v>
      </c>
      <c r="J889" s="6">
        <f t="shared" si="101"/>
        <v>3019370.7671127152</v>
      </c>
      <c r="K889" s="18">
        <f t="shared" si="101"/>
        <v>0.15</v>
      </c>
      <c r="L889" s="35">
        <f>Data!BN31</f>
        <v>2.5641762811575344E-2</v>
      </c>
      <c r="M889" s="21">
        <f>VLOOKUP(C889,Data!$CB$2:$EB$22,1+VALUE(MID(A889,6,2)),FALSE)</f>
        <v>0</v>
      </c>
      <c r="Q889" s="21">
        <v>0</v>
      </c>
      <c r="R889" s="21">
        <v>0</v>
      </c>
      <c r="S889" s="21">
        <v>0</v>
      </c>
      <c r="T889" s="38">
        <v>0</v>
      </c>
    </row>
    <row r="890" spans="1:20" x14ac:dyDescent="0.25">
      <c r="A890" s="17" t="s">
        <v>257</v>
      </c>
      <c r="B890" s="8" t="s">
        <v>53</v>
      </c>
      <c r="C890" s="8" t="s">
        <v>66</v>
      </c>
      <c r="E890" s="8" t="str">
        <f t="shared" si="98"/>
        <v>CoFi-display.cofi</v>
      </c>
      <c r="F890" s="21">
        <f t="shared" si="102"/>
        <v>97265.618974818106</v>
      </c>
      <c r="G890" s="19">
        <f t="shared" si="102"/>
        <v>11.89482405682261</v>
      </c>
      <c r="H890" s="18">
        <f t="shared" si="101"/>
        <v>1.1961699224569151E-2</v>
      </c>
      <c r="I890" s="6">
        <f t="shared" si="101"/>
        <v>3.05</v>
      </c>
      <c r="J890" s="6">
        <f t="shared" si="101"/>
        <v>3019370.7671127152</v>
      </c>
      <c r="K890" s="18">
        <f t="shared" si="101"/>
        <v>0.15</v>
      </c>
      <c r="L890" s="35">
        <f>Data!BN32</f>
        <v>2.5641762811575344E-2</v>
      </c>
      <c r="M890" s="21">
        <f>VLOOKUP(C890,Data!$CB$2:$EB$22,1+VALUE(MID(A890,6,2)),FALSE)</f>
        <v>0</v>
      </c>
      <c r="Q890" s="21">
        <v>0</v>
      </c>
      <c r="R890" s="21">
        <v>0</v>
      </c>
      <c r="S890" s="21">
        <v>0</v>
      </c>
      <c r="T890" s="38">
        <v>0</v>
      </c>
    </row>
    <row r="891" spans="1:20" x14ac:dyDescent="0.25">
      <c r="A891" s="17" t="s">
        <v>258</v>
      </c>
      <c r="B891" s="8" t="s">
        <v>53</v>
      </c>
      <c r="C891" s="8" t="s">
        <v>66</v>
      </c>
      <c r="E891" s="8" t="str">
        <f t="shared" si="98"/>
        <v>CoFi-display.cofi</v>
      </c>
      <c r="F891" s="21">
        <f t="shared" si="102"/>
        <v>97415.805385531698</v>
      </c>
      <c r="G891" s="19">
        <f t="shared" si="102"/>
        <v>11.56950821742382</v>
      </c>
      <c r="H891" s="18">
        <f t="shared" si="101"/>
        <v>1.1961699224569151E-2</v>
      </c>
      <c r="I891" s="6">
        <f t="shared" si="101"/>
        <v>3.05</v>
      </c>
      <c r="J891" s="6">
        <f t="shared" si="101"/>
        <v>3019370.7671127152</v>
      </c>
      <c r="K891" s="18">
        <f t="shared" si="101"/>
        <v>0.15</v>
      </c>
      <c r="L891" s="35">
        <f>Data!BN33</f>
        <v>2.4071858965968689E-2</v>
      </c>
      <c r="M891" s="21">
        <f>VLOOKUP(C891,Data!$CB$2:$EB$22,1+VALUE(MID(A891,6,2)),FALSE)</f>
        <v>0</v>
      </c>
      <c r="Q891" s="21">
        <v>0</v>
      </c>
      <c r="R891" s="21">
        <v>0</v>
      </c>
      <c r="S891" s="21">
        <v>0</v>
      </c>
      <c r="T891" s="38">
        <v>0</v>
      </c>
    </row>
    <row r="892" spans="1:20" x14ac:dyDescent="0.25">
      <c r="A892" s="17" t="s">
        <v>259</v>
      </c>
      <c r="B892" s="8" t="s">
        <v>53</v>
      </c>
      <c r="C892" s="8" t="s">
        <v>66</v>
      </c>
      <c r="E892" s="8" t="str">
        <f t="shared" si="98"/>
        <v>CoFi-display.cofi</v>
      </c>
      <c r="F892" s="21">
        <f t="shared" si="102"/>
        <v>152166.78614067001</v>
      </c>
      <c r="G892" s="19">
        <f t="shared" si="102"/>
        <v>9.8060204788667331</v>
      </c>
      <c r="H892" s="18">
        <f t="shared" si="101"/>
        <v>1.1961699224569151E-2</v>
      </c>
      <c r="I892" s="6">
        <f t="shared" si="101"/>
        <v>3.05</v>
      </c>
      <c r="J892" s="6">
        <f t="shared" si="101"/>
        <v>3019370.7671127152</v>
      </c>
      <c r="K892" s="18">
        <f t="shared" si="101"/>
        <v>0.15</v>
      </c>
      <c r="L892" s="35">
        <f>Data!BN34</f>
        <v>2.4071858965968689E-2</v>
      </c>
      <c r="M892" s="21">
        <f>VLOOKUP(C892,Data!$CB$2:$EB$22,1+VALUE(MID(A892,6,2)),FALSE)</f>
        <v>0</v>
      </c>
      <c r="Q892" s="21">
        <v>0</v>
      </c>
      <c r="R892" s="21">
        <v>0</v>
      </c>
      <c r="S892" s="21">
        <v>0</v>
      </c>
      <c r="T892" s="38">
        <v>0</v>
      </c>
    </row>
    <row r="893" spans="1:20" x14ac:dyDescent="0.25">
      <c r="A893" s="17" t="s">
        <v>260</v>
      </c>
      <c r="B893" s="8" t="s">
        <v>53</v>
      </c>
      <c r="C893" s="8" t="s">
        <v>66</v>
      </c>
      <c r="E893" s="8" t="str">
        <f t="shared" si="98"/>
        <v>CoFi-display.cofi</v>
      </c>
      <c r="F893" s="21">
        <f t="shared" si="102"/>
        <v>145113.38760294701</v>
      </c>
      <c r="G893" s="19">
        <f t="shared" si="102"/>
        <v>10.081319949993899</v>
      </c>
      <c r="H893" s="18">
        <f t="shared" ref="H893:K908" si="103">H892</f>
        <v>1.1961699224569151E-2</v>
      </c>
      <c r="I893" s="6">
        <f t="shared" si="103"/>
        <v>3.05</v>
      </c>
      <c r="J893" s="6">
        <f t="shared" si="103"/>
        <v>3019370.7671127152</v>
      </c>
      <c r="K893" s="18">
        <f t="shared" si="103"/>
        <v>0.15</v>
      </c>
      <c r="L893" s="35">
        <f>Data!BN35</f>
        <v>2.4071858965968689E-2</v>
      </c>
      <c r="M893" s="21">
        <f>VLOOKUP(C893,Data!$CB$2:$EB$22,1+VALUE(MID(A893,6,2)),FALSE)</f>
        <v>0</v>
      </c>
      <c r="Q893" s="21">
        <v>0</v>
      </c>
      <c r="R893" s="21">
        <v>0</v>
      </c>
      <c r="S893" s="21">
        <v>0</v>
      </c>
      <c r="T893" s="38">
        <v>0</v>
      </c>
    </row>
    <row r="894" spans="1:20" x14ac:dyDescent="0.25">
      <c r="A894" s="17" t="s">
        <v>261</v>
      </c>
      <c r="B894" s="8" t="s">
        <v>53</v>
      </c>
      <c r="C894" s="8" t="s">
        <v>66</v>
      </c>
      <c r="E894" s="8" t="str">
        <f t="shared" si="98"/>
        <v>CoFi-display.cofi</v>
      </c>
      <c r="F894" s="21">
        <f t="shared" ref="F894:G909" si="104">F696</f>
        <v>142547.349343315</v>
      </c>
      <c r="G894" s="19">
        <f t="shared" si="104"/>
        <v>10.00387305712248</v>
      </c>
      <c r="H894" s="18">
        <f t="shared" si="103"/>
        <v>1.1961699224569151E-2</v>
      </c>
      <c r="I894" s="6">
        <f t="shared" si="103"/>
        <v>3.05</v>
      </c>
      <c r="J894" s="6">
        <f t="shared" si="103"/>
        <v>3019370.7671127152</v>
      </c>
      <c r="K894" s="18">
        <f t="shared" si="103"/>
        <v>0.15</v>
      </c>
      <c r="L894" s="35">
        <f>Data!BN36</f>
        <v>2.4071858965968689E-2</v>
      </c>
      <c r="M894" s="21">
        <f>VLOOKUP(C894,Data!$CB$2:$EB$22,1+VALUE(MID(A894,6,2)),FALSE)</f>
        <v>0</v>
      </c>
      <c r="Q894" s="21">
        <v>0</v>
      </c>
      <c r="R894" s="21">
        <v>0</v>
      </c>
      <c r="S894" s="21">
        <v>0</v>
      </c>
      <c r="T894" s="38">
        <v>0</v>
      </c>
    </row>
    <row r="895" spans="1:20" x14ac:dyDescent="0.25">
      <c r="A895" s="17" t="s">
        <v>278</v>
      </c>
      <c r="B895" s="8" t="s">
        <v>53</v>
      </c>
      <c r="C895" s="8" t="s">
        <v>66</v>
      </c>
      <c r="E895" s="8" t="str">
        <f t="shared" si="98"/>
        <v>CoFi-display.cofi</v>
      </c>
      <c r="F895" s="21">
        <f t="shared" si="104"/>
        <v>89849.0514662145</v>
      </c>
      <c r="G895" s="19">
        <f t="shared" si="104"/>
        <v>11.47574594837338</v>
      </c>
      <c r="H895" s="18">
        <f t="shared" si="103"/>
        <v>1.1961699224569151E-2</v>
      </c>
      <c r="I895" s="6">
        <f t="shared" si="103"/>
        <v>3.05</v>
      </c>
      <c r="J895" s="6">
        <f t="shared" si="103"/>
        <v>3019370.7671127152</v>
      </c>
      <c r="K895" s="18">
        <f t="shared" si="103"/>
        <v>0.15</v>
      </c>
      <c r="L895" s="35">
        <f>Data!BN37</f>
        <v>2.4856810888772018E-2</v>
      </c>
      <c r="M895" s="21">
        <f>VLOOKUP(C895,Data!$CB$2:$EB$22,1+VALUE(MID(A895,6,2)),FALSE)</f>
        <v>0</v>
      </c>
      <c r="Q895" s="21">
        <v>0</v>
      </c>
      <c r="R895" s="21">
        <v>0</v>
      </c>
      <c r="S895" s="21">
        <v>0</v>
      </c>
      <c r="T895" s="38">
        <v>0</v>
      </c>
    </row>
    <row r="896" spans="1:20" x14ac:dyDescent="0.25">
      <c r="A896" s="17" t="s">
        <v>279</v>
      </c>
      <c r="B896" s="8" t="s">
        <v>53</v>
      </c>
      <c r="C896" s="8" t="s">
        <v>66</v>
      </c>
      <c r="E896" s="8" t="str">
        <f t="shared" si="98"/>
        <v>CoFi-display.cofi</v>
      </c>
      <c r="F896" s="21">
        <f t="shared" si="104"/>
        <v>102630.58612210301</v>
      </c>
      <c r="G896" s="19">
        <f t="shared" si="104"/>
        <v>10.756762154759192</v>
      </c>
      <c r="H896" s="18">
        <f t="shared" si="103"/>
        <v>1.1961699224569151E-2</v>
      </c>
      <c r="I896" s="6">
        <f t="shared" si="103"/>
        <v>3.05</v>
      </c>
      <c r="J896" s="6">
        <f t="shared" si="103"/>
        <v>3019370.7671127152</v>
      </c>
      <c r="K896" s="18">
        <f t="shared" si="103"/>
        <v>0.15</v>
      </c>
      <c r="L896" s="35">
        <f>Data!BN38</f>
        <v>2.4856810888772018E-2</v>
      </c>
      <c r="M896" s="21">
        <f>VLOOKUP(C896,Data!$CB$2:$EB$22,1+VALUE(MID(A896,6,2)),FALSE)</f>
        <v>0</v>
      </c>
      <c r="Q896" s="21">
        <v>0</v>
      </c>
      <c r="R896" s="21">
        <v>0</v>
      </c>
      <c r="S896" s="21">
        <v>0</v>
      </c>
      <c r="T896" s="38">
        <v>0</v>
      </c>
    </row>
    <row r="897" spans="1:20" x14ac:dyDescent="0.25">
      <c r="A897" s="17" t="s">
        <v>280</v>
      </c>
      <c r="B897" s="8" t="s">
        <v>53</v>
      </c>
      <c r="C897" s="8" t="s">
        <v>66</v>
      </c>
      <c r="E897" s="8" t="str">
        <f t="shared" si="98"/>
        <v>CoFi-display.cofi</v>
      </c>
      <c r="F897" s="21">
        <f t="shared" si="104"/>
        <v>100258.467636616</v>
      </c>
      <c r="G897" s="19">
        <f t="shared" si="104"/>
        <v>10.65669779621145</v>
      </c>
      <c r="H897" s="18">
        <f t="shared" si="103"/>
        <v>1.1961699224569151E-2</v>
      </c>
      <c r="I897" s="6">
        <f t="shared" si="103"/>
        <v>3.05</v>
      </c>
      <c r="J897" s="6">
        <f t="shared" si="103"/>
        <v>3019370.7671127152</v>
      </c>
      <c r="K897" s="18">
        <f t="shared" si="103"/>
        <v>0.15</v>
      </c>
      <c r="L897" s="35">
        <f>Data!BN39</f>
        <v>2.4856810888772018E-2</v>
      </c>
      <c r="M897" s="21">
        <f>VLOOKUP(C897,Data!$CB$2:$EB$22,1+VALUE(MID(A897,6,2)),FALSE)</f>
        <v>0</v>
      </c>
      <c r="Q897" s="21">
        <v>0</v>
      </c>
      <c r="R897" s="21">
        <v>0</v>
      </c>
      <c r="S897" s="21">
        <v>0</v>
      </c>
      <c r="T897" s="38">
        <v>0</v>
      </c>
    </row>
    <row r="898" spans="1:20" x14ac:dyDescent="0.25">
      <c r="A898" s="17" t="s">
        <v>281</v>
      </c>
      <c r="B898" s="8" t="s">
        <v>53</v>
      </c>
      <c r="C898" s="8" t="s">
        <v>66</v>
      </c>
      <c r="E898" s="8" t="str">
        <f t="shared" si="98"/>
        <v>CoFi-display.cofi</v>
      </c>
      <c r="F898" s="21">
        <f t="shared" si="104"/>
        <v>136054.96228445024</v>
      </c>
      <c r="G898" s="19">
        <f t="shared" si="104"/>
        <v>9.6760323677399889</v>
      </c>
      <c r="H898" s="18">
        <f t="shared" si="103"/>
        <v>1.1961699224569151E-2</v>
      </c>
      <c r="I898" s="6">
        <f t="shared" si="103"/>
        <v>3.05</v>
      </c>
      <c r="J898" s="6">
        <f t="shared" si="103"/>
        <v>3019370.7671127152</v>
      </c>
      <c r="K898" s="18">
        <f t="shared" si="103"/>
        <v>0.15</v>
      </c>
      <c r="L898" s="35">
        <f>Data!BN40</f>
        <v>2.4856810888772018E-2</v>
      </c>
      <c r="M898" s="21">
        <f>VLOOKUP(C898,Data!$CB$2:$EB$22,1+VALUE(MID(A898,6,2)),FALSE)</f>
        <v>0</v>
      </c>
      <c r="Q898" s="21">
        <v>0</v>
      </c>
      <c r="R898" s="21">
        <v>0</v>
      </c>
      <c r="S898" s="21">
        <v>0</v>
      </c>
      <c r="T898" s="38">
        <v>0</v>
      </c>
    </row>
    <row r="899" spans="1:20" x14ac:dyDescent="0.25">
      <c r="A899" s="17" t="s">
        <v>282</v>
      </c>
      <c r="B899" s="8" t="s">
        <v>53</v>
      </c>
      <c r="C899" s="8" t="s">
        <v>66</v>
      </c>
      <c r="E899" s="8" t="str">
        <f t="shared" si="98"/>
        <v>CoFi-display.cofi</v>
      </c>
      <c r="F899" s="21">
        <f t="shared" si="104"/>
        <v>120012.959289386</v>
      </c>
      <c r="G899" s="19">
        <f t="shared" si="104"/>
        <v>10.333963539505701</v>
      </c>
      <c r="H899" s="18">
        <f t="shared" si="103"/>
        <v>1.1961699224569151E-2</v>
      </c>
      <c r="I899" s="6">
        <f t="shared" si="103"/>
        <v>3.05</v>
      </c>
      <c r="J899" s="6">
        <f t="shared" si="103"/>
        <v>3019370.7671127152</v>
      </c>
      <c r="K899" s="18">
        <f t="shared" si="103"/>
        <v>0.15</v>
      </c>
      <c r="L899" s="35">
        <f>Data!BN41</f>
        <v>2.4856810888772018E-2</v>
      </c>
      <c r="M899" s="21">
        <f>VLOOKUP(C899,Data!$CB$2:$EB$22,1+VALUE(MID(A899,6,2)),FALSE)</f>
        <v>0</v>
      </c>
      <c r="Q899" s="21">
        <v>0</v>
      </c>
      <c r="R899" s="21">
        <v>0</v>
      </c>
      <c r="S899" s="21">
        <v>0</v>
      </c>
      <c r="T899" s="38">
        <v>0</v>
      </c>
    </row>
    <row r="900" spans="1:20" x14ac:dyDescent="0.25">
      <c r="A900" s="17" t="s">
        <v>283</v>
      </c>
      <c r="B900" s="8" t="s">
        <v>53</v>
      </c>
      <c r="C900" s="8" t="s">
        <v>66</v>
      </c>
      <c r="E900" s="8" t="str">
        <f t="shared" si="98"/>
        <v>CoFi-display.cofi</v>
      </c>
      <c r="F900" s="21">
        <f t="shared" si="104"/>
        <v>116866.54268758249</v>
      </c>
      <c r="G900" s="19">
        <f t="shared" si="104"/>
        <v>10.405048437786814</v>
      </c>
      <c r="H900" s="18">
        <f t="shared" si="103"/>
        <v>1.1961699224569151E-2</v>
      </c>
      <c r="I900" s="6">
        <f t="shared" si="103"/>
        <v>3.05</v>
      </c>
      <c r="J900" s="6">
        <f t="shared" si="103"/>
        <v>3019370.7671127152</v>
      </c>
      <c r="K900" s="18">
        <f t="shared" si="103"/>
        <v>0.15</v>
      </c>
      <c r="L900" s="35">
        <f>Data!BN42</f>
        <v>2.3286907043165363E-2</v>
      </c>
      <c r="M900" s="21">
        <f>VLOOKUP(C900,Data!$CB$2:$EB$22,1+VALUE(MID(A900,6,2)),FALSE)</f>
        <v>0</v>
      </c>
      <c r="Q900" s="21">
        <v>0</v>
      </c>
      <c r="R900" s="21">
        <v>0</v>
      </c>
      <c r="S900" s="21">
        <v>0</v>
      </c>
      <c r="T900" s="38">
        <v>0</v>
      </c>
    </row>
    <row r="901" spans="1:20" x14ac:dyDescent="0.25">
      <c r="A901" s="17" t="s">
        <v>284</v>
      </c>
      <c r="B901" s="8" t="s">
        <v>53</v>
      </c>
      <c r="C901" s="8" t="s">
        <v>66</v>
      </c>
      <c r="E901" s="8" t="str">
        <f t="shared" si="98"/>
        <v>CoFi-display.cofi</v>
      </c>
      <c r="F901" s="21">
        <f t="shared" si="104"/>
        <v>108937.3696959301</v>
      </c>
      <c r="G901" s="19">
        <f t="shared" si="104"/>
        <v>10.611727060115518</v>
      </c>
      <c r="H901" s="18">
        <f t="shared" si="103"/>
        <v>1.1961699224569151E-2</v>
      </c>
      <c r="I901" s="6">
        <f t="shared" si="103"/>
        <v>3.05</v>
      </c>
      <c r="J901" s="6">
        <f t="shared" si="103"/>
        <v>3019370.7671127152</v>
      </c>
      <c r="K901" s="18">
        <f t="shared" si="103"/>
        <v>0.15</v>
      </c>
      <c r="L901" s="35">
        <f>Data!BN43</f>
        <v>2.3286907043165363E-2</v>
      </c>
      <c r="M901" s="21">
        <f>VLOOKUP(C901,Data!$CB$2:$EB$22,1+VALUE(MID(A901,6,2)),FALSE)</f>
        <v>0</v>
      </c>
      <c r="Q901" s="21">
        <v>0</v>
      </c>
      <c r="R901" s="21">
        <v>0</v>
      </c>
      <c r="S901" s="21">
        <v>0</v>
      </c>
      <c r="T901" s="38">
        <v>0</v>
      </c>
    </row>
    <row r="902" spans="1:20" x14ac:dyDescent="0.25">
      <c r="A902" s="17" t="s">
        <v>285</v>
      </c>
      <c r="B902" s="8" t="s">
        <v>53</v>
      </c>
      <c r="C902" s="8" t="s">
        <v>66</v>
      </c>
      <c r="E902" s="8" t="str">
        <f t="shared" si="98"/>
        <v>CoFi-display.cofi</v>
      </c>
      <c r="F902" s="21">
        <f t="shared" si="104"/>
        <v>139745.15273096098</v>
      </c>
      <c r="G902" s="19">
        <f t="shared" si="104"/>
        <v>9.8411995603199642</v>
      </c>
      <c r="H902" s="18">
        <f t="shared" si="103"/>
        <v>1.1961699224569151E-2</v>
      </c>
      <c r="I902" s="6">
        <f t="shared" si="103"/>
        <v>3.05</v>
      </c>
      <c r="J902" s="6">
        <f t="shared" si="103"/>
        <v>3019370.7671127152</v>
      </c>
      <c r="K902" s="18">
        <f t="shared" si="103"/>
        <v>0.15</v>
      </c>
      <c r="L902" s="35">
        <f>Data!BN44</f>
        <v>2.3286907043165363E-2</v>
      </c>
      <c r="M902" s="21">
        <f>VLOOKUP(C902,Data!$CB$2:$EB$22,1+VALUE(MID(A902,6,2)),FALSE)</f>
        <v>0</v>
      </c>
      <c r="Q902" s="21">
        <v>0</v>
      </c>
      <c r="R902" s="21">
        <v>0</v>
      </c>
      <c r="S902" s="21">
        <v>0</v>
      </c>
      <c r="T902" s="38">
        <v>0</v>
      </c>
    </row>
    <row r="903" spans="1:20" x14ac:dyDescent="0.25">
      <c r="A903" s="17" t="s">
        <v>286</v>
      </c>
      <c r="B903" s="8" t="s">
        <v>53</v>
      </c>
      <c r="C903" s="8" t="s">
        <v>66</v>
      </c>
      <c r="E903" s="8" t="str">
        <f t="shared" si="98"/>
        <v>CoFi-display.cofi</v>
      </c>
      <c r="F903" s="21">
        <f t="shared" si="104"/>
        <v>127193.24193917849</v>
      </c>
      <c r="G903" s="19">
        <f t="shared" si="104"/>
        <v>9.9262954008951514</v>
      </c>
      <c r="H903" s="18">
        <f t="shared" si="103"/>
        <v>1.1961699224569151E-2</v>
      </c>
      <c r="I903" s="6">
        <f t="shared" si="103"/>
        <v>3.05</v>
      </c>
      <c r="J903" s="6">
        <f t="shared" si="103"/>
        <v>3019370.7671127152</v>
      </c>
      <c r="K903" s="18">
        <f t="shared" si="103"/>
        <v>0.15</v>
      </c>
      <c r="L903" s="35">
        <f>Data!BN45</f>
        <v>2.3286907043165363E-2</v>
      </c>
      <c r="M903" s="21">
        <f>VLOOKUP(C903,Data!$CB$2:$EB$22,1+VALUE(MID(A903,6,2)),FALSE)</f>
        <v>0</v>
      </c>
      <c r="Q903" s="21">
        <v>0</v>
      </c>
      <c r="R903" s="21">
        <v>0</v>
      </c>
      <c r="S903" s="21">
        <v>0</v>
      </c>
      <c r="T903" s="38">
        <v>0</v>
      </c>
    </row>
    <row r="904" spans="1:20" x14ac:dyDescent="0.25">
      <c r="A904" s="17" t="s">
        <v>287</v>
      </c>
      <c r="B904" s="8" t="s">
        <v>53</v>
      </c>
      <c r="C904" s="8" t="s">
        <v>66</v>
      </c>
      <c r="E904" s="8" t="str">
        <f t="shared" si="98"/>
        <v>CoFi-display.cofi</v>
      </c>
      <c r="F904" s="21">
        <f t="shared" si="104"/>
        <v>98961.417574702558</v>
      </c>
      <c r="G904" s="19">
        <f t="shared" si="104"/>
        <v>10.858416640618575</v>
      </c>
      <c r="H904" s="18">
        <f t="shared" si="103"/>
        <v>1.1961699224569151E-2</v>
      </c>
      <c r="I904" s="6">
        <f t="shared" si="103"/>
        <v>3.05</v>
      </c>
      <c r="J904" s="6">
        <f t="shared" si="103"/>
        <v>3019370.7671127152</v>
      </c>
      <c r="K904" s="18">
        <f t="shared" si="103"/>
        <v>0.15</v>
      </c>
      <c r="L904" s="35">
        <f>Data!BN46</f>
        <v>2.7211666657181995E-2</v>
      </c>
      <c r="M904" s="21">
        <f>VLOOKUP(C904,Data!$CB$2:$EB$22,1+VALUE(MID(A904,6,2)),FALSE)</f>
        <v>0</v>
      </c>
      <c r="Q904" s="21">
        <v>0</v>
      </c>
      <c r="R904" s="21">
        <v>0</v>
      </c>
      <c r="S904" s="21">
        <v>0</v>
      </c>
      <c r="T904" s="38">
        <v>0</v>
      </c>
    </row>
    <row r="905" spans="1:20" x14ac:dyDescent="0.25">
      <c r="A905" s="17" t="s">
        <v>288</v>
      </c>
      <c r="B905" s="8" t="s">
        <v>53</v>
      </c>
      <c r="C905" s="8" t="s">
        <v>66</v>
      </c>
      <c r="E905" s="8" t="str">
        <f t="shared" si="98"/>
        <v>CoFi-display.cofi</v>
      </c>
      <c r="F905" s="21">
        <f t="shared" si="104"/>
        <v>140247.726458766</v>
      </c>
      <c r="G905" s="19">
        <f t="shared" si="104"/>
        <v>9.6134169138285639</v>
      </c>
      <c r="H905" s="18">
        <f t="shared" si="103"/>
        <v>1.1961699224569151E-2</v>
      </c>
      <c r="I905" s="6">
        <f t="shared" si="103"/>
        <v>3.05</v>
      </c>
      <c r="J905" s="6">
        <f t="shared" si="103"/>
        <v>3019370.7671127152</v>
      </c>
      <c r="K905" s="18">
        <f t="shared" si="103"/>
        <v>0.15</v>
      </c>
      <c r="L905" s="35">
        <f>Data!BN47</f>
        <v>2.7211666657181995E-2</v>
      </c>
      <c r="M905" s="21">
        <f>VLOOKUP(C905,Data!$CB$2:$EB$22,1+VALUE(MID(A905,6,2)),FALSE)</f>
        <v>0</v>
      </c>
      <c r="Q905" s="21">
        <v>0</v>
      </c>
      <c r="R905" s="21">
        <v>0</v>
      </c>
      <c r="S905" s="21">
        <v>0</v>
      </c>
      <c r="T905" s="38">
        <v>0</v>
      </c>
    </row>
    <row r="906" spans="1:20" x14ac:dyDescent="0.25">
      <c r="A906" s="17" t="s">
        <v>289</v>
      </c>
      <c r="B906" s="8" t="s">
        <v>53</v>
      </c>
      <c r="C906" s="8" t="s">
        <v>66</v>
      </c>
      <c r="E906" s="8" t="str">
        <f t="shared" si="98"/>
        <v>CoFi-display.cofi</v>
      </c>
      <c r="F906" s="21">
        <f t="shared" si="104"/>
        <v>128882.724156953</v>
      </c>
      <c r="G906" s="19">
        <f t="shared" si="104"/>
        <v>10.018080499707807</v>
      </c>
      <c r="H906" s="18">
        <f t="shared" si="103"/>
        <v>1.1961699224569151E-2</v>
      </c>
      <c r="I906" s="6">
        <f t="shared" si="103"/>
        <v>3.05</v>
      </c>
      <c r="J906" s="6">
        <f t="shared" si="103"/>
        <v>3019370.7671127152</v>
      </c>
      <c r="K906" s="18">
        <f t="shared" si="103"/>
        <v>0.15</v>
      </c>
      <c r="L906" s="35">
        <f>Data!BN48</f>
        <v>2.7211666657181995E-2</v>
      </c>
      <c r="M906" s="21">
        <f>VLOOKUP(C906,Data!$CB$2:$EB$22,1+VALUE(MID(A906,6,2)),FALSE)</f>
        <v>0</v>
      </c>
      <c r="Q906" s="21">
        <v>0</v>
      </c>
      <c r="R906" s="21">
        <v>0</v>
      </c>
      <c r="S906" s="21">
        <v>0</v>
      </c>
      <c r="T906" s="38">
        <v>0</v>
      </c>
    </row>
    <row r="907" spans="1:20" x14ac:dyDescent="0.25">
      <c r="A907" s="17" t="s">
        <v>290</v>
      </c>
      <c r="B907" s="8" t="s">
        <v>53</v>
      </c>
      <c r="C907" s="8" t="s">
        <v>66</v>
      </c>
      <c r="E907" s="8" t="str">
        <f t="shared" si="98"/>
        <v>CoFi-display.cofi</v>
      </c>
      <c r="F907" s="21">
        <f t="shared" si="104"/>
        <v>135407.79754491249</v>
      </c>
      <c r="G907" s="19">
        <f t="shared" si="104"/>
        <v>10.06173925353273</v>
      </c>
      <c r="H907" s="18">
        <f t="shared" si="103"/>
        <v>1.1961699224569151E-2</v>
      </c>
      <c r="I907" s="6">
        <f t="shared" si="103"/>
        <v>3.05</v>
      </c>
      <c r="J907" s="6">
        <f t="shared" si="103"/>
        <v>3019370.7671127152</v>
      </c>
      <c r="K907" s="18">
        <f t="shared" si="103"/>
        <v>0.15</v>
      </c>
      <c r="L907" s="35">
        <f>Data!BN49</f>
        <v>2.7211666657181995E-2</v>
      </c>
      <c r="M907" s="21">
        <f>VLOOKUP(C907,Data!$CB$2:$EB$22,1+VALUE(MID(A907,6,2)),FALSE)</f>
        <v>0</v>
      </c>
      <c r="Q907" s="21">
        <v>0</v>
      </c>
      <c r="R907" s="21">
        <v>0</v>
      </c>
      <c r="S907" s="21">
        <v>0</v>
      </c>
      <c r="T907" s="38">
        <v>0</v>
      </c>
    </row>
    <row r="908" spans="1:20" x14ac:dyDescent="0.25">
      <c r="A908" s="17" t="s">
        <v>291</v>
      </c>
      <c r="B908" s="8" t="s">
        <v>53</v>
      </c>
      <c r="C908" s="8" t="s">
        <v>66</v>
      </c>
      <c r="E908" s="8" t="str">
        <f t="shared" si="98"/>
        <v>CoFi-display.cofi</v>
      </c>
      <c r="F908" s="21">
        <f t="shared" si="104"/>
        <v>131715.40721681551</v>
      </c>
      <c r="G908" s="19">
        <f t="shared" si="104"/>
        <v>9.9201899973408398</v>
      </c>
      <c r="H908" s="18">
        <f t="shared" si="103"/>
        <v>1.1961699224569151E-2</v>
      </c>
      <c r="I908" s="6">
        <f t="shared" si="103"/>
        <v>3.05</v>
      </c>
      <c r="J908" s="6">
        <f t="shared" si="103"/>
        <v>3019370.7671127152</v>
      </c>
      <c r="K908" s="18">
        <f t="shared" si="103"/>
        <v>0.15</v>
      </c>
      <c r="L908" s="35">
        <f>Data!BN50</f>
        <v>2.7211666657181995E-2</v>
      </c>
      <c r="M908" s="21">
        <f>VLOOKUP(C908,Data!$CB$2:$EB$22,1+VALUE(MID(A908,6,2)),FALSE)</f>
        <v>0</v>
      </c>
      <c r="Q908" s="21">
        <v>0</v>
      </c>
      <c r="R908" s="21">
        <v>0</v>
      </c>
      <c r="S908" s="21">
        <v>0</v>
      </c>
      <c r="T908" s="38">
        <v>0</v>
      </c>
    </row>
    <row r="909" spans="1:20" x14ac:dyDescent="0.25">
      <c r="A909" s="17" t="s">
        <v>292</v>
      </c>
      <c r="B909" s="8" t="s">
        <v>53</v>
      </c>
      <c r="C909" s="8" t="s">
        <v>66</v>
      </c>
      <c r="E909" s="8" t="str">
        <f t="shared" si="98"/>
        <v>CoFi-display.cofi</v>
      </c>
      <c r="F909" s="21">
        <f t="shared" si="104"/>
        <v>134805.17056130699</v>
      </c>
      <c r="G909" s="19">
        <f t="shared" si="104"/>
        <v>9.8797139695342295</v>
      </c>
      <c r="H909" s="18">
        <f t="shared" ref="H909:K924" si="105">H908</f>
        <v>1.1961699224569151E-2</v>
      </c>
      <c r="I909" s="6">
        <f t="shared" si="105"/>
        <v>3.05</v>
      </c>
      <c r="J909" s="6">
        <f t="shared" si="105"/>
        <v>3019370.7671127152</v>
      </c>
      <c r="K909" s="18">
        <f t="shared" si="105"/>
        <v>0.15</v>
      </c>
      <c r="L909" s="35">
        <f>Data!BN51</f>
        <v>2.8519919861854207E-2</v>
      </c>
      <c r="M909" s="21">
        <f>VLOOKUP(C909,Data!$CB$2:$EB$22,1+VALUE(MID(A909,6,2)),FALSE)</f>
        <v>0</v>
      </c>
      <c r="Q909" s="21">
        <v>0</v>
      </c>
      <c r="R909" s="21">
        <v>0</v>
      </c>
      <c r="S909" s="21">
        <v>0</v>
      </c>
      <c r="T909" s="38">
        <v>0</v>
      </c>
    </row>
    <row r="910" spans="1:20" x14ac:dyDescent="0.25">
      <c r="A910" s="17" t="s">
        <v>293</v>
      </c>
      <c r="B910" s="8" t="s">
        <v>53</v>
      </c>
      <c r="C910" s="8" t="s">
        <v>66</v>
      </c>
      <c r="E910" s="8" t="str">
        <f t="shared" si="98"/>
        <v>CoFi-display.cofi</v>
      </c>
      <c r="F910" s="21">
        <f t="shared" ref="F910:G924" si="106">F712</f>
        <v>138063.61861453537</v>
      </c>
      <c r="G910" s="19">
        <f t="shared" si="106"/>
        <v>9.8167859944510791</v>
      </c>
      <c r="H910" s="18">
        <f t="shared" si="105"/>
        <v>1.1961699224569151E-2</v>
      </c>
      <c r="I910" s="6">
        <f t="shared" si="105"/>
        <v>3.05</v>
      </c>
      <c r="J910" s="6">
        <f t="shared" si="105"/>
        <v>3019370.7671127152</v>
      </c>
      <c r="K910" s="18">
        <f t="shared" si="105"/>
        <v>0.15</v>
      </c>
      <c r="L910" s="35">
        <f>Data!BN52</f>
        <v>2.8519919861854207E-2</v>
      </c>
      <c r="M910" s="21">
        <f>VLOOKUP(C910,Data!$CB$2:$EB$22,1+VALUE(MID(A910,6,2)),FALSE)</f>
        <v>0</v>
      </c>
      <c r="Q910" s="21">
        <v>0</v>
      </c>
      <c r="R910" s="21">
        <v>0</v>
      </c>
      <c r="S910" s="21">
        <v>0</v>
      </c>
      <c r="T910" s="38">
        <v>0</v>
      </c>
    </row>
    <row r="911" spans="1:20" x14ac:dyDescent="0.25">
      <c r="A911" s="17" t="s">
        <v>294</v>
      </c>
      <c r="B911" s="8" t="s">
        <v>53</v>
      </c>
      <c r="C911" s="8" t="s">
        <v>66</v>
      </c>
      <c r="E911" s="8" t="str">
        <f t="shared" si="98"/>
        <v>CoFi-display.cofi</v>
      </c>
      <c r="F911" s="21">
        <f t="shared" si="106"/>
        <v>140066.027754765</v>
      </c>
      <c r="G911" s="19">
        <f t="shared" si="106"/>
        <v>9.7938144488489662</v>
      </c>
      <c r="H911" s="18">
        <f t="shared" si="105"/>
        <v>1.1961699224569151E-2</v>
      </c>
      <c r="I911" s="6">
        <f t="shared" si="105"/>
        <v>3.05</v>
      </c>
      <c r="J911" s="6">
        <f t="shared" si="105"/>
        <v>3019370.7671127152</v>
      </c>
      <c r="K911" s="18">
        <f t="shared" si="105"/>
        <v>0.15</v>
      </c>
      <c r="L911" s="35">
        <f>Data!BN53</f>
        <v>2.8519919861854207E-2</v>
      </c>
      <c r="M911" s="21">
        <f>VLOOKUP(C911,Data!$CB$2:$EB$22,1+VALUE(MID(A911,6,2)),FALSE)</f>
        <v>0</v>
      </c>
      <c r="Q911" s="21">
        <v>0</v>
      </c>
      <c r="R911" s="21">
        <v>0</v>
      </c>
      <c r="S911" s="21">
        <v>0</v>
      </c>
      <c r="T911" s="38">
        <v>0</v>
      </c>
    </row>
    <row r="912" spans="1:20" x14ac:dyDescent="0.25">
      <c r="A912" s="17" t="s">
        <v>295</v>
      </c>
      <c r="B912" s="8" t="s">
        <v>53</v>
      </c>
      <c r="C912" s="8" t="s">
        <v>66</v>
      </c>
      <c r="E912" s="8" t="str">
        <f t="shared" si="98"/>
        <v>CoFi-display.cofi</v>
      </c>
      <c r="F912" s="21">
        <f t="shared" si="106"/>
        <v>101164.9671476817</v>
      </c>
      <c r="G912" s="19">
        <f t="shared" si="106"/>
        <v>10.968122894697334</v>
      </c>
      <c r="H912" s="18">
        <f t="shared" si="105"/>
        <v>1.1961699224569151E-2</v>
      </c>
      <c r="I912" s="6">
        <f t="shared" si="105"/>
        <v>3.05</v>
      </c>
      <c r="J912" s="6">
        <f t="shared" si="105"/>
        <v>3019370.7671127152</v>
      </c>
      <c r="K912" s="18">
        <f t="shared" si="105"/>
        <v>0.15</v>
      </c>
      <c r="L912" s="35">
        <f>Data!BN54</f>
        <v>2.8519919861854207E-2</v>
      </c>
      <c r="M912" s="21">
        <f>VLOOKUP(C912,Data!$CB$2:$EB$22,1+VALUE(MID(A912,6,2)),FALSE)</f>
        <v>0</v>
      </c>
      <c r="Q912" s="21">
        <v>0</v>
      </c>
      <c r="R912" s="21">
        <v>0</v>
      </c>
      <c r="S912" s="21">
        <v>0</v>
      </c>
      <c r="T912" s="38">
        <v>0</v>
      </c>
    </row>
    <row r="913" spans="1:20" x14ac:dyDescent="0.25">
      <c r="A913" s="17" t="s">
        <v>296</v>
      </c>
      <c r="B913" s="8" t="s">
        <v>53</v>
      </c>
      <c r="C913" s="8" t="s">
        <v>66</v>
      </c>
      <c r="E913" s="8" t="str">
        <f t="shared" si="98"/>
        <v>CoFi-display.cofi</v>
      </c>
      <c r="F913" s="21">
        <f t="shared" si="106"/>
        <v>147273.34304075674</v>
      </c>
      <c r="G913" s="19">
        <f t="shared" si="106"/>
        <v>9.5908908109141535</v>
      </c>
      <c r="H913" s="18">
        <f t="shared" si="105"/>
        <v>1.1961699224569151E-2</v>
      </c>
      <c r="I913" s="6">
        <f t="shared" si="105"/>
        <v>3.05</v>
      </c>
      <c r="J913" s="6">
        <f t="shared" si="105"/>
        <v>3019370.7671127152</v>
      </c>
      <c r="K913" s="18">
        <f t="shared" si="105"/>
        <v>0.15</v>
      </c>
      <c r="L913" s="35">
        <f>Data!BN55</f>
        <v>3.3752932680543052E-2</v>
      </c>
      <c r="M913" s="21">
        <f>VLOOKUP(C913,Data!$CB$2:$EB$22,1+VALUE(MID(A913,6,2)),FALSE)</f>
        <v>0</v>
      </c>
      <c r="Q913" s="21">
        <v>0</v>
      </c>
      <c r="R913" s="21">
        <v>0</v>
      </c>
      <c r="S913" s="21">
        <v>0</v>
      </c>
      <c r="T913" s="38">
        <v>0</v>
      </c>
    </row>
    <row r="914" spans="1:20" x14ac:dyDescent="0.25">
      <c r="A914" s="17" t="s">
        <v>297</v>
      </c>
      <c r="B914" s="8" t="s">
        <v>53</v>
      </c>
      <c r="C914" s="8" t="s">
        <v>66</v>
      </c>
      <c r="E914" s="8" t="str">
        <f t="shared" si="98"/>
        <v>CoFi-display.cofi</v>
      </c>
      <c r="F914" s="21">
        <f t="shared" si="106"/>
        <v>140029.762850681</v>
      </c>
      <c r="G914" s="19">
        <f t="shared" si="106"/>
        <v>9.8635703103955539</v>
      </c>
      <c r="H914" s="18">
        <f t="shared" si="105"/>
        <v>1.1961699224569151E-2</v>
      </c>
      <c r="I914" s="6">
        <f t="shared" si="105"/>
        <v>3.05</v>
      </c>
      <c r="J914" s="6">
        <f t="shared" si="105"/>
        <v>3019370.7671127152</v>
      </c>
      <c r="K914" s="18">
        <f t="shared" si="105"/>
        <v>0.15</v>
      </c>
      <c r="L914" s="35">
        <f>Data!BN56</f>
        <v>3.3752932680543052E-2</v>
      </c>
      <c r="M914" s="21">
        <f>VLOOKUP(C914,Data!$CB$2:$EB$22,1+VALUE(MID(A914,6,2)),FALSE)</f>
        <v>0</v>
      </c>
      <c r="Q914" s="21">
        <v>0</v>
      </c>
      <c r="R914" s="21">
        <v>0</v>
      </c>
      <c r="S914" s="21">
        <v>0</v>
      </c>
      <c r="T914" s="38">
        <v>0</v>
      </c>
    </row>
    <row r="915" spans="1:20" x14ac:dyDescent="0.25">
      <c r="A915" s="17" t="s">
        <v>298</v>
      </c>
      <c r="B915" s="8" t="s">
        <v>53</v>
      </c>
      <c r="C915" s="8" t="s">
        <v>66</v>
      </c>
      <c r="E915" s="8" t="str">
        <f t="shared" si="98"/>
        <v>CoFi-display.cofi</v>
      </c>
      <c r="F915" s="21">
        <f t="shared" si="106"/>
        <v>104340.25747720734</v>
      </c>
      <c r="G915" s="19">
        <f t="shared" si="106"/>
        <v>10.973424562583329</v>
      </c>
      <c r="H915" s="18">
        <f t="shared" si="105"/>
        <v>1.1961699224569151E-2</v>
      </c>
      <c r="I915" s="6">
        <f t="shared" si="105"/>
        <v>3.05</v>
      </c>
      <c r="J915" s="6">
        <f t="shared" si="105"/>
        <v>3019370.7671127152</v>
      </c>
      <c r="K915" s="18">
        <f t="shared" si="105"/>
        <v>0.15</v>
      </c>
      <c r="L915" s="35">
        <f>Data!BN57</f>
        <v>3.3752932680543052E-2</v>
      </c>
      <c r="M915" s="21">
        <f>VLOOKUP(C915,Data!$CB$2:$EB$22,1+VALUE(MID(A915,6,2)),FALSE)</f>
        <v>0</v>
      </c>
      <c r="Q915" s="21">
        <v>0</v>
      </c>
      <c r="R915" s="21">
        <v>0</v>
      </c>
      <c r="S915" s="21">
        <v>0</v>
      </c>
      <c r="T915" s="38">
        <v>0</v>
      </c>
    </row>
    <row r="916" spans="1:20" x14ac:dyDescent="0.25">
      <c r="A916" s="17" t="s">
        <v>299</v>
      </c>
      <c r="B916" s="8" t="s">
        <v>53</v>
      </c>
      <c r="C916" s="8" t="s">
        <v>66</v>
      </c>
      <c r="E916" s="8" t="str">
        <f t="shared" si="98"/>
        <v>CoFi-display.cofi</v>
      </c>
      <c r="F916" s="21">
        <f t="shared" si="106"/>
        <v>104172.52557476799</v>
      </c>
      <c r="G916" s="19">
        <f t="shared" si="106"/>
        <v>11.193720016366246</v>
      </c>
      <c r="H916" s="18">
        <f t="shared" si="105"/>
        <v>1.1961699224569151E-2</v>
      </c>
      <c r="I916" s="6">
        <f t="shared" si="105"/>
        <v>3.05</v>
      </c>
      <c r="J916" s="6">
        <f t="shared" si="105"/>
        <v>3019370.7671127152</v>
      </c>
      <c r="K916" s="18">
        <f t="shared" si="105"/>
        <v>0.15</v>
      </c>
      <c r="L916" s="35">
        <f>Data!BN58</f>
        <v>3.3752932680543052E-2</v>
      </c>
      <c r="M916" s="21">
        <f>VLOOKUP(C916,Data!$CB$2:$EB$22,1+VALUE(MID(A916,6,2)),FALSE)</f>
        <v>0</v>
      </c>
      <c r="Q916" s="21">
        <v>0</v>
      </c>
      <c r="R916" s="21">
        <v>0</v>
      </c>
      <c r="S916" s="21">
        <v>0</v>
      </c>
      <c r="T916" s="38">
        <v>0</v>
      </c>
    </row>
    <row r="917" spans="1:20" x14ac:dyDescent="0.25">
      <c r="A917" s="17" t="s">
        <v>300</v>
      </c>
      <c r="B917" s="8" t="s">
        <v>53</v>
      </c>
      <c r="C917" s="8" t="s">
        <v>66</v>
      </c>
      <c r="E917" s="8" t="str">
        <f t="shared" si="98"/>
        <v>CoFi-display.cofi</v>
      </c>
      <c r="F917" s="21">
        <f t="shared" si="106"/>
        <v>167069.04494132148</v>
      </c>
      <c r="G917" s="19">
        <f t="shared" si="106"/>
        <v>9.4347717151777815</v>
      </c>
      <c r="H917" s="18">
        <f t="shared" si="105"/>
        <v>1.1961699224569151E-2</v>
      </c>
      <c r="I917" s="6">
        <f t="shared" si="105"/>
        <v>3.05</v>
      </c>
      <c r="J917" s="6">
        <f t="shared" si="105"/>
        <v>3019370.7671127152</v>
      </c>
      <c r="K917" s="18">
        <f t="shared" si="105"/>
        <v>0.15</v>
      </c>
      <c r="L917" s="35">
        <f>Data!BN59</f>
        <v>2.904322114372309E-2</v>
      </c>
      <c r="M917" s="21">
        <f>VLOOKUP(C917,Data!$CB$2:$EB$22,1+VALUE(MID(A917,6,2)),FALSE)</f>
        <v>0</v>
      </c>
      <c r="Q917" s="21">
        <v>0</v>
      </c>
      <c r="R917" s="21">
        <v>0</v>
      </c>
      <c r="S917" s="21">
        <v>0</v>
      </c>
      <c r="T917" s="38">
        <v>0</v>
      </c>
    </row>
    <row r="918" spans="1:20" x14ac:dyDescent="0.25">
      <c r="A918" s="17" t="s">
        <v>301</v>
      </c>
      <c r="B918" s="8" t="s">
        <v>53</v>
      </c>
      <c r="C918" s="8" t="s">
        <v>66</v>
      </c>
      <c r="E918" s="8" t="str">
        <f t="shared" si="98"/>
        <v>CoFi-display.cofi</v>
      </c>
      <c r="F918" s="21">
        <f t="shared" si="106"/>
        <v>134663.4657046372</v>
      </c>
      <c r="G918" s="19">
        <f t="shared" si="106"/>
        <v>10.317735507089584</v>
      </c>
      <c r="H918" s="18">
        <f t="shared" si="105"/>
        <v>1.1961699224569151E-2</v>
      </c>
      <c r="I918" s="6">
        <f t="shared" si="105"/>
        <v>3.05</v>
      </c>
      <c r="J918" s="6">
        <f t="shared" si="105"/>
        <v>3019370.7671127152</v>
      </c>
      <c r="K918" s="18">
        <f t="shared" si="105"/>
        <v>0.15</v>
      </c>
      <c r="L918" s="35">
        <f>Data!BN60</f>
        <v>2.904322114372309E-2</v>
      </c>
      <c r="M918" s="21">
        <f>VLOOKUP(C918,Data!$CB$2:$EB$22,1+VALUE(MID(A918,6,2)),FALSE)</f>
        <v>0</v>
      </c>
      <c r="Q918" s="21">
        <v>0</v>
      </c>
      <c r="R918" s="21">
        <v>0</v>
      </c>
      <c r="S918" s="21">
        <v>0</v>
      </c>
      <c r="T918" s="38">
        <v>0</v>
      </c>
    </row>
    <row r="919" spans="1:20" x14ac:dyDescent="0.25">
      <c r="A919" s="17" t="s">
        <v>272</v>
      </c>
      <c r="B919" s="8" t="s">
        <v>53</v>
      </c>
      <c r="C919" s="8" t="s">
        <v>66</v>
      </c>
      <c r="E919" s="8" t="str">
        <f t="shared" si="98"/>
        <v>CoFi-display.cofi</v>
      </c>
      <c r="F919" s="21">
        <f t="shared" si="106"/>
        <v>122703.84078918799</v>
      </c>
      <c r="G919" s="19">
        <f t="shared" si="106"/>
        <v>10.456302746523619</v>
      </c>
      <c r="H919" s="18">
        <f t="shared" si="105"/>
        <v>1.1961699224569151E-2</v>
      </c>
      <c r="I919" s="6">
        <f t="shared" si="105"/>
        <v>3.05</v>
      </c>
      <c r="J919" s="6">
        <f t="shared" si="105"/>
        <v>3019370.7671127152</v>
      </c>
      <c r="K919" s="18">
        <f t="shared" si="105"/>
        <v>0.15</v>
      </c>
      <c r="L919" s="35">
        <f>Data!BN61</f>
        <v>2.904322114372309E-2</v>
      </c>
      <c r="M919" s="21">
        <f>VLOOKUP(C919,Data!$CB$2:$EB$22,1+VALUE(MID(A919,6,2)),FALSE)</f>
        <v>0</v>
      </c>
      <c r="Q919" s="21">
        <v>0</v>
      </c>
      <c r="R919" s="21">
        <v>0</v>
      </c>
      <c r="S919" s="21">
        <v>0</v>
      </c>
      <c r="T919" s="38">
        <v>0</v>
      </c>
    </row>
    <row r="920" spans="1:20" x14ac:dyDescent="0.25">
      <c r="A920" s="17" t="s">
        <v>273</v>
      </c>
      <c r="B920" s="8" t="s">
        <v>53</v>
      </c>
      <c r="C920" s="8" t="s">
        <v>66</v>
      </c>
      <c r="E920" s="8" t="str">
        <f t="shared" si="98"/>
        <v>CoFi-display.cofi</v>
      </c>
      <c r="F920" s="21">
        <f t="shared" si="106"/>
        <v>103976.50221745251</v>
      </c>
      <c r="G920" s="19">
        <f t="shared" si="106"/>
        <v>11.053036600654009</v>
      </c>
      <c r="H920" s="18">
        <f t="shared" si="105"/>
        <v>1.1961699224569151E-2</v>
      </c>
      <c r="I920" s="6">
        <f t="shared" si="105"/>
        <v>3.05</v>
      </c>
      <c r="J920" s="6">
        <f t="shared" si="105"/>
        <v>3019370.7671127152</v>
      </c>
      <c r="K920" s="18">
        <f t="shared" si="105"/>
        <v>0.15</v>
      </c>
      <c r="L920" s="35">
        <f>Data!BN62</f>
        <v>2.904322114372309E-2</v>
      </c>
      <c r="M920" s="21">
        <f>VLOOKUP(C920,Data!$CB$2:$EB$22,1+VALUE(MID(A920,6,2)),FALSE)</f>
        <v>0</v>
      </c>
      <c r="Q920" s="21">
        <v>0</v>
      </c>
      <c r="R920" s="21">
        <v>0</v>
      </c>
      <c r="S920" s="21">
        <v>0</v>
      </c>
      <c r="T920" s="38">
        <v>0</v>
      </c>
    </row>
    <row r="921" spans="1:20" x14ac:dyDescent="0.25">
      <c r="A921" s="17" t="s">
        <v>274</v>
      </c>
      <c r="B921" s="8" t="s">
        <v>53</v>
      </c>
      <c r="C921" s="8" t="s">
        <v>66</v>
      </c>
      <c r="E921" s="8" t="str">
        <f t="shared" si="98"/>
        <v>CoFi-display.cofi</v>
      </c>
      <c r="F921" s="21">
        <f t="shared" si="106"/>
        <v>111788.15367445731</v>
      </c>
      <c r="G921" s="19">
        <f t="shared" si="106"/>
        <v>10.78329449978415</v>
      </c>
      <c r="H921" s="18">
        <f t="shared" si="105"/>
        <v>1.1961699224569151E-2</v>
      </c>
      <c r="I921" s="6">
        <f t="shared" si="105"/>
        <v>3.05</v>
      </c>
      <c r="J921" s="6">
        <f t="shared" si="105"/>
        <v>3019370.7671127152</v>
      </c>
      <c r="K921" s="18">
        <f t="shared" si="105"/>
        <v>0.15</v>
      </c>
      <c r="L921" s="35">
        <f>Data!BN63</f>
        <v>2.904322114372309E-2</v>
      </c>
      <c r="M921" s="21">
        <f>VLOOKUP(C921,Data!$CB$2:$EB$22,1+VALUE(MID(A921,6,2)),FALSE)</f>
        <v>0</v>
      </c>
      <c r="Q921" s="21">
        <v>0</v>
      </c>
      <c r="R921" s="21">
        <v>0</v>
      </c>
      <c r="S921" s="21">
        <v>0</v>
      </c>
      <c r="T921" s="38">
        <v>0</v>
      </c>
    </row>
    <row r="922" spans="1:20" x14ac:dyDescent="0.25">
      <c r="A922" s="17" t="s">
        <v>275</v>
      </c>
      <c r="B922" s="8" t="s">
        <v>53</v>
      </c>
      <c r="C922" s="8" t="s">
        <v>66</v>
      </c>
      <c r="E922" s="8" t="str">
        <f t="shared" si="98"/>
        <v>CoFi-display.cofi</v>
      </c>
      <c r="F922" s="21">
        <f t="shared" si="106"/>
        <v>169487.33196936251</v>
      </c>
      <c r="G922" s="19">
        <f t="shared" si="106"/>
        <v>9.4563668699484822</v>
      </c>
      <c r="H922" s="18">
        <f t="shared" si="105"/>
        <v>1.1961699224569151E-2</v>
      </c>
      <c r="I922" s="6">
        <f t="shared" si="105"/>
        <v>3.05</v>
      </c>
      <c r="J922" s="6">
        <f t="shared" si="105"/>
        <v>3019370.7671127152</v>
      </c>
      <c r="K922" s="18">
        <f t="shared" si="105"/>
        <v>0.15</v>
      </c>
      <c r="L922" s="35">
        <f>Data!BN64</f>
        <v>2.5380112170640897E-2</v>
      </c>
      <c r="M922" s="21">
        <f>VLOOKUP(C922,Data!$CB$2:$EB$22,1+VALUE(MID(A922,6,2)),FALSE)</f>
        <v>0</v>
      </c>
      <c r="Q922" s="21">
        <v>0</v>
      </c>
      <c r="R922" s="21">
        <v>0</v>
      </c>
      <c r="S922" s="21">
        <v>0</v>
      </c>
      <c r="T922" s="38">
        <v>0</v>
      </c>
    </row>
    <row r="923" spans="1:20" x14ac:dyDescent="0.25">
      <c r="A923" s="17" t="s">
        <v>276</v>
      </c>
      <c r="B923" s="8" t="s">
        <v>53</v>
      </c>
      <c r="C923" s="8" t="s">
        <v>66</v>
      </c>
      <c r="E923" s="8" t="str">
        <f t="shared" si="98"/>
        <v>CoFi-display.cofi</v>
      </c>
      <c r="F923" s="21">
        <f t="shared" si="106"/>
        <v>103984.99760192574</v>
      </c>
      <c r="G923" s="19">
        <f t="shared" si="106"/>
        <v>11.068808534627422</v>
      </c>
      <c r="H923" s="18">
        <f t="shared" si="105"/>
        <v>1.1961699224569151E-2</v>
      </c>
      <c r="I923" s="6">
        <f t="shared" si="105"/>
        <v>3.05</v>
      </c>
      <c r="J923" s="6">
        <f t="shared" si="105"/>
        <v>3019370.7671127152</v>
      </c>
      <c r="K923" s="18">
        <f t="shared" si="105"/>
        <v>0.15</v>
      </c>
      <c r="L923" s="35">
        <f>Data!BN65</f>
        <v>2.5380112170640897E-2</v>
      </c>
      <c r="M923" s="21">
        <f>VLOOKUP(C923,Data!$CB$2:$EB$22,1+VALUE(MID(A923,6,2)),FALSE)</f>
        <v>0</v>
      </c>
      <c r="Q923" s="21">
        <v>0</v>
      </c>
      <c r="R923" s="21">
        <v>0</v>
      </c>
      <c r="S923" s="21">
        <v>0</v>
      </c>
      <c r="T923" s="38">
        <v>0</v>
      </c>
    </row>
    <row r="924" spans="1:20" x14ac:dyDescent="0.25">
      <c r="A924" s="17" t="s">
        <v>277</v>
      </c>
      <c r="B924" s="8" t="s">
        <v>53</v>
      </c>
      <c r="C924" s="8" t="s">
        <v>66</v>
      </c>
      <c r="E924" s="8" t="str">
        <f t="shared" si="98"/>
        <v>CoFi-display.cofi</v>
      </c>
      <c r="F924" s="21">
        <f t="shared" si="106"/>
        <v>102565.4676184479</v>
      </c>
      <c r="G924" s="19">
        <f t="shared" si="106"/>
        <v>10.14145011871261</v>
      </c>
      <c r="H924" s="18">
        <f t="shared" si="105"/>
        <v>1.1961699224569151E-2</v>
      </c>
      <c r="I924" s="6">
        <f t="shared" si="105"/>
        <v>3.05</v>
      </c>
      <c r="J924" s="6">
        <f t="shared" si="105"/>
        <v>3019370.7671127152</v>
      </c>
      <c r="K924" s="18">
        <f t="shared" si="105"/>
        <v>0.15</v>
      </c>
      <c r="L924" s="35">
        <f>Data!BN66</f>
        <v>2.5380112170640897E-2</v>
      </c>
      <c r="M924" s="21">
        <f>VLOOKUP(C924,Data!$CB$2:$EB$22,1+VALUE(MID(A924,6,2)),FALSE)</f>
        <v>0</v>
      </c>
      <c r="Q924" s="21">
        <v>0</v>
      </c>
      <c r="R924" s="21">
        <v>0</v>
      </c>
      <c r="S924" s="21">
        <v>0</v>
      </c>
      <c r="T924" s="38">
        <v>0</v>
      </c>
    </row>
    <row r="926" spans="1:20" x14ac:dyDescent="0.25">
      <c r="A926" s="16" t="s">
        <v>328</v>
      </c>
      <c r="B926" s="8" t="s">
        <v>53</v>
      </c>
      <c r="C926" s="8" t="s">
        <v>332</v>
      </c>
      <c r="E926" s="8" t="str">
        <f>IF(RIGHT(A926,3)="old","Initial",B926&amp;"-"&amp;C926)</f>
        <v>Initial</v>
      </c>
      <c r="F926" s="21">
        <f>F860</f>
        <v>101164.9671476817</v>
      </c>
      <c r="G926" s="19">
        <f>G860</f>
        <v>10.968122894697334</v>
      </c>
      <c r="H926" s="25">
        <f>VLOOKUP(C926,parms,3,FALSE)</f>
        <v>7.4548018358611195E-3</v>
      </c>
      <c r="I926" s="42">
        <f>VLOOKUP(C926,parms,8,FALSE)</f>
        <v>2.04</v>
      </c>
      <c r="J926" s="27">
        <f>VLOOKUP(C926,parms,4,FALSE)</f>
        <v>4671320.3494901825</v>
      </c>
      <c r="K926" s="25">
        <f>VLOOKUP(C926,parms,6,FALSE)</f>
        <v>0.15</v>
      </c>
      <c r="L926" s="35">
        <f>Data!BR2</f>
        <v>4.0496729639443564E-3</v>
      </c>
      <c r="M926" s="39">
        <f>VLOOKUP(C926,Data!$CB$2:$EB$22,1+VALUE(MID(A926,6,2)),FALSE)</f>
        <v>0</v>
      </c>
      <c r="Q926" s="21">
        <v>0</v>
      </c>
      <c r="R926" s="21">
        <v>0</v>
      </c>
      <c r="S926" s="21">
        <v>0</v>
      </c>
      <c r="T926" s="38">
        <v>0</v>
      </c>
    </row>
    <row r="927" spans="1:20" x14ac:dyDescent="0.25">
      <c r="A927" s="16" t="s">
        <v>316</v>
      </c>
      <c r="B927" s="8" t="s">
        <v>53</v>
      </c>
      <c r="C927" s="8" t="s">
        <v>332</v>
      </c>
      <c r="E927" s="8" t="str">
        <f t="shared" ref="E927:E990" si="107">IF(RIGHT(A927,3)="old","Initial",B927&amp;"-"&amp;C927)</f>
        <v>Initial</v>
      </c>
      <c r="F927" s="21">
        <f>F861</f>
        <v>147273.34304075674</v>
      </c>
      <c r="G927" s="19">
        <f>G861</f>
        <v>9.5908908109141535</v>
      </c>
      <c r="H927" s="18">
        <f t="shared" ref="H927:K942" si="108">H926</f>
        <v>7.4548018358611195E-3</v>
      </c>
      <c r="I927" s="6">
        <f>I926</f>
        <v>2.04</v>
      </c>
      <c r="J927" s="6">
        <f t="shared" si="108"/>
        <v>4671320.3494901825</v>
      </c>
      <c r="K927" s="18">
        <f t="shared" si="108"/>
        <v>0.15</v>
      </c>
      <c r="L927" s="35">
        <f>Data!BR3</f>
        <v>4.7927322233836875E-3</v>
      </c>
      <c r="M927" s="39">
        <f>VLOOKUP(C927,Data!$CB$2:$EB$22,1+VALUE(MID(A927,6,2)),FALSE)</f>
        <v>0</v>
      </c>
      <c r="Q927" s="21">
        <v>0</v>
      </c>
      <c r="R927" s="21">
        <v>0</v>
      </c>
      <c r="S927" s="21">
        <v>0</v>
      </c>
      <c r="T927" s="38">
        <v>0</v>
      </c>
    </row>
    <row r="928" spans="1:20" x14ac:dyDescent="0.25">
      <c r="A928" s="16" t="s">
        <v>317</v>
      </c>
      <c r="B928" s="8" t="s">
        <v>53</v>
      </c>
      <c r="C928" s="8" t="s">
        <v>332</v>
      </c>
      <c r="E928" s="8" t="str">
        <f t="shared" si="107"/>
        <v>Initial</v>
      </c>
      <c r="F928" s="21">
        <f t="shared" ref="F928:G943" si="109">F862</f>
        <v>140029.762850681</v>
      </c>
      <c r="G928" s="19">
        <f t="shared" si="109"/>
        <v>9.8635703103955539</v>
      </c>
      <c r="H928" s="18">
        <f t="shared" si="108"/>
        <v>7.4548018358611195E-3</v>
      </c>
      <c r="I928" s="6">
        <f t="shared" si="108"/>
        <v>2.04</v>
      </c>
      <c r="J928" s="6">
        <f t="shared" si="108"/>
        <v>4671320.3494901825</v>
      </c>
      <c r="K928" s="18">
        <f t="shared" si="108"/>
        <v>0.15</v>
      </c>
      <c r="L928" s="35">
        <f>Data!BR4</f>
        <v>4.7927322233836875E-3</v>
      </c>
      <c r="M928" s="39">
        <f>VLOOKUP(C928,Data!$CB$2:$EB$22,1+VALUE(MID(A928,6,2)),FALSE)</f>
        <v>0</v>
      </c>
      <c r="Q928" s="21">
        <v>0</v>
      </c>
      <c r="R928" s="21">
        <v>0</v>
      </c>
      <c r="S928" s="21">
        <v>0</v>
      </c>
      <c r="T928" s="38">
        <v>0</v>
      </c>
    </row>
    <row r="929" spans="1:20" x14ac:dyDescent="0.25">
      <c r="A929" s="16" t="s">
        <v>318</v>
      </c>
      <c r="B929" s="8" t="s">
        <v>53</v>
      </c>
      <c r="C929" s="8" t="s">
        <v>332</v>
      </c>
      <c r="E929" s="8" t="str">
        <f t="shared" si="107"/>
        <v>Initial</v>
      </c>
      <c r="F929" s="21">
        <f t="shared" si="109"/>
        <v>104340.25747720734</v>
      </c>
      <c r="G929" s="19">
        <f t="shared" si="109"/>
        <v>10.973424562583329</v>
      </c>
      <c r="H929" s="18">
        <f t="shared" si="108"/>
        <v>7.4548018358611195E-3</v>
      </c>
      <c r="I929" s="6">
        <f t="shared" si="108"/>
        <v>2.04</v>
      </c>
      <c r="J929" s="6">
        <f t="shared" si="108"/>
        <v>4671320.3494901825</v>
      </c>
      <c r="K929" s="18">
        <f t="shared" si="108"/>
        <v>0.15</v>
      </c>
      <c r="L929" s="35">
        <f>Data!BR5</f>
        <v>4.7927322233836875E-3</v>
      </c>
      <c r="M929" s="39">
        <f>VLOOKUP(C929,Data!$CB$2:$EB$22,1+VALUE(MID(A929,6,2)),FALSE)</f>
        <v>0</v>
      </c>
      <c r="Q929" s="21">
        <v>0</v>
      </c>
      <c r="R929" s="21">
        <v>0</v>
      </c>
      <c r="S929" s="21">
        <v>0</v>
      </c>
      <c r="T929" s="38">
        <v>0</v>
      </c>
    </row>
    <row r="930" spans="1:20" x14ac:dyDescent="0.25">
      <c r="A930" s="16" t="s">
        <v>319</v>
      </c>
      <c r="B930" s="8" t="s">
        <v>53</v>
      </c>
      <c r="C930" s="8" t="s">
        <v>332</v>
      </c>
      <c r="E930" s="8" t="str">
        <f t="shared" si="107"/>
        <v>Initial</v>
      </c>
      <c r="F930" s="21">
        <f t="shared" si="109"/>
        <v>104172.52557476799</v>
      </c>
      <c r="G930" s="19">
        <f t="shared" si="109"/>
        <v>11.193720016366246</v>
      </c>
      <c r="H930" s="18">
        <f t="shared" si="108"/>
        <v>7.4548018358611195E-3</v>
      </c>
      <c r="I930" s="6">
        <f t="shared" si="108"/>
        <v>2.04</v>
      </c>
      <c r="J930" s="6">
        <f t="shared" si="108"/>
        <v>4671320.3494901825</v>
      </c>
      <c r="K930" s="18">
        <f t="shared" si="108"/>
        <v>0.15</v>
      </c>
      <c r="L930" s="35">
        <f>Data!BR6</f>
        <v>4.7927322233836875E-3</v>
      </c>
      <c r="M930" s="39">
        <f>VLOOKUP(C930,Data!$CB$2:$EB$22,1+VALUE(MID(A930,6,2)),FALSE)</f>
        <v>0</v>
      </c>
      <c r="Q930" s="21">
        <v>0</v>
      </c>
      <c r="R930" s="21">
        <v>0</v>
      </c>
      <c r="S930" s="21">
        <v>0</v>
      </c>
      <c r="T930" s="38">
        <v>0</v>
      </c>
    </row>
    <row r="931" spans="1:20" x14ac:dyDescent="0.25">
      <c r="A931" s="16" t="s">
        <v>320</v>
      </c>
      <c r="B931" s="8" t="s">
        <v>53</v>
      </c>
      <c r="C931" s="8" t="s">
        <v>332</v>
      </c>
      <c r="E931" s="8" t="str">
        <f t="shared" si="107"/>
        <v>Initial</v>
      </c>
      <c r="F931" s="21">
        <f t="shared" si="109"/>
        <v>167069.04494132148</v>
      </c>
      <c r="G931" s="19">
        <f t="shared" si="109"/>
        <v>9.4347717151777815</v>
      </c>
      <c r="H931" s="18">
        <f t="shared" si="108"/>
        <v>7.4548018358611195E-3</v>
      </c>
      <c r="I931" s="6">
        <f t="shared" si="108"/>
        <v>2.04</v>
      </c>
      <c r="J931" s="6">
        <f t="shared" si="108"/>
        <v>4671320.3494901825</v>
      </c>
      <c r="K931" s="18">
        <f t="shared" si="108"/>
        <v>0.15</v>
      </c>
      <c r="L931" s="35">
        <f>Data!BR7</f>
        <v>4.1239788898882893E-3</v>
      </c>
      <c r="M931" s="39">
        <f>VLOOKUP(C931,Data!$CB$2:$EB$22,1+VALUE(MID(A931,6,2)),FALSE)</f>
        <v>0</v>
      </c>
      <c r="Q931" s="21">
        <v>0</v>
      </c>
      <c r="R931" s="21">
        <v>0</v>
      </c>
      <c r="S931" s="21">
        <v>0</v>
      </c>
      <c r="T931" s="38">
        <v>0</v>
      </c>
    </row>
    <row r="932" spans="1:20" x14ac:dyDescent="0.25">
      <c r="A932" s="16" t="s">
        <v>321</v>
      </c>
      <c r="B932" s="8" t="s">
        <v>53</v>
      </c>
      <c r="C932" s="8" t="s">
        <v>332</v>
      </c>
      <c r="E932" s="8" t="str">
        <f t="shared" si="107"/>
        <v>Initial</v>
      </c>
      <c r="F932" s="21">
        <f t="shared" si="109"/>
        <v>134663.4657046372</v>
      </c>
      <c r="G932" s="19">
        <f t="shared" si="109"/>
        <v>10.317735507089584</v>
      </c>
      <c r="H932" s="18">
        <f t="shared" si="108"/>
        <v>7.4548018358611195E-3</v>
      </c>
      <c r="I932" s="6">
        <f t="shared" si="108"/>
        <v>2.04</v>
      </c>
      <c r="J932" s="6">
        <f t="shared" si="108"/>
        <v>4671320.3494901825</v>
      </c>
      <c r="K932" s="18">
        <f t="shared" si="108"/>
        <v>0.15</v>
      </c>
      <c r="L932" s="35">
        <f>Data!BR8</f>
        <v>4.1239788898882893E-3</v>
      </c>
      <c r="M932" s="39">
        <f>VLOOKUP(C932,Data!$CB$2:$EB$22,1+VALUE(MID(A932,6,2)),FALSE)</f>
        <v>0</v>
      </c>
      <c r="Q932" s="21">
        <v>0</v>
      </c>
      <c r="R932" s="21">
        <v>0</v>
      </c>
      <c r="S932" s="21">
        <v>0</v>
      </c>
      <c r="T932" s="38">
        <v>0</v>
      </c>
    </row>
    <row r="933" spans="1:20" x14ac:dyDescent="0.25">
      <c r="A933" s="16" t="s">
        <v>322</v>
      </c>
      <c r="B933" s="8" t="s">
        <v>53</v>
      </c>
      <c r="C933" s="8" t="s">
        <v>332</v>
      </c>
      <c r="E933" s="8" t="str">
        <f t="shared" si="107"/>
        <v>Initial</v>
      </c>
      <c r="F933" s="21">
        <f t="shared" si="109"/>
        <v>122703.84078918799</v>
      </c>
      <c r="G933" s="19">
        <f t="shared" si="109"/>
        <v>10.456302746523619</v>
      </c>
      <c r="H933" s="18">
        <f t="shared" si="108"/>
        <v>7.4548018358611195E-3</v>
      </c>
      <c r="I933" s="6">
        <f t="shared" si="108"/>
        <v>2.04</v>
      </c>
      <c r="J933" s="6">
        <f t="shared" si="108"/>
        <v>4671320.3494901825</v>
      </c>
      <c r="K933" s="18">
        <f t="shared" si="108"/>
        <v>0.15</v>
      </c>
      <c r="L933" s="35">
        <f>Data!BR9</f>
        <v>4.1239788898882893E-3</v>
      </c>
      <c r="M933" s="39">
        <f>VLOOKUP(C933,Data!$CB$2:$EB$22,1+VALUE(MID(A933,6,2)),FALSE)</f>
        <v>0</v>
      </c>
      <c r="Q933" s="21">
        <v>0</v>
      </c>
      <c r="R933" s="21">
        <v>0</v>
      </c>
      <c r="S933" s="21">
        <v>0</v>
      </c>
      <c r="T933" s="38">
        <v>0</v>
      </c>
    </row>
    <row r="934" spans="1:20" x14ac:dyDescent="0.25">
      <c r="A934" s="16" t="s">
        <v>323</v>
      </c>
      <c r="B934" s="8" t="s">
        <v>53</v>
      </c>
      <c r="C934" s="8" t="s">
        <v>332</v>
      </c>
      <c r="E934" s="8" t="str">
        <f t="shared" si="107"/>
        <v>Initial</v>
      </c>
      <c r="F934" s="21">
        <f t="shared" si="109"/>
        <v>103976.50221745251</v>
      </c>
      <c r="G934" s="19">
        <f t="shared" si="109"/>
        <v>11.053036600654009</v>
      </c>
      <c r="H934" s="18">
        <f t="shared" si="108"/>
        <v>7.4548018358611195E-3</v>
      </c>
      <c r="I934" s="6">
        <f t="shared" si="108"/>
        <v>2.04</v>
      </c>
      <c r="J934" s="6">
        <f t="shared" si="108"/>
        <v>4671320.3494901825</v>
      </c>
      <c r="K934" s="18">
        <f t="shared" si="108"/>
        <v>0.15</v>
      </c>
      <c r="L934" s="35">
        <f>Data!BR10</f>
        <v>4.1239788898882893E-3</v>
      </c>
      <c r="M934" s="39">
        <f>VLOOKUP(C934,Data!$CB$2:$EB$22,1+VALUE(MID(A934,6,2)),FALSE)</f>
        <v>0</v>
      </c>
      <c r="Q934" s="21">
        <v>0</v>
      </c>
      <c r="R934" s="21">
        <v>0</v>
      </c>
      <c r="S934" s="21">
        <v>0</v>
      </c>
      <c r="T934" s="38">
        <v>0</v>
      </c>
    </row>
    <row r="935" spans="1:20" x14ac:dyDescent="0.25">
      <c r="A935" s="16" t="s">
        <v>324</v>
      </c>
      <c r="B935" s="8" t="s">
        <v>53</v>
      </c>
      <c r="C935" s="8" t="s">
        <v>332</v>
      </c>
      <c r="E935" s="8" t="str">
        <f t="shared" si="107"/>
        <v>Initial</v>
      </c>
      <c r="F935" s="21">
        <f t="shared" si="109"/>
        <v>111788.15367445731</v>
      </c>
      <c r="G935" s="19">
        <f t="shared" si="109"/>
        <v>10.78329449978415</v>
      </c>
      <c r="H935" s="18">
        <f t="shared" si="108"/>
        <v>7.4548018358611195E-3</v>
      </c>
      <c r="I935" s="6">
        <f t="shared" si="108"/>
        <v>2.04</v>
      </c>
      <c r="J935" s="6">
        <f t="shared" si="108"/>
        <v>4671320.3494901825</v>
      </c>
      <c r="K935" s="18">
        <f t="shared" si="108"/>
        <v>0.15</v>
      </c>
      <c r="L935" s="35">
        <f>Data!BR11</f>
        <v>4.1239788898882893E-3</v>
      </c>
      <c r="M935" s="39">
        <f>VLOOKUP(C935,Data!$CB$2:$EB$22,1+VALUE(MID(A935,6,2)),FALSE)</f>
        <v>0</v>
      </c>
      <c r="Q935" s="21">
        <v>0</v>
      </c>
      <c r="R935" s="21">
        <v>0</v>
      </c>
      <c r="S935" s="21">
        <v>0</v>
      </c>
      <c r="T935" s="38">
        <v>0</v>
      </c>
    </row>
    <row r="936" spans="1:20" x14ac:dyDescent="0.25">
      <c r="A936" s="16" t="s">
        <v>325</v>
      </c>
      <c r="B936" s="8" t="s">
        <v>53</v>
      </c>
      <c r="C936" s="8" t="s">
        <v>332</v>
      </c>
      <c r="E936" s="8" t="str">
        <f t="shared" si="107"/>
        <v>Initial</v>
      </c>
      <c r="F936" s="21">
        <f t="shared" si="109"/>
        <v>169487.33196936251</v>
      </c>
      <c r="G936" s="19">
        <f t="shared" si="109"/>
        <v>9.4563668699484822</v>
      </c>
      <c r="H936" s="18">
        <f t="shared" si="108"/>
        <v>7.4548018358611195E-3</v>
      </c>
      <c r="I936" s="6">
        <f t="shared" si="108"/>
        <v>2.04</v>
      </c>
      <c r="J936" s="6">
        <f t="shared" si="108"/>
        <v>4671320.3494901825</v>
      </c>
      <c r="K936" s="18">
        <f t="shared" si="108"/>
        <v>0.15</v>
      </c>
      <c r="L936" s="35">
        <f>Data!BR12</f>
        <v>3.6038374082807572E-3</v>
      </c>
      <c r="M936" s="39">
        <f>VLOOKUP(C936,Data!$CB$2:$EB$22,1+VALUE(MID(A936,6,2)),FALSE)</f>
        <v>0</v>
      </c>
      <c r="Q936" s="21">
        <v>0</v>
      </c>
      <c r="R936" s="21">
        <v>0</v>
      </c>
      <c r="S936" s="21">
        <v>0</v>
      </c>
      <c r="T936" s="38">
        <v>0</v>
      </c>
    </row>
    <row r="937" spans="1:20" x14ac:dyDescent="0.25">
      <c r="A937" s="16" t="s">
        <v>326</v>
      </c>
      <c r="B937" s="8" t="s">
        <v>53</v>
      </c>
      <c r="C937" s="8" t="s">
        <v>332</v>
      </c>
      <c r="E937" s="8" t="str">
        <f t="shared" si="107"/>
        <v>Initial</v>
      </c>
      <c r="F937" s="21">
        <f t="shared" si="109"/>
        <v>103984.99760192574</v>
      </c>
      <c r="G937" s="19">
        <f t="shared" si="109"/>
        <v>11.068808534627422</v>
      </c>
      <c r="H937" s="18">
        <f t="shared" si="108"/>
        <v>7.4548018358611195E-3</v>
      </c>
      <c r="I937" s="6">
        <f t="shared" si="108"/>
        <v>2.04</v>
      </c>
      <c r="J937" s="6">
        <f t="shared" si="108"/>
        <v>4671320.3494901825</v>
      </c>
      <c r="K937" s="18">
        <f t="shared" si="108"/>
        <v>0.15</v>
      </c>
      <c r="L937" s="35">
        <f>Data!BR13</f>
        <v>3.6038374082807572E-3</v>
      </c>
      <c r="M937" s="39">
        <f>VLOOKUP(C937,Data!$CB$2:$EB$22,1+VALUE(MID(A937,6,2)),FALSE)</f>
        <v>0</v>
      </c>
      <c r="Q937" s="21">
        <v>0</v>
      </c>
      <c r="R937" s="21">
        <v>0</v>
      </c>
      <c r="S937" s="21">
        <v>0</v>
      </c>
      <c r="T937" s="38">
        <v>0</v>
      </c>
    </row>
    <row r="938" spans="1:20" x14ac:dyDescent="0.25">
      <c r="A938" s="16" t="s">
        <v>327</v>
      </c>
      <c r="B938" s="8" t="s">
        <v>53</v>
      </c>
      <c r="C938" s="8" t="s">
        <v>332</v>
      </c>
      <c r="E938" s="8" t="str">
        <f t="shared" si="107"/>
        <v>Initial</v>
      </c>
      <c r="F938" s="21">
        <f t="shared" si="109"/>
        <v>102565.4676184479</v>
      </c>
      <c r="G938" s="19">
        <f t="shared" si="109"/>
        <v>10.14145011871261</v>
      </c>
      <c r="H938" s="18">
        <f t="shared" si="108"/>
        <v>7.4548018358611195E-3</v>
      </c>
      <c r="I938" s="6">
        <f t="shared" si="108"/>
        <v>2.04</v>
      </c>
      <c r="J938" s="6">
        <f t="shared" si="108"/>
        <v>4671320.3494901825</v>
      </c>
      <c r="K938" s="18">
        <f t="shared" si="108"/>
        <v>0.15</v>
      </c>
      <c r="L938" s="35">
        <f>Data!BR14</f>
        <v>3.6038374082807572E-3</v>
      </c>
      <c r="M938" s="39">
        <f>VLOOKUP(C938,Data!$CB$2:$EB$22,1+VALUE(MID(A938,6,2)),FALSE)</f>
        <v>0</v>
      </c>
      <c r="Q938" s="21">
        <v>0</v>
      </c>
      <c r="R938" s="21">
        <v>0</v>
      </c>
      <c r="S938" s="21">
        <v>0</v>
      </c>
      <c r="T938" s="38">
        <v>0</v>
      </c>
    </row>
    <row r="939" spans="1:20" x14ac:dyDescent="0.25">
      <c r="A939" s="17" t="s">
        <v>262</v>
      </c>
      <c r="B939" s="8" t="s">
        <v>53</v>
      </c>
      <c r="C939" s="8" t="s">
        <v>332</v>
      </c>
      <c r="E939" s="8" t="str">
        <f t="shared" si="107"/>
        <v>CoFi-social.video.cofi</v>
      </c>
      <c r="F939" s="21">
        <f t="shared" si="109"/>
        <v>151814.201921687</v>
      </c>
      <c r="G939" s="19">
        <f t="shared" si="109"/>
        <v>9.4309277953496871</v>
      </c>
      <c r="H939" s="18">
        <f t="shared" si="108"/>
        <v>7.4548018358611195E-3</v>
      </c>
      <c r="I939" s="6">
        <f t="shared" si="108"/>
        <v>2.04</v>
      </c>
      <c r="J939" s="6">
        <f t="shared" si="108"/>
        <v>4671320.3494901825</v>
      </c>
      <c r="K939" s="18">
        <f t="shared" si="108"/>
        <v>0.15</v>
      </c>
      <c r="L939" s="35">
        <f>Data!BR15</f>
        <v>3.6038374082807572E-3</v>
      </c>
      <c r="M939" s="21">
        <f>VLOOKUP(C939,Data!$CB$2:$EB$22,1+VALUE(MID(A939,6,2)),FALSE)</f>
        <v>0</v>
      </c>
      <c r="Q939" s="21">
        <v>0</v>
      </c>
      <c r="R939" s="21">
        <v>0</v>
      </c>
      <c r="S939" s="21">
        <v>0</v>
      </c>
      <c r="T939" s="38">
        <v>0</v>
      </c>
    </row>
    <row r="940" spans="1:20" x14ac:dyDescent="0.25">
      <c r="A940" s="17" t="s">
        <v>263</v>
      </c>
      <c r="B940" s="8" t="s">
        <v>53</v>
      </c>
      <c r="C940" s="8" t="s">
        <v>332</v>
      </c>
      <c r="E940" s="8" t="str">
        <f t="shared" si="107"/>
        <v>CoFi-social.video.cofi</v>
      </c>
      <c r="F940" s="21">
        <f t="shared" si="109"/>
        <v>189685.37446517299</v>
      </c>
      <c r="G940" s="19">
        <f t="shared" si="109"/>
        <v>9.0587332826533071</v>
      </c>
      <c r="H940" s="18">
        <f t="shared" si="108"/>
        <v>7.4548018358611195E-3</v>
      </c>
      <c r="I940" s="6">
        <f t="shared" si="108"/>
        <v>2.04</v>
      </c>
      <c r="J940" s="6">
        <f t="shared" si="108"/>
        <v>4671320.3494901825</v>
      </c>
      <c r="K940" s="18">
        <f t="shared" si="108"/>
        <v>0.15</v>
      </c>
      <c r="L940" s="35">
        <f>Data!BR16</f>
        <v>3.4180725934209242E-3</v>
      </c>
      <c r="M940" s="21">
        <f>VLOOKUP(C940,Data!$CB$2:$EB$22,1+VALUE(MID(A940,6,2)),FALSE)</f>
        <v>0</v>
      </c>
      <c r="Q940" s="21">
        <v>0</v>
      </c>
      <c r="R940" s="21">
        <v>0</v>
      </c>
      <c r="S940" s="21">
        <v>0</v>
      </c>
      <c r="T940" s="38">
        <v>0</v>
      </c>
    </row>
    <row r="941" spans="1:20" x14ac:dyDescent="0.25">
      <c r="A941" s="17" t="s">
        <v>264</v>
      </c>
      <c r="B941" s="8" t="s">
        <v>53</v>
      </c>
      <c r="C941" s="8" t="s">
        <v>332</v>
      </c>
      <c r="E941" s="8" t="str">
        <f t="shared" si="107"/>
        <v>CoFi-social.video.cofi</v>
      </c>
      <c r="F941" s="21">
        <f t="shared" si="109"/>
        <v>142839.15179515848</v>
      </c>
      <c r="G941" s="19">
        <f t="shared" si="109"/>
        <v>10.302832972074498</v>
      </c>
      <c r="H941" s="18">
        <f t="shared" si="108"/>
        <v>7.4548018358611195E-3</v>
      </c>
      <c r="I941" s="6">
        <f t="shared" si="108"/>
        <v>2.04</v>
      </c>
      <c r="J941" s="6">
        <f t="shared" si="108"/>
        <v>4671320.3494901825</v>
      </c>
      <c r="K941" s="18">
        <f t="shared" si="108"/>
        <v>0.15</v>
      </c>
      <c r="L941" s="35">
        <f>Data!BR17</f>
        <v>3.4180725934209242E-3</v>
      </c>
      <c r="M941" s="21">
        <f>VLOOKUP(C941,Data!$CB$2:$EB$22,1+VALUE(MID(A941,6,2)),FALSE)</f>
        <v>0</v>
      </c>
      <c r="Q941" s="21">
        <v>0</v>
      </c>
      <c r="R941" s="21">
        <v>0</v>
      </c>
      <c r="S941" s="21">
        <v>0</v>
      </c>
      <c r="T941" s="38">
        <v>0</v>
      </c>
    </row>
    <row r="942" spans="1:20" x14ac:dyDescent="0.25">
      <c r="A942" s="17" t="s">
        <v>265</v>
      </c>
      <c r="B942" s="8" t="s">
        <v>53</v>
      </c>
      <c r="C942" s="8" t="s">
        <v>332</v>
      </c>
      <c r="E942" s="8" t="str">
        <f t="shared" si="107"/>
        <v>CoFi-social.video.cofi</v>
      </c>
      <c r="F942" s="21">
        <f t="shared" si="109"/>
        <v>103168.9552285899</v>
      </c>
      <c r="G942" s="19">
        <f t="shared" si="109"/>
        <v>11.257006974534221</v>
      </c>
      <c r="H942" s="18">
        <f t="shared" si="108"/>
        <v>7.4548018358611195E-3</v>
      </c>
      <c r="I942" s="6">
        <f t="shared" si="108"/>
        <v>2.04</v>
      </c>
      <c r="J942" s="6">
        <f t="shared" si="108"/>
        <v>4671320.3494901825</v>
      </c>
      <c r="K942" s="18">
        <f t="shared" si="108"/>
        <v>0.15</v>
      </c>
      <c r="L942" s="35">
        <f>Data!BR18</f>
        <v>3.4180725934209242E-3</v>
      </c>
      <c r="M942" s="21">
        <f>VLOOKUP(C942,Data!$CB$2:$EB$22,1+VALUE(MID(A942,6,2)),FALSE)</f>
        <v>0</v>
      </c>
      <c r="Q942" s="21">
        <v>0</v>
      </c>
      <c r="R942" s="21">
        <v>0</v>
      </c>
      <c r="S942" s="21">
        <v>0</v>
      </c>
      <c r="T942" s="38">
        <v>0</v>
      </c>
    </row>
    <row r="943" spans="1:20" x14ac:dyDescent="0.25">
      <c r="A943" s="17" t="s">
        <v>266</v>
      </c>
      <c r="B943" s="8" t="s">
        <v>53</v>
      </c>
      <c r="C943" s="8" t="s">
        <v>332</v>
      </c>
      <c r="E943" s="8" t="str">
        <f t="shared" si="107"/>
        <v>CoFi-social.video.cofi</v>
      </c>
      <c r="F943" s="21">
        <f t="shared" si="109"/>
        <v>142798.33267277651</v>
      </c>
      <c r="G943" s="19">
        <f t="shared" si="109"/>
        <v>10.234322236037224</v>
      </c>
      <c r="H943" s="18">
        <f t="shared" ref="H943:K958" si="110">H942</f>
        <v>7.4548018358611195E-3</v>
      </c>
      <c r="I943" s="6">
        <f t="shared" si="110"/>
        <v>2.04</v>
      </c>
      <c r="J943" s="6">
        <f t="shared" si="110"/>
        <v>4671320.3494901825</v>
      </c>
      <c r="K943" s="18">
        <f t="shared" si="110"/>
        <v>0.15</v>
      </c>
      <c r="L943" s="35">
        <f>Data!BR19</f>
        <v>3.4180725934209242E-3</v>
      </c>
      <c r="M943" s="21">
        <f>VLOOKUP(C943,Data!$CB$2:$EB$22,1+VALUE(MID(A943,6,2)),FALSE)</f>
        <v>0</v>
      </c>
      <c r="Q943" s="21">
        <v>0</v>
      </c>
      <c r="R943" s="21">
        <v>0</v>
      </c>
      <c r="S943" s="21">
        <v>0</v>
      </c>
      <c r="T943" s="38">
        <v>0</v>
      </c>
    </row>
    <row r="944" spans="1:20" x14ac:dyDescent="0.25">
      <c r="A944" s="17" t="s">
        <v>267</v>
      </c>
      <c r="B944" s="8" t="s">
        <v>53</v>
      </c>
      <c r="C944" s="8" t="s">
        <v>332</v>
      </c>
      <c r="E944" s="8" t="str">
        <f t="shared" si="107"/>
        <v>CoFi-social.video.cofi</v>
      </c>
      <c r="F944" s="21">
        <f t="shared" ref="F944:G959" si="111">F878</f>
        <v>144198.29399369101</v>
      </c>
      <c r="G944" s="19">
        <f t="shared" si="111"/>
        <v>10.244972678420806</v>
      </c>
      <c r="H944" s="18">
        <f t="shared" si="110"/>
        <v>7.4548018358611195E-3</v>
      </c>
      <c r="I944" s="6">
        <f t="shared" si="110"/>
        <v>2.04</v>
      </c>
      <c r="J944" s="6">
        <f t="shared" si="110"/>
        <v>4671320.3494901825</v>
      </c>
      <c r="K944" s="18">
        <f t="shared" si="110"/>
        <v>0.15</v>
      </c>
      <c r="L944" s="35">
        <f>Data!BR20</f>
        <v>3.5295314823368239E-3</v>
      </c>
      <c r="M944" s="21">
        <f>VLOOKUP(C944,Data!$CB$2:$EB$22,1+VALUE(MID(A944,6,2)),FALSE)</f>
        <v>0</v>
      </c>
      <c r="Q944" s="21">
        <v>0</v>
      </c>
      <c r="R944" s="21">
        <v>0</v>
      </c>
      <c r="S944" s="21">
        <v>0</v>
      </c>
      <c r="T944" s="38">
        <v>0</v>
      </c>
    </row>
    <row r="945" spans="1:20" x14ac:dyDescent="0.25">
      <c r="A945" s="17" t="s">
        <v>268</v>
      </c>
      <c r="B945" s="8" t="s">
        <v>53</v>
      </c>
      <c r="C945" s="8" t="s">
        <v>332</v>
      </c>
      <c r="E945" s="8" t="str">
        <f t="shared" si="107"/>
        <v>CoFi-social.video.cofi</v>
      </c>
      <c r="F945" s="21">
        <f t="shared" si="111"/>
        <v>98429.665186519007</v>
      </c>
      <c r="G945" s="19">
        <f t="shared" si="111"/>
        <v>11.814132511432707</v>
      </c>
      <c r="H945" s="18">
        <f t="shared" si="110"/>
        <v>7.4548018358611195E-3</v>
      </c>
      <c r="I945" s="6">
        <f t="shared" si="110"/>
        <v>2.04</v>
      </c>
      <c r="J945" s="6">
        <f t="shared" si="110"/>
        <v>4671320.3494901825</v>
      </c>
      <c r="K945" s="18">
        <f t="shared" si="110"/>
        <v>0.15</v>
      </c>
      <c r="L945" s="35">
        <f>Data!BR21</f>
        <v>3.5295314823368239E-3</v>
      </c>
      <c r="M945" s="21">
        <f>VLOOKUP(C945,Data!$CB$2:$EB$22,1+VALUE(MID(A945,6,2)),FALSE)</f>
        <v>0</v>
      </c>
      <c r="Q945" s="21">
        <v>0</v>
      </c>
      <c r="R945" s="21">
        <v>0</v>
      </c>
      <c r="S945" s="21">
        <v>0</v>
      </c>
      <c r="T945" s="38">
        <v>0</v>
      </c>
    </row>
    <row r="946" spans="1:20" x14ac:dyDescent="0.25">
      <c r="A946" s="17" t="s">
        <v>269</v>
      </c>
      <c r="B946" s="8" t="s">
        <v>53</v>
      </c>
      <c r="C946" s="8" t="s">
        <v>332</v>
      </c>
      <c r="E946" s="8" t="str">
        <f t="shared" si="107"/>
        <v>CoFi-social.video.cofi</v>
      </c>
      <c r="F946" s="21">
        <f t="shared" si="111"/>
        <v>163384.76716181752</v>
      </c>
      <c r="G946" s="19">
        <f t="shared" si="111"/>
        <v>10.267597507715461</v>
      </c>
      <c r="H946" s="18">
        <f t="shared" si="110"/>
        <v>7.4548018358611195E-3</v>
      </c>
      <c r="I946" s="6">
        <f t="shared" si="110"/>
        <v>2.04</v>
      </c>
      <c r="J946" s="6">
        <f t="shared" si="110"/>
        <v>4671320.3494901825</v>
      </c>
      <c r="K946" s="18">
        <f t="shared" si="110"/>
        <v>0.15</v>
      </c>
      <c r="L946" s="35">
        <f>Data!BR22</f>
        <v>3.5295314823368239E-3</v>
      </c>
      <c r="M946" s="21">
        <f>VLOOKUP(C946,Data!$CB$2:$EB$22,1+VALUE(MID(A946,6,2)),FALSE)</f>
        <v>0</v>
      </c>
      <c r="Q946" s="21">
        <v>0</v>
      </c>
      <c r="R946" s="21">
        <v>0</v>
      </c>
      <c r="S946" s="21">
        <v>0</v>
      </c>
      <c r="T946" s="38">
        <v>0</v>
      </c>
    </row>
    <row r="947" spans="1:20" x14ac:dyDescent="0.25">
      <c r="A947" s="17" t="s">
        <v>270</v>
      </c>
      <c r="B947" s="8" t="s">
        <v>53</v>
      </c>
      <c r="C947" s="8" t="s">
        <v>332</v>
      </c>
      <c r="E947" s="8" t="str">
        <f t="shared" si="107"/>
        <v>CoFi-social.video.cofi</v>
      </c>
      <c r="F947" s="21">
        <f t="shared" si="111"/>
        <v>148983.40879257949</v>
      </c>
      <c r="G947" s="19">
        <f t="shared" si="111"/>
        <v>10.106619196002974</v>
      </c>
      <c r="H947" s="18">
        <f t="shared" si="110"/>
        <v>7.4548018358611195E-3</v>
      </c>
      <c r="I947" s="6">
        <f t="shared" si="110"/>
        <v>2.04</v>
      </c>
      <c r="J947" s="6">
        <f t="shared" si="110"/>
        <v>4671320.3494901825</v>
      </c>
      <c r="K947" s="18">
        <f t="shared" si="110"/>
        <v>0.15</v>
      </c>
      <c r="L947" s="35">
        <f>Data!BR23</f>
        <v>3.5295314823368239E-3</v>
      </c>
      <c r="M947" s="21">
        <f>VLOOKUP(C947,Data!$CB$2:$EB$22,1+VALUE(MID(A947,6,2)),FALSE)</f>
        <v>0</v>
      </c>
      <c r="Q947" s="21">
        <v>0</v>
      </c>
      <c r="R947" s="21">
        <v>0</v>
      </c>
      <c r="S947" s="21">
        <v>0</v>
      </c>
      <c r="T947" s="38">
        <v>0</v>
      </c>
    </row>
    <row r="948" spans="1:20" x14ac:dyDescent="0.25">
      <c r="A948" s="17" t="s">
        <v>249</v>
      </c>
      <c r="B948" s="8" t="s">
        <v>53</v>
      </c>
      <c r="C948" s="8" t="s">
        <v>332</v>
      </c>
      <c r="E948" s="8" t="str">
        <f t="shared" si="107"/>
        <v>CoFi-social.video.cofi</v>
      </c>
      <c r="F948" s="21">
        <f t="shared" si="111"/>
        <v>151654.691624923</v>
      </c>
      <c r="G948" s="19">
        <f t="shared" si="111"/>
        <v>10.263206967410436</v>
      </c>
      <c r="H948" s="18">
        <f t="shared" si="110"/>
        <v>7.4548018358611195E-3</v>
      </c>
      <c r="I948" s="6">
        <f t="shared" si="110"/>
        <v>2.04</v>
      </c>
      <c r="J948" s="6">
        <f t="shared" si="110"/>
        <v>4671320.3494901825</v>
      </c>
      <c r="K948" s="18">
        <f t="shared" si="110"/>
        <v>0.15</v>
      </c>
      <c r="L948" s="35">
        <f>Data!BR24</f>
        <v>3.5295314823368239E-3</v>
      </c>
      <c r="M948" s="21">
        <f>VLOOKUP(C948,Data!$CB$2:$EB$22,1+VALUE(MID(A948,6,2)),FALSE)</f>
        <v>0</v>
      </c>
      <c r="Q948" s="21">
        <v>0</v>
      </c>
      <c r="R948" s="21">
        <v>0</v>
      </c>
      <c r="S948" s="21">
        <v>0</v>
      </c>
      <c r="T948" s="38">
        <v>0</v>
      </c>
    </row>
    <row r="949" spans="1:20" x14ac:dyDescent="0.25">
      <c r="A949" s="17" t="s">
        <v>250</v>
      </c>
      <c r="B949" s="8" t="s">
        <v>53</v>
      </c>
      <c r="C949" s="8" t="s">
        <v>332</v>
      </c>
      <c r="E949" s="8" t="str">
        <f t="shared" si="107"/>
        <v>CoFi-social.video.cofi</v>
      </c>
      <c r="F949" s="21">
        <f t="shared" si="111"/>
        <v>129850.99598897449</v>
      </c>
      <c r="G949" s="19">
        <f t="shared" si="111"/>
        <v>10.749217003596499</v>
      </c>
      <c r="H949" s="18">
        <f t="shared" si="110"/>
        <v>7.4548018358611195E-3</v>
      </c>
      <c r="I949" s="6">
        <f t="shared" si="110"/>
        <v>2.04</v>
      </c>
      <c r="J949" s="6">
        <f t="shared" si="110"/>
        <v>4671320.3494901825</v>
      </c>
      <c r="K949" s="18">
        <f t="shared" si="110"/>
        <v>0.15</v>
      </c>
      <c r="L949" s="35">
        <f>Data!BR25</f>
        <v>3.5295314823368239E-3</v>
      </c>
      <c r="M949" s="21">
        <f>VLOOKUP(C949,Data!$CB$2:$EB$22,1+VALUE(MID(A949,6,2)),FALSE)</f>
        <v>0</v>
      </c>
      <c r="Q949" s="21">
        <v>0</v>
      </c>
      <c r="R949" s="21">
        <v>0</v>
      </c>
      <c r="S949" s="21">
        <v>0</v>
      </c>
      <c r="T949" s="38">
        <v>0</v>
      </c>
    </row>
    <row r="950" spans="1:20" x14ac:dyDescent="0.25">
      <c r="A950" s="17" t="s">
        <v>251</v>
      </c>
      <c r="B950" s="8" t="s">
        <v>53</v>
      </c>
      <c r="C950" s="8" t="s">
        <v>332</v>
      </c>
      <c r="E950" s="8" t="str">
        <f t="shared" si="107"/>
        <v>CoFi-social.video.cofi</v>
      </c>
      <c r="F950" s="21">
        <f t="shared" si="111"/>
        <v>134978.302756513</v>
      </c>
      <c r="G950" s="19">
        <f t="shared" si="111"/>
        <v>10.756408999327785</v>
      </c>
      <c r="H950" s="18">
        <f t="shared" si="110"/>
        <v>7.4548018358611195E-3</v>
      </c>
      <c r="I950" s="6">
        <f t="shared" si="110"/>
        <v>2.04</v>
      </c>
      <c r="J950" s="6">
        <f t="shared" si="110"/>
        <v>4671320.3494901825</v>
      </c>
      <c r="K950" s="18">
        <f t="shared" si="110"/>
        <v>0.15</v>
      </c>
      <c r="L950" s="35">
        <f>Data!BR26</f>
        <v>3.5295314823368239E-3</v>
      </c>
      <c r="M950" s="21">
        <f>VLOOKUP(C950,Data!$CB$2:$EB$22,1+VALUE(MID(A950,6,2)),FALSE)</f>
        <v>0</v>
      </c>
      <c r="Q950" s="21">
        <v>0</v>
      </c>
      <c r="R950" s="21">
        <v>0</v>
      </c>
      <c r="S950" s="21">
        <v>0</v>
      </c>
      <c r="T950" s="38">
        <v>0</v>
      </c>
    </row>
    <row r="951" spans="1:20" x14ac:dyDescent="0.25">
      <c r="A951" s="17" t="s">
        <v>252</v>
      </c>
      <c r="B951" s="8" t="s">
        <v>53</v>
      </c>
      <c r="C951" s="8" t="s">
        <v>332</v>
      </c>
      <c r="E951" s="8" t="str">
        <f t="shared" si="107"/>
        <v>CoFi-social.video.cofi</v>
      </c>
      <c r="F951" s="21">
        <f t="shared" si="111"/>
        <v>134530.63966644951</v>
      </c>
      <c r="G951" s="19">
        <f t="shared" si="111"/>
        <v>10.667047927027582</v>
      </c>
      <c r="H951" s="18">
        <f t="shared" si="110"/>
        <v>7.4548018358611195E-3</v>
      </c>
      <c r="I951" s="6">
        <f t="shared" si="110"/>
        <v>2.04</v>
      </c>
      <c r="J951" s="6">
        <f t="shared" si="110"/>
        <v>4671320.3494901825</v>
      </c>
      <c r="K951" s="18">
        <f t="shared" si="110"/>
        <v>0.15</v>
      </c>
      <c r="L951" s="35">
        <f>Data!BR27</f>
        <v>3.5295314823368239E-3</v>
      </c>
      <c r="M951" s="21">
        <f>VLOOKUP(C951,Data!$CB$2:$EB$22,1+VALUE(MID(A951,6,2)),FALSE)</f>
        <v>0</v>
      </c>
      <c r="Q951" s="21">
        <v>0</v>
      </c>
      <c r="R951" s="21">
        <v>0</v>
      </c>
      <c r="S951" s="21">
        <v>0</v>
      </c>
      <c r="T951" s="38">
        <v>0</v>
      </c>
    </row>
    <row r="952" spans="1:20" x14ac:dyDescent="0.25">
      <c r="A952" s="17" t="s">
        <v>253</v>
      </c>
      <c r="B952" s="8" t="s">
        <v>53</v>
      </c>
      <c r="C952" s="8" t="s">
        <v>332</v>
      </c>
      <c r="E952" s="8" t="str">
        <f t="shared" si="107"/>
        <v>CoFi-social.video.cofi</v>
      </c>
      <c r="F952" s="21">
        <f t="shared" si="111"/>
        <v>163793.993132748</v>
      </c>
      <c r="G952" s="19">
        <f t="shared" si="111"/>
        <v>10.450556475461539</v>
      </c>
      <c r="H952" s="18">
        <f t="shared" si="110"/>
        <v>7.4548018358611195E-3</v>
      </c>
      <c r="I952" s="6">
        <f t="shared" si="110"/>
        <v>2.04</v>
      </c>
      <c r="J952" s="6">
        <f t="shared" si="110"/>
        <v>4671320.3494901825</v>
      </c>
      <c r="K952" s="18">
        <f t="shared" si="110"/>
        <v>0.15</v>
      </c>
      <c r="L952" s="35">
        <f>Data!BR28</f>
        <v>3.5295314823368239E-3</v>
      </c>
      <c r="M952" s="21">
        <f>VLOOKUP(C952,Data!$CB$2:$EB$22,1+VALUE(MID(A952,6,2)),FALSE)</f>
        <v>0</v>
      </c>
      <c r="Q952" s="21">
        <v>0</v>
      </c>
      <c r="R952" s="21">
        <v>0</v>
      </c>
      <c r="S952" s="21">
        <v>0</v>
      </c>
      <c r="T952" s="38">
        <v>0</v>
      </c>
    </row>
    <row r="953" spans="1:20" x14ac:dyDescent="0.25">
      <c r="A953" s="17" t="s">
        <v>254</v>
      </c>
      <c r="B953" s="8" t="s">
        <v>53</v>
      </c>
      <c r="C953" s="8" t="s">
        <v>332</v>
      </c>
      <c r="E953" s="8" t="str">
        <f t="shared" si="107"/>
        <v>CoFi-social.video.cofi</v>
      </c>
      <c r="F953" s="21">
        <f t="shared" si="111"/>
        <v>118736.888545109</v>
      </c>
      <c r="G953" s="19">
        <f t="shared" si="111"/>
        <v>10.666379327200589</v>
      </c>
      <c r="H953" s="18">
        <f t="shared" si="110"/>
        <v>7.4548018358611195E-3</v>
      </c>
      <c r="I953" s="6">
        <f t="shared" si="110"/>
        <v>2.04</v>
      </c>
      <c r="J953" s="6">
        <f t="shared" si="110"/>
        <v>4671320.3494901825</v>
      </c>
      <c r="K953" s="18">
        <f t="shared" si="110"/>
        <v>0.15</v>
      </c>
      <c r="L953" s="35">
        <f>Data!BR29</f>
        <v>3.6409903712527236E-3</v>
      </c>
      <c r="M953" s="21">
        <f>VLOOKUP(C953,Data!$CB$2:$EB$22,1+VALUE(MID(A953,6,2)),FALSE)</f>
        <v>0</v>
      </c>
      <c r="Q953" s="21">
        <v>0</v>
      </c>
      <c r="R953" s="21">
        <v>0</v>
      </c>
      <c r="S953" s="21">
        <v>0</v>
      </c>
      <c r="T953" s="38">
        <v>0</v>
      </c>
    </row>
    <row r="954" spans="1:20" x14ac:dyDescent="0.25">
      <c r="A954" s="17" t="s">
        <v>255</v>
      </c>
      <c r="B954" s="8" t="s">
        <v>53</v>
      </c>
      <c r="C954" s="8" t="s">
        <v>332</v>
      </c>
      <c r="E954" s="8" t="str">
        <f t="shared" si="107"/>
        <v>CoFi-social.video.cofi</v>
      </c>
      <c r="F954" s="21">
        <f t="shared" si="111"/>
        <v>177768.66401188599</v>
      </c>
      <c r="G954" s="19">
        <f t="shared" si="111"/>
        <v>9.5368396438620078</v>
      </c>
      <c r="H954" s="18">
        <f t="shared" si="110"/>
        <v>7.4548018358611195E-3</v>
      </c>
      <c r="I954" s="6">
        <f t="shared" si="110"/>
        <v>2.04</v>
      </c>
      <c r="J954" s="6">
        <f t="shared" si="110"/>
        <v>4671320.3494901825</v>
      </c>
      <c r="K954" s="18">
        <f t="shared" si="110"/>
        <v>0.15</v>
      </c>
      <c r="L954" s="35">
        <f>Data!BR30</f>
        <v>3.6409903712527236E-3</v>
      </c>
      <c r="M954" s="21">
        <f>VLOOKUP(C954,Data!$CB$2:$EB$22,1+VALUE(MID(A954,6,2)),FALSE)</f>
        <v>0</v>
      </c>
      <c r="Q954" s="21">
        <v>0</v>
      </c>
      <c r="R954" s="21">
        <v>0</v>
      </c>
      <c r="S954" s="21">
        <v>0</v>
      </c>
      <c r="T954" s="38">
        <v>0</v>
      </c>
    </row>
    <row r="955" spans="1:20" x14ac:dyDescent="0.25">
      <c r="A955" s="17" t="s">
        <v>256</v>
      </c>
      <c r="B955" s="8" t="s">
        <v>53</v>
      </c>
      <c r="C955" s="8" t="s">
        <v>332</v>
      </c>
      <c r="E955" s="8" t="str">
        <f t="shared" si="107"/>
        <v>CoFi-social.video.cofi</v>
      </c>
      <c r="F955" s="21">
        <f t="shared" si="111"/>
        <v>155905.00634210001</v>
      </c>
      <c r="G955" s="19">
        <f t="shared" si="111"/>
        <v>9.9784577197080004</v>
      </c>
      <c r="H955" s="18">
        <f t="shared" si="110"/>
        <v>7.4548018358611195E-3</v>
      </c>
      <c r="I955" s="6">
        <f t="shared" si="110"/>
        <v>2.04</v>
      </c>
      <c r="J955" s="6">
        <f t="shared" si="110"/>
        <v>4671320.3494901825</v>
      </c>
      <c r="K955" s="18">
        <f t="shared" si="110"/>
        <v>0.15</v>
      </c>
      <c r="L955" s="35">
        <f>Data!BR31</f>
        <v>3.6409903712527236E-3</v>
      </c>
      <c r="M955" s="21">
        <f>VLOOKUP(C955,Data!$CB$2:$EB$22,1+VALUE(MID(A955,6,2)),FALSE)</f>
        <v>0</v>
      </c>
      <c r="Q955" s="21">
        <v>0</v>
      </c>
      <c r="R955" s="21">
        <v>0</v>
      </c>
      <c r="S955" s="21">
        <v>0</v>
      </c>
      <c r="T955" s="38">
        <v>0</v>
      </c>
    </row>
    <row r="956" spans="1:20" x14ac:dyDescent="0.25">
      <c r="A956" s="17" t="s">
        <v>257</v>
      </c>
      <c r="B956" s="8" t="s">
        <v>53</v>
      </c>
      <c r="C956" s="8" t="s">
        <v>332</v>
      </c>
      <c r="E956" s="8" t="str">
        <f t="shared" si="107"/>
        <v>CoFi-social.video.cofi</v>
      </c>
      <c r="F956" s="21">
        <f t="shared" si="111"/>
        <v>97265.618974818106</v>
      </c>
      <c r="G956" s="19">
        <f t="shared" si="111"/>
        <v>11.89482405682261</v>
      </c>
      <c r="H956" s="18">
        <f t="shared" si="110"/>
        <v>7.4548018358611195E-3</v>
      </c>
      <c r="I956" s="6">
        <f t="shared" si="110"/>
        <v>2.04</v>
      </c>
      <c r="J956" s="6">
        <f t="shared" si="110"/>
        <v>4671320.3494901825</v>
      </c>
      <c r="K956" s="18">
        <f t="shared" si="110"/>
        <v>0.15</v>
      </c>
      <c r="L956" s="35">
        <f>Data!BR32</f>
        <v>3.6409903712527236E-3</v>
      </c>
      <c r="M956" s="21">
        <f>VLOOKUP(C956,Data!$CB$2:$EB$22,1+VALUE(MID(A956,6,2)),FALSE)</f>
        <v>0</v>
      </c>
      <c r="Q956" s="21">
        <v>0</v>
      </c>
      <c r="R956" s="21">
        <v>0</v>
      </c>
      <c r="S956" s="21">
        <v>0</v>
      </c>
      <c r="T956" s="38">
        <v>0</v>
      </c>
    </row>
    <row r="957" spans="1:20" x14ac:dyDescent="0.25">
      <c r="A957" s="17" t="s">
        <v>258</v>
      </c>
      <c r="B957" s="8" t="s">
        <v>53</v>
      </c>
      <c r="C957" s="8" t="s">
        <v>332</v>
      </c>
      <c r="E957" s="8" t="str">
        <f t="shared" si="107"/>
        <v>CoFi-social.video.cofi</v>
      </c>
      <c r="F957" s="21">
        <f t="shared" si="111"/>
        <v>97415.805385531698</v>
      </c>
      <c r="G957" s="19">
        <f t="shared" si="111"/>
        <v>11.56950821742382</v>
      </c>
      <c r="H957" s="18">
        <f t="shared" si="110"/>
        <v>7.4548018358611195E-3</v>
      </c>
      <c r="I957" s="6">
        <f t="shared" si="110"/>
        <v>2.04</v>
      </c>
      <c r="J957" s="6">
        <f t="shared" si="110"/>
        <v>4671320.3494901825</v>
      </c>
      <c r="K957" s="18">
        <f t="shared" si="110"/>
        <v>0.15</v>
      </c>
      <c r="L957" s="35">
        <f>Data!BR33</f>
        <v>3.4180725934209242E-3</v>
      </c>
      <c r="M957" s="21">
        <f>VLOOKUP(C957,Data!$CB$2:$EB$22,1+VALUE(MID(A957,6,2)),FALSE)</f>
        <v>0</v>
      </c>
      <c r="Q957" s="21">
        <v>0</v>
      </c>
      <c r="R957" s="21">
        <v>0</v>
      </c>
      <c r="S957" s="21">
        <v>0</v>
      </c>
      <c r="T957" s="38">
        <v>0</v>
      </c>
    </row>
    <row r="958" spans="1:20" x14ac:dyDescent="0.25">
      <c r="A958" s="17" t="s">
        <v>259</v>
      </c>
      <c r="B958" s="8" t="s">
        <v>53</v>
      </c>
      <c r="C958" s="8" t="s">
        <v>332</v>
      </c>
      <c r="E958" s="8" t="str">
        <f t="shared" si="107"/>
        <v>CoFi-social.video.cofi</v>
      </c>
      <c r="F958" s="21">
        <f t="shared" si="111"/>
        <v>152166.78614067001</v>
      </c>
      <c r="G958" s="19">
        <f t="shared" si="111"/>
        <v>9.8060204788667331</v>
      </c>
      <c r="H958" s="18">
        <f t="shared" si="110"/>
        <v>7.4548018358611195E-3</v>
      </c>
      <c r="I958" s="6">
        <f t="shared" si="110"/>
        <v>2.04</v>
      </c>
      <c r="J958" s="6">
        <f t="shared" si="110"/>
        <v>4671320.3494901825</v>
      </c>
      <c r="K958" s="18">
        <f t="shared" si="110"/>
        <v>0.15</v>
      </c>
      <c r="L958" s="35">
        <f>Data!BR34</f>
        <v>3.4180725934209242E-3</v>
      </c>
      <c r="M958" s="21">
        <f>VLOOKUP(C958,Data!$CB$2:$EB$22,1+VALUE(MID(A958,6,2)),FALSE)</f>
        <v>0</v>
      </c>
      <c r="Q958" s="21">
        <v>0</v>
      </c>
      <c r="R958" s="21">
        <v>0</v>
      </c>
      <c r="S958" s="21">
        <v>0</v>
      </c>
      <c r="T958" s="38">
        <v>0</v>
      </c>
    </row>
    <row r="959" spans="1:20" x14ac:dyDescent="0.25">
      <c r="A959" s="17" t="s">
        <v>260</v>
      </c>
      <c r="B959" s="8" t="s">
        <v>53</v>
      </c>
      <c r="C959" s="8" t="s">
        <v>332</v>
      </c>
      <c r="E959" s="8" t="str">
        <f t="shared" si="107"/>
        <v>CoFi-social.video.cofi</v>
      </c>
      <c r="F959" s="21">
        <f t="shared" si="111"/>
        <v>145113.38760294701</v>
      </c>
      <c r="G959" s="19">
        <f t="shared" si="111"/>
        <v>10.081319949993899</v>
      </c>
      <c r="H959" s="18">
        <f t="shared" ref="H959:K974" si="112">H958</f>
        <v>7.4548018358611195E-3</v>
      </c>
      <c r="I959" s="6">
        <f t="shared" si="112"/>
        <v>2.04</v>
      </c>
      <c r="J959" s="6">
        <f t="shared" si="112"/>
        <v>4671320.3494901825</v>
      </c>
      <c r="K959" s="18">
        <f t="shared" si="112"/>
        <v>0.15</v>
      </c>
      <c r="L959" s="35">
        <f>Data!BR35</f>
        <v>3.4180725934209242E-3</v>
      </c>
      <c r="M959" s="21">
        <f>VLOOKUP(C959,Data!$CB$2:$EB$22,1+VALUE(MID(A959,6,2)),FALSE)</f>
        <v>0</v>
      </c>
      <c r="Q959" s="21">
        <v>0</v>
      </c>
      <c r="R959" s="21">
        <v>0</v>
      </c>
      <c r="S959" s="21">
        <v>0</v>
      </c>
      <c r="T959" s="38">
        <v>0</v>
      </c>
    </row>
    <row r="960" spans="1:20" x14ac:dyDescent="0.25">
      <c r="A960" s="17" t="s">
        <v>261</v>
      </c>
      <c r="B960" s="8" t="s">
        <v>53</v>
      </c>
      <c r="C960" s="8" t="s">
        <v>332</v>
      </c>
      <c r="E960" s="8" t="str">
        <f t="shared" si="107"/>
        <v>CoFi-social.video.cofi</v>
      </c>
      <c r="F960" s="21">
        <f t="shared" ref="F960:G975" si="113">F894</f>
        <v>142547.349343315</v>
      </c>
      <c r="G960" s="19">
        <f t="shared" si="113"/>
        <v>10.00387305712248</v>
      </c>
      <c r="H960" s="18">
        <f t="shared" si="112"/>
        <v>7.4548018358611195E-3</v>
      </c>
      <c r="I960" s="6">
        <f t="shared" si="112"/>
        <v>2.04</v>
      </c>
      <c r="J960" s="6">
        <f t="shared" si="112"/>
        <v>4671320.3494901825</v>
      </c>
      <c r="K960" s="18">
        <f t="shared" si="112"/>
        <v>0.15</v>
      </c>
      <c r="L960" s="35">
        <f>Data!BR36</f>
        <v>3.4180725934209242E-3</v>
      </c>
      <c r="M960" s="21">
        <f>VLOOKUP(C960,Data!$CB$2:$EB$22,1+VALUE(MID(A960,6,2)),FALSE)</f>
        <v>0</v>
      </c>
      <c r="Q960" s="21">
        <v>0</v>
      </c>
      <c r="R960" s="21">
        <v>0</v>
      </c>
      <c r="S960" s="21">
        <v>0</v>
      </c>
      <c r="T960" s="38">
        <v>0</v>
      </c>
    </row>
    <row r="961" spans="1:20" x14ac:dyDescent="0.25">
      <c r="A961" s="17" t="s">
        <v>278</v>
      </c>
      <c r="B961" s="8" t="s">
        <v>53</v>
      </c>
      <c r="C961" s="8" t="s">
        <v>332</v>
      </c>
      <c r="E961" s="8" t="str">
        <f t="shared" si="107"/>
        <v>CoFi-social.video.cofi</v>
      </c>
      <c r="F961" s="21">
        <f t="shared" si="113"/>
        <v>89849.0514662145</v>
      </c>
      <c r="G961" s="19">
        <f t="shared" si="113"/>
        <v>11.47574594837338</v>
      </c>
      <c r="H961" s="18">
        <f t="shared" si="112"/>
        <v>7.4548018358611195E-3</v>
      </c>
      <c r="I961" s="6">
        <f t="shared" si="112"/>
        <v>2.04</v>
      </c>
      <c r="J961" s="6">
        <f t="shared" si="112"/>
        <v>4671320.3494901825</v>
      </c>
      <c r="K961" s="18">
        <f t="shared" si="112"/>
        <v>0.15</v>
      </c>
      <c r="L961" s="35">
        <f>Data!BR37</f>
        <v>3.5295314823368239E-3</v>
      </c>
      <c r="M961" s="21">
        <f>VLOOKUP(C961,Data!$CB$2:$EB$22,1+VALUE(MID(A961,6,2)),FALSE)</f>
        <v>0</v>
      </c>
      <c r="Q961" s="21">
        <v>0</v>
      </c>
      <c r="R961" s="21">
        <v>0</v>
      </c>
      <c r="S961" s="21">
        <v>0</v>
      </c>
      <c r="T961" s="38">
        <v>0</v>
      </c>
    </row>
    <row r="962" spans="1:20" x14ac:dyDescent="0.25">
      <c r="A962" s="17" t="s">
        <v>279</v>
      </c>
      <c r="B962" s="8" t="s">
        <v>53</v>
      </c>
      <c r="C962" s="8" t="s">
        <v>332</v>
      </c>
      <c r="E962" s="8" t="str">
        <f t="shared" si="107"/>
        <v>CoFi-social.video.cofi</v>
      </c>
      <c r="F962" s="21">
        <f t="shared" si="113"/>
        <v>102630.58612210301</v>
      </c>
      <c r="G962" s="19">
        <f t="shared" si="113"/>
        <v>10.756762154759192</v>
      </c>
      <c r="H962" s="18">
        <f t="shared" si="112"/>
        <v>7.4548018358611195E-3</v>
      </c>
      <c r="I962" s="6">
        <f t="shared" si="112"/>
        <v>2.04</v>
      </c>
      <c r="J962" s="6">
        <f t="shared" si="112"/>
        <v>4671320.3494901825</v>
      </c>
      <c r="K962" s="18">
        <f t="shared" si="112"/>
        <v>0.15</v>
      </c>
      <c r="L962" s="35">
        <f>Data!BR38</f>
        <v>3.5295314823368239E-3</v>
      </c>
      <c r="M962" s="21">
        <f>VLOOKUP(C962,Data!$CB$2:$EB$22,1+VALUE(MID(A962,6,2)),FALSE)</f>
        <v>0</v>
      </c>
      <c r="Q962" s="21">
        <v>0</v>
      </c>
      <c r="R962" s="21">
        <v>0</v>
      </c>
      <c r="S962" s="21">
        <v>0</v>
      </c>
      <c r="T962" s="38">
        <v>0</v>
      </c>
    </row>
    <row r="963" spans="1:20" x14ac:dyDescent="0.25">
      <c r="A963" s="17" t="s">
        <v>280</v>
      </c>
      <c r="B963" s="8" t="s">
        <v>53</v>
      </c>
      <c r="C963" s="8" t="s">
        <v>332</v>
      </c>
      <c r="E963" s="8" t="str">
        <f t="shared" si="107"/>
        <v>CoFi-social.video.cofi</v>
      </c>
      <c r="F963" s="21">
        <f t="shared" si="113"/>
        <v>100258.467636616</v>
      </c>
      <c r="G963" s="19">
        <f t="shared" si="113"/>
        <v>10.65669779621145</v>
      </c>
      <c r="H963" s="18">
        <f t="shared" si="112"/>
        <v>7.4548018358611195E-3</v>
      </c>
      <c r="I963" s="6">
        <f t="shared" si="112"/>
        <v>2.04</v>
      </c>
      <c r="J963" s="6">
        <f t="shared" si="112"/>
        <v>4671320.3494901825</v>
      </c>
      <c r="K963" s="18">
        <f t="shared" si="112"/>
        <v>0.15</v>
      </c>
      <c r="L963" s="35">
        <f>Data!BR39</f>
        <v>3.5295314823368239E-3</v>
      </c>
      <c r="M963" s="21">
        <f>VLOOKUP(C963,Data!$CB$2:$EB$22,1+VALUE(MID(A963,6,2)),FALSE)</f>
        <v>0</v>
      </c>
      <c r="Q963" s="21">
        <v>0</v>
      </c>
      <c r="R963" s="21">
        <v>0</v>
      </c>
      <c r="S963" s="21">
        <v>0</v>
      </c>
      <c r="T963" s="38">
        <v>0</v>
      </c>
    </row>
    <row r="964" spans="1:20" x14ac:dyDescent="0.25">
      <c r="A964" s="17" t="s">
        <v>281</v>
      </c>
      <c r="B964" s="8" t="s">
        <v>53</v>
      </c>
      <c r="C964" s="8" t="s">
        <v>332</v>
      </c>
      <c r="E964" s="8" t="str">
        <f t="shared" si="107"/>
        <v>CoFi-social.video.cofi</v>
      </c>
      <c r="F964" s="21">
        <f t="shared" si="113"/>
        <v>136054.96228445024</v>
      </c>
      <c r="G964" s="19">
        <f t="shared" si="113"/>
        <v>9.6760323677399889</v>
      </c>
      <c r="H964" s="18">
        <f t="shared" si="112"/>
        <v>7.4548018358611195E-3</v>
      </c>
      <c r="I964" s="6">
        <f t="shared" si="112"/>
        <v>2.04</v>
      </c>
      <c r="J964" s="6">
        <f t="shared" si="112"/>
        <v>4671320.3494901825</v>
      </c>
      <c r="K964" s="18">
        <f t="shared" si="112"/>
        <v>0.15</v>
      </c>
      <c r="L964" s="35">
        <f>Data!BR40</f>
        <v>3.5295314823368239E-3</v>
      </c>
      <c r="M964" s="21">
        <f>VLOOKUP(C964,Data!$CB$2:$EB$22,1+VALUE(MID(A964,6,2)),FALSE)</f>
        <v>0</v>
      </c>
      <c r="Q964" s="21">
        <v>0</v>
      </c>
      <c r="R964" s="21">
        <v>0</v>
      </c>
      <c r="S964" s="21">
        <v>0</v>
      </c>
      <c r="T964" s="38">
        <v>0</v>
      </c>
    </row>
    <row r="965" spans="1:20" x14ac:dyDescent="0.25">
      <c r="A965" s="17" t="s">
        <v>282</v>
      </c>
      <c r="B965" s="8" t="s">
        <v>53</v>
      </c>
      <c r="C965" s="8" t="s">
        <v>332</v>
      </c>
      <c r="E965" s="8" t="str">
        <f t="shared" si="107"/>
        <v>CoFi-social.video.cofi</v>
      </c>
      <c r="F965" s="21">
        <f t="shared" si="113"/>
        <v>120012.959289386</v>
      </c>
      <c r="G965" s="19">
        <f t="shared" si="113"/>
        <v>10.333963539505701</v>
      </c>
      <c r="H965" s="18">
        <f t="shared" si="112"/>
        <v>7.4548018358611195E-3</v>
      </c>
      <c r="I965" s="6">
        <f t="shared" si="112"/>
        <v>2.04</v>
      </c>
      <c r="J965" s="6">
        <f t="shared" si="112"/>
        <v>4671320.3494901825</v>
      </c>
      <c r="K965" s="18">
        <f t="shared" si="112"/>
        <v>0.15</v>
      </c>
      <c r="L965" s="35">
        <f>Data!BR41</f>
        <v>3.5295314823368239E-3</v>
      </c>
      <c r="M965" s="21">
        <f>VLOOKUP(C965,Data!$CB$2:$EB$22,1+VALUE(MID(A965,6,2)),FALSE)</f>
        <v>0</v>
      </c>
      <c r="Q965" s="21">
        <v>0</v>
      </c>
      <c r="R965" s="21">
        <v>0</v>
      </c>
      <c r="S965" s="21">
        <v>0</v>
      </c>
      <c r="T965" s="38">
        <v>0</v>
      </c>
    </row>
    <row r="966" spans="1:20" x14ac:dyDescent="0.25">
      <c r="A966" s="17" t="s">
        <v>283</v>
      </c>
      <c r="B966" s="8" t="s">
        <v>53</v>
      </c>
      <c r="C966" s="8" t="s">
        <v>332</v>
      </c>
      <c r="E966" s="8" t="str">
        <f t="shared" si="107"/>
        <v>CoFi-social.video.cofi</v>
      </c>
      <c r="F966" s="21">
        <f t="shared" si="113"/>
        <v>116866.54268758249</v>
      </c>
      <c r="G966" s="19">
        <f t="shared" si="113"/>
        <v>10.405048437786814</v>
      </c>
      <c r="H966" s="18">
        <f t="shared" si="112"/>
        <v>7.4548018358611195E-3</v>
      </c>
      <c r="I966" s="6">
        <f t="shared" si="112"/>
        <v>2.04</v>
      </c>
      <c r="J966" s="6">
        <f t="shared" si="112"/>
        <v>4671320.3494901825</v>
      </c>
      <c r="K966" s="18">
        <f t="shared" si="112"/>
        <v>0.15</v>
      </c>
      <c r="L966" s="35">
        <f>Data!BR42</f>
        <v>3.306613704505025E-3</v>
      </c>
      <c r="M966" s="21">
        <f>VLOOKUP(C966,Data!$CB$2:$EB$22,1+VALUE(MID(A966,6,2)),FALSE)</f>
        <v>0</v>
      </c>
      <c r="Q966" s="21">
        <v>0</v>
      </c>
      <c r="R966" s="21">
        <v>0</v>
      </c>
      <c r="S966" s="21">
        <v>0</v>
      </c>
      <c r="T966" s="38">
        <v>0</v>
      </c>
    </row>
    <row r="967" spans="1:20" x14ac:dyDescent="0.25">
      <c r="A967" s="17" t="s">
        <v>284</v>
      </c>
      <c r="B967" s="8" t="s">
        <v>53</v>
      </c>
      <c r="C967" s="8" t="s">
        <v>332</v>
      </c>
      <c r="E967" s="8" t="str">
        <f t="shared" si="107"/>
        <v>CoFi-social.video.cofi</v>
      </c>
      <c r="F967" s="21">
        <f t="shared" si="113"/>
        <v>108937.3696959301</v>
      </c>
      <c r="G967" s="19">
        <f t="shared" si="113"/>
        <v>10.611727060115518</v>
      </c>
      <c r="H967" s="18">
        <f t="shared" si="112"/>
        <v>7.4548018358611195E-3</v>
      </c>
      <c r="I967" s="6">
        <f t="shared" si="112"/>
        <v>2.04</v>
      </c>
      <c r="J967" s="6">
        <f t="shared" si="112"/>
        <v>4671320.3494901825</v>
      </c>
      <c r="K967" s="18">
        <f t="shared" si="112"/>
        <v>0.15</v>
      </c>
      <c r="L967" s="35">
        <f>Data!BR43</f>
        <v>3.306613704505025E-3</v>
      </c>
      <c r="M967" s="21">
        <f>VLOOKUP(C967,Data!$CB$2:$EB$22,1+VALUE(MID(A967,6,2)),FALSE)</f>
        <v>0</v>
      </c>
      <c r="Q967" s="21">
        <v>0</v>
      </c>
      <c r="R967" s="21">
        <v>0</v>
      </c>
      <c r="S967" s="21">
        <v>0</v>
      </c>
      <c r="T967" s="38">
        <v>0</v>
      </c>
    </row>
    <row r="968" spans="1:20" x14ac:dyDescent="0.25">
      <c r="A968" s="17" t="s">
        <v>285</v>
      </c>
      <c r="B968" s="8" t="s">
        <v>53</v>
      </c>
      <c r="C968" s="8" t="s">
        <v>332</v>
      </c>
      <c r="E968" s="8" t="str">
        <f t="shared" si="107"/>
        <v>CoFi-social.video.cofi</v>
      </c>
      <c r="F968" s="21">
        <f t="shared" si="113"/>
        <v>139745.15273096098</v>
      </c>
      <c r="G968" s="19">
        <f t="shared" si="113"/>
        <v>9.8411995603199642</v>
      </c>
      <c r="H968" s="18">
        <f t="shared" si="112"/>
        <v>7.4548018358611195E-3</v>
      </c>
      <c r="I968" s="6">
        <f t="shared" si="112"/>
        <v>2.04</v>
      </c>
      <c r="J968" s="6">
        <f t="shared" si="112"/>
        <v>4671320.3494901825</v>
      </c>
      <c r="K968" s="18">
        <f t="shared" si="112"/>
        <v>0.15</v>
      </c>
      <c r="L968" s="35">
        <f>Data!BR44</f>
        <v>3.306613704505025E-3</v>
      </c>
      <c r="M968" s="21">
        <f>VLOOKUP(C968,Data!$CB$2:$EB$22,1+VALUE(MID(A968,6,2)),FALSE)</f>
        <v>0</v>
      </c>
      <c r="Q968" s="21">
        <v>0</v>
      </c>
      <c r="R968" s="21">
        <v>0</v>
      </c>
      <c r="S968" s="21">
        <v>0</v>
      </c>
      <c r="T968" s="38">
        <v>0</v>
      </c>
    </row>
    <row r="969" spans="1:20" x14ac:dyDescent="0.25">
      <c r="A969" s="17" t="s">
        <v>286</v>
      </c>
      <c r="B969" s="8" t="s">
        <v>53</v>
      </c>
      <c r="C969" s="8" t="s">
        <v>332</v>
      </c>
      <c r="E969" s="8" t="str">
        <f t="shared" si="107"/>
        <v>CoFi-social.video.cofi</v>
      </c>
      <c r="F969" s="21">
        <f t="shared" si="113"/>
        <v>127193.24193917849</v>
      </c>
      <c r="G969" s="19">
        <f t="shared" si="113"/>
        <v>9.9262954008951514</v>
      </c>
      <c r="H969" s="18">
        <f t="shared" si="112"/>
        <v>7.4548018358611195E-3</v>
      </c>
      <c r="I969" s="6">
        <f t="shared" si="112"/>
        <v>2.04</v>
      </c>
      <c r="J969" s="6">
        <f t="shared" si="112"/>
        <v>4671320.3494901825</v>
      </c>
      <c r="K969" s="18">
        <f t="shared" si="112"/>
        <v>0.15</v>
      </c>
      <c r="L969" s="35">
        <f>Data!BR45</f>
        <v>3.306613704505025E-3</v>
      </c>
      <c r="M969" s="21">
        <f>VLOOKUP(C969,Data!$CB$2:$EB$22,1+VALUE(MID(A969,6,2)),FALSE)</f>
        <v>6962.42</v>
      </c>
      <c r="Q969" s="21">
        <v>6962.42</v>
      </c>
      <c r="R969" s="21">
        <v>344.05527494982846</v>
      </c>
      <c r="S969" s="21">
        <v>4.5763585119266281</v>
      </c>
      <c r="T969" s="38">
        <v>0.36285079614505522</v>
      </c>
    </row>
    <row r="970" spans="1:20" x14ac:dyDescent="0.25">
      <c r="A970" s="17" t="s">
        <v>287</v>
      </c>
      <c r="B970" s="8" t="s">
        <v>53</v>
      </c>
      <c r="C970" s="8" t="s">
        <v>332</v>
      </c>
      <c r="E970" s="8" t="str">
        <f t="shared" si="107"/>
        <v>CoFi-social.video.cofi</v>
      </c>
      <c r="F970" s="21">
        <f t="shared" si="113"/>
        <v>98961.417574702558</v>
      </c>
      <c r="G970" s="19">
        <f t="shared" si="113"/>
        <v>10.858416640618575</v>
      </c>
      <c r="H970" s="18">
        <f t="shared" si="112"/>
        <v>7.4548018358611195E-3</v>
      </c>
      <c r="I970" s="6">
        <f t="shared" si="112"/>
        <v>2.04</v>
      </c>
      <c r="J970" s="6">
        <f t="shared" si="112"/>
        <v>4671320.3494901825</v>
      </c>
      <c r="K970" s="18">
        <f t="shared" si="112"/>
        <v>0.15</v>
      </c>
      <c r="L970" s="35">
        <f>Data!BR46</f>
        <v>3.8639081490845235E-3</v>
      </c>
      <c r="M970" s="21">
        <f>VLOOKUP(C970,Data!$CB$2:$EB$22,1+VALUE(MID(A970,6,2)),FALSE)</f>
        <v>14059.419999</v>
      </c>
      <c r="Q970" s="21">
        <v>14059.419999</v>
      </c>
      <c r="R970" s="21">
        <v>421.3270203452646</v>
      </c>
      <c r="S970" s="21">
        <v>-4726.5335681271044</v>
      </c>
      <c r="T970" s="38">
        <v>0.57110675997036897</v>
      </c>
    </row>
    <row r="971" spans="1:20" x14ac:dyDescent="0.25">
      <c r="A971" s="17" t="s">
        <v>288</v>
      </c>
      <c r="B971" s="8" t="s">
        <v>53</v>
      </c>
      <c r="C971" s="8" t="s">
        <v>332</v>
      </c>
      <c r="E971" s="8" t="str">
        <f t="shared" si="107"/>
        <v>CoFi-social.video.cofi</v>
      </c>
      <c r="F971" s="21">
        <f t="shared" si="113"/>
        <v>140247.726458766</v>
      </c>
      <c r="G971" s="19">
        <f t="shared" si="113"/>
        <v>9.6134169138285639</v>
      </c>
      <c r="H971" s="18">
        <f t="shared" si="112"/>
        <v>7.4548018358611195E-3</v>
      </c>
      <c r="I971" s="6">
        <f t="shared" si="112"/>
        <v>2.04</v>
      </c>
      <c r="J971" s="6">
        <f t="shared" si="112"/>
        <v>4671320.3494901825</v>
      </c>
      <c r="K971" s="18">
        <f t="shared" si="112"/>
        <v>0.15</v>
      </c>
      <c r="L971" s="35">
        <f>Data!BR47</f>
        <v>3.8639081490845235E-3</v>
      </c>
      <c r="M971" s="21">
        <f>VLOOKUP(C971,Data!$CB$2:$EB$22,1+VALUE(MID(A971,6,2)),FALSE)</f>
        <v>12428.169999</v>
      </c>
      <c r="Q971" s="21">
        <v>12428.169999</v>
      </c>
      <c r="R971" s="21">
        <v>582.98121122126236</v>
      </c>
      <c r="S971" s="21">
        <v>-995.10946874655565</v>
      </c>
      <c r="T971" s="38">
        <v>0.55759982016702558</v>
      </c>
    </row>
    <row r="972" spans="1:20" x14ac:dyDescent="0.25">
      <c r="A972" s="17" t="s">
        <v>289</v>
      </c>
      <c r="B972" s="8" t="s">
        <v>53</v>
      </c>
      <c r="C972" s="8" t="s">
        <v>332</v>
      </c>
      <c r="E972" s="8" t="str">
        <f t="shared" si="107"/>
        <v>CoFi-social.video.cofi</v>
      </c>
      <c r="F972" s="21">
        <f t="shared" si="113"/>
        <v>128882.724156953</v>
      </c>
      <c r="G972" s="19">
        <f t="shared" si="113"/>
        <v>10.018080499707807</v>
      </c>
      <c r="H972" s="18">
        <f t="shared" si="112"/>
        <v>7.4548018358611195E-3</v>
      </c>
      <c r="I972" s="6">
        <f t="shared" si="112"/>
        <v>2.04</v>
      </c>
      <c r="J972" s="6">
        <f t="shared" si="112"/>
        <v>4671320.3494901825</v>
      </c>
      <c r="K972" s="18">
        <f t="shared" si="112"/>
        <v>0.15</v>
      </c>
      <c r="L972" s="35">
        <f>Data!BR48</f>
        <v>3.8639081490845235E-3</v>
      </c>
      <c r="M972" s="21">
        <f>VLOOKUP(C972,Data!$CB$2:$EB$22,1+VALUE(MID(A972,6,2)),FALSE)</f>
        <v>7959.9300090000024</v>
      </c>
      <c r="Q972" s="21">
        <v>7959.9300090000024</v>
      </c>
      <c r="R972" s="21">
        <v>413.80769632850354</v>
      </c>
      <c r="S972" s="21">
        <v>497.00996996388403</v>
      </c>
      <c r="T972" s="38">
        <v>0.43069294041865303</v>
      </c>
    </row>
    <row r="973" spans="1:20" x14ac:dyDescent="0.25">
      <c r="A973" s="17" t="s">
        <v>290</v>
      </c>
      <c r="B973" s="8" t="s">
        <v>53</v>
      </c>
      <c r="C973" s="8" t="s">
        <v>332</v>
      </c>
      <c r="E973" s="8" t="str">
        <f t="shared" si="107"/>
        <v>CoFi-social.video.cofi</v>
      </c>
      <c r="F973" s="21">
        <f t="shared" si="113"/>
        <v>135407.79754491249</v>
      </c>
      <c r="G973" s="19">
        <f t="shared" si="113"/>
        <v>10.06173925353273</v>
      </c>
      <c r="H973" s="18">
        <f t="shared" si="112"/>
        <v>7.4548018358611195E-3</v>
      </c>
      <c r="I973" s="6">
        <f t="shared" si="112"/>
        <v>2.04</v>
      </c>
      <c r="J973" s="6">
        <f t="shared" si="112"/>
        <v>4671320.3494901825</v>
      </c>
      <c r="K973" s="18">
        <f t="shared" si="112"/>
        <v>0.15</v>
      </c>
      <c r="L973" s="35">
        <f>Data!BR49</f>
        <v>3.8639081490845235E-3</v>
      </c>
      <c r="M973" s="21">
        <f>VLOOKUP(C973,Data!$CB$2:$EB$22,1+VALUE(MID(A973,6,2)),FALSE)</f>
        <v>8400.4100009999984</v>
      </c>
      <c r="Q973" s="21">
        <v>8400.4100009999984</v>
      </c>
      <c r="R973" s="21">
        <v>426.98977691645706</v>
      </c>
      <c r="S973" s="21">
        <v>363.95998948530178</v>
      </c>
      <c r="T973" s="38">
        <v>0.42299740150301779</v>
      </c>
    </row>
    <row r="974" spans="1:20" x14ac:dyDescent="0.25">
      <c r="A974" s="17" t="s">
        <v>291</v>
      </c>
      <c r="B974" s="8" t="s">
        <v>53</v>
      </c>
      <c r="C974" s="8" t="s">
        <v>332</v>
      </c>
      <c r="E974" s="8" t="str">
        <f t="shared" si="107"/>
        <v>CoFi-social.video.cofi</v>
      </c>
      <c r="F974" s="21">
        <f t="shared" si="113"/>
        <v>131715.40721681551</v>
      </c>
      <c r="G974" s="19">
        <f t="shared" si="113"/>
        <v>9.9201899973408398</v>
      </c>
      <c r="H974" s="18">
        <f t="shared" si="112"/>
        <v>7.4548018358611195E-3</v>
      </c>
      <c r="I974" s="6">
        <f t="shared" si="112"/>
        <v>2.04</v>
      </c>
      <c r="J974" s="6">
        <f t="shared" si="112"/>
        <v>4671320.3494901825</v>
      </c>
      <c r="K974" s="18">
        <f t="shared" si="112"/>
        <v>0.15</v>
      </c>
      <c r="L974" s="35">
        <f>Data!BR50</f>
        <v>3.8639081490845235E-3</v>
      </c>
      <c r="M974" s="21">
        <f>VLOOKUP(C974,Data!$CB$2:$EB$22,1+VALUE(MID(A974,6,2)),FALSE)</f>
        <v>8606.3500040000017</v>
      </c>
      <c r="Q974" s="21">
        <v>8606.3500040000017</v>
      </c>
      <c r="R974" s="21">
        <v>420.64467449250702</v>
      </c>
      <c r="S974" s="21">
        <v>-93.684815636068379</v>
      </c>
      <c r="T974" s="38">
        <v>0.42839334208269875</v>
      </c>
    </row>
    <row r="975" spans="1:20" x14ac:dyDescent="0.25">
      <c r="A975" s="17" t="s">
        <v>292</v>
      </c>
      <c r="B975" s="8" t="s">
        <v>53</v>
      </c>
      <c r="C975" s="8" t="s">
        <v>332</v>
      </c>
      <c r="E975" s="8" t="str">
        <f t="shared" si="107"/>
        <v>CoFi-social.video.cofi</v>
      </c>
      <c r="F975" s="21">
        <f t="shared" si="113"/>
        <v>134805.17056130699</v>
      </c>
      <c r="G975" s="19">
        <f t="shared" si="113"/>
        <v>9.8797139695342295</v>
      </c>
      <c r="H975" s="18">
        <f t="shared" ref="H975:K990" si="114">H974</f>
        <v>7.4548018358611195E-3</v>
      </c>
      <c r="I975" s="6">
        <f t="shared" si="114"/>
        <v>2.04</v>
      </c>
      <c r="J975" s="6">
        <f t="shared" si="114"/>
        <v>4671320.3494901825</v>
      </c>
      <c r="K975" s="18">
        <f t="shared" si="114"/>
        <v>0.15</v>
      </c>
      <c r="L975" s="35">
        <f>Data!BR51</f>
        <v>4.0496729639443564E-3</v>
      </c>
      <c r="M975" s="21">
        <f>VLOOKUP(C975,Data!$CB$2:$EB$22,1+VALUE(MID(A975,6,2)),FALSE)</f>
        <v>7422.0199979999998</v>
      </c>
      <c r="Q975" s="21">
        <v>7422.0199979999998</v>
      </c>
      <c r="R975" s="21">
        <v>380.75673856427778</v>
      </c>
      <c r="S975" s="21">
        <v>251.98604673508817</v>
      </c>
      <c r="T975" s="38">
        <v>0.37888284728112198</v>
      </c>
    </row>
    <row r="976" spans="1:20" x14ac:dyDescent="0.25">
      <c r="A976" s="17" t="s">
        <v>293</v>
      </c>
      <c r="B976" s="8" t="s">
        <v>53</v>
      </c>
      <c r="C976" s="8" t="s">
        <v>332</v>
      </c>
      <c r="E976" s="8" t="str">
        <f t="shared" si="107"/>
        <v>CoFi-social.video.cofi</v>
      </c>
      <c r="F976" s="21">
        <f t="shared" ref="F976:G990" si="115">F910</f>
        <v>138063.61861453537</v>
      </c>
      <c r="G976" s="19">
        <f t="shared" si="115"/>
        <v>9.8167859944510791</v>
      </c>
      <c r="H976" s="18">
        <f t="shared" si="114"/>
        <v>7.4548018358611195E-3</v>
      </c>
      <c r="I976" s="6">
        <f t="shared" si="114"/>
        <v>2.04</v>
      </c>
      <c r="J976" s="6">
        <f t="shared" si="114"/>
        <v>4671320.3494901825</v>
      </c>
      <c r="K976" s="18">
        <f t="shared" si="114"/>
        <v>0.15</v>
      </c>
      <c r="L976" s="35">
        <f>Data!BR52</f>
        <v>4.0496729639443564E-3</v>
      </c>
      <c r="M976" s="21">
        <f>VLOOKUP(C976,Data!$CB$2:$EB$22,1+VALUE(MID(A976,6,2)),FALSE)</f>
        <v>6000.4100089999993</v>
      </c>
      <c r="Q976" s="21">
        <v>6000.4100089999993</v>
      </c>
      <c r="R976" s="21">
        <v>331.42732563042523</v>
      </c>
      <c r="S976" s="21">
        <v>636.83429299135787</v>
      </c>
      <c r="T976" s="38">
        <v>0.32201266782305527</v>
      </c>
    </row>
    <row r="977" spans="1:20" x14ac:dyDescent="0.25">
      <c r="A977" s="17" t="s">
        <v>294</v>
      </c>
      <c r="B977" s="8" t="s">
        <v>53</v>
      </c>
      <c r="C977" s="8" t="s">
        <v>332</v>
      </c>
      <c r="E977" s="8" t="str">
        <f t="shared" si="107"/>
        <v>CoFi-social.video.cofi</v>
      </c>
      <c r="F977" s="21">
        <f t="shared" si="115"/>
        <v>140066.027754765</v>
      </c>
      <c r="G977" s="19">
        <f t="shared" si="115"/>
        <v>9.7938144488489662</v>
      </c>
      <c r="H977" s="18">
        <f t="shared" si="114"/>
        <v>7.4548018358611195E-3</v>
      </c>
      <c r="I977" s="6">
        <f t="shared" si="114"/>
        <v>2.04</v>
      </c>
      <c r="J977" s="6">
        <f t="shared" si="114"/>
        <v>4671320.3494901825</v>
      </c>
      <c r="K977" s="18">
        <f t="shared" si="114"/>
        <v>0.15</v>
      </c>
      <c r="L977" s="35">
        <f>Data!BR53</f>
        <v>4.0496729639443564E-3</v>
      </c>
      <c r="M977" s="21">
        <f>VLOOKUP(C977,Data!$CB$2:$EB$22,1+VALUE(MID(A977,6,2)),FALSE)</f>
        <v>7063.1</v>
      </c>
      <c r="Q977" s="21">
        <v>7063.1</v>
      </c>
      <c r="R977" s="21">
        <v>366.05316476902686</v>
      </c>
      <c r="S977" s="21">
        <v>250.41581929004496</v>
      </c>
      <c r="T977" s="38">
        <v>0.35057040483865565</v>
      </c>
    </row>
    <row r="978" spans="1:20" x14ac:dyDescent="0.25">
      <c r="A978" s="17" t="s">
        <v>295</v>
      </c>
      <c r="B978" s="8" t="s">
        <v>53</v>
      </c>
      <c r="C978" s="8" t="s">
        <v>332</v>
      </c>
      <c r="E978" s="8" t="str">
        <f t="shared" si="107"/>
        <v>CoFi-social.video.cofi</v>
      </c>
      <c r="F978" s="21">
        <f t="shared" si="115"/>
        <v>101164.9671476817</v>
      </c>
      <c r="G978" s="19">
        <f t="shared" si="115"/>
        <v>10.968122894697334</v>
      </c>
      <c r="H978" s="18">
        <f t="shared" si="114"/>
        <v>7.4548018358611195E-3</v>
      </c>
      <c r="I978" s="6">
        <f t="shared" si="114"/>
        <v>2.04</v>
      </c>
      <c r="J978" s="6">
        <f t="shared" si="114"/>
        <v>4671320.3494901825</v>
      </c>
      <c r="K978" s="18">
        <f t="shared" si="114"/>
        <v>0.15</v>
      </c>
      <c r="L978" s="35">
        <f>Data!BR54</f>
        <v>4.0496729639443564E-3</v>
      </c>
      <c r="M978" s="21">
        <f>VLOOKUP(C978,Data!$CB$2:$EB$22,1+VALUE(MID(A978,6,2)),FALSE)</f>
        <v>0</v>
      </c>
      <c r="Q978" s="21">
        <v>0</v>
      </c>
      <c r="R978" s="21">
        <v>47.284187864961389</v>
      </c>
      <c r="S978" s="21">
        <v>1057.9823182968598</v>
      </c>
      <c r="T978" s="38">
        <v>6.2697422290549976E-2</v>
      </c>
    </row>
    <row r="979" spans="1:20" x14ac:dyDescent="0.25">
      <c r="A979" s="17" t="s">
        <v>296</v>
      </c>
      <c r="B979" s="8" t="s">
        <v>53</v>
      </c>
      <c r="C979" s="8" t="s">
        <v>332</v>
      </c>
      <c r="E979" s="8" t="str">
        <f t="shared" si="107"/>
        <v>CoFi-social.video.cofi</v>
      </c>
      <c r="F979" s="21">
        <f t="shared" si="115"/>
        <v>147273.34304075674</v>
      </c>
      <c r="G979" s="19">
        <f t="shared" si="115"/>
        <v>9.5908908109141535</v>
      </c>
      <c r="H979" s="18">
        <f t="shared" si="114"/>
        <v>7.4548018358611195E-3</v>
      </c>
      <c r="I979" s="6">
        <f t="shared" si="114"/>
        <v>2.04</v>
      </c>
      <c r="J979" s="6">
        <f t="shared" si="114"/>
        <v>4671320.3494901825</v>
      </c>
      <c r="K979" s="18">
        <f t="shared" si="114"/>
        <v>0.15</v>
      </c>
      <c r="L979" s="35">
        <f>Data!BR55</f>
        <v>4.7927322233836875E-3</v>
      </c>
      <c r="M979" s="21">
        <f>VLOOKUP(C979,Data!$CB$2:$EB$22,1+VALUE(MID(A979,6,2)),FALSE)</f>
        <v>0</v>
      </c>
      <c r="Q979" s="21">
        <v>0</v>
      </c>
      <c r="R979" s="21">
        <v>10.611532743202426</v>
      </c>
      <c r="S979" s="21">
        <v>207.6190658280494</v>
      </c>
      <c r="T979" s="38">
        <v>9.6653563318658264E-3</v>
      </c>
    </row>
    <row r="980" spans="1:20" x14ac:dyDescent="0.25">
      <c r="A980" s="17" t="s">
        <v>297</v>
      </c>
      <c r="B980" s="8" t="s">
        <v>53</v>
      </c>
      <c r="C980" s="8" t="s">
        <v>332</v>
      </c>
      <c r="E980" s="8" t="str">
        <f t="shared" si="107"/>
        <v>CoFi-social.video.cofi</v>
      </c>
      <c r="F980" s="21">
        <f t="shared" si="115"/>
        <v>140029.762850681</v>
      </c>
      <c r="G980" s="19">
        <f t="shared" si="115"/>
        <v>9.8635703103955539</v>
      </c>
      <c r="H980" s="18">
        <f t="shared" si="114"/>
        <v>7.4548018358611195E-3</v>
      </c>
      <c r="I980" s="6">
        <f t="shared" si="114"/>
        <v>2.04</v>
      </c>
      <c r="J980" s="6">
        <f t="shared" si="114"/>
        <v>4671320.3494901825</v>
      </c>
      <c r="K980" s="18">
        <f t="shared" si="114"/>
        <v>0.15</v>
      </c>
      <c r="L980" s="35">
        <f>Data!BR56</f>
        <v>4.7927322233836875E-3</v>
      </c>
      <c r="M980" s="21">
        <f>VLOOKUP(C980,Data!$CB$2:$EB$22,1+VALUE(MID(A980,6,2)),FALSE)</f>
        <v>0</v>
      </c>
      <c r="Q980" s="21">
        <v>0</v>
      </c>
      <c r="R980" s="21">
        <v>1.5196955056346446</v>
      </c>
      <c r="S980" s="21">
        <v>30.578831879247655</v>
      </c>
      <c r="T980" s="38">
        <v>1.4557946609138339E-3</v>
      </c>
    </row>
    <row r="981" spans="1:20" x14ac:dyDescent="0.25">
      <c r="A981" s="17" t="s">
        <v>298</v>
      </c>
      <c r="B981" s="8" t="s">
        <v>53</v>
      </c>
      <c r="C981" s="8" t="s">
        <v>332</v>
      </c>
      <c r="E981" s="8" t="str">
        <f t="shared" si="107"/>
        <v>CoFi-social.video.cofi</v>
      </c>
      <c r="F981" s="21">
        <f t="shared" si="115"/>
        <v>104340.25747720734</v>
      </c>
      <c r="G981" s="19">
        <f t="shared" si="115"/>
        <v>10.973424562583329</v>
      </c>
      <c r="H981" s="18">
        <f t="shared" si="114"/>
        <v>7.4548018358611195E-3</v>
      </c>
      <c r="I981" s="6">
        <f t="shared" si="114"/>
        <v>2.04</v>
      </c>
      <c r="J981" s="6">
        <f t="shared" si="114"/>
        <v>4671320.3494901825</v>
      </c>
      <c r="K981" s="18">
        <f t="shared" si="114"/>
        <v>0.15</v>
      </c>
      <c r="L981" s="35">
        <f>Data!BR57</f>
        <v>4.7927322233836875E-3</v>
      </c>
      <c r="M981" s="21">
        <f>VLOOKUP(C981,Data!$CB$2:$EB$22,1+VALUE(MID(A981,6,2)),FALSE)</f>
        <v>0</v>
      </c>
      <c r="Q981" s="21">
        <v>0</v>
      </c>
      <c r="R981" s="21">
        <v>0.16996059808068684</v>
      </c>
      <c r="S981" s="21">
        <v>3.8047015953659216</v>
      </c>
      <c r="T981" s="38">
        <v>2.1850442835824602E-4</v>
      </c>
    </row>
    <row r="982" spans="1:20" x14ac:dyDescent="0.25">
      <c r="A982" s="17" t="s">
        <v>299</v>
      </c>
      <c r="B982" s="8" t="s">
        <v>53</v>
      </c>
      <c r="C982" s="8" t="s">
        <v>332</v>
      </c>
      <c r="E982" s="8" t="str">
        <f t="shared" si="107"/>
        <v>CoFi-social.video.cofi</v>
      </c>
      <c r="F982" s="21">
        <f t="shared" si="115"/>
        <v>104172.52557476799</v>
      </c>
      <c r="G982" s="19">
        <f t="shared" si="115"/>
        <v>11.193720016366246</v>
      </c>
      <c r="H982" s="18">
        <f t="shared" si="114"/>
        <v>7.4548018358611195E-3</v>
      </c>
      <c r="I982" s="6">
        <f t="shared" si="114"/>
        <v>2.04</v>
      </c>
      <c r="J982" s="6">
        <f t="shared" si="114"/>
        <v>4671320.3494901825</v>
      </c>
      <c r="K982" s="18">
        <f t="shared" si="114"/>
        <v>0.15</v>
      </c>
      <c r="L982" s="35">
        <f>Data!BR58</f>
        <v>4.7927322233836875E-3</v>
      </c>
      <c r="M982" s="21">
        <f>VLOOKUP(C982,Data!$CB$2:$EB$22,1+VALUE(MID(A982,6,2)),FALSE)</f>
        <v>0</v>
      </c>
      <c r="Q982" s="21">
        <v>0</v>
      </c>
      <c r="R982" s="21">
        <v>2.5455470761791821E-2</v>
      </c>
      <c r="S982" s="21">
        <v>0.5812804816882815</v>
      </c>
      <c r="T982" s="38">
        <v>3.27787083557185E-5</v>
      </c>
    </row>
    <row r="983" spans="1:20" x14ac:dyDescent="0.25">
      <c r="A983" s="17" t="s">
        <v>300</v>
      </c>
      <c r="B983" s="8" t="s">
        <v>53</v>
      </c>
      <c r="C983" s="8" t="s">
        <v>332</v>
      </c>
      <c r="E983" s="8" t="str">
        <f t="shared" si="107"/>
        <v>CoFi-social.video.cofi</v>
      </c>
      <c r="F983" s="21">
        <f t="shared" si="115"/>
        <v>167069.04494132148</v>
      </c>
      <c r="G983" s="19">
        <f t="shared" si="115"/>
        <v>9.4347717151777815</v>
      </c>
      <c r="H983" s="18">
        <f t="shared" si="114"/>
        <v>7.4548018358611195E-3</v>
      </c>
      <c r="I983" s="6">
        <f t="shared" si="114"/>
        <v>2.04</v>
      </c>
      <c r="J983" s="6">
        <f t="shared" si="114"/>
        <v>4671320.3494901825</v>
      </c>
      <c r="K983" s="18">
        <f t="shared" si="114"/>
        <v>0.15</v>
      </c>
      <c r="L983" s="35">
        <f>Data!BR59</f>
        <v>4.1239788898882893E-3</v>
      </c>
      <c r="M983" s="21">
        <f>VLOOKUP(C983,Data!$CB$2:$EB$22,1+VALUE(MID(A983,6,2)),FALSE)</f>
        <v>0</v>
      </c>
      <c r="Q983" s="21">
        <v>0</v>
      </c>
      <c r="R983" s="21">
        <v>6.1238033910332003E-3</v>
      </c>
      <c r="S983" s="21">
        <v>0.11786444152698083</v>
      </c>
      <c r="T983" s="38">
        <v>4.9168747505712318E-6</v>
      </c>
    </row>
    <row r="984" spans="1:20" x14ac:dyDescent="0.25">
      <c r="A984" s="17" t="s">
        <v>301</v>
      </c>
      <c r="B984" s="8" t="s">
        <v>53</v>
      </c>
      <c r="C984" s="8" t="s">
        <v>332</v>
      </c>
      <c r="E984" s="8" t="str">
        <f t="shared" si="107"/>
        <v>CoFi-social.video.cofi</v>
      </c>
      <c r="F984" s="21">
        <f t="shared" si="115"/>
        <v>134663.4657046372</v>
      </c>
      <c r="G984" s="19">
        <f t="shared" si="115"/>
        <v>10.317735507089584</v>
      </c>
      <c r="H984" s="18">
        <f t="shared" si="114"/>
        <v>7.4548018358611195E-3</v>
      </c>
      <c r="I984" s="6">
        <f t="shared" si="114"/>
        <v>2.04</v>
      </c>
      <c r="J984" s="6">
        <f t="shared" si="114"/>
        <v>4671320.3494901825</v>
      </c>
      <c r="K984" s="18">
        <f t="shared" si="114"/>
        <v>0.15</v>
      </c>
      <c r="L984" s="35">
        <f>Data!BR60</f>
        <v>4.1239788898882893E-3</v>
      </c>
      <c r="M984" s="21">
        <f>VLOOKUP(C984,Data!$CB$2:$EB$22,1+VALUE(MID(A984,6,2)),FALSE)</f>
        <v>0</v>
      </c>
      <c r="Q984" s="21">
        <v>0</v>
      </c>
      <c r="R984" s="21">
        <v>7.4040135152936336E-4</v>
      </c>
      <c r="S984" s="21">
        <v>1.5584101240910123E-2</v>
      </c>
      <c r="T984" s="38">
        <v>7.3753275375842975E-7</v>
      </c>
    </row>
    <row r="985" spans="1:20" x14ac:dyDescent="0.25">
      <c r="A985" s="17" t="s">
        <v>272</v>
      </c>
      <c r="B985" s="8" t="s">
        <v>53</v>
      </c>
      <c r="C985" s="8" t="s">
        <v>332</v>
      </c>
      <c r="E985" s="8" t="str">
        <f t="shared" si="107"/>
        <v>CoFi-social.video.cofi</v>
      </c>
      <c r="F985" s="21">
        <f t="shared" si="115"/>
        <v>122703.84078918799</v>
      </c>
      <c r="G985" s="19">
        <f t="shared" si="115"/>
        <v>10.456302746523619</v>
      </c>
      <c r="H985" s="18">
        <f t="shared" si="114"/>
        <v>7.4548018358611195E-3</v>
      </c>
      <c r="I985" s="6">
        <f t="shared" si="114"/>
        <v>2.04</v>
      </c>
      <c r="J985" s="6">
        <f t="shared" si="114"/>
        <v>4671320.3494901825</v>
      </c>
      <c r="K985" s="18">
        <f t="shared" si="114"/>
        <v>0.15</v>
      </c>
      <c r="L985" s="35">
        <f>Data!BR61</f>
        <v>4.1239788898882893E-3</v>
      </c>
      <c r="M985" s="21">
        <f>VLOOKUP(C985,Data!$CB$2:$EB$22,1+VALUE(MID(A985,6,2)),FALSE)</f>
        <v>0</v>
      </c>
      <c r="Q985" s="21">
        <v>0</v>
      </c>
      <c r="R985" s="21">
        <v>1.0119684382188851E-4</v>
      </c>
      <c r="S985" s="21">
        <v>2.1586154654284428E-3</v>
      </c>
      <c r="T985" s="38">
        <v>1.1062994775823398E-7</v>
      </c>
    </row>
    <row r="986" spans="1:20" x14ac:dyDescent="0.25">
      <c r="A986" s="17" t="s">
        <v>273</v>
      </c>
      <c r="B986" s="8" t="s">
        <v>53</v>
      </c>
      <c r="C986" s="8" t="s">
        <v>332</v>
      </c>
      <c r="E986" s="8" t="str">
        <f t="shared" si="107"/>
        <v>CoFi-social.video.cofi</v>
      </c>
      <c r="F986" s="21">
        <f t="shared" si="115"/>
        <v>103976.50221745251</v>
      </c>
      <c r="G986" s="19">
        <f t="shared" si="115"/>
        <v>11.053036600654009</v>
      </c>
      <c r="H986" s="18">
        <f t="shared" si="114"/>
        <v>7.4548018358611195E-3</v>
      </c>
      <c r="I986" s="6">
        <f t="shared" si="114"/>
        <v>2.04</v>
      </c>
      <c r="J986" s="6">
        <f t="shared" si="114"/>
        <v>4671320.3494901825</v>
      </c>
      <c r="K986" s="18">
        <f t="shared" si="114"/>
        <v>0.15</v>
      </c>
      <c r="L986" s="35">
        <f>Data!BR62</f>
        <v>4.1239788898882893E-3</v>
      </c>
      <c r="M986" s="21">
        <f>VLOOKUP(C986,Data!$CB$2:$EB$22,1+VALUE(MID(A986,6,2)),FALSE)</f>
        <v>0</v>
      </c>
      <c r="Q986" s="21">
        <v>0</v>
      </c>
      <c r="R986" s="21">
        <v>1.2862793352024258E-5</v>
      </c>
      <c r="S986" s="21">
        <v>2.9003276844140932E-4</v>
      </c>
      <c r="T986" s="38">
        <v>1.6594492890931178E-8</v>
      </c>
    </row>
    <row r="987" spans="1:20" x14ac:dyDescent="0.25">
      <c r="A987" s="17" t="s">
        <v>274</v>
      </c>
      <c r="B987" s="8" t="s">
        <v>53</v>
      </c>
      <c r="C987" s="8" t="s">
        <v>332</v>
      </c>
      <c r="E987" s="8" t="str">
        <f t="shared" si="107"/>
        <v>CoFi-social.video.cofi</v>
      </c>
      <c r="F987" s="21">
        <f t="shared" si="115"/>
        <v>111788.15367445731</v>
      </c>
      <c r="G987" s="19">
        <f t="shared" si="115"/>
        <v>10.78329449978415</v>
      </c>
      <c r="H987" s="18">
        <f t="shared" si="114"/>
        <v>7.4548018358611195E-3</v>
      </c>
      <c r="I987" s="6">
        <f t="shared" si="114"/>
        <v>2.04</v>
      </c>
      <c r="J987" s="6">
        <f t="shared" si="114"/>
        <v>4671320.3494901825</v>
      </c>
      <c r="K987" s="18">
        <f t="shared" si="114"/>
        <v>0.15</v>
      </c>
      <c r="L987" s="35">
        <f>Data!BR63</f>
        <v>4.1239788898882893E-3</v>
      </c>
      <c r="M987" s="21">
        <f>VLOOKUP(C987,Data!$CB$2:$EB$22,1+VALUE(MID(A987,6,2)),FALSE)</f>
        <v>0</v>
      </c>
      <c r="Q987" s="21">
        <v>0</v>
      </c>
      <c r="R987" s="21">
        <v>2.07437437532543E-6</v>
      </c>
      <c r="S987" s="21">
        <v>4.5631923175557386E-5</v>
      </c>
      <c r="T987" s="38">
        <v>2.4891739780485977E-9</v>
      </c>
    </row>
    <row r="988" spans="1:20" x14ac:dyDescent="0.25">
      <c r="A988" s="17" t="s">
        <v>275</v>
      </c>
      <c r="B988" s="8" t="s">
        <v>53</v>
      </c>
      <c r="C988" s="8" t="s">
        <v>332</v>
      </c>
      <c r="E988" s="8" t="str">
        <f t="shared" si="107"/>
        <v>CoFi-social.video.cofi</v>
      </c>
      <c r="F988" s="21">
        <f t="shared" si="115"/>
        <v>169487.33196936251</v>
      </c>
      <c r="G988" s="19">
        <f t="shared" si="115"/>
        <v>9.4563668699484822</v>
      </c>
      <c r="H988" s="18">
        <f t="shared" si="114"/>
        <v>7.4548018358611195E-3</v>
      </c>
      <c r="I988" s="6">
        <f t="shared" si="114"/>
        <v>2.04</v>
      </c>
      <c r="J988" s="6">
        <f t="shared" si="114"/>
        <v>4671320.3494901825</v>
      </c>
      <c r="K988" s="18">
        <f t="shared" si="114"/>
        <v>0.15</v>
      </c>
      <c r="L988" s="35">
        <f>Data!BR64</f>
        <v>3.6038374082807572E-3</v>
      </c>
      <c r="M988" s="21">
        <f>VLOOKUP(C988,Data!$CB$2:$EB$22,1+VALUE(MID(A988,6,2)),FALSE)</f>
        <v>0</v>
      </c>
      <c r="Q988" s="21">
        <v>0</v>
      </c>
      <c r="R988" s="21">
        <v>4.7175864876188798E-7</v>
      </c>
      <c r="S988" s="21">
        <v>9.1006906277977034E-6</v>
      </c>
      <c r="T988" s="38">
        <v>3.7337610780951991E-10</v>
      </c>
    </row>
    <row r="989" spans="1:20" x14ac:dyDescent="0.25">
      <c r="A989" s="17" t="s">
        <v>276</v>
      </c>
      <c r="B989" s="8" t="s">
        <v>53</v>
      </c>
      <c r="C989" s="8" t="s">
        <v>332</v>
      </c>
      <c r="E989" s="8" t="str">
        <f t="shared" si="107"/>
        <v>CoFi-social.video.cofi</v>
      </c>
      <c r="F989" s="21">
        <f t="shared" si="115"/>
        <v>103984.99760192574</v>
      </c>
      <c r="G989" s="19">
        <f t="shared" si="115"/>
        <v>11.068808534627422</v>
      </c>
      <c r="H989" s="18">
        <f t="shared" si="114"/>
        <v>7.4548018358611195E-3</v>
      </c>
      <c r="I989" s="6">
        <f t="shared" si="114"/>
        <v>2.04</v>
      </c>
      <c r="J989" s="6">
        <f t="shared" si="114"/>
        <v>4671320.3494901825</v>
      </c>
      <c r="K989" s="18">
        <f t="shared" si="114"/>
        <v>0.15</v>
      </c>
      <c r="L989" s="35">
        <f>Data!BR65</f>
        <v>3.6038374082807572E-3</v>
      </c>
      <c r="M989" s="21">
        <f>VLOOKUP(C989,Data!$CB$2:$EB$22,1+VALUE(MID(A989,6,2)),FALSE)</f>
        <v>0</v>
      </c>
      <c r="Q989" s="21">
        <v>0</v>
      </c>
      <c r="R989" s="21">
        <v>4.3415480896763161E-8</v>
      </c>
      <c r="S989" s="21">
        <v>9.8033759678949375E-7</v>
      </c>
      <c r="T989" s="38">
        <v>5.6006421722543109E-11</v>
      </c>
    </row>
    <row r="990" spans="1:20" x14ac:dyDescent="0.25">
      <c r="A990" s="17" t="s">
        <v>277</v>
      </c>
      <c r="B990" s="8" t="s">
        <v>53</v>
      </c>
      <c r="C990" s="8" t="s">
        <v>332</v>
      </c>
      <c r="E990" s="8" t="str">
        <f t="shared" si="107"/>
        <v>CoFi-social.video.cofi</v>
      </c>
      <c r="F990" s="21">
        <f t="shared" si="115"/>
        <v>102565.4676184479</v>
      </c>
      <c r="G990" s="19">
        <f t="shared" si="115"/>
        <v>10.14145011871261</v>
      </c>
      <c r="H990" s="18">
        <f t="shared" si="114"/>
        <v>7.4548018358611195E-3</v>
      </c>
      <c r="I990" s="6">
        <f t="shared" si="114"/>
        <v>2.04</v>
      </c>
      <c r="J990" s="6">
        <f t="shared" si="114"/>
        <v>4671320.3494901825</v>
      </c>
      <c r="K990" s="18">
        <f t="shared" si="114"/>
        <v>0.15</v>
      </c>
      <c r="L990" s="35">
        <f>Data!BR66</f>
        <v>3.6038374082807572E-3</v>
      </c>
      <c r="M990" s="21">
        <f>VLOOKUP(C990,Data!$CB$2:$EB$22,1+VALUE(MID(A990,6,2)),FALSE)</f>
        <v>0</v>
      </c>
      <c r="Q990" s="21">
        <v>0</v>
      </c>
      <c r="R990" s="21">
        <v>6.4234077640701668E-9</v>
      </c>
      <c r="S990" s="21">
        <v>1.3289104564019655E-7</v>
      </c>
      <c r="T990" s="38">
        <v>8.400946605036097E-12</v>
      </c>
    </row>
    <row r="992" spans="1:20" x14ac:dyDescent="0.25">
      <c r="A992" s="16" t="s">
        <v>328</v>
      </c>
      <c r="B992" s="8" t="s">
        <v>53</v>
      </c>
      <c r="C992" s="8" t="s">
        <v>67</v>
      </c>
      <c r="E992" s="8" t="str">
        <f>IF(RIGHT(A992,3)="old","Initial",B992&amp;"-"&amp;C992)</f>
        <v>Initial</v>
      </c>
      <c r="F992" s="21">
        <f>F926</f>
        <v>101164.9671476817</v>
      </c>
      <c r="G992" s="19">
        <f>G926</f>
        <v>10.968122894697334</v>
      </c>
      <c r="H992" s="25">
        <f>VLOOKUP(C992,parms,3,FALSE)</f>
        <v>7.5714681430099177E-3</v>
      </c>
      <c r="I992" s="42">
        <f>VLOOKUP(C992,parms,8,FALSE)</f>
        <v>3.39</v>
      </c>
      <c r="J992" s="27">
        <f>VLOOKUP(C992,parms,4,FALSE)</f>
        <v>1130265.3137850526</v>
      </c>
      <c r="K992" s="25">
        <f>VLOOKUP(C992,parms,6,FALSE)</f>
        <v>0.3</v>
      </c>
      <c r="L992" s="35">
        <f>Data!BM2</f>
        <v>8.2011922934080266E-3</v>
      </c>
      <c r="M992" s="39">
        <f>VLOOKUP(C992,Data!$CB$2:$EB$22,1+VALUE(MID(A992,6,2)),FALSE)</f>
        <v>1464.828724</v>
      </c>
      <c r="Q992" s="21">
        <v>1464.828724</v>
      </c>
      <c r="R992" s="21">
        <v>111.9635114773495</v>
      </c>
      <c r="S992" s="21">
        <v>2698.1914627223905</v>
      </c>
      <c r="T992" s="38">
        <v>0.14617269912770448</v>
      </c>
    </row>
    <row r="993" spans="1:20" x14ac:dyDescent="0.25">
      <c r="A993" s="16" t="s">
        <v>316</v>
      </c>
      <c r="B993" s="8" t="s">
        <v>53</v>
      </c>
      <c r="C993" s="8" t="s">
        <v>67</v>
      </c>
      <c r="E993" s="8" t="str">
        <f t="shared" ref="E993:E1056" si="116">IF(RIGHT(A993,3)="old","Initial",B993&amp;"-"&amp;C993)</f>
        <v>Initial</v>
      </c>
      <c r="F993" s="21">
        <f>F927</f>
        <v>147273.34304075674</v>
      </c>
      <c r="G993" s="19">
        <f>G927</f>
        <v>9.5908908109141535</v>
      </c>
      <c r="H993" s="18">
        <f t="shared" ref="H993:K1008" si="117">H992</f>
        <v>7.5714681430099177E-3</v>
      </c>
      <c r="I993" s="6">
        <f>I992</f>
        <v>3.39</v>
      </c>
      <c r="J993" s="6">
        <f t="shared" si="117"/>
        <v>1130265.3137850526</v>
      </c>
      <c r="K993" s="18">
        <f t="shared" si="117"/>
        <v>0.3</v>
      </c>
      <c r="L993" s="35">
        <f>Data!BM3</f>
        <v>9.7059982188039962E-3</v>
      </c>
      <c r="M993" s="39">
        <f>VLOOKUP(C993,Data!$CB$2:$EB$22,1+VALUE(MID(A993,6,2)),FALSE)</f>
        <v>1465.228509</v>
      </c>
      <c r="Q993" s="21">
        <v>1465.228509</v>
      </c>
      <c r="R993" s="21">
        <v>184.58958080857875</v>
      </c>
      <c r="S993" s="21">
        <v>4536.3546547058049</v>
      </c>
      <c r="T993" s="38">
        <v>0.16553999545289499</v>
      </c>
    </row>
    <row r="994" spans="1:20" x14ac:dyDescent="0.25">
      <c r="A994" s="16" t="s">
        <v>317</v>
      </c>
      <c r="B994" s="8" t="s">
        <v>53</v>
      </c>
      <c r="C994" s="8" t="s">
        <v>67</v>
      </c>
      <c r="E994" s="8" t="str">
        <f t="shared" si="116"/>
        <v>Initial</v>
      </c>
      <c r="F994" s="21">
        <f t="shared" ref="F994:G1009" si="118">F928</f>
        <v>140029.762850681</v>
      </c>
      <c r="G994" s="19">
        <f t="shared" si="118"/>
        <v>9.8635703103955539</v>
      </c>
      <c r="H994" s="18">
        <f t="shared" si="117"/>
        <v>7.5714681430099177E-3</v>
      </c>
      <c r="I994" s="6">
        <f t="shared" si="117"/>
        <v>3.39</v>
      </c>
      <c r="J994" s="6">
        <f t="shared" si="117"/>
        <v>1130265.3137850526</v>
      </c>
      <c r="K994" s="18">
        <f t="shared" si="117"/>
        <v>0.3</v>
      </c>
      <c r="L994" s="35">
        <f>Data!BM4</f>
        <v>9.7059982188039962E-3</v>
      </c>
      <c r="M994" s="39">
        <f>VLOOKUP(C994,Data!$CB$2:$EB$22,1+VALUE(MID(A994,6,2)),FALSE)</f>
        <v>1465.268421</v>
      </c>
      <c r="Q994" s="21">
        <v>1465.268421</v>
      </c>
      <c r="R994" s="21">
        <v>181.58264497665618</v>
      </c>
      <c r="S994" s="21">
        <v>4606.4018791157159</v>
      </c>
      <c r="T994" s="38">
        <v>0.17126707677234565</v>
      </c>
    </row>
    <row r="995" spans="1:20" x14ac:dyDescent="0.25">
      <c r="A995" s="16" t="s">
        <v>318</v>
      </c>
      <c r="B995" s="8" t="s">
        <v>53</v>
      </c>
      <c r="C995" s="8" t="s">
        <v>67</v>
      </c>
      <c r="E995" s="8" t="str">
        <f t="shared" si="116"/>
        <v>Initial</v>
      </c>
      <c r="F995" s="21">
        <f t="shared" si="118"/>
        <v>104340.25747720734</v>
      </c>
      <c r="G995" s="19">
        <f t="shared" si="118"/>
        <v>10.973424562583329</v>
      </c>
      <c r="H995" s="18">
        <f t="shared" si="117"/>
        <v>7.5714681430099177E-3</v>
      </c>
      <c r="I995" s="6">
        <f t="shared" si="117"/>
        <v>3.39</v>
      </c>
      <c r="J995" s="6">
        <f t="shared" si="117"/>
        <v>1130265.3137850526</v>
      </c>
      <c r="K995" s="18">
        <f t="shared" si="117"/>
        <v>0.3</v>
      </c>
      <c r="L995" s="35">
        <f>Data!BM5</f>
        <v>9.7059982188039962E-3</v>
      </c>
      <c r="M995" s="39">
        <f>VLOOKUP(C995,Data!$CB$2:$EB$22,1+VALUE(MID(A995,6,2)),FALSE)</f>
        <v>1272.926187</v>
      </c>
      <c r="Q995" s="21">
        <v>1272.926187</v>
      </c>
      <c r="R995" s="21">
        <v>125.09756041649536</v>
      </c>
      <c r="S995" s="21">
        <v>3380.6917100363789</v>
      </c>
      <c r="T995" s="38">
        <v>0.15834955124123584</v>
      </c>
    </row>
    <row r="996" spans="1:20" x14ac:dyDescent="0.25">
      <c r="A996" s="16" t="s">
        <v>319</v>
      </c>
      <c r="B996" s="8" t="s">
        <v>53</v>
      </c>
      <c r="C996" s="8" t="s">
        <v>67</v>
      </c>
      <c r="E996" s="8" t="str">
        <f t="shared" si="116"/>
        <v>Initial</v>
      </c>
      <c r="F996" s="21">
        <f t="shared" si="118"/>
        <v>104172.52557476799</v>
      </c>
      <c r="G996" s="19">
        <f t="shared" si="118"/>
        <v>11.193720016366246</v>
      </c>
      <c r="H996" s="18">
        <f t="shared" si="117"/>
        <v>7.5714681430099177E-3</v>
      </c>
      <c r="I996" s="6">
        <f t="shared" si="117"/>
        <v>3.39</v>
      </c>
      <c r="J996" s="6">
        <f t="shared" si="117"/>
        <v>1130265.3137850526</v>
      </c>
      <c r="K996" s="18">
        <f t="shared" si="117"/>
        <v>0.3</v>
      </c>
      <c r="L996" s="35">
        <f>Data!BM6</f>
        <v>9.7059982188039962E-3</v>
      </c>
      <c r="M996" s="39">
        <f>VLOOKUP(C996,Data!$CB$2:$EB$22,1+VALUE(MID(A996,6,2)),FALSE)</f>
        <v>21247.719481</v>
      </c>
      <c r="Q996" s="21">
        <v>21247.719481</v>
      </c>
      <c r="R996" s="21">
        <v>680.76529806805809</v>
      </c>
      <c r="S996" s="21">
        <v>4585.0844452343299</v>
      </c>
      <c r="T996" s="38">
        <v>0.86310596237432236</v>
      </c>
    </row>
    <row r="997" spans="1:20" x14ac:dyDescent="0.25">
      <c r="A997" s="16" t="s">
        <v>320</v>
      </c>
      <c r="B997" s="8" t="s">
        <v>53</v>
      </c>
      <c r="C997" s="8" t="s">
        <v>67</v>
      </c>
      <c r="E997" s="8" t="str">
        <f t="shared" si="116"/>
        <v>Initial</v>
      </c>
      <c r="F997" s="21">
        <f t="shared" si="118"/>
        <v>167069.04494132148</v>
      </c>
      <c r="G997" s="19">
        <f t="shared" si="118"/>
        <v>9.4347717151777815</v>
      </c>
      <c r="H997" s="18">
        <f t="shared" si="117"/>
        <v>7.5714681430099177E-3</v>
      </c>
      <c r="I997" s="6">
        <f t="shared" si="117"/>
        <v>3.39</v>
      </c>
      <c r="J997" s="6">
        <f t="shared" si="117"/>
        <v>1130265.3137850526</v>
      </c>
      <c r="K997" s="18">
        <f t="shared" si="117"/>
        <v>0.3</v>
      </c>
      <c r="L997" s="35">
        <f>Data!BM7</f>
        <v>8.3516728859476235E-3</v>
      </c>
      <c r="M997" s="39">
        <f>VLOOKUP(C997,Data!$CB$2:$EB$22,1+VALUE(MID(A997,6,2)),FALSE)</f>
        <v>1426.8927200000001</v>
      </c>
      <c r="Q997" s="21">
        <v>1426.8927200000001</v>
      </c>
      <c r="R997" s="21">
        <v>666.07298652195414</v>
      </c>
      <c r="S997" s="21">
        <v>19876.703164101691</v>
      </c>
      <c r="T997" s="38">
        <v>0.52655741303900605</v>
      </c>
    </row>
    <row r="998" spans="1:20" x14ac:dyDescent="0.25">
      <c r="A998" s="16" t="s">
        <v>321</v>
      </c>
      <c r="B998" s="8" t="s">
        <v>53</v>
      </c>
      <c r="C998" s="8" t="s">
        <v>67</v>
      </c>
      <c r="E998" s="8" t="str">
        <f t="shared" si="116"/>
        <v>Initial</v>
      </c>
      <c r="F998" s="21">
        <f t="shared" si="118"/>
        <v>134663.4657046372</v>
      </c>
      <c r="G998" s="19">
        <f t="shared" si="118"/>
        <v>10.317735507089584</v>
      </c>
      <c r="H998" s="18">
        <f t="shared" si="117"/>
        <v>7.5714681430099177E-3</v>
      </c>
      <c r="I998" s="6">
        <f t="shared" si="117"/>
        <v>3.39</v>
      </c>
      <c r="J998" s="6">
        <f t="shared" si="117"/>
        <v>1130265.3137850526</v>
      </c>
      <c r="K998" s="18">
        <f t="shared" si="117"/>
        <v>0.3</v>
      </c>
      <c r="L998" s="35">
        <f>Data!BM8</f>
        <v>8.3516728859476235E-3</v>
      </c>
      <c r="M998" s="39">
        <f>VLOOKUP(C998,Data!$CB$2:$EB$22,1+VALUE(MID(A998,6,2)),FALSE)</f>
        <v>1377.1399879999999</v>
      </c>
      <c r="Q998" s="21">
        <v>1377.1399879999999</v>
      </c>
      <c r="R998" s="21">
        <v>315.47305237622322</v>
      </c>
      <c r="S998" s="21">
        <v>9657.1998845687885</v>
      </c>
      <c r="T998" s="38">
        <v>0.30940860030432471</v>
      </c>
    </row>
    <row r="999" spans="1:20" x14ac:dyDescent="0.25">
      <c r="A999" s="16" t="s">
        <v>322</v>
      </c>
      <c r="B999" s="8" t="s">
        <v>53</v>
      </c>
      <c r="C999" s="8" t="s">
        <v>67</v>
      </c>
      <c r="E999" s="8" t="str">
        <f t="shared" si="116"/>
        <v>Initial</v>
      </c>
      <c r="F999" s="21">
        <f t="shared" si="118"/>
        <v>122703.84078918799</v>
      </c>
      <c r="G999" s="19">
        <f t="shared" si="118"/>
        <v>10.456302746523619</v>
      </c>
      <c r="H999" s="18">
        <f t="shared" si="117"/>
        <v>7.5714681430099177E-3</v>
      </c>
      <c r="I999" s="6">
        <f t="shared" si="117"/>
        <v>3.39</v>
      </c>
      <c r="J999" s="6">
        <f t="shared" si="117"/>
        <v>1130265.3137850526</v>
      </c>
      <c r="K999" s="18">
        <f t="shared" si="117"/>
        <v>0.3</v>
      </c>
      <c r="L999" s="35">
        <f>Data!BM9</f>
        <v>8.3516728859476235E-3</v>
      </c>
      <c r="M999" s="39">
        <f>VLOOKUP(C999,Data!$CB$2:$EB$22,1+VALUE(MID(A999,6,2)),FALSE)</f>
        <v>1476.0614579999999</v>
      </c>
      <c r="Q999" s="21">
        <v>1476.0614579999999</v>
      </c>
      <c r="R999" s="21">
        <v>218.00757660199926</v>
      </c>
      <c r="S999" s="21">
        <v>6251.623964534042</v>
      </c>
      <c r="T999" s="38">
        <v>0.23465690105500081</v>
      </c>
    </row>
    <row r="1000" spans="1:20" x14ac:dyDescent="0.25">
      <c r="A1000" s="16" t="s">
        <v>323</v>
      </c>
      <c r="B1000" s="8" t="s">
        <v>53</v>
      </c>
      <c r="C1000" s="8" t="s">
        <v>67</v>
      </c>
      <c r="E1000" s="8" t="str">
        <f t="shared" si="116"/>
        <v>Initial</v>
      </c>
      <c r="F1000" s="21">
        <f t="shared" si="118"/>
        <v>103976.50221745251</v>
      </c>
      <c r="G1000" s="19">
        <f t="shared" si="118"/>
        <v>11.053036600654009</v>
      </c>
      <c r="H1000" s="18">
        <f t="shared" si="117"/>
        <v>7.5714681430099177E-3</v>
      </c>
      <c r="I1000" s="6">
        <f t="shared" si="117"/>
        <v>3.39</v>
      </c>
      <c r="J1000" s="6">
        <f t="shared" si="117"/>
        <v>1130265.3137850526</v>
      </c>
      <c r="K1000" s="18">
        <f t="shared" si="117"/>
        <v>0.3</v>
      </c>
      <c r="L1000" s="35">
        <f>Data!BM10</f>
        <v>8.3516728859476235E-3</v>
      </c>
      <c r="M1000" s="39">
        <f>VLOOKUP(C1000,Data!$CB$2:$EB$22,1+VALUE(MID(A1000,6,2)),FALSE)</f>
        <v>3356.7446369999998</v>
      </c>
      <c r="Q1000" s="21">
        <v>3356.7446369999998</v>
      </c>
      <c r="R1000" s="21">
        <v>278.11610277415537</v>
      </c>
      <c r="S1000" s="21">
        <v>7064.2084632276328</v>
      </c>
      <c r="T1000" s="38">
        <v>0.35327331367477188</v>
      </c>
    </row>
    <row r="1001" spans="1:20" x14ac:dyDescent="0.25">
      <c r="A1001" s="16" t="s">
        <v>324</v>
      </c>
      <c r="B1001" s="8" t="s">
        <v>53</v>
      </c>
      <c r="C1001" s="8" t="s">
        <v>67</v>
      </c>
      <c r="E1001" s="8" t="str">
        <f t="shared" si="116"/>
        <v>Initial</v>
      </c>
      <c r="F1001" s="21">
        <f t="shared" si="118"/>
        <v>111788.15367445731</v>
      </c>
      <c r="G1001" s="19">
        <f t="shared" si="118"/>
        <v>10.78329449978415</v>
      </c>
      <c r="H1001" s="18">
        <f t="shared" si="117"/>
        <v>7.5714681430099177E-3</v>
      </c>
      <c r="I1001" s="6">
        <f t="shared" si="117"/>
        <v>3.39</v>
      </c>
      <c r="J1001" s="6">
        <f t="shared" si="117"/>
        <v>1130265.3137850526</v>
      </c>
      <c r="K1001" s="18">
        <f t="shared" si="117"/>
        <v>0.3</v>
      </c>
      <c r="L1001" s="35">
        <f>Data!BM11</f>
        <v>8.3516728859476235E-3</v>
      </c>
      <c r="M1001" s="39">
        <f>VLOOKUP(C1001,Data!$CB$2:$EB$22,1+VALUE(MID(A1001,6,2)),FALSE)</f>
        <v>0</v>
      </c>
      <c r="Q1001" s="21">
        <v>0</v>
      </c>
      <c r="R1001" s="21">
        <v>103.73688059697947</v>
      </c>
      <c r="S1001" s="21">
        <v>3792.1398821453295</v>
      </c>
      <c r="T1001" s="38">
        <v>0.12256241273750301</v>
      </c>
    </row>
    <row r="1002" spans="1:20" x14ac:dyDescent="0.25">
      <c r="A1002" s="16" t="s">
        <v>325</v>
      </c>
      <c r="B1002" s="8" t="s">
        <v>53</v>
      </c>
      <c r="C1002" s="8" t="s">
        <v>67</v>
      </c>
      <c r="E1002" s="8" t="str">
        <f t="shared" si="116"/>
        <v>Initial</v>
      </c>
      <c r="F1002" s="21">
        <f t="shared" si="118"/>
        <v>169487.33196936251</v>
      </c>
      <c r="G1002" s="19">
        <f t="shared" si="118"/>
        <v>9.4563668699484822</v>
      </c>
      <c r="H1002" s="18">
        <f t="shared" si="117"/>
        <v>7.5714681430099177E-3</v>
      </c>
      <c r="I1002" s="6">
        <f t="shared" si="117"/>
        <v>3.39</v>
      </c>
      <c r="J1002" s="6">
        <f t="shared" si="117"/>
        <v>1130265.3137850526</v>
      </c>
      <c r="K1002" s="18">
        <f t="shared" si="117"/>
        <v>0.3</v>
      </c>
      <c r="L1002" s="35">
        <f>Data!BM12</f>
        <v>7.2983087381704474E-3</v>
      </c>
      <c r="M1002" s="39">
        <f>VLOOKUP(C1002,Data!$CB$2:$EB$22,1+VALUE(MID(A1002,6,2)),FALSE)</f>
        <v>0</v>
      </c>
      <c r="Q1002" s="21">
        <v>0</v>
      </c>
      <c r="R1002" s="21">
        <v>49.361545674211186</v>
      </c>
      <c r="S1002" s="21">
        <v>1582.3872007027719</v>
      </c>
      <c r="T1002" s="38">
        <v>3.8465502286303743E-2</v>
      </c>
    </row>
    <row r="1003" spans="1:20" x14ac:dyDescent="0.25">
      <c r="A1003" s="16" t="s">
        <v>326</v>
      </c>
      <c r="B1003" s="8" t="s">
        <v>53</v>
      </c>
      <c r="C1003" s="8" t="s">
        <v>67</v>
      </c>
      <c r="E1003" s="8" t="str">
        <f t="shared" si="116"/>
        <v>Initial</v>
      </c>
      <c r="F1003" s="21">
        <f t="shared" si="118"/>
        <v>103984.99760192574</v>
      </c>
      <c r="G1003" s="19">
        <f t="shared" si="118"/>
        <v>11.068808534627422</v>
      </c>
      <c r="H1003" s="18">
        <f t="shared" si="117"/>
        <v>7.5714681430099177E-3</v>
      </c>
      <c r="I1003" s="6">
        <f t="shared" si="117"/>
        <v>3.39</v>
      </c>
      <c r="J1003" s="6">
        <f t="shared" si="117"/>
        <v>1130265.3137850526</v>
      </c>
      <c r="K1003" s="18">
        <f t="shared" si="117"/>
        <v>0.3</v>
      </c>
      <c r="L1003" s="35">
        <f>Data!BM13</f>
        <v>7.2983087381704474E-3</v>
      </c>
      <c r="M1003" s="39">
        <f>VLOOKUP(C1003,Data!$CB$2:$EB$22,1+VALUE(MID(A1003,6,2)),FALSE)</f>
        <v>0</v>
      </c>
      <c r="Q1003" s="21">
        <v>0</v>
      </c>
      <c r="R1003" s="21">
        <v>9.2104406397985201</v>
      </c>
      <c r="S1003" s="21">
        <v>345.60576742942101</v>
      </c>
      <c r="T1003" s="38">
        <v>1.1698484996076397E-2</v>
      </c>
    </row>
    <row r="1004" spans="1:20" x14ac:dyDescent="0.25">
      <c r="A1004" s="16" t="s">
        <v>327</v>
      </c>
      <c r="B1004" s="8" t="s">
        <v>53</v>
      </c>
      <c r="C1004" s="8" t="s">
        <v>67</v>
      </c>
      <c r="E1004" s="8" t="str">
        <f t="shared" si="116"/>
        <v>Initial</v>
      </c>
      <c r="F1004" s="21">
        <f t="shared" si="118"/>
        <v>102565.4676184479</v>
      </c>
      <c r="G1004" s="19">
        <f t="shared" si="118"/>
        <v>10.14145011871261</v>
      </c>
      <c r="H1004" s="18">
        <f t="shared" si="117"/>
        <v>7.5714681430099177E-3</v>
      </c>
      <c r="I1004" s="6">
        <f t="shared" si="117"/>
        <v>3.39</v>
      </c>
      <c r="J1004" s="6">
        <f t="shared" si="117"/>
        <v>1130265.3137850526</v>
      </c>
      <c r="K1004" s="18">
        <f t="shared" si="117"/>
        <v>0.3</v>
      </c>
      <c r="L1004" s="35">
        <f>Data!BM14</f>
        <v>7.2983087381704474E-3</v>
      </c>
      <c r="M1004" s="39">
        <f>VLOOKUP(C1004,Data!$CB$2:$EB$22,1+VALUE(MID(A1004,6,2)),FALSE)</f>
        <v>0</v>
      </c>
      <c r="Q1004" s="21">
        <v>0</v>
      </c>
      <c r="R1004" s="21">
        <v>2.7366455374651184</v>
      </c>
      <c r="S1004" s="21">
        <v>94.084548774611875</v>
      </c>
      <c r="T1004" s="38">
        <v>3.5240112444409055E-3</v>
      </c>
    </row>
    <row r="1005" spans="1:20" x14ac:dyDescent="0.25">
      <c r="A1005" s="17" t="s">
        <v>262</v>
      </c>
      <c r="B1005" s="8" t="s">
        <v>53</v>
      </c>
      <c r="C1005" s="8" t="s">
        <v>67</v>
      </c>
      <c r="E1005" s="8" t="str">
        <f t="shared" si="116"/>
        <v>CoFi-vod.cofi</v>
      </c>
      <c r="F1005" s="21">
        <f t="shared" si="118"/>
        <v>151814.201921687</v>
      </c>
      <c r="G1005" s="19">
        <f t="shared" si="118"/>
        <v>9.4309277953496871</v>
      </c>
      <c r="H1005" s="18">
        <f t="shared" si="117"/>
        <v>7.5714681430099177E-3</v>
      </c>
      <c r="I1005" s="6">
        <f t="shared" si="117"/>
        <v>3.39</v>
      </c>
      <c r="J1005" s="6">
        <f t="shared" si="117"/>
        <v>1130265.3137850526</v>
      </c>
      <c r="K1005" s="18">
        <f t="shared" si="117"/>
        <v>0.3</v>
      </c>
      <c r="L1005" s="35">
        <f>Data!BM15</f>
        <v>7.2983087381704474E-3</v>
      </c>
      <c r="M1005" s="21">
        <f>VLOOKUP(C1005,Data!$CB$2:$EB$22,1+VALUE(MID(A1005,6,2)),FALSE)</f>
        <v>0</v>
      </c>
      <c r="Q1005" s="21">
        <v>0</v>
      </c>
      <c r="R1005" s="21">
        <v>1.2167110207334635</v>
      </c>
      <c r="S1005" s="21">
        <v>38.899279728924498</v>
      </c>
      <c r="T1005" s="38">
        <v>1.0585099422708577E-3</v>
      </c>
    </row>
    <row r="1006" spans="1:20" x14ac:dyDescent="0.25">
      <c r="A1006" s="17" t="s">
        <v>263</v>
      </c>
      <c r="B1006" s="8" t="s">
        <v>53</v>
      </c>
      <c r="C1006" s="8" t="s">
        <v>67</v>
      </c>
      <c r="E1006" s="8" t="str">
        <f t="shared" si="116"/>
        <v>CoFi-vod.cofi</v>
      </c>
      <c r="F1006" s="21">
        <f t="shared" si="118"/>
        <v>189685.37446517299</v>
      </c>
      <c r="G1006" s="19">
        <f t="shared" si="118"/>
        <v>9.0587332826533071</v>
      </c>
      <c r="H1006" s="18">
        <f t="shared" si="117"/>
        <v>7.5714681430099177E-3</v>
      </c>
      <c r="I1006" s="6">
        <f t="shared" si="117"/>
        <v>3.39</v>
      </c>
      <c r="J1006" s="6">
        <f t="shared" si="117"/>
        <v>1130265.3137850526</v>
      </c>
      <c r="K1006" s="18">
        <f t="shared" si="117"/>
        <v>0.3</v>
      </c>
      <c r="L1006" s="35">
        <f>Data!BM16</f>
        <v>6.922107256821455E-3</v>
      </c>
      <c r="M1006" s="21">
        <f>VLOOKUP(C1006,Data!$CB$2:$EB$22,1+VALUE(MID(A1006,6,2)),FALSE)</f>
        <v>0</v>
      </c>
      <c r="Q1006" s="21">
        <v>0</v>
      </c>
      <c r="R1006" s="21">
        <v>0.45623763302768561</v>
      </c>
      <c r="S1006" s="21">
        <v>14.010649755452262</v>
      </c>
      <c r="T1006" s="38">
        <v>3.176706998450074E-4</v>
      </c>
    </row>
    <row r="1007" spans="1:20" x14ac:dyDescent="0.25">
      <c r="A1007" s="17" t="s">
        <v>264</v>
      </c>
      <c r="B1007" s="8" t="s">
        <v>53</v>
      </c>
      <c r="C1007" s="8" t="s">
        <v>67</v>
      </c>
      <c r="E1007" s="8" t="str">
        <f t="shared" si="116"/>
        <v>CoFi-vod.cofi</v>
      </c>
      <c r="F1007" s="21">
        <f t="shared" si="118"/>
        <v>142839.15179515848</v>
      </c>
      <c r="G1007" s="19">
        <f t="shared" si="118"/>
        <v>10.302832972074498</v>
      </c>
      <c r="H1007" s="18">
        <f t="shared" si="117"/>
        <v>7.5714681430099177E-3</v>
      </c>
      <c r="I1007" s="6">
        <f t="shared" si="117"/>
        <v>3.39</v>
      </c>
      <c r="J1007" s="6">
        <f t="shared" si="117"/>
        <v>1130265.3137850526</v>
      </c>
      <c r="K1007" s="18">
        <f t="shared" si="117"/>
        <v>0.3</v>
      </c>
      <c r="L1007" s="35">
        <f>Data!BM17</f>
        <v>6.922107256821455E-3</v>
      </c>
      <c r="M1007" s="21">
        <f>VLOOKUP(C1007,Data!$CB$2:$EB$22,1+VALUE(MID(A1007,6,2)),FALSE)</f>
        <v>0</v>
      </c>
      <c r="Q1007" s="21">
        <v>0</v>
      </c>
      <c r="R1007" s="21">
        <v>0.10307991919921099</v>
      </c>
      <c r="S1007" s="21">
        <v>3.6002314950641368</v>
      </c>
      <c r="T1007" s="38">
        <v>9.5311807902120904E-5</v>
      </c>
    </row>
    <row r="1008" spans="1:20" x14ac:dyDescent="0.25">
      <c r="A1008" s="17" t="s">
        <v>265</v>
      </c>
      <c r="B1008" s="8" t="s">
        <v>53</v>
      </c>
      <c r="C1008" s="8" t="s">
        <v>67</v>
      </c>
      <c r="E1008" s="8" t="str">
        <f t="shared" si="116"/>
        <v>CoFi-vod.cofi</v>
      </c>
      <c r="F1008" s="21">
        <f t="shared" si="118"/>
        <v>103168.9552285899</v>
      </c>
      <c r="G1008" s="19">
        <f t="shared" si="118"/>
        <v>11.257006974534221</v>
      </c>
      <c r="H1008" s="18">
        <f t="shared" si="117"/>
        <v>7.5714681430099177E-3</v>
      </c>
      <c r="I1008" s="6">
        <f t="shared" si="117"/>
        <v>3.39</v>
      </c>
      <c r="J1008" s="6">
        <f t="shared" si="117"/>
        <v>1130265.3137850526</v>
      </c>
      <c r="K1008" s="18">
        <f t="shared" si="117"/>
        <v>0.3</v>
      </c>
      <c r="L1008" s="35">
        <f>Data!BM18</f>
        <v>6.922107256821455E-3</v>
      </c>
      <c r="M1008" s="21">
        <f>VLOOKUP(C1008,Data!$CB$2:$EB$22,1+VALUE(MID(A1008,6,2)),FALSE)</f>
        <v>0</v>
      </c>
      <c r="Q1008" s="21">
        <v>0</v>
      </c>
      <c r="R1008" s="21">
        <v>2.2336317914820613E-2</v>
      </c>
      <c r="S1008" s="21">
        <v>0.85238189341314219</v>
      </c>
      <c r="T1008" s="38">
        <v>2.8594496277900561E-5</v>
      </c>
    </row>
    <row r="1009" spans="1:20" x14ac:dyDescent="0.25">
      <c r="A1009" s="17" t="s">
        <v>266</v>
      </c>
      <c r="B1009" s="8" t="s">
        <v>53</v>
      </c>
      <c r="C1009" s="8" t="s">
        <v>67</v>
      </c>
      <c r="E1009" s="8" t="str">
        <f t="shared" si="116"/>
        <v>CoFi-vod.cofi</v>
      </c>
      <c r="F1009" s="21">
        <f t="shared" si="118"/>
        <v>142798.33267277651</v>
      </c>
      <c r="G1009" s="19">
        <f t="shared" si="118"/>
        <v>10.234322236037224</v>
      </c>
      <c r="H1009" s="18">
        <f t="shared" ref="H1009:K1024" si="119">H1008</f>
        <v>7.5714681430099177E-3</v>
      </c>
      <c r="I1009" s="6">
        <f t="shared" si="119"/>
        <v>3.39</v>
      </c>
      <c r="J1009" s="6">
        <f t="shared" si="119"/>
        <v>1130265.3137850526</v>
      </c>
      <c r="K1009" s="18">
        <f t="shared" si="119"/>
        <v>0.3</v>
      </c>
      <c r="L1009" s="35">
        <f>Data!BM19</f>
        <v>6.922107256821455E-3</v>
      </c>
      <c r="M1009" s="21">
        <f>VLOOKUP(C1009,Data!$CB$2:$EB$22,1+VALUE(MID(A1009,6,2)),FALSE)</f>
        <v>5637.2342775449779</v>
      </c>
      <c r="Q1009" s="21">
        <v>5637.2342775449779</v>
      </c>
      <c r="R1009" s="21">
        <v>555.19913637230002</v>
      </c>
      <c r="S1009" s="21">
        <v>13625.040200919544</v>
      </c>
      <c r="T1009" s="38">
        <v>0.5135060277472816</v>
      </c>
    </row>
    <row r="1010" spans="1:20" x14ac:dyDescent="0.25">
      <c r="A1010" s="17" t="s">
        <v>267</v>
      </c>
      <c r="B1010" s="8" t="s">
        <v>53</v>
      </c>
      <c r="C1010" s="8" t="s">
        <v>67</v>
      </c>
      <c r="E1010" s="8" t="str">
        <f t="shared" si="116"/>
        <v>CoFi-vod.cofi</v>
      </c>
      <c r="F1010" s="21">
        <f t="shared" ref="F1010:G1025" si="120">F944</f>
        <v>144198.29399369101</v>
      </c>
      <c r="G1010" s="19">
        <f t="shared" si="120"/>
        <v>10.244972678420806</v>
      </c>
      <c r="H1010" s="18">
        <f t="shared" si="119"/>
        <v>7.5714681430099177E-3</v>
      </c>
      <c r="I1010" s="6">
        <f t="shared" si="119"/>
        <v>3.39</v>
      </c>
      <c r="J1010" s="6">
        <f t="shared" si="119"/>
        <v>1130265.3137850526</v>
      </c>
      <c r="K1010" s="18">
        <f t="shared" si="119"/>
        <v>0.3</v>
      </c>
      <c r="L1010" s="35">
        <f>Data!BM20</f>
        <v>7.1478281456308504E-3</v>
      </c>
      <c r="M1010" s="21">
        <f>VLOOKUP(C1010,Data!$CB$2:$EB$22,1+VALUE(MID(A1010,6,2)),FALSE)</f>
        <v>5563.7167543621126</v>
      </c>
      <c r="Q1010" s="21">
        <v>5563.7167543621126</v>
      </c>
      <c r="R1010" s="21">
        <v>650.04098629415455</v>
      </c>
      <c r="S1010" s="21">
        <v>17012.504015280429</v>
      </c>
      <c r="T1010" s="38">
        <v>0.59538860550721195</v>
      </c>
    </row>
    <row r="1011" spans="1:20" x14ac:dyDescent="0.25">
      <c r="A1011" s="17" t="s">
        <v>268</v>
      </c>
      <c r="B1011" s="8" t="s">
        <v>53</v>
      </c>
      <c r="C1011" s="8" t="s">
        <v>67</v>
      </c>
      <c r="E1011" s="8" t="str">
        <f t="shared" si="116"/>
        <v>CoFi-vod.cofi</v>
      </c>
      <c r="F1011" s="21">
        <f t="shared" si="120"/>
        <v>98429.665186519007</v>
      </c>
      <c r="G1011" s="19">
        <f t="shared" si="120"/>
        <v>11.814132511432707</v>
      </c>
      <c r="H1011" s="18">
        <f t="shared" si="119"/>
        <v>7.5714681430099177E-3</v>
      </c>
      <c r="I1011" s="6">
        <f t="shared" si="119"/>
        <v>3.39</v>
      </c>
      <c r="J1011" s="6">
        <f t="shared" si="119"/>
        <v>1130265.3137850526</v>
      </c>
      <c r="K1011" s="18">
        <f t="shared" si="119"/>
        <v>0.3</v>
      </c>
      <c r="L1011" s="35">
        <f>Data!BM21</f>
        <v>7.1478281456308504E-3</v>
      </c>
      <c r="M1011" s="21">
        <f>VLOOKUP(C1011,Data!$CB$2:$EB$22,1+VALUE(MID(A1011,6,2)),FALSE)</f>
        <v>5015.1355357151187</v>
      </c>
      <c r="Q1011" s="21">
        <v>5015.1355357151187</v>
      </c>
      <c r="R1011" s="21">
        <v>439.89005050697125</v>
      </c>
      <c r="S1011" s="21">
        <v>12602.421051124009</v>
      </c>
      <c r="T1011" s="38">
        <v>0.59025276737950261</v>
      </c>
    </row>
    <row r="1012" spans="1:20" x14ac:dyDescent="0.25">
      <c r="A1012" s="17" t="s">
        <v>269</v>
      </c>
      <c r="B1012" s="8" t="s">
        <v>53</v>
      </c>
      <c r="C1012" s="8" t="s">
        <v>67</v>
      </c>
      <c r="E1012" s="8" t="str">
        <f t="shared" si="116"/>
        <v>CoFi-vod.cofi</v>
      </c>
      <c r="F1012" s="21">
        <f t="shared" si="120"/>
        <v>163384.76716181752</v>
      </c>
      <c r="G1012" s="19">
        <f t="shared" si="120"/>
        <v>10.267597507715461</v>
      </c>
      <c r="H1012" s="18">
        <f t="shared" si="119"/>
        <v>7.5714681430099177E-3</v>
      </c>
      <c r="I1012" s="6">
        <f t="shared" si="119"/>
        <v>3.39</v>
      </c>
      <c r="J1012" s="6">
        <f t="shared" si="119"/>
        <v>1130265.3137850526</v>
      </c>
      <c r="K1012" s="18">
        <f t="shared" si="119"/>
        <v>0.3</v>
      </c>
      <c r="L1012" s="35">
        <f>Data!BM22</f>
        <v>7.1478281456308504E-3</v>
      </c>
      <c r="M1012" s="21">
        <f>VLOOKUP(C1012,Data!$CB$2:$EB$22,1+VALUE(MID(A1012,6,2)),FALSE)</f>
        <v>3892.038639300823</v>
      </c>
      <c r="Q1012" s="21">
        <v>3892.038639300823</v>
      </c>
      <c r="R1012" s="21">
        <v>652.37391023766065</v>
      </c>
      <c r="S1012" s="21">
        <v>18815.241531856926</v>
      </c>
      <c r="T1012" s="38">
        <v>0.52735725058132243</v>
      </c>
    </row>
    <row r="1013" spans="1:20" x14ac:dyDescent="0.25">
      <c r="A1013" s="17" t="s">
        <v>270</v>
      </c>
      <c r="B1013" s="8" t="s">
        <v>53</v>
      </c>
      <c r="C1013" s="8" t="s">
        <v>67</v>
      </c>
      <c r="E1013" s="8" t="str">
        <f t="shared" si="116"/>
        <v>CoFi-vod.cofi</v>
      </c>
      <c r="F1013" s="21">
        <f t="shared" si="120"/>
        <v>148983.40879257949</v>
      </c>
      <c r="G1013" s="19">
        <f t="shared" si="120"/>
        <v>10.106619196002974</v>
      </c>
      <c r="H1013" s="18">
        <f t="shared" si="119"/>
        <v>7.5714681430099177E-3</v>
      </c>
      <c r="I1013" s="6">
        <f t="shared" si="119"/>
        <v>3.39</v>
      </c>
      <c r="J1013" s="6">
        <f t="shared" si="119"/>
        <v>1130265.3137850526</v>
      </c>
      <c r="K1013" s="18">
        <f t="shared" si="119"/>
        <v>0.3</v>
      </c>
      <c r="L1013" s="35">
        <f>Data!BM23</f>
        <v>7.1478281456308504E-3</v>
      </c>
      <c r="M1013" s="21">
        <f>VLOOKUP(C1013,Data!$CB$2:$EB$22,1+VALUE(MID(A1013,6,2)),FALSE)</f>
        <v>6711.4840570000006</v>
      </c>
      <c r="Q1013" s="21">
        <v>6711.4840570000006</v>
      </c>
      <c r="R1013" s="21">
        <v>735.47493358343638</v>
      </c>
      <c r="S1013" s="21">
        <v>18486.94557075412</v>
      </c>
      <c r="T1013" s="38">
        <v>0.65200341352475522</v>
      </c>
    </row>
    <row r="1014" spans="1:20" x14ac:dyDescent="0.25">
      <c r="A1014" s="17" t="s">
        <v>249</v>
      </c>
      <c r="B1014" s="8" t="s">
        <v>53</v>
      </c>
      <c r="C1014" s="8" t="s">
        <v>67</v>
      </c>
      <c r="E1014" s="8" t="str">
        <f t="shared" si="116"/>
        <v>CoFi-vod.cofi</v>
      </c>
      <c r="F1014" s="21">
        <f t="shared" si="120"/>
        <v>151654.691624923</v>
      </c>
      <c r="G1014" s="19">
        <f t="shared" si="120"/>
        <v>10.263206967410436</v>
      </c>
      <c r="H1014" s="18">
        <f t="shared" si="119"/>
        <v>7.5714681430099177E-3</v>
      </c>
      <c r="I1014" s="6">
        <f t="shared" si="119"/>
        <v>3.39</v>
      </c>
      <c r="J1014" s="6">
        <f t="shared" si="119"/>
        <v>1130265.3137850526</v>
      </c>
      <c r="K1014" s="18">
        <f t="shared" si="119"/>
        <v>0.3</v>
      </c>
      <c r="L1014" s="35">
        <f>Data!BM24</f>
        <v>7.1478281456308504E-3</v>
      </c>
      <c r="M1014" s="21">
        <f>VLOOKUP(C1014,Data!$CB$2:$EB$22,1+VALUE(MID(A1014,6,2)),FALSE)</f>
        <v>6327.2551599999988</v>
      </c>
      <c r="Q1014" s="21">
        <v>6327.2551599999988</v>
      </c>
      <c r="R1014" s="21">
        <v>765.97157442159744</v>
      </c>
      <c r="S1014" s="21">
        <v>20322.635910108649</v>
      </c>
      <c r="T1014" s="38">
        <v>0.66707813111512126</v>
      </c>
    </row>
    <row r="1015" spans="1:20" x14ac:dyDescent="0.25">
      <c r="A1015" s="17" t="s">
        <v>250</v>
      </c>
      <c r="B1015" s="8" t="s">
        <v>53</v>
      </c>
      <c r="C1015" s="8" t="s">
        <v>67</v>
      </c>
      <c r="E1015" s="8" t="str">
        <f t="shared" si="116"/>
        <v>CoFi-vod.cofi</v>
      </c>
      <c r="F1015" s="21">
        <f t="shared" si="120"/>
        <v>129850.99598897449</v>
      </c>
      <c r="G1015" s="19">
        <f t="shared" si="120"/>
        <v>10.749217003596499</v>
      </c>
      <c r="H1015" s="18">
        <f t="shared" si="119"/>
        <v>7.5714681430099177E-3</v>
      </c>
      <c r="I1015" s="6">
        <f t="shared" si="119"/>
        <v>3.39</v>
      </c>
      <c r="J1015" s="6">
        <f t="shared" si="119"/>
        <v>1130265.3137850526</v>
      </c>
      <c r="K1015" s="18">
        <f t="shared" si="119"/>
        <v>0.3</v>
      </c>
      <c r="L1015" s="35">
        <f>Data!BM25</f>
        <v>7.1478281456308504E-3</v>
      </c>
      <c r="M1015" s="21">
        <f>VLOOKUP(C1015,Data!$CB$2:$EB$22,1+VALUE(MID(A1015,6,2)),FALSE)</f>
        <v>5813.8192810000028</v>
      </c>
      <c r="Q1015" s="21">
        <v>5813.8192810000028</v>
      </c>
      <c r="R1015" s="21">
        <v>638.97259765226931</v>
      </c>
      <c r="S1015" s="21">
        <v>17470.24354703923</v>
      </c>
      <c r="T1015" s="38">
        <v>0.64991543210083558</v>
      </c>
    </row>
    <row r="1016" spans="1:20" x14ac:dyDescent="0.25">
      <c r="A1016" s="17" t="s">
        <v>251</v>
      </c>
      <c r="B1016" s="8" t="s">
        <v>53</v>
      </c>
      <c r="C1016" s="8" t="s">
        <v>67</v>
      </c>
      <c r="E1016" s="8" t="str">
        <f t="shared" si="116"/>
        <v>CoFi-vod.cofi</v>
      </c>
      <c r="F1016" s="21">
        <f t="shared" si="120"/>
        <v>134978.302756513</v>
      </c>
      <c r="G1016" s="19">
        <f t="shared" si="120"/>
        <v>10.756408999327785</v>
      </c>
      <c r="H1016" s="18">
        <f t="shared" si="119"/>
        <v>7.5714681430099177E-3</v>
      </c>
      <c r="I1016" s="6">
        <f t="shared" si="119"/>
        <v>3.39</v>
      </c>
      <c r="J1016" s="6">
        <f t="shared" si="119"/>
        <v>1130265.3137850526</v>
      </c>
      <c r="K1016" s="18">
        <f t="shared" si="119"/>
        <v>0.3</v>
      </c>
      <c r="L1016" s="35">
        <f>Data!BM26</f>
        <v>7.1478281456308504E-3</v>
      </c>
      <c r="M1016" s="21">
        <f>VLOOKUP(C1016,Data!$CB$2:$EB$22,1+VALUE(MID(A1016,6,2)),FALSE)</f>
        <v>4976.6585080000032</v>
      </c>
      <c r="Q1016" s="21">
        <v>4976.6585080000032</v>
      </c>
      <c r="R1016" s="21">
        <v>619.11020408563911</v>
      </c>
      <c r="S1016" s="21">
        <v>17598.716207020236</v>
      </c>
      <c r="T1016" s="38">
        <v>0.6057925104129771</v>
      </c>
    </row>
    <row r="1017" spans="1:20" x14ac:dyDescent="0.25">
      <c r="A1017" s="17" t="s">
        <v>252</v>
      </c>
      <c r="B1017" s="8" t="s">
        <v>53</v>
      </c>
      <c r="C1017" s="8" t="s">
        <v>67</v>
      </c>
      <c r="E1017" s="8" t="str">
        <f t="shared" si="116"/>
        <v>CoFi-vod.cofi</v>
      </c>
      <c r="F1017" s="21">
        <f t="shared" si="120"/>
        <v>134530.63966644951</v>
      </c>
      <c r="G1017" s="19">
        <f t="shared" si="120"/>
        <v>10.667047927027582</v>
      </c>
      <c r="H1017" s="18">
        <f t="shared" si="119"/>
        <v>7.5714681430099177E-3</v>
      </c>
      <c r="I1017" s="6">
        <f t="shared" si="119"/>
        <v>3.39</v>
      </c>
      <c r="J1017" s="6">
        <f t="shared" si="119"/>
        <v>1130265.3137850526</v>
      </c>
      <c r="K1017" s="18">
        <f t="shared" si="119"/>
        <v>0.3</v>
      </c>
      <c r="L1017" s="35">
        <f>Data!BM27</f>
        <v>7.1478281456308504E-3</v>
      </c>
      <c r="M1017" s="21">
        <f>VLOOKUP(C1017,Data!$CB$2:$EB$22,1+VALUE(MID(A1017,6,2)),FALSE)</f>
        <v>4926.0878425960773</v>
      </c>
      <c r="Q1017" s="21">
        <v>4926.0878425960773</v>
      </c>
      <c r="R1017" s="21">
        <v>599.88743115527734</v>
      </c>
      <c r="S1017" s="21">
        <v>16766.617006060704</v>
      </c>
      <c r="T1017" s="38">
        <v>0.58893647976081198</v>
      </c>
    </row>
    <row r="1018" spans="1:20" x14ac:dyDescent="0.25">
      <c r="A1018" s="17" t="s">
        <v>253</v>
      </c>
      <c r="B1018" s="8" t="s">
        <v>53</v>
      </c>
      <c r="C1018" s="8" t="s">
        <v>67</v>
      </c>
      <c r="E1018" s="8" t="str">
        <f t="shared" si="116"/>
        <v>CoFi-vod.cofi</v>
      </c>
      <c r="F1018" s="21">
        <f t="shared" si="120"/>
        <v>163793.993132748</v>
      </c>
      <c r="G1018" s="19">
        <f t="shared" si="120"/>
        <v>10.450556475461539</v>
      </c>
      <c r="H1018" s="18">
        <f t="shared" si="119"/>
        <v>7.5714681430099177E-3</v>
      </c>
      <c r="I1018" s="6">
        <f t="shared" si="119"/>
        <v>3.39</v>
      </c>
      <c r="J1018" s="6">
        <f t="shared" si="119"/>
        <v>1130265.3137850526</v>
      </c>
      <c r="K1018" s="18">
        <f t="shared" si="119"/>
        <v>0.3</v>
      </c>
      <c r="L1018" s="35">
        <f>Data!BM28</f>
        <v>7.1478281456308504E-3</v>
      </c>
      <c r="M1018" s="21">
        <f>VLOOKUP(C1018,Data!$CB$2:$EB$22,1+VALUE(MID(A1018,6,2)),FALSE)</f>
        <v>6005.6950509999988</v>
      </c>
      <c r="Q1018" s="21">
        <v>6005.6950509999988</v>
      </c>
      <c r="R1018" s="21">
        <v>788.50635798344626</v>
      </c>
      <c r="S1018" s="21">
        <v>21929.024412992432</v>
      </c>
      <c r="T1018" s="38">
        <v>0.63580967094941143</v>
      </c>
    </row>
    <row r="1019" spans="1:20" x14ac:dyDescent="0.25">
      <c r="A1019" s="17" t="s">
        <v>254</v>
      </c>
      <c r="B1019" s="8" t="s">
        <v>53</v>
      </c>
      <c r="C1019" s="8" t="s">
        <v>67</v>
      </c>
      <c r="E1019" s="8" t="str">
        <f t="shared" si="116"/>
        <v>CoFi-vod.cofi</v>
      </c>
      <c r="F1019" s="21">
        <f t="shared" si="120"/>
        <v>118736.888545109</v>
      </c>
      <c r="G1019" s="19">
        <f t="shared" si="120"/>
        <v>10.666379327200589</v>
      </c>
      <c r="H1019" s="18">
        <f t="shared" si="119"/>
        <v>7.5714681430099177E-3</v>
      </c>
      <c r="I1019" s="6">
        <f t="shared" si="119"/>
        <v>3.39</v>
      </c>
      <c r="J1019" s="6">
        <f t="shared" si="119"/>
        <v>1130265.3137850526</v>
      </c>
      <c r="K1019" s="18">
        <f t="shared" si="119"/>
        <v>0.3</v>
      </c>
      <c r="L1019" s="35">
        <f>Data!BM29</f>
        <v>7.3735490344402459E-3</v>
      </c>
      <c r="M1019" s="21">
        <f>VLOOKUP(C1019,Data!$CB$2:$EB$22,1+VALUE(MID(A1019,6,2)),FALSE)</f>
        <v>5569.4645030000001</v>
      </c>
      <c r="Q1019" s="21">
        <v>5569.4645030000001</v>
      </c>
      <c r="R1019" s="21">
        <v>558.65508548178104</v>
      </c>
      <c r="S1019" s="21">
        <v>14630.959212834197</v>
      </c>
      <c r="T1019" s="38">
        <v>0.62140964957934663</v>
      </c>
    </row>
    <row r="1020" spans="1:20" x14ac:dyDescent="0.25">
      <c r="A1020" s="17" t="s">
        <v>255</v>
      </c>
      <c r="B1020" s="8" t="s">
        <v>53</v>
      </c>
      <c r="C1020" s="8" t="s">
        <v>67</v>
      </c>
      <c r="E1020" s="8" t="str">
        <f t="shared" si="116"/>
        <v>CoFi-vod.cofi</v>
      </c>
      <c r="F1020" s="21">
        <f t="shared" si="120"/>
        <v>177768.66401188599</v>
      </c>
      <c r="G1020" s="19">
        <f t="shared" si="120"/>
        <v>9.5368396438620078</v>
      </c>
      <c r="H1020" s="18">
        <f t="shared" si="119"/>
        <v>7.5714681430099177E-3</v>
      </c>
      <c r="I1020" s="6">
        <f t="shared" si="119"/>
        <v>3.39</v>
      </c>
      <c r="J1020" s="6">
        <f t="shared" si="119"/>
        <v>1130265.3137850526</v>
      </c>
      <c r="K1020" s="18">
        <f t="shared" si="119"/>
        <v>0.3</v>
      </c>
      <c r="L1020" s="35">
        <f>Data!BM30</f>
        <v>7.3735490344402459E-3</v>
      </c>
      <c r="M1020" s="21">
        <f>VLOOKUP(C1020,Data!$CB$2:$EB$22,1+VALUE(MID(A1020,6,2)),FALSE)</f>
        <v>1842.6712310000009</v>
      </c>
      <c r="Q1020" s="21">
        <v>1842.6712310000009</v>
      </c>
      <c r="R1020" s="21">
        <v>539.73191887457779</v>
      </c>
      <c r="S1020" s="21">
        <v>15606.800388724867</v>
      </c>
      <c r="T1020" s="38">
        <v>0.40099854271736302</v>
      </c>
    </row>
    <row r="1021" spans="1:20" x14ac:dyDescent="0.25">
      <c r="A1021" s="17" t="s">
        <v>256</v>
      </c>
      <c r="B1021" s="8" t="s">
        <v>53</v>
      </c>
      <c r="C1021" s="8" t="s">
        <v>67</v>
      </c>
      <c r="E1021" s="8" t="str">
        <f t="shared" si="116"/>
        <v>CoFi-vod.cofi</v>
      </c>
      <c r="F1021" s="21">
        <f t="shared" si="120"/>
        <v>155905.00634210001</v>
      </c>
      <c r="G1021" s="19">
        <f t="shared" si="120"/>
        <v>9.9784577197080004</v>
      </c>
      <c r="H1021" s="18">
        <f t="shared" si="119"/>
        <v>7.5714681430099177E-3</v>
      </c>
      <c r="I1021" s="6">
        <f t="shared" si="119"/>
        <v>3.39</v>
      </c>
      <c r="J1021" s="6">
        <f t="shared" si="119"/>
        <v>1130265.3137850526</v>
      </c>
      <c r="K1021" s="18">
        <f t="shared" si="119"/>
        <v>0.3</v>
      </c>
      <c r="L1021" s="35">
        <f>Data!BM31</f>
        <v>7.3735490344402459E-3</v>
      </c>
      <c r="M1021" s="21">
        <f>VLOOKUP(C1021,Data!$CB$2:$EB$22,1+VALUE(MID(A1021,6,2)),FALSE)</f>
        <v>1889.1362889999989</v>
      </c>
      <c r="Q1021" s="21">
        <v>1889.1362889999989</v>
      </c>
      <c r="R1021" s="21">
        <v>373.52143430002042</v>
      </c>
      <c r="S1021" s="21">
        <v>10745.962687133633</v>
      </c>
      <c r="T1021" s="38">
        <v>0.31642833637936274</v>
      </c>
    </row>
    <row r="1022" spans="1:20" x14ac:dyDescent="0.25">
      <c r="A1022" s="17" t="s">
        <v>257</v>
      </c>
      <c r="B1022" s="8" t="s">
        <v>53</v>
      </c>
      <c r="C1022" s="8" t="s">
        <v>67</v>
      </c>
      <c r="E1022" s="8" t="str">
        <f t="shared" si="116"/>
        <v>CoFi-vod.cofi</v>
      </c>
      <c r="F1022" s="21">
        <f t="shared" si="120"/>
        <v>97265.618974818106</v>
      </c>
      <c r="G1022" s="19">
        <f t="shared" si="120"/>
        <v>11.89482405682261</v>
      </c>
      <c r="H1022" s="18">
        <f t="shared" si="119"/>
        <v>7.5714681430099177E-3</v>
      </c>
      <c r="I1022" s="6">
        <f t="shared" si="119"/>
        <v>3.39</v>
      </c>
      <c r="J1022" s="6">
        <f t="shared" si="119"/>
        <v>1130265.3137850526</v>
      </c>
      <c r="K1022" s="18">
        <f t="shared" si="119"/>
        <v>0.3</v>
      </c>
      <c r="L1022" s="35">
        <f>Data!BM32</f>
        <v>7.3735490344402459E-3</v>
      </c>
      <c r="M1022" s="21">
        <f>VLOOKUP(C1022,Data!$CB$2:$EB$22,1+VALUE(MID(A1022,6,2)),FALSE)</f>
        <v>2874.1915499999982</v>
      </c>
      <c r="Q1022" s="21">
        <v>2874.1915499999982</v>
      </c>
      <c r="R1022" s="21">
        <v>271.07353107550648</v>
      </c>
      <c r="S1022" s="21">
        <v>8056.4293896702256</v>
      </c>
      <c r="T1022" s="38">
        <v>0.3680846093646144</v>
      </c>
    </row>
    <row r="1023" spans="1:20" x14ac:dyDescent="0.25">
      <c r="A1023" s="17" t="s">
        <v>258</v>
      </c>
      <c r="B1023" s="8" t="s">
        <v>53</v>
      </c>
      <c r="C1023" s="8" t="s">
        <v>67</v>
      </c>
      <c r="E1023" s="8" t="str">
        <f t="shared" si="116"/>
        <v>CoFi-vod.cofi</v>
      </c>
      <c r="F1023" s="21">
        <f t="shared" si="120"/>
        <v>97415.805385531698</v>
      </c>
      <c r="G1023" s="19">
        <f t="shared" si="120"/>
        <v>11.56950821742382</v>
      </c>
      <c r="H1023" s="18">
        <f t="shared" si="119"/>
        <v>7.5714681430099177E-3</v>
      </c>
      <c r="I1023" s="6">
        <f t="shared" si="119"/>
        <v>3.39</v>
      </c>
      <c r="J1023" s="6">
        <f t="shared" si="119"/>
        <v>1130265.3137850526</v>
      </c>
      <c r="K1023" s="18">
        <f t="shared" si="119"/>
        <v>0.3</v>
      </c>
      <c r="L1023" s="35">
        <f>Data!BM33</f>
        <v>6.922107256821455E-3</v>
      </c>
      <c r="M1023" s="21">
        <f>VLOOKUP(C1023,Data!$CB$2:$EB$22,1+VALUE(MID(A1023,6,2)),FALSE)</f>
        <v>2695.1911680000012</v>
      </c>
      <c r="Q1023" s="21">
        <v>2695.1911680000012</v>
      </c>
      <c r="R1023" s="21">
        <v>282.17431288688493</v>
      </c>
      <c r="S1023" s="21">
        <v>8371.8639594315919</v>
      </c>
      <c r="T1023" s="38">
        <v>0.38256739292732</v>
      </c>
    </row>
    <row r="1024" spans="1:20" x14ac:dyDescent="0.25">
      <c r="A1024" s="17" t="s">
        <v>259</v>
      </c>
      <c r="B1024" s="8" t="s">
        <v>53</v>
      </c>
      <c r="C1024" s="8" t="s">
        <v>67</v>
      </c>
      <c r="E1024" s="8" t="str">
        <f t="shared" si="116"/>
        <v>CoFi-vod.cofi</v>
      </c>
      <c r="F1024" s="21">
        <f t="shared" si="120"/>
        <v>152166.78614067001</v>
      </c>
      <c r="G1024" s="19">
        <f t="shared" si="120"/>
        <v>9.8060204788667331</v>
      </c>
      <c r="H1024" s="18">
        <f t="shared" si="119"/>
        <v>7.5714681430099177E-3</v>
      </c>
      <c r="I1024" s="6">
        <f t="shared" si="119"/>
        <v>3.39</v>
      </c>
      <c r="J1024" s="6">
        <f t="shared" si="119"/>
        <v>1130265.3137850526</v>
      </c>
      <c r="K1024" s="18">
        <f t="shared" si="119"/>
        <v>0.3</v>
      </c>
      <c r="L1024" s="35">
        <f>Data!BM34</f>
        <v>6.922107256821455E-3</v>
      </c>
      <c r="M1024" s="21">
        <f>VLOOKUP(C1024,Data!$CB$2:$EB$22,1+VALUE(MID(A1024,6,2)),FALSE)</f>
        <v>1614.2768579999999</v>
      </c>
      <c r="Q1024" s="21">
        <v>1614.2768579999999</v>
      </c>
      <c r="R1024" s="21">
        <v>341.03514396080431</v>
      </c>
      <c r="S1024" s="21">
        <v>9722.5530252989702</v>
      </c>
      <c r="T1024" s="38">
        <v>0.29600508255972469</v>
      </c>
    </row>
    <row r="1025" spans="1:20" x14ac:dyDescent="0.25">
      <c r="A1025" s="17" t="s">
        <v>260</v>
      </c>
      <c r="B1025" s="8" t="s">
        <v>53</v>
      </c>
      <c r="C1025" s="8" t="s">
        <v>67</v>
      </c>
      <c r="E1025" s="8" t="str">
        <f t="shared" si="116"/>
        <v>CoFi-vod.cofi</v>
      </c>
      <c r="F1025" s="21">
        <f t="shared" si="120"/>
        <v>145113.38760294701</v>
      </c>
      <c r="G1025" s="19">
        <f t="shared" si="120"/>
        <v>10.081319949993899</v>
      </c>
      <c r="H1025" s="18">
        <f t="shared" ref="H1025:K1040" si="121">H1024</f>
        <v>7.5714681430099177E-3</v>
      </c>
      <c r="I1025" s="6">
        <f t="shared" si="121"/>
        <v>3.39</v>
      </c>
      <c r="J1025" s="6">
        <f t="shared" si="121"/>
        <v>1130265.3137850526</v>
      </c>
      <c r="K1025" s="18">
        <f t="shared" si="121"/>
        <v>0.3</v>
      </c>
      <c r="L1025" s="35">
        <f>Data!BM35</f>
        <v>6.922107256821455E-3</v>
      </c>
      <c r="M1025" s="21">
        <f>VLOOKUP(C1025,Data!$CB$2:$EB$22,1+VALUE(MID(A1025,6,2)),FALSE)</f>
        <v>3178.8217140000011</v>
      </c>
      <c r="Q1025" s="21">
        <v>3178.8217140000011</v>
      </c>
      <c r="R1025" s="21">
        <v>439.99610421425513</v>
      </c>
      <c r="S1025" s="21">
        <v>11858.341982304852</v>
      </c>
      <c r="T1025" s="38">
        <v>0.40046194392341938</v>
      </c>
    </row>
    <row r="1026" spans="1:20" x14ac:dyDescent="0.25">
      <c r="A1026" s="17" t="s">
        <v>261</v>
      </c>
      <c r="B1026" s="8" t="s">
        <v>53</v>
      </c>
      <c r="C1026" s="8" t="s">
        <v>67</v>
      </c>
      <c r="E1026" s="8" t="str">
        <f t="shared" si="116"/>
        <v>CoFi-vod.cofi</v>
      </c>
      <c r="F1026" s="21">
        <f t="shared" ref="F1026:G1041" si="122">F960</f>
        <v>142547.349343315</v>
      </c>
      <c r="G1026" s="19">
        <f t="shared" si="122"/>
        <v>10.00387305712248</v>
      </c>
      <c r="H1026" s="18">
        <f t="shared" si="121"/>
        <v>7.5714681430099177E-3</v>
      </c>
      <c r="I1026" s="6">
        <f t="shared" si="121"/>
        <v>3.39</v>
      </c>
      <c r="J1026" s="6">
        <f t="shared" si="121"/>
        <v>1130265.3137850526</v>
      </c>
      <c r="K1026" s="18">
        <f t="shared" si="121"/>
        <v>0.3</v>
      </c>
      <c r="L1026" s="35">
        <f>Data!BM36</f>
        <v>6.922107256821455E-3</v>
      </c>
      <c r="M1026" s="21">
        <f>VLOOKUP(C1026,Data!$CB$2:$EB$22,1+VALUE(MID(A1026,6,2)),FALSE)</f>
        <v>334.65248700000001</v>
      </c>
      <c r="Q1026" s="21">
        <v>334.65248700000001</v>
      </c>
      <c r="R1026" s="21">
        <v>192.324710085878</v>
      </c>
      <c r="S1026" s="21">
        <v>6187.6803436653545</v>
      </c>
      <c r="T1026" s="38">
        <v>0.17819513419825372</v>
      </c>
    </row>
    <row r="1027" spans="1:20" x14ac:dyDescent="0.25">
      <c r="A1027" s="17" t="s">
        <v>278</v>
      </c>
      <c r="B1027" s="8" t="s">
        <v>53</v>
      </c>
      <c r="C1027" s="8" t="s">
        <v>67</v>
      </c>
      <c r="E1027" s="8" t="str">
        <f t="shared" si="116"/>
        <v>CoFi-vod.cofi</v>
      </c>
      <c r="F1027" s="21">
        <f t="shared" si="122"/>
        <v>89849.0514662145</v>
      </c>
      <c r="G1027" s="19">
        <f t="shared" si="122"/>
        <v>11.47574594837338</v>
      </c>
      <c r="H1027" s="18">
        <f t="shared" si="121"/>
        <v>7.5714681430099177E-3</v>
      </c>
      <c r="I1027" s="6">
        <f t="shared" si="121"/>
        <v>3.39</v>
      </c>
      <c r="J1027" s="6">
        <f t="shared" si="121"/>
        <v>1130265.3137850526</v>
      </c>
      <c r="K1027" s="18">
        <f t="shared" si="121"/>
        <v>0.3</v>
      </c>
      <c r="L1027" s="35">
        <f>Data!BM37</f>
        <v>7.1478281456308504E-3</v>
      </c>
      <c r="M1027" s="21">
        <f>VLOOKUP(C1027,Data!$CB$2:$EB$22,1+VALUE(MID(A1027,6,2)),FALSE)</f>
        <v>0</v>
      </c>
      <c r="Q1027" s="21">
        <v>0</v>
      </c>
      <c r="R1027" s="21">
        <v>38.896241652484072</v>
      </c>
      <c r="S1027" s="21">
        <v>1513.1718837960123</v>
      </c>
      <c r="T1027" s="38">
        <v>5.7176036145001996E-2</v>
      </c>
    </row>
    <row r="1028" spans="1:20" x14ac:dyDescent="0.25">
      <c r="A1028" s="17" t="s">
        <v>279</v>
      </c>
      <c r="B1028" s="8" t="s">
        <v>53</v>
      </c>
      <c r="C1028" s="8" t="s">
        <v>67</v>
      </c>
      <c r="E1028" s="8" t="str">
        <f t="shared" si="116"/>
        <v>CoFi-vod.cofi</v>
      </c>
      <c r="F1028" s="21">
        <f t="shared" si="122"/>
        <v>102630.58612210301</v>
      </c>
      <c r="G1028" s="19">
        <f t="shared" si="122"/>
        <v>10.756762154759192</v>
      </c>
      <c r="H1028" s="18">
        <f t="shared" si="121"/>
        <v>7.5714681430099177E-3</v>
      </c>
      <c r="I1028" s="6">
        <f t="shared" si="121"/>
        <v>3.39</v>
      </c>
      <c r="J1028" s="6">
        <f t="shared" si="121"/>
        <v>1130265.3137850526</v>
      </c>
      <c r="K1028" s="18">
        <f t="shared" si="121"/>
        <v>0.3</v>
      </c>
      <c r="L1028" s="35">
        <f>Data!BM38</f>
        <v>7.1478281456308504E-3</v>
      </c>
      <c r="M1028" s="21">
        <f>VLOOKUP(C1028,Data!$CB$2:$EB$22,1+VALUE(MID(A1028,6,2)),FALSE)</f>
        <v>0</v>
      </c>
      <c r="Q1028" s="21">
        <v>0</v>
      </c>
      <c r="R1028" s="21">
        <v>13.604557295270444</v>
      </c>
      <c r="S1028" s="21">
        <v>496.09594608600167</v>
      </c>
      <c r="T1028" s="38">
        <v>1.7507635871057747E-2</v>
      </c>
    </row>
    <row r="1029" spans="1:20" x14ac:dyDescent="0.25">
      <c r="A1029" s="17" t="s">
        <v>280</v>
      </c>
      <c r="B1029" s="8" t="s">
        <v>53</v>
      </c>
      <c r="C1029" s="8" t="s">
        <v>67</v>
      </c>
      <c r="E1029" s="8" t="str">
        <f t="shared" si="116"/>
        <v>CoFi-vod.cofi</v>
      </c>
      <c r="F1029" s="21">
        <f t="shared" si="122"/>
        <v>100258.467636616</v>
      </c>
      <c r="G1029" s="19">
        <f t="shared" si="122"/>
        <v>10.65669779621145</v>
      </c>
      <c r="H1029" s="18">
        <f t="shared" si="121"/>
        <v>7.5714681430099177E-3</v>
      </c>
      <c r="I1029" s="6">
        <f t="shared" si="121"/>
        <v>3.39</v>
      </c>
      <c r="J1029" s="6">
        <f t="shared" si="121"/>
        <v>1130265.3137850526</v>
      </c>
      <c r="K1029" s="18">
        <f t="shared" si="121"/>
        <v>0.3</v>
      </c>
      <c r="L1029" s="35">
        <f>Data!BM39</f>
        <v>7.1478281456308504E-3</v>
      </c>
      <c r="M1029" s="21">
        <f>VLOOKUP(C1029,Data!$CB$2:$EB$22,1+VALUE(MID(A1029,6,2)),FALSE)</f>
        <v>0</v>
      </c>
      <c r="Q1029" s="21">
        <v>0</v>
      </c>
      <c r="R1029" s="21">
        <v>4.0117103649645767</v>
      </c>
      <c r="S1029" s="21">
        <v>144.92787316815901</v>
      </c>
      <c r="T1029" s="38">
        <v>5.2847982026286155E-3</v>
      </c>
    </row>
    <row r="1030" spans="1:20" x14ac:dyDescent="0.25">
      <c r="A1030" s="17" t="s">
        <v>281</v>
      </c>
      <c r="B1030" s="8" t="s">
        <v>53</v>
      </c>
      <c r="C1030" s="8" t="s">
        <v>67</v>
      </c>
      <c r="E1030" s="8" t="str">
        <f t="shared" si="116"/>
        <v>CoFi-vod.cofi</v>
      </c>
      <c r="F1030" s="21">
        <f t="shared" si="122"/>
        <v>136054.96228445024</v>
      </c>
      <c r="G1030" s="19">
        <f t="shared" si="122"/>
        <v>9.6760323677399889</v>
      </c>
      <c r="H1030" s="18">
        <f t="shared" si="121"/>
        <v>7.5714681430099177E-3</v>
      </c>
      <c r="I1030" s="6">
        <f t="shared" si="121"/>
        <v>3.39</v>
      </c>
      <c r="J1030" s="6">
        <f t="shared" si="121"/>
        <v>1130265.3137850526</v>
      </c>
      <c r="K1030" s="18">
        <f t="shared" si="121"/>
        <v>0.3</v>
      </c>
      <c r="L1030" s="35">
        <f>Data!BM40</f>
        <v>7.1478281456308504E-3</v>
      </c>
      <c r="M1030" s="21">
        <f>VLOOKUP(C1030,Data!$CB$2:$EB$22,1+VALUE(MID(A1030,6,2)),FALSE)</f>
        <v>0</v>
      </c>
      <c r="Q1030" s="21">
        <v>0</v>
      </c>
      <c r="R1030" s="21">
        <v>1.6362479761397319</v>
      </c>
      <c r="S1030" s="21">
        <v>53.67179660405435</v>
      </c>
      <c r="T1030" s="38">
        <v>1.588380829081304E-3</v>
      </c>
    </row>
    <row r="1031" spans="1:20" x14ac:dyDescent="0.25">
      <c r="A1031" s="17" t="s">
        <v>282</v>
      </c>
      <c r="B1031" s="8" t="s">
        <v>53</v>
      </c>
      <c r="C1031" s="8" t="s">
        <v>67</v>
      </c>
      <c r="E1031" s="8" t="str">
        <f t="shared" si="116"/>
        <v>CoFi-vod.cofi</v>
      </c>
      <c r="F1031" s="21">
        <f t="shared" si="122"/>
        <v>120012.959289386</v>
      </c>
      <c r="G1031" s="19">
        <f t="shared" si="122"/>
        <v>10.333963539505701</v>
      </c>
      <c r="H1031" s="18">
        <f t="shared" si="121"/>
        <v>7.5714681430099177E-3</v>
      </c>
      <c r="I1031" s="6">
        <f t="shared" si="121"/>
        <v>3.39</v>
      </c>
      <c r="J1031" s="6">
        <f t="shared" si="121"/>
        <v>1130265.3137850526</v>
      </c>
      <c r="K1031" s="18">
        <f t="shared" si="121"/>
        <v>0.3</v>
      </c>
      <c r="L1031" s="35">
        <f>Data!BM41</f>
        <v>7.1478281456308504E-3</v>
      </c>
      <c r="M1031" s="21">
        <f>VLOOKUP(C1031,Data!$CB$2:$EB$22,1+VALUE(MID(A1031,6,2)),FALSE)</f>
        <v>0</v>
      </c>
      <c r="Q1031" s="21">
        <v>0</v>
      </c>
      <c r="R1031" s="21">
        <v>0.43323718437831227</v>
      </c>
      <c r="S1031" s="21">
        <v>15.177224136226965</v>
      </c>
      <c r="T1031" s="38">
        <v>4.7677939755541576E-4</v>
      </c>
    </row>
    <row r="1032" spans="1:20" x14ac:dyDescent="0.25">
      <c r="A1032" s="17" t="s">
        <v>283</v>
      </c>
      <c r="B1032" s="8" t="s">
        <v>53</v>
      </c>
      <c r="C1032" s="8" t="s">
        <v>67</v>
      </c>
      <c r="E1032" s="8" t="str">
        <f t="shared" si="116"/>
        <v>CoFi-vod.cofi</v>
      </c>
      <c r="F1032" s="21">
        <f t="shared" si="122"/>
        <v>116866.54268758249</v>
      </c>
      <c r="G1032" s="19">
        <f t="shared" si="122"/>
        <v>10.405048437786814</v>
      </c>
      <c r="H1032" s="18">
        <f t="shared" si="121"/>
        <v>7.5714681430099177E-3</v>
      </c>
      <c r="I1032" s="6">
        <f t="shared" si="121"/>
        <v>3.39</v>
      </c>
      <c r="J1032" s="6">
        <f t="shared" si="121"/>
        <v>1130265.3137850526</v>
      </c>
      <c r="K1032" s="18">
        <f t="shared" si="121"/>
        <v>0.3</v>
      </c>
      <c r="L1032" s="35">
        <f>Data!BM42</f>
        <v>6.6963863680120595E-3</v>
      </c>
      <c r="M1032" s="21">
        <f>VLOOKUP(C1032,Data!$CB$2:$EB$22,1+VALUE(MID(A1032,6,2)),FALSE)</f>
        <v>0</v>
      </c>
      <c r="Q1032" s="21">
        <v>0</v>
      </c>
      <c r="R1032" s="21">
        <v>0.12658478736822845</v>
      </c>
      <c r="S1032" s="21">
        <v>4.4650396613408958</v>
      </c>
      <c r="T1032" s="38">
        <v>1.430576941697792E-4</v>
      </c>
    </row>
    <row r="1033" spans="1:20" x14ac:dyDescent="0.25">
      <c r="A1033" s="17" t="s">
        <v>284</v>
      </c>
      <c r="B1033" s="8" t="s">
        <v>53</v>
      </c>
      <c r="C1033" s="8" t="s">
        <v>67</v>
      </c>
      <c r="E1033" s="8" t="str">
        <f t="shared" si="116"/>
        <v>CoFi-vod.cofi</v>
      </c>
      <c r="F1033" s="21">
        <f t="shared" si="122"/>
        <v>108937.3696959301</v>
      </c>
      <c r="G1033" s="19">
        <f t="shared" si="122"/>
        <v>10.611727060115518</v>
      </c>
      <c r="H1033" s="18">
        <f t="shared" si="121"/>
        <v>7.5714681430099177E-3</v>
      </c>
      <c r="I1033" s="6">
        <f t="shared" si="121"/>
        <v>3.39</v>
      </c>
      <c r="J1033" s="6">
        <f t="shared" si="121"/>
        <v>1130265.3137850526</v>
      </c>
      <c r="K1033" s="18">
        <f t="shared" si="121"/>
        <v>0.3</v>
      </c>
      <c r="L1033" s="35">
        <f>Data!BM43</f>
        <v>6.6963863680120595E-3</v>
      </c>
      <c r="M1033" s="21">
        <f>VLOOKUP(C1033,Data!$CB$2:$EB$22,1+VALUE(MID(A1033,6,2)),FALSE)</f>
        <v>0</v>
      </c>
      <c r="Q1033" s="21">
        <v>0</v>
      </c>
      <c r="R1033" s="21">
        <v>3.5400647551185577E-2</v>
      </c>
      <c r="S1033" s="21">
        <v>1.2734942124237505</v>
      </c>
      <c r="T1033" s="38">
        <v>4.2919457303058905E-5</v>
      </c>
    </row>
    <row r="1034" spans="1:20" x14ac:dyDescent="0.25">
      <c r="A1034" s="17" t="s">
        <v>285</v>
      </c>
      <c r="B1034" s="8" t="s">
        <v>53</v>
      </c>
      <c r="C1034" s="8" t="s">
        <v>67</v>
      </c>
      <c r="E1034" s="8" t="str">
        <f t="shared" si="116"/>
        <v>CoFi-vod.cofi</v>
      </c>
      <c r="F1034" s="21">
        <f t="shared" si="122"/>
        <v>139745.15273096098</v>
      </c>
      <c r="G1034" s="19">
        <f t="shared" si="122"/>
        <v>9.8411995603199642</v>
      </c>
      <c r="H1034" s="18">
        <f t="shared" si="121"/>
        <v>7.5714681430099177E-3</v>
      </c>
      <c r="I1034" s="6">
        <f t="shared" si="121"/>
        <v>3.39</v>
      </c>
      <c r="J1034" s="6">
        <f t="shared" si="121"/>
        <v>1130265.3137850526</v>
      </c>
      <c r="K1034" s="18">
        <f t="shared" si="121"/>
        <v>0.3</v>
      </c>
      <c r="L1034" s="35">
        <f>Data!BM44</f>
        <v>6.6963863680120595E-3</v>
      </c>
      <c r="M1034" s="21">
        <f>VLOOKUP(C1034,Data!$CB$2:$EB$22,1+VALUE(MID(A1034,6,2)),FALSE)</f>
        <v>5942.4000000000005</v>
      </c>
      <c r="Q1034" s="21">
        <v>5942.4000000000005</v>
      </c>
      <c r="R1034" s="21">
        <v>575.53510573607241</v>
      </c>
      <c r="S1034" s="21">
        <v>13258.410262067846</v>
      </c>
      <c r="T1034" s="38">
        <v>0.54394497270838726</v>
      </c>
    </row>
    <row r="1035" spans="1:20" x14ac:dyDescent="0.25">
      <c r="A1035" s="17" t="s">
        <v>286</v>
      </c>
      <c r="B1035" s="8" t="s">
        <v>53</v>
      </c>
      <c r="C1035" s="8" t="s">
        <v>67</v>
      </c>
      <c r="E1035" s="8" t="str">
        <f t="shared" si="116"/>
        <v>CoFi-vod.cofi</v>
      </c>
      <c r="F1035" s="21">
        <f t="shared" si="122"/>
        <v>127193.24193917849</v>
      </c>
      <c r="G1035" s="19">
        <f t="shared" si="122"/>
        <v>9.9262954008951514</v>
      </c>
      <c r="H1035" s="18">
        <f t="shared" si="121"/>
        <v>7.5714681430099177E-3</v>
      </c>
      <c r="I1035" s="6">
        <f t="shared" si="121"/>
        <v>3.39</v>
      </c>
      <c r="J1035" s="6">
        <f t="shared" si="121"/>
        <v>1130265.3137850526</v>
      </c>
      <c r="K1035" s="18">
        <f t="shared" si="121"/>
        <v>0.3</v>
      </c>
      <c r="L1035" s="35">
        <f>Data!BM45</f>
        <v>6.6963863680120595E-3</v>
      </c>
      <c r="M1035" s="21">
        <f>VLOOKUP(C1035,Data!$CB$2:$EB$22,1+VALUE(MID(A1035,6,2)),FALSE)</f>
        <v>0</v>
      </c>
      <c r="Q1035" s="21">
        <v>0</v>
      </c>
      <c r="R1035" s="21">
        <v>202.10151288060808</v>
      </c>
      <c r="S1035" s="21">
        <v>6800.744487412283</v>
      </c>
      <c r="T1035" s="38">
        <v>0.20985795102762084</v>
      </c>
    </row>
    <row r="1036" spans="1:20" x14ac:dyDescent="0.25">
      <c r="A1036" s="17" t="s">
        <v>287</v>
      </c>
      <c r="B1036" s="8" t="s">
        <v>53</v>
      </c>
      <c r="C1036" s="8" t="s">
        <v>67</v>
      </c>
      <c r="E1036" s="8" t="str">
        <f t="shared" si="116"/>
        <v>CoFi-vod.cofi</v>
      </c>
      <c r="F1036" s="21">
        <f t="shared" si="122"/>
        <v>98961.417574702558</v>
      </c>
      <c r="G1036" s="19">
        <f t="shared" si="122"/>
        <v>10.858416640618575</v>
      </c>
      <c r="H1036" s="18">
        <f t="shared" si="121"/>
        <v>7.5714681430099177E-3</v>
      </c>
      <c r="I1036" s="6">
        <f t="shared" si="121"/>
        <v>3.39</v>
      </c>
      <c r="J1036" s="6">
        <f t="shared" si="121"/>
        <v>1130265.3137850526</v>
      </c>
      <c r="K1036" s="18">
        <f t="shared" si="121"/>
        <v>0.3</v>
      </c>
      <c r="L1036" s="35">
        <f>Data!BM46</f>
        <v>7.8249908120590368E-3</v>
      </c>
      <c r="M1036" s="21">
        <f>VLOOKUP(C1036,Data!$CB$2:$EB$22,1+VALUE(MID(A1036,6,2)),FALSE)</f>
        <v>16781.25621</v>
      </c>
      <c r="Q1036" s="21">
        <v>16781.25621</v>
      </c>
      <c r="R1036" s="21">
        <v>644.58852575822516</v>
      </c>
      <c r="S1036" s="21">
        <v>6946.0683153682367</v>
      </c>
      <c r="T1036" s="38">
        <v>0.86027353619592084</v>
      </c>
    </row>
    <row r="1037" spans="1:20" x14ac:dyDescent="0.25">
      <c r="A1037" s="17" t="s">
        <v>288</v>
      </c>
      <c r="B1037" s="8" t="s">
        <v>53</v>
      </c>
      <c r="C1037" s="8" t="s">
        <v>67</v>
      </c>
      <c r="E1037" s="8" t="str">
        <f t="shared" si="116"/>
        <v>CoFi-vod.cofi</v>
      </c>
      <c r="F1037" s="21">
        <f t="shared" si="122"/>
        <v>140247.726458766</v>
      </c>
      <c r="G1037" s="19">
        <f t="shared" si="122"/>
        <v>9.6134169138285639</v>
      </c>
      <c r="H1037" s="18">
        <f t="shared" si="121"/>
        <v>7.5714681430099177E-3</v>
      </c>
      <c r="I1037" s="6">
        <f t="shared" si="121"/>
        <v>3.39</v>
      </c>
      <c r="J1037" s="6">
        <f t="shared" si="121"/>
        <v>1130265.3137850526</v>
      </c>
      <c r="K1037" s="18">
        <f t="shared" si="121"/>
        <v>0.3</v>
      </c>
      <c r="L1037" s="35">
        <f>Data!BM47</f>
        <v>7.8249908120590368E-3</v>
      </c>
      <c r="M1037" s="21">
        <f>VLOOKUP(C1037,Data!$CB$2:$EB$22,1+VALUE(MID(A1037,6,2)),FALSE)</f>
        <v>18870.044292999999</v>
      </c>
      <c r="Q1037" s="21">
        <v>18870.044292999999</v>
      </c>
      <c r="R1037" s="21">
        <v>992.20923134929285</v>
      </c>
      <c r="S1037" s="21">
        <v>13465.541919747342</v>
      </c>
      <c r="T1037" s="38">
        <v>0.93438817626556436</v>
      </c>
    </row>
    <row r="1038" spans="1:20" x14ac:dyDescent="0.25">
      <c r="A1038" s="17" t="s">
        <v>289</v>
      </c>
      <c r="B1038" s="8" t="s">
        <v>53</v>
      </c>
      <c r="C1038" s="8" t="s">
        <v>67</v>
      </c>
      <c r="E1038" s="8" t="str">
        <f t="shared" si="116"/>
        <v>CoFi-vod.cofi</v>
      </c>
      <c r="F1038" s="21">
        <f t="shared" si="122"/>
        <v>128882.724156953</v>
      </c>
      <c r="G1038" s="19">
        <f t="shared" si="122"/>
        <v>10.018080499707807</v>
      </c>
      <c r="H1038" s="18">
        <f t="shared" si="121"/>
        <v>7.5714681430099177E-3</v>
      </c>
      <c r="I1038" s="6">
        <f t="shared" si="121"/>
        <v>3.39</v>
      </c>
      <c r="J1038" s="6">
        <f t="shared" si="121"/>
        <v>1130265.3137850526</v>
      </c>
      <c r="K1038" s="18">
        <f t="shared" si="121"/>
        <v>0.3</v>
      </c>
      <c r="L1038" s="35">
        <f>Data!BM48</f>
        <v>7.8249908120590368E-3</v>
      </c>
      <c r="M1038" s="21">
        <f>VLOOKUP(C1038,Data!$CB$2:$EB$22,1+VALUE(MID(A1038,6,2)),FALSE)</f>
        <v>19464.057670999999</v>
      </c>
      <c r="Q1038" s="21">
        <v>19464.057670999999</v>
      </c>
      <c r="R1038" s="21">
        <v>928.11156482094145</v>
      </c>
      <c r="S1038" s="21">
        <v>12055.811020201447</v>
      </c>
      <c r="T1038" s="38">
        <v>0.95109823955766359</v>
      </c>
    </row>
    <row r="1039" spans="1:20" x14ac:dyDescent="0.25">
      <c r="A1039" s="17" t="s">
        <v>290</v>
      </c>
      <c r="B1039" s="8" t="s">
        <v>53</v>
      </c>
      <c r="C1039" s="8" t="s">
        <v>67</v>
      </c>
      <c r="E1039" s="8" t="str">
        <f t="shared" si="116"/>
        <v>CoFi-vod.cofi</v>
      </c>
      <c r="F1039" s="21">
        <f t="shared" si="122"/>
        <v>135407.79754491249</v>
      </c>
      <c r="G1039" s="19">
        <f t="shared" si="122"/>
        <v>10.06173925353273</v>
      </c>
      <c r="H1039" s="18">
        <f t="shared" si="121"/>
        <v>7.5714681430099177E-3</v>
      </c>
      <c r="I1039" s="6">
        <f t="shared" si="121"/>
        <v>3.39</v>
      </c>
      <c r="J1039" s="6">
        <f t="shared" si="121"/>
        <v>1130265.3137850526</v>
      </c>
      <c r="K1039" s="18">
        <f t="shared" si="121"/>
        <v>0.3</v>
      </c>
      <c r="L1039" s="35">
        <f>Data!BM49</f>
        <v>7.8249908120590368E-3</v>
      </c>
      <c r="M1039" s="21">
        <f>VLOOKUP(C1039,Data!$CB$2:$EB$22,1+VALUE(MID(A1039,6,2)),FALSE)</f>
        <v>38088.136217999992</v>
      </c>
      <c r="Q1039" s="21">
        <v>38088.136217999992</v>
      </c>
      <c r="R1039" s="21">
        <v>1019.6469107062931</v>
      </c>
      <c r="S1039" s="21">
        <v>-3308.6978543925215</v>
      </c>
      <c r="T1039" s="38">
        <v>0.99454865448364149</v>
      </c>
    </row>
    <row r="1040" spans="1:20" x14ac:dyDescent="0.25">
      <c r="A1040" s="17" t="s">
        <v>291</v>
      </c>
      <c r="B1040" s="8" t="s">
        <v>53</v>
      </c>
      <c r="C1040" s="8" t="s">
        <v>67</v>
      </c>
      <c r="E1040" s="8" t="str">
        <f t="shared" si="116"/>
        <v>CoFi-vod.cofi</v>
      </c>
      <c r="F1040" s="21">
        <f t="shared" si="122"/>
        <v>131715.40721681551</v>
      </c>
      <c r="G1040" s="19">
        <f t="shared" si="122"/>
        <v>9.9201899973408398</v>
      </c>
      <c r="H1040" s="18">
        <f t="shared" si="121"/>
        <v>7.5714681430099177E-3</v>
      </c>
      <c r="I1040" s="6">
        <f t="shared" si="121"/>
        <v>3.39</v>
      </c>
      <c r="J1040" s="6">
        <f t="shared" si="121"/>
        <v>1130265.3137850526</v>
      </c>
      <c r="K1040" s="18">
        <f t="shared" si="121"/>
        <v>0.3</v>
      </c>
      <c r="L1040" s="35">
        <f>Data!BM50</f>
        <v>7.8249908120590368E-3</v>
      </c>
      <c r="M1040" s="21">
        <f>VLOOKUP(C1040,Data!$CB$2:$EB$22,1+VALUE(MID(A1040,6,2)),FALSE)</f>
        <v>16762.551556999999</v>
      </c>
      <c r="Q1040" s="21">
        <v>16762.551556999999</v>
      </c>
      <c r="R1040" s="21">
        <v>965.89897733877206</v>
      </c>
      <c r="S1040" s="21">
        <v>15720.094098954254</v>
      </c>
      <c r="T1040" s="38">
        <v>0.96853434992398468</v>
      </c>
    </row>
    <row r="1041" spans="1:20" x14ac:dyDescent="0.25">
      <c r="A1041" s="17" t="s">
        <v>292</v>
      </c>
      <c r="B1041" s="8" t="s">
        <v>53</v>
      </c>
      <c r="C1041" s="8" t="s">
        <v>67</v>
      </c>
      <c r="E1041" s="8" t="str">
        <f t="shared" si="116"/>
        <v>CoFi-vod.cofi</v>
      </c>
      <c r="F1041" s="21">
        <f t="shared" si="122"/>
        <v>134805.17056130699</v>
      </c>
      <c r="G1041" s="19">
        <f t="shared" si="122"/>
        <v>9.8797139695342295</v>
      </c>
      <c r="H1041" s="18">
        <f t="shared" ref="H1041:K1056" si="123">H1040</f>
        <v>7.5714681430099177E-3</v>
      </c>
      <c r="I1041" s="6">
        <f t="shared" si="123"/>
        <v>3.39</v>
      </c>
      <c r="J1041" s="6">
        <f t="shared" si="123"/>
        <v>1130265.3137850526</v>
      </c>
      <c r="K1041" s="18">
        <f t="shared" si="123"/>
        <v>0.3</v>
      </c>
      <c r="L1041" s="35">
        <f>Data!BM51</f>
        <v>8.2011922934080266E-3</v>
      </c>
      <c r="M1041" s="21">
        <f>VLOOKUP(C1041,Data!$CB$2:$EB$22,1+VALUE(MID(A1041,6,2)),FALSE)</f>
        <v>6274.4264180000009</v>
      </c>
      <c r="Q1041" s="21">
        <v>6274.4264180000009</v>
      </c>
      <c r="R1041" s="21">
        <v>836.90540501500732</v>
      </c>
      <c r="S1041" s="21">
        <v>21755.402193547547</v>
      </c>
      <c r="T1041" s="38">
        <v>0.81995444221093727</v>
      </c>
    </row>
    <row r="1042" spans="1:20" x14ac:dyDescent="0.25">
      <c r="A1042" s="17" t="s">
        <v>293</v>
      </c>
      <c r="B1042" s="8" t="s">
        <v>53</v>
      </c>
      <c r="C1042" s="8" t="s">
        <v>67</v>
      </c>
      <c r="E1042" s="8" t="str">
        <f t="shared" si="116"/>
        <v>CoFi-vod.cofi</v>
      </c>
      <c r="F1042" s="21">
        <f t="shared" ref="F1042:G1056" si="124">F976</f>
        <v>138063.61861453537</v>
      </c>
      <c r="G1042" s="19">
        <f t="shared" si="124"/>
        <v>9.8167859944510791</v>
      </c>
      <c r="H1042" s="18">
        <f t="shared" si="123"/>
        <v>7.5714681430099177E-3</v>
      </c>
      <c r="I1042" s="6">
        <f t="shared" si="123"/>
        <v>3.39</v>
      </c>
      <c r="J1042" s="6">
        <f t="shared" si="123"/>
        <v>1130265.3137850526</v>
      </c>
      <c r="K1042" s="18">
        <f t="shared" si="123"/>
        <v>0.3</v>
      </c>
      <c r="L1042" s="35">
        <f>Data!BM52</f>
        <v>8.2011922934080266E-3</v>
      </c>
      <c r="M1042" s="21">
        <f>VLOOKUP(C1042,Data!$CB$2:$EB$22,1+VALUE(MID(A1042,6,2)),FALSE)</f>
        <v>1455.366663</v>
      </c>
      <c r="Q1042" s="21">
        <v>1455.366663</v>
      </c>
      <c r="R1042" s="21">
        <v>511.16453218592926</v>
      </c>
      <c r="S1042" s="21">
        <v>15555.628998233864</v>
      </c>
      <c r="T1042" s="38">
        <v>0.4889915571855773</v>
      </c>
    </row>
    <row r="1043" spans="1:20" x14ac:dyDescent="0.25">
      <c r="A1043" s="17" t="s">
        <v>294</v>
      </c>
      <c r="B1043" s="8" t="s">
        <v>53</v>
      </c>
      <c r="C1043" s="8" t="s">
        <v>67</v>
      </c>
      <c r="E1043" s="8" t="str">
        <f t="shared" si="116"/>
        <v>CoFi-vod.cofi</v>
      </c>
      <c r="F1043" s="21">
        <f t="shared" si="124"/>
        <v>140066.027754765</v>
      </c>
      <c r="G1043" s="19">
        <f t="shared" si="124"/>
        <v>9.7938144488489662</v>
      </c>
      <c r="H1043" s="18">
        <f t="shared" si="123"/>
        <v>7.5714681430099177E-3</v>
      </c>
      <c r="I1043" s="6">
        <f t="shared" si="123"/>
        <v>3.39</v>
      </c>
      <c r="J1043" s="6">
        <f t="shared" si="123"/>
        <v>1130265.3137850526</v>
      </c>
      <c r="K1043" s="18">
        <f t="shared" si="123"/>
        <v>0.3</v>
      </c>
      <c r="L1043" s="35">
        <f>Data!BM53</f>
        <v>8.2011922934080266E-3</v>
      </c>
      <c r="M1043" s="21">
        <f>VLOOKUP(C1043,Data!$CB$2:$EB$22,1+VALUE(MID(A1043,6,2)),FALSE)</f>
        <v>21742.009526999998</v>
      </c>
      <c r="Q1043" s="21">
        <v>21742.009526999998</v>
      </c>
      <c r="R1043" s="21">
        <v>977.44630197189713</v>
      </c>
      <c r="S1043" s="21">
        <v>10710.21542761735</v>
      </c>
      <c r="T1043" s="38">
        <v>0.92167964459319152</v>
      </c>
    </row>
    <row r="1044" spans="1:20" x14ac:dyDescent="0.25">
      <c r="A1044" s="17" t="s">
        <v>295</v>
      </c>
      <c r="B1044" s="8" t="s">
        <v>53</v>
      </c>
      <c r="C1044" s="8" t="s">
        <v>67</v>
      </c>
      <c r="E1044" s="8" t="str">
        <f t="shared" si="116"/>
        <v>CoFi-vod.cofi</v>
      </c>
      <c r="F1044" s="21">
        <f t="shared" si="124"/>
        <v>101164.9671476817</v>
      </c>
      <c r="G1044" s="19">
        <f t="shared" si="124"/>
        <v>10.968122894697334</v>
      </c>
      <c r="H1044" s="18">
        <f t="shared" si="123"/>
        <v>7.5714681430099177E-3</v>
      </c>
      <c r="I1044" s="6">
        <f t="shared" si="123"/>
        <v>3.39</v>
      </c>
      <c r="J1044" s="6">
        <f t="shared" si="123"/>
        <v>1130265.3137850526</v>
      </c>
      <c r="K1044" s="18">
        <f t="shared" si="123"/>
        <v>0.3</v>
      </c>
      <c r="L1044" s="35">
        <f>Data!BM54</f>
        <v>8.2011922934080266E-3</v>
      </c>
      <c r="M1044" s="21">
        <f>VLOOKUP(C1044,Data!$CB$2:$EB$22,1+VALUE(MID(A1044,6,2)),FALSE)</f>
        <v>1464.828724</v>
      </c>
      <c r="Q1044" s="21">
        <v>1464.828724</v>
      </c>
      <c r="R1044" s="21">
        <v>461.35836429002495</v>
      </c>
      <c r="S1044" s="21">
        <v>15689.368732920128</v>
      </c>
      <c r="T1044" s="38">
        <v>0.60232120700375291</v>
      </c>
    </row>
    <row r="1045" spans="1:20" x14ac:dyDescent="0.25">
      <c r="A1045" s="17" t="s">
        <v>296</v>
      </c>
      <c r="B1045" s="8" t="s">
        <v>53</v>
      </c>
      <c r="C1045" s="8" t="s">
        <v>67</v>
      </c>
      <c r="E1045" s="8" t="str">
        <f t="shared" si="116"/>
        <v>CoFi-vod.cofi</v>
      </c>
      <c r="F1045" s="21">
        <f t="shared" si="124"/>
        <v>147273.34304075674</v>
      </c>
      <c r="G1045" s="19">
        <f t="shared" si="124"/>
        <v>9.5908908109141535</v>
      </c>
      <c r="H1045" s="18">
        <f t="shared" si="123"/>
        <v>7.5714681430099177E-3</v>
      </c>
      <c r="I1045" s="6">
        <f t="shared" si="123"/>
        <v>3.39</v>
      </c>
      <c r="J1045" s="6">
        <f t="shared" si="123"/>
        <v>1130265.3137850526</v>
      </c>
      <c r="K1045" s="18">
        <f t="shared" si="123"/>
        <v>0.3</v>
      </c>
      <c r="L1045" s="35">
        <f>Data!BM55</f>
        <v>9.7059982188039962E-3</v>
      </c>
      <c r="M1045" s="21">
        <f>VLOOKUP(C1045,Data!$CB$2:$EB$22,1+VALUE(MID(A1045,6,2)),FALSE)</f>
        <v>1465.228509</v>
      </c>
      <c r="Q1045" s="21">
        <v>1465.228509</v>
      </c>
      <c r="R1045" s="21">
        <v>375.20019346769823</v>
      </c>
      <c r="S1045" s="21">
        <v>10733.700348582879</v>
      </c>
      <c r="T1045" s="38">
        <v>0.33647965420636305</v>
      </c>
    </row>
    <row r="1046" spans="1:20" x14ac:dyDescent="0.25">
      <c r="A1046" s="17" t="s">
        <v>297</v>
      </c>
      <c r="B1046" s="8" t="s">
        <v>53</v>
      </c>
      <c r="C1046" s="8" t="s">
        <v>67</v>
      </c>
      <c r="E1046" s="8" t="str">
        <f t="shared" si="116"/>
        <v>CoFi-vod.cofi</v>
      </c>
      <c r="F1046" s="21">
        <f t="shared" si="124"/>
        <v>140029.762850681</v>
      </c>
      <c r="G1046" s="19">
        <f t="shared" si="124"/>
        <v>9.8635703103955539</v>
      </c>
      <c r="H1046" s="18">
        <f t="shared" si="123"/>
        <v>7.5714681430099177E-3</v>
      </c>
      <c r="I1046" s="6">
        <f t="shared" si="123"/>
        <v>3.39</v>
      </c>
      <c r="J1046" s="6">
        <f t="shared" si="123"/>
        <v>1130265.3137850526</v>
      </c>
      <c r="K1046" s="18">
        <f t="shared" si="123"/>
        <v>0.3</v>
      </c>
      <c r="L1046" s="35">
        <f>Data!BM56</f>
        <v>9.7059982188039962E-3</v>
      </c>
      <c r="M1046" s="21">
        <f>VLOOKUP(C1046,Data!$CB$2:$EB$22,1+VALUE(MID(A1046,6,2)),FALSE)</f>
        <v>1465.268421</v>
      </c>
      <c r="Q1046" s="21">
        <v>1465.268421</v>
      </c>
      <c r="R1046" s="21">
        <v>239.97442598980442</v>
      </c>
      <c r="S1046" s="21">
        <v>6558.8772524861788</v>
      </c>
      <c r="T1046" s="38">
        <v>0.22634166632322761</v>
      </c>
    </row>
    <row r="1047" spans="1:20" x14ac:dyDescent="0.25">
      <c r="A1047" s="17" t="s">
        <v>298</v>
      </c>
      <c r="B1047" s="8" t="s">
        <v>53</v>
      </c>
      <c r="C1047" s="8" t="s">
        <v>67</v>
      </c>
      <c r="E1047" s="8" t="str">
        <f t="shared" si="116"/>
        <v>CoFi-vod.cofi</v>
      </c>
      <c r="F1047" s="21">
        <f t="shared" si="124"/>
        <v>104340.25747720734</v>
      </c>
      <c r="G1047" s="19">
        <f t="shared" si="124"/>
        <v>10.973424562583329</v>
      </c>
      <c r="H1047" s="18">
        <f t="shared" si="123"/>
        <v>7.5714681430099177E-3</v>
      </c>
      <c r="I1047" s="6">
        <f t="shared" si="123"/>
        <v>3.39</v>
      </c>
      <c r="J1047" s="6">
        <f t="shared" si="123"/>
        <v>1130265.3137850526</v>
      </c>
      <c r="K1047" s="18">
        <f t="shared" si="123"/>
        <v>0.3</v>
      </c>
      <c r="L1047" s="35">
        <f>Data!BM57</f>
        <v>9.7059982188039962E-3</v>
      </c>
      <c r="M1047" s="21">
        <f>VLOOKUP(C1047,Data!$CB$2:$EB$22,1+VALUE(MID(A1047,6,2)),FALSE)</f>
        <v>1272.926187</v>
      </c>
      <c r="Q1047" s="21">
        <v>1272.926187</v>
      </c>
      <c r="R1047" s="21">
        <v>138.6743382070533</v>
      </c>
      <c r="S1047" s="21">
        <v>3885.7466119854935</v>
      </c>
      <c r="T1047" s="38">
        <v>0.1755351515301552</v>
      </c>
    </row>
    <row r="1048" spans="1:20" x14ac:dyDescent="0.25">
      <c r="A1048" s="17" t="s">
        <v>299</v>
      </c>
      <c r="B1048" s="8" t="s">
        <v>53</v>
      </c>
      <c r="C1048" s="8" t="s">
        <v>67</v>
      </c>
      <c r="E1048" s="8" t="str">
        <f t="shared" si="116"/>
        <v>CoFi-vod.cofi</v>
      </c>
      <c r="F1048" s="21">
        <f t="shared" si="124"/>
        <v>104172.52557476799</v>
      </c>
      <c r="G1048" s="19">
        <f t="shared" si="124"/>
        <v>11.193720016366246</v>
      </c>
      <c r="H1048" s="18">
        <f t="shared" si="123"/>
        <v>7.5714681430099177E-3</v>
      </c>
      <c r="I1048" s="6">
        <f t="shared" si="123"/>
        <v>3.39</v>
      </c>
      <c r="J1048" s="6">
        <f t="shared" si="123"/>
        <v>1130265.3137850526</v>
      </c>
      <c r="K1048" s="18">
        <f t="shared" si="123"/>
        <v>0.3</v>
      </c>
      <c r="L1048" s="35">
        <f>Data!BM58</f>
        <v>9.7059982188039962E-3</v>
      </c>
      <c r="M1048" s="21">
        <f>VLOOKUP(C1048,Data!$CB$2:$EB$22,1+VALUE(MID(A1048,6,2)),FALSE)</f>
        <v>21247.719481</v>
      </c>
      <c r="Q1048" s="21">
        <v>21247.719481</v>
      </c>
      <c r="R1048" s="21">
        <v>681.43149232526321</v>
      </c>
      <c r="S1048" s="21">
        <v>4610.3643260860772</v>
      </c>
      <c r="T1048" s="38">
        <v>0.86395059449221245</v>
      </c>
    </row>
    <row r="1049" spans="1:20" x14ac:dyDescent="0.25">
      <c r="A1049" s="17" t="s">
        <v>300</v>
      </c>
      <c r="B1049" s="8" t="s">
        <v>53</v>
      </c>
      <c r="C1049" s="8" t="s">
        <v>67</v>
      </c>
      <c r="E1049" s="8" t="str">
        <f t="shared" si="116"/>
        <v>CoFi-vod.cofi</v>
      </c>
      <c r="F1049" s="21">
        <f t="shared" si="124"/>
        <v>167069.04494132148</v>
      </c>
      <c r="G1049" s="19">
        <f t="shared" si="124"/>
        <v>9.4347717151777815</v>
      </c>
      <c r="H1049" s="18">
        <f t="shared" si="123"/>
        <v>7.5714681430099177E-3</v>
      </c>
      <c r="I1049" s="6">
        <f t="shared" si="123"/>
        <v>3.39</v>
      </c>
      <c r="J1049" s="6">
        <f t="shared" si="123"/>
        <v>1130265.3137850526</v>
      </c>
      <c r="K1049" s="18">
        <f t="shared" si="123"/>
        <v>0.3</v>
      </c>
      <c r="L1049" s="35">
        <f>Data!BM59</f>
        <v>8.3516728859476235E-3</v>
      </c>
      <c r="M1049" s="21">
        <f>VLOOKUP(C1049,Data!$CB$2:$EB$22,1+VALUE(MID(A1049,6,2)),FALSE)</f>
        <v>1426.8927200000001</v>
      </c>
      <c r="Q1049" s="21">
        <v>1426.8927200000001</v>
      </c>
      <c r="R1049" s="21">
        <v>667.18391948371425</v>
      </c>
      <c r="S1049" s="21">
        <v>19912.235106322089</v>
      </c>
      <c r="T1049" s="38">
        <v>0.52743565010647631</v>
      </c>
    </row>
    <row r="1050" spans="1:20" x14ac:dyDescent="0.25">
      <c r="A1050" s="17" t="s">
        <v>301</v>
      </c>
      <c r="B1050" s="8" t="s">
        <v>53</v>
      </c>
      <c r="C1050" s="8" t="s">
        <v>67</v>
      </c>
      <c r="E1050" s="8" t="str">
        <f t="shared" si="116"/>
        <v>CoFi-vod.cofi</v>
      </c>
      <c r="F1050" s="21">
        <f t="shared" si="124"/>
        <v>134663.4657046372</v>
      </c>
      <c r="G1050" s="19">
        <f t="shared" si="124"/>
        <v>10.317735507089584</v>
      </c>
      <c r="H1050" s="18">
        <f t="shared" si="123"/>
        <v>7.5714681430099177E-3</v>
      </c>
      <c r="I1050" s="6">
        <f t="shared" si="123"/>
        <v>3.39</v>
      </c>
      <c r="J1050" s="6">
        <f t="shared" si="123"/>
        <v>1130265.3137850526</v>
      </c>
      <c r="K1050" s="18">
        <f t="shared" si="123"/>
        <v>0.3</v>
      </c>
      <c r="L1050" s="35">
        <f>Data!BM60</f>
        <v>8.3516728859476235E-3</v>
      </c>
      <c r="M1050" s="21">
        <f>VLOOKUP(C1050,Data!$CB$2:$EB$22,1+VALUE(MID(A1050,6,2)),FALSE)</f>
        <v>1377.1399879999999</v>
      </c>
      <c r="Q1050" s="21">
        <v>1377.1399879999999</v>
      </c>
      <c r="R1050" s="21">
        <v>315.86515425249848</v>
      </c>
      <c r="S1050" s="21">
        <v>9670.9144802684968</v>
      </c>
      <c r="T1050" s="38">
        <v>0.30979316466505602</v>
      </c>
    </row>
    <row r="1051" spans="1:20" x14ac:dyDescent="0.25">
      <c r="A1051" s="17" t="s">
        <v>272</v>
      </c>
      <c r="B1051" s="8" t="s">
        <v>53</v>
      </c>
      <c r="C1051" s="8" t="s">
        <v>67</v>
      </c>
      <c r="E1051" s="8" t="str">
        <f t="shared" si="116"/>
        <v>CoFi-vod.cofi</v>
      </c>
      <c r="F1051" s="21">
        <f t="shared" si="124"/>
        <v>122703.84078918799</v>
      </c>
      <c r="G1051" s="19">
        <f t="shared" si="124"/>
        <v>10.456302746523619</v>
      </c>
      <c r="H1051" s="18">
        <f t="shared" si="123"/>
        <v>7.5714681430099177E-3</v>
      </c>
      <c r="I1051" s="6">
        <f t="shared" si="123"/>
        <v>3.39</v>
      </c>
      <c r="J1051" s="6">
        <f t="shared" si="123"/>
        <v>1130265.3137850526</v>
      </c>
      <c r="K1051" s="18">
        <f t="shared" si="123"/>
        <v>0.3</v>
      </c>
      <c r="L1051" s="35">
        <f>Data!BM61</f>
        <v>8.3516728859476235E-3</v>
      </c>
      <c r="M1051" s="21">
        <f>VLOOKUP(C1051,Data!$CB$2:$EB$22,1+VALUE(MID(A1051,6,2)),FALSE)</f>
        <v>1476.0614579999999</v>
      </c>
      <c r="Q1051" s="21">
        <v>1476.0614579999999</v>
      </c>
      <c r="R1051" s="21">
        <v>218.12638529357395</v>
      </c>
      <c r="S1051" s="21">
        <v>6255.8353603408414</v>
      </c>
      <c r="T1051" s="38">
        <v>0.23478478321312513</v>
      </c>
    </row>
    <row r="1052" spans="1:20" x14ac:dyDescent="0.25">
      <c r="A1052" s="17" t="s">
        <v>273</v>
      </c>
      <c r="B1052" s="8" t="s">
        <v>53</v>
      </c>
      <c r="C1052" s="8" t="s">
        <v>67</v>
      </c>
      <c r="E1052" s="8" t="str">
        <f t="shared" si="116"/>
        <v>CoFi-vod.cofi</v>
      </c>
      <c r="F1052" s="21">
        <f t="shared" si="124"/>
        <v>103976.50221745251</v>
      </c>
      <c r="G1052" s="19">
        <f t="shared" si="124"/>
        <v>11.053036600654009</v>
      </c>
      <c r="H1052" s="18">
        <f t="shared" si="123"/>
        <v>7.5714681430099177E-3</v>
      </c>
      <c r="I1052" s="6">
        <f t="shared" si="123"/>
        <v>3.39</v>
      </c>
      <c r="J1052" s="6">
        <f t="shared" si="123"/>
        <v>1130265.3137850526</v>
      </c>
      <c r="K1052" s="18">
        <f t="shared" si="123"/>
        <v>0.3</v>
      </c>
      <c r="L1052" s="35">
        <f>Data!BM62</f>
        <v>8.3516728859476235E-3</v>
      </c>
      <c r="M1052" s="21">
        <f>VLOOKUP(C1052,Data!$CB$2:$EB$22,1+VALUE(MID(A1052,6,2)),FALSE)</f>
        <v>3356.7446369999998</v>
      </c>
      <c r="Q1052" s="21">
        <v>3356.7446369999998</v>
      </c>
      <c r="R1052" s="21">
        <v>278.14162605656702</v>
      </c>
      <c r="S1052" s="21">
        <v>7065.1648153637452</v>
      </c>
      <c r="T1052" s="38">
        <v>0.35330573428783052</v>
      </c>
    </row>
    <row r="1053" spans="1:20" x14ac:dyDescent="0.25">
      <c r="A1053" s="17" t="s">
        <v>274</v>
      </c>
      <c r="B1053" s="8" t="s">
        <v>53</v>
      </c>
      <c r="C1053" s="8" t="s">
        <v>67</v>
      </c>
      <c r="E1053" s="8" t="str">
        <f t="shared" si="116"/>
        <v>CoFi-vod.cofi</v>
      </c>
      <c r="F1053" s="21">
        <f t="shared" si="124"/>
        <v>111788.15367445731</v>
      </c>
      <c r="G1053" s="19">
        <f t="shared" si="124"/>
        <v>10.78329449978415</v>
      </c>
      <c r="H1053" s="18">
        <f t="shared" si="123"/>
        <v>7.5714681430099177E-3</v>
      </c>
      <c r="I1053" s="6">
        <f t="shared" si="123"/>
        <v>3.39</v>
      </c>
      <c r="J1053" s="6">
        <f t="shared" si="123"/>
        <v>1130265.3137850526</v>
      </c>
      <c r="K1053" s="18">
        <f t="shared" si="123"/>
        <v>0.3</v>
      </c>
      <c r="L1053" s="35">
        <f>Data!BM63</f>
        <v>8.3516728859476235E-3</v>
      </c>
      <c r="M1053" s="21">
        <f>VLOOKUP(C1053,Data!$CB$2:$EB$22,1+VALUE(MID(A1053,6,2)),FALSE)</f>
        <v>0</v>
      </c>
      <c r="Q1053" s="21">
        <v>0</v>
      </c>
      <c r="R1053" s="21">
        <v>103.74804978065904</v>
      </c>
      <c r="S1053" s="21">
        <v>3792.5481757689522</v>
      </c>
      <c r="T1053" s="38">
        <v>0.12257560883605734</v>
      </c>
    </row>
    <row r="1054" spans="1:20" x14ac:dyDescent="0.25">
      <c r="A1054" s="17" t="s">
        <v>275</v>
      </c>
      <c r="B1054" s="8" t="s">
        <v>53</v>
      </c>
      <c r="C1054" s="8" t="s">
        <v>67</v>
      </c>
      <c r="E1054" s="8" t="str">
        <f t="shared" si="116"/>
        <v>CoFi-vod.cofi</v>
      </c>
      <c r="F1054" s="21">
        <f t="shared" si="124"/>
        <v>169487.33196936251</v>
      </c>
      <c r="G1054" s="19">
        <f t="shared" si="124"/>
        <v>9.4563668699484822</v>
      </c>
      <c r="H1054" s="18">
        <f t="shared" si="123"/>
        <v>7.5714681430099177E-3</v>
      </c>
      <c r="I1054" s="6">
        <f t="shared" si="123"/>
        <v>3.39</v>
      </c>
      <c r="J1054" s="6">
        <f t="shared" si="123"/>
        <v>1130265.3137850526</v>
      </c>
      <c r="K1054" s="18">
        <f t="shared" si="123"/>
        <v>0.3</v>
      </c>
      <c r="L1054" s="35">
        <f>Data!BM64</f>
        <v>7.2983087381704474E-3</v>
      </c>
      <c r="M1054" s="21">
        <f>VLOOKUP(C1054,Data!$CB$2:$EB$22,1+VALUE(MID(A1054,6,2)),FALSE)</f>
        <v>0</v>
      </c>
      <c r="Q1054" s="21">
        <v>0</v>
      </c>
      <c r="R1054" s="21">
        <v>49.367112851727306</v>
      </c>
      <c r="S1054" s="21">
        <v>1582.5656681783184</v>
      </c>
      <c r="T1054" s="38">
        <v>3.8469840567784797E-2</v>
      </c>
    </row>
    <row r="1055" spans="1:20" x14ac:dyDescent="0.25">
      <c r="A1055" s="17" t="s">
        <v>276</v>
      </c>
      <c r="B1055" s="8" t="s">
        <v>53</v>
      </c>
      <c r="C1055" s="8" t="s">
        <v>67</v>
      </c>
      <c r="E1055" s="8" t="str">
        <f t="shared" si="116"/>
        <v>CoFi-vod.cofi</v>
      </c>
      <c r="F1055" s="21">
        <f t="shared" si="124"/>
        <v>103984.99760192574</v>
      </c>
      <c r="G1055" s="19">
        <f t="shared" si="124"/>
        <v>11.068808534627422</v>
      </c>
      <c r="H1055" s="18">
        <f t="shared" si="123"/>
        <v>7.5714681430099177E-3</v>
      </c>
      <c r="I1055" s="6">
        <f t="shared" si="123"/>
        <v>3.39</v>
      </c>
      <c r="J1055" s="6">
        <f t="shared" si="123"/>
        <v>1130265.3137850526</v>
      </c>
      <c r="K1055" s="18">
        <f t="shared" si="123"/>
        <v>0.3</v>
      </c>
      <c r="L1055" s="35">
        <f>Data!BM65</f>
        <v>7.2983087381704474E-3</v>
      </c>
      <c r="M1055" s="21">
        <f>VLOOKUP(C1055,Data!$CB$2:$EB$22,1+VALUE(MID(A1055,6,2)),FALSE)</f>
        <v>0</v>
      </c>
      <c r="Q1055" s="21">
        <v>0</v>
      </c>
      <c r="R1055" s="21">
        <v>9.2114938499677468</v>
      </c>
      <c r="S1055" s="21">
        <v>345.64528730941754</v>
      </c>
      <c r="T1055" s="38">
        <v>1.1699822713113428E-2</v>
      </c>
    </row>
    <row r="1056" spans="1:20" x14ac:dyDescent="0.25">
      <c r="A1056" s="17" t="s">
        <v>277</v>
      </c>
      <c r="B1056" s="8" t="s">
        <v>53</v>
      </c>
      <c r="C1056" s="8" t="s">
        <v>67</v>
      </c>
      <c r="E1056" s="8" t="str">
        <f t="shared" si="116"/>
        <v>CoFi-vod.cofi</v>
      </c>
      <c r="F1056" s="21">
        <f t="shared" si="124"/>
        <v>102565.4676184479</v>
      </c>
      <c r="G1056" s="19">
        <f t="shared" si="124"/>
        <v>10.14145011871261</v>
      </c>
      <c r="H1056" s="18">
        <f t="shared" si="123"/>
        <v>7.5714681430099177E-3</v>
      </c>
      <c r="I1056" s="6">
        <f t="shared" si="123"/>
        <v>3.39</v>
      </c>
      <c r="J1056" s="6">
        <f t="shared" si="123"/>
        <v>1130265.3137850526</v>
      </c>
      <c r="K1056" s="18">
        <f t="shared" si="123"/>
        <v>0.3</v>
      </c>
      <c r="L1056" s="35">
        <f>Data!BM66</f>
        <v>7.2983087381704474E-3</v>
      </c>
      <c r="M1056" s="21">
        <f>VLOOKUP(C1056,Data!$CB$2:$EB$22,1+VALUE(MID(A1056,6,2)),FALSE)</f>
        <v>0</v>
      </c>
      <c r="Q1056" s="21">
        <v>0</v>
      </c>
      <c r="R1056" s="21">
        <v>2.7369597650878412</v>
      </c>
      <c r="S1056" s="21">
        <v>94.09535176816425</v>
      </c>
      <c r="T1056" s="38">
        <v>3.524415879115228E-3</v>
      </c>
    </row>
    <row r="1058" spans="1:20" x14ac:dyDescent="0.25">
      <c r="A1058" s="16" t="s">
        <v>328</v>
      </c>
      <c r="B1058" s="8" t="s">
        <v>53</v>
      </c>
      <c r="C1058" s="8" t="s">
        <v>76</v>
      </c>
      <c r="E1058" s="8" t="str">
        <f>IF(RIGHT(A1058,3)="old","Initial",B1058&amp;"-"&amp;C1058)</f>
        <v>Initial</v>
      </c>
      <c r="F1058" s="21">
        <f>F992</f>
        <v>101164.9671476817</v>
      </c>
      <c r="G1058" s="19">
        <f>G992</f>
        <v>10.968122894697334</v>
      </c>
      <c r="H1058" s="25">
        <f>VLOOKUP(C1058,parms,3,FALSE)</f>
        <v>1.4512708042355527E-3</v>
      </c>
      <c r="I1058" s="42">
        <f>VLOOKUP(C1058,parms,8,FALSE)</f>
        <v>1</v>
      </c>
      <c r="J1058" s="27">
        <f>VLOOKUP(C1058,parms,4,FALSE)</f>
        <v>258790.2249675515</v>
      </c>
      <c r="K1058" s="25">
        <f>VLOOKUP(C1058,parms,6,FALSE)</f>
        <v>0.15</v>
      </c>
      <c r="L1058" s="35">
        <f>Data!BS2</f>
        <v>7.745609943271589E-3</v>
      </c>
      <c r="M1058" s="39">
        <f>VLOOKUP(C1058,Data!$CB$2:$EB$22,1+VALUE(MID(A1058,6,2)),FALSE)</f>
        <v>0</v>
      </c>
      <c r="Q1058" s="21">
        <v>0</v>
      </c>
      <c r="R1058" s="21">
        <v>0</v>
      </c>
      <c r="S1058" s="21">
        <v>0</v>
      </c>
      <c r="T1058" s="38">
        <v>0</v>
      </c>
    </row>
    <row r="1059" spans="1:20" x14ac:dyDescent="0.25">
      <c r="A1059" s="16" t="s">
        <v>316</v>
      </c>
      <c r="B1059" s="8" t="s">
        <v>53</v>
      </c>
      <c r="C1059" s="8" t="s">
        <v>76</v>
      </c>
      <c r="E1059" s="8" t="str">
        <f t="shared" ref="E1059:E1122" si="125">IF(RIGHT(A1059,3)="old","Initial",B1059&amp;"-"&amp;C1059)</f>
        <v>Initial</v>
      </c>
      <c r="F1059" s="21">
        <f>F993</f>
        <v>147273.34304075674</v>
      </c>
      <c r="G1059" s="19">
        <f>G993</f>
        <v>9.5908908109141535</v>
      </c>
      <c r="H1059" s="18">
        <f t="shared" ref="H1059:K1074" si="126">H1058</f>
        <v>1.4512708042355527E-3</v>
      </c>
      <c r="I1059" s="6">
        <f>I1058</f>
        <v>1</v>
      </c>
      <c r="J1059" s="6">
        <f t="shared" si="126"/>
        <v>258790.2249675515</v>
      </c>
      <c r="K1059" s="18">
        <f t="shared" si="126"/>
        <v>0.15</v>
      </c>
      <c r="L1059" s="35">
        <f>Data!BS3</f>
        <v>9.9918368268203488E-3</v>
      </c>
      <c r="M1059" s="39">
        <f>VLOOKUP(C1059,Data!$CB$2:$EB$22,1+VALUE(MID(A1059,6,2)),FALSE)</f>
        <v>0</v>
      </c>
      <c r="Q1059" s="21">
        <v>0</v>
      </c>
      <c r="R1059" s="21">
        <v>0</v>
      </c>
      <c r="S1059" s="21">
        <v>0</v>
      </c>
      <c r="T1059" s="38">
        <v>0</v>
      </c>
    </row>
    <row r="1060" spans="1:20" x14ac:dyDescent="0.25">
      <c r="A1060" s="16" t="s">
        <v>317</v>
      </c>
      <c r="B1060" s="8" t="s">
        <v>53</v>
      </c>
      <c r="C1060" s="8" t="s">
        <v>76</v>
      </c>
      <c r="E1060" s="8" t="str">
        <f t="shared" si="125"/>
        <v>Initial</v>
      </c>
      <c r="F1060" s="21">
        <f t="shared" ref="F1060:G1075" si="127">F994</f>
        <v>140029.762850681</v>
      </c>
      <c r="G1060" s="19">
        <f t="shared" si="127"/>
        <v>9.8635703103955539</v>
      </c>
      <c r="H1060" s="18">
        <f t="shared" si="126"/>
        <v>1.4512708042355527E-3</v>
      </c>
      <c r="I1060" s="6">
        <f t="shared" si="126"/>
        <v>1</v>
      </c>
      <c r="J1060" s="6">
        <f t="shared" si="126"/>
        <v>258790.2249675515</v>
      </c>
      <c r="K1060" s="18">
        <f t="shared" si="126"/>
        <v>0.15</v>
      </c>
      <c r="L1060" s="35">
        <f>Data!BS4</f>
        <v>9.9918368268203488E-3</v>
      </c>
      <c r="M1060" s="39">
        <f>VLOOKUP(C1060,Data!$CB$2:$EB$22,1+VALUE(MID(A1060,6,2)),FALSE)</f>
        <v>0</v>
      </c>
      <c r="Q1060" s="21">
        <v>0</v>
      </c>
      <c r="R1060" s="21">
        <v>0</v>
      </c>
      <c r="S1060" s="21">
        <v>0</v>
      </c>
      <c r="T1060" s="38">
        <v>0</v>
      </c>
    </row>
    <row r="1061" spans="1:20" x14ac:dyDescent="0.25">
      <c r="A1061" s="16" t="s">
        <v>318</v>
      </c>
      <c r="B1061" s="8" t="s">
        <v>53</v>
      </c>
      <c r="C1061" s="8" t="s">
        <v>76</v>
      </c>
      <c r="E1061" s="8" t="str">
        <f t="shared" si="125"/>
        <v>Initial</v>
      </c>
      <c r="F1061" s="21">
        <f t="shared" si="127"/>
        <v>104340.25747720734</v>
      </c>
      <c r="G1061" s="19">
        <f t="shared" si="127"/>
        <v>10.973424562583329</v>
      </c>
      <c r="H1061" s="18">
        <f t="shared" si="126"/>
        <v>1.4512708042355527E-3</v>
      </c>
      <c r="I1061" s="6">
        <f t="shared" si="126"/>
        <v>1</v>
      </c>
      <c r="J1061" s="6">
        <f t="shared" si="126"/>
        <v>258790.2249675515</v>
      </c>
      <c r="K1061" s="18">
        <f t="shared" si="126"/>
        <v>0.15</v>
      </c>
      <c r="L1061" s="35">
        <f>Data!BS5</f>
        <v>9.9918368268203488E-3</v>
      </c>
      <c r="M1061" s="39">
        <f>VLOOKUP(C1061,Data!$CB$2:$EB$22,1+VALUE(MID(A1061,6,2)),FALSE)</f>
        <v>0</v>
      </c>
      <c r="Q1061" s="21">
        <v>0</v>
      </c>
      <c r="R1061" s="21">
        <v>0</v>
      </c>
      <c r="S1061" s="21">
        <v>0</v>
      </c>
      <c r="T1061" s="38">
        <v>0</v>
      </c>
    </row>
    <row r="1062" spans="1:20" x14ac:dyDescent="0.25">
      <c r="A1062" s="16" t="s">
        <v>319</v>
      </c>
      <c r="B1062" s="8" t="s">
        <v>53</v>
      </c>
      <c r="C1062" s="8" t="s">
        <v>76</v>
      </c>
      <c r="E1062" s="8" t="str">
        <f t="shared" si="125"/>
        <v>Initial</v>
      </c>
      <c r="F1062" s="21">
        <f t="shared" si="127"/>
        <v>104172.52557476799</v>
      </c>
      <c r="G1062" s="19">
        <f t="shared" si="127"/>
        <v>11.193720016366246</v>
      </c>
      <c r="H1062" s="18">
        <f t="shared" si="126"/>
        <v>1.4512708042355527E-3</v>
      </c>
      <c r="I1062" s="6">
        <f t="shared" si="126"/>
        <v>1</v>
      </c>
      <c r="J1062" s="6">
        <f t="shared" si="126"/>
        <v>258790.2249675515</v>
      </c>
      <c r="K1062" s="18">
        <f t="shared" si="126"/>
        <v>0.15</v>
      </c>
      <c r="L1062" s="35">
        <f>Data!BS6</f>
        <v>9.9918368268203488E-3</v>
      </c>
      <c r="M1062" s="39">
        <f>VLOOKUP(C1062,Data!$CB$2:$EB$22,1+VALUE(MID(A1062,6,2)),FALSE)</f>
        <v>0</v>
      </c>
      <c r="Q1062" s="21">
        <v>0</v>
      </c>
      <c r="R1062" s="21">
        <v>0</v>
      </c>
      <c r="S1062" s="21">
        <v>0</v>
      </c>
      <c r="T1062" s="38">
        <v>0</v>
      </c>
    </row>
    <row r="1063" spans="1:20" x14ac:dyDescent="0.25">
      <c r="A1063" s="16" t="s">
        <v>320</v>
      </c>
      <c r="B1063" s="8" t="s">
        <v>53</v>
      </c>
      <c r="C1063" s="8" t="s">
        <v>76</v>
      </c>
      <c r="E1063" s="8" t="str">
        <f t="shared" si="125"/>
        <v>Initial</v>
      </c>
      <c r="F1063" s="21">
        <f t="shared" si="127"/>
        <v>167069.04494132148</v>
      </c>
      <c r="G1063" s="19">
        <f t="shared" si="127"/>
        <v>9.4347717151777815</v>
      </c>
      <c r="H1063" s="18">
        <f t="shared" si="126"/>
        <v>1.4512708042355527E-3</v>
      </c>
      <c r="I1063" s="6">
        <f t="shared" si="126"/>
        <v>1</v>
      </c>
      <c r="J1063" s="6">
        <f t="shared" si="126"/>
        <v>258790.2249675515</v>
      </c>
      <c r="K1063" s="18">
        <f t="shared" si="126"/>
        <v>0.15</v>
      </c>
      <c r="L1063" s="35">
        <f>Data!BS7</f>
        <v>8.597627037031463E-3</v>
      </c>
      <c r="M1063" s="39">
        <f>VLOOKUP(C1063,Data!$CB$2:$EB$22,1+VALUE(MID(A1063,6,2)),FALSE)</f>
        <v>0</v>
      </c>
      <c r="Q1063" s="21">
        <v>0</v>
      </c>
      <c r="R1063" s="21">
        <v>0</v>
      </c>
      <c r="S1063" s="21">
        <v>0</v>
      </c>
      <c r="T1063" s="38">
        <v>0</v>
      </c>
    </row>
    <row r="1064" spans="1:20" x14ac:dyDescent="0.25">
      <c r="A1064" s="16" t="s">
        <v>321</v>
      </c>
      <c r="B1064" s="8" t="s">
        <v>53</v>
      </c>
      <c r="C1064" s="8" t="s">
        <v>76</v>
      </c>
      <c r="E1064" s="8" t="str">
        <f t="shared" si="125"/>
        <v>Initial</v>
      </c>
      <c r="F1064" s="21">
        <f t="shared" si="127"/>
        <v>134663.4657046372</v>
      </c>
      <c r="G1064" s="19">
        <f t="shared" si="127"/>
        <v>10.317735507089584</v>
      </c>
      <c r="H1064" s="18">
        <f t="shared" si="126"/>
        <v>1.4512708042355527E-3</v>
      </c>
      <c r="I1064" s="6">
        <f t="shared" si="126"/>
        <v>1</v>
      </c>
      <c r="J1064" s="6">
        <f t="shared" si="126"/>
        <v>258790.2249675515</v>
      </c>
      <c r="K1064" s="18">
        <f t="shared" si="126"/>
        <v>0.15</v>
      </c>
      <c r="L1064" s="35">
        <f>Data!BS8</f>
        <v>8.597627037031463E-3</v>
      </c>
      <c r="M1064" s="39">
        <f>VLOOKUP(C1064,Data!$CB$2:$EB$22,1+VALUE(MID(A1064,6,2)),FALSE)</f>
        <v>0</v>
      </c>
      <c r="Q1064" s="21">
        <v>0</v>
      </c>
      <c r="R1064" s="21">
        <v>0</v>
      </c>
      <c r="S1064" s="21">
        <v>0</v>
      </c>
      <c r="T1064" s="38">
        <v>0</v>
      </c>
    </row>
    <row r="1065" spans="1:20" x14ac:dyDescent="0.25">
      <c r="A1065" s="16" t="s">
        <v>322</v>
      </c>
      <c r="B1065" s="8" t="s">
        <v>53</v>
      </c>
      <c r="C1065" s="8" t="s">
        <v>76</v>
      </c>
      <c r="E1065" s="8" t="str">
        <f t="shared" si="125"/>
        <v>Initial</v>
      </c>
      <c r="F1065" s="21">
        <f t="shared" si="127"/>
        <v>122703.84078918799</v>
      </c>
      <c r="G1065" s="19">
        <f t="shared" si="127"/>
        <v>10.456302746523619</v>
      </c>
      <c r="H1065" s="18">
        <f t="shared" si="126"/>
        <v>1.4512708042355527E-3</v>
      </c>
      <c r="I1065" s="6">
        <f t="shared" si="126"/>
        <v>1</v>
      </c>
      <c r="J1065" s="6">
        <f t="shared" si="126"/>
        <v>258790.2249675515</v>
      </c>
      <c r="K1065" s="18">
        <f t="shared" si="126"/>
        <v>0.15</v>
      </c>
      <c r="L1065" s="35">
        <f>Data!BS9</f>
        <v>8.597627037031463E-3</v>
      </c>
      <c r="M1065" s="39">
        <f>VLOOKUP(C1065,Data!$CB$2:$EB$22,1+VALUE(MID(A1065,6,2)),FALSE)</f>
        <v>0</v>
      </c>
      <c r="Q1065" s="21">
        <v>0</v>
      </c>
      <c r="R1065" s="21">
        <v>0</v>
      </c>
      <c r="S1065" s="21">
        <v>0</v>
      </c>
      <c r="T1065" s="38">
        <v>0</v>
      </c>
    </row>
    <row r="1066" spans="1:20" x14ac:dyDescent="0.25">
      <c r="A1066" s="16" t="s">
        <v>323</v>
      </c>
      <c r="B1066" s="8" t="s">
        <v>53</v>
      </c>
      <c r="C1066" s="8" t="s">
        <v>76</v>
      </c>
      <c r="E1066" s="8" t="str">
        <f t="shared" si="125"/>
        <v>Initial</v>
      </c>
      <c r="F1066" s="21">
        <f t="shared" si="127"/>
        <v>103976.50221745251</v>
      </c>
      <c r="G1066" s="19">
        <f t="shared" si="127"/>
        <v>11.053036600654009</v>
      </c>
      <c r="H1066" s="18">
        <f t="shared" si="126"/>
        <v>1.4512708042355527E-3</v>
      </c>
      <c r="I1066" s="6">
        <f t="shared" si="126"/>
        <v>1</v>
      </c>
      <c r="J1066" s="6">
        <f t="shared" si="126"/>
        <v>258790.2249675515</v>
      </c>
      <c r="K1066" s="18">
        <f t="shared" si="126"/>
        <v>0.15</v>
      </c>
      <c r="L1066" s="35">
        <f>Data!BS10</f>
        <v>8.597627037031463E-3</v>
      </c>
      <c r="M1066" s="39">
        <f>VLOOKUP(C1066,Data!$CB$2:$EB$22,1+VALUE(MID(A1066,6,2)),FALSE)</f>
        <v>0</v>
      </c>
      <c r="Q1066" s="21">
        <v>0</v>
      </c>
      <c r="R1066" s="21">
        <v>0</v>
      </c>
      <c r="S1066" s="21">
        <v>0</v>
      </c>
      <c r="T1066" s="38">
        <v>0</v>
      </c>
    </row>
    <row r="1067" spans="1:20" x14ac:dyDescent="0.25">
      <c r="A1067" s="16" t="s">
        <v>324</v>
      </c>
      <c r="B1067" s="8" t="s">
        <v>53</v>
      </c>
      <c r="C1067" s="8" t="s">
        <v>76</v>
      </c>
      <c r="E1067" s="8" t="str">
        <f t="shared" si="125"/>
        <v>Initial</v>
      </c>
      <c r="F1067" s="21">
        <f t="shared" si="127"/>
        <v>111788.15367445731</v>
      </c>
      <c r="G1067" s="19">
        <f t="shared" si="127"/>
        <v>10.78329449978415</v>
      </c>
      <c r="H1067" s="18">
        <f t="shared" si="126"/>
        <v>1.4512708042355527E-3</v>
      </c>
      <c r="I1067" s="6">
        <f t="shared" si="126"/>
        <v>1</v>
      </c>
      <c r="J1067" s="6">
        <f t="shared" si="126"/>
        <v>258790.2249675515</v>
      </c>
      <c r="K1067" s="18">
        <f t="shared" si="126"/>
        <v>0.15</v>
      </c>
      <c r="L1067" s="35">
        <f>Data!BS11</f>
        <v>8.597627037031463E-3</v>
      </c>
      <c r="M1067" s="39">
        <f>VLOOKUP(C1067,Data!$CB$2:$EB$22,1+VALUE(MID(A1067,6,2)),FALSE)</f>
        <v>0</v>
      </c>
      <c r="Q1067" s="21">
        <v>0</v>
      </c>
      <c r="R1067" s="21">
        <v>0</v>
      </c>
      <c r="S1067" s="21">
        <v>0</v>
      </c>
      <c r="T1067" s="38">
        <v>0</v>
      </c>
    </row>
    <row r="1068" spans="1:20" x14ac:dyDescent="0.25">
      <c r="A1068" s="16" t="s">
        <v>325</v>
      </c>
      <c r="B1068" s="8" t="s">
        <v>53</v>
      </c>
      <c r="C1068" s="8" t="s">
        <v>76</v>
      </c>
      <c r="E1068" s="8" t="str">
        <f t="shared" si="125"/>
        <v>Initial</v>
      </c>
      <c r="F1068" s="21">
        <f t="shared" si="127"/>
        <v>169487.33196936251</v>
      </c>
      <c r="G1068" s="19">
        <f t="shared" si="127"/>
        <v>9.4563668699484822</v>
      </c>
      <c r="H1068" s="18">
        <f t="shared" si="126"/>
        <v>1.4512708042355527E-3</v>
      </c>
      <c r="I1068" s="6">
        <f t="shared" si="126"/>
        <v>1</v>
      </c>
      <c r="J1068" s="6">
        <f t="shared" si="126"/>
        <v>258790.2249675515</v>
      </c>
      <c r="K1068" s="18">
        <f t="shared" si="126"/>
        <v>0.15</v>
      </c>
      <c r="L1068" s="35">
        <f>Data!BS12</f>
        <v>7.5132416449734422E-3</v>
      </c>
      <c r="M1068" s="39">
        <f>VLOOKUP(C1068,Data!$CB$2:$EB$22,1+VALUE(MID(A1068,6,2)),FALSE)</f>
        <v>0</v>
      </c>
      <c r="Q1068" s="21">
        <v>0</v>
      </c>
      <c r="R1068" s="21">
        <v>0</v>
      </c>
      <c r="S1068" s="21">
        <v>0</v>
      </c>
      <c r="T1068" s="38">
        <v>0</v>
      </c>
    </row>
    <row r="1069" spans="1:20" x14ac:dyDescent="0.25">
      <c r="A1069" s="16" t="s">
        <v>326</v>
      </c>
      <c r="B1069" s="8" t="s">
        <v>53</v>
      </c>
      <c r="C1069" s="8" t="s">
        <v>76</v>
      </c>
      <c r="E1069" s="8" t="str">
        <f t="shared" si="125"/>
        <v>Initial</v>
      </c>
      <c r="F1069" s="21">
        <f t="shared" si="127"/>
        <v>103984.99760192574</v>
      </c>
      <c r="G1069" s="19">
        <f t="shared" si="127"/>
        <v>11.068808534627422</v>
      </c>
      <c r="H1069" s="18">
        <f t="shared" si="126"/>
        <v>1.4512708042355527E-3</v>
      </c>
      <c r="I1069" s="6">
        <f t="shared" si="126"/>
        <v>1</v>
      </c>
      <c r="J1069" s="6">
        <f t="shared" si="126"/>
        <v>258790.2249675515</v>
      </c>
      <c r="K1069" s="18">
        <f t="shared" si="126"/>
        <v>0.15</v>
      </c>
      <c r="L1069" s="35">
        <f>Data!BS13</f>
        <v>7.5132416449734422E-3</v>
      </c>
      <c r="M1069" s="39">
        <f>VLOOKUP(C1069,Data!$CB$2:$EB$22,1+VALUE(MID(A1069,6,2)),FALSE)</f>
        <v>0</v>
      </c>
      <c r="Q1069" s="21">
        <v>0</v>
      </c>
      <c r="R1069" s="21">
        <v>0</v>
      </c>
      <c r="S1069" s="21">
        <v>0</v>
      </c>
      <c r="T1069" s="38">
        <v>0</v>
      </c>
    </row>
    <row r="1070" spans="1:20" x14ac:dyDescent="0.25">
      <c r="A1070" s="16" t="s">
        <v>327</v>
      </c>
      <c r="B1070" s="8" t="s">
        <v>53</v>
      </c>
      <c r="C1070" s="8" t="s">
        <v>76</v>
      </c>
      <c r="E1070" s="8" t="str">
        <f t="shared" si="125"/>
        <v>Initial</v>
      </c>
      <c r="F1070" s="21">
        <f t="shared" si="127"/>
        <v>102565.4676184479</v>
      </c>
      <c r="G1070" s="19">
        <f t="shared" si="127"/>
        <v>10.14145011871261</v>
      </c>
      <c r="H1070" s="18">
        <f t="shared" si="126"/>
        <v>1.4512708042355527E-3</v>
      </c>
      <c r="I1070" s="6">
        <f t="shared" si="126"/>
        <v>1</v>
      </c>
      <c r="J1070" s="6">
        <f t="shared" si="126"/>
        <v>258790.2249675515</v>
      </c>
      <c r="K1070" s="18">
        <f t="shared" si="126"/>
        <v>0.15</v>
      </c>
      <c r="L1070" s="35">
        <f>Data!BS14</f>
        <v>7.5132416449734422E-3</v>
      </c>
      <c r="M1070" s="39">
        <f>VLOOKUP(C1070,Data!$CB$2:$EB$22,1+VALUE(MID(A1070,6,2)),FALSE)</f>
        <v>0</v>
      </c>
      <c r="Q1070" s="21">
        <v>0</v>
      </c>
      <c r="R1070" s="21">
        <v>0</v>
      </c>
      <c r="S1070" s="21">
        <v>0</v>
      </c>
      <c r="T1070" s="38">
        <v>0</v>
      </c>
    </row>
    <row r="1071" spans="1:20" x14ac:dyDescent="0.25">
      <c r="A1071" s="17" t="s">
        <v>262</v>
      </c>
      <c r="B1071" s="8" t="s">
        <v>53</v>
      </c>
      <c r="C1071" s="8" t="s">
        <v>76</v>
      </c>
      <c r="E1071" s="8" t="str">
        <f t="shared" si="125"/>
        <v>CoFi-dooh.cofi</v>
      </c>
      <c r="F1071" s="21">
        <f t="shared" si="127"/>
        <v>151814.201921687</v>
      </c>
      <c r="G1071" s="19">
        <f t="shared" si="127"/>
        <v>9.4309277953496871</v>
      </c>
      <c r="H1071" s="18">
        <f t="shared" si="126"/>
        <v>1.4512708042355527E-3</v>
      </c>
      <c r="I1071" s="6">
        <f t="shared" si="126"/>
        <v>1</v>
      </c>
      <c r="J1071" s="6">
        <f t="shared" si="126"/>
        <v>258790.2249675515</v>
      </c>
      <c r="K1071" s="18">
        <f t="shared" si="126"/>
        <v>0.15</v>
      </c>
      <c r="L1071" s="35">
        <f>Data!BS15</f>
        <v>7.5132416449734422E-3</v>
      </c>
      <c r="M1071" s="21">
        <f>VLOOKUP(C1071,Data!$CB$2:$EB$22,1+VALUE(MID(A1071,6,2)),FALSE)</f>
        <v>0</v>
      </c>
      <c r="Q1071" s="21">
        <v>0</v>
      </c>
      <c r="R1071" s="21">
        <v>0</v>
      </c>
      <c r="S1071" s="21">
        <v>0</v>
      </c>
      <c r="T1071" s="38">
        <v>0</v>
      </c>
    </row>
    <row r="1072" spans="1:20" x14ac:dyDescent="0.25">
      <c r="A1072" s="17" t="s">
        <v>263</v>
      </c>
      <c r="B1072" s="8" t="s">
        <v>53</v>
      </c>
      <c r="C1072" s="8" t="s">
        <v>76</v>
      </c>
      <c r="E1072" s="8" t="str">
        <f t="shared" si="125"/>
        <v>CoFi-dooh.cofi</v>
      </c>
      <c r="F1072" s="21">
        <f t="shared" si="127"/>
        <v>189685.37446517299</v>
      </c>
      <c r="G1072" s="19">
        <f t="shared" si="127"/>
        <v>9.0587332826533071</v>
      </c>
      <c r="H1072" s="18">
        <f t="shared" si="126"/>
        <v>1.4512708042355527E-3</v>
      </c>
      <c r="I1072" s="6">
        <f t="shared" si="126"/>
        <v>1</v>
      </c>
      <c r="J1072" s="6">
        <f t="shared" si="126"/>
        <v>258790.2249675515</v>
      </c>
      <c r="K1072" s="18">
        <f t="shared" si="126"/>
        <v>0.15</v>
      </c>
      <c r="L1072" s="35">
        <f>Data!BS16</f>
        <v>7.1259611478098617E-3</v>
      </c>
      <c r="M1072" s="21">
        <f>VLOOKUP(C1072,Data!$CB$2:$EB$22,1+VALUE(MID(A1072,6,2)),FALSE)</f>
        <v>0</v>
      </c>
      <c r="Q1072" s="21">
        <v>0</v>
      </c>
      <c r="R1072" s="21">
        <v>0</v>
      </c>
      <c r="S1072" s="21">
        <v>0</v>
      </c>
      <c r="T1072" s="38">
        <v>0</v>
      </c>
    </row>
    <row r="1073" spans="1:20" x14ac:dyDescent="0.25">
      <c r="A1073" s="17" t="s">
        <v>264</v>
      </c>
      <c r="B1073" s="8" t="s">
        <v>53</v>
      </c>
      <c r="C1073" s="8" t="s">
        <v>76</v>
      </c>
      <c r="E1073" s="8" t="str">
        <f t="shared" si="125"/>
        <v>CoFi-dooh.cofi</v>
      </c>
      <c r="F1073" s="21">
        <f t="shared" si="127"/>
        <v>142839.15179515848</v>
      </c>
      <c r="G1073" s="19">
        <f t="shared" si="127"/>
        <v>10.302832972074498</v>
      </c>
      <c r="H1073" s="18">
        <f t="shared" si="126"/>
        <v>1.4512708042355527E-3</v>
      </c>
      <c r="I1073" s="6">
        <f t="shared" si="126"/>
        <v>1</v>
      </c>
      <c r="J1073" s="6">
        <f t="shared" si="126"/>
        <v>258790.2249675515</v>
      </c>
      <c r="K1073" s="18">
        <f t="shared" si="126"/>
        <v>0.15</v>
      </c>
      <c r="L1073" s="35">
        <f>Data!BS17</f>
        <v>7.1259611478098617E-3</v>
      </c>
      <c r="M1073" s="21">
        <f>VLOOKUP(C1073,Data!$CB$2:$EB$22,1+VALUE(MID(A1073,6,2)),FALSE)</f>
        <v>0</v>
      </c>
      <c r="Q1073" s="21">
        <v>0</v>
      </c>
      <c r="R1073" s="21">
        <v>0</v>
      </c>
      <c r="S1073" s="21">
        <v>0</v>
      </c>
      <c r="T1073" s="38">
        <v>0</v>
      </c>
    </row>
    <row r="1074" spans="1:20" x14ac:dyDescent="0.25">
      <c r="A1074" s="17" t="s">
        <v>265</v>
      </c>
      <c r="B1074" s="8" t="s">
        <v>53</v>
      </c>
      <c r="C1074" s="8" t="s">
        <v>76</v>
      </c>
      <c r="E1074" s="8" t="str">
        <f t="shared" si="125"/>
        <v>CoFi-dooh.cofi</v>
      </c>
      <c r="F1074" s="21">
        <f t="shared" si="127"/>
        <v>103168.9552285899</v>
      </c>
      <c r="G1074" s="19">
        <f t="shared" si="127"/>
        <v>11.257006974534221</v>
      </c>
      <c r="H1074" s="18">
        <f t="shared" si="126"/>
        <v>1.4512708042355527E-3</v>
      </c>
      <c r="I1074" s="6">
        <f t="shared" si="126"/>
        <v>1</v>
      </c>
      <c r="J1074" s="6">
        <f t="shared" si="126"/>
        <v>258790.2249675515</v>
      </c>
      <c r="K1074" s="18">
        <f t="shared" si="126"/>
        <v>0.15</v>
      </c>
      <c r="L1074" s="35">
        <f>Data!BS18</f>
        <v>7.1259611478098617E-3</v>
      </c>
      <c r="M1074" s="21">
        <f>VLOOKUP(C1074,Data!$CB$2:$EB$22,1+VALUE(MID(A1074,6,2)),FALSE)</f>
        <v>0</v>
      </c>
      <c r="Q1074" s="21">
        <v>0</v>
      </c>
      <c r="R1074" s="21">
        <v>0</v>
      </c>
      <c r="S1074" s="21">
        <v>0</v>
      </c>
      <c r="T1074" s="38">
        <v>0</v>
      </c>
    </row>
    <row r="1075" spans="1:20" x14ac:dyDescent="0.25">
      <c r="A1075" s="17" t="s">
        <v>266</v>
      </c>
      <c r="B1075" s="8" t="s">
        <v>53</v>
      </c>
      <c r="C1075" s="8" t="s">
        <v>76</v>
      </c>
      <c r="E1075" s="8" t="str">
        <f t="shared" si="125"/>
        <v>CoFi-dooh.cofi</v>
      </c>
      <c r="F1075" s="21">
        <f t="shared" si="127"/>
        <v>142798.33267277651</v>
      </c>
      <c r="G1075" s="19">
        <f t="shared" si="127"/>
        <v>10.234322236037224</v>
      </c>
      <c r="H1075" s="18">
        <f t="shared" ref="H1075:K1090" si="128">H1074</f>
        <v>1.4512708042355527E-3</v>
      </c>
      <c r="I1075" s="6">
        <f t="shared" si="128"/>
        <v>1</v>
      </c>
      <c r="J1075" s="6">
        <f t="shared" si="128"/>
        <v>258790.2249675515</v>
      </c>
      <c r="K1075" s="18">
        <f t="shared" si="128"/>
        <v>0.15</v>
      </c>
      <c r="L1075" s="35">
        <f>Data!BS19</f>
        <v>7.1259611478098617E-3</v>
      </c>
      <c r="M1075" s="21">
        <f>VLOOKUP(C1075,Data!$CB$2:$EB$22,1+VALUE(MID(A1075,6,2)),FALSE)</f>
        <v>0</v>
      </c>
      <c r="Q1075" s="21">
        <v>0</v>
      </c>
      <c r="R1075" s="21">
        <v>0</v>
      </c>
      <c r="S1075" s="21">
        <v>0</v>
      </c>
      <c r="T1075" s="38">
        <v>0</v>
      </c>
    </row>
    <row r="1076" spans="1:20" x14ac:dyDescent="0.25">
      <c r="A1076" s="17" t="s">
        <v>267</v>
      </c>
      <c r="B1076" s="8" t="s">
        <v>53</v>
      </c>
      <c r="C1076" s="8" t="s">
        <v>76</v>
      </c>
      <c r="E1076" s="8" t="str">
        <f t="shared" si="125"/>
        <v>CoFi-dooh.cofi</v>
      </c>
      <c r="F1076" s="21">
        <f t="shared" ref="F1076:G1091" si="129">F1010</f>
        <v>144198.29399369101</v>
      </c>
      <c r="G1076" s="19">
        <f t="shared" si="129"/>
        <v>10.244972678420806</v>
      </c>
      <c r="H1076" s="18">
        <f t="shared" si="128"/>
        <v>1.4512708042355527E-3</v>
      </c>
      <c r="I1076" s="6">
        <f t="shared" si="128"/>
        <v>1</v>
      </c>
      <c r="J1076" s="6">
        <f t="shared" si="128"/>
        <v>258790.2249675515</v>
      </c>
      <c r="K1076" s="18">
        <f t="shared" si="128"/>
        <v>0.15</v>
      </c>
      <c r="L1076" s="35">
        <f>Data!BS20</f>
        <v>7.3583294461080093E-3</v>
      </c>
      <c r="M1076" s="21">
        <f>VLOOKUP(C1076,Data!$CB$2:$EB$22,1+VALUE(MID(A1076,6,2)),FALSE)</f>
        <v>0</v>
      </c>
      <c r="Q1076" s="21">
        <v>0</v>
      </c>
      <c r="R1076" s="21">
        <v>0</v>
      </c>
      <c r="S1076" s="21">
        <v>0</v>
      </c>
      <c r="T1076" s="38">
        <v>0</v>
      </c>
    </row>
    <row r="1077" spans="1:20" x14ac:dyDescent="0.25">
      <c r="A1077" s="17" t="s">
        <v>268</v>
      </c>
      <c r="B1077" s="8" t="s">
        <v>53</v>
      </c>
      <c r="C1077" s="8" t="s">
        <v>76</v>
      </c>
      <c r="E1077" s="8" t="str">
        <f t="shared" si="125"/>
        <v>CoFi-dooh.cofi</v>
      </c>
      <c r="F1077" s="21">
        <f t="shared" si="129"/>
        <v>98429.665186519007</v>
      </c>
      <c r="G1077" s="19">
        <f t="shared" si="129"/>
        <v>11.814132511432707</v>
      </c>
      <c r="H1077" s="18">
        <f t="shared" si="128"/>
        <v>1.4512708042355527E-3</v>
      </c>
      <c r="I1077" s="6">
        <f t="shared" si="128"/>
        <v>1</v>
      </c>
      <c r="J1077" s="6">
        <f t="shared" si="128"/>
        <v>258790.2249675515</v>
      </c>
      <c r="K1077" s="18">
        <f t="shared" si="128"/>
        <v>0.15</v>
      </c>
      <c r="L1077" s="35">
        <f>Data!BS21</f>
        <v>7.3583294461080093E-3</v>
      </c>
      <c r="M1077" s="21">
        <f>VLOOKUP(C1077,Data!$CB$2:$EB$22,1+VALUE(MID(A1077,6,2)),FALSE)</f>
        <v>0</v>
      </c>
      <c r="Q1077" s="21">
        <v>0</v>
      </c>
      <c r="R1077" s="21">
        <v>0</v>
      </c>
      <c r="S1077" s="21">
        <v>0</v>
      </c>
      <c r="T1077" s="38">
        <v>0</v>
      </c>
    </row>
    <row r="1078" spans="1:20" x14ac:dyDescent="0.25">
      <c r="A1078" s="17" t="s">
        <v>269</v>
      </c>
      <c r="B1078" s="8" t="s">
        <v>53</v>
      </c>
      <c r="C1078" s="8" t="s">
        <v>76</v>
      </c>
      <c r="E1078" s="8" t="str">
        <f t="shared" si="125"/>
        <v>CoFi-dooh.cofi</v>
      </c>
      <c r="F1078" s="21">
        <f t="shared" si="129"/>
        <v>163384.76716181752</v>
      </c>
      <c r="G1078" s="19">
        <f t="shared" si="129"/>
        <v>10.267597507715461</v>
      </c>
      <c r="H1078" s="18">
        <f t="shared" si="128"/>
        <v>1.4512708042355527E-3</v>
      </c>
      <c r="I1078" s="6">
        <f t="shared" si="128"/>
        <v>1</v>
      </c>
      <c r="J1078" s="6">
        <f t="shared" si="128"/>
        <v>258790.2249675515</v>
      </c>
      <c r="K1078" s="18">
        <f t="shared" si="128"/>
        <v>0.15</v>
      </c>
      <c r="L1078" s="35">
        <f>Data!BS22</f>
        <v>7.3583294461080093E-3</v>
      </c>
      <c r="M1078" s="21">
        <f>VLOOKUP(C1078,Data!$CB$2:$EB$22,1+VALUE(MID(A1078,6,2)),FALSE)</f>
        <v>0</v>
      </c>
      <c r="Q1078" s="21">
        <v>0</v>
      </c>
      <c r="R1078" s="21">
        <v>0</v>
      </c>
      <c r="S1078" s="21">
        <v>0</v>
      </c>
      <c r="T1078" s="38">
        <v>0</v>
      </c>
    </row>
    <row r="1079" spans="1:20" x14ac:dyDescent="0.25">
      <c r="A1079" s="17" t="s">
        <v>270</v>
      </c>
      <c r="B1079" s="8" t="s">
        <v>53</v>
      </c>
      <c r="C1079" s="8" t="s">
        <v>76</v>
      </c>
      <c r="E1079" s="8" t="str">
        <f t="shared" si="125"/>
        <v>CoFi-dooh.cofi</v>
      </c>
      <c r="F1079" s="21">
        <f t="shared" si="129"/>
        <v>148983.40879257949</v>
      </c>
      <c r="G1079" s="19">
        <f t="shared" si="129"/>
        <v>10.106619196002974</v>
      </c>
      <c r="H1079" s="18">
        <f t="shared" si="128"/>
        <v>1.4512708042355527E-3</v>
      </c>
      <c r="I1079" s="6">
        <f t="shared" si="128"/>
        <v>1</v>
      </c>
      <c r="J1079" s="6">
        <f t="shared" si="128"/>
        <v>258790.2249675515</v>
      </c>
      <c r="K1079" s="18">
        <f t="shared" si="128"/>
        <v>0.15</v>
      </c>
      <c r="L1079" s="35">
        <f>Data!BS23</f>
        <v>7.3583294461080093E-3</v>
      </c>
      <c r="M1079" s="21">
        <f>VLOOKUP(C1079,Data!$CB$2:$EB$22,1+VALUE(MID(A1079,6,2)),FALSE)</f>
        <v>0</v>
      </c>
      <c r="Q1079" s="21">
        <v>0</v>
      </c>
      <c r="R1079" s="21">
        <v>0</v>
      </c>
      <c r="S1079" s="21">
        <v>0</v>
      </c>
      <c r="T1079" s="38">
        <v>0</v>
      </c>
    </row>
    <row r="1080" spans="1:20" x14ac:dyDescent="0.25">
      <c r="A1080" s="17" t="s">
        <v>249</v>
      </c>
      <c r="B1080" s="8" t="s">
        <v>53</v>
      </c>
      <c r="C1080" s="8" t="s">
        <v>76</v>
      </c>
      <c r="E1080" s="8" t="str">
        <f t="shared" si="125"/>
        <v>CoFi-dooh.cofi</v>
      </c>
      <c r="F1080" s="21">
        <f t="shared" si="129"/>
        <v>151654.691624923</v>
      </c>
      <c r="G1080" s="19">
        <f t="shared" si="129"/>
        <v>10.263206967410436</v>
      </c>
      <c r="H1080" s="18">
        <f t="shared" si="128"/>
        <v>1.4512708042355527E-3</v>
      </c>
      <c r="I1080" s="6">
        <f t="shared" si="128"/>
        <v>1</v>
      </c>
      <c r="J1080" s="6">
        <f t="shared" si="128"/>
        <v>258790.2249675515</v>
      </c>
      <c r="K1080" s="18">
        <f t="shared" si="128"/>
        <v>0.15</v>
      </c>
      <c r="L1080" s="35">
        <f>Data!BS24</f>
        <v>7.3583294461080093E-3</v>
      </c>
      <c r="M1080" s="21">
        <f>VLOOKUP(C1080,Data!$CB$2:$EB$22,1+VALUE(MID(A1080,6,2)),FALSE)</f>
        <v>0</v>
      </c>
      <c r="Q1080" s="21">
        <v>0</v>
      </c>
      <c r="R1080" s="21">
        <v>0</v>
      </c>
      <c r="S1080" s="21">
        <v>0</v>
      </c>
      <c r="T1080" s="38">
        <v>0</v>
      </c>
    </row>
    <row r="1081" spans="1:20" x14ac:dyDescent="0.25">
      <c r="A1081" s="17" t="s">
        <v>250</v>
      </c>
      <c r="B1081" s="8" t="s">
        <v>53</v>
      </c>
      <c r="C1081" s="8" t="s">
        <v>76</v>
      </c>
      <c r="E1081" s="8" t="str">
        <f t="shared" si="125"/>
        <v>CoFi-dooh.cofi</v>
      </c>
      <c r="F1081" s="21">
        <f t="shared" si="129"/>
        <v>129850.99598897449</v>
      </c>
      <c r="G1081" s="19">
        <f t="shared" si="129"/>
        <v>10.749217003596499</v>
      </c>
      <c r="H1081" s="18">
        <f t="shared" si="128"/>
        <v>1.4512708042355527E-3</v>
      </c>
      <c r="I1081" s="6">
        <f t="shared" si="128"/>
        <v>1</v>
      </c>
      <c r="J1081" s="6">
        <f t="shared" si="128"/>
        <v>258790.2249675515</v>
      </c>
      <c r="K1081" s="18">
        <f t="shared" si="128"/>
        <v>0.15</v>
      </c>
      <c r="L1081" s="35">
        <f>Data!BS25</f>
        <v>7.3583294461080093E-3</v>
      </c>
      <c r="M1081" s="21">
        <f>VLOOKUP(C1081,Data!$CB$2:$EB$22,1+VALUE(MID(A1081,6,2)),FALSE)</f>
        <v>0</v>
      </c>
      <c r="Q1081" s="21">
        <v>0</v>
      </c>
      <c r="R1081" s="21">
        <v>0</v>
      </c>
      <c r="S1081" s="21">
        <v>0</v>
      </c>
      <c r="T1081" s="38">
        <v>0</v>
      </c>
    </row>
    <row r="1082" spans="1:20" x14ac:dyDescent="0.25">
      <c r="A1082" s="17" t="s">
        <v>251</v>
      </c>
      <c r="B1082" s="8" t="s">
        <v>53</v>
      </c>
      <c r="C1082" s="8" t="s">
        <v>76</v>
      </c>
      <c r="E1082" s="8" t="str">
        <f t="shared" si="125"/>
        <v>CoFi-dooh.cofi</v>
      </c>
      <c r="F1082" s="21">
        <f t="shared" si="129"/>
        <v>134978.302756513</v>
      </c>
      <c r="G1082" s="19">
        <f t="shared" si="129"/>
        <v>10.756408999327785</v>
      </c>
      <c r="H1082" s="18">
        <f t="shared" si="128"/>
        <v>1.4512708042355527E-3</v>
      </c>
      <c r="I1082" s="6">
        <f t="shared" si="128"/>
        <v>1</v>
      </c>
      <c r="J1082" s="6">
        <f t="shared" si="128"/>
        <v>258790.2249675515</v>
      </c>
      <c r="K1082" s="18">
        <f t="shared" si="128"/>
        <v>0.15</v>
      </c>
      <c r="L1082" s="35">
        <f>Data!BS26</f>
        <v>7.3583294461080093E-3</v>
      </c>
      <c r="M1082" s="21">
        <f>VLOOKUP(C1082,Data!$CB$2:$EB$22,1+VALUE(MID(A1082,6,2)),FALSE)</f>
        <v>0</v>
      </c>
      <c r="Q1082" s="21">
        <v>0</v>
      </c>
      <c r="R1082" s="21">
        <v>0</v>
      </c>
      <c r="S1082" s="21">
        <v>0</v>
      </c>
      <c r="T1082" s="38">
        <v>0</v>
      </c>
    </row>
    <row r="1083" spans="1:20" x14ac:dyDescent="0.25">
      <c r="A1083" s="17" t="s">
        <v>252</v>
      </c>
      <c r="B1083" s="8" t="s">
        <v>53</v>
      </c>
      <c r="C1083" s="8" t="s">
        <v>76</v>
      </c>
      <c r="E1083" s="8" t="str">
        <f t="shared" si="125"/>
        <v>CoFi-dooh.cofi</v>
      </c>
      <c r="F1083" s="21">
        <f t="shared" si="129"/>
        <v>134530.63966644951</v>
      </c>
      <c r="G1083" s="19">
        <f t="shared" si="129"/>
        <v>10.667047927027582</v>
      </c>
      <c r="H1083" s="18">
        <f t="shared" si="128"/>
        <v>1.4512708042355527E-3</v>
      </c>
      <c r="I1083" s="6">
        <f t="shared" si="128"/>
        <v>1</v>
      </c>
      <c r="J1083" s="6">
        <f t="shared" si="128"/>
        <v>258790.2249675515</v>
      </c>
      <c r="K1083" s="18">
        <f t="shared" si="128"/>
        <v>0.15</v>
      </c>
      <c r="L1083" s="35">
        <f>Data!BS27</f>
        <v>7.3583294461080093E-3</v>
      </c>
      <c r="M1083" s="21">
        <f>VLOOKUP(C1083,Data!$CB$2:$EB$22,1+VALUE(MID(A1083,6,2)),FALSE)</f>
        <v>0</v>
      </c>
      <c r="Q1083" s="21">
        <v>0</v>
      </c>
      <c r="R1083" s="21">
        <v>0</v>
      </c>
      <c r="S1083" s="21">
        <v>0</v>
      </c>
      <c r="T1083" s="38">
        <v>0</v>
      </c>
    </row>
    <row r="1084" spans="1:20" x14ac:dyDescent="0.25">
      <c r="A1084" s="17" t="s">
        <v>253</v>
      </c>
      <c r="B1084" s="8" t="s">
        <v>53</v>
      </c>
      <c r="C1084" s="8" t="s">
        <v>76</v>
      </c>
      <c r="E1084" s="8" t="str">
        <f t="shared" si="125"/>
        <v>CoFi-dooh.cofi</v>
      </c>
      <c r="F1084" s="21">
        <f t="shared" si="129"/>
        <v>163793.993132748</v>
      </c>
      <c r="G1084" s="19">
        <f t="shared" si="129"/>
        <v>10.450556475461539</v>
      </c>
      <c r="H1084" s="18">
        <f t="shared" si="128"/>
        <v>1.4512708042355527E-3</v>
      </c>
      <c r="I1084" s="6">
        <f t="shared" si="128"/>
        <v>1</v>
      </c>
      <c r="J1084" s="6">
        <f t="shared" si="128"/>
        <v>258790.2249675515</v>
      </c>
      <c r="K1084" s="18">
        <f t="shared" si="128"/>
        <v>0.15</v>
      </c>
      <c r="L1084" s="35">
        <f>Data!BS28</f>
        <v>7.3583294461080093E-3</v>
      </c>
      <c r="M1084" s="21">
        <f>VLOOKUP(C1084,Data!$CB$2:$EB$22,1+VALUE(MID(A1084,6,2)),FALSE)</f>
        <v>0</v>
      </c>
      <c r="Q1084" s="21">
        <v>0</v>
      </c>
      <c r="R1084" s="21">
        <v>0</v>
      </c>
      <c r="S1084" s="21">
        <v>0</v>
      </c>
      <c r="T1084" s="38">
        <v>0</v>
      </c>
    </row>
    <row r="1085" spans="1:20" x14ac:dyDescent="0.25">
      <c r="A1085" s="17" t="s">
        <v>254</v>
      </c>
      <c r="B1085" s="8" t="s">
        <v>53</v>
      </c>
      <c r="C1085" s="8" t="s">
        <v>76</v>
      </c>
      <c r="E1085" s="8" t="str">
        <f t="shared" si="125"/>
        <v>CoFi-dooh.cofi</v>
      </c>
      <c r="F1085" s="21">
        <f t="shared" si="129"/>
        <v>118736.888545109</v>
      </c>
      <c r="G1085" s="19">
        <f t="shared" si="129"/>
        <v>10.666379327200589</v>
      </c>
      <c r="H1085" s="18">
        <f t="shared" si="128"/>
        <v>1.4512708042355527E-3</v>
      </c>
      <c r="I1085" s="6">
        <f t="shared" si="128"/>
        <v>1</v>
      </c>
      <c r="J1085" s="6">
        <f t="shared" si="128"/>
        <v>258790.2249675515</v>
      </c>
      <c r="K1085" s="18">
        <f t="shared" si="128"/>
        <v>0.15</v>
      </c>
      <c r="L1085" s="35">
        <f>Data!BS29</f>
        <v>7.5906977444061578E-3</v>
      </c>
      <c r="M1085" s="21">
        <f>VLOOKUP(C1085,Data!$CB$2:$EB$22,1+VALUE(MID(A1085,6,2)),FALSE)</f>
        <v>0</v>
      </c>
      <c r="Q1085" s="21">
        <v>0</v>
      </c>
      <c r="R1085" s="21">
        <v>0</v>
      </c>
      <c r="S1085" s="21">
        <v>0</v>
      </c>
      <c r="T1085" s="38">
        <v>0</v>
      </c>
    </row>
    <row r="1086" spans="1:20" x14ac:dyDescent="0.25">
      <c r="A1086" s="17" t="s">
        <v>255</v>
      </c>
      <c r="B1086" s="8" t="s">
        <v>53</v>
      </c>
      <c r="C1086" s="8" t="s">
        <v>76</v>
      </c>
      <c r="E1086" s="8" t="str">
        <f t="shared" si="125"/>
        <v>CoFi-dooh.cofi</v>
      </c>
      <c r="F1086" s="21">
        <f t="shared" si="129"/>
        <v>177768.66401188599</v>
      </c>
      <c r="G1086" s="19">
        <f t="shared" si="129"/>
        <v>9.5368396438620078</v>
      </c>
      <c r="H1086" s="18">
        <f t="shared" si="128"/>
        <v>1.4512708042355527E-3</v>
      </c>
      <c r="I1086" s="6">
        <f t="shared" si="128"/>
        <v>1</v>
      </c>
      <c r="J1086" s="6">
        <f t="shared" si="128"/>
        <v>258790.2249675515</v>
      </c>
      <c r="K1086" s="18">
        <f t="shared" si="128"/>
        <v>0.15</v>
      </c>
      <c r="L1086" s="35">
        <f>Data!BS30</f>
        <v>7.5906977444061578E-3</v>
      </c>
      <c r="M1086" s="21">
        <f>VLOOKUP(C1086,Data!$CB$2:$EB$22,1+VALUE(MID(A1086,6,2)),FALSE)</f>
        <v>0</v>
      </c>
      <c r="Q1086" s="21">
        <v>0</v>
      </c>
      <c r="R1086" s="21">
        <v>0</v>
      </c>
      <c r="S1086" s="21">
        <v>0</v>
      </c>
      <c r="T1086" s="38">
        <v>0</v>
      </c>
    </row>
    <row r="1087" spans="1:20" x14ac:dyDescent="0.25">
      <c r="A1087" s="17" t="s">
        <v>256</v>
      </c>
      <c r="B1087" s="8" t="s">
        <v>53</v>
      </c>
      <c r="C1087" s="8" t="s">
        <v>76</v>
      </c>
      <c r="E1087" s="8" t="str">
        <f t="shared" si="125"/>
        <v>CoFi-dooh.cofi</v>
      </c>
      <c r="F1087" s="21">
        <f t="shared" si="129"/>
        <v>155905.00634210001</v>
      </c>
      <c r="G1087" s="19">
        <f t="shared" si="129"/>
        <v>9.9784577197080004</v>
      </c>
      <c r="H1087" s="18">
        <f t="shared" si="128"/>
        <v>1.4512708042355527E-3</v>
      </c>
      <c r="I1087" s="6">
        <f t="shared" si="128"/>
        <v>1</v>
      </c>
      <c r="J1087" s="6">
        <f t="shared" si="128"/>
        <v>258790.2249675515</v>
      </c>
      <c r="K1087" s="18">
        <f t="shared" si="128"/>
        <v>0.15</v>
      </c>
      <c r="L1087" s="35">
        <f>Data!BS31</f>
        <v>7.5906977444061578E-3</v>
      </c>
      <c r="M1087" s="21">
        <f>VLOOKUP(C1087,Data!$CB$2:$EB$22,1+VALUE(MID(A1087,6,2)),FALSE)</f>
        <v>0</v>
      </c>
      <c r="Q1087" s="21">
        <v>0</v>
      </c>
      <c r="R1087" s="21">
        <v>0</v>
      </c>
      <c r="S1087" s="21">
        <v>0</v>
      </c>
      <c r="T1087" s="38">
        <v>0</v>
      </c>
    </row>
    <row r="1088" spans="1:20" x14ac:dyDescent="0.25">
      <c r="A1088" s="17" t="s">
        <v>257</v>
      </c>
      <c r="B1088" s="8" t="s">
        <v>53</v>
      </c>
      <c r="C1088" s="8" t="s">
        <v>76</v>
      </c>
      <c r="E1088" s="8" t="str">
        <f t="shared" si="125"/>
        <v>CoFi-dooh.cofi</v>
      </c>
      <c r="F1088" s="21">
        <f t="shared" si="129"/>
        <v>97265.618974818106</v>
      </c>
      <c r="G1088" s="19">
        <f t="shared" si="129"/>
        <v>11.89482405682261</v>
      </c>
      <c r="H1088" s="18">
        <f t="shared" si="128"/>
        <v>1.4512708042355527E-3</v>
      </c>
      <c r="I1088" s="6">
        <f t="shared" si="128"/>
        <v>1</v>
      </c>
      <c r="J1088" s="6">
        <f t="shared" si="128"/>
        <v>258790.2249675515</v>
      </c>
      <c r="K1088" s="18">
        <f t="shared" si="128"/>
        <v>0.15</v>
      </c>
      <c r="L1088" s="35">
        <f>Data!BS32</f>
        <v>7.5906977444061578E-3</v>
      </c>
      <c r="M1088" s="21">
        <f>VLOOKUP(C1088,Data!$CB$2:$EB$22,1+VALUE(MID(A1088,6,2)),FALSE)</f>
        <v>0</v>
      </c>
      <c r="Q1088" s="21">
        <v>0</v>
      </c>
      <c r="R1088" s="21">
        <v>0</v>
      </c>
      <c r="S1088" s="21">
        <v>0</v>
      </c>
      <c r="T1088" s="38">
        <v>0</v>
      </c>
    </row>
    <row r="1089" spans="1:20" x14ac:dyDescent="0.25">
      <c r="A1089" s="17" t="s">
        <v>258</v>
      </c>
      <c r="B1089" s="8" t="s">
        <v>53</v>
      </c>
      <c r="C1089" s="8" t="s">
        <v>76</v>
      </c>
      <c r="E1089" s="8" t="str">
        <f t="shared" si="125"/>
        <v>CoFi-dooh.cofi</v>
      </c>
      <c r="F1089" s="21">
        <f t="shared" si="129"/>
        <v>97415.805385531698</v>
      </c>
      <c r="G1089" s="19">
        <f t="shared" si="129"/>
        <v>11.56950821742382</v>
      </c>
      <c r="H1089" s="18">
        <f t="shared" si="128"/>
        <v>1.4512708042355527E-3</v>
      </c>
      <c r="I1089" s="6">
        <f t="shared" si="128"/>
        <v>1</v>
      </c>
      <c r="J1089" s="6">
        <f t="shared" si="128"/>
        <v>258790.2249675515</v>
      </c>
      <c r="K1089" s="18">
        <f t="shared" si="128"/>
        <v>0.15</v>
      </c>
      <c r="L1089" s="35">
        <f>Data!BS33</f>
        <v>7.1259611478098617E-3</v>
      </c>
      <c r="M1089" s="21">
        <f>VLOOKUP(C1089,Data!$CB$2:$EB$22,1+VALUE(MID(A1089,6,2)),FALSE)</f>
        <v>0</v>
      </c>
      <c r="Q1089" s="21">
        <v>0</v>
      </c>
      <c r="R1089" s="21">
        <v>0</v>
      </c>
      <c r="S1089" s="21">
        <v>0</v>
      </c>
      <c r="T1089" s="38">
        <v>0</v>
      </c>
    </row>
    <row r="1090" spans="1:20" x14ac:dyDescent="0.25">
      <c r="A1090" s="17" t="s">
        <v>259</v>
      </c>
      <c r="B1090" s="8" t="s">
        <v>53</v>
      </c>
      <c r="C1090" s="8" t="s">
        <v>76</v>
      </c>
      <c r="E1090" s="8" t="str">
        <f t="shared" si="125"/>
        <v>CoFi-dooh.cofi</v>
      </c>
      <c r="F1090" s="21">
        <f t="shared" si="129"/>
        <v>152166.78614067001</v>
      </c>
      <c r="G1090" s="19">
        <f t="shared" si="129"/>
        <v>9.8060204788667331</v>
      </c>
      <c r="H1090" s="18">
        <f t="shared" si="128"/>
        <v>1.4512708042355527E-3</v>
      </c>
      <c r="I1090" s="6">
        <f t="shared" si="128"/>
        <v>1</v>
      </c>
      <c r="J1090" s="6">
        <f t="shared" si="128"/>
        <v>258790.2249675515</v>
      </c>
      <c r="K1090" s="18">
        <f t="shared" si="128"/>
        <v>0.15</v>
      </c>
      <c r="L1090" s="35">
        <f>Data!BS34</f>
        <v>7.1259611478098617E-3</v>
      </c>
      <c r="M1090" s="21">
        <f>VLOOKUP(C1090,Data!$CB$2:$EB$22,1+VALUE(MID(A1090,6,2)),FALSE)</f>
        <v>0</v>
      </c>
      <c r="Q1090" s="21">
        <v>0</v>
      </c>
      <c r="R1090" s="21">
        <v>0</v>
      </c>
      <c r="S1090" s="21">
        <v>0</v>
      </c>
      <c r="T1090" s="38">
        <v>0</v>
      </c>
    </row>
    <row r="1091" spans="1:20" x14ac:dyDescent="0.25">
      <c r="A1091" s="17" t="s">
        <v>260</v>
      </c>
      <c r="B1091" s="8" t="s">
        <v>53</v>
      </c>
      <c r="C1091" s="8" t="s">
        <v>76</v>
      </c>
      <c r="E1091" s="8" t="str">
        <f t="shared" si="125"/>
        <v>CoFi-dooh.cofi</v>
      </c>
      <c r="F1091" s="21">
        <f t="shared" si="129"/>
        <v>145113.38760294701</v>
      </c>
      <c r="G1091" s="19">
        <f t="shared" si="129"/>
        <v>10.081319949993899</v>
      </c>
      <c r="H1091" s="18">
        <f t="shared" ref="H1091:K1106" si="130">H1090</f>
        <v>1.4512708042355527E-3</v>
      </c>
      <c r="I1091" s="6">
        <f t="shared" si="130"/>
        <v>1</v>
      </c>
      <c r="J1091" s="6">
        <f t="shared" si="130"/>
        <v>258790.2249675515</v>
      </c>
      <c r="K1091" s="18">
        <f t="shared" si="130"/>
        <v>0.15</v>
      </c>
      <c r="L1091" s="35">
        <f>Data!BS35</f>
        <v>7.1259611478098617E-3</v>
      </c>
      <c r="M1091" s="21">
        <f>VLOOKUP(C1091,Data!$CB$2:$EB$22,1+VALUE(MID(A1091,6,2)),FALSE)</f>
        <v>0</v>
      </c>
      <c r="Q1091" s="21">
        <v>0</v>
      </c>
      <c r="R1091" s="21">
        <v>0</v>
      </c>
      <c r="S1091" s="21">
        <v>0</v>
      </c>
      <c r="T1091" s="38">
        <v>0</v>
      </c>
    </row>
    <row r="1092" spans="1:20" x14ac:dyDescent="0.25">
      <c r="A1092" s="17" t="s">
        <v>261</v>
      </c>
      <c r="B1092" s="8" t="s">
        <v>53</v>
      </c>
      <c r="C1092" s="8" t="s">
        <v>76</v>
      </c>
      <c r="E1092" s="8" t="str">
        <f t="shared" si="125"/>
        <v>CoFi-dooh.cofi</v>
      </c>
      <c r="F1092" s="21">
        <f t="shared" ref="F1092:G1107" si="131">F1026</f>
        <v>142547.349343315</v>
      </c>
      <c r="G1092" s="19">
        <f t="shared" si="131"/>
        <v>10.00387305712248</v>
      </c>
      <c r="H1092" s="18">
        <f t="shared" si="130"/>
        <v>1.4512708042355527E-3</v>
      </c>
      <c r="I1092" s="6">
        <f t="shared" si="130"/>
        <v>1</v>
      </c>
      <c r="J1092" s="6">
        <f t="shared" si="130"/>
        <v>258790.2249675515</v>
      </c>
      <c r="K1092" s="18">
        <f t="shared" si="130"/>
        <v>0.15</v>
      </c>
      <c r="L1092" s="35">
        <f>Data!BS36</f>
        <v>7.1259611478098617E-3</v>
      </c>
      <c r="M1092" s="21">
        <f>VLOOKUP(C1092,Data!$CB$2:$EB$22,1+VALUE(MID(A1092,6,2)),FALSE)</f>
        <v>0</v>
      </c>
      <c r="Q1092" s="21">
        <v>0</v>
      </c>
      <c r="R1092" s="21">
        <v>0</v>
      </c>
      <c r="S1092" s="21">
        <v>0</v>
      </c>
      <c r="T1092" s="38">
        <v>0</v>
      </c>
    </row>
    <row r="1093" spans="1:20" x14ac:dyDescent="0.25">
      <c r="A1093" s="17" t="s">
        <v>278</v>
      </c>
      <c r="B1093" s="8" t="s">
        <v>53</v>
      </c>
      <c r="C1093" s="8" t="s">
        <v>76</v>
      </c>
      <c r="E1093" s="8" t="str">
        <f t="shared" si="125"/>
        <v>CoFi-dooh.cofi</v>
      </c>
      <c r="F1093" s="21">
        <f t="shared" si="131"/>
        <v>89849.0514662145</v>
      </c>
      <c r="G1093" s="19">
        <f t="shared" si="131"/>
        <v>11.47574594837338</v>
      </c>
      <c r="H1093" s="18">
        <f t="shared" si="130"/>
        <v>1.4512708042355527E-3</v>
      </c>
      <c r="I1093" s="6">
        <f t="shared" si="130"/>
        <v>1</v>
      </c>
      <c r="J1093" s="6">
        <f t="shared" si="130"/>
        <v>258790.2249675515</v>
      </c>
      <c r="K1093" s="18">
        <f t="shared" si="130"/>
        <v>0.15</v>
      </c>
      <c r="L1093" s="35">
        <f>Data!BS37</f>
        <v>7.3583294461080093E-3</v>
      </c>
      <c r="M1093" s="21">
        <f>VLOOKUP(C1093,Data!$CB$2:$EB$22,1+VALUE(MID(A1093,6,2)),FALSE)</f>
        <v>0</v>
      </c>
      <c r="Q1093" s="21">
        <v>0</v>
      </c>
      <c r="R1093" s="21">
        <v>0</v>
      </c>
      <c r="S1093" s="21">
        <v>0</v>
      </c>
      <c r="T1093" s="38">
        <v>0</v>
      </c>
    </row>
    <row r="1094" spans="1:20" x14ac:dyDescent="0.25">
      <c r="A1094" s="17" t="s">
        <v>279</v>
      </c>
      <c r="B1094" s="8" t="s">
        <v>53</v>
      </c>
      <c r="C1094" s="8" t="s">
        <v>76</v>
      </c>
      <c r="E1094" s="8" t="str">
        <f t="shared" si="125"/>
        <v>CoFi-dooh.cofi</v>
      </c>
      <c r="F1094" s="21">
        <f t="shared" si="131"/>
        <v>102630.58612210301</v>
      </c>
      <c r="G1094" s="19">
        <f t="shared" si="131"/>
        <v>10.756762154759192</v>
      </c>
      <c r="H1094" s="18">
        <f t="shared" si="130"/>
        <v>1.4512708042355527E-3</v>
      </c>
      <c r="I1094" s="6">
        <f t="shared" si="130"/>
        <v>1</v>
      </c>
      <c r="J1094" s="6">
        <f t="shared" si="130"/>
        <v>258790.2249675515</v>
      </c>
      <c r="K1094" s="18">
        <f t="shared" si="130"/>
        <v>0.15</v>
      </c>
      <c r="L1094" s="35">
        <f>Data!BS38</f>
        <v>7.3583294461080093E-3</v>
      </c>
      <c r="M1094" s="21">
        <f>VLOOKUP(C1094,Data!$CB$2:$EB$22,1+VALUE(MID(A1094,6,2)),FALSE)</f>
        <v>0</v>
      </c>
      <c r="Q1094" s="21">
        <v>0</v>
      </c>
      <c r="R1094" s="21">
        <v>0</v>
      </c>
      <c r="S1094" s="21">
        <v>0</v>
      </c>
      <c r="T1094" s="38">
        <v>0</v>
      </c>
    </row>
    <row r="1095" spans="1:20" x14ac:dyDescent="0.25">
      <c r="A1095" s="17" t="s">
        <v>280</v>
      </c>
      <c r="B1095" s="8" t="s">
        <v>53</v>
      </c>
      <c r="C1095" s="8" t="s">
        <v>76</v>
      </c>
      <c r="E1095" s="8" t="str">
        <f t="shared" si="125"/>
        <v>CoFi-dooh.cofi</v>
      </c>
      <c r="F1095" s="21">
        <f t="shared" si="131"/>
        <v>100258.467636616</v>
      </c>
      <c r="G1095" s="19">
        <f t="shared" si="131"/>
        <v>10.65669779621145</v>
      </c>
      <c r="H1095" s="18">
        <f t="shared" si="130"/>
        <v>1.4512708042355527E-3</v>
      </c>
      <c r="I1095" s="6">
        <f t="shared" si="130"/>
        <v>1</v>
      </c>
      <c r="J1095" s="6">
        <f t="shared" si="130"/>
        <v>258790.2249675515</v>
      </c>
      <c r="K1095" s="18">
        <f t="shared" si="130"/>
        <v>0.15</v>
      </c>
      <c r="L1095" s="35">
        <f>Data!BS39</f>
        <v>7.3583294461080093E-3</v>
      </c>
      <c r="M1095" s="21">
        <f>VLOOKUP(C1095,Data!$CB$2:$EB$22,1+VALUE(MID(A1095,6,2)),FALSE)</f>
        <v>0</v>
      </c>
      <c r="Q1095" s="21">
        <v>0</v>
      </c>
      <c r="R1095" s="21">
        <v>0</v>
      </c>
      <c r="S1095" s="21">
        <v>0</v>
      </c>
      <c r="T1095" s="38">
        <v>0</v>
      </c>
    </row>
    <row r="1096" spans="1:20" x14ac:dyDescent="0.25">
      <c r="A1096" s="17" t="s">
        <v>281</v>
      </c>
      <c r="B1096" s="8" t="s">
        <v>53</v>
      </c>
      <c r="C1096" s="8" t="s">
        <v>76</v>
      </c>
      <c r="E1096" s="8" t="str">
        <f t="shared" si="125"/>
        <v>CoFi-dooh.cofi</v>
      </c>
      <c r="F1096" s="21">
        <f t="shared" si="131"/>
        <v>136054.96228445024</v>
      </c>
      <c r="G1096" s="19">
        <f t="shared" si="131"/>
        <v>9.6760323677399889</v>
      </c>
      <c r="H1096" s="18">
        <f t="shared" si="130"/>
        <v>1.4512708042355527E-3</v>
      </c>
      <c r="I1096" s="6">
        <f t="shared" si="130"/>
        <v>1</v>
      </c>
      <c r="J1096" s="6">
        <f t="shared" si="130"/>
        <v>258790.2249675515</v>
      </c>
      <c r="K1096" s="18">
        <f t="shared" si="130"/>
        <v>0.15</v>
      </c>
      <c r="L1096" s="35">
        <f>Data!BS40</f>
        <v>7.3583294461080093E-3</v>
      </c>
      <c r="M1096" s="21">
        <f>VLOOKUP(C1096,Data!$CB$2:$EB$22,1+VALUE(MID(A1096,6,2)),FALSE)</f>
        <v>0</v>
      </c>
      <c r="Q1096" s="21">
        <v>0</v>
      </c>
      <c r="R1096" s="21">
        <v>0</v>
      </c>
      <c r="S1096" s="21">
        <v>0</v>
      </c>
      <c r="T1096" s="38">
        <v>0</v>
      </c>
    </row>
    <row r="1097" spans="1:20" x14ac:dyDescent="0.25">
      <c r="A1097" s="17" t="s">
        <v>282</v>
      </c>
      <c r="B1097" s="8" t="s">
        <v>53</v>
      </c>
      <c r="C1097" s="8" t="s">
        <v>76</v>
      </c>
      <c r="E1097" s="8" t="str">
        <f t="shared" si="125"/>
        <v>CoFi-dooh.cofi</v>
      </c>
      <c r="F1097" s="21">
        <f t="shared" si="131"/>
        <v>120012.959289386</v>
      </c>
      <c r="G1097" s="19">
        <f t="shared" si="131"/>
        <v>10.333963539505701</v>
      </c>
      <c r="H1097" s="18">
        <f t="shared" si="130"/>
        <v>1.4512708042355527E-3</v>
      </c>
      <c r="I1097" s="6">
        <f t="shared" si="130"/>
        <v>1</v>
      </c>
      <c r="J1097" s="6">
        <f t="shared" si="130"/>
        <v>258790.2249675515</v>
      </c>
      <c r="K1097" s="18">
        <f t="shared" si="130"/>
        <v>0.15</v>
      </c>
      <c r="L1097" s="35">
        <f>Data!BS41</f>
        <v>7.3583294461080093E-3</v>
      </c>
      <c r="M1097" s="21">
        <f>VLOOKUP(C1097,Data!$CB$2:$EB$22,1+VALUE(MID(A1097,6,2)),FALSE)</f>
        <v>0</v>
      </c>
      <c r="Q1097" s="21">
        <v>0</v>
      </c>
      <c r="R1097" s="21">
        <v>0</v>
      </c>
      <c r="S1097" s="21">
        <v>0</v>
      </c>
      <c r="T1097" s="38">
        <v>0</v>
      </c>
    </row>
    <row r="1098" spans="1:20" x14ac:dyDescent="0.25">
      <c r="A1098" s="17" t="s">
        <v>283</v>
      </c>
      <c r="B1098" s="8" t="s">
        <v>53</v>
      </c>
      <c r="C1098" s="8" t="s">
        <v>76</v>
      </c>
      <c r="E1098" s="8" t="str">
        <f t="shared" si="125"/>
        <v>CoFi-dooh.cofi</v>
      </c>
      <c r="F1098" s="21">
        <f t="shared" si="131"/>
        <v>116866.54268758249</v>
      </c>
      <c r="G1098" s="19">
        <f t="shared" si="131"/>
        <v>10.405048437786814</v>
      </c>
      <c r="H1098" s="18">
        <f t="shared" si="130"/>
        <v>1.4512708042355527E-3</v>
      </c>
      <c r="I1098" s="6">
        <f t="shared" si="130"/>
        <v>1</v>
      </c>
      <c r="J1098" s="6">
        <f t="shared" si="130"/>
        <v>258790.2249675515</v>
      </c>
      <c r="K1098" s="18">
        <f t="shared" si="130"/>
        <v>0.15</v>
      </c>
      <c r="L1098" s="35">
        <f>Data!BS42</f>
        <v>6.893592849511714E-3</v>
      </c>
      <c r="M1098" s="21">
        <f>VLOOKUP(C1098,Data!$CB$2:$EB$22,1+VALUE(MID(A1098,6,2)),FALSE)</f>
        <v>0</v>
      </c>
      <c r="Q1098" s="21">
        <v>0</v>
      </c>
      <c r="R1098" s="21">
        <v>0</v>
      </c>
      <c r="S1098" s="21">
        <v>0</v>
      </c>
      <c r="T1098" s="38">
        <v>0</v>
      </c>
    </row>
    <row r="1099" spans="1:20" x14ac:dyDescent="0.25">
      <c r="A1099" s="17" t="s">
        <v>284</v>
      </c>
      <c r="B1099" s="8" t="s">
        <v>53</v>
      </c>
      <c r="C1099" s="8" t="s">
        <v>76</v>
      </c>
      <c r="E1099" s="8" t="str">
        <f t="shared" si="125"/>
        <v>CoFi-dooh.cofi</v>
      </c>
      <c r="F1099" s="21">
        <f t="shared" si="131"/>
        <v>108937.3696959301</v>
      </c>
      <c r="G1099" s="19">
        <f t="shared" si="131"/>
        <v>10.611727060115518</v>
      </c>
      <c r="H1099" s="18">
        <f t="shared" si="130"/>
        <v>1.4512708042355527E-3</v>
      </c>
      <c r="I1099" s="6">
        <f t="shared" si="130"/>
        <v>1</v>
      </c>
      <c r="J1099" s="6">
        <f t="shared" si="130"/>
        <v>258790.2249675515</v>
      </c>
      <c r="K1099" s="18">
        <f t="shared" si="130"/>
        <v>0.15</v>
      </c>
      <c r="L1099" s="35">
        <f>Data!BS43</f>
        <v>6.893592849511714E-3</v>
      </c>
      <c r="M1099" s="21">
        <f>VLOOKUP(C1099,Data!$CB$2:$EB$22,1+VALUE(MID(A1099,6,2)),FALSE)</f>
        <v>0</v>
      </c>
      <c r="Q1099" s="21">
        <v>0</v>
      </c>
      <c r="R1099" s="21">
        <v>0</v>
      </c>
      <c r="S1099" s="21">
        <v>0</v>
      </c>
      <c r="T1099" s="38">
        <v>0</v>
      </c>
    </row>
    <row r="1100" spans="1:20" x14ac:dyDescent="0.25">
      <c r="A1100" s="17" t="s">
        <v>285</v>
      </c>
      <c r="B1100" s="8" t="s">
        <v>53</v>
      </c>
      <c r="C1100" s="8" t="s">
        <v>76</v>
      </c>
      <c r="E1100" s="8" t="str">
        <f t="shared" si="125"/>
        <v>CoFi-dooh.cofi</v>
      </c>
      <c r="F1100" s="21">
        <f t="shared" si="131"/>
        <v>139745.15273096098</v>
      </c>
      <c r="G1100" s="19">
        <f t="shared" si="131"/>
        <v>9.8411995603199642</v>
      </c>
      <c r="H1100" s="18">
        <f t="shared" si="130"/>
        <v>1.4512708042355527E-3</v>
      </c>
      <c r="I1100" s="6">
        <f t="shared" si="130"/>
        <v>1</v>
      </c>
      <c r="J1100" s="6">
        <f t="shared" si="130"/>
        <v>258790.2249675515</v>
      </c>
      <c r="K1100" s="18">
        <f t="shared" si="130"/>
        <v>0.15</v>
      </c>
      <c r="L1100" s="35">
        <f>Data!BS44</f>
        <v>6.893592849511714E-3</v>
      </c>
      <c r="M1100" s="21">
        <f>VLOOKUP(C1100,Data!$CB$2:$EB$22,1+VALUE(MID(A1100,6,2)),FALSE)</f>
        <v>0</v>
      </c>
      <c r="Q1100" s="21">
        <v>0</v>
      </c>
      <c r="R1100" s="21">
        <v>0</v>
      </c>
      <c r="S1100" s="21">
        <v>0</v>
      </c>
      <c r="T1100" s="38">
        <v>0</v>
      </c>
    </row>
    <row r="1101" spans="1:20" x14ac:dyDescent="0.25">
      <c r="A1101" s="17" t="s">
        <v>286</v>
      </c>
      <c r="B1101" s="8" t="s">
        <v>53</v>
      </c>
      <c r="C1101" s="8" t="s">
        <v>76</v>
      </c>
      <c r="E1101" s="8" t="str">
        <f t="shared" si="125"/>
        <v>CoFi-dooh.cofi</v>
      </c>
      <c r="F1101" s="21">
        <f t="shared" si="131"/>
        <v>127193.24193917849</v>
      </c>
      <c r="G1101" s="19">
        <f t="shared" si="131"/>
        <v>9.9262954008951514</v>
      </c>
      <c r="H1101" s="18">
        <f t="shared" si="130"/>
        <v>1.4512708042355527E-3</v>
      </c>
      <c r="I1101" s="6">
        <f t="shared" si="130"/>
        <v>1</v>
      </c>
      <c r="J1101" s="6">
        <f t="shared" si="130"/>
        <v>258790.2249675515</v>
      </c>
      <c r="K1101" s="18">
        <f t="shared" si="130"/>
        <v>0.15</v>
      </c>
      <c r="L1101" s="35">
        <f>Data!BS45</f>
        <v>6.893592849511714E-3</v>
      </c>
      <c r="M1101" s="21">
        <f>VLOOKUP(C1101,Data!$CB$2:$EB$22,1+VALUE(MID(A1101,6,2)),FALSE)</f>
        <v>0</v>
      </c>
      <c r="Q1101" s="21">
        <v>0</v>
      </c>
      <c r="R1101" s="21">
        <v>0</v>
      </c>
      <c r="S1101" s="21">
        <v>0</v>
      </c>
      <c r="T1101" s="38">
        <v>0</v>
      </c>
    </row>
    <row r="1102" spans="1:20" x14ac:dyDescent="0.25">
      <c r="A1102" s="17" t="s">
        <v>287</v>
      </c>
      <c r="B1102" s="8" t="s">
        <v>53</v>
      </c>
      <c r="C1102" s="8" t="s">
        <v>76</v>
      </c>
      <c r="E1102" s="8" t="str">
        <f t="shared" si="125"/>
        <v>CoFi-dooh.cofi</v>
      </c>
      <c r="F1102" s="21">
        <f t="shared" si="131"/>
        <v>98961.417574702558</v>
      </c>
      <c r="G1102" s="19">
        <f t="shared" si="131"/>
        <v>10.858416640618575</v>
      </c>
      <c r="H1102" s="18">
        <f t="shared" si="130"/>
        <v>1.4512708042355527E-3</v>
      </c>
      <c r="I1102" s="6">
        <f t="shared" si="130"/>
        <v>1</v>
      </c>
      <c r="J1102" s="6">
        <f t="shared" si="130"/>
        <v>258790.2249675515</v>
      </c>
      <c r="K1102" s="18">
        <f t="shared" si="130"/>
        <v>0.15</v>
      </c>
      <c r="L1102" s="35">
        <f>Data!BS46</f>
        <v>8.0554343410024522E-3</v>
      </c>
      <c r="M1102" s="21">
        <f>VLOOKUP(C1102,Data!$CB$2:$EB$22,1+VALUE(MID(A1102,6,2)),FALSE)</f>
        <v>0</v>
      </c>
      <c r="Q1102" s="21">
        <v>0</v>
      </c>
      <c r="R1102" s="21">
        <v>0</v>
      </c>
      <c r="S1102" s="21">
        <v>0</v>
      </c>
      <c r="T1102" s="38">
        <v>0</v>
      </c>
    </row>
    <row r="1103" spans="1:20" x14ac:dyDescent="0.25">
      <c r="A1103" s="17" t="s">
        <v>288</v>
      </c>
      <c r="B1103" s="8" t="s">
        <v>53</v>
      </c>
      <c r="C1103" s="8" t="s">
        <v>76</v>
      </c>
      <c r="E1103" s="8" t="str">
        <f t="shared" si="125"/>
        <v>CoFi-dooh.cofi</v>
      </c>
      <c r="F1103" s="21">
        <f t="shared" si="131"/>
        <v>140247.726458766</v>
      </c>
      <c r="G1103" s="19">
        <f t="shared" si="131"/>
        <v>9.6134169138285639</v>
      </c>
      <c r="H1103" s="18">
        <f t="shared" si="130"/>
        <v>1.4512708042355527E-3</v>
      </c>
      <c r="I1103" s="6">
        <f t="shared" si="130"/>
        <v>1</v>
      </c>
      <c r="J1103" s="6">
        <f t="shared" si="130"/>
        <v>258790.2249675515</v>
      </c>
      <c r="K1103" s="18">
        <f t="shared" si="130"/>
        <v>0.15</v>
      </c>
      <c r="L1103" s="35">
        <f>Data!BS47</f>
        <v>8.0554343410024522E-3</v>
      </c>
      <c r="M1103" s="21">
        <f>VLOOKUP(C1103,Data!$CB$2:$EB$22,1+VALUE(MID(A1103,6,2)),FALSE)</f>
        <v>0</v>
      </c>
      <c r="Q1103" s="21">
        <v>0</v>
      </c>
      <c r="R1103" s="21">
        <v>0</v>
      </c>
      <c r="S1103" s="21">
        <v>0</v>
      </c>
      <c r="T1103" s="38">
        <v>0</v>
      </c>
    </row>
    <row r="1104" spans="1:20" x14ac:dyDescent="0.25">
      <c r="A1104" s="17" t="s">
        <v>289</v>
      </c>
      <c r="B1104" s="8" t="s">
        <v>53</v>
      </c>
      <c r="C1104" s="8" t="s">
        <v>76</v>
      </c>
      <c r="E1104" s="8" t="str">
        <f t="shared" si="125"/>
        <v>CoFi-dooh.cofi</v>
      </c>
      <c r="F1104" s="21">
        <f t="shared" si="131"/>
        <v>128882.724156953</v>
      </c>
      <c r="G1104" s="19">
        <f t="shared" si="131"/>
        <v>10.018080499707807</v>
      </c>
      <c r="H1104" s="18">
        <f t="shared" si="130"/>
        <v>1.4512708042355527E-3</v>
      </c>
      <c r="I1104" s="6">
        <f t="shared" si="130"/>
        <v>1</v>
      </c>
      <c r="J1104" s="6">
        <f t="shared" si="130"/>
        <v>258790.2249675515</v>
      </c>
      <c r="K1104" s="18">
        <f t="shared" si="130"/>
        <v>0.15</v>
      </c>
      <c r="L1104" s="35">
        <f>Data!BS48</f>
        <v>8.0554343410024522E-3</v>
      </c>
      <c r="M1104" s="21">
        <f>VLOOKUP(C1104,Data!$CB$2:$EB$22,1+VALUE(MID(A1104,6,2)),FALSE)</f>
        <v>0</v>
      </c>
      <c r="Q1104" s="21">
        <v>0</v>
      </c>
      <c r="R1104" s="21">
        <v>0</v>
      </c>
      <c r="S1104" s="21">
        <v>0</v>
      </c>
      <c r="T1104" s="38">
        <v>0</v>
      </c>
    </row>
    <row r="1105" spans="1:20" x14ac:dyDescent="0.25">
      <c r="A1105" s="17" t="s">
        <v>290</v>
      </c>
      <c r="B1105" s="8" t="s">
        <v>53</v>
      </c>
      <c r="C1105" s="8" t="s">
        <v>76</v>
      </c>
      <c r="E1105" s="8" t="str">
        <f t="shared" si="125"/>
        <v>CoFi-dooh.cofi</v>
      </c>
      <c r="F1105" s="21">
        <f t="shared" si="131"/>
        <v>135407.79754491249</v>
      </c>
      <c r="G1105" s="19">
        <f t="shared" si="131"/>
        <v>10.06173925353273</v>
      </c>
      <c r="H1105" s="18">
        <f t="shared" si="130"/>
        <v>1.4512708042355527E-3</v>
      </c>
      <c r="I1105" s="6">
        <f t="shared" si="130"/>
        <v>1</v>
      </c>
      <c r="J1105" s="6">
        <f t="shared" si="130"/>
        <v>258790.2249675515</v>
      </c>
      <c r="K1105" s="18">
        <f t="shared" si="130"/>
        <v>0.15</v>
      </c>
      <c r="L1105" s="35">
        <f>Data!BS49</f>
        <v>8.0554343410024522E-3</v>
      </c>
      <c r="M1105" s="21">
        <f>VLOOKUP(C1105,Data!$CB$2:$EB$22,1+VALUE(MID(A1105,6,2)),FALSE)</f>
        <v>0</v>
      </c>
      <c r="Q1105" s="21">
        <v>0</v>
      </c>
      <c r="R1105" s="21">
        <v>0</v>
      </c>
      <c r="S1105" s="21">
        <v>0</v>
      </c>
      <c r="T1105" s="38">
        <v>0</v>
      </c>
    </row>
    <row r="1106" spans="1:20" x14ac:dyDescent="0.25">
      <c r="A1106" s="17" t="s">
        <v>291</v>
      </c>
      <c r="B1106" s="8" t="s">
        <v>53</v>
      </c>
      <c r="C1106" s="8" t="s">
        <v>76</v>
      </c>
      <c r="E1106" s="8" t="str">
        <f t="shared" si="125"/>
        <v>CoFi-dooh.cofi</v>
      </c>
      <c r="F1106" s="21">
        <f t="shared" si="131"/>
        <v>131715.40721681551</v>
      </c>
      <c r="G1106" s="19">
        <f t="shared" si="131"/>
        <v>9.9201899973408398</v>
      </c>
      <c r="H1106" s="18">
        <f t="shared" si="130"/>
        <v>1.4512708042355527E-3</v>
      </c>
      <c r="I1106" s="6">
        <f t="shared" si="130"/>
        <v>1</v>
      </c>
      <c r="J1106" s="6">
        <f t="shared" si="130"/>
        <v>258790.2249675515</v>
      </c>
      <c r="K1106" s="18">
        <f t="shared" si="130"/>
        <v>0.15</v>
      </c>
      <c r="L1106" s="35">
        <f>Data!BS50</f>
        <v>8.0554343410024522E-3</v>
      </c>
      <c r="M1106" s="21">
        <f>VLOOKUP(C1106,Data!$CB$2:$EB$22,1+VALUE(MID(A1106,6,2)),FALSE)</f>
        <v>0</v>
      </c>
      <c r="Q1106" s="21">
        <v>0</v>
      </c>
      <c r="R1106" s="21">
        <v>0</v>
      </c>
      <c r="S1106" s="21">
        <v>0</v>
      </c>
      <c r="T1106" s="38">
        <v>0</v>
      </c>
    </row>
    <row r="1107" spans="1:20" x14ac:dyDescent="0.25">
      <c r="A1107" s="17" t="s">
        <v>292</v>
      </c>
      <c r="B1107" s="8" t="s">
        <v>53</v>
      </c>
      <c r="C1107" s="8" t="s">
        <v>76</v>
      </c>
      <c r="E1107" s="8" t="str">
        <f t="shared" si="125"/>
        <v>CoFi-dooh.cofi</v>
      </c>
      <c r="F1107" s="21">
        <f t="shared" si="131"/>
        <v>134805.17056130699</v>
      </c>
      <c r="G1107" s="19">
        <f t="shared" si="131"/>
        <v>9.8797139695342295</v>
      </c>
      <c r="H1107" s="18">
        <f t="shared" ref="H1107:K1122" si="132">H1106</f>
        <v>1.4512708042355527E-3</v>
      </c>
      <c r="I1107" s="6">
        <f t="shared" si="132"/>
        <v>1</v>
      </c>
      <c r="J1107" s="6">
        <f t="shared" si="132"/>
        <v>258790.2249675515</v>
      </c>
      <c r="K1107" s="18">
        <f t="shared" si="132"/>
        <v>0.15</v>
      </c>
      <c r="L1107" s="35">
        <f>Data!BS51</f>
        <v>8.4427148381660318E-3</v>
      </c>
      <c r="M1107" s="21">
        <f>VLOOKUP(C1107,Data!$CB$2:$EB$22,1+VALUE(MID(A1107,6,2)),FALSE)</f>
        <v>0</v>
      </c>
      <c r="Q1107" s="21">
        <v>0</v>
      </c>
      <c r="R1107" s="21">
        <v>0</v>
      </c>
      <c r="S1107" s="21">
        <v>0</v>
      </c>
      <c r="T1107" s="38">
        <v>0</v>
      </c>
    </row>
    <row r="1108" spans="1:20" x14ac:dyDescent="0.25">
      <c r="A1108" s="17" t="s">
        <v>293</v>
      </c>
      <c r="B1108" s="8" t="s">
        <v>53</v>
      </c>
      <c r="C1108" s="8" t="s">
        <v>76</v>
      </c>
      <c r="E1108" s="8" t="str">
        <f t="shared" si="125"/>
        <v>CoFi-dooh.cofi</v>
      </c>
      <c r="F1108" s="21">
        <f t="shared" ref="F1108:G1122" si="133">F1042</f>
        <v>138063.61861453537</v>
      </c>
      <c r="G1108" s="19">
        <f t="shared" si="133"/>
        <v>9.8167859944510791</v>
      </c>
      <c r="H1108" s="18">
        <f t="shared" si="132"/>
        <v>1.4512708042355527E-3</v>
      </c>
      <c r="I1108" s="6">
        <f t="shared" si="132"/>
        <v>1</v>
      </c>
      <c r="J1108" s="6">
        <f t="shared" si="132"/>
        <v>258790.2249675515</v>
      </c>
      <c r="K1108" s="18">
        <f t="shared" si="132"/>
        <v>0.15</v>
      </c>
      <c r="L1108" s="35">
        <f>Data!BS52</f>
        <v>8.4427148381660318E-3</v>
      </c>
      <c r="M1108" s="21">
        <f>VLOOKUP(C1108,Data!$CB$2:$EB$22,1+VALUE(MID(A1108,6,2)),FALSE)</f>
        <v>0</v>
      </c>
      <c r="Q1108" s="21">
        <v>0</v>
      </c>
      <c r="R1108" s="21">
        <v>0</v>
      </c>
      <c r="S1108" s="21">
        <v>0</v>
      </c>
      <c r="T1108" s="38">
        <v>0</v>
      </c>
    </row>
    <row r="1109" spans="1:20" x14ac:dyDescent="0.25">
      <c r="A1109" s="17" t="s">
        <v>294</v>
      </c>
      <c r="B1109" s="8" t="s">
        <v>53</v>
      </c>
      <c r="C1109" s="8" t="s">
        <v>76</v>
      </c>
      <c r="E1109" s="8" t="str">
        <f t="shared" si="125"/>
        <v>CoFi-dooh.cofi</v>
      </c>
      <c r="F1109" s="21">
        <f t="shared" si="133"/>
        <v>140066.027754765</v>
      </c>
      <c r="G1109" s="19">
        <f t="shared" si="133"/>
        <v>9.7938144488489662</v>
      </c>
      <c r="H1109" s="18">
        <f t="shared" si="132"/>
        <v>1.4512708042355527E-3</v>
      </c>
      <c r="I1109" s="6">
        <f t="shared" si="132"/>
        <v>1</v>
      </c>
      <c r="J1109" s="6">
        <f t="shared" si="132"/>
        <v>258790.2249675515</v>
      </c>
      <c r="K1109" s="18">
        <f t="shared" si="132"/>
        <v>0.15</v>
      </c>
      <c r="L1109" s="35">
        <f>Data!BS53</f>
        <v>8.4427148381660318E-3</v>
      </c>
      <c r="M1109" s="21">
        <f>VLOOKUP(C1109,Data!$CB$2:$EB$22,1+VALUE(MID(A1109,6,2)),FALSE)</f>
        <v>0</v>
      </c>
      <c r="Q1109" s="21">
        <v>0</v>
      </c>
      <c r="R1109" s="21">
        <v>0</v>
      </c>
      <c r="S1109" s="21">
        <v>0</v>
      </c>
      <c r="T1109" s="38">
        <v>0</v>
      </c>
    </row>
    <row r="1110" spans="1:20" x14ac:dyDescent="0.25">
      <c r="A1110" s="17" t="s">
        <v>295</v>
      </c>
      <c r="B1110" s="8" t="s">
        <v>53</v>
      </c>
      <c r="C1110" s="8" t="s">
        <v>76</v>
      </c>
      <c r="E1110" s="8" t="str">
        <f t="shared" si="125"/>
        <v>CoFi-dooh.cofi</v>
      </c>
      <c r="F1110" s="21">
        <f t="shared" si="133"/>
        <v>101164.9671476817</v>
      </c>
      <c r="G1110" s="19">
        <f t="shared" si="133"/>
        <v>10.968122894697334</v>
      </c>
      <c r="H1110" s="18">
        <f t="shared" si="132"/>
        <v>1.4512708042355527E-3</v>
      </c>
      <c r="I1110" s="6">
        <f t="shared" si="132"/>
        <v>1</v>
      </c>
      <c r="J1110" s="6">
        <f t="shared" si="132"/>
        <v>258790.2249675515</v>
      </c>
      <c r="K1110" s="18">
        <f t="shared" si="132"/>
        <v>0.15</v>
      </c>
      <c r="L1110" s="35">
        <f>Data!BS54</f>
        <v>7.745609943271589E-3</v>
      </c>
      <c r="M1110" s="21">
        <f>VLOOKUP(C1110,Data!$CB$2:$EB$22,1+VALUE(MID(A1110,6,2)),FALSE)</f>
        <v>0</v>
      </c>
      <c r="Q1110" s="21">
        <v>0</v>
      </c>
      <c r="R1110" s="21">
        <v>0</v>
      </c>
      <c r="S1110" s="21">
        <v>0</v>
      </c>
      <c r="T1110" s="38">
        <v>0</v>
      </c>
    </row>
    <row r="1111" spans="1:20" x14ac:dyDescent="0.25">
      <c r="A1111" s="17" t="s">
        <v>296</v>
      </c>
      <c r="B1111" s="8" t="s">
        <v>53</v>
      </c>
      <c r="C1111" s="8" t="s">
        <v>76</v>
      </c>
      <c r="E1111" s="8" t="str">
        <f t="shared" si="125"/>
        <v>CoFi-dooh.cofi</v>
      </c>
      <c r="F1111" s="21">
        <f t="shared" si="133"/>
        <v>147273.34304075674</v>
      </c>
      <c r="G1111" s="19">
        <f t="shared" si="133"/>
        <v>9.5908908109141535</v>
      </c>
      <c r="H1111" s="18">
        <f t="shared" si="132"/>
        <v>1.4512708042355527E-3</v>
      </c>
      <c r="I1111" s="6">
        <f t="shared" si="132"/>
        <v>1</v>
      </c>
      <c r="J1111" s="6">
        <f t="shared" si="132"/>
        <v>258790.2249675515</v>
      </c>
      <c r="K1111" s="18">
        <f t="shared" si="132"/>
        <v>0.15</v>
      </c>
      <c r="L1111" s="35">
        <f>Data!BS55</f>
        <v>9.9918368268203488E-3</v>
      </c>
      <c r="M1111" s="21">
        <f>VLOOKUP(C1111,Data!$CB$2:$EB$22,1+VALUE(MID(A1111,6,2)),FALSE)</f>
        <v>0</v>
      </c>
      <c r="Q1111" s="21">
        <v>0</v>
      </c>
      <c r="R1111" s="21">
        <v>0</v>
      </c>
      <c r="S1111" s="21">
        <v>0</v>
      </c>
      <c r="T1111" s="38">
        <v>0</v>
      </c>
    </row>
    <row r="1112" spans="1:20" x14ac:dyDescent="0.25">
      <c r="A1112" s="17" t="s">
        <v>297</v>
      </c>
      <c r="B1112" s="8" t="s">
        <v>53</v>
      </c>
      <c r="C1112" s="8" t="s">
        <v>76</v>
      </c>
      <c r="E1112" s="8" t="str">
        <f t="shared" si="125"/>
        <v>CoFi-dooh.cofi</v>
      </c>
      <c r="F1112" s="21">
        <f t="shared" si="133"/>
        <v>140029.762850681</v>
      </c>
      <c r="G1112" s="19">
        <f t="shared" si="133"/>
        <v>9.8635703103955539</v>
      </c>
      <c r="H1112" s="18">
        <f t="shared" si="132"/>
        <v>1.4512708042355527E-3</v>
      </c>
      <c r="I1112" s="6">
        <f t="shared" si="132"/>
        <v>1</v>
      </c>
      <c r="J1112" s="6">
        <f t="shared" si="132"/>
        <v>258790.2249675515</v>
      </c>
      <c r="K1112" s="18">
        <f t="shared" si="132"/>
        <v>0.15</v>
      </c>
      <c r="L1112" s="35">
        <f>Data!BS56</f>
        <v>9.9918368268203488E-3</v>
      </c>
      <c r="M1112" s="21">
        <f>VLOOKUP(C1112,Data!$CB$2:$EB$22,1+VALUE(MID(A1112,6,2)),FALSE)</f>
        <v>0</v>
      </c>
      <c r="Q1112" s="21">
        <v>0</v>
      </c>
      <c r="R1112" s="21">
        <v>0</v>
      </c>
      <c r="S1112" s="21">
        <v>0</v>
      </c>
      <c r="T1112" s="38">
        <v>0</v>
      </c>
    </row>
    <row r="1113" spans="1:20" x14ac:dyDescent="0.25">
      <c r="A1113" s="17" t="s">
        <v>298</v>
      </c>
      <c r="B1113" s="8" t="s">
        <v>53</v>
      </c>
      <c r="C1113" s="8" t="s">
        <v>76</v>
      </c>
      <c r="E1113" s="8" t="str">
        <f t="shared" si="125"/>
        <v>CoFi-dooh.cofi</v>
      </c>
      <c r="F1113" s="21">
        <f t="shared" si="133"/>
        <v>104340.25747720734</v>
      </c>
      <c r="G1113" s="19">
        <f t="shared" si="133"/>
        <v>10.973424562583329</v>
      </c>
      <c r="H1113" s="18">
        <f t="shared" si="132"/>
        <v>1.4512708042355527E-3</v>
      </c>
      <c r="I1113" s="6">
        <f t="shared" si="132"/>
        <v>1</v>
      </c>
      <c r="J1113" s="6">
        <f t="shared" si="132"/>
        <v>258790.2249675515</v>
      </c>
      <c r="K1113" s="18">
        <f t="shared" si="132"/>
        <v>0.15</v>
      </c>
      <c r="L1113" s="35">
        <f>Data!BS57</f>
        <v>9.9918368268203488E-3</v>
      </c>
      <c r="M1113" s="21">
        <f>VLOOKUP(C1113,Data!$CB$2:$EB$22,1+VALUE(MID(A1113,6,2)),FALSE)</f>
        <v>0</v>
      </c>
      <c r="Q1113" s="21">
        <v>0</v>
      </c>
      <c r="R1113" s="21">
        <v>0</v>
      </c>
      <c r="S1113" s="21">
        <v>0</v>
      </c>
      <c r="T1113" s="38">
        <v>0</v>
      </c>
    </row>
    <row r="1114" spans="1:20" x14ac:dyDescent="0.25">
      <c r="A1114" s="17" t="s">
        <v>299</v>
      </c>
      <c r="B1114" s="8" t="s">
        <v>53</v>
      </c>
      <c r="C1114" s="8" t="s">
        <v>76</v>
      </c>
      <c r="E1114" s="8" t="str">
        <f t="shared" si="125"/>
        <v>CoFi-dooh.cofi</v>
      </c>
      <c r="F1114" s="21">
        <f t="shared" si="133"/>
        <v>104172.52557476799</v>
      </c>
      <c r="G1114" s="19">
        <f t="shared" si="133"/>
        <v>11.193720016366246</v>
      </c>
      <c r="H1114" s="18">
        <f t="shared" si="132"/>
        <v>1.4512708042355527E-3</v>
      </c>
      <c r="I1114" s="6">
        <f t="shared" si="132"/>
        <v>1</v>
      </c>
      <c r="J1114" s="6">
        <f t="shared" si="132"/>
        <v>258790.2249675515</v>
      </c>
      <c r="K1114" s="18">
        <f t="shared" si="132"/>
        <v>0.15</v>
      </c>
      <c r="L1114" s="35">
        <f>Data!BS58</f>
        <v>9.9918368268203488E-3</v>
      </c>
      <c r="M1114" s="21">
        <f>VLOOKUP(C1114,Data!$CB$2:$EB$22,1+VALUE(MID(A1114,6,2)),FALSE)</f>
        <v>0</v>
      </c>
      <c r="Q1114" s="21">
        <v>0</v>
      </c>
      <c r="R1114" s="21">
        <v>0</v>
      </c>
      <c r="S1114" s="21">
        <v>0</v>
      </c>
      <c r="T1114" s="38">
        <v>0</v>
      </c>
    </row>
    <row r="1115" spans="1:20" x14ac:dyDescent="0.25">
      <c r="A1115" s="17" t="s">
        <v>300</v>
      </c>
      <c r="B1115" s="8" t="s">
        <v>53</v>
      </c>
      <c r="C1115" s="8" t="s">
        <v>76</v>
      </c>
      <c r="E1115" s="8" t="str">
        <f t="shared" si="125"/>
        <v>CoFi-dooh.cofi</v>
      </c>
      <c r="F1115" s="21">
        <f t="shared" si="133"/>
        <v>167069.04494132148</v>
      </c>
      <c r="G1115" s="19">
        <f t="shared" si="133"/>
        <v>9.4347717151777815</v>
      </c>
      <c r="H1115" s="18">
        <f t="shared" si="132"/>
        <v>1.4512708042355527E-3</v>
      </c>
      <c r="I1115" s="6">
        <f t="shared" si="132"/>
        <v>1</v>
      </c>
      <c r="J1115" s="6">
        <f t="shared" si="132"/>
        <v>258790.2249675515</v>
      </c>
      <c r="K1115" s="18">
        <f t="shared" si="132"/>
        <v>0.15</v>
      </c>
      <c r="L1115" s="35">
        <f>Data!BS59</f>
        <v>8.597627037031463E-3</v>
      </c>
      <c r="M1115" s="21">
        <f>VLOOKUP(C1115,Data!$CB$2:$EB$22,1+VALUE(MID(A1115,6,2)),FALSE)</f>
        <v>0</v>
      </c>
      <c r="Q1115" s="21">
        <v>0</v>
      </c>
      <c r="R1115" s="21">
        <v>0</v>
      </c>
      <c r="S1115" s="21">
        <v>0</v>
      </c>
      <c r="T1115" s="38">
        <v>0</v>
      </c>
    </row>
    <row r="1116" spans="1:20" x14ac:dyDescent="0.25">
      <c r="A1116" s="17" t="s">
        <v>301</v>
      </c>
      <c r="B1116" s="8" t="s">
        <v>53</v>
      </c>
      <c r="C1116" s="8" t="s">
        <v>76</v>
      </c>
      <c r="E1116" s="8" t="str">
        <f t="shared" si="125"/>
        <v>CoFi-dooh.cofi</v>
      </c>
      <c r="F1116" s="21">
        <f t="shared" si="133"/>
        <v>134663.4657046372</v>
      </c>
      <c r="G1116" s="19">
        <f t="shared" si="133"/>
        <v>10.317735507089584</v>
      </c>
      <c r="H1116" s="18">
        <f t="shared" si="132"/>
        <v>1.4512708042355527E-3</v>
      </c>
      <c r="I1116" s="6">
        <f t="shared" si="132"/>
        <v>1</v>
      </c>
      <c r="J1116" s="6">
        <f t="shared" si="132"/>
        <v>258790.2249675515</v>
      </c>
      <c r="K1116" s="18">
        <f t="shared" si="132"/>
        <v>0.15</v>
      </c>
      <c r="L1116" s="35">
        <f>Data!BS60</f>
        <v>8.597627037031463E-3</v>
      </c>
      <c r="M1116" s="21">
        <f>VLOOKUP(C1116,Data!$CB$2:$EB$22,1+VALUE(MID(A1116,6,2)),FALSE)</f>
        <v>0</v>
      </c>
      <c r="Q1116" s="21">
        <v>0</v>
      </c>
      <c r="R1116" s="21">
        <v>0</v>
      </c>
      <c r="S1116" s="21">
        <v>0</v>
      </c>
      <c r="T1116" s="38">
        <v>0</v>
      </c>
    </row>
    <row r="1117" spans="1:20" x14ac:dyDescent="0.25">
      <c r="A1117" s="17" t="s">
        <v>272</v>
      </c>
      <c r="B1117" s="8" t="s">
        <v>53</v>
      </c>
      <c r="C1117" s="8" t="s">
        <v>76</v>
      </c>
      <c r="E1117" s="8" t="str">
        <f t="shared" si="125"/>
        <v>CoFi-dooh.cofi</v>
      </c>
      <c r="F1117" s="21">
        <f t="shared" si="133"/>
        <v>122703.84078918799</v>
      </c>
      <c r="G1117" s="19">
        <f t="shared" si="133"/>
        <v>10.456302746523619</v>
      </c>
      <c r="H1117" s="18">
        <f t="shared" si="132"/>
        <v>1.4512708042355527E-3</v>
      </c>
      <c r="I1117" s="6">
        <f t="shared" si="132"/>
        <v>1</v>
      </c>
      <c r="J1117" s="6">
        <f t="shared" si="132"/>
        <v>258790.2249675515</v>
      </c>
      <c r="K1117" s="18">
        <f t="shared" si="132"/>
        <v>0.15</v>
      </c>
      <c r="L1117" s="35">
        <f>Data!BS61</f>
        <v>8.597627037031463E-3</v>
      </c>
      <c r="M1117" s="21">
        <f>VLOOKUP(C1117,Data!$CB$2:$EB$22,1+VALUE(MID(A1117,6,2)),FALSE)</f>
        <v>0</v>
      </c>
      <c r="Q1117" s="21">
        <v>0</v>
      </c>
      <c r="R1117" s="21">
        <v>0</v>
      </c>
      <c r="S1117" s="21">
        <v>0</v>
      </c>
      <c r="T1117" s="38">
        <v>0</v>
      </c>
    </row>
    <row r="1118" spans="1:20" x14ac:dyDescent="0.25">
      <c r="A1118" s="17" t="s">
        <v>273</v>
      </c>
      <c r="B1118" s="8" t="s">
        <v>53</v>
      </c>
      <c r="C1118" s="8" t="s">
        <v>76</v>
      </c>
      <c r="E1118" s="8" t="str">
        <f t="shared" si="125"/>
        <v>CoFi-dooh.cofi</v>
      </c>
      <c r="F1118" s="21">
        <f t="shared" si="133"/>
        <v>103976.50221745251</v>
      </c>
      <c r="G1118" s="19">
        <f t="shared" si="133"/>
        <v>11.053036600654009</v>
      </c>
      <c r="H1118" s="18">
        <f t="shared" si="132"/>
        <v>1.4512708042355527E-3</v>
      </c>
      <c r="I1118" s="6">
        <f t="shared" si="132"/>
        <v>1</v>
      </c>
      <c r="J1118" s="6">
        <f t="shared" si="132"/>
        <v>258790.2249675515</v>
      </c>
      <c r="K1118" s="18">
        <f t="shared" si="132"/>
        <v>0.15</v>
      </c>
      <c r="L1118" s="35">
        <f>Data!BS62</f>
        <v>8.597627037031463E-3</v>
      </c>
      <c r="M1118" s="21">
        <f>VLOOKUP(C1118,Data!$CB$2:$EB$22,1+VALUE(MID(A1118,6,2)),FALSE)</f>
        <v>0</v>
      </c>
      <c r="Q1118" s="21">
        <v>0</v>
      </c>
      <c r="R1118" s="21">
        <v>0</v>
      </c>
      <c r="S1118" s="21">
        <v>0</v>
      </c>
      <c r="T1118" s="38">
        <v>0</v>
      </c>
    </row>
    <row r="1119" spans="1:20" x14ac:dyDescent="0.25">
      <c r="A1119" s="17" t="s">
        <v>274</v>
      </c>
      <c r="B1119" s="8" t="s">
        <v>53</v>
      </c>
      <c r="C1119" s="8" t="s">
        <v>76</v>
      </c>
      <c r="E1119" s="8" t="str">
        <f t="shared" si="125"/>
        <v>CoFi-dooh.cofi</v>
      </c>
      <c r="F1119" s="21">
        <f t="shared" si="133"/>
        <v>111788.15367445731</v>
      </c>
      <c r="G1119" s="19">
        <f t="shared" si="133"/>
        <v>10.78329449978415</v>
      </c>
      <c r="H1119" s="18">
        <f t="shared" si="132"/>
        <v>1.4512708042355527E-3</v>
      </c>
      <c r="I1119" s="6">
        <f t="shared" si="132"/>
        <v>1</v>
      </c>
      <c r="J1119" s="6">
        <f t="shared" si="132"/>
        <v>258790.2249675515</v>
      </c>
      <c r="K1119" s="18">
        <f t="shared" si="132"/>
        <v>0.15</v>
      </c>
      <c r="L1119" s="35">
        <f>Data!BS63</f>
        <v>8.597627037031463E-3</v>
      </c>
      <c r="M1119" s="21">
        <f>VLOOKUP(C1119,Data!$CB$2:$EB$22,1+VALUE(MID(A1119,6,2)),FALSE)</f>
        <v>0</v>
      </c>
      <c r="Q1119" s="21">
        <v>0</v>
      </c>
      <c r="R1119" s="21">
        <v>0</v>
      </c>
      <c r="S1119" s="21">
        <v>0</v>
      </c>
      <c r="T1119" s="38">
        <v>0</v>
      </c>
    </row>
    <row r="1120" spans="1:20" x14ac:dyDescent="0.25">
      <c r="A1120" s="17" t="s">
        <v>275</v>
      </c>
      <c r="B1120" s="8" t="s">
        <v>53</v>
      </c>
      <c r="C1120" s="8" t="s">
        <v>76</v>
      </c>
      <c r="E1120" s="8" t="str">
        <f t="shared" si="125"/>
        <v>CoFi-dooh.cofi</v>
      </c>
      <c r="F1120" s="21">
        <f t="shared" si="133"/>
        <v>169487.33196936251</v>
      </c>
      <c r="G1120" s="19">
        <f t="shared" si="133"/>
        <v>9.4563668699484822</v>
      </c>
      <c r="H1120" s="18">
        <f t="shared" si="132"/>
        <v>1.4512708042355527E-3</v>
      </c>
      <c r="I1120" s="6">
        <f t="shared" si="132"/>
        <v>1</v>
      </c>
      <c r="J1120" s="6">
        <f t="shared" si="132"/>
        <v>258790.2249675515</v>
      </c>
      <c r="K1120" s="18">
        <f t="shared" si="132"/>
        <v>0.15</v>
      </c>
      <c r="L1120" s="35">
        <f>Data!BS64</f>
        <v>7.5132416449734422E-3</v>
      </c>
      <c r="M1120" s="21">
        <f>VLOOKUP(C1120,Data!$CB$2:$EB$22,1+VALUE(MID(A1120,6,2)),FALSE)</f>
        <v>0</v>
      </c>
      <c r="Q1120" s="21">
        <v>0</v>
      </c>
      <c r="R1120" s="21">
        <v>0</v>
      </c>
      <c r="S1120" s="21">
        <v>0</v>
      </c>
      <c r="T1120" s="38">
        <v>0</v>
      </c>
    </row>
    <row r="1121" spans="1:20" x14ac:dyDescent="0.25">
      <c r="A1121" s="17" t="s">
        <v>276</v>
      </c>
      <c r="B1121" s="8" t="s">
        <v>53</v>
      </c>
      <c r="C1121" s="8" t="s">
        <v>76</v>
      </c>
      <c r="E1121" s="8" t="str">
        <f t="shared" si="125"/>
        <v>CoFi-dooh.cofi</v>
      </c>
      <c r="F1121" s="21">
        <f t="shared" si="133"/>
        <v>103984.99760192574</v>
      </c>
      <c r="G1121" s="19">
        <f t="shared" si="133"/>
        <v>11.068808534627422</v>
      </c>
      <c r="H1121" s="18">
        <f t="shared" si="132"/>
        <v>1.4512708042355527E-3</v>
      </c>
      <c r="I1121" s="6">
        <f t="shared" si="132"/>
        <v>1</v>
      </c>
      <c r="J1121" s="6">
        <f t="shared" si="132"/>
        <v>258790.2249675515</v>
      </c>
      <c r="K1121" s="18">
        <f t="shared" si="132"/>
        <v>0.15</v>
      </c>
      <c r="L1121" s="35">
        <f>Data!BS65</f>
        <v>7.5132416449734422E-3</v>
      </c>
      <c r="M1121" s="21">
        <f>VLOOKUP(C1121,Data!$CB$2:$EB$22,1+VALUE(MID(A1121,6,2)),FALSE)</f>
        <v>0</v>
      </c>
      <c r="Q1121" s="21">
        <v>0</v>
      </c>
      <c r="R1121" s="21">
        <v>0</v>
      </c>
      <c r="S1121" s="21">
        <v>0</v>
      </c>
      <c r="T1121" s="38">
        <v>0</v>
      </c>
    </row>
    <row r="1122" spans="1:20" x14ac:dyDescent="0.25">
      <c r="A1122" s="17" t="s">
        <v>277</v>
      </c>
      <c r="B1122" s="8" t="s">
        <v>53</v>
      </c>
      <c r="C1122" s="8" t="s">
        <v>76</v>
      </c>
      <c r="E1122" s="8" t="str">
        <f t="shared" si="125"/>
        <v>CoFi-dooh.cofi</v>
      </c>
      <c r="F1122" s="21">
        <f t="shared" si="133"/>
        <v>102565.4676184479</v>
      </c>
      <c r="G1122" s="19">
        <f t="shared" si="133"/>
        <v>10.14145011871261</v>
      </c>
      <c r="H1122" s="18">
        <f t="shared" si="132"/>
        <v>1.4512708042355527E-3</v>
      </c>
      <c r="I1122" s="6">
        <f t="shared" si="132"/>
        <v>1</v>
      </c>
      <c r="J1122" s="6">
        <f t="shared" si="132"/>
        <v>258790.2249675515</v>
      </c>
      <c r="K1122" s="18">
        <f t="shared" si="132"/>
        <v>0.15</v>
      </c>
      <c r="L1122" s="35">
        <f>Data!BS66</f>
        <v>7.5132416449734422E-3</v>
      </c>
      <c r="M1122" s="21">
        <f>VLOOKUP(C1122,Data!$CB$2:$EB$22,1+VALUE(MID(A1122,6,2)),FALSE)</f>
        <v>0</v>
      </c>
      <c r="Q1122" s="21">
        <v>0</v>
      </c>
      <c r="R1122" s="21">
        <v>0</v>
      </c>
      <c r="S1122" s="21">
        <v>0</v>
      </c>
      <c r="T1122" s="38">
        <v>0</v>
      </c>
    </row>
    <row r="1123" spans="1:20" x14ac:dyDescent="0.25">
      <c r="A1123" s="17"/>
      <c r="F1123" s="21"/>
      <c r="H1123" s="18"/>
      <c r="I1123" s="18"/>
    </row>
    <row r="1124" spans="1:20" x14ac:dyDescent="0.25">
      <c r="A1124" s="16" t="s">
        <v>328</v>
      </c>
      <c r="B1124" s="8" t="s">
        <v>53</v>
      </c>
      <c r="C1124" s="8" t="s">
        <v>329</v>
      </c>
      <c r="E1124" s="8" t="str">
        <f>IF(RIGHT(A1124,3)="old","Initial",B1124&amp;"-"&amp;C1124)</f>
        <v>Initial</v>
      </c>
      <c r="F1124" s="21">
        <f>F1058</f>
        <v>101164.9671476817</v>
      </c>
      <c r="G1124" s="19">
        <f>G1058</f>
        <v>10.968122894697334</v>
      </c>
      <c r="H1124" s="25">
        <v>0</v>
      </c>
      <c r="I1124" s="42">
        <v>2.04</v>
      </c>
      <c r="J1124" s="27">
        <v>1</v>
      </c>
      <c r="K1124" s="25">
        <v>0</v>
      </c>
      <c r="L1124" s="35">
        <v>1</v>
      </c>
      <c r="Q1124" s="21">
        <v>0</v>
      </c>
      <c r="R1124" s="21">
        <v>0</v>
      </c>
      <c r="S1124" s="21">
        <v>0</v>
      </c>
      <c r="T1124" s="38">
        <v>0</v>
      </c>
    </row>
    <row r="1125" spans="1:20" x14ac:dyDescent="0.25">
      <c r="A1125" s="16" t="s">
        <v>316</v>
      </c>
      <c r="B1125" s="8" t="s">
        <v>53</v>
      </c>
      <c r="C1125" s="8" t="s">
        <v>329</v>
      </c>
      <c r="E1125" s="8" t="str">
        <f t="shared" ref="E1125:E1188" si="134">IF(RIGHT(A1125,3)="old","Initial",B1125&amp;"-"&amp;C1125)</f>
        <v>Initial</v>
      </c>
      <c r="F1125" s="21">
        <f>F1059</f>
        <v>147273.34304075674</v>
      </c>
      <c r="G1125" s="19">
        <f>G1059</f>
        <v>9.5908908109141535</v>
      </c>
      <c r="H1125" s="18">
        <f t="shared" ref="H1125:K1140" si="135">H1124</f>
        <v>0</v>
      </c>
      <c r="I1125" s="6">
        <f>I1124</f>
        <v>2.04</v>
      </c>
      <c r="J1125" s="6">
        <f t="shared" si="135"/>
        <v>1</v>
      </c>
      <c r="K1125" s="18">
        <f t="shared" si="135"/>
        <v>0</v>
      </c>
      <c r="L1125" s="35">
        <v>1</v>
      </c>
      <c r="Q1125" s="21">
        <v>0</v>
      </c>
      <c r="R1125" s="21">
        <v>0</v>
      </c>
      <c r="S1125" s="21">
        <v>0</v>
      </c>
      <c r="T1125" s="38">
        <v>0</v>
      </c>
    </row>
    <row r="1126" spans="1:20" x14ac:dyDescent="0.25">
      <c r="A1126" s="16" t="s">
        <v>317</v>
      </c>
      <c r="B1126" s="8" t="s">
        <v>53</v>
      </c>
      <c r="C1126" s="8" t="s">
        <v>329</v>
      </c>
      <c r="E1126" s="8" t="str">
        <f t="shared" si="134"/>
        <v>Initial</v>
      </c>
      <c r="F1126" s="21">
        <f t="shared" ref="F1126:G1141" si="136">F1060</f>
        <v>140029.762850681</v>
      </c>
      <c r="G1126" s="19">
        <f t="shared" si="136"/>
        <v>9.8635703103955539</v>
      </c>
      <c r="H1126" s="18">
        <f t="shared" si="135"/>
        <v>0</v>
      </c>
      <c r="I1126" s="6">
        <f t="shared" si="135"/>
        <v>2.04</v>
      </c>
      <c r="J1126" s="6">
        <f t="shared" si="135"/>
        <v>1</v>
      </c>
      <c r="K1126" s="18">
        <f t="shared" si="135"/>
        <v>0</v>
      </c>
      <c r="L1126" s="35">
        <v>1</v>
      </c>
      <c r="Q1126" s="21">
        <v>0</v>
      </c>
      <c r="R1126" s="21">
        <v>0</v>
      </c>
      <c r="S1126" s="21">
        <v>0</v>
      </c>
      <c r="T1126" s="38">
        <v>0</v>
      </c>
    </row>
    <row r="1127" spans="1:20" x14ac:dyDescent="0.25">
      <c r="A1127" s="16" t="s">
        <v>318</v>
      </c>
      <c r="B1127" s="8" t="s">
        <v>53</v>
      </c>
      <c r="C1127" s="8" t="s">
        <v>329</v>
      </c>
      <c r="E1127" s="8" t="str">
        <f t="shared" si="134"/>
        <v>Initial</v>
      </c>
      <c r="F1127" s="21">
        <f t="shared" si="136"/>
        <v>104340.25747720734</v>
      </c>
      <c r="G1127" s="19">
        <f t="shared" si="136"/>
        <v>10.973424562583329</v>
      </c>
      <c r="H1127" s="18">
        <f t="shared" si="135"/>
        <v>0</v>
      </c>
      <c r="I1127" s="6">
        <f t="shared" si="135"/>
        <v>2.04</v>
      </c>
      <c r="J1127" s="6">
        <f t="shared" si="135"/>
        <v>1</v>
      </c>
      <c r="K1127" s="18">
        <f t="shared" si="135"/>
        <v>0</v>
      </c>
      <c r="L1127" s="35">
        <v>1</v>
      </c>
      <c r="Q1127" s="21">
        <v>0</v>
      </c>
      <c r="R1127" s="21">
        <v>0</v>
      </c>
      <c r="S1127" s="21">
        <v>0</v>
      </c>
      <c r="T1127" s="38">
        <v>0</v>
      </c>
    </row>
    <row r="1128" spans="1:20" x14ac:dyDescent="0.25">
      <c r="A1128" s="16" t="s">
        <v>319</v>
      </c>
      <c r="B1128" s="8" t="s">
        <v>53</v>
      </c>
      <c r="C1128" s="8" t="s">
        <v>329</v>
      </c>
      <c r="E1128" s="8" t="str">
        <f t="shared" si="134"/>
        <v>Initial</v>
      </c>
      <c r="F1128" s="21">
        <f t="shared" si="136"/>
        <v>104172.52557476799</v>
      </c>
      <c r="G1128" s="19">
        <f t="shared" si="136"/>
        <v>11.193720016366246</v>
      </c>
      <c r="H1128" s="18">
        <f t="shared" si="135"/>
        <v>0</v>
      </c>
      <c r="I1128" s="6">
        <f t="shared" si="135"/>
        <v>2.04</v>
      </c>
      <c r="J1128" s="6">
        <f t="shared" si="135"/>
        <v>1</v>
      </c>
      <c r="K1128" s="18">
        <f t="shared" si="135"/>
        <v>0</v>
      </c>
      <c r="L1128" s="35">
        <v>1</v>
      </c>
      <c r="Q1128" s="21">
        <v>0</v>
      </c>
      <c r="R1128" s="21">
        <v>0</v>
      </c>
      <c r="S1128" s="21">
        <v>0</v>
      </c>
      <c r="T1128" s="38">
        <v>0</v>
      </c>
    </row>
    <row r="1129" spans="1:20" x14ac:dyDescent="0.25">
      <c r="A1129" s="16" t="s">
        <v>320</v>
      </c>
      <c r="B1129" s="8" t="s">
        <v>53</v>
      </c>
      <c r="C1129" s="8" t="s">
        <v>329</v>
      </c>
      <c r="E1129" s="8" t="str">
        <f t="shared" si="134"/>
        <v>Initial</v>
      </c>
      <c r="F1129" s="21">
        <f t="shared" si="136"/>
        <v>167069.04494132148</v>
      </c>
      <c r="G1129" s="19">
        <f t="shared" si="136"/>
        <v>9.4347717151777815</v>
      </c>
      <c r="H1129" s="18">
        <f t="shared" si="135"/>
        <v>0</v>
      </c>
      <c r="I1129" s="6">
        <f t="shared" si="135"/>
        <v>2.04</v>
      </c>
      <c r="J1129" s="6">
        <f t="shared" si="135"/>
        <v>1</v>
      </c>
      <c r="K1129" s="18">
        <f t="shared" si="135"/>
        <v>0</v>
      </c>
      <c r="L1129" s="35">
        <v>1</v>
      </c>
      <c r="Q1129" s="21">
        <v>0</v>
      </c>
      <c r="R1129" s="21">
        <v>0</v>
      </c>
      <c r="S1129" s="21">
        <v>0</v>
      </c>
      <c r="T1129" s="38">
        <v>0</v>
      </c>
    </row>
    <row r="1130" spans="1:20" x14ac:dyDescent="0.25">
      <c r="A1130" s="16" t="s">
        <v>321</v>
      </c>
      <c r="B1130" s="8" t="s">
        <v>53</v>
      </c>
      <c r="C1130" s="8" t="s">
        <v>329</v>
      </c>
      <c r="E1130" s="8" t="str">
        <f t="shared" si="134"/>
        <v>Initial</v>
      </c>
      <c r="F1130" s="21">
        <f t="shared" si="136"/>
        <v>134663.4657046372</v>
      </c>
      <c r="G1130" s="19">
        <f t="shared" si="136"/>
        <v>10.317735507089584</v>
      </c>
      <c r="H1130" s="18">
        <f t="shared" si="135"/>
        <v>0</v>
      </c>
      <c r="I1130" s="6">
        <f t="shared" si="135"/>
        <v>2.04</v>
      </c>
      <c r="J1130" s="6">
        <f t="shared" si="135"/>
        <v>1</v>
      </c>
      <c r="K1130" s="18">
        <f t="shared" si="135"/>
        <v>0</v>
      </c>
      <c r="L1130" s="35">
        <v>1</v>
      </c>
      <c r="Q1130" s="21">
        <v>0</v>
      </c>
      <c r="R1130" s="21">
        <v>0</v>
      </c>
      <c r="S1130" s="21">
        <v>0</v>
      </c>
      <c r="T1130" s="38">
        <v>0</v>
      </c>
    </row>
    <row r="1131" spans="1:20" x14ac:dyDescent="0.25">
      <c r="A1131" s="16" t="s">
        <v>322</v>
      </c>
      <c r="B1131" s="8" t="s">
        <v>53</v>
      </c>
      <c r="C1131" s="8" t="s">
        <v>329</v>
      </c>
      <c r="E1131" s="8" t="str">
        <f t="shared" si="134"/>
        <v>Initial</v>
      </c>
      <c r="F1131" s="21">
        <f t="shared" si="136"/>
        <v>122703.84078918799</v>
      </c>
      <c r="G1131" s="19">
        <f t="shared" si="136"/>
        <v>10.456302746523619</v>
      </c>
      <c r="H1131" s="18">
        <f t="shared" si="135"/>
        <v>0</v>
      </c>
      <c r="I1131" s="6">
        <f t="shared" si="135"/>
        <v>2.04</v>
      </c>
      <c r="J1131" s="6">
        <f t="shared" si="135"/>
        <v>1</v>
      </c>
      <c r="K1131" s="18">
        <f t="shared" si="135"/>
        <v>0</v>
      </c>
      <c r="L1131" s="35">
        <v>1</v>
      </c>
      <c r="Q1131" s="21">
        <v>0</v>
      </c>
      <c r="R1131" s="21">
        <v>0</v>
      </c>
      <c r="S1131" s="21">
        <v>0</v>
      </c>
      <c r="T1131" s="38">
        <v>0</v>
      </c>
    </row>
    <row r="1132" spans="1:20" x14ac:dyDescent="0.25">
      <c r="A1132" s="16" t="s">
        <v>323</v>
      </c>
      <c r="B1132" s="8" t="s">
        <v>53</v>
      </c>
      <c r="C1132" s="8" t="s">
        <v>329</v>
      </c>
      <c r="E1132" s="8" t="str">
        <f t="shared" si="134"/>
        <v>Initial</v>
      </c>
      <c r="F1132" s="21">
        <f t="shared" si="136"/>
        <v>103976.50221745251</v>
      </c>
      <c r="G1132" s="19">
        <f t="shared" si="136"/>
        <v>11.053036600654009</v>
      </c>
      <c r="H1132" s="18">
        <f t="shared" si="135"/>
        <v>0</v>
      </c>
      <c r="I1132" s="6">
        <f t="shared" si="135"/>
        <v>2.04</v>
      </c>
      <c r="J1132" s="6">
        <f t="shared" si="135"/>
        <v>1</v>
      </c>
      <c r="K1132" s="18">
        <f t="shared" si="135"/>
        <v>0</v>
      </c>
      <c r="L1132" s="35">
        <v>1</v>
      </c>
      <c r="Q1132" s="21">
        <v>0</v>
      </c>
      <c r="R1132" s="21">
        <v>0</v>
      </c>
      <c r="S1132" s="21">
        <v>0</v>
      </c>
      <c r="T1132" s="38">
        <v>0</v>
      </c>
    </row>
    <row r="1133" spans="1:20" x14ac:dyDescent="0.25">
      <c r="A1133" s="16" t="s">
        <v>324</v>
      </c>
      <c r="B1133" s="8" t="s">
        <v>53</v>
      </c>
      <c r="C1133" s="8" t="s">
        <v>329</v>
      </c>
      <c r="E1133" s="8" t="str">
        <f t="shared" si="134"/>
        <v>Initial</v>
      </c>
      <c r="F1133" s="21">
        <f t="shared" si="136"/>
        <v>111788.15367445731</v>
      </c>
      <c r="G1133" s="19">
        <f t="shared" si="136"/>
        <v>10.78329449978415</v>
      </c>
      <c r="H1133" s="18">
        <f t="shared" si="135"/>
        <v>0</v>
      </c>
      <c r="I1133" s="6">
        <f t="shared" si="135"/>
        <v>2.04</v>
      </c>
      <c r="J1133" s="6">
        <f t="shared" si="135"/>
        <v>1</v>
      </c>
      <c r="K1133" s="18">
        <f t="shared" si="135"/>
        <v>0</v>
      </c>
      <c r="L1133" s="35">
        <v>1</v>
      </c>
      <c r="Q1133" s="21">
        <v>0</v>
      </c>
      <c r="R1133" s="21">
        <v>0</v>
      </c>
      <c r="S1133" s="21">
        <v>0</v>
      </c>
      <c r="T1133" s="38">
        <v>0</v>
      </c>
    </row>
    <row r="1134" spans="1:20" x14ac:dyDescent="0.25">
      <c r="A1134" s="16" t="s">
        <v>325</v>
      </c>
      <c r="B1134" s="8" t="s">
        <v>53</v>
      </c>
      <c r="C1134" s="8" t="s">
        <v>329</v>
      </c>
      <c r="E1134" s="8" t="str">
        <f t="shared" si="134"/>
        <v>Initial</v>
      </c>
      <c r="F1134" s="21">
        <f t="shared" si="136"/>
        <v>169487.33196936251</v>
      </c>
      <c r="G1134" s="19">
        <f t="shared" si="136"/>
        <v>9.4563668699484822</v>
      </c>
      <c r="H1134" s="18">
        <f t="shared" si="135"/>
        <v>0</v>
      </c>
      <c r="I1134" s="6">
        <f t="shared" si="135"/>
        <v>2.04</v>
      </c>
      <c r="J1134" s="6">
        <f t="shared" si="135"/>
        <v>1</v>
      </c>
      <c r="K1134" s="18">
        <f t="shared" si="135"/>
        <v>0</v>
      </c>
      <c r="L1134" s="35">
        <v>1</v>
      </c>
      <c r="Q1134" s="21">
        <v>0</v>
      </c>
      <c r="R1134" s="21">
        <v>0</v>
      </c>
      <c r="S1134" s="21">
        <v>0</v>
      </c>
      <c r="T1134" s="38">
        <v>0</v>
      </c>
    </row>
    <row r="1135" spans="1:20" x14ac:dyDescent="0.25">
      <c r="A1135" s="16" t="s">
        <v>326</v>
      </c>
      <c r="B1135" s="8" t="s">
        <v>53</v>
      </c>
      <c r="C1135" s="8" t="s">
        <v>329</v>
      </c>
      <c r="E1135" s="8" t="str">
        <f t="shared" si="134"/>
        <v>Initial</v>
      </c>
      <c r="F1135" s="21">
        <f t="shared" si="136"/>
        <v>103984.99760192574</v>
      </c>
      <c r="G1135" s="19">
        <f t="shared" si="136"/>
        <v>11.068808534627422</v>
      </c>
      <c r="H1135" s="18">
        <f t="shared" si="135"/>
        <v>0</v>
      </c>
      <c r="I1135" s="6">
        <f t="shared" si="135"/>
        <v>2.04</v>
      </c>
      <c r="J1135" s="6">
        <f t="shared" si="135"/>
        <v>1</v>
      </c>
      <c r="K1135" s="18">
        <f t="shared" si="135"/>
        <v>0</v>
      </c>
      <c r="L1135" s="35">
        <v>1</v>
      </c>
      <c r="Q1135" s="21">
        <v>0</v>
      </c>
      <c r="R1135" s="21">
        <v>0</v>
      </c>
      <c r="S1135" s="21">
        <v>0</v>
      </c>
      <c r="T1135" s="38">
        <v>0</v>
      </c>
    </row>
    <row r="1136" spans="1:20" x14ac:dyDescent="0.25">
      <c r="A1136" s="16" t="s">
        <v>327</v>
      </c>
      <c r="B1136" s="8" t="s">
        <v>53</v>
      </c>
      <c r="C1136" s="8" t="s">
        <v>329</v>
      </c>
      <c r="E1136" s="8" t="str">
        <f t="shared" si="134"/>
        <v>Initial</v>
      </c>
      <c r="F1136" s="21">
        <f t="shared" si="136"/>
        <v>102565.4676184479</v>
      </c>
      <c r="G1136" s="19">
        <f t="shared" si="136"/>
        <v>10.14145011871261</v>
      </c>
      <c r="H1136" s="18">
        <f t="shared" si="135"/>
        <v>0</v>
      </c>
      <c r="I1136" s="6">
        <f t="shared" si="135"/>
        <v>2.04</v>
      </c>
      <c r="J1136" s="6">
        <f t="shared" si="135"/>
        <v>1</v>
      </c>
      <c r="K1136" s="18">
        <f t="shared" si="135"/>
        <v>0</v>
      </c>
      <c r="L1136" s="35">
        <v>1</v>
      </c>
      <c r="Q1136" s="21">
        <v>0</v>
      </c>
      <c r="R1136" s="21">
        <v>0</v>
      </c>
      <c r="S1136" s="21">
        <v>0</v>
      </c>
      <c r="T1136" s="38">
        <v>0</v>
      </c>
    </row>
    <row r="1137" spans="1:20" x14ac:dyDescent="0.25">
      <c r="A1137" s="17" t="s">
        <v>262</v>
      </c>
      <c r="B1137" s="8" t="s">
        <v>53</v>
      </c>
      <c r="C1137" s="8" t="s">
        <v>329</v>
      </c>
      <c r="E1137" s="8" t="str">
        <f t="shared" si="134"/>
        <v>CoFi-generic</v>
      </c>
      <c r="F1137" s="21">
        <f t="shared" si="136"/>
        <v>151814.201921687</v>
      </c>
      <c r="G1137" s="19">
        <f t="shared" si="136"/>
        <v>9.4309277953496871</v>
      </c>
      <c r="H1137" s="18">
        <f t="shared" si="135"/>
        <v>0</v>
      </c>
      <c r="I1137" s="6">
        <f t="shared" si="135"/>
        <v>2.04</v>
      </c>
      <c r="J1137" s="6">
        <f t="shared" si="135"/>
        <v>1</v>
      </c>
      <c r="K1137" s="18">
        <f t="shared" si="135"/>
        <v>0</v>
      </c>
      <c r="L1137" s="35">
        <v>1</v>
      </c>
      <c r="Q1137" s="21">
        <v>0</v>
      </c>
      <c r="R1137" s="21">
        <v>0</v>
      </c>
      <c r="S1137" s="21">
        <v>0</v>
      </c>
      <c r="T1137" s="38">
        <v>0</v>
      </c>
    </row>
    <row r="1138" spans="1:20" x14ac:dyDescent="0.25">
      <c r="A1138" s="17" t="s">
        <v>263</v>
      </c>
      <c r="B1138" s="8" t="s">
        <v>53</v>
      </c>
      <c r="C1138" s="8" t="s">
        <v>329</v>
      </c>
      <c r="E1138" s="8" t="str">
        <f t="shared" si="134"/>
        <v>CoFi-generic</v>
      </c>
      <c r="F1138" s="21">
        <f t="shared" si="136"/>
        <v>189685.37446517299</v>
      </c>
      <c r="G1138" s="19">
        <f t="shared" si="136"/>
        <v>9.0587332826533071</v>
      </c>
      <c r="H1138" s="18">
        <f t="shared" si="135"/>
        <v>0</v>
      </c>
      <c r="I1138" s="6">
        <f t="shared" si="135"/>
        <v>2.04</v>
      </c>
      <c r="J1138" s="6">
        <f t="shared" si="135"/>
        <v>1</v>
      </c>
      <c r="K1138" s="18">
        <f t="shared" si="135"/>
        <v>0</v>
      </c>
      <c r="L1138" s="35">
        <v>1</v>
      </c>
      <c r="Q1138" s="21">
        <v>0</v>
      </c>
      <c r="R1138" s="21">
        <v>0</v>
      </c>
      <c r="S1138" s="21">
        <v>0</v>
      </c>
      <c r="T1138" s="38">
        <v>0</v>
      </c>
    </row>
    <row r="1139" spans="1:20" x14ac:dyDescent="0.25">
      <c r="A1139" s="17" t="s">
        <v>264</v>
      </c>
      <c r="B1139" s="8" t="s">
        <v>53</v>
      </c>
      <c r="C1139" s="8" t="s">
        <v>329</v>
      </c>
      <c r="E1139" s="8" t="str">
        <f t="shared" si="134"/>
        <v>CoFi-generic</v>
      </c>
      <c r="F1139" s="21">
        <f t="shared" si="136"/>
        <v>142839.15179515848</v>
      </c>
      <c r="G1139" s="19">
        <f t="shared" si="136"/>
        <v>10.302832972074498</v>
      </c>
      <c r="H1139" s="18">
        <f t="shared" si="135"/>
        <v>0</v>
      </c>
      <c r="I1139" s="6">
        <f t="shared" si="135"/>
        <v>2.04</v>
      </c>
      <c r="J1139" s="6">
        <f t="shared" si="135"/>
        <v>1</v>
      </c>
      <c r="K1139" s="18">
        <f t="shared" si="135"/>
        <v>0</v>
      </c>
      <c r="L1139" s="35">
        <v>1</v>
      </c>
      <c r="Q1139" s="21">
        <v>0</v>
      </c>
      <c r="R1139" s="21">
        <v>0</v>
      </c>
      <c r="S1139" s="21">
        <v>0</v>
      </c>
      <c r="T1139" s="38">
        <v>0</v>
      </c>
    </row>
    <row r="1140" spans="1:20" x14ac:dyDescent="0.25">
      <c r="A1140" s="17" t="s">
        <v>265</v>
      </c>
      <c r="B1140" s="8" t="s">
        <v>53</v>
      </c>
      <c r="C1140" s="8" t="s">
        <v>329</v>
      </c>
      <c r="E1140" s="8" t="str">
        <f t="shared" si="134"/>
        <v>CoFi-generic</v>
      </c>
      <c r="F1140" s="21">
        <f t="shared" si="136"/>
        <v>103168.9552285899</v>
      </c>
      <c r="G1140" s="19">
        <f t="shared" si="136"/>
        <v>11.257006974534221</v>
      </c>
      <c r="H1140" s="18">
        <f t="shared" si="135"/>
        <v>0</v>
      </c>
      <c r="I1140" s="6">
        <f t="shared" si="135"/>
        <v>2.04</v>
      </c>
      <c r="J1140" s="6">
        <f t="shared" si="135"/>
        <v>1</v>
      </c>
      <c r="K1140" s="18">
        <f t="shared" si="135"/>
        <v>0</v>
      </c>
      <c r="L1140" s="35">
        <v>1</v>
      </c>
      <c r="Q1140" s="21">
        <v>0</v>
      </c>
      <c r="R1140" s="21">
        <v>0</v>
      </c>
      <c r="S1140" s="21">
        <v>0</v>
      </c>
      <c r="T1140" s="38">
        <v>0</v>
      </c>
    </row>
    <row r="1141" spans="1:20" x14ac:dyDescent="0.25">
      <c r="A1141" s="17" t="s">
        <v>266</v>
      </c>
      <c r="B1141" s="8" t="s">
        <v>53</v>
      </c>
      <c r="C1141" s="8" t="s">
        <v>329</v>
      </c>
      <c r="E1141" s="8" t="str">
        <f t="shared" si="134"/>
        <v>CoFi-generic</v>
      </c>
      <c r="F1141" s="21">
        <f t="shared" si="136"/>
        <v>142798.33267277651</v>
      </c>
      <c r="G1141" s="19">
        <f t="shared" si="136"/>
        <v>10.234322236037224</v>
      </c>
      <c r="H1141" s="18">
        <f t="shared" ref="H1141:K1156" si="137">H1140</f>
        <v>0</v>
      </c>
      <c r="I1141" s="6">
        <f t="shared" si="137"/>
        <v>2.04</v>
      </c>
      <c r="J1141" s="6">
        <f t="shared" si="137"/>
        <v>1</v>
      </c>
      <c r="K1141" s="18">
        <f t="shared" si="137"/>
        <v>0</v>
      </c>
      <c r="L1141" s="35">
        <v>1</v>
      </c>
      <c r="Q1141" s="21">
        <v>0</v>
      </c>
      <c r="R1141" s="21">
        <v>0</v>
      </c>
      <c r="S1141" s="21">
        <v>0</v>
      </c>
      <c r="T1141" s="38">
        <v>0</v>
      </c>
    </row>
    <row r="1142" spans="1:20" x14ac:dyDescent="0.25">
      <c r="A1142" s="17" t="s">
        <v>267</v>
      </c>
      <c r="B1142" s="8" t="s">
        <v>53</v>
      </c>
      <c r="C1142" s="8" t="s">
        <v>329</v>
      </c>
      <c r="E1142" s="8" t="str">
        <f t="shared" si="134"/>
        <v>CoFi-generic</v>
      </c>
      <c r="F1142" s="21">
        <f t="shared" ref="F1142:G1157" si="138">F1076</f>
        <v>144198.29399369101</v>
      </c>
      <c r="G1142" s="19">
        <f t="shared" si="138"/>
        <v>10.244972678420806</v>
      </c>
      <c r="H1142" s="18">
        <f t="shared" si="137"/>
        <v>0</v>
      </c>
      <c r="I1142" s="6">
        <f t="shared" si="137"/>
        <v>2.04</v>
      </c>
      <c r="J1142" s="6">
        <f t="shared" si="137"/>
        <v>1</v>
      </c>
      <c r="K1142" s="18">
        <f t="shared" si="137"/>
        <v>0</v>
      </c>
      <c r="L1142" s="35">
        <v>1</v>
      </c>
      <c r="Q1142" s="21">
        <v>0</v>
      </c>
      <c r="R1142" s="21">
        <v>0</v>
      </c>
      <c r="S1142" s="21">
        <v>0</v>
      </c>
      <c r="T1142" s="38">
        <v>0</v>
      </c>
    </row>
    <row r="1143" spans="1:20" x14ac:dyDescent="0.25">
      <c r="A1143" s="17" t="s">
        <v>268</v>
      </c>
      <c r="B1143" s="8" t="s">
        <v>53</v>
      </c>
      <c r="C1143" s="8" t="s">
        <v>329</v>
      </c>
      <c r="E1143" s="8" t="str">
        <f t="shared" si="134"/>
        <v>CoFi-generic</v>
      </c>
      <c r="F1143" s="21">
        <f t="shared" si="138"/>
        <v>98429.665186519007</v>
      </c>
      <c r="G1143" s="19">
        <f t="shared" si="138"/>
        <v>11.814132511432707</v>
      </c>
      <c r="H1143" s="18">
        <f t="shared" si="137"/>
        <v>0</v>
      </c>
      <c r="I1143" s="6">
        <f t="shared" si="137"/>
        <v>2.04</v>
      </c>
      <c r="J1143" s="6">
        <f t="shared" si="137"/>
        <v>1</v>
      </c>
      <c r="K1143" s="18">
        <f t="shared" si="137"/>
        <v>0</v>
      </c>
      <c r="L1143" s="35">
        <v>1</v>
      </c>
      <c r="Q1143" s="21">
        <v>0</v>
      </c>
      <c r="R1143" s="21">
        <v>0</v>
      </c>
      <c r="S1143" s="21">
        <v>0</v>
      </c>
      <c r="T1143" s="38">
        <v>0</v>
      </c>
    </row>
    <row r="1144" spans="1:20" x14ac:dyDescent="0.25">
      <c r="A1144" s="17" t="s">
        <v>269</v>
      </c>
      <c r="B1144" s="8" t="s">
        <v>53</v>
      </c>
      <c r="C1144" s="8" t="s">
        <v>329</v>
      </c>
      <c r="E1144" s="8" t="str">
        <f t="shared" si="134"/>
        <v>CoFi-generic</v>
      </c>
      <c r="F1144" s="21">
        <f t="shared" si="138"/>
        <v>163384.76716181752</v>
      </c>
      <c r="G1144" s="19">
        <f t="shared" si="138"/>
        <v>10.267597507715461</v>
      </c>
      <c r="H1144" s="18">
        <f t="shared" si="137"/>
        <v>0</v>
      </c>
      <c r="I1144" s="6">
        <f t="shared" si="137"/>
        <v>2.04</v>
      </c>
      <c r="J1144" s="6">
        <f t="shared" si="137"/>
        <v>1</v>
      </c>
      <c r="K1144" s="18">
        <f t="shared" si="137"/>
        <v>0</v>
      </c>
      <c r="L1144" s="35">
        <v>1</v>
      </c>
      <c r="Q1144" s="21">
        <v>0</v>
      </c>
      <c r="R1144" s="21">
        <v>0</v>
      </c>
      <c r="S1144" s="21">
        <v>0</v>
      </c>
      <c r="T1144" s="38">
        <v>0</v>
      </c>
    </row>
    <row r="1145" spans="1:20" x14ac:dyDescent="0.25">
      <c r="A1145" s="17" t="s">
        <v>270</v>
      </c>
      <c r="B1145" s="8" t="s">
        <v>53</v>
      </c>
      <c r="C1145" s="8" t="s">
        <v>329</v>
      </c>
      <c r="E1145" s="8" t="str">
        <f t="shared" si="134"/>
        <v>CoFi-generic</v>
      </c>
      <c r="F1145" s="21">
        <f t="shared" si="138"/>
        <v>148983.40879257949</v>
      </c>
      <c r="G1145" s="19">
        <f t="shared" si="138"/>
        <v>10.106619196002974</v>
      </c>
      <c r="H1145" s="18">
        <f t="shared" si="137"/>
        <v>0</v>
      </c>
      <c r="I1145" s="6">
        <f t="shared" si="137"/>
        <v>2.04</v>
      </c>
      <c r="J1145" s="6">
        <f t="shared" si="137"/>
        <v>1</v>
      </c>
      <c r="K1145" s="18">
        <f t="shared" si="137"/>
        <v>0</v>
      </c>
      <c r="L1145" s="35">
        <v>1</v>
      </c>
      <c r="Q1145" s="21">
        <v>0</v>
      </c>
      <c r="R1145" s="21">
        <v>0</v>
      </c>
      <c r="S1145" s="21">
        <v>0</v>
      </c>
      <c r="T1145" s="38">
        <v>0</v>
      </c>
    </row>
    <row r="1146" spans="1:20" x14ac:dyDescent="0.25">
      <c r="A1146" s="17" t="s">
        <v>249</v>
      </c>
      <c r="B1146" s="8" t="s">
        <v>53</v>
      </c>
      <c r="C1146" s="8" t="s">
        <v>329</v>
      </c>
      <c r="E1146" s="8" t="str">
        <f t="shared" si="134"/>
        <v>CoFi-generic</v>
      </c>
      <c r="F1146" s="21">
        <f t="shared" si="138"/>
        <v>151654.691624923</v>
      </c>
      <c r="G1146" s="19">
        <f t="shared" si="138"/>
        <v>10.263206967410436</v>
      </c>
      <c r="H1146" s="18">
        <f t="shared" si="137"/>
        <v>0</v>
      </c>
      <c r="I1146" s="6">
        <f t="shared" si="137"/>
        <v>2.04</v>
      </c>
      <c r="J1146" s="6">
        <f t="shared" si="137"/>
        <v>1</v>
      </c>
      <c r="K1146" s="18">
        <f t="shared" si="137"/>
        <v>0</v>
      </c>
      <c r="L1146" s="35">
        <v>1</v>
      </c>
      <c r="Q1146" s="21">
        <v>0</v>
      </c>
      <c r="R1146" s="21">
        <v>0</v>
      </c>
      <c r="S1146" s="21">
        <v>0</v>
      </c>
      <c r="T1146" s="38">
        <v>0</v>
      </c>
    </row>
    <row r="1147" spans="1:20" x14ac:dyDescent="0.25">
      <c r="A1147" s="17" t="s">
        <v>250</v>
      </c>
      <c r="B1147" s="8" t="s">
        <v>53</v>
      </c>
      <c r="C1147" s="8" t="s">
        <v>329</v>
      </c>
      <c r="E1147" s="8" t="str">
        <f t="shared" si="134"/>
        <v>CoFi-generic</v>
      </c>
      <c r="F1147" s="21">
        <f t="shared" si="138"/>
        <v>129850.99598897449</v>
      </c>
      <c r="G1147" s="19">
        <f t="shared" si="138"/>
        <v>10.749217003596499</v>
      </c>
      <c r="H1147" s="18">
        <f t="shared" si="137"/>
        <v>0</v>
      </c>
      <c r="I1147" s="6">
        <f t="shared" si="137"/>
        <v>2.04</v>
      </c>
      <c r="J1147" s="6">
        <f t="shared" si="137"/>
        <v>1</v>
      </c>
      <c r="K1147" s="18">
        <f t="shared" si="137"/>
        <v>0</v>
      </c>
      <c r="L1147" s="35">
        <v>1</v>
      </c>
      <c r="Q1147" s="21">
        <v>0</v>
      </c>
      <c r="R1147" s="21">
        <v>0</v>
      </c>
      <c r="S1147" s="21">
        <v>0</v>
      </c>
      <c r="T1147" s="38">
        <v>0</v>
      </c>
    </row>
    <row r="1148" spans="1:20" x14ac:dyDescent="0.25">
      <c r="A1148" s="17" t="s">
        <v>251</v>
      </c>
      <c r="B1148" s="8" t="s">
        <v>53</v>
      </c>
      <c r="C1148" s="8" t="s">
        <v>329</v>
      </c>
      <c r="E1148" s="8" t="str">
        <f t="shared" si="134"/>
        <v>CoFi-generic</v>
      </c>
      <c r="F1148" s="21">
        <f t="shared" si="138"/>
        <v>134978.302756513</v>
      </c>
      <c r="G1148" s="19">
        <f t="shared" si="138"/>
        <v>10.756408999327785</v>
      </c>
      <c r="H1148" s="18">
        <f t="shared" si="137"/>
        <v>0</v>
      </c>
      <c r="I1148" s="6">
        <f t="shared" si="137"/>
        <v>2.04</v>
      </c>
      <c r="J1148" s="6">
        <f t="shared" si="137"/>
        <v>1</v>
      </c>
      <c r="K1148" s="18">
        <f t="shared" si="137"/>
        <v>0</v>
      </c>
      <c r="L1148" s="35">
        <v>1</v>
      </c>
      <c r="Q1148" s="21">
        <v>0</v>
      </c>
      <c r="R1148" s="21">
        <v>0</v>
      </c>
      <c r="S1148" s="21">
        <v>0</v>
      </c>
      <c r="T1148" s="38">
        <v>0</v>
      </c>
    </row>
    <row r="1149" spans="1:20" x14ac:dyDescent="0.25">
      <c r="A1149" s="17" t="s">
        <v>252</v>
      </c>
      <c r="B1149" s="8" t="s">
        <v>53</v>
      </c>
      <c r="C1149" s="8" t="s">
        <v>329</v>
      </c>
      <c r="E1149" s="8" t="str">
        <f t="shared" si="134"/>
        <v>CoFi-generic</v>
      </c>
      <c r="F1149" s="21">
        <f t="shared" si="138"/>
        <v>134530.63966644951</v>
      </c>
      <c r="G1149" s="19">
        <f t="shared" si="138"/>
        <v>10.667047927027582</v>
      </c>
      <c r="H1149" s="18">
        <f t="shared" si="137"/>
        <v>0</v>
      </c>
      <c r="I1149" s="6">
        <f t="shared" si="137"/>
        <v>2.04</v>
      </c>
      <c r="J1149" s="6">
        <f t="shared" si="137"/>
        <v>1</v>
      </c>
      <c r="K1149" s="18">
        <f t="shared" si="137"/>
        <v>0</v>
      </c>
      <c r="L1149" s="35">
        <v>1</v>
      </c>
      <c r="Q1149" s="21">
        <v>0</v>
      </c>
      <c r="R1149" s="21">
        <v>0</v>
      </c>
      <c r="S1149" s="21">
        <v>0</v>
      </c>
      <c r="T1149" s="38">
        <v>0</v>
      </c>
    </row>
    <row r="1150" spans="1:20" x14ac:dyDescent="0.25">
      <c r="A1150" s="17" t="s">
        <v>253</v>
      </c>
      <c r="B1150" s="8" t="s">
        <v>53</v>
      </c>
      <c r="C1150" s="8" t="s">
        <v>329</v>
      </c>
      <c r="E1150" s="8" t="str">
        <f t="shared" si="134"/>
        <v>CoFi-generic</v>
      </c>
      <c r="F1150" s="21">
        <f t="shared" si="138"/>
        <v>163793.993132748</v>
      </c>
      <c r="G1150" s="19">
        <f t="shared" si="138"/>
        <v>10.450556475461539</v>
      </c>
      <c r="H1150" s="18">
        <f t="shared" si="137"/>
        <v>0</v>
      </c>
      <c r="I1150" s="6">
        <f t="shared" si="137"/>
        <v>2.04</v>
      </c>
      <c r="J1150" s="6">
        <f t="shared" si="137"/>
        <v>1</v>
      </c>
      <c r="K1150" s="18">
        <f t="shared" si="137"/>
        <v>0</v>
      </c>
      <c r="L1150" s="35">
        <v>1</v>
      </c>
      <c r="Q1150" s="21">
        <v>0</v>
      </c>
      <c r="R1150" s="21">
        <v>0</v>
      </c>
      <c r="S1150" s="21">
        <v>0</v>
      </c>
      <c r="T1150" s="38">
        <v>0</v>
      </c>
    </row>
    <row r="1151" spans="1:20" x14ac:dyDescent="0.25">
      <c r="A1151" s="17" t="s">
        <v>254</v>
      </c>
      <c r="B1151" s="8" t="s">
        <v>53</v>
      </c>
      <c r="C1151" s="8" t="s">
        <v>329</v>
      </c>
      <c r="E1151" s="8" t="str">
        <f t="shared" si="134"/>
        <v>CoFi-generic</v>
      </c>
      <c r="F1151" s="21">
        <f t="shared" si="138"/>
        <v>118736.888545109</v>
      </c>
      <c r="G1151" s="19">
        <f t="shared" si="138"/>
        <v>10.666379327200589</v>
      </c>
      <c r="H1151" s="18">
        <f t="shared" si="137"/>
        <v>0</v>
      </c>
      <c r="I1151" s="6">
        <f t="shared" si="137"/>
        <v>2.04</v>
      </c>
      <c r="J1151" s="6">
        <f t="shared" si="137"/>
        <v>1</v>
      </c>
      <c r="K1151" s="18">
        <f t="shared" si="137"/>
        <v>0</v>
      </c>
      <c r="L1151" s="35">
        <v>1</v>
      </c>
      <c r="Q1151" s="21">
        <v>0</v>
      </c>
      <c r="R1151" s="21">
        <v>0</v>
      </c>
      <c r="S1151" s="21">
        <v>0</v>
      </c>
      <c r="T1151" s="38">
        <v>0</v>
      </c>
    </row>
    <row r="1152" spans="1:20" x14ac:dyDescent="0.25">
      <c r="A1152" s="17" t="s">
        <v>255</v>
      </c>
      <c r="B1152" s="8" t="s">
        <v>53</v>
      </c>
      <c r="C1152" s="8" t="s">
        <v>329</v>
      </c>
      <c r="E1152" s="8" t="str">
        <f t="shared" si="134"/>
        <v>CoFi-generic</v>
      </c>
      <c r="F1152" s="21">
        <f t="shared" si="138"/>
        <v>177768.66401188599</v>
      </c>
      <c r="G1152" s="19">
        <f t="shared" si="138"/>
        <v>9.5368396438620078</v>
      </c>
      <c r="H1152" s="18">
        <f t="shared" si="137"/>
        <v>0</v>
      </c>
      <c r="I1152" s="6">
        <f t="shared" si="137"/>
        <v>2.04</v>
      </c>
      <c r="J1152" s="6">
        <f t="shared" si="137"/>
        <v>1</v>
      </c>
      <c r="K1152" s="18">
        <f t="shared" si="137"/>
        <v>0</v>
      </c>
      <c r="L1152" s="35">
        <v>1</v>
      </c>
      <c r="Q1152" s="21">
        <v>0</v>
      </c>
      <c r="R1152" s="21">
        <v>0</v>
      </c>
      <c r="S1152" s="21">
        <v>0</v>
      </c>
      <c r="T1152" s="38">
        <v>0</v>
      </c>
    </row>
    <row r="1153" spans="1:20" x14ac:dyDescent="0.25">
      <c r="A1153" s="17" t="s">
        <v>256</v>
      </c>
      <c r="B1153" s="8" t="s">
        <v>53</v>
      </c>
      <c r="C1153" s="8" t="s">
        <v>329</v>
      </c>
      <c r="E1153" s="8" t="str">
        <f t="shared" si="134"/>
        <v>CoFi-generic</v>
      </c>
      <c r="F1153" s="21">
        <f t="shared" si="138"/>
        <v>155905.00634210001</v>
      </c>
      <c r="G1153" s="19">
        <f t="shared" si="138"/>
        <v>9.9784577197080004</v>
      </c>
      <c r="H1153" s="18">
        <f t="shared" si="137"/>
        <v>0</v>
      </c>
      <c r="I1153" s="6">
        <f t="shared" si="137"/>
        <v>2.04</v>
      </c>
      <c r="J1153" s="6">
        <f t="shared" si="137"/>
        <v>1</v>
      </c>
      <c r="K1153" s="18">
        <f t="shared" si="137"/>
        <v>0</v>
      </c>
      <c r="L1153" s="35">
        <v>1</v>
      </c>
      <c r="Q1153" s="21">
        <v>0</v>
      </c>
      <c r="R1153" s="21">
        <v>0</v>
      </c>
      <c r="S1153" s="21">
        <v>0</v>
      </c>
      <c r="T1153" s="38">
        <v>0</v>
      </c>
    </row>
    <row r="1154" spans="1:20" x14ac:dyDescent="0.25">
      <c r="A1154" s="17" t="s">
        <v>257</v>
      </c>
      <c r="B1154" s="8" t="s">
        <v>53</v>
      </c>
      <c r="C1154" s="8" t="s">
        <v>329</v>
      </c>
      <c r="E1154" s="8" t="str">
        <f t="shared" si="134"/>
        <v>CoFi-generic</v>
      </c>
      <c r="F1154" s="21">
        <f t="shared" si="138"/>
        <v>97265.618974818106</v>
      </c>
      <c r="G1154" s="19">
        <f t="shared" si="138"/>
        <v>11.89482405682261</v>
      </c>
      <c r="H1154" s="18">
        <f t="shared" si="137"/>
        <v>0</v>
      </c>
      <c r="I1154" s="6">
        <f t="shared" si="137"/>
        <v>2.04</v>
      </c>
      <c r="J1154" s="6">
        <f t="shared" si="137"/>
        <v>1</v>
      </c>
      <c r="K1154" s="18">
        <f t="shared" si="137"/>
        <v>0</v>
      </c>
      <c r="L1154" s="35">
        <v>1</v>
      </c>
      <c r="Q1154" s="21">
        <v>0</v>
      </c>
      <c r="R1154" s="21">
        <v>0</v>
      </c>
      <c r="S1154" s="21">
        <v>0</v>
      </c>
      <c r="T1154" s="38">
        <v>0</v>
      </c>
    </row>
    <row r="1155" spans="1:20" x14ac:dyDescent="0.25">
      <c r="A1155" s="17" t="s">
        <v>258</v>
      </c>
      <c r="B1155" s="8" t="s">
        <v>53</v>
      </c>
      <c r="C1155" s="8" t="s">
        <v>329</v>
      </c>
      <c r="E1155" s="8" t="str">
        <f t="shared" si="134"/>
        <v>CoFi-generic</v>
      </c>
      <c r="F1155" s="21">
        <f t="shared" si="138"/>
        <v>97415.805385531698</v>
      </c>
      <c r="G1155" s="19">
        <f t="shared" si="138"/>
        <v>11.56950821742382</v>
      </c>
      <c r="H1155" s="18">
        <f t="shared" si="137"/>
        <v>0</v>
      </c>
      <c r="I1155" s="6">
        <f t="shared" si="137"/>
        <v>2.04</v>
      </c>
      <c r="J1155" s="6">
        <f t="shared" si="137"/>
        <v>1</v>
      </c>
      <c r="K1155" s="18">
        <f t="shared" si="137"/>
        <v>0</v>
      </c>
      <c r="L1155" s="35">
        <v>1</v>
      </c>
      <c r="Q1155" s="21">
        <v>0</v>
      </c>
      <c r="R1155" s="21">
        <v>0</v>
      </c>
      <c r="S1155" s="21">
        <v>0</v>
      </c>
      <c r="T1155" s="38">
        <v>0</v>
      </c>
    </row>
    <row r="1156" spans="1:20" x14ac:dyDescent="0.25">
      <c r="A1156" s="17" t="s">
        <v>259</v>
      </c>
      <c r="B1156" s="8" t="s">
        <v>53</v>
      </c>
      <c r="C1156" s="8" t="s">
        <v>329</v>
      </c>
      <c r="E1156" s="8" t="str">
        <f t="shared" si="134"/>
        <v>CoFi-generic</v>
      </c>
      <c r="F1156" s="21">
        <f t="shared" si="138"/>
        <v>152166.78614067001</v>
      </c>
      <c r="G1156" s="19">
        <f t="shared" si="138"/>
        <v>9.8060204788667331</v>
      </c>
      <c r="H1156" s="18">
        <f t="shared" si="137"/>
        <v>0</v>
      </c>
      <c r="I1156" s="6">
        <f t="shared" si="137"/>
        <v>2.04</v>
      </c>
      <c r="J1156" s="6">
        <f t="shared" si="137"/>
        <v>1</v>
      </c>
      <c r="K1156" s="18">
        <f t="shared" si="137"/>
        <v>0</v>
      </c>
      <c r="L1156" s="35">
        <v>1</v>
      </c>
      <c r="Q1156" s="21">
        <v>0</v>
      </c>
      <c r="R1156" s="21">
        <v>0</v>
      </c>
      <c r="S1156" s="21">
        <v>0</v>
      </c>
      <c r="T1156" s="38">
        <v>0</v>
      </c>
    </row>
    <row r="1157" spans="1:20" x14ac:dyDescent="0.25">
      <c r="A1157" s="17" t="s">
        <v>260</v>
      </c>
      <c r="B1157" s="8" t="s">
        <v>53</v>
      </c>
      <c r="C1157" s="8" t="s">
        <v>329</v>
      </c>
      <c r="E1157" s="8" t="str">
        <f t="shared" si="134"/>
        <v>CoFi-generic</v>
      </c>
      <c r="F1157" s="21">
        <f t="shared" si="138"/>
        <v>145113.38760294701</v>
      </c>
      <c r="G1157" s="19">
        <f t="shared" si="138"/>
        <v>10.081319949993899</v>
      </c>
      <c r="H1157" s="18">
        <f t="shared" ref="H1157:K1172" si="139">H1156</f>
        <v>0</v>
      </c>
      <c r="I1157" s="6">
        <f t="shared" si="139"/>
        <v>2.04</v>
      </c>
      <c r="J1157" s="6">
        <f t="shared" si="139"/>
        <v>1</v>
      </c>
      <c r="K1157" s="18">
        <f t="shared" si="139"/>
        <v>0</v>
      </c>
      <c r="L1157" s="35">
        <v>1</v>
      </c>
      <c r="Q1157" s="21">
        <v>0</v>
      </c>
      <c r="R1157" s="21">
        <v>0</v>
      </c>
      <c r="S1157" s="21">
        <v>0</v>
      </c>
      <c r="T1157" s="38">
        <v>0</v>
      </c>
    </row>
    <row r="1158" spans="1:20" x14ac:dyDescent="0.25">
      <c r="A1158" s="17" t="s">
        <v>261</v>
      </c>
      <c r="B1158" s="8" t="s">
        <v>53</v>
      </c>
      <c r="C1158" s="8" t="s">
        <v>329</v>
      </c>
      <c r="E1158" s="8" t="str">
        <f t="shared" si="134"/>
        <v>CoFi-generic</v>
      </c>
      <c r="F1158" s="21">
        <f t="shared" ref="F1158:G1173" si="140">F1092</f>
        <v>142547.349343315</v>
      </c>
      <c r="G1158" s="19">
        <f t="shared" si="140"/>
        <v>10.00387305712248</v>
      </c>
      <c r="H1158" s="18">
        <f t="shared" si="139"/>
        <v>0</v>
      </c>
      <c r="I1158" s="6">
        <f t="shared" si="139"/>
        <v>2.04</v>
      </c>
      <c r="J1158" s="6">
        <f t="shared" si="139"/>
        <v>1</v>
      </c>
      <c r="K1158" s="18">
        <f t="shared" si="139"/>
        <v>0</v>
      </c>
      <c r="L1158" s="35">
        <v>1</v>
      </c>
      <c r="Q1158" s="21">
        <v>0</v>
      </c>
      <c r="R1158" s="21">
        <v>0</v>
      </c>
      <c r="S1158" s="21">
        <v>0</v>
      </c>
      <c r="T1158" s="38">
        <v>0</v>
      </c>
    </row>
    <row r="1159" spans="1:20" x14ac:dyDescent="0.25">
      <c r="A1159" s="17" t="s">
        <v>278</v>
      </c>
      <c r="B1159" s="8" t="s">
        <v>53</v>
      </c>
      <c r="C1159" s="8" t="s">
        <v>329</v>
      </c>
      <c r="E1159" s="8" t="str">
        <f t="shared" si="134"/>
        <v>CoFi-generic</v>
      </c>
      <c r="F1159" s="21">
        <f t="shared" si="140"/>
        <v>89849.0514662145</v>
      </c>
      <c r="G1159" s="19">
        <f t="shared" si="140"/>
        <v>11.47574594837338</v>
      </c>
      <c r="H1159" s="18">
        <f t="shared" si="139"/>
        <v>0</v>
      </c>
      <c r="I1159" s="6">
        <f t="shared" si="139"/>
        <v>2.04</v>
      </c>
      <c r="J1159" s="6">
        <f t="shared" si="139"/>
        <v>1</v>
      </c>
      <c r="K1159" s="18">
        <f t="shared" si="139"/>
        <v>0</v>
      </c>
      <c r="L1159" s="35">
        <v>1</v>
      </c>
      <c r="Q1159" s="21">
        <v>0</v>
      </c>
      <c r="R1159" s="21">
        <v>0</v>
      </c>
      <c r="S1159" s="21">
        <v>0</v>
      </c>
      <c r="T1159" s="38">
        <v>0</v>
      </c>
    </row>
    <row r="1160" spans="1:20" x14ac:dyDescent="0.25">
      <c r="A1160" s="17" t="s">
        <v>279</v>
      </c>
      <c r="B1160" s="8" t="s">
        <v>53</v>
      </c>
      <c r="C1160" s="8" t="s">
        <v>329</v>
      </c>
      <c r="E1160" s="8" t="str">
        <f t="shared" si="134"/>
        <v>CoFi-generic</v>
      </c>
      <c r="F1160" s="21">
        <f t="shared" si="140"/>
        <v>102630.58612210301</v>
      </c>
      <c r="G1160" s="19">
        <f t="shared" si="140"/>
        <v>10.756762154759192</v>
      </c>
      <c r="H1160" s="18">
        <f t="shared" si="139"/>
        <v>0</v>
      </c>
      <c r="I1160" s="6">
        <f t="shared" si="139"/>
        <v>2.04</v>
      </c>
      <c r="J1160" s="6">
        <f t="shared" si="139"/>
        <v>1</v>
      </c>
      <c r="K1160" s="18">
        <f t="shared" si="139"/>
        <v>0</v>
      </c>
      <c r="L1160" s="35">
        <v>1</v>
      </c>
      <c r="Q1160" s="21">
        <v>0</v>
      </c>
      <c r="R1160" s="21">
        <v>0</v>
      </c>
      <c r="S1160" s="21">
        <v>0</v>
      </c>
      <c r="T1160" s="38">
        <v>0</v>
      </c>
    </row>
    <row r="1161" spans="1:20" x14ac:dyDescent="0.25">
      <c r="A1161" s="17" t="s">
        <v>280</v>
      </c>
      <c r="B1161" s="8" t="s">
        <v>53</v>
      </c>
      <c r="C1161" s="8" t="s">
        <v>329</v>
      </c>
      <c r="E1161" s="8" t="str">
        <f t="shared" si="134"/>
        <v>CoFi-generic</v>
      </c>
      <c r="F1161" s="21">
        <f t="shared" si="140"/>
        <v>100258.467636616</v>
      </c>
      <c r="G1161" s="19">
        <f t="shared" si="140"/>
        <v>10.65669779621145</v>
      </c>
      <c r="H1161" s="18">
        <f t="shared" si="139"/>
        <v>0</v>
      </c>
      <c r="I1161" s="6">
        <f t="shared" si="139"/>
        <v>2.04</v>
      </c>
      <c r="J1161" s="6">
        <f t="shared" si="139"/>
        <v>1</v>
      </c>
      <c r="K1161" s="18">
        <f t="shared" si="139"/>
        <v>0</v>
      </c>
      <c r="L1161" s="35">
        <v>1</v>
      </c>
      <c r="Q1161" s="21">
        <v>0</v>
      </c>
      <c r="R1161" s="21">
        <v>0</v>
      </c>
      <c r="S1161" s="21">
        <v>0</v>
      </c>
      <c r="T1161" s="38">
        <v>0</v>
      </c>
    </row>
    <row r="1162" spans="1:20" x14ac:dyDescent="0.25">
      <c r="A1162" s="17" t="s">
        <v>281</v>
      </c>
      <c r="B1162" s="8" t="s">
        <v>53</v>
      </c>
      <c r="C1162" s="8" t="s">
        <v>329</v>
      </c>
      <c r="E1162" s="8" t="str">
        <f t="shared" si="134"/>
        <v>CoFi-generic</v>
      </c>
      <c r="F1162" s="21">
        <f t="shared" si="140"/>
        <v>136054.96228445024</v>
      </c>
      <c r="G1162" s="19">
        <f t="shared" si="140"/>
        <v>9.6760323677399889</v>
      </c>
      <c r="H1162" s="18">
        <f t="shared" si="139"/>
        <v>0</v>
      </c>
      <c r="I1162" s="6">
        <f t="shared" si="139"/>
        <v>2.04</v>
      </c>
      <c r="J1162" s="6">
        <f t="shared" si="139"/>
        <v>1</v>
      </c>
      <c r="K1162" s="18">
        <f t="shared" si="139"/>
        <v>0</v>
      </c>
      <c r="L1162" s="35">
        <v>1</v>
      </c>
      <c r="Q1162" s="21">
        <v>0</v>
      </c>
      <c r="R1162" s="21">
        <v>0</v>
      </c>
      <c r="S1162" s="21">
        <v>0</v>
      </c>
      <c r="T1162" s="38">
        <v>0</v>
      </c>
    </row>
    <row r="1163" spans="1:20" x14ac:dyDescent="0.25">
      <c r="A1163" s="17" t="s">
        <v>282</v>
      </c>
      <c r="B1163" s="8" t="s">
        <v>53</v>
      </c>
      <c r="C1163" s="8" t="s">
        <v>329</v>
      </c>
      <c r="E1163" s="8" t="str">
        <f t="shared" si="134"/>
        <v>CoFi-generic</v>
      </c>
      <c r="F1163" s="21">
        <f t="shared" si="140"/>
        <v>120012.959289386</v>
      </c>
      <c r="G1163" s="19">
        <f t="shared" si="140"/>
        <v>10.333963539505701</v>
      </c>
      <c r="H1163" s="18">
        <f t="shared" si="139"/>
        <v>0</v>
      </c>
      <c r="I1163" s="6">
        <f t="shared" si="139"/>
        <v>2.04</v>
      </c>
      <c r="J1163" s="6">
        <f t="shared" si="139"/>
        <v>1</v>
      </c>
      <c r="K1163" s="18">
        <f t="shared" si="139"/>
        <v>0</v>
      </c>
      <c r="L1163" s="35">
        <v>1</v>
      </c>
      <c r="Q1163" s="21">
        <v>0</v>
      </c>
      <c r="R1163" s="21">
        <v>0</v>
      </c>
      <c r="S1163" s="21">
        <v>0</v>
      </c>
      <c r="T1163" s="38">
        <v>0</v>
      </c>
    </row>
    <row r="1164" spans="1:20" x14ac:dyDescent="0.25">
      <c r="A1164" s="17" t="s">
        <v>283</v>
      </c>
      <c r="B1164" s="8" t="s">
        <v>53</v>
      </c>
      <c r="C1164" s="8" t="s">
        <v>329</v>
      </c>
      <c r="E1164" s="8" t="str">
        <f t="shared" si="134"/>
        <v>CoFi-generic</v>
      </c>
      <c r="F1164" s="21">
        <f t="shared" si="140"/>
        <v>116866.54268758249</v>
      </c>
      <c r="G1164" s="19">
        <f t="shared" si="140"/>
        <v>10.405048437786814</v>
      </c>
      <c r="H1164" s="18">
        <f t="shared" si="139"/>
        <v>0</v>
      </c>
      <c r="I1164" s="6">
        <f t="shared" si="139"/>
        <v>2.04</v>
      </c>
      <c r="J1164" s="6">
        <f t="shared" si="139"/>
        <v>1</v>
      </c>
      <c r="K1164" s="18">
        <f t="shared" si="139"/>
        <v>0</v>
      </c>
      <c r="L1164" s="35">
        <v>1</v>
      </c>
      <c r="Q1164" s="21">
        <v>0</v>
      </c>
      <c r="R1164" s="21">
        <v>0</v>
      </c>
      <c r="S1164" s="21">
        <v>0</v>
      </c>
      <c r="T1164" s="38">
        <v>0</v>
      </c>
    </row>
    <row r="1165" spans="1:20" x14ac:dyDescent="0.25">
      <c r="A1165" s="17" t="s">
        <v>284</v>
      </c>
      <c r="B1165" s="8" t="s">
        <v>53</v>
      </c>
      <c r="C1165" s="8" t="s">
        <v>329</v>
      </c>
      <c r="E1165" s="8" t="str">
        <f t="shared" si="134"/>
        <v>CoFi-generic</v>
      </c>
      <c r="F1165" s="21">
        <f t="shared" si="140"/>
        <v>108937.3696959301</v>
      </c>
      <c r="G1165" s="19">
        <f t="shared" si="140"/>
        <v>10.611727060115518</v>
      </c>
      <c r="H1165" s="18">
        <f t="shared" si="139"/>
        <v>0</v>
      </c>
      <c r="I1165" s="6">
        <f t="shared" si="139"/>
        <v>2.04</v>
      </c>
      <c r="J1165" s="6">
        <f t="shared" si="139"/>
        <v>1</v>
      </c>
      <c r="K1165" s="18">
        <f t="shared" si="139"/>
        <v>0</v>
      </c>
      <c r="L1165" s="35">
        <v>1</v>
      </c>
      <c r="Q1165" s="21">
        <v>0</v>
      </c>
      <c r="R1165" s="21">
        <v>0</v>
      </c>
      <c r="S1165" s="21">
        <v>0</v>
      </c>
      <c r="T1165" s="38">
        <v>0</v>
      </c>
    </row>
    <row r="1166" spans="1:20" x14ac:dyDescent="0.25">
      <c r="A1166" s="17" t="s">
        <v>285</v>
      </c>
      <c r="B1166" s="8" t="s">
        <v>53</v>
      </c>
      <c r="C1166" s="8" t="s">
        <v>329</v>
      </c>
      <c r="E1166" s="8" t="str">
        <f t="shared" si="134"/>
        <v>CoFi-generic</v>
      </c>
      <c r="F1166" s="21">
        <f t="shared" si="140"/>
        <v>139745.15273096098</v>
      </c>
      <c r="G1166" s="19">
        <f t="shared" si="140"/>
        <v>9.8411995603199642</v>
      </c>
      <c r="H1166" s="18">
        <f t="shared" si="139"/>
        <v>0</v>
      </c>
      <c r="I1166" s="6">
        <f t="shared" si="139"/>
        <v>2.04</v>
      </c>
      <c r="J1166" s="6">
        <f t="shared" si="139"/>
        <v>1</v>
      </c>
      <c r="K1166" s="18">
        <f t="shared" si="139"/>
        <v>0</v>
      </c>
      <c r="L1166" s="35">
        <v>1</v>
      </c>
      <c r="Q1166" s="21">
        <v>0</v>
      </c>
      <c r="R1166" s="21">
        <v>0</v>
      </c>
      <c r="S1166" s="21">
        <v>0</v>
      </c>
      <c r="T1166" s="38">
        <v>0</v>
      </c>
    </row>
    <row r="1167" spans="1:20" x14ac:dyDescent="0.25">
      <c r="A1167" s="17" t="s">
        <v>286</v>
      </c>
      <c r="B1167" s="8" t="s">
        <v>53</v>
      </c>
      <c r="C1167" s="8" t="s">
        <v>329</v>
      </c>
      <c r="E1167" s="8" t="str">
        <f t="shared" si="134"/>
        <v>CoFi-generic</v>
      </c>
      <c r="F1167" s="21">
        <f t="shared" si="140"/>
        <v>127193.24193917849</v>
      </c>
      <c r="G1167" s="19">
        <f t="shared" si="140"/>
        <v>9.9262954008951514</v>
      </c>
      <c r="H1167" s="18">
        <f t="shared" si="139"/>
        <v>0</v>
      </c>
      <c r="I1167" s="6">
        <f t="shared" si="139"/>
        <v>2.04</v>
      </c>
      <c r="J1167" s="6">
        <f t="shared" si="139"/>
        <v>1</v>
      </c>
      <c r="K1167" s="18">
        <f t="shared" si="139"/>
        <v>0</v>
      </c>
      <c r="L1167" s="35">
        <v>1</v>
      </c>
      <c r="Q1167" s="21">
        <v>0</v>
      </c>
      <c r="R1167" s="21">
        <v>0</v>
      </c>
      <c r="S1167" s="21">
        <v>0</v>
      </c>
      <c r="T1167" s="38">
        <v>0</v>
      </c>
    </row>
    <row r="1168" spans="1:20" x14ac:dyDescent="0.25">
      <c r="A1168" s="17" t="s">
        <v>287</v>
      </c>
      <c r="B1168" s="8" t="s">
        <v>53</v>
      </c>
      <c r="C1168" s="8" t="s">
        <v>329</v>
      </c>
      <c r="E1168" s="8" t="str">
        <f t="shared" si="134"/>
        <v>CoFi-generic</v>
      </c>
      <c r="F1168" s="21">
        <f t="shared" si="140"/>
        <v>98961.417574702558</v>
      </c>
      <c r="G1168" s="19">
        <f t="shared" si="140"/>
        <v>10.858416640618575</v>
      </c>
      <c r="H1168" s="18">
        <f t="shared" si="139"/>
        <v>0</v>
      </c>
      <c r="I1168" s="6">
        <f t="shared" si="139"/>
        <v>2.04</v>
      </c>
      <c r="J1168" s="6">
        <f t="shared" si="139"/>
        <v>1</v>
      </c>
      <c r="K1168" s="18">
        <f t="shared" si="139"/>
        <v>0</v>
      </c>
      <c r="L1168" s="35">
        <v>1</v>
      </c>
      <c r="Q1168" s="21">
        <v>0</v>
      </c>
      <c r="R1168" s="21">
        <v>0</v>
      </c>
      <c r="S1168" s="21">
        <v>0</v>
      </c>
      <c r="T1168" s="38">
        <v>0</v>
      </c>
    </row>
    <row r="1169" spans="1:20" x14ac:dyDescent="0.25">
      <c r="A1169" s="17" t="s">
        <v>288</v>
      </c>
      <c r="B1169" s="8" t="s">
        <v>53</v>
      </c>
      <c r="C1169" s="8" t="s">
        <v>329</v>
      </c>
      <c r="E1169" s="8" t="str">
        <f t="shared" si="134"/>
        <v>CoFi-generic</v>
      </c>
      <c r="F1169" s="21">
        <f t="shared" si="140"/>
        <v>140247.726458766</v>
      </c>
      <c r="G1169" s="19">
        <f t="shared" si="140"/>
        <v>9.6134169138285639</v>
      </c>
      <c r="H1169" s="18">
        <f t="shared" si="139"/>
        <v>0</v>
      </c>
      <c r="I1169" s="6">
        <f t="shared" si="139"/>
        <v>2.04</v>
      </c>
      <c r="J1169" s="6">
        <f t="shared" si="139"/>
        <v>1</v>
      </c>
      <c r="K1169" s="18">
        <f t="shared" si="139"/>
        <v>0</v>
      </c>
      <c r="L1169" s="35">
        <v>1</v>
      </c>
      <c r="Q1169" s="21">
        <v>0</v>
      </c>
      <c r="R1169" s="21">
        <v>0</v>
      </c>
      <c r="S1169" s="21">
        <v>0</v>
      </c>
      <c r="T1169" s="38">
        <v>0</v>
      </c>
    </row>
    <row r="1170" spans="1:20" x14ac:dyDescent="0.25">
      <c r="A1170" s="17" t="s">
        <v>289</v>
      </c>
      <c r="B1170" s="8" t="s">
        <v>53</v>
      </c>
      <c r="C1170" s="8" t="s">
        <v>329</v>
      </c>
      <c r="E1170" s="8" t="str">
        <f t="shared" si="134"/>
        <v>CoFi-generic</v>
      </c>
      <c r="F1170" s="21">
        <f t="shared" si="140"/>
        <v>128882.724156953</v>
      </c>
      <c r="G1170" s="19">
        <f t="shared" si="140"/>
        <v>10.018080499707807</v>
      </c>
      <c r="H1170" s="18">
        <f t="shared" si="139"/>
        <v>0</v>
      </c>
      <c r="I1170" s="6">
        <f t="shared" si="139"/>
        <v>2.04</v>
      </c>
      <c r="J1170" s="6">
        <f t="shared" si="139"/>
        <v>1</v>
      </c>
      <c r="K1170" s="18">
        <f t="shared" si="139"/>
        <v>0</v>
      </c>
      <c r="L1170" s="35">
        <v>1</v>
      </c>
      <c r="Q1170" s="21">
        <v>0</v>
      </c>
      <c r="R1170" s="21">
        <v>0</v>
      </c>
      <c r="S1170" s="21">
        <v>0</v>
      </c>
      <c r="T1170" s="38">
        <v>0</v>
      </c>
    </row>
    <row r="1171" spans="1:20" x14ac:dyDescent="0.25">
      <c r="A1171" s="17" t="s">
        <v>290</v>
      </c>
      <c r="B1171" s="8" t="s">
        <v>53</v>
      </c>
      <c r="C1171" s="8" t="s">
        <v>329</v>
      </c>
      <c r="E1171" s="8" t="str">
        <f t="shared" si="134"/>
        <v>CoFi-generic</v>
      </c>
      <c r="F1171" s="21">
        <f t="shared" si="140"/>
        <v>135407.79754491249</v>
      </c>
      <c r="G1171" s="19">
        <f t="shared" si="140"/>
        <v>10.06173925353273</v>
      </c>
      <c r="H1171" s="18">
        <f t="shared" si="139"/>
        <v>0</v>
      </c>
      <c r="I1171" s="6">
        <f t="shared" si="139"/>
        <v>2.04</v>
      </c>
      <c r="J1171" s="6">
        <f t="shared" si="139"/>
        <v>1</v>
      </c>
      <c r="K1171" s="18">
        <f t="shared" si="139"/>
        <v>0</v>
      </c>
      <c r="L1171" s="35">
        <v>1</v>
      </c>
      <c r="Q1171" s="21">
        <v>0</v>
      </c>
      <c r="R1171" s="21">
        <v>0</v>
      </c>
      <c r="S1171" s="21">
        <v>0</v>
      </c>
      <c r="T1171" s="38">
        <v>0</v>
      </c>
    </row>
    <row r="1172" spans="1:20" x14ac:dyDescent="0.25">
      <c r="A1172" s="17" t="s">
        <v>291</v>
      </c>
      <c r="B1172" s="8" t="s">
        <v>53</v>
      </c>
      <c r="C1172" s="8" t="s">
        <v>329</v>
      </c>
      <c r="E1172" s="8" t="str">
        <f t="shared" si="134"/>
        <v>CoFi-generic</v>
      </c>
      <c r="F1172" s="21">
        <f t="shared" si="140"/>
        <v>131715.40721681551</v>
      </c>
      <c r="G1172" s="19">
        <f t="shared" si="140"/>
        <v>9.9201899973408398</v>
      </c>
      <c r="H1172" s="18">
        <f t="shared" si="139"/>
        <v>0</v>
      </c>
      <c r="I1172" s="6">
        <f t="shared" si="139"/>
        <v>2.04</v>
      </c>
      <c r="J1172" s="6">
        <f t="shared" si="139"/>
        <v>1</v>
      </c>
      <c r="K1172" s="18">
        <f t="shared" si="139"/>
        <v>0</v>
      </c>
      <c r="L1172" s="35">
        <v>1</v>
      </c>
      <c r="Q1172" s="21">
        <v>0</v>
      </c>
      <c r="R1172" s="21">
        <v>0</v>
      </c>
      <c r="S1172" s="21">
        <v>0</v>
      </c>
      <c r="T1172" s="38">
        <v>0</v>
      </c>
    </row>
    <row r="1173" spans="1:20" x14ac:dyDescent="0.25">
      <c r="A1173" s="17" t="s">
        <v>292</v>
      </c>
      <c r="B1173" s="8" t="s">
        <v>53</v>
      </c>
      <c r="C1173" s="8" t="s">
        <v>329</v>
      </c>
      <c r="E1173" s="8" t="str">
        <f t="shared" si="134"/>
        <v>CoFi-generic</v>
      </c>
      <c r="F1173" s="21">
        <f t="shared" si="140"/>
        <v>134805.17056130699</v>
      </c>
      <c r="G1173" s="19">
        <f t="shared" si="140"/>
        <v>9.8797139695342295</v>
      </c>
      <c r="H1173" s="18">
        <f t="shared" ref="H1173:K1188" si="141">H1172</f>
        <v>0</v>
      </c>
      <c r="I1173" s="6">
        <f t="shared" si="141"/>
        <v>2.04</v>
      </c>
      <c r="J1173" s="6">
        <f t="shared" si="141"/>
        <v>1</v>
      </c>
      <c r="K1173" s="18">
        <f t="shared" si="141"/>
        <v>0</v>
      </c>
      <c r="L1173" s="35">
        <v>1</v>
      </c>
      <c r="Q1173" s="21">
        <v>0</v>
      </c>
      <c r="R1173" s="21">
        <v>0</v>
      </c>
      <c r="S1173" s="21">
        <v>0</v>
      </c>
      <c r="T1173" s="38">
        <v>0</v>
      </c>
    </row>
    <row r="1174" spans="1:20" x14ac:dyDescent="0.25">
      <c r="A1174" s="17" t="s">
        <v>293</v>
      </c>
      <c r="B1174" s="8" t="s">
        <v>53</v>
      </c>
      <c r="C1174" s="8" t="s">
        <v>329</v>
      </c>
      <c r="E1174" s="8" t="str">
        <f t="shared" si="134"/>
        <v>CoFi-generic</v>
      </c>
      <c r="F1174" s="21">
        <f t="shared" ref="F1174:G1188" si="142">F1108</f>
        <v>138063.61861453537</v>
      </c>
      <c r="G1174" s="19">
        <f t="shared" si="142"/>
        <v>9.8167859944510791</v>
      </c>
      <c r="H1174" s="18">
        <f t="shared" si="141"/>
        <v>0</v>
      </c>
      <c r="I1174" s="6">
        <f t="shared" si="141"/>
        <v>2.04</v>
      </c>
      <c r="J1174" s="6">
        <f t="shared" si="141"/>
        <v>1</v>
      </c>
      <c r="K1174" s="18">
        <f t="shared" si="141"/>
        <v>0</v>
      </c>
      <c r="L1174" s="35">
        <v>1</v>
      </c>
      <c r="Q1174" s="21">
        <v>0</v>
      </c>
      <c r="R1174" s="21">
        <v>0</v>
      </c>
      <c r="S1174" s="21">
        <v>0</v>
      </c>
      <c r="T1174" s="38">
        <v>0</v>
      </c>
    </row>
    <row r="1175" spans="1:20" x14ac:dyDescent="0.25">
      <c r="A1175" s="17" t="s">
        <v>294</v>
      </c>
      <c r="B1175" s="8" t="s">
        <v>53</v>
      </c>
      <c r="C1175" s="8" t="s">
        <v>329</v>
      </c>
      <c r="E1175" s="8" t="str">
        <f t="shared" si="134"/>
        <v>CoFi-generic</v>
      </c>
      <c r="F1175" s="21">
        <f t="shared" si="142"/>
        <v>140066.027754765</v>
      </c>
      <c r="G1175" s="19">
        <f t="shared" si="142"/>
        <v>9.7938144488489662</v>
      </c>
      <c r="H1175" s="18">
        <f t="shared" si="141"/>
        <v>0</v>
      </c>
      <c r="I1175" s="6">
        <f t="shared" si="141"/>
        <v>2.04</v>
      </c>
      <c r="J1175" s="6">
        <f t="shared" si="141"/>
        <v>1</v>
      </c>
      <c r="K1175" s="18">
        <f t="shared" si="141"/>
        <v>0</v>
      </c>
      <c r="L1175" s="35">
        <v>1</v>
      </c>
      <c r="Q1175" s="21">
        <v>0</v>
      </c>
      <c r="R1175" s="21">
        <v>0</v>
      </c>
      <c r="S1175" s="21">
        <v>0</v>
      </c>
      <c r="T1175" s="38">
        <v>0</v>
      </c>
    </row>
    <row r="1176" spans="1:20" x14ac:dyDescent="0.25">
      <c r="A1176" s="17" t="s">
        <v>295</v>
      </c>
      <c r="B1176" s="8" t="s">
        <v>53</v>
      </c>
      <c r="C1176" s="8" t="s">
        <v>329</v>
      </c>
      <c r="E1176" s="8" t="str">
        <f t="shared" si="134"/>
        <v>CoFi-generic</v>
      </c>
      <c r="F1176" s="21">
        <f t="shared" si="142"/>
        <v>101164.9671476817</v>
      </c>
      <c r="G1176" s="19">
        <f t="shared" si="142"/>
        <v>10.968122894697334</v>
      </c>
      <c r="H1176" s="18">
        <f t="shared" si="141"/>
        <v>0</v>
      </c>
      <c r="I1176" s="6">
        <f t="shared" si="141"/>
        <v>2.04</v>
      </c>
      <c r="J1176" s="6">
        <f t="shared" si="141"/>
        <v>1</v>
      </c>
      <c r="K1176" s="18">
        <f t="shared" si="141"/>
        <v>0</v>
      </c>
      <c r="L1176" s="35">
        <v>1</v>
      </c>
      <c r="Q1176" s="21">
        <v>0</v>
      </c>
      <c r="R1176" s="21">
        <v>0</v>
      </c>
      <c r="S1176" s="21">
        <v>0</v>
      </c>
      <c r="T1176" s="38">
        <v>0</v>
      </c>
    </row>
    <row r="1177" spans="1:20" x14ac:dyDescent="0.25">
      <c r="A1177" s="17" t="s">
        <v>296</v>
      </c>
      <c r="B1177" s="8" t="s">
        <v>53</v>
      </c>
      <c r="C1177" s="8" t="s">
        <v>329</v>
      </c>
      <c r="E1177" s="8" t="str">
        <f t="shared" si="134"/>
        <v>CoFi-generic</v>
      </c>
      <c r="F1177" s="21">
        <f t="shared" si="142"/>
        <v>147273.34304075674</v>
      </c>
      <c r="G1177" s="19">
        <f t="shared" si="142"/>
        <v>9.5908908109141535</v>
      </c>
      <c r="H1177" s="18">
        <f t="shared" si="141"/>
        <v>0</v>
      </c>
      <c r="I1177" s="6">
        <f t="shared" si="141"/>
        <v>2.04</v>
      </c>
      <c r="J1177" s="6">
        <f t="shared" si="141"/>
        <v>1</v>
      </c>
      <c r="K1177" s="18">
        <f t="shared" si="141"/>
        <v>0</v>
      </c>
      <c r="L1177" s="35">
        <v>1</v>
      </c>
      <c r="Q1177" s="21">
        <v>0</v>
      </c>
      <c r="R1177" s="21">
        <v>0</v>
      </c>
      <c r="S1177" s="21">
        <v>0</v>
      </c>
      <c r="T1177" s="38">
        <v>0</v>
      </c>
    </row>
    <row r="1178" spans="1:20" x14ac:dyDescent="0.25">
      <c r="A1178" s="17" t="s">
        <v>297</v>
      </c>
      <c r="B1178" s="8" t="s">
        <v>53</v>
      </c>
      <c r="C1178" s="8" t="s">
        <v>329</v>
      </c>
      <c r="E1178" s="8" t="str">
        <f t="shared" si="134"/>
        <v>CoFi-generic</v>
      </c>
      <c r="F1178" s="21">
        <f t="shared" si="142"/>
        <v>140029.762850681</v>
      </c>
      <c r="G1178" s="19">
        <f t="shared" si="142"/>
        <v>9.8635703103955539</v>
      </c>
      <c r="H1178" s="18">
        <f t="shared" si="141"/>
        <v>0</v>
      </c>
      <c r="I1178" s="6">
        <f t="shared" si="141"/>
        <v>2.04</v>
      </c>
      <c r="J1178" s="6">
        <f t="shared" si="141"/>
        <v>1</v>
      </c>
      <c r="K1178" s="18">
        <f t="shared" si="141"/>
        <v>0</v>
      </c>
      <c r="L1178" s="35">
        <v>1</v>
      </c>
      <c r="Q1178" s="21">
        <v>0</v>
      </c>
      <c r="R1178" s="21">
        <v>0</v>
      </c>
      <c r="S1178" s="21">
        <v>0</v>
      </c>
      <c r="T1178" s="38">
        <v>0</v>
      </c>
    </row>
    <row r="1179" spans="1:20" x14ac:dyDescent="0.25">
      <c r="A1179" s="17" t="s">
        <v>298</v>
      </c>
      <c r="B1179" s="8" t="s">
        <v>53</v>
      </c>
      <c r="C1179" s="8" t="s">
        <v>329</v>
      </c>
      <c r="E1179" s="8" t="str">
        <f t="shared" si="134"/>
        <v>CoFi-generic</v>
      </c>
      <c r="F1179" s="21">
        <f t="shared" si="142"/>
        <v>104340.25747720734</v>
      </c>
      <c r="G1179" s="19">
        <f t="shared" si="142"/>
        <v>10.973424562583329</v>
      </c>
      <c r="H1179" s="18">
        <f t="shared" si="141"/>
        <v>0</v>
      </c>
      <c r="I1179" s="6">
        <f t="shared" si="141"/>
        <v>2.04</v>
      </c>
      <c r="J1179" s="6">
        <f t="shared" si="141"/>
        <v>1</v>
      </c>
      <c r="K1179" s="18">
        <f t="shared" si="141"/>
        <v>0</v>
      </c>
      <c r="L1179" s="35">
        <v>1</v>
      </c>
      <c r="Q1179" s="21">
        <v>0</v>
      </c>
      <c r="R1179" s="21">
        <v>0</v>
      </c>
      <c r="S1179" s="21">
        <v>0</v>
      </c>
      <c r="T1179" s="38">
        <v>0</v>
      </c>
    </row>
    <row r="1180" spans="1:20" x14ac:dyDescent="0.25">
      <c r="A1180" s="17" t="s">
        <v>299</v>
      </c>
      <c r="B1180" s="8" t="s">
        <v>53</v>
      </c>
      <c r="C1180" s="8" t="s">
        <v>329</v>
      </c>
      <c r="E1180" s="8" t="str">
        <f t="shared" si="134"/>
        <v>CoFi-generic</v>
      </c>
      <c r="F1180" s="21">
        <f t="shared" si="142"/>
        <v>104172.52557476799</v>
      </c>
      <c r="G1180" s="19">
        <f t="shared" si="142"/>
        <v>11.193720016366246</v>
      </c>
      <c r="H1180" s="18">
        <f t="shared" si="141"/>
        <v>0</v>
      </c>
      <c r="I1180" s="6">
        <f t="shared" si="141"/>
        <v>2.04</v>
      </c>
      <c r="J1180" s="6">
        <f t="shared" si="141"/>
        <v>1</v>
      </c>
      <c r="K1180" s="18">
        <f t="shared" si="141"/>
        <v>0</v>
      </c>
      <c r="L1180" s="35">
        <v>1</v>
      </c>
      <c r="Q1180" s="21">
        <v>0</v>
      </c>
      <c r="R1180" s="21">
        <v>0</v>
      </c>
      <c r="S1180" s="21">
        <v>0</v>
      </c>
      <c r="T1180" s="38">
        <v>0</v>
      </c>
    </row>
    <row r="1181" spans="1:20" x14ac:dyDescent="0.25">
      <c r="A1181" s="17" t="s">
        <v>300</v>
      </c>
      <c r="B1181" s="8" t="s">
        <v>53</v>
      </c>
      <c r="C1181" s="8" t="s">
        <v>329</v>
      </c>
      <c r="E1181" s="8" t="str">
        <f t="shared" si="134"/>
        <v>CoFi-generic</v>
      </c>
      <c r="F1181" s="21">
        <f t="shared" si="142"/>
        <v>167069.04494132148</v>
      </c>
      <c r="G1181" s="19">
        <f t="shared" si="142"/>
        <v>9.4347717151777815</v>
      </c>
      <c r="H1181" s="18">
        <f t="shared" si="141"/>
        <v>0</v>
      </c>
      <c r="I1181" s="6">
        <f t="shared" si="141"/>
        <v>2.04</v>
      </c>
      <c r="J1181" s="6">
        <f t="shared" si="141"/>
        <v>1</v>
      </c>
      <c r="K1181" s="18">
        <f t="shared" si="141"/>
        <v>0</v>
      </c>
      <c r="L1181" s="35">
        <v>1</v>
      </c>
      <c r="Q1181" s="21">
        <v>0</v>
      </c>
      <c r="R1181" s="21">
        <v>0</v>
      </c>
      <c r="S1181" s="21">
        <v>0</v>
      </c>
      <c r="T1181" s="38">
        <v>0</v>
      </c>
    </row>
    <row r="1182" spans="1:20" x14ac:dyDescent="0.25">
      <c r="A1182" s="17" t="s">
        <v>301</v>
      </c>
      <c r="B1182" s="8" t="s">
        <v>53</v>
      </c>
      <c r="C1182" s="8" t="s">
        <v>329</v>
      </c>
      <c r="E1182" s="8" t="str">
        <f t="shared" si="134"/>
        <v>CoFi-generic</v>
      </c>
      <c r="F1182" s="21">
        <f t="shared" si="142"/>
        <v>134663.4657046372</v>
      </c>
      <c r="G1182" s="19">
        <f t="shared" si="142"/>
        <v>10.317735507089584</v>
      </c>
      <c r="H1182" s="18">
        <f t="shared" si="141"/>
        <v>0</v>
      </c>
      <c r="I1182" s="6">
        <f t="shared" si="141"/>
        <v>2.04</v>
      </c>
      <c r="J1182" s="6">
        <f t="shared" si="141"/>
        <v>1</v>
      </c>
      <c r="K1182" s="18">
        <f t="shared" si="141"/>
        <v>0</v>
      </c>
      <c r="L1182" s="35">
        <v>1</v>
      </c>
      <c r="Q1182" s="21">
        <v>0</v>
      </c>
      <c r="R1182" s="21">
        <v>0</v>
      </c>
      <c r="S1182" s="21">
        <v>0</v>
      </c>
      <c r="T1182" s="38">
        <v>0</v>
      </c>
    </row>
    <row r="1183" spans="1:20" x14ac:dyDescent="0.25">
      <c r="A1183" s="17" t="s">
        <v>272</v>
      </c>
      <c r="B1183" s="8" t="s">
        <v>53</v>
      </c>
      <c r="C1183" s="8" t="s">
        <v>329</v>
      </c>
      <c r="E1183" s="8" t="str">
        <f t="shared" si="134"/>
        <v>CoFi-generic</v>
      </c>
      <c r="F1183" s="21">
        <f t="shared" si="142"/>
        <v>122703.84078918799</v>
      </c>
      <c r="G1183" s="19">
        <f t="shared" si="142"/>
        <v>10.456302746523619</v>
      </c>
      <c r="H1183" s="18">
        <f t="shared" si="141"/>
        <v>0</v>
      </c>
      <c r="I1183" s="6">
        <f t="shared" si="141"/>
        <v>2.04</v>
      </c>
      <c r="J1183" s="6">
        <f t="shared" si="141"/>
        <v>1</v>
      </c>
      <c r="K1183" s="18">
        <f t="shared" si="141"/>
        <v>0</v>
      </c>
      <c r="L1183" s="35">
        <v>1</v>
      </c>
      <c r="Q1183" s="21">
        <v>0</v>
      </c>
      <c r="R1183" s="21">
        <v>0</v>
      </c>
      <c r="S1183" s="21">
        <v>0</v>
      </c>
      <c r="T1183" s="38">
        <v>0</v>
      </c>
    </row>
    <row r="1184" spans="1:20" x14ac:dyDescent="0.25">
      <c r="A1184" s="17" t="s">
        <v>273</v>
      </c>
      <c r="B1184" s="8" t="s">
        <v>53</v>
      </c>
      <c r="C1184" s="8" t="s">
        <v>329</v>
      </c>
      <c r="E1184" s="8" t="str">
        <f t="shared" si="134"/>
        <v>CoFi-generic</v>
      </c>
      <c r="F1184" s="21">
        <f t="shared" si="142"/>
        <v>103976.50221745251</v>
      </c>
      <c r="G1184" s="19">
        <f t="shared" si="142"/>
        <v>11.053036600654009</v>
      </c>
      <c r="H1184" s="18">
        <f t="shared" si="141"/>
        <v>0</v>
      </c>
      <c r="I1184" s="6">
        <f t="shared" si="141"/>
        <v>2.04</v>
      </c>
      <c r="J1184" s="6">
        <f t="shared" si="141"/>
        <v>1</v>
      </c>
      <c r="K1184" s="18">
        <f t="shared" si="141"/>
        <v>0</v>
      </c>
      <c r="L1184" s="35">
        <v>1</v>
      </c>
      <c r="Q1184" s="21">
        <v>0</v>
      </c>
      <c r="R1184" s="21">
        <v>0</v>
      </c>
      <c r="S1184" s="21">
        <v>0</v>
      </c>
      <c r="T1184" s="38">
        <v>0</v>
      </c>
    </row>
    <row r="1185" spans="1:20" x14ac:dyDescent="0.25">
      <c r="A1185" s="17" t="s">
        <v>274</v>
      </c>
      <c r="B1185" s="8" t="s">
        <v>53</v>
      </c>
      <c r="C1185" s="8" t="s">
        <v>329</v>
      </c>
      <c r="E1185" s="8" t="str">
        <f t="shared" si="134"/>
        <v>CoFi-generic</v>
      </c>
      <c r="F1185" s="21">
        <f t="shared" si="142"/>
        <v>111788.15367445731</v>
      </c>
      <c r="G1185" s="19">
        <f t="shared" si="142"/>
        <v>10.78329449978415</v>
      </c>
      <c r="H1185" s="18">
        <f t="shared" si="141"/>
        <v>0</v>
      </c>
      <c r="I1185" s="6">
        <f t="shared" si="141"/>
        <v>2.04</v>
      </c>
      <c r="J1185" s="6">
        <f t="shared" si="141"/>
        <v>1</v>
      </c>
      <c r="K1185" s="18">
        <f t="shared" si="141"/>
        <v>0</v>
      </c>
      <c r="L1185" s="35">
        <v>1</v>
      </c>
      <c r="Q1185" s="21">
        <v>0</v>
      </c>
      <c r="R1185" s="21">
        <v>0</v>
      </c>
      <c r="S1185" s="21">
        <v>0</v>
      </c>
      <c r="T1185" s="38">
        <v>0</v>
      </c>
    </row>
    <row r="1186" spans="1:20" x14ac:dyDescent="0.25">
      <c r="A1186" s="17" t="s">
        <v>275</v>
      </c>
      <c r="B1186" s="8" t="s">
        <v>53</v>
      </c>
      <c r="C1186" s="8" t="s">
        <v>329</v>
      </c>
      <c r="E1186" s="8" t="str">
        <f t="shared" si="134"/>
        <v>CoFi-generic</v>
      </c>
      <c r="F1186" s="21">
        <f t="shared" si="142"/>
        <v>169487.33196936251</v>
      </c>
      <c r="G1186" s="19">
        <f t="shared" si="142"/>
        <v>9.4563668699484822</v>
      </c>
      <c r="H1186" s="18">
        <f t="shared" si="141"/>
        <v>0</v>
      </c>
      <c r="I1186" s="6">
        <f t="shared" si="141"/>
        <v>2.04</v>
      </c>
      <c r="J1186" s="6">
        <f t="shared" si="141"/>
        <v>1</v>
      </c>
      <c r="K1186" s="18">
        <f t="shared" si="141"/>
        <v>0</v>
      </c>
      <c r="L1186" s="35">
        <v>1</v>
      </c>
      <c r="Q1186" s="21">
        <v>0</v>
      </c>
      <c r="R1186" s="21">
        <v>0</v>
      </c>
      <c r="S1186" s="21">
        <v>0</v>
      </c>
      <c r="T1186" s="38">
        <v>0</v>
      </c>
    </row>
    <row r="1187" spans="1:20" x14ac:dyDescent="0.25">
      <c r="A1187" s="17" t="s">
        <v>276</v>
      </c>
      <c r="B1187" s="8" t="s">
        <v>53</v>
      </c>
      <c r="C1187" s="8" t="s">
        <v>329</v>
      </c>
      <c r="E1187" s="8" t="str">
        <f t="shared" si="134"/>
        <v>CoFi-generic</v>
      </c>
      <c r="F1187" s="21">
        <f t="shared" si="142"/>
        <v>103984.99760192574</v>
      </c>
      <c r="G1187" s="19">
        <f t="shared" si="142"/>
        <v>11.068808534627422</v>
      </c>
      <c r="H1187" s="18">
        <f t="shared" si="141"/>
        <v>0</v>
      </c>
      <c r="I1187" s="6">
        <f t="shared" si="141"/>
        <v>2.04</v>
      </c>
      <c r="J1187" s="6">
        <f t="shared" si="141"/>
        <v>1</v>
      </c>
      <c r="K1187" s="18">
        <f t="shared" si="141"/>
        <v>0</v>
      </c>
      <c r="L1187" s="35">
        <v>1</v>
      </c>
      <c r="Q1187" s="21">
        <v>0</v>
      </c>
      <c r="R1187" s="21">
        <v>0</v>
      </c>
      <c r="S1187" s="21">
        <v>0</v>
      </c>
      <c r="T1187" s="38">
        <v>0</v>
      </c>
    </row>
    <row r="1188" spans="1:20" x14ac:dyDescent="0.25">
      <c r="A1188" s="17" t="s">
        <v>277</v>
      </c>
      <c r="B1188" s="8" t="s">
        <v>53</v>
      </c>
      <c r="C1188" s="8" t="s">
        <v>329</v>
      </c>
      <c r="E1188" s="8" t="str">
        <f t="shared" si="134"/>
        <v>CoFi-generic</v>
      </c>
      <c r="F1188" s="21">
        <f t="shared" si="142"/>
        <v>102565.4676184479</v>
      </c>
      <c r="G1188" s="19">
        <f t="shared" si="142"/>
        <v>10.14145011871261</v>
      </c>
      <c r="H1188" s="18">
        <f t="shared" si="141"/>
        <v>0</v>
      </c>
      <c r="I1188" s="6">
        <f t="shared" si="141"/>
        <v>2.04</v>
      </c>
      <c r="J1188" s="6">
        <f t="shared" si="141"/>
        <v>1</v>
      </c>
      <c r="K1188" s="18">
        <f t="shared" si="141"/>
        <v>0</v>
      </c>
      <c r="L1188" s="35">
        <v>1</v>
      </c>
      <c r="Q1188" s="21">
        <v>0</v>
      </c>
      <c r="R1188" s="21">
        <v>0</v>
      </c>
      <c r="S1188" s="21">
        <v>0</v>
      </c>
      <c r="T1188" s="38">
        <v>0</v>
      </c>
    </row>
    <row r="1190" spans="1:20" x14ac:dyDescent="0.25">
      <c r="A1190" s="16" t="s">
        <v>328</v>
      </c>
      <c r="B1190" s="8" t="s">
        <v>60</v>
      </c>
      <c r="C1190" s="8" t="s">
        <v>68</v>
      </c>
      <c r="E1190" s="8" t="str">
        <f>IF(RIGHT(A1190,3)="old","Initial",B1190&amp;"-"&amp;C1190)</f>
        <v>Initial</v>
      </c>
      <c r="F1190" s="21">
        <f>Data!AT2</f>
        <v>159194.475313414</v>
      </c>
      <c r="G1190" s="19">
        <f>Data!AV2</f>
        <v>7.6675225186861979</v>
      </c>
      <c r="H1190" s="25">
        <f>VLOOKUP(C1190,parms,3,FALSE)</f>
        <v>3.660294262870465E-2</v>
      </c>
      <c r="I1190" s="42">
        <f>VLOOKUP(C1190,parms,8,FALSE)</f>
        <v>3.15</v>
      </c>
      <c r="J1190" s="27">
        <f>VLOOKUP(C1190,parms,4,FALSE)</f>
        <v>71.178795727822703</v>
      </c>
      <c r="K1190" s="25">
        <f>VLOOKUP(C1190,parms,6,FALSE)</f>
        <v>0.65</v>
      </c>
      <c r="L1190" s="35">
        <f>Data!BL2</f>
        <v>1830.26323436441</v>
      </c>
      <c r="M1190" s="39">
        <f>VLOOKUP(C1190,Data!$CB$2:$EB$22,1+VALUE(MID(A1190,6,2)),FALSE)</f>
        <v>7374.31</v>
      </c>
      <c r="Q1190" s="21">
        <v>7374.31</v>
      </c>
      <c r="R1190" s="21">
        <v>320.67675763623271</v>
      </c>
      <c r="S1190" s="21">
        <v>370.89822024453406</v>
      </c>
      <c r="T1190" s="38">
        <v>5.5033038359690978E-2</v>
      </c>
    </row>
    <row r="1191" spans="1:20" x14ac:dyDescent="0.25">
      <c r="A1191" s="16" t="s">
        <v>316</v>
      </c>
      <c r="B1191" s="8" t="s">
        <v>60</v>
      </c>
      <c r="C1191" s="8" t="s">
        <v>68</v>
      </c>
      <c r="E1191" s="8" t="str">
        <f t="shared" ref="E1191:E1254" si="143">IF(RIGHT(A1191,3)="old","Initial",B1191&amp;"-"&amp;C1191)</f>
        <v>Initial</v>
      </c>
      <c r="F1191" s="21">
        <f>Data!AT3</f>
        <v>287016.28074287547</v>
      </c>
      <c r="G1191" s="19">
        <f>Data!AV3</f>
        <v>6.1538755843326456</v>
      </c>
      <c r="H1191" s="18">
        <f t="shared" ref="H1191:K1206" si="144">H1190</f>
        <v>3.660294262870465E-2</v>
      </c>
      <c r="I1191" s="6">
        <f>I1190</f>
        <v>3.15</v>
      </c>
      <c r="J1191" s="6">
        <f t="shared" si="144"/>
        <v>71.178795727822703</v>
      </c>
      <c r="K1191" s="18">
        <f t="shared" si="144"/>
        <v>0.65</v>
      </c>
      <c r="L1191" s="35">
        <f>Data!BL3</f>
        <v>1725.3903664173188</v>
      </c>
      <c r="M1191" s="39">
        <f>VLOOKUP(C1191,Data!$CB$2:$EB$22,1+VALUE(MID(A1191,6,2)),FALSE)</f>
        <v>50193.94</v>
      </c>
      <c r="Q1191" s="21">
        <v>50193.94</v>
      </c>
      <c r="R1191" s="21">
        <v>3776.7470025784096</v>
      </c>
      <c r="S1191" s="21">
        <v>23017.198177211656</v>
      </c>
      <c r="T1191" s="38">
        <v>0.35949707377139128</v>
      </c>
    </row>
    <row r="1192" spans="1:20" x14ac:dyDescent="0.25">
      <c r="A1192" s="16" t="s">
        <v>317</v>
      </c>
      <c r="B1192" s="8" t="s">
        <v>60</v>
      </c>
      <c r="C1192" s="8" t="s">
        <v>68</v>
      </c>
      <c r="E1192" s="8" t="str">
        <f t="shared" si="143"/>
        <v>Initial</v>
      </c>
      <c r="F1192" s="21">
        <f>Data!AT4</f>
        <v>255707.61126146198</v>
      </c>
      <c r="G1192" s="19">
        <f>Data!AV4</f>
        <v>6.5044126470105788</v>
      </c>
      <c r="H1192" s="18">
        <f t="shared" si="144"/>
        <v>3.660294262870465E-2</v>
      </c>
      <c r="I1192" s="6">
        <f t="shared" si="144"/>
        <v>3.15</v>
      </c>
      <c r="J1192" s="6">
        <f t="shared" si="144"/>
        <v>71.178795727822703</v>
      </c>
      <c r="K1192" s="18">
        <f t="shared" si="144"/>
        <v>0.65</v>
      </c>
      <c r="L1192" s="35">
        <f>Data!BL4</f>
        <v>1946.9834473517333</v>
      </c>
      <c r="M1192" s="39">
        <f>VLOOKUP(C1192,Data!$CB$2:$EB$22,1+VALUE(MID(A1192,6,2)),FALSE)</f>
        <v>2765.59</v>
      </c>
      <c r="Q1192" s="21">
        <v>2765.59</v>
      </c>
      <c r="R1192" s="21">
        <v>2491.6306566953513</v>
      </c>
      <c r="S1192" s="21">
        <v>48285.180958528828</v>
      </c>
      <c r="T1192" s="38">
        <v>0.26620978176568133</v>
      </c>
    </row>
    <row r="1193" spans="1:20" x14ac:dyDescent="0.25">
      <c r="A1193" s="16" t="s">
        <v>318</v>
      </c>
      <c r="B1193" s="8" t="s">
        <v>60</v>
      </c>
      <c r="C1193" s="8" t="s">
        <v>68</v>
      </c>
      <c r="E1193" s="8" t="str">
        <f t="shared" si="143"/>
        <v>Initial</v>
      </c>
      <c r="F1193" s="21">
        <f>Data!AT5</f>
        <v>187665.35631204298</v>
      </c>
      <c r="G1193" s="19">
        <f>Data!AV5</f>
        <v>7.2034924317656603</v>
      </c>
      <c r="H1193" s="18">
        <f t="shared" si="144"/>
        <v>3.660294262870465E-2</v>
      </c>
      <c r="I1193" s="6">
        <f t="shared" si="144"/>
        <v>3.15</v>
      </c>
      <c r="J1193" s="6">
        <f t="shared" si="144"/>
        <v>71.178795727822703</v>
      </c>
      <c r="K1193" s="18">
        <f t="shared" si="144"/>
        <v>0.65</v>
      </c>
      <c r="L1193" s="35">
        <f>Data!BL5</f>
        <v>1944.8608207636205</v>
      </c>
      <c r="M1193" s="39">
        <f>VLOOKUP(C1193,Data!$CB$2:$EB$22,1+VALUE(MID(A1193,6,2)),FALSE)</f>
        <v>51974.87999999999</v>
      </c>
      <c r="Q1193" s="21">
        <v>51974.87999999999</v>
      </c>
      <c r="R1193" s="21">
        <v>3010.1897574505888</v>
      </c>
      <c r="S1193" s="21">
        <v>16329.339278317566</v>
      </c>
      <c r="T1193" s="38">
        <v>0.43822158449168458</v>
      </c>
    </row>
    <row r="1194" spans="1:20" x14ac:dyDescent="0.25">
      <c r="A1194" s="16" t="s">
        <v>319</v>
      </c>
      <c r="B1194" s="8" t="s">
        <v>60</v>
      </c>
      <c r="C1194" s="8" t="s">
        <v>68</v>
      </c>
      <c r="E1194" s="8" t="str">
        <f t="shared" si="143"/>
        <v>Initial</v>
      </c>
      <c r="F1194" s="21">
        <f>Data!AT6</f>
        <v>164122.546134278</v>
      </c>
      <c r="G1194" s="19">
        <f>Data!AV6</f>
        <v>7.7389396209799584</v>
      </c>
      <c r="H1194" s="18">
        <f t="shared" si="144"/>
        <v>3.660294262870465E-2</v>
      </c>
      <c r="I1194" s="6">
        <f t="shared" si="144"/>
        <v>3.15</v>
      </c>
      <c r="J1194" s="6">
        <f t="shared" si="144"/>
        <v>71.178795727822703</v>
      </c>
      <c r="K1194" s="18">
        <f t="shared" si="144"/>
        <v>0.65</v>
      </c>
      <c r="L1194" s="35">
        <f>Data!BL6</f>
        <v>2085.2620813272074</v>
      </c>
      <c r="M1194" s="39">
        <f>VLOOKUP(C1194,Data!$CB$2:$EB$22,1+VALUE(MID(A1194,6,2)),FALSE)</f>
        <v>13574.43</v>
      </c>
      <c r="Q1194" s="21">
        <v>13574.43</v>
      </c>
      <c r="R1194" s="21">
        <v>2238.7436613687291</v>
      </c>
      <c r="S1194" s="21">
        <v>41000.901369880215</v>
      </c>
      <c r="T1194" s="38">
        <v>0.37266630063444883</v>
      </c>
    </row>
    <row r="1195" spans="1:20" x14ac:dyDescent="0.25">
      <c r="A1195" s="16" t="s">
        <v>320</v>
      </c>
      <c r="B1195" s="8" t="s">
        <v>60</v>
      </c>
      <c r="C1195" s="8" t="s">
        <v>68</v>
      </c>
      <c r="E1195" s="8" t="str">
        <f t="shared" si="143"/>
        <v>Initial</v>
      </c>
      <c r="F1195" s="21">
        <f>Data!AT7</f>
        <v>323596.6391991555</v>
      </c>
      <c r="G1195" s="19">
        <f>Data!AV7</f>
        <v>6.0365260709191357</v>
      </c>
      <c r="H1195" s="18">
        <f t="shared" si="144"/>
        <v>3.660294262870465E-2</v>
      </c>
      <c r="I1195" s="6">
        <f t="shared" si="144"/>
        <v>3.15</v>
      </c>
      <c r="J1195" s="6">
        <f t="shared" si="144"/>
        <v>71.178795727822703</v>
      </c>
      <c r="K1195" s="18">
        <f t="shared" si="144"/>
        <v>0.65</v>
      </c>
      <c r="L1195" s="35">
        <f>Data!BL7</f>
        <v>1650.6523731634045</v>
      </c>
      <c r="M1195" s="39">
        <f>VLOOKUP(C1195,Data!$CB$2:$EB$22,1+VALUE(MID(A1195,6,2)),FALSE)</f>
        <v>38200.189999999988</v>
      </c>
      <c r="Q1195" s="21">
        <v>38200.189999999988</v>
      </c>
      <c r="R1195" s="21">
        <v>5524.9655404706937</v>
      </c>
      <c r="S1195" s="21">
        <v>66857.345356840713</v>
      </c>
      <c r="T1195" s="38">
        <v>0.46645480380180071</v>
      </c>
    </row>
    <row r="1196" spans="1:20" x14ac:dyDescent="0.25">
      <c r="A1196" s="16" t="s">
        <v>321</v>
      </c>
      <c r="B1196" s="8" t="s">
        <v>60</v>
      </c>
      <c r="C1196" s="8" t="s">
        <v>68</v>
      </c>
      <c r="E1196" s="8" t="str">
        <f t="shared" si="143"/>
        <v>Initial</v>
      </c>
      <c r="F1196" s="21">
        <f>Data!AT8</f>
        <v>248353.29745809652</v>
      </c>
      <c r="G1196" s="19">
        <f>Data!AV8</f>
        <v>6.675512703680524</v>
      </c>
      <c r="H1196" s="18">
        <f t="shared" si="144"/>
        <v>3.660294262870465E-2</v>
      </c>
      <c r="I1196" s="6">
        <f t="shared" si="144"/>
        <v>3.15</v>
      </c>
      <c r="J1196" s="6">
        <f t="shared" si="144"/>
        <v>71.178795727822703</v>
      </c>
      <c r="K1196" s="18">
        <f t="shared" si="144"/>
        <v>0.65</v>
      </c>
      <c r="L1196" s="35">
        <f>Data!BL8</f>
        <v>1731.9975466831138</v>
      </c>
      <c r="M1196" s="39">
        <f>VLOOKUP(C1196,Data!$CB$2:$EB$22,1+VALUE(MID(A1196,6,2)),FALSE)</f>
        <v>1843.39</v>
      </c>
      <c r="Q1196" s="21">
        <v>1843.39</v>
      </c>
      <c r="R1196" s="21">
        <v>3137.2220581717779</v>
      </c>
      <c r="S1196" s="21">
        <v>64125.69196631627</v>
      </c>
      <c r="T1196" s="38">
        <v>0.34511141801618883</v>
      </c>
    </row>
    <row r="1197" spans="1:20" x14ac:dyDescent="0.25">
      <c r="A1197" s="16" t="s">
        <v>322</v>
      </c>
      <c r="B1197" s="8" t="s">
        <v>60</v>
      </c>
      <c r="C1197" s="8" t="s">
        <v>68</v>
      </c>
      <c r="E1197" s="8" t="str">
        <f t="shared" si="143"/>
        <v>Initial</v>
      </c>
      <c r="F1197" s="21">
        <f>Data!AT9</f>
        <v>247930.70340348198</v>
      </c>
      <c r="G1197" s="19">
        <f>Data!AV9</f>
        <v>6.6987743860742617</v>
      </c>
      <c r="H1197" s="18">
        <f t="shared" si="144"/>
        <v>3.660294262870465E-2</v>
      </c>
      <c r="I1197" s="6">
        <f t="shared" si="144"/>
        <v>3.15</v>
      </c>
      <c r="J1197" s="6">
        <f t="shared" si="144"/>
        <v>71.178795727822703</v>
      </c>
      <c r="K1197" s="18">
        <f t="shared" si="144"/>
        <v>0.65</v>
      </c>
      <c r="L1197" s="35">
        <f>Data!BL9</f>
        <v>2385.2246421647269</v>
      </c>
      <c r="M1197" s="39">
        <f>VLOOKUP(C1197,Data!$CB$2:$EB$22,1+VALUE(MID(A1197,6,2)),FALSE)</f>
        <v>0</v>
      </c>
      <c r="Q1197" s="21">
        <v>0</v>
      </c>
      <c r="R1197" s="21">
        <v>2182.836727993797</v>
      </c>
      <c r="S1197" s="21">
        <v>46060.34190177104</v>
      </c>
      <c r="T1197" s="38">
        <v>0.24053315003216635</v>
      </c>
    </row>
    <row r="1198" spans="1:20" x14ac:dyDescent="0.25">
      <c r="A1198" s="16" t="s">
        <v>323</v>
      </c>
      <c r="B1198" s="8" t="s">
        <v>60</v>
      </c>
      <c r="C1198" s="8" t="s">
        <v>68</v>
      </c>
      <c r="E1198" s="8" t="str">
        <f t="shared" si="143"/>
        <v>Initial</v>
      </c>
      <c r="F1198" s="21">
        <f>Data!AT10</f>
        <v>151738.37945754698</v>
      </c>
      <c r="G1198" s="19">
        <f>Data!AV10</f>
        <v>7.9647183674103861</v>
      </c>
      <c r="H1198" s="18">
        <f t="shared" si="144"/>
        <v>3.660294262870465E-2</v>
      </c>
      <c r="I1198" s="6">
        <f t="shared" si="144"/>
        <v>3.15</v>
      </c>
      <c r="J1198" s="6">
        <f t="shared" si="144"/>
        <v>71.178795727822703</v>
      </c>
      <c r="K1198" s="18">
        <f t="shared" si="144"/>
        <v>0.65</v>
      </c>
      <c r="L1198" s="35">
        <f>Data!BL10</f>
        <v>2385.2246421647269</v>
      </c>
      <c r="M1198" s="39">
        <f>VLOOKUP(C1198,Data!$CB$2:$EB$22,1+VALUE(MID(A1198,6,2)),FALSE)</f>
        <v>0</v>
      </c>
      <c r="Q1198" s="21">
        <v>0</v>
      </c>
      <c r="R1198" s="21">
        <v>909.53687087967899</v>
      </c>
      <c r="S1198" s="21">
        <v>22819.245817196894</v>
      </c>
      <c r="T1198" s="38">
        <v>0.16376039097780803</v>
      </c>
    </row>
    <row r="1199" spans="1:20" x14ac:dyDescent="0.25">
      <c r="A1199" s="16" t="s">
        <v>324</v>
      </c>
      <c r="B1199" s="8" t="s">
        <v>60</v>
      </c>
      <c r="C1199" s="8" t="s">
        <v>68</v>
      </c>
      <c r="E1199" s="8" t="str">
        <f t="shared" si="143"/>
        <v>Initial</v>
      </c>
      <c r="F1199" s="21">
        <f>Data!AT11</f>
        <v>198057.49561402149</v>
      </c>
      <c r="G1199" s="19">
        <f>Data!AV11</f>
        <v>7.1029079323460005</v>
      </c>
      <c r="H1199" s="18">
        <f t="shared" si="144"/>
        <v>3.660294262870465E-2</v>
      </c>
      <c r="I1199" s="6">
        <f t="shared" si="144"/>
        <v>3.15</v>
      </c>
      <c r="J1199" s="6">
        <f t="shared" si="144"/>
        <v>71.178795727822703</v>
      </c>
      <c r="K1199" s="18">
        <f t="shared" si="144"/>
        <v>0.65</v>
      </c>
      <c r="L1199" s="35">
        <f>Data!BL11</f>
        <v>2385.2246421647269</v>
      </c>
      <c r="M1199" s="39">
        <f>VLOOKUP(C1199,Data!$CB$2:$EB$22,1+VALUE(MID(A1199,6,2)),FALSE)</f>
        <v>0</v>
      </c>
      <c r="Q1199" s="21">
        <v>0</v>
      </c>
      <c r="R1199" s="21">
        <v>795.58670751939314</v>
      </c>
      <c r="S1199" s="21">
        <v>17800.584277481885</v>
      </c>
      <c r="T1199" s="38">
        <v>0.10974386065547126</v>
      </c>
    </row>
    <row r="1200" spans="1:20" x14ac:dyDescent="0.25">
      <c r="A1200" s="16" t="s">
        <v>325</v>
      </c>
      <c r="B1200" s="8" t="s">
        <v>60</v>
      </c>
      <c r="C1200" s="8" t="s">
        <v>68</v>
      </c>
      <c r="E1200" s="8" t="str">
        <f t="shared" si="143"/>
        <v>Initial</v>
      </c>
      <c r="F1200" s="21">
        <f>Data!AT12</f>
        <v>275989.34520370152</v>
      </c>
      <c r="G1200" s="19">
        <f>Data!AV12</f>
        <v>6.3520445686664582</v>
      </c>
      <c r="H1200" s="18">
        <f t="shared" si="144"/>
        <v>3.660294262870465E-2</v>
      </c>
      <c r="I1200" s="6">
        <f t="shared" si="144"/>
        <v>3.15</v>
      </c>
      <c r="J1200" s="6">
        <f t="shared" si="144"/>
        <v>71.178795727822703</v>
      </c>
      <c r="K1200" s="18">
        <f t="shared" si="144"/>
        <v>0.65</v>
      </c>
      <c r="L1200" s="35">
        <f>Data!BL12</f>
        <v>2011.4207803329416</v>
      </c>
      <c r="M1200" s="39">
        <f>VLOOKUP(C1200,Data!$CB$2:$EB$22,1+VALUE(MID(A1200,6,2)),FALSE)</f>
        <v>0</v>
      </c>
      <c r="Q1200" s="21">
        <v>0</v>
      </c>
      <c r="R1200" s="21">
        <v>735.18323396797155</v>
      </c>
      <c r="S1200" s="21">
        <v>14710.237505147821</v>
      </c>
      <c r="T1200" s="38">
        <v>7.2775848408977439E-2</v>
      </c>
    </row>
    <row r="1201" spans="1:20" x14ac:dyDescent="0.25">
      <c r="A1201" s="16" t="s">
        <v>326</v>
      </c>
      <c r="B1201" s="8" t="s">
        <v>60</v>
      </c>
      <c r="C1201" s="8" t="s">
        <v>68</v>
      </c>
      <c r="E1201" s="8" t="str">
        <f t="shared" si="143"/>
        <v>Initial</v>
      </c>
      <c r="F1201" s="21">
        <f>Data!AT13</f>
        <v>260275.96043880651</v>
      </c>
      <c r="G1201" s="19">
        <f>Data!AV13</f>
        <v>6.5903233729592454</v>
      </c>
      <c r="H1201" s="18">
        <f t="shared" si="144"/>
        <v>3.660294262870465E-2</v>
      </c>
      <c r="I1201" s="6">
        <f t="shared" si="144"/>
        <v>3.15</v>
      </c>
      <c r="J1201" s="6">
        <f t="shared" si="144"/>
        <v>71.178795727822703</v>
      </c>
      <c r="K1201" s="18">
        <f t="shared" si="144"/>
        <v>0.65</v>
      </c>
      <c r="L1201" s="35">
        <f>Data!BL13</f>
        <v>2011.4207803329416</v>
      </c>
      <c r="M1201" s="39">
        <f>VLOOKUP(C1201,Data!$CB$2:$EB$22,1+VALUE(MID(A1201,6,2)),FALSE)</f>
        <v>0</v>
      </c>
      <c r="Q1201" s="21">
        <v>0</v>
      </c>
      <c r="R1201" s="21">
        <v>456.59768423870173</v>
      </c>
      <c r="S1201" s="21">
        <v>9478.7481300037525</v>
      </c>
      <c r="T1201" s="38">
        <v>4.792737527311397E-2</v>
      </c>
    </row>
    <row r="1202" spans="1:20" x14ac:dyDescent="0.25">
      <c r="A1202" s="16" t="s">
        <v>327</v>
      </c>
      <c r="B1202" s="8" t="s">
        <v>60</v>
      </c>
      <c r="C1202" s="8" t="s">
        <v>68</v>
      </c>
      <c r="E1202" s="8" t="str">
        <f t="shared" si="143"/>
        <v>Initial</v>
      </c>
      <c r="F1202" s="21">
        <f>Data!AT14</f>
        <v>177640.49285034501</v>
      </c>
      <c r="G1202" s="19">
        <f>Data!AV14</f>
        <v>6.7318910511908392</v>
      </c>
      <c r="H1202" s="18">
        <f t="shared" si="144"/>
        <v>3.660294262870465E-2</v>
      </c>
      <c r="I1202" s="6">
        <f t="shared" si="144"/>
        <v>3.15</v>
      </c>
      <c r="J1202" s="6">
        <f t="shared" si="144"/>
        <v>71.178795727822703</v>
      </c>
      <c r="K1202" s="18">
        <f t="shared" si="144"/>
        <v>0.65</v>
      </c>
      <c r="L1202" s="35">
        <f>Data!BL14</f>
        <v>2011.4207803329416</v>
      </c>
      <c r="M1202" s="39">
        <f>VLOOKUP(C1202,Data!$CB$2:$EB$22,1+VALUE(MID(A1202,6,2)),FALSE)</f>
        <v>0</v>
      </c>
      <c r="Q1202" s="21">
        <v>0</v>
      </c>
      <c r="R1202" s="21">
        <v>204.29724125019627</v>
      </c>
      <c r="S1202" s="21">
        <v>4332.216325988793</v>
      </c>
      <c r="T1202" s="38">
        <v>3.1419880690362612E-2</v>
      </c>
    </row>
    <row r="1203" spans="1:20" x14ac:dyDescent="0.25">
      <c r="A1203" s="17" t="s">
        <v>262</v>
      </c>
      <c r="B1203" s="8" t="s">
        <v>60</v>
      </c>
      <c r="C1203" s="8" t="s">
        <v>68</v>
      </c>
      <c r="E1203" s="8" t="str">
        <f t="shared" si="143"/>
        <v>ReFi-tv.refi</v>
      </c>
      <c r="F1203" s="21">
        <f>Data!AT15</f>
        <v>241275.65645411599</v>
      </c>
      <c r="G1203" s="19">
        <f>Data!AV15</f>
        <v>6.6118664962406903</v>
      </c>
      <c r="H1203" s="18">
        <f t="shared" si="144"/>
        <v>3.660294262870465E-2</v>
      </c>
      <c r="I1203" s="6">
        <f t="shared" si="144"/>
        <v>3.15</v>
      </c>
      <c r="J1203" s="6">
        <f t="shared" si="144"/>
        <v>71.178795727822703</v>
      </c>
      <c r="K1203" s="18">
        <f t="shared" si="144"/>
        <v>0.65</v>
      </c>
      <c r="L1203" s="35">
        <f>Data!BL15</f>
        <v>2011.4207803329416</v>
      </c>
      <c r="M1203" s="21">
        <f>VLOOKUP(C1203,Data!$CB$2:$EB$22,1+VALUE(MID(A1203,6,2)),FALSE)</f>
        <v>0</v>
      </c>
      <c r="Q1203" s="21">
        <v>0</v>
      </c>
      <c r="R1203" s="21">
        <v>181.36898549096847</v>
      </c>
      <c r="S1203" s="21">
        <v>3777.4406836684298</v>
      </c>
      <c r="T1203" s="38">
        <v>2.0536835134191023E-2</v>
      </c>
    </row>
    <row r="1204" spans="1:20" x14ac:dyDescent="0.25">
      <c r="A1204" s="17" t="s">
        <v>263</v>
      </c>
      <c r="B1204" s="8" t="s">
        <v>60</v>
      </c>
      <c r="C1204" s="8" t="s">
        <v>68</v>
      </c>
      <c r="E1204" s="8" t="str">
        <f t="shared" si="143"/>
        <v>ReFi-tv.refi</v>
      </c>
      <c r="F1204" s="21">
        <f>Data!AT16</f>
        <v>345060.95921411947</v>
      </c>
      <c r="G1204" s="19">
        <f>Data!AV16</f>
        <v>6.091471245669009</v>
      </c>
      <c r="H1204" s="18">
        <f t="shared" si="144"/>
        <v>3.660294262870465E-2</v>
      </c>
      <c r="I1204" s="6">
        <f t="shared" si="144"/>
        <v>3.15</v>
      </c>
      <c r="J1204" s="6">
        <f t="shared" si="144"/>
        <v>71.178795727822703</v>
      </c>
      <c r="K1204" s="18">
        <f t="shared" si="144"/>
        <v>0.65</v>
      </c>
      <c r="L1204" s="35">
        <f>Data!BL16</f>
        <v>1316.3689574269065</v>
      </c>
      <c r="M1204" s="21">
        <f>VLOOKUP(C1204,Data!$CB$2:$EB$22,1+VALUE(MID(A1204,6,2)),FALSE)</f>
        <v>49668.750000000007</v>
      </c>
      <c r="Q1204" s="21">
        <v>49668.750000000007</v>
      </c>
      <c r="R1204" s="21">
        <v>5296.3276765322944</v>
      </c>
      <c r="S1204" s="21">
        <v>51957.897410097874</v>
      </c>
      <c r="T1204" s="38">
        <v>0.41933684186207365</v>
      </c>
    </row>
    <row r="1205" spans="1:20" x14ac:dyDescent="0.25">
      <c r="A1205" s="17" t="s">
        <v>264</v>
      </c>
      <c r="B1205" s="8" t="s">
        <v>60</v>
      </c>
      <c r="C1205" s="8" t="s">
        <v>68</v>
      </c>
      <c r="E1205" s="8" t="str">
        <f t="shared" si="143"/>
        <v>ReFi-tv.refi</v>
      </c>
      <c r="F1205" s="21">
        <f>Data!AT17</f>
        <v>235151.7459877205</v>
      </c>
      <c r="G1205" s="19">
        <f>Data!AV17</f>
        <v>6.8631730048599717</v>
      </c>
      <c r="H1205" s="18">
        <f t="shared" si="144"/>
        <v>3.660294262870465E-2</v>
      </c>
      <c r="I1205" s="6">
        <f t="shared" si="144"/>
        <v>3.15</v>
      </c>
      <c r="J1205" s="6">
        <f t="shared" si="144"/>
        <v>71.178795727822703</v>
      </c>
      <c r="K1205" s="18">
        <f t="shared" si="144"/>
        <v>0.65</v>
      </c>
      <c r="L1205" s="35">
        <f>Data!BL17</f>
        <v>1613.3688301958209</v>
      </c>
      <c r="M1205" s="21">
        <f>VLOOKUP(C1205,Data!$CB$2:$EB$22,1+VALUE(MID(A1205,6,2)),FALSE)</f>
        <v>33256.22</v>
      </c>
      <c r="Q1205" s="21">
        <v>33256.22</v>
      </c>
      <c r="R1205" s="21">
        <v>4081.9582087146441</v>
      </c>
      <c r="S1205" s="21">
        <v>54991.613962803269</v>
      </c>
      <c r="T1205" s="38">
        <v>0.47424673020689279</v>
      </c>
    </row>
    <row r="1206" spans="1:20" x14ac:dyDescent="0.25">
      <c r="A1206" s="17" t="s">
        <v>265</v>
      </c>
      <c r="B1206" s="8" t="s">
        <v>60</v>
      </c>
      <c r="C1206" s="8" t="s">
        <v>68</v>
      </c>
      <c r="E1206" s="8" t="str">
        <f t="shared" si="143"/>
        <v>ReFi-tv.refi</v>
      </c>
      <c r="F1206" s="21">
        <f>Data!AT18</f>
        <v>197045.08899614651</v>
      </c>
      <c r="G1206" s="19">
        <f>Data!AV18</f>
        <v>7.2927935899315104</v>
      </c>
      <c r="H1206" s="18">
        <f t="shared" si="144"/>
        <v>3.660294262870465E-2</v>
      </c>
      <c r="I1206" s="6">
        <f t="shared" si="144"/>
        <v>3.15</v>
      </c>
      <c r="J1206" s="6">
        <f t="shared" si="144"/>
        <v>71.178795727822703</v>
      </c>
      <c r="K1206" s="18">
        <f t="shared" si="144"/>
        <v>0.65</v>
      </c>
      <c r="L1206" s="35">
        <f>Data!BL18</f>
        <v>1235.0682156437022</v>
      </c>
      <c r="M1206" s="21">
        <f>VLOOKUP(C1206,Data!$CB$2:$EB$22,1+VALUE(MID(A1206,6,2)),FALSE)</f>
        <v>19171.339999999989</v>
      </c>
      <c r="Q1206" s="21">
        <v>19171.339999999989</v>
      </c>
      <c r="R1206" s="21">
        <v>3394.0421984403274</v>
      </c>
      <c r="S1206" s="21">
        <v>58797.614944539433</v>
      </c>
      <c r="T1206" s="38">
        <v>0.47058233592922827</v>
      </c>
    </row>
    <row r="1207" spans="1:20" x14ac:dyDescent="0.25">
      <c r="A1207" s="17" t="s">
        <v>266</v>
      </c>
      <c r="B1207" s="8" t="s">
        <v>60</v>
      </c>
      <c r="C1207" s="8" t="s">
        <v>68</v>
      </c>
      <c r="E1207" s="8" t="str">
        <f t="shared" si="143"/>
        <v>ReFi-tv.refi</v>
      </c>
      <c r="F1207" s="21">
        <f>Data!AT19</f>
        <v>273305.90258954099</v>
      </c>
      <c r="G1207" s="19">
        <f>Data!AV19</f>
        <v>6.6013158616557677</v>
      </c>
      <c r="H1207" s="18">
        <f t="shared" ref="H1207:K1222" si="145">H1206</f>
        <v>3.660294262870465E-2</v>
      </c>
      <c r="I1207" s="6">
        <f t="shared" si="145"/>
        <v>3.15</v>
      </c>
      <c r="J1207" s="6">
        <f t="shared" si="145"/>
        <v>71.178795727822703</v>
      </c>
      <c r="K1207" s="18">
        <f t="shared" si="145"/>
        <v>0.65</v>
      </c>
      <c r="L1207" s="35">
        <f>Data!BL19</f>
        <v>1600.0804117994869</v>
      </c>
      <c r="M1207" s="21">
        <f>VLOOKUP(C1207,Data!$CB$2:$EB$22,1+VALUE(MID(A1207,6,2)),FALSE)</f>
        <v>0</v>
      </c>
      <c r="Q1207" s="21">
        <v>0</v>
      </c>
      <c r="R1207" s="21">
        <v>3387.213837167757</v>
      </c>
      <c r="S1207" s="21">
        <v>70434.215554863549</v>
      </c>
      <c r="T1207" s="38">
        <v>0.33859270925819174</v>
      </c>
    </row>
    <row r="1208" spans="1:20" x14ac:dyDescent="0.25">
      <c r="A1208" s="17" t="s">
        <v>267</v>
      </c>
      <c r="B1208" s="8" t="s">
        <v>60</v>
      </c>
      <c r="C1208" s="8" t="s">
        <v>68</v>
      </c>
      <c r="E1208" s="8" t="str">
        <f t="shared" si="143"/>
        <v>ReFi-tv.refi</v>
      </c>
      <c r="F1208" s="21">
        <f>Data!AT20</f>
        <v>286995.93963505048</v>
      </c>
      <c r="G1208" s="19">
        <f>Data!AV20</f>
        <v>6.630371738758158</v>
      </c>
      <c r="H1208" s="18">
        <f t="shared" si="145"/>
        <v>3.660294262870465E-2</v>
      </c>
      <c r="I1208" s="6">
        <f t="shared" si="145"/>
        <v>3.15</v>
      </c>
      <c r="J1208" s="6">
        <f t="shared" si="145"/>
        <v>71.178795727822703</v>
      </c>
      <c r="K1208" s="18">
        <f t="shared" si="145"/>
        <v>0.65</v>
      </c>
      <c r="L1208" s="35">
        <f>Data!BL20</f>
        <v>1560.3788617732253</v>
      </c>
      <c r="M1208" s="21">
        <f>VLOOKUP(C1208,Data!$CB$2:$EB$22,1+VALUE(MID(A1208,6,2)),FALSE)</f>
        <v>43082.16</v>
      </c>
      <c r="Q1208" s="21">
        <v>43082.16</v>
      </c>
      <c r="R1208" s="21">
        <v>5056.9231817388145</v>
      </c>
      <c r="S1208" s="21">
        <v>62535.073730206845</v>
      </c>
      <c r="T1208" s="38">
        <v>0.48138727156894401</v>
      </c>
    </row>
    <row r="1209" spans="1:20" x14ac:dyDescent="0.25">
      <c r="A1209" s="17" t="s">
        <v>268</v>
      </c>
      <c r="B1209" s="8" t="s">
        <v>60</v>
      </c>
      <c r="C1209" s="8" t="s">
        <v>68</v>
      </c>
      <c r="E1209" s="8" t="str">
        <f t="shared" si="143"/>
        <v>ReFi-tv.refi</v>
      </c>
      <c r="F1209" s="21">
        <f>Data!AT21</f>
        <v>179299.95750538001</v>
      </c>
      <c r="G1209" s="19">
        <f>Data!AV21</f>
        <v>7.7940670675137813</v>
      </c>
      <c r="H1209" s="18">
        <f t="shared" si="145"/>
        <v>3.660294262870465E-2</v>
      </c>
      <c r="I1209" s="6">
        <f t="shared" si="145"/>
        <v>3.15</v>
      </c>
      <c r="J1209" s="6">
        <f t="shared" si="145"/>
        <v>71.178795727822703</v>
      </c>
      <c r="K1209" s="18">
        <f t="shared" si="145"/>
        <v>0.65</v>
      </c>
      <c r="L1209" s="35">
        <f>Data!BL21</f>
        <v>1755.0704770950981</v>
      </c>
      <c r="M1209" s="21">
        <f>VLOOKUP(C1209,Data!$CB$2:$EB$22,1+VALUE(MID(A1209,6,2)),FALSE)</f>
        <v>0</v>
      </c>
      <c r="Q1209" s="21">
        <v>0</v>
      </c>
      <c r="R1209" s="21">
        <v>2279.9437809662295</v>
      </c>
      <c r="S1209" s="21">
        <v>55975.609427886986</v>
      </c>
      <c r="T1209" s="38">
        <v>0.34739850926591664</v>
      </c>
    </row>
    <row r="1210" spans="1:20" x14ac:dyDescent="0.25">
      <c r="A1210" s="17" t="s">
        <v>269</v>
      </c>
      <c r="B1210" s="8" t="s">
        <v>60</v>
      </c>
      <c r="C1210" s="8" t="s">
        <v>68</v>
      </c>
      <c r="E1210" s="8" t="str">
        <f t="shared" si="143"/>
        <v>ReFi-tv.refi</v>
      </c>
      <c r="F1210" s="21">
        <f>Data!AT22</f>
        <v>219354.8628749405</v>
      </c>
      <c r="G1210" s="19">
        <f>Data!AV22</f>
        <v>7.3419947232959029</v>
      </c>
      <c r="H1210" s="18">
        <f t="shared" si="145"/>
        <v>3.660294262870465E-2</v>
      </c>
      <c r="I1210" s="6">
        <f t="shared" si="145"/>
        <v>3.15</v>
      </c>
      <c r="J1210" s="6">
        <f t="shared" si="145"/>
        <v>71.178795727822703</v>
      </c>
      <c r="K1210" s="18">
        <f t="shared" si="145"/>
        <v>0.65</v>
      </c>
      <c r="L1210" s="35">
        <f>Data!BL22</f>
        <v>1419.9591140658622</v>
      </c>
      <c r="M1210" s="21">
        <f>VLOOKUP(C1210,Data!$CB$2:$EB$22,1+VALUE(MID(A1210,6,2)),FALSE)</f>
        <v>32762.500000000011</v>
      </c>
      <c r="Q1210" s="21">
        <v>32762.500000000011</v>
      </c>
      <c r="R1210" s="21">
        <v>3629.5014468124837</v>
      </c>
      <c r="S1210" s="21">
        <v>51178.008482680103</v>
      </c>
      <c r="T1210" s="38">
        <v>0.45204711929269781</v>
      </c>
    </row>
    <row r="1211" spans="1:20" x14ac:dyDescent="0.25">
      <c r="A1211" s="17" t="s">
        <v>270</v>
      </c>
      <c r="B1211" s="8" t="s">
        <v>60</v>
      </c>
      <c r="C1211" s="8" t="s">
        <v>68</v>
      </c>
      <c r="E1211" s="8" t="str">
        <f t="shared" si="143"/>
        <v>ReFi-tv.refi</v>
      </c>
      <c r="F1211" s="21">
        <f>Data!AT23</f>
        <v>287620.84496671398</v>
      </c>
      <c r="G1211" s="19">
        <f>Data!AV23</f>
        <v>6.5907594413673705</v>
      </c>
      <c r="H1211" s="18">
        <f t="shared" si="145"/>
        <v>3.660294262870465E-2</v>
      </c>
      <c r="I1211" s="6">
        <f t="shared" si="145"/>
        <v>3.15</v>
      </c>
      <c r="J1211" s="6">
        <f t="shared" si="145"/>
        <v>71.178795727822703</v>
      </c>
      <c r="K1211" s="18">
        <f t="shared" si="145"/>
        <v>0.65</v>
      </c>
      <c r="L1211" s="35">
        <f>Data!BL23</f>
        <v>1825.677908080751</v>
      </c>
      <c r="M1211" s="21">
        <f>VLOOKUP(C1211,Data!$CB$2:$EB$22,1+VALUE(MID(A1211,6,2)),FALSE)</f>
        <v>0</v>
      </c>
      <c r="Q1211" s="21">
        <v>0</v>
      </c>
      <c r="R1211" s="21">
        <v>3407.1224213744231</v>
      </c>
      <c r="S1211" s="21">
        <v>70734.901439688998</v>
      </c>
      <c r="T1211" s="38">
        <v>0.32363194219477853</v>
      </c>
    </row>
    <row r="1212" spans="1:20" x14ac:dyDescent="0.25">
      <c r="A1212" s="17" t="s">
        <v>249</v>
      </c>
      <c r="B1212" s="8" t="s">
        <v>60</v>
      </c>
      <c r="C1212" s="8" t="s">
        <v>68</v>
      </c>
      <c r="E1212" s="8" t="str">
        <f t="shared" si="143"/>
        <v>ReFi-tv.refi</v>
      </c>
      <c r="F1212" s="21">
        <f>Data!AT24</f>
        <v>301342.43984295405</v>
      </c>
      <c r="G1212" s="19">
        <f>Data!AV24</f>
        <v>6.7119966634902308</v>
      </c>
      <c r="H1212" s="18">
        <f t="shared" si="145"/>
        <v>3.660294262870465E-2</v>
      </c>
      <c r="I1212" s="6">
        <f t="shared" si="145"/>
        <v>3.15</v>
      </c>
      <c r="J1212" s="6">
        <f t="shared" si="145"/>
        <v>71.178795727822703</v>
      </c>
      <c r="K1212" s="18">
        <f t="shared" si="145"/>
        <v>0.65</v>
      </c>
      <c r="L1212" s="35">
        <f>Data!BL24</f>
        <v>1504.6108258458892</v>
      </c>
      <c r="M1212" s="21">
        <f>VLOOKUP(C1212,Data!$CB$2:$EB$22,1+VALUE(MID(A1212,6,2)),FALSE)</f>
        <v>35033.670000000013</v>
      </c>
      <c r="Q1212" s="21">
        <v>35033.670000000013</v>
      </c>
      <c r="R1212" s="21">
        <v>4862.2569711757642</v>
      </c>
      <c r="S1212" s="21">
        <v>67768.00558782609</v>
      </c>
      <c r="T1212" s="38">
        <v>0.44082032079655731</v>
      </c>
    </row>
    <row r="1213" spans="1:20" x14ac:dyDescent="0.25">
      <c r="A1213" s="17" t="s">
        <v>250</v>
      </c>
      <c r="B1213" s="8" t="s">
        <v>60</v>
      </c>
      <c r="C1213" s="8" t="s">
        <v>68</v>
      </c>
      <c r="E1213" s="8" t="str">
        <f t="shared" si="143"/>
        <v>ReFi-tv.refi</v>
      </c>
      <c r="F1213" s="21">
        <f>Data!AT25</f>
        <v>250516.71427275951</v>
      </c>
      <c r="G1213" s="19">
        <f>Data!AV25</f>
        <v>6.9682564581886499</v>
      </c>
      <c r="H1213" s="18">
        <f t="shared" si="145"/>
        <v>3.660294262870465E-2</v>
      </c>
      <c r="I1213" s="6">
        <f t="shared" si="145"/>
        <v>3.15</v>
      </c>
      <c r="J1213" s="6">
        <f t="shared" si="145"/>
        <v>71.178795727822703</v>
      </c>
      <c r="K1213" s="18">
        <f t="shared" si="145"/>
        <v>0.65</v>
      </c>
      <c r="L1213" s="35">
        <f>Data!BL25</f>
        <v>1970.6821198758307</v>
      </c>
      <c r="M1213" s="21">
        <f>VLOOKUP(C1213,Data!$CB$2:$EB$22,1+VALUE(MID(A1213,6,2)),FALSE)</f>
        <v>0</v>
      </c>
      <c r="Q1213" s="21">
        <v>0</v>
      </c>
      <c r="R1213" s="21">
        <v>2885.2881994203258</v>
      </c>
      <c r="S1213" s="21">
        <v>63332.098607440486</v>
      </c>
      <c r="T1213" s="38">
        <v>0.31465634339708837</v>
      </c>
    </row>
    <row r="1214" spans="1:20" x14ac:dyDescent="0.25">
      <c r="A1214" s="17" t="s">
        <v>251</v>
      </c>
      <c r="B1214" s="8" t="s">
        <v>60</v>
      </c>
      <c r="C1214" s="8" t="s">
        <v>68</v>
      </c>
      <c r="E1214" s="8" t="str">
        <f t="shared" si="143"/>
        <v>ReFi-tv.refi</v>
      </c>
      <c r="F1214" s="21">
        <f>Data!AT26</f>
        <v>203806.21911003449</v>
      </c>
      <c r="G1214" s="19">
        <f>Data!AV26</f>
        <v>7.3912151109345876</v>
      </c>
      <c r="H1214" s="18">
        <f t="shared" si="145"/>
        <v>3.660294262870465E-2</v>
      </c>
      <c r="I1214" s="6">
        <f t="shared" si="145"/>
        <v>3.15</v>
      </c>
      <c r="J1214" s="6">
        <f t="shared" si="145"/>
        <v>71.178795727822703</v>
      </c>
      <c r="K1214" s="18">
        <f t="shared" si="145"/>
        <v>0.65</v>
      </c>
      <c r="L1214" s="35">
        <f>Data!BL26</f>
        <v>1732.3697433913301</v>
      </c>
      <c r="M1214" s="21">
        <f>VLOOKUP(C1214,Data!$CB$2:$EB$22,1+VALUE(MID(A1214,6,2)),FALSE)</f>
        <v>44499.060000000019</v>
      </c>
      <c r="Q1214" s="21">
        <v>44499.060000000019</v>
      </c>
      <c r="R1214" s="21">
        <v>3392.2266442886707</v>
      </c>
      <c r="S1214" s="21">
        <v>34479.872023891228</v>
      </c>
      <c r="T1214" s="38">
        <v>0.45472771808005552</v>
      </c>
    </row>
    <row r="1215" spans="1:20" x14ac:dyDescent="0.25">
      <c r="A1215" s="17" t="s">
        <v>252</v>
      </c>
      <c r="B1215" s="8" t="s">
        <v>60</v>
      </c>
      <c r="C1215" s="8" t="s">
        <v>68</v>
      </c>
      <c r="E1215" s="8" t="str">
        <f t="shared" si="143"/>
        <v>ReFi-tv.refi</v>
      </c>
      <c r="F1215" s="21">
        <f>Data!AT27</f>
        <v>255315.68418609747</v>
      </c>
      <c r="G1215" s="19">
        <f>Data!AV27</f>
        <v>6.9578555462496423</v>
      </c>
      <c r="H1215" s="18">
        <f t="shared" si="145"/>
        <v>3.660294262870465E-2</v>
      </c>
      <c r="I1215" s="6">
        <f t="shared" si="145"/>
        <v>3.15</v>
      </c>
      <c r="J1215" s="6">
        <f t="shared" si="145"/>
        <v>71.178795727822703</v>
      </c>
      <c r="K1215" s="18">
        <f t="shared" si="145"/>
        <v>0.65</v>
      </c>
      <c r="L1215" s="35">
        <f>Data!BL27</f>
        <v>2408.5300324575032</v>
      </c>
      <c r="M1215" s="21">
        <f>VLOOKUP(C1215,Data!$CB$2:$EB$22,1+VALUE(MID(A1215,6,2)),FALSE)</f>
        <v>0</v>
      </c>
      <c r="Q1215" s="21">
        <v>0</v>
      </c>
      <c r="R1215" s="21">
        <v>3044.5557521954256</v>
      </c>
      <c r="S1215" s="21">
        <v>66728.274247779453</v>
      </c>
      <c r="T1215" s="38">
        <v>0.32578451332244962</v>
      </c>
    </row>
    <row r="1216" spans="1:20" x14ac:dyDescent="0.25">
      <c r="A1216" s="17" t="s">
        <v>253</v>
      </c>
      <c r="B1216" s="8" t="s">
        <v>60</v>
      </c>
      <c r="C1216" s="8" t="s">
        <v>68</v>
      </c>
      <c r="E1216" s="8" t="str">
        <f t="shared" si="143"/>
        <v>ReFi-tv.refi</v>
      </c>
      <c r="F1216" s="21">
        <f>Data!AT28</f>
        <v>239367.66982627299</v>
      </c>
      <c r="G1216" s="19">
        <f>Data!AV28</f>
        <v>7.3621469659184093</v>
      </c>
      <c r="H1216" s="18">
        <f t="shared" si="145"/>
        <v>3.660294262870465E-2</v>
      </c>
      <c r="I1216" s="6">
        <f t="shared" si="145"/>
        <v>3.15</v>
      </c>
      <c r="J1216" s="6">
        <f t="shared" si="145"/>
        <v>71.178795727822703</v>
      </c>
      <c r="K1216" s="18">
        <f t="shared" si="145"/>
        <v>0.65</v>
      </c>
      <c r="L1216" s="35">
        <f>Data!BL28</f>
        <v>1404.9358525229909</v>
      </c>
      <c r="M1216" s="21">
        <f>VLOOKUP(C1216,Data!$CB$2:$EB$22,1+VALUE(MID(A1216,6,2)),FALSE)</f>
        <v>54220.560000000012</v>
      </c>
      <c r="Q1216" s="21">
        <v>54220.560000000012</v>
      </c>
      <c r="R1216" s="21">
        <v>4818.5533393787364</v>
      </c>
      <c r="S1216" s="21">
        <v>57525.368220013013</v>
      </c>
      <c r="T1216" s="38">
        <v>0.54996515942557989</v>
      </c>
    </row>
    <row r="1217" spans="1:20" x14ac:dyDescent="0.25">
      <c r="A1217" s="17" t="s">
        <v>254</v>
      </c>
      <c r="B1217" s="8" t="s">
        <v>60</v>
      </c>
      <c r="C1217" s="8" t="s">
        <v>68</v>
      </c>
      <c r="E1217" s="8" t="str">
        <f t="shared" si="143"/>
        <v>ReFi-tv.refi</v>
      </c>
      <c r="F1217" s="21">
        <f>Data!AT29</f>
        <v>243012.20327851301</v>
      </c>
      <c r="G1217" s="19">
        <f>Data!AV29</f>
        <v>6.823428406388846</v>
      </c>
      <c r="H1217" s="18">
        <f t="shared" si="145"/>
        <v>3.660294262870465E-2</v>
      </c>
      <c r="I1217" s="6">
        <f t="shared" si="145"/>
        <v>3.15</v>
      </c>
      <c r="J1217" s="6">
        <f t="shared" si="145"/>
        <v>71.178795727822703</v>
      </c>
      <c r="K1217" s="18">
        <f t="shared" si="145"/>
        <v>0.65</v>
      </c>
      <c r="L1217" s="35">
        <f>Data!BL29</f>
        <v>2118.2218837134515</v>
      </c>
      <c r="M1217" s="21">
        <f>VLOOKUP(C1217,Data!$CB$2:$EB$22,1+VALUE(MID(A1217,6,2)),FALSE)</f>
        <v>0</v>
      </c>
      <c r="Q1217" s="21">
        <v>0</v>
      </c>
      <c r="R1217" s="21">
        <v>3601.325757735382</v>
      </c>
      <c r="S1217" s="21">
        <v>77406.17369937303</v>
      </c>
      <c r="T1217" s="38">
        <v>0.40487254078845558</v>
      </c>
    </row>
    <row r="1218" spans="1:20" x14ac:dyDescent="0.25">
      <c r="A1218" s="17" t="s">
        <v>255</v>
      </c>
      <c r="B1218" s="8" t="s">
        <v>60</v>
      </c>
      <c r="C1218" s="8" t="s">
        <v>68</v>
      </c>
      <c r="E1218" s="8" t="str">
        <f t="shared" si="143"/>
        <v>ReFi-tv.refi</v>
      </c>
      <c r="F1218" s="21">
        <f>Data!AT30</f>
        <v>290574.97468882898</v>
      </c>
      <c r="G1218" s="19">
        <f>Data!AV30</f>
        <v>6.6339706431463812</v>
      </c>
      <c r="H1218" s="18">
        <f t="shared" si="145"/>
        <v>3.660294262870465E-2</v>
      </c>
      <c r="I1218" s="6">
        <f t="shared" si="145"/>
        <v>3.15</v>
      </c>
      <c r="J1218" s="6">
        <f t="shared" si="145"/>
        <v>71.178795727822703</v>
      </c>
      <c r="K1218" s="18">
        <f t="shared" si="145"/>
        <v>0.65</v>
      </c>
      <c r="L1218" s="35">
        <f>Data!BL30</f>
        <v>1867.8014293073777</v>
      </c>
      <c r="M1218" s="21">
        <f>VLOOKUP(C1218,Data!$CB$2:$EB$22,1+VALUE(MID(A1218,6,2)),FALSE)</f>
        <v>58119.080000000031</v>
      </c>
      <c r="Q1218" s="21">
        <v>58119.080000000031</v>
      </c>
      <c r="R1218" s="21">
        <v>5733.4189128418448</v>
      </c>
      <c r="S1218" s="21">
        <v>61692.218170857042</v>
      </c>
      <c r="T1218" s="38">
        <v>0.53906292678320034</v>
      </c>
    </row>
    <row r="1219" spans="1:20" x14ac:dyDescent="0.25">
      <c r="A1219" s="17" t="s">
        <v>256</v>
      </c>
      <c r="B1219" s="8" t="s">
        <v>60</v>
      </c>
      <c r="C1219" s="8" t="s">
        <v>68</v>
      </c>
      <c r="E1219" s="8" t="str">
        <f t="shared" si="143"/>
        <v>ReFi-tv.refi</v>
      </c>
      <c r="F1219" s="21">
        <f>Data!AT31</f>
        <v>329832.51746826299</v>
      </c>
      <c r="G1219" s="19">
        <f>Data!AV31</f>
        <v>6.2263263157050011</v>
      </c>
      <c r="H1219" s="18">
        <f t="shared" si="145"/>
        <v>3.660294262870465E-2</v>
      </c>
      <c r="I1219" s="6">
        <f t="shared" si="145"/>
        <v>3.15</v>
      </c>
      <c r="J1219" s="6">
        <f t="shared" si="145"/>
        <v>71.178795727822703</v>
      </c>
      <c r="K1219" s="18">
        <f t="shared" si="145"/>
        <v>0.65</v>
      </c>
      <c r="L1219" s="35">
        <f>Data!BL31</f>
        <v>2118.2218837134515</v>
      </c>
      <c r="M1219" s="21">
        <f>VLOOKUP(C1219,Data!$CB$2:$EB$22,1+VALUE(MID(A1219,6,2)),FALSE)</f>
        <v>0</v>
      </c>
      <c r="Q1219" s="21">
        <v>0</v>
      </c>
      <c r="R1219" s="21">
        <v>4775.2998325592716</v>
      </c>
      <c r="S1219" s="21">
        <v>93657.611290463261</v>
      </c>
      <c r="T1219" s="38">
        <v>0.39554069714783491</v>
      </c>
    </row>
    <row r="1220" spans="1:20" x14ac:dyDescent="0.25">
      <c r="A1220" s="17" t="s">
        <v>257</v>
      </c>
      <c r="B1220" s="8" t="s">
        <v>60</v>
      </c>
      <c r="C1220" s="8" t="s">
        <v>68</v>
      </c>
      <c r="E1220" s="8" t="str">
        <f t="shared" si="143"/>
        <v>ReFi-tv.refi</v>
      </c>
      <c r="F1220" s="21">
        <f>Data!AT32</f>
        <v>164499.301820719</v>
      </c>
      <c r="G1220" s="19">
        <f>Data!AV32</f>
        <v>7.8609634284899084</v>
      </c>
      <c r="H1220" s="18">
        <f t="shared" si="145"/>
        <v>3.660294262870465E-2</v>
      </c>
      <c r="I1220" s="6">
        <f t="shared" si="145"/>
        <v>3.15</v>
      </c>
      <c r="J1220" s="6">
        <f t="shared" si="145"/>
        <v>71.178795727822703</v>
      </c>
      <c r="K1220" s="18">
        <f t="shared" si="145"/>
        <v>0.65</v>
      </c>
      <c r="L1220" s="35">
        <f>Data!BL32</f>
        <v>2118.2218837134515</v>
      </c>
      <c r="M1220" s="21">
        <f>VLOOKUP(C1220,Data!$CB$2:$EB$22,1+VALUE(MID(A1220,6,2)),FALSE)</f>
        <v>0</v>
      </c>
      <c r="Q1220" s="21">
        <v>0</v>
      </c>
      <c r="R1220" s="21">
        <v>1680.3697355219751</v>
      </c>
      <c r="S1220" s="21">
        <v>41609.373867430448</v>
      </c>
      <c r="T1220" s="38">
        <v>0.27907747878864653</v>
      </c>
    </row>
    <row r="1221" spans="1:20" x14ac:dyDescent="0.25">
      <c r="A1221" s="17" t="s">
        <v>258</v>
      </c>
      <c r="B1221" s="8" t="s">
        <v>60</v>
      </c>
      <c r="C1221" s="8" t="s">
        <v>68</v>
      </c>
      <c r="E1221" s="8" t="str">
        <f t="shared" si="143"/>
        <v>ReFi-tv.refi</v>
      </c>
      <c r="F1221" s="21">
        <f>Data!AT33</f>
        <v>192519.124041111</v>
      </c>
      <c r="G1221" s="19">
        <f>Data!AV33</f>
        <v>7.2437942646276179</v>
      </c>
      <c r="H1221" s="18">
        <f t="shared" si="145"/>
        <v>3.660294262870465E-2</v>
      </c>
      <c r="I1221" s="6">
        <f t="shared" si="145"/>
        <v>3.15</v>
      </c>
      <c r="J1221" s="6">
        <f t="shared" si="145"/>
        <v>71.178795727822703</v>
      </c>
      <c r="K1221" s="18">
        <f t="shared" si="145"/>
        <v>0.65</v>
      </c>
      <c r="L1221" s="35">
        <f>Data!BL33</f>
        <v>2136.0220676102031</v>
      </c>
      <c r="M1221" s="21">
        <f>VLOOKUP(C1221,Data!$CB$2:$EB$22,1+VALUE(MID(A1221,6,2)),FALSE)</f>
        <v>0</v>
      </c>
      <c r="Q1221" s="21">
        <v>0</v>
      </c>
      <c r="R1221" s="21">
        <v>1350.1436558874677</v>
      </c>
      <c r="S1221" s="21">
        <v>30807.513043464161</v>
      </c>
      <c r="T1221" s="38">
        <v>0.1915976164450498</v>
      </c>
    </row>
    <row r="1222" spans="1:20" x14ac:dyDescent="0.25">
      <c r="A1222" s="17" t="s">
        <v>259</v>
      </c>
      <c r="B1222" s="8" t="s">
        <v>60</v>
      </c>
      <c r="C1222" s="8" t="s">
        <v>68</v>
      </c>
      <c r="E1222" s="8" t="str">
        <f t="shared" si="143"/>
        <v>ReFi-tv.refi</v>
      </c>
      <c r="F1222" s="21">
        <f>Data!AT34</f>
        <v>149243.259400057</v>
      </c>
      <c r="G1222" s="19">
        <f>Data!AV34</f>
        <v>7.8894108904875937</v>
      </c>
      <c r="H1222" s="18">
        <f t="shared" si="145"/>
        <v>3.660294262870465E-2</v>
      </c>
      <c r="I1222" s="6">
        <f t="shared" si="145"/>
        <v>3.15</v>
      </c>
      <c r="J1222" s="6">
        <f t="shared" si="145"/>
        <v>71.178795727822703</v>
      </c>
      <c r="K1222" s="18">
        <f t="shared" si="145"/>
        <v>0.65</v>
      </c>
      <c r="L1222" s="35">
        <f>Data!BL34</f>
        <v>2136.0220676102031</v>
      </c>
      <c r="M1222" s="21">
        <f>VLOOKUP(C1222,Data!$CB$2:$EB$22,1+VALUE(MID(A1222,6,2)),FALSE)</f>
        <v>0</v>
      </c>
      <c r="Q1222" s="21">
        <v>0</v>
      </c>
      <c r="R1222" s="21">
        <v>705.35354040691368</v>
      </c>
      <c r="S1222" s="21">
        <v>17529.195295490397</v>
      </c>
      <c r="T1222" s="38">
        <v>0.12912077502696628</v>
      </c>
    </row>
    <row r="1223" spans="1:20" x14ac:dyDescent="0.25">
      <c r="A1223" s="17" t="s">
        <v>260</v>
      </c>
      <c r="B1223" s="8" t="s">
        <v>60</v>
      </c>
      <c r="C1223" s="8" t="s">
        <v>68</v>
      </c>
      <c r="E1223" s="8" t="str">
        <f t="shared" si="143"/>
        <v>ReFi-tv.refi</v>
      </c>
      <c r="F1223" s="21">
        <f>Data!AT35</f>
        <v>361307.973956606</v>
      </c>
      <c r="G1223" s="19">
        <f>Data!AV35</f>
        <v>6.0657210086765296</v>
      </c>
      <c r="H1223" s="18">
        <f t="shared" ref="H1223:K1238" si="146">H1222</f>
        <v>3.660294262870465E-2</v>
      </c>
      <c r="I1223" s="6">
        <f t="shared" si="146"/>
        <v>3.15</v>
      </c>
      <c r="J1223" s="6">
        <f t="shared" si="146"/>
        <v>71.178795727822703</v>
      </c>
      <c r="K1223" s="18">
        <f t="shared" si="146"/>
        <v>0.65</v>
      </c>
      <c r="L1223" s="35">
        <f>Data!BL35</f>
        <v>2136.0220676102031</v>
      </c>
      <c r="M1223" s="21">
        <f>VLOOKUP(C1223,Data!$CB$2:$EB$22,1+VALUE(MID(A1223,6,2)),FALSE)</f>
        <v>0</v>
      </c>
      <c r="Q1223" s="21">
        <v>0</v>
      </c>
      <c r="R1223" s="21">
        <v>1136.6079634593139</v>
      </c>
      <c r="S1223" s="21">
        <v>21717.192428140246</v>
      </c>
      <c r="T1223" s="38">
        <v>8.5944313514381587E-2</v>
      </c>
    </row>
    <row r="1224" spans="1:20" x14ac:dyDescent="0.25">
      <c r="A1224" s="17" t="s">
        <v>261</v>
      </c>
      <c r="B1224" s="8" t="s">
        <v>60</v>
      </c>
      <c r="C1224" s="8" t="s">
        <v>68</v>
      </c>
      <c r="E1224" s="8" t="str">
        <f t="shared" si="143"/>
        <v>ReFi-tv.refi</v>
      </c>
      <c r="F1224" s="21">
        <f>Data!AT36</f>
        <v>230041.87090241699</v>
      </c>
      <c r="G1224" s="19">
        <f>Data!AV36</f>
        <v>6.6784839098539406</v>
      </c>
      <c r="H1224" s="18">
        <f t="shared" si="146"/>
        <v>3.660294262870465E-2</v>
      </c>
      <c r="I1224" s="6">
        <f t="shared" si="146"/>
        <v>3.15</v>
      </c>
      <c r="J1224" s="6">
        <f t="shared" si="146"/>
        <v>71.178795727822703</v>
      </c>
      <c r="K1224" s="18">
        <f t="shared" si="146"/>
        <v>0.65</v>
      </c>
      <c r="L1224" s="35">
        <f>Data!BL36</f>
        <v>2136.0220676102031</v>
      </c>
      <c r="M1224" s="21">
        <f>VLOOKUP(C1224,Data!$CB$2:$EB$22,1+VALUE(MID(A1224,6,2)),FALSE)</f>
        <v>0</v>
      </c>
      <c r="Q1224" s="21">
        <v>0</v>
      </c>
      <c r="R1224" s="21">
        <v>477.74791301932839</v>
      </c>
      <c r="S1224" s="21">
        <v>10050.490012707534</v>
      </c>
      <c r="T1224" s="38">
        <v>5.6738246065250131E-2</v>
      </c>
    </row>
    <row r="1225" spans="1:20" x14ac:dyDescent="0.25">
      <c r="A1225" s="17" t="s">
        <v>278</v>
      </c>
      <c r="B1225" s="8" t="s">
        <v>60</v>
      </c>
      <c r="C1225" s="8" t="s">
        <v>68</v>
      </c>
      <c r="E1225" s="8" t="str">
        <f t="shared" si="143"/>
        <v>ReFi-tv.refi</v>
      </c>
      <c r="F1225" s="21">
        <f>Data!AT37</f>
        <v>148808.22602868799</v>
      </c>
      <c r="G1225" s="19">
        <f>Data!AV37</f>
        <v>7.7108317934764221</v>
      </c>
      <c r="H1225" s="18">
        <f t="shared" si="146"/>
        <v>3.660294262870465E-2</v>
      </c>
      <c r="I1225" s="6">
        <f t="shared" si="146"/>
        <v>3.15</v>
      </c>
      <c r="J1225" s="6">
        <f t="shared" si="146"/>
        <v>71.178795727822703</v>
      </c>
      <c r="K1225" s="18">
        <f t="shared" si="146"/>
        <v>0.65</v>
      </c>
      <c r="L1225" s="35">
        <f>Data!BL37</f>
        <v>1441.8148956368873</v>
      </c>
      <c r="M1225" s="21">
        <f>VLOOKUP(C1225,Data!$CB$2:$EB$22,1+VALUE(MID(A1225,6,2)),FALSE)</f>
        <v>0</v>
      </c>
      <c r="Q1225" s="21">
        <v>0</v>
      </c>
      <c r="R1225" s="21">
        <v>202.92516628485433</v>
      </c>
      <c r="S1225" s="21">
        <v>4928.8737452400946</v>
      </c>
      <c r="T1225" s="38">
        <v>3.7255720774787671E-2</v>
      </c>
    </row>
    <row r="1226" spans="1:20" x14ac:dyDescent="0.25">
      <c r="A1226" s="17" t="s">
        <v>279</v>
      </c>
      <c r="B1226" s="8" t="s">
        <v>60</v>
      </c>
      <c r="C1226" s="8" t="s">
        <v>68</v>
      </c>
      <c r="E1226" s="8" t="str">
        <f t="shared" si="143"/>
        <v>ReFi-tv.refi</v>
      </c>
      <c r="F1226" s="21">
        <f>Data!AT38</f>
        <v>158601.96567814099</v>
      </c>
      <c r="G1226" s="19">
        <f>Data!AV38</f>
        <v>7.3209134283901935</v>
      </c>
      <c r="H1226" s="18">
        <f t="shared" si="146"/>
        <v>3.660294262870465E-2</v>
      </c>
      <c r="I1226" s="6">
        <f t="shared" si="146"/>
        <v>3.15</v>
      </c>
      <c r="J1226" s="6">
        <f t="shared" si="146"/>
        <v>71.178795727822703</v>
      </c>
      <c r="K1226" s="18">
        <f t="shared" si="146"/>
        <v>0.65</v>
      </c>
      <c r="L1226" s="35">
        <f>Data!BL38</f>
        <v>1441.8148956368873</v>
      </c>
      <c r="M1226" s="21">
        <f>VLOOKUP(C1226,Data!$CB$2:$EB$22,1+VALUE(MID(A1226,6,2)),FALSE)</f>
        <v>0</v>
      </c>
      <c r="Q1226" s="21">
        <v>0</v>
      </c>
      <c r="R1226" s="21">
        <v>141.51465392829016</v>
      </c>
      <c r="S1226" s="21">
        <v>3263.4520703114731</v>
      </c>
      <c r="T1226" s="38">
        <v>2.4376808575678144E-2</v>
      </c>
    </row>
    <row r="1227" spans="1:20" x14ac:dyDescent="0.25">
      <c r="A1227" s="17" t="s">
        <v>280</v>
      </c>
      <c r="B1227" s="8" t="s">
        <v>60</v>
      </c>
      <c r="C1227" s="8" t="s">
        <v>68</v>
      </c>
      <c r="E1227" s="8" t="str">
        <f t="shared" si="143"/>
        <v>ReFi-tv.refi</v>
      </c>
      <c r="F1227" s="21">
        <f>Data!AT39</f>
        <v>191188.54345133001</v>
      </c>
      <c r="G1227" s="19">
        <f>Data!AV39</f>
        <v>6.6714196487796373</v>
      </c>
      <c r="H1227" s="18">
        <f t="shared" si="146"/>
        <v>3.660294262870465E-2</v>
      </c>
      <c r="I1227" s="6">
        <f t="shared" si="146"/>
        <v>3.15</v>
      </c>
      <c r="J1227" s="6">
        <f t="shared" si="146"/>
        <v>71.178795727822703</v>
      </c>
      <c r="K1227" s="18">
        <f t="shared" si="146"/>
        <v>0.65</v>
      </c>
      <c r="L1227" s="35">
        <f>Data!BL39</f>
        <v>1441.8148956368873</v>
      </c>
      <c r="M1227" s="21">
        <f>VLOOKUP(C1227,Data!$CB$2:$EB$22,1+VALUE(MID(A1227,6,2)),FALSE)</f>
        <v>0</v>
      </c>
      <c r="Q1227" s="21">
        <v>0</v>
      </c>
      <c r="R1227" s="21">
        <v>111.36208013090342</v>
      </c>
      <c r="S1227" s="21">
        <v>2340.2709839699864</v>
      </c>
      <c r="T1227" s="38">
        <v>1.5913271366716608E-2</v>
      </c>
    </row>
    <row r="1228" spans="1:20" x14ac:dyDescent="0.25">
      <c r="A1228" s="17" t="s">
        <v>281</v>
      </c>
      <c r="B1228" s="8" t="s">
        <v>60</v>
      </c>
      <c r="C1228" s="8" t="s">
        <v>68</v>
      </c>
      <c r="E1228" s="8" t="str">
        <f t="shared" si="143"/>
        <v>ReFi-tv.refi</v>
      </c>
      <c r="F1228" s="21">
        <f>Data!AT40</f>
        <v>245059.3539207585</v>
      </c>
      <c r="G1228" s="19">
        <f>Data!AV40</f>
        <v>6.3646196133400057</v>
      </c>
      <c r="H1228" s="18">
        <f t="shared" si="146"/>
        <v>3.660294262870465E-2</v>
      </c>
      <c r="I1228" s="6">
        <f t="shared" si="146"/>
        <v>3.15</v>
      </c>
      <c r="J1228" s="6">
        <f t="shared" si="146"/>
        <v>71.178795727822703</v>
      </c>
      <c r="K1228" s="18">
        <f t="shared" si="146"/>
        <v>0.65</v>
      </c>
      <c r="L1228" s="35">
        <f>Data!BL40</f>
        <v>1441.8148956368873</v>
      </c>
      <c r="M1228" s="21">
        <f>VLOOKUP(C1228,Data!$CB$2:$EB$22,1+VALUE(MID(A1228,6,2)),FALSE)</f>
        <v>0</v>
      </c>
      <c r="Q1228" s="21">
        <v>0</v>
      </c>
      <c r="R1228" s="21">
        <v>93.041473797993234</v>
      </c>
      <c r="S1228" s="21">
        <v>1865.3468053146191</v>
      </c>
      <c r="T1228" s="38">
        <v>1.0372639773980286E-2</v>
      </c>
    </row>
    <row r="1229" spans="1:20" x14ac:dyDescent="0.25">
      <c r="A1229" s="17" t="s">
        <v>282</v>
      </c>
      <c r="B1229" s="8" t="s">
        <v>60</v>
      </c>
      <c r="C1229" s="8" t="s">
        <v>68</v>
      </c>
      <c r="E1229" s="8" t="str">
        <f t="shared" si="143"/>
        <v>ReFi-tv.refi</v>
      </c>
      <c r="F1229" s="21">
        <f>Data!AT41</f>
        <v>234148.48138127499</v>
      </c>
      <c r="G1229" s="19">
        <f>Data!AV41</f>
        <v>6.5823733482746327</v>
      </c>
      <c r="H1229" s="18">
        <f t="shared" si="146"/>
        <v>3.660294262870465E-2</v>
      </c>
      <c r="I1229" s="6">
        <f t="shared" si="146"/>
        <v>3.15</v>
      </c>
      <c r="J1229" s="6">
        <f t="shared" si="146"/>
        <v>71.178795727822703</v>
      </c>
      <c r="K1229" s="18">
        <f t="shared" si="146"/>
        <v>0.65</v>
      </c>
      <c r="L1229" s="35">
        <f>Data!BL41</f>
        <v>1441.8148956368873</v>
      </c>
      <c r="M1229" s="21">
        <f>VLOOKUP(C1229,Data!$CB$2:$EB$22,1+VALUE(MID(A1229,6,2)),FALSE)</f>
        <v>0</v>
      </c>
      <c r="Q1229" s="21">
        <v>0</v>
      </c>
      <c r="R1229" s="21">
        <v>57.889702331817979</v>
      </c>
      <c r="S1229" s="21">
        <v>1200.3126463708084</v>
      </c>
      <c r="T1229" s="38">
        <v>6.754511880237013E-3</v>
      </c>
    </row>
    <row r="1230" spans="1:20" x14ac:dyDescent="0.25">
      <c r="A1230" s="17" t="s">
        <v>283</v>
      </c>
      <c r="B1230" s="8" t="s">
        <v>60</v>
      </c>
      <c r="C1230" s="8" t="s">
        <v>68</v>
      </c>
      <c r="E1230" s="8" t="str">
        <f t="shared" si="143"/>
        <v>ReFi-tv.refi</v>
      </c>
      <c r="F1230" s="21">
        <f>Data!AT42</f>
        <v>214879.20808178949</v>
      </c>
      <c r="G1230" s="19">
        <f>Data!AV42</f>
        <v>6.8294778983613993</v>
      </c>
      <c r="H1230" s="18">
        <f t="shared" si="146"/>
        <v>3.660294262870465E-2</v>
      </c>
      <c r="I1230" s="6">
        <f t="shared" si="146"/>
        <v>3.15</v>
      </c>
      <c r="J1230" s="6">
        <f t="shared" si="146"/>
        <v>71.178795727822703</v>
      </c>
      <c r="K1230" s="18">
        <f t="shared" si="146"/>
        <v>0.65</v>
      </c>
      <c r="L1230" s="35">
        <f>Data!BL42</f>
        <v>1281.6132405661219</v>
      </c>
      <c r="M1230" s="21">
        <f>VLOOKUP(C1230,Data!$CB$2:$EB$22,1+VALUE(MID(A1230,6,2)),FALSE)</f>
        <v>0</v>
      </c>
      <c r="Q1230" s="21">
        <v>0</v>
      </c>
      <c r="R1230" s="21">
        <v>34.572623545645079</v>
      </c>
      <c r="S1230" s="21">
        <v>743.75585043905869</v>
      </c>
      <c r="T1230" s="38">
        <v>4.3956382244265679E-3</v>
      </c>
    </row>
    <row r="1231" spans="1:20" x14ac:dyDescent="0.25">
      <c r="A1231" s="17" t="s">
        <v>284</v>
      </c>
      <c r="B1231" s="8" t="s">
        <v>60</v>
      </c>
      <c r="C1231" s="8" t="s">
        <v>68</v>
      </c>
      <c r="E1231" s="8" t="str">
        <f t="shared" si="143"/>
        <v>ReFi-tv.refi</v>
      </c>
      <c r="F1231" s="21">
        <f>Data!AT43</f>
        <v>209527.0442382365</v>
      </c>
      <c r="G1231" s="19">
        <f>Data!AV43</f>
        <v>6.6980857672209169</v>
      </c>
      <c r="H1231" s="18">
        <f t="shared" si="146"/>
        <v>3.660294262870465E-2</v>
      </c>
      <c r="I1231" s="6">
        <f t="shared" si="146"/>
        <v>3.15</v>
      </c>
      <c r="J1231" s="6">
        <f t="shared" si="146"/>
        <v>71.178795727822703</v>
      </c>
      <c r="K1231" s="18">
        <f t="shared" si="146"/>
        <v>0.65</v>
      </c>
      <c r="L1231" s="35">
        <f>Data!BL43</f>
        <v>1281.6132405661219</v>
      </c>
      <c r="M1231" s="21">
        <f>VLOOKUP(C1231,Data!$CB$2:$EB$22,1+VALUE(MID(A1231,6,2)),FALSE)</f>
        <v>0</v>
      </c>
      <c r="Q1231" s="21">
        <v>0</v>
      </c>
      <c r="R1231" s="21">
        <v>21.929361885296185</v>
      </c>
      <c r="S1231" s="21">
        <v>462.68695219363855</v>
      </c>
      <c r="T1231" s="38">
        <v>2.8593670405655525E-3</v>
      </c>
    </row>
    <row r="1232" spans="1:20" x14ac:dyDescent="0.25">
      <c r="A1232" s="17" t="s">
        <v>285</v>
      </c>
      <c r="B1232" s="8" t="s">
        <v>60</v>
      </c>
      <c r="C1232" s="8" t="s">
        <v>68</v>
      </c>
      <c r="E1232" s="8" t="str">
        <f t="shared" si="143"/>
        <v>ReFi-tv.refi</v>
      </c>
      <c r="F1232" s="21">
        <f>Data!AT44</f>
        <v>241380.32206047649</v>
      </c>
      <c r="G1232" s="19">
        <f>Data!AV44</f>
        <v>6.4866620482616781</v>
      </c>
      <c r="H1232" s="18">
        <f t="shared" si="146"/>
        <v>3.660294262870465E-2</v>
      </c>
      <c r="I1232" s="6">
        <f t="shared" si="146"/>
        <v>3.15</v>
      </c>
      <c r="J1232" s="6">
        <f t="shared" si="146"/>
        <v>71.178795727822703</v>
      </c>
      <c r="K1232" s="18">
        <f t="shared" si="146"/>
        <v>0.65</v>
      </c>
      <c r="L1232" s="35">
        <f>Data!BL44</f>
        <v>1281.6132405661219</v>
      </c>
      <c r="M1232" s="21">
        <f>VLOOKUP(C1232,Data!$CB$2:$EB$22,1+VALUE(MID(A1232,6,2)),FALSE)</f>
        <v>0</v>
      </c>
      <c r="Q1232" s="21">
        <v>0</v>
      </c>
      <c r="R1232" s="21">
        <v>16.429285207494306</v>
      </c>
      <c r="S1232" s="21">
        <v>335.699345631889</v>
      </c>
      <c r="T1232" s="38">
        <v>1.8595197927601115E-3</v>
      </c>
    </row>
    <row r="1233" spans="1:20" x14ac:dyDescent="0.25">
      <c r="A1233" s="17" t="s">
        <v>286</v>
      </c>
      <c r="B1233" s="8" t="s">
        <v>60</v>
      </c>
      <c r="C1233" s="8" t="s">
        <v>68</v>
      </c>
      <c r="E1233" s="8" t="str">
        <f t="shared" si="143"/>
        <v>ReFi-tv.refi</v>
      </c>
      <c r="F1233" s="21">
        <f>Data!AT45</f>
        <v>200886.29164899149</v>
      </c>
      <c r="G1233" s="19">
        <f>Data!AV45</f>
        <v>6.7724878862124012</v>
      </c>
      <c r="H1233" s="18">
        <f t="shared" si="146"/>
        <v>3.660294262870465E-2</v>
      </c>
      <c r="I1233" s="6">
        <f t="shared" si="146"/>
        <v>3.15</v>
      </c>
      <c r="J1233" s="6">
        <f t="shared" si="146"/>
        <v>71.178795727822703</v>
      </c>
      <c r="K1233" s="18">
        <f t="shared" si="146"/>
        <v>0.65</v>
      </c>
      <c r="L1233" s="35">
        <f>Data!BL45</f>
        <v>1679.6010050259222</v>
      </c>
      <c r="M1233" s="21">
        <f>VLOOKUP(C1233,Data!$CB$2:$EB$22,1+VALUE(MID(A1233,6,2)),FALSE)</f>
        <v>48081.86</v>
      </c>
      <c r="Q1233" s="21">
        <v>48081.86</v>
      </c>
      <c r="R1233" s="21">
        <v>2440.8444257280407</v>
      </c>
      <c r="S1233" s="21">
        <v>3989.4963119224994</v>
      </c>
      <c r="T1233" s="38">
        <v>0.33195085865319396</v>
      </c>
    </row>
    <row r="1234" spans="1:20" x14ac:dyDescent="0.25">
      <c r="A1234" s="17" t="s">
        <v>287</v>
      </c>
      <c r="B1234" s="8" t="s">
        <v>60</v>
      </c>
      <c r="C1234" s="8" t="s">
        <v>68</v>
      </c>
      <c r="E1234" s="8" t="str">
        <f t="shared" si="143"/>
        <v>ReFi-tv.refi</v>
      </c>
      <c r="F1234" s="21">
        <f>Data!AT46</f>
        <v>182227.90960488049</v>
      </c>
      <c r="G1234" s="19">
        <f>Data!AV46</f>
        <v>6.9369532865138988</v>
      </c>
      <c r="H1234" s="18">
        <f t="shared" si="146"/>
        <v>3.660294262870465E-2</v>
      </c>
      <c r="I1234" s="6">
        <f t="shared" si="146"/>
        <v>3.15</v>
      </c>
      <c r="J1234" s="6">
        <f t="shared" si="146"/>
        <v>71.178795727822703</v>
      </c>
      <c r="K1234" s="18">
        <f t="shared" si="146"/>
        <v>0.65</v>
      </c>
      <c r="L1234" s="35">
        <f>Data!BL46</f>
        <v>1785.0855563801672</v>
      </c>
      <c r="M1234" s="21">
        <f>VLOOKUP(C1234,Data!$CB$2:$EB$22,1+VALUE(MID(A1234,6,2)),FALSE)</f>
        <v>53258.270000000011</v>
      </c>
      <c r="Q1234" s="21">
        <v>53258.270000000011</v>
      </c>
      <c r="R1234" s="21">
        <v>3295.5071691186758</v>
      </c>
      <c r="S1234" s="21">
        <v>18753.18475577591</v>
      </c>
      <c r="T1234" s="38">
        <v>0.49407327877646068</v>
      </c>
    </row>
    <row r="1235" spans="1:20" x14ac:dyDescent="0.25">
      <c r="A1235" s="17" t="s">
        <v>288</v>
      </c>
      <c r="B1235" s="8" t="s">
        <v>60</v>
      </c>
      <c r="C1235" s="8" t="s">
        <v>68</v>
      </c>
      <c r="E1235" s="8" t="str">
        <f t="shared" si="143"/>
        <v>ReFi-tv.refi</v>
      </c>
      <c r="F1235" s="21">
        <f>Data!AT47</f>
        <v>256952.68964802951</v>
      </c>
      <c r="G1235" s="19">
        <f>Data!AV47</f>
        <v>6.2464520570914432</v>
      </c>
      <c r="H1235" s="18">
        <f t="shared" si="146"/>
        <v>3.660294262870465E-2</v>
      </c>
      <c r="I1235" s="6">
        <f t="shared" si="146"/>
        <v>3.15</v>
      </c>
      <c r="J1235" s="6">
        <f t="shared" si="146"/>
        <v>71.178795727822703</v>
      </c>
      <c r="K1235" s="18">
        <f t="shared" si="146"/>
        <v>0.65</v>
      </c>
      <c r="L1235" s="35">
        <f>Data!BL47</f>
        <v>1690.7075426683041</v>
      </c>
      <c r="M1235" s="21">
        <f>VLOOKUP(C1235,Data!$CB$2:$EB$22,1+VALUE(MID(A1235,6,2)),FALSE)</f>
        <v>34729.65</v>
      </c>
      <c r="Q1235" s="21">
        <v>34729.65</v>
      </c>
      <c r="R1235" s="21">
        <v>4879.4483437872004</v>
      </c>
      <c r="S1235" s="21">
        <v>61279.95645524111</v>
      </c>
      <c r="T1235" s="38">
        <v>0.51880189717612946</v>
      </c>
    </row>
    <row r="1236" spans="1:20" x14ac:dyDescent="0.25">
      <c r="A1236" s="17" t="s">
        <v>289</v>
      </c>
      <c r="B1236" s="8" t="s">
        <v>60</v>
      </c>
      <c r="C1236" s="8" t="s">
        <v>68</v>
      </c>
      <c r="E1236" s="8" t="str">
        <f t="shared" si="143"/>
        <v>ReFi-tv.refi</v>
      </c>
      <c r="F1236" s="21">
        <f>Data!AT48</f>
        <v>215113.42565182853</v>
      </c>
      <c r="G1236" s="19">
        <f>Data!AV48</f>
        <v>6.7966372089774518</v>
      </c>
      <c r="H1236" s="18">
        <f t="shared" si="146"/>
        <v>3.660294262870465E-2</v>
      </c>
      <c r="I1236" s="6">
        <f t="shared" si="146"/>
        <v>3.15</v>
      </c>
      <c r="J1236" s="6">
        <f t="shared" si="146"/>
        <v>71.178795727822703</v>
      </c>
      <c r="K1236" s="18">
        <f t="shared" si="146"/>
        <v>0.65</v>
      </c>
      <c r="L1236" s="35">
        <f>Data!BL48</f>
        <v>1640.0237687431245</v>
      </c>
      <c r="M1236" s="21">
        <f>VLOOKUP(C1236,Data!$CB$2:$EB$22,1+VALUE(MID(A1236,6,2)),FALSE)</f>
        <v>0</v>
      </c>
      <c r="Q1236" s="21">
        <v>0</v>
      </c>
      <c r="R1236" s="21">
        <v>2979.4452672126004</v>
      </c>
      <c r="S1236" s="21">
        <v>63788.156980534121</v>
      </c>
      <c r="T1236" s="38">
        <v>0.37840066786866189</v>
      </c>
    </row>
    <row r="1237" spans="1:20" x14ac:dyDescent="0.25">
      <c r="A1237" s="17" t="s">
        <v>290</v>
      </c>
      <c r="B1237" s="8" t="s">
        <v>60</v>
      </c>
      <c r="C1237" s="8" t="s">
        <v>68</v>
      </c>
      <c r="E1237" s="8" t="str">
        <f t="shared" si="143"/>
        <v>ReFi-tv.refi</v>
      </c>
      <c r="F1237" s="21">
        <f>Data!AT49</f>
        <v>226911.29740825098</v>
      </c>
      <c r="G1237" s="19">
        <f>Data!AV49</f>
        <v>6.7575343703790596</v>
      </c>
      <c r="H1237" s="18">
        <f t="shared" si="146"/>
        <v>3.660294262870465E-2</v>
      </c>
      <c r="I1237" s="6">
        <f t="shared" si="146"/>
        <v>3.15</v>
      </c>
      <c r="J1237" s="6">
        <f t="shared" si="146"/>
        <v>71.178795727822703</v>
      </c>
      <c r="K1237" s="18">
        <f t="shared" si="146"/>
        <v>0.65</v>
      </c>
      <c r="L1237" s="35">
        <f>Data!BL49</f>
        <v>2090.1152728342267</v>
      </c>
      <c r="M1237" s="21">
        <f>VLOOKUP(C1237,Data!$CB$2:$EB$22,1+VALUE(MID(A1237,6,2)),FALSE)</f>
        <v>38148.960000000006</v>
      </c>
      <c r="Q1237" s="21">
        <v>38148.960000000006</v>
      </c>
      <c r="R1237" s="21">
        <v>3587.2768549061238</v>
      </c>
      <c r="S1237" s="21">
        <v>38210.651925744285</v>
      </c>
      <c r="T1237" s="38">
        <v>0.43190951864547922</v>
      </c>
    </row>
    <row r="1238" spans="1:20" x14ac:dyDescent="0.25">
      <c r="A1238" s="17" t="s">
        <v>291</v>
      </c>
      <c r="B1238" s="8" t="s">
        <v>60</v>
      </c>
      <c r="C1238" s="8" t="s">
        <v>68</v>
      </c>
      <c r="E1238" s="8" t="str">
        <f t="shared" si="143"/>
        <v>ReFi-tv.refi</v>
      </c>
      <c r="F1238" s="21">
        <f>Data!AT50</f>
        <v>201926.92877309551</v>
      </c>
      <c r="G1238" s="19">
        <f>Data!AV50</f>
        <v>6.9285980651159154</v>
      </c>
      <c r="H1238" s="18">
        <f t="shared" si="146"/>
        <v>3.660294262870465E-2</v>
      </c>
      <c r="I1238" s="6">
        <f t="shared" si="146"/>
        <v>3.15</v>
      </c>
      <c r="J1238" s="6">
        <f t="shared" si="146"/>
        <v>71.178795727822703</v>
      </c>
      <c r="K1238" s="18">
        <f t="shared" si="146"/>
        <v>0.65</v>
      </c>
      <c r="L1238" s="35">
        <f>Data!BL50</f>
        <v>2828.7555777959278</v>
      </c>
      <c r="M1238" s="21">
        <f>VLOOKUP(C1238,Data!$CB$2:$EB$22,1+VALUE(MID(A1238,6,2)),FALSE)</f>
        <v>10150.14</v>
      </c>
      <c r="Q1238" s="21">
        <v>10150.14</v>
      </c>
      <c r="R1238" s="21">
        <v>2524.9375226398665</v>
      </c>
      <c r="S1238" s="21">
        <v>44956.833286788627</v>
      </c>
      <c r="T1238" s="38">
        <v>0.34161772433630633</v>
      </c>
    </row>
    <row r="1239" spans="1:20" x14ac:dyDescent="0.25">
      <c r="A1239" s="17" t="s">
        <v>292</v>
      </c>
      <c r="B1239" s="8" t="s">
        <v>60</v>
      </c>
      <c r="C1239" s="8" t="s">
        <v>68</v>
      </c>
      <c r="E1239" s="8" t="str">
        <f t="shared" si="143"/>
        <v>ReFi-tv.refi</v>
      </c>
      <c r="F1239" s="21">
        <f>Data!AT51</f>
        <v>207803.13182117551</v>
      </c>
      <c r="G1239" s="19">
        <f>Data!AV51</f>
        <v>6.9028656276865243</v>
      </c>
      <c r="H1239" s="18">
        <f t="shared" ref="H1239:K1254" si="147">H1238</f>
        <v>3.660294262870465E-2</v>
      </c>
      <c r="I1239" s="6">
        <f t="shared" si="147"/>
        <v>3.15</v>
      </c>
      <c r="J1239" s="6">
        <f t="shared" si="147"/>
        <v>71.178795727822703</v>
      </c>
      <c r="K1239" s="18">
        <f t="shared" si="147"/>
        <v>0.65</v>
      </c>
      <c r="L1239" s="35">
        <f>Data!BL51</f>
        <v>1922.1607123485817</v>
      </c>
      <c r="M1239" s="21">
        <f>VLOOKUP(C1239,Data!$CB$2:$EB$22,1+VALUE(MID(A1239,6,2)),FALSE)</f>
        <v>39343.830000000024</v>
      </c>
      <c r="Q1239" s="21">
        <v>39343.830000000024</v>
      </c>
      <c r="R1239" s="21">
        <v>3258.1924254458081</v>
      </c>
      <c r="S1239" s="21">
        <v>31502.393181295112</v>
      </c>
      <c r="T1239" s="38">
        <v>0.42835973380420989</v>
      </c>
    </row>
    <row r="1240" spans="1:20" x14ac:dyDescent="0.25">
      <c r="A1240" s="17" t="s">
        <v>293</v>
      </c>
      <c r="B1240" s="8" t="s">
        <v>60</v>
      </c>
      <c r="C1240" s="8" t="s">
        <v>68</v>
      </c>
      <c r="E1240" s="8" t="str">
        <f t="shared" si="143"/>
        <v>ReFi-tv.refi</v>
      </c>
      <c r="F1240" s="21">
        <f>Data!AT52</f>
        <v>246061.63329111901</v>
      </c>
      <c r="G1240" s="19">
        <f>Data!AV52</f>
        <v>6.4532515947874067</v>
      </c>
      <c r="H1240" s="18">
        <f t="shared" si="147"/>
        <v>3.660294262870465E-2</v>
      </c>
      <c r="I1240" s="6">
        <f t="shared" si="147"/>
        <v>3.15</v>
      </c>
      <c r="J1240" s="6">
        <f t="shared" si="147"/>
        <v>71.178795727822703</v>
      </c>
      <c r="K1240" s="18">
        <f t="shared" si="147"/>
        <v>0.65</v>
      </c>
      <c r="L1240" s="35">
        <f>Data!BL52</f>
        <v>1655.1084423786397</v>
      </c>
      <c r="M1240" s="21">
        <f>VLOOKUP(C1240,Data!$CB$2:$EB$22,1+VALUE(MID(A1240,6,2)),FALSE)</f>
        <v>2471.85</v>
      </c>
      <c r="Q1240" s="21">
        <v>2471.85</v>
      </c>
      <c r="R1240" s="21">
        <v>2874.9291817429962</v>
      </c>
      <c r="S1240" s="21">
        <v>55968.970179999116</v>
      </c>
      <c r="T1240" s="38">
        <v>0.31920320818190828</v>
      </c>
    </row>
    <row r="1241" spans="1:20" x14ac:dyDescent="0.25">
      <c r="A1241" s="17" t="s">
        <v>294</v>
      </c>
      <c r="B1241" s="8" t="s">
        <v>60</v>
      </c>
      <c r="C1241" s="8" t="s">
        <v>68</v>
      </c>
      <c r="E1241" s="8" t="str">
        <f t="shared" si="143"/>
        <v>ReFi-tv.refi</v>
      </c>
      <c r="F1241" s="21">
        <f>Data!AT53</f>
        <v>203891.03290078999</v>
      </c>
      <c r="G1241" s="19">
        <f>Data!AV53</f>
        <v>6.8747933483571542</v>
      </c>
      <c r="H1241" s="18">
        <f t="shared" si="147"/>
        <v>3.660294262870465E-2</v>
      </c>
      <c r="I1241" s="6">
        <f t="shared" si="147"/>
        <v>3.15</v>
      </c>
      <c r="J1241" s="6">
        <f t="shared" si="147"/>
        <v>71.178795727822703</v>
      </c>
      <c r="K1241" s="18">
        <f t="shared" si="147"/>
        <v>0.65</v>
      </c>
      <c r="L1241" s="35">
        <f>Data!BL53</f>
        <v>1978.6811625276007</v>
      </c>
      <c r="M1241" s="21">
        <f>VLOOKUP(C1241,Data!$CB$2:$EB$22,1+VALUE(MID(A1241,6,2)),FALSE)</f>
        <v>69746.829999999987</v>
      </c>
      <c r="Q1241" s="21">
        <v>69746.829999999987</v>
      </c>
      <c r="R1241" s="21">
        <v>3920.557392124987</v>
      </c>
      <c r="S1241" s="21">
        <v>15155.188925885013</v>
      </c>
      <c r="T1241" s="38">
        <v>0.52533179737835201</v>
      </c>
    </row>
    <row r="1242" spans="1:20" x14ac:dyDescent="0.25">
      <c r="A1242" s="17" t="s">
        <v>295</v>
      </c>
      <c r="B1242" s="8" t="s">
        <v>60</v>
      </c>
      <c r="C1242" s="8" t="s">
        <v>68</v>
      </c>
      <c r="E1242" s="8" t="str">
        <f t="shared" si="143"/>
        <v>ReFi-tv.refi</v>
      </c>
      <c r="F1242" s="21">
        <f>Data!AT54</f>
        <v>159194.475313414</v>
      </c>
      <c r="G1242" s="19">
        <f>Data!AV54</f>
        <v>7.6675225186861979</v>
      </c>
      <c r="H1242" s="18">
        <f t="shared" si="147"/>
        <v>3.660294262870465E-2</v>
      </c>
      <c r="I1242" s="6">
        <f t="shared" si="147"/>
        <v>3.15</v>
      </c>
      <c r="J1242" s="6">
        <f t="shared" si="147"/>
        <v>71.178795727822703</v>
      </c>
      <c r="K1242" s="18">
        <f t="shared" si="147"/>
        <v>0.65</v>
      </c>
      <c r="L1242" s="35">
        <f>Data!BL54</f>
        <v>1830.26323436441</v>
      </c>
      <c r="M1242" s="21">
        <f>VLOOKUP(C1242,Data!$CB$2:$EB$22,1+VALUE(MID(A1242,6,2)),FALSE)</f>
        <v>7374.31</v>
      </c>
      <c r="Q1242" s="21">
        <v>7374.31</v>
      </c>
      <c r="R1242" s="21">
        <v>2434.5303626604104</v>
      </c>
      <c r="S1242" s="21">
        <v>51426.161591090509</v>
      </c>
      <c r="T1242" s="38">
        <v>0.41780266154526136</v>
      </c>
    </row>
    <row r="1243" spans="1:20" x14ac:dyDescent="0.25">
      <c r="A1243" s="17" t="s">
        <v>296</v>
      </c>
      <c r="B1243" s="8" t="s">
        <v>60</v>
      </c>
      <c r="C1243" s="8" t="s">
        <v>68</v>
      </c>
      <c r="E1243" s="8" t="str">
        <f t="shared" si="143"/>
        <v>ReFi-tv.refi</v>
      </c>
      <c r="F1243" s="21">
        <f>Data!AT55</f>
        <v>287016.28074287547</v>
      </c>
      <c r="G1243" s="19">
        <f>Data!AV55</f>
        <v>6.1538755843326456</v>
      </c>
      <c r="H1243" s="18">
        <f t="shared" si="147"/>
        <v>3.660294262870465E-2</v>
      </c>
      <c r="I1243" s="6">
        <f t="shared" si="147"/>
        <v>3.15</v>
      </c>
      <c r="J1243" s="6">
        <f t="shared" si="147"/>
        <v>71.178795727822703</v>
      </c>
      <c r="K1243" s="18">
        <f t="shared" si="147"/>
        <v>0.65</v>
      </c>
      <c r="L1243" s="35">
        <f>Data!BL55</f>
        <v>1725.3903664173188</v>
      </c>
      <c r="M1243" s="21">
        <f>VLOOKUP(C1243,Data!$CB$2:$EB$22,1+VALUE(MID(A1243,6,2)),FALSE)</f>
        <v>50193.94</v>
      </c>
      <c r="Q1243" s="21">
        <v>50193.94</v>
      </c>
      <c r="R1243" s="21">
        <v>5594.0914041193055</v>
      </c>
      <c r="S1243" s="21">
        <v>58245.888901255006</v>
      </c>
      <c r="T1243" s="38">
        <v>0.53248456643180508</v>
      </c>
    </row>
    <row r="1244" spans="1:20" x14ac:dyDescent="0.25">
      <c r="A1244" s="17" t="s">
        <v>297</v>
      </c>
      <c r="B1244" s="8" t="s">
        <v>60</v>
      </c>
      <c r="C1244" s="8" t="s">
        <v>68</v>
      </c>
      <c r="E1244" s="8" t="str">
        <f t="shared" si="143"/>
        <v>ReFi-tv.refi</v>
      </c>
      <c r="F1244" s="21">
        <f>Data!AT56</f>
        <v>255707.61126146198</v>
      </c>
      <c r="G1244" s="19">
        <f>Data!AV56</f>
        <v>6.5044126470105788</v>
      </c>
      <c r="H1244" s="18">
        <f t="shared" si="147"/>
        <v>3.660294262870465E-2</v>
      </c>
      <c r="I1244" s="6">
        <f t="shared" si="147"/>
        <v>3.15</v>
      </c>
      <c r="J1244" s="6">
        <f t="shared" si="147"/>
        <v>71.178795727822703</v>
      </c>
      <c r="K1244" s="18">
        <f t="shared" si="147"/>
        <v>0.65</v>
      </c>
      <c r="L1244" s="35">
        <f>Data!BL56</f>
        <v>1946.9834473517333</v>
      </c>
      <c r="M1244" s="21">
        <f>VLOOKUP(C1244,Data!$CB$2:$EB$22,1+VALUE(MID(A1244,6,2)),FALSE)</f>
        <v>2765.59</v>
      </c>
      <c r="Q1244" s="21">
        <v>2765.59</v>
      </c>
      <c r="R1244" s="21">
        <v>3762.5877501304776</v>
      </c>
      <c r="S1244" s="21">
        <v>74325.69354442264</v>
      </c>
      <c r="T1244" s="38">
        <v>0.40200085881305214</v>
      </c>
    </row>
    <row r="1245" spans="1:20" x14ac:dyDescent="0.25">
      <c r="A1245" s="17" t="s">
        <v>298</v>
      </c>
      <c r="B1245" s="8" t="s">
        <v>60</v>
      </c>
      <c r="C1245" s="8" t="s">
        <v>68</v>
      </c>
      <c r="E1245" s="8" t="str">
        <f t="shared" si="143"/>
        <v>ReFi-tv.refi</v>
      </c>
      <c r="F1245" s="21">
        <f>Data!AT57</f>
        <v>187665.35631204298</v>
      </c>
      <c r="G1245" s="19">
        <f>Data!AV57</f>
        <v>7.2034924317656603</v>
      </c>
      <c r="H1245" s="18">
        <f t="shared" si="147"/>
        <v>3.660294262870465E-2</v>
      </c>
      <c r="I1245" s="6">
        <f t="shared" si="147"/>
        <v>3.15</v>
      </c>
      <c r="J1245" s="6">
        <f t="shared" si="147"/>
        <v>71.178795727822703</v>
      </c>
      <c r="K1245" s="18">
        <f t="shared" si="147"/>
        <v>0.65</v>
      </c>
      <c r="L1245" s="35">
        <f>Data!BL57</f>
        <v>1944.8608207636205</v>
      </c>
      <c r="M1245" s="21">
        <f>VLOOKUP(C1245,Data!$CB$2:$EB$22,1+VALUE(MID(A1245,6,2)),FALSE)</f>
        <v>51974.87999999999</v>
      </c>
      <c r="Q1245" s="21">
        <v>51974.87999999999</v>
      </c>
      <c r="R1245" s="21">
        <v>3490.7998993973097</v>
      </c>
      <c r="S1245" s="21">
        <v>27234.864566768083</v>
      </c>
      <c r="T1245" s="38">
        <v>0.50818851511636387</v>
      </c>
    </row>
    <row r="1246" spans="1:20" x14ac:dyDescent="0.25">
      <c r="A1246" s="17" t="s">
        <v>299</v>
      </c>
      <c r="B1246" s="8" t="s">
        <v>60</v>
      </c>
      <c r="C1246" s="8" t="s">
        <v>68</v>
      </c>
      <c r="E1246" s="8" t="str">
        <f t="shared" si="143"/>
        <v>ReFi-tv.refi</v>
      </c>
      <c r="F1246" s="21">
        <f>Data!AT58</f>
        <v>164122.546134278</v>
      </c>
      <c r="G1246" s="19">
        <f>Data!AV58</f>
        <v>7.7389396209799584</v>
      </c>
      <c r="H1246" s="18">
        <f t="shared" si="147"/>
        <v>3.660294262870465E-2</v>
      </c>
      <c r="I1246" s="6">
        <f t="shared" si="147"/>
        <v>3.15</v>
      </c>
      <c r="J1246" s="6">
        <f t="shared" si="147"/>
        <v>71.178795727822703</v>
      </c>
      <c r="K1246" s="18">
        <f t="shared" si="147"/>
        <v>0.65</v>
      </c>
      <c r="L1246" s="35">
        <f>Data!BL58</f>
        <v>2085.2620813272074</v>
      </c>
      <c r="M1246" s="21">
        <f>VLOOKUP(C1246,Data!$CB$2:$EB$22,1+VALUE(MID(A1246,6,2)),FALSE)</f>
        <v>13574.43</v>
      </c>
      <c r="Q1246" s="21">
        <v>13574.43</v>
      </c>
      <c r="R1246" s="21">
        <v>2550.8828257194846</v>
      </c>
      <c r="S1246" s="21">
        <v>48610.123730579166</v>
      </c>
      <c r="T1246" s="38">
        <v>0.42462568735164263</v>
      </c>
    </row>
    <row r="1247" spans="1:20" x14ac:dyDescent="0.25">
      <c r="A1247" s="17" t="s">
        <v>300</v>
      </c>
      <c r="B1247" s="8" t="s">
        <v>60</v>
      </c>
      <c r="C1247" s="8" t="s">
        <v>68</v>
      </c>
      <c r="E1247" s="8" t="str">
        <f t="shared" si="143"/>
        <v>ReFi-tv.refi</v>
      </c>
      <c r="F1247" s="21">
        <f>Data!AT59</f>
        <v>323596.6391991555</v>
      </c>
      <c r="G1247" s="19">
        <f>Data!AV59</f>
        <v>6.0365260709191357</v>
      </c>
      <c r="H1247" s="18">
        <f t="shared" si="147"/>
        <v>3.660294262870465E-2</v>
      </c>
      <c r="I1247" s="6">
        <f t="shared" si="147"/>
        <v>3.15</v>
      </c>
      <c r="J1247" s="6">
        <f t="shared" si="147"/>
        <v>71.178795727822703</v>
      </c>
      <c r="K1247" s="18">
        <f t="shared" si="147"/>
        <v>0.65</v>
      </c>
      <c r="L1247" s="35">
        <f>Data!BL59</f>
        <v>1650.6523731634045</v>
      </c>
      <c r="M1247" s="21">
        <f>VLOOKUP(C1247,Data!$CB$2:$EB$22,1+VALUE(MID(A1247,6,2)),FALSE)</f>
        <v>38200.189999999988</v>
      </c>
      <c r="Q1247" s="21">
        <v>38200.189999999988</v>
      </c>
      <c r="R1247" s="21">
        <v>5870.3181890633041</v>
      </c>
      <c r="S1247" s="21">
        <v>73424.245697545062</v>
      </c>
      <c r="T1247" s="38">
        <v>0.49561180048561615</v>
      </c>
    </row>
    <row r="1248" spans="1:20" x14ac:dyDescent="0.25">
      <c r="A1248" s="17" t="s">
        <v>301</v>
      </c>
      <c r="B1248" s="8" t="s">
        <v>60</v>
      </c>
      <c r="C1248" s="8" t="s">
        <v>68</v>
      </c>
      <c r="E1248" s="8" t="str">
        <f t="shared" si="143"/>
        <v>ReFi-tv.refi</v>
      </c>
      <c r="F1248" s="21">
        <f>Data!AT60</f>
        <v>248353.29745809652</v>
      </c>
      <c r="G1248" s="19">
        <f>Data!AV60</f>
        <v>6.675512703680524</v>
      </c>
      <c r="H1248" s="18">
        <f t="shared" si="147"/>
        <v>3.660294262870465E-2</v>
      </c>
      <c r="I1248" s="6">
        <f t="shared" si="147"/>
        <v>3.15</v>
      </c>
      <c r="J1248" s="6">
        <f t="shared" si="147"/>
        <v>71.178795727822703</v>
      </c>
      <c r="K1248" s="18">
        <f t="shared" si="147"/>
        <v>0.65</v>
      </c>
      <c r="L1248" s="35">
        <f>Data!BL60</f>
        <v>1731.9975466831138</v>
      </c>
      <c r="M1248" s="21">
        <f>VLOOKUP(C1248,Data!$CB$2:$EB$22,1+VALUE(MID(A1248,6,2)),FALSE)</f>
        <v>1843.39</v>
      </c>
      <c r="Q1248" s="21">
        <v>1843.39</v>
      </c>
      <c r="R1248" s="21">
        <v>3350.7606527061835</v>
      </c>
      <c r="S1248" s="21">
        <v>68615.952708018856</v>
      </c>
      <c r="T1248" s="38">
        <v>0.36860181996876795</v>
      </c>
    </row>
    <row r="1249" spans="1:20" x14ac:dyDescent="0.25">
      <c r="A1249" s="17" t="s">
        <v>272</v>
      </c>
      <c r="B1249" s="8" t="s">
        <v>60</v>
      </c>
      <c r="C1249" s="8" t="s">
        <v>68</v>
      </c>
      <c r="E1249" s="8" t="str">
        <f t="shared" si="143"/>
        <v>ReFi-tv.refi</v>
      </c>
      <c r="F1249" s="21">
        <f>Data!AT61</f>
        <v>247930.70340348198</v>
      </c>
      <c r="G1249" s="19">
        <f>Data!AV61</f>
        <v>6.6987743860742617</v>
      </c>
      <c r="H1249" s="18">
        <f t="shared" si="147"/>
        <v>3.660294262870465E-2</v>
      </c>
      <c r="I1249" s="6">
        <f t="shared" si="147"/>
        <v>3.15</v>
      </c>
      <c r="J1249" s="6">
        <f t="shared" si="147"/>
        <v>71.178795727822703</v>
      </c>
      <c r="K1249" s="18">
        <f t="shared" si="147"/>
        <v>0.65</v>
      </c>
      <c r="L1249" s="35">
        <f>Data!BL61</f>
        <v>2385.2246421647269</v>
      </c>
      <c r="M1249" s="21">
        <f>VLOOKUP(C1249,Data!$CB$2:$EB$22,1+VALUE(MID(A1249,6,2)),FALSE)</f>
        <v>0</v>
      </c>
      <c r="Q1249" s="21">
        <v>0</v>
      </c>
      <c r="R1249" s="21">
        <v>2344.5530273265167</v>
      </c>
      <c r="S1249" s="21">
        <v>49472.740063680372</v>
      </c>
      <c r="T1249" s="38">
        <v>0.25835314105173945</v>
      </c>
    </row>
    <row r="1250" spans="1:20" x14ac:dyDescent="0.25">
      <c r="A1250" s="17" t="s">
        <v>273</v>
      </c>
      <c r="B1250" s="8" t="s">
        <v>60</v>
      </c>
      <c r="C1250" s="8" t="s">
        <v>68</v>
      </c>
      <c r="E1250" s="8" t="str">
        <f t="shared" si="143"/>
        <v>ReFi-tv.refi</v>
      </c>
      <c r="F1250" s="21">
        <f>Data!AT62</f>
        <v>151738.37945754698</v>
      </c>
      <c r="G1250" s="19">
        <f>Data!AV62</f>
        <v>7.9647183674103861</v>
      </c>
      <c r="H1250" s="18">
        <f t="shared" si="147"/>
        <v>3.660294262870465E-2</v>
      </c>
      <c r="I1250" s="6">
        <f t="shared" si="147"/>
        <v>3.15</v>
      </c>
      <c r="J1250" s="6">
        <f t="shared" si="147"/>
        <v>71.178795727822703</v>
      </c>
      <c r="K1250" s="18">
        <f t="shared" si="147"/>
        <v>0.65</v>
      </c>
      <c r="L1250" s="35">
        <f>Data!BL62</f>
        <v>2385.2246421647269</v>
      </c>
      <c r="M1250" s="21">
        <f>VLOOKUP(C1250,Data!$CB$2:$EB$22,1+VALUE(MID(A1250,6,2)),FALSE)</f>
        <v>0</v>
      </c>
      <c r="Q1250" s="21">
        <v>0</v>
      </c>
      <c r="R1250" s="21">
        <v>980.66687628682871</v>
      </c>
      <c r="S1250" s="21">
        <v>24603.816767898919</v>
      </c>
      <c r="T1250" s="38">
        <v>0.17656721373416595</v>
      </c>
    </row>
    <row r="1251" spans="1:20" x14ac:dyDescent="0.25">
      <c r="A1251" s="17" t="s">
        <v>274</v>
      </c>
      <c r="B1251" s="8" t="s">
        <v>60</v>
      </c>
      <c r="C1251" s="8" t="s">
        <v>68</v>
      </c>
      <c r="E1251" s="8" t="str">
        <f t="shared" si="143"/>
        <v>ReFi-tv.refi</v>
      </c>
      <c r="F1251" s="21">
        <f>Data!AT63</f>
        <v>198057.49561402149</v>
      </c>
      <c r="G1251" s="19">
        <f>Data!AV63</f>
        <v>7.1029079323460005</v>
      </c>
      <c r="H1251" s="18">
        <f t="shared" si="147"/>
        <v>3.660294262870465E-2</v>
      </c>
      <c r="I1251" s="6">
        <f t="shared" si="147"/>
        <v>3.15</v>
      </c>
      <c r="J1251" s="6">
        <f t="shared" si="147"/>
        <v>71.178795727822703</v>
      </c>
      <c r="K1251" s="18">
        <f t="shared" si="147"/>
        <v>0.65</v>
      </c>
      <c r="L1251" s="35">
        <f>Data!BL63</f>
        <v>2385.2246421647269</v>
      </c>
      <c r="M1251" s="21">
        <f>VLOOKUP(C1251,Data!$CB$2:$EB$22,1+VALUE(MID(A1251,6,2)),FALSE)</f>
        <v>0</v>
      </c>
      <c r="Q1251" s="21">
        <v>0</v>
      </c>
      <c r="R1251" s="21">
        <v>860.00611786863851</v>
      </c>
      <c r="S1251" s="21">
        <v>19241.914470897013</v>
      </c>
      <c r="T1251" s="38">
        <v>0.11862992514857729</v>
      </c>
    </row>
    <row r="1252" spans="1:20" x14ac:dyDescent="0.25">
      <c r="A1252" s="17" t="s">
        <v>275</v>
      </c>
      <c r="B1252" s="8" t="s">
        <v>60</v>
      </c>
      <c r="C1252" s="8" t="s">
        <v>68</v>
      </c>
      <c r="E1252" s="8" t="str">
        <f t="shared" si="143"/>
        <v>ReFi-tv.refi</v>
      </c>
      <c r="F1252" s="21">
        <f>Data!AT64</f>
        <v>275989.34520370152</v>
      </c>
      <c r="G1252" s="19">
        <f>Data!AV64</f>
        <v>6.3520445686664582</v>
      </c>
      <c r="H1252" s="18">
        <f t="shared" si="147"/>
        <v>3.660294262870465E-2</v>
      </c>
      <c r="I1252" s="6">
        <f t="shared" si="147"/>
        <v>3.15</v>
      </c>
      <c r="J1252" s="6">
        <f t="shared" si="147"/>
        <v>71.178795727822703</v>
      </c>
      <c r="K1252" s="18">
        <f t="shared" si="147"/>
        <v>0.65</v>
      </c>
      <c r="L1252" s="35">
        <f>Data!BL64</f>
        <v>2011.4207803329416</v>
      </c>
      <c r="M1252" s="21">
        <f>VLOOKUP(C1252,Data!$CB$2:$EB$22,1+VALUE(MID(A1252,6,2)),FALSE)</f>
        <v>0</v>
      </c>
      <c r="Q1252" s="21">
        <v>0</v>
      </c>
      <c r="R1252" s="21">
        <v>796.0614979474791</v>
      </c>
      <c r="S1252" s="21">
        <v>15928.347060239574</v>
      </c>
      <c r="T1252" s="38">
        <v>7.8802192735223819E-2</v>
      </c>
    </row>
    <row r="1253" spans="1:20" x14ac:dyDescent="0.25">
      <c r="A1253" s="17" t="s">
        <v>276</v>
      </c>
      <c r="B1253" s="8" t="s">
        <v>60</v>
      </c>
      <c r="C1253" s="8" t="s">
        <v>68</v>
      </c>
      <c r="E1253" s="8" t="str">
        <f t="shared" si="143"/>
        <v>ReFi-tv.refi</v>
      </c>
      <c r="F1253" s="21">
        <f>Data!AT65</f>
        <v>260275.96043880651</v>
      </c>
      <c r="G1253" s="19">
        <f>Data!AV65</f>
        <v>6.5903233729592454</v>
      </c>
      <c r="H1253" s="18">
        <f t="shared" si="147"/>
        <v>3.660294262870465E-2</v>
      </c>
      <c r="I1253" s="6">
        <f t="shared" si="147"/>
        <v>3.15</v>
      </c>
      <c r="J1253" s="6">
        <f t="shared" si="147"/>
        <v>71.178795727822703</v>
      </c>
      <c r="K1253" s="18">
        <f t="shared" si="147"/>
        <v>0.65</v>
      </c>
      <c r="L1253" s="35">
        <f>Data!BL65</f>
        <v>2011.4207803329416</v>
      </c>
      <c r="M1253" s="21">
        <f>VLOOKUP(C1253,Data!$CB$2:$EB$22,1+VALUE(MID(A1253,6,2)),FALSE)</f>
        <v>0</v>
      </c>
      <c r="Q1253" s="21">
        <v>0</v>
      </c>
      <c r="R1253" s="21">
        <v>494.95938276902069</v>
      </c>
      <c r="S1253" s="21">
        <v>10275.1185251237</v>
      </c>
      <c r="T1253" s="38">
        <v>5.1954061314332445E-2</v>
      </c>
    </row>
    <row r="1254" spans="1:20" x14ac:dyDescent="0.25">
      <c r="A1254" s="17" t="s">
        <v>277</v>
      </c>
      <c r="B1254" s="8" t="s">
        <v>60</v>
      </c>
      <c r="C1254" s="8" t="s">
        <v>68</v>
      </c>
      <c r="E1254" s="8" t="str">
        <f t="shared" si="143"/>
        <v>ReFi-tv.refi</v>
      </c>
      <c r="F1254" s="21">
        <f>Data!AT66</f>
        <v>177640.49285034501</v>
      </c>
      <c r="G1254" s="19">
        <f>Data!AV66</f>
        <v>6.7318910511908392</v>
      </c>
      <c r="H1254" s="18">
        <f t="shared" si="147"/>
        <v>3.660294262870465E-2</v>
      </c>
      <c r="I1254" s="6">
        <f t="shared" si="147"/>
        <v>3.15</v>
      </c>
      <c r="J1254" s="6">
        <f t="shared" si="147"/>
        <v>71.178795727822703</v>
      </c>
      <c r="K1254" s="18">
        <f t="shared" si="147"/>
        <v>0.65</v>
      </c>
      <c r="L1254" s="35">
        <f>Data!BL66</f>
        <v>2011.4207803329416</v>
      </c>
      <c r="M1254" s="21">
        <f>VLOOKUP(C1254,Data!$CB$2:$EB$22,1+VALUE(MID(A1254,6,2)),FALSE)</f>
        <v>0</v>
      </c>
      <c r="Q1254" s="21">
        <v>0</v>
      </c>
      <c r="R1254" s="21">
        <v>221.62356811370159</v>
      </c>
      <c r="S1254" s="21">
        <v>4699.6290019904754</v>
      </c>
      <c r="T1254" s="38">
        <v>3.4084581983058304E-2</v>
      </c>
    </row>
    <row r="1256" spans="1:20" x14ac:dyDescent="0.25">
      <c r="A1256" s="16" t="s">
        <v>328</v>
      </c>
      <c r="B1256" s="8" t="s">
        <v>60</v>
      </c>
      <c r="C1256" s="8" t="s">
        <v>68</v>
      </c>
      <c r="D1256" s="8" t="str">
        <f>A1256&amp;"-generic-fifi"</f>
        <v>Week_40_old-generic-fifi</v>
      </c>
      <c r="E1256" s="8" t="str">
        <f>IF(RIGHT(A1256,3)="old","Initial",B1256&amp;"-"&amp;C1256)</f>
        <v>Initial</v>
      </c>
      <c r="H1256" s="25">
        <f>SUMIFS(Data!N$2:N$48,Data!$L$2:$L$48,$C1256,Data!$M$2:$M$48,RIGHT($D1256,4))</f>
        <v>4.7512505029079777E-3</v>
      </c>
      <c r="I1256" s="42">
        <f>VLOOKUP(C1256,parms,8,FALSE)</f>
        <v>3.15</v>
      </c>
      <c r="J1256" s="28">
        <f>SUMIFS(Data!O$2:O$48,Data!$L$2:$L$48,$C1256,Data!$M$2:$M$48,RIGHT($D1256,4))</f>
        <v>96.359594628665661</v>
      </c>
      <c r="K1256" s="25">
        <f>SUMIFS(Data!Q$2:Q$48,Data!$L$2:$L$48,$C1256,Data!$M$2:$M$48,RIGHT($D1256,4))</f>
        <v>0.65</v>
      </c>
      <c r="L1256" s="35">
        <f>Data!BL2</f>
        <v>1830.26323436441</v>
      </c>
      <c r="Q1256" s="21">
        <v>0</v>
      </c>
      <c r="R1256" s="21">
        <v>76.549617273938452</v>
      </c>
      <c r="S1256" s="21">
        <v>982.90933139388756</v>
      </c>
      <c r="T1256" s="38">
        <v>4.0951036379023531E-2</v>
      </c>
    </row>
    <row r="1257" spans="1:20" x14ac:dyDescent="0.25">
      <c r="A1257" s="16" t="s">
        <v>316</v>
      </c>
      <c r="B1257" s="8" t="s">
        <v>60</v>
      </c>
      <c r="C1257" s="8" t="s">
        <v>68</v>
      </c>
      <c r="D1257" s="8" t="str">
        <f t="shared" ref="D1257:D1320" si="148">A1257&amp;"-generic-fifi"</f>
        <v>Week_41_old-generic-fifi</v>
      </c>
      <c r="E1257" s="8" t="str">
        <f t="shared" ref="E1257:E1320" si="149">IF(RIGHT(A1257,3)="old","Initial",B1257&amp;"-"&amp;C1257)</f>
        <v>Initial</v>
      </c>
      <c r="H1257" s="18">
        <f t="shared" ref="H1257:K1272" si="150">H1256</f>
        <v>4.7512505029079777E-3</v>
      </c>
      <c r="I1257" s="6">
        <f>I1256</f>
        <v>3.15</v>
      </c>
      <c r="J1257" s="6">
        <f t="shared" si="150"/>
        <v>96.359594628665661</v>
      </c>
      <c r="K1257" s="18">
        <f t="shared" si="150"/>
        <v>0.65</v>
      </c>
      <c r="L1257" s="35">
        <f>Data!BL3</f>
        <v>1725.3903664173188</v>
      </c>
      <c r="Q1257" s="21">
        <v>0</v>
      </c>
      <c r="R1257" s="21">
        <v>303.87888152763185</v>
      </c>
      <c r="S1257" s="21">
        <v>4957.556099494107</v>
      </c>
      <c r="T1257" s="38">
        <v>0.28041642826971047</v>
      </c>
    </row>
    <row r="1258" spans="1:20" x14ac:dyDescent="0.25">
      <c r="A1258" s="16" t="s">
        <v>317</v>
      </c>
      <c r="B1258" s="8" t="s">
        <v>60</v>
      </c>
      <c r="C1258" s="8" t="s">
        <v>68</v>
      </c>
      <c r="D1258" s="8" t="str">
        <f t="shared" si="148"/>
        <v>Week_42_old-generic-fifi</v>
      </c>
      <c r="E1258" s="8" t="str">
        <f t="shared" si="149"/>
        <v>Initial</v>
      </c>
      <c r="H1258" s="18">
        <f t="shared" si="150"/>
        <v>4.7512505029079777E-3</v>
      </c>
      <c r="I1258" s="6">
        <f t="shared" si="150"/>
        <v>3.15</v>
      </c>
      <c r="J1258" s="6">
        <f t="shared" si="150"/>
        <v>96.359594628665661</v>
      </c>
      <c r="K1258" s="18">
        <f t="shared" si="150"/>
        <v>0.65</v>
      </c>
      <c r="L1258" s="35">
        <f>Data!BL4</f>
        <v>1946.9834473517333</v>
      </c>
      <c r="Q1258" s="21">
        <v>0</v>
      </c>
      <c r="R1258" s="21">
        <v>308.45629316231265</v>
      </c>
      <c r="S1258" s="21">
        <v>4250.4731792860821</v>
      </c>
      <c r="T1258" s="38">
        <v>0.20438892959875499</v>
      </c>
    </row>
    <row r="1259" spans="1:20" x14ac:dyDescent="0.25">
      <c r="A1259" s="16" t="s">
        <v>318</v>
      </c>
      <c r="B1259" s="8" t="s">
        <v>60</v>
      </c>
      <c r="C1259" s="8" t="s">
        <v>68</v>
      </c>
      <c r="D1259" s="8" t="str">
        <f t="shared" si="148"/>
        <v>Week_43_old-generic-fifi</v>
      </c>
      <c r="E1259" s="8" t="str">
        <f t="shared" si="149"/>
        <v>Initial</v>
      </c>
      <c r="H1259" s="18">
        <f t="shared" si="150"/>
        <v>4.7512505029079777E-3</v>
      </c>
      <c r="I1259" s="6">
        <f t="shared" si="150"/>
        <v>3.15</v>
      </c>
      <c r="J1259" s="6">
        <f t="shared" si="150"/>
        <v>96.359594628665661</v>
      </c>
      <c r="K1259" s="18">
        <f t="shared" si="150"/>
        <v>0.65</v>
      </c>
      <c r="L1259" s="35">
        <f>Data!BL5</f>
        <v>1944.8608207636205</v>
      </c>
      <c r="Q1259" s="21">
        <v>0</v>
      </c>
      <c r="R1259" s="21">
        <v>531.45774795813327</v>
      </c>
      <c r="S1259" s="21">
        <v>7560.9233810708329</v>
      </c>
      <c r="T1259" s="38">
        <v>0.34685591941446903</v>
      </c>
    </row>
    <row r="1260" spans="1:20" x14ac:dyDescent="0.25">
      <c r="A1260" s="16" t="s">
        <v>319</v>
      </c>
      <c r="B1260" s="8" t="s">
        <v>60</v>
      </c>
      <c r="C1260" s="8" t="s">
        <v>68</v>
      </c>
      <c r="D1260" s="8" t="str">
        <f t="shared" si="148"/>
        <v>Week_44_old-generic-fifi</v>
      </c>
      <c r="E1260" s="8" t="str">
        <f t="shared" si="149"/>
        <v>Initial</v>
      </c>
      <c r="H1260" s="18">
        <f t="shared" si="150"/>
        <v>4.7512505029079777E-3</v>
      </c>
      <c r="I1260" s="6">
        <f t="shared" si="150"/>
        <v>3.15</v>
      </c>
      <c r="J1260" s="6">
        <f t="shared" si="150"/>
        <v>96.359594628665661</v>
      </c>
      <c r="K1260" s="18">
        <f t="shared" si="150"/>
        <v>0.65</v>
      </c>
      <c r="L1260" s="35">
        <f>Data!BL6</f>
        <v>2085.2620813272074</v>
      </c>
      <c r="Q1260" s="21">
        <v>0</v>
      </c>
      <c r="R1260" s="21">
        <v>555.67728303467288</v>
      </c>
      <c r="S1260" s="21">
        <v>7055.2865543505914</v>
      </c>
      <c r="T1260" s="38">
        <v>0.29137493576047468</v>
      </c>
    </row>
    <row r="1261" spans="1:20" x14ac:dyDescent="0.25">
      <c r="A1261" s="16" t="s">
        <v>320</v>
      </c>
      <c r="B1261" s="8" t="s">
        <v>60</v>
      </c>
      <c r="C1261" s="8" t="s">
        <v>68</v>
      </c>
      <c r="D1261" s="8" t="str">
        <f t="shared" si="148"/>
        <v>Week_45_old-generic-fifi</v>
      </c>
      <c r="E1261" s="8" t="str">
        <f t="shared" si="149"/>
        <v>Initial</v>
      </c>
      <c r="H1261" s="18">
        <f t="shared" si="150"/>
        <v>4.7512505029079777E-3</v>
      </c>
      <c r="I1261" s="6">
        <f t="shared" si="150"/>
        <v>3.15</v>
      </c>
      <c r="J1261" s="6">
        <f t="shared" si="150"/>
        <v>96.359594628665661</v>
      </c>
      <c r="K1261" s="18">
        <f t="shared" si="150"/>
        <v>0.65</v>
      </c>
      <c r="L1261" s="35">
        <f>Data!BL7</f>
        <v>1650.6523731634045</v>
      </c>
      <c r="Q1261" s="21">
        <v>0</v>
      </c>
      <c r="R1261" s="21">
        <v>546.1075118168493</v>
      </c>
      <c r="S1261" s="21">
        <v>7797.3490135866632</v>
      </c>
      <c r="T1261" s="38">
        <v>0.37126571549362075</v>
      </c>
    </row>
    <row r="1262" spans="1:20" x14ac:dyDescent="0.25">
      <c r="A1262" s="16" t="s">
        <v>321</v>
      </c>
      <c r="B1262" s="8" t="s">
        <v>60</v>
      </c>
      <c r="C1262" s="8" t="s">
        <v>68</v>
      </c>
      <c r="D1262" s="8" t="str">
        <f t="shared" si="148"/>
        <v>Week_46_old-generic-fifi</v>
      </c>
      <c r="E1262" s="8" t="str">
        <f t="shared" si="149"/>
        <v>Initial</v>
      </c>
      <c r="H1262" s="18">
        <f t="shared" si="150"/>
        <v>4.7512505029079777E-3</v>
      </c>
      <c r="I1262" s="6">
        <f t="shared" si="150"/>
        <v>3.15</v>
      </c>
      <c r="J1262" s="6">
        <f t="shared" si="150"/>
        <v>96.359594628665661</v>
      </c>
      <c r="K1262" s="18">
        <f t="shared" si="150"/>
        <v>0.65</v>
      </c>
      <c r="L1262" s="35">
        <f>Data!BL8</f>
        <v>1731.9975466831138</v>
      </c>
      <c r="Q1262" s="21">
        <v>0</v>
      </c>
      <c r="R1262" s="21">
        <v>395.44928612478259</v>
      </c>
      <c r="S1262" s="21">
        <v>5628.2201493694492</v>
      </c>
      <c r="T1262" s="38">
        <v>0.26851275468549041</v>
      </c>
    </row>
    <row r="1263" spans="1:20" x14ac:dyDescent="0.25">
      <c r="A1263" s="16" t="s">
        <v>322</v>
      </c>
      <c r="B1263" s="8" t="s">
        <v>60</v>
      </c>
      <c r="C1263" s="8" t="s">
        <v>68</v>
      </c>
      <c r="D1263" s="8" t="str">
        <f t="shared" si="148"/>
        <v>Week_47_old-generic-fifi</v>
      </c>
      <c r="E1263" s="8" t="str">
        <f t="shared" si="149"/>
        <v>Initial</v>
      </c>
      <c r="H1263" s="18">
        <f t="shared" si="150"/>
        <v>4.7512505029079777E-3</v>
      </c>
      <c r="I1263" s="6">
        <f t="shared" si="150"/>
        <v>3.15</v>
      </c>
      <c r="J1263" s="6">
        <f t="shared" si="150"/>
        <v>96.359594628665661</v>
      </c>
      <c r="K1263" s="18">
        <f t="shared" si="150"/>
        <v>0.65</v>
      </c>
      <c r="L1263" s="35">
        <f>Data!BL9</f>
        <v>2385.2246421647269</v>
      </c>
      <c r="Q1263" s="21">
        <v>0</v>
      </c>
      <c r="R1263" s="21">
        <v>396.87892937921072</v>
      </c>
      <c r="S1263" s="21">
        <v>4864.3018052527868</v>
      </c>
      <c r="T1263" s="38">
        <v>0.18391688432602715</v>
      </c>
    </row>
    <row r="1264" spans="1:20" x14ac:dyDescent="0.25">
      <c r="A1264" s="16" t="s">
        <v>323</v>
      </c>
      <c r="B1264" s="8" t="s">
        <v>60</v>
      </c>
      <c r="C1264" s="8" t="s">
        <v>68</v>
      </c>
      <c r="D1264" s="8" t="str">
        <f t="shared" si="148"/>
        <v>Week_48_old-generic-fifi</v>
      </c>
      <c r="E1264" s="8" t="str">
        <f t="shared" si="149"/>
        <v>Initial</v>
      </c>
      <c r="H1264" s="18">
        <f t="shared" si="150"/>
        <v>4.7512505029079777E-3</v>
      </c>
      <c r="I1264" s="6">
        <f t="shared" si="150"/>
        <v>3.15</v>
      </c>
      <c r="J1264" s="6">
        <f t="shared" si="150"/>
        <v>96.359594628665661</v>
      </c>
      <c r="K1264" s="18">
        <f t="shared" si="150"/>
        <v>0.65</v>
      </c>
      <c r="L1264" s="35">
        <f>Data!BL10</f>
        <v>2385.2246421647269</v>
      </c>
      <c r="Q1264" s="21">
        <v>0</v>
      </c>
      <c r="R1264" s="21">
        <v>267.53494632118128</v>
      </c>
      <c r="S1264" s="21">
        <v>3299.1483815569072</v>
      </c>
      <c r="T1264" s="38">
        <v>0.12375136345416704</v>
      </c>
    </row>
    <row r="1265" spans="1:20" x14ac:dyDescent="0.25">
      <c r="A1265" s="16" t="s">
        <v>324</v>
      </c>
      <c r="B1265" s="8" t="s">
        <v>60</v>
      </c>
      <c r="C1265" s="8" t="s">
        <v>68</v>
      </c>
      <c r="D1265" s="8" t="str">
        <f t="shared" si="148"/>
        <v>Week_49_old-generic-fifi</v>
      </c>
      <c r="E1265" s="8" t="str">
        <f t="shared" si="149"/>
        <v>Initial</v>
      </c>
      <c r="H1265" s="18">
        <f t="shared" si="150"/>
        <v>4.7512505029079777E-3</v>
      </c>
      <c r="I1265" s="6">
        <f t="shared" si="150"/>
        <v>3.15</v>
      </c>
      <c r="J1265" s="6">
        <f t="shared" si="150"/>
        <v>96.359594628665661</v>
      </c>
      <c r="K1265" s="18">
        <f t="shared" si="150"/>
        <v>0.65</v>
      </c>
      <c r="L1265" s="35">
        <f>Data!BL11</f>
        <v>2385.2246421647269</v>
      </c>
      <c r="Q1265" s="21">
        <v>0</v>
      </c>
      <c r="R1265" s="21">
        <v>113.39942389370289</v>
      </c>
      <c r="S1265" s="21">
        <v>1699.7525016338709</v>
      </c>
      <c r="T1265" s="38">
        <v>8.2285104380309226E-2</v>
      </c>
    </row>
    <row r="1266" spans="1:20" x14ac:dyDescent="0.25">
      <c r="A1266" s="16" t="s">
        <v>325</v>
      </c>
      <c r="B1266" s="8" t="s">
        <v>60</v>
      </c>
      <c r="C1266" s="8" t="s">
        <v>68</v>
      </c>
      <c r="D1266" s="8" t="str">
        <f t="shared" si="148"/>
        <v>Week_50_old-generic-fifi</v>
      </c>
      <c r="E1266" s="8" t="str">
        <f t="shared" si="149"/>
        <v>Initial</v>
      </c>
      <c r="H1266" s="18">
        <f t="shared" si="150"/>
        <v>4.7512505029079777E-3</v>
      </c>
      <c r="I1266" s="6">
        <f t="shared" si="150"/>
        <v>3.15</v>
      </c>
      <c r="J1266" s="6">
        <f t="shared" si="150"/>
        <v>96.359594628665661</v>
      </c>
      <c r="K1266" s="18">
        <f t="shared" si="150"/>
        <v>0.65</v>
      </c>
      <c r="L1266" s="35">
        <f>Data!BL12</f>
        <v>2011.4207803329416</v>
      </c>
      <c r="Q1266" s="21">
        <v>0</v>
      </c>
      <c r="R1266" s="21">
        <v>89.874094797952282</v>
      </c>
      <c r="S1266" s="21">
        <v>1225.0295466860232</v>
      </c>
      <c r="T1266" s="38">
        <v>5.4285478780244256E-2</v>
      </c>
    </row>
    <row r="1267" spans="1:20" x14ac:dyDescent="0.25">
      <c r="A1267" s="16" t="s">
        <v>326</v>
      </c>
      <c r="B1267" s="8" t="s">
        <v>60</v>
      </c>
      <c r="C1267" s="8" t="s">
        <v>68</v>
      </c>
      <c r="D1267" s="8" t="str">
        <f t="shared" si="148"/>
        <v>Week_51_old-generic-fifi</v>
      </c>
      <c r="E1267" s="8" t="str">
        <f t="shared" si="149"/>
        <v>Initial</v>
      </c>
      <c r="H1267" s="18">
        <f t="shared" si="150"/>
        <v>4.7512505029079777E-3</v>
      </c>
      <c r="I1267" s="6">
        <f t="shared" si="150"/>
        <v>3.15</v>
      </c>
      <c r="J1267" s="6">
        <f t="shared" si="150"/>
        <v>96.359594628665661</v>
      </c>
      <c r="K1267" s="18">
        <f t="shared" si="150"/>
        <v>0.65</v>
      </c>
      <c r="L1267" s="35">
        <f>Data!BL13</f>
        <v>2011.4207803329416</v>
      </c>
      <c r="Q1267" s="21">
        <v>0</v>
      </c>
      <c r="R1267" s="21">
        <v>72.353097160073673</v>
      </c>
      <c r="S1267" s="21">
        <v>910.4107987002044</v>
      </c>
      <c r="T1267" s="38">
        <v>3.5629232332593852E-2</v>
      </c>
    </row>
    <row r="1268" spans="1:20" x14ac:dyDescent="0.25">
      <c r="A1268" s="16" t="s">
        <v>327</v>
      </c>
      <c r="B1268" s="8" t="s">
        <v>60</v>
      </c>
      <c r="C1268" s="8" t="s">
        <v>68</v>
      </c>
      <c r="D1268" s="8" t="str">
        <f t="shared" si="148"/>
        <v>Week_52_old-generic-fifi</v>
      </c>
      <c r="E1268" s="8" t="str">
        <f t="shared" si="149"/>
        <v>Initial</v>
      </c>
      <c r="H1268" s="18">
        <f t="shared" si="150"/>
        <v>4.7512505029079777E-3</v>
      </c>
      <c r="I1268" s="6">
        <f t="shared" si="150"/>
        <v>3.15</v>
      </c>
      <c r="J1268" s="6">
        <f t="shared" si="150"/>
        <v>96.359594628665661</v>
      </c>
      <c r="K1268" s="18">
        <f t="shared" si="150"/>
        <v>0.65</v>
      </c>
      <c r="L1268" s="35">
        <f>Data!BL14</f>
        <v>2011.4207803329416</v>
      </c>
      <c r="Q1268" s="21">
        <v>0</v>
      </c>
      <c r="R1268" s="21">
        <v>36.562387503822279</v>
      </c>
      <c r="S1268" s="21">
        <v>481.67976251970396</v>
      </c>
      <c r="T1268" s="38">
        <v>2.3305764887498137E-2</v>
      </c>
    </row>
    <row r="1269" spans="1:20" x14ac:dyDescent="0.25">
      <c r="A1269" s="17" t="s">
        <v>262</v>
      </c>
      <c r="B1269" s="8" t="s">
        <v>60</v>
      </c>
      <c r="C1269" s="8" t="s">
        <v>68</v>
      </c>
      <c r="D1269" s="8" t="str">
        <f t="shared" si="148"/>
        <v>Week_01-generic-fifi</v>
      </c>
      <c r="E1269" s="8" t="str">
        <f t="shared" si="149"/>
        <v>ReFi-tv.refi</v>
      </c>
      <c r="H1269" s="18">
        <f t="shared" si="150"/>
        <v>4.7512505029079777E-3</v>
      </c>
      <c r="I1269" s="6">
        <f t="shared" si="150"/>
        <v>3.15</v>
      </c>
      <c r="J1269" s="6">
        <f t="shared" si="150"/>
        <v>96.359594628665661</v>
      </c>
      <c r="K1269" s="18">
        <f t="shared" si="150"/>
        <v>0.65</v>
      </c>
      <c r="L1269" s="35">
        <f>Data!BL15</f>
        <v>2011.4207803329416</v>
      </c>
      <c r="Q1269" s="21">
        <v>0</v>
      </c>
      <c r="R1269" s="21">
        <v>24.632729464927415</v>
      </c>
      <c r="S1269" s="21">
        <v>341.72284582651508</v>
      </c>
      <c r="T1269" s="38">
        <v>1.5211188458037816E-2</v>
      </c>
    </row>
    <row r="1270" spans="1:20" x14ac:dyDescent="0.25">
      <c r="A1270" s="17" t="s">
        <v>263</v>
      </c>
      <c r="B1270" s="8" t="s">
        <v>60</v>
      </c>
      <c r="C1270" s="8" t="s">
        <v>68</v>
      </c>
      <c r="D1270" s="8" t="str">
        <f t="shared" si="148"/>
        <v>Week_02-generic-fifi</v>
      </c>
      <c r="E1270" s="8" t="str">
        <f t="shared" si="149"/>
        <v>ReFi-tv.refi</v>
      </c>
      <c r="H1270" s="18">
        <f t="shared" si="150"/>
        <v>4.7512505029079777E-3</v>
      </c>
      <c r="I1270" s="6">
        <f t="shared" si="150"/>
        <v>3.15</v>
      </c>
      <c r="J1270" s="6">
        <f t="shared" si="150"/>
        <v>96.359594628665661</v>
      </c>
      <c r="K1270" s="18">
        <f t="shared" si="150"/>
        <v>0.65</v>
      </c>
      <c r="L1270" s="35">
        <f>Data!BL16</f>
        <v>1316.3689574269065</v>
      </c>
      <c r="Q1270" s="21">
        <v>0</v>
      </c>
      <c r="R1270" s="21">
        <v>690.13125971279396</v>
      </c>
      <c r="S1270" s="21">
        <v>8831.4423528381085</v>
      </c>
      <c r="T1270" s="38">
        <v>0.33070766748127556</v>
      </c>
    </row>
    <row r="1271" spans="1:20" x14ac:dyDescent="0.25">
      <c r="A1271" s="17" t="s">
        <v>264</v>
      </c>
      <c r="B1271" s="8" t="s">
        <v>60</v>
      </c>
      <c r="C1271" s="8" t="s">
        <v>68</v>
      </c>
      <c r="D1271" s="8" t="str">
        <f t="shared" si="148"/>
        <v>Week_03-generic-fifi</v>
      </c>
      <c r="E1271" s="8" t="str">
        <f t="shared" si="149"/>
        <v>ReFi-tv.refi</v>
      </c>
      <c r="H1271" s="18">
        <f t="shared" si="150"/>
        <v>4.7512505029079777E-3</v>
      </c>
      <c r="I1271" s="6">
        <f t="shared" si="150"/>
        <v>3.15</v>
      </c>
      <c r="J1271" s="6">
        <f t="shared" si="150"/>
        <v>96.359594628665661</v>
      </c>
      <c r="K1271" s="18">
        <f t="shared" si="150"/>
        <v>0.65</v>
      </c>
      <c r="L1271" s="35">
        <f>Data!BL17</f>
        <v>1613.3688301958209</v>
      </c>
      <c r="Q1271" s="21">
        <v>0</v>
      </c>
      <c r="R1271" s="21">
        <v>705.71986429229821</v>
      </c>
      <c r="S1271" s="21">
        <v>9374.5035246526877</v>
      </c>
      <c r="T1271" s="38">
        <v>0.37806134171579475</v>
      </c>
    </row>
    <row r="1272" spans="1:20" x14ac:dyDescent="0.25">
      <c r="A1272" s="17" t="s">
        <v>265</v>
      </c>
      <c r="B1272" s="8" t="s">
        <v>60</v>
      </c>
      <c r="C1272" s="8" t="s">
        <v>68</v>
      </c>
      <c r="D1272" s="8" t="str">
        <f t="shared" si="148"/>
        <v>Week_04-generic-fifi</v>
      </c>
      <c r="E1272" s="8" t="str">
        <f t="shared" si="149"/>
        <v>ReFi-tv.refi</v>
      </c>
      <c r="H1272" s="18">
        <f t="shared" si="150"/>
        <v>4.7512505029079777E-3</v>
      </c>
      <c r="I1272" s="6">
        <f t="shared" si="150"/>
        <v>3.15</v>
      </c>
      <c r="J1272" s="6">
        <f t="shared" si="150"/>
        <v>96.359594628665661</v>
      </c>
      <c r="K1272" s="18">
        <f t="shared" si="150"/>
        <v>0.65</v>
      </c>
      <c r="L1272" s="35">
        <f>Data!BL18</f>
        <v>1235.0682156437022</v>
      </c>
      <c r="Q1272" s="21">
        <v>0</v>
      </c>
      <c r="R1272" s="21">
        <v>511.38049085566064</v>
      </c>
      <c r="S1272" s="21">
        <v>7744.9840254377232</v>
      </c>
      <c r="T1272" s="38">
        <v>0.37486223364953397</v>
      </c>
    </row>
    <row r="1273" spans="1:20" x14ac:dyDescent="0.25">
      <c r="A1273" s="17" t="s">
        <v>266</v>
      </c>
      <c r="B1273" s="8" t="s">
        <v>60</v>
      </c>
      <c r="C1273" s="8" t="s">
        <v>68</v>
      </c>
      <c r="D1273" s="8" t="str">
        <f t="shared" si="148"/>
        <v>Week_05-generic-fifi</v>
      </c>
      <c r="E1273" s="8" t="str">
        <f t="shared" si="149"/>
        <v>ReFi-tv.refi</v>
      </c>
      <c r="H1273" s="18">
        <f t="shared" ref="H1273:K1288" si="151">H1272</f>
        <v>4.7512505029079777E-3</v>
      </c>
      <c r="I1273" s="6">
        <f t="shared" si="151"/>
        <v>3.15</v>
      </c>
      <c r="J1273" s="6">
        <f t="shared" si="151"/>
        <v>96.359594628665661</v>
      </c>
      <c r="K1273" s="18">
        <f t="shared" si="151"/>
        <v>0.65</v>
      </c>
      <c r="L1273" s="35">
        <f>Data!BL19</f>
        <v>1600.0804117994869</v>
      </c>
      <c r="Q1273" s="21">
        <v>0</v>
      </c>
      <c r="R1273" s="21">
        <v>398.88381669608208</v>
      </c>
      <c r="S1273" s="21">
        <v>5930.5190265476458</v>
      </c>
      <c r="T1273" s="38">
        <v>0.26314127746517268</v>
      </c>
    </row>
    <row r="1274" spans="1:20" x14ac:dyDescent="0.25">
      <c r="A1274" s="17" t="s">
        <v>267</v>
      </c>
      <c r="B1274" s="8" t="s">
        <v>60</v>
      </c>
      <c r="C1274" s="8" t="s">
        <v>68</v>
      </c>
      <c r="D1274" s="8" t="str">
        <f t="shared" si="148"/>
        <v>Week_06-generic-fifi</v>
      </c>
      <c r="E1274" s="8" t="str">
        <f t="shared" si="149"/>
        <v>ReFi-tv.refi</v>
      </c>
      <c r="H1274" s="18">
        <f t="shared" si="151"/>
        <v>4.7512505029079777E-3</v>
      </c>
      <c r="I1274" s="6">
        <f t="shared" si="151"/>
        <v>3.15</v>
      </c>
      <c r="J1274" s="6">
        <f t="shared" si="151"/>
        <v>96.359594628665661</v>
      </c>
      <c r="K1274" s="18">
        <f t="shared" si="151"/>
        <v>0.65</v>
      </c>
      <c r="L1274" s="35">
        <f>Data!BL20</f>
        <v>1560.3788617732253</v>
      </c>
      <c r="Q1274" s="21">
        <v>0</v>
      </c>
      <c r="R1274" s="21">
        <v>442.68612001959156</v>
      </c>
      <c r="S1274" s="21">
        <v>7583.353003569694</v>
      </c>
      <c r="T1274" s="38">
        <v>0.38431201517827962</v>
      </c>
    </row>
    <row r="1275" spans="1:20" x14ac:dyDescent="0.25">
      <c r="A1275" s="17" t="s">
        <v>268</v>
      </c>
      <c r="B1275" s="8" t="s">
        <v>60</v>
      </c>
      <c r="C1275" s="8" t="s">
        <v>68</v>
      </c>
      <c r="D1275" s="8" t="str">
        <f t="shared" si="148"/>
        <v>Week_07-generic-fifi</v>
      </c>
      <c r="E1275" s="8" t="str">
        <f t="shared" si="149"/>
        <v>ReFi-tv.refi</v>
      </c>
      <c r="H1275" s="18">
        <f t="shared" si="151"/>
        <v>4.7512505029079777E-3</v>
      </c>
      <c r="I1275" s="6">
        <f t="shared" si="151"/>
        <v>3.15</v>
      </c>
      <c r="J1275" s="6">
        <f t="shared" si="151"/>
        <v>96.359594628665661</v>
      </c>
      <c r="K1275" s="18">
        <f t="shared" si="151"/>
        <v>0.65</v>
      </c>
      <c r="L1275" s="35">
        <f>Data!BL21</f>
        <v>1755.0704770950981</v>
      </c>
      <c r="Q1275" s="21">
        <v>0</v>
      </c>
      <c r="R1275" s="21">
        <v>581.9481095083961</v>
      </c>
      <c r="S1275" s="21">
        <v>7738.2767625032666</v>
      </c>
      <c r="T1275" s="38">
        <v>0.2704006457141156</v>
      </c>
    </row>
    <row r="1276" spans="1:20" x14ac:dyDescent="0.25">
      <c r="A1276" s="17" t="s">
        <v>269</v>
      </c>
      <c r="B1276" s="8" t="s">
        <v>60</v>
      </c>
      <c r="C1276" s="8" t="s">
        <v>68</v>
      </c>
      <c r="D1276" s="8" t="str">
        <f t="shared" si="148"/>
        <v>Week_08-generic-fifi</v>
      </c>
      <c r="E1276" s="8" t="str">
        <f t="shared" si="149"/>
        <v>ReFi-tv.refi</v>
      </c>
      <c r="H1276" s="18">
        <f t="shared" si="151"/>
        <v>4.7512505029079777E-3</v>
      </c>
      <c r="I1276" s="6">
        <f t="shared" si="151"/>
        <v>3.15</v>
      </c>
      <c r="J1276" s="6">
        <f t="shared" si="151"/>
        <v>96.359594628665661</v>
      </c>
      <c r="K1276" s="18">
        <f t="shared" si="151"/>
        <v>0.65</v>
      </c>
      <c r="L1276" s="35">
        <f>Data!BL22</f>
        <v>1419.9591140658622</v>
      </c>
      <c r="Q1276" s="21">
        <v>0</v>
      </c>
      <c r="R1276" s="21">
        <v>638.93296482025949</v>
      </c>
      <c r="S1276" s="21">
        <v>9178.029710700026</v>
      </c>
      <c r="T1276" s="38">
        <v>0.35876807726542093</v>
      </c>
    </row>
    <row r="1277" spans="1:20" x14ac:dyDescent="0.25">
      <c r="A1277" s="17" t="s">
        <v>270</v>
      </c>
      <c r="B1277" s="8" t="s">
        <v>60</v>
      </c>
      <c r="C1277" s="8" t="s">
        <v>68</v>
      </c>
      <c r="D1277" s="8" t="str">
        <f t="shared" si="148"/>
        <v>Week_09-generic-fifi</v>
      </c>
      <c r="E1277" s="8" t="str">
        <f t="shared" si="149"/>
        <v>ReFi-tv.refi</v>
      </c>
      <c r="H1277" s="18">
        <f t="shared" si="151"/>
        <v>4.7512505029079777E-3</v>
      </c>
      <c r="I1277" s="6">
        <f t="shared" si="151"/>
        <v>3.15</v>
      </c>
      <c r="J1277" s="6">
        <f t="shared" si="151"/>
        <v>96.359594628665661</v>
      </c>
      <c r="K1277" s="18">
        <f t="shared" si="151"/>
        <v>0.65</v>
      </c>
      <c r="L1277" s="35">
        <f>Data!BL23</f>
        <v>1825.677908080751</v>
      </c>
      <c r="Q1277" s="21">
        <v>0</v>
      </c>
      <c r="R1277" s="21">
        <v>440.05339229513493</v>
      </c>
      <c r="S1277" s="21">
        <v>6260.7871836763961</v>
      </c>
      <c r="T1277" s="38">
        <v>0.25086543182329468</v>
      </c>
    </row>
    <row r="1278" spans="1:20" x14ac:dyDescent="0.25">
      <c r="A1278" s="17" t="s">
        <v>249</v>
      </c>
      <c r="B1278" s="8" t="s">
        <v>60</v>
      </c>
      <c r="C1278" s="8" t="s">
        <v>68</v>
      </c>
      <c r="D1278" s="8" t="str">
        <f t="shared" si="148"/>
        <v>Week_10-generic-fifi</v>
      </c>
      <c r="E1278" s="8" t="str">
        <f t="shared" si="149"/>
        <v>ReFi-tv.refi</v>
      </c>
      <c r="H1278" s="18">
        <f t="shared" si="151"/>
        <v>4.7512505029079777E-3</v>
      </c>
      <c r="I1278" s="6">
        <f t="shared" si="151"/>
        <v>3.15</v>
      </c>
      <c r="J1278" s="6">
        <f t="shared" si="151"/>
        <v>96.359594628665661</v>
      </c>
      <c r="K1278" s="18">
        <f t="shared" si="151"/>
        <v>0.65</v>
      </c>
      <c r="L1278" s="35">
        <f>Data!BL24</f>
        <v>1504.6108258458892</v>
      </c>
      <c r="Q1278" s="21">
        <v>0</v>
      </c>
      <c r="R1278" s="21">
        <v>543.50335566746003</v>
      </c>
      <c r="S1278" s="21">
        <v>8211.2051972559602</v>
      </c>
      <c r="T1278" s="38">
        <v>0.34908910472199528</v>
      </c>
    </row>
    <row r="1279" spans="1:20" x14ac:dyDescent="0.25">
      <c r="A1279" s="17" t="s">
        <v>250</v>
      </c>
      <c r="B1279" s="8" t="s">
        <v>60</v>
      </c>
      <c r="C1279" s="8" t="s">
        <v>68</v>
      </c>
      <c r="D1279" s="8" t="str">
        <f t="shared" si="148"/>
        <v>Week_11-generic-fifi</v>
      </c>
      <c r="E1279" s="8" t="str">
        <f t="shared" si="149"/>
        <v>ReFi-tv.refi</v>
      </c>
      <c r="H1279" s="18">
        <f t="shared" si="151"/>
        <v>4.7512505029079777E-3</v>
      </c>
      <c r="I1279" s="6">
        <f t="shared" si="151"/>
        <v>3.15</v>
      </c>
      <c r="J1279" s="6">
        <f t="shared" si="151"/>
        <v>96.359594628665661</v>
      </c>
      <c r="K1279" s="18">
        <f t="shared" si="151"/>
        <v>0.65</v>
      </c>
      <c r="L1279" s="35">
        <f>Data!BL25</f>
        <v>1970.6821198758307</v>
      </c>
      <c r="Q1279" s="21">
        <v>0</v>
      </c>
      <c r="R1279" s="21">
        <v>517.40780682223203</v>
      </c>
      <c r="S1279" s="21">
        <v>6894.2784423907478</v>
      </c>
      <c r="T1279" s="38">
        <v>0.24353471656697923</v>
      </c>
    </row>
    <row r="1280" spans="1:20" x14ac:dyDescent="0.25">
      <c r="A1280" s="17" t="s">
        <v>251</v>
      </c>
      <c r="B1280" s="8" t="s">
        <v>60</v>
      </c>
      <c r="C1280" s="8" t="s">
        <v>68</v>
      </c>
      <c r="D1280" s="8" t="str">
        <f t="shared" si="148"/>
        <v>Week_12-generic-fifi</v>
      </c>
      <c r="E1280" s="8" t="str">
        <f t="shared" si="149"/>
        <v>ReFi-tv.refi</v>
      </c>
      <c r="H1280" s="18">
        <f t="shared" si="151"/>
        <v>4.7512505029079777E-3</v>
      </c>
      <c r="I1280" s="6">
        <f t="shared" si="151"/>
        <v>3.15</v>
      </c>
      <c r="J1280" s="6">
        <f t="shared" si="151"/>
        <v>96.359594628665661</v>
      </c>
      <c r="K1280" s="18">
        <f t="shared" si="151"/>
        <v>0.65</v>
      </c>
      <c r="L1280" s="35">
        <f>Data!BL26</f>
        <v>1732.3697433913301</v>
      </c>
      <c r="Q1280" s="21">
        <v>0</v>
      </c>
      <c r="R1280" s="21">
        <v>656.8375958128546</v>
      </c>
      <c r="S1280" s="21">
        <v>9154.6053012285302</v>
      </c>
      <c r="T1280" s="38">
        <v>0.36108673951381498</v>
      </c>
    </row>
    <row r="1281" spans="1:20" x14ac:dyDescent="0.25">
      <c r="A1281" s="17" t="s">
        <v>252</v>
      </c>
      <c r="B1281" s="8" t="s">
        <v>60</v>
      </c>
      <c r="C1281" s="8" t="s">
        <v>68</v>
      </c>
      <c r="D1281" s="8" t="str">
        <f t="shared" si="148"/>
        <v>Week_13-generic-fifi</v>
      </c>
      <c r="E1281" s="8" t="str">
        <f t="shared" si="149"/>
        <v>ReFi-tv.refi</v>
      </c>
      <c r="H1281" s="18">
        <f t="shared" si="151"/>
        <v>4.7512505029079777E-3</v>
      </c>
      <c r="I1281" s="6">
        <f t="shared" si="151"/>
        <v>3.15</v>
      </c>
      <c r="J1281" s="6">
        <f t="shared" si="151"/>
        <v>96.359594628665661</v>
      </c>
      <c r="K1281" s="18">
        <f t="shared" si="151"/>
        <v>0.65</v>
      </c>
      <c r="L1281" s="35">
        <f>Data!BL27</f>
        <v>2408.5300324575032</v>
      </c>
      <c r="Q1281" s="21">
        <v>0</v>
      </c>
      <c r="R1281" s="21">
        <v>669.46140565504959</v>
      </c>
      <c r="S1281" s="21">
        <v>8281.5172933475496</v>
      </c>
      <c r="T1281" s="38">
        <v>0.25262728911883758</v>
      </c>
    </row>
    <row r="1282" spans="1:20" x14ac:dyDescent="0.25">
      <c r="A1282" s="17" t="s">
        <v>253</v>
      </c>
      <c r="B1282" s="8" t="s">
        <v>60</v>
      </c>
      <c r="C1282" s="8" t="s">
        <v>68</v>
      </c>
      <c r="D1282" s="8" t="str">
        <f t="shared" si="148"/>
        <v>Week_14-generic-fifi</v>
      </c>
      <c r="E1282" s="8" t="str">
        <f t="shared" si="149"/>
        <v>ReFi-tv.refi</v>
      </c>
      <c r="H1282" s="18">
        <f t="shared" si="151"/>
        <v>4.7512505029079777E-3</v>
      </c>
      <c r="I1282" s="6">
        <f t="shared" si="151"/>
        <v>3.15</v>
      </c>
      <c r="J1282" s="6">
        <f t="shared" si="151"/>
        <v>96.359594628665661</v>
      </c>
      <c r="K1282" s="18">
        <f t="shared" si="151"/>
        <v>0.65</v>
      </c>
      <c r="L1282" s="35">
        <f>Data!BL28</f>
        <v>1404.9358525229909</v>
      </c>
      <c r="Q1282" s="21">
        <v>0</v>
      </c>
      <c r="R1282" s="21">
        <v>974.37448354325625</v>
      </c>
      <c r="S1282" s="21">
        <v>13041.482854050506</v>
      </c>
      <c r="T1282" s="38">
        <v>0.44555272792853429</v>
      </c>
    </row>
    <row r="1283" spans="1:20" x14ac:dyDescent="0.25">
      <c r="A1283" s="17" t="s">
        <v>254</v>
      </c>
      <c r="B1283" s="8" t="s">
        <v>60</v>
      </c>
      <c r="C1283" s="8" t="s">
        <v>68</v>
      </c>
      <c r="D1283" s="8" t="str">
        <f t="shared" si="148"/>
        <v>Week_15-generic-fifi</v>
      </c>
      <c r="E1283" s="8" t="str">
        <f t="shared" si="149"/>
        <v>ReFi-tv.refi</v>
      </c>
      <c r="H1283" s="18">
        <f t="shared" si="151"/>
        <v>4.7512505029079777E-3</v>
      </c>
      <c r="I1283" s="6">
        <f t="shared" si="151"/>
        <v>3.15</v>
      </c>
      <c r="J1283" s="6">
        <f t="shared" si="151"/>
        <v>96.359594628665661</v>
      </c>
      <c r="K1283" s="18">
        <f t="shared" si="151"/>
        <v>0.65</v>
      </c>
      <c r="L1283" s="35">
        <f>Data!BL29</f>
        <v>2118.2218837134515</v>
      </c>
      <c r="Q1283" s="21">
        <v>0</v>
      </c>
      <c r="R1283" s="21">
        <v>368.1539779176606</v>
      </c>
      <c r="S1283" s="21">
        <v>5970.7289245768943</v>
      </c>
      <c r="T1283" s="38">
        <v>0.31843204501845002</v>
      </c>
    </row>
    <row r="1284" spans="1:20" x14ac:dyDescent="0.25">
      <c r="A1284" s="17" t="s">
        <v>255</v>
      </c>
      <c r="B1284" s="8" t="s">
        <v>60</v>
      </c>
      <c r="C1284" s="8" t="s">
        <v>68</v>
      </c>
      <c r="D1284" s="8" t="str">
        <f t="shared" si="148"/>
        <v>Week_16-generic-fifi</v>
      </c>
      <c r="E1284" s="8" t="str">
        <f t="shared" si="149"/>
        <v>ReFi-tv.refi</v>
      </c>
      <c r="H1284" s="18">
        <f t="shared" si="151"/>
        <v>4.7512505029079777E-3</v>
      </c>
      <c r="I1284" s="6">
        <f t="shared" si="151"/>
        <v>3.15</v>
      </c>
      <c r="J1284" s="6">
        <f t="shared" si="151"/>
        <v>96.359594628665661</v>
      </c>
      <c r="K1284" s="18">
        <f t="shared" si="151"/>
        <v>0.65</v>
      </c>
      <c r="L1284" s="35">
        <f>Data!BL30</f>
        <v>1867.8014293073777</v>
      </c>
      <c r="Q1284" s="21">
        <v>0</v>
      </c>
      <c r="R1284" s="21">
        <v>813.57214660335671</v>
      </c>
      <c r="S1284" s="21">
        <v>11154.188424983511</v>
      </c>
      <c r="T1284" s="38">
        <v>0.43566213705052759</v>
      </c>
    </row>
    <row r="1285" spans="1:20" x14ac:dyDescent="0.25">
      <c r="A1285" s="17" t="s">
        <v>256</v>
      </c>
      <c r="B1285" s="8" t="s">
        <v>60</v>
      </c>
      <c r="C1285" s="8" t="s">
        <v>68</v>
      </c>
      <c r="D1285" s="8" t="str">
        <f t="shared" si="148"/>
        <v>Week_17-generic-fifi</v>
      </c>
      <c r="E1285" s="8" t="str">
        <f t="shared" si="149"/>
        <v>ReFi-tv.refi</v>
      </c>
      <c r="H1285" s="18">
        <f t="shared" si="151"/>
        <v>4.7512505029079777E-3</v>
      </c>
      <c r="I1285" s="6">
        <f t="shared" si="151"/>
        <v>3.15</v>
      </c>
      <c r="J1285" s="6">
        <f t="shared" si="151"/>
        <v>96.359594628665661</v>
      </c>
      <c r="K1285" s="18">
        <f t="shared" si="151"/>
        <v>0.65</v>
      </c>
      <c r="L1285" s="35">
        <f>Data!BL31</f>
        <v>2118.2218837134515</v>
      </c>
      <c r="Q1285" s="21">
        <v>0</v>
      </c>
      <c r="R1285" s="21">
        <v>486.98928962078321</v>
      </c>
      <c r="S1285" s="21">
        <v>6912.765981163122</v>
      </c>
      <c r="T1285" s="38">
        <v>0.31055365593258044</v>
      </c>
    </row>
    <row r="1286" spans="1:20" x14ac:dyDescent="0.25">
      <c r="A1286" s="17" t="s">
        <v>257</v>
      </c>
      <c r="B1286" s="8" t="s">
        <v>60</v>
      </c>
      <c r="C1286" s="8" t="s">
        <v>68</v>
      </c>
      <c r="D1286" s="8" t="str">
        <f t="shared" si="148"/>
        <v>Week_18-generic-fifi</v>
      </c>
      <c r="E1286" s="8" t="str">
        <f t="shared" si="149"/>
        <v>ReFi-tv.refi</v>
      </c>
      <c r="H1286" s="18">
        <f t="shared" si="151"/>
        <v>4.7512505029079777E-3</v>
      </c>
      <c r="I1286" s="6">
        <f t="shared" si="151"/>
        <v>3.15</v>
      </c>
      <c r="J1286" s="6">
        <f t="shared" si="151"/>
        <v>96.359594628665661</v>
      </c>
      <c r="K1286" s="18">
        <f t="shared" si="151"/>
        <v>0.65</v>
      </c>
      <c r="L1286" s="35">
        <f>Data!BL32</f>
        <v>2118.2218837134515</v>
      </c>
      <c r="Q1286" s="21">
        <v>0</v>
      </c>
      <c r="R1286" s="21">
        <v>233.73773463162303</v>
      </c>
      <c r="S1286" s="21">
        <v>3963.6669638975832</v>
      </c>
      <c r="T1286" s="38">
        <v>0.2147186063644736</v>
      </c>
    </row>
    <row r="1287" spans="1:20" x14ac:dyDescent="0.25">
      <c r="A1287" s="17" t="s">
        <v>258</v>
      </c>
      <c r="B1287" s="8" t="s">
        <v>60</v>
      </c>
      <c r="C1287" s="8" t="s">
        <v>68</v>
      </c>
      <c r="D1287" s="8" t="str">
        <f t="shared" si="148"/>
        <v>Week_19-generic-fifi</v>
      </c>
      <c r="E1287" s="8" t="str">
        <f t="shared" si="149"/>
        <v>ReFi-tv.refi</v>
      </c>
      <c r="H1287" s="18">
        <f t="shared" si="151"/>
        <v>4.7512505029079777E-3</v>
      </c>
      <c r="I1287" s="6">
        <f t="shared" si="151"/>
        <v>3.15</v>
      </c>
      <c r="J1287" s="6">
        <f t="shared" si="151"/>
        <v>96.359594628665661</v>
      </c>
      <c r="K1287" s="18">
        <f t="shared" si="151"/>
        <v>0.65</v>
      </c>
      <c r="L1287" s="35">
        <f>Data!BL33</f>
        <v>2136.0220676102031</v>
      </c>
      <c r="Q1287" s="21">
        <v>0</v>
      </c>
      <c r="R1287" s="21">
        <v>397.72581387084108</v>
      </c>
      <c r="S1287" s="21">
        <v>4737.2812666769296</v>
      </c>
      <c r="T1287" s="38">
        <v>0.14539299196011801</v>
      </c>
    </row>
    <row r="1288" spans="1:20" x14ac:dyDescent="0.25">
      <c r="A1288" s="17" t="s">
        <v>259</v>
      </c>
      <c r="B1288" s="8" t="s">
        <v>60</v>
      </c>
      <c r="C1288" s="8" t="s">
        <v>68</v>
      </c>
      <c r="D1288" s="8" t="str">
        <f t="shared" si="148"/>
        <v>Week_20-generic-fifi</v>
      </c>
      <c r="E1288" s="8" t="str">
        <f t="shared" si="149"/>
        <v>ReFi-tv.refi</v>
      </c>
      <c r="H1288" s="18">
        <f t="shared" si="151"/>
        <v>4.7512505029079777E-3</v>
      </c>
      <c r="I1288" s="6">
        <f t="shared" si="151"/>
        <v>3.15</v>
      </c>
      <c r="J1288" s="6">
        <f t="shared" si="151"/>
        <v>96.359594628665661</v>
      </c>
      <c r="K1288" s="18">
        <f t="shared" si="151"/>
        <v>0.65</v>
      </c>
      <c r="L1288" s="35">
        <f>Data!BL34</f>
        <v>2136.0220676102031</v>
      </c>
      <c r="Q1288" s="21">
        <v>0</v>
      </c>
      <c r="R1288" s="21">
        <v>155.3187180096732</v>
      </c>
      <c r="S1288" s="21">
        <v>2253.9450238679965</v>
      </c>
      <c r="T1288" s="38">
        <v>9.7082246429420205E-2</v>
      </c>
    </row>
    <row r="1289" spans="1:20" x14ac:dyDescent="0.25">
      <c r="A1289" s="17" t="s">
        <v>260</v>
      </c>
      <c r="B1289" s="8" t="s">
        <v>60</v>
      </c>
      <c r="C1289" s="8" t="s">
        <v>68</v>
      </c>
      <c r="D1289" s="8" t="str">
        <f t="shared" si="148"/>
        <v>Week_21-generic-fifi</v>
      </c>
      <c r="E1289" s="8" t="str">
        <f t="shared" si="149"/>
        <v>ReFi-tv.refi</v>
      </c>
      <c r="H1289" s="18">
        <f t="shared" ref="H1289:K1304" si="152">H1288</f>
        <v>4.7512505029079777E-3</v>
      </c>
      <c r="I1289" s="6">
        <f t="shared" si="152"/>
        <v>3.15</v>
      </c>
      <c r="J1289" s="6">
        <f t="shared" si="152"/>
        <v>96.359594628665661</v>
      </c>
      <c r="K1289" s="18">
        <f t="shared" si="152"/>
        <v>0.65</v>
      </c>
      <c r="L1289" s="35">
        <f>Data!BL35</f>
        <v>2136.0220676102031</v>
      </c>
      <c r="Q1289" s="21">
        <v>0</v>
      </c>
      <c r="R1289" s="21">
        <v>69.936012554513226</v>
      </c>
      <c r="S1289" s="21">
        <v>1186.1066281872368</v>
      </c>
      <c r="T1289" s="38">
        <v>6.4225244380303304E-2</v>
      </c>
    </row>
    <row r="1290" spans="1:20" x14ac:dyDescent="0.25">
      <c r="A1290" s="17" t="s">
        <v>261</v>
      </c>
      <c r="B1290" s="8" t="s">
        <v>60</v>
      </c>
      <c r="C1290" s="8" t="s">
        <v>68</v>
      </c>
      <c r="D1290" s="8" t="str">
        <f t="shared" si="148"/>
        <v>Week_22-generic-fifi</v>
      </c>
      <c r="E1290" s="8" t="str">
        <f t="shared" si="149"/>
        <v>ReFi-tv.refi</v>
      </c>
      <c r="H1290" s="18">
        <f t="shared" si="152"/>
        <v>4.7512505029079777E-3</v>
      </c>
      <c r="I1290" s="6">
        <f t="shared" si="152"/>
        <v>3.15</v>
      </c>
      <c r="J1290" s="6">
        <f t="shared" si="152"/>
        <v>96.359594628665661</v>
      </c>
      <c r="K1290" s="18">
        <f t="shared" si="152"/>
        <v>0.65</v>
      </c>
      <c r="L1290" s="35">
        <f>Data!BL36</f>
        <v>2136.0220676102031</v>
      </c>
      <c r="Q1290" s="21">
        <v>0</v>
      </c>
      <c r="R1290" s="21">
        <v>43.127207399775422</v>
      </c>
      <c r="S1290" s="21">
        <v>731.39965905067379</v>
      </c>
      <c r="T1290" s="38">
        <v>4.2229709620509537E-2</v>
      </c>
    </row>
    <row r="1291" spans="1:20" x14ac:dyDescent="0.25">
      <c r="A1291" s="17" t="s">
        <v>278</v>
      </c>
      <c r="B1291" s="8" t="s">
        <v>60</v>
      </c>
      <c r="C1291" s="8" t="s">
        <v>68</v>
      </c>
      <c r="D1291" s="8" t="str">
        <f t="shared" si="148"/>
        <v>Week_23-generic-fifi</v>
      </c>
      <c r="E1291" s="8" t="str">
        <f t="shared" si="149"/>
        <v>ReFi-tv.refi</v>
      </c>
      <c r="H1291" s="18">
        <f t="shared" si="152"/>
        <v>4.7512505029079777E-3</v>
      </c>
      <c r="I1291" s="6">
        <f t="shared" si="152"/>
        <v>3.15</v>
      </c>
      <c r="J1291" s="6">
        <f t="shared" si="152"/>
        <v>96.359594628665661</v>
      </c>
      <c r="K1291" s="18">
        <f t="shared" si="152"/>
        <v>0.65</v>
      </c>
      <c r="L1291" s="35">
        <f>Data!BL37</f>
        <v>1441.8148956368873</v>
      </c>
      <c r="Q1291" s="21">
        <v>0</v>
      </c>
      <c r="R1291" s="21">
        <v>27.034210835123563</v>
      </c>
      <c r="S1291" s="21">
        <v>445.51000095342465</v>
      </c>
      <c r="T1291" s="38">
        <v>2.7656120508797066E-2</v>
      </c>
    </row>
    <row r="1292" spans="1:20" x14ac:dyDescent="0.25">
      <c r="A1292" s="17" t="s">
        <v>279</v>
      </c>
      <c r="B1292" s="8" t="s">
        <v>60</v>
      </c>
      <c r="C1292" s="8" t="s">
        <v>68</v>
      </c>
      <c r="D1292" s="8" t="str">
        <f t="shared" si="148"/>
        <v>Week_24-generic-fifi</v>
      </c>
      <c r="E1292" s="8" t="str">
        <f t="shared" si="149"/>
        <v>ReFi-tv.refi</v>
      </c>
      <c r="H1292" s="18">
        <f t="shared" si="152"/>
        <v>4.7512505029079777E-3</v>
      </c>
      <c r="I1292" s="6">
        <f t="shared" si="152"/>
        <v>3.15</v>
      </c>
      <c r="J1292" s="6">
        <f t="shared" si="152"/>
        <v>96.359594628665661</v>
      </c>
      <c r="K1292" s="18">
        <f t="shared" si="152"/>
        <v>0.65</v>
      </c>
      <c r="L1292" s="35">
        <f>Data!BL38</f>
        <v>1441.8148956368873</v>
      </c>
      <c r="Q1292" s="21">
        <v>0</v>
      </c>
      <c r="R1292" s="21">
        <v>37.482438293893487</v>
      </c>
      <c r="S1292" s="21">
        <v>459.44433682715163</v>
      </c>
      <c r="T1292" s="38">
        <v>1.8064581968885385E-2</v>
      </c>
    </row>
    <row r="1293" spans="1:20" x14ac:dyDescent="0.25">
      <c r="A1293" s="17" t="s">
        <v>280</v>
      </c>
      <c r="B1293" s="8" t="s">
        <v>60</v>
      </c>
      <c r="C1293" s="8" t="s">
        <v>68</v>
      </c>
      <c r="D1293" s="8" t="str">
        <f t="shared" si="148"/>
        <v>Week_25-generic-fifi</v>
      </c>
      <c r="E1293" s="8" t="str">
        <f t="shared" si="149"/>
        <v>ReFi-tv.refi</v>
      </c>
      <c r="H1293" s="18">
        <f t="shared" si="152"/>
        <v>4.7512505029079777E-3</v>
      </c>
      <c r="I1293" s="6">
        <f t="shared" si="152"/>
        <v>3.15</v>
      </c>
      <c r="J1293" s="6">
        <f t="shared" si="152"/>
        <v>96.359594628665661</v>
      </c>
      <c r="K1293" s="18">
        <f t="shared" si="152"/>
        <v>0.65</v>
      </c>
      <c r="L1293" s="35">
        <f>Data!BL39</f>
        <v>1441.8148956368873</v>
      </c>
      <c r="Q1293" s="21">
        <v>0</v>
      </c>
      <c r="R1293" s="21">
        <v>14.175544087531117</v>
      </c>
      <c r="S1293" s="21">
        <v>206.18388863271403</v>
      </c>
      <c r="T1293" s="38">
        <v>1.1779403209372985E-2</v>
      </c>
    </row>
    <row r="1294" spans="1:20" x14ac:dyDescent="0.25">
      <c r="A1294" s="17" t="s">
        <v>281</v>
      </c>
      <c r="B1294" s="8" t="s">
        <v>60</v>
      </c>
      <c r="C1294" s="8" t="s">
        <v>68</v>
      </c>
      <c r="D1294" s="8" t="str">
        <f t="shared" si="148"/>
        <v>Week_26-generic-fifi</v>
      </c>
      <c r="E1294" s="8" t="str">
        <f t="shared" si="149"/>
        <v>ReFi-tv.refi</v>
      </c>
      <c r="H1294" s="18">
        <f t="shared" si="152"/>
        <v>4.7512505029079777E-3</v>
      </c>
      <c r="I1294" s="6">
        <f t="shared" si="152"/>
        <v>3.15</v>
      </c>
      <c r="J1294" s="6">
        <f t="shared" si="152"/>
        <v>96.359594628665661</v>
      </c>
      <c r="K1294" s="18">
        <f t="shared" si="152"/>
        <v>0.65</v>
      </c>
      <c r="L1294" s="35">
        <f>Data!BL40</f>
        <v>1441.8148956368873</v>
      </c>
      <c r="Q1294" s="21">
        <v>0</v>
      </c>
      <c r="R1294" s="21">
        <v>7.3544848653150616</v>
      </c>
      <c r="S1294" s="21">
        <v>124.14118018306647</v>
      </c>
      <c r="T1294" s="38">
        <v>7.6724796389219252E-3</v>
      </c>
    </row>
    <row r="1295" spans="1:20" x14ac:dyDescent="0.25">
      <c r="A1295" s="17" t="s">
        <v>282</v>
      </c>
      <c r="B1295" s="8" t="s">
        <v>60</v>
      </c>
      <c r="C1295" s="8" t="s">
        <v>68</v>
      </c>
      <c r="D1295" s="8" t="str">
        <f t="shared" si="148"/>
        <v>Week_27-generic-fifi</v>
      </c>
      <c r="E1295" s="8" t="str">
        <f t="shared" si="149"/>
        <v>ReFi-tv.refi</v>
      </c>
      <c r="H1295" s="18">
        <f t="shared" si="152"/>
        <v>4.7512505029079777E-3</v>
      </c>
      <c r="I1295" s="6">
        <f t="shared" si="152"/>
        <v>3.15</v>
      </c>
      <c r="J1295" s="6">
        <f t="shared" si="152"/>
        <v>96.359594628665661</v>
      </c>
      <c r="K1295" s="18">
        <f t="shared" si="152"/>
        <v>0.65</v>
      </c>
      <c r="L1295" s="35">
        <f>Data!BL41</f>
        <v>1441.8148956368873</v>
      </c>
      <c r="Q1295" s="21">
        <v>0</v>
      </c>
      <c r="R1295" s="21">
        <v>7.5961639047114566</v>
      </c>
      <c r="S1295" s="21">
        <v>105.37683350395527</v>
      </c>
      <c r="T1295" s="38">
        <v>4.9938311040197414E-3</v>
      </c>
    </row>
    <row r="1296" spans="1:20" x14ac:dyDescent="0.25">
      <c r="A1296" s="17" t="s">
        <v>283</v>
      </c>
      <c r="B1296" s="8" t="s">
        <v>60</v>
      </c>
      <c r="C1296" s="8" t="s">
        <v>68</v>
      </c>
      <c r="D1296" s="8" t="str">
        <f t="shared" si="148"/>
        <v>Week_28-generic-fifi</v>
      </c>
      <c r="E1296" s="8" t="str">
        <f t="shared" si="149"/>
        <v>ReFi-tv.refi</v>
      </c>
      <c r="H1296" s="18">
        <f t="shared" si="152"/>
        <v>4.7512505029079777E-3</v>
      </c>
      <c r="I1296" s="6">
        <f t="shared" si="152"/>
        <v>3.15</v>
      </c>
      <c r="J1296" s="6">
        <f t="shared" si="152"/>
        <v>96.359594628665661</v>
      </c>
      <c r="K1296" s="18">
        <f t="shared" si="152"/>
        <v>0.65</v>
      </c>
      <c r="L1296" s="35">
        <f>Data!BL42</f>
        <v>1281.6132405661219</v>
      </c>
      <c r="Q1296" s="21">
        <v>0</v>
      </c>
      <c r="R1296" s="21">
        <v>6.0407524121546876</v>
      </c>
      <c r="S1296" s="21">
        <v>76.731266393308658</v>
      </c>
      <c r="T1296" s="38">
        <v>3.2488333483720044E-3</v>
      </c>
    </row>
    <row r="1297" spans="1:20" x14ac:dyDescent="0.25">
      <c r="A1297" s="17" t="s">
        <v>284</v>
      </c>
      <c r="B1297" s="8" t="s">
        <v>60</v>
      </c>
      <c r="C1297" s="8" t="s">
        <v>68</v>
      </c>
      <c r="D1297" s="8" t="str">
        <f t="shared" si="148"/>
        <v>Week_29-generic-fifi</v>
      </c>
      <c r="E1297" s="8" t="str">
        <f t="shared" si="149"/>
        <v>ReFi-tv.refi</v>
      </c>
      <c r="H1297" s="18">
        <f t="shared" si="152"/>
        <v>4.7512505029079777E-3</v>
      </c>
      <c r="I1297" s="6">
        <f t="shared" si="152"/>
        <v>3.15</v>
      </c>
      <c r="J1297" s="6">
        <f t="shared" si="152"/>
        <v>96.359594628665661</v>
      </c>
      <c r="K1297" s="18">
        <f t="shared" si="152"/>
        <v>0.65</v>
      </c>
      <c r="L1297" s="35">
        <f>Data!BL43</f>
        <v>1281.6132405661219</v>
      </c>
      <c r="Q1297" s="21">
        <v>0</v>
      </c>
      <c r="R1297" s="21">
        <v>2.3155063196546388</v>
      </c>
      <c r="S1297" s="21">
        <v>36.243227006628011</v>
      </c>
      <c r="T1297" s="38">
        <v>2.1129440570154534E-3</v>
      </c>
    </row>
    <row r="1298" spans="1:20" x14ac:dyDescent="0.25">
      <c r="A1298" s="17" t="s">
        <v>285</v>
      </c>
      <c r="B1298" s="8" t="s">
        <v>60</v>
      </c>
      <c r="C1298" s="8" t="s">
        <v>68</v>
      </c>
      <c r="D1298" s="8" t="str">
        <f t="shared" si="148"/>
        <v>Week_30-generic-fifi</v>
      </c>
      <c r="E1298" s="8" t="str">
        <f t="shared" si="149"/>
        <v>ReFi-tv.refi</v>
      </c>
      <c r="H1298" s="18">
        <f t="shared" si="152"/>
        <v>4.7512505029079777E-3</v>
      </c>
      <c r="I1298" s="6">
        <f t="shared" si="152"/>
        <v>3.15</v>
      </c>
      <c r="J1298" s="6">
        <f t="shared" si="152"/>
        <v>96.359594628665661</v>
      </c>
      <c r="K1298" s="18">
        <f t="shared" si="152"/>
        <v>0.65</v>
      </c>
      <c r="L1298" s="35">
        <f>Data!BL44</f>
        <v>1281.6132405661219</v>
      </c>
      <c r="Q1298" s="21">
        <v>0</v>
      </c>
      <c r="R1298" s="21">
        <v>1.6646742790964177</v>
      </c>
      <c r="S1298" s="21">
        <v>24.925075682876987</v>
      </c>
      <c r="T1298" s="38">
        <v>1.3739219611096365E-3</v>
      </c>
    </row>
    <row r="1299" spans="1:20" x14ac:dyDescent="0.25">
      <c r="A1299" s="17" t="s">
        <v>286</v>
      </c>
      <c r="B1299" s="8" t="s">
        <v>60</v>
      </c>
      <c r="C1299" s="8" t="s">
        <v>68</v>
      </c>
      <c r="D1299" s="8" t="str">
        <f t="shared" si="148"/>
        <v>Week_31-generic-fifi</v>
      </c>
      <c r="E1299" s="8" t="str">
        <f t="shared" si="149"/>
        <v>ReFi-tv.refi</v>
      </c>
      <c r="H1299" s="18">
        <f t="shared" si="152"/>
        <v>4.7512505029079777E-3</v>
      </c>
      <c r="I1299" s="6">
        <f t="shared" si="152"/>
        <v>3.15</v>
      </c>
      <c r="J1299" s="6">
        <f t="shared" si="152"/>
        <v>96.359594628665661</v>
      </c>
      <c r="K1299" s="18">
        <f t="shared" si="152"/>
        <v>0.65</v>
      </c>
      <c r="L1299" s="35">
        <f>Data!BL45</f>
        <v>1679.6010050259222</v>
      </c>
      <c r="Q1299" s="21">
        <v>0</v>
      </c>
      <c r="R1299" s="21">
        <v>355.39788923109438</v>
      </c>
      <c r="S1299" s="21">
        <v>4967.7689650411885</v>
      </c>
      <c r="T1299" s="38">
        <v>0.25768253994776114</v>
      </c>
    </row>
    <row r="1300" spans="1:20" x14ac:dyDescent="0.25">
      <c r="A1300" s="17" t="s">
        <v>287</v>
      </c>
      <c r="B1300" s="8" t="s">
        <v>60</v>
      </c>
      <c r="C1300" s="8" t="s">
        <v>68</v>
      </c>
      <c r="D1300" s="8" t="str">
        <f t="shared" si="148"/>
        <v>Week_32-generic-fifi</v>
      </c>
      <c r="E1300" s="8" t="str">
        <f t="shared" si="149"/>
        <v>ReFi-tv.refi</v>
      </c>
      <c r="H1300" s="18">
        <f t="shared" si="152"/>
        <v>4.7512505029079777E-3</v>
      </c>
      <c r="I1300" s="6">
        <f t="shared" si="152"/>
        <v>3.15</v>
      </c>
      <c r="J1300" s="6">
        <f t="shared" si="152"/>
        <v>96.359594628665661</v>
      </c>
      <c r="K1300" s="18">
        <f t="shared" si="152"/>
        <v>0.65</v>
      </c>
      <c r="L1300" s="35">
        <f>Data!BL46</f>
        <v>1785.0855563801672</v>
      </c>
      <c r="Q1300" s="21">
        <v>0</v>
      </c>
      <c r="R1300" s="21">
        <v>618.42677269775186</v>
      </c>
      <c r="S1300" s="21">
        <v>8403.1124629721799</v>
      </c>
      <c r="T1300" s="38">
        <v>0.39547289460381418</v>
      </c>
    </row>
    <row r="1301" spans="1:20" x14ac:dyDescent="0.25">
      <c r="A1301" s="17" t="s">
        <v>288</v>
      </c>
      <c r="B1301" s="8" t="s">
        <v>60</v>
      </c>
      <c r="C1301" s="8" t="s">
        <v>68</v>
      </c>
      <c r="D1301" s="8" t="str">
        <f t="shared" si="148"/>
        <v>Week_33-generic-fifi</v>
      </c>
      <c r="E1301" s="8" t="str">
        <f t="shared" si="149"/>
        <v>ReFi-tv.refi</v>
      </c>
      <c r="H1301" s="18">
        <f t="shared" si="152"/>
        <v>4.7512505029079777E-3</v>
      </c>
      <c r="I1301" s="6">
        <f t="shared" si="152"/>
        <v>3.15</v>
      </c>
      <c r="J1301" s="6">
        <f t="shared" si="152"/>
        <v>96.359594628665661</v>
      </c>
      <c r="K1301" s="18">
        <f t="shared" si="152"/>
        <v>0.65</v>
      </c>
      <c r="L1301" s="35">
        <f>Data!BL47</f>
        <v>1690.7075426683041</v>
      </c>
      <c r="Q1301" s="21">
        <v>0</v>
      </c>
      <c r="R1301" s="21">
        <v>575.92970501949242</v>
      </c>
      <c r="S1301" s="21">
        <v>8093.9936715375188</v>
      </c>
      <c r="T1301" s="38">
        <v>0.4174417129084893</v>
      </c>
    </row>
    <row r="1302" spans="1:20" x14ac:dyDescent="0.25">
      <c r="A1302" s="17" t="s">
        <v>289</v>
      </c>
      <c r="B1302" s="8" t="s">
        <v>60</v>
      </c>
      <c r="C1302" s="8" t="s">
        <v>68</v>
      </c>
      <c r="D1302" s="8" t="str">
        <f t="shared" si="148"/>
        <v>Week_34-generic-fifi</v>
      </c>
      <c r="E1302" s="8" t="str">
        <f t="shared" si="149"/>
        <v>ReFi-tv.refi</v>
      </c>
      <c r="H1302" s="18">
        <f t="shared" si="152"/>
        <v>4.7512505029079777E-3</v>
      </c>
      <c r="I1302" s="6">
        <f t="shared" si="152"/>
        <v>3.15</v>
      </c>
      <c r="J1302" s="6">
        <f t="shared" si="152"/>
        <v>96.359594628665661</v>
      </c>
      <c r="K1302" s="18">
        <f t="shared" si="152"/>
        <v>0.65</v>
      </c>
      <c r="L1302" s="35">
        <f>Data!BL48</f>
        <v>1640.0237687431245</v>
      </c>
      <c r="Q1302" s="21">
        <v>0</v>
      </c>
      <c r="R1302" s="21">
        <v>461.65232318108673</v>
      </c>
      <c r="S1302" s="21">
        <v>6288.1406614271691</v>
      </c>
      <c r="T1302" s="38">
        <v>0.29616542045156924</v>
      </c>
    </row>
    <row r="1303" spans="1:20" x14ac:dyDescent="0.25">
      <c r="A1303" s="17" t="s">
        <v>290</v>
      </c>
      <c r="B1303" s="8" t="s">
        <v>60</v>
      </c>
      <c r="C1303" s="8" t="s">
        <v>68</v>
      </c>
      <c r="D1303" s="8" t="str">
        <f t="shared" si="148"/>
        <v>Week_35-generic-fifi</v>
      </c>
      <c r="E1303" s="8" t="str">
        <f t="shared" si="149"/>
        <v>ReFi-tv.refi</v>
      </c>
      <c r="H1303" s="18">
        <f t="shared" si="152"/>
        <v>4.7512505029079777E-3</v>
      </c>
      <c r="I1303" s="6">
        <f t="shared" si="152"/>
        <v>3.15</v>
      </c>
      <c r="J1303" s="6">
        <f t="shared" si="152"/>
        <v>96.359594628665661</v>
      </c>
      <c r="K1303" s="18">
        <f t="shared" si="152"/>
        <v>0.65</v>
      </c>
      <c r="L1303" s="35">
        <f>Data!BL49</f>
        <v>2090.1152728342267</v>
      </c>
      <c r="Q1303" s="21">
        <v>0</v>
      </c>
      <c r="R1303" s="21">
        <v>466.54042653016501</v>
      </c>
      <c r="S1303" s="21">
        <v>6768.3954487010997</v>
      </c>
      <c r="T1303" s="38">
        <v>0.34144294360065264</v>
      </c>
    </row>
    <row r="1304" spans="1:20" x14ac:dyDescent="0.25">
      <c r="A1304" s="17" t="s">
        <v>291</v>
      </c>
      <c r="B1304" s="8" t="s">
        <v>60</v>
      </c>
      <c r="C1304" s="8" t="s">
        <v>68</v>
      </c>
      <c r="D1304" s="8" t="str">
        <f t="shared" si="148"/>
        <v>Week_36-generic-fifi</v>
      </c>
      <c r="E1304" s="8" t="str">
        <f t="shared" si="149"/>
        <v>ReFi-tv.refi</v>
      </c>
      <c r="H1304" s="18">
        <f t="shared" si="152"/>
        <v>4.7512505029079777E-3</v>
      </c>
      <c r="I1304" s="6">
        <f t="shared" si="152"/>
        <v>3.15</v>
      </c>
      <c r="J1304" s="6">
        <f t="shared" si="152"/>
        <v>96.359594628665661</v>
      </c>
      <c r="K1304" s="18">
        <f t="shared" si="152"/>
        <v>0.65</v>
      </c>
      <c r="L1304" s="35">
        <f>Data!BL50</f>
        <v>2828.7555777959278</v>
      </c>
      <c r="Q1304" s="21">
        <v>0</v>
      </c>
      <c r="R1304" s="21">
        <v>439.97432437464732</v>
      </c>
      <c r="S1304" s="21">
        <v>5891.2667511975333</v>
      </c>
      <c r="T1304" s="38">
        <v>0.26563218965944291</v>
      </c>
    </row>
    <row r="1305" spans="1:20" x14ac:dyDescent="0.25">
      <c r="A1305" s="17" t="s">
        <v>292</v>
      </c>
      <c r="B1305" s="8" t="s">
        <v>60</v>
      </c>
      <c r="C1305" s="8" t="s">
        <v>68</v>
      </c>
      <c r="D1305" s="8" t="str">
        <f t="shared" si="148"/>
        <v>Week_37-generic-fifi</v>
      </c>
      <c r="E1305" s="8" t="str">
        <f t="shared" si="149"/>
        <v>ReFi-tv.refi</v>
      </c>
      <c r="H1305" s="18">
        <f t="shared" ref="H1305:K1320" si="153">H1304</f>
        <v>4.7512505029079777E-3</v>
      </c>
      <c r="I1305" s="6">
        <f t="shared" si="153"/>
        <v>3.15</v>
      </c>
      <c r="J1305" s="6">
        <f t="shared" si="153"/>
        <v>96.359594628665661</v>
      </c>
      <c r="K1305" s="18">
        <f t="shared" si="153"/>
        <v>0.65</v>
      </c>
      <c r="L1305" s="35">
        <f>Data!BL51</f>
        <v>1922.1607123485817</v>
      </c>
      <c r="Q1305" s="21">
        <v>0</v>
      </c>
      <c r="R1305" s="21">
        <v>387.96970673285398</v>
      </c>
      <c r="S1305" s="21">
        <v>6049.721316576416</v>
      </c>
      <c r="T1305" s="38">
        <v>0.33840569876675886</v>
      </c>
    </row>
    <row r="1306" spans="1:20" x14ac:dyDescent="0.25">
      <c r="A1306" s="17" t="s">
        <v>293</v>
      </c>
      <c r="B1306" s="8" t="s">
        <v>60</v>
      </c>
      <c r="C1306" s="8" t="s">
        <v>68</v>
      </c>
      <c r="D1306" s="8" t="str">
        <f t="shared" si="148"/>
        <v>Week_38-generic-fifi</v>
      </c>
      <c r="E1306" s="8" t="str">
        <f t="shared" si="149"/>
        <v>ReFi-tv.refi</v>
      </c>
      <c r="H1306" s="18">
        <f t="shared" si="153"/>
        <v>4.7512505029079777E-3</v>
      </c>
      <c r="I1306" s="6">
        <f t="shared" si="153"/>
        <v>3.15</v>
      </c>
      <c r="J1306" s="6">
        <f t="shared" si="153"/>
        <v>96.359594628665661</v>
      </c>
      <c r="K1306" s="18">
        <f t="shared" si="153"/>
        <v>0.65</v>
      </c>
      <c r="L1306" s="35">
        <f>Data!BL52</f>
        <v>1655.1084423786397</v>
      </c>
      <c r="Q1306" s="21">
        <v>0</v>
      </c>
      <c r="R1306" s="21">
        <v>335.15123926822497</v>
      </c>
      <c r="S1306" s="21">
        <v>4861.4016297665157</v>
      </c>
      <c r="T1306" s="38">
        <v>0.24724515882187792</v>
      </c>
    </row>
    <row r="1307" spans="1:20" x14ac:dyDescent="0.25">
      <c r="A1307" s="17" t="s">
        <v>294</v>
      </c>
      <c r="B1307" s="8" t="s">
        <v>60</v>
      </c>
      <c r="C1307" s="8" t="s">
        <v>68</v>
      </c>
      <c r="D1307" s="8" t="str">
        <f t="shared" si="148"/>
        <v>Week_39-generic-fifi</v>
      </c>
      <c r="E1307" s="8" t="str">
        <f t="shared" si="149"/>
        <v>ReFi-tv.refi</v>
      </c>
      <c r="H1307" s="18">
        <f t="shared" si="153"/>
        <v>4.7512505029079777E-3</v>
      </c>
      <c r="I1307" s="6">
        <f t="shared" si="153"/>
        <v>3.15</v>
      </c>
      <c r="J1307" s="6">
        <f t="shared" si="153"/>
        <v>96.359594628665661</v>
      </c>
      <c r="K1307" s="18">
        <f t="shared" si="153"/>
        <v>0.65</v>
      </c>
      <c r="L1307" s="35">
        <f>Data!BL53</f>
        <v>1978.6811625276007</v>
      </c>
      <c r="Q1307" s="21">
        <v>0</v>
      </c>
      <c r="R1307" s="21">
        <v>836.30072713968582</v>
      </c>
      <c r="S1307" s="21">
        <v>10456.427320193965</v>
      </c>
      <c r="T1307" s="38">
        <v>0.42329165366891575</v>
      </c>
    </row>
    <row r="1308" spans="1:20" x14ac:dyDescent="0.25">
      <c r="A1308" s="17" t="s">
        <v>295</v>
      </c>
      <c r="B1308" s="8" t="s">
        <v>60</v>
      </c>
      <c r="C1308" s="8" t="s">
        <v>68</v>
      </c>
      <c r="D1308" s="8" t="str">
        <f t="shared" si="148"/>
        <v>Week_40-generic-fifi</v>
      </c>
      <c r="E1308" s="8" t="str">
        <f t="shared" si="149"/>
        <v>ReFi-tv.refi</v>
      </c>
      <c r="H1308" s="18">
        <f t="shared" si="153"/>
        <v>4.7512505029079777E-3</v>
      </c>
      <c r="I1308" s="6">
        <f t="shared" si="153"/>
        <v>3.15</v>
      </c>
      <c r="J1308" s="6">
        <f t="shared" si="153"/>
        <v>96.359594628665661</v>
      </c>
      <c r="K1308" s="18">
        <f t="shared" si="153"/>
        <v>0.65</v>
      </c>
      <c r="L1308" s="35">
        <f>Data!BL54</f>
        <v>1830.26323436441</v>
      </c>
      <c r="Q1308" s="21">
        <v>0</v>
      </c>
      <c r="R1308" s="21">
        <v>615.74967956782586</v>
      </c>
      <c r="S1308" s="21">
        <v>7906.3243867590618</v>
      </c>
      <c r="T1308" s="38">
        <v>0.3294018758855225</v>
      </c>
    </row>
    <row r="1309" spans="1:20" x14ac:dyDescent="0.25">
      <c r="A1309" s="17" t="s">
        <v>296</v>
      </c>
      <c r="B1309" s="8" t="s">
        <v>60</v>
      </c>
      <c r="C1309" s="8" t="s">
        <v>68</v>
      </c>
      <c r="D1309" s="8" t="str">
        <f t="shared" si="148"/>
        <v>Week_41-generic-fifi</v>
      </c>
      <c r="E1309" s="8" t="str">
        <f t="shared" si="149"/>
        <v>ReFi-tv.refi</v>
      </c>
      <c r="H1309" s="18">
        <f t="shared" si="153"/>
        <v>4.7512505029079777E-3</v>
      </c>
      <c r="I1309" s="6">
        <f t="shared" si="153"/>
        <v>3.15</v>
      </c>
      <c r="J1309" s="6">
        <f t="shared" si="153"/>
        <v>96.359594628665661</v>
      </c>
      <c r="K1309" s="18">
        <f t="shared" si="153"/>
        <v>0.65</v>
      </c>
      <c r="L1309" s="35">
        <f>Data!BL55</f>
        <v>1725.3903664173188</v>
      </c>
      <c r="Q1309" s="21">
        <v>0</v>
      </c>
      <c r="R1309" s="21">
        <v>465.67880289995981</v>
      </c>
      <c r="S1309" s="21">
        <v>7597.2004968429665</v>
      </c>
      <c r="T1309" s="38">
        <v>0.4297237964469971</v>
      </c>
    </row>
    <row r="1310" spans="1:20" x14ac:dyDescent="0.25">
      <c r="A1310" s="17" t="s">
        <v>297</v>
      </c>
      <c r="B1310" s="8" t="s">
        <v>60</v>
      </c>
      <c r="C1310" s="8" t="s">
        <v>68</v>
      </c>
      <c r="D1310" s="8" t="str">
        <f t="shared" si="148"/>
        <v>Week_42-generic-fifi</v>
      </c>
      <c r="E1310" s="8" t="str">
        <f t="shared" si="149"/>
        <v>ReFi-tv.refi</v>
      </c>
      <c r="H1310" s="18">
        <f t="shared" si="153"/>
        <v>4.7512505029079777E-3</v>
      </c>
      <c r="I1310" s="6">
        <f t="shared" si="153"/>
        <v>3.15</v>
      </c>
      <c r="J1310" s="6">
        <f t="shared" si="153"/>
        <v>96.359594628665661</v>
      </c>
      <c r="K1310" s="18">
        <f t="shared" si="153"/>
        <v>0.65</v>
      </c>
      <c r="L1310" s="35">
        <f>Data!BL56</f>
        <v>1946.9834473517333</v>
      </c>
      <c r="Q1310" s="21">
        <v>0</v>
      </c>
      <c r="R1310" s="21">
        <v>476.90200111828221</v>
      </c>
      <c r="S1310" s="21">
        <v>6571.62525075947</v>
      </c>
      <c r="T1310" s="38">
        <v>0.31600421742985307</v>
      </c>
    </row>
    <row r="1311" spans="1:20" x14ac:dyDescent="0.25">
      <c r="A1311" s="17" t="s">
        <v>298</v>
      </c>
      <c r="B1311" s="8" t="s">
        <v>60</v>
      </c>
      <c r="C1311" s="8" t="s">
        <v>68</v>
      </c>
      <c r="D1311" s="8" t="str">
        <f t="shared" si="148"/>
        <v>Week_43-generic-fifi</v>
      </c>
      <c r="E1311" s="8" t="str">
        <f t="shared" si="149"/>
        <v>ReFi-tv.refi</v>
      </c>
      <c r="H1311" s="18">
        <f t="shared" si="153"/>
        <v>4.7512505029079777E-3</v>
      </c>
      <c r="I1311" s="6">
        <f t="shared" si="153"/>
        <v>3.15</v>
      </c>
      <c r="J1311" s="6">
        <f t="shared" si="153"/>
        <v>96.359594628665661</v>
      </c>
      <c r="K1311" s="18">
        <f t="shared" si="153"/>
        <v>0.65</v>
      </c>
      <c r="L1311" s="35">
        <f>Data!BL57</f>
        <v>1944.8608207636205</v>
      </c>
      <c r="Q1311" s="21">
        <v>0</v>
      </c>
      <c r="R1311" s="21">
        <v>625.10918211179023</v>
      </c>
      <c r="S1311" s="21">
        <v>8893.2801316943678</v>
      </c>
      <c r="T1311" s="38">
        <v>0.40797753147610982</v>
      </c>
    </row>
    <row r="1312" spans="1:20" x14ac:dyDescent="0.25">
      <c r="A1312" s="17" t="s">
        <v>299</v>
      </c>
      <c r="B1312" s="8" t="s">
        <v>60</v>
      </c>
      <c r="C1312" s="8" t="s">
        <v>68</v>
      </c>
      <c r="D1312" s="8" t="str">
        <f t="shared" si="148"/>
        <v>Week_44-generic-fifi</v>
      </c>
      <c r="E1312" s="8" t="str">
        <f t="shared" si="149"/>
        <v>ReFi-tv.refi</v>
      </c>
      <c r="H1312" s="18">
        <f t="shared" si="153"/>
        <v>4.7512505029079777E-3</v>
      </c>
      <c r="I1312" s="6">
        <f t="shared" si="153"/>
        <v>3.15</v>
      </c>
      <c r="J1312" s="6">
        <f t="shared" si="153"/>
        <v>96.359594628665661</v>
      </c>
      <c r="K1312" s="18">
        <f t="shared" si="153"/>
        <v>0.65</v>
      </c>
      <c r="L1312" s="35">
        <f>Data!BL58</f>
        <v>2085.2620813272074</v>
      </c>
      <c r="Q1312" s="21">
        <v>0</v>
      </c>
      <c r="R1312" s="21">
        <v>639.28620853436075</v>
      </c>
      <c r="S1312" s="21">
        <v>8116.8468266729715</v>
      </c>
      <c r="T1312" s="38">
        <v>0.33521611127772855</v>
      </c>
    </row>
    <row r="1313" spans="1:20" x14ac:dyDescent="0.25">
      <c r="A1313" s="17" t="s">
        <v>300</v>
      </c>
      <c r="B1313" s="8" t="s">
        <v>60</v>
      </c>
      <c r="C1313" s="8" t="s">
        <v>68</v>
      </c>
      <c r="D1313" s="8" t="str">
        <f t="shared" si="148"/>
        <v>Week_45-generic-fifi</v>
      </c>
      <c r="E1313" s="8" t="str">
        <f t="shared" si="149"/>
        <v>ReFi-tv.refi</v>
      </c>
      <c r="H1313" s="18">
        <f t="shared" si="153"/>
        <v>4.7512505029079777E-3</v>
      </c>
      <c r="I1313" s="6">
        <f t="shared" si="153"/>
        <v>3.15</v>
      </c>
      <c r="J1313" s="6">
        <f t="shared" si="153"/>
        <v>96.359594628665661</v>
      </c>
      <c r="K1313" s="18">
        <f t="shared" si="153"/>
        <v>0.65</v>
      </c>
      <c r="L1313" s="35">
        <f>Data!BL59</f>
        <v>1650.6523731634045</v>
      </c>
      <c r="Q1313" s="21">
        <v>0</v>
      </c>
      <c r="R1313" s="21">
        <v>583.71295124137544</v>
      </c>
      <c r="S1313" s="21">
        <v>8334.2812653090332</v>
      </c>
      <c r="T1313" s="38">
        <v>0.39683139637566855</v>
      </c>
    </row>
    <row r="1314" spans="1:20" x14ac:dyDescent="0.25">
      <c r="A1314" s="17" t="s">
        <v>301</v>
      </c>
      <c r="B1314" s="8" t="s">
        <v>60</v>
      </c>
      <c r="C1314" s="8" t="s">
        <v>68</v>
      </c>
      <c r="D1314" s="8" t="str">
        <f t="shared" si="148"/>
        <v>Week_46-generic-fifi</v>
      </c>
      <c r="E1314" s="8" t="str">
        <f t="shared" si="149"/>
        <v>ReFi-tv.refi</v>
      </c>
      <c r="H1314" s="18">
        <f t="shared" si="153"/>
        <v>4.7512505029079777E-3</v>
      </c>
      <c r="I1314" s="6">
        <f t="shared" si="153"/>
        <v>3.15</v>
      </c>
      <c r="J1314" s="6">
        <f t="shared" si="153"/>
        <v>96.359594628665661</v>
      </c>
      <c r="K1314" s="18">
        <f t="shared" si="153"/>
        <v>0.65</v>
      </c>
      <c r="L1314" s="35">
        <f>Data!BL60</f>
        <v>1731.9975466831138</v>
      </c>
      <c r="Q1314" s="21">
        <v>0</v>
      </c>
      <c r="R1314" s="21">
        <v>424.12889181386106</v>
      </c>
      <c r="S1314" s="21">
        <v>6036.4017804378336</v>
      </c>
      <c r="T1314" s="38">
        <v>0.2879864019951941</v>
      </c>
    </row>
    <row r="1315" spans="1:20" x14ac:dyDescent="0.25">
      <c r="A1315" s="17" t="s">
        <v>272</v>
      </c>
      <c r="B1315" s="8" t="s">
        <v>60</v>
      </c>
      <c r="C1315" s="8" t="s">
        <v>68</v>
      </c>
      <c r="D1315" s="8" t="str">
        <f t="shared" si="148"/>
        <v>Week_47-generic-fifi</v>
      </c>
      <c r="E1315" s="8" t="str">
        <f t="shared" si="149"/>
        <v>ReFi-tv.refi</v>
      </c>
      <c r="H1315" s="18">
        <f t="shared" si="153"/>
        <v>4.7512505029079777E-3</v>
      </c>
      <c r="I1315" s="6">
        <f t="shared" si="153"/>
        <v>3.15</v>
      </c>
      <c r="J1315" s="6">
        <f t="shared" si="153"/>
        <v>96.359594628665661</v>
      </c>
      <c r="K1315" s="18">
        <f t="shared" si="153"/>
        <v>0.65</v>
      </c>
      <c r="L1315" s="35">
        <f>Data!BL61</f>
        <v>2385.2246421647269</v>
      </c>
      <c r="Q1315" s="21">
        <v>0</v>
      </c>
      <c r="R1315" s="21">
        <v>427.49629756382143</v>
      </c>
      <c r="S1315" s="21">
        <v>5239.5601228597388</v>
      </c>
      <c r="T1315" s="38">
        <v>0.19810521871703246</v>
      </c>
    </row>
    <row r="1316" spans="1:20" x14ac:dyDescent="0.25">
      <c r="A1316" s="17" t="s">
        <v>273</v>
      </c>
      <c r="B1316" s="8" t="s">
        <v>60</v>
      </c>
      <c r="C1316" s="8" t="s">
        <v>68</v>
      </c>
      <c r="D1316" s="8" t="str">
        <f t="shared" si="148"/>
        <v>Week_48-generic-fifi</v>
      </c>
      <c r="E1316" s="8" t="str">
        <f t="shared" si="149"/>
        <v>ReFi-tv.refi</v>
      </c>
      <c r="H1316" s="18">
        <f t="shared" si="153"/>
        <v>4.7512505029079777E-3</v>
      </c>
      <c r="I1316" s="6">
        <f t="shared" si="153"/>
        <v>3.15</v>
      </c>
      <c r="J1316" s="6">
        <f t="shared" si="153"/>
        <v>96.359594628665661</v>
      </c>
      <c r="K1316" s="18">
        <f t="shared" si="153"/>
        <v>0.65</v>
      </c>
      <c r="L1316" s="35">
        <f>Data!BL62</f>
        <v>2385.2246421647269</v>
      </c>
      <c r="Q1316" s="21">
        <v>0</v>
      </c>
      <c r="R1316" s="21">
        <v>289.00820829485957</v>
      </c>
      <c r="S1316" s="21">
        <v>3563.9492177144352</v>
      </c>
      <c r="T1316" s="38">
        <v>0.13368406751242867</v>
      </c>
    </row>
    <row r="1317" spans="1:20" x14ac:dyDescent="0.25">
      <c r="A1317" s="17" t="s">
        <v>274</v>
      </c>
      <c r="B1317" s="8" t="s">
        <v>60</v>
      </c>
      <c r="C1317" s="8" t="s">
        <v>68</v>
      </c>
      <c r="D1317" s="8" t="str">
        <f t="shared" si="148"/>
        <v>Week_49-generic-fifi</v>
      </c>
      <c r="E1317" s="8" t="str">
        <f t="shared" si="149"/>
        <v>ReFi-tv.refi</v>
      </c>
      <c r="H1317" s="18">
        <f t="shared" si="153"/>
        <v>4.7512505029079777E-3</v>
      </c>
      <c r="I1317" s="6">
        <f t="shared" si="153"/>
        <v>3.15</v>
      </c>
      <c r="J1317" s="6">
        <f t="shared" si="153"/>
        <v>96.359594628665661</v>
      </c>
      <c r="K1317" s="18">
        <f t="shared" si="153"/>
        <v>0.65</v>
      </c>
      <c r="L1317" s="35">
        <f>Data!BL63</f>
        <v>2385.2246421647269</v>
      </c>
      <c r="Q1317" s="21">
        <v>0</v>
      </c>
      <c r="R1317" s="21">
        <v>122.7366092092432</v>
      </c>
      <c r="S1317" s="21">
        <v>1839.7082752468443</v>
      </c>
      <c r="T1317" s="38">
        <v>8.9060370443633463E-2</v>
      </c>
    </row>
    <row r="1318" spans="1:20" x14ac:dyDescent="0.25">
      <c r="A1318" s="17" t="s">
        <v>275</v>
      </c>
      <c r="B1318" s="8" t="s">
        <v>60</v>
      </c>
      <c r="C1318" s="8" t="s">
        <v>68</v>
      </c>
      <c r="D1318" s="8" t="str">
        <f t="shared" si="148"/>
        <v>Week_50-generic-fifi</v>
      </c>
      <c r="E1318" s="8" t="str">
        <f t="shared" si="149"/>
        <v>ReFi-tv.refi</v>
      </c>
      <c r="H1318" s="18">
        <f t="shared" si="153"/>
        <v>4.7512505029079777E-3</v>
      </c>
      <c r="I1318" s="6">
        <f t="shared" si="153"/>
        <v>3.15</v>
      </c>
      <c r="J1318" s="6">
        <f t="shared" si="153"/>
        <v>96.359594628665661</v>
      </c>
      <c r="K1318" s="18">
        <f t="shared" si="153"/>
        <v>0.65</v>
      </c>
      <c r="L1318" s="35">
        <f>Data!BL64</f>
        <v>2011.4207803329416</v>
      </c>
      <c r="Q1318" s="21">
        <v>0</v>
      </c>
      <c r="R1318" s="21">
        <v>97.397344093252073</v>
      </c>
      <c r="S1318" s="21">
        <v>1327.5752545960297</v>
      </c>
      <c r="T1318" s="38">
        <v>5.8829649054188304E-2</v>
      </c>
    </row>
    <row r="1319" spans="1:20" x14ac:dyDescent="0.25">
      <c r="A1319" s="17" t="s">
        <v>276</v>
      </c>
      <c r="B1319" s="8" t="s">
        <v>60</v>
      </c>
      <c r="C1319" s="8" t="s">
        <v>68</v>
      </c>
      <c r="D1319" s="8" t="str">
        <f t="shared" si="148"/>
        <v>Week_51-generic-fifi</v>
      </c>
      <c r="E1319" s="8" t="str">
        <f t="shared" si="149"/>
        <v>ReFi-tv.refi</v>
      </c>
      <c r="H1319" s="18">
        <f t="shared" si="153"/>
        <v>4.7512505029079777E-3</v>
      </c>
      <c r="I1319" s="6">
        <f t="shared" si="153"/>
        <v>3.15</v>
      </c>
      <c r="J1319" s="6">
        <f t="shared" si="153"/>
        <v>96.359594628665661</v>
      </c>
      <c r="K1319" s="18">
        <f t="shared" si="153"/>
        <v>0.65</v>
      </c>
      <c r="L1319" s="35">
        <f>Data!BL65</f>
        <v>2011.4207803329416</v>
      </c>
      <c r="Q1319" s="21">
        <v>0</v>
      </c>
      <c r="R1319" s="21">
        <v>78.474746097348444</v>
      </c>
      <c r="S1319" s="21">
        <v>987.43881155798749</v>
      </c>
      <c r="T1319" s="38">
        <v>3.8643749482594969E-2</v>
      </c>
    </row>
    <row r="1320" spans="1:20" x14ac:dyDescent="0.25">
      <c r="A1320" s="17" t="s">
        <v>277</v>
      </c>
      <c r="B1320" s="8" t="s">
        <v>60</v>
      </c>
      <c r="C1320" s="8" t="s">
        <v>68</v>
      </c>
      <c r="D1320" s="8" t="str">
        <f t="shared" si="148"/>
        <v>Week_52-generic-fifi</v>
      </c>
      <c r="E1320" s="8" t="str">
        <f t="shared" si="149"/>
        <v>ReFi-tv.refi</v>
      </c>
      <c r="H1320" s="18">
        <f t="shared" si="153"/>
        <v>4.7512505029079777E-3</v>
      </c>
      <c r="I1320" s="6">
        <f t="shared" si="153"/>
        <v>3.15</v>
      </c>
      <c r="J1320" s="6">
        <f t="shared" si="153"/>
        <v>96.359594628665661</v>
      </c>
      <c r="K1320" s="18">
        <f t="shared" si="153"/>
        <v>0.65</v>
      </c>
      <c r="L1320" s="35">
        <f>Data!BL66</f>
        <v>2011.4207803329416</v>
      </c>
      <c r="Q1320" s="21">
        <v>0</v>
      </c>
      <c r="R1320" s="21">
        <v>39.677363690347477</v>
      </c>
      <c r="S1320" s="21">
        <v>522.71704406000629</v>
      </c>
      <c r="T1320" s="38">
        <v>2.5291327308051836E-2</v>
      </c>
    </row>
    <row r="1322" spans="1:20" x14ac:dyDescent="0.25">
      <c r="A1322" s="16" t="s">
        <v>328</v>
      </c>
      <c r="B1322" s="8" t="s">
        <v>60</v>
      </c>
      <c r="C1322" s="8" t="s">
        <v>68</v>
      </c>
      <c r="D1322" s="8" t="str">
        <f>A1322&amp;"-generic-cofi"</f>
        <v>Week_40_old-generic-cofi</v>
      </c>
      <c r="E1322" s="8" t="str">
        <f>IF(RIGHT(A1322,3)="old","Initial",B1322&amp;"-"&amp;C1322)</f>
        <v>Initial</v>
      </c>
      <c r="H1322" s="25">
        <f>SUMIFS(Data!N$2:N$48,Data!$L$2:$L$48,$C1322,Data!$M$2:$M$48,RIGHT($D1322,4))</f>
        <v>4.1802592378385852E-3</v>
      </c>
      <c r="I1322" s="42">
        <f>VLOOKUP(C1322,parms,8,FALSE)</f>
        <v>3.15</v>
      </c>
      <c r="J1322" s="28">
        <f>SUMIFS(Data!O$2:O$48,Data!$L$2:$L$48,$C1322,Data!$M$2:$M$48,RIGHT($D1322,4))</f>
        <v>84.453237241467946</v>
      </c>
      <c r="K1322" s="25">
        <f>SUMIFS(Data!Q$2:Q$48,Data!$L$2:$L$48,$C1322,Data!$M$2:$M$48,RIGHT($D1322,4))</f>
        <v>0.65</v>
      </c>
      <c r="L1322" s="35">
        <f>Data!BL2</f>
        <v>1830.26323436441</v>
      </c>
      <c r="Q1322" s="21">
        <v>0</v>
      </c>
      <c r="R1322" s="21">
        <v>19.701822896071427</v>
      </c>
      <c r="S1322" s="21">
        <v>440.82771013829324</v>
      </c>
      <c r="T1322" s="38">
        <v>4.658789099696703E-2</v>
      </c>
    </row>
    <row r="1323" spans="1:20" x14ac:dyDescent="0.25">
      <c r="A1323" s="16" t="s">
        <v>316</v>
      </c>
      <c r="B1323" s="8" t="s">
        <v>60</v>
      </c>
      <c r="C1323" s="8" t="s">
        <v>68</v>
      </c>
      <c r="D1323" s="8" t="str">
        <f t="shared" ref="D1323:D1386" si="154">A1323&amp;"-generic-cofi"</f>
        <v>Week_41_old-generic-cofi</v>
      </c>
      <c r="E1323" s="8" t="str">
        <f t="shared" ref="E1323:E1386" si="155">IF(RIGHT(A1323,3)="old","Initial",B1323&amp;"-"&amp;C1323)</f>
        <v>Initial</v>
      </c>
      <c r="H1323" s="18">
        <f t="shared" ref="H1323:K1338" si="156">H1322</f>
        <v>4.1802592378385852E-3</v>
      </c>
      <c r="I1323" s="6">
        <f>I1322</f>
        <v>3.15</v>
      </c>
      <c r="J1323" s="6">
        <f t="shared" si="156"/>
        <v>84.453237241467946</v>
      </c>
      <c r="K1323" s="18">
        <f t="shared" si="156"/>
        <v>0.65</v>
      </c>
      <c r="L1323" s="35">
        <f>Data!BL3</f>
        <v>1725.3903664173188</v>
      </c>
      <c r="Q1323" s="21">
        <v>0</v>
      </c>
      <c r="R1323" s="21">
        <v>192.71933781424096</v>
      </c>
      <c r="S1323" s="21">
        <v>3770.6342573012503</v>
      </c>
      <c r="T1323" s="38">
        <v>0.31303863001036181</v>
      </c>
    </row>
    <row r="1324" spans="1:20" x14ac:dyDescent="0.25">
      <c r="A1324" s="16" t="s">
        <v>317</v>
      </c>
      <c r="B1324" s="8" t="s">
        <v>60</v>
      </c>
      <c r="C1324" s="8" t="s">
        <v>68</v>
      </c>
      <c r="D1324" s="8" t="str">
        <f t="shared" si="154"/>
        <v>Week_42_old-generic-cofi</v>
      </c>
      <c r="E1324" s="8" t="str">
        <f t="shared" si="155"/>
        <v>Initial</v>
      </c>
      <c r="H1324" s="18">
        <f t="shared" si="156"/>
        <v>4.1802592378385852E-3</v>
      </c>
      <c r="I1324" s="6">
        <f t="shared" si="156"/>
        <v>3.15</v>
      </c>
      <c r="J1324" s="6">
        <f t="shared" si="156"/>
        <v>84.453237241467946</v>
      </c>
      <c r="K1324" s="18">
        <f t="shared" si="156"/>
        <v>0.65</v>
      </c>
      <c r="L1324" s="35">
        <f>Data!BL4</f>
        <v>1946.9834473517333</v>
      </c>
      <c r="Q1324" s="21">
        <v>0</v>
      </c>
      <c r="R1324" s="21">
        <v>134.41420753216565</v>
      </c>
      <c r="S1324" s="21">
        <v>2704.640132887615</v>
      </c>
      <c r="T1324" s="38">
        <v>0.22962628905246485</v>
      </c>
    </row>
    <row r="1325" spans="1:20" x14ac:dyDescent="0.25">
      <c r="A1325" s="16" t="s">
        <v>318</v>
      </c>
      <c r="B1325" s="8" t="s">
        <v>60</v>
      </c>
      <c r="C1325" s="8" t="s">
        <v>68</v>
      </c>
      <c r="D1325" s="8" t="str">
        <f t="shared" si="154"/>
        <v>Week_43_old-generic-cofi</v>
      </c>
      <c r="E1325" s="8" t="str">
        <f t="shared" si="155"/>
        <v>Initial</v>
      </c>
      <c r="H1325" s="18">
        <f t="shared" si="156"/>
        <v>4.1802592378385852E-3</v>
      </c>
      <c r="I1325" s="6">
        <f t="shared" si="156"/>
        <v>3.15</v>
      </c>
      <c r="J1325" s="6">
        <f t="shared" si="156"/>
        <v>84.453237241467946</v>
      </c>
      <c r="K1325" s="18">
        <f t="shared" si="156"/>
        <v>0.65</v>
      </c>
      <c r="L1325" s="35">
        <f>Data!BL5</f>
        <v>1944.8608207636205</v>
      </c>
      <c r="Q1325" s="21">
        <v>0</v>
      </c>
      <c r="R1325" s="21">
        <v>167.89211835070486</v>
      </c>
      <c r="S1325" s="21">
        <v>3758.3970505624948</v>
      </c>
      <c r="T1325" s="38">
        <v>0.38492417657904332</v>
      </c>
    </row>
    <row r="1326" spans="1:20" x14ac:dyDescent="0.25">
      <c r="A1326" s="16" t="s">
        <v>319</v>
      </c>
      <c r="B1326" s="8" t="s">
        <v>60</v>
      </c>
      <c r="C1326" s="8" t="s">
        <v>68</v>
      </c>
      <c r="D1326" s="8" t="str">
        <f t="shared" si="154"/>
        <v>Week_44_old-generic-cofi</v>
      </c>
      <c r="E1326" s="8" t="str">
        <f t="shared" si="155"/>
        <v>Initial</v>
      </c>
      <c r="H1326" s="18">
        <f t="shared" si="156"/>
        <v>4.1802592378385852E-3</v>
      </c>
      <c r="I1326" s="6">
        <f t="shared" si="156"/>
        <v>3.15</v>
      </c>
      <c r="J1326" s="6">
        <f t="shared" si="156"/>
        <v>84.453237241467946</v>
      </c>
      <c r="K1326" s="18">
        <f t="shared" si="156"/>
        <v>0.65</v>
      </c>
      <c r="L1326" s="35">
        <f>Data!BL6</f>
        <v>2085.2620813272074</v>
      </c>
      <c r="Q1326" s="21">
        <v>0</v>
      </c>
      <c r="R1326" s="21">
        <v>141.51076771083581</v>
      </c>
      <c r="S1326" s="21">
        <v>3231.4251026345191</v>
      </c>
      <c r="T1326" s="38">
        <v>0.3249623736968098</v>
      </c>
    </row>
    <row r="1327" spans="1:20" x14ac:dyDescent="0.25">
      <c r="A1327" s="16" t="s">
        <v>320</v>
      </c>
      <c r="B1327" s="8" t="s">
        <v>60</v>
      </c>
      <c r="C1327" s="8" t="s">
        <v>68</v>
      </c>
      <c r="D1327" s="8" t="str">
        <f t="shared" si="154"/>
        <v>Week_45_old-generic-cofi</v>
      </c>
      <c r="E1327" s="8" t="str">
        <f t="shared" si="155"/>
        <v>Initial</v>
      </c>
      <c r="H1327" s="18">
        <f t="shared" si="156"/>
        <v>4.1802592378385852E-3</v>
      </c>
      <c r="I1327" s="6">
        <f t="shared" si="156"/>
        <v>3.15</v>
      </c>
      <c r="J1327" s="6">
        <f t="shared" si="156"/>
        <v>84.453237241467946</v>
      </c>
      <c r="K1327" s="18">
        <f t="shared" si="156"/>
        <v>0.65</v>
      </c>
      <c r="L1327" s="35">
        <f>Data!BL7</f>
        <v>1650.6523731634045</v>
      </c>
      <c r="Q1327" s="21">
        <v>0</v>
      </c>
      <c r="R1327" s="21">
        <v>287.09646217437847</v>
      </c>
      <c r="S1327" s="21">
        <v>5525.7267449348865</v>
      </c>
      <c r="T1327" s="38">
        <v>0.41108216544396925</v>
      </c>
    </row>
    <row r="1328" spans="1:20" x14ac:dyDescent="0.25">
      <c r="A1328" s="16" t="s">
        <v>321</v>
      </c>
      <c r="B1328" s="8" t="s">
        <v>60</v>
      </c>
      <c r="C1328" s="8" t="s">
        <v>68</v>
      </c>
      <c r="D1328" s="8" t="str">
        <f t="shared" si="154"/>
        <v>Week_46_old-generic-cofi</v>
      </c>
      <c r="E1328" s="8" t="str">
        <f t="shared" si="155"/>
        <v>Initial</v>
      </c>
      <c r="H1328" s="18">
        <f t="shared" si="156"/>
        <v>4.1802592378385852E-3</v>
      </c>
      <c r="I1328" s="6">
        <f t="shared" si="156"/>
        <v>3.15</v>
      </c>
      <c r="J1328" s="6">
        <f t="shared" si="156"/>
        <v>84.453237241467946</v>
      </c>
      <c r="K1328" s="18">
        <f t="shared" si="156"/>
        <v>0.65</v>
      </c>
      <c r="L1328" s="35">
        <f>Data!BL8</f>
        <v>1731.9975466831138</v>
      </c>
      <c r="Q1328" s="21">
        <v>0</v>
      </c>
      <c r="R1328" s="21">
        <v>168.91079362355399</v>
      </c>
      <c r="S1328" s="21">
        <v>3555.2648615168641</v>
      </c>
      <c r="T1328" s="38">
        <v>0.30005744013251356</v>
      </c>
    </row>
    <row r="1329" spans="1:20" x14ac:dyDescent="0.25">
      <c r="A1329" s="16" t="s">
        <v>322</v>
      </c>
      <c r="B1329" s="8" t="s">
        <v>60</v>
      </c>
      <c r="C1329" s="8" t="s">
        <v>68</v>
      </c>
      <c r="D1329" s="8" t="str">
        <f t="shared" si="154"/>
        <v>Week_47_old-generic-cofi</v>
      </c>
      <c r="E1329" s="8" t="str">
        <f t="shared" si="155"/>
        <v>Initial</v>
      </c>
      <c r="H1329" s="18">
        <f t="shared" si="156"/>
        <v>4.1802592378385852E-3</v>
      </c>
      <c r="I1329" s="6">
        <f t="shared" si="156"/>
        <v>3.15</v>
      </c>
      <c r="J1329" s="6">
        <f t="shared" si="156"/>
        <v>84.453237241467946</v>
      </c>
      <c r="K1329" s="18">
        <f t="shared" si="156"/>
        <v>0.65</v>
      </c>
      <c r="L1329" s="35">
        <f>Data!BL9</f>
        <v>2385.2246421647269</v>
      </c>
      <c r="Q1329" s="21">
        <v>0</v>
      </c>
      <c r="R1329" s="21">
        <v>106.1610374932844</v>
      </c>
      <c r="S1329" s="21">
        <v>2264.5059737462461</v>
      </c>
      <c r="T1329" s="38">
        <v>0.20696827592959843</v>
      </c>
    </row>
    <row r="1330" spans="1:20" x14ac:dyDescent="0.25">
      <c r="A1330" s="16" t="s">
        <v>323</v>
      </c>
      <c r="B1330" s="8" t="s">
        <v>60</v>
      </c>
      <c r="C1330" s="8" t="s">
        <v>68</v>
      </c>
      <c r="D1330" s="8" t="str">
        <f t="shared" si="154"/>
        <v>Week_48_old-generic-cofi</v>
      </c>
      <c r="E1330" s="8" t="str">
        <f t="shared" si="155"/>
        <v>Initial</v>
      </c>
      <c r="H1330" s="18">
        <f t="shared" si="156"/>
        <v>4.1802592378385852E-3</v>
      </c>
      <c r="I1330" s="6">
        <f t="shared" si="156"/>
        <v>3.15</v>
      </c>
      <c r="J1330" s="6">
        <f t="shared" si="156"/>
        <v>84.453237241467946</v>
      </c>
      <c r="K1330" s="18">
        <f t="shared" si="156"/>
        <v>0.65</v>
      </c>
      <c r="L1330" s="35">
        <f>Data!BL10</f>
        <v>2385.2246421647269</v>
      </c>
      <c r="Q1330" s="21">
        <v>0</v>
      </c>
      <c r="R1330" s="21">
        <v>60.816037261846589</v>
      </c>
      <c r="S1330" s="21">
        <v>1371.291846954334</v>
      </c>
      <c r="T1330" s="38">
        <v>0.1399199687397884</v>
      </c>
    </row>
    <row r="1331" spans="1:20" x14ac:dyDescent="0.25">
      <c r="A1331" s="16" t="s">
        <v>324</v>
      </c>
      <c r="B1331" s="8" t="s">
        <v>60</v>
      </c>
      <c r="C1331" s="8" t="s">
        <v>68</v>
      </c>
      <c r="D1331" s="8" t="str">
        <f t="shared" si="154"/>
        <v>Week_49_old-generic-cofi</v>
      </c>
      <c r="E1331" s="8" t="str">
        <f t="shared" si="155"/>
        <v>Initial</v>
      </c>
      <c r="H1331" s="18">
        <f t="shared" si="156"/>
        <v>4.1802592378385852E-3</v>
      </c>
      <c r="I1331" s="6">
        <f t="shared" si="156"/>
        <v>3.15</v>
      </c>
      <c r="J1331" s="6">
        <f t="shared" si="156"/>
        <v>84.453237241467946</v>
      </c>
      <c r="K1331" s="18">
        <f t="shared" si="156"/>
        <v>0.65</v>
      </c>
      <c r="L1331" s="35">
        <f>Data!BL11</f>
        <v>2385.2246421647269</v>
      </c>
      <c r="Q1331" s="21">
        <v>0</v>
      </c>
      <c r="R1331" s="21">
        <v>43.612440892773115</v>
      </c>
      <c r="S1331" s="21">
        <v>959.38301976245145</v>
      </c>
      <c r="T1331" s="38">
        <v>9.3327878845118395E-2</v>
      </c>
    </row>
    <row r="1332" spans="1:20" x14ac:dyDescent="0.25">
      <c r="A1332" s="16" t="s">
        <v>325</v>
      </c>
      <c r="B1332" s="8" t="s">
        <v>60</v>
      </c>
      <c r="C1332" s="8" t="s">
        <v>68</v>
      </c>
      <c r="D1332" s="8" t="str">
        <f t="shared" si="154"/>
        <v>Week_50_old-generic-cofi</v>
      </c>
      <c r="E1332" s="8" t="str">
        <f t="shared" si="155"/>
        <v>Initial</v>
      </c>
      <c r="H1332" s="18">
        <f t="shared" si="156"/>
        <v>4.1802592378385852E-3</v>
      </c>
      <c r="I1332" s="6">
        <f t="shared" si="156"/>
        <v>3.15</v>
      </c>
      <c r="J1332" s="6">
        <f t="shared" si="156"/>
        <v>84.453237241467946</v>
      </c>
      <c r="K1332" s="18">
        <f t="shared" si="156"/>
        <v>0.65</v>
      </c>
      <c r="L1332" s="35">
        <f>Data!BL12</f>
        <v>2011.4207803329416</v>
      </c>
      <c r="Q1332" s="21">
        <v>0</v>
      </c>
      <c r="R1332" s="21">
        <v>43.713050494937818</v>
      </c>
      <c r="S1332" s="21">
        <v>843.26795066881868</v>
      </c>
      <c r="T1332" s="38">
        <v>6.169793890261277E-2</v>
      </c>
    </row>
    <row r="1333" spans="1:20" x14ac:dyDescent="0.25">
      <c r="A1333" s="16" t="s">
        <v>326</v>
      </c>
      <c r="B1333" s="8" t="s">
        <v>60</v>
      </c>
      <c r="C1333" s="8" t="s">
        <v>68</v>
      </c>
      <c r="D1333" s="8" t="str">
        <f t="shared" si="154"/>
        <v>Week_51_old-generic-cofi</v>
      </c>
      <c r="E1333" s="8" t="str">
        <f t="shared" si="155"/>
        <v>Initial</v>
      </c>
      <c r="H1333" s="18">
        <f t="shared" si="156"/>
        <v>4.1802592378385852E-3</v>
      </c>
      <c r="I1333" s="6">
        <f t="shared" si="156"/>
        <v>3.15</v>
      </c>
      <c r="J1333" s="6">
        <f t="shared" si="156"/>
        <v>84.453237241467946</v>
      </c>
      <c r="K1333" s="18">
        <f t="shared" si="156"/>
        <v>0.65</v>
      </c>
      <c r="L1333" s="35">
        <f>Data!BL13</f>
        <v>2011.4207803329416</v>
      </c>
      <c r="Q1333" s="21">
        <v>0</v>
      </c>
      <c r="R1333" s="21">
        <v>17.626073117753496</v>
      </c>
      <c r="S1333" s="21">
        <v>398.00324225782401</v>
      </c>
      <c r="T1333" s="38">
        <v>4.0549141696796465E-2</v>
      </c>
    </row>
    <row r="1334" spans="1:20" x14ac:dyDescent="0.25">
      <c r="A1334" s="16" t="s">
        <v>327</v>
      </c>
      <c r="B1334" s="8" t="s">
        <v>60</v>
      </c>
      <c r="C1334" s="8" t="s">
        <v>68</v>
      </c>
      <c r="D1334" s="8" t="str">
        <f t="shared" si="154"/>
        <v>Week_52_old-generic-cofi</v>
      </c>
      <c r="E1334" s="8" t="str">
        <f t="shared" si="155"/>
        <v>Initial</v>
      </c>
      <c r="H1334" s="18">
        <f t="shared" si="156"/>
        <v>4.1802592378385852E-3</v>
      </c>
      <c r="I1334" s="6">
        <f t="shared" si="156"/>
        <v>3.15</v>
      </c>
      <c r="J1334" s="6">
        <f t="shared" si="156"/>
        <v>84.453237241467946</v>
      </c>
      <c r="K1334" s="18">
        <f t="shared" si="156"/>
        <v>0.65</v>
      </c>
      <c r="L1334" s="35">
        <f>Data!BL14</f>
        <v>2011.4207803329416</v>
      </c>
      <c r="Q1334" s="21">
        <v>0</v>
      </c>
      <c r="R1334" s="21">
        <v>11.382234208080142</v>
      </c>
      <c r="S1334" s="21">
        <v>235.48201533992815</v>
      </c>
      <c r="T1334" s="38">
        <v>2.6547469956611724E-2</v>
      </c>
    </row>
    <row r="1335" spans="1:20" x14ac:dyDescent="0.25">
      <c r="A1335" s="17" t="s">
        <v>262</v>
      </c>
      <c r="B1335" s="8" t="s">
        <v>60</v>
      </c>
      <c r="C1335" s="8" t="s">
        <v>68</v>
      </c>
      <c r="D1335" s="8" t="str">
        <f t="shared" si="154"/>
        <v>Week_01-generic-cofi</v>
      </c>
      <c r="E1335" s="8" t="str">
        <f t="shared" si="155"/>
        <v>ReFi-tv.refi</v>
      </c>
      <c r="H1335" s="18">
        <f t="shared" si="156"/>
        <v>4.1802592378385852E-3</v>
      </c>
      <c r="I1335" s="6">
        <f t="shared" si="156"/>
        <v>3.15</v>
      </c>
      <c r="J1335" s="6">
        <f t="shared" si="156"/>
        <v>84.453237241467946</v>
      </c>
      <c r="K1335" s="18">
        <f t="shared" si="156"/>
        <v>0.65</v>
      </c>
      <c r="L1335" s="35">
        <f>Data!BL15</f>
        <v>2011.4207803329416</v>
      </c>
      <c r="Q1335" s="21">
        <v>0</v>
      </c>
      <c r="R1335" s="21">
        <v>11.002451410304516</v>
      </c>
      <c r="S1335" s="21">
        <v>211.67718263774751</v>
      </c>
      <c r="T1335" s="38">
        <v>1.7336995766537577E-2</v>
      </c>
    </row>
    <row r="1336" spans="1:20" x14ac:dyDescent="0.25">
      <c r="A1336" s="17" t="s">
        <v>263</v>
      </c>
      <c r="B1336" s="8" t="s">
        <v>60</v>
      </c>
      <c r="C1336" s="8" t="s">
        <v>68</v>
      </c>
      <c r="D1336" s="8" t="str">
        <f t="shared" si="154"/>
        <v>Week_02-generic-cofi</v>
      </c>
      <c r="E1336" s="8" t="str">
        <f t="shared" si="155"/>
        <v>ReFi-tv.refi</v>
      </c>
      <c r="H1336" s="18">
        <f t="shared" si="156"/>
        <v>4.1802592378385852E-3</v>
      </c>
      <c r="I1336" s="6">
        <f t="shared" si="156"/>
        <v>3.15</v>
      </c>
      <c r="J1336" s="6">
        <f t="shared" si="156"/>
        <v>84.453237241467946</v>
      </c>
      <c r="K1336" s="18">
        <f t="shared" si="156"/>
        <v>0.65</v>
      </c>
      <c r="L1336" s="35">
        <f>Data!BL16</f>
        <v>1316.3689574269065</v>
      </c>
      <c r="Q1336" s="21">
        <v>0</v>
      </c>
      <c r="R1336" s="21">
        <v>291.4374946781079</v>
      </c>
      <c r="S1336" s="21">
        <v>5385.7112470214915</v>
      </c>
      <c r="T1336" s="38">
        <v>0.36754317557831939</v>
      </c>
    </row>
    <row r="1337" spans="1:20" x14ac:dyDescent="0.25">
      <c r="A1337" s="17" t="s">
        <v>264</v>
      </c>
      <c r="B1337" s="8" t="s">
        <v>60</v>
      </c>
      <c r="C1337" s="8" t="s">
        <v>68</v>
      </c>
      <c r="D1337" s="8" t="str">
        <f t="shared" si="154"/>
        <v>Week_03-generic-cofi</v>
      </c>
      <c r="E1337" s="8" t="str">
        <f t="shared" si="155"/>
        <v>ReFi-tv.refi</v>
      </c>
      <c r="H1337" s="18">
        <f t="shared" si="156"/>
        <v>4.1802592378385852E-3</v>
      </c>
      <c r="I1337" s="6">
        <f t="shared" si="156"/>
        <v>3.15</v>
      </c>
      <c r="J1337" s="6">
        <f t="shared" si="156"/>
        <v>84.453237241467946</v>
      </c>
      <c r="K1337" s="18">
        <f t="shared" si="156"/>
        <v>0.65</v>
      </c>
      <c r="L1337" s="35">
        <f>Data!BL17</f>
        <v>1613.3688301958209</v>
      </c>
      <c r="Q1337" s="21">
        <v>0</v>
      </c>
      <c r="R1337" s="21">
        <v>249.79234040530039</v>
      </c>
      <c r="S1337" s="21">
        <v>5250.0802722347462</v>
      </c>
      <c r="T1337" s="38">
        <v>0.4183392747961856</v>
      </c>
    </row>
    <row r="1338" spans="1:20" x14ac:dyDescent="0.25">
      <c r="A1338" s="17" t="s">
        <v>265</v>
      </c>
      <c r="B1338" s="8" t="s">
        <v>60</v>
      </c>
      <c r="C1338" s="8" t="s">
        <v>68</v>
      </c>
      <c r="D1338" s="8" t="str">
        <f t="shared" si="154"/>
        <v>Week_04-generic-cofi</v>
      </c>
      <c r="E1338" s="8" t="str">
        <f t="shared" si="155"/>
        <v>ReFi-tv.refi</v>
      </c>
      <c r="H1338" s="18">
        <f t="shared" si="156"/>
        <v>4.1802592378385852E-3</v>
      </c>
      <c r="I1338" s="6">
        <f t="shared" si="156"/>
        <v>3.15</v>
      </c>
      <c r="J1338" s="6">
        <f t="shared" si="156"/>
        <v>84.453237241467946</v>
      </c>
      <c r="K1338" s="18">
        <f t="shared" si="156"/>
        <v>0.65</v>
      </c>
      <c r="L1338" s="35">
        <f>Data!BL18</f>
        <v>1235.0682156437022</v>
      </c>
      <c r="Q1338" s="21">
        <v>0</v>
      </c>
      <c r="R1338" s="21">
        <v>178.94564036870591</v>
      </c>
      <c r="S1338" s="21">
        <v>4109.3603362537506</v>
      </c>
      <c r="T1338" s="38">
        <v>0.41492430417340709</v>
      </c>
    </row>
    <row r="1339" spans="1:20" x14ac:dyDescent="0.25">
      <c r="A1339" s="17" t="s">
        <v>266</v>
      </c>
      <c r="B1339" s="8" t="s">
        <v>60</v>
      </c>
      <c r="C1339" s="8" t="s">
        <v>68</v>
      </c>
      <c r="D1339" s="8" t="str">
        <f t="shared" si="154"/>
        <v>Week_05-generic-cofi</v>
      </c>
      <c r="E1339" s="8" t="str">
        <f t="shared" si="155"/>
        <v>ReFi-tv.refi</v>
      </c>
      <c r="H1339" s="18">
        <f t="shared" ref="H1339:K1354" si="157">H1338</f>
        <v>4.1802592378385852E-3</v>
      </c>
      <c r="I1339" s="6">
        <f t="shared" si="157"/>
        <v>3.15</v>
      </c>
      <c r="J1339" s="6">
        <f t="shared" si="157"/>
        <v>84.453237241467946</v>
      </c>
      <c r="K1339" s="18">
        <f t="shared" si="157"/>
        <v>0.65</v>
      </c>
      <c r="L1339" s="35">
        <f>Data!BL19</f>
        <v>1600.0804117994869</v>
      </c>
      <c r="Q1339" s="21">
        <v>0</v>
      </c>
      <c r="R1339" s="21">
        <v>175.61199850696369</v>
      </c>
      <c r="S1339" s="21">
        <v>3666.4303537188989</v>
      </c>
      <c r="T1339" s="38">
        <v>0.2941899506518677</v>
      </c>
    </row>
    <row r="1340" spans="1:20" x14ac:dyDescent="0.25">
      <c r="A1340" s="17" t="s">
        <v>267</v>
      </c>
      <c r="B1340" s="8" t="s">
        <v>60</v>
      </c>
      <c r="C1340" s="8" t="s">
        <v>68</v>
      </c>
      <c r="D1340" s="8" t="str">
        <f t="shared" si="154"/>
        <v>Week_06-generic-cofi</v>
      </c>
      <c r="E1340" s="8" t="str">
        <f t="shared" si="155"/>
        <v>ReFi-tv.refi</v>
      </c>
      <c r="H1340" s="18">
        <f t="shared" si="157"/>
        <v>4.1802592378385852E-3</v>
      </c>
      <c r="I1340" s="6">
        <f t="shared" si="157"/>
        <v>3.15</v>
      </c>
      <c r="J1340" s="6">
        <f t="shared" si="157"/>
        <v>84.453237241467946</v>
      </c>
      <c r="K1340" s="18">
        <f t="shared" si="157"/>
        <v>0.65</v>
      </c>
      <c r="L1340" s="35">
        <f>Data!BL20</f>
        <v>1560.3788617732253</v>
      </c>
      <c r="Q1340" s="21">
        <v>0</v>
      </c>
      <c r="R1340" s="21">
        <v>256.18690748405032</v>
      </c>
      <c r="S1340" s="21">
        <v>5354.2408501961572</v>
      </c>
      <c r="T1340" s="38">
        <v>0.42500456380894414</v>
      </c>
    </row>
    <row r="1341" spans="1:20" x14ac:dyDescent="0.25">
      <c r="A1341" s="17" t="s">
        <v>268</v>
      </c>
      <c r="B1341" s="8" t="s">
        <v>60</v>
      </c>
      <c r="C1341" s="8" t="s">
        <v>68</v>
      </c>
      <c r="D1341" s="8" t="str">
        <f t="shared" si="154"/>
        <v>Week_07-generic-cofi</v>
      </c>
      <c r="E1341" s="8" t="str">
        <f t="shared" si="155"/>
        <v>ReFi-tv.refi</v>
      </c>
      <c r="H1341" s="18">
        <f t="shared" si="157"/>
        <v>4.1802592378385852E-3</v>
      </c>
      <c r="I1341" s="6">
        <f t="shared" si="157"/>
        <v>3.15</v>
      </c>
      <c r="J1341" s="6">
        <f t="shared" si="157"/>
        <v>84.453237241467946</v>
      </c>
      <c r="K1341" s="18">
        <f t="shared" si="157"/>
        <v>0.65</v>
      </c>
      <c r="L1341" s="35">
        <f>Data!BL21</f>
        <v>1755.0704770950981</v>
      </c>
      <c r="Q1341" s="21">
        <v>0</v>
      </c>
      <c r="R1341" s="21">
        <v>124.31002223999216</v>
      </c>
      <c r="S1341" s="21">
        <v>2995.974753494525</v>
      </c>
      <c r="T1341" s="38">
        <v>0.30211822260800525</v>
      </c>
    </row>
    <row r="1342" spans="1:20" x14ac:dyDescent="0.25">
      <c r="A1342" s="17" t="s">
        <v>269</v>
      </c>
      <c r="B1342" s="8" t="s">
        <v>60</v>
      </c>
      <c r="C1342" s="8" t="s">
        <v>68</v>
      </c>
      <c r="D1342" s="8" t="str">
        <f t="shared" si="154"/>
        <v>Week_08-generic-cofi</v>
      </c>
      <c r="E1342" s="8" t="str">
        <f t="shared" si="155"/>
        <v>ReFi-tv.refi</v>
      </c>
      <c r="H1342" s="18">
        <f t="shared" si="157"/>
        <v>4.1802592378385852E-3</v>
      </c>
      <c r="I1342" s="6">
        <f t="shared" si="157"/>
        <v>3.15</v>
      </c>
      <c r="J1342" s="6">
        <f t="shared" si="157"/>
        <v>84.453237241467946</v>
      </c>
      <c r="K1342" s="18">
        <f t="shared" si="157"/>
        <v>0.65</v>
      </c>
      <c r="L1342" s="35">
        <f>Data!BL22</f>
        <v>1419.9591140658622</v>
      </c>
      <c r="Q1342" s="21">
        <v>0</v>
      </c>
      <c r="R1342" s="21">
        <v>271.6301819191608</v>
      </c>
      <c r="S1342" s="21">
        <v>5689.5383329426841</v>
      </c>
      <c r="T1342" s="38">
        <v>0.39770700974163087</v>
      </c>
    </row>
    <row r="1343" spans="1:20" x14ac:dyDescent="0.25">
      <c r="A1343" s="17" t="s">
        <v>270</v>
      </c>
      <c r="B1343" s="8" t="s">
        <v>60</v>
      </c>
      <c r="C1343" s="8" t="s">
        <v>68</v>
      </c>
      <c r="D1343" s="8" t="str">
        <f t="shared" si="154"/>
        <v>Week_09-generic-cofi</v>
      </c>
      <c r="E1343" s="8" t="str">
        <f t="shared" si="155"/>
        <v>ReFi-tv.refi</v>
      </c>
      <c r="H1343" s="18">
        <f t="shared" si="157"/>
        <v>4.1802592378385852E-3</v>
      </c>
      <c r="I1343" s="6">
        <f t="shared" si="157"/>
        <v>3.15</v>
      </c>
      <c r="J1343" s="6">
        <f t="shared" si="157"/>
        <v>84.453237241467946</v>
      </c>
      <c r="K1343" s="18">
        <f t="shared" si="157"/>
        <v>0.65</v>
      </c>
      <c r="L1343" s="35">
        <f>Data!BL23</f>
        <v>1825.677908080751</v>
      </c>
      <c r="Q1343" s="21">
        <v>0</v>
      </c>
      <c r="R1343" s="21">
        <v>174.85303335372529</v>
      </c>
      <c r="S1343" s="21">
        <v>3605.0329676791011</v>
      </c>
      <c r="T1343" s="38">
        <v>0.28075794097077056</v>
      </c>
    </row>
    <row r="1344" spans="1:20" x14ac:dyDescent="0.25">
      <c r="A1344" s="17" t="s">
        <v>249</v>
      </c>
      <c r="B1344" s="8" t="s">
        <v>60</v>
      </c>
      <c r="C1344" s="8" t="s">
        <v>68</v>
      </c>
      <c r="D1344" s="8" t="str">
        <f t="shared" si="154"/>
        <v>Week_10-generic-cofi</v>
      </c>
      <c r="E1344" s="8" t="str">
        <f t="shared" si="155"/>
        <v>ReFi-tv.refi</v>
      </c>
      <c r="H1344" s="18">
        <f t="shared" si="157"/>
        <v>4.1802592378385852E-3</v>
      </c>
      <c r="I1344" s="6">
        <f t="shared" si="157"/>
        <v>3.15</v>
      </c>
      <c r="J1344" s="6">
        <f t="shared" si="157"/>
        <v>84.453237241467946</v>
      </c>
      <c r="K1344" s="18">
        <f t="shared" si="157"/>
        <v>0.65</v>
      </c>
      <c r="L1344" s="35">
        <f>Data!BL24</f>
        <v>1504.6108258458892</v>
      </c>
      <c r="Q1344" s="21">
        <v>0</v>
      </c>
      <c r="R1344" s="21">
        <v>245.54578107903268</v>
      </c>
      <c r="S1344" s="21">
        <v>5140.9778292246756</v>
      </c>
      <c r="T1344" s="38">
        <v>0.38732311057163493</v>
      </c>
    </row>
    <row r="1345" spans="1:20" x14ac:dyDescent="0.25">
      <c r="A1345" s="17" t="s">
        <v>250</v>
      </c>
      <c r="B1345" s="8" t="s">
        <v>60</v>
      </c>
      <c r="C1345" s="8" t="s">
        <v>68</v>
      </c>
      <c r="D1345" s="8" t="str">
        <f t="shared" si="154"/>
        <v>Week_11-generic-cofi</v>
      </c>
      <c r="E1345" s="8" t="str">
        <f t="shared" si="155"/>
        <v>ReFi-tv.refi</v>
      </c>
      <c r="H1345" s="18">
        <f t="shared" si="157"/>
        <v>4.1802592378385852E-3</v>
      </c>
      <c r="I1345" s="6">
        <f t="shared" si="157"/>
        <v>3.15</v>
      </c>
      <c r="J1345" s="6">
        <f t="shared" si="157"/>
        <v>84.453237241467946</v>
      </c>
      <c r="K1345" s="18">
        <f t="shared" si="157"/>
        <v>0.65</v>
      </c>
      <c r="L1345" s="35">
        <f>Data!BL25</f>
        <v>1970.6821198758307</v>
      </c>
      <c r="Q1345" s="21">
        <v>0</v>
      </c>
      <c r="R1345" s="21">
        <v>148.03643237636356</v>
      </c>
      <c r="S1345" s="21">
        <v>3246.202501545612</v>
      </c>
      <c r="T1345" s="38">
        <v>0.27272196023920736</v>
      </c>
    </row>
    <row r="1346" spans="1:20" x14ac:dyDescent="0.25">
      <c r="A1346" s="17" t="s">
        <v>251</v>
      </c>
      <c r="B1346" s="8" t="s">
        <v>60</v>
      </c>
      <c r="C1346" s="8" t="s">
        <v>68</v>
      </c>
      <c r="D1346" s="8" t="str">
        <f t="shared" si="154"/>
        <v>Week_12-generic-cofi</v>
      </c>
      <c r="E1346" s="8" t="str">
        <f t="shared" si="155"/>
        <v>ReFi-tv.refi</v>
      </c>
      <c r="H1346" s="18">
        <f t="shared" si="157"/>
        <v>4.1802592378385852E-3</v>
      </c>
      <c r="I1346" s="6">
        <f t="shared" si="157"/>
        <v>3.15</v>
      </c>
      <c r="J1346" s="6">
        <f t="shared" si="157"/>
        <v>84.453237241467946</v>
      </c>
      <c r="K1346" s="18">
        <f t="shared" si="157"/>
        <v>0.65</v>
      </c>
      <c r="L1346" s="35">
        <f>Data!BL26</f>
        <v>1732.3697433913301</v>
      </c>
      <c r="Q1346" s="21">
        <v>0</v>
      </c>
      <c r="R1346" s="21">
        <v>225.80564474284395</v>
      </c>
      <c r="S1346" s="21">
        <v>4954.8700531903169</v>
      </c>
      <c r="T1346" s="38">
        <v>0.40019127519966435</v>
      </c>
    </row>
    <row r="1347" spans="1:20" x14ac:dyDescent="0.25">
      <c r="A1347" s="17" t="s">
        <v>252</v>
      </c>
      <c r="B1347" s="8" t="s">
        <v>60</v>
      </c>
      <c r="C1347" s="8" t="s">
        <v>68</v>
      </c>
      <c r="D1347" s="8" t="str">
        <f t="shared" si="154"/>
        <v>Week_13-generic-cofi</v>
      </c>
      <c r="E1347" s="8" t="str">
        <f t="shared" si="155"/>
        <v>ReFi-tv.refi</v>
      </c>
      <c r="H1347" s="18">
        <f t="shared" si="157"/>
        <v>4.1802592378385852E-3</v>
      </c>
      <c r="I1347" s="6">
        <f t="shared" si="157"/>
        <v>3.15</v>
      </c>
      <c r="J1347" s="6">
        <f t="shared" si="157"/>
        <v>84.453237241467946</v>
      </c>
      <c r="K1347" s="18">
        <f t="shared" si="157"/>
        <v>0.65</v>
      </c>
      <c r="L1347" s="35">
        <f>Data!BL27</f>
        <v>2408.5300324575032</v>
      </c>
      <c r="Q1347" s="21">
        <v>0</v>
      </c>
      <c r="R1347" s="21">
        <v>158.9758893108299</v>
      </c>
      <c r="S1347" s="21">
        <v>3459.4389982617272</v>
      </c>
      <c r="T1347" s="38">
        <v>0.2826876533201591</v>
      </c>
    </row>
    <row r="1348" spans="1:20" x14ac:dyDescent="0.25">
      <c r="A1348" s="17" t="s">
        <v>253</v>
      </c>
      <c r="B1348" s="8" t="s">
        <v>60</v>
      </c>
      <c r="C1348" s="8" t="s">
        <v>68</v>
      </c>
      <c r="D1348" s="8" t="str">
        <f t="shared" si="154"/>
        <v>Week_14-generic-cofi</v>
      </c>
      <c r="E1348" s="8" t="str">
        <f t="shared" si="155"/>
        <v>ReFi-tv.refi</v>
      </c>
      <c r="H1348" s="18">
        <f t="shared" si="157"/>
        <v>4.1802592378385852E-3</v>
      </c>
      <c r="I1348" s="6">
        <f t="shared" si="157"/>
        <v>3.15</v>
      </c>
      <c r="J1348" s="6">
        <f t="shared" si="157"/>
        <v>84.453237241467946</v>
      </c>
      <c r="K1348" s="18">
        <f t="shared" si="157"/>
        <v>0.65</v>
      </c>
      <c r="L1348" s="35">
        <f>Data!BL28</f>
        <v>1404.9358525229909</v>
      </c>
      <c r="Q1348" s="21">
        <v>0</v>
      </c>
      <c r="R1348" s="21">
        <v>335.35965185332674</v>
      </c>
      <c r="S1348" s="21">
        <v>7149.5777618199945</v>
      </c>
      <c r="T1348" s="38">
        <v>0.48978967316929101</v>
      </c>
    </row>
    <row r="1349" spans="1:20" x14ac:dyDescent="0.25">
      <c r="A1349" s="17" t="s">
        <v>254</v>
      </c>
      <c r="B1349" s="8" t="s">
        <v>60</v>
      </c>
      <c r="C1349" s="8" t="s">
        <v>68</v>
      </c>
      <c r="D1349" s="8" t="str">
        <f t="shared" si="154"/>
        <v>Week_15-generic-cofi</v>
      </c>
      <c r="E1349" s="8" t="str">
        <f t="shared" si="155"/>
        <v>ReFi-tv.refi</v>
      </c>
      <c r="H1349" s="18">
        <f t="shared" si="157"/>
        <v>4.1802592378385852E-3</v>
      </c>
      <c r="I1349" s="6">
        <f t="shared" si="157"/>
        <v>3.15</v>
      </c>
      <c r="J1349" s="6">
        <f t="shared" si="157"/>
        <v>84.453237241467946</v>
      </c>
      <c r="K1349" s="18">
        <f t="shared" si="157"/>
        <v>0.65</v>
      </c>
      <c r="L1349" s="35">
        <f>Data!BL29</f>
        <v>2118.2218837134515</v>
      </c>
      <c r="Q1349" s="21">
        <v>0</v>
      </c>
      <c r="R1349" s="21">
        <v>175.85255842523031</v>
      </c>
      <c r="S1349" s="21">
        <v>3826.448591397309</v>
      </c>
      <c r="T1349" s="38">
        <v>0.35429074829519769</v>
      </c>
    </row>
    <row r="1350" spans="1:20" x14ac:dyDescent="0.25">
      <c r="A1350" s="17" t="s">
        <v>255</v>
      </c>
      <c r="B1350" s="8" t="s">
        <v>60</v>
      </c>
      <c r="C1350" s="8" t="s">
        <v>68</v>
      </c>
      <c r="D1350" s="8" t="str">
        <f t="shared" si="154"/>
        <v>Week_16-generic-cofi</v>
      </c>
      <c r="E1350" s="8" t="str">
        <f t="shared" si="155"/>
        <v>ReFi-tv.refi</v>
      </c>
      <c r="H1350" s="18">
        <f t="shared" si="157"/>
        <v>4.1802592378385852E-3</v>
      </c>
      <c r="I1350" s="6">
        <f t="shared" si="157"/>
        <v>3.15</v>
      </c>
      <c r="J1350" s="6">
        <f t="shared" si="157"/>
        <v>84.453237241467946</v>
      </c>
      <c r="K1350" s="18">
        <f t="shared" si="157"/>
        <v>0.65</v>
      </c>
      <c r="L1350" s="35">
        <f>Data!BL30</f>
        <v>1867.8014293073777</v>
      </c>
      <c r="Q1350" s="21">
        <v>0</v>
      </c>
      <c r="R1350" s="21">
        <v>356.24540965622492</v>
      </c>
      <c r="S1350" s="21">
        <v>6930.8089053368276</v>
      </c>
      <c r="T1350" s="38">
        <v>0.47939207818492069</v>
      </c>
    </row>
    <row r="1351" spans="1:20" x14ac:dyDescent="0.25">
      <c r="A1351" s="17" t="s">
        <v>256</v>
      </c>
      <c r="B1351" s="8" t="s">
        <v>60</v>
      </c>
      <c r="C1351" s="8" t="s">
        <v>68</v>
      </c>
      <c r="D1351" s="8" t="str">
        <f t="shared" si="154"/>
        <v>Week_17-generic-cofi</v>
      </c>
      <c r="E1351" s="8" t="str">
        <f t="shared" si="155"/>
        <v>ReFi-tv.refi</v>
      </c>
      <c r="H1351" s="18">
        <f t="shared" si="157"/>
        <v>4.1802592378385852E-3</v>
      </c>
      <c r="I1351" s="6">
        <f t="shared" si="157"/>
        <v>3.15</v>
      </c>
      <c r="J1351" s="6">
        <f t="shared" si="157"/>
        <v>84.453237241467946</v>
      </c>
      <c r="K1351" s="18">
        <f t="shared" si="157"/>
        <v>0.65</v>
      </c>
      <c r="L1351" s="35">
        <f>Data!BL31</f>
        <v>2118.2218837134515</v>
      </c>
      <c r="Q1351" s="21">
        <v>0</v>
      </c>
      <c r="R1351" s="21">
        <v>225.34486154697112</v>
      </c>
      <c r="S1351" s="21">
        <v>4587.1321135318049</v>
      </c>
      <c r="T1351" s="38">
        <v>0.34576766962836725</v>
      </c>
    </row>
    <row r="1352" spans="1:20" x14ac:dyDescent="0.25">
      <c r="A1352" s="17" t="s">
        <v>257</v>
      </c>
      <c r="B1352" s="8" t="s">
        <v>60</v>
      </c>
      <c r="C1352" s="8" t="s">
        <v>68</v>
      </c>
      <c r="D1352" s="8" t="str">
        <f t="shared" si="154"/>
        <v>Week_18-generic-cofi</v>
      </c>
      <c r="E1352" s="8" t="str">
        <f t="shared" si="155"/>
        <v>ReFi-tv.refi</v>
      </c>
      <c r="H1352" s="18">
        <f t="shared" si="157"/>
        <v>4.1802592378385852E-3</v>
      </c>
      <c r="I1352" s="6">
        <f t="shared" si="157"/>
        <v>3.15</v>
      </c>
      <c r="J1352" s="6">
        <f t="shared" si="157"/>
        <v>84.453237241467946</v>
      </c>
      <c r="K1352" s="18">
        <f t="shared" si="157"/>
        <v>0.65</v>
      </c>
      <c r="L1352" s="35">
        <f>Data!BL32</f>
        <v>2118.2218837134515</v>
      </c>
      <c r="Q1352" s="21">
        <v>0</v>
      </c>
      <c r="R1352" s="21">
        <v>98.000867260913026</v>
      </c>
      <c r="S1352" s="21">
        <v>2378.0342699085591</v>
      </c>
      <c r="T1352" s="38">
        <v>0.24102791772203502</v>
      </c>
    </row>
    <row r="1353" spans="1:20" x14ac:dyDescent="0.25">
      <c r="A1353" s="17" t="s">
        <v>258</v>
      </c>
      <c r="B1353" s="8" t="s">
        <v>60</v>
      </c>
      <c r="C1353" s="8" t="s">
        <v>68</v>
      </c>
      <c r="D1353" s="8" t="str">
        <f t="shared" si="154"/>
        <v>Week_19-generic-cofi</v>
      </c>
      <c r="E1353" s="8" t="str">
        <f t="shared" si="155"/>
        <v>ReFi-tv.refi</v>
      </c>
      <c r="H1353" s="18">
        <f t="shared" si="157"/>
        <v>4.1802592378385852E-3</v>
      </c>
      <c r="I1353" s="6">
        <f t="shared" si="157"/>
        <v>3.15</v>
      </c>
      <c r="J1353" s="6">
        <f t="shared" si="157"/>
        <v>84.453237241467946</v>
      </c>
      <c r="K1353" s="18">
        <f t="shared" si="157"/>
        <v>0.65</v>
      </c>
      <c r="L1353" s="35">
        <f>Data!BL33</f>
        <v>2136.0220676102031</v>
      </c>
      <c r="Q1353" s="21">
        <v>0</v>
      </c>
      <c r="R1353" s="21">
        <v>66.831267926062267</v>
      </c>
      <c r="S1353" s="21">
        <v>1577.3380030409185</v>
      </c>
      <c r="T1353" s="38">
        <v>0.16411454006274795</v>
      </c>
    </row>
    <row r="1354" spans="1:20" x14ac:dyDescent="0.25">
      <c r="A1354" s="17" t="s">
        <v>259</v>
      </c>
      <c r="B1354" s="8" t="s">
        <v>60</v>
      </c>
      <c r="C1354" s="8" t="s">
        <v>68</v>
      </c>
      <c r="D1354" s="8" t="str">
        <f t="shared" si="154"/>
        <v>Week_20-generic-cofi</v>
      </c>
      <c r="E1354" s="8" t="str">
        <f t="shared" si="155"/>
        <v>ReFi-tv.refi</v>
      </c>
      <c r="H1354" s="18">
        <f t="shared" si="157"/>
        <v>4.1802592378385852E-3</v>
      </c>
      <c r="I1354" s="6">
        <f t="shared" si="157"/>
        <v>3.15</v>
      </c>
      <c r="J1354" s="6">
        <f t="shared" si="157"/>
        <v>84.453237241467946</v>
      </c>
      <c r="K1354" s="18">
        <f t="shared" si="157"/>
        <v>0.65</v>
      </c>
      <c r="L1354" s="35">
        <f>Data!BL34</f>
        <v>2136.0220676102031</v>
      </c>
      <c r="Q1354" s="21">
        <v>0</v>
      </c>
      <c r="R1354" s="21">
        <v>69.963595556036395</v>
      </c>
      <c r="S1354" s="21">
        <v>1399.5714796271907</v>
      </c>
      <c r="T1354" s="38">
        <v>0.10998894519471303</v>
      </c>
    </row>
    <row r="1355" spans="1:20" x14ac:dyDescent="0.25">
      <c r="A1355" s="17" t="s">
        <v>260</v>
      </c>
      <c r="B1355" s="8" t="s">
        <v>60</v>
      </c>
      <c r="C1355" s="8" t="s">
        <v>68</v>
      </c>
      <c r="D1355" s="8" t="str">
        <f t="shared" si="154"/>
        <v>Week_21-generic-cofi</v>
      </c>
      <c r="E1355" s="8" t="str">
        <f t="shared" si="155"/>
        <v>ReFi-tv.refi</v>
      </c>
      <c r="H1355" s="18">
        <f t="shared" ref="H1355:K1370" si="158">H1354</f>
        <v>4.1802592378385852E-3</v>
      </c>
      <c r="I1355" s="6">
        <f t="shared" si="158"/>
        <v>3.15</v>
      </c>
      <c r="J1355" s="6">
        <f t="shared" si="158"/>
        <v>84.453237241467946</v>
      </c>
      <c r="K1355" s="18">
        <f t="shared" si="158"/>
        <v>0.65</v>
      </c>
      <c r="L1355" s="35">
        <f>Data!BL35</f>
        <v>2136.0220676102031</v>
      </c>
      <c r="Q1355" s="21">
        <v>0</v>
      </c>
      <c r="R1355" s="21">
        <v>44.247326231068861</v>
      </c>
      <c r="S1355" s="21">
        <v>909.98576344101218</v>
      </c>
      <c r="T1355" s="38">
        <v>7.2941776514621526E-2</v>
      </c>
    </row>
    <row r="1356" spans="1:20" x14ac:dyDescent="0.25">
      <c r="A1356" s="17" t="s">
        <v>261</v>
      </c>
      <c r="B1356" s="8" t="s">
        <v>60</v>
      </c>
      <c r="C1356" s="8" t="s">
        <v>68</v>
      </c>
      <c r="D1356" s="8" t="str">
        <f t="shared" si="154"/>
        <v>Week_22-generic-cofi</v>
      </c>
      <c r="E1356" s="8" t="str">
        <f t="shared" si="155"/>
        <v>ReFi-tv.refi</v>
      </c>
      <c r="H1356" s="18">
        <f t="shared" si="158"/>
        <v>4.1802592378385852E-3</v>
      </c>
      <c r="I1356" s="6">
        <f t="shared" si="158"/>
        <v>3.15</v>
      </c>
      <c r="J1356" s="6">
        <f t="shared" si="158"/>
        <v>84.453237241467946</v>
      </c>
      <c r="K1356" s="18">
        <f t="shared" si="158"/>
        <v>0.65</v>
      </c>
      <c r="L1356" s="35">
        <f>Data!BL36</f>
        <v>2136.0220676102031</v>
      </c>
      <c r="Q1356" s="21">
        <v>0</v>
      </c>
      <c r="R1356" s="21">
        <v>28.625190477493639</v>
      </c>
      <c r="S1356" s="21">
        <v>584.18005441650701</v>
      </c>
      <c r="T1356" s="38">
        <v>4.8038122345844925E-2</v>
      </c>
    </row>
    <row r="1357" spans="1:20" x14ac:dyDescent="0.25">
      <c r="A1357" s="17" t="s">
        <v>278</v>
      </c>
      <c r="B1357" s="8" t="s">
        <v>60</v>
      </c>
      <c r="C1357" s="8" t="s">
        <v>68</v>
      </c>
      <c r="D1357" s="8" t="str">
        <f t="shared" si="154"/>
        <v>Week_23-generic-cofi</v>
      </c>
      <c r="E1357" s="8" t="str">
        <f t="shared" si="155"/>
        <v>ReFi-tv.refi</v>
      </c>
      <c r="H1357" s="18">
        <f t="shared" si="158"/>
        <v>4.1802592378385852E-3</v>
      </c>
      <c r="I1357" s="6">
        <f t="shared" si="158"/>
        <v>3.15</v>
      </c>
      <c r="J1357" s="6">
        <f t="shared" si="158"/>
        <v>84.453237241467946</v>
      </c>
      <c r="K1357" s="18">
        <f t="shared" si="158"/>
        <v>0.65</v>
      </c>
      <c r="L1357" s="35">
        <f>Data!BL37</f>
        <v>1441.8148956368873</v>
      </c>
      <c r="Q1357" s="21">
        <v>0</v>
      </c>
      <c r="R1357" s="21">
        <v>11.828572697859101</v>
      </c>
      <c r="S1357" s="21">
        <v>276.91305823349296</v>
      </c>
      <c r="T1357" s="38">
        <v>3.1493115899509649E-2</v>
      </c>
    </row>
    <row r="1358" spans="1:20" x14ac:dyDescent="0.25">
      <c r="A1358" s="17" t="s">
        <v>279</v>
      </c>
      <c r="B1358" s="8" t="s">
        <v>60</v>
      </c>
      <c r="C1358" s="8" t="s">
        <v>68</v>
      </c>
      <c r="D1358" s="8" t="str">
        <f t="shared" si="154"/>
        <v>Week_24-generic-cofi</v>
      </c>
      <c r="E1358" s="8" t="str">
        <f t="shared" si="155"/>
        <v>ReFi-tv.refi</v>
      </c>
      <c r="H1358" s="18">
        <f t="shared" si="158"/>
        <v>4.1802592378385852E-3</v>
      </c>
      <c r="I1358" s="6">
        <f t="shared" si="158"/>
        <v>3.15</v>
      </c>
      <c r="J1358" s="6">
        <f t="shared" si="158"/>
        <v>84.453237241467946</v>
      </c>
      <c r="K1358" s="18">
        <f t="shared" si="158"/>
        <v>0.65</v>
      </c>
      <c r="L1358" s="35">
        <f>Data!BL38</f>
        <v>1441.8148956368873</v>
      </c>
      <c r="Q1358" s="21">
        <v>0</v>
      </c>
      <c r="R1358" s="21">
        <v>8.8314158935362848</v>
      </c>
      <c r="S1358" s="21">
        <v>193.79477812332107</v>
      </c>
      <c r="T1358" s="38">
        <v>2.0584973527038142E-2</v>
      </c>
    </row>
    <row r="1359" spans="1:20" x14ac:dyDescent="0.25">
      <c r="A1359" s="17" t="s">
        <v>280</v>
      </c>
      <c r="B1359" s="8" t="s">
        <v>60</v>
      </c>
      <c r="C1359" s="8" t="s">
        <v>68</v>
      </c>
      <c r="D1359" s="8" t="str">
        <f t="shared" si="154"/>
        <v>Week_25-generic-cofi</v>
      </c>
      <c r="E1359" s="8" t="str">
        <f t="shared" si="155"/>
        <v>ReFi-tv.refi</v>
      </c>
      <c r="H1359" s="18">
        <f t="shared" si="158"/>
        <v>4.1802592378385852E-3</v>
      </c>
      <c r="I1359" s="6">
        <f t="shared" si="158"/>
        <v>3.15</v>
      </c>
      <c r="J1359" s="6">
        <f t="shared" si="158"/>
        <v>84.453237241467946</v>
      </c>
      <c r="K1359" s="18">
        <f t="shared" si="158"/>
        <v>0.65</v>
      </c>
      <c r="L1359" s="35">
        <f>Data!BL39</f>
        <v>1441.8148956368873</v>
      </c>
      <c r="Q1359" s="21">
        <v>0</v>
      </c>
      <c r="R1359" s="21">
        <v>5.628131585894697</v>
      </c>
      <c r="S1359" s="21">
        <v>122.35368683511182</v>
      </c>
      <c r="T1359" s="38">
        <v>1.3428885315246664E-2</v>
      </c>
    </row>
    <row r="1360" spans="1:20" x14ac:dyDescent="0.25">
      <c r="A1360" s="17" t="s">
        <v>281</v>
      </c>
      <c r="B1360" s="8" t="s">
        <v>60</v>
      </c>
      <c r="C1360" s="8" t="s">
        <v>68</v>
      </c>
      <c r="D1360" s="8" t="str">
        <f t="shared" si="154"/>
        <v>Week_26-generic-cofi</v>
      </c>
      <c r="E1360" s="8" t="str">
        <f t="shared" si="155"/>
        <v>ReFi-tv.refi</v>
      </c>
      <c r="H1360" s="18">
        <f t="shared" si="158"/>
        <v>4.1802592378385852E-3</v>
      </c>
      <c r="I1360" s="6">
        <f t="shared" si="158"/>
        <v>3.15</v>
      </c>
      <c r="J1360" s="6">
        <f t="shared" si="158"/>
        <v>84.453237241467946</v>
      </c>
      <c r="K1360" s="18">
        <f t="shared" si="158"/>
        <v>0.65</v>
      </c>
      <c r="L1360" s="35">
        <f>Data!BL40</f>
        <v>1441.8148956368873</v>
      </c>
      <c r="Q1360" s="21">
        <v>0</v>
      </c>
      <c r="R1360" s="21">
        <v>4.9761852967004936</v>
      </c>
      <c r="S1360" s="21">
        <v>98.225449197441421</v>
      </c>
      <c r="T1360" s="38">
        <v>8.7494135042132104E-3</v>
      </c>
    </row>
    <row r="1361" spans="1:20" x14ac:dyDescent="0.25">
      <c r="A1361" s="17" t="s">
        <v>282</v>
      </c>
      <c r="B1361" s="8" t="s">
        <v>60</v>
      </c>
      <c r="C1361" s="8" t="s">
        <v>68</v>
      </c>
      <c r="D1361" s="8" t="str">
        <f t="shared" si="154"/>
        <v>Week_27-generic-cofi</v>
      </c>
      <c r="E1361" s="8" t="str">
        <f t="shared" si="155"/>
        <v>ReFi-tv.refi</v>
      </c>
      <c r="H1361" s="18">
        <f t="shared" si="158"/>
        <v>4.1802592378385852E-3</v>
      </c>
      <c r="I1361" s="6">
        <f t="shared" si="158"/>
        <v>3.15</v>
      </c>
      <c r="J1361" s="6">
        <f t="shared" si="158"/>
        <v>84.453237241467946</v>
      </c>
      <c r="K1361" s="18">
        <f t="shared" si="158"/>
        <v>0.65</v>
      </c>
      <c r="L1361" s="35">
        <f>Data!BL41</f>
        <v>1441.8148956368873</v>
      </c>
      <c r="Q1361" s="21">
        <v>0</v>
      </c>
      <c r="R1361" s="21">
        <v>2.8575296589059391</v>
      </c>
      <c r="S1361" s="21">
        <v>60.240398908707888</v>
      </c>
      <c r="T1361" s="38">
        <v>5.6958610566633094E-3</v>
      </c>
    </row>
    <row r="1362" spans="1:20" x14ac:dyDescent="0.25">
      <c r="A1362" s="17" t="s">
        <v>283</v>
      </c>
      <c r="B1362" s="8" t="s">
        <v>60</v>
      </c>
      <c r="C1362" s="8" t="s">
        <v>68</v>
      </c>
      <c r="D1362" s="8" t="str">
        <f t="shared" si="154"/>
        <v>Week_28-generic-cofi</v>
      </c>
      <c r="E1362" s="8" t="str">
        <f t="shared" si="155"/>
        <v>ReFi-tv.refi</v>
      </c>
      <c r="H1362" s="18">
        <f t="shared" si="158"/>
        <v>4.1802592378385852E-3</v>
      </c>
      <c r="I1362" s="6">
        <f t="shared" si="158"/>
        <v>3.15</v>
      </c>
      <c r="J1362" s="6">
        <f t="shared" si="158"/>
        <v>84.453237241467946</v>
      </c>
      <c r="K1362" s="18">
        <f t="shared" si="158"/>
        <v>0.65</v>
      </c>
      <c r="L1362" s="35">
        <f>Data!BL42</f>
        <v>1281.6132405661219</v>
      </c>
      <c r="Q1362" s="21">
        <v>0</v>
      </c>
      <c r="R1362" s="21">
        <v>1.8105059053170813</v>
      </c>
      <c r="S1362" s="21">
        <v>38.430339349115528</v>
      </c>
      <c r="T1362" s="38">
        <v>3.706009549810374E-3</v>
      </c>
    </row>
    <row r="1363" spans="1:20" x14ac:dyDescent="0.25">
      <c r="A1363" s="17" t="s">
        <v>284</v>
      </c>
      <c r="B1363" s="8" t="s">
        <v>60</v>
      </c>
      <c r="C1363" s="8" t="s">
        <v>68</v>
      </c>
      <c r="D1363" s="8" t="str">
        <f t="shared" si="154"/>
        <v>Week_29-generic-cofi</v>
      </c>
      <c r="E1363" s="8" t="str">
        <f t="shared" si="155"/>
        <v>ReFi-tv.refi</v>
      </c>
      <c r="H1363" s="18">
        <f t="shared" si="158"/>
        <v>4.1802592378385852E-3</v>
      </c>
      <c r="I1363" s="6">
        <f t="shared" si="158"/>
        <v>3.15</v>
      </c>
      <c r="J1363" s="6">
        <f t="shared" si="158"/>
        <v>84.453237241467946</v>
      </c>
      <c r="K1363" s="18">
        <f t="shared" si="158"/>
        <v>0.65</v>
      </c>
      <c r="L1363" s="35">
        <f>Data!BL43</f>
        <v>1281.6132405661219</v>
      </c>
      <c r="Q1363" s="21">
        <v>0</v>
      </c>
      <c r="R1363" s="21">
        <v>1.0976958759560731</v>
      </c>
      <c r="S1363" s="21">
        <v>23.762836022546942</v>
      </c>
      <c r="T1363" s="38">
        <v>2.4104711186649919E-3</v>
      </c>
    </row>
    <row r="1364" spans="1:20" x14ac:dyDescent="0.25">
      <c r="A1364" s="17" t="s">
        <v>285</v>
      </c>
      <c r="B1364" s="8" t="s">
        <v>60</v>
      </c>
      <c r="C1364" s="8" t="s">
        <v>68</v>
      </c>
      <c r="D1364" s="8" t="str">
        <f t="shared" si="154"/>
        <v>Week_30-generic-cofi</v>
      </c>
      <c r="E1364" s="8" t="str">
        <f t="shared" si="155"/>
        <v>ReFi-tv.refi</v>
      </c>
      <c r="H1364" s="18">
        <f t="shared" si="158"/>
        <v>4.1802592378385852E-3</v>
      </c>
      <c r="I1364" s="6">
        <f t="shared" si="158"/>
        <v>3.15</v>
      </c>
      <c r="J1364" s="6">
        <f t="shared" si="158"/>
        <v>84.453237241467946</v>
      </c>
      <c r="K1364" s="18">
        <f t="shared" si="158"/>
        <v>0.65</v>
      </c>
      <c r="L1364" s="35">
        <f>Data!BL44</f>
        <v>1281.6132405661219</v>
      </c>
      <c r="Q1364" s="21">
        <v>0</v>
      </c>
      <c r="R1364" s="21">
        <v>0.91566922202487944</v>
      </c>
      <c r="S1364" s="21">
        <v>18.383018432187122</v>
      </c>
      <c r="T1364" s="38">
        <v>1.5674678747703563E-3</v>
      </c>
    </row>
    <row r="1365" spans="1:20" x14ac:dyDescent="0.25">
      <c r="A1365" s="17" t="s">
        <v>286</v>
      </c>
      <c r="B1365" s="8" t="s">
        <v>60</v>
      </c>
      <c r="C1365" s="8" t="s">
        <v>68</v>
      </c>
      <c r="D1365" s="8" t="str">
        <f t="shared" si="154"/>
        <v>Week_31-generic-cofi</v>
      </c>
      <c r="E1365" s="8" t="str">
        <f t="shared" si="155"/>
        <v>ReFi-tv.refi</v>
      </c>
      <c r="H1365" s="18">
        <f t="shared" si="158"/>
        <v>4.1802592378385852E-3</v>
      </c>
      <c r="I1365" s="6">
        <f t="shared" si="158"/>
        <v>3.15</v>
      </c>
      <c r="J1365" s="6">
        <f t="shared" si="158"/>
        <v>84.453237241467946</v>
      </c>
      <c r="K1365" s="18">
        <f t="shared" si="158"/>
        <v>0.65</v>
      </c>
      <c r="L1365" s="35">
        <f>Data!BL45</f>
        <v>1679.6010050259222</v>
      </c>
      <c r="Q1365" s="21">
        <v>0</v>
      </c>
      <c r="R1365" s="21">
        <v>153.24729447155775</v>
      </c>
      <c r="S1365" s="21">
        <v>3103.2029451978033</v>
      </c>
      <c r="T1365" s="38">
        <v>0.28822096224311256</v>
      </c>
    </row>
    <row r="1366" spans="1:20" x14ac:dyDescent="0.25">
      <c r="A1366" s="17" t="s">
        <v>287</v>
      </c>
      <c r="B1366" s="8" t="s">
        <v>60</v>
      </c>
      <c r="C1366" s="8" t="s">
        <v>68</v>
      </c>
      <c r="D1366" s="8" t="str">
        <f t="shared" si="154"/>
        <v>Week_32-generic-cofi</v>
      </c>
      <c r="E1366" s="8" t="str">
        <f t="shared" si="155"/>
        <v>ReFi-tv.refi</v>
      </c>
      <c r="H1366" s="18">
        <f t="shared" si="158"/>
        <v>4.1802592378385852E-3</v>
      </c>
      <c r="I1366" s="6">
        <f t="shared" si="158"/>
        <v>3.15</v>
      </c>
      <c r="J1366" s="6">
        <f t="shared" si="158"/>
        <v>84.453237241467946</v>
      </c>
      <c r="K1366" s="18">
        <f t="shared" si="158"/>
        <v>0.65</v>
      </c>
      <c r="L1366" s="35">
        <f>Data!BL46</f>
        <v>1785.0855563801672</v>
      </c>
      <c r="Q1366" s="21">
        <v>0</v>
      </c>
      <c r="R1366" s="21">
        <v>180.73125792309821</v>
      </c>
      <c r="S1366" s="21">
        <v>4003.4088089646789</v>
      </c>
      <c r="T1366" s="38">
        <v>0.43688199665737149</v>
      </c>
    </row>
    <row r="1367" spans="1:20" x14ac:dyDescent="0.25">
      <c r="A1367" s="17" t="s">
        <v>288</v>
      </c>
      <c r="B1367" s="8" t="s">
        <v>60</v>
      </c>
      <c r="C1367" s="8" t="s">
        <v>68</v>
      </c>
      <c r="D1367" s="8" t="str">
        <f t="shared" si="154"/>
        <v>Week_33-generic-cofi</v>
      </c>
      <c r="E1367" s="8" t="str">
        <f t="shared" si="155"/>
        <v>ReFi-tv.refi</v>
      </c>
      <c r="H1367" s="18">
        <f t="shared" si="158"/>
        <v>4.1802592378385852E-3</v>
      </c>
      <c r="I1367" s="6">
        <f t="shared" si="158"/>
        <v>3.15</v>
      </c>
      <c r="J1367" s="6">
        <f t="shared" si="158"/>
        <v>84.453237241467946</v>
      </c>
      <c r="K1367" s="18">
        <f t="shared" si="158"/>
        <v>0.65</v>
      </c>
      <c r="L1367" s="35">
        <f>Data!BL47</f>
        <v>1690.7075426683041</v>
      </c>
      <c r="Q1367" s="21">
        <v>0</v>
      </c>
      <c r="R1367" s="21">
        <v>269.78506445273803</v>
      </c>
      <c r="S1367" s="21">
        <v>5290.8548554848931</v>
      </c>
      <c r="T1367" s="38">
        <v>0.46017058905196095</v>
      </c>
    </row>
    <row r="1368" spans="1:20" x14ac:dyDescent="0.25">
      <c r="A1368" s="17" t="s">
        <v>289</v>
      </c>
      <c r="B1368" s="8" t="s">
        <v>60</v>
      </c>
      <c r="C1368" s="8" t="s">
        <v>68</v>
      </c>
      <c r="D1368" s="8" t="str">
        <f t="shared" si="154"/>
        <v>Week_34-generic-cofi</v>
      </c>
      <c r="E1368" s="8" t="str">
        <f t="shared" si="155"/>
        <v>ReFi-tv.refi</v>
      </c>
      <c r="H1368" s="18">
        <f t="shared" si="158"/>
        <v>4.1802592378385852E-3</v>
      </c>
      <c r="I1368" s="6">
        <f t="shared" si="158"/>
        <v>3.15</v>
      </c>
      <c r="J1368" s="6">
        <f t="shared" si="158"/>
        <v>84.453237241467946</v>
      </c>
      <c r="K1368" s="18">
        <f t="shared" si="158"/>
        <v>0.65</v>
      </c>
      <c r="L1368" s="35">
        <f>Data!BL48</f>
        <v>1640.0237687431245</v>
      </c>
      <c r="Q1368" s="21">
        <v>0</v>
      </c>
      <c r="R1368" s="21">
        <v>177.88165216989722</v>
      </c>
      <c r="S1368" s="21">
        <v>3635.3467301524702</v>
      </c>
      <c r="T1368" s="38">
        <v>0.33016667201113481</v>
      </c>
    </row>
    <row r="1369" spans="1:20" x14ac:dyDescent="0.25">
      <c r="A1369" s="17" t="s">
        <v>290</v>
      </c>
      <c r="B1369" s="8" t="s">
        <v>60</v>
      </c>
      <c r="C1369" s="8" t="s">
        <v>68</v>
      </c>
      <c r="D1369" s="8" t="str">
        <f t="shared" si="154"/>
        <v>Week_35-generic-cofi</v>
      </c>
      <c r="E1369" s="8" t="str">
        <f t="shared" si="155"/>
        <v>ReFi-tv.refi</v>
      </c>
      <c r="H1369" s="18">
        <f t="shared" si="158"/>
        <v>4.1802592378385852E-3</v>
      </c>
      <c r="I1369" s="6">
        <f t="shared" si="158"/>
        <v>3.15</v>
      </c>
      <c r="J1369" s="6">
        <f t="shared" si="158"/>
        <v>84.453237241467946</v>
      </c>
      <c r="K1369" s="18">
        <f t="shared" si="158"/>
        <v>0.65</v>
      </c>
      <c r="L1369" s="35">
        <f>Data!BL49</f>
        <v>2090.1152728342267</v>
      </c>
      <c r="Q1369" s="21">
        <v>0</v>
      </c>
      <c r="R1369" s="21">
        <v>214.58828260562842</v>
      </c>
      <c r="S1369" s="21">
        <v>4404.6279467401018</v>
      </c>
      <c r="T1369" s="38">
        <v>0.3791046527457379</v>
      </c>
    </row>
    <row r="1370" spans="1:20" x14ac:dyDescent="0.25">
      <c r="A1370" s="17" t="s">
        <v>291</v>
      </c>
      <c r="B1370" s="8" t="s">
        <v>60</v>
      </c>
      <c r="C1370" s="8" t="s">
        <v>68</v>
      </c>
      <c r="D1370" s="8" t="str">
        <f t="shared" si="154"/>
        <v>Week_36-generic-cofi</v>
      </c>
      <c r="E1370" s="8" t="str">
        <f t="shared" si="155"/>
        <v>ReFi-tv.refi</v>
      </c>
      <c r="H1370" s="18">
        <f t="shared" si="158"/>
        <v>4.1802592378385852E-3</v>
      </c>
      <c r="I1370" s="6">
        <f t="shared" si="158"/>
        <v>3.15</v>
      </c>
      <c r="J1370" s="6">
        <f t="shared" si="158"/>
        <v>84.453237241467946</v>
      </c>
      <c r="K1370" s="18">
        <f t="shared" si="158"/>
        <v>0.65</v>
      </c>
      <c r="L1370" s="35">
        <f>Data!BL50</f>
        <v>2828.7555777959278</v>
      </c>
      <c r="Q1370" s="21">
        <v>0</v>
      </c>
      <c r="R1370" s="21">
        <v>163.48089422135649</v>
      </c>
      <c r="S1370" s="21">
        <v>3308.3935244865143</v>
      </c>
      <c r="T1370" s="38">
        <v>0.29691163082357874</v>
      </c>
    </row>
    <row r="1371" spans="1:20" x14ac:dyDescent="0.25">
      <c r="A1371" s="17" t="s">
        <v>292</v>
      </c>
      <c r="B1371" s="8" t="s">
        <v>60</v>
      </c>
      <c r="C1371" s="8" t="s">
        <v>68</v>
      </c>
      <c r="D1371" s="8" t="str">
        <f t="shared" si="154"/>
        <v>Week_37-generic-cofi</v>
      </c>
      <c r="E1371" s="8" t="str">
        <f t="shared" si="155"/>
        <v>ReFi-tv.refi</v>
      </c>
      <c r="H1371" s="18">
        <f t="shared" ref="H1371:K1386" si="159">H1370</f>
        <v>4.1802592378385852E-3</v>
      </c>
      <c r="I1371" s="6">
        <f t="shared" si="159"/>
        <v>3.15</v>
      </c>
      <c r="J1371" s="6">
        <f t="shared" si="159"/>
        <v>84.453237241467946</v>
      </c>
      <c r="K1371" s="18">
        <f t="shared" si="159"/>
        <v>0.65</v>
      </c>
      <c r="L1371" s="35">
        <f>Data!BL51</f>
        <v>1922.1607123485817</v>
      </c>
      <c r="Q1371" s="21">
        <v>0</v>
      </c>
      <c r="R1371" s="21">
        <v>211.79150106979148</v>
      </c>
      <c r="S1371" s="21">
        <v>4268.5764815655994</v>
      </c>
      <c r="T1371" s="38">
        <v>0.37583633370879843</v>
      </c>
    </row>
    <row r="1372" spans="1:20" x14ac:dyDescent="0.25">
      <c r="A1372" s="17" t="s">
        <v>293</v>
      </c>
      <c r="B1372" s="8" t="s">
        <v>60</v>
      </c>
      <c r="C1372" s="8" t="s">
        <v>68</v>
      </c>
      <c r="D1372" s="8" t="str">
        <f t="shared" si="154"/>
        <v>Week_38-generic-cofi</v>
      </c>
      <c r="E1372" s="8" t="str">
        <f t="shared" si="155"/>
        <v>ReFi-tv.refi</v>
      </c>
      <c r="H1372" s="18">
        <f t="shared" si="159"/>
        <v>4.1802592378385852E-3</v>
      </c>
      <c r="I1372" s="6">
        <f t="shared" si="159"/>
        <v>3.15</v>
      </c>
      <c r="J1372" s="6">
        <f t="shared" si="159"/>
        <v>84.453237241467946</v>
      </c>
      <c r="K1372" s="18">
        <f t="shared" si="159"/>
        <v>0.65</v>
      </c>
      <c r="L1372" s="35">
        <f>Data!BL52</f>
        <v>1655.1084423786397</v>
      </c>
      <c r="Q1372" s="21">
        <v>0</v>
      </c>
      <c r="R1372" s="21">
        <v>159.7474896327069</v>
      </c>
      <c r="S1372" s="21">
        <v>3199.1421145051559</v>
      </c>
      <c r="T1372" s="38">
        <v>0.27679075154899502</v>
      </c>
    </row>
    <row r="1373" spans="1:20" x14ac:dyDescent="0.25">
      <c r="A1373" s="17" t="s">
        <v>294</v>
      </c>
      <c r="B1373" s="8" t="s">
        <v>60</v>
      </c>
      <c r="C1373" s="8" t="s">
        <v>68</v>
      </c>
      <c r="D1373" s="8" t="str">
        <f t="shared" si="154"/>
        <v>Week_39-generic-cofi</v>
      </c>
      <c r="E1373" s="8" t="str">
        <f t="shared" si="155"/>
        <v>ReFi-tv.refi</v>
      </c>
      <c r="H1373" s="18">
        <f t="shared" si="159"/>
        <v>4.1802592378385852E-3</v>
      </c>
      <c r="I1373" s="6">
        <f t="shared" si="159"/>
        <v>3.15</v>
      </c>
      <c r="J1373" s="6">
        <f t="shared" si="159"/>
        <v>84.453237241467946</v>
      </c>
      <c r="K1373" s="18">
        <f t="shared" si="159"/>
        <v>0.65</v>
      </c>
      <c r="L1373" s="35">
        <f>Data!BL53</f>
        <v>1978.6811625276007</v>
      </c>
      <c r="Q1373" s="21">
        <v>0</v>
      </c>
      <c r="R1373" s="21">
        <v>273.05442893218253</v>
      </c>
      <c r="S1373" s="21">
        <v>5455.4585992523525</v>
      </c>
      <c r="T1373" s="38">
        <v>0.46635130625592502</v>
      </c>
    </row>
    <row r="1374" spans="1:20" x14ac:dyDescent="0.25">
      <c r="A1374" s="17" t="s">
        <v>295</v>
      </c>
      <c r="B1374" s="8" t="s">
        <v>60</v>
      </c>
      <c r="C1374" s="8" t="s">
        <v>68</v>
      </c>
      <c r="D1374" s="8" t="str">
        <f t="shared" si="154"/>
        <v>Week_40-generic-cofi</v>
      </c>
      <c r="E1374" s="8" t="str">
        <f t="shared" si="155"/>
        <v>ReFi-tv.refi</v>
      </c>
      <c r="H1374" s="18">
        <f t="shared" si="159"/>
        <v>4.1802592378385852E-3</v>
      </c>
      <c r="I1374" s="6">
        <f t="shared" si="159"/>
        <v>3.15</v>
      </c>
      <c r="J1374" s="6">
        <f t="shared" si="159"/>
        <v>84.453237241467946</v>
      </c>
      <c r="K1374" s="18">
        <f t="shared" si="159"/>
        <v>0.65</v>
      </c>
      <c r="L1374" s="35">
        <f>Data!BL54</f>
        <v>1830.26323436441</v>
      </c>
      <c r="Q1374" s="21">
        <v>0</v>
      </c>
      <c r="R1374" s="21">
        <v>154.83699003129371</v>
      </c>
      <c r="S1374" s="21">
        <v>3464.4731160288411</v>
      </c>
      <c r="T1374" s="38">
        <v>0.36613509581972592</v>
      </c>
    </row>
    <row r="1375" spans="1:20" x14ac:dyDescent="0.25">
      <c r="A1375" s="17" t="s">
        <v>296</v>
      </c>
      <c r="B1375" s="8" t="s">
        <v>60</v>
      </c>
      <c r="C1375" s="8" t="s">
        <v>68</v>
      </c>
      <c r="D1375" s="8" t="str">
        <f t="shared" si="154"/>
        <v>Week_41-generic-cofi</v>
      </c>
      <c r="E1375" s="8" t="str">
        <f t="shared" si="155"/>
        <v>ReFi-tv.refi</v>
      </c>
      <c r="H1375" s="18">
        <f t="shared" si="159"/>
        <v>4.1802592378385852E-3</v>
      </c>
      <c r="I1375" s="6">
        <f t="shared" si="159"/>
        <v>3.15</v>
      </c>
      <c r="J1375" s="6">
        <f t="shared" si="159"/>
        <v>84.453237241467946</v>
      </c>
      <c r="K1375" s="18">
        <f t="shared" si="159"/>
        <v>0.65</v>
      </c>
      <c r="L1375" s="35">
        <f>Data!BL55</f>
        <v>1725.3903664173188</v>
      </c>
      <c r="Q1375" s="21">
        <v>0</v>
      </c>
      <c r="R1375" s="21">
        <v>291.28238636343258</v>
      </c>
      <c r="S1375" s="21">
        <v>5699.06142801855</v>
      </c>
      <c r="T1375" s="38">
        <v>0.47313694727016598</v>
      </c>
    </row>
    <row r="1376" spans="1:20" x14ac:dyDescent="0.25">
      <c r="A1376" s="17" t="s">
        <v>297</v>
      </c>
      <c r="B1376" s="8" t="s">
        <v>60</v>
      </c>
      <c r="C1376" s="8" t="s">
        <v>68</v>
      </c>
      <c r="D1376" s="8" t="str">
        <f t="shared" si="154"/>
        <v>Week_42-generic-cofi</v>
      </c>
      <c r="E1376" s="8" t="str">
        <f t="shared" si="155"/>
        <v>ReFi-tv.refi</v>
      </c>
      <c r="H1376" s="18">
        <f t="shared" si="159"/>
        <v>4.1802592378385852E-3</v>
      </c>
      <c r="I1376" s="6">
        <f t="shared" si="159"/>
        <v>3.15</v>
      </c>
      <c r="J1376" s="6">
        <f t="shared" si="159"/>
        <v>84.453237241467946</v>
      </c>
      <c r="K1376" s="18">
        <f t="shared" si="159"/>
        <v>0.65</v>
      </c>
      <c r="L1376" s="35">
        <f>Data!BL56</f>
        <v>1946.9834473517333</v>
      </c>
      <c r="Q1376" s="21">
        <v>0</v>
      </c>
      <c r="R1376" s="21">
        <v>205.85129796883544</v>
      </c>
      <c r="S1376" s="21">
        <v>4142.0746520436587</v>
      </c>
      <c r="T1376" s="38">
        <v>0.35166572430898213</v>
      </c>
    </row>
    <row r="1377" spans="1:20" x14ac:dyDescent="0.25">
      <c r="A1377" s="17" t="s">
        <v>298</v>
      </c>
      <c r="B1377" s="8" t="s">
        <v>60</v>
      </c>
      <c r="C1377" s="8" t="s">
        <v>68</v>
      </c>
      <c r="D1377" s="8" t="str">
        <f t="shared" si="154"/>
        <v>Week_43-generic-cofi</v>
      </c>
      <c r="E1377" s="8" t="str">
        <f t="shared" si="155"/>
        <v>ReFi-tv.refi</v>
      </c>
      <c r="H1377" s="18">
        <f t="shared" si="159"/>
        <v>4.1802592378385852E-3</v>
      </c>
      <c r="I1377" s="6">
        <f t="shared" si="159"/>
        <v>3.15</v>
      </c>
      <c r="J1377" s="6">
        <f t="shared" si="159"/>
        <v>84.453237241467946</v>
      </c>
      <c r="K1377" s="18">
        <f t="shared" si="159"/>
        <v>0.65</v>
      </c>
      <c r="L1377" s="35">
        <f>Data!BL57</f>
        <v>1944.8608207636205</v>
      </c>
      <c r="Q1377" s="21">
        <v>0</v>
      </c>
      <c r="R1377" s="21">
        <v>196.34282525157323</v>
      </c>
      <c r="S1377" s="21">
        <v>4395.2884898573448</v>
      </c>
      <c r="T1377" s="38">
        <v>0.4501527592813741</v>
      </c>
    </row>
    <row r="1378" spans="1:20" x14ac:dyDescent="0.25">
      <c r="A1378" s="17" t="s">
        <v>299</v>
      </c>
      <c r="B1378" s="8" t="s">
        <v>60</v>
      </c>
      <c r="C1378" s="8" t="s">
        <v>68</v>
      </c>
      <c r="D1378" s="8" t="str">
        <f t="shared" si="154"/>
        <v>Week_44-generic-cofi</v>
      </c>
      <c r="E1378" s="8" t="str">
        <f t="shared" si="155"/>
        <v>ReFi-tv.refi</v>
      </c>
      <c r="H1378" s="18">
        <f t="shared" si="159"/>
        <v>4.1802592378385852E-3</v>
      </c>
      <c r="I1378" s="6">
        <f t="shared" si="159"/>
        <v>3.15</v>
      </c>
      <c r="J1378" s="6">
        <f t="shared" si="159"/>
        <v>84.453237241467946</v>
      </c>
      <c r="K1378" s="18">
        <f t="shared" si="159"/>
        <v>0.65</v>
      </c>
      <c r="L1378" s="35">
        <f>Data!BL58</f>
        <v>2085.2620813272074</v>
      </c>
      <c r="Q1378" s="21">
        <v>0</v>
      </c>
      <c r="R1378" s="21">
        <v>162.16912926387511</v>
      </c>
      <c r="S1378" s="21">
        <v>3703.1626896865564</v>
      </c>
      <c r="T1378" s="38">
        <v>0.37240180403528655</v>
      </c>
    </row>
    <row r="1379" spans="1:20" x14ac:dyDescent="0.25">
      <c r="A1379" s="17" t="s">
        <v>300</v>
      </c>
      <c r="B1379" s="8" t="s">
        <v>60</v>
      </c>
      <c r="C1379" s="8" t="s">
        <v>68</v>
      </c>
      <c r="D1379" s="8" t="str">
        <f t="shared" si="154"/>
        <v>Week_45-generic-cofi</v>
      </c>
      <c r="E1379" s="8" t="str">
        <f t="shared" si="155"/>
        <v>ReFi-tv.refi</v>
      </c>
      <c r="H1379" s="18">
        <f t="shared" si="159"/>
        <v>4.1802592378385852E-3</v>
      </c>
      <c r="I1379" s="6">
        <f t="shared" si="159"/>
        <v>3.15</v>
      </c>
      <c r="J1379" s="6">
        <f t="shared" si="159"/>
        <v>84.453237241467946</v>
      </c>
      <c r="K1379" s="18">
        <f t="shared" si="159"/>
        <v>0.65</v>
      </c>
      <c r="L1379" s="35">
        <f>Data!BL59</f>
        <v>1650.6523731634045</v>
      </c>
      <c r="Q1379" s="21">
        <v>0</v>
      </c>
      <c r="R1379" s="21">
        <v>306.12307012164996</v>
      </c>
      <c r="S1379" s="21">
        <v>5891.930618028141</v>
      </c>
      <c r="T1379" s="38">
        <v>0.43832561921828683</v>
      </c>
    </row>
    <row r="1380" spans="1:20" x14ac:dyDescent="0.25">
      <c r="A1380" s="17" t="s">
        <v>301</v>
      </c>
      <c r="B1380" s="8" t="s">
        <v>60</v>
      </c>
      <c r="C1380" s="8" t="s">
        <v>68</v>
      </c>
      <c r="D1380" s="8" t="str">
        <f t="shared" si="154"/>
        <v>Week_46-generic-cofi</v>
      </c>
      <c r="E1380" s="8" t="str">
        <f t="shared" si="155"/>
        <v>ReFi-tv.refi</v>
      </c>
      <c r="H1380" s="18">
        <f t="shared" si="159"/>
        <v>4.1802592378385852E-3</v>
      </c>
      <c r="I1380" s="6">
        <f t="shared" si="159"/>
        <v>3.15</v>
      </c>
      <c r="J1380" s="6">
        <f t="shared" si="159"/>
        <v>84.453237241467946</v>
      </c>
      <c r="K1380" s="18">
        <f t="shared" si="159"/>
        <v>0.65</v>
      </c>
      <c r="L1380" s="35">
        <f>Data!BL60</f>
        <v>1731.9975466831138</v>
      </c>
      <c r="Q1380" s="21">
        <v>0</v>
      </c>
      <c r="R1380" s="21">
        <v>180.85651940541379</v>
      </c>
      <c r="S1380" s="21">
        <v>3806.7006531940633</v>
      </c>
      <c r="T1380" s="38">
        <v>0.32127813196478494</v>
      </c>
    </row>
    <row r="1381" spans="1:20" x14ac:dyDescent="0.25">
      <c r="A1381" s="17" t="s">
        <v>272</v>
      </c>
      <c r="B1381" s="8" t="s">
        <v>60</v>
      </c>
      <c r="C1381" s="8" t="s">
        <v>68</v>
      </c>
      <c r="D1381" s="8" t="str">
        <f t="shared" si="154"/>
        <v>Week_47-generic-cofi</v>
      </c>
      <c r="E1381" s="8" t="str">
        <f t="shared" si="155"/>
        <v>ReFi-tv.refi</v>
      </c>
      <c r="H1381" s="18">
        <f t="shared" si="159"/>
        <v>4.1802592378385852E-3</v>
      </c>
      <c r="I1381" s="6">
        <f t="shared" si="159"/>
        <v>3.15</v>
      </c>
      <c r="J1381" s="6">
        <f t="shared" si="159"/>
        <v>84.453237241467946</v>
      </c>
      <c r="K1381" s="18">
        <f t="shared" si="159"/>
        <v>0.65</v>
      </c>
      <c r="L1381" s="35">
        <f>Data!BL61</f>
        <v>2385.2246421647269</v>
      </c>
      <c r="Q1381" s="21">
        <v>0</v>
      </c>
      <c r="R1381" s="21">
        <v>114.22024559063595</v>
      </c>
      <c r="S1381" s="21">
        <v>2436.4157940630566</v>
      </c>
      <c r="T1381" s="38">
        <v>0.2226802588251332</v>
      </c>
    </row>
    <row r="1382" spans="1:20" x14ac:dyDescent="0.25">
      <c r="A1382" s="17" t="s">
        <v>273</v>
      </c>
      <c r="B1382" s="8" t="s">
        <v>60</v>
      </c>
      <c r="C1382" s="8" t="s">
        <v>68</v>
      </c>
      <c r="D1382" s="8" t="str">
        <f t="shared" si="154"/>
        <v>Week_48-generic-cofi</v>
      </c>
      <c r="E1382" s="8" t="str">
        <f t="shared" si="155"/>
        <v>ReFi-tv.refi</v>
      </c>
      <c r="H1382" s="18">
        <f t="shared" si="159"/>
        <v>4.1802592378385852E-3</v>
      </c>
      <c r="I1382" s="6">
        <f t="shared" si="159"/>
        <v>3.15</v>
      </c>
      <c r="J1382" s="6">
        <f t="shared" si="159"/>
        <v>84.453237241467946</v>
      </c>
      <c r="K1382" s="18">
        <f t="shared" si="159"/>
        <v>0.65</v>
      </c>
      <c r="L1382" s="35">
        <f>Data!BL62</f>
        <v>2385.2246421647269</v>
      </c>
      <c r="Q1382" s="21">
        <v>0</v>
      </c>
      <c r="R1382" s="21">
        <v>65.647156906960845</v>
      </c>
      <c r="S1382" s="21">
        <v>1480.2248731638902</v>
      </c>
      <c r="T1382" s="38">
        <v>0.15103496636470992</v>
      </c>
    </row>
    <row r="1383" spans="1:20" x14ac:dyDescent="0.25">
      <c r="A1383" s="17" t="s">
        <v>274</v>
      </c>
      <c r="B1383" s="8" t="s">
        <v>60</v>
      </c>
      <c r="C1383" s="8" t="s">
        <v>68</v>
      </c>
      <c r="D1383" s="8" t="str">
        <f t="shared" si="154"/>
        <v>Week_49-generic-cofi</v>
      </c>
      <c r="E1383" s="8" t="str">
        <f t="shared" si="155"/>
        <v>ReFi-tv.refi</v>
      </c>
      <c r="H1383" s="18">
        <f t="shared" si="159"/>
        <v>4.1802592378385852E-3</v>
      </c>
      <c r="I1383" s="6">
        <f t="shared" si="159"/>
        <v>3.15</v>
      </c>
      <c r="J1383" s="6">
        <f t="shared" si="159"/>
        <v>84.453237241467946</v>
      </c>
      <c r="K1383" s="18">
        <f t="shared" si="159"/>
        <v>0.65</v>
      </c>
      <c r="L1383" s="35">
        <f>Data!BL63</f>
        <v>2385.2246421647269</v>
      </c>
      <c r="Q1383" s="21">
        <v>0</v>
      </c>
      <c r="R1383" s="21">
        <v>47.179579167591854</v>
      </c>
      <c r="S1383" s="21">
        <v>1037.8526449416493</v>
      </c>
      <c r="T1383" s="38">
        <v>0.10096133026221699</v>
      </c>
    </row>
    <row r="1384" spans="1:20" x14ac:dyDescent="0.25">
      <c r="A1384" s="17" t="s">
        <v>275</v>
      </c>
      <c r="B1384" s="8" t="s">
        <v>60</v>
      </c>
      <c r="C1384" s="8" t="s">
        <v>68</v>
      </c>
      <c r="D1384" s="8" t="str">
        <f t="shared" si="154"/>
        <v>Week_50-generic-cofi</v>
      </c>
      <c r="E1384" s="8" t="str">
        <f t="shared" si="155"/>
        <v>ReFi-tv.refi</v>
      </c>
      <c r="H1384" s="18">
        <f t="shared" si="159"/>
        <v>4.1802592378385852E-3</v>
      </c>
      <c r="I1384" s="6">
        <f t="shared" si="159"/>
        <v>3.15</v>
      </c>
      <c r="J1384" s="6">
        <f t="shared" si="159"/>
        <v>84.453237241467946</v>
      </c>
      <c r="K1384" s="18">
        <f t="shared" si="159"/>
        <v>0.65</v>
      </c>
      <c r="L1384" s="35">
        <f>Data!BL64</f>
        <v>2011.4207803329416</v>
      </c>
      <c r="Q1384" s="21">
        <v>0</v>
      </c>
      <c r="R1384" s="21">
        <v>47.356468523410854</v>
      </c>
      <c r="S1384" s="21">
        <v>913.55308564598261</v>
      </c>
      <c r="T1384" s="38">
        <v>6.6840370747844879E-2</v>
      </c>
    </row>
    <row r="1385" spans="1:20" x14ac:dyDescent="0.25">
      <c r="A1385" s="17" t="s">
        <v>276</v>
      </c>
      <c r="B1385" s="8" t="s">
        <v>60</v>
      </c>
      <c r="C1385" s="8" t="s">
        <v>68</v>
      </c>
      <c r="D1385" s="8" t="str">
        <f t="shared" si="154"/>
        <v>Week_51-generic-cofi</v>
      </c>
      <c r="E1385" s="8" t="str">
        <f t="shared" si="155"/>
        <v>ReFi-tv.refi</v>
      </c>
      <c r="H1385" s="18">
        <f t="shared" si="159"/>
        <v>4.1802592378385852E-3</v>
      </c>
      <c r="I1385" s="6">
        <f t="shared" si="159"/>
        <v>3.15</v>
      </c>
      <c r="J1385" s="6">
        <f t="shared" si="159"/>
        <v>84.453237241467946</v>
      </c>
      <c r="K1385" s="18">
        <f t="shared" si="159"/>
        <v>0.65</v>
      </c>
      <c r="L1385" s="35">
        <f>Data!BL65</f>
        <v>2011.4207803329416</v>
      </c>
      <c r="Q1385" s="21">
        <v>0</v>
      </c>
      <c r="R1385" s="21">
        <v>19.113217825158774</v>
      </c>
      <c r="S1385" s="21">
        <v>431.58351911811332</v>
      </c>
      <c r="T1385" s="38">
        <v>4.3970348511346624E-2</v>
      </c>
    </row>
    <row r="1386" spans="1:20" x14ac:dyDescent="0.25">
      <c r="A1386" s="17" t="s">
        <v>277</v>
      </c>
      <c r="B1386" s="8" t="s">
        <v>60</v>
      </c>
      <c r="C1386" s="8" t="s">
        <v>68</v>
      </c>
      <c r="D1386" s="8" t="str">
        <f t="shared" si="154"/>
        <v>Week_52-generic-cofi</v>
      </c>
      <c r="E1386" s="8" t="str">
        <f t="shared" si="155"/>
        <v>ReFi-tv.refi</v>
      </c>
      <c r="H1386" s="18">
        <f t="shared" si="159"/>
        <v>4.1802592378385852E-3</v>
      </c>
      <c r="I1386" s="6">
        <f t="shared" si="159"/>
        <v>3.15</v>
      </c>
      <c r="J1386" s="6">
        <f t="shared" si="159"/>
        <v>84.453237241467946</v>
      </c>
      <c r="K1386" s="18">
        <f t="shared" si="159"/>
        <v>0.65</v>
      </c>
      <c r="L1386" s="35">
        <f>Data!BL66</f>
        <v>2011.4207803329416</v>
      </c>
      <c r="Q1386" s="21">
        <v>0</v>
      </c>
      <c r="R1386" s="21">
        <v>12.350201013499454</v>
      </c>
      <c r="S1386" s="21">
        <v>255.50785297033644</v>
      </c>
      <c r="T1386" s="38">
        <v>2.8805117200210395E-2</v>
      </c>
    </row>
    <row r="1388" spans="1:20" x14ac:dyDescent="0.25">
      <c r="A1388" s="16" t="s">
        <v>328</v>
      </c>
      <c r="B1388" s="8" t="s">
        <v>60</v>
      </c>
      <c r="C1388" s="8" t="s">
        <v>333</v>
      </c>
      <c r="E1388" s="8" t="str">
        <f>IF(RIGHT(A1388,3)="old","Initial",B1388&amp;"-"&amp;C1388)</f>
        <v>Initial</v>
      </c>
      <c r="F1388" s="21">
        <f>F1190</f>
        <v>159194.475313414</v>
      </c>
      <c r="G1388" s="19">
        <f>G1190</f>
        <v>7.6675225186861979</v>
      </c>
      <c r="H1388" s="25">
        <f>VLOOKUP(C1388,parms,3,FALSE)</f>
        <v>1.0181343363673335E-2</v>
      </c>
      <c r="I1388" s="42">
        <f>VLOOKUP(C1388,parms,8,FALSE)</f>
        <v>2.04</v>
      </c>
      <c r="J1388" s="27">
        <f>VLOOKUP(C1388,parms,4,FALSE)</f>
        <v>6019234.495337544</v>
      </c>
      <c r="K1388" s="25">
        <f>VLOOKUP(C1388,parms,6,FALSE)</f>
        <v>0.15</v>
      </c>
      <c r="L1388" s="35">
        <f>Data!BR2</f>
        <v>4.0496729639443564E-3</v>
      </c>
      <c r="M1388" s="39">
        <f>VLOOKUP(C1388,Data!$CB$2:$EB$22,1+VALUE(MID(A1388,6,2)),FALSE)</f>
        <v>0</v>
      </c>
      <c r="Q1388" s="21">
        <v>0</v>
      </c>
      <c r="R1388" s="21">
        <v>0</v>
      </c>
      <c r="S1388" s="21">
        <v>0</v>
      </c>
      <c r="T1388" s="38">
        <v>0</v>
      </c>
    </row>
    <row r="1389" spans="1:20" x14ac:dyDescent="0.25">
      <c r="A1389" s="16" t="s">
        <v>316</v>
      </c>
      <c r="B1389" s="8" t="s">
        <v>60</v>
      </c>
      <c r="C1389" s="8" t="s">
        <v>333</v>
      </c>
      <c r="E1389" s="8" t="str">
        <f t="shared" ref="E1389:E1452" si="160">IF(RIGHT(A1389,3)="old","Initial",B1389&amp;"-"&amp;C1389)</f>
        <v>Initial</v>
      </c>
      <c r="F1389" s="21">
        <f>F1191</f>
        <v>287016.28074287547</v>
      </c>
      <c r="G1389" s="19">
        <f>G1191</f>
        <v>6.1538755843326456</v>
      </c>
      <c r="H1389" s="18">
        <f t="shared" ref="H1389:K1404" si="161">H1388</f>
        <v>1.0181343363673335E-2</v>
      </c>
      <c r="I1389" s="6">
        <f>I1388</f>
        <v>2.04</v>
      </c>
      <c r="J1389" s="6">
        <f t="shared" si="161"/>
        <v>6019234.495337544</v>
      </c>
      <c r="K1389" s="18">
        <f t="shared" si="161"/>
        <v>0.15</v>
      </c>
      <c r="L1389" s="35">
        <f>Data!BR3</f>
        <v>4.7927322233836875E-3</v>
      </c>
      <c r="M1389" s="39">
        <f>VLOOKUP(C1389,Data!$CB$2:$EB$22,1+VALUE(MID(A1389,6,2)),FALSE)</f>
        <v>0</v>
      </c>
      <c r="Q1389" s="21">
        <v>0</v>
      </c>
      <c r="R1389" s="21">
        <v>0</v>
      </c>
      <c r="S1389" s="21">
        <v>0</v>
      </c>
      <c r="T1389" s="38">
        <v>0</v>
      </c>
    </row>
    <row r="1390" spans="1:20" x14ac:dyDescent="0.25">
      <c r="A1390" s="16" t="s">
        <v>317</v>
      </c>
      <c r="B1390" s="8" t="s">
        <v>60</v>
      </c>
      <c r="C1390" s="8" t="s">
        <v>333</v>
      </c>
      <c r="E1390" s="8" t="str">
        <f t="shared" si="160"/>
        <v>Initial</v>
      </c>
      <c r="F1390" s="21">
        <f t="shared" ref="F1390:G1405" si="162">F1192</f>
        <v>255707.61126146198</v>
      </c>
      <c r="G1390" s="19">
        <f t="shared" si="162"/>
        <v>6.5044126470105788</v>
      </c>
      <c r="H1390" s="18">
        <f t="shared" si="161"/>
        <v>1.0181343363673335E-2</v>
      </c>
      <c r="I1390" s="6">
        <f t="shared" si="161"/>
        <v>2.04</v>
      </c>
      <c r="J1390" s="6">
        <f t="shared" si="161"/>
        <v>6019234.495337544</v>
      </c>
      <c r="K1390" s="18">
        <f t="shared" si="161"/>
        <v>0.15</v>
      </c>
      <c r="L1390" s="35">
        <f>Data!BR4</f>
        <v>4.7927322233836875E-3</v>
      </c>
      <c r="M1390" s="39">
        <f>VLOOKUP(C1390,Data!$CB$2:$EB$22,1+VALUE(MID(A1390,6,2)),FALSE)</f>
        <v>0</v>
      </c>
      <c r="Q1390" s="21">
        <v>0</v>
      </c>
      <c r="R1390" s="21">
        <v>0</v>
      </c>
      <c r="S1390" s="21">
        <v>0</v>
      </c>
      <c r="T1390" s="38">
        <v>0</v>
      </c>
    </row>
    <row r="1391" spans="1:20" x14ac:dyDescent="0.25">
      <c r="A1391" s="16" t="s">
        <v>318</v>
      </c>
      <c r="B1391" s="8" t="s">
        <v>60</v>
      </c>
      <c r="C1391" s="8" t="s">
        <v>333</v>
      </c>
      <c r="E1391" s="8" t="str">
        <f t="shared" si="160"/>
        <v>Initial</v>
      </c>
      <c r="F1391" s="21">
        <f t="shared" si="162"/>
        <v>187665.35631204298</v>
      </c>
      <c r="G1391" s="19">
        <f t="shared" si="162"/>
        <v>7.2034924317656603</v>
      </c>
      <c r="H1391" s="18">
        <f t="shared" si="161"/>
        <v>1.0181343363673335E-2</v>
      </c>
      <c r="I1391" s="6">
        <f t="shared" si="161"/>
        <v>2.04</v>
      </c>
      <c r="J1391" s="6">
        <f t="shared" si="161"/>
        <v>6019234.495337544</v>
      </c>
      <c r="K1391" s="18">
        <f t="shared" si="161"/>
        <v>0.15</v>
      </c>
      <c r="L1391" s="35">
        <f>Data!BR5</f>
        <v>4.7927322233836875E-3</v>
      </c>
      <c r="M1391" s="39">
        <f>VLOOKUP(C1391,Data!$CB$2:$EB$22,1+VALUE(MID(A1391,6,2)),FALSE)</f>
        <v>0</v>
      </c>
      <c r="Q1391" s="21">
        <v>0</v>
      </c>
      <c r="R1391" s="21">
        <v>0</v>
      </c>
      <c r="S1391" s="21">
        <v>0</v>
      </c>
      <c r="T1391" s="38">
        <v>0</v>
      </c>
    </row>
    <row r="1392" spans="1:20" x14ac:dyDescent="0.25">
      <c r="A1392" s="16" t="s">
        <v>319</v>
      </c>
      <c r="B1392" s="8" t="s">
        <v>60</v>
      </c>
      <c r="C1392" s="8" t="s">
        <v>333</v>
      </c>
      <c r="E1392" s="8" t="str">
        <f t="shared" si="160"/>
        <v>Initial</v>
      </c>
      <c r="F1392" s="21">
        <f t="shared" si="162"/>
        <v>164122.546134278</v>
      </c>
      <c r="G1392" s="19">
        <f t="shared" si="162"/>
        <v>7.7389396209799584</v>
      </c>
      <c r="H1392" s="18">
        <f t="shared" si="161"/>
        <v>1.0181343363673335E-2</v>
      </c>
      <c r="I1392" s="6">
        <f t="shared" si="161"/>
        <v>2.04</v>
      </c>
      <c r="J1392" s="6">
        <f t="shared" si="161"/>
        <v>6019234.495337544</v>
      </c>
      <c r="K1392" s="18">
        <f t="shared" si="161"/>
        <v>0.15</v>
      </c>
      <c r="L1392" s="35">
        <f>Data!BR6</f>
        <v>4.7927322233836875E-3</v>
      </c>
      <c r="M1392" s="39">
        <f>VLOOKUP(C1392,Data!$CB$2:$EB$22,1+VALUE(MID(A1392,6,2)),FALSE)</f>
        <v>0</v>
      </c>
      <c r="Q1392" s="21">
        <v>0</v>
      </c>
      <c r="R1392" s="21">
        <v>0</v>
      </c>
      <c r="S1392" s="21">
        <v>0</v>
      </c>
      <c r="T1392" s="38">
        <v>0</v>
      </c>
    </row>
    <row r="1393" spans="1:20" x14ac:dyDescent="0.25">
      <c r="A1393" s="16" t="s">
        <v>320</v>
      </c>
      <c r="B1393" s="8" t="s">
        <v>60</v>
      </c>
      <c r="C1393" s="8" t="s">
        <v>333</v>
      </c>
      <c r="E1393" s="8" t="str">
        <f t="shared" si="160"/>
        <v>Initial</v>
      </c>
      <c r="F1393" s="21">
        <f t="shared" si="162"/>
        <v>323596.6391991555</v>
      </c>
      <c r="G1393" s="19">
        <f t="shared" si="162"/>
        <v>6.0365260709191357</v>
      </c>
      <c r="H1393" s="18">
        <f t="shared" si="161"/>
        <v>1.0181343363673335E-2</v>
      </c>
      <c r="I1393" s="6">
        <f t="shared" si="161"/>
        <v>2.04</v>
      </c>
      <c r="J1393" s="6">
        <f t="shared" si="161"/>
        <v>6019234.495337544</v>
      </c>
      <c r="K1393" s="18">
        <f t="shared" si="161"/>
        <v>0.15</v>
      </c>
      <c r="L1393" s="35">
        <f>Data!BR7</f>
        <v>4.1239788898882893E-3</v>
      </c>
      <c r="M1393" s="39">
        <f>VLOOKUP(C1393,Data!$CB$2:$EB$22,1+VALUE(MID(A1393,6,2)),FALSE)</f>
        <v>0</v>
      </c>
      <c r="Q1393" s="21">
        <v>0</v>
      </c>
      <c r="R1393" s="21">
        <v>0</v>
      </c>
      <c r="S1393" s="21">
        <v>0</v>
      </c>
      <c r="T1393" s="38">
        <v>0</v>
      </c>
    </row>
    <row r="1394" spans="1:20" x14ac:dyDescent="0.25">
      <c r="A1394" s="16" t="s">
        <v>321</v>
      </c>
      <c r="B1394" s="8" t="s">
        <v>60</v>
      </c>
      <c r="C1394" s="8" t="s">
        <v>333</v>
      </c>
      <c r="E1394" s="8" t="str">
        <f t="shared" si="160"/>
        <v>Initial</v>
      </c>
      <c r="F1394" s="21">
        <f t="shared" si="162"/>
        <v>248353.29745809652</v>
      </c>
      <c r="G1394" s="19">
        <f t="shared" si="162"/>
        <v>6.675512703680524</v>
      </c>
      <c r="H1394" s="18">
        <f t="shared" si="161"/>
        <v>1.0181343363673335E-2</v>
      </c>
      <c r="I1394" s="6">
        <f t="shared" si="161"/>
        <v>2.04</v>
      </c>
      <c r="J1394" s="6">
        <f t="shared" si="161"/>
        <v>6019234.495337544</v>
      </c>
      <c r="K1394" s="18">
        <f t="shared" si="161"/>
        <v>0.15</v>
      </c>
      <c r="L1394" s="35">
        <f>Data!BR8</f>
        <v>4.1239788898882893E-3</v>
      </c>
      <c r="M1394" s="39">
        <f>VLOOKUP(C1394,Data!$CB$2:$EB$22,1+VALUE(MID(A1394,6,2)),FALSE)</f>
        <v>0</v>
      </c>
      <c r="Q1394" s="21">
        <v>0</v>
      </c>
      <c r="R1394" s="21">
        <v>0</v>
      </c>
      <c r="S1394" s="21">
        <v>0</v>
      </c>
      <c r="T1394" s="38">
        <v>0</v>
      </c>
    </row>
    <row r="1395" spans="1:20" x14ac:dyDescent="0.25">
      <c r="A1395" s="16" t="s">
        <v>322</v>
      </c>
      <c r="B1395" s="8" t="s">
        <v>60</v>
      </c>
      <c r="C1395" s="8" t="s">
        <v>333</v>
      </c>
      <c r="E1395" s="8" t="str">
        <f t="shared" si="160"/>
        <v>Initial</v>
      </c>
      <c r="F1395" s="21">
        <f t="shared" si="162"/>
        <v>247930.70340348198</v>
      </c>
      <c r="G1395" s="19">
        <f t="shared" si="162"/>
        <v>6.6987743860742617</v>
      </c>
      <c r="H1395" s="18">
        <f t="shared" si="161"/>
        <v>1.0181343363673335E-2</v>
      </c>
      <c r="I1395" s="6">
        <f t="shared" si="161"/>
        <v>2.04</v>
      </c>
      <c r="J1395" s="6">
        <f t="shared" si="161"/>
        <v>6019234.495337544</v>
      </c>
      <c r="K1395" s="18">
        <f t="shared" si="161"/>
        <v>0.15</v>
      </c>
      <c r="L1395" s="35">
        <f>Data!BR9</f>
        <v>4.1239788898882893E-3</v>
      </c>
      <c r="M1395" s="39">
        <f>VLOOKUP(C1395,Data!$CB$2:$EB$22,1+VALUE(MID(A1395,6,2)),FALSE)</f>
        <v>0</v>
      </c>
      <c r="Q1395" s="21">
        <v>0</v>
      </c>
      <c r="R1395" s="21">
        <v>0</v>
      </c>
      <c r="S1395" s="21">
        <v>0</v>
      </c>
      <c r="T1395" s="38">
        <v>0</v>
      </c>
    </row>
    <row r="1396" spans="1:20" x14ac:dyDescent="0.25">
      <c r="A1396" s="16" t="s">
        <v>323</v>
      </c>
      <c r="B1396" s="8" t="s">
        <v>60</v>
      </c>
      <c r="C1396" s="8" t="s">
        <v>333</v>
      </c>
      <c r="E1396" s="8" t="str">
        <f t="shared" si="160"/>
        <v>Initial</v>
      </c>
      <c r="F1396" s="21">
        <f t="shared" si="162"/>
        <v>151738.37945754698</v>
      </c>
      <c r="G1396" s="19">
        <f t="shared" si="162"/>
        <v>7.9647183674103861</v>
      </c>
      <c r="H1396" s="18">
        <f t="shared" si="161"/>
        <v>1.0181343363673335E-2</v>
      </c>
      <c r="I1396" s="6">
        <f t="shared" si="161"/>
        <v>2.04</v>
      </c>
      <c r="J1396" s="6">
        <f t="shared" si="161"/>
        <v>6019234.495337544</v>
      </c>
      <c r="K1396" s="18">
        <f t="shared" si="161"/>
        <v>0.15</v>
      </c>
      <c r="L1396" s="35">
        <f>Data!BR10</f>
        <v>4.1239788898882893E-3</v>
      </c>
      <c r="M1396" s="39">
        <f>VLOOKUP(C1396,Data!$CB$2:$EB$22,1+VALUE(MID(A1396,6,2)),FALSE)</f>
        <v>0</v>
      </c>
      <c r="Q1396" s="21">
        <v>0</v>
      </c>
      <c r="R1396" s="21">
        <v>0</v>
      </c>
      <c r="S1396" s="21">
        <v>0</v>
      </c>
      <c r="T1396" s="38">
        <v>0</v>
      </c>
    </row>
    <row r="1397" spans="1:20" x14ac:dyDescent="0.25">
      <c r="A1397" s="16" t="s">
        <v>324</v>
      </c>
      <c r="B1397" s="8" t="s">
        <v>60</v>
      </c>
      <c r="C1397" s="8" t="s">
        <v>333</v>
      </c>
      <c r="E1397" s="8" t="str">
        <f t="shared" si="160"/>
        <v>Initial</v>
      </c>
      <c r="F1397" s="21">
        <f t="shared" si="162"/>
        <v>198057.49561402149</v>
      </c>
      <c r="G1397" s="19">
        <f t="shared" si="162"/>
        <v>7.1029079323460005</v>
      </c>
      <c r="H1397" s="18">
        <f t="shared" si="161"/>
        <v>1.0181343363673335E-2</v>
      </c>
      <c r="I1397" s="6">
        <f t="shared" si="161"/>
        <v>2.04</v>
      </c>
      <c r="J1397" s="6">
        <f t="shared" si="161"/>
        <v>6019234.495337544</v>
      </c>
      <c r="K1397" s="18">
        <f t="shared" si="161"/>
        <v>0.15</v>
      </c>
      <c r="L1397" s="35">
        <f>Data!BR11</f>
        <v>4.1239788898882893E-3</v>
      </c>
      <c r="M1397" s="39">
        <f>VLOOKUP(C1397,Data!$CB$2:$EB$22,1+VALUE(MID(A1397,6,2)),FALSE)</f>
        <v>0</v>
      </c>
      <c r="Q1397" s="21">
        <v>0</v>
      </c>
      <c r="R1397" s="21">
        <v>0</v>
      </c>
      <c r="S1397" s="21">
        <v>0</v>
      </c>
      <c r="T1397" s="38">
        <v>0</v>
      </c>
    </row>
    <row r="1398" spans="1:20" x14ac:dyDescent="0.25">
      <c r="A1398" s="16" t="s">
        <v>325</v>
      </c>
      <c r="B1398" s="8" t="s">
        <v>60</v>
      </c>
      <c r="C1398" s="8" t="s">
        <v>333</v>
      </c>
      <c r="E1398" s="8" t="str">
        <f t="shared" si="160"/>
        <v>Initial</v>
      </c>
      <c r="F1398" s="21">
        <f t="shared" si="162"/>
        <v>275989.34520370152</v>
      </c>
      <c r="G1398" s="19">
        <f t="shared" si="162"/>
        <v>6.3520445686664582</v>
      </c>
      <c r="H1398" s="18">
        <f t="shared" si="161"/>
        <v>1.0181343363673335E-2</v>
      </c>
      <c r="I1398" s="6">
        <f t="shared" si="161"/>
        <v>2.04</v>
      </c>
      <c r="J1398" s="6">
        <f t="shared" si="161"/>
        <v>6019234.495337544</v>
      </c>
      <c r="K1398" s="18">
        <f t="shared" si="161"/>
        <v>0.15</v>
      </c>
      <c r="L1398" s="35">
        <f>Data!BR12</f>
        <v>3.6038374082807572E-3</v>
      </c>
      <c r="M1398" s="39">
        <f>VLOOKUP(C1398,Data!$CB$2:$EB$22,1+VALUE(MID(A1398,6,2)),FALSE)</f>
        <v>0</v>
      </c>
      <c r="Q1398" s="21">
        <v>0</v>
      </c>
      <c r="R1398" s="21">
        <v>0</v>
      </c>
      <c r="S1398" s="21">
        <v>0</v>
      </c>
      <c r="T1398" s="38">
        <v>0</v>
      </c>
    </row>
    <row r="1399" spans="1:20" x14ac:dyDescent="0.25">
      <c r="A1399" s="16" t="s">
        <v>326</v>
      </c>
      <c r="B1399" s="8" t="s">
        <v>60</v>
      </c>
      <c r="C1399" s="8" t="s">
        <v>333</v>
      </c>
      <c r="E1399" s="8" t="str">
        <f t="shared" si="160"/>
        <v>Initial</v>
      </c>
      <c r="F1399" s="21">
        <f t="shared" si="162"/>
        <v>260275.96043880651</v>
      </c>
      <c r="G1399" s="19">
        <f t="shared" si="162"/>
        <v>6.5903233729592454</v>
      </c>
      <c r="H1399" s="18">
        <f t="shared" si="161"/>
        <v>1.0181343363673335E-2</v>
      </c>
      <c r="I1399" s="6">
        <f t="shared" si="161"/>
        <v>2.04</v>
      </c>
      <c r="J1399" s="6">
        <f t="shared" si="161"/>
        <v>6019234.495337544</v>
      </c>
      <c r="K1399" s="18">
        <f t="shared" si="161"/>
        <v>0.15</v>
      </c>
      <c r="L1399" s="35">
        <f>Data!BR13</f>
        <v>3.6038374082807572E-3</v>
      </c>
      <c r="M1399" s="39">
        <f>VLOOKUP(C1399,Data!$CB$2:$EB$22,1+VALUE(MID(A1399,6,2)),FALSE)</f>
        <v>0</v>
      </c>
      <c r="Q1399" s="21">
        <v>0</v>
      </c>
      <c r="R1399" s="21">
        <v>0</v>
      </c>
      <c r="S1399" s="21">
        <v>0</v>
      </c>
      <c r="T1399" s="38">
        <v>0</v>
      </c>
    </row>
    <row r="1400" spans="1:20" x14ac:dyDescent="0.25">
      <c r="A1400" s="16" t="s">
        <v>327</v>
      </c>
      <c r="B1400" s="8" t="s">
        <v>60</v>
      </c>
      <c r="C1400" s="8" t="s">
        <v>333</v>
      </c>
      <c r="E1400" s="8" t="str">
        <f t="shared" si="160"/>
        <v>Initial</v>
      </c>
      <c r="F1400" s="21">
        <f t="shared" si="162"/>
        <v>177640.49285034501</v>
      </c>
      <c r="G1400" s="19">
        <f t="shared" si="162"/>
        <v>6.7318910511908392</v>
      </c>
      <c r="H1400" s="18">
        <f t="shared" si="161"/>
        <v>1.0181343363673335E-2</v>
      </c>
      <c r="I1400" s="6">
        <f t="shared" si="161"/>
        <v>2.04</v>
      </c>
      <c r="J1400" s="6">
        <f t="shared" si="161"/>
        <v>6019234.495337544</v>
      </c>
      <c r="K1400" s="18">
        <f t="shared" si="161"/>
        <v>0.15</v>
      </c>
      <c r="L1400" s="35">
        <f>Data!BR14</f>
        <v>3.6038374082807572E-3</v>
      </c>
      <c r="M1400" s="39">
        <f>VLOOKUP(C1400,Data!$CB$2:$EB$22,1+VALUE(MID(A1400,6,2)),FALSE)</f>
        <v>0</v>
      </c>
      <c r="Q1400" s="21">
        <v>0</v>
      </c>
      <c r="R1400" s="21">
        <v>0</v>
      </c>
      <c r="S1400" s="21">
        <v>0</v>
      </c>
      <c r="T1400" s="38">
        <v>0</v>
      </c>
    </row>
    <row r="1401" spans="1:20" x14ac:dyDescent="0.25">
      <c r="A1401" s="17" t="s">
        <v>262</v>
      </c>
      <c r="B1401" s="8" t="s">
        <v>60</v>
      </c>
      <c r="C1401" s="8" t="s">
        <v>333</v>
      </c>
      <c r="E1401" s="8" t="str">
        <f t="shared" si="160"/>
        <v>ReFi-social.video.refi</v>
      </c>
      <c r="F1401" s="21">
        <f t="shared" si="162"/>
        <v>241275.65645411599</v>
      </c>
      <c r="G1401" s="19">
        <f t="shared" si="162"/>
        <v>6.6118664962406903</v>
      </c>
      <c r="H1401" s="18">
        <f t="shared" si="161"/>
        <v>1.0181343363673335E-2</v>
      </c>
      <c r="I1401" s="6">
        <f t="shared" si="161"/>
        <v>2.04</v>
      </c>
      <c r="J1401" s="6">
        <f t="shared" si="161"/>
        <v>6019234.495337544</v>
      </c>
      <c r="K1401" s="18">
        <f t="shared" si="161"/>
        <v>0.15</v>
      </c>
      <c r="L1401" s="35">
        <f>Data!BR15</f>
        <v>3.6038374082807572E-3</v>
      </c>
      <c r="M1401" s="21">
        <f>VLOOKUP(C1401,Data!$CB$2:$EB$22,1+VALUE(MID(A1401,6,2)),FALSE)</f>
        <v>0</v>
      </c>
      <c r="Q1401" s="21">
        <v>0</v>
      </c>
      <c r="R1401" s="21">
        <v>0</v>
      </c>
      <c r="S1401" s="21">
        <v>0</v>
      </c>
      <c r="T1401" s="38">
        <v>0</v>
      </c>
    </row>
    <row r="1402" spans="1:20" x14ac:dyDescent="0.25">
      <c r="A1402" s="17" t="s">
        <v>263</v>
      </c>
      <c r="B1402" s="8" t="s">
        <v>60</v>
      </c>
      <c r="C1402" s="8" t="s">
        <v>333</v>
      </c>
      <c r="E1402" s="8" t="str">
        <f t="shared" si="160"/>
        <v>ReFi-social.video.refi</v>
      </c>
      <c r="F1402" s="21">
        <f t="shared" si="162"/>
        <v>345060.95921411947</v>
      </c>
      <c r="G1402" s="19">
        <f t="shared" si="162"/>
        <v>6.091471245669009</v>
      </c>
      <c r="H1402" s="18">
        <f t="shared" si="161"/>
        <v>1.0181343363673335E-2</v>
      </c>
      <c r="I1402" s="6">
        <f t="shared" si="161"/>
        <v>2.04</v>
      </c>
      <c r="J1402" s="6">
        <f t="shared" si="161"/>
        <v>6019234.495337544</v>
      </c>
      <c r="K1402" s="18">
        <f t="shared" si="161"/>
        <v>0.15</v>
      </c>
      <c r="L1402" s="35">
        <f>Data!BR16</f>
        <v>3.4180725934209242E-3</v>
      </c>
      <c r="M1402" s="21">
        <f>VLOOKUP(C1402,Data!$CB$2:$EB$22,1+VALUE(MID(A1402,6,2)),FALSE)</f>
        <v>18693.379994999999</v>
      </c>
      <c r="Q1402" s="21">
        <v>18693.379994999999</v>
      </c>
      <c r="R1402" s="21">
        <v>2097.0391641869492</v>
      </c>
      <c r="S1402" s="21">
        <v>7365.6896951606104</v>
      </c>
      <c r="T1402" s="38">
        <v>0.59690557062313898</v>
      </c>
    </row>
    <row r="1403" spans="1:20" x14ac:dyDescent="0.25">
      <c r="A1403" s="17" t="s">
        <v>264</v>
      </c>
      <c r="B1403" s="8" t="s">
        <v>60</v>
      </c>
      <c r="C1403" s="8" t="s">
        <v>333</v>
      </c>
      <c r="E1403" s="8" t="str">
        <f t="shared" si="160"/>
        <v>ReFi-social.video.refi</v>
      </c>
      <c r="F1403" s="21">
        <f t="shared" si="162"/>
        <v>235151.7459877205</v>
      </c>
      <c r="G1403" s="19">
        <f t="shared" si="162"/>
        <v>6.8631730048599717</v>
      </c>
      <c r="H1403" s="18">
        <f t="shared" si="161"/>
        <v>1.0181343363673335E-2</v>
      </c>
      <c r="I1403" s="6">
        <f t="shared" si="161"/>
        <v>2.04</v>
      </c>
      <c r="J1403" s="6">
        <f t="shared" si="161"/>
        <v>6019234.495337544</v>
      </c>
      <c r="K1403" s="18">
        <f t="shared" si="161"/>
        <v>0.15</v>
      </c>
      <c r="L1403" s="35">
        <f>Data!BR17</f>
        <v>3.4180725934209242E-3</v>
      </c>
      <c r="M1403" s="21">
        <f>VLOOKUP(C1403,Data!$CB$2:$EB$22,1+VALUE(MID(A1403,6,2)),FALSE)</f>
        <v>19491.439994</v>
      </c>
      <c r="Q1403" s="21">
        <v>19491.439994</v>
      </c>
      <c r="R1403" s="21">
        <v>1584.0859326618317</v>
      </c>
      <c r="S1403" s="21">
        <v>2687.1458592631534</v>
      </c>
      <c r="T1403" s="38">
        <v>0.66164562534363669</v>
      </c>
    </row>
    <row r="1404" spans="1:20" x14ac:dyDescent="0.25">
      <c r="A1404" s="17" t="s">
        <v>265</v>
      </c>
      <c r="B1404" s="8" t="s">
        <v>60</v>
      </c>
      <c r="C1404" s="8" t="s">
        <v>333</v>
      </c>
      <c r="E1404" s="8" t="str">
        <f t="shared" si="160"/>
        <v>ReFi-social.video.refi</v>
      </c>
      <c r="F1404" s="21">
        <f t="shared" si="162"/>
        <v>197045.08899614651</v>
      </c>
      <c r="G1404" s="19">
        <f t="shared" si="162"/>
        <v>7.2927935899315104</v>
      </c>
      <c r="H1404" s="18">
        <f t="shared" si="161"/>
        <v>1.0181343363673335E-2</v>
      </c>
      <c r="I1404" s="6">
        <f t="shared" si="161"/>
        <v>2.04</v>
      </c>
      <c r="J1404" s="6">
        <f t="shared" si="161"/>
        <v>6019234.495337544</v>
      </c>
      <c r="K1404" s="18">
        <f t="shared" si="161"/>
        <v>0.15</v>
      </c>
      <c r="L1404" s="35">
        <f>Data!BR18</f>
        <v>3.4180725934209242E-3</v>
      </c>
      <c r="M1404" s="21">
        <f>VLOOKUP(C1404,Data!$CB$2:$EB$22,1+VALUE(MID(A1404,6,2)),FALSE)</f>
        <v>19664.680003000001</v>
      </c>
      <c r="Q1404" s="21">
        <v>19664.680003000001</v>
      </c>
      <c r="R1404" s="21">
        <v>1350.5211694495442</v>
      </c>
      <c r="S1404" s="21">
        <v>427.42713736202131</v>
      </c>
      <c r="T1404" s="38">
        <v>0.67317921248160562</v>
      </c>
    </row>
    <row r="1405" spans="1:20" x14ac:dyDescent="0.25">
      <c r="A1405" s="17" t="s">
        <v>266</v>
      </c>
      <c r="B1405" s="8" t="s">
        <v>60</v>
      </c>
      <c r="C1405" s="8" t="s">
        <v>333</v>
      </c>
      <c r="E1405" s="8" t="str">
        <f t="shared" si="160"/>
        <v>ReFi-social.video.refi</v>
      </c>
      <c r="F1405" s="21">
        <f t="shared" si="162"/>
        <v>273305.90258954099</v>
      </c>
      <c r="G1405" s="19">
        <f t="shared" si="162"/>
        <v>6.6013158616557677</v>
      </c>
      <c r="H1405" s="18">
        <f t="shared" ref="H1405:K1420" si="163">H1404</f>
        <v>1.0181343363673335E-2</v>
      </c>
      <c r="I1405" s="6">
        <f t="shared" si="163"/>
        <v>2.04</v>
      </c>
      <c r="J1405" s="6">
        <f t="shared" si="163"/>
        <v>6019234.495337544</v>
      </c>
      <c r="K1405" s="18">
        <f t="shared" si="163"/>
        <v>0.15</v>
      </c>
      <c r="L1405" s="35">
        <f>Data!BR19</f>
        <v>3.4180725934209242E-3</v>
      </c>
      <c r="M1405" s="21">
        <f>VLOOKUP(C1405,Data!$CB$2:$EB$22,1+VALUE(MID(A1405,6,2)),FALSE)</f>
        <v>20075.809999000001</v>
      </c>
      <c r="Q1405" s="21">
        <v>20075.809999000001</v>
      </c>
      <c r="R1405" s="21">
        <v>1895.8205448404476</v>
      </c>
      <c r="S1405" s="21">
        <v>5454.6068773565748</v>
      </c>
      <c r="T1405" s="38">
        <v>0.68130743747478961</v>
      </c>
    </row>
    <row r="1406" spans="1:20" x14ac:dyDescent="0.25">
      <c r="A1406" s="17" t="s">
        <v>267</v>
      </c>
      <c r="B1406" s="8" t="s">
        <v>60</v>
      </c>
      <c r="C1406" s="8" t="s">
        <v>333</v>
      </c>
      <c r="E1406" s="8" t="str">
        <f t="shared" si="160"/>
        <v>ReFi-social.video.refi</v>
      </c>
      <c r="F1406" s="21">
        <f t="shared" ref="F1406:G1421" si="164">F1208</f>
        <v>286995.93963505048</v>
      </c>
      <c r="G1406" s="19">
        <f t="shared" si="164"/>
        <v>6.630371738758158</v>
      </c>
      <c r="H1406" s="18">
        <f t="shared" si="163"/>
        <v>1.0181343363673335E-2</v>
      </c>
      <c r="I1406" s="6">
        <f t="shared" si="163"/>
        <v>2.04</v>
      </c>
      <c r="J1406" s="6">
        <f t="shared" si="163"/>
        <v>6019234.495337544</v>
      </c>
      <c r="K1406" s="18">
        <f t="shared" si="163"/>
        <v>0.15</v>
      </c>
      <c r="L1406" s="35">
        <f>Data!BR20</f>
        <v>3.5295314823368239E-3</v>
      </c>
      <c r="M1406" s="21">
        <f>VLOOKUP(C1406,Data!$CB$2:$EB$22,1+VALUE(MID(A1406,6,2)),FALSE)</f>
        <v>20205.519995999999</v>
      </c>
      <c r="Q1406" s="21">
        <v>20205.519995999999</v>
      </c>
      <c r="R1406" s="21">
        <v>1971.0865541231806</v>
      </c>
      <c r="S1406" s="21">
        <v>6455.3146335332603</v>
      </c>
      <c r="T1406" s="38">
        <v>0.67456663836331088</v>
      </c>
    </row>
    <row r="1407" spans="1:20" x14ac:dyDescent="0.25">
      <c r="A1407" s="17" t="s">
        <v>268</v>
      </c>
      <c r="B1407" s="8" t="s">
        <v>60</v>
      </c>
      <c r="C1407" s="8" t="s">
        <v>333</v>
      </c>
      <c r="E1407" s="8" t="str">
        <f t="shared" si="160"/>
        <v>ReFi-social.video.refi</v>
      </c>
      <c r="F1407" s="21">
        <f t="shared" si="164"/>
        <v>179299.95750538001</v>
      </c>
      <c r="G1407" s="19">
        <f t="shared" si="164"/>
        <v>7.7940670675137813</v>
      </c>
      <c r="H1407" s="18">
        <f t="shared" si="163"/>
        <v>1.0181343363673335E-2</v>
      </c>
      <c r="I1407" s="6">
        <f t="shared" si="163"/>
        <v>2.04</v>
      </c>
      <c r="J1407" s="6">
        <f t="shared" si="163"/>
        <v>6019234.495337544</v>
      </c>
      <c r="K1407" s="18">
        <f t="shared" si="163"/>
        <v>0.15</v>
      </c>
      <c r="L1407" s="35">
        <f>Data!BR21</f>
        <v>3.5295314823368239E-3</v>
      </c>
      <c r="M1407" s="21">
        <f>VLOOKUP(C1407,Data!$CB$2:$EB$22,1+VALUE(MID(A1407,6,2)),FALSE)</f>
        <v>0</v>
      </c>
      <c r="Q1407" s="21">
        <v>0</v>
      </c>
      <c r="R1407" s="21">
        <v>282.90997599132447</v>
      </c>
      <c r="S1407" s="21">
        <v>4498.2394269679971</v>
      </c>
      <c r="T1407" s="38">
        <v>0.15497548031486463</v>
      </c>
    </row>
    <row r="1408" spans="1:20" x14ac:dyDescent="0.25">
      <c r="A1408" s="17" t="s">
        <v>269</v>
      </c>
      <c r="B1408" s="8" t="s">
        <v>60</v>
      </c>
      <c r="C1408" s="8" t="s">
        <v>333</v>
      </c>
      <c r="E1408" s="8" t="str">
        <f t="shared" si="160"/>
        <v>ReFi-social.video.refi</v>
      </c>
      <c r="F1408" s="21">
        <f t="shared" si="164"/>
        <v>219354.8628749405</v>
      </c>
      <c r="G1408" s="19">
        <f t="shared" si="164"/>
        <v>7.3419947232959029</v>
      </c>
      <c r="H1408" s="18">
        <f t="shared" si="163"/>
        <v>1.0181343363673335E-2</v>
      </c>
      <c r="I1408" s="6">
        <f t="shared" si="163"/>
        <v>2.04</v>
      </c>
      <c r="J1408" s="6">
        <f t="shared" si="163"/>
        <v>6019234.495337544</v>
      </c>
      <c r="K1408" s="18">
        <f t="shared" si="163"/>
        <v>0.15</v>
      </c>
      <c r="L1408" s="35">
        <f>Data!BR22</f>
        <v>3.5295314823368239E-3</v>
      </c>
      <c r="M1408" s="21">
        <f>VLOOKUP(C1408,Data!$CB$2:$EB$22,1+VALUE(MID(A1408,6,2)),FALSE)</f>
        <v>0</v>
      </c>
      <c r="Q1408" s="21">
        <v>0</v>
      </c>
      <c r="R1408" s="21">
        <v>55.703913492422792</v>
      </c>
      <c r="S1408" s="21">
        <v>834.3147914137312</v>
      </c>
      <c r="T1408" s="38">
        <v>2.494211956742598E-2</v>
      </c>
    </row>
    <row r="1409" spans="1:20" x14ac:dyDescent="0.25">
      <c r="A1409" s="17" t="s">
        <v>270</v>
      </c>
      <c r="B1409" s="8" t="s">
        <v>60</v>
      </c>
      <c r="C1409" s="8" t="s">
        <v>333</v>
      </c>
      <c r="E1409" s="8" t="str">
        <f t="shared" si="160"/>
        <v>ReFi-social.video.refi</v>
      </c>
      <c r="F1409" s="21">
        <f t="shared" si="164"/>
        <v>287620.84496671398</v>
      </c>
      <c r="G1409" s="19">
        <f t="shared" si="164"/>
        <v>6.5907594413673705</v>
      </c>
      <c r="H1409" s="18">
        <f t="shared" si="163"/>
        <v>1.0181343363673335E-2</v>
      </c>
      <c r="I1409" s="6">
        <f t="shared" si="163"/>
        <v>2.04</v>
      </c>
      <c r="J1409" s="6">
        <f t="shared" si="163"/>
        <v>6019234.495337544</v>
      </c>
      <c r="K1409" s="18">
        <f t="shared" si="163"/>
        <v>0.15</v>
      </c>
      <c r="L1409" s="35">
        <f>Data!BR23</f>
        <v>3.5295314823368239E-3</v>
      </c>
      <c r="M1409" s="21">
        <f>VLOOKUP(C1409,Data!$CB$2:$EB$22,1+VALUE(MID(A1409,6,2)),FALSE)</f>
        <v>0</v>
      </c>
      <c r="Q1409" s="21">
        <v>0</v>
      </c>
      <c r="R1409" s="21">
        <v>11.073906550811852</v>
      </c>
      <c r="S1409" s="21">
        <v>148.8903264712697</v>
      </c>
      <c r="T1409" s="38">
        <v>3.7815984590428009E-3</v>
      </c>
    </row>
    <row r="1410" spans="1:20" x14ac:dyDescent="0.25">
      <c r="A1410" s="17" t="s">
        <v>249</v>
      </c>
      <c r="B1410" s="8" t="s">
        <v>60</v>
      </c>
      <c r="C1410" s="8" t="s">
        <v>333</v>
      </c>
      <c r="E1410" s="8" t="str">
        <f t="shared" si="160"/>
        <v>ReFi-social.video.refi</v>
      </c>
      <c r="F1410" s="21">
        <f t="shared" si="164"/>
        <v>301342.43984295405</v>
      </c>
      <c r="G1410" s="19">
        <f t="shared" si="164"/>
        <v>6.7119966634902308</v>
      </c>
      <c r="H1410" s="18">
        <f t="shared" si="163"/>
        <v>1.0181343363673335E-2</v>
      </c>
      <c r="I1410" s="6">
        <f t="shared" si="163"/>
        <v>2.04</v>
      </c>
      <c r="J1410" s="6">
        <f t="shared" si="163"/>
        <v>6019234.495337544</v>
      </c>
      <c r="K1410" s="18">
        <f t="shared" si="163"/>
        <v>0.15</v>
      </c>
      <c r="L1410" s="35">
        <f>Data!BR24</f>
        <v>3.5295314823368239E-3</v>
      </c>
      <c r="M1410" s="21">
        <f>VLOOKUP(C1410,Data!$CB$2:$EB$22,1+VALUE(MID(A1410,6,2)),FALSE)</f>
        <v>0</v>
      </c>
      <c r="Q1410" s="21">
        <v>0</v>
      </c>
      <c r="R1410" s="21">
        <v>1.7431353654104225</v>
      </c>
      <c r="S1410" s="21">
        <v>23.867834263559022</v>
      </c>
      <c r="T1410" s="38">
        <v>5.6815355661044009E-4</v>
      </c>
    </row>
    <row r="1411" spans="1:20" x14ac:dyDescent="0.25">
      <c r="A1411" s="17" t="s">
        <v>250</v>
      </c>
      <c r="B1411" s="8" t="s">
        <v>60</v>
      </c>
      <c r="C1411" s="8" t="s">
        <v>333</v>
      </c>
      <c r="E1411" s="8" t="str">
        <f t="shared" si="160"/>
        <v>ReFi-social.video.refi</v>
      </c>
      <c r="F1411" s="21">
        <f t="shared" si="164"/>
        <v>250516.71427275951</v>
      </c>
      <c r="G1411" s="19">
        <f t="shared" si="164"/>
        <v>6.9682564581886499</v>
      </c>
      <c r="H1411" s="18">
        <f t="shared" si="163"/>
        <v>1.0181343363673335E-2</v>
      </c>
      <c r="I1411" s="6">
        <f t="shared" si="163"/>
        <v>2.04</v>
      </c>
      <c r="J1411" s="6">
        <f t="shared" si="163"/>
        <v>6019234.495337544</v>
      </c>
      <c r="K1411" s="18">
        <f t="shared" si="163"/>
        <v>0.15</v>
      </c>
      <c r="L1411" s="35">
        <f>Data!BR25</f>
        <v>3.5295314823368239E-3</v>
      </c>
      <c r="M1411" s="21">
        <f>VLOOKUP(C1411,Data!$CB$2:$EB$22,1+VALUE(MID(A1411,6,2)),FALSE)</f>
        <v>0</v>
      </c>
      <c r="Q1411" s="21">
        <v>0</v>
      </c>
      <c r="R1411" s="21">
        <v>0.21742209242539901</v>
      </c>
      <c r="S1411" s="21">
        <v>3.0907079153801993</v>
      </c>
      <c r="T1411" s="38">
        <v>8.5243619106445401E-5</v>
      </c>
    </row>
    <row r="1412" spans="1:20" x14ac:dyDescent="0.25">
      <c r="A1412" s="17" t="s">
        <v>251</v>
      </c>
      <c r="B1412" s="8" t="s">
        <v>60</v>
      </c>
      <c r="C1412" s="8" t="s">
        <v>333</v>
      </c>
      <c r="E1412" s="8" t="str">
        <f t="shared" si="160"/>
        <v>ReFi-social.video.refi</v>
      </c>
      <c r="F1412" s="21">
        <f t="shared" si="164"/>
        <v>203806.21911003449</v>
      </c>
      <c r="G1412" s="19">
        <f t="shared" si="164"/>
        <v>7.3912151109345876</v>
      </c>
      <c r="H1412" s="18">
        <f t="shared" si="163"/>
        <v>1.0181343363673335E-2</v>
      </c>
      <c r="I1412" s="6">
        <f t="shared" si="163"/>
        <v>2.04</v>
      </c>
      <c r="J1412" s="6">
        <f t="shared" si="163"/>
        <v>6019234.495337544</v>
      </c>
      <c r="K1412" s="18">
        <f t="shared" si="163"/>
        <v>0.15</v>
      </c>
      <c r="L1412" s="35">
        <f>Data!BR26</f>
        <v>3.5295314823368239E-3</v>
      </c>
      <c r="M1412" s="21">
        <f>VLOOKUP(C1412,Data!$CB$2:$EB$22,1+VALUE(MID(A1412,6,2)),FALSE)</f>
        <v>0</v>
      </c>
      <c r="Q1412" s="21">
        <v>0</v>
      </c>
      <c r="R1412" s="21">
        <v>2.6533307475658085E-2</v>
      </c>
      <c r="S1412" s="21">
        <v>0.40007130164060167</v>
      </c>
      <c r="T1412" s="38">
        <v>1.2787006128056611E-5</v>
      </c>
    </row>
    <row r="1413" spans="1:20" x14ac:dyDescent="0.25">
      <c r="A1413" s="17" t="s">
        <v>252</v>
      </c>
      <c r="B1413" s="8" t="s">
        <v>60</v>
      </c>
      <c r="C1413" s="8" t="s">
        <v>333</v>
      </c>
      <c r="E1413" s="8" t="str">
        <f t="shared" si="160"/>
        <v>ReFi-social.video.refi</v>
      </c>
      <c r="F1413" s="21">
        <f t="shared" si="164"/>
        <v>255315.68418609747</v>
      </c>
      <c r="G1413" s="19">
        <f t="shared" si="164"/>
        <v>6.9578555462496423</v>
      </c>
      <c r="H1413" s="18">
        <f t="shared" si="163"/>
        <v>1.0181343363673335E-2</v>
      </c>
      <c r="I1413" s="6">
        <f t="shared" si="163"/>
        <v>2.04</v>
      </c>
      <c r="J1413" s="6">
        <f t="shared" si="163"/>
        <v>6019234.495337544</v>
      </c>
      <c r="K1413" s="18">
        <f t="shared" si="163"/>
        <v>0.15</v>
      </c>
      <c r="L1413" s="35">
        <f>Data!BR27</f>
        <v>3.5295314823368239E-3</v>
      </c>
      <c r="M1413" s="21">
        <f>VLOOKUP(C1413,Data!$CB$2:$EB$22,1+VALUE(MID(A1413,6,2)),FALSE)</f>
        <v>0</v>
      </c>
      <c r="Q1413" s="21">
        <v>0</v>
      </c>
      <c r="R1413" s="21">
        <v>4.9859173067374665E-3</v>
      </c>
      <c r="S1413" s="21">
        <v>7.0770236467083719E-2</v>
      </c>
      <c r="T1413" s="38">
        <v>1.9180613428648741E-6</v>
      </c>
    </row>
    <row r="1414" spans="1:20" x14ac:dyDescent="0.25">
      <c r="A1414" s="17" t="s">
        <v>253</v>
      </c>
      <c r="B1414" s="8" t="s">
        <v>60</v>
      </c>
      <c r="C1414" s="8" t="s">
        <v>333</v>
      </c>
      <c r="E1414" s="8" t="str">
        <f t="shared" si="160"/>
        <v>ReFi-social.video.refi</v>
      </c>
      <c r="F1414" s="21">
        <f t="shared" si="164"/>
        <v>239367.66982627299</v>
      </c>
      <c r="G1414" s="19">
        <f t="shared" si="164"/>
        <v>7.3621469659184093</v>
      </c>
      <c r="H1414" s="18">
        <f t="shared" si="163"/>
        <v>1.0181343363673335E-2</v>
      </c>
      <c r="I1414" s="6">
        <f t="shared" si="163"/>
        <v>2.04</v>
      </c>
      <c r="J1414" s="6">
        <f t="shared" si="163"/>
        <v>6019234.495337544</v>
      </c>
      <c r="K1414" s="18">
        <f t="shared" si="163"/>
        <v>0.15</v>
      </c>
      <c r="L1414" s="35">
        <f>Data!BR28</f>
        <v>3.5295314823368239E-3</v>
      </c>
      <c r="M1414" s="21">
        <f>VLOOKUP(C1414,Data!$CB$2:$EB$22,1+VALUE(MID(A1414,6,2)),FALSE)</f>
        <v>0</v>
      </c>
      <c r="Q1414" s="21">
        <v>0</v>
      </c>
      <c r="R1414" s="21">
        <v>7.0117218861587532E-4</v>
      </c>
      <c r="S1414" s="21">
        <v>1.0530750710049663E-2</v>
      </c>
      <c r="T1414" s="38">
        <v>2.877094359421406E-7</v>
      </c>
    </row>
    <row r="1415" spans="1:20" x14ac:dyDescent="0.25">
      <c r="A1415" s="17" t="s">
        <v>254</v>
      </c>
      <c r="B1415" s="8" t="s">
        <v>60</v>
      </c>
      <c r="C1415" s="8" t="s">
        <v>333</v>
      </c>
      <c r="E1415" s="8" t="str">
        <f t="shared" si="160"/>
        <v>ReFi-social.video.refi</v>
      </c>
      <c r="F1415" s="21">
        <f t="shared" si="164"/>
        <v>243012.20327851301</v>
      </c>
      <c r="G1415" s="19">
        <f t="shared" si="164"/>
        <v>6.823428406388846</v>
      </c>
      <c r="H1415" s="18">
        <f t="shared" si="163"/>
        <v>1.0181343363673335E-2</v>
      </c>
      <c r="I1415" s="6">
        <f t="shared" si="163"/>
        <v>2.04</v>
      </c>
      <c r="J1415" s="6">
        <f t="shared" si="163"/>
        <v>6019234.495337544</v>
      </c>
      <c r="K1415" s="18">
        <f t="shared" si="163"/>
        <v>0.15</v>
      </c>
      <c r="L1415" s="35">
        <f>Data!BR29</f>
        <v>3.6409903712527236E-3</v>
      </c>
      <c r="M1415" s="21">
        <f>VLOOKUP(C1415,Data!$CB$2:$EB$22,1+VALUE(MID(A1415,6,2)),FALSE)</f>
        <v>0</v>
      </c>
      <c r="Q1415" s="21">
        <v>0</v>
      </c>
      <c r="R1415" s="21">
        <v>1.0677721391304041E-4</v>
      </c>
      <c r="S1415" s="21">
        <v>1.4863168161213685E-3</v>
      </c>
      <c r="T1415" s="38">
        <v>4.3156420659329342E-8</v>
      </c>
    </row>
    <row r="1416" spans="1:20" x14ac:dyDescent="0.25">
      <c r="A1416" s="17" t="s">
        <v>255</v>
      </c>
      <c r="B1416" s="8" t="s">
        <v>60</v>
      </c>
      <c r="C1416" s="8" t="s">
        <v>333</v>
      </c>
      <c r="E1416" s="8" t="str">
        <f t="shared" si="160"/>
        <v>ReFi-social.video.refi</v>
      </c>
      <c r="F1416" s="21">
        <f t="shared" si="164"/>
        <v>290574.97468882898</v>
      </c>
      <c r="G1416" s="19">
        <f t="shared" si="164"/>
        <v>6.6339706431463812</v>
      </c>
      <c r="H1416" s="18">
        <f t="shared" si="163"/>
        <v>1.0181343363673335E-2</v>
      </c>
      <c r="I1416" s="6">
        <f t="shared" si="163"/>
        <v>2.04</v>
      </c>
      <c r="J1416" s="6">
        <f t="shared" si="163"/>
        <v>6019234.495337544</v>
      </c>
      <c r="K1416" s="18">
        <f t="shared" si="163"/>
        <v>0.15</v>
      </c>
      <c r="L1416" s="35">
        <f>Data!BR30</f>
        <v>3.6409903712527236E-3</v>
      </c>
      <c r="M1416" s="21">
        <f>VLOOKUP(C1416,Data!$CB$2:$EB$22,1+VALUE(MID(A1416,6,2)),FALSE)</f>
        <v>0</v>
      </c>
      <c r="Q1416" s="21">
        <v>0</v>
      </c>
      <c r="R1416" s="21">
        <v>1.9151375739773208E-5</v>
      </c>
      <c r="S1416" s="21">
        <v>2.5918131544438338E-4</v>
      </c>
      <c r="T1416" s="38">
        <v>6.4734632099217038E-9</v>
      </c>
    </row>
    <row r="1417" spans="1:20" x14ac:dyDescent="0.25">
      <c r="A1417" s="17" t="s">
        <v>256</v>
      </c>
      <c r="B1417" s="8" t="s">
        <v>60</v>
      </c>
      <c r="C1417" s="8" t="s">
        <v>333</v>
      </c>
      <c r="E1417" s="8" t="str">
        <f t="shared" si="160"/>
        <v>ReFi-social.video.refi</v>
      </c>
      <c r="F1417" s="21">
        <f t="shared" si="164"/>
        <v>329832.51746826299</v>
      </c>
      <c r="G1417" s="19">
        <f t="shared" si="164"/>
        <v>6.2263263157050011</v>
      </c>
      <c r="H1417" s="18">
        <f t="shared" si="163"/>
        <v>1.0181343363673335E-2</v>
      </c>
      <c r="I1417" s="6">
        <f t="shared" si="163"/>
        <v>2.04</v>
      </c>
      <c r="J1417" s="6">
        <f t="shared" si="163"/>
        <v>6019234.495337544</v>
      </c>
      <c r="K1417" s="18">
        <f t="shared" si="163"/>
        <v>0.15</v>
      </c>
      <c r="L1417" s="35">
        <f>Data!BR31</f>
        <v>3.6409903712527236E-3</v>
      </c>
      <c r="M1417" s="21">
        <f>VLOOKUP(C1417,Data!$CB$2:$EB$22,1+VALUE(MID(A1417,6,2)),FALSE)</f>
        <v>0</v>
      </c>
      <c r="Q1417" s="21">
        <v>0</v>
      </c>
      <c r="R1417" s="21">
        <v>3.2608175477461602E-6</v>
      </c>
      <c r="S1417" s="21">
        <v>4.141794478081892E-5</v>
      </c>
      <c r="T1417" s="38">
        <v>9.7101948703937069E-10</v>
      </c>
    </row>
    <row r="1418" spans="1:20" x14ac:dyDescent="0.25">
      <c r="A1418" s="17" t="s">
        <v>257</v>
      </c>
      <c r="B1418" s="8" t="s">
        <v>60</v>
      </c>
      <c r="C1418" s="8" t="s">
        <v>333</v>
      </c>
      <c r="E1418" s="8" t="str">
        <f t="shared" si="160"/>
        <v>ReFi-social.video.refi</v>
      </c>
      <c r="F1418" s="21">
        <f t="shared" si="164"/>
        <v>164499.301820719</v>
      </c>
      <c r="G1418" s="19">
        <f t="shared" si="164"/>
        <v>7.8609634284899084</v>
      </c>
      <c r="H1418" s="18">
        <f t="shared" si="163"/>
        <v>1.0181343363673335E-2</v>
      </c>
      <c r="I1418" s="6">
        <f t="shared" si="163"/>
        <v>2.04</v>
      </c>
      <c r="J1418" s="6">
        <f t="shared" si="163"/>
        <v>6019234.495337544</v>
      </c>
      <c r="K1418" s="18">
        <f t="shared" si="163"/>
        <v>0.15</v>
      </c>
      <c r="L1418" s="35">
        <f>Data!BR32</f>
        <v>3.6409903712527236E-3</v>
      </c>
      <c r="M1418" s="21">
        <f>VLOOKUP(C1418,Data!$CB$2:$EB$22,1+VALUE(MID(A1418,6,2)),FALSE)</f>
        <v>0</v>
      </c>
      <c r="Q1418" s="21">
        <v>0</v>
      </c>
      <c r="R1418" s="21">
        <v>2.4394301158038233E-7</v>
      </c>
      <c r="S1418" s="21">
        <v>3.9119592690449143E-6</v>
      </c>
      <c r="T1418" s="38">
        <v>1.4565293415813585E-10</v>
      </c>
    </row>
    <row r="1419" spans="1:20" x14ac:dyDescent="0.25">
      <c r="A1419" s="17" t="s">
        <v>258</v>
      </c>
      <c r="B1419" s="8" t="s">
        <v>60</v>
      </c>
      <c r="C1419" s="8" t="s">
        <v>333</v>
      </c>
      <c r="E1419" s="8" t="str">
        <f t="shared" si="160"/>
        <v>ReFi-social.video.refi</v>
      </c>
      <c r="F1419" s="21">
        <f t="shared" si="164"/>
        <v>192519.124041111</v>
      </c>
      <c r="G1419" s="19">
        <f t="shared" si="164"/>
        <v>7.2437942646276179</v>
      </c>
      <c r="H1419" s="18">
        <f t="shared" si="163"/>
        <v>1.0181343363673335E-2</v>
      </c>
      <c r="I1419" s="6">
        <f t="shared" si="163"/>
        <v>2.04</v>
      </c>
      <c r="J1419" s="6">
        <f t="shared" si="163"/>
        <v>6019234.495337544</v>
      </c>
      <c r="K1419" s="18">
        <f t="shared" si="163"/>
        <v>0.15</v>
      </c>
      <c r="L1419" s="35">
        <f>Data!BR33</f>
        <v>3.4180725934209242E-3</v>
      </c>
      <c r="M1419" s="21">
        <f>VLOOKUP(C1419,Data!$CB$2:$EB$22,1+VALUE(MID(A1419,6,2)),FALSE)</f>
        <v>0</v>
      </c>
      <c r="Q1419" s="21">
        <v>0</v>
      </c>
      <c r="R1419" s="21">
        <v>4.2824274068195312E-8</v>
      </c>
      <c r="S1419" s="21">
        <v>6.3282887099935024E-7</v>
      </c>
      <c r="T1419" s="38">
        <v>2.1847967879295993E-11</v>
      </c>
    </row>
    <row r="1420" spans="1:20" x14ac:dyDescent="0.25">
      <c r="A1420" s="17" t="s">
        <v>259</v>
      </c>
      <c r="B1420" s="8" t="s">
        <v>60</v>
      </c>
      <c r="C1420" s="8" t="s">
        <v>333</v>
      </c>
      <c r="E1420" s="8" t="str">
        <f t="shared" si="160"/>
        <v>ReFi-social.video.refi</v>
      </c>
      <c r="F1420" s="21">
        <f t="shared" si="164"/>
        <v>149243.259400057</v>
      </c>
      <c r="G1420" s="19">
        <f t="shared" si="164"/>
        <v>7.8894108904875937</v>
      </c>
      <c r="H1420" s="18">
        <f t="shared" si="163"/>
        <v>1.0181343363673335E-2</v>
      </c>
      <c r="I1420" s="6">
        <f t="shared" si="163"/>
        <v>2.04</v>
      </c>
      <c r="J1420" s="6">
        <f t="shared" si="163"/>
        <v>6019234.495337544</v>
      </c>
      <c r="K1420" s="18">
        <f t="shared" si="163"/>
        <v>0.15</v>
      </c>
      <c r="L1420" s="35">
        <f>Data!BR34</f>
        <v>3.4180725934209242E-3</v>
      </c>
      <c r="M1420" s="21">
        <f>VLOOKUP(C1420,Data!$CB$2:$EB$22,1+VALUE(MID(A1420,6,2)),FALSE)</f>
        <v>0</v>
      </c>
      <c r="Q1420" s="21">
        <v>0</v>
      </c>
      <c r="R1420" s="21">
        <v>4.9796287725806871E-9</v>
      </c>
      <c r="S1420" s="21">
        <v>8.0144128436726211E-8</v>
      </c>
      <c r="T1420" s="38">
        <v>3.2771563240885371E-12</v>
      </c>
    </row>
    <row r="1421" spans="1:20" x14ac:dyDescent="0.25">
      <c r="A1421" s="17" t="s">
        <v>260</v>
      </c>
      <c r="B1421" s="8" t="s">
        <v>60</v>
      </c>
      <c r="C1421" s="8" t="s">
        <v>333</v>
      </c>
      <c r="E1421" s="8" t="str">
        <f t="shared" si="160"/>
        <v>ReFi-social.video.refi</v>
      </c>
      <c r="F1421" s="21">
        <f t="shared" si="164"/>
        <v>361307.973956606</v>
      </c>
      <c r="G1421" s="19">
        <f t="shared" si="164"/>
        <v>6.0657210086765296</v>
      </c>
      <c r="H1421" s="18">
        <f t="shared" ref="H1421:K1436" si="165">H1420</f>
        <v>1.0181343363673335E-2</v>
      </c>
      <c r="I1421" s="6">
        <f t="shared" si="165"/>
        <v>2.04</v>
      </c>
      <c r="J1421" s="6">
        <f t="shared" si="165"/>
        <v>6019234.495337544</v>
      </c>
      <c r="K1421" s="18">
        <f t="shared" si="165"/>
        <v>0.15</v>
      </c>
      <c r="L1421" s="35">
        <f>Data!BR35</f>
        <v>3.4180725934209242E-3</v>
      </c>
      <c r="M1421" s="21">
        <f>VLOOKUP(C1421,Data!$CB$2:$EB$22,1+VALUE(MID(A1421,6,2)),FALSE)</f>
        <v>0</v>
      </c>
      <c r="Q1421" s="21">
        <v>0</v>
      </c>
      <c r="R1421" s="21">
        <v>1.8084248769474701E-9</v>
      </c>
      <c r="S1421" s="21">
        <v>2.2377577568175617E-8</v>
      </c>
      <c r="T1421" s="38">
        <v>4.9160675530401932E-13</v>
      </c>
    </row>
    <row r="1422" spans="1:20" x14ac:dyDescent="0.25">
      <c r="A1422" s="17" t="s">
        <v>261</v>
      </c>
      <c r="B1422" s="8" t="s">
        <v>60</v>
      </c>
      <c r="C1422" s="8" t="s">
        <v>333</v>
      </c>
      <c r="E1422" s="8" t="str">
        <f t="shared" si="160"/>
        <v>ReFi-social.video.refi</v>
      </c>
      <c r="F1422" s="21">
        <f t="shared" ref="F1422:G1437" si="166">F1224</f>
        <v>230041.87090241699</v>
      </c>
      <c r="G1422" s="19">
        <f t="shared" si="166"/>
        <v>6.6784839098539406</v>
      </c>
      <c r="H1422" s="18">
        <f t="shared" si="165"/>
        <v>1.0181343363673335E-2</v>
      </c>
      <c r="I1422" s="6">
        <f t="shared" si="165"/>
        <v>2.04</v>
      </c>
      <c r="J1422" s="6">
        <f t="shared" si="165"/>
        <v>6019234.495337544</v>
      </c>
      <c r="K1422" s="18">
        <f t="shared" si="165"/>
        <v>0.15</v>
      </c>
      <c r="L1422" s="35">
        <f>Data!BR36</f>
        <v>3.4180725934209242E-3</v>
      </c>
      <c r="M1422" s="21">
        <f>VLOOKUP(C1422,Data!$CB$2:$EB$22,1+VALUE(MID(A1422,6,2)),FALSE)</f>
        <v>0</v>
      </c>
      <c r="Q1422" s="21">
        <v>0</v>
      </c>
      <c r="R1422" s="21">
        <v>1.7265942265377248E-10</v>
      </c>
      <c r="S1422" s="21">
        <v>2.3523304791988962E-9</v>
      </c>
      <c r="T1422" s="38">
        <v>7.3718808835110394E-14</v>
      </c>
    </row>
    <row r="1423" spans="1:20" x14ac:dyDescent="0.25">
      <c r="A1423" s="17" t="s">
        <v>278</v>
      </c>
      <c r="B1423" s="8" t="s">
        <v>60</v>
      </c>
      <c r="C1423" s="8" t="s">
        <v>333</v>
      </c>
      <c r="E1423" s="8" t="str">
        <f t="shared" si="160"/>
        <v>ReFi-social.video.refi</v>
      </c>
      <c r="F1423" s="21">
        <f t="shared" si="166"/>
        <v>148808.22602868799</v>
      </c>
      <c r="G1423" s="19">
        <f t="shared" si="166"/>
        <v>7.7108317934764221</v>
      </c>
      <c r="H1423" s="18">
        <f t="shared" si="165"/>
        <v>1.0181343363673335E-2</v>
      </c>
      <c r="I1423" s="6">
        <f t="shared" si="165"/>
        <v>2.04</v>
      </c>
      <c r="J1423" s="6">
        <f t="shared" si="165"/>
        <v>6019234.495337544</v>
      </c>
      <c r="K1423" s="18">
        <f t="shared" si="165"/>
        <v>0.15</v>
      </c>
      <c r="L1423" s="35">
        <f>Data!BR37</f>
        <v>3.5295314823368239E-3</v>
      </c>
      <c r="M1423" s="21">
        <f>VLOOKUP(C1423,Data!$CB$2:$EB$22,1+VALUE(MID(A1423,6,2)),FALSE)</f>
        <v>0</v>
      </c>
      <c r="Q1423" s="21">
        <v>0</v>
      </c>
      <c r="R1423" s="21">
        <v>1.6820629828297841E-11</v>
      </c>
      <c r="S1423" s="21">
        <v>2.6459013642332714E-10</v>
      </c>
      <c r="T1423" s="38">
        <v>1.1102230246251565E-14</v>
      </c>
    </row>
    <row r="1424" spans="1:20" x14ac:dyDescent="0.25">
      <c r="A1424" s="17" t="s">
        <v>279</v>
      </c>
      <c r="B1424" s="8" t="s">
        <v>60</v>
      </c>
      <c r="C1424" s="8" t="s">
        <v>333</v>
      </c>
      <c r="E1424" s="8" t="str">
        <f t="shared" si="160"/>
        <v>ReFi-social.video.refi</v>
      </c>
      <c r="F1424" s="21">
        <f t="shared" si="166"/>
        <v>158601.96567814099</v>
      </c>
      <c r="G1424" s="19">
        <f t="shared" si="166"/>
        <v>7.3209134283901935</v>
      </c>
      <c r="H1424" s="18">
        <f t="shared" si="165"/>
        <v>1.0181343363673335E-2</v>
      </c>
      <c r="I1424" s="6">
        <f t="shared" si="165"/>
        <v>2.04</v>
      </c>
      <c r="J1424" s="6">
        <f t="shared" si="165"/>
        <v>6019234.495337544</v>
      </c>
      <c r="K1424" s="18">
        <f t="shared" si="165"/>
        <v>0.15</v>
      </c>
      <c r="L1424" s="35">
        <f>Data!BR38</f>
        <v>3.5295314823368239E-3</v>
      </c>
      <c r="M1424" s="21">
        <f>VLOOKUP(C1424,Data!$CB$2:$EB$22,1+VALUE(MID(A1424,6,2)),FALSE)</f>
        <v>0</v>
      </c>
      <c r="Q1424" s="21">
        <v>0</v>
      </c>
      <c r="R1424" s="21">
        <v>2.6891506866677853E-12</v>
      </c>
      <c r="S1424" s="21">
        <v>4.0161560320901432E-11</v>
      </c>
      <c r="T1424" s="38">
        <v>1.6653345369377348E-15</v>
      </c>
    </row>
    <row r="1425" spans="1:20" x14ac:dyDescent="0.25">
      <c r="A1425" s="17" t="s">
        <v>280</v>
      </c>
      <c r="B1425" s="8" t="s">
        <v>60</v>
      </c>
      <c r="C1425" s="8" t="s">
        <v>333</v>
      </c>
      <c r="E1425" s="8" t="str">
        <f t="shared" si="160"/>
        <v>ReFi-social.video.refi</v>
      </c>
      <c r="F1425" s="21">
        <f t="shared" si="166"/>
        <v>191188.54345133001</v>
      </c>
      <c r="G1425" s="19">
        <f t="shared" si="166"/>
        <v>6.6714196487796373</v>
      </c>
      <c r="H1425" s="18">
        <f t="shared" si="165"/>
        <v>1.0181343363673335E-2</v>
      </c>
      <c r="I1425" s="6">
        <f t="shared" si="165"/>
        <v>2.04</v>
      </c>
      <c r="J1425" s="6">
        <f t="shared" si="165"/>
        <v>6019234.495337544</v>
      </c>
      <c r="K1425" s="18">
        <f t="shared" si="165"/>
        <v>0.15</v>
      </c>
      <c r="L1425" s="35">
        <f>Data!BR39</f>
        <v>3.5295314823368239E-3</v>
      </c>
      <c r="M1425" s="21">
        <f>VLOOKUP(C1425,Data!$CB$2:$EB$22,1+VALUE(MID(A1425,6,2)),FALSE)</f>
        <v>0</v>
      </c>
      <c r="Q1425" s="21">
        <v>0</v>
      </c>
      <c r="R1425" s="21">
        <v>4.3222230418717308E-13</v>
      </c>
      <c r="S1425" s="21">
        <v>5.8824142005020366E-12</v>
      </c>
      <c r="T1425" s="38">
        <v>2.2204460492503131E-16</v>
      </c>
    </row>
    <row r="1426" spans="1:20" x14ac:dyDescent="0.25">
      <c r="A1426" s="17" t="s">
        <v>281</v>
      </c>
      <c r="B1426" s="8" t="s">
        <v>60</v>
      </c>
      <c r="C1426" s="8" t="s">
        <v>333</v>
      </c>
      <c r="E1426" s="8" t="str">
        <f t="shared" si="160"/>
        <v>ReFi-social.video.refi</v>
      </c>
      <c r="F1426" s="21">
        <f t="shared" si="166"/>
        <v>245059.3539207585</v>
      </c>
      <c r="G1426" s="19">
        <f t="shared" si="166"/>
        <v>6.3646196133400057</v>
      </c>
      <c r="H1426" s="18">
        <f t="shared" si="165"/>
        <v>1.0181343363673335E-2</v>
      </c>
      <c r="I1426" s="6">
        <f t="shared" si="165"/>
        <v>2.04</v>
      </c>
      <c r="J1426" s="6">
        <f t="shared" si="165"/>
        <v>6019234.495337544</v>
      </c>
      <c r="K1426" s="18">
        <f t="shared" si="165"/>
        <v>0.15</v>
      </c>
      <c r="L1426" s="35">
        <f>Data!BR40</f>
        <v>3.5295314823368239E-3</v>
      </c>
      <c r="M1426" s="21">
        <f>VLOOKUP(C1426,Data!$CB$2:$EB$22,1+VALUE(MID(A1426,6,2)),FALSE)</f>
        <v>0</v>
      </c>
      <c r="Q1426" s="21">
        <v>0</v>
      </c>
      <c r="R1426" s="21">
        <v>0</v>
      </c>
      <c r="S1426" s="21">
        <v>0</v>
      </c>
      <c r="T1426" s="38">
        <v>0</v>
      </c>
    </row>
    <row r="1427" spans="1:20" x14ac:dyDescent="0.25">
      <c r="A1427" s="17" t="s">
        <v>282</v>
      </c>
      <c r="B1427" s="8" t="s">
        <v>60</v>
      </c>
      <c r="C1427" s="8" t="s">
        <v>333</v>
      </c>
      <c r="E1427" s="8" t="str">
        <f t="shared" si="160"/>
        <v>ReFi-social.video.refi</v>
      </c>
      <c r="F1427" s="21">
        <f t="shared" si="166"/>
        <v>234148.48138127499</v>
      </c>
      <c r="G1427" s="19">
        <f t="shared" si="166"/>
        <v>6.5823733482746327</v>
      </c>
      <c r="H1427" s="18">
        <f t="shared" si="165"/>
        <v>1.0181343363673335E-2</v>
      </c>
      <c r="I1427" s="6">
        <f t="shared" si="165"/>
        <v>2.04</v>
      </c>
      <c r="J1427" s="6">
        <f t="shared" si="165"/>
        <v>6019234.495337544</v>
      </c>
      <c r="K1427" s="18">
        <f t="shared" si="165"/>
        <v>0.15</v>
      </c>
      <c r="L1427" s="35">
        <f>Data!BR41</f>
        <v>3.5295314823368239E-3</v>
      </c>
      <c r="M1427" s="21">
        <f>VLOOKUP(C1427,Data!$CB$2:$EB$22,1+VALUE(MID(A1427,6,2)),FALSE)</f>
        <v>0</v>
      </c>
      <c r="Q1427" s="21">
        <v>0</v>
      </c>
      <c r="R1427" s="21">
        <v>0</v>
      </c>
      <c r="S1427" s="21">
        <v>0</v>
      </c>
      <c r="T1427" s="38">
        <v>0</v>
      </c>
    </row>
    <row r="1428" spans="1:20" x14ac:dyDescent="0.25">
      <c r="A1428" s="17" t="s">
        <v>283</v>
      </c>
      <c r="B1428" s="8" t="s">
        <v>60</v>
      </c>
      <c r="C1428" s="8" t="s">
        <v>333</v>
      </c>
      <c r="E1428" s="8" t="str">
        <f t="shared" si="160"/>
        <v>ReFi-social.video.refi</v>
      </c>
      <c r="F1428" s="21">
        <f t="shared" si="166"/>
        <v>214879.20808178949</v>
      </c>
      <c r="G1428" s="19">
        <f t="shared" si="166"/>
        <v>6.8294778983613993</v>
      </c>
      <c r="H1428" s="18">
        <f t="shared" si="165"/>
        <v>1.0181343363673335E-2</v>
      </c>
      <c r="I1428" s="6">
        <f t="shared" si="165"/>
        <v>2.04</v>
      </c>
      <c r="J1428" s="6">
        <f t="shared" si="165"/>
        <v>6019234.495337544</v>
      </c>
      <c r="K1428" s="18">
        <f t="shared" si="165"/>
        <v>0.15</v>
      </c>
      <c r="L1428" s="35">
        <f>Data!BR42</f>
        <v>3.306613704505025E-3</v>
      </c>
      <c r="M1428" s="21">
        <f>VLOOKUP(C1428,Data!$CB$2:$EB$22,1+VALUE(MID(A1428,6,2)),FALSE)</f>
        <v>0</v>
      </c>
      <c r="Q1428" s="21">
        <v>0</v>
      </c>
      <c r="R1428" s="21">
        <v>0</v>
      </c>
      <c r="S1428" s="21">
        <v>0</v>
      </c>
      <c r="T1428" s="38">
        <v>0</v>
      </c>
    </row>
    <row r="1429" spans="1:20" x14ac:dyDescent="0.25">
      <c r="A1429" s="17" t="s">
        <v>284</v>
      </c>
      <c r="B1429" s="8" t="s">
        <v>60</v>
      </c>
      <c r="C1429" s="8" t="s">
        <v>333</v>
      </c>
      <c r="E1429" s="8" t="str">
        <f t="shared" si="160"/>
        <v>ReFi-social.video.refi</v>
      </c>
      <c r="F1429" s="21">
        <f t="shared" si="166"/>
        <v>209527.0442382365</v>
      </c>
      <c r="G1429" s="19">
        <f t="shared" si="166"/>
        <v>6.6980857672209169</v>
      </c>
      <c r="H1429" s="18">
        <f t="shared" si="165"/>
        <v>1.0181343363673335E-2</v>
      </c>
      <c r="I1429" s="6">
        <f t="shared" si="165"/>
        <v>2.04</v>
      </c>
      <c r="J1429" s="6">
        <f t="shared" si="165"/>
        <v>6019234.495337544</v>
      </c>
      <c r="K1429" s="18">
        <f t="shared" si="165"/>
        <v>0.15</v>
      </c>
      <c r="L1429" s="35">
        <f>Data!BR43</f>
        <v>3.306613704505025E-3</v>
      </c>
      <c r="M1429" s="21">
        <f>VLOOKUP(C1429,Data!$CB$2:$EB$22,1+VALUE(MID(A1429,6,2)),FALSE)</f>
        <v>0</v>
      </c>
      <c r="Q1429" s="21">
        <v>0</v>
      </c>
      <c r="R1429" s="21">
        <v>0</v>
      </c>
      <c r="S1429" s="21">
        <v>0</v>
      </c>
      <c r="T1429" s="38">
        <v>0</v>
      </c>
    </row>
    <row r="1430" spans="1:20" x14ac:dyDescent="0.25">
      <c r="A1430" s="17" t="s">
        <v>285</v>
      </c>
      <c r="B1430" s="8" t="s">
        <v>60</v>
      </c>
      <c r="C1430" s="8" t="s">
        <v>333</v>
      </c>
      <c r="E1430" s="8" t="str">
        <f t="shared" si="160"/>
        <v>ReFi-social.video.refi</v>
      </c>
      <c r="F1430" s="21">
        <f t="shared" si="166"/>
        <v>241380.32206047649</v>
      </c>
      <c r="G1430" s="19">
        <f t="shared" si="166"/>
        <v>6.4866620482616781</v>
      </c>
      <c r="H1430" s="18">
        <f t="shared" si="165"/>
        <v>1.0181343363673335E-2</v>
      </c>
      <c r="I1430" s="6">
        <f t="shared" si="165"/>
        <v>2.04</v>
      </c>
      <c r="J1430" s="6">
        <f t="shared" si="165"/>
        <v>6019234.495337544</v>
      </c>
      <c r="K1430" s="18">
        <f t="shared" si="165"/>
        <v>0.15</v>
      </c>
      <c r="L1430" s="35">
        <f>Data!BR44</f>
        <v>3.306613704505025E-3</v>
      </c>
      <c r="M1430" s="21">
        <f>VLOOKUP(C1430,Data!$CB$2:$EB$22,1+VALUE(MID(A1430,6,2)),FALSE)</f>
        <v>0</v>
      </c>
      <c r="Q1430" s="21">
        <v>0</v>
      </c>
      <c r="R1430" s="21">
        <v>0</v>
      </c>
      <c r="S1430" s="21">
        <v>0</v>
      </c>
      <c r="T1430" s="38">
        <v>0</v>
      </c>
    </row>
    <row r="1431" spans="1:20" x14ac:dyDescent="0.25">
      <c r="A1431" s="17" t="s">
        <v>286</v>
      </c>
      <c r="B1431" s="8" t="s">
        <v>60</v>
      </c>
      <c r="C1431" s="8" t="s">
        <v>333</v>
      </c>
      <c r="E1431" s="8" t="str">
        <f t="shared" si="160"/>
        <v>ReFi-social.video.refi</v>
      </c>
      <c r="F1431" s="21">
        <f t="shared" si="166"/>
        <v>200886.29164899149</v>
      </c>
      <c r="G1431" s="19">
        <f t="shared" si="166"/>
        <v>6.7724878862124012</v>
      </c>
      <c r="H1431" s="18">
        <f t="shared" si="165"/>
        <v>1.0181343363673335E-2</v>
      </c>
      <c r="I1431" s="6">
        <f t="shared" si="165"/>
        <v>2.04</v>
      </c>
      <c r="J1431" s="6">
        <f t="shared" si="165"/>
        <v>6019234.495337544</v>
      </c>
      <c r="K1431" s="18">
        <f t="shared" si="165"/>
        <v>0.15</v>
      </c>
      <c r="L1431" s="35">
        <f>Data!BR45</f>
        <v>3.306613704505025E-3</v>
      </c>
      <c r="M1431" s="21">
        <f>VLOOKUP(C1431,Data!$CB$2:$EB$22,1+VALUE(MID(A1431,6,2)),FALSE)</f>
        <v>0</v>
      </c>
      <c r="Q1431" s="21">
        <v>0</v>
      </c>
      <c r="R1431" s="21">
        <v>0</v>
      </c>
      <c r="S1431" s="21">
        <v>0</v>
      </c>
      <c r="T1431" s="38">
        <v>0</v>
      </c>
    </row>
    <row r="1432" spans="1:20" x14ac:dyDescent="0.25">
      <c r="A1432" s="17" t="s">
        <v>287</v>
      </c>
      <c r="B1432" s="8" t="s">
        <v>60</v>
      </c>
      <c r="C1432" s="8" t="s">
        <v>333</v>
      </c>
      <c r="E1432" s="8" t="str">
        <f t="shared" si="160"/>
        <v>ReFi-social.video.refi</v>
      </c>
      <c r="F1432" s="21">
        <f t="shared" si="166"/>
        <v>182227.90960488049</v>
      </c>
      <c r="G1432" s="19">
        <f t="shared" si="166"/>
        <v>6.9369532865138988</v>
      </c>
      <c r="H1432" s="18">
        <f t="shared" si="165"/>
        <v>1.0181343363673335E-2</v>
      </c>
      <c r="I1432" s="6">
        <f t="shared" si="165"/>
        <v>2.04</v>
      </c>
      <c r="J1432" s="6">
        <f t="shared" si="165"/>
        <v>6019234.495337544</v>
      </c>
      <c r="K1432" s="18">
        <f t="shared" si="165"/>
        <v>0.15</v>
      </c>
      <c r="L1432" s="35">
        <f>Data!BR46</f>
        <v>3.8639081490845235E-3</v>
      </c>
      <c r="M1432" s="21">
        <f>VLOOKUP(C1432,Data!$CB$2:$EB$22,1+VALUE(MID(A1432,6,2)),FALSE)</f>
        <v>0</v>
      </c>
      <c r="Q1432" s="21">
        <v>0</v>
      </c>
      <c r="R1432" s="21">
        <v>0</v>
      </c>
      <c r="S1432" s="21">
        <v>0</v>
      </c>
      <c r="T1432" s="38">
        <v>0</v>
      </c>
    </row>
    <row r="1433" spans="1:20" x14ac:dyDescent="0.25">
      <c r="A1433" s="17" t="s">
        <v>288</v>
      </c>
      <c r="B1433" s="8" t="s">
        <v>60</v>
      </c>
      <c r="C1433" s="8" t="s">
        <v>333</v>
      </c>
      <c r="E1433" s="8" t="str">
        <f t="shared" si="160"/>
        <v>ReFi-social.video.refi</v>
      </c>
      <c r="F1433" s="21">
        <f t="shared" si="166"/>
        <v>256952.68964802951</v>
      </c>
      <c r="G1433" s="19">
        <f t="shared" si="166"/>
        <v>6.2464520570914432</v>
      </c>
      <c r="H1433" s="18">
        <f t="shared" si="165"/>
        <v>1.0181343363673335E-2</v>
      </c>
      <c r="I1433" s="6">
        <f t="shared" si="165"/>
        <v>2.04</v>
      </c>
      <c r="J1433" s="6">
        <f t="shared" si="165"/>
        <v>6019234.495337544</v>
      </c>
      <c r="K1433" s="18">
        <f t="shared" si="165"/>
        <v>0.15</v>
      </c>
      <c r="L1433" s="35">
        <f>Data!BR47</f>
        <v>3.8639081490845235E-3</v>
      </c>
      <c r="M1433" s="21">
        <f>VLOOKUP(C1433,Data!$CB$2:$EB$22,1+VALUE(MID(A1433,6,2)),FALSE)</f>
        <v>0</v>
      </c>
      <c r="Q1433" s="21">
        <v>0</v>
      </c>
      <c r="R1433" s="21">
        <v>0</v>
      </c>
      <c r="S1433" s="21">
        <v>0</v>
      </c>
      <c r="T1433" s="38">
        <v>0</v>
      </c>
    </row>
    <row r="1434" spans="1:20" x14ac:dyDescent="0.25">
      <c r="A1434" s="17" t="s">
        <v>289</v>
      </c>
      <c r="B1434" s="8" t="s">
        <v>60</v>
      </c>
      <c r="C1434" s="8" t="s">
        <v>333</v>
      </c>
      <c r="E1434" s="8" t="str">
        <f t="shared" si="160"/>
        <v>ReFi-social.video.refi</v>
      </c>
      <c r="F1434" s="21">
        <f t="shared" si="166"/>
        <v>215113.42565182853</v>
      </c>
      <c r="G1434" s="19">
        <f t="shared" si="166"/>
        <v>6.7966372089774518</v>
      </c>
      <c r="H1434" s="18">
        <f t="shared" si="165"/>
        <v>1.0181343363673335E-2</v>
      </c>
      <c r="I1434" s="6">
        <f t="shared" si="165"/>
        <v>2.04</v>
      </c>
      <c r="J1434" s="6">
        <f t="shared" si="165"/>
        <v>6019234.495337544</v>
      </c>
      <c r="K1434" s="18">
        <f t="shared" si="165"/>
        <v>0.15</v>
      </c>
      <c r="L1434" s="35">
        <f>Data!BR48</f>
        <v>3.8639081490845235E-3</v>
      </c>
      <c r="M1434" s="21">
        <f>VLOOKUP(C1434,Data!$CB$2:$EB$22,1+VALUE(MID(A1434,6,2)),FALSE)</f>
        <v>0</v>
      </c>
      <c r="Q1434" s="21">
        <v>0</v>
      </c>
      <c r="R1434" s="21">
        <v>0</v>
      </c>
      <c r="S1434" s="21">
        <v>0</v>
      </c>
      <c r="T1434" s="38">
        <v>0</v>
      </c>
    </row>
    <row r="1435" spans="1:20" x14ac:dyDescent="0.25">
      <c r="A1435" s="17" t="s">
        <v>290</v>
      </c>
      <c r="B1435" s="8" t="s">
        <v>60</v>
      </c>
      <c r="C1435" s="8" t="s">
        <v>333</v>
      </c>
      <c r="E1435" s="8" t="str">
        <f t="shared" si="160"/>
        <v>ReFi-social.video.refi</v>
      </c>
      <c r="F1435" s="21">
        <f t="shared" si="166"/>
        <v>226911.29740825098</v>
      </c>
      <c r="G1435" s="19">
        <f t="shared" si="166"/>
        <v>6.7575343703790596</v>
      </c>
      <c r="H1435" s="18">
        <f t="shared" si="165"/>
        <v>1.0181343363673335E-2</v>
      </c>
      <c r="I1435" s="6">
        <f t="shared" si="165"/>
        <v>2.04</v>
      </c>
      <c r="J1435" s="6">
        <f t="shared" si="165"/>
        <v>6019234.495337544</v>
      </c>
      <c r="K1435" s="18">
        <f t="shared" si="165"/>
        <v>0.15</v>
      </c>
      <c r="L1435" s="35">
        <f>Data!BR49</f>
        <v>3.8639081490845235E-3</v>
      </c>
      <c r="M1435" s="21">
        <f>VLOOKUP(C1435,Data!$CB$2:$EB$22,1+VALUE(MID(A1435,6,2)),FALSE)</f>
        <v>0</v>
      </c>
      <c r="Q1435" s="21">
        <v>0</v>
      </c>
      <c r="R1435" s="21">
        <v>0</v>
      </c>
      <c r="S1435" s="21">
        <v>0</v>
      </c>
      <c r="T1435" s="38">
        <v>0</v>
      </c>
    </row>
    <row r="1436" spans="1:20" x14ac:dyDescent="0.25">
      <c r="A1436" s="17" t="s">
        <v>291</v>
      </c>
      <c r="B1436" s="8" t="s">
        <v>60</v>
      </c>
      <c r="C1436" s="8" t="s">
        <v>333</v>
      </c>
      <c r="E1436" s="8" t="str">
        <f t="shared" si="160"/>
        <v>ReFi-social.video.refi</v>
      </c>
      <c r="F1436" s="21">
        <f t="shared" si="166"/>
        <v>201926.92877309551</v>
      </c>
      <c r="G1436" s="19">
        <f t="shared" si="166"/>
        <v>6.9285980651159154</v>
      </c>
      <c r="H1436" s="18">
        <f t="shared" si="165"/>
        <v>1.0181343363673335E-2</v>
      </c>
      <c r="I1436" s="6">
        <f t="shared" si="165"/>
        <v>2.04</v>
      </c>
      <c r="J1436" s="6">
        <f t="shared" si="165"/>
        <v>6019234.495337544</v>
      </c>
      <c r="K1436" s="18">
        <f t="shared" si="165"/>
        <v>0.15</v>
      </c>
      <c r="L1436" s="35">
        <f>Data!BR50</f>
        <v>3.8639081490845235E-3</v>
      </c>
      <c r="M1436" s="21">
        <f>VLOOKUP(C1436,Data!$CB$2:$EB$22,1+VALUE(MID(A1436,6,2)),FALSE)</f>
        <v>0</v>
      </c>
      <c r="Q1436" s="21">
        <v>0</v>
      </c>
      <c r="R1436" s="21">
        <v>0</v>
      </c>
      <c r="S1436" s="21">
        <v>0</v>
      </c>
      <c r="T1436" s="38">
        <v>0</v>
      </c>
    </row>
    <row r="1437" spans="1:20" x14ac:dyDescent="0.25">
      <c r="A1437" s="17" t="s">
        <v>292</v>
      </c>
      <c r="B1437" s="8" t="s">
        <v>60</v>
      </c>
      <c r="C1437" s="8" t="s">
        <v>333</v>
      </c>
      <c r="E1437" s="8" t="str">
        <f t="shared" si="160"/>
        <v>ReFi-social.video.refi</v>
      </c>
      <c r="F1437" s="21">
        <f t="shared" si="166"/>
        <v>207803.13182117551</v>
      </c>
      <c r="G1437" s="19">
        <f t="shared" si="166"/>
        <v>6.9028656276865243</v>
      </c>
      <c r="H1437" s="18">
        <f t="shared" ref="H1437:K1452" si="167">H1436</f>
        <v>1.0181343363673335E-2</v>
      </c>
      <c r="I1437" s="6">
        <f t="shared" si="167"/>
        <v>2.04</v>
      </c>
      <c r="J1437" s="6">
        <f t="shared" si="167"/>
        <v>6019234.495337544</v>
      </c>
      <c r="K1437" s="18">
        <f t="shared" si="167"/>
        <v>0.15</v>
      </c>
      <c r="L1437" s="35">
        <f>Data!BR51</f>
        <v>4.0496729639443564E-3</v>
      </c>
      <c r="M1437" s="21">
        <f>VLOOKUP(C1437,Data!$CB$2:$EB$22,1+VALUE(MID(A1437,6,2)),FALSE)</f>
        <v>0</v>
      </c>
      <c r="Q1437" s="21">
        <v>0</v>
      </c>
      <c r="R1437" s="21">
        <v>0</v>
      </c>
      <c r="S1437" s="21">
        <v>0</v>
      </c>
      <c r="T1437" s="38">
        <v>0</v>
      </c>
    </row>
    <row r="1438" spans="1:20" x14ac:dyDescent="0.25">
      <c r="A1438" s="17" t="s">
        <v>293</v>
      </c>
      <c r="B1438" s="8" t="s">
        <v>60</v>
      </c>
      <c r="C1438" s="8" t="s">
        <v>333</v>
      </c>
      <c r="E1438" s="8" t="str">
        <f t="shared" si="160"/>
        <v>ReFi-social.video.refi</v>
      </c>
      <c r="F1438" s="21">
        <f t="shared" ref="F1438:G1452" si="168">F1240</f>
        <v>246061.63329111901</v>
      </c>
      <c r="G1438" s="19">
        <f t="shared" si="168"/>
        <v>6.4532515947874067</v>
      </c>
      <c r="H1438" s="18">
        <f t="shared" si="167"/>
        <v>1.0181343363673335E-2</v>
      </c>
      <c r="I1438" s="6">
        <f t="shared" si="167"/>
        <v>2.04</v>
      </c>
      <c r="J1438" s="6">
        <f t="shared" si="167"/>
        <v>6019234.495337544</v>
      </c>
      <c r="K1438" s="18">
        <f t="shared" si="167"/>
        <v>0.15</v>
      </c>
      <c r="L1438" s="35">
        <f>Data!BR52</f>
        <v>4.0496729639443564E-3</v>
      </c>
      <c r="M1438" s="21">
        <f>VLOOKUP(C1438,Data!$CB$2:$EB$22,1+VALUE(MID(A1438,6,2)),FALSE)</f>
        <v>0</v>
      </c>
      <c r="Q1438" s="21">
        <v>0</v>
      </c>
      <c r="R1438" s="21">
        <v>0</v>
      </c>
      <c r="S1438" s="21">
        <v>0</v>
      </c>
      <c r="T1438" s="38">
        <v>0</v>
      </c>
    </row>
    <row r="1439" spans="1:20" x14ac:dyDescent="0.25">
      <c r="A1439" s="17" t="s">
        <v>294</v>
      </c>
      <c r="B1439" s="8" t="s">
        <v>60</v>
      </c>
      <c r="C1439" s="8" t="s">
        <v>333</v>
      </c>
      <c r="E1439" s="8" t="str">
        <f t="shared" si="160"/>
        <v>ReFi-social.video.refi</v>
      </c>
      <c r="F1439" s="21">
        <f t="shared" si="168"/>
        <v>203891.03290078999</v>
      </c>
      <c r="G1439" s="19">
        <f t="shared" si="168"/>
        <v>6.8747933483571542</v>
      </c>
      <c r="H1439" s="18">
        <f t="shared" si="167"/>
        <v>1.0181343363673335E-2</v>
      </c>
      <c r="I1439" s="6">
        <f t="shared" si="167"/>
        <v>2.04</v>
      </c>
      <c r="J1439" s="6">
        <f t="shared" si="167"/>
        <v>6019234.495337544</v>
      </c>
      <c r="K1439" s="18">
        <f t="shared" si="167"/>
        <v>0.15</v>
      </c>
      <c r="L1439" s="35">
        <f>Data!BR53</f>
        <v>4.0496729639443564E-3</v>
      </c>
      <c r="M1439" s="21">
        <f>VLOOKUP(C1439,Data!$CB$2:$EB$22,1+VALUE(MID(A1439,6,2)),FALSE)</f>
        <v>0</v>
      </c>
      <c r="Q1439" s="21">
        <v>0</v>
      </c>
      <c r="R1439" s="21">
        <v>0</v>
      </c>
      <c r="S1439" s="21">
        <v>0</v>
      </c>
      <c r="T1439" s="38">
        <v>0</v>
      </c>
    </row>
    <row r="1440" spans="1:20" x14ac:dyDescent="0.25">
      <c r="A1440" s="17" t="s">
        <v>295</v>
      </c>
      <c r="B1440" s="8" t="s">
        <v>60</v>
      </c>
      <c r="C1440" s="8" t="s">
        <v>333</v>
      </c>
      <c r="E1440" s="8" t="str">
        <f t="shared" si="160"/>
        <v>ReFi-social.video.refi</v>
      </c>
      <c r="F1440" s="21">
        <f t="shared" si="168"/>
        <v>159194.475313414</v>
      </c>
      <c r="G1440" s="19">
        <f t="shared" si="168"/>
        <v>7.6675225186861979</v>
      </c>
      <c r="H1440" s="18">
        <f t="shared" si="167"/>
        <v>1.0181343363673335E-2</v>
      </c>
      <c r="I1440" s="6">
        <f t="shared" si="167"/>
        <v>2.04</v>
      </c>
      <c r="J1440" s="6">
        <f t="shared" si="167"/>
        <v>6019234.495337544</v>
      </c>
      <c r="K1440" s="18">
        <f t="shared" si="167"/>
        <v>0.15</v>
      </c>
      <c r="L1440" s="35">
        <f>Data!BR54</f>
        <v>4.0496729639443564E-3</v>
      </c>
      <c r="M1440" s="21">
        <f>VLOOKUP(C1440,Data!$CB$2:$EB$22,1+VALUE(MID(A1440,6,2)),FALSE)</f>
        <v>0</v>
      </c>
      <c r="Q1440" s="21">
        <v>0</v>
      </c>
      <c r="R1440" s="21">
        <v>0</v>
      </c>
      <c r="S1440" s="21">
        <v>0</v>
      </c>
      <c r="T1440" s="38">
        <v>0</v>
      </c>
    </row>
    <row r="1441" spans="1:20" x14ac:dyDescent="0.25">
      <c r="A1441" s="17" t="s">
        <v>296</v>
      </c>
      <c r="B1441" s="8" t="s">
        <v>60</v>
      </c>
      <c r="C1441" s="8" t="s">
        <v>333</v>
      </c>
      <c r="E1441" s="8" t="str">
        <f t="shared" si="160"/>
        <v>ReFi-social.video.refi</v>
      </c>
      <c r="F1441" s="21">
        <f t="shared" si="168"/>
        <v>287016.28074287547</v>
      </c>
      <c r="G1441" s="19">
        <f t="shared" si="168"/>
        <v>6.1538755843326456</v>
      </c>
      <c r="H1441" s="18">
        <f t="shared" si="167"/>
        <v>1.0181343363673335E-2</v>
      </c>
      <c r="I1441" s="6">
        <f t="shared" si="167"/>
        <v>2.04</v>
      </c>
      <c r="J1441" s="6">
        <f t="shared" si="167"/>
        <v>6019234.495337544</v>
      </c>
      <c r="K1441" s="18">
        <f t="shared" si="167"/>
        <v>0.15</v>
      </c>
      <c r="L1441" s="35">
        <f>Data!BR55</f>
        <v>4.7927322233836875E-3</v>
      </c>
      <c r="M1441" s="21">
        <f>VLOOKUP(C1441,Data!$CB$2:$EB$22,1+VALUE(MID(A1441,6,2)),FALSE)</f>
        <v>0</v>
      </c>
      <c r="Q1441" s="21">
        <v>0</v>
      </c>
      <c r="R1441" s="21">
        <v>0</v>
      </c>
      <c r="S1441" s="21">
        <v>0</v>
      </c>
      <c r="T1441" s="38">
        <v>0</v>
      </c>
    </row>
    <row r="1442" spans="1:20" x14ac:dyDescent="0.25">
      <c r="A1442" s="17" t="s">
        <v>297</v>
      </c>
      <c r="B1442" s="8" t="s">
        <v>60</v>
      </c>
      <c r="C1442" s="8" t="s">
        <v>333</v>
      </c>
      <c r="E1442" s="8" t="str">
        <f t="shared" si="160"/>
        <v>ReFi-social.video.refi</v>
      </c>
      <c r="F1442" s="21">
        <f t="shared" si="168"/>
        <v>255707.61126146198</v>
      </c>
      <c r="G1442" s="19">
        <f t="shared" si="168"/>
        <v>6.5044126470105788</v>
      </c>
      <c r="H1442" s="18">
        <f t="shared" si="167"/>
        <v>1.0181343363673335E-2</v>
      </c>
      <c r="I1442" s="6">
        <f t="shared" si="167"/>
        <v>2.04</v>
      </c>
      <c r="J1442" s="6">
        <f t="shared" si="167"/>
        <v>6019234.495337544</v>
      </c>
      <c r="K1442" s="18">
        <f t="shared" si="167"/>
        <v>0.15</v>
      </c>
      <c r="L1442" s="35">
        <f>Data!BR56</f>
        <v>4.7927322233836875E-3</v>
      </c>
      <c r="M1442" s="21">
        <f>VLOOKUP(C1442,Data!$CB$2:$EB$22,1+VALUE(MID(A1442,6,2)),FALSE)</f>
        <v>0</v>
      </c>
      <c r="Q1442" s="21">
        <v>0</v>
      </c>
      <c r="R1442" s="21">
        <v>0</v>
      </c>
      <c r="S1442" s="21">
        <v>0</v>
      </c>
      <c r="T1442" s="38">
        <v>0</v>
      </c>
    </row>
    <row r="1443" spans="1:20" x14ac:dyDescent="0.25">
      <c r="A1443" s="17" t="s">
        <v>298</v>
      </c>
      <c r="B1443" s="8" t="s">
        <v>60</v>
      </c>
      <c r="C1443" s="8" t="s">
        <v>333</v>
      </c>
      <c r="E1443" s="8" t="str">
        <f t="shared" si="160"/>
        <v>ReFi-social.video.refi</v>
      </c>
      <c r="F1443" s="21">
        <f t="shared" si="168"/>
        <v>187665.35631204298</v>
      </c>
      <c r="G1443" s="19">
        <f t="shared" si="168"/>
        <v>7.2034924317656603</v>
      </c>
      <c r="H1443" s="18">
        <f t="shared" si="167"/>
        <v>1.0181343363673335E-2</v>
      </c>
      <c r="I1443" s="6">
        <f t="shared" si="167"/>
        <v>2.04</v>
      </c>
      <c r="J1443" s="6">
        <f t="shared" si="167"/>
        <v>6019234.495337544</v>
      </c>
      <c r="K1443" s="18">
        <f t="shared" si="167"/>
        <v>0.15</v>
      </c>
      <c r="L1443" s="35">
        <f>Data!BR57</f>
        <v>4.7927322233836875E-3</v>
      </c>
      <c r="M1443" s="21">
        <f>VLOOKUP(C1443,Data!$CB$2:$EB$22,1+VALUE(MID(A1443,6,2)),FALSE)</f>
        <v>0</v>
      </c>
      <c r="Q1443" s="21">
        <v>0</v>
      </c>
      <c r="R1443" s="21">
        <v>0</v>
      </c>
      <c r="S1443" s="21">
        <v>0</v>
      </c>
      <c r="T1443" s="38">
        <v>0</v>
      </c>
    </row>
    <row r="1444" spans="1:20" x14ac:dyDescent="0.25">
      <c r="A1444" s="17" t="s">
        <v>299</v>
      </c>
      <c r="B1444" s="8" t="s">
        <v>60</v>
      </c>
      <c r="C1444" s="8" t="s">
        <v>333</v>
      </c>
      <c r="E1444" s="8" t="str">
        <f t="shared" si="160"/>
        <v>ReFi-social.video.refi</v>
      </c>
      <c r="F1444" s="21">
        <f t="shared" si="168"/>
        <v>164122.546134278</v>
      </c>
      <c r="G1444" s="19">
        <f t="shared" si="168"/>
        <v>7.7389396209799584</v>
      </c>
      <c r="H1444" s="18">
        <f t="shared" si="167"/>
        <v>1.0181343363673335E-2</v>
      </c>
      <c r="I1444" s="6">
        <f t="shared" si="167"/>
        <v>2.04</v>
      </c>
      <c r="J1444" s="6">
        <f t="shared" si="167"/>
        <v>6019234.495337544</v>
      </c>
      <c r="K1444" s="18">
        <f t="shared" si="167"/>
        <v>0.15</v>
      </c>
      <c r="L1444" s="35">
        <f>Data!BR58</f>
        <v>4.7927322233836875E-3</v>
      </c>
      <c r="M1444" s="21">
        <f>VLOOKUP(C1444,Data!$CB$2:$EB$22,1+VALUE(MID(A1444,6,2)),FALSE)</f>
        <v>0</v>
      </c>
      <c r="Q1444" s="21">
        <v>0</v>
      </c>
      <c r="R1444" s="21">
        <v>0</v>
      </c>
      <c r="S1444" s="21">
        <v>0</v>
      </c>
      <c r="T1444" s="38">
        <v>0</v>
      </c>
    </row>
    <row r="1445" spans="1:20" x14ac:dyDescent="0.25">
      <c r="A1445" s="17" t="s">
        <v>300</v>
      </c>
      <c r="B1445" s="8" t="s">
        <v>60</v>
      </c>
      <c r="C1445" s="8" t="s">
        <v>333</v>
      </c>
      <c r="E1445" s="8" t="str">
        <f t="shared" si="160"/>
        <v>ReFi-social.video.refi</v>
      </c>
      <c r="F1445" s="21">
        <f t="shared" si="168"/>
        <v>323596.6391991555</v>
      </c>
      <c r="G1445" s="19">
        <f t="shared" si="168"/>
        <v>6.0365260709191357</v>
      </c>
      <c r="H1445" s="18">
        <f t="shared" si="167"/>
        <v>1.0181343363673335E-2</v>
      </c>
      <c r="I1445" s="6">
        <f t="shared" si="167"/>
        <v>2.04</v>
      </c>
      <c r="J1445" s="6">
        <f t="shared" si="167"/>
        <v>6019234.495337544</v>
      </c>
      <c r="K1445" s="18">
        <f t="shared" si="167"/>
        <v>0.15</v>
      </c>
      <c r="L1445" s="35">
        <f>Data!BR59</f>
        <v>4.1239788898882893E-3</v>
      </c>
      <c r="M1445" s="21">
        <f>VLOOKUP(C1445,Data!$CB$2:$EB$22,1+VALUE(MID(A1445,6,2)),FALSE)</f>
        <v>0</v>
      </c>
      <c r="Q1445" s="21">
        <v>0</v>
      </c>
      <c r="R1445" s="21">
        <v>0</v>
      </c>
      <c r="S1445" s="21">
        <v>0</v>
      </c>
      <c r="T1445" s="38">
        <v>0</v>
      </c>
    </row>
    <row r="1446" spans="1:20" x14ac:dyDescent="0.25">
      <c r="A1446" s="17" t="s">
        <v>301</v>
      </c>
      <c r="B1446" s="8" t="s">
        <v>60</v>
      </c>
      <c r="C1446" s="8" t="s">
        <v>333</v>
      </c>
      <c r="E1446" s="8" t="str">
        <f t="shared" si="160"/>
        <v>ReFi-social.video.refi</v>
      </c>
      <c r="F1446" s="21">
        <f t="shared" si="168"/>
        <v>248353.29745809652</v>
      </c>
      <c r="G1446" s="19">
        <f t="shared" si="168"/>
        <v>6.675512703680524</v>
      </c>
      <c r="H1446" s="18">
        <f t="shared" si="167"/>
        <v>1.0181343363673335E-2</v>
      </c>
      <c r="I1446" s="6">
        <f t="shared" si="167"/>
        <v>2.04</v>
      </c>
      <c r="J1446" s="6">
        <f t="shared" si="167"/>
        <v>6019234.495337544</v>
      </c>
      <c r="K1446" s="18">
        <f t="shared" si="167"/>
        <v>0.15</v>
      </c>
      <c r="L1446" s="35">
        <f>Data!BR60</f>
        <v>4.1239788898882893E-3</v>
      </c>
      <c r="M1446" s="21">
        <f>VLOOKUP(C1446,Data!$CB$2:$EB$22,1+VALUE(MID(A1446,6,2)),FALSE)</f>
        <v>0</v>
      </c>
      <c r="Q1446" s="21">
        <v>0</v>
      </c>
      <c r="R1446" s="21">
        <v>0</v>
      </c>
      <c r="S1446" s="21">
        <v>0</v>
      </c>
      <c r="T1446" s="38">
        <v>0</v>
      </c>
    </row>
    <row r="1447" spans="1:20" x14ac:dyDescent="0.25">
      <c r="A1447" s="17" t="s">
        <v>272</v>
      </c>
      <c r="B1447" s="8" t="s">
        <v>60</v>
      </c>
      <c r="C1447" s="8" t="s">
        <v>333</v>
      </c>
      <c r="E1447" s="8" t="str">
        <f t="shared" si="160"/>
        <v>ReFi-social.video.refi</v>
      </c>
      <c r="F1447" s="21">
        <f t="shared" si="168"/>
        <v>247930.70340348198</v>
      </c>
      <c r="G1447" s="19">
        <f t="shared" si="168"/>
        <v>6.6987743860742617</v>
      </c>
      <c r="H1447" s="18">
        <f t="shared" si="167"/>
        <v>1.0181343363673335E-2</v>
      </c>
      <c r="I1447" s="6">
        <f t="shared" si="167"/>
        <v>2.04</v>
      </c>
      <c r="J1447" s="6">
        <f t="shared" si="167"/>
        <v>6019234.495337544</v>
      </c>
      <c r="K1447" s="18">
        <f t="shared" si="167"/>
        <v>0.15</v>
      </c>
      <c r="L1447" s="35">
        <f>Data!BR61</f>
        <v>4.1239788898882893E-3</v>
      </c>
      <c r="M1447" s="21">
        <f>VLOOKUP(C1447,Data!$CB$2:$EB$22,1+VALUE(MID(A1447,6,2)),FALSE)</f>
        <v>0</v>
      </c>
      <c r="Q1447" s="21">
        <v>0</v>
      </c>
      <c r="R1447" s="21">
        <v>0</v>
      </c>
      <c r="S1447" s="21">
        <v>0</v>
      </c>
      <c r="T1447" s="38">
        <v>0</v>
      </c>
    </row>
    <row r="1448" spans="1:20" x14ac:dyDescent="0.25">
      <c r="A1448" s="17" t="s">
        <v>273</v>
      </c>
      <c r="B1448" s="8" t="s">
        <v>60</v>
      </c>
      <c r="C1448" s="8" t="s">
        <v>333</v>
      </c>
      <c r="E1448" s="8" t="str">
        <f t="shared" si="160"/>
        <v>ReFi-social.video.refi</v>
      </c>
      <c r="F1448" s="21">
        <f t="shared" si="168"/>
        <v>151738.37945754698</v>
      </c>
      <c r="G1448" s="19">
        <f t="shared" si="168"/>
        <v>7.9647183674103861</v>
      </c>
      <c r="H1448" s="18">
        <f t="shared" si="167"/>
        <v>1.0181343363673335E-2</v>
      </c>
      <c r="I1448" s="6">
        <f t="shared" si="167"/>
        <v>2.04</v>
      </c>
      <c r="J1448" s="6">
        <f t="shared" si="167"/>
        <v>6019234.495337544</v>
      </c>
      <c r="K1448" s="18">
        <f t="shared" si="167"/>
        <v>0.15</v>
      </c>
      <c r="L1448" s="35">
        <f>Data!BR62</f>
        <v>4.1239788898882893E-3</v>
      </c>
      <c r="M1448" s="21">
        <f>VLOOKUP(C1448,Data!$CB$2:$EB$22,1+VALUE(MID(A1448,6,2)),FALSE)</f>
        <v>0</v>
      </c>
      <c r="Q1448" s="21">
        <v>0</v>
      </c>
      <c r="R1448" s="21">
        <v>0</v>
      </c>
      <c r="S1448" s="21">
        <v>0</v>
      </c>
      <c r="T1448" s="38">
        <v>0</v>
      </c>
    </row>
    <row r="1449" spans="1:20" x14ac:dyDescent="0.25">
      <c r="A1449" s="17" t="s">
        <v>274</v>
      </c>
      <c r="B1449" s="8" t="s">
        <v>60</v>
      </c>
      <c r="C1449" s="8" t="s">
        <v>333</v>
      </c>
      <c r="E1449" s="8" t="str">
        <f t="shared" si="160"/>
        <v>ReFi-social.video.refi</v>
      </c>
      <c r="F1449" s="21">
        <f t="shared" si="168"/>
        <v>198057.49561402149</v>
      </c>
      <c r="G1449" s="19">
        <f t="shared" si="168"/>
        <v>7.1029079323460005</v>
      </c>
      <c r="H1449" s="18">
        <f t="shared" si="167"/>
        <v>1.0181343363673335E-2</v>
      </c>
      <c r="I1449" s="6">
        <f t="shared" si="167"/>
        <v>2.04</v>
      </c>
      <c r="J1449" s="6">
        <f t="shared" si="167"/>
        <v>6019234.495337544</v>
      </c>
      <c r="K1449" s="18">
        <f t="shared" si="167"/>
        <v>0.15</v>
      </c>
      <c r="L1449" s="35">
        <f>Data!BR63</f>
        <v>4.1239788898882893E-3</v>
      </c>
      <c r="M1449" s="21">
        <f>VLOOKUP(C1449,Data!$CB$2:$EB$22,1+VALUE(MID(A1449,6,2)),FALSE)</f>
        <v>0</v>
      </c>
      <c r="Q1449" s="21">
        <v>0</v>
      </c>
      <c r="R1449" s="21">
        <v>0</v>
      </c>
      <c r="S1449" s="21">
        <v>0</v>
      </c>
      <c r="T1449" s="38">
        <v>0</v>
      </c>
    </row>
    <row r="1450" spans="1:20" x14ac:dyDescent="0.25">
      <c r="A1450" s="17" t="s">
        <v>275</v>
      </c>
      <c r="B1450" s="8" t="s">
        <v>60</v>
      </c>
      <c r="C1450" s="8" t="s">
        <v>333</v>
      </c>
      <c r="E1450" s="8" t="str">
        <f t="shared" si="160"/>
        <v>ReFi-social.video.refi</v>
      </c>
      <c r="F1450" s="21">
        <f t="shared" si="168"/>
        <v>275989.34520370152</v>
      </c>
      <c r="G1450" s="19">
        <f t="shared" si="168"/>
        <v>6.3520445686664582</v>
      </c>
      <c r="H1450" s="18">
        <f t="shared" si="167"/>
        <v>1.0181343363673335E-2</v>
      </c>
      <c r="I1450" s="6">
        <f t="shared" si="167"/>
        <v>2.04</v>
      </c>
      <c r="J1450" s="6">
        <f t="shared" si="167"/>
        <v>6019234.495337544</v>
      </c>
      <c r="K1450" s="18">
        <f t="shared" si="167"/>
        <v>0.15</v>
      </c>
      <c r="L1450" s="35">
        <f>Data!BR64</f>
        <v>3.6038374082807572E-3</v>
      </c>
      <c r="M1450" s="21">
        <f>VLOOKUP(C1450,Data!$CB$2:$EB$22,1+VALUE(MID(A1450,6,2)),FALSE)</f>
        <v>0</v>
      </c>
      <c r="Q1450" s="21">
        <v>0</v>
      </c>
      <c r="R1450" s="21">
        <v>0</v>
      </c>
      <c r="S1450" s="21">
        <v>0</v>
      </c>
      <c r="T1450" s="38">
        <v>0</v>
      </c>
    </row>
    <row r="1451" spans="1:20" x14ac:dyDescent="0.25">
      <c r="A1451" s="17" t="s">
        <v>276</v>
      </c>
      <c r="B1451" s="8" t="s">
        <v>60</v>
      </c>
      <c r="C1451" s="8" t="s">
        <v>333</v>
      </c>
      <c r="E1451" s="8" t="str">
        <f t="shared" si="160"/>
        <v>ReFi-social.video.refi</v>
      </c>
      <c r="F1451" s="21">
        <f t="shared" si="168"/>
        <v>260275.96043880651</v>
      </c>
      <c r="G1451" s="19">
        <f t="shared" si="168"/>
        <v>6.5903233729592454</v>
      </c>
      <c r="H1451" s="18">
        <f t="shared" si="167"/>
        <v>1.0181343363673335E-2</v>
      </c>
      <c r="I1451" s="6">
        <f t="shared" si="167"/>
        <v>2.04</v>
      </c>
      <c r="J1451" s="6">
        <f t="shared" si="167"/>
        <v>6019234.495337544</v>
      </c>
      <c r="K1451" s="18">
        <f t="shared" si="167"/>
        <v>0.15</v>
      </c>
      <c r="L1451" s="35">
        <f>Data!BR65</f>
        <v>3.6038374082807572E-3</v>
      </c>
      <c r="M1451" s="21">
        <f>VLOOKUP(C1451,Data!$CB$2:$EB$22,1+VALUE(MID(A1451,6,2)),FALSE)</f>
        <v>0</v>
      </c>
      <c r="Q1451" s="21">
        <v>0</v>
      </c>
      <c r="R1451" s="21">
        <v>0</v>
      </c>
      <c r="S1451" s="21">
        <v>0</v>
      </c>
      <c r="T1451" s="38">
        <v>0</v>
      </c>
    </row>
    <row r="1452" spans="1:20" x14ac:dyDescent="0.25">
      <c r="A1452" s="17" t="s">
        <v>277</v>
      </c>
      <c r="B1452" s="8" t="s">
        <v>60</v>
      </c>
      <c r="C1452" s="8" t="s">
        <v>333</v>
      </c>
      <c r="E1452" s="8" t="str">
        <f t="shared" si="160"/>
        <v>ReFi-social.video.refi</v>
      </c>
      <c r="F1452" s="21">
        <f t="shared" si="168"/>
        <v>177640.49285034501</v>
      </c>
      <c r="G1452" s="19">
        <f t="shared" si="168"/>
        <v>6.7318910511908392</v>
      </c>
      <c r="H1452" s="18">
        <f t="shared" si="167"/>
        <v>1.0181343363673335E-2</v>
      </c>
      <c r="I1452" s="6">
        <f t="shared" si="167"/>
        <v>2.04</v>
      </c>
      <c r="J1452" s="6">
        <f t="shared" si="167"/>
        <v>6019234.495337544</v>
      </c>
      <c r="K1452" s="18">
        <f t="shared" si="167"/>
        <v>0.15</v>
      </c>
      <c r="L1452" s="35">
        <f>Data!BR66</f>
        <v>3.6038374082807572E-3</v>
      </c>
      <c r="M1452" s="21">
        <f>VLOOKUP(C1452,Data!$CB$2:$EB$22,1+VALUE(MID(A1452,6,2)),FALSE)</f>
        <v>0</v>
      </c>
      <c r="Q1452" s="21">
        <v>0</v>
      </c>
      <c r="R1452" s="21">
        <v>0</v>
      </c>
      <c r="S1452" s="21">
        <v>0</v>
      </c>
      <c r="T1452" s="38">
        <v>0</v>
      </c>
    </row>
    <row r="1454" spans="1:20" x14ac:dyDescent="0.25">
      <c r="A1454" s="16" t="s">
        <v>328</v>
      </c>
      <c r="B1454" s="8" t="s">
        <v>60</v>
      </c>
      <c r="C1454" s="8" t="s">
        <v>69</v>
      </c>
      <c r="E1454" s="8" t="str">
        <f>IF(RIGHT(A1454,3)="old","Initial",B1454&amp;"-"&amp;C1454)</f>
        <v>Initial</v>
      </c>
      <c r="F1454" s="21">
        <f>F1388</f>
        <v>159194.475313414</v>
      </c>
      <c r="G1454" s="19">
        <f>G1388</f>
        <v>7.6675225186861979</v>
      </c>
      <c r="H1454" s="25">
        <f>VLOOKUP(C1454,parms,3,FALSE)</f>
        <v>1.0340679555058022E-2</v>
      </c>
      <c r="I1454" s="42">
        <f>VLOOKUP(C1454,parms,8,FALSE)</f>
        <v>3.39</v>
      </c>
      <c r="J1454" s="27">
        <f>VLOOKUP(C1454,parms,4,FALSE)</f>
        <v>1456404.4973625049</v>
      </c>
      <c r="K1454" s="25">
        <f>VLOOKUP(C1454,parms,6,FALSE)</f>
        <v>0.3</v>
      </c>
      <c r="L1454" s="35">
        <f>Data!BM2</f>
        <v>8.2011922934080266E-3</v>
      </c>
      <c r="M1454" s="39">
        <f>VLOOKUP(C1454,Data!$CB$2:$EB$22,1+VALUE(MID(A1454,6,2)),FALSE)</f>
        <v>1464.501143</v>
      </c>
      <c r="Q1454" s="21">
        <v>1464.501143</v>
      </c>
      <c r="R1454" s="21">
        <v>189.9568981209469</v>
      </c>
      <c r="S1454" s="21">
        <v>3473.0297683960557</v>
      </c>
      <c r="T1454" s="38">
        <v>0.11539261018483782</v>
      </c>
    </row>
    <row r="1455" spans="1:20" x14ac:dyDescent="0.25">
      <c r="A1455" s="16" t="s">
        <v>316</v>
      </c>
      <c r="B1455" s="8" t="s">
        <v>60</v>
      </c>
      <c r="C1455" s="8" t="s">
        <v>69</v>
      </c>
      <c r="E1455" s="8" t="str">
        <f t="shared" ref="E1455:E1518" si="169">IF(RIGHT(A1455,3)="old","Initial",B1455&amp;"-"&amp;C1455)</f>
        <v>Initial</v>
      </c>
      <c r="F1455" s="21">
        <f>F1389</f>
        <v>287016.28074287547</v>
      </c>
      <c r="G1455" s="19">
        <f>G1389</f>
        <v>6.1538755843326456</v>
      </c>
      <c r="H1455" s="18">
        <f t="shared" ref="H1455:K1470" si="170">H1454</f>
        <v>1.0340679555058022E-2</v>
      </c>
      <c r="I1455" s="6">
        <f>I1454</f>
        <v>3.39</v>
      </c>
      <c r="J1455" s="6">
        <f t="shared" si="170"/>
        <v>1456404.4973625049</v>
      </c>
      <c r="K1455" s="18">
        <f t="shared" si="170"/>
        <v>0.3</v>
      </c>
      <c r="L1455" s="35">
        <f>Data!BM3</f>
        <v>9.7059982188039962E-3</v>
      </c>
      <c r="M1455" s="39">
        <f>VLOOKUP(C1455,Data!$CB$2:$EB$22,1+VALUE(MID(A1455,6,2)),FALSE)</f>
        <v>1465.6342770000001</v>
      </c>
      <c r="Q1455" s="21">
        <v>1465.6342770000001</v>
      </c>
      <c r="R1455" s="21">
        <v>388.93794778817733</v>
      </c>
      <c r="S1455" s="21">
        <v>6648.2484840208326</v>
      </c>
      <c r="T1455" s="38">
        <v>0.13104628261795803</v>
      </c>
    </row>
    <row r="1456" spans="1:20" x14ac:dyDescent="0.25">
      <c r="A1456" s="16" t="s">
        <v>317</v>
      </c>
      <c r="B1456" s="8" t="s">
        <v>60</v>
      </c>
      <c r="C1456" s="8" t="s">
        <v>69</v>
      </c>
      <c r="E1456" s="8" t="str">
        <f t="shared" si="169"/>
        <v>Initial</v>
      </c>
      <c r="F1456" s="21">
        <f t="shared" ref="F1456:G1471" si="171">F1390</f>
        <v>255707.61126146198</v>
      </c>
      <c r="G1456" s="19">
        <f t="shared" si="171"/>
        <v>6.5044126470105788</v>
      </c>
      <c r="H1456" s="18">
        <f t="shared" si="170"/>
        <v>1.0340679555058022E-2</v>
      </c>
      <c r="I1456" s="6">
        <f t="shared" si="170"/>
        <v>3.39</v>
      </c>
      <c r="J1456" s="6">
        <f t="shared" si="170"/>
        <v>1456404.4973625049</v>
      </c>
      <c r="K1456" s="18">
        <f t="shared" si="170"/>
        <v>0.3</v>
      </c>
      <c r="L1456" s="35">
        <f>Data!BM4</f>
        <v>9.7059982188039962E-3</v>
      </c>
      <c r="M1456" s="39">
        <f>VLOOKUP(C1456,Data!$CB$2:$EB$22,1+VALUE(MID(A1456,6,2)),FALSE)</f>
        <v>1466.4932630000001</v>
      </c>
      <c r="Q1456" s="21">
        <v>1466.4932630000001</v>
      </c>
      <c r="R1456" s="21">
        <v>358.92416965371615</v>
      </c>
      <c r="S1456" s="21">
        <v>6447.7699165214317</v>
      </c>
      <c r="T1456" s="38">
        <v>0.1357406639266634</v>
      </c>
    </row>
    <row r="1457" spans="1:20" x14ac:dyDescent="0.25">
      <c r="A1457" s="16" t="s">
        <v>318</v>
      </c>
      <c r="B1457" s="8" t="s">
        <v>60</v>
      </c>
      <c r="C1457" s="8" t="s">
        <v>69</v>
      </c>
      <c r="E1457" s="8" t="str">
        <f t="shared" si="169"/>
        <v>Initial</v>
      </c>
      <c r="F1457" s="21">
        <f t="shared" si="171"/>
        <v>187665.35631204298</v>
      </c>
      <c r="G1457" s="19">
        <f t="shared" si="171"/>
        <v>7.2034924317656603</v>
      </c>
      <c r="H1457" s="18">
        <f t="shared" si="170"/>
        <v>1.0340679555058022E-2</v>
      </c>
      <c r="I1457" s="6">
        <f t="shared" si="170"/>
        <v>3.39</v>
      </c>
      <c r="J1457" s="6">
        <f t="shared" si="170"/>
        <v>1456404.4973625049</v>
      </c>
      <c r="K1457" s="18">
        <f t="shared" si="170"/>
        <v>0.3</v>
      </c>
      <c r="L1457" s="35">
        <f>Data!BM5</f>
        <v>9.7059982188039962E-3</v>
      </c>
      <c r="M1457" s="39">
        <f>VLOOKUP(C1457,Data!$CB$2:$EB$22,1+VALUE(MID(A1457,6,2)),FALSE)</f>
        <v>1272.28367</v>
      </c>
      <c r="Q1457" s="21">
        <v>1272.28367</v>
      </c>
      <c r="R1457" s="21">
        <v>242.97632338652102</v>
      </c>
      <c r="S1457" s="21">
        <v>4661.1591114182393</v>
      </c>
      <c r="T1457" s="38">
        <v>0.12520762231758442</v>
      </c>
    </row>
    <row r="1458" spans="1:20" x14ac:dyDescent="0.25">
      <c r="A1458" s="16" t="s">
        <v>319</v>
      </c>
      <c r="B1458" s="8" t="s">
        <v>60</v>
      </c>
      <c r="C1458" s="8" t="s">
        <v>69</v>
      </c>
      <c r="E1458" s="8" t="str">
        <f t="shared" si="169"/>
        <v>Initial</v>
      </c>
      <c r="F1458" s="21">
        <f t="shared" si="171"/>
        <v>164122.546134278</v>
      </c>
      <c r="G1458" s="19">
        <f t="shared" si="171"/>
        <v>7.7389396209799584</v>
      </c>
      <c r="H1458" s="18">
        <f t="shared" si="170"/>
        <v>1.0340679555058022E-2</v>
      </c>
      <c r="I1458" s="6">
        <f t="shared" si="170"/>
        <v>3.39</v>
      </c>
      <c r="J1458" s="6">
        <f t="shared" si="170"/>
        <v>1456404.4973625049</v>
      </c>
      <c r="K1458" s="18">
        <f t="shared" si="170"/>
        <v>0.3</v>
      </c>
      <c r="L1458" s="35">
        <f>Data!BM6</f>
        <v>9.7059982188039962E-3</v>
      </c>
      <c r="M1458" s="39">
        <f>VLOOKUP(C1458,Data!$CB$2:$EB$22,1+VALUE(MID(A1458,6,2)),FALSE)</f>
        <v>21247.590286999999</v>
      </c>
      <c r="Q1458" s="21">
        <v>21247.590286999999</v>
      </c>
      <c r="R1458" s="21">
        <v>1334.4771989737371</v>
      </c>
      <c r="S1458" s="21">
        <v>13762.426120985197</v>
      </c>
      <c r="T1458" s="38">
        <v>0.78631005970332102</v>
      </c>
    </row>
    <row r="1459" spans="1:20" x14ac:dyDescent="0.25">
      <c r="A1459" s="16" t="s">
        <v>320</v>
      </c>
      <c r="B1459" s="8" t="s">
        <v>60</v>
      </c>
      <c r="C1459" s="8" t="s">
        <v>69</v>
      </c>
      <c r="E1459" s="8" t="str">
        <f t="shared" si="169"/>
        <v>Initial</v>
      </c>
      <c r="F1459" s="21">
        <f t="shared" si="171"/>
        <v>323596.6391991555</v>
      </c>
      <c r="G1459" s="19">
        <f t="shared" si="171"/>
        <v>6.0365260709191357</v>
      </c>
      <c r="H1459" s="18">
        <f t="shared" si="170"/>
        <v>1.0340679555058022E-2</v>
      </c>
      <c r="I1459" s="6">
        <f t="shared" si="170"/>
        <v>3.39</v>
      </c>
      <c r="J1459" s="6">
        <f t="shared" si="170"/>
        <v>1456404.4973625049</v>
      </c>
      <c r="K1459" s="18">
        <f t="shared" si="170"/>
        <v>0.3</v>
      </c>
      <c r="L1459" s="35">
        <f>Data!BM7</f>
        <v>8.3516728859476235E-3</v>
      </c>
      <c r="M1459" s="39">
        <f>VLOOKUP(C1459,Data!$CB$2:$EB$22,1+VALUE(MID(A1459,6,2)),FALSE)</f>
        <v>1425.911184</v>
      </c>
      <c r="Q1459" s="21">
        <v>1425.911184</v>
      </c>
      <c r="R1459" s="21">
        <v>1473.0435573875338</v>
      </c>
      <c r="S1459" s="21">
        <v>28718.192006037978</v>
      </c>
      <c r="T1459" s="38">
        <v>0.44021263791127474</v>
      </c>
    </row>
    <row r="1460" spans="1:20" x14ac:dyDescent="0.25">
      <c r="A1460" s="16" t="s">
        <v>321</v>
      </c>
      <c r="B1460" s="8" t="s">
        <v>60</v>
      </c>
      <c r="C1460" s="8" t="s">
        <v>69</v>
      </c>
      <c r="E1460" s="8" t="str">
        <f t="shared" si="169"/>
        <v>Initial</v>
      </c>
      <c r="F1460" s="21">
        <f t="shared" si="171"/>
        <v>248353.29745809652</v>
      </c>
      <c r="G1460" s="19">
        <f t="shared" si="171"/>
        <v>6.675512703680524</v>
      </c>
      <c r="H1460" s="18">
        <f t="shared" si="170"/>
        <v>1.0340679555058022E-2</v>
      </c>
      <c r="I1460" s="6">
        <f t="shared" si="170"/>
        <v>3.39</v>
      </c>
      <c r="J1460" s="6">
        <f t="shared" si="170"/>
        <v>1456404.4973625049</v>
      </c>
      <c r="K1460" s="18">
        <f t="shared" si="170"/>
        <v>0.3</v>
      </c>
      <c r="L1460" s="35">
        <f>Data!BM8</f>
        <v>8.3516728859476235E-3</v>
      </c>
      <c r="M1460" s="39">
        <f>VLOOKUP(C1460,Data!$CB$2:$EB$22,1+VALUE(MID(A1460,6,2)),FALSE)</f>
        <v>1376.4532589999999</v>
      </c>
      <c r="Q1460" s="21">
        <v>1376.4532589999999</v>
      </c>
      <c r="R1460" s="21">
        <v>641.15081318114619</v>
      </c>
      <c r="S1460" s="21">
        <v>13132.781991460197</v>
      </c>
      <c r="T1460" s="38">
        <v>0.24965552791502732</v>
      </c>
    </row>
    <row r="1461" spans="1:20" x14ac:dyDescent="0.25">
      <c r="A1461" s="16" t="s">
        <v>322</v>
      </c>
      <c r="B1461" s="8" t="s">
        <v>60</v>
      </c>
      <c r="C1461" s="8" t="s">
        <v>69</v>
      </c>
      <c r="E1461" s="8" t="str">
        <f t="shared" si="169"/>
        <v>Initial</v>
      </c>
      <c r="F1461" s="21">
        <f t="shared" si="171"/>
        <v>247930.70340348198</v>
      </c>
      <c r="G1461" s="19">
        <f t="shared" si="171"/>
        <v>6.6987743860742617</v>
      </c>
      <c r="H1461" s="18">
        <f t="shared" si="170"/>
        <v>1.0340679555058022E-2</v>
      </c>
      <c r="I1461" s="6">
        <f t="shared" si="170"/>
        <v>3.39</v>
      </c>
      <c r="J1461" s="6">
        <f t="shared" si="170"/>
        <v>1456404.4973625049</v>
      </c>
      <c r="K1461" s="18">
        <f t="shared" si="170"/>
        <v>0.3</v>
      </c>
      <c r="L1461" s="35">
        <f>Data!BM9</f>
        <v>8.3516728859476235E-3</v>
      </c>
      <c r="M1461" s="39">
        <f>VLOOKUP(C1461,Data!$CB$2:$EB$22,1+VALUE(MID(A1461,6,2)),FALSE)</f>
        <v>1475.8974310000001</v>
      </c>
      <c r="Q1461" s="21">
        <v>1475.8974310000001</v>
      </c>
      <c r="R1461" s="21">
        <v>480.42929544379336</v>
      </c>
      <c r="S1461" s="21">
        <v>9434.0970537848116</v>
      </c>
      <c r="T1461" s="38">
        <v>0.18739158697997826</v>
      </c>
    </row>
    <row r="1462" spans="1:20" x14ac:dyDescent="0.25">
      <c r="A1462" s="16" t="s">
        <v>323</v>
      </c>
      <c r="B1462" s="8" t="s">
        <v>60</v>
      </c>
      <c r="C1462" s="8" t="s">
        <v>69</v>
      </c>
      <c r="E1462" s="8" t="str">
        <f t="shared" si="169"/>
        <v>Initial</v>
      </c>
      <c r="F1462" s="21">
        <f t="shared" si="171"/>
        <v>151738.37945754698</v>
      </c>
      <c r="G1462" s="19">
        <f t="shared" si="171"/>
        <v>7.9647183674103861</v>
      </c>
      <c r="H1462" s="18">
        <f t="shared" si="170"/>
        <v>1.0340679555058022E-2</v>
      </c>
      <c r="I1462" s="6">
        <f t="shared" si="170"/>
        <v>3.39</v>
      </c>
      <c r="J1462" s="6">
        <f t="shared" si="170"/>
        <v>1456404.4973625049</v>
      </c>
      <c r="K1462" s="18">
        <f t="shared" si="170"/>
        <v>0.3</v>
      </c>
      <c r="L1462" s="35">
        <f>Data!BM10</f>
        <v>8.3516728859476235E-3</v>
      </c>
      <c r="M1462" s="39">
        <f>VLOOKUP(C1462,Data!$CB$2:$EB$22,1+VALUE(MID(A1462,6,2)),FALSE)</f>
        <v>3358.8845230000002</v>
      </c>
      <c r="Q1462" s="21">
        <v>3358.8845230000002</v>
      </c>
      <c r="R1462" s="21">
        <v>450.46459568704103</v>
      </c>
      <c r="S1462" s="21">
        <v>8803.8376136733095</v>
      </c>
      <c r="T1462" s="38">
        <v>0.28708872834539156</v>
      </c>
    </row>
    <row r="1463" spans="1:20" x14ac:dyDescent="0.25">
      <c r="A1463" s="16" t="s">
        <v>324</v>
      </c>
      <c r="B1463" s="8" t="s">
        <v>60</v>
      </c>
      <c r="C1463" s="8" t="s">
        <v>69</v>
      </c>
      <c r="E1463" s="8" t="str">
        <f t="shared" si="169"/>
        <v>Initial</v>
      </c>
      <c r="F1463" s="21">
        <f t="shared" si="171"/>
        <v>198057.49561402149</v>
      </c>
      <c r="G1463" s="19">
        <f t="shared" si="171"/>
        <v>7.1029079323460005</v>
      </c>
      <c r="H1463" s="18">
        <f t="shared" si="170"/>
        <v>1.0340679555058022E-2</v>
      </c>
      <c r="I1463" s="6">
        <f t="shared" si="170"/>
        <v>3.39</v>
      </c>
      <c r="J1463" s="6">
        <f t="shared" si="170"/>
        <v>1456404.4973625049</v>
      </c>
      <c r="K1463" s="18">
        <f t="shared" si="170"/>
        <v>0.3</v>
      </c>
      <c r="L1463" s="35">
        <f>Data!BM11</f>
        <v>8.3516728859476235E-3</v>
      </c>
      <c r="M1463" s="39">
        <f>VLOOKUP(C1463,Data!$CB$2:$EB$22,1+VALUE(MID(A1463,6,2)),FALSE)</f>
        <v>0</v>
      </c>
      <c r="Q1463" s="21">
        <v>0</v>
      </c>
      <c r="R1463" s="21">
        <v>197.71135234037703</v>
      </c>
      <c r="S1463" s="21">
        <v>4760.6635563727514</v>
      </c>
      <c r="T1463" s="38">
        <v>9.6536432043070941E-2</v>
      </c>
    </row>
    <row r="1464" spans="1:20" x14ac:dyDescent="0.25">
      <c r="A1464" s="16" t="s">
        <v>325</v>
      </c>
      <c r="B1464" s="8" t="s">
        <v>60</v>
      </c>
      <c r="C1464" s="8" t="s">
        <v>69</v>
      </c>
      <c r="E1464" s="8" t="str">
        <f t="shared" si="169"/>
        <v>Initial</v>
      </c>
      <c r="F1464" s="21">
        <f t="shared" si="171"/>
        <v>275989.34520370152</v>
      </c>
      <c r="G1464" s="19">
        <f t="shared" si="171"/>
        <v>6.3520445686664582</v>
      </c>
      <c r="H1464" s="18">
        <f t="shared" si="170"/>
        <v>1.0340679555058022E-2</v>
      </c>
      <c r="I1464" s="6">
        <f t="shared" si="170"/>
        <v>3.39</v>
      </c>
      <c r="J1464" s="6">
        <f t="shared" si="170"/>
        <v>1456404.4973625049</v>
      </c>
      <c r="K1464" s="18">
        <f t="shared" si="170"/>
        <v>0.3</v>
      </c>
      <c r="L1464" s="35">
        <f>Data!BM12</f>
        <v>7.2983087381704474E-3</v>
      </c>
      <c r="M1464" s="39">
        <f>VLOOKUP(C1464,Data!$CB$2:$EB$22,1+VALUE(MID(A1464,6,2)),FALSE)</f>
        <v>0</v>
      </c>
      <c r="Q1464" s="21">
        <v>0</v>
      </c>
      <c r="R1464" s="21">
        <v>85.608221025807893</v>
      </c>
      <c r="S1464" s="21">
        <v>1843.4387280066128</v>
      </c>
      <c r="T1464" s="38">
        <v>2.9996741196815169E-2</v>
      </c>
    </row>
    <row r="1465" spans="1:20" x14ac:dyDescent="0.25">
      <c r="A1465" s="16" t="s">
        <v>326</v>
      </c>
      <c r="B1465" s="8" t="s">
        <v>60</v>
      </c>
      <c r="C1465" s="8" t="s">
        <v>69</v>
      </c>
      <c r="E1465" s="8" t="str">
        <f t="shared" si="169"/>
        <v>Initial</v>
      </c>
      <c r="F1465" s="21">
        <f t="shared" si="171"/>
        <v>260275.96043880651</v>
      </c>
      <c r="G1465" s="19">
        <f t="shared" si="171"/>
        <v>6.5903233729592454</v>
      </c>
      <c r="H1465" s="18">
        <f t="shared" si="170"/>
        <v>1.0340679555058022E-2</v>
      </c>
      <c r="I1465" s="6">
        <f t="shared" si="170"/>
        <v>3.39</v>
      </c>
      <c r="J1465" s="6">
        <f t="shared" si="170"/>
        <v>1456404.4973625049</v>
      </c>
      <c r="K1465" s="18">
        <f t="shared" si="170"/>
        <v>0.3</v>
      </c>
      <c r="L1465" s="35">
        <f>Data!BM13</f>
        <v>7.2983087381704474E-3</v>
      </c>
      <c r="M1465" s="39">
        <f>VLOOKUP(C1465,Data!$CB$2:$EB$22,1+VALUE(MID(A1465,6,2)),FALSE)</f>
        <v>0</v>
      </c>
      <c r="Q1465" s="21">
        <v>0</v>
      </c>
      <c r="R1465" s="21">
        <v>24.478938264818517</v>
      </c>
      <c r="S1465" s="21">
        <v>546.88876338240505</v>
      </c>
      <c r="T1465" s="38">
        <v>9.0951410629173113E-3</v>
      </c>
    </row>
    <row r="1466" spans="1:20" x14ac:dyDescent="0.25">
      <c r="A1466" s="16" t="s">
        <v>327</v>
      </c>
      <c r="B1466" s="8" t="s">
        <v>60</v>
      </c>
      <c r="C1466" s="8" t="s">
        <v>69</v>
      </c>
      <c r="E1466" s="8" t="str">
        <f t="shared" si="169"/>
        <v>Initial</v>
      </c>
      <c r="F1466" s="21">
        <f t="shared" si="171"/>
        <v>177640.49285034501</v>
      </c>
      <c r="G1466" s="19">
        <f t="shared" si="171"/>
        <v>6.7318910511908392</v>
      </c>
      <c r="H1466" s="18">
        <f t="shared" si="170"/>
        <v>1.0340679555058022E-2</v>
      </c>
      <c r="I1466" s="6">
        <f t="shared" si="170"/>
        <v>3.39</v>
      </c>
      <c r="J1466" s="6">
        <f t="shared" si="170"/>
        <v>1456404.4973625049</v>
      </c>
      <c r="K1466" s="18">
        <f t="shared" si="170"/>
        <v>0.3</v>
      </c>
      <c r="L1466" s="35">
        <f>Data!BM14</f>
        <v>7.2983087381704474E-3</v>
      </c>
      <c r="M1466" s="39">
        <f>VLOOKUP(C1466,Data!$CB$2:$EB$22,1+VALUE(MID(A1466,6,2)),FALSE)</f>
        <v>0</v>
      </c>
      <c r="Q1466" s="21">
        <v>0</v>
      </c>
      <c r="R1466" s="21">
        <v>5.0281610959764143</v>
      </c>
      <c r="S1466" s="21">
        <v>114.74822080536896</v>
      </c>
      <c r="T1466" s="38">
        <v>2.7372731283048513E-3</v>
      </c>
    </row>
    <row r="1467" spans="1:20" x14ac:dyDescent="0.25">
      <c r="A1467" s="17" t="s">
        <v>262</v>
      </c>
      <c r="B1467" s="8" t="s">
        <v>60</v>
      </c>
      <c r="C1467" s="8" t="s">
        <v>69</v>
      </c>
      <c r="E1467" s="8" t="str">
        <f t="shared" si="169"/>
        <v>ReFi-vod.refi</v>
      </c>
      <c r="F1467" s="21">
        <f t="shared" si="171"/>
        <v>241275.65645411599</v>
      </c>
      <c r="G1467" s="19">
        <f t="shared" si="171"/>
        <v>6.6118664962406903</v>
      </c>
      <c r="H1467" s="18">
        <f t="shared" si="170"/>
        <v>1.0340679555058022E-2</v>
      </c>
      <c r="I1467" s="6">
        <f t="shared" si="170"/>
        <v>3.39</v>
      </c>
      <c r="J1467" s="6">
        <f t="shared" si="170"/>
        <v>1456404.4973625049</v>
      </c>
      <c r="K1467" s="18">
        <f t="shared" si="170"/>
        <v>0.3</v>
      </c>
      <c r="L1467" s="35">
        <f>Data!BM15</f>
        <v>7.2983087381704474E-3</v>
      </c>
      <c r="M1467" s="21">
        <f>VLOOKUP(C1467,Data!$CB$2:$EB$22,1+VALUE(MID(A1467,6,2)),FALSE)</f>
        <v>0</v>
      </c>
      <c r="Q1467" s="21">
        <v>0</v>
      </c>
      <c r="R1467" s="21">
        <v>2.0507772706458054</v>
      </c>
      <c r="S1467" s="21">
        <v>45.966588136648397</v>
      </c>
      <c r="T1467" s="38">
        <v>8.219698908029649E-4</v>
      </c>
    </row>
    <row r="1468" spans="1:20" x14ac:dyDescent="0.25">
      <c r="A1468" s="17" t="s">
        <v>263</v>
      </c>
      <c r="B1468" s="8" t="s">
        <v>60</v>
      </c>
      <c r="C1468" s="8" t="s">
        <v>69</v>
      </c>
      <c r="E1468" s="8" t="str">
        <f t="shared" si="169"/>
        <v>ReFi-vod.refi</v>
      </c>
      <c r="F1468" s="21">
        <f t="shared" si="171"/>
        <v>345060.95921411947</v>
      </c>
      <c r="G1468" s="19">
        <f t="shared" si="171"/>
        <v>6.091471245669009</v>
      </c>
      <c r="H1468" s="18">
        <f t="shared" si="170"/>
        <v>1.0340679555058022E-2</v>
      </c>
      <c r="I1468" s="6">
        <f t="shared" si="170"/>
        <v>3.39</v>
      </c>
      <c r="J1468" s="6">
        <f t="shared" si="170"/>
        <v>1456404.4973625049</v>
      </c>
      <c r="K1468" s="18">
        <f t="shared" si="170"/>
        <v>0.3</v>
      </c>
      <c r="L1468" s="35">
        <f>Data!BM16</f>
        <v>6.922107256821455E-3</v>
      </c>
      <c r="M1468" s="21">
        <f>VLOOKUP(C1468,Data!$CB$2:$EB$22,1+VALUE(MID(A1468,6,2)),FALSE)</f>
        <v>31340.876240999991</v>
      </c>
      <c r="Q1468" s="21">
        <v>31340.876240999991</v>
      </c>
      <c r="R1468" s="21">
        <v>3408.8671990702346</v>
      </c>
      <c r="S1468" s="21">
        <v>39052.529773463597</v>
      </c>
      <c r="T1468" s="38">
        <v>0.95535587177829118</v>
      </c>
    </row>
    <row r="1469" spans="1:20" x14ac:dyDescent="0.25">
      <c r="A1469" s="17" t="s">
        <v>264</v>
      </c>
      <c r="B1469" s="8" t="s">
        <v>60</v>
      </c>
      <c r="C1469" s="8" t="s">
        <v>69</v>
      </c>
      <c r="E1469" s="8" t="str">
        <f t="shared" si="169"/>
        <v>ReFi-vod.refi</v>
      </c>
      <c r="F1469" s="21">
        <f t="shared" si="171"/>
        <v>235151.7459877205</v>
      </c>
      <c r="G1469" s="19">
        <f t="shared" si="171"/>
        <v>6.8631730048599717</v>
      </c>
      <c r="H1469" s="18">
        <f t="shared" si="170"/>
        <v>1.0340679555058022E-2</v>
      </c>
      <c r="I1469" s="6">
        <f t="shared" si="170"/>
        <v>3.39</v>
      </c>
      <c r="J1469" s="6">
        <f t="shared" si="170"/>
        <v>1456404.4973625049</v>
      </c>
      <c r="K1469" s="18">
        <f t="shared" si="170"/>
        <v>0.3</v>
      </c>
      <c r="L1469" s="35">
        <f>Data!BM17</f>
        <v>6.922107256821455E-3</v>
      </c>
      <c r="M1469" s="21">
        <f>VLOOKUP(C1469,Data!$CB$2:$EB$22,1+VALUE(MID(A1469,6,2)),FALSE)</f>
        <v>30103.808303999991</v>
      </c>
      <c r="Q1469" s="21">
        <v>30103.808303999991</v>
      </c>
      <c r="R1469" s="21">
        <v>2383.3241370326214</v>
      </c>
      <c r="S1469" s="21">
        <v>25346.984026194696</v>
      </c>
      <c r="T1469" s="38">
        <v>0.98013483225548648</v>
      </c>
    </row>
    <row r="1470" spans="1:20" x14ac:dyDescent="0.25">
      <c r="A1470" s="17" t="s">
        <v>265</v>
      </c>
      <c r="B1470" s="8" t="s">
        <v>60</v>
      </c>
      <c r="C1470" s="8" t="s">
        <v>69</v>
      </c>
      <c r="E1470" s="8" t="str">
        <f t="shared" si="169"/>
        <v>ReFi-vod.refi</v>
      </c>
      <c r="F1470" s="21">
        <f t="shared" si="171"/>
        <v>197045.08899614651</v>
      </c>
      <c r="G1470" s="19">
        <f t="shared" si="171"/>
        <v>7.2927935899315104</v>
      </c>
      <c r="H1470" s="18">
        <f t="shared" si="170"/>
        <v>1.0340679555058022E-2</v>
      </c>
      <c r="I1470" s="6">
        <f t="shared" si="170"/>
        <v>3.39</v>
      </c>
      <c r="J1470" s="6">
        <f t="shared" si="170"/>
        <v>1456404.4973625049</v>
      </c>
      <c r="K1470" s="18">
        <f t="shared" si="170"/>
        <v>0.3</v>
      </c>
      <c r="L1470" s="35">
        <f>Data!BM18</f>
        <v>6.922107256821455E-3</v>
      </c>
      <c r="M1470" s="21">
        <f>VLOOKUP(C1470,Data!$CB$2:$EB$22,1+VALUE(MID(A1470,6,2)),FALSE)</f>
        <v>23202.570672999998</v>
      </c>
      <c r="Q1470" s="21">
        <v>23202.570672999998</v>
      </c>
      <c r="R1470" s="21">
        <v>1974.6291289563635</v>
      </c>
      <c r="S1470" s="21">
        <v>25615.336724551587</v>
      </c>
      <c r="T1470" s="38">
        <v>0.96910502142531907</v>
      </c>
    </row>
    <row r="1471" spans="1:20" x14ac:dyDescent="0.25">
      <c r="A1471" s="17" t="s">
        <v>266</v>
      </c>
      <c r="B1471" s="8" t="s">
        <v>60</v>
      </c>
      <c r="C1471" s="8" t="s">
        <v>69</v>
      </c>
      <c r="E1471" s="8" t="str">
        <f t="shared" si="169"/>
        <v>ReFi-vod.refi</v>
      </c>
      <c r="F1471" s="21">
        <f t="shared" si="171"/>
        <v>273305.90258954099</v>
      </c>
      <c r="G1471" s="19">
        <f t="shared" si="171"/>
        <v>6.6013158616557677</v>
      </c>
      <c r="H1471" s="18">
        <f t="shared" ref="H1471:K1486" si="172">H1470</f>
        <v>1.0340679555058022E-2</v>
      </c>
      <c r="I1471" s="6">
        <f t="shared" si="172"/>
        <v>3.39</v>
      </c>
      <c r="J1471" s="6">
        <f t="shared" si="172"/>
        <v>1456404.4973625049</v>
      </c>
      <c r="K1471" s="18">
        <f t="shared" si="172"/>
        <v>0.3</v>
      </c>
      <c r="L1471" s="35">
        <f>Data!BM19</f>
        <v>6.922107256821455E-3</v>
      </c>
      <c r="M1471" s="21">
        <f>VLOOKUP(C1471,Data!$CB$2:$EB$22,1+VALUE(MID(A1471,6,2)),FALSE)</f>
        <v>42727.525349417789</v>
      </c>
      <c r="Q1471" s="21">
        <v>42727.525349417789</v>
      </c>
      <c r="R1471" s="21">
        <v>2811.7969203737607</v>
      </c>
      <c r="S1471" s="21">
        <v>20196.161729221727</v>
      </c>
      <c r="T1471" s="38">
        <v>0.99491472730923081</v>
      </c>
    </row>
    <row r="1472" spans="1:20" x14ac:dyDescent="0.25">
      <c r="A1472" s="17" t="s">
        <v>267</v>
      </c>
      <c r="B1472" s="8" t="s">
        <v>60</v>
      </c>
      <c r="C1472" s="8" t="s">
        <v>69</v>
      </c>
      <c r="E1472" s="8" t="str">
        <f t="shared" si="169"/>
        <v>ReFi-vod.refi</v>
      </c>
      <c r="F1472" s="21">
        <f t="shared" ref="F1472:G1487" si="173">F1406</f>
        <v>286995.93963505048</v>
      </c>
      <c r="G1472" s="19">
        <f t="shared" si="173"/>
        <v>6.630371738758158</v>
      </c>
      <c r="H1472" s="18">
        <f t="shared" si="172"/>
        <v>1.0340679555058022E-2</v>
      </c>
      <c r="I1472" s="6">
        <f t="shared" si="172"/>
        <v>3.39</v>
      </c>
      <c r="J1472" s="6">
        <f t="shared" si="172"/>
        <v>1456404.4973625049</v>
      </c>
      <c r="K1472" s="18">
        <f t="shared" si="172"/>
        <v>0.3</v>
      </c>
      <c r="L1472" s="35">
        <f>Data!BM20</f>
        <v>7.1478281456308504E-3</v>
      </c>
      <c r="M1472" s="21">
        <f>VLOOKUP(C1472,Data!$CB$2:$EB$22,1+VALUE(MID(A1472,6,2)),FALSE)</f>
        <v>53239.559635698832</v>
      </c>
      <c r="Q1472" s="21">
        <v>53239.559635698832</v>
      </c>
      <c r="R1472" s="21">
        <v>2964.0750173355436</v>
      </c>
      <c r="S1472" s="21">
        <v>13383.836542138488</v>
      </c>
      <c r="T1472" s="38">
        <v>0.99876739990512375</v>
      </c>
    </row>
    <row r="1473" spans="1:20" x14ac:dyDescent="0.25">
      <c r="A1473" s="17" t="s">
        <v>268</v>
      </c>
      <c r="B1473" s="8" t="s">
        <v>60</v>
      </c>
      <c r="C1473" s="8" t="s">
        <v>69</v>
      </c>
      <c r="E1473" s="8" t="str">
        <f t="shared" si="169"/>
        <v>ReFi-vod.refi</v>
      </c>
      <c r="F1473" s="21">
        <f t="shared" si="173"/>
        <v>179299.95750538001</v>
      </c>
      <c r="G1473" s="19">
        <f t="shared" si="173"/>
        <v>7.7940670675137813</v>
      </c>
      <c r="H1473" s="18">
        <f t="shared" si="172"/>
        <v>1.0340679555058022E-2</v>
      </c>
      <c r="I1473" s="6">
        <f t="shared" si="172"/>
        <v>3.39</v>
      </c>
      <c r="J1473" s="6">
        <f t="shared" si="172"/>
        <v>1456404.4973625049</v>
      </c>
      <c r="K1473" s="18">
        <f t="shared" si="172"/>
        <v>0.3</v>
      </c>
      <c r="L1473" s="35">
        <f>Data!BM21</f>
        <v>7.1478281456308504E-3</v>
      </c>
      <c r="M1473" s="21">
        <f>VLOOKUP(C1473,Data!$CB$2:$EB$22,1+VALUE(MID(A1473,6,2)),FALSE)</f>
        <v>4931.4260375786907</v>
      </c>
      <c r="Q1473" s="21">
        <v>4931.4260375786907</v>
      </c>
      <c r="R1473" s="21">
        <v>1699.3284868249059</v>
      </c>
      <c r="S1473" s="21">
        <v>39968.039827030894</v>
      </c>
      <c r="T1473" s="38">
        <v>0.91653292534024111</v>
      </c>
    </row>
    <row r="1474" spans="1:20" x14ac:dyDescent="0.25">
      <c r="A1474" s="17" t="s">
        <v>269</v>
      </c>
      <c r="B1474" s="8" t="s">
        <v>60</v>
      </c>
      <c r="C1474" s="8" t="s">
        <v>69</v>
      </c>
      <c r="E1474" s="8" t="str">
        <f t="shared" si="169"/>
        <v>ReFi-vod.refi</v>
      </c>
      <c r="F1474" s="21">
        <f t="shared" si="173"/>
        <v>219354.8628749405</v>
      </c>
      <c r="G1474" s="19">
        <f t="shared" si="173"/>
        <v>7.3419947232959029</v>
      </c>
      <c r="H1474" s="18">
        <f t="shared" si="172"/>
        <v>1.0340679555058022E-2</v>
      </c>
      <c r="I1474" s="6">
        <f t="shared" si="172"/>
        <v>3.39</v>
      </c>
      <c r="J1474" s="6">
        <f t="shared" si="172"/>
        <v>1456404.4973625049</v>
      </c>
      <c r="K1474" s="18">
        <f t="shared" si="172"/>
        <v>0.3</v>
      </c>
      <c r="L1474" s="35">
        <f>Data!BM22</f>
        <v>7.1478281456308504E-3</v>
      </c>
      <c r="M1474" s="21">
        <f>VLOOKUP(C1474,Data!$CB$2:$EB$22,1+VALUE(MID(A1474,6,2)),FALSE)</f>
        <v>3813.4407526488881</v>
      </c>
      <c r="Q1474" s="21">
        <v>3813.4407526488881</v>
      </c>
      <c r="R1474" s="21">
        <v>1521.7263599885539</v>
      </c>
      <c r="S1474" s="21">
        <v>34061.357656440981</v>
      </c>
      <c r="T1474" s="38">
        <v>0.67087285067274782</v>
      </c>
    </row>
    <row r="1475" spans="1:20" x14ac:dyDescent="0.25">
      <c r="A1475" s="17" t="s">
        <v>270</v>
      </c>
      <c r="B1475" s="8" t="s">
        <v>60</v>
      </c>
      <c r="C1475" s="8" t="s">
        <v>69</v>
      </c>
      <c r="E1475" s="8" t="str">
        <f t="shared" si="169"/>
        <v>ReFi-vod.refi</v>
      </c>
      <c r="F1475" s="21">
        <f t="shared" si="173"/>
        <v>287620.84496671398</v>
      </c>
      <c r="G1475" s="19">
        <f t="shared" si="173"/>
        <v>6.5907594413673705</v>
      </c>
      <c r="H1475" s="18">
        <f t="shared" si="172"/>
        <v>1.0340679555058022E-2</v>
      </c>
      <c r="I1475" s="6">
        <f t="shared" si="172"/>
        <v>3.39</v>
      </c>
      <c r="J1475" s="6">
        <f t="shared" si="172"/>
        <v>1456404.4973625049</v>
      </c>
      <c r="K1475" s="18">
        <f t="shared" si="172"/>
        <v>0.3</v>
      </c>
      <c r="L1475" s="35">
        <f>Data!BM23</f>
        <v>7.1478281456308504E-3</v>
      </c>
      <c r="M1475" s="21">
        <f>VLOOKUP(C1475,Data!$CB$2:$EB$22,1+VALUE(MID(A1475,6,2)),FALSE)</f>
        <v>6715.6288020000011</v>
      </c>
      <c r="Q1475" s="21">
        <v>6715.6288020000011</v>
      </c>
      <c r="R1475" s="21">
        <v>1856.2693832828938</v>
      </c>
      <c r="S1475" s="21">
        <v>34758.393824580002</v>
      </c>
      <c r="T1475" s="38">
        <v>0.62412497795294941</v>
      </c>
    </row>
    <row r="1476" spans="1:20" x14ac:dyDescent="0.25">
      <c r="A1476" s="17" t="s">
        <v>249</v>
      </c>
      <c r="B1476" s="8" t="s">
        <v>60</v>
      </c>
      <c r="C1476" s="8" t="s">
        <v>69</v>
      </c>
      <c r="E1476" s="8" t="str">
        <f t="shared" si="169"/>
        <v>ReFi-vod.refi</v>
      </c>
      <c r="F1476" s="21">
        <f t="shared" si="173"/>
        <v>301342.43984295405</v>
      </c>
      <c r="G1476" s="19">
        <f t="shared" si="173"/>
        <v>6.7119966634902308</v>
      </c>
      <c r="H1476" s="18">
        <f t="shared" si="172"/>
        <v>1.0340679555058022E-2</v>
      </c>
      <c r="I1476" s="6">
        <f t="shared" si="172"/>
        <v>3.39</v>
      </c>
      <c r="J1476" s="6">
        <f t="shared" si="172"/>
        <v>1456404.4973625049</v>
      </c>
      <c r="K1476" s="18">
        <f t="shared" si="172"/>
        <v>0.3</v>
      </c>
      <c r="L1476" s="35">
        <f>Data!BM24</f>
        <v>7.1478281456308504E-3</v>
      </c>
      <c r="M1476" s="21">
        <f>VLOOKUP(C1476,Data!$CB$2:$EB$22,1+VALUE(MID(A1476,6,2)),FALSE)</f>
        <v>6331.567067</v>
      </c>
      <c r="Q1476" s="21">
        <v>6331.567067</v>
      </c>
      <c r="R1476" s="21">
        <v>1851.4097261758423</v>
      </c>
      <c r="S1476" s="21">
        <v>35794.796450426642</v>
      </c>
      <c r="T1476" s="38">
        <v>0.59414597665808222</v>
      </c>
    </row>
    <row r="1477" spans="1:20" x14ac:dyDescent="0.25">
      <c r="A1477" s="17" t="s">
        <v>250</v>
      </c>
      <c r="B1477" s="8" t="s">
        <v>60</v>
      </c>
      <c r="C1477" s="8" t="s">
        <v>69</v>
      </c>
      <c r="E1477" s="8" t="str">
        <f t="shared" si="169"/>
        <v>ReFi-vod.refi</v>
      </c>
      <c r="F1477" s="21">
        <f t="shared" si="173"/>
        <v>250516.71427275951</v>
      </c>
      <c r="G1477" s="19">
        <f t="shared" si="173"/>
        <v>6.9682564581886499</v>
      </c>
      <c r="H1477" s="18">
        <f t="shared" si="172"/>
        <v>1.0340679555058022E-2</v>
      </c>
      <c r="I1477" s="6">
        <f t="shared" si="172"/>
        <v>3.39</v>
      </c>
      <c r="J1477" s="6">
        <f t="shared" si="172"/>
        <v>1456404.4973625049</v>
      </c>
      <c r="K1477" s="18">
        <f t="shared" si="172"/>
        <v>0.3</v>
      </c>
      <c r="L1477" s="35">
        <f>Data!BM25</f>
        <v>7.1478281456308504E-3</v>
      </c>
      <c r="M1477" s="21">
        <f>VLOOKUP(C1477,Data!$CB$2:$EB$22,1+VALUE(MID(A1477,6,2)),FALSE)</f>
        <v>5818.9719610000029</v>
      </c>
      <c r="Q1477" s="21">
        <v>5818.9719610000029</v>
      </c>
      <c r="R1477" s="21">
        <v>1460.3574838257948</v>
      </c>
      <c r="S1477" s="21">
        <v>28678.161175293622</v>
      </c>
      <c r="T1477" s="38">
        <v>0.56373291580169815</v>
      </c>
    </row>
    <row r="1478" spans="1:20" x14ac:dyDescent="0.25">
      <c r="A1478" s="17" t="s">
        <v>251</v>
      </c>
      <c r="B1478" s="8" t="s">
        <v>60</v>
      </c>
      <c r="C1478" s="8" t="s">
        <v>69</v>
      </c>
      <c r="E1478" s="8" t="str">
        <f t="shared" si="169"/>
        <v>ReFi-vod.refi</v>
      </c>
      <c r="F1478" s="21">
        <f t="shared" si="173"/>
        <v>203806.21911003449</v>
      </c>
      <c r="G1478" s="19">
        <f t="shared" si="173"/>
        <v>7.3912151109345876</v>
      </c>
      <c r="H1478" s="18">
        <f t="shared" si="172"/>
        <v>1.0340679555058022E-2</v>
      </c>
      <c r="I1478" s="6">
        <f t="shared" si="172"/>
        <v>3.39</v>
      </c>
      <c r="J1478" s="6">
        <f t="shared" si="172"/>
        <v>1456404.4973625049</v>
      </c>
      <c r="K1478" s="18">
        <f t="shared" si="172"/>
        <v>0.3</v>
      </c>
      <c r="L1478" s="35">
        <f>Data!BM26</f>
        <v>7.1478281456308504E-3</v>
      </c>
      <c r="M1478" s="21">
        <f>VLOOKUP(C1478,Data!$CB$2:$EB$22,1+VALUE(MID(A1478,6,2)),FALSE)</f>
        <v>4979.8373550000006</v>
      </c>
      <c r="Q1478" s="21">
        <v>4979.8373550000006</v>
      </c>
      <c r="R1478" s="21">
        <v>1089.0414675257584</v>
      </c>
      <c r="S1478" s="21">
        <v>22307.424401604498</v>
      </c>
      <c r="T1478" s="38">
        <v>0.51674692905561992</v>
      </c>
    </row>
    <row r="1479" spans="1:20" x14ac:dyDescent="0.25">
      <c r="A1479" s="17" t="s">
        <v>252</v>
      </c>
      <c r="B1479" s="8" t="s">
        <v>60</v>
      </c>
      <c r="C1479" s="8" t="s">
        <v>69</v>
      </c>
      <c r="E1479" s="8" t="str">
        <f t="shared" si="169"/>
        <v>ReFi-vod.refi</v>
      </c>
      <c r="F1479" s="21">
        <f t="shared" si="173"/>
        <v>255315.68418609747</v>
      </c>
      <c r="G1479" s="19">
        <f t="shared" si="173"/>
        <v>6.9578555462496423</v>
      </c>
      <c r="H1479" s="18">
        <f t="shared" si="172"/>
        <v>1.0340679555058022E-2</v>
      </c>
      <c r="I1479" s="6">
        <f t="shared" si="172"/>
        <v>3.39</v>
      </c>
      <c r="J1479" s="6">
        <f t="shared" si="172"/>
        <v>1456404.4973625049</v>
      </c>
      <c r="K1479" s="18">
        <f t="shared" si="172"/>
        <v>0.3</v>
      </c>
      <c r="L1479" s="35">
        <f>Data!BM27</f>
        <v>7.1478281456308504E-3</v>
      </c>
      <c r="M1479" s="21">
        <f>VLOOKUP(C1479,Data!$CB$2:$EB$22,1+VALUE(MID(A1479,6,2)),FALSE)</f>
        <v>4923.7638410000018</v>
      </c>
      <c r="Q1479" s="21">
        <v>4923.7638410000018</v>
      </c>
      <c r="R1479" s="21">
        <v>1317.4200214227587</v>
      </c>
      <c r="S1479" s="21">
        <v>26150.393866480692</v>
      </c>
      <c r="T1479" s="38">
        <v>0.49899671279411395</v>
      </c>
    </row>
    <row r="1480" spans="1:20" x14ac:dyDescent="0.25">
      <c r="A1480" s="17" t="s">
        <v>253</v>
      </c>
      <c r="B1480" s="8" t="s">
        <v>60</v>
      </c>
      <c r="C1480" s="8" t="s">
        <v>69</v>
      </c>
      <c r="E1480" s="8" t="str">
        <f t="shared" si="169"/>
        <v>ReFi-vod.refi</v>
      </c>
      <c r="F1480" s="21">
        <f t="shared" si="173"/>
        <v>239367.66982627299</v>
      </c>
      <c r="G1480" s="19">
        <f t="shared" si="173"/>
        <v>7.3621469659184093</v>
      </c>
      <c r="H1480" s="18">
        <f t="shared" si="172"/>
        <v>1.0340679555058022E-2</v>
      </c>
      <c r="I1480" s="6">
        <f t="shared" si="172"/>
        <v>3.39</v>
      </c>
      <c r="J1480" s="6">
        <f t="shared" si="172"/>
        <v>1456404.4973625049</v>
      </c>
      <c r="K1480" s="18">
        <f t="shared" si="172"/>
        <v>0.3</v>
      </c>
      <c r="L1480" s="35">
        <f>Data!BM28</f>
        <v>7.1478281456308504E-3</v>
      </c>
      <c r="M1480" s="21">
        <f>VLOOKUP(C1480,Data!$CB$2:$EB$22,1+VALUE(MID(A1480,6,2)),FALSE)</f>
        <v>6012.1314410000023</v>
      </c>
      <c r="Q1480" s="21">
        <v>6012.1314410000023</v>
      </c>
      <c r="R1480" s="21">
        <v>1346.0788368561732</v>
      </c>
      <c r="S1480" s="21">
        <v>27582.871020555558</v>
      </c>
      <c r="T1480" s="38">
        <v>0.54382093738041282</v>
      </c>
    </row>
    <row r="1481" spans="1:20" x14ac:dyDescent="0.25">
      <c r="A1481" s="17" t="s">
        <v>254</v>
      </c>
      <c r="B1481" s="8" t="s">
        <v>60</v>
      </c>
      <c r="C1481" s="8" t="s">
        <v>69</v>
      </c>
      <c r="E1481" s="8" t="str">
        <f t="shared" si="169"/>
        <v>ReFi-vod.refi</v>
      </c>
      <c r="F1481" s="21">
        <f t="shared" si="173"/>
        <v>243012.20327851301</v>
      </c>
      <c r="G1481" s="19">
        <f t="shared" si="173"/>
        <v>6.823428406388846</v>
      </c>
      <c r="H1481" s="18">
        <f t="shared" si="172"/>
        <v>1.0340679555058022E-2</v>
      </c>
      <c r="I1481" s="6">
        <f t="shared" si="172"/>
        <v>3.39</v>
      </c>
      <c r="J1481" s="6">
        <f t="shared" si="172"/>
        <v>1456404.4973625049</v>
      </c>
      <c r="K1481" s="18">
        <f t="shared" si="172"/>
        <v>0.3</v>
      </c>
      <c r="L1481" s="35">
        <f>Data!BM29</f>
        <v>7.3735490344402459E-3</v>
      </c>
      <c r="M1481" s="21">
        <f>VLOOKUP(C1481,Data!$CB$2:$EB$22,1+VALUE(MID(A1481,6,2)),FALSE)</f>
        <v>5577.0998639999962</v>
      </c>
      <c r="Q1481" s="21">
        <v>5577.0998639999962</v>
      </c>
      <c r="R1481" s="21">
        <v>1331.5784820994779</v>
      </c>
      <c r="S1481" s="21">
        <v>25224.204327917716</v>
      </c>
      <c r="T1481" s="38">
        <v>0.52989473619852312</v>
      </c>
    </row>
    <row r="1482" spans="1:20" x14ac:dyDescent="0.25">
      <c r="A1482" s="17" t="s">
        <v>255</v>
      </c>
      <c r="B1482" s="8" t="s">
        <v>60</v>
      </c>
      <c r="C1482" s="8" t="s">
        <v>69</v>
      </c>
      <c r="E1482" s="8" t="str">
        <f t="shared" si="169"/>
        <v>ReFi-vod.refi</v>
      </c>
      <c r="F1482" s="21">
        <f t="shared" si="173"/>
        <v>290574.97468882898</v>
      </c>
      <c r="G1482" s="19">
        <f t="shared" si="173"/>
        <v>6.6339706431463812</v>
      </c>
      <c r="H1482" s="18">
        <f t="shared" si="172"/>
        <v>1.0340679555058022E-2</v>
      </c>
      <c r="I1482" s="6">
        <f t="shared" si="172"/>
        <v>3.39</v>
      </c>
      <c r="J1482" s="6">
        <f t="shared" si="172"/>
        <v>1456404.4973625049</v>
      </c>
      <c r="K1482" s="18">
        <f t="shared" si="172"/>
        <v>0.3</v>
      </c>
      <c r="L1482" s="35">
        <f>Data!BM30</f>
        <v>7.3735490344402459E-3</v>
      </c>
      <c r="M1482" s="21">
        <f>VLOOKUP(C1482,Data!$CB$2:$EB$22,1+VALUE(MID(A1482,6,2)),FALSE)</f>
        <v>1826.1896489999999</v>
      </c>
      <c r="Q1482" s="21">
        <v>1826.1896489999999</v>
      </c>
      <c r="R1482" s="21">
        <v>983.52899597729129</v>
      </c>
      <c r="S1482" s="21">
        <v>20292.551778528425</v>
      </c>
      <c r="T1482" s="38">
        <v>0.32732552973173268</v>
      </c>
    </row>
    <row r="1483" spans="1:20" x14ac:dyDescent="0.25">
      <c r="A1483" s="17" t="s">
        <v>256</v>
      </c>
      <c r="B1483" s="8" t="s">
        <v>60</v>
      </c>
      <c r="C1483" s="8" t="s">
        <v>69</v>
      </c>
      <c r="E1483" s="8" t="str">
        <f t="shared" si="169"/>
        <v>ReFi-vod.refi</v>
      </c>
      <c r="F1483" s="21">
        <f t="shared" si="173"/>
        <v>329832.51746826299</v>
      </c>
      <c r="G1483" s="19">
        <f t="shared" si="173"/>
        <v>6.2263263157050011</v>
      </c>
      <c r="H1483" s="18">
        <f t="shared" si="172"/>
        <v>1.0340679555058022E-2</v>
      </c>
      <c r="I1483" s="6">
        <f t="shared" si="172"/>
        <v>3.39</v>
      </c>
      <c r="J1483" s="6">
        <f t="shared" si="172"/>
        <v>1456404.4973625049</v>
      </c>
      <c r="K1483" s="18">
        <f t="shared" si="172"/>
        <v>0.3</v>
      </c>
      <c r="L1483" s="35">
        <f>Data!BM31</f>
        <v>7.3735490344402459E-3</v>
      </c>
      <c r="M1483" s="21">
        <f>VLOOKUP(C1483,Data!$CB$2:$EB$22,1+VALUE(MID(A1483,6,2)),FALSE)</f>
        <v>1940.026074000001</v>
      </c>
      <c r="Q1483" s="21">
        <v>1940.026074000001</v>
      </c>
      <c r="R1483" s="21">
        <v>882.98529003204271</v>
      </c>
      <c r="S1483" s="21">
        <v>16697.361842726459</v>
      </c>
      <c r="T1483" s="38">
        <v>0.25888740298143553</v>
      </c>
    </row>
    <row r="1484" spans="1:20" x14ac:dyDescent="0.25">
      <c r="A1484" s="17" t="s">
        <v>257</v>
      </c>
      <c r="B1484" s="8" t="s">
        <v>60</v>
      </c>
      <c r="C1484" s="8" t="s">
        <v>69</v>
      </c>
      <c r="E1484" s="8" t="str">
        <f t="shared" si="169"/>
        <v>ReFi-vod.refi</v>
      </c>
      <c r="F1484" s="21">
        <f t="shared" si="173"/>
        <v>164499.301820719</v>
      </c>
      <c r="G1484" s="19">
        <f t="shared" si="173"/>
        <v>7.8609634284899084</v>
      </c>
      <c r="H1484" s="18">
        <f t="shared" si="172"/>
        <v>1.0340679555058022E-2</v>
      </c>
      <c r="I1484" s="6">
        <f t="shared" si="172"/>
        <v>3.39</v>
      </c>
      <c r="J1484" s="6">
        <f t="shared" si="172"/>
        <v>1456404.4973625049</v>
      </c>
      <c r="K1484" s="18">
        <f t="shared" si="172"/>
        <v>0.3</v>
      </c>
      <c r="L1484" s="35">
        <f>Data!BM32</f>
        <v>7.3735490344402459E-3</v>
      </c>
      <c r="M1484" s="21">
        <f>VLOOKUP(C1484,Data!$CB$2:$EB$22,1+VALUE(MID(A1484,6,2)),FALSE)</f>
        <v>2859.7925259999979</v>
      </c>
      <c r="Q1484" s="21">
        <v>2859.7925259999979</v>
      </c>
      <c r="R1484" s="21">
        <v>509.72534102800347</v>
      </c>
      <c r="S1484" s="21">
        <v>10723.707850301364</v>
      </c>
      <c r="T1484" s="38">
        <v>0.29965607452609144</v>
      </c>
    </row>
    <row r="1485" spans="1:20" x14ac:dyDescent="0.25">
      <c r="A1485" s="17" t="s">
        <v>258</v>
      </c>
      <c r="B1485" s="8" t="s">
        <v>60</v>
      </c>
      <c r="C1485" s="8" t="s">
        <v>69</v>
      </c>
      <c r="E1485" s="8" t="str">
        <f t="shared" si="169"/>
        <v>ReFi-vod.refi</v>
      </c>
      <c r="F1485" s="21">
        <f t="shared" si="173"/>
        <v>192519.124041111</v>
      </c>
      <c r="G1485" s="19">
        <f t="shared" si="173"/>
        <v>7.2437942646276179</v>
      </c>
      <c r="H1485" s="18">
        <f t="shared" si="172"/>
        <v>1.0340679555058022E-2</v>
      </c>
      <c r="I1485" s="6">
        <f t="shared" si="172"/>
        <v>3.39</v>
      </c>
      <c r="J1485" s="6">
        <f t="shared" si="172"/>
        <v>1456404.4973625049</v>
      </c>
      <c r="K1485" s="18">
        <f t="shared" si="172"/>
        <v>0.3</v>
      </c>
      <c r="L1485" s="35">
        <f>Data!BM33</f>
        <v>6.922107256821455E-3</v>
      </c>
      <c r="M1485" s="21">
        <f>VLOOKUP(C1485,Data!$CB$2:$EB$22,1+VALUE(MID(A1485,6,2)),FALSE)</f>
        <v>2681.4289060000019</v>
      </c>
      <c r="Q1485" s="21">
        <v>2681.4289060000019</v>
      </c>
      <c r="R1485" s="21">
        <v>619.5699754590496</v>
      </c>
      <c r="S1485" s="21">
        <v>12533.017997855848</v>
      </c>
      <c r="T1485" s="38">
        <v>0.31121993415920723</v>
      </c>
    </row>
    <row r="1486" spans="1:20" x14ac:dyDescent="0.25">
      <c r="A1486" s="17" t="s">
        <v>259</v>
      </c>
      <c r="B1486" s="8" t="s">
        <v>60</v>
      </c>
      <c r="C1486" s="8" t="s">
        <v>69</v>
      </c>
      <c r="E1486" s="8" t="str">
        <f t="shared" si="169"/>
        <v>ReFi-vod.refi</v>
      </c>
      <c r="F1486" s="21">
        <f t="shared" si="173"/>
        <v>149243.259400057</v>
      </c>
      <c r="G1486" s="19">
        <f t="shared" si="173"/>
        <v>7.8894108904875937</v>
      </c>
      <c r="H1486" s="18">
        <f t="shared" si="172"/>
        <v>1.0340679555058022E-2</v>
      </c>
      <c r="I1486" s="6">
        <f t="shared" si="172"/>
        <v>3.39</v>
      </c>
      <c r="J1486" s="6">
        <f t="shared" si="172"/>
        <v>1456404.4973625049</v>
      </c>
      <c r="K1486" s="18">
        <f t="shared" si="172"/>
        <v>0.3</v>
      </c>
      <c r="L1486" s="35">
        <f>Data!BM34</f>
        <v>6.922107256821455E-3</v>
      </c>
      <c r="M1486" s="21">
        <f>VLOOKUP(C1486,Data!$CB$2:$EB$22,1+VALUE(MID(A1486,6,2)),FALSE)</f>
        <v>1602.6225999999999</v>
      </c>
      <c r="Q1486" s="21">
        <v>1602.6225999999999</v>
      </c>
      <c r="R1486" s="21">
        <v>366.13471541343239</v>
      </c>
      <c r="S1486" s="21">
        <v>8189.6880458605692</v>
      </c>
      <c r="T1486" s="38">
        <v>0.23724501923851204</v>
      </c>
    </row>
    <row r="1487" spans="1:20" x14ac:dyDescent="0.25">
      <c r="A1487" s="17" t="s">
        <v>260</v>
      </c>
      <c r="B1487" s="8" t="s">
        <v>60</v>
      </c>
      <c r="C1487" s="8" t="s">
        <v>69</v>
      </c>
      <c r="E1487" s="8" t="str">
        <f t="shared" si="169"/>
        <v>ReFi-vod.refi</v>
      </c>
      <c r="F1487" s="21">
        <f t="shared" si="173"/>
        <v>361307.973956606</v>
      </c>
      <c r="G1487" s="19">
        <f t="shared" si="173"/>
        <v>6.0657210086765296</v>
      </c>
      <c r="H1487" s="18">
        <f t="shared" ref="H1487:K1502" si="174">H1486</f>
        <v>1.0340679555058022E-2</v>
      </c>
      <c r="I1487" s="6">
        <f t="shared" si="174"/>
        <v>3.39</v>
      </c>
      <c r="J1487" s="6">
        <f t="shared" si="174"/>
        <v>1456404.4973625049</v>
      </c>
      <c r="K1487" s="18">
        <f t="shared" si="174"/>
        <v>0.3</v>
      </c>
      <c r="L1487" s="35">
        <f>Data!BM35</f>
        <v>6.922107256821455E-3</v>
      </c>
      <c r="M1487" s="21">
        <f>VLOOKUP(C1487,Data!$CB$2:$EB$22,1+VALUE(MID(A1487,6,2)),FALSE)</f>
        <v>0</v>
      </c>
      <c r="Q1487" s="21">
        <v>0</v>
      </c>
      <c r="R1487" s="21">
        <v>291.54344902184204</v>
      </c>
      <c r="S1487" s="21">
        <v>5994.9479482541892</v>
      </c>
      <c r="T1487" s="38">
        <v>7.8032704783631557E-2</v>
      </c>
    </row>
    <row r="1488" spans="1:20" x14ac:dyDescent="0.25">
      <c r="A1488" s="17" t="s">
        <v>261</v>
      </c>
      <c r="B1488" s="8" t="s">
        <v>60</v>
      </c>
      <c r="C1488" s="8" t="s">
        <v>69</v>
      </c>
      <c r="E1488" s="8" t="str">
        <f t="shared" si="169"/>
        <v>ReFi-vod.refi</v>
      </c>
      <c r="F1488" s="21">
        <f t="shared" ref="F1488:G1503" si="175">F1422</f>
        <v>230041.87090241699</v>
      </c>
      <c r="G1488" s="19">
        <f t="shared" si="175"/>
        <v>6.6784839098539406</v>
      </c>
      <c r="H1488" s="18">
        <f t="shared" si="174"/>
        <v>1.0340679555058022E-2</v>
      </c>
      <c r="I1488" s="6">
        <f t="shared" si="174"/>
        <v>3.39</v>
      </c>
      <c r="J1488" s="6">
        <f t="shared" si="174"/>
        <v>1456404.4973625049</v>
      </c>
      <c r="K1488" s="18">
        <f t="shared" si="174"/>
        <v>0.3</v>
      </c>
      <c r="L1488" s="35">
        <f>Data!BM36</f>
        <v>6.922107256821455E-3</v>
      </c>
      <c r="M1488" s="21">
        <f>VLOOKUP(C1488,Data!$CB$2:$EB$22,1+VALUE(MID(A1488,6,2)),FALSE)</f>
        <v>0</v>
      </c>
      <c r="Q1488" s="21">
        <v>0</v>
      </c>
      <c r="R1488" s="21">
        <v>57.278912870313484</v>
      </c>
      <c r="S1488" s="21">
        <v>1296.7980501464858</v>
      </c>
      <c r="T1488" s="38">
        <v>2.4079019340903951E-2</v>
      </c>
    </row>
    <row r="1489" spans="1:20" x14ac:dyDescent="0.25">
      <c r="A1489" s="17" t="s">
        <v>278</v>
      </c>
      <c r="B1489" s="8" t="s">
        <v>60</v>
      </c>
      <c r="C1489" s="8" t="s">
        <v>69</v>
      </c>
      <c r="E1489" s="8" t="str">
        <f t="shared" si="169"/>
        <v>ReFi-vod.refi</v>
      </c>
      <c r="F1489" s="21">
        <f t="shared" si="175"/>
        <v>148808.22602868799</v>
      </c>
      <c r="G1489" s="19">
        <f t="shared" si="175"/>
        <v>7.7108317934764221</v>
      </c>
      <c r="H1489" s="18">
        <f t="shared" si="174"/>
        <v>1.0340679555058022E-2</v>
      </c>
      <c r="I1489" s="6">
        <f t="shared" si="174"/>
        <v>3.39</v>
      </c>
      <c r="J1489" s="6">
        <f t="shared" si="174"/>
        <v>1456404.4973625049</v>
      </c>
      <c r="K1489" s="18">
        <f t="shared" si="174"/>
        <v>0.3</v>
      </c>
      <c r="L1489" s="35">
        <f>Data!BM37</f>
        <v>7.1478281456308504E-3</v>
      </c>
      <c r="M1489" s="21">
        <f>VLOOKUP(C1489,Data!$CB$2:$EB$22,1+VALUE(MID(A1489,6,2)),FALSE)</f>
        <v>0</v>
      </c>
      <c r="Q1489" s="21">
        <v>0</v>
      </c>
      <c r="R1489" s="21">
        <v>11.210659398072345</v>
      </c>
      <c r="S1489" s="21">
        <v>293.04349521334615</v>
      </c>
      <c r="T1489" s="38">
        <v>7.2854291411182936E-3</v>
      </c>
    </row>
    <row r="1490" spans="1:20" x14ac:dyDescent="0.25">
      <c r="A1490" s="17" t="s">
        <v>279</v>
      </c>
      <c r="B1490" s="8" t="s">
        <v>60</v>
      </c>
      <c r="C1490" s="8" t="s">
        <v>69</v>
      </c>
      <c r="E1490" s="8" t="str">
        <f t="shared" si="169"/>
        <v>ReFi-vod.refi</v>
      </c>
      <c r="F1490" s="21">
        <f t="shared" si="175"/>
        <v>158601.96567814099</v>
      </c>
      <c r="G1490" s="19">
        <f t="shared" si="175"/>
        <v>7.3209134283901935</v>
      </c>
      <c r="H1490" s="18">
        <f t="shared" si="174"/>
        <v>1.0340679555058022E-2</v>
      </c>
      <c r="I1490" s="6">
        <f t="shared" si="174"/>
        <v>3.39</v>
      </c>
      <c r="J1490" s="6">
        <f t="shared" si="174"/>
        <v>1456404.4973625049</v>
      </c>
      <c r="K1490" s="18">
        <f t="shared" si="174"/>
        <v>0.3</v>
      </c>
      <c r="L1490" s="35">
        <f>Data!BM38</f>
        <v>7.1478281456308504E-3</v>
      </c>
      <c r="M1490" s="21">
        <f>VLOOKUP(C1490,Data!$CB$2:$EB$22,1+VALUE(MID(A1490,6,2)),FALSE)</f>
        <v>0</v>
      </c>
      <c r="Q1490" s="21">
        <v>0</v>
      </c>
      <c r="R1490" s="21">
        <v>3.5937231704181869</v>
      </c>
      <c r="S1490" s="21">
        <v>89.188649773024736</v>
      </c>
      <c r="T1490" s="38">
        <v>2.1912249994474609E-3</v>
      </c>
    </row>
    <row r="1491" spans="1:20" x14ac:dyDescent="0.25">
      <c r="A1491" s="17" t="s">
        <v>280</v>
      </c>
      <c r="B1491" s="8" t="s">
        <v>60</v>
      </c>
      <c r="C1491" s="8" t="s">
        <v>69</v>
      </c>
      <c r="E1491" s="8" t="str">
        <f t="shared" si="169"/>
        <v>ReFi-vod.refi</v>
      </c>
      <c r="F1491" s="21">
        <f t="shared" si="175"/>
        <v>191188.54345133001</v>
      </c>
      <c r="G1491" s="19">
        <f t="shared" si="175"/>
        <v>6.6714196487796373</v>
      </c>
      <c r="H1491" s="18">
        <f t="shared" si="174"/>
        <v>1.0340679555058022E-2</v>
      </c>
      <c r="I1491" s="6">
        <f t="shared" si="174"/>
        <v>3.39</v>
      </c>
      <c r="J1491" s="6">
        <f t="shared" si="174"/>
        <v>1456404.4973625049</v>
      </c>
      <c r="K1491" s="18">
        <f t="shared" si="174"/>
        <v>0.3</v>
      </c>
      <c r="L1491" s="35">
        <f>Data!BM39</f>
        <v>7.1478281456308504E-3</v>
      </c>
      <c r="M1491" s="21">
        <f>VLOOKUP(C1491,Data!$CB$2:$EB$22,1+VALUE(MID(A1491,6,2)),FALSE)</f>
        <v>0</v>
      </c>
      <c r="Q1491" s="21">
        <v>0</v>
      </c>
      <c r="R1491" s="21">
        <v>1.300626302937</v>
      </c>
      <c r="S1491" s="21">
        <v>29.41511092992263</v>
      </c>
      <c r="T1491" s="38">
        <v>6.5787228080160798E-4</v>
      </c>
    </row>
    <row r="1492" spans="1:20" x14ac:dyDescent="0.25">
      <c r="A1492" s="17" t="s">
        <v>281</v>
      </c>
      <c r="B1492" s="8" t="s">
        <v>60</v>
      </c>
      <c r="C1492" s="8" t="s">
        <v>69</v>
      </c>
      <c r="E1492" s="8" t="str">
        <f t="shared" si="169"/>
        <v>ReFi-vod.refi</v>
      </c>
      <c r="F1492" s="21">
        <f t="shared" si="175"/>
        <v>245059.3539207585</v>
      </c>
      <c r="G1492" s="19">
        <f t="shared" si="175"/>
        <v>6.3646196133400057</v>
      </c>
      <c r="H1492" s="18">
        <f t="shared" si="174"/>
        <v>1.0340679555058022E-2</v>
      </c>
      <c r="I1492" s="6">
        <f t="shared" si="174"/>
        <v>3.39</v>
      </c>
      <c r="J1492" s="6">
        <f t="shared" si="174"/>
        <v>1456404.4973625049</v>
      </c>
      <c r="K1492" s="18">
        <f t="shared" si="174"/>
        <v>0.3</v>
      </c>
      <c r="L1492" s="35">
        <f>Data!BM40</f>
        <v>7.1478281456308504E-3</v>
      </c>
      <c r="M1492" s="21">
        <f>VLOOKUP(C1492,Data!$CB$2:$EB$22,1+VALUE(MID(A1492,6,2)),FALSE)</f>
        <v>0</v>
      </c>
      <c r="Q1492" s="21">
        <v>0</v>
      </c>
      <c r="R1492" s="21">
        <v>0.50024554692231127</v>
      </c>
      <c r="S1492" s="21">
        <v>10.79332817986004</v>
      </c>
      <c r="T1492" s="38">
        <v>1.9740714476257359E-4</v>
      </c>
    </row>
    <row r="1493" spans="1:20" x14ac:dyDescent="0.25">
      <c r="A1493" s="17" t="s">
        <v>282</v>
      </c>
      <c r="B1493" s="8" t="s">
        <v>60</v>
      </c>
      <c r="C1493" s="8" t="s">
        <v>69</v>
      </c>
      <c r="E1493" s="8" t="str">
        <f t="shared" si="169"/>
        <v>ReFi-vod.refi</v>
      </c>
      <c r="F1493" s="21">
        <f t="shared" si="175"/>
        <v>234148.48138127499</v>
      </c>
      <c r="G1493" s="19">
        <f t="shared" si="175"/>
        <v>6.5823733482746327</v>
      </c>
      <c r="H1493" s="18">
        <f t="shared" si="174"/>
        <v>1.0340679555058022E-2</v>
      </c>
      <c r="I1493" s="6">
        <f t="shared" si="174"/>
        <v>3.39</v>
      </c>
      <c r="J1493" s="6">
        <f t="shared" si="174"/>
        <v>1456404.4973625049</v>
      </c>
      <c r="K1493" s="18">
        <f t="shared" si="174"/>
        <v>0.3</v>
      </c>
      <c r="L1493" s="35">
        <f>Data!BM41</f>
        <v>7.1478281456308504E-3</v>
      </c>
      <c r="M1493" s="21">
        <f>VLOOKUP(C1493,Data!$CB$2:$EB$22,1+VALUE(MID(A1493,6,2)),FALSE)</f>
        <v>0</v>
      </c>
      <c r="Q1493" s="21">
        <v>0</v>
      </c>
      <c r="R1493" s="21">
        <v>0.14340178461100467</v>
      </c>
      <c r="S1493" s="21">
        <v>3.1999026485517037</v>
      </c>
      <c r="T1493" s="38">
        <v>5.9226235692544371E-5</v>
      </c>
    </row>
    <row r="1494" spans="1:20" x14ac:dyDescent="0.25">
      <c r="A1494" s="17" t="s">
        <v>283</v>
      </c>
      <c r="B1494" s="8" t="s">
        <v>60</v>
      </c>
      <c r="C1494" s="8" t="s">
        <v>69</v>
      </c>
      <c r="E1494" s="8" t="str">
        <f t="shared" si="169"/>
        <v>ReFi-vod.refi</v>
      </c>
      <c r="F1494" s="21">
        <f t="shared" si="175"/>
        <v>214879.20808178949</v>
      </c>
      <c r="G1494" s="19">
        <f t="shared" si="175"/>
        <v>6.8294778983613993</v>
      </c>
      <c r="H1494" s="18">
        <f t="shared" si="174"/>
        <v>1.0340679555058022E-2</v>
      </c>
      <c r="I1494" s="6">
        <f t="shared" si="174"/>
        <v>3.39</v>
      </c>
      <c r="J1494" s="6">
        <f t="shared" si="174"/>
        <v>1456404.4973625049</v>
      </c>
      <c r="K1494" s="18">
        <f t="shared" si="174"/>
        <v>0.3</v>
      </c>
      <c r="L1494" s="35">
        <f>Data!BM42</f>
        <v>6.6963863680120595E-3</v>
      </c>
      <c r="M1494" s="21">
        <f>VLOOKUP(C1494,Data!$CB$2:$EB$22,1+VALUE(MID(A1494,6,2)),FALSE)</f>
        <v>0</v>
      </c>
      <c r="Q1494" s="21">
        <v>0</v>
      </c>
      <c r="R1494" s="21">
        <v>3.9480974428712082E-2</v>
      </c>
      <c r="S1494" s="21">
        <v>0.91406075928397978</v>
      </c>
      <c r="T1494" s="38">
        <v>1.7768239033544297E-5</v>
      </c>
    </row>
    <row r="1495" spans="1:20" x14ac:dyDescent="0.25">
      <c r="A1495" s="17" t="s">
        <v>284</v>
      </c>
      <c r="B1495" s="8" t="s">
        <v>60</v>
      </c>
      <c r="C1495" s="8" t="s">
        <v>69</v>
      </c>
      <c r="E1495" s="8" t="str">
        <f t="shared" si="169"/>
        <v>ReFi-vod.refi</v>
      </c>
      <c r="F1495" s="21">
        <f t="shared" si="175"/>
        <v>209527.0442382365</v>
      </c>
      <c r="G1495" s="19">
        <f t="shared" si="175"/>
        <v>6.6980857672209169</v>
      </c>
      <c r="H1495" s="18">
        <f t="shared" si="174"/>
        <v>1.0340679555058022E-2</v>
      </c>
      <c r="I1495" s="6">
        <f t="shared" si="174"/>
        <v>3.39</v>
      </c>
      <c r="J1495" s="6">
        <f t="shared" si="174"/>
        <v>1456404.4973625049</v>
      </c>
      <c r="K1495" s="18">
        <f t="shared" si="174"/>
        <v>0.3</v>
      </c>
      <c r="L1495" s="35">
        <f>Data!BM43</f>
        <v>6.6963863680120595E-3</v>
      </c>
      <c r="M1495" s="21">
        <f>VLOOKUP(C1495,Data!$CB$2:$EB$22,1+VALUE(MID(A1495,6,2)),FALSE)</f>
        <v>0</v>
      </c>
      <c r="Q1495" s="21">
        <v>0</v>
      </c>
      <c r="R1495" s="21">
        <v>1.1549349136231209E-2</v>
      </c>
      <c r="S1495" s="21">
        <v>0.26224542032748799</v>
      </c>
      <c r="T1495" s="38">
        <v>5.3305048599572302E-6</v>
      </c>
    </row>
    <row r="1496" spans="1:20" x14ac:dyDescent="0.25">
      <c r="A1496" s="17" t="s">
        <v>285</v>
      </c>
      <c r="B1496" s="8" t="s">
        <v>60</v>
      </c>
      <c r="C1496" s="8" t="s">
        <v>69</v>
      </c>
      <c r="E1496" s="8" t="str">
        <f t="shared" si="169"/>
        <v>ReFi-vod.refi</v>
      </c>
      <c r="F1496" s="21">
        <f t="shared" si="175"/>
        <v>241380.32206047649</v>
      </c>
      <c r="G1496" s="19">
        <f t="shared" si="175"/>
        <v>6.4866620482616781</v>
      </c>
      <c r="H1496" s="18">
        <f t="shared" si="174"/>
        <v>1.0340679555058022E-2</v>
      </c>
      <c r="I1496" s="6">
        <f t="shared" si="174"/>
        <v>3.39</v>
      </c>
      <c r="J1496" s="6">
        <f t="shared" si="174"/>
        <v>1456404.4973625049</v>
      </c>
      <c r="K1496" s="18">
        <f t="shared" si="174"/>
        <v>0.3</v>
      </c>
      <c r="L1496" s="35">
        <f>Data!BM44</f>
        <v>6.6963863680120595E-3</v>
      </c>
      <c r="M1496" s="21">
        <f>VLOOKUP(C1496,Data!$CB$2:$EB$22,1+VALUE(MID(A1496,6,2)),FALSE)</f>
        <v>5942.47</v>
      </c>
      <c r="Q1496" s="21">
        <v>5942.47</v>
      </c>
      <c r="R1496" s="21">
        <v>1138.8907412592798</v>
      </c>
      <c r="S1496" s="21">
        <v>19101.491791222386</v>
      </c>
      <c r="T1496" s="38">
        <v>0.4562796711019026</v>
      </c>
    </row>
    <row r="1497" spans="1:20" x14ac:dyDescent="0.25">
      <c r="A1497" s="17" t="s">
        <v>286</v>
      </c>
      <c r="B1497" s="8" t="s">
        <v>60</v>
      </c>
      <c r="C1497" s="8" t="s">
        <v>69</v>
      </c>
      <c r="E1497" s="8" t="str">
        <f t="shared" si="169"/>
        <v>ReFi-vod.refi</v>
      </c>
      <c r="F1497" s="21">
        <f t="shared" si="175"/>
        <v>200886.29164899149</v>
      </c>
      <c r="G1497" s="19">
        <f t="shared" si="175"/>
        <v>6.7724878862124012</v>
      </c>
      <c r="H1497" s="18">
        <f t="shared" si="174"/>
        <v>1.0340679555058022E-2</v>
      </c>
      <c r="I1497" s="6">
        <f t="shared" si="174"/>
        <v>3.39</v>
      </c>
      <c r="J1497" s="6">
        <f t="shared" si="174"/>
        <v>1456404.4973625049</v>
      </c>
      <c r="K1497" s="18">
        <f t="shared" si="174"/>
        <v>0.3</v>
      </c>
      <c r="L1497" s="35">
        <f>Data!BM45</f>
        <v>6.6963863680120595E-3</v>
      </c>
      <c r="M1497" s="21">
        <f>VLOOKUP(C1497,Data!$CB$2:$EB$22,1+VALUE(MID(A1497,6,2)),FALSE)</f>
        <v>0</v>
      </c>
      <c r="Q1497" s="21">
        <v>0</v>
      </c>
      <c r="R1497" s="21">
        <v>347.03803892891864</v>
      </c>
      <c r="S1497" s="21">
        <v>7967.5540008364214</v>
      </c>
      <c r="T1497" s="38">
        <v>0.16706200860117959</v>
      </c>
    </row>
    <row r="1498" spans="1:20" x14ac:dyDescent="0.25">
      <c r="A1498" s="17" t="s">
        <v>287</v>
      </c>
      <c r="B1498" s="8" t="s">
        <v>60</v>
      </c>
      <c r="C1498" s="8" t="s">
        <v>69</v>
      </c>
      <c r="E1498" s="8" t="str">
        <f t="shared" si="169"/>
        <v>ReFi-vod.refi</v>
      </c>
      <c r="F1498" s="21">
        <f t="shared" si="175"/>
        <v>182227.90960488049</v>
      </c>
      <c r="G1498" s="19">
        <f t="shared" si="175"/>
        <v>6.9369532865138988</v>
      </c>
      <c r="H1498" s="18">
        <f t="shared" si="174"/>
        <v>1.0340679555058022E-2</v>
      </c>
      <c r="I1498" s="6">
        <f t="shared" si="174"/>
        <v>3.39</v>
      </c>
      <c r="J1498" s="6">
        <f t="shared" si="174"/>
        <v>1456404.4973625049</v>
      </c>
      <c r="K1498" s="18">
        <f t="shared" si="174"/>
        <v>0.3</v>
      </c>
      <c r="L1498" s="35">
        <f>Data!BM46</f>
        <v>7.8249908120590368E-3</v>
      </c>
      <c r="M1498" s="21">
        <f>VLOOKUP(C1498,Data!$CB$2:$EB$22,1+VALUE(MID(A1498,6,2)),FALSE)</f>
        <v>0</v>
      </c>
      <c r="Q1498" s="21">
        <v>0</v>
      </c>
      <c r="R1498" s="21">
        <v>100.55378521744507</v>
      </c>
      <c r="S1498" s="21">
        <v>2364.6501277325765</v>
      </c>
      <c r="T1498" s="38">
        <v>5.3362288972025107E-2</v>
      </c>
    </row>
    <row r="1499" spans="1:20" x14ac:dyDescent="0.25">
      <c r="A1499" s="17" t="s">
        <v>288</v>
      </c>
      <c r="B1499" s="8" t="s">
        <v>60</v>
      </c>
      <c r="C1499" s="8" t="s">
        <v>69</v>
      </c>
      <c r="E1499" s="8" t="str">
        <f t="shared" si="169"/>
        <v>ReFi-vod.refi</v>
      </c>
      <c r="F1499" s="21">
        <f t="shared" si="175"/>
        <v>256952.68964802951</v>
      </c>
      <c r="G1499" s="19">
        <f t="shared" si="175"/>
        <v>6.2464520570914432</v>
      </c>
      <c r="H1499" s="18">
        <f t="shared" si="174"/>
        <v>1.0340679555058022E-2</v>
      </c>
      <c r="I1499" s="6">
        <f t="shared" si="174"/>
        <v>3.39</v>
      </c>
      <c r="J1499" s="6">
        <f t="shared" si="174"/>
        <v>1456404.4973625049</v>
      </c>
      <c r="K1499" s="18">
        <f t="shared" si="174"/>
        <v>0.3</v>
      </c>
      <c r="L1499" s="35">
        <f>Data!BM47</f>
        <v>7.8249908120590368E-3</v>
      </c>
      <c r="M1499" s="21">
        <f>VLOOKUP(C1499,Data!$CB$2:$EB$22,1+VALUE(MID(A1499,6,2)),FALSE)</f>
        <v>0</v>
      </c>
      <c r="Q1499" s="21">
        <v>0</v>
      </c>
      <c r="R1499" s="21">
        <v>43.355490392691685</v>
      </c>
      <c r="S1499" s="21">
        <v>918.07299338727046</v>
      </c>
      <c r="T1499" s="38">
        <v>1.6317057906654275E-2</v>
      </c>
    </row>
    <row r="1500" spans="1:20" x14ac:dyDescent="0.25">
      <c r="A1500" s="17" t="s">
        <v>289</v>
      </c>
      <c r="B1500" s="8" t="s">
        <v>60</v>
      </c>
      <c r="C1500" s="8" t="s">
        <v>69</v>
      </c>
      <c r="E1500" s="8" t="str">
        <f t="shared" si="169"/>
        <v>ReFi-vod.refi</v>
      </c>
      <c r="F1500" s="21">
        <f t="shared" si="175"/>
        <v>215113.42565182853</v>
      </c>
      <c r="G1500" s="19">
        <f t="shared" si="175"/>
        <v>6.7966372089774518</v>
      </c>
      <c r="H1500" s="18">
        <f t="shared" si="174"/>
        <v>1.0340679555058022E-2</v>
      </c>
      <c r="I1500" s="6">
        <f t="shared" si="174"/>
        <v>3.39</v>
      </c>
      <c r="J1500" s="6">
        <f t="shared" si="174"/>
        <v>1456404.4973625049</v>
      </c>
      <c r="K1500" s="18">
        <f t="shared" si="174"/>
        <v>0.3</v>
      </c>
      <c r="L1500" s="35">
        <f>Data!BM48</f>
        <v>7.8249908120590368E-3</v>
      </c>
      <c r="M1500" s="21">
        <f>VLOOKUP(C1500,Data!$CB$2:$EB$22,1+VALUE(MID(A1500,6,2)),FALSE)</f>
        <v>1424.9692110000001</v>
      </c>
      <c r="Q1500" s="21">
        <v>1424.9692110000001</v>
      </c>
      <c r="R1500" s="21">
        <v>271.11372520622803</v>
      </c>
      <c r="S1500" s="21">
        <v>4821.6537235178566</v>
      </c>
      <c r="T1500" s="38">
        <v>0.12188069103998367</v>
      </c>
    </row>
    <row r="1501" spans="1:20" x14ac:dyDescent="0.25">
      <c r="A1501" s="17" t="s">
        <v>290</v>
      </c>
      <c r="B1501" s="8" t="s">
        <v>60</v>
      </c>
      <c r="C1501" s="8" t="s">
        <v>69</v>
      </c>
      <c r="E1501" s="8" t="str">
        <f t="shared" si="169"/>
        <v>ReFi-vod.refi</v>
      </c>
      <c r="F1501" s="21">
        <f t="shared" si="175"/>
        <v>226911.29740825098</v>
      </c>
      <c r="G1501" s="19">
        <f t="shared" si="175"/>
        <v>6.7575343703790596</v>
      </c>
      <c r="H1501" s="18">
        <f t="shared" si="174"/>
        <v>1.0340679555058022E-2</v>
      </c>
      <c r="I1501" s="6">
        <f t="shared" si="174"/>
        <v>3.39</v>
      </c>
      <c r="J1501" s="6">
        <f t="shared" si="174"/>
        <v>1456404.4973625049</v>
      </c>
      <c r="K1501" s="18">
        <f t="shared" si="174"/>
        <v>0.3</v>
      </c>
      <c r="L1501" s="35">
        <f>Data!BM49</f>
        <v>7.8249908120590368E-3</v>
      </c>
      <c r="M1501" s="21">
        <f>VLOOKUP(C1501,Data!$CB$2:$EB$22,1+VALUE(MID(A1501,6,2)),FALSE)</f>
        <v>21228.901926999999</v>
      </c>
      <c r="Q1501" s="21">
        <v>21228.901926999999</v>
      </c>
      <c r="R1501" s="21">
        <v>1996.0881143774964</v>
      </c>
      <c r="S1501" s="21">
        <v>24497.567465925495</v>
      </c>
      <c r="T1501" s="38">
        <v>0.85069623282425555</v>
      </c>
    </row>
    <row r="1502" spans="1:20" x14ac:dyDescent="0.25">
      <c r="A1502" s="17" t="s">
        <v>291</v>
      </c>
      <c r="B1502" s="8" t="s">
        <v>60</v>
      </c>
      <c r="C1502" s="8" t="s">
        <v>69</v>
      </c>
      <c r="E1502" s="8" t="str">
        <f t="shared" si="169"/>
        <v>ReFi-vod.refi</v>
      </c>
      <c r="F1502" s="21">
        <f t="shared" si="175"/>
        <v>201926.92877309551</v>
      </c>
      <c r="G1502" s="19">
        <f t="shared" si="175"/>
        <v>6.9285980651159154</v>
      </c>
      <c r="H1502" s="18">
        <f t="shared" si="174"/>
        <v>1.0340679555058022E-2</v>
      </c>
      <c r="I1502" s="6">
        <f t="shared" si="174"/>
        <v>3.39</v>
      </c>
      <c r="J1502" s="6">
        <f t="shared" si="174"/>
        <v>1456404.4973625049</v>
      </c>
      <c r="K1502" s="18">
        <f t="shared" si="174"/>
        <v>0.3</v>
      </c>
      <c r="L1502" s="35">
        <f>Data!BM50</f>
        <v>7.8249908120590368E-3</v>
      </c>
      <c r="M1502" s="21">
        <f>VLOOKUP(C1502,Data!$CB$2:$EB$22,1+VALUE(MID(A1502,6,2)),FALSE)</f>
        <v>1453.352699</v>
      </c>
      <c r="Q1502" s="21">
        <v>1453.352699</v>
      </c>
      <c r="R1502" s="21">
        <v>1049.1469651100911</v>
      </c>
      <c r="S1502" s="21">
        <v>23188.956075120801</v>
      </c>
      <c r="T1502" s="38">
        <v>0.50245018296563959</v>
      </c>
    </row>
    <row r="1503" spans="1:20" x14ac:dyDescent="0.25">
      <c r="A1503" s="17" t="s">
        <v>292</v>
      </c>
      <c r="B1503" s="8" t="s">
        <v>60</v>
      </c>
      <c r="C1503" s="8" t="s">
        <v>69</v>
      </c>
      <c r="E1503" s="8" t="str">
        <f t="shared" si="169"/>
        <v>ReFi-vod.refi</v>
      </c>
      <c r="F1503" s="21">
        <f t="shared" si="175"/>
        <v>207803.13182117551</v>
      </c>
      <c r="G1503" s="19">
        <f t="shared" si="175"/>
        <v>6.9028656276865243</v>
      </c>
      <c r="H1503" s="18">
        <f t="shared" ref="H1503:K1518" si="176">H1502</f>
        <v>1.0340679555058022E-2</v>
      </c>
      <c r="I1503" s="6">
        <f t="shared" si="176"/>
        <v>3.39</v>
      </c>
      <c r="J1503" s="6">
        <f t="shared" si="176"/>
        <v>1456404.4973625049</v>
      </c>
      <c r="K1503" s="18">
        <f t="shared" si="176"/>
        <v>0.3</v>
      </c>
      <c r="L1503" s="35">
        <f>Data!BM51</f>
        <v>8.2011922934080266E-3</v>
      </c>
      <c r="M1503" s="21">
        <f>VLOOKUP(C1503,Data!$CB$2:$EB$22,1+VALUE(MID(A1503,6,2)),FALSE)</f>
        <v>1519.6211069999999</v>
      </c>
      <c r="Q1503" s="21">
        <v>1519.6211069999999</v>
      </c>
      <c r="R1503" s="21">
        <v>614.21379247924358</v>
      </c>
      <c r="S1503" s="21">
        <v>12853.420479168686</v>
      </c>
      <c r="T1503" s="38">
        <v>0.28583696760799582</v>
      </c>
    </row>
    <row r="1504" spans="1:20" x14ac:dyDescent="0.25">
      <c r="A1504" s="17" t="s">
        <v>293</v>
      </c>
      <c r="B1504" s="8" t="s">
        <v>60</v>
      </c>
      <c r="C1504" s="8" t="s">
        <v>69</v>
      </c>
      <c r="E1504" s="8" t="str">
        <f t="shared" si="169"/>
        <v>ReFi-vod.refi</v>
      </c>
      <c r="F1504" s="21">
        <f t="shared" ref="F1504:G1518" si="177">F1438</f>
        <v>246061.63329111901</v>
      </c>
      <c r="G1504" s="19">
        <f t="shared" si="177"/>
        <v>6.4532515947874067</v>
      </c>
      <c r="H1504" s="18">
        <f t="shared" si="176"/>
        <v>1.0340679555058022E-2</v>
      </c>
      <c r="I1504" s="6">
        <f t="shared" si="176"/>
        <v>3.39</v>
      </c>
      <c r="J1504" s="6">
        <f t="shared" si="176"/>
        <v>1456404.4973625049</v>
      </c>
      <c r="K1504" s="18">
        <f t="shared" si="176"/>
        <v>0.3</v>
      </c>
      <c r="L1504" s="35">
        <f>Data!BM52</f>
        <v>8.2011922934080266E-3</v>
      </c>
      <c r="M1504" s="21">
        <f>VLOOKUP(C1504,Data!$CB$2:$EB$22,1+VALUE(MID(A1504,6,2)),FALSE)</f>
        <v>1456.613756</v>
      </c>
      <c r="Q1504" s="21">
        <v>1456.613756</v>
      </c>
      <c r="R1504" s="21">
        <v>508.4830926116183</v>
      </c>
      <c r="S1504" s="21">
        <v>9667.2282669992346</v>
      </c>
      <c r="T1504" s="38">
        <v>0.19984051233194178</v>
      </c>
    </row>
    <row r="1505" spans="1:20" x14ac:dyDescent="0.25">
      <c r="A1505" s="17" t="s">
        <v>294</v>
      </c>
      <c r="B1505" s="8" t="s">
        <v>60</v>
      </c>
      <c r="C1505" s="8" t="s">
        <v>69</v>
      </c>
      <c r="E1505" s="8" t="str">
        <f t="shared" si="169"/>
        <v>ReFi-vod.refi</v>
      </c>
      <c r="F1505" s="21">
        <f t="shared" si="177"/>
        <v>203891.03290078999</v>
      </c>
      <c r="G1505" s="19">
        <f t="shared" si="177"/>
        <v>6.8747933483571542</v>
      </c>
      <c r="H1505" s="18">
        <f t="shared" si="176"/>
        <v>1.0340679555058022E-2</v>
      </c>
      <c r="I1505" s="6">
        <f t="shared" si="176"/>
        <v>3.39</v>
      </c>
      <c r="J1505" s="6">
        <f t="shared" si="176"/>
        <v>1456404.4973625049</v>
      </c>
      <c r="K1505" s="18">
        <f t="shared" si="176"/>
        <v>0.3</v>
      </c>
      <c r="L1505" s="35">
        <f>Data!BM53</f>
        <v>8.2011922934080266E-3</v>
      </c>
      <c r="M1505" s="21">
        <f>VLOOKUP(C1505,Data!$CB$2:$EB$22,1+VALUE(MID(A1505,6,2)),FALSE)</f>
        <v>21739.189395000001</v>
      </c>
      <c r="Q1505" s="21">
        <v>21739.189395000001</v>
      </c>
      <c r="R1505" s="21">
        <v>1788.8793528753222</v>
      </c>
      <c r="S1505" s="21">
        <v>19951.626825184831</v>
      </c>
      <c r="T1505" s="38">
        <v>0.84846483094646741</v>
      </c>
    </row>
    <row r="1506" spans="1:20" x14ac:dyDescent="0.25">
      <c r="A1506" s="17" t="s">
        <v>295</v>
      </c>
      <c r="B1506" s="8" t="s">
        <v>60</v>
      </c>
      <c r="C1506" s="8" t="s">
        <v>69</v>
      </c>
      <c r="E1506" s="8" t="str">
        <f t="shared" si="169"/>
        <v>ReFi-vod.refi</v>
      </c>
      <c r="F1506" s="21">
        <f t="shared" si="177"/>
        <v>159194.475313414</v>
      </c>
      <c r="G1506" s="19">
        <f t="shared" si="177"/>
        <v>7.6675225186861979</v>
      </c>
      <c r="H1506" s="18">
        <f t="shared" si="176"/>
        <v>1.0340679555058022E-2</v>
      </c>
      <c r="I1506" s="6">
        <f t="shared" si="176"/>
        <v>3.39</v>
      </c>
      <c r="J1506" s="6">
        <f t="shared" si="176"/>
        <v>1456404.4973625049</v>
      </c>
      <c r="K1506" s="18">
        <f t="shared" si="176"/>
        <v>0.3</v>
      </c>
      <c r="L1506" s="35">
        <f>Data!BM54</f>
        <v>8.2011922934080266E-3</v>
      </c>
      <c r="M1506" s="21">
        <f>VLOOKUP(C1506,Data!$CB$2:$EB$22,1+VALUE(MID(A1506,6,2)),FALSE)</f>
        <v>1464.501143</v>
      </c>
      <c r="Q1506" s="21">
        <v>1464.501143</v>
      </c>
      <c r="R1506" s="21">
        <v>819.41484939005977</v>
      </c>
      <c r="S1506" s="21">
        <v>19834.468192371645</v>
      </c>
      <c r="T1506" s="38">
        <v>0.49776775274110496</v>
      </c>
    </row>
    <row r="1507" spans="1:20" x14ac:dyDescent="0.25">
      <c r="A1507" s="17" t="s">
        <v>296</v>
      </c>
      <c r="B1507" s="8" t="s">
        <v>60</v>
      </c>
      <c r="C1507" s="8" t="s">
        <v>69</v>
      </c>
      <c r="E1507" s="8" t="str">
        <f t="shared" si="169"/>
        <v>ReFi-vod.refi</v>
      </c>
      <c r="F1507" s="21">
        <f t="shared" si="177"/>
        <v>287016.28074287547</v>
      </c>
      <c r="G1507" s="19">
        <f t="shared" si="177"/>
        <v>6.1538755843326456</v>
      </c>
      <c r="H1507" s="18">
        <f t="shared" si="176"/>
        <v>1.0340679555058022E-2</v>
      </c>
      <c r="I1507" s="6">
        <f t="shared" si="176"/>
        <v>3.39</v>
      </c>
      <c r="J1507" s="6">
        <f t="shared" si="176"/>
        <v>1456404.4973625049</v>
      </c>
      <c r="K1507" s="18">
        <f t="shared" si="176"/>
        <v>0.3</v>
      </c>
      <c r="L1507" s="35">
        <f>Data!BM55</f>
        <v>9.7059982188039962E-3</v>
      </c>
      <c r="M1507" s="21">
        <f>VLOOKUP(C1507,Data!$CB$2:$EB$22,1+VALUE(MID(A1507,6,2)),FALSE)</f>
        <v>1465.6342770000001</v>
      </c>
      <c r="Q1507" s="21">
        <v>1465.6342770000001</v>
      </c>
      <c r="R1507" s="21">
        <v>791.74508296668898</v>
      </c>
      <c r="S1507" s="21">
        <v>15051.465214935208</v>
      </c>
      <c r="T1507" s="38">
        <v>0.26676556117465389</v>
      </c>
    </row>
    <row r="1508" spans="1:20" x14ac:dyDescent="0.25">
      <c r="A1508" s="17" t="s">
        <v>297</v>
      </c>
      <c r="B1508" s="8" t="s">
        <v>60</v>
      </c>
      <c r="C1508" s="8" t="s">
        <v>69</v>
      </c>
      <c r="E1508" s="8" t="str">
        <f t="shared" si="169"/>
        <v>ReFi-vod.refi</v>
      </c>
      <c r="F1508" s="21">
        <f t="shared" si="177"/>
        <v>255707.61126146198</v>
      </c>
      <c r="G1508" s="19">
        <f t="shared" si="177"/>
        <v>6.5044126470105788</v>
      </c>
      <c r="H1508" s="18">
        <f t="shared" si="176"/>
        <v>1.0340679555058022E-2</v>
      </c>
      <c r="I1508" s="6">
        <f t="shared" si="176"/>
        <v>3.39</v>
      </c>
      <c r="J1508" s="6">
        <f t="shared" si="176"/>
        <v>1456404.4973625049</v>
      </c>
      <c r="K1508" s="18">
        <f t="shared" si="176"/>
        <v>0.3</v>
      </c>
      <c r="L1508" s="35">
        <f>Data!BM56</f>
        <v>9.7059982188039962E-3</v>
      </c>
      <c r="M1508" s="21">
        <f>VLOOKUP(C1508,Data!$CB$2:$EB$22,1+VALUE(MID(A1508,6,2)),FALSE)</f>
        <v>1466.4932630000001</v>
      </c>
      <c r="Q1508" s="21">
        <v>1466.4932630000001</v>
      </c>
      <c r="R1508" s="21">
        <v>472.43622936302137</v>
      </c>
      <c r="S1508" s="21">
        <v>8950.7061647426635</v>
      </c>
      <c r="T1508" s="38">
        <v>0.17866951534252018</v>
      </c>
    </row>
    <row r="1509" spans="1:20" x14ac:dyDescent="0.25">
      <c r="A1509" s="17" t="s">
        <v>298</v>
      </c>
      <c r="B1509" s="8" t="s">
        <v>60</v>
      </c>
      <c r="C1509" s="8" t="s">
        <v>69</v>
      </c>
      <c r="E1509" s="8" t="str">
        <f t="shared" si="169"/>
        <v>ReFi-vod.refi</v>
      </c>
      <c r="F1509" s="21">
        <f t="shared" si="177"/>
        <v>187665.35631204298</v>
      </c>
      <c r="G1509" s="19">
        <f t="shared" si="177"/>
        <v>7.2034924317656603</v>
      </c>
      <c r="H1509" s="18">
        <f t="shared" si="176"/>
        <v>1.0340679555058022E-2</v>
      </c>
      <c r="I1509" s="6">
        <f t="shared" si="176"/>
        <v>3.39</v>
      </c>
      <c r="J1509" s="6">
        <f t="shared" si="176"/>
        <v>1456404.4973625049</v>
      </c>
      <c r="K1509" s="18">
        <f t="shared" si="176"/>
        <v>0.3</v>
      </c>
      <c r="L1509" s="35">
        <f>Data!BM57</f>
        <v>9.7059982188039962E-3</v>
      </c>
      <c r="M1509" s="21">
        <f>VLOOKUP(C1509,Data!$CB$2:$EB$22,1+VALUE(MID(A1509,6,2)),FALSE)</f>
        <v>1272.28367</v>
      </c>
      <c r="Q1509" s="21">
        <v>1272.28367</v>
      </c>
      <c r="R1509" s="21">
        <v>268.72565905673486</v>
      </c>
      <c r="S1509" s="21">
        <v>5289.9537516914943</v>
      </c>
      <c r="T1509" s="38">
        <v>0.13847645876464909</v>
      </c>
    </row>
    <row r="1510" spans="1:20" x14ac:dyDescent="0.25">
      <c r="A1510" s="17" t="s">
        <v>299</v>
      </c>
      <c r="B1510" s="8" t="s">
        <v>60</v>
      </c>
      <c r="C1510" s="8" t="s">
        <v>69</v>
      </c>
      <c r="E1510" s="8" t="str">
        <f t="shared" si="169"/>
        <v>ReFi-vod.refi</v>
      </c>
      <c r="F1510" s="21">
        <f t="shared" si="177"/>
        <v>164122.546134278</v>
      </c>
      <c r="G1510" s="19">
        <f t="shared" si="177"/>
        <v>7.7389396209799584</v>
      </c>
      <c r="H1510" s="18">
        <f t="shared" si="176"/>
        <v>1.0340679555058022E-2</v>
      </c>
      <c r="I1510" s="6">
        <f t="shared" si="176"/>
        <v>3.39</v>
      </c>
      <c r="J1510" s="6">
        <f t="shared" si="176"/>
        <v>1456404.4973625049</v>
      </c>
      <c r="K1510" s="18">
        <f t="shared" si="176"/>
        <v>0.3</v>
      </c>
      <c r="L1510" s="35">
        <f>Data!BM58</f>
        <v>9.7059982188039962E-3</v>
      </c>
      <c r="M1510" s="21">
        <f>VLOOKUP(C1510,Data!$CB$2:$EB$22,1+VALUE(MID(A1510,6,2)),FALSE)</f>
        <v>21247.590286999999</v>
      </c>
      <c r="Q1510" s="21">
        <v>21247.590286999999</v>
      </c>
      <c r="R1510" s="21">
        <v>1336.1362888248289</v>
      </c>
      <c r="S1510" s="21">
        <v>13805.95235204685</v>
      </c>
      <c r="T1510" s="38">
        <v>0.78728764031756326</v>
      </c>
    </row>
    <row r="1511" spans="1:20" x14ac:dyDescent="0.25">
      <c r="A1511" s="17" t="s">
        <v>300</v>
      </c>
      <c r="B1511" s="8" t="s">
        <v>60</v>
      </c>
      <c r="C1511" s="8" t="s">
        <v>69</v>
      </c>
      <c r="E1511" s="8" t="str">
        <f t="shared" si="169"/>
        <v>ReFi-vod.refi</v>
      </c>
      <c r="F1511" s="21">
        <f t="shared" si="177"/>
        <v>323596.6391991555</v>
      </c>
      <c r="G1511" s="19">
        <f t="shared" si="177"/>
        <v>6.0365260709191357</v>
      </c>
      <c r="H1511" s="18">
        <f t="shared" si="176"/>
        <v>1.0340679555058022E-2</v>
      </c>
      <c r="I1511" s="6">
        <f t="shared" si="176"/>
        <v>3.39</v>
      </c>
      <c r="J1511" s="6">
        <f t="shared" si="176"/>
        <v>1456404.4973625049</v>
      </c>
      <c r="K1511" s="18">
        <f t="shared" si="176"/>
        <v>0.3</v>
      </c>
      <c r="L1511" s="35">
        <f>Data!BM59</f>
        <v>8.3516728859476235E-3</v>
      </c>
      <c r="M1511" s="21">
        <f>VLOOKUP(C1511,Data!$CB$2:$EB$22,1+VALUE(MID(A1511,6,2)),FALSE)</f>
        <v>1425.911184</v>
      </c>
      <c r="Q1511" s="21">
        <v>1425.911184</v>
      </c>
      <c r="R1511" s="21">
        <v>1475.6184703700762</v>
      </c>
      <c r="S1511" s="21">
        <v>28770.884570532668</v>
      </c>
      <c r="T1511" s="38">
        <v>0.44098213941769815</v>
      </c>
    </row>
    <row r="1512" spans="1:20" x14ac:dyDescent="0.25">
      <c r="A1512" s="17" t="s">
        <v>301</v>
      </c>
      <c r="B1512" s="8" t="s">
        <v>60</v>
      </c>
      <c r="C1512" s="8" t="s">
        <v>69</v>
      </c>
      <c r="E1512" s="8" t="str">
        <f t="shared" si="169"/>
        <v>ReFi-vod.refi</v>
      </c>
      <c r="F1512" s="21">
        <f t="shared" si="177"/>
        <v>248353.29745809652</v>
      </c>
      <c r="G1512" s="19">
        <f t="shared" si="177"/>
        <v>6.675512703680524</v>
      </c>
      <c r="H1512" s="18">
        <f t="shared" si="176"/>
        <v>1.0340679555058022E-2</v>
      </c>
      <c r="I1512" s="6">
        <f t="shared" si="176"/>
        <v>3.39</v>
      </c>
      <c r="J1512" s="6">
        <f t="shared" si="176"/>
        <v>1456404.4973625049</v>
      </c>
      <c r="K1512" s="18">
        <f t="shared" si="176"/>
        <v>0.3</v>
      </c>
      <c r="L1512" s="35">
        <f>Data!BM60</f>
        <v>8.3516728859476235E-3</v>
      </c>
      <c r="M1512" s="21">
        <f>VLOOKUP(C1512,Data!$CB$2:$EB$22,1+VALUE(MID(A1512,6,2)),FALSE)</f>
        <v>1376.4532589999999</v>
      </c>
      <c r="Q1512" s="21">
        <v>1376.4532589999999</v>
      </c>
      <c r="R1512" s="21">
        <v>641.94586676302879</v>
      </c>
      <c r="S1512" s="21">
        <v>13150.774044529615</v>
      </c>
      <c r="T1512" s="38">
        <v>0.24996511111702124</v>
      </c>
    </row>
    <row r="1513" spans="1:20" x14ac:dyDescent="0.25">
      <c r="A1513" s="17" t="s">
        <v>272</v>
      </c>
      <c r="B1513" s="8" t="s">
        <v>60</v>
      </c>
      <c r="C1513" s="8" t="s">
        <v>69</v>
      </c>
      <c r="E1513" s="8" t="str">
        <f t="shared" si="169"/>
        <v>ReFi-vod.refi</v>
      </c>
      <c r="F1513" s="21">
        <f t="shared" si="177"/>
        <v>247930.70340348198</v>
      </c>
      <c r="G1513" s="19">
        <f t="shared" si="177"/>
        <v>6.6987743860742617</v>
      </c>
      <c r="H1513" s="18">
        <f t="shared" si="176"/>
        <v>1.0340679555058022E-2</v>
      </c>
      <c r="I1513" s="6">
        <f t="shared" si="176"/>
        <v>3.39</v>
      </c>
      <c r="J1513" s="6">
        <f t="shared" si="176"/>
        <v>1456404.4973625049</v>
      </c>
      <c r="K1513" s="18">
        <f t="shared" si="176"/>
        <v>0.3</v>
      </c>
      <c r="L1513" s="35">
        <f>Data!BM61</f>
        <v>8.3516728859476235E-3</v>
      </c>
      <c r="M1513" s="21">
        <f>VLOOKUP(C1513,Data!$CB$2:$EB$22,1+VALUE(MID(A1513,6,2)),FALSE)</f>
        <v>1475.8974310000001</v>
      </c>
      <c r="Q1513" s="21">
        <v>1475.8974310000001</v>
      </c>
      <c r="R1513" s="21">
        <v>480.68720140880174</v>
      </c>
      <c r="S1513" s="21">
        <v>9439.9538004122933</v>
      </c>
      <c r="T1513" s="38">
        <v>0.18749218327694195</v>
      </c>
    </row>
    <row r="1514" spans="1:20" x14ac:dyDescent="0.25">
      <c r="A1514" s="17" t="s">
        <v>273</v>
      </c>
      <c r="B1514" s="8" t="s">
        <v>60</v>
      </c>
      <c r="C1514" s="8" t="s">
        <v>69</v>
      </c>
      <c r="E1514" s="8" t="str">
        <f t="shared" si="169"/>
        <v>ReFi-vod.refi</v>
      </c>
      <c r="F1514" s="21">
        <f t="shared" si="177"/>
        <v>151738.37945754698</v>
      </c>
      <c r="G1514" s="19">
        <f t="shared" si="177"/>
        <v>7.9647183674103861</v>
      </c>
      <c r="H1514" s="18">
        <f t="shared" si="176"/>
        <v>1.0340679555058022E-2</v>
      </c>
      <c r="I1514" s="6">
        <f t="shared" si="176"/>
        <v>3.39</v>
      </c>
      <c r="J1514" s="6">
        <f t="shared" si="176"/>
        <v>1456404.4973625049</v>
      </c>
      <c r="K1514" s="18">
        <f t="shared" si="176"/>
        <v>0.3</v>
      </c>
      <c r="L1514" s="35">
        <f>Data!BM62</f>
        <v>8.3516728859476235E-3</v>
      </c>
      <c r="M1514" s="21">
        <f>VLOOKUP(C1514,Data!$CB$2:$EB$22,1+VALUE(MID(A1514,6,2)),FALSE)</f>
        <v>3358.8845230000002</v>
      </c>
      <c r="Q1514" s="21">
        <v>3358.8845230000002</v>
      </c>
      <c r="R1514" s="21">
        <v>450.50614087762807</v>
      </c>
      <c r="S1514" s="21">
        <v>8804.9593502405405</v>
      </c>
      <c r="T1514" s="38">
        <v>0.28711520580010985</v>
      </c>
    </row>
    <row r="1515" spans="1:20" x14ac:dyDescent="0.25">
      <c r="A1515" s="17" t="s">
        <v>274</v>
      </c>
      <c r="B1515" s="8" t="s">
        <v>60</v>
      </c>
      <c r="C1515" s="8" t="s">
        <v>69</v>
      </c>
      <c r="E1515" s="8" t="str">
        <f t="shared" si="169"/>
        <v>ReFi-vod.refi</v>
      </c>
      <c r="F1515" s="21">
        <f t="shared" si="177"/>
        <v>198057.49561402149</v>
      </c>
      <c r="G1515" s="19">
        <f t="shared" si="177"/>
        <v>7.1029079323460005</v>
      </c>
      <c r="H1515" s="18">
        <f t="shared" si="176"/>
        <v>1.0340679555058022E-2</v>
      </c>
      <c r="I1515" s="6">
        <f t="shared" si="176"/>
        <v>3.39</v>
      </c>
      <c r="J1515" s="6">
        <f t="shared" si="176"/>
        <v>1456404.4973625049</v>
      </c>
      <c r="K1515" s="18">
        <f t="shared" si="176"/>
        <v>0.3</v>
      </c>
      <c r="L1515" s="35">
        <f>Data!BM63</f>
        <v>8.3516728859476235E-3</v>
      </c>
      <c r="M1515" s="21">
        <f>VLOOKUP(C1515,Data!$CB$2:$EB$22,1+VALUE(MID(A1515,6,2)),FALSE)</f>
        <v>0</v>
      </c>
      <c r="Q1515" s="21">
        <v>0</v>
      </c>
      <c r="R1515" s="21">
        <v>197.73196901707482</v>
      </c>
      <c r="S1515" s="21">
        <v>4761.1599824011346</v>
      </c>
      <c r="T1515" s="38">
        <v>9.6546498538421011E-2</v>
      </c>
    </row>
    <row r="1516" spans="1:20" x14ac:dyDescent="0.25">
      <c r="A1516" s="17" t="s">
        <v>275</v>
      </c>
      <c r="B1516" s="8" t="s">
        <v>60</v>
      </c>
      <c r="C1516" s="8" t="s">
        <v>69</v>
      </c>
      <c r="E1516" s="8" t="str">
        <f t="shared" si="169"/>
        <v>ReFi-vod.refi</v>
      </c>
      <c r="F1516" s="21">
        <f t="shared" si="177"/>
        <v>275989.34520370152</v>
      </c>
      <c r="G1516" s="19">
        <f t="shared" si="177"/>
        <v>6.3520445686664582</v>
      </c>
      <c r="H1516" s="18">
        <f t="shared" si="176"/>
        <v>1.0340679555058022E-2</v>
      </c>
      <c r="I1516" s="6">
        <f t="shared" si="176"/>
        <v>3.39</v>
      </c>
      <c r="J1516" s="6">
        <f t="shared" si="176"/>
        <v>1456404.4973625049</v>
      </c>
      <c r="K1516" s="18">
        <f t="shared" si="176"/>
        <v>0.3</v>
      </c>
      <c r="L1516" s="35">
        <f>Data!BM64</f>
        <v>7.2983087381704474E-3</v>
      </c>
      <c r="M1516" s="21">
        <f>VLOOKUP(C1516,Data!$CB$2:$EB$22,1+VALUE(MID(A1516,6,2)),FALSE)</f>
        <v>0</v>
      </c>
      <c r="Q1516" s="21">
        <v>0</v>
      </c>
      <c r="R1516" s="21">
        <v>85.617474507940585</v>
      </c>
      <c r="S1516" s="21">
        <v>1843.637987226439</v>
      </c>
      <c r="T1516" s="38">
        <v>2.9999983575939249E-2</v>
      </c>
    </row>
    <row r="1517" spans="1:20" x14ac:dyDescent="0.25">
      <c r="A1517" s="17" t="s">
        <v>276</v>
      </c>
      <c r="B1517" s="8" t="s">
        <v>60</v>
      </c>
      <c r="C1517" s="8" t="s">
        <v>69</v>
      </c>
      <c r="E1517" s="8" t="str">
        <f t="shared" si="169"/>
        <v>ReFi-vod.refi</v>
      </c>
      <c r="F1517" s="21">
        <f t="shared" si="177"/>
        <v>260275.96043880651</v>
      </c>
      <c r="G1517" s="19">
        <f t="shared" si="177"/>
        <v>6.5903233729592454</v>
      </c>
      <c r="H1517" s="18">
        <f t="shared" si="176"/>
        <v>1.0340679555058022E-2</v>
      </c>
      <c r="I1517" s="6">
        <f t="shared" si="176"/>
        <v>3.39</v>
      </c>
      <c r="J1517" s="6">
        <f t="shared" si="176"/>
        <v>1456404.4973625049</v>
      </c>
      <c r="K1517" s="18">
        <f t="shared" si="176"/>
        <v>0.3</v>
      </c>
      <c r="L1517" s="35">
        <f>Data!BM65</f>
        <v>7.2983087381704474E-3</v>
      </c>
      <c r="M1517" s="21">
        <f>VLOOKUP(C1517,Data!$CB$2:$EB$22,1+VALUE(MID(A1517,6,2)),FALSE)</f>
        <v>0</v>
      </c>
      <c r="Q1517" s="21">
        <v>0</v>
      </c>
      <c r="R1517" s="21">
        <v>24.481612671569614</v>
      </c>
      <c r="S1517" s="21">
        <v>546.94851282844184</v>
      </c>
      <c r="T1517" s="38">
        <v>9.0961347378225588E-3</v>
      </c>
    </row>
    <row r="1518" spans="1:20" x14ac:dyDescent="0.25">
      <c r="A1518" s="17" t="s">
        <v>277</v>
      </c>
      <c r="B1518" s="8" t="s">
        <v>60</v>
      </c>
      <c r="C1518" s="8" t="s">
        <v>69</v>
      </c>
      <c r="E1518" s="8" t="str">
        <f t="shared" si="169"/>
        <v>ReFi-vod.refi</v>
      </c>
      <c r="F1518" s="21">
        <f t="shared" si="177"/>
        <v>177640.49285034501</v>
      </c>
      <c r="G1518" s="19">
        <f t="shared" si="177"/>
        <v>6.7318910511908392</v>
      </c>
      <c r="H1518" s="18">
        <f t="shared" si="176"/>
        <v>1.0340679555058022E-2</v>
      </c>
      <c r="I1518" s="6">
        <f t="shared" si="176"/>
        <v>3.39</v>
      </c>
      <c r="J1518" s="6">
        <f t="shared" si="176"/>
        <v>1456404.4973625049</v>
      </c>
      <c r="K1518" s="18">
        <f t="shared" si="176"/>
        <v>0.3</v>
      </c>
      <c r="L1518" s="35">
        <f>Data!BM66</f>
        <v>7.2983087381704474E-3</v>
      </c>
      <c r="M1518" s="21">
        <f>VLOOKUP(C1518,Data!$CB$2:$EB$22,1+VALUE(MID(A1518,6,2)),FALSE)</f>
        <v>0</v>
      </c>
      <c r="Q1518" s="21">
        <v>0</v>
      </c>
      <c r="R1518" s="21">
        <v>5.0287122010485055</v>
      </c>
      <c r="S1518" s="21">
        <v>114.76079763520639</v>
      </c>
      <c r="T1518" s="38">
        <v>2.7375731435740347E-3</v>
      </c>
    </row>
    <row r="1519" spans="1:20" x14ac:dyDescent="0.25">
      <c r="A1519" s="17"/>
      <c r="F1519" s="21"/>
      <c r="H1519" s="18"/>
      <c r="I1519" s="18"/>
    </row>
    <row r="1520" spans="1:20" x14ac:dyDescent="0.25">
      <c r="A1520" s="16" t="s">
        <v>328</v>
      </c>
      <c r="B1520" s="8" t="s">
        <v>60</v>
      </c>
      <c r="C1520" s="8" t="s">
        <v>329</v>
      </c>
      <c r="E1520" s="8" t="str">
        <f>IF(RIGHT(A1520,3)="old","Initial",B1520&amp;"-"&amp;C1520)</f>
        <v>Initial</v>
      </c>
      <c r="F1520" s="21">
        <f>F1454</f>
        <v>159194.475313414</v>
      </c>
      <c r="G1520" s="19">
        <f>G1454</f>
        <v>7.6675225186861979</v>
      </c>
      <c r="H1520" s="25">
        <v>0</v>
      </c>
      <c r="I1520" s="42">
        <v>2.04</v>
      </c>
      <c r="J1520" s="27">
        <v>1</v>
      </c>
      <c r="K1520" s="25">
        <v>0</v>
      </c>
      <c r="L1520" s="35">
        <v>1</v>
      </c>
      <c r="Q1520" s="21">
        <v>0</v>
      </c>
      <c r="R1520" s="21">
        <v>0</v>
      </c>
      <c r="S1520" s="21">
        <v>0</v>
      </c>
      <c r="T1520" s="38">
        <v>0</v>
      </c>
    </row>
    <row r="1521" spans="1:20" x14ac:dyDescent="0.25">
      <c r="A1521" s="16" t="s">
        <v>316</v>
      </c>
      <c r="B1521" s="8" t="s">
        <v>60</v>
      </c>
      <c r="C1521" s="8" t="s">
        <v>329</v>
      </c>
      <c r="E1521" s="8" t="str">
        <f t="shared" ref="E1521:E1584" si="178">IF(RIGHT(A1521,3)="old","Initial",B1521&amp;"-"&amp;C1521)</f>
        <v>Initial</v>
      </c>
      <c r="F1521" s="21">
        <f>F1455</f>
        <v>287016.28074287547</v>
      </c>
      <c r="G1521" s="19">
        <f>G1455</f>
        <v>6.1538755843326456</v>
      </c>
      <c r="H1521" s="18">
        <f t="shared" ref="H1521:K1536" si="179">H1520</f>
        <v>0</v>
      </c>
      <c r="I1521" s="6">
        <f>I1520</f>
        <v>2.04</v>
      </c>
      <c r="J1521" s="6">
        <f t="shared" si="179"/>
        <v>1</v>
      </c>
      <c r="K1521" s="18">
        <f t="shared" si="179"/>
        <v>0</v>
      </c>
      <c r="L1521" s="35">
        <v>1</v>
      </c>
      <c r="Q1521" s="21">
        <v>0</v>
      </c>
      <c r="R1521" s="21">
        <v>0</v>
      </c>
      <c r="S1521" s="21">
        <v>0</v>
      </c>
      <c r="T1521" s="38">
        <v>0</v>
      </c>
    </row>
    <row r="1522" spans="1:20" x14ac:dyDescent="0.25">
      <c r="A1522" s="16" t="s">
        <v>317</v>
      </c>
      <c r="B1522" s="8" t="s">
        <v>60</v>
      </c>
      <c r="C1522" s="8" t="s">
        <v>329</v>
      </c>
      <c r="E1522" s="8" t="str">
        <f t="shared" si="178"/>
        <v>Initial</v>
      </c>
      <c r="F1522" s="21">
        <f t="shared" ref="F1522:G1537" si="180">F1456</f>
        <v>255707.61126146198</v>
      </c>
      <c r="G1522" s="19">
        <f t="shared" si="180"/>
        <v>6.5044126470105788</v>
      </c>
      <c r="H1522" s="18">
        <f t="shared" si="179"/>
        <v>0</v>
      </c>
      <c r="I1522" s="6">
        <f t="shared" si="179"/>
        <v>2.04</v>
      </c>
      <c r="J1522" s="6">
        <f t="shared" si="179"/>
        <v>1</v>
      </c>
      <c r="K1522" s="18">
        <f t="shared" si="179"/>
        <v>0</v>
      </c>
      <c r="L1522" s="35">
        <v>1</v>
      </c>
      <c r="Q1522" s="21">
        <v>0</v>
      </c>
      <c r="R1522" s="21">
        <v>0</v>
      </c>
      <c r="S1522" s="21">
        <v>0</v>
      </c>
      <c r="T1522" s="38">
        <v>0</v>
      </c>
    </row>
    <row r="1523" spans="1:20" x14ac:dyDescent="0.25">
      <c r="A1523" s="16" t="s">
        <v>318</v>
      </c>
      <c r="B1523" s="8" t="s">
        <v>60</v>
      </c>
      <c r="C1523" s="8" t="s">
        <v>329</v>
      </c>
      <c r="E1523" s="8" t="str">
        <f t="shared" si="178"/>
        <v>Initial</v>
      </c>
      <c r="F1523" s="21">
        <f t="shared" si="180"/>
        <v>187665.35631204298</v>
      </c>
      <c r="G1523" s="19">
        <f t="shared" si="180"/>
        <v>7.2034924317656603</v>
      </c>
      <c r="H1523" s="18">
        <f t="shared" si="179"/>
        <v>0</v>
      </c>
      <c r="I1523" s="6">
        <f t="shared" si="179"/>
        <v>2.04</v>
      </c>
      <c r="J1523" s="6">
        <f t="shared" si="179"/>
        <v>1</v>
      </c>
      <c r="K1523" s="18">
        <f t="shared" si="179"/>
        <v>0</v>
      </c>
      <c r="L1523" s="35">
        <v>1</v>
      </c>
      <c r="Q1523" s="21">
        <v>0</v>
      </c>
      <c r="R1523" s="21">
        <v>0</v>
      </c>
      <c r="S1523" s="21">
        <v>0</v>
      </c>
      <c r="T1523" s="38">
        <v>0</v>
      </c>
    </row>
    <row r="1524" spans="1:20" x14ac:dyDescent="0.25">
      <c r="A1524" s="16" t="s">
        <v>319</v>
      </c>
      <c r="B1524" s="8" t="s">
        <v>60</v>
      </c>
      <c r="C1524" s="8" t="s">
        <v>329</v>
      </c>
      <c r="E1524" s="8" t="str">
        <f t="shared" si="178"/>
        <v>Initial</v>
      </c>
      <c r="F1524" s="21">
        <f t="shared" si="180"/>
        <v>164122.546134278</v>
      </c>
      <c r="G1524" s="19">
        <f t="shared" si="180"/>
        <v>7.7389396209799584</v>
      </c>
      <c r="H1524" s="18">
        <f t="shared" si="179"/>
        <v>0</v>
      </c>
      <c r="I1524" s="6">
        <f t="shared" si="179"/>
        <v>2.04</v>
      </c>
      <c r="J1524" s="6">
        <f t="shared" si="179"/>
        <v>1</v>
      </c>
      <c r="K1524" s="18">
        <f t="shared" si="179"/>
        <v>0</v>
      </c>
      <c r="L1524" s="35">
        <v>1</v>
      </c>
      <c r="Q1524" s="21">
        <v>0</v>
      </c>
      <c r="R1524" s="21">
        <v>0</v>
      </c>
      <c r="S1524" s="21">
        <v>0</v>
      </c>
      <c r="T1524" s="38">
        <v>0</v>
      </c>
    </row>
    <row r="1525" spans="1:20" x14ac:dyDescent="0.25">
      <c r="A1525" s="16" t="s">
        <v>320</v>
      </c>
      <c r="B1525" s="8" t="s">
        <v>60</v>
      </c>
      <c r="C1525" s="8" t="s">
        <v>329</v>
      </c>
      <c r="E1525" s="8" t="str">
        <f t="shared" si="178"/>
        <v>Initial</v>
      </c>
      <c r="F1525" s="21">
        <f t="shared" si="180"/>
        <v>323596.6391991555</v>
      </c>
      <c r="G1525" s="19">
        <f t="shared" si="180"/>
        <v>6.0365260709191357</v>
      </c>
      <c r="H1525" s="18">
        <f t="shared" si="179"/>
        <v>0</v>
      </c>
      <c r="I1525" s="6">
        <f t="shared" si="179"/>
        <v>2.04</v>
      </c>
      <c r="J1525" s="6">
        <f t="shared" si="179"/>
        <v>1</v>
      </c>
      <c r="K1525" s="18">
        <f t="shared" si="179"/>
        <v>0</v>
      </c>
      <c r="L1525" s="35">
        <v>1</v>
      </c>
      <c r="Q1525" s="21">
        <v>0</v>
      </c>
      <c r="R1525" s="21">
        <v>0</v>
      </c>
      <c r="S1525" s="21">
        <v>0</v>
      </c>
      <c r="T1525" s="38">
        <v>0</v>
      </c>
    </row>
    <row r="1526" spans="1:20" x14ac:dyDescent="0.25">
      <c r="A1526" s="16" t="s">
        <v>321</v>
      </c>
      <c r="B1526" s="8" t="s">
        <v>60</v>
      </c>
      <c r="C1526" s="8" t="s">
        <v>329</v>
      </c>
      <c r="E1526" s="8" t="str">
        <f t="shared" si="178"/>
        <v>Initial</v>
      </c>
      <c r="F1526" s="21">
        <f t="shared" si="180"/>
        <v>248353.29745809652</v>
      </c>
      <c r="G1526" s="19">
        <f t="shared" si="180"/>
        <v>6.675512703680524</v>
      </c>
      <c r="H1526" s="18">
        <f t="shared" si="179"/>
        <v>0</v>
      </c>
      <c r="I1526" s="6">
        <f t="shared" si="179"/>
        <v>2.04</v>
      </c>
      <c r="J1526" s="6">
        <f t="shared" si="179"/>
        <v>1</v>
      </c>
      <c r="K1526" s="18">
        <f t="shared" si="179"/>
        <v>0</v>
      </c>
      <c r="L1526" s="35">
        <v>1</v>
      </c>
      <c r="Q1526" s="21">
        <v>0</v>
      </c>
      <c r="R1526" s="21">
        <v>0</v>
      </c>
      <c r="S1526" s="21">
        <v>0</v>
      </c>
      <c r="T1526" s="38">
        <v>0</v>
      </c>
    </row>
    <row r="1527" spans="1:20" x14ac:dyDescent="0.25">
      <c r="A1527" s="16" t="s">
        <v>322</v>
      </c>
      <c r="B1527" s="8" t="s">
        <v>60</v>
      </c>
      <c r="C1527" s="8" t="s">
        <v>329</v>
      </c>
      <c r="E1527" s="8" t="str">
        <f t="shared" si="178"/>
        <v>Initial</v>
      </c>
      <c r="F1527" s="21">
        <f t="shared" si="180"/>
        <v>247930.70340348198</v>
      </c>
      <c r="G1527" s="19">
        <f t="shared" si="180"/>
        <v>6.6987743860742617</v>
      </c>
      <c r="H1527" s="18">
        <f t="shared" si="179"/>
        <v>0</v>
      </c>
      <c r="I1527" s="6">
        <f t="shared" si="179"/>
        <v>2.04</v>
      </c>
      <c r="J1527" s="6">
        <f t="shared" si="179"/>
        <v>1</v>
      </c>
      <c r="K1527" s="18">
        <f t="shared" si="179"/>
        <v>0</v>
      </c>
      <c r="L1527" s="35">
        <v>1</v>
      </c>
      <c r="Q1527" s="21">
        <v>0</v>
      </c>
      <c r="R1527" s="21">
        <v>0</v>
      </c>
      <c r="S1527" s="21">
        <v>0</v>
      </c>
      <c r="T1527" s="38">
        <v>0</v>
      </c>
    </row>
    <row r="1528" spans="1:20" x14ac:dyDescent="0.25">
      <c r="A1528" s="16" t="s">
        <v>323</v>
      </c>
      <c r="B1528" s="8" t="s">
        <v>60</v>
      </c>
      <c r="C1528" s="8" t="s">
        <v>329</v>
      </c>
      <c r="E1528" s="8" t="str">
        <f t="shared" si="178"/>
        <v>Initial</v>
      </c>
      <c r="F1528" s="21">
        <f t="shared" si="180"/>
        <v>151738.37945754698</v>
      </c>
      <c r="G1528" s="19">
        <f t="shared" si="180"/>
        <v>7.9647183674103861</v>
      </c>
      <c r="H1528" s="18">
        <f t="shared" si="179"/>
        <v>0</v>
      </c>
      <c r="I1528" s="6">
        <f t="shared" si="179"/>
        <v>2.04</v>
      </c>
      <c r="J1528" s="6">
        <f t="shared" si="179"/>
        <v>1</v>
      </c>
      <c r="K1528" s="18">
        <f t="shared" si="179"/>
        <v>0</v>
      </c>
      <c r="L1528" s="35">
        <v>1</v>
      </c>
      <c r="Q1528" s="21">
        <v>0</v>
      </c>
      <c r="R1528" s="21">
        <v>0</v>
      </c>
      <c r="S1528" s="21">
        <v>0</v>
      </c>
      <c r="T1528" s="38">
        <v>0</v>
      </c>
    </row>
    <row r="1529" spans="1:20" x14ac:dyDescent="0.25">
      <c r="A1529" s="16" t="s">
        <v>324</v>
      </c>
      <c r="B1529" s="8" t="s">
        <v>60</v>
      </c>
      <c r="C1529" s="8" t="s">
        <v>329</v>
      </c>
      <c r="E1529" s="8" t="str">
        <f t="shared" si="178"/>
        <v>Initial</v>
      </c>
      <c r="F1529" s="21">
        <f t="shared" si="180"/>
        <v>198057.49561402149</v>
      </c>
      <c r="G1529" s="19">
        <f t="shared" si="180"/>
        <v>7.1029079323460005</v>
      </c>
      <c r="H1529" s="18">
        <f t="shared" si="179"/>
        <v>0</v>
      </c>
      <c r="I1529" s="6">
        <f t="shared" si="179"/>
        <v>2.04</v>
      </c>
      <c r="J1529" s="6">
        <f t="shared" si="179"/>
        <v>1</v>
      </c>
      <c r="K1529" s="18">
        <f t="shared" si="179"/>
        <v>0</v>
      </c>
      <c r="L1529" s="35">
        <v>1</v>
      </c>
      <c r="Q1529" s="21">
        <v>0</v>
      </c>
      <c r="R1529" s="21">
        <v>0</v>
      </c>
      <c r="S1529" s="21">
        <v>0</v>
      </c>
      <c r="T1529" s="38">
        <v>0</v>
      </c>
    </row>
    <row r="1530" spans="1:20" x14ac:dyDescent="0.25">
      <c r="A1530" s="16" t="s">
        <v>325</v>
      </c>
      <c r="B1530" s="8" t="s">
        <v>60</v>
      </c>
      <c r="C1530" s="8" t="s">
        <v>329</v>
      </c>
      <c r="E1530" s="8" t="str">
        <f t="shared" si="178"/>
        <v>Initial</v>
      </c>
      <c r="F1530" s="21">
        <f t="shared" si="180"/>
        <v>275989.34520370152</v>
      </c>
      <c r="G1530" s="19">
        <f t="shared" si="180"/>
        <v>6.3520445686664582</v>
      </c>
      <c r="H1530" s="18">
        <f t="shared" si="179"/>
        <v>0</v>
      </c>
      <c r="I1530" s="6">
        <f t="shared" si="179"/>
        <v>2.04</v>
      </c>
      <c r="J1530" s="6">
        <f t="shared" si="179"/>
        <v>1</v>
      </c>
      <c r="K1530" s="18">
        <f t="shared" si="179"/>
        <v>0</v>
      </c>
      <c r="L1530" s="35">
        <v>1</v>
      </c>
      <c r="Q1530" s="21">
        <v>0</v>
      </c>
      <c r="R1530" s="21">
        <v>0</v>
      </c>
      <c r="S1530" s="21">
        <v>0</v>
      </c>
      <c r="T1530" s="38">
        <v>0</v>
      </c>
    </row>
    <row r="1531" spans="1:20" x14ac:dyDescent="0.25">
      <c r="A1531" s="16" t="s">
        <v>326</v>
      </c>
      <c r="B1531" s="8" t="s">
        <v>60</v>
      </c>
      <c r="C1531" s="8" t="s">
        <v>329</v>
      </c>
      <c r="E1531" s="8" t="str">
        <f t="shared" si="178"/>
        <v>Initial</v>
      </c>
      <c r="F1531" s="21">
        <f t="shared" si="180"/>
        <v>260275.96043880651</v>
      </c>
      <c r="G1531" s="19">
        <f t="shared" si="180"/>
        <v>6.5903233729592454</v>
      </c>
      <c r="H1531" s="18">
        <f t="shared" si="179"/>
        <v>0</v>
      </c>
      <c r="I1531" s="6">
        <f t="shared" si="179"/>
        <v>2.04</v>
      </c>
      <c r="J1531" s="6">
        <f t="shared" si="179"/>
        <v>1</v>
      </c>
      <c r="K1531" s="18">
        <f t="shared" si="179"/>
        <v>0</v>
      </c>
      <c r="L1531" s="35">
        <v>1</v>
      </c>
      <c r="Q1531" s="21">
        <v>0</v>
      </c>
      <c r="R1531" s="21">
        <v>0</v>
      </c>
      <c r="S1531" s="21">
        <v>0</v>
      </c>
      <c r="T1531" s="38">
        <v>0</v>
      </c>
    </row>
    <row r="1532" spans="1:20" x14ac:dyDescent="0.25">
      <c r="A1532" s="16" t="s">
        <v>327</v>
      </c>
      <c r="B1532" s="8" t="s">
        <v>60</v>
      </c>
      <c r="C1532" s="8" t="s">
        <v>329</v>
      </c>
      <c r="E1532" s="8" t="str">
        <f t="shared" si="178"/>
        <v>Initial</v>
      </c>
      <c r="F1532" s="21">
        <f t="shared" si="180"/>
        <v>177640.49285034501</v>
      </c>
      <c r="G1532" s="19">
        <f t="shared" si="180"/>
        <v>6.7318910511908392</v>
      </c>
      <c r="H1532" s="18">
        <f t="shared" si="179"/>
        <v>0</v>
      </c>
      <c r="I1532" s="6">
        <f t="shared" si="179"/>
        <v>2.04</v>
      </c>
      <c r="J1532" s="6">
        <f t="shared" si="179"/>
        <v>1</v>
      </c>
      <c r="K1532" s="18">
        <f t="shared" si="179"/>
        <v>0</v>
      </c>
      <c r="L1532" s="35">
        <v>1</v>
      </c>
      <c r="Q1532" s="21">
        <v>0</v>
      </c>
      <c r="R1532" s="21">
        <v>0</v>
      </c>
      <c r="S1532" s="21">
        <v>0</v>
      </c>
      <c r="T1532" s="38">
        <v>0</v>
      </c>
    </row>
    <row r="1533" spans="1:20" x14ac:dyDescent="0.25">
      <c r="A1533" s="17" t="s">
        <v>262</v>
      </c>
      <c r="B1533" s="8" t="s">
        <v>60</v>
      </c>
      <c r="C1533" s="8" t="s">
        <v>329</v>
      </c>
      <c r="E1533" s="8" t="str">
        <f t="shared" si="178"/>
        <v>ReFi-generic</v>
      </c>
      <c r="F1533" s="21">
        <f t="shared" si="180"/>
        <v>241275.65645411599</v>
      </c>
      <c r="G1533" s="19">
        <f t="shared" si="180"/>
        <v>6.6118664962406903</v>
      </c>
      <c r="H1533" s="18">
        <f t="shared" si="179"/>
        <v>0</v>
      </c>
      <c r="I1533" s="6">
        <f t="shared" si="179"/>
        <v>2.04</v>
      </c>
      <c r="J1533" s="6">
        <f t="shared" si="179"/>
        <v>1</v>
      </c>
      <c r="K1533" s="18">
        <f t="shared" si="179"/>
        <v>0</v>
      </c>
      <c r="L1533" s="35">
        <v>1</v>
      </c>
      <c r="Q1533" s="21">
        <v>0</v>
      </c>
      <c r="R1533" s="21">
        <v>0</v>
      </c>
      <c r="S1533" s="21">
        <v>0</v>
      </c>
      <c r="T1533" s="38">
        <v>0</v>
      </c>
    </row>
    <row r="1534" spans="1:20" x14ac:dyDescent="0.25">
      <c r="A1534" s="17" t="s">
        <v>263</v>
      </c>
      <c r="B1534" s="8" t="s">
        <v>60</v>
      </c>
      <c r="C1534" s="8" t="s">
        <v>329</v>
      </c>
      <c r="E1534" s="8" t="str">
        <f t="shared" si="178"/>
        <v>ReFi-generic</v>
      </c>
      <c r="F1534" s="21">
        <f t="shared" si="180"/>
        <v>345060.95921411947</v>
      </c>
      <c r="G1534" s="19">
        <f t="shared" si="180"/>
        <v>6.091471245669009</v>
      </c>
      <c r="H1534" s="18">
        <f t="shared" si="179"/>
        <v>0</v>
      </c>
      <c r="I1534" s="6">
        <f t="shared" si="179"/>
        <v>2.04</v>
      </c>
      <c r="J1534" s="6">
        <f t="shared" si="179"/>
        <v>1</v>
      </c>
      <c r="K1534" s="18">
        <f t="shared" si="179"/>
        <v>0</v>
      </c>
      <c r="L1534" s="35">
        <v>1</v>
      </c>
      <c r="Q1534" s="21">
        <v>0</v>
      </c>
      <c r="R1534" s="21">
        <v>0</v>
      </c>
      <c r="S1534" s="21">
        <v>0</v>
      </c>
      <c r="T1534" s="38">
        <v>0</v>
      </c>
    </row>
    <row r="1535" spans="1:20" x14ac:dyDescent="0.25">
      <c r="A1535" s="17" t="s">
        <v>264</v>
      </c>
      <c r="B1535" s="8" t="s">
        <v>60</v>
      </c>
      <c r="C1535" s="8" t="s">
        <v>329</v>
      </c>
      <c r="E1535" s="8" t="str">
        <f t="shared" si="178"/>
        <v>ReFi-generic</v>
      </c>
      <c r="F1535" s="21">
        <f t="shared" si="180"/>
        <v>235151.7459877205</v>
      </c>
      <c r="G1535" s="19">
        <f t="shared" si="180"/>
        <v>6.8631730048599717</v>
      </c>
      <c r="H1535" s="18">
        <f t="shared" si="179"/>
        <v>0</v>
      </c>
      <c r="I1535" s="6">
        <f t="shared" si="179"/>
        <v>2.04</v>
      </c>
      <c r="J1535" s="6">
        <f t="shared" si="179"/>
        <v>1</v>
      </c>
      <c r="K1535" s="18">
        <f t="shared" si="179"/>
        <v>0</v>
      </c>
      <c r="L1535" s="35">
        <v>1</v>
      </c>
      <c r="Q1535" s="21">
        <v>0</v>
      </c>
      <c r="R1535" s="21">
        <v>0</v>
      </c>
      <c r="S1535" s="21">
        <v>0</v>
      </c>
      <c r="T1535" s="38">
        <v>0</v>
      </c>
    </row>
    <row r="1536" spans="1:20" x14ac:dyDescent="0.25">
      <c r="A1536" s="17" t="s">
        <v>265</v>
      </c>
      <c r="B1536" s="8" t="s">
        <v>60</v>
      </c>
      <c r="C1536" s="8" t="s">
        <v>329</v>
      </c>
      <c r="E1536" s="8" t="str">
        <f t="shared" si="178"/>
        <v>ReFi-generic</v>
      </c>
      <c r="F1536" s="21">
        <f t="shared" si="180"/>
        <v>197045.08899614651</v>
      </c>
      <c r="G1536" s="19">
        <f t="shared" si="180"/>
        <v>7.2927935899315104</v>
      </c>
      <c r="H1536" s="18">
        <f t="shared" si="179"/>
        <v>0</v>
      </c>
      <c r="I1536" s="6">
        <f t="shared" si="179"/>
        <v>2.04</v>
      </c>
      <c r="J1536" s="6">
        <f t="shared" si="179"/>
        <v>1</v>
      </c>
      <c r="K1536" s="18">
        <f t="shared" si="179"/>
        <v>0</v>
      </c>
      <c r="L1536" s="35">
        <v>1</v>
      </c>
      <c r="Q1536" s="21">
        <v>0</v>
      </c>
      <c r="R1536" s="21">
        <v>0</v>
      </c>
      <c r="S1536" s="21">
        <v>0</v>
      </c>
      <c r="T1536" s="38">
        <v>0</v>
      </c>
    </row>
    <row r="1537" spans="1:20" x14ac:dyDescent="0.25">
      <c r="A1537" s="17" t="s">
        <v>266</v>
      </c>
      <c r="B1537" s="8" t="s">
        <v>60</v>
      </c>
      <c r="C1537" s="8" t="s">
        <v>329</v>
      </c>
      <c r="E1537" s="8" t="str">
        <f t="shared" si="178"/>
        <v>ReFi-generic</v>
      </c>
      <c r="F1537" s="21">
        <f t="shared" si="180"/>
        <v>273305.90258954099</v>
      </c>
      <c r="G1537" s="19">
        <f t="shared" si="180"/>
        <v>6.6013158616557677</v>
      </c>
      <c r="H1537" s="18">
        <f t="shared" ref="H1537:K1552" si="181">H1536</f>
        <v>0</v>
      </c>
      <c r="I1537" s="6">
        <f t="shared" si="181"/>
        <v>2.04</v>
      </c>
      <c r="J1537" s="6">
        <f t="shared" si="181"/>
        <v>1</v>
      </c>
      <c r="K1537" s="18">
        <f t="shared" si="181"/>
        <v>0</v>
      </c>
      <c r="L1537" s="35">
        <v>1</v>
      </c>
      <c r="Q1537" s="21">
        <v>0</v>
      </c>
      <c r="R1537" s="21">
        <v>0</v>
      </c>
      <c r="S1537" s="21">
        <v>0</v>
      </c>
      <c r="T1537" s="38">
        <v>0</v>
      </c>
    </row>
    <row r="1538" spans="1:20" x14ac:dyDescent="0.25">
      <c r="A1538" s="17" t="s">
        <v>267</v>
      </c>
      <c r="B1538" s="8" t="s">
        <v>60</v>
      </c>
      <c r="C1538" s="8" t="s">
        <v>329</v>
      </c>
      <c r="E1538" s="8" t="str">
        <f t="shared" si="178"/>
        <v>ReFi-generic</v>
      </c>
      <c r="F1538" s="21">
        <f t="shared" ref="F1538:G1553" si="182">F1472</f>
        <v>286995.93963505048</v>
      </c>
      <c r="G1538" s="19">
        <f t="shared" si="182"/>
        <v>6.630371738758158</v>
      </c>
      <c r="H1538" s="18">
        <f t="shared" si="181"/>
        <v>0</v>
      </c>
      <c r="I1538" s="6">
        <f t="shared" si="181"/>
        <v>2.04</v>
      </c>
      <c r="J1538" s="6">
        <f t="shared" si="181"/>
        <v>1</v>
      </c>
      <c r="K1538" s="18">
        <f t="shared" si="181"/>
        <v>0</v>
      </c>
      <c r="L1538" s="35">
        <v>1</v>
      </c>
      <c r="Q1538" s="21">
        <v>0</v>
      </c>
      <c r="R1538" s="21">
        <v>0</v>
      </c>
      <c r="S1538" s="21">
        <v>0</v>
      </c>
      <c r="T1538" s="38">
        <v>0</v>
      </c>
    </row>
    <row r="1539" spans="1:20" x14ac:dyDescent="0.25">
      <c r="A1539" s="17" t="s">
        <v>268</v>
      </c>
      <c r="B1539" s="8" t="s">
        <v>60</v>
      </c>
      <c r="C1539" s="8" t="s">
        <v>329</v>
      </c>
      <c r="E1539" s="8" t="str">
        <f t="shared" si="178"/>
        <v>ReFi-generic</v>
      </c>
      <c r="F1539" s="21">
        <f t="shared" si="182"/>
        <v>179299.95750538001</v>
      </c>
      <c r="G1539" s="19">
        <f t="shared" si="182"/>
        <v>7.7940670675137813</v>
      </c>
      <c r="H1539" s="18">
        <f t="shared" si="181"/>
        <v>0</v>
      </c>
      <c r="I1539" s="6">
        <f t="shared" si="181"/>
        <v>2.04</v>
      </c>
      <c r="J1539" s="6">
        <f t="shared" si="181"/>
        <v>1</v>
      </c>
      <c r="K1539" s="18">
        <f t="shared" si="181"/>
        <v>0</v>
      </c>
      <c r="L1539" s="35">
        <v>1</v>
      </c>
      <c r="Q1539" s="21">
        <v>0</v>
      </c>
      <c r="R1539" s="21">
        <v>0</v>
      </c>
      <c r="S1539" s="21">
        <v>0</v>
      </c>
      <c r="T1539" s="38">
        <v>0</v>
      </c>
    </row>
    <row r="1540" spans="1:20" x14ac:dyDescent="0.25">
      <c r="A1540" s="17" t="s">
        <v>269</v>
      </c>
      <c r="B1540" s="8" t="s">
        <v>60</v>
      </c>
      <c r="C1540" s="8" t="s">
        <v>329</v>
      </c>
      <c r="E1540" s="8" t="str">
        <f t="shared" si="178"/>
        <v>ReFi-generic</v>
      </c>
      <c r="F1540" s="21">
        <f t="shared" si="182"/>
        <v>219354.8628749405</v>
      </c>
      <c r="G1540" s="19">
        <f t="shared" si="182"/>
        <v>7.3419947232959029</v>
      </c>
      <c r="H1540" s="18">
        <f t="shared" si="181"/>
        <v>0</v>
      </c>
      <c r="I1540" s="6">
        <f t="shared" si="181"/>
        <v>2.04</v>
      </c>
      <c r="J1540" s="6">
        <f t="shared" si="181"/>
        <v>1</v>
      </c>
      <c r="K1540" s="18">
        <f t="shared" si="181"/>
        <v>0</v>
      </c>
      <c r="L1540" s="35">
        <v>1</v>
      </c>
      <c r="Q1540" s="21">
        <v>0</v>
      </c>
      <c r="R1540" s="21">
        <v>0</v>
      </c>
      <c r="S1540" s="21">
        <v>0</v>
      </c>
      <c r="T1540" s="38">
        <v>0</v>
      </c>
    </row>
    <row r="1541" spans="1:20" x14ac:dyDescent="0.25">
      <c r="A1541" s="17" t="s">
        <v>270</v>
      </c>
      <c r="B1541" s="8" t="s">
        <v>60</v>
      </c>
      <c r="C1541" s="8" t="s">
        <v>329</v>
      </c>
      <c r="E1541" s="8" t="str">
        <f t="shared" si="178"/>
        <v>ReFi-generic</v>
      </c>
      <c r="F1541" s="21">
        <f t="shared" si="182"/>
        <v>287620.84496671398</v>
      </c>
      <c r="G1541" s="19">
        <f t="shared" si="182"/>
        <v>6.5907594413673705</v>
      </c>
      <c r="H1541" s="18">
        <f t="shared" si="181"/>
        <v>0</v>
      </c>
      <c r="I1541" s="6">
        <f t="shared" si="181"/>
        <v>2.04</v>
      </c>
      <c r="J1541" s="6">
        <f t="shared" si="181"/>
        <v>1</v>
      </c>
      <c r="K1541" s="18">
        <f t="shared" si="181"/>
        <v>0</v>
      </c>
      <c r="L1541" s="35">
        <v>1</v>
      </c>
      <c r="Q1541" s="21">
        <v>0</v>
      </c>
      <c r="R1541" s="21">
        <v>0</v>
      </c>
      <c r="S1541" s="21">
        <v>0</v>
      </c>
      <c r="T1541" s="38">
        <v>0</v>
      </c>
    </row>
    <row r="1542" spans="1:20" x14ac:dyDescent="0.25">
      <c r="A1542" s="17" t="s">
        <v>249</v>
      </c>
      <c r="B1542" s="8" t="s">
        <v>60</v>
      </c>
      <c r="C1542" s="8" t="s">
        <v>329</v>
      </c>
      <c r="E1542" s="8" t="str">
        <f t="shared" si="178"/>
        <v>ReFi-generic</v>
      </c>
      <c r="F1542" s="21">
        <f t="shared" si="182"/>
        <v>301342.43984295405</v>
      </c>
      <c r="G1542" s="19">
        <f t="shared" si="182"/>
        <v>6.7119966634902308</v>
      </c>
      <c r="H1542" s="18">
        <f t="shared" si="181"/>
        <v>0</v>
      </c>
      <c r="I1542" s="6">
        <f t="shared" si="181"/>
        <v>2.04</v>
      </c>
      <c r="J1542" s="6">
        <f t="shared" si="181"/>
        <v>1</v>
      </c>
      <c r="K1542" s="18">
        <f t="shared" si="181"/>
        <v>0</v>
      </c>
      <c r="L1542" s="35">
        <v>1</v>
      </c>
      <c r="Q1542" s="21">
        <v>0</v>
      </c>
      <c r="R1542" s="21">
        <v>0</v>
      </c>
      <c r="S1542" s="21">
        <v>0</v>
      </c>
      <c r="T1542" s="38">
        <v>0</v>
      </c>
    </row>
    <row r="1543" spans="1:20" x14ac:dyDescent="0.25">
      <c r="A1543" s="17" t="s">
        <v>250</v>
      </c>
      <c r="B1543" s="8" t="s">
        <v>60</v>
      </c>
      <c r="C1543" s="8" t="s">
        <v>329</v>
      </c>
      <c r="E1543" s="8" t="str">
        <f t="shared" si="178"/>
        <v>ReFi-generic</v>
      </c>
      <c r="F1543" s="21">
        <f t="shared" si="182"/>
        <v>250516.71427275951</v>
      </c>
      <c r="G1543" s="19">
        <f t="shared" si="182"/>
        <v>6.9682564581886499</v>
      </c>
      <c r="H1543" s="18">
        <f t="shared" si="181"/>
        <v>0</v>
      </c>
      <c r="I1543" s="6">
        <f t="shared" si="181"/>
        <v>2.04</v>
      </c>
      <c r="J1543" s="6">
        <f t="shared" si="181"/>
        <v>1</v>
      </c>
      <c r="K1543" s="18">
        <f t="shared" si="181"/>
        <v>0</v>
      </c>
      <c r="L1543" s="35">
        <v>1</v>
      </c>
      <c r="Q1543" s="21">
        <v>0</v>
      </c>
      <c r="R1543" s="21">
        <v>0</v>
      </c>
      <c r="S1543" s="21">
        <v>0</v>
      </c>
      <c r="T1543" s="38">
        <v>0</v>
      </c>
    </row>
    <row r="1544" spans="1:20" x14ac:dyDescent="0.25">
      <c r="A1544" s="17" t="s">
        <v>251</v>
      </c>
      <c r="B1544" s="8" t="s">
        <v>60</v>
      </c>
      <c r="C1544" s="8" t="s">
        <v>329</v>
      </c>
      <c r="E1544" s="8" t="str">
        <f t="shared" si="178"/>
        <v>ReFi-generic</v>
      </c>
      <c r="F1544" s="21">
        <f t="shared" si="182"/>
        <v>203806.21911003449</v>
      </c>
      <c r="G1544" s="19">
        <f t="shared" si="182"/>
        <v>7.3912151109345876</v>
      </c>
      <c r="H1544" s="18">
        <f t="shared" si="181"/>
        <v>0</v>
      </c>
      <c r="I1544" s="6">
        <f t="shared" si="181"/>
        <v>2.04</v>
      </c>
      <c r="J1544" s="6">
        <f t="shared" si="181"/>
        <v>1</v>
      </c>
      <c r="K1544" s="18">
        <f t="shared" si="181"/>
        <v>0</v>
      </c>
      <c r="L1544" s="35">
        <v>1</v>
      </c>
      <c r="Q1544" s="21">
        <v>0</v>
      </c>
      <c r="R1544" s="21">
        <v>0</v>
      </c>
      <c r="S1544" s="21">
        <v>0</v>
      </c>
      <c r="T1544" s="38">
        <v>0</v>
      </c>
    </row>
    <row r="1545" spans="1:20" x14ac:dyDescent="0.25">
      <c r="A1545" s="17" t="s">
        <v>252</v>
      </c>
      <c r="B1545" s="8" t="s">
        <v>60</v>
      </c>
      <c r="C1545" s="8" t="s">
        <v>329</v>
      </c>
      <c r="E1545" s="8" t="str">
        <f t="shared" si="178"/>
        <v>ReFi-generic</v>
      </c>
      <c r="F1545" s="21">
        <f t="shared" si="182"/>
        <v>255315.68418609747</v>
      </c>
      <c r="G1545" s="19">
        <f t="shared" si="182"/>
        <v>6.9578555462496423</v>
      </c>
      <c r="H1545" s="18">
        <f t="shared" si="181"/>
        <v>0</v>
      </c>
      <c r="I1545" s="6">
        <f t="shared" si="181"/>
        <v>2.04</v>
      </c>
      <c r="J1545" s="6">
        <f t="shared" si="181"/>
        <v>1</v>
      </c>
      <c r="K1545" s="18">
        <f t="shared" si="181"/>
        <v>0</v>
      </c>
      <c r="L1545" s="35">
        <v>1</v>
      </c>
      <c r="Q1545" s="21">
        <v>0</v>
      </c>
      <c r="R1545" s="21">
        <v>0</v>
      </c>
      <c r="S1545" s="21">
        <v>0</v>
      </c>
      <c r="T1545" s="38">
        <v>0</v>
      </c>
    </row>
    <row r="1546" spans="1:20" x14ac:dyDescent="0.25">
      <c r="A1546" s="17" t="s">
        <v>253</v>
      </c>
      <c r="B1546" s="8" t="s">
        <v>60</v>
      </c>
      <c r="C1546" s="8" t="s">
        <v>329</v>
      </c>
      <c r="E1546" s="8" t="str">
        <f t="shared" si="178"/>
        <v>ReFi-generic</v>
      </c>
      <c r="F1546" s="21">
        <f t="shared" si="182"/>
        <v>239367.66982627299</v>
      </c>
      <c r="G1546" s="19">
        <f t="shared" si="182"/>
        <v>7.3621469659184093</v>
      </c>
      <c r="H1546" s="18">
        <f t="shared" si="181"/>
        <v>0</v>
      </c>
      <c r="I1546" s="6">
        <f t="shared" si="181"/>
        <v>2.04</v>
      </c>
      <c r="J1546" s="6">
        <f t="shared" si="181"/>
        <v>1</v>
      </c>
      <c r="K1546" s="18">
        <f t="shared" si="181"/>
        <v>0</v>
      </c>
      <c r="L1546" s="35">
        <v>1</v>
      </c>
      <c r="Q1546" s="21">
        <v>0</v>
      </c>
      <c r="R1546" s="21">
        <v>0</v>
      </c>
      <c r="S1546" s="21">
        <v>0</v>
      </c>
      <c r="T1546" s="38">
        <v>0</v>
      </c>
    </row>
    <row r="1547" spans="1:20" x14ac:dyDescent="0.25">
      <c r="A1547" s="17" t="s">
        <v>254</v>
      </c>
      <c r="B1547" s="8" t="s">
        <v>60</v>
      </c>
      <c r="C1547" s="8" t="s">
        <v>329</v>
      </c>
      <c r="E1547" s="8" t="str">
        <f t="shared" si="178"/>
        <v>ReFi-generic</v>
      </c>
      <c r="F1547" s="21">
        <f t="shared" si="182"/>
        <v>243012.20327851301</v>
      </c>
      <c r="G1547" s="19">
        <f t="shared" si="182"/>
        <v>6.823428406388846</v>
      </c>
      <c r="H1547" s="18">
        <f t="shared" si="181"/>
        <v>0</v>
      </c>
      <c r="I1547" s="6">
        <f t="shared" si="181"/>
        <v>2.04</v>
      </c>
      <c r="J1547" s="6">
        <f t="shared" si="181"/>
        <v>1</v>
      </c>
      <c r="K1547" s="18">
        <f t="shared" si="181"/>
        <v>0</v>
      </c>
      <c r="L1547" s="35">
        <v>1</v>
      </c>
      <c r="Q1547" s="21">
        <v>0</v>
      </c>
      <c r="R1547" s="21">
        <v>0</v>
      </c>
      <c r="S1547" s="21">
        <v>0</v>
      </c>
      <c r="T1547" s="38">
        <v>0</v>
      </c>
    </row>
    <row r="1548" spans="1:20" x14ac:dyDescent="0.25">
      <c r="A1548" s="17" t="s">
        <v>255</v>
      </c>
      <c r="B1548" s="8" t="s">
        <v>60</v>
      </c>
      <c r="C1548" s="8" t="s">
        <v>329</v>
      </c>
      <c r="E1548" s="8" t="str">
        <f t="shared" si="178"/>
        <v>ReFi-generic</v>
      </c>
      <c r="F1548" s="21">
        <f t="shared" si="182"/>
        <v>290574.97468882898</v>
      </c>
      <c r="G1548" s="19">
        <f t="shared" si="182"/>
        <v>6.6339706431463812</v>
      </c>
      <c r="H1548" s="18">
        <f t="shared" si="181"/>
        <v>0</v>
      </c>
      <c r="I1548" s="6">
        <f t="shared" si="181"/>
        <v>2.04</v>
      </c>
      <c r="J1548" s="6">
        <f t="shared" si="181"/>
        <v>1</v>
      </c>
      <c r="K1548" s="18">
        <f t="shared" si="181"/>
        <v>0</v>
      </c>
      <c r="L1548" s="35">
        <v>1</v>
      </c>
      <c r="Q1548" s="21">
        <v>0</v>
      </c>
      <c r="R1548" s="21">
        <v>0</v>
      </c>
      <c r="S1548" s="21">
        <v>0</v>
      </c>
      <c r="T1548" s="38">
        <v>0</v>
      </c>
    </row>
    <row r="1549" spans="1:20" x14ac:dyDescent="0.25">
      <c r="A1549" s="17" t="s">
        <v>256</v>
      </c>
      <c r="B1549" s="8" t="s">
        <v>60</v>
      </c>
      <c r="C1549" s="8" t="s">
        <v>329</v>
      </c>
      <c r="E1549" s="8" t="str">
        <f t="shared" si="178"/>
        <v>ReFi-generic</v>
      </c>
      <c r="F1549" s="21">
        <f t="shared" si="182"/>
        <v>329832.51746826299</v>
      </c>
      <c r="G1549" s="19">
        <f t="shared" si="182"/>
        <v>6.2263263157050011</v>
      </c>
      <c r="H1549" s="18">
        <f t="shared" si="181"/>
        <v>0</v>
      </c>
      <c r="I1549" s="6">
        <f t="shared" si="181"/>
        <v>2.04</v>
      </c>
      <c r="J1549" s="6">
        <f t="shared" si="181"/>
        <v>1</v>
      </c>
      <c r="K1549" s="18">
        <f t="shared" si="181"/>
        <v>0</v>
      </c>
      <c r="L1549" s="35">
        <v>1</v>
      </c>
      <c r="Q1549" s="21">
        <v>0</v>
      </c>
      <c r="R1549" s="21">
        <v>0</v>
      </c>
      <c r="S1549" s="21">
        <v>0</v>
      </c>
      <c r="T1549" s="38">
        <v>0</v>
      </c>
    </row>
    <row r="1550" spans="1:20" x14ac:dyDescent="0.25">
      <c r="A1550" s="17" t="s">
        <v>257</v>
      </c>
      <c r="B1550" s="8" t="s">
        <v>60</v>
      </c>
      <c r="C1550" s="8" t="s">
        <v>329</v>
      </c>
      <c r="E1550" s="8" t="str">
        <f t="shared" si="178"/>
        <v>ReFi-generic</v>
      </c>
      <c r="F1550" s="21">
        <f t="shared" si="182"/>
        <v>164499.301820719</v>
      </c>
      <c r="G1550" s="19">
        <f t="shared" si="182"/>
        <v>7.8609634284899084</v>
      </c>
      <c r="H1550" s="18">
        <f t="shared" si="181"/>
        <v>0</v>
      </c>
      <c r="I1550" s="6">
        <f t="shared" si="181"/>
        <v>2.04</v>
      </c>
      <c r="J1550" s="6">
        <f t="shared" si="181"/>
        <v>1</v>
      </c>
      <c r="K1550" s="18">
        <f t="shared" si="181"/>
        <v>0</v>
      </c>
      <c r="L1550" s="35">
        <v>1</v>
      </c>
      <c r="Q1550" s="21">
        <v>0</v>
      </c>
      <c r="R1550" s="21">
        <v>0</v>
      </c>
      <c r="S1550" s="21">
        <v>0</v>
      </c>
      <c r="T1550" s="38">
        <v>0</v>
      </c>
    </row>
    <row r="1551" spans="1:20" x14ac:dyDescent="0.25">
      <c r="A1551" s="17" t="s">
        <v>258</v>
      </c>
      <c r="B1551" s="8" t="s">
        <v>60</v>
      </c>
      <c r="C1551" s="8" t="s">
        <v>329</v>
      </c>
      <c r="E1551" s="8" t="str">
        <f t="shared" si="178"/>
        <v>ReFi-generic</v>
      </c>
      <c r="F1551" s="21">
        <f t="shared" si="182"/>
        <v>192519.124041111</v>
      </c>
      <c r="G1551" s="19">
        <f t="shared" si="182"/>
        <v>7.2437942646276179</v>
      </c>
      <c r="H1551" s="18">
        <f t="shared" si="181"/>
        <v>0</v>
      </c>
      <c r="I1551" s="6">
        <f t="shared" si="181"/>
        <v>2.04</v>
      </c>
      <c r="J1551" s="6">
        <f t="shared" si="181"/>
        <v>1</v>
      </c>
      <c r="K1551" s="18">
        <f t="shared" si="181"/>
        <v>0</v>
      </c>
      <c r="L1551" s="35">
        <v>1</v>
      </c>
      <c r="Q1551" s="21">
        <v>0</v>
      </c>
      <c r="R1551" s="21">
        <v>0</v>
      </c>
      <c r="S1551" s="21">
        <v>0</v>
      </c>
      <c r="T1551" s="38">
        <v>0</v>
      </c>
    </row>
    <row r="1552" spans="1:20" x14ac:dyDescent="0.25">
      <c r="A1552" s="17" t="s">
        <v>259</v>
      </c>
      <c r="B1552" s="8" t="s">
        <v>60</v>
      </c>
      <c r="C1552" s="8" t="s">
        <v>329</v>
      </c>
      <c r="E1552" s="8" t="str">
        <f t="shared" si="178"/>
        <v>ReFi-generic</v>
      </c>
      <c r="F1552" s="21">
        <f t="shared" si="182"/>
        <v>149243.259400057</v>
      </c>
      <c r="G1552" s="19">
        <f t="shared" si="182"/>
        <v>7.8894108904875937</v>
      </c>
      <c r="H1552" s="18">
        <f t="shared" si="181"/>
        <v>0</v>
      </c>
      <c r="I1552" s="6">
        <f t="shared" si="181"/>
        <v>2.04</v>
      </c>
      <c r="J1552" s="6">
        <f t="shared" si="181"/>
        <v>1</v>
      </c>
      <c r="K1552" s="18">
        <f t="shared" si="181"/>
        <v>0</v>
      </c>
      <c r="L1552" s="35">
        <v>1</v>
      </c>
      <c r="Q1552" s="21">
        <v>0</v>
      </c>
      <c r="R1552" s="21">
        <v>0</v>
      </c>
      <c r="S1552" s="21">
        <v>0</v>
      </c>
      <c r="T1552" s="38">
        <v>0</v>
      </c>
    </row>
    <row r="1553" spans="1:20" x14ac:dyDescent="0.25">
      <c r="A1553" s="17" t="s">
        <v>260</v>
      </c>
      <c r="B1553" s="8" t="s">
        <v>60</v>
      </c>
      <c r="C1553" s="8" t="s">
        <v>329</v>
      </c>
      <c r="E1553" s="8" t="str">
        <f t="shared" si="178"/>
        <v>ReFi-generic</v>
      </c>
      <c r="F1553" s="21">
        <f t="shared" si="182"/>
        <v>361307.973956606</v>
      </c>
      <c r="G1553" s="19">
        <f t="shared" si="182"/>
        <v>6.0657210086765296</v>
      </c>
      <c r="H1553" s="18">
        <f t="shared" ref="H1553:K1568" si="183">H1552</f>
        <v>0</v>
      </c>
      <c r="I1553" s="6">
        <f t="shared" si="183"/>
        <v>2.04</v>
      </c>
      <c r="J1553" s="6">
        <f t="shared" si="183"/>
        <v>1</v>
      </c>
      <c r="K1553" s="18">
        <f t="shared" si="183"/>
        <v>0</v>
      </c>
      <c r="L1553" s="35">
        <v>1</v>
      </c>
      <c r="Q1553" s="21">
        <v>0</v>
      </c>
      <c r="R1553" s="21">
        <v>0</v>
      </c>
      <c r="S1553" s="21">
        <v>0</v>
      </c>
      <c r="T1553" s="38">
        <v>0</v>
      </c>
    </row>
    <row r="1554" spans="1:20" x14ac:dyDescent="0.25">
      <c r="A1554" s="17" t="s">
        <v>261</v>
      </c>
      <c r="B1554" s="8" t="s">
        <v>60</v>
      </c>
      <c r="C1554" s="8" t="s">
        <v>329</v>
      </c>
      <c r="E1554" s="8" t="str">
        <f t="shared" si="178"/>
        <v>ReFi-generic</v>
      </c>
      <c r="F1554" s="21">
        <f t="shared" ref="F1554:G1569" si="184">F1488</f>
        <v>230041.87090241699</v>
      </c>
      <c r="G1554" s="19">
        <f t="shared" si="184"/>
        <v>6.6784839098539406</v>
      </c>
      <c r="H1554" s="18">
        <f t="shared" si="183"/>
        <v>0</v>
      </c>
      <c r="I1554" s="6">
        <f t="shared" si="183"/>
        <v>2.04</v>
      </c>
      <c r="J1554" s="6">
        <f t="shared" si="183"/>
        <v>1</v>
      </c>
      <c r="K1554" s="18">
        <f t="shared" si="183"/>
        <v>0</v>
      </c>
      <c r="L1554" s="35">
        <v>1</v>
      </c>
      <c r="Q1554" s="21">
        <v>0</v>
      </c>
      <c r="R1554" s="21">
        <v>0</v>
      </c>
      <c r="S1554" s="21">
        <v>0</v>
      </c>
      <c r="T1554" s="38">
        <v>0</v>
      </c>
    </row>
    <row r="1555" spans="1:20" x14ac:dyDescent="0.25">
      <c r="A1555" s="17" t="s">
        <v>278</v>
      </c>
      <c r="B1555" s="8" t="s">
        <v>60</v>
      </c>
      <c r="C1555" s="8" t="s">
        <v>329</v>
      </c>
      <c r="E1555" s="8" t="str">
        <f t="shared" si="178"/>
        <v>ReFi-generic</v>
      </c>
      <c r="F1555" s="21">
        <f t="shared" si="184"/>
        <v>148808.22602868799</v>
      </c>
      <c r="G1555" s="19">
        <f t="shared" si="184"/>
        <v>7.7108317934764221</v>
      </c>
      <c r="H1555" s="18">
        <f t="shared" si="183"/>
        <v>0</v>
      </c>
      <c r="I1555" s="6">
        <f t="shared" si="183"/>
        <v>2.04</v>
      </c>
      <c r="J1555" s="6">
        <f t="shared" si="183"/>
        <v>1</v>
      </c>
      <c r="K1555" s="18">
        <f t="shared" si="183"/>
        <v>0</v>
      </c>
      <c r="L1555" s="35">
        <v>1</v>
      </c>
      <c r="Q1555" s="21">
        <v>0</v>
      </c>
      <c r="R1555" s="21">
        <v>0</v>
      </c>
      <c r="S1555" s="21">
        <v>0</v>
      </c>
      <c r="T1555" s="38">
        <v>0</v>
      </c>
    </row>
    <row r="1556" spans="1:20" x14ac:dyDescent="0.25">
      <c r="A1556" s="17" t="s">
        <v>279</v>
      </c>
      <c r="B1556" s="8" t="s">
        <v>60</v>
      </c>
      <c r="C1556" s="8" t="s">
        <v>329</v>
      </c>
      <c r="E1556" s="8" t="str">
        <f t="shared" si="178"/>
        <v>ReFi-generic</v>
      </c>
      <c r="F1556" s="21">
        <f t="shared" si="184"/>
        <v>158601.96567814099</v>
      </c>
      <c r="G1556" s="19">
        <f t="shared" si="184"/>
        <v>7.3209134283901935</v>
      </c>
      <c r="H1556" s="18">
        <f t="shared" si="183"/>
        <v>0</v>
      </c>
      <c r="I1556" s="6">
        <f t="shared" si="183"/>
        <v>2.04</v>
      </c>
      <c r="J1556" s="6">
        <f t="shared" si="183"/>
        <v>1</v>
      </c>
      <c r="K1556" s="18">
        <f t="shared" si="183"/>
        <v>0</v>
      </c>
      <c r="L1556" s="35">
        <v>1</v>
      </c>
      <c r="Q1556" s="21">
        <v>0</v>
      </c>
      <c r="R1556" s="21">
        <v>0</v>
      </c>
      <c r="S1556" s="21">
        <v>0</v>
      </c>
      <c r="T1556" s="38">
        <v>0</v>
      </c>
    </row>
    <row r="1557" spans="1:20" x14ac:dyDescent="0.25">
      <c r="A1557" s="17" t="s">
        <v>280</v>
      </c>
      <c r="B1557" s="8" t="s">
        <v>60</v>
      </c>
      <c r="C1557" s="8" t="s">
        <v>329</v>
      </c>
      <c r="E1557" s="8" t="str">
        <f t="shared" si="178"/>
        <v>ReFi-generic</v>
      </c>
      <c r="F1557" s="21">
        <f t="shared" si="184"/>
        <v>191188.54345133001</v>
      </c>
      <c r="G1557" s="19">
        <f t="shared" si="184"/>
        <v>6.6714196487796373</v>
      </c>
      <c r="H1557" s="18">
        <f t="shared" si="183"/>
        <v>0</v>
      </c>
      <c r="I1557" s="6">
        <f t="shared" si="183"/>
        <v>2.04</v>
      </c>
      <c r="J1557" s="6">
        <f t="shared" si="183"/>
        <v>1</v>
      </c>
      <c r="K1557" s="18">
        <f t="shared" si="183"/>
        <v>0</v>
      </c>
      <c r="L1557" s="35">
        <v>1</v>
      </c>
      <c r="Q1557" s="21">
        <v>0</v>
      </c>
      <c r="R1557" s="21">
        <v>0</v>
      </c>
      <c r="S1557" s="21">
        <v>0</v>
      </c>
      <c r="T1557" s="38">
        <v>0</v>
      </c>
    </row>
    <row r="1558" spans="1:20" x14ac:dyDescent="0.25">
      <c r="A1558" s="17" t="s">
        <v>281</v>
      </c>
      <c r="B1558" s="8" t="s">
        <v>60</v>
      </c>
      <c r="C1558" s="8" t="s">
        <v>329</v>
      </c>
      <c r="E1558" s="8" t="str">
        <f t="shared" si="178"/>
        <v>ReFi-generic</v>
      </c>
      <c r="F1558" s="21">
        <f t="shared" si="184"/>
        <v>245059.3539207585</v>
      </c>
      <c r="G1558" s="19">
        <f t="shared" si="184"/>
        <v>6.3646196133400057</v>
      </c>
      <c r="H1558" s="18">
        <f t="shared" si="183"/>
        <v>0</v>
      </c>
      <c r="I1558" s="6">
        <f t="shared" si="183"/>
        <v>2.04</v>
      </c>
      <c r="J1558" s="6">
        <f t="shared" si="183"/>
        <v>1</v>
      </c>
      <c r="K1558" s="18">
        <f t="shared" si="183"/>
        <v>0</v>
      </c>
      <c r="L1558" s="35">
        <v>1</v>
      </c>
      <c r="Q1558" s="21">
        <v>0</v>
      </c>
      <c r="R1558" s="21">
        <v>0</v>
      </c>
      <c r="S1558" s="21">
        <v>0</v>
      </c>
      <c r="T1558" s="38">
        <v>0</v>
      </c>
    </row>
    <row r="1559" spans="1:20" x14ac:dyDescent="0.25">
      <c r="A1559" s="17" t="s">
        <v>282</v>
      </c>
      <c r="B1559" s="8" t="s">
        <v>60</v>
      </c>
      <c r="C1559" s="8" t="s">
        <v>329</v>
      </c>
      <c r="E1559" s="8" t="str">
        <f t="shared" si="178"/>
        <v>ReFi-generic</v>
      </c>
      <c r="F1559" s="21">
        <f t="shared" si="184"/>
        <v>234148.48138127499</v>
      </c>
      <c r="G1559" s="19">
        <f t="shared" si="184"/>
        <v>6.5823733482746327</v>
      </c>
      <c r="H1559" s="18">
        <f t="shared" si="183"/>
        <v>0</v>
      </c>
      <c r="I1559" s="6">
        <f t="shared" si="183"/>
        <v>2.04</v>
      </c>
      <c r="J1559" s="6">
        <f t="shared" si="183"/>
        <v>1</v>
      </c>
      <c r="K1559" s="18">
        <f t="shared" si="183"/>
        <v>0</v>
      </c>
      <c r="L1559" s="35">
        <v>1</v>
      </c>
      <c r="Q1559" s="21">
        <v>0</v>
      </c>
      <c r="R1559" s="21">
        <v>0</v>
      </c>
      <c r="S1559" s="21">
        <v>0</v>
      </c>
      <c r="T1559" s="38">
        <v>0</v>
      </c>
    </row>
    <row r="1560" spans="1:20" x14ac:dyDescent="0.25">
      <c r="A1560" s="17" t="s">
        <v>283</v>
      </c>
      <c r="B1560" s="8" t="s">
        <v>60</v>
      </c>
      <c r="C1560" s="8" t="s">
        <v>329</v>
      </c>
      <c r="E1560" s="8" t="str">
        <f t="shared" si="178"/>
        <v>ReFi-generic</v>
      </c>
      <c r="F1560" s="21">
        <f t="shared" si="184"/>
        <v>214879.20808178949</v>
      </c>
      <c r="G1560" s="19">
        <f t="shared" si="184"/>
        <v>6.8294778983613993</v>
      </c>
      <c r="H1560" s="18">
        <f t="shared" si="183"/>
        <v>0</v>
      </c>
      <c r="I1560" s="6">
        <f t="shared" si="183"/>
        <v>2.04</v>
      </c>
      <c r="J1560" s="6">
        <f t="shared" si="183"/>
        <v>1</v>
      </c>
      <c r="K1560" s="18">
        <f t="shared" si="183"/>
        <v>0</v>
      </c>
      <c r="L1560" s="35">
        <v>1</v>
      </c>
      <c r="Q1560" s="21">
        <v>0</v>
      </c>
      <c r="R1560" s="21">
        <v>0</v>
      </c>
      <c r="S1560" s="21">
        <v>0</v>
      </c>
      <c r="T1560" s="38">
        <v>0</v>
      </c>
    </row>
    <row r="1561" spans="1:20" x14ac:dyDescent="0.25">
      <c r="A1561" s="17" t="s">
        <v>284</v>
      </c>
      <c r="B1561" s="8" t="s">
        <v>60</v>
      </c>
      <c r="C1561" s="8" t="s">
        <v>329</v>
      </c>
      <c r="E1561" s="8" t="str">
        <f t="shared" si="178"/>
        <v>ReFi-generic</v>
      </c>
      <c r="F1561" s="21">
        <f t="shared" si="184"/>
        <v>209527.0442382365</v>
      </c>
      <c r="G1561" s="19">
        <f t="shared" si="184"/>
        <v>6.6980857672209169</v>
      </c>
      <c r="H1561" s="18">
        <f t="shared" si="183"/>
        <v>0</v>
      </c>
      <c r="I1561" s="6">
        <f t="shared" si="183"/>
        <v>2.04</v>
      </c>
      <c r="J1561" s="6">
        <f t="shared" si="183"/>
        <v>1</v>
      </c>
      <c r="K1561" s="18">
        <f t="shared" si="183"/>
        <v>0</v>
      </c>
      <c r="L1561" s="35">
        <v>1</v>
      </c>
      <c r="Q1561" s="21">
        <v>0</v>
      </c>
      <c r="R1561" s="21">
        <v>0</v>
      </c>
      <c r="S1561" s="21">
        <v>0</v>
      </c>
      <c r="T1561" s="38">
        <v>0</v>
      </c>
    </row>
    <row r="1562" spans="1:20" x14ac:dyDescent="0.25">
      <c r="A1562" s="17" t="s">
        <v>285</v>
      </c>
      <c r="B1562" s="8" t="s">
        <v>60</v>
      </c>
      <c r="C1562" s="8" t="s">
        <v>329</v>
      </c>
      <c r="E1562" s="8" t="str">
        <f t="shared" si="178"/>
        <v>ReFi-generic</v>
      </c>
      <c r="F1562" s="21">
        <f t="shared" si="184"/>
        <v>241380.32206047649</v>
      </c>
      <c r="G1562" s="19">
        <f t="shared" si="184"/>
        <v>6.4866620482616781</v>
      </c>
      <c r="H1562" s="18">
        <f t="shared" si="183"/>
        <v>0</v>
      </c>
      <c r="I1562" s="6">
        <f t="shared" si="183"/>
        <v>2.04</v>
      </c>
      <c r="J1562" s="6">
        <f t="shared" si="183"/>
        <v>1</v>
      </c>
      <c r="K1562" s="18">
        <f t="shared" si="183"/>
        <v>0</v>
      </c>
      <c r="L1562" s="35">
        <v>1</v>
      </c>
      <c r="Q1562" s="21">
        <v>0</v>
      </c>
      <c r="R1562" s="21">
        <v>0</v>
      </c>
      <c r="S1562" s="21">
        <v>0</v>
      </c>
      <c r="T1562" s="38">
        <v>0</v>
      </c>
    </row>
    <row r="1563" spans="1:20" x14ac:dyDescent="0.25">
      <c r="A1563" s="17" t="s">
        <v>286</v>
      </c>
      <c r="B1563" s="8" t="s">
        <v>60</v>
      </c>
      <c r="C1563" s="8" t="s">
        <v>329</v>
      </c>
      <c r="E1563" s="8" t="str">
        <f t="shared" si="178"/>
        <v>ReFi-generic</v>
      </c>
      <c r="F1563" s="21">
        <f t="shared" si="184"/>
        <v>200886.29164899149</v>
      </c>
      <c r="G1563" s="19">
        <f t="shared" si="184"/>
        <v>6.7724878862124012</v>
      </c>
      <c r="H1563" s="18">
        <f t="shared" si="183"/>
        <v>0</v>
      </c>
      <c r="I1563" s="6">
        <f t="shared" si="183"/>
        <v>2.04</v>
      </c>
      <c r="J1563" s="6">
        <f t="shared" si="183"/>
        <v>1</v>
      </c>
      <c r="K1563" s="18">
        <f t="shared" si="183"/>
        <v>0</v>
      </c>
      <c r="L1563" s="35">
        <v>1</v>
      </c>
      <c r="Q1563" s="21">
        <v>0</v>
      </c>
      <c r="R1563" s="21">
        <v>0</v>
      </c>
      <c r="S1563" s="21">
        <v>0</v>
      </c>
      <c r="T1563" s="38">
        <v>0</v>
      </c>
    </row>
    <row r="1564" spans="1:20" x14ac:dyDescent="0.25">
      <c r="A1564" s="17" t="s">
        <v>287</v>
      </c>
      <c r="B1564" s="8" t="s">
        <v>60</v>
      </c>
      <c r="C1564" s="8" t="s">
        <v>329</v>
      </c>
      <c r="E1564" s="8" t="str">
        <f t="shared" si="178"/>
        <v>ReFi-generic</v>
      </c>
      <c r="F1564" s="21">
        <f t="shared" si="184"/>
        <v>182227.90960488049</v>
      </c>
      <c r="G1564" s="19">
        <f t="shared" si="184"/>
        <v>6.9369532865138988</v>
      </c>
      <c r="H1564" s="18">
        <f t="shared" si="183"/>
        <v>0</v>
      </c>
      <c r="I1564" s="6">
        <f t="shared" si="183"/>
        <v>2.04</v>
      </c>
      <c r="J1564" s="6">
        <f t="shared" si="183"/>
        <v>1</v>
      </c>
      <c r="K1564" s="18">
        <f t="shared" si="183"/>
        <v>0</v>
      </c>
      <c r="L1564" s="35">
        <v>1</v>
      </c>
      <c r="Q1564" s="21">
        <v>0</v>
      </c>
      <c r="R1564" s="21">
        <v>0</v>
      </c>
      <c r="S1564" s="21">
        <v>0</v>
      </c>
      <c r="T1564" s="38">
        <v>0</v>
      </c>
    </row>
    <row r="1565" spans="1:20" x14ac:dyDescent="0.25">
      <c r="A1565" s="17" t="s">
        <v>288</v>
      </c>
      <c r="B1565" s="8" t="s">
        <v>60</v>
      </c>
      <c r="C1565" s="8" t="s">
        <v>329</v>
      </c>
      <c r="E1565" s="8" t="str">
        <f t="shared" si="178"/>
        <v>ReFi-generic</v>
      </c>
      <c r="F1565" s="21">
        <f t="shared" si="184"/>
        <v>256952.68964802951</v>
      </c>
      <c r="G1565" s="19">
        <f t="shared" si="184"/>
        <v>6.2464520570914432</v>
      </c>
      <c r="H1565" s="18">
        <f t="shared" si="183"/>
        <v>0</v>
      </c>
      <c r="I1565" s="6">
        <f t="shared" si="183"/>
        <v>2.04</v>
      </c>
      <c r="J1565" s="6">
        <f t="shared" si="183"/>
        <v>1</v>
      </c>
      <c r="K1565" s="18">
        <f t="shared" si="183"/>
        <v>0</v>
      </c>
      <c r="L1565" s="35">
        <v>1</v>
      </c>
      <c r="Q1565" s="21">
        <v>0</v>
      </c>
      <c r="R1565" s="21">
        <v>0</v>
      </c>
      <c r="S1565" s="21">
        <v>0</v>
      </c>
      <c r="T1565" s="38">
        <v>0</v>
      </c>
    </row>
    <row r="1566" spans="1:20" x14ac:dyDescent="0.25">
      <c r="A1566" s="17" t="s">
        <v>289</v>
      </c>
      <c r="B1566" s="8" t="s">
        <v>60</v>
      </c>
      <c r="C1566" s="8" t="s">
        <v>329</v>
      </c>
      <c r="E1566" s="8" t="str">
        <f t="shared" si="178"/>
        <v>ReFi-generic</v>
      </c>
      <c r="F1566" s="21">
        <f t="shared" si="184"/>
        <v>215113.42565182853</v>
      </c>
      <c r="G1566" s="19">
        <f t="shared" si="184"/>
        <v>6.7966372089774518</v>
      </c>
      <c r="H1566" s="18">
        <f t="shared" si="183"/>
        <v>0</v>
      </c>
      <c r="I1566" s="6">
        <f t="shared" si="183"/>
        <v>2.04</v>
      </c>
      <c r="J1566" s="6">
        <f t="shared" si="183"/>
        <v>1</v>
      </c>
      <c r="K1566" s="18">
        <f t="shared" si="183"/>
        <v>0</v>
      </c>
      <c r="L1566" s="35">
        <v>1</v>
      </c>
      <c r="Q1566" s="21">
        <v>0</v>
      </c>
      <c r="R1566" s="21">
        <v>0</v>
      </c>
      <c r="S1566" s="21">
        <v>0</v>
      </c>
      <c r="T1566" s="38">
        <v>0</v>
      </c>
    </row>
    <row r="1567" spans="1:20" x14ac:dyDescent="0.25">
      <c r="A1567" s="17" t="s">
        <v>290</v>
      </c>
      <c r="B1567" s="8" t="s">
        <v>60</v>
      </c>
      <c r="C1567" s="8" t="s">
        <v>329</v>
      </c>
      <c r="E1567" s="8" t="str">
        <f t="shared" si="178"/>
        <v>ReFi-generic</v>
      </c>
      <c r="F1567" s="21">
        <f t="shared" si="184"/>
        <v>226911.29740825098</v>
      </c>
      <c r="G1567" s="19">
        <f t="shared" si="184"/>
        <v>6.7575343703790596</v>
      </c>
      <c r="H1567" s="18">
        <f t="shared" si="183"/>
        <v>0</v>
      </c>
      <c r="I1567" s="6">
        <f t="shared" si="183"/>
        <v>2.04</v>
      </c>
      <c r="J1567" s="6">
        <f t="shared" si="183"/>
        <v>1</v>
      </c>
      <c r="K1567" s="18">
        <f t="shared" si="183"/>
        <v>0</v>
      </c>
      <c r="L1567" s="35">
        <v>1</v>
      </c>
      <c r="Q1567" s="21">
        <v>0</v>
      </c>
      <c r="R1567" s="21">
        <v>0</v>
      </c>
      <c r="S1567" s="21">
        <v>0</v>
      </c>
      <c r="T1567" s="38">
        <v>0</v>
      </c>
    </row>
    <row r="1568" spans="1:20" x14ac:dyDescent="0.25">
      <c r="A1568" s="17" t="s">
        <v>291</v>
      </c>
      <c r="B1568" s="8" t="s">
        <v>60</v>
      </c>
      <c r="C1568" s="8" t="s">
        <v>329</v>
      </c>
      <c r="E1568" s="8" t="str">
        <f t="shared" si="178"/>
        <v>ReFi-generic</v>
      </c>
      <c r="F1568" s="21">
        <f t="shared" si="184"/>
        <v>201926.92877309551</v>
      </c>
      <c r="G1568" s="19">
        <f t="shared" si="184"/>
        <v>6.9285980651159154</v>
      </c>
      <c r="H1568" s="18">
        <f t="shared" si="183"/>
        <v>0</v>
      </c>
      <c r="I1568" s="6">
        <f t="shared" si="183"/>
        <v>2.04</v>
      </c>
      <c r="J1568" s="6">
        <f t="shared" si="183"/>
        <v>1</v>
      </c>
      <c r="K1568" s="18">
        <f t="shared" si="183"/>
        <v>0</v>
      </c>
      <c r="L1568" s="35">
        <v>1</v>
      </c>
      <c r="Q1568" s="21">
        <v>0</v>
      </c>
      <c r="R1568" s="21">
        <v>0</v>
      </c>
      <c r="S1568" s="21">
        <v>0</v>
      </c>
      <c r="T1568" s="38">
        <v>0</v>
      </c>
    </row>
    <row r="1569" spans="1:20" x14ac:dyDescent="0.25">
      <c r="A1569" s="17" t="s">
        <v>292</v>
      </c>
      <c r="B1569" s="8" t="s">
        <v>60</v>
      </c>
      <c r="C1569" s="8" t="s">
        <v>329</v>
      </c>
      <c r="E1569" s="8" t="str">
        <f t="shared" si="178"/>
        <v>ReFi-generic</v>
      </c>
      <c r="F1569" s="21">
        <f t="shared" si="184"/>
        <v>207803.13182117551</v>
      </c>
      <c r="G1569" s="19">
        <f t="shared" si="184"/>
        <v>6.9028656276865243</v>
      </c>
      <c r="H1569" s="18">
        <f t="shared" ref="H1569:K1584" si="185">H1568</f>
        <v>0</v>
      </c>
      <c r="I1569" s="6">
        <f t="shared" si="185"/>
        <v>2.04</v>
      </c>
      <c r="J1569" s="6">
        <f t="shared" si="185"/>
        <v>1</v>
      </c>
      <c r="K1569" s="18">
        <f t="shared" si="185"/>
        <v>0</v>
      </c>
      <c r="L1569" s="35">
        <v>1</v>
      </c>
      <c r="Q1569" s="21">
        <v>0</v>
      </c>
      <c r="R1569" s="21">
        <v>0</v>
      </c>
      <c r="S1569" s="21">
        <v>0</v>
      </c>
      <c r="T1569" s="38">
        <v>0</v>
      </c>
    </row>
    <row r="1570" spans="1:20" x14ac:dyDescent="0.25">
      <c r="A1570" s="17" t="s">
        <v>293</v>
      </c>
      <c r="B1570" s="8" t="s">
        <v>60</v>
      </c>
      <c r="C1570" s="8" t="s">
        <v>329</v>
      </c>
      <c r="E1570" s="8" t="str">
        <f t="shared" si="178"/>
        <v>ReFi-generic</v>
      </c>
      <c r="F1570" s="21">
        <f t="shared" ref="F1570:G1584" si="186">F1504</f>
        <v>246061.63329111901</v>
      </c>
      <c r="G1570" s="19">
        <f t="shared" si="186"/>
        <v>6.4532515947874067</v>
      </c>
      <c r="H1570" s="18">
        <f t="shared" si="185"/>
        <v>0</v>
      </c>
      <c r="I1570" s="6">
        <f t="shared" si="185"/>
        <v>2.04</v>
      </c>
      <c r="J1570" s="6">
        <f t="shared" si="185"/>
        <v>1</v>
      </c>
      <c r="K1570" s="18">
        <f t="shared" si="185"/>
        <v>0</v>
      </c>
      <c r="L1570" s="35">
        <v>1</v>
      </c>
      <c r="Q1570" s="21">
        <v>0</v>
      </c>
      <c r="R1570" s="21">
        <v>0</v>
      </c>
      <c r="S1570" s="21">
        <v>0</v>
      </c>
      <c r="T1570" s="38">
        <v>0</v>
      </c>
    </row>
    <row r="1571" spans="1:20" x14ac:dyDescent="0.25">
      <c r="A1571" s="17" t="s">
        <v>294</v>
      </c>
      <c r="B1571" s="8" t="s">
        <v>60</v>
      </c>
      <c r="C1571" s="8" t="s">
        <v>329</v>
      </c>
      <c r="E1571" s="8" t="str">
        <f t="shared" si="178"/>
        <v>ReFi-generic</v>
      </c>
      <c r="F1571" s="21">
        <f t="shared" si="186"/>
        <v>203891.03290078999</v>
      </c>
      <c r="G1571" s="19">
        <f t="shared" si="186"/>
        <v>6.8747933483571542</v>
      </c>
      <c r="H1571" s="18">
        <f t="shared" si="185"/>
        <v>0</v>
      </c>
      <c r="I1571" s="6">
        <f t="shared" si="185"/>
        <v>2.04</v>
      </c>
      <c r="J1571" s="6">
        <f t="shared" si="185"/>
        <v>1</v>
      </c>
      <c r="K1571" s="18">
        <f t="shared" si="185"/>
        <v>0</v>
      </c>
      <c r="L1571" s="35">
        <v>1</v>
      </c>
      <c r="Q1571" s="21">
        <v>0</v>
      </c>
      <c r="R1571" s="21">
        <v>0</v>
      </c>
      <c r="S1571" s="21">
        <v>0</v>
      </c>
      <c r="T1571" s="38">
        <v>0</v>
      </c>
    </row>
    <row r="1572" spans="1:20" x14ac:dyDescent="0.25">
      <c r="A1572" s="17" t="s">
        <v>295</v>
      </c>
      <c r="B1572" s="8" t="s">
        <v>60</v>
      </c>
      <c r="C1572" s="8" t="s">
        <v>329</v>
      </c>
      <c r="E1572" s="8" t="str">
        <f t="shared" si="178"/>
        <v>ReFi-generic</v>
      </c>
      <c r="F1572" s="21">
        <f t="shared" si="186"/>
        <v>159194.475313414</v>
      </c>
      <c r="G1572" s="19">
        <f t="shared" si="186"/>
        <v>7.6675225186861979</v>
      </c>
      <c r="H1572" s="18">
        <f t="shared" si="185"/>
        <v>0</v>
      </c>
      <c r="I1572" s="6">
        <f t="shared" si="185"/>
        <v>2.04</v>
      </c>
      <c r="J1572" s="6">
        <f t="shared" si="185"/>
        <v>1</v>
      </c>
      <c r="K1572" s="18">
        <f t="shared" si="185"/>
        <v>0</v>
      </c>
      <c r="L1572" s="35">
        <v>1</v>
      </c>
      <c r="Q1572" s="21">
        <v>0</v>
      </c>
      <c r="R1572" s="21">
        <v>0</v>
      </c>
      <c r="S1572" s="21">
        <v>0</v>
      </c>
      <c r="T1572" s="38">
        <v>0</v>
      </c>
    </row>
    <row r="1573" spans="1:20" x14ac:dyDescent="0.25">
      <c r="A1573" s="17" t="s">
        <v>296</v>
      </c>
      <c r="B1573" s="8" t="s">
        <v>60</v>
      </c>
      <c r="C1573" s="8" t="s">
        <v>329</v>
      </c>
      <c r="E1573" s="8" t="str">
        <f t="shared" si="178"/>
        <v>ReFi-generic</v>
      </c>
      <c r="F1573" s="21">
        <f t="shared" si="186"/>
        <v>287016.28074287547</v>
      </c>
      <c r="G1573" s="19">
        <f t="shared" si="186"/>
        <v>6.1538755843326456</v>
      </c>
      <c r="H1573" s="18">
        <f t="shared" si="185"/>
        <v>0</v>
      </c>
      <c r="I1573" s="6">
        <f t="shared" si="185"/>
        <v>2.04</v>
      </c>
      <c r="J1573" s="6">
        <f t="shared" si="185"/>
        <v>1</v>
      </c>
      <c r="K1573" s="18">
        <f t="shared" si="185"/>
        <v>0</v>
      </c>
      <c r="L1573" s="35">
        <v>1</v>
      </c>
      <c r="Q1573" s="21">
        <v>0</v>
      </c>
      <c r="R1573" s="21">
        <v>0</v>
      </c>
      <c r="S1573" s="21">
        <v>0</v>
      </c>
      <c r="T1573" s="38">
        <v>0</v>
      </c>
    </row>
    <row r="1574" spans="1:20" x14ac:dyDescent="0.25">
      <c r="A1574" s="17" t="s">
        <v>297</v>
      </c>
      <c r="B1574" s="8" t="s">
        <v>60</v>
      </c>
      <c r="C1574" s="8" t="s">
        <v>329</v>
      </c>
      <c r="E1574" s="8" t="str">
        <f t="shared" si="178"/>
        <v>ReFi-generic</v>
      </c>
      <c r="F1574" s="21">
        <f t="shared" si="186"/>
        <v>255707.61126146198</v>
      </c>
      <c r="G1574" s="19">
        <f t="shared" si="186"/>
        <v>6.5044126470105788</v>
      </c>
      <c r="H1574" s="18">
        <f t="shared" si="185"/>
        <v>0</v>
      </c>
      <c r="I1574" s="6">
        <f t="shared" si="185"/>
        <v>2.04</v>
      </c>
      <c r="J1574" s="6">
        <f t="shared" si="185"/>
        <v>1</v>
      </c>
      <c r="K1574" s="18">
        <f t="shared" si="185"/>
        <v>0</v>
      </c>
      <c r="L1574" s="35">
        <v>1</v>
      </c>
      <c r="Q1574" s="21">
        <v>0</v>
      </c>
      <c r="R1574" s="21">
        <v>0</v>
      </c>
      <c r="S1574" s="21">
        <v>0</v>
      </c>
      <c r="T1574" s="38">
        <v>0</v>
      </c>
    </row>
    <row r="1575" spans="1:20" x14ac:dyDescent="0.25">
      <c r="A1575" s="17" t="s">
        <v>298</v>
      </c>
      <c r="B1575" s="8" t="s">
        <v>60</v>
      </c>
      <c r="C1575" s="8" t="s">
        <v>329</v>
      </c>
      <c r="E1575" s="8" t="str">
        <f t="shared" si="178"/>
        <v>ReFi-generic</v>
      </c>
      <c r="F1575" s="21">
        <f t="shared" si="186"/>
        <v>187665.35631204298</v>
      </c>
      <c r="G1575" s="19">
        <f t="shared" si="186"/>
        <v>7.2034924317656603</v>
      </c>
      <c r="H1575" s="18">
        <f t="shared" si="185"/>
        <v>0</v>
      </c>
      <c r="I1575" s="6">
        <f t="shared" si="185"/>
        <v>2.04</v>
      </c>
      <c r="J1575" s="6">
        <f t="shared" si="185"/>
        <v>1</v>
      </c>
      <c r="K1575" s="18">
        <f t="shared" si="185"/>
        <v>0</v>
      </c>
      <c r="L1575" s="35">
        <v>1</v>
      </c>
      <c r="Q1575" s="21">
        <v>0</v>
      </c>
      <c r="R1575" s="21">
        <v>0</v>
      </c>
      <c r="S1575" s="21">
        <v>0</v>
      </c>
      <c r="T1575" s="38">
        <v>0</v>
      </c>
    </row>
    <row r="1576" spans="1:20" x14ac:dyDescent="0.25">
      <c r="A1576" s="17" t="s">
        <v>299</v>
      </c>
      <c r="B1576" s="8" t="s">
        <v>60</v>
      </c>
      <c r="C1576" s="8" t="s">
        <v>329</v>
      </c>
      <c r="E1576" s="8" t="str">
        <f t="shared" si="178"/>
        <v>ReFi-generic</v>
      </c>
      <c r="F1576" s="21">
        <f t="shared" si="186"/>
        <v>164122.546134278</v>
      </c>
      <c r="G1576" s="19">
        <f t="shared" si="186"/>
        <v>7.7389396209799584</v>
      </c>
      <c r="H1576" s="18">
        <f t="shared" si="185"/>
        <v>0</v>
      </c>
      <c r="I1576" s="6">
        <f t="shared" si="185"/>
        <v>2.04</v>
      </c>
      <c r="J1576" s="6">
        <f t="shared" si="185"/>
        <v>1</v>
      </c>
      <c r="K1576" s="18">
        <f t="shared" si="185"/>
        <v>0</v>
      </c>
      <c r="L1576" s="35">
        <v>1</v>
      </c>
      <c r="Q1576" s="21">
        <v>0</v>
      </c>
      <c r="R1576" s="21">
        <v>0</v>
      </c>
      <c r="S1576" s="21">
        <v>0</v>
      </c>
      <c r="T1576" s="38">
        <v>0</v>
      </c>
    </row>
    <row r="1577" spans="1:20" x14ac:dyDescent="0.25">
      <c r="A1577" s="17" t="s">
        <v>300</v>
      </c>
      <c r="B1577" s="8" t="s">
        <v>60</v>
      </c>
      <c r="C1577" s="8" t="s">
        <v>329</v>
      </c>
      <c r="E1577" s="8" t="str">
        <f t="shared" si="178"/>
        <v>ReFi-generic</v>
      </c>
      <c r="F1577" s="21">
        <f t="shared" si="186"/>
        <v>323596.6391991555</v>
      </c>
      <c r="G1577" s="19">
        <f t="shared" si="186"/>
        <v>6.0365260709191357</v>
      </c>
      <c r="H1577" s="18">
        <f t="shared" si="185"/>
        <v>0</v>
      </c>
      <c r="I1577" s="6">
        <f t="shared" si="185"/>
        <v>2.04</v>
      </c>
      <c r="J1577" s="6">
        <f t="shared" si="185"/>
        <v>1</v>
      </c>
      <c r="K1577" s="18">
        <f t="shared" si="185"/>
        <v>0</v>
      </c>
      <c r="L1577" s="35">
        <v>1</v>
      </c>
      <c r="Q1577" s="21">
        <v>0</v>
      </c>
      <c r="R1577" s="21">
        <v>0</v>
      </c>
      <c r="S1577" s="21">
        <v>0</v>
      </c>
      <c r="T1577" s="38">
        <v>0</v>
      </c>
    </row>
    <row r="1578" spans="1:20" x14ac:dyDescent="0.25">
      <c r="A1578" s="17" t="s">
        <v>301</v>
      </c>
      <c r="B1578" s="8" t="s">
        <v>60</v>
      </c>
      <c r="C1578" s="8" t="s">
        <v>329</v>
      </c>
      <c r="E1578" s="8" t="str">
        <f t="shared" si="178"/>
        <v>ReFi-generic</v>
      </c>
      <c r="F1578" s="21">
        <f t="shared" si="186"/>
        <v>248353.29745809652</v>
      </c>
      <c r="G1578" s="19">
        <f t="shared" si="186"/>
        <v>6.675512703680524</v>
      </c>
      <c r="H1578" s="18">
        <f t="shared" si="185"/>
        <v>0</v>
      </c>
      <c r="I1578" s="6">
        <f t="shared" si="185"/>
        <v>2.04</v>
      </c>
      <c r="J1578" s="6">
        <f t="shared" si="185"/>
        <v>1</v>
      </c>
      <c r="K1578" s="18">
        <f t="shared" si="185"/>
        <v>0</v>
      </c>
      <c r="L1578" s="35">
        <v>1</v>
      </c>
      <c r="Q1578" s="21">
        <v>0</v>
      </c>
      <c r="R1578" s="21">
        <v>0</v>
      </c>
      <c r="S1578" s="21">
        <v>0</v>
      </c>
      <c r="T1578" s="38">
        <v>0</v>
      </c>
    </row>
    <row r="1579" spans="1:20" x14ac:dyDescent="0.25">
      <c r="A1579" s="17" t="s">
        <v>272</v>
      </c>
      <c r="B1579" s="8" t="s">
        <v>60</v>
      </c>
      <c r="C1579" s="8" t="s">
        <v>329</v>
      </c>
      <c r="E1579" s="8" t="str">
        <f t="shared" si="178"/>
        <v>ReFi-generic</v>
      </c>
      <c r="F1579" s="21">
        <f t="shared" si="186"/>
        <v>247930.70340348198</v>
      </c>
      <c r="G1579" s="19">
        <f t="shared" si="186"/>
        <v>6.6987743860742617</v>
      </c>
      <c r="H1579" s="18">
        <f t="shared" si="185"/>
        <v>0</v>
      </c>
      <c r="I1579" s="6">
        <f t="shared" si="185"/>
        <v>2.04</v>
      </c>
      <c r="J1579" s="6">
        <f t="shared" si="185"/>
        <v>1</v>
      </c>
      <c r="K1579" s="18">
        <f t="shared" si="185"/>
        <v>0</v>
      </c>
      <c r="L1579" s="35">
        <v>1</v>
      </c>
      <c r="Q1579" s="21">
        <v>0</v>
      </c>
      <c r="R1579" s="21">
        <v>0</v>
      </c>
      <c r="S1579" s="21">
        <v>0</v>
      </c>
      <c r="T1579" s="38">
        <v>0</v>
      </c>
    </row>
    <row r="1580" spans="1:20" x14ac:dyDescent="0.25">
      <c r="A1580" s="17" t="s">
        <v>273</v>
      </c>
      <c r="B1580" s="8" t="s">
        <v>60</v>
      </c>
      <c r="C1580" s="8" t="s">
        <v>329</v>
      </c>
      <c r="E1580" s="8" t="str">
        <f t="shared" si="178"/>
        <v>ReFi-generic</v>
      </c>
      <c r="F1580" s="21">
        <f t="shared" si="186"/>
        <v>151738.37945754698</v>
      </c>
      <c r="G1580" s="19">
        <f t="shared" si="186"/>
        <v>7.9647183674103861</v>
      </c>
      <c r="H1580" s="18">
        <f t="shared" si="185"/>
        <v>0</v>
      </c>
      <c r="I1580" s="6">
        <f t="shared" si="185"/>
        <v>2.04</v>
      </c>
      <c r="J1580" s="6">
        <f t="shared" si="185"/>
        <v>1</v>
      </c>
      <c r="K1580" s="18">
        <f t="shared" si="185"/>
        <v>0</v>
      </c>
      <c r="L1580" s="35">
        <v>1</v>
      </c>
      <c r="Q1580" s="21">
        <v>0</v>
      </c>
      <c r="R1580" s="21">
        <v>0</v>
      </c>
      <c r="S1580" s="21">
        <v>0</v>
      </c>
      <c r="T1580" s="38">
        <v>0</v>
      </c>
    </row>
    <row r="1581" spans="1:20" x14ac:dyDescent="0.25">
      <c r="A1581" s="17" t="s">
        <v>274</v>
      </c>
      <c r="B1581" s="8" t="s">
        <v>60</v>
      </c>
      <c r="C1581" s="8" t="s">
        <v>329</v>
      </c>
      <c r="E1581" s="8" t="str">
        <f t="shared" si="178"/>
        <v>ReFi-generic</v>
      </c>
      <c r="F1581" s="21">
        <f t="shared" si="186"/>
        <v>198057.49561402149</v>
      </c>
      <c r="G1581" s="19">
        <f t="shared" si="186"/>
        <v>7.1029079323460005</v>
      </c>
      <c r="H1581" s="18">
        <f t="shared" si="185"/>
        <v>0</v>
      </c>
      <c r="I1581" s="6">
        <f t="shared" si="185"/>
        <v>2.04</v>
      </c>
      <c r="J1581" s="6">
        <f t="shared" si="185"/>
        <v>1</v>
      </c>
      <c r="K1581" s="18">
        <f t="shared" si="185"/>
        <v>0</v>
      </c>
      <c r="L1581" s="35">
        <v>1</v>
      </c>
      <c r="Q1581" s="21">
        <v>0</v>
      </c>
      <c r="R1581" s="21">
        <v>0</v>
      </c>
      <c r="S1581" s="21">
        <v>0</v>
      </c>
      <c r="T1581" s="38">
        <v>0</v>
      </c>
    </row>
    <row r="1582" spans="1:20" x14ac:dyDescent="0.25">
      <c r="A1582" s="17" t="s">
        <v>275</v>
      </c>
      <c r="B1582" s="8" t="s">
        <v>60</v>
      </c>
      <c r="C1582" s="8" t="s">
        <v>329</v>
      </c>
      <c r="E1582" s="8" t="str">
        <f t="shared" si="178"/>
        <v>ReFi-generic</v>
      </c>
      <c r="F1582" s="21">
        <f t="shared" si="186"/>
        <v>275989.34520370152</v>
      </c>
      <c r="G1582" s="19">
        <f t="shared" si="186"/>
        <v>6.3520445686664582</v>
      </c>
      <c r="H1582" s="18">
        <f t="shared" si="185"/>
        <v>0</v>
      </c>
      <c r="I1582" s="6">
        <f t="shared" si="185"/>
        <v>2.04</v>
      </c>
      <c r="J1582" s="6">
        <f t="shared" si="185"/>
        <v>1</v>
      </c>
      <c r="K1582" s="18">
        <f t="shared" si="185"/>
        <v>0</v>
      </c>
      <c r="L1582" s="35">
        <v>1</v>
      </c>
      <c r="Q1582" s="21">
        <v>0</v>
      </c>
      <c r="R1582" s="21">
        <v>0</v>
      </c>
      <c r="S1582" s="21">
        <v>0</v>
      </c>
      <c r="T1582" s="38">
        <v>0</v>
      </c>
    </row>
    <row r="1583" spans="1:20" x14ac:dyDescent="0.25">
      <c r="A1583" s="17" t="s">
        <v>276</v>
      </c>
      <c r="B1583" s="8" t="s">
        <v>60</v>
      </c>
      <c r="C1583" s="8" t="s">
        <v>329</v>
      </c>
      <c r="E1583" s="8" t="str">
        <f t="shared" si="178"/>
        <v>ReFi-generic</v>
      </c>
      <c r="F1583" s="21">
        <f t="shared" si="186"/>
        <v>260275.96043880651</v>
      </c>
      <c r="G1583" s="19">
        <f t="shared" si="186"/>
        <v>6.5903233729592454</v>
      </c>
      <c r="H1583" s="18">
        <f t="shared" si="185"/>
        <v>0</v>
      </c>
      <c r="I1583" s="6">
        <f t="shared" si="185"/>
        <v>2.04</v>
      </c>
      <c r="J1583" s="6">
        <f t="shared" si="185"/>
        <v>1</v>
      </c>
      <c r="K1583" s="18">
        <f t="shared" si="185"/>
        <v>0</v>
      </c>
      <c r="L1583" s="35">
        <v>1</v>
      </c>
      <c r="Q1583" s="21">
        <v>0</v>
      </c>
      <c r="R1583" s="21">
        <v>0</v>
      </c>
      <c r="S1583" s="21">
        <v>0</v>
      </c>
      <c r="T1583" s="38">
        <v>0</v>
      </c>
    </row>
    <row r="1584" spans="1:20" x14ac:dyDescent="0.25">
      <c r="A1584" s="17" t="s">
        <v>277</v>
      </c>
      <c r="B1584" s="8" t="s">
        <v>60</v>
      </c>
      <c r="C1584" s="8" t="s">
        <v>329</v>
      </c>
      <c r="E1584" s="8" t="str">
        <f t="shared" si="178"/>
        <v>ReFi-generic</v>
      </c>
      <c r="F1584" s="21">
        <f t="shared" si="186"/>
        <v>177640.49285034501</v>
      </c>
      <c r="G1584" s="19">
        <f t="shared" si="186"/>
        <v>6.7318910511908392</v>
      </c>
      <c r="H1584" s="18">
        <f t="shared" si="185"/>
        <v>0</v>
      </c>
      <c r="I1584" s="6">
        <f t="shared" si="185"/>
        <v>2.04</v>
      </c>
      <c r="J1584" s="6">
        <f t="shared" si="185"/>
        <v>1</v>
      </c>
      <c r="K1584" s="18">
        <f t="shared" si="185"/>
        <v>0</v>
      </c>
      <c r="L1584" s="35">
        <v>1</v>
      </c>
      <c r="Q1584" s="21">
        <v>0</v>
      </c>
      <c r="R1584" s="21">
        <v>0</v>
      </c>
      <c r="S1584" s="21">
        <v>0</v>
      </c>
      <c r="T1584" s="38">
        <v>0</v>
      </c>
    </row>
    <row r="1586" spans="1:20" x14ac:dyDescent="0.25">
      <c r="A1586" s="16" t="s">
        <v>328</v>
      </c>
      <c r="B1586" s="8" t="s">
        <v>338</v>
      </c>
      <c r="C1586" s="8" t="s">
        <v>70</v>
      </c>
      <c r="E1586" s="8" t="str">
        <f>IF(RIGHT(A1586,3)="old","Initial",B1586&amp;"-"&amp;C1586)</f>
        <v>Initial</v>
      </c>
      <c r="F1586" s="4">
        <v>0</v>
      </c>
      <c r="G1586" s="19">
        <v>0</v>
      </c>
      <c r="H1586" s="4">
        <v>0</v>
      </c>
      <c r="I1586" s="42">
        <f>VLOOKUP(C1586,parms,8,FALSE)</f>
        <v>1</v>
      </c>
      <c r="J1586" s="6">
        <v>1</v>
      </c>
      <c r="K1586" s="18">
        <v>0</v>
      </c>
      <c r="L1586" s="35">
        <f>Data!BT2</f>
        <v>3.7116469461434397E-2</v>
      </c>
      <c r="M1586" s="39">
        <f>VLOOKUP(C1586,Data!$CB$2:$EB$22,1+VALUE(MID(A1586,6,2)),FALSE)</f>
        <v>1153.6599999999989</v>
      </c>
      <c r="Q1586" s="21">
        <v>1153.6599999999989</v>
      </c>
      <c r="R1586" s="21">
        <v>0</v>
      </c>
      <c r="S1586" s="21">
        <v>-1153.6599999999989</v>
      </c>
      <c r="T1586" s="38">
        <v>1</v>
      </c>
    </row>
    <row r="1587" spans="1:20" x14ac:dyDescent="0.25">
      <c r="A1587" s="16" t="s">
        <v>316</v>
      </c>
      <c r="B1587" s="8" t="s">
        <v>338</v>
      </c>
      <c r="C1587" s="8" t="s">
        <v>70</v>
      </c>
      <c r="E1587" s="8" t="str">
        <f t="shared" ref="E1587:E1650" si="187">IF(RIGHT(A1587,3)="old","Initial",B1587&amp;"-"&amp;C1587)</f>
        <v>Initial</v>
      </c>
      <c r="F1587" s="4">
        <v>0</v>
      </c>
      <c r="G1587" s="19">
        <v>0</v>
      </c>
      <c r="H1587" s="4">
        <v>0</v>
      </c>
      <c r="I1587" s="6">
        <f>I1586</f>
        <v>1</v>
      </c>
      <c r="J1587" s="6">
        <v>1</v>
      </c>
      <c r="K1587" s="18">
        <v>0</v>
      </c>
      <c r="L1587" s="35">
        <f>Data!BT3</f>
        <v>3.8289791400377166E-2</v>
      </c>
      <c r="M1587" s="39">
        <f>VLOOKUP(C1587,Data!$CB$2:$EB$22,1+VALUE(MID(A1587,6,2)),FALSE)</f>
        <v>1265.82</v>
      </c>
      <c r="Q1587" s="21">
        <v>1265.82</v>
      </c>
      <c r="R1587" s="21">
        <v>0</v>
      </c>
      <c r="S1587" s="21">
        <v>-1265.82</v>
      </c>
      <c r="T1587" s="38">
        <v>1</v>
      </c>
    </row>
    <row r="1588" spans="1:20" x14ac:dyDescent="0.25">
      <c r="A1588" s="16" t="s">
        <v>317</v>
      </c>
      <c r="B1588" s="8" t="s">
        <v>338</v>
      </c>
      <c r="C1588" s="8" t="s">
        <v>70</v>
      </c>
      <c r="E1588" s="8" t="str">
        <f t="shared" si="187"/>
        <v>Initial</v>
      </c>
      <c r="F1588" s="4">
        <v>0</v>
      </c>
      <c r="G1588" s="19">
        <v>0</v>
      </c>
      <c r="H1588" s="4">
        <v>0</v>
      </c>
      <c r="I1588" s="6">
        <f t="shared" ref="I1588:I1650" si="188">I1587</f>
        <v>1</v>
      </c>
      <c r="J1588" s="6">
        <v>1</v>
      </c>
      <c r="K1588" s="18">
        <v>0</v>
      </c>
      <c r="L1588" s="35">
        <f>Data!BT4</f>
        <v>3.7488086783962538E-2</v>
      </c>
      <c r="M1588" s="39">
        <f>VLOOKUP(C1588,Data!$CB$2:$EB$22,1+VALUE(MID(A1588,6,2)),FALSE)</f>
        <v>1273.9000000000001</v>
      </c>
      <c r="Q1588" s="21">
        <v>1273.9000000000001</v>
      </c>
      <c r="R1588" s="21">
        <v>0</v>
      </c>
      <c r="S1588" s="21">
        <v>-1273.9000000000001</v>
      </c>
      <c r="T1588" s="38">
        <v>1</v>
      </c>
    </row>
    <row r="1589" spans="1:20" x14ac:dyDescent="0.25">
      <c r="A1589" s="16" t="s">
        <v>318</v>
      </c>
      <c r="B1589" s="8" t="s">
        <v>338</v>
      </c>
      <c r="C1589" s="8" t="s">
        <v>70</v>
      </c>
      <c r="E1589" s="8" t="str">
        <f t="shared" si="187"/>
        <v>Initial</v>
      </c>
      <c r="F1589" s="4">
        <v>0</v>
      </c>
      <c r="G1589" s="19">
        <v>0</v>
      </c>
      <c r="H1589" s="4">
        <v>0</v>
      </c>
      <c r="I1589" s="6">
        <f t="shared" si="188"/>
        <v>1</v>
      </c>
      <c r="J1589" s="6">
        <v>1</v>
      </c>
      <c r="K1589" s="18">
        <v>0</v>
      </c>
      <c r="L1589" s="35">
        <f>Data!BT5</f>
        <v>3.7585177395254639E-2</v>
      </c>
      <c r="M1589" s="39">
        <f>VLOOKUP(C1589,Data!$CB$2:$EB$22,1+VALUE(MID(A1589,6,2)),FALSE)</f>
        <v>1658.17</v>
      </c>
      <c r="Q1589" s="21">
        <v>1658.17</v>
      </c>
      <c r="R1589" s="21">
        <v>0</v>
      </c>
      <c r="S1589" s="21">
        <v>-1658.17</v>
      </c>
      <c r="T1589" s="38">
        <v>1</v>
      </c>
    </row>
    <row r="1590" spans="1:20" x14ac:dyDescent="0.25">
      <c r="A1590" s="16" t="s">
        <v>319</v>
      </c>
      <c r="B1590" s="8" t="s">
        <v>338</v>
      </c>
      <c r="C1590" s="8" t="s">
        <v>70</v>
      </c>
      <c r="E1590" s="8" t="str">
        <f t="shared" si="187"/>
        <v>Initial</v>
      </c>
      <c r="F1590" s="4">
        <v>0</v>
      </c>
      <c r="G1590" s="19">
        <v>0</v>
      </c>
      <c r="H1590" s="4">
        <v>0</v>
      </c>
      <c r="I1590" s="6">
        <f t="shared" si="188"/>
        <v>1</v>
      </c>
      <c r="J1590" s="6">
        <v>1</v>
      </c>
      <c r="K1590" s="18">
        <v>0</v>
      </c>
      <c r="L1590" s="35">
        <f>Data!BT6</f>
        <v>4.669078736291285E-2</v>
      </c>
      <c r="M1590" s="39">
        <f>VLOOKUP(C1590,Data!$CB$2:$EB$22,1+VALUE(MID(A1590,6,2)),FALSE)</f>
        <v>1262.25</v>
      </c>
      <c r="Q1590" s="21">
        <v>1262.25</v>
      </c>
      <c r="R1590" s="21">
        <v>0</v>
      </c>
      <c r="S1590" s="21">
        <v>-1262.25</v>
      </c>
      <c r="T1590" s="38">
        <v>1</v>
      </c>
    </row>
    <row r="1591" spans="1:20" x14ac:dyDescent="0.25">
      <c r="A1591" s="16" t="s">
        <v>320</v>
      </c>
      <c r="B1591" s="8" t="s">
        <v>338</v>
      </c>
      <c r="C1591" s="8" t="s">
        <v>70</v>
      </c>
      <c r="E1591" s="8" t="str">
        <f t="shared" si="187"/>
        <v>Initial</v>
      </c>
      <c r="F1591" s="4">
        <v>0</v>
      </c>
      <c r="G1591" s="19">
        <v>0</v>
      </c>
      <c r="H1591" s="4">
        <v>0</v>
      </c>
      <c r="I1591" s="6">
        <f t="shared" si="188"/>
        <v>1</v>
      </c>
      <c r="J1591" s="6">
        <v>1</v>
      </c>
      <c r="K1591" s="18">
        <v>0</v>
      </c>
      <c r="L1591" s="35">
        <f>Data!BT7</f>
        <v>4.7405161421362967E-2</v>
      </c>
      <c r="M1591" s="39">
        <f>VLOOKUP(C1591,Data!$CB$2:$EB$22,1+VALUE(MID(A1591,6,2)),FALSE)</f>
        <v>1223.49</v>
      </c>
      <c r="Q1591" s="21">
        <v>1223.49</v>
      </c>
      <c r="R1591" s="21">
        <v>0</v>
      </c>
      <c r="S1591" s="21">
        <v>-1223.49</v>
      </c>
      <c r="T1591" s="38">
        <v>1</v>
      </c>
    </row>
    <row r="1592" spans="1:20" x14ac:dyDescent="0.25">
      <c r="A1592" s="16" t="s">
        <v>321</v>
      </c>
      <c r="B1592" s="8" t="s">
        <v>338</v>
      </c>
      <c r="C1592" s="8" t="s">
        <v>70</v>
      </c>
      <c r="E1592" s="8" t="str">
        <f t="shared" si="187"/>
        <v>Initial</v>
      </c>
      <c r="F1592" s="4">
        <v>0</v>
      </c>
      <c r="G1592" s="19">
        <v>0</v>
      </c>
      <c r="H1592" s="4">
        <v>0</v>
      </c>
      <c r="I1592" s="6">
        <f t="shared" si="188"/>
        <v>1</v>
      </c>
      <c r="J1592" s="6">
        <v>1</v>
      </c>
      <c r="K1592" s="18">
        <v>0</v>
      </c>
      <c r="L1592" s="35">
        <f>Data!BT8</f>
        <v>5.0779524097344951E-2</v>
      </c>
      <c r="M1592" s="39">
        <f>VLOOKUP(C1592,Data!$CB$2:$EB$22,1+VALUE(MID(A1592,6,2)),FALSE)</f>
        <v>1451.97</v>
      </c>
      <c r="Q1592" s="21">
        <v>1451.97</v>
      </c>
      <c r="R1592" s="21">
        <v>0</v>
      </c>
      <c r="S1592" s="21">
        <v>-1451.97</v>
      </c>
      <c r="T1592" s="38">
        <v>1</v>
      </c>
    </row>
    <row r="1593" spans="1:20" x14ac:dyDescent="0.25">
      <c r="A1593" s="16" t="s">
        <v>322</v>
      </c>
      <c r="B1593" s="8" t="s">
        <v>338</v>
      </c>
      <c r="C1593" s="8" t="s">
        <v>70</v>
      </c>
      <c r="E1593" s="8" t="str">
        <f t="shared" si="187"/>
        <v>Initial</v>
      </c>
      <c r="F1593" s="4">
        <v>0</v>
      </c>
      <c r="G1593" s="19">
        <v>0</v>
      </c>
      <c r="H1593" s="4">
        <v>0</v>
      </c>
      <c r="I1593" s="6">
        <f t="shared" si="188"/>
        <v>1</v>
      </c>
      <c r="J1593" s="6">
        <v>1</v>
      </c>
      <c r="K1593" s="18">
        <v>0</v>
      </c>
      <c r="L1593" s="35">
        <f>Data!BT9</f>
        <v>5.3909193110309013E-2</v>
      </c>
      <c r="M1593" s="39">
        <f>VLOOKUP(C1593,Data!$CB$2:$EB$22,1+VALUE(MID(A1593,6,2)),FALSE)</f>
        <v>1423.7600000000009</v>
      </c>
      <c r="Q1593" s="21">
        <v>1423.7600000000009</v>
      </c>
      <c r="R1593" s="21">
        <v>0</v>
      </c>
      <c r="S1593" s="21">
        <v>-1423.7600000000009</v>
      </c>
      <c r="T1593" s="38">
        <v>1</v>
      </c>
    </row>
    <row r="1594" spans="1:20" x14ac:dyDescent="0.25">
      <c r="A1594" s="16" t="s">
        <v>323</v>
      </c>
      <c r="B1594" s="8" t="s">
        <v>338</v>
      </c>
      <c r="C1594" s="8" t="s">
        <v>70</v>
      </c>
      <c r="E1594" s="8" t="str">
        <f t="shared" si="187"/>
        <v>Initial</v>
      </c>
      <c r="F1594" s="4">
        <v>0</v>
      </c>
      <c r="G1594" s="19">
        <v>0</v>
      </c>
      <c r="H1594" s="4">
        <v>0</v>
      </c>
      <c r="I1594" s="6">
        <f t="shared" si="188"/>
        <v>1</v>
      </c>
      <c r="J1594" s="6">
        <v>1</v>
      </c>
      <c r="K1594" s="18">
        <v>0</v>
      </c>
      <c r="L1594" s="35">
        <f>Data!BT10</f>
        <v>5.139225938182309E-2</v>
      </c>
      <c r="M1594" s="39">
        <f>VLOOKUP(C1594,Data!$CB$2:$EB$22,1+VALUE(MID(A1594,6,2)),FALSE)</f>
        <v>1188.2399999999991</v>
      </c>
      <c r="Q1594" s="21">
        <v>1188.2399999999991</v>
      </c>
      <c r="R1594" s="21">
        <v>0</v>
      </c>
      <c r="S1594" s="21">
        <v>-1188.2399999999991</v>
      </c>
      <c r="T1594" s="38">
        <v>1</v>
      </c>
    </row>
    <row r="1595" spans="1:20" x14ac:dyDescent="0.25">
      <c r="A1595" s="16" t="s">
        <v>324</v>
      </c>
      <c r="B1595" s="8" t="s">
        <v>338</v>
      </c>
      <c r="C1595" s="8" t="s">
        <v>70</v>
      </c>
      <c r="E1595" s="8" t="str">
        <f t="shared" si="187"/>
        <v>Initial</v>
      </c>
      <c r="F1595" s="4">
        <v>0</v>
      </c>
      <c r="G1595" s="19">
        <v>0</v>
      </c>
      <c r="H1595" s="4">
        <v>0</v>
      </c>
      <c r="I1595" s="6">
        <f t="shared" si="188"/>
        <v>1</v>
      </c>
      <c r="J1595" s="6">
        <v>1</v>
      </c>
      <c r="K1595" s="18">
        <v>0</v>
      </c>
      <c r="L1595" s="35">
        <f>Data!BT11</f>
        <v>3.9225134513418657E-2</v>
      </c>
      <c r="M1595" s="39">
        <f>VLOOKUP(C1595,Data!$CB$2:$EB$22,1+VALUE(MID(A1595,6,2)),FALSE)</f>
        <v>1495.9</v>
      </c>
      <c r="Q1595" s="21">
        <v>1495.9</v>
      </c>
      <c r="R1595" s="21">
        <v>0</v>
      </c>
      <c r="S1595" s="21">
        <v>-1495.9</v>
      </c>
      <c r="T1595" s="38">
        <v>1</v>
      </c>
    </row>
    <row r="1596" spans="1:20" x14ac:dyDescent="0.25">
      <c r="A1596" s="16" t="s">
        <v>325</v>
      </c>
      <c r="B1596" s="8" t="s">
        <v>338</v>
      </c>
      <c r="C1596" s="8" t="s">
        <v>70</v>
      </c>
      <c r="E1596" s="8" t="str">
        <f t="shared" si="187"/>
        <v>Initial</v>
      </c>
      <c r="F1596" s="4">
        <v>0</v>
      </c>
      <c r="G1596" s="19">
        <v>0</v>
      </c>
      <c r="H1596" s="4">
        <v>0</v>
      </c>
      <c r="I1596" s="6">
        <f t="shared" si="188"/>
        <v>1</v>
      </c>
      <c r="J1596" s="6">
        <v>1</v>
      </c>
      <c r="K1596" s="18">
        <v>0</v>
      </c>
      <c r="L1596" s="35">
        <f>Data!BT12</f>
        <v>3.7141090087045747E-2</v>
      </c>
      <c r="M1596" s="39">
        <f>VLOOKUP(C1596,Data!$CB$2:$EB$22,1+VALUE(MID(A1596,6,2)),FALSE)</f>
        <v>1427.700000000001</v>
      </c>
      <c r="Q1596" s="21">
        <v>1427.700000000001</v>
      </c>
      <c r="R1596" s="21">
        <v>0</v>
      </c>
      <c r="S1596" s="21">
        <v>-1427.700000000001</v>
      </c>
      <c r="T1596" s="38">
        <v>1</v>
      </c>
    </row>
    <row r="1597" spans="1:20" x14ac:dyDescent="0.25">
      <c r="A1597" s="16" t="s">
        <v>326</v>
      </c>
      <c r="B1597" s="8" t="s">
        <v>338</v>
      </c>
      <c r="C1597" s="8" t="s">
        <v>70</v>
      </c>
      <c r="E1597" s="8" t="str">
        <f t="shared" si="187"/>
        <v>Initial</v>
      </c>
      <c r="F1597" s="4">
        <v>0</v>
      </c>
      <c r="G1597" s="19">
        <v>0</v>
      </c>
      <c r="H1597" s="4">
        <v>0</v>
      </c>
      <c r="I1597" s="6">
        <f t="shared" si="188"/>
        <v>1</v>
      </c>
      <c r="J1597" s="6">
        <v>1</v>
      </c>
      <c r="K1597" s="18">
        <v>0</v>
      </c>
      <c r="L1597" s="35">
        <f>Data!BT13</f>
        <v>3.762055161233812E-2</v>
      </c>
      <c r="M1597" s="39">
        <f>VLOOKUP(C1597,Data!$CB$2:$EB$22,1+VALUE(MID(A1597,6,2)),FALSE)</f>
        <v>1355.619999999999</v>
      </c>
      <c r="Q1597" s="21">
        <v>1355.619999999999</v>
      </c>
      <c r="R1597" s="21">
        <v>0</v>
      </c>
      <c r="S1597" s="21">
        <v>-1355.619999999999</v>
      </c>
      <c r="T1597" s="38">
        <v>1</v>
      </c>
    </row>
    <row r="1598" spans="1:20" x14ac:dyDescent="0.25">
      <c r="A1598" s="16" t="s">
        <v>327</v>
      </c>
      <c r="B1598" s="8" t="s">
        <v>338</v>
      </c>
      <c r="C1598" s="8" t="s">
        <v>70</v>
      </c>
      <c r="E1598" s="8" t="str">
        <f t="shared" si="187"/>
        <v>Initial</v>
      </c>
      <c r="F1598" s="4">
        <v>0</v>
      </c>
      <c r="G1598" s="19">
        <v>0</v>
      </c>
      <c r="H1598" s="4">
        <v>0</v>
      </c>
      <c r="I1598" s="6">
        <f t="shared" si="188"/>
        <v>1</v>
      </c>
      <c r="J1598" s="6">
        <v>1</v>
      </c>
      <c r="K1598" s="18">
        <v>0</v>
      </c>
      <c r="L1598" s="35">
        <f>Data!BT14</f>
        <v>3.6644964047534527E-2</v>
      </c>
      <c r="M1598" s="39">
        <f>VLOOKUP(C1598,Data!$CB$2:$EB$22,1+VALUE(MID(A1598,6,2)),FALSE)</f>
        <v>1433.08</v>
      </c>
      <c r="Q1598" s="21">
        <v>1433.08</v>
      </c>
      <c r="R1598" s="21">
        <v>0</v>
      </c>
      <c r="S1598" s="21">
        <v>-1433.08</v>
      </c>
      <c r="T1598" s="38">
        <v>1</v>
      </c>
    </row>
    <row r="1599" spans="1:20" x14ac:dyDescent="0.25">
      <c r="A1599" s="17" t="s">
        <v>262</v>
      </c>
      <c r="B1599" s="8" t="s">
        <v>338</v>
      </c>
      <c r="C1599" s="8" t="s">
        <v>70</v>
      </c>
      <c r="E1599" s="8" t="str">
        <f t="shared" si="187"/>
        <v>Umbrella-search.umb</v>
      </c>
      <c r="F1599" s="4">
        <v>0</v>
      </c>
      <c r="G1599" s="19">
        <v>0</v>
      </c>
      <c r="H1599" s="4">
        <v>0</v>
      </c>
      <c r="I1599" s="6">
        <f t="shared" si="188"/>
        <v>1</v>
      </c>
      <c r="J1599" s="6">
        <v>1</v>
      </c>
      <c r="K1599" s="18">
        <v>0</v>
      </c>
      <c r="L1599" s="35">
        <f>Data!BT15</f>
        <v>4.1998330200443579E-2</v>
      </c>
      <c r="M1599" s="21">
        <f>VLOOKUP(C1599,Data!$CB$2:$EB$22,1+VALUE(MID(A1599,6,2)),FALSE)</f>
        <v>912.38999999999987</v>
      </c>
      <c r="Q1599" s="21">
        <v>912.38999999999987</v>
      </c>
      <c r="R1599" s="21">
        <v>0</v>
      </c>
      <c r="S1599" s="21">
        <v>-912.38999999999987</v>
      </c>
      <c r="T1599" s="38">
        <v>1</v>
      </c>
    </row>
    <row r="1600" spans="1:20" x14ac:dyDescent="0.25">
      <c r="A1600" s="17" t="s">
        <v>263</v>
      </c>
      <c r="B1600" s="8" t="s">
        <v>338</v>
      </c>
      <c r="C1600" s="8" t="s">
        <v>70</v>
      </c>
      <c r="E1600" s="8" t="str">
        <f t="shared" si="187"/>
        <v>Umbrella-search.umb</v>
      </c>
      <c r="F1600" s="4">
        <v>0</v>
      </c>
      <c r="G1600" s="19">
        <v>0</v>
      </c>
      <c r="H1600" s="4">
        <v>0</v>
      </c>
      <c r="I1600" s="6">
        <f t="shared" si="188"/>
        <v>1</v>
      </c>
      <c r="J1600" s="6">
        <v>1</v>
      </c>
      <c r="K1600" s="18">
        <v>0</v>
      </c>
      <c r="L1600" s="35">
        <f>Data!BT16</f>
        <v>4.2597778619165694E-2</v>
      </c>
      <c r="M1600" s="21">
        <f>VLOOKUP(C1600,Data!$CB$2:$EB$22,1+VALUE(MID(A1600,6,2)),FALSE)</f>
        <v>1293.5199999999991</v>
      </c>
      <c r="Q1600" s="21">
        <v>1293.5199999999991</v>
      </c>
      <c r="R1600" s="21">
        <v>0</v>
      </c>
      <c r="S1600" s="21">
        <v>-1293.5199999999991</v>
      </c>
      <c r="T1600" s="38">
        <v>1</v>
      </c>
    </row>
    <row r="1601" spans="1:20" x14ac:dyDescent="0.25">
      <c r="A1601" s="17" t="s">
        <v>264</v>
      </c>
      <c r="B1601" s="8" t="s">
        <v>338</v>
      </c>
      <c r="C1601" s="8" t="s">
        <v>70</v>
      </c>
      <c r="E1601" s="8" t="str">
        <f t="shared" si="187"/>
        <v>Umbrella-search.umb</v>
      </c>
      <c r="F1601" s="4">
        <v>0</v>
      </c>
      <c r="G1601" s="19">
        <v>0</v>
      </c>
      <c r="H1601" s="4">
        <v>0</v>
      </c>
      <c r="I1601" s="6">
        <f t="shared" si="188"/>
        <v>1</v>
      </c>
      <c r="J1601" s="6">
        <v>1</v>
      </c>
      <c r="K1601" s="18">
        <v>0</v>
      </c>
      <c r="L1601" s="35">
        <f>Data!BT17</f>
        <v>4.3849804821703663E-2</v>
      </c>
      <c r="M1601" s="21">
        <f>VLOOKUP(C1601,Data!$CB$2:$EB$22,1+VALUE(MID(A1601,6,2)),FALSE)</f>
        <v>1372.76</v>
      </c>
      <c r="Q1601" s="21">
        <v>1372.76</v>
      </c>
      <c r="R1601" s="21">
        <v>0</v>
      </c>
      <c r="S1601" s="21">
        <v>-1372.76</v>
      </c>
      <c r="T1601" s="38">
        <v>1</v>
      </c>
    </row>
    <row r="1602" spans="1:20" x14ac:dyDescent="0.25">
      <c r="A1602" s="17" t="s">
        <v>265</v>
      </c>
      <c r="B1602" s="8" t="s">
        <v>338</v>
      </c>
      <c r="C1602" s="8" t="s">
        <v>70</v>
      </c>
      <c r="E1602" s="8" t="str">
        <f t="shared" si="187"/>
        <v>Umbrella-search.umb</v>
      </c>
      <c r="F1602" s="4">
        <v>0</v>
      </c>
      <c r="G1602" s="19">
        <v>0</v>
      </c>
      <c r="H1602" s="4">
        <v>0</v>
      </c>
      <c r="I1602" s="6">
        <f t="shared" si="188"/>
        <v>1</v>
      </c>
      <c r="J1602" s="6">
        <v>1</v>
      </c>
      <c r="K1602" s="18">
        <v>0</v>
      </c>
      <c r="L1602" s="35">
        <f>Data!BT18</f>
        <v>3.9210065454884278E-2</v>
      </c>
      <c r="M1602" s="21">
        <f>VLOOKUP(C1602,Data!$CB$2:$EB$22,1+VALUE(MID(A1602,6,2)),FALSE)</f>
        <v>1234.77</v>
      </c>
      <c r="Q1602" s="21">
        <v>1234.77</v>
      </c>
      <c r="R1602" s="21">
        <v>0</v>
      </c>
      <c r="S1602" s="21">
        <v>-1234.77</v>
      </c>
      <c r="T1602" s="38">
        <v>1</v>
      </c>
    </row>
    <row r="1603" spans="1:20" x14ac:dyDescent="0.25">
      <c r="A1603" s="17" t="s">
        <v>266</v>
      </c>
      <c r="B1603" s="8" t="s">
        <v>338</v>
      </c>
      <c r="C1603" s="8" t="s">
        <v>70</v>
      </c>
      <c r="E1603" s="8" t="str">
        <f t="shared" si="187"/>
        <v>Umbrella-search.umb</v>
      </c>
      <c r="F1603" s="4">
        <v>0</v>
      </c>
      <c r="G1603" s="19">
        <v>0</v>
      </c>
      <c r="H1603" s="4">
        <v>0</v>
      </c>
      <c r="I1603" s="6">
        <f t="shared" si="188"/>
        <v>1</v>
      </c>
      <c r="J1603" s="6">
        <v>1</v>
      </c>
      <c r="K1603" s="18">
        <v>0</v>
      </c>
      <c r="L1603" s="35">
        <f>Data!BT19</f>
        <v>4.2394862921044461E-2</v>
      </c>
      <c r="M1603" s="21">
        <f>VLOOKUP(C1603,Data!$CB$2:$EB$22,1+VALUE(MID(A1603,6,2)),FALSE)</f>
        <v>1362.42</v>
      </c>
      <c r="Q1603" s="21">
        <v>1362.42</v>
      </c>
      <c r="R1603" s="21">
        <v>0</v>
      </c>
      <c r="S1603" s="21">
        <v>-1362.42</v>
      </c>
      <c r="T1603" s="38">
        <v>1</v>
      </c>
    </row>
    <row r="1604" spans="1:20" x14ac:dyDescent="0.25">
      <c r="A1604" s="17" t="s">
        <v>267</v>
      </c>
      <c r="B1604" s="8" t="s">
        <v>338</v>
      </c>
      <c r="C1604" s="8" t="s">
        <v>70</v>
      </c>
      <c r="E1604" s="8" t="str">
        <f t="shared" si="187"/>
        <v>Umbrella-search.umb</v>
      </c>
      <c r="F1604" s="4">
        <v>0</v>
      </c>
      <c r="G1604" s="19">
        <v>0</v>
      </c>
      <c r="H1604" s="4">
        <v>0</v>
      </c>
      <c r="I1604" s="6">
        <f t="shared" si="188"/>
        <v>1</v>
      </c>
      <c r="J1604" s="6">
        <v>1</v>
      </c>
      <c r="K1604" s="18">
        <v>0</v>
      </c>
      <c r="L1604" s="35">
        <f>Data!BT20</f>
        <v>3.5029386007661575E-2</v>
      </c>
      <c r="M1604" s="21">
        <f>VLOOKUP(C1604,Data!$CB$2:$EB$22,1+VALUE(MID(A1604,6,2)),FALSE)</f>
        <v>921.74999999999977</v>
      </c>
      <c r="Q1604" s="21">
        <v>921.74999999999977</v>
      </c>
      <c r="R1604" s="21">
        <v>0</v>
      </c>
      <c r="S1604" s="21">
        <v>-921.74999999999977</v>
      </c>
      <c r="T1604" s="38">
        <v>1</v>
      </c>
    </row>
    <row r="1605" spans="1:20" x14ac:dyDescent="0.25">
      <c r="A1605" s="17" t="s">
        <v>268</v>
      </c>
      <c r="B1605" s="8" t="s">
        <v>338</v>
      </c>
      <c r="C1605" s="8" t="s">
        <v>70</v>
      </c>
      <c r="E1605" s="8" t="str">
        <f t="shared" si="187"/>
        <v>Umbrella-search.umb</v>
      </c>
      <c r="F1605" s="4">
        <v>0</v>
      </c>
      <c r="G1605" s="19">
        <v>0</v>
      </c>
      <c r="H1605" s="4">
        <v>0</v>
      </c>
      <c r="I1605" s="6">
        <f t="shared" si="188"/>
        <v>1</v>
      </c>
      <c r="J1605" s="6">
        <v>1</v>
      </c>
      <c r="K1605" s="18">
        <v>0</v>
      </c>
      <c r="L1605" s="35">
        <f>Data!BT21</f>
        <v>3.51190288335336E-2</v>
      </c>
      <c r="M1605" s="21">
        <f>VLOOKUP(C1605,Data!$CB$2:$EB$22,1+VALUE(MID(A1605,6,2)),FALSE)</f>
        <v>889.0500000000003</v>
      </c>
      <c r="Q1605" s="21">
        <v>889.0500000000003</v>
      </c>
      <c r="R1605" s="21">
        <v>0</v>
      </c>
      <c r="S1605" s="21">
        <v>-889.0500000000003</v>
      </c>
      <c r="T1605" s="38">
        <v>1</v>
      </c>
    </row>
    <row r="1606" spans="1:20" x14ac:dyDescent="0.25">
      <c r="A1606" s="17" t="s">
        <v>269</v>
      </c>
      <c r="B1606" s="8" t="s">
        <v>338</v>
      </c>
      <c r="C1606" s="8" t="s">
        <v>70</v>
      </c>
      <c r="E1606" s="8" t="str">
        <f t="shared" si="187"/>
        <v>Umbrella-search.umb</v>
      </c>
      <c r="F1606" s="4">
        <v>0</v>
      </c>
      <c r="G1606" s="19">
        <v>0</v>
      </c>
      <c r="H1606" s="4">
        <v>0</v>
      </c>
      <c r="I1606" s="6">
        <f t="shared" si="188"/>
        <v>1</v>
      </c>
      <c r="J1606" s="6">
        <v>1</v>
      </c>
      <c r="K1606" s="18">
        <v>0</v>
      </c>
      <c r="L1606" s="35">
        <f>Data!BT22</f>
        <v>3.6394055538464247E-2</v>
      </c>
      <c r="M1606" s="21">
        <f>VLOOKUP(C1606,Data!$CB$2:$EB$22,1+VALUE(MID(A1606,6,2)),FALSE)</f>
        <v>868.32999999999993</v>
      </c>
      <c r="Q1606" s="21">
        <v>868.32999999999993</v>
      </c>
      <c r="R1606" s="21">
        <v>0</v>
      </c>
      <c r="S1606" s="21">
        <v>-868.32999999999993</v>
      </c>
      <c r="T1606" s="38">
        <v>1</v>
      </c>
    </row>
    <row r="1607" spans="1:20" x14ac:dyDescent="0.25">
      <c r="A1607" s="17" t="s">
        <v>270</v>
      </c>
      <c r="B1607" s="8" t="s">
        <v>338</v>
      </c>
      <c r="C1607" s="8" t="s">
        <v>70</v>
      </c>
      <c r="E1607" s="8" t="str">
        <f t="shared" si="187"/>
        <v>Umbrella-search.umb</v>
      </c>
      <c r="F1607" s="4">
        <v>0</v>
      </c>
      <c r="G1607" s="19">
        <v>0</v>
      </c>
      <c r="H1607" s="4">
        <v>0</v>
      </c>
      <c r="I1607" s="6">
        <f t="shared" si="188"/>
        <v>1</v>
      </c>
      <c r="J1607" s="6">
        <v>1</v>
      </c>
      <c r="K1607" s="18">
        <v>0</v>
      </c>
      <c r="L1607" s="35">
        <f>Data!BT23</f>
        <v>3.9384678075240785E-2</v>
      </c>
      <c r="M1607" s="21">
        <f>VLOOKUP(C1607,Data!$CB$2:$EB$22,1+VALUE(MID(A1607,6,2)),FALSE)</f>
        <v>896.76</v>
      </c>
      <c r="Q1607" s="21">
        <v>896.76</v>
      </c>
      <c r="R1607" s="21">
        <v>0</v>
      </c>
      <c r="S1607" s="21">
        <v>-896.76</v>
      </c>
      <c r="T1607" s="38">
        <v>1</v>
      </c>
    </row>
    <row r="1608" spans="1:20" x14ac:dyDescent="0.25">
      <c r="A1608" s="17" t="s">
        <v>249</v>
      </c>
      <c r="B1608" s="8" t="s">
        <v>338</v>
      </c>
      <c r="C1608" s="8" t="s">
        <v>70</v>
      </c>
      <c r="E1608" s="8" t="str">
        <f t="shared" si="187"/>
        <v>Umbrella-search.umb</v>
      </c>
      <c r="F1608" s="4">
        <v>0</v>
      </c>
      <c r="G1608" s="19">
        <v>0</v>
      </c>
      <c r="H1608" s="4">
        <v>0</v>
      </c>
      <c r="I1608" s="6">
        <f t="shared" si="188"/>
        <v>1</v>
      </c>
      <c r="J1608" s="6">
        <v>1</v>
      </c>
      <c r="K1608" s="18">
        <v>0</v>
      </c>
      <c r="L1608" s="35">
        <f>Data!BT24</f>
        <v>3.7814308672776263E-2</v>
      </c>
      <c r="M1608" s="21">
        <f>VLOOKUP(C1608,Data!$CB$2:$EB$22,1+VALUE(MID(A1608,6,2)),FALSE)</f>
        <v>856.81999999999971</v>
      </c>
      <c r="Q1608" s="21">
        <v>856.81999999999971</v>
      </c>
      <c r="R1608" s="21">
        <v>0</v>
      </c>
      <c r="S1608" s="21">
        <v>-856.81999999999971</v>
      </c>
      <c r="T1608" s="38">
        <v>1</v>
      </c>
    </row>
    <row r="1609" spans="1:20" x14ac:dyDescent="0.25">
      <c r="A1609" s="17" t="s">
        <v>250</v>
      </c>
      <c r="B1609" s="8" t="s">
        <v>338</v>
      </c>
      <c r="C1609" s="8" t="s">
        <v>70</v>
      </c>
      <c r="E1609" s="8" t="str">
        <f t="shared" si="187"/>
        <v>Umbrella-search.umb</v>
      </c>
      <c r="F1609" s="4">
        <v>0</v>
      </c>
      <c r="G1609" s="19">
        <v>0</v>
      </c>
      <c r="H1609" s="4">
        <v>0</v>
      </c>
      <c r="I1609" s="6">
        <f t="shared" si="188"/>
        <v>1</v>
      </c>
      <c r="J1609" s="6">
        <v>1</v>
      </c>
      <c r="K1609" s="18">
        <v>0</v>
      </c>
      <c r="L1609" s="35">
        <f>Data!BT25</f>
        <v>3.8433136719002836E-2</v>
      </c>
      <c r="M1609" s="21">
        <f>VLOOKUP(C1609,Data!$CB$2:$EB$22,1+VALUE(MID(A1609,6,2)),FALSE)</f>
        <v>942.82999999999981</v>
      </c>
      <c r="Q1609" s="21">
        <v>942.82999999999981</v>
      </c>
      <c r="R1609" s="21">
        <v>0</v>
      </c>
      <c r="S1609" s="21">
        <v>-942.82999999999981</v>
      </c>
      <c r="T1609" s="38">
        <v>1</v>
      </c>
    </row>
    <row r="1610" spans="1:20" x14ac:dyDescent="0.25">
      <c r="A1610" s="17" t="s">
        <v>251</v>
      </c>
      <c r="B1610" s="8" t="s">
        <v>338</v>
      </c>
      <c r="C1610" s="8" t="s">
        <v>70</v>
      </c>
      <c r="E1610" s="8" t="str">
        <f t="shared" si="187"/>
        <v>Umbrella-search.umb</v>
      </c>
      <c r="F1610" s="4">
        <v>0</v>
      </c>
      <c r="G1610" s="19">
        <v>0</v>
      </c>
      <c r="H1610" s="4">
        <v>0</v>
      </c>
      <c r="I1610" s="6">
        <f t="shared" si="188"/>
        <v>1</v>
      </c>
      <c r="J1610" s="6">
        <v>1</v>
      </c>
      <c r="K1610" s="18">
        <v>0</v>
      </c>
      <c r="L1610" s="35">
        <f>Data!BT26</f>
        <v>3.842030683757458E-2</v>
      </c>
      <c r="M1610" s="21">
        <f>VLOOKUP(C1610,Data!$CB$2:$EB$22,1+VALUE(MID(A1610,6,2)),FALSE)</f>
        <v>1181.18</v>
      </c>
      <c r="Q1610" s="21">
        <v>1181.18</v>
      </c>
      <c r="R1610" s="21">
        <v>0</v>
      </c>
      <c r="S1610" s="21">
        <v>-1181.18</v>
      </c>
      <c r="T1610" s="38">
        <v>1</v>
      </c>
    </row>
    <row r="1611" spans="1:20" x14ac:dyDescent="0.25">
      <c r="A1611" s="17" t="s">
        <v>252</v>
      </c>
      <c r="B1611" s="8" t="s">
        <v>338</v>
      </c>
      <c r="C1611" s="8" t="s">
        <v>70</v>
      </c>
      <c r="E1611" s="8" t="str">
        <f t="shared" si="187"/>
        <v>Umbrella-search.umb</v>
      </c>
      <c r="F1611" s="4">
        <v>0</v>
      </c>
      <c r="G1611" s="19">
        <v>0</v>
      </c>
      <c r="H1611" s="4">
        <v>0</v>
      </c>
      <c r="I1611" s="6">
        <f t="shared" si="188"/>
        <v>1</v>
      </c>
      <c r="J1611" s="6">
        <v>1</v>
      </c>
      <c r="K1611" s="18">
        <v>0</v>
      </c>
      <c r="L1611" s="35">
        <f>Data!BT27</f>
        <v>3.4461504929258154E-2</v>
      </c>
      <c r="M1611" s="21">
        <f>VLOOKUP(C1611,Data!$CB$2:$EB$22,1+VALUE(MID(A1611,6,2)),FALSE)</f>
        <v>820.5699999999996</v>
      </c>
      <c r="Q1611" s="21">
        <v>820.5699999999996</v>
      </c>
      <c r="R1611" s="21">
        <v>0</v>
      </c>
      <c r="S1611" s="21">
        <v>-820.5699999999996</v>
      </c>
      <c r="T1611" s="38">
        <v>1</v>
      </c>
    </row>
    <row r="1612" spans="1:20" x14ac:dyDescent="0.25">
      <c r="A1612" s="17" t="s">
        <v>253</v>
      </c>
      <c r="B1612" s="8" t="s">
        <v>338</v>
      </c>
      <c r="C1612" s="8" t="s">
        <v>70</v>
      </c>
      <c r="E1612" s="8" t="str">
        <f t="shared" si="187"/>
        <v>Umbrella-search.umb</v>
      </c>
      <c r="F1612" s="4">
        <v>0</v>
      </c>
      <c r="G1612" s="19">
        <v>0</v>
      </c>
      <c r="H1612" s="4">
        <v>0</v>
      </c>
      <c r="I1612" s="6">
        <f t="shared" si="188"/>
        <v>1</v>
      </c>
      <c r="J1612" s="6">
        <v>1</v>
      </c>
      <c r="K1612" s="18">
        <v>0</v>
      </c>
      <c r="L1612" s="35">
        <f>Data!BT28</f>
        <v>3.4530231220421766E-2</v>
      </c>
      <c r="M1612" s="21">
        <f>VLOOKUP(C1612,Data!$CB$2:$EB$22,1+VALUE(MID(A1612,6,2)),FALSE)</f>
        <v>861.9699999999998</v>
      </c>
      <c r="Q1612" s="21">
        <v>861.9699999999998</v>
      </c>
      <c r="R1612" s="21">
        <v>0</v>
      </c>
      <c r="S1612" s="21">
        <v>-861.9699999999998</v>
      </c>
      <c r="T1612" s="38">
        <v>1</v>
      </c>
    </row>
    <row r="1613" spans="1:20" x14ac:dyDescent="0.25">
      <c r="A1613" s="17" t="s">
        <v>254</v>
      </c>
      <c r="B1613" s="8" t="s">
        <v>338</v>
      </c>
      <c r="C1613" s="8" t="s">
        <v>70</v>
      </c>
      <c r="E1613" s="8" t="str">
        <f t="shared" si="187"/>
        <v>Umbrella-search.umb</v>
      </c>
      <c r="F1613" s="4">
        <v>0</v>
      </c>
      <c r="G1613" s="19">
        <v>0</v>
      </c>
      <c r="H1613" s="4">
        <v>0</v>
      </c>
      <c r="I1613" s="6">
        <f t="shared" si="188"/>
        <v>1</v>
      </c>
      <c r="J1613" s="6">
        <v>1</v>
      </c>
      <c r="K1613" s="18">
        <v>0</v>
      </c>
      <c r="L1613" s="35">
        <f>Data!BT29</f>
        <v>4.8393259828831602E-2</v>
      </c>
      <c r="M1613" s="21">
        <f>VLOOKUP(C1613,Data!$CB$2:$EB$22,1+VALUE(MID(A1613,6,2)),FALSE)</f>
        <v>760.57</v>
      </c>
      <c r="Q1613" s="21">
        <v>760.57</v>
      </c>
      <c r="R1613" s="21">
        <v>0</v>
      </c>
      <c r="S1613" s="21">
        <v>-760.57</v>
      </c>
      <c r="T1613" s="38">
        <v>1</v>
      </c>
    </row>
    <row r="1614" spans="1:20" x14ac:dyDescent="0.25">
      <c r="A1614" s="17" t="s">
        <v>255</v>
      </c>
      <c r="B1614" s="8" t="s">
        <v>338</v>
      </c>
      <c r="C1614" s="8" t="s">
        <v>70</v>
      </c>
      <c r="E1614" s="8" t="str">
        <f t="shared" si="187"/>
        <v>Umbrella-search.umb</v>
      </c>
      <c r="F1614" s="4">
        <v>0</v>
      </c>
      <c r="G1614" s="19">
        <v>0</v>
      </c>
      <c r="H1614" s="4">
        <v>0</v>
      </c>
      <c r="I1614" s="6">
        <f t="shared" si="188"/>
        <v>1</v>
      </c>
      <c r="J1614" s="6">
        <v>1</v>
      </c>
      <c r="K1614" s="18">
        <v>0</v>
      </c>
      <c r="L1614" s="35">
        <f>Data!BT30</f>
        <v>4.4325543564021408E-2</v>
      </c>
      <c r="M1614" s="21">
        <f>VLOOKUP(C1614,Data!$CB$2:$EB$22,1+VALUE(MID(A1614,6,2)),FALSE)</f>
        <v>1587.23</v>
      </c>
      <c r="Q1614" s="21">
        <v>1587.23</v>
      </c>
      <c r="R1614" s="21">
        <v>0</v>
      </c>
      <c r="S1614" s="21">
        <v>-1587.23</v>
      </c>
      <c r="T1614" s="38">
        <v>1</v>
      </c>
    </row>
    <row r="1615" spans="1:20" x14ac:dyDescent="0.25">
      <c r="A1615" s="17" t="s">
        <v>256</v>
      </c>
      <c r="B1615" s="8" t="s">
        <v>338</v>
      </c>
      <c r="C1615" s="8" t="s">
        <v>70</v>
      </c>
      <c r="E1615" s="8" t="str">
        <f t="shared" si="187"/>
        <v>Umbrella-search.umb</v>
      </c>
      <c r="F1615" s="4">
        <v>0</v>
      </c>
      <c r="G1615" s="19">
        <v>0</v>
      </c>
      <c r="H1615" s="4">
        <v>0</v>
      </c>
      <c r="I1615" s="6">
        <f t="shared" si="188"/>
        <v>1</v>
      </c>
      <c r="J1615" s="6">
        <v>1</v>
      </c>
      <c r="K1615" s="18">
        <v>0</v>
      </c>
      <c r="L1615" s="35">
        <f>Data!BT31</f>
        <v>4.8066008794824484E-2</v>
      </c>
      <c r="M1615" s="21">
        <f>VLOOKUP(C1615,Data!$CB$2:$EB$22,1+VALUE(MID(A1615,6,2)),FALSE)</f>
        <v>1687.3</v>
      </c>
      <c r="Q1615" s="21">
        <v>1687.3</v>
      </c>
      <c r="R1615" s="21">
        <v>0</v>
      </c>
      <c r="S1615" s="21">
        <v>-1687.3</v>
      </c>
      <c r="T1615" s="38">
        <v>1</v>
      </c>
    </row>
    <row r="1616" spans="1:20" x14ac:dyDescent="0.25">
      <c r="A1616" s="17" t="s">
        <v>257</v>
      </c>
      <c r="B1616" s="8" t="s">
        <v>338</v>
      </c>
      <c r="C1616" s="8" t="s">
        <v>70</v>
      </c>
      <c r="E1616" s="8" t="str">
        <f t="shared" si="187"/>
        <v>Umbrella-search.umb</v>
      </c>
      <c r="F1616" s="4">
        <v>0</v>
      </c>
      <c r="G1616" s="19">
        <v>0</v>
      </c>
      <c r="H1616" s="4">
        <v>0</v>
      </c>
      <c r="I1616" s="6">
        <f t="shared" si="188"/>
        <v>1</v>
      </c>
      <c r="J1616" s="6">
        <v>1</v>
      </c>
      <c r="K1616" s="18">
        <v>0</v>
      </c>
      <c r="L1616" s="35">
        <f>Data!BT32</f>
        <v>4.1233851159657352E-2</v>
      </c>
      <c r="M1616" s="21">
        <f>VLOOKUP(C1616,Data!$CB$2:$EB$22,1+VALUE(MID(A1616,6,2)),FALSE)</f>
        <v>781.58999999999992</v>
      </c>
      <c r="Q1616" s="21">
        <v>781.58999999999992</v>
      </c>
      <c r="R1616" s="21">
        <v>0</v>
      </c>
      <c r="S1616" s="21">
        <v>-781.58999999999992</v>
      </c>
      <c r="T1616" s="38">
        <v>1</v>
      </c>
    </row>
    <row r="1617" spans="1:20" x14ac:dyDescent="0.25">
      <c r="A1617" s="17" t="s">
        <v>258</v>
      </c>
      <c r="B1617" s="8" t="s">
        <v>338</v>
      </c>
      <c r="C1617" s="8" t="s">
        <v>70</v>
      </c>
      <c r="E1617" s="8" t="str">
        <f t="shared" si="187"/>
        <v>Umbrella-search.umb</v>
      </c>
      <c r="F1617" s="4">
        <v>0</v>
      </c>
      <c r="G1617" s="19">
        <v>0</v>
      </c>
      <c r="H1617" s="4">
        <v>0</v>
      </c>
      <c r="I1617" s="6">
        <f t="shared" si="188"/>
        <v>1</v>
      </c>
      <c r="J1617" s="6">
        <v>1</v>
      </c>
      <c r="K1617" s="18">
        <v>0</v>
      </c>
      <c r="L1617" s="35">
        <f>Data!BT33</f>
        <v>5.1106145826752179E-2</v>
      </c>
      <c r="M1617" s="21">
        <f>VLOOKUP(C1617,Data!$CB$2:$EB$22,1+VALUE(MID(A1617,6,2)),FALSE)</f>
        <v>902.84000000000037</v>
      </c>
      <c r="Q1617" s="21">
        <v>902.84000000000037</v>
      </c>
      <c r="R1617" s="21">
        <v>0</v>
      </c>
      <c r="S1617" s="21">
        <v>-902.84000000000037</v>
      </c>
      <c r="T1617" s="38">
        <v>1</v>
      </c>
    </row>
    <row r="1618" spans="1:20" x14ac:dyDescent="0.25">
      <c r="A1618" s="17" t="s">
        <v>259</v>
      </c>
      <c r="B1618" s="8" t="s">
        <v>338</v>
      </c>
      <c r="C1618" s="8" t="s">
        <v>70</v>
      </c>
      <c r="E1618" s="8" t="str">
        <f t="shared" si="187"/>
        <v>Umbrella-search.umb</v>
      </c>
      <c r="F1618" s="4">
        <v>0</v>
      </c>
      <c r="G1618" s="19">
        <v>0</v>
      </c>
      <c r="H1618" s="4">
        <v>0</v>
      </c>
      <c r="I1618" s="6">
        <f t="shared" si="188"/>
        <v>1</v>
      </c>
      <c r="J1618" s="6">
        <v>1</v>
      </c>
      <c r="K1618" s="18">
        <v>0</v>
      </c>
      <c r="L1618" s="35">
        <f>Data!BT34</f>
        <v>5.179229488041856E-2</v>
      </c>
      <c r="M1618" s="21">
        <f>VLOOKUP(C1618,Data!$CB$2:$EB$22,1+VALUE(MID(A1618,6,2)),FALSE)</f>
        <v>1354.29</v>
      </c>
      <c r="Q1618" s="21">
        <v>1354.29</v>
      </c>
      <c r="R1618" s="21">
        <v>0</v>
      </c>
      <c r="S1618" s="21">
        <v>-1354.29</v>
      </c>
      <c r="T1618" s="38">
        <v>1</v>
      </c>
    </row>
    <row r="1619" spans="1:20" x14ac:dyDescent="0.25">
      <c r="A1619" s="17" t="s">
        <v>260</v>
      </c>
      <c r="B1619" s="8" t="s">
        <v>338</v>
      </c>
      <c r="C1619" s="8" t="s">
        <v>70</v>
      </c>
      <c r="E1619" s="8" t="str">
        <f t="shared" si="187"/>
        <v>Umbrella-search.umb</v>
      </c>
      <c r="F1619" s="4">
        <v>0</v>
      </c>
      <c r="G1619" s="19">
        <v>0</v>
      </c>
      <c r="H1619" s="4">
        <v>0</v>
      </c>
      <c r="I1619" s="6">
        <f t="shared" si="188"/>
        <v>1</v>
      </c>
      <c r="J1619" s="6">
        <v>1</v>
      </c>
      <c r="K1619" s="18">
        <v>0</v>
      </c>
      <c r="L1619" s="35">
        <f>Data!BT35</f>
        <v>5.3032795061033672E-2</v>
      </c>
      <c r="M1619" s="21">
        <f>VLOOKUP(C1619,Data!$CB$2:$EB$22,1+VALUE(MID(A1619,6,2)),FALSE)</f>
        <v>1181.54</v>
      </c>
      <c r="Q1619" s="21">
        <v>1181.54</v>
      </c>
      <c r="R1619" s="21">
        <v>0</v>
      </c>
      <c r="S1619" s="21">
        <v>-1181.54</v>
      </c>
      <c r="T1619" s="38">
        <v>1</v>
      </c>
    </row>
    <row r="1620" spans="1:20" x14ac:dyDescent="0.25">
      <c r="A1620" s="17" t="s">
        <v>261</v>
      </c>
      <c r="B1620" s="8" t="s">
        <v>338</v>
      </c>
      <c r="C1620" s="8" t="s">
        <v>70</v>
      </c>
      <c r="E1620" s="8" t="str">
        <f t="shared" si="187"/>
        <v>Umbrella-search.umb</v>
      </c>
      <c r="F1620" s="4">
        <v>0</v>
      </c>
      <c r="G1620" s="19">
        <v>0</v>
      </c>
      <c r="H1620" s="4">
        <v>0</v>
      </c>
      <c r="I1620" s="6">
        <f t="shared" si="188"/>
        <v>1</v>
      </c>
      <c r="J1620" s="6">
        <v>1</v>
      </c>
      <c r="K1620" s="18">
        <v>0</v>
      </c>
      <c r="L1620" s="35">
        <f>Data!BT36</f>
        <v>5.5268879604339238E-2</v>
      </c>
      <c r="M1620" s="21">
        <f>VLOOKUP(C1620,Data!$CB$2:$EB$22,1+VALUE(MID(A1620,6,2)),FALSE)</f>
        <v>1321.27</v>
      </c>
      <c r="Q1620" s="21">
        <v>1321.27</v>
      </c>
      <c r="R1620" s="21">
        <v>0</v>
      </c>
      <c r="S1620" s="21">
        <v>-1321.27</v>
      </c>
      <c r="T1620" s="38">
        <v>1</v>
      </c>
    </row>
    <row r="1621" spans="1:20" x14ac:dyDescent="0.25">
      <c r="A1621" s="17" t="s">
        <v>278</v>
      </c>
      <c r="B1621" s="8" t="s">
        <v>338</v>
      </c>
      <c r="C1621" s="8" t="s">
        <v>70</v>
      </c>
      <c r="E1621" s="8" t="str">
        <f t="shared" si="187"/>
        <v>Umbrella-search.umb</v>
      </c>
      <c r="F1621" s="4">
        <v>0</v>
      </c>
      <c r="G1621" s="19">
        <v>0</v>
      </c>
      <c r="H1621" s="4">
        <v>0</v>
      </c>
      <c r="I1621" s="6">
        <f t="shared" si="188"/>
        <v>1</v>
      </c>
      <c r="J1621" s="6">
        <v>1</v>
      </c>
      <c r="K1621" s="18">
        <v>0</v>
      </c>
      <c r="L1621" s="35">
        <f>Data!BT37</f>
        <v>5.3846374207024636E-2</v>
      </c>
      <c r="M1621" s="21">
        <f>VLOOKUP(C1621,Data!$CB$2:$EB$22,1+VALUE(MID(A1621,6,2)),FALSE)</f>
        <v>1420.01</v>
      </c>
      <c r="Q1621" s="21">
        <v>1420.01</v>
      </c>
      <c r="R1621" s="21">
        <v>0</v>
      </c>
      <c r="S1621" s="21">
        <v>-1420.01</v>
      </c>
      <c r="T1621" s="38">
        <v>1</v>
      </c>
    </row>
    <row r="1622" spans="1:20" x14ac:dyDescent="0.25">
      <c r="A1622" s="17" t="s">
        <v>279</v>
      </c>
      <c r="B1622" s="8" t="s">
        <v>338</v>
      </c>
      <c r="C1622" s="8" t="s">
        <v>70</v>
      </c>
      <c r="E1622" s="8" t="str">
        <f t="shared" si="187"/>
        <v>Umbrella-search.umb</v>
      </c>
      <c r="F1622" s="4">
        <v>0</v>
      </c>
      <c r="G1622" s="19">
        <v>0</v>
      </c>
      <c r="H1622" s="4">
        <v>0</v>
      </c>
      <c r="I1622" s="6">
        <f t="shared" si="188"/>
        <v>1</v>
      </c>
      <c r="J1622" s="6">
        <v>1</v>
      </c>
      <c r="K1622" s="18">
        <v>0</v>
      </c>
      <c r="L1622" s="35">
        <f>Data!BT38</f>
        <v>3.9001781405702089E-2</v>
      </c>
      <c r="M1622" s="21">
        <f>VLOOKUP(C1622,Data!$CB$2:$EB$22,1+VALUE(MID(A1622,6,2)),FALSE)</f>
        <v>2634.17</v>
      </c>
      <c r="Q1622" s="21">
        <v>2634.17</v>
      </c>
      <c r="R1622" s="21">
        <v>0</v>
      </c>
      <c r="S1622" s="21">
        <v>-2634.17</v>
      </c>
      <c r="T1622" s="38">
        <v>1</v>
      </c>
    </row>
    <row r="1623" spans="1:20" x14ac:dyDescent="0.25">
      <c r="A1623" s="17" t="s">
        <v>280</v>
      </c>
      <c r="B1623" s="8" t="s">
        <v>338</v>
      </c>
      <c r="C1623" s="8" t="s">
        <v>70</v>
      </c>
      <c r="E1623" s="8" t="str">
        <f t="shared" si="187"/>
        <v>Umbrella-search.umb</v>
      </c>
      <c r="F1623" s="4">
        <v>0</v>
      </c>
      <c r="G1623" s="19">
        <v>0</v>
      </c>
      <c r="H1623" s="4">
        <v>0</v>
      </c>
      <c r="I1623" s="6">
        <f t="shared" si="188"/>
        <v>1</v>
      </c>
      <c r="J1623" s="6">
        <v>1</v>
      </c>
      <c r="K1623" s="18">
        <v>0</v>
      </c>
      <c r="L1623" s="35">
        <f>Data!BT39</f>
        <v>3.9001781405702089E-2</v>
      </c>
      <c r="M1623" s="21">
        <f>VLOOKUP(C1623,Data!$CB$2:$EB$22,1+VALUE(MID(A1623,6,2)),FALSE)</f>
        <v>2776.4100000000012</v>
      </c>
      <c r="Q1623" s="21">
        <v>2776.4100000000012</v>
      </c>
      <c r="R1623" s="21">
        <v>0</v>
      </c>
      <c r="S1623" s="21">
        <v>-2776.4100000000012</v>
      </c>
      <c r="T1623" s="38">
        <v>1</v>
      </c>
    </row>
    <row r="1624" spans="1:20" x14ac:dyDescent="0.25">
      <c r="A1624" s="17" t="s">
        <v>281</v>
      </c>
      <c r="B1624" s="8" t="s">
        <v>338</v>
      </c>
      <c r="C1624" s="8" t="s">
        <v>70</v>
      </c>
      <c r="E1624" s="8" t="str">
        <f t="shared" si="187"/>
        <v>Umbrella-search.umb</v>
      </c>
      <c r="F1624" s="4">
        <v>0</v>
      </c>
      <c r="G1624" s="19">
        <v>0</v>
      </c>
      <c r="H1624" s="4">
        <v>0</v>
      </c>
      <c r="I1624" s="6">
        <f t="shared" si="188"/>
        <v>1</v>
      </c>
      <c r="J1624" s="6">
        <v>1</v>
      </c>
      <c r="K1624" s="18">
        <v>0</v>
      </c>
      <c r="L1624" s="35">
        <f>Data!BT40</f>
        <v>2.7756801776790675E-2</v>
      </c>
      <c r="M1624" s="21">
        <f>VLOOKUP(C1624,Data!$CB$2:$EB$22,1+VALUE(MID(A1624,6,2)),FALSE)</f>
        <v>2999.76</v>
      </c>
      <c r="Q1624" s="21">
        <v>2999.76</v>
      </c>
      <c r="R1624" s="21">
        <v>0</v>
      </c>
      <c r="S1624" s="21">
        <v>-2999.76</v>
      </c>
      <c r="T1624" s="38">
        <v>1</v>
      </c>
    </row>
    <row r="1625" spans="1:20" x14ac:dyDescent="0.25">
      <c r="A1625" s="17" t="s">
        <v>282</v>
      </c>
      <c r="B1625" s="8" t="s">
        <v>338</v>
      </c>
      <c r="C1625" s="8" t="s">
        <v>70</v>
      </c>
      <c r="E1625" s="8" t="str">
        <f t="shared" si="187"/>
        <v>Umbrella-search.umb</v>
      </c>
      <c r="F1625" s="4">
        <v>0</v>
      </c>
      <c r="G1625" s="19">
        <v>0</v>
      </c>
      <c r="H1625" s="4">
        <v>0</v>
      </c>
      <c r="I1625" s="6">
        <f t="shared" si="188"/>
        <v>1</v>
      </c>
      <c r="J1625" s="6">
        <v>1</v>
      </c>
      <c r="K1625" s="18">
        <v>0</v>
      </c>
      <c r="L1625" s="35">
        <f>Data!BT41</f>
        <v>2.6623342793737587E-2</v>
      </c>
      <c r="M1625" s="21">
        <f>VLOOKUP(C1625,Data!$CB$2:$EB$22,1+VALUE(MID(A1625,6,2)),FALSE)</f>
        <v>4181.329999999999</v>
      </c>
      <c r="Q1625" s="21">
        <v>4181.329999999999</v>
      </c>
      <c r="R1625" s="21">
        <v>0</v>
      </c>
      <c r="S1625" s="21">
        <v>-4181.329999999999</v>
      </c>
      <c r="T1625" s="38">
        <v>1</v>
      </c>
    </row>
    <row r="1626" spans="1:20" x14ac:dyDescent="0.25">
      <c r="A1626" s="17" t="s">
        <v>283</v>
      </c>
      <c r="B1626" s="8" t="s">
        <v>338</v>
      </c>
      <c r="C1626" s="8" t="s">
        <v>70</v>
      </c>
      <c r="E1626" s="8" t="str">
        <f t="shared" si="187"/>
        <v>Umbrella-search.umb</v>
      </c>
      <c r="F1626" s="4">
        <v>0</v>
      </c>
      <c r="G1626" s="19">
        <v>0</v>
      </c>
      <c r="H1626" s="4">
        <v>0</v>
      </c>
      <c r="I1626" s="6">
        <f t="shared" si="188"/>
        <v>1</v>
      </c>
      <c r="J1626" s="6">
        <v>1</v>
      </c>
      <c r="K1626" s="18">
        <v>0</v>
      </c>
      <c r="L1626" s="35">
        <f>Data!BT42</f>
        <v>2.9846451654314321E-2</v>
      </c>
      <c r="M1626" s="21">
        <f>VLOOKUP(C1626,Data!$CB$2:$EB$22,1+VALUE(MID(A1626,6,2)),FALSE)</f>
        <v>5537.7699999999995</v>
      </c>
      <c r="Q1626" s="21">
        <v>5537.7699999999995</v>
      </c>
      <c r="R1626" s="21">
        <v>0</v>
      </c>
      <c r="S1626" s="21">
        <v>-5537.7699999999995</v>
      </c>
      <c r="T1626" s="38">
        <v>1</v>
      </c>
    </row>
    <row r="1627" spans="1:20" x14ac:dyDescent="0.25">
      <c r="A1627" s="17" t="s">
        <v>284</v>
      </c>
      <c r="B1627" s="8" t="s">
        <v>338</v>
      </c>
      <c r="C1627" s="8" t="s">
        <v>70</v>
      </c>
      <c r="E1627" s="8" t="str">
        <f t="shared" si="187"/>
        <v>Umbrella-search.umb</v>
      </c>
      <c r="F1627" s="4">
        <v>0</v>
      </c>
      <c r="G1627" s="19">
        <v>0</v>
      </c>
      <c r="H1627" s="4">
        <v>0</v>
      </c>
      <c r="I1627" s="6">
        <f t="shared" si="188"/>
        <v>1</v>
      </c>
      <c r="J1627" s="6">
        <v>1</v>
      </c>
      <c r="K1627" s="18">
        <v>0</v>
      </c>
      <c r="L1627" s="35">
        <f>Data!BT43</f>
        <v>3.2564840357367876E-2</v>
      </c>
      <c r="M1627" s="21">
        <f>VLOOKUP(C1627,Data!$CB$2:$EB$22,1+VALUE(MID(A1627,6,2)),FALSE)</f>
        <v>6572.0500000000011</v>
      </c>
      <c r="Q1627" s="21">
        <v>6572.0500000000011</v>
      </c>
      <c r="R1627" s="21">
        <v>0</v>
      </c>
      <c r="S1627" s="21">
        <v>-6572.0500000000011</v>
      </c>
      <c r="T1627" s="38">
        <v>1</v>
      </c>
    </row>
    <row r="1628" spans="1:20" x14ac:dyDescent="0.25">
      <c r="A1628" s="17" t="s">
        <v>285</v>
      </c>
      <c r="B1628" s="8" t="s">
        <v>338</v>
      </c>
      <c r="C1628" s="8" t="s">
        <v>70</v>
      </c>
      <c r="E1628" s="8" t="str">
        <f t="shared" si="187"/>
        <v>Umbrella-search.umb</v>
      </c>
      <c r="F1628" s="4">
        <v>0</v>
      </c>
      <c r="G1628" s="19">
        <v>0</v>
      </c>
      <c r="H1628" s="4">
        <v>0</v>
      </c>
      <c r="I1628" s="6">
        <f t="shared" si="188"/>
        <v>1</v>
      </c>
      <c r="J1628" s="6">
        <v>1</v>
      </c>
      <c r="K1628" s="18">
        <v>0</v>
      </c>
      <c r="L1628" s="35">
        <f>Data!BT44</f>
        <v>3.0911099696757111E-2</v>
      </c>
      <c r="M1628" s="21">
        <f>VLOOKUP(C1628,Data!$CB$2:$EB$22,1+VALUE(MID(A1628,6,2)),FALSE)</f>
        <v>4051.7300000000005</v>
      </c>
      <c r="Q1628" s="21">
        <v>4051.7300000000005</v>
      </c>
      <c r="R1628" s="21">
        <v>0</v>
      </c>
      <c r="S1628" s="21">
        <v>-4051.7300000000005</v>
      </c>
      <c r="T1628" s="38">
        <v>1</v>
      </c>
    </row>
    <row r="1629" spans="1:20" x14ac:dyDescent="0.25">
      <c r="A1629" s="17" t="s">
        <v>286</v>
      </c>
      <c r="B1629" s="8" t="s">
        <v>338</v>
      </c>
      <c r="C1629" s="8" t="s">
        <v>70</v>
      </c>
      <c r="E1629" s="8" t="str">
        <f t="shared" si="187"/>
        <v>Umbrella-search.umb</v>
      </c>
      <c r="F1629" s="4">
        <v>0</v>
      </c>
      <c r="G1629" s="19">
        <v>0</v>
      </c>
      <c r="H1629" s="4">
        <v>0</v>
      </c>
      <c r="I1629" s="6">
        <f t="shared" si="188"/>
        <v>1</v>
      </c>
      <c r="J1629" s="6">
        <v>1</v>
      </c>
      <c r="K1629" s="18">
        <v>0</v>
      </c>
      <c r="L1629" s="35">
        <f>Data!BT45</f>
        <v>4.5616318469427486E-2</v>
      </c>
      <c r="M1629" s="21">
        <f>VLOOKUP(C1629,Data!$CB$2:$EB$22,1+VALUE(MID(A1629,6,2)),FALSE)</f>
        <v>916</v>
      </c>
      <c r="Q1629" s="21">
        <v>916</v>
      </c>
      <c r="R1629" s="21">
        <v>0</v>
      </c>
      <c r="S1629" s="21">
        <v>-916</v>
      </c>
      <c r="T1629" s="38">
        <v>1</v>
      </c>
    </row>
    <row r="1630" spans="1:20" x14ac:dyDescent="0.25">
      <c r="A1630" s="17" t="s">
        <v>287</v>
      </c>
      <c r="B1630" s="8" t="s">
        <v>338</v>
      </c>
      <c r="C1630" s="8" t="s">
        <v>70</v>
      </c>
      <c r="E1630" s="8" t="str">
        <f t="shared" si="187"/>
        <v>Umbrella-search.umb</v>
      </c>
      <c r="F1630" s="4">
        <v>0</v>
      </c>
      <c r="G1630" s="19">
        <v>0</v>
      </c>
      <c r="H1630" s="4">
        <v>0</v>
      </c>
      <c r="I1630" s="6">
        <f t="shared" si="188"/>
        <v>1</v>
      </c>
      <c r="J1630" s="6">
        <v>1</v>
      </c>
      <c r="K1630" s="18">
        <v>0</v>
      </c>
      <c r="L1630" s="35">
        <f>Data!BT46</f>
        <v>4.8810636368271453E-2</v>
      </c>
      <c r="M1630" s="21">
        <f>VLOOKUP(C1630,Data!$CB$2:$EB$22,1+VALUE(MID(A1630,6,2)),FALSE)</f>
        <v>873.3499999999998</v>
      </c>
      <c r="Q1630" s="21">
        <v>873.3499999999998</v>
      </c>
      <c r="R1630" s="21">
        <v>0</v>
      </c>
      <c r="S1630" s="21">
        <v>-873.3499999999998</v>
      </c>
      <c r="T1630" s="38">
        <v>1</v>
      </c>
    </row>
    <row r="1631" spans="1:20" x14ac:dyDescent="0.25">
      <c r="A1631" s="17" t="s">
        <v>288</v>
      </c>
      <c r="B1631" s="8" t="s">
        <v>338</v>
      </c>
      <c r="C1631" s="8" t="s">
        <v>70</v>
      </c>
      <c r="E1631" s="8" t="str">
        <f t="shared" si="187"/>
        <v>Umbrella-search.umb</v>
      </c>
      <c r="F1631" s="4">
        <v>0</v>
      </c>
      <c r="G1631" s="19">
        <v>0</v>
      </c>
      <c r="H1631" s="4">
        <v>0</v>
      </c>
      <c r="I1631" s="6">
        <f t="shared" si="188"/>
        <v>1</v>
      </c>
      <c r="J1631" s="6">
        <v>1</v>
      </c>
      <c r="K1631" s="18">
        <v>0</v>
      </c>
      <c r="L1631" s="35">
        <f>Data!BT47</f>
        <v>4.6782225344326633E-2</v>
      </c>
      <c r="M1631" s="21">
        <f>VLOOKUP(C1631,Data!$CB$2:$EB$22,1+VALUE(MID(A1631,6,2)),FALSE)</f>
        <v>1717.38</v>
      </c>
      <c r="Q1631" s="21">
        <v>1717.38</v>
      </c>
      <c r="R1631" s="21">
        <v>0</v>
      </c>
      <c r="S1631" s="21">
        <v>-1717.38</v>
      </c>
      <c r="T1631" s="38">
        <v>1</v>
      </c>
    </row>
    <row r="1632" spans="1:20" x14ac:dyDescent="0.25">
      <c r="A1632" s="17" t="s">
        <v>289</v>
      </c>
      <c r="B1632" s="8" t="s">
        <v>338</v>
      </c>
      <c r="C1632" s="8" t="s">
        <v>70</v>
      </c>
      <c r="E1632" s="8" t="str">
        <f t="shared" si="187"/>
        <v>Umbrella-search.umb</v>
      </c>
      <c r="F1632" s="4">
        <v>0</v>
      </c>
      <c r="G1632" s="19">
        <v>0</v>
      </c>
      <c r="H1632" s="4">
        <v>0</v>
      </c>
      <c r="I1632" s="6">
        <f t="shared" si="188"/>
        <v>1</v>
      </c>
      <c r="J1632" s="6">
        <v>1</v>
      </c>
      <c r="K1632" s="18">
        <v>0</v>
      </c>
      <c r="L1632" s="35">
        <f>Data!BT48</f>
        <v>4.802642104021012E-2</v>
      </c>
      <c r="M1632" s="21">
        <f>VLOOKUP(C1632,Data!$CB$2:$EB$22,1+VALUE(MID(A1632,6,2)),FALSE)</f>
        <v>1990.44</v>
      </c>
      <c r="Q1632" s="21">
        <v>1990.44</v>
      </c>
      <c r="R1632" s="21">
        <v>0</v>
      </c>
      <c r="S1632" s="21">
        <v>-1990.44</v>
      </c>
      <c r="T1632" s="38">
        <v>1</v>
      </c>
    </row>
    <row r="1633" spans="1:20" x14ac:dyDescent="0.25">
      <c r="A1633" s="17" t="s">
        <v>290</v>
      </c>
      <c r="B1633" s="8" t="s">
        <v>338</v>
      </c>
      <c r="C1633" s="8" t="s">
        <v>70</v>
      </c>
      <c r="E1633" s="8" t="str">
        <f t="shared" si="187"/>
        <v>Umbrella-search.umb</v>
      </c>
      <c r="F1633" s="4">
        <v>0</v>
      </c>
      <c r="G1633" s="19">
        <v>0</v>
      </c>
      <c r="H1633" s="4">
        <v>0</v>
      </c>
      <c r="I1633" s="6">
        <f t="shared" si="188"/>
        <v>1</v>
      </c>
      <c r="J1633" s="6">
        <v>1</v>
      </c>
      <c r="K1633" s="18">
        <v>0</v>
      </c>
      <c r="L1633" s="35">
        <f>Data!BT49</f>
        <v>3.9063675554210399E-2</v>
      </c>
      <c r="M1633" s="21">
        <f>VLOOKUP(C1633,Data!$CB$2:$EB$22,1+VALUE(MID(A1633,6,2)),FALSE)</f>
        <v>125.62</v>
      </c>
      <c r="Q1633" s="21">
        <v>125.62</v>
      </c>
      <c r="R1633" s="21">
        <v>0</v>
      </c>
      <c r="S1633" s="21">
        <v>-125.62</v>
      </c>
      <c r="T1633" s="38">
        <v>1</v>
      </c>
    </row>
    <row r="1634" spans="1:20" x14ac:dyDescent="0.25">
      <c r="A1634" s="17" t="s">
        <v>291</v>
      </c>
      <c r="B1634" s="8" t="s">
        <v>338</v>
      </c>
      <c r="C1634" s="8" t="s">
        <v>70</v>
      </c>
      <c r="E1634" s="8" t="str">
        <f t="shared" si="187"/>
        <v>Umbrella-search.umb</v>
      </c>
      <c r="F1634" s="4">
        <v>0</v>
      </c>
      <c r="G1634" s="19">
        <v>0</v>
      </c>
      <c r="H1634" s="4">
        <v>0</v>
      </c>
      <c r="I1634" s="6">
        <f t="shared" si="188"/>
        <v>1</v>
      </c>
      <c r="J1634" s="6">
        <v>1</v>
      </c>
      <c r="K1634" s="18">
        <v>0</v>
      </c>
      <c r="L1634" s="35">
        <f>Data!BT50</f>
        <v>4.7447693916798539E-2</v>
      </c>
      <c r="M1634" s="21">
        <f>VLOOKUP(C1634,Data!$CB$2:$EB$22,1+VALUE(MID(A1634,6,2)),FALSE)</f>
        <v>948.60999999999979</v>
      </c>
      <c r="Q1634" s="21">
        <v>948.60999999999979</v>
      </c>
      <c r="R1634" s="21">
        <v>0</v>
      </c>
      <c r="S1634" s="21">
        <v>-948.60999999999979</v>
      </c>
      <c r="T1634" s="38">
        <v>1</v>
      </c>
    </row>
    <row r="1635" spans="1:20" x14ac:dyDescent="0.25">
      <c r="A1635" s="17" t="s">
        <v>292</v>
      </c>
      <c r="B1635" s="8" t="s">
        <v>338</v>
      </c>
      <c r="C1635" s="8" t="s">
        <v>70</v>
      </c>
      <c r="E1635" s="8" t="str">
        <f t="shared" si="187"/>
        <v>Umbrella-search.umb</v>
      </c>
      <c r="F1635" s="4">
        <v>0</v>
      </c>
      <c r="G1635" s="19">
        <v>0</v>
      </c>
      <c r="H1635" s="4">
        <v>0</v>
      </c>
      <c r="I1635" s="6">
        <f t="shared" si="188"/>
        <v>1</v>
      </c>
      <c r="J1635" s="6">
        <v>1</v>
      </c>
      <c r="K1635" s="18">
        <v>0</v>
      </c>
      <c r="L1635" s="35">
        <f>Data!BT51</f>
        <v>3.8623879425351677E-2</v>
      </c>
      <c r="M1635" s="21">
        <f>VLOOKUP(C1635,Data!$CB$2:$EB$22,1+VALUE(MID(A1635,6,2)),FALSE)</f>
        <v>1707.0100000000009</v>
      </c>
      <c r="Q1635" s="21">
        <v>1707.0100000000009</v>
      </c>
      <c r="R1635" s="21">
        <v>0</v>
      </c>
      <c r="S1635" s="21">
        <v>-1707.0100000000009</v>
      </c>
      <c r="T1635" s="38">
        <v>1</v>
      </c>
    </row>
    <row r="1636" spans="1:20" x14ac:dyDescent="0.25">
      <c r="A1636" s="17" t="s">
        <v>293</v>
      </c>
      <c r="B1636" s="8" t="s">
        <v>338</v>
      </c>
      <c r="C1636" s="8" t="s">
        <v>70</v>
      </c>
      <c r="E1636" s="8" t="str">
        <f t="shared" si="187"/>
        <v>Umbrella-search.umb</v>
      </c>
      <c r="F1636" s="4">
        <v>0</v>
      </c>
      <c r="G1636" s="19">
        <v>0</v>
      </c>
      <c r="H1636" s="4">
        <v>0</v>
      </c>
      <c r="I1636" s="6">
        <f t="shared" si="188"/>
        <v>1</v>
      </c>
      <c r="J1636" s="6">
        <v>1</v>
      </c>
      <c r="K1636" s="18">
        <v>0</v>
      </c>
      <c r="L1636" s="35">
        <f>Data!BT52</f>
        <v>3.9136565960348015E-2</v>
      </c>
      <c r="M1636" s="21">
        <f>VLOOKUP(C1636,Data!$CB$2:$EB$22,1+VALUE(MID(A1636,6,2)),FALSE)</f>
        <v>2018.18</v>
      </c>
      <c r="Q1636" s="21">
        <v>2018.18</v>
      </c>
      <c r="R1636" s="21">
        <v>0</v>
      </c>
      <c r="S1636" s="21">
        <v>-2018.18</v>
      </c>
      <c r="T1636" s="38">
        <v>1</v>
      </c>
    </row>
    <row r="1637" spans="1:20" x14ac:dyDescent="0.25">
      <c r="A1637" s="17" t="s">
        <v>294</v>
      </c>
      <c r="B1637" s="8" t="s">
        <v>338</v>
      </c>
      <c r="C1637" s="8" t="s">
        <v>70</v>
      </c>
      <c r="E1637" s="8" t="str">
        <f t="shared" si="187"/>
        <v>Umbrella-search.umb</v>
      </c>
      <c r="F1637" s="4">
        <v>0</v>
      </c>
      <c r="G1637" s="19">
        <v>0</v>
      </c>
      <c r="H1637" s="4">
        <v>0</v>
      </c>
      <c r="I1637" s="6">
        <f t="shared" si="188"/>
        <v>1</v>
      </c>
      <c r="J1637" s="6">
        <v>1</v>
      </c>
      <c r="K1637" s="18">
        <v>0</v>
      </c>
      <c r="L1637" s="35">
        <f>Data!BT53</f>
        <v>3.9393648862423317E-2</v>
      </c>
      <c r="M1637" s="21">
        <f>VLOOKUP(C1637,Data!$CB$2:$EB$22,1+VALUE(MID(A1637,6,2)),FALSE)</f>
        <v>1571.3</v>
      </c>
      <c r="Q1637" s="21">
        <v>1571.3</v>
      </c>
      <c r="R1637" s="21">
        <v>0</v>
      </c>
      <c r="S1637" s="21">
        <v>-1571.3</v>
      </c>
      <c r="T1637" s="38">
        <v>1</v>
      </c>
    </row>
    <row r="1638" spans="1:20" x14ac:dyDescent="0.25">
      <c r="A1638" s="17" t="s">
        <v>295</v>
      </c>
      <c r="B1638" s="8" t="s">
        <v>338</v>
      </c>
      <c r="C1638" s="8" t="s">
        <v>70</v>
      </c>
      <c r="E1638" s="8" t="str">
        <f t="shared" si="187"/>
        <v>Umbrella-search.umb</v>
      </c>
      <c r="F1638" s="4">
        <v>0</v>
      </c>
      <c r="G1638" s="19">
        <v>0</v>
      </c>
      <c r="H1638" s="4">
        <v>0</v>
      </c>
      <c r="I1638" s="6">
        <f t="shared" si="188"/>
        <v>1</v>
      </c>
      <c r="J1638" s="6">
        <v>1</v>
      </c>
      <c r="K1638" s="18">
        <v>0</v>
      </c>
      <c r="L1638" s="35">
        <f>Data!BT54</f>
        <v>3.7116469461434397E-2</v>
      </c>
      <c r="M1638" s="21">
        <f>VLOOKUP(C1638,Data!$CB$2:$EB$22,1+VALUE(MID(A1638,6,2)),FALSE)</f>
        <v>1153.6599999999989</v>
      </c>
      <c r="Q1638" s="21">
        <v>1153.6599999999989</v>
      </c>
      <c r="R1638" s="21">
        <v>0</v>
      </c>
      <c r="S1638" s="21">
        <v>-1153.6599999999989</v>
      </c>
      <c r="T1638" s="38">
        <v>1</v>
      </c>
    </row>
    <row r="1639" spans="1:20" x14ac:dyDescent="0.25">
      <c r="A1639" s="17" t="s">
        <v>296</v>
      </c>
      <c r="B1639" s="8" t="s">
        <v>338</v>
      </c>
      <c r="C1639" s="8" t="s">
        <v>70</v>
      </c>
      <c r="E1639" s="8" t="str">
        <f t="shared" si="187"/>
        <v>Umbrella-search.umb</v>
      </c>
      <c r="F1639" s="4">
        <v>0</v>
      </c>
      <c r="G1639" s="19">
        <v>0</v>
      </c>
      <c r="H1639" s="4">
        <v>0</v>
      </c>
      <c r="I1639" s="6">
        <f t="shared" si="188"/>
        <v>1</v>
      </c>
      <c r="J1639" s="6">
        <v>1</v>
      </c>
      <c r="K1639" s="18">
        <v>0</v>
      </c>
      <c r="L1639" s="35">
        <f>Data!BT55</f>
        <v>3.8289791400377166E-2</v>
      </c>
      <c r="M1639" s="21">
        <f>VLOOKUP(C1639,Data!$CB$2:$EB$22,1+VALUE(MID(A1639,6,2)),FALSE)</f>
        <v>1265.82</v>
      </c>
      <c r="Q1639" s="21">
        <v>1265.82</v>
      </c>
      <c r="R1639" s="21">
        <v>0</v>
      </c>
      <c r="S1639" s="21">
        <v>-1265.82</v>
      </c>
      <c r="T1639" s="38">
        <v>1</v>
      </c>
    </row>
    <row r="1640" spans="1:20" x14ac:dyDescent="0.25">
      <c r="A1640" s="17" t="s">
        <v>297</v>
      </c>
      <c r="B1640" s="8" t="s">
        <v>338</v>
      </c>
      <c r="C1640" s="8" t="s">
        <v>70</v>
      </c>
      <c r="E1640" s="8" t="str">
        <f t="shared" si="187"/>
        <v>Umbrella-search.umb</v>
      </c>
      <c r="F1640" s="4">
        <v>0</v>
      </c>
      <c r="G1640" s="19">
        <v>0</v>
      </c>
      <c r="H1640" s="4">
        <v>0</v>
      </c>
      <c r="I1640" s="6">
        <f t="shared" si="188"/>
        <v>1</v>
      </c>
      <c r="J1640" s="6">
        <v>1</v>
      </c>
      <c r="K1640" s="18">
        <v>0</v>
      </c>
      <c r="L1640" s="35">
        <f>Data!BT56</f>
        <v>3.7488086783962538E-2</v>
      </c>
      <c r="M1640" s="21">
        <f>VLOOKUP(C1640,Data!$CB$2:$EB$22,1+VALUE(MID(A1640,6,2)),FALSE)</f>
        <v>1273.9000000000001</v>
      </c>
      <c r="Q1640" s="21">
        <v>1273.9000000000001</v>
      </c>
      <c r="R1640" s="21">
        <v>0</v>
      </c>
      <c r="S1640" s="21">
        <v>-1273.9000000000001</v>
      </c>
      <c r="T1640" s="38">
        <v>1</v>
      </c>
    </row>
    <row r="1641" spans="1:20" x14ac:dyDescent="0.25">
      <c r="A1641" s="17" t="s">
        <v>298</v>
      </c>
      <c r="B1641" s="8" t="s">
        <v>338</v>
      </c>
      <c r="C1641" s="8" t="s">
        <v>70</v>
      </c>
      <c r="E1641" s="8" t="str">
        <f t="shared" si="187"/>
        <v>Umbrella-search.umb</v>
      </c>
      <c r="F1641" s="4">
        <v>0</v>
      </c>
      <c r="G1641" s="19">
        <v>0</v>
      </c>
      <c r="H1641" s="4">
        <v>0</v>
      </c>
      <c r="I1641" s="6">
        <f t="shared" si="188"/>
        <v>1</v>
      </c>
      <c r="J1641" s="6">
        <v>1</v>
      </c>
      <c r="K1641" s="18">
        <v>0</v>
      </c>
      <c r="L1641" s="35">
        <f>Data!BT57</f>
        <v>3.7585177395254639E-2</v>
      </c>
      <c r="M1641" s="21">
        <f>VLOOKUP(C1641,Data!$CB$2:$EB$22,1+VALUE(MID(A1641,6,2)),FALSE)</f>
        <v>1658.17</v>
      </c>
      <c r="Q1641" s="21">
        <v>1658.17</v>
      </c>
      <c r="R1641" s="21">
        <v>0</v>
      </c>
      <c r="S1641" s="21">
        <v>-1658.17</v>
      </c>
      <c r="T1641" s="38">
        <v>1</v>
      </c>
    </row>
    <row r="1642" spans="1:20" x14ac:dyDescent="0.25">
      <c r="A1642" s="17" t="s">
        <v>299</v>
      </c>
      <c r="B1642" s="8" t="s">
        <v>338</v>
      </c>
      <c r="C1642" s="8" t="s">
        <v>70</v>
      </c>
      <c r="E1642" s="8" t="str">
        <f t="shared" si="187"/>
        <v>Umbrella-search.umb</v>
      </c>
      <c r="F1642" s="4">
        <v>0</v>
      </c>
      <c r="G1642" s="19">
        <v>0</v>
      </c>
      <c r="H1642" s="4">
        <v>0</v>
      </c>
      <c r="I1642" s="6">
        <f t="shared" si="188"/>
        <v>1</v>
      </c>
      <c r="J1642" s="6">
        <v>1</v>
      </c>
      <c r="K1642" s="18">
        <v>0</v>
      </c>
      <c r="L1642" s="35">
        <f>Data!BT58</f>
        <v>4.669078736291285E-2</v>
      </c>
      <c r="M1642" s="21">
        <f>VLOOKUP(C1642,Data!$CB$2:$EB$22,1+VALUE(MID(A1642,6,2)),FALSE)</f>
        <v>1262.25</v>
      </c>
      <c r="Q1642" s="21">
        <v>1262.25</v>
      </c>
      <c r="R1642" s="21">
        <v>0</v>
      </c>
      <c r="S1642" s="21">
        <v>-1262.25</v>
      </c>
      <c r="T1642" s="38">
        <v>1</v>
      </c>
    </row>
    <row r="1643" spans="1:20" x14ac:dyDescent="0.25">
      <c r="A1643" s="17" t="s">
        <v>300</v>
      </c>
      <c r="B1643" s="8" t="s">
        <v>338</v>
      </c>
      <c r="C1643" s="8" t="s">
        <v>70</v>
      </c>
      <c r="E1643" s="8" t="str">
        <f t="shared" si="187"/>
        <v>Umbrella-search.umb</v>
      </c>
      <c r="F1643" s="4">
        <v>0</v>
      </c>
      <c r="G1643" s="19">
        <v>0</v>
      </c>
      <c r="H1643" s="4">
        <v>0</v>
      </c>
      <c r="I1643" s="6">
        <f t="shared" si="188"/>
        <v>1</v>
      </c>
      <c r="J1643" s="6">
        <v>1</v>
      </c>
      <c r="K1643" s="18">
        <v>0</v>
      </c>
      <c r="L1643" s="35">
        <f>Data!BT59</f>
        <v>4.7405161421362967E-2</v>
      </c>
      <c r="M1643" s="21">
        <f>VLOOKUP(C1643,Data!$CB$2:$EB$22,1+VALUE(MID(A1643,6,2)),FALSE)</f>
        <v>1223.49</v>
      </c>
      <c r="Q1643" s="21">
        <v>1223.49</v>
      </c>
      <c r="R1643" s="21">
        <v>0</v>
      </c>
      <c r="S1643" s="21">
        <v>-1223.49</v>
      </c>
      <c r="T1643" s="38">
        <v>1</v>
      </c>
    </row>
    <row r="1644" spans="1:20" x14ac:dyDescent="0.25">
      <c r="A1644" s="17" t="s">
        <v>301</v>
      </c>
      <c r="B1644" s="8" t="s">
        <v>338</v>
      </c>
      <c r="C1644" s="8" t="s">
        <v>70</v>
      </c>
      <c r="E1644" s="8" t="str">
        <f t="shared" si="187"/>
        <v>Umbrella-search.umb</v>
      </c>
      <c r="F1644" s="4">
        <v>0</v>
      </c>
      <c r="G1644" s="19">
        <v>0</v>
      </c>
      <c r="H1644" s="4">
        <v>0</v>
      </c>
      <c r="I1644" s="6">
        <f t="shared" si="188"/>
        <v>1</v>
      </c>
      <c r="J1644" s="6">
        <v>1</v>
      </c>
      <c r="K1644" s="18">
        <v>0</v>
      </c>
      <c r="L1644" s="35">
        <f>Data!BT60</f>
        <v>5.0779524097344951E-2</v>
      </c>
      <c r="M1644" s="21">
        <f>VLOOKUP(C1644,Data!$CB$2:$EB$22,1+VALUE(MID(A1644,6,2)),FALSE)</f>
        <v>1451.97</v>
      </c>
      <c r="Q1644" s="21">
        <v>1451.97</v>
      </c>
      <c r="R1644" s="21">
        <v>0</v>
      </c>
      <c r="S1644" s="21">
        <v>-1451.97</v>
      </c>
      <c r="T1644" s="38">
        <v>1</v>
      </c>
    </row>
    <row r="1645" spans="1:20" x14ac:dyDescent="0.25">
      <c r="A1645" s="17" t="s">
        <v>272</v>
      </c>
      <c r="B1645" s="8" t="s">
        <v>338</v>
      </c>
      <c r="C1645" s="8" t="s">
        <v>70</v>
      </c>
      <c r="E1645" s="8" t="str">
        <f t="shared" si="187"/>
        <v>Umbrella-search.umb</v>
      </c>
      <c r="F1645" s="4">
        <v>0</v>
      </c>
      <c r="G1645" s="19">
        <v>0</v>
      </c>
      <c r="H1645" s="4">
        <v>0</v>
      </c>
      <c r="I1645" s="6">
        <f t="shared" si="188"/>
        <v>1</v>
      </c>
      <c r="J1645" s="6">
        <v>1</v>
      </c>
      <c r="K1645" s="18">
        <v>0</v>
      </c>
      <c r="L1645" s="35">
        <f>Data!BT61</f>
        <v>5.3909193110309013E-2</v>
      </c>
      <c r="M1645" s="21">
        <f>VLOOKUP(C1645,Data!$CB$2:$EB$22,1+VALUE(MID(A1645,6,2)),FALSE)</f>
        <v>1423.7600000000009</v>
      </c>
      <c r="Q1645" s="21">
        <v>1423.7600000000009</v>
      </c>
      <c r="R1645" s="21">
        <v>0</v>
      </c>
      <c r="S1645" s="21">
        <v>-1423.7600000000009</v>
      </c>
      <c r="T1645" s="38">
        <v>1</v>
      </c>
    </row>
    <row r="1646" spans="1:20" x14ac:dyDescent="0.25">
      <c r="A1646" s="17" t="s">
        <v>273</v>
      </c>
      <c r="B1646" s="8" t="s">
        <v>338</v>
      </c>
      <c r="C1646" s="8" t="s">
        <v>70</v>
      </c>
      <c r="E1646" s="8" t="str">
        <f t="shared" si="187"/>
        <v>Umbrella-search.umb</v>
      </c>
      <c r="F1646" s="4">
        <v>0</v>
      </c>
      <c r="G1646" s="19">
        <v>0</v>
      </c>
      <c r="H1646" s="4">
        <v>0</v>
      </c>
      <c r="I1646" s="6">
        <f t="shared" si="188"/>
        <v>1</v>
      </c>
      <c r="J1646" s="6">
        <v>1</v>
      </c>
      <c r="K1646" s="18">
        <v>0</v>
      </c>
      <c r="L1646" s="35">
        <f>Data!BT62</f>
        <v>5.139225938182309E-2</v>
      </c>
      <c r="M1646" s="21">
        <f>VLOOKUP(C1646,Data!$CB$2:$EB$22,1+VALUE(MID(A1646,6,2)),FALSE)</f>
        <v>1188.2399999999991</v>
      </c>
      <c r="Q1646" s="21">
        <v>1188.2399999999991</v>
      </c>
      <c r="R1646" s="21">
        <v>0</v>
      </c>
      <c r="S1646" s="21">
        <v>-1188.2399999999991</v>
      </c>
      <c r="T1646" s="38">
        <v>1</v>
      </c>
    </row>
    <row r="1647" spans="1:20" x14ac:dyDescent="0.25">
      <c r="A1647" s="17" t="s">
        <v>274</v>
      </c>
      <c r="B1647" s="8" t="s">
        <v>338</v>
      </c>
      <c r="C1647" s="8" t="s">
        <v>70</v>
      </c>
      <c r="E1647" s="8" t="str">
        <f t="shared" si="187"/>
        <v>Umbrella-search.umb</v>
      </c>
      <c r="F1647" s="4">
        <v>0</v>
      </c>
      <c r="G1647" s="19">
        <v>0</v>
      </c>
      <c r="H1647" s="4">
        <v>0</v>
      </c>
      <c r="I1647" s="6">
        <f t="shared" si="188"/>
        <v>1</v>
      </c>
      <c r="J1647" s="6">
        <v>1</v>
      </c>
      <c r="K1647" s="18">
        <v>0</v>
      </c>
      <c r="L1647" s="35">
        <f>Data!BT63</f>
        <v>3.9225134513418657E-2</v>
      </c>
      <c r="M1647" s="21">
        <f>VLOOKUP(C1647,Data!$CB$2:$EB$22,1+VALUE(MID(A1647,6,2)),FALSE)</f>
        <v>1495.9</v>
      </c>
      <c r="Q1647" s="21">
        <v>1495.9</v>
      </c>
      <c r="R1647" s="21">
        <v>0</v>
      </c>
      <c r="S1647" s="21">
        <v>-1495.9</v>
      </c>
      <c r="T1647" s="38">
        <v>1</v>
      </c>
    </row>
    <row r="1648" spans="1:20" x14ac:dyDescent="0.25">
      <c r="A1648" s="17" t="s">
        <v>275</v>
      </c>
      <c r="B1648" s="8" t="s">
        <v>338</v>
      </c>
      <c r="C1648" s="8" t="s">
        <v>70</v>
      </c>
      <c r="E1648" s="8" t="str">
        <f t="shared" si="187"/>
        <v>Umbrella-search.umb</v>
      </c>
      <c r="F1648" s="4">
        <v>0</v>
      </c>
      <c r="G1648" s="19">
        <v>0</v>
      </c>
      <c r="H1648" s="4">
        <v>0</v>
      </c>
      <c r="I1648" s="6">
        <f t="shared" si="188"/>
        <v>1</v>
      </c>
      <c r="J1648" s="6">
        <v>1</v>
      </c>
      <c r="K1648" s="18">
        <v>0</v>
      </c>
      <c r="L1648" s="35">
        <f>Data!BT64</f>
        <v>3.7141090087045747E-2</v>
      </c>
      <c r="M1648" s="21">
        <f>VLOOKUP(C1648,Data!$CB$2:$EB$22,1+VALUE(MID(A1648,6,2)),FALSE)</f>
        <v>1427.700000000001</v>
      </c>
      <c r="Q1648" s="21">
        <v>1427.700000000001</v>
      </c>
      <c r="R1648" s="21">
        <v>0</v>
      </c>
      <c r="S1648" s="21">
        <v>-1427.700000000001</v>
      </c>
      <c r="T1648" s="38">
        <v>1</v>
      </c>
    </row>
    <row r="1649" spans="1:20" x14ac:dyDescent="0.25">
      <c r="A1649" s="17" t="s">
        <v>276</v>
      </c>
      <c r="B1649" s="8" t="s">
        <v>338</v>
      </c>
      <c r="C1649" s="8" t="s">
        <v>70</v>
      </c>
      <c r="E1649" s="8" t="str">
        <f t="shared" si="187"/>
        <v>Umbrella-search.umb</v>
      </c>
      <c r="F1649" s="4">
        <v>0</v>
      </c>
      <c r="G1649" s="19">
        <v>0</v>
      </c>
      <c r="H1649" s="4">
        <v>0</v>
      </c>
      <c r="I1649" s="6">
        <f t="shared" si="188"/>
        <v>1</v>
      </c>
      <c r="J1649" s="6">
        <v>1</v>
      </c>
      <c r="K1649" s="18">
        <v>0</v>
      </c>
      <c r="L1649" s="35">
        <f>Data!BT65</f>
        <v>3.762055161233812E-2</v>
      </c>
      <c r="M1649" s="21">
        <f>VLOOKUP(C1649,Data!$CB$2:$EB$22,1+VALUE(MID(A1649,6,2)),FALSE)</f>
        <v>1355.619999999999</v>
      </c>
      <c r="Q1649" s="21">
        <v>1355.619999999999</v>
      </c>
      <c r="R1649" s="21">
        <v>0</v>
      </c>
      <c r="S1649" s="21">
        <v>-1355.619999999999</v>
      </c>
      <c r="T1649" s="38">
        <v>1</v>
      </c>
    </row>
    <row r="1650" spans="1:20" x14ac:dyDescent="0.25">
      <c r="A1650" s="17" t="s">
        <v>277</v>
      </c>
      <c r="B1650" s="8" t="s">
        <v>338</v>
      </c>
      <c r="C1650" s="8" t="s">
        <v>70</v>
      </c>
      <c r="E1650" s="8" t="str">
        <f t="shared" si="187"/>
        <v>Umbrella-search.umb</v>
      </c>
      <c r="F1650" s="4">
        <v>0</v>
      </c>
      <c r="G1650" s="19">
        <v>0</v>
      </c>
      <c r="H1650" s="4">
        <v>0</v>
      </c>
      <c r="I1650" s="6">
        <f t="shared" si="188"/>
        <v>1</v>
      </c>
      <c r="J1650" s="6">
        <v>1</v>
      </c>
      <c r="K1650" s="18">
        <v>0</v>
      </c>
      <c r="L1650" s="35">
        <f>Data!BT66</f>
        <v>3.6644964047534527E-2</v>
      </c>
      <c r="M1650" s="21">
        <f>VLOOKUP(C1650,Data!$CB$2:$EB$22,1+VALUE(MID(A1650,6,2)),FALSE)</f>
        <v>1433.08</v>
      </c>
      <c r="Q1650" s="21">
        <v>1433.08</v>
      </c>
      <c r="R1650" s="21">
        <v>0</v>
      </c>
      <c r="S1650" s="21">
        <v>-1433.08</v>
      </c>
      <c r="T1650" s="38">
        <v>1</v>
      </c>
    </row>
    <row r="1652" spans="1:20" x14ac:dyDescent="0.25">
      <c r="A1652" s="16" t="s">
        <v>328</v>
      </c>
      <c r="B1652" s="8" t="s">
        <v>338</v>
      </c>
      <c r="C1652" s="8" t="s">
        <v>70</v>
      </c>
      <c r="D1652" s="8" t="str">
        <f>A1652&amp;"-generic-fifi"</f>
        <v>Week_40_old-generic-fifi</v>
      </c>
      <c r="E1652" s="8" t="str">
        <f>IF(RIGHT(A1652,3)="old","Initial",B1652&amp;"-"&amp;C1652)</f>
        <v>Initial</v>
      </c>
      <c r="H1652" s="25">
        <f>SUMIFS(Data!N$2:N$48,Data!$L$2:$L$48,$C1652,Data!$M$2:$M$48,RIGHT($D1652,4))</f>
        <v>5.5491843166461385E-3</v>
      </c>
      <c r="I1652" s="42">
        <f>VLOOKUP(C1652,parms,8,FALSE)</f>
        <v>1</v>
      </c>
      <c r="J1652" s="28">
        <f>SUMIFS(Data!O$2:O$48,Data!$L$2:$L$48,$C1652,Data!$M$2:$M$48,RIGHT($D1652,4))</f>
        <v>50373.125958940487</v>
      </c>
      <c r="K1652" s="25">
        <f>SUMIFS(Data!Q$2:Q$48,Data!$L$2:$L$48,$C1652,Data!$M$2:$M$48,RIGHT($D1652,4))</f>
        <v>0</v>
      </c>
      <c r="L1652" s="35">
        <f>Data!BT2</f>
        <v>3.7116469461434397E-2</v>
      </c>
      <c r="Q1652" s="21">
        <v>0</v>
      </c>
      <c r="R1652" s="21">
        <v>1005.2899460221718</v>
      </c>
      <c r="S1652" s="21">
        <v>12908.083722556441</v>
      </c>
      <c r="T1652" s="38">
        <v>0.46046008690434659</v>
      </c>
    </row>
    <row r="1653" spans="1:20" x14ac:dyDescent="0.25">
      <c r="A1653" s="16" t="s">
        <v>316</v>
      </c>
      <c r="B1653" s="8" t="s">
        <v>338</v>
      </c>
      <c r="C1653" s="8" t="s">
        <v>70</v>
      </c>
      <c r="D1653" s="8" t="str">
        <f t="shared" ref="D1653:D1716" si="189">A1653&amp;"-generic-fifi"</f>
        <v>Week_41_old-generic-fifi</v>
      </c>
      <c r="E1653" s="8" t="str">
        <f t="shared" ref="E1653:E1716" si="190">IF(RIGHT(A1653,3)="old","Initial",B1653&amp;"-"&amp;C1653)</f>
        <v>Initial</v>
      </c>
      <c r="H1653" s="24">
        <f>H1652</f>
        <v>5.5491843166461385E-3</v>
      </c>
      <c r="I1653" s="6">
        <f>I1652</f>
        <v>1</v>
      </c>
      <c r="J1653" s="6">
        <f>J1652</f>
        <v>50373.125958940487</v>
      </c>
      <c r="K1653" s="18">
        <f>K1652</f>
        <v>0</v>
      </c>
      <c r="L1653" s="35">
        <f>Data!BT3</f>
        <v>3.8289791400377166E-2</v>
      </c>
      <c r="Q1653" s="21">
        <v>0</v>
      </c>
      <c r="R1653" s="21">
        <v>609.06654322804161</v>
      </c>
      <c r="S1653" s="21">
        <v>9936.4639661654346</v>
      </c>
      <c r="T1653" s="38">
        <v>0.48122308870205588</v>
      </c>
    </row>
    <row r="1654" spans="1:20" x14ac:dyDescent="0.25">
      <c r="A1654" s="16" t="s">
        <v>317</v>
      </c>
      <c r="B1654" s="8" t="s">
        <v>338</v>
      </c>
      <c r="C1654" s="8" t="s">
        <v>70</v>
      </c>
      <c r="D1654" s="8" t="str">
        <f t="shared" si="189"/>
        <v>Week_42_old-generic-fifi</v>
      </c>
      <c r="E1654" s="8" t="str">
        <f t="shared" si="190"/>
        <v>Initial</v>
      </c>
      <c r="H1654" s="24">
        <f t="shared" ref="H1654:K1669" si="191">H1653</f>
        <v>5.5491843166461385E-3</v>
      </c>
      <c r="I1654" s="6">
        <f t="shared" si="191"/>
        <v>1</v>
      </c>
      <c r="J1654" s="6">
        <f t="shared" si="191"/>
        <v>50373.125958940487</v>
      </c>
      <c r="K1654" s="18">
        <f t="shared" si="191"/>
        <v>0</v>
      </c>
      <c r="L1654" s="35">
        <f>Data!BT4</f>
        <v>3.7488086783962538E-2</v>
      </c>
      <c r="Q1654" s="21">
        <v>0</v>
      </c>
      <c r="R1654" s="21">
        <v>864.80482450079376</v>
      </c>
      <c r="S1654" s="21">
        <v>11916.85756893789</v>
      </c>
      <c r="T1654" s="38">
        <v>0.49063736150596871</v>
      </c>
    </row>
    <row r="1655" spans="1:20" x14ac:dyDescent="0.25">
      <c r="A1655" s="16" t="s">
        <v>318</v>
      </c>
      <c r="B1655" s="8" t="s">
        <v>338</v>
      </c>
      <c r="C1655" s="8" t="s">
        <v>70</v>
      </c>
      <c r="D1655" s="8" t="str">
        <f t="shared" si="189"/>
        <v>Week_43_old-generic-fifi</v>
      </c>
      <c r="E1655" s="8" t="str">
        <f t="shared" si="190"/>
        <v>Initial</v>
      </c>
      <c r="H1655" s="24">
        <f t="shared" si="191"/>
        <v>5.5491843166461385E-3</v>
      </c>
      <c r="I1655" s="6">
        <f t="shared" si="191"/>
        <v>1</v>
      </c>
      <c r="J1655" s="6">
        <f t="shared" si="191"/>
        <v>50373.125958940487</v>
      </c>
      <c r="K1655" s="18">
        <f t="shared" si="191"/>
        <v>0</v>
      </c>
      <c r="L1655" s="35">
        <f>Data!BT5</f>
        <v>3.7585177395254639E-2</v>
      </c>
      <c r="Q1655" s="21">
        <v>0</v>
      </c>
      <c r="R1655" s="21">
        <v>1044.1568944380083</v>
      </c>
      <c r="S1655" s="21">
        <v>14854.972586239492</v>
      </c>
      <c r="T1655" s="38">
        <v>0.58347856537915743</v>
      </c>
    </row>
    <row r="1656" spans="1:20" x14ac:dyDescent="0.25">
      <c r="A1656" s="16" t="s">
        <v>319</v>
      </c>
      <c r="B1656" s="8" t="s">
        <v>338</v>
      </c>
      <c r="C1656" s="8" t="s">
        <v>70</v>
      </c>
      <c r="D1656" s="8" t="str">
        <f t="shared" si="189"/>
        <v>Week_44_old-generic-fifi</v>
      </c>
      <c r="E1656" s="8" t="str">
        <f t="shared" si="190"/>
        <v>Initial</v>
      </c>
      <c r="H1656" s="24">
        <f t="shared" si="191"/>
        <v>5.5491843166461385E-3</v>
      </c>
      <c r="I1656" s="6">
        <f t="shared" si="191"/>
        <v>1</v>
      </c>
      <c r="J1656" s="6">
        <f t="shared" si="191"/>
        <v>50373.125958940487</v>
      </c>
      <c r="K1656" s="18">
        <f t="shared" si="191"/>
        <v>0</v>
      </c>
      <c r="L1656" s="35">
        <f>Data!BT6</f>
        <v>4.669078736291285E-2</v>
      </c>
      <c r="Q1656" s="21">
        <v>0</v>
      </c>
      <c r="R1656" s="21">
        <v>925.05582981493069</v>
      </c>
      <c r="S1656" s="21">
        <v>11745.187642860092</v>
      </c>
      <c r="T1656" s="38">
        <v>0.41531371307543696</v>
      </c>
    </row>
    <row r="1657" spans="1:20" x14ac:dyDescent="0.25">
      <c r="A1657" s="16" t="s">
        <v>320</v>
      </c>
      <c r="B1657" s="8" t="s">
        <v>338</v>
      </c>
      <c r="C1657" s="8" t="s">
        <v>70</v>
      </c>
      <c r="D1657" s="8" t="str">
        <f t="shared" si="189"/>
        <v>Week_45_old-generic-fifi</v>
      </c>
      <c r="E1657" s="8" t="str">
        <f t="shared" si="190"/>
        <v>Initial</v>
      </c>
      <c r="H1657" s="24">
        <f t="shared" si="191"/>
        <v>5.5491843166461385E-3</v>
      </c>
      <c r="I1657" s="6">
        <f t="shared" si="191"/>
        <v>1</v>
      </c>
      <c r="J1657" s="6">
        <f t="shared" si="191"/>
        <v>50373.125958940487</v>
      </c>
      <c r="K1657" s="18">
        <f t="shared" si="191"/>
        <v>0</v>
      </c>
      <c r="L1657" s="35">
        <f>Data!BT7</f>
        <v>4.7405161421362967E-2</v>
      </c>
      <c r="Q1657" s="21">
        <v>0</v>
      </c>
      <c r="R1657" s="21">
        <v>688.7675491596367</v>
      </c>
      <c r="S1657" s="21">
        <v>9834.2558082803807</v>
      </c>
      <c r="T1657" s="38">
        <v>0.40092039689542325</v>
      </c>
    </row>
    <row r="1658" spans="1:20" x14ac:dyDescent="0.25">
      <c r="A1658" s="16" t="s">
        <v>321</v>
      </c>
      <c r="B1658" s="8" t="s">
        <v>338</v>
      </c>
      <c r="C1658" s="8" t="s">
        <v>70</v>
      </c>
      <c r="D1658" s="8" t="str">
        <f t="shared" si="189"/>
        <v>Week_46_old-generic-fifi</v>
      </c>
      <c r="E1658" s="8" t="str">
        <f t="shared" si="190"/>
        <v>Initial</v>
      </c>
      <c r="H1658" s="24">
        <f t="shared" si="191"/>
        <v>5.5491843166461385E-3</v>
      </c>
      <c r="I1658" s="6">
        <f t="shared" si="191"/>
        <v>1</v>
      </c>
      <c r="J1658" s="6">
        <f t="shared" si="191"/>
        <v>50373.125958940487</v>
      </c>
      <c r="K1658" s="18">
        <f t="shared" si="191"/>
        <v>0</v>
      </c>
      <c r="L1658" s="35">
        <f>Data!BT8</f>
        <v>5.0779524097344951E-2</v>
      </c>
      <c r="Q1658" s="21">
        <v>0</v>
      </c>
      <c r="R1658" s="21">
        <v>745.02628158371385</v>
      </c>
      <c r="S1658" s="21">
        <v>10603.56429242893</v>
      </c>
      <c r="T1658" s="38">
        <v>0.43313621368881716</v>
      </c>
    </row>
    <row r="1659" spans="1:20" x14ac:dyDescent="0.25">
      <c r="A1659" s="16" t="s">
        <v>322</v>
      </c>
      <c r="B1659" s="8" t="s">
        <v>338</v>
      </c>
      <c r="C1659" s="8" t="s">
        <v>70</v>
      </c>
      <c r="D1659" s="8" t="str">
        <f t="shared" si="189"/>
        <v>Week_47_old-generic-fifi</v>
      </c>
      <c r="E1659" s="8" t="str">
        <f t="shared" si="190"/>
        <v>Initial</v>
      </c>
      <c r="H1659" s="24">
        <f t="shared" si="191"/>
        <v>5.5491843166461385E-3</v>
      </c>
      <c r="I1659" s="6">
        <f t="shared" si="191"/>
        <v>1</v>
      </c>
      <c r="J1659" s="6">
        <f t="shared" si="191"/>
        <v>50373.125958940487</v>
      </c>
      <c r="K1659" s="18">
        <f t="shared" si="191"/>
        <v>0</v>
      </c>
      <c r="L1659" s="35">
        <f>Data!BT9</f>
        <v>5.3909193110309013E-2</v>
      </c>
      <c r="Q1659" s="21">
        <v>0</v>
      </c>
      <c r="R1659" s="21">
        <v>1028.3632113977035</v>
      </c>
      <c r="S1659" s="21">
        <v>12604.017637020541</v>
      </c>
      <c r="T1659" s="38">
        <v>0.40802696863601873</v>
      </c>
    </row>
    <row r="1660" spans="1:20" x14ac:dyDescent="0.25">
      <c r="A1660" s="16" t="s">
        <v>323</v>
      </c>
      <c r="B1660" s="8" t="s">
        <v>338</v>
      </c>
      <c r="C1660" s="8" t="s">
        <v>70</v>
      </c>
      <c r="D1660" s="8" t="str">
        <f t="shared" si="189"/>
        <v>Week_48_old-generic-fifi</v>
      </c>
      <c r="E1660" s="8" t="str">
        <f t="shared" si="190"/>
        <v>Initial</v>
      </c>
      <c r="H1660" s="24">
        <f t="shared" si="191"/>
        <v>5.5491843166461385E-3</v>
      </c>
      <c r="I1660" s="6">
        <f t="shared" si="191"/>
        <v>1</v>
      </c>
      <c r="J1660" s="6">
        <f t="shared" si="191"/>
        <v>50373.125958940487</v>
      </c>
      <c r="K1660" s="18">
        <f t="shared" si="191"/>
        <v>0</v>
      </c>
      <c r="L1660" s="35">
        <f>Data!BT10</f>
        <v>5.139225938182309E-2</v>
      </c>
      <c r="Q1660" s="21">
        <v>0</v>
      </c>
      <c r="R1660" s="21">
        <v>929.38473641421774</v>
      </c>
      <c r="S1660" s="21">
        <v>11460.850969740784</v>
      </c>
      <c r="T1660" s="38">
        <v>0.36808132830887064</v>
      </c>
    </row>
    <row r="1661" spans="1:20" x14ac:dyDescent="0.25">
      <c r="A1661" s="16" t="s">
        <v>324</v>
      </c>
      <c r="B1661" s="8" t="s">
        <v>338</v>
      </c>
      <c r="C1661" s="8" t="s">
        <v>70</v>
      </c>
      <c r="D1661" s="8" t="str">
        <f t="shared" si="189"/>
        <v>Week_49_old-generic-fifi</v>
      </c>
      <c r="E1661" s="8" t="str">
        <f t="shared" si="190"/>
        <v>Initial</v>
      </c>
      <c r="H1661" s="24">
        <f t="shared" si="191"/>
        <v>5.5491843166461385E-3</v>
      </c>
      <c r="I1661" s="6">
        <f t="shared" si="191"/>
        <v>1</v>
      </c>
      <c r="J1661" s="6">
        <f t="shared" si="191"/>
        <v>50373.125958940487</v>
      </c>
      <c r="K1661" s="18">
        <f t="shared" si="191"/>
        <v>0</v>
      </c>
      <c r="L1661" s="35">
        <f>Data!BT11</f>
        <v>3.9225134513418657E-2</v>
      </c>
      <c r="Q1661" s="21">
        <v>0</v>
      </c>
      <c r="R1661" s="21">
        <v>854.62548969996374</v>
      </c>
      <c r="S1661" s="21">
        <v>12810.045802695226</v>
      </c>
      <c r="T1661" s="38">
        <v>0.53096390213027012</v>
      </c>
    </row>
    <row r="1662" spans="1:20" x14ac:dyDescent="0.25">
      <c r="A1662" s="16" t="s">
        <v>325</v>
      </c>
      <c r="B1662" s="8" t="s">
        <v>338</v>
      </c>
      <c r="C1662" s="8" t="s">
        <v>70</v>
      </c>
      <c r="D1662" s="8" t="str">
        <f t="shared" si="189"/>
        <v>Week_50_old-generic-fifi</v>
      </c>
      <c r="E1662" s="8" t="str">
        <f t="shared" si="190"/>
        <v>Initial</v>
      </c>
      <c r="H1662" s="24">
        <f t="shared" si="191"/>
        <v>5.5491843166461385E-3</v>
      </c>
      <c r="I1662" s="6">
        <f t="shared" si="191"/>
        <v>1</v>
      </c>
      <c r="J1662" s="6">
        <f t="shared" si="191"/>
        <v>50373.125958940487</v>
      </c>
      <c r="K1662" s="18">
        <f t="shared" si="191"/>
        <v>0</v>
      </c>
      <c r="L1662" s="35">
        <f>Data!BT12</f>
        <v>3.7141090087045747E-2</v>
      </c>
      <c r="Q1662" s="21">
        <v>0</v>
      </c>
      <c r="R1662" s="21">
        <v>1032.1351550502563</v>
      </c>
      <c r="S1662" s="21">
        <v>14068.526241654368</v>
      </c>
      <c r="T1662" s="38">
        <v>0.53378269772618014</v>
      </c>
    </row>
    <row r="1663" spans="1:20" x14ac:dyDescent="0.25">
      <c r="A1663" s="16" t="s">
        <v>326</v>
      </c>
      <c r="B1663" s="8" t="s">
        <v>338</v>
      </c>
      <c r="C1663" s="8" t="s">
        <v>70</v>
      </c>
      <c r="D1663" s="8" t="str">
        <f t="shared" si="189"/>
        <v>Week_51_old-generic-fifi</v>
      </c>
      <c r="E1663" s="8" t="str">
        <f t="shared" si="190"/>
        <v>Initial</v>
      </c>
      <c r="H1663" s="24">
        <f t="shared" si="191"/>
        <v>5.5491843166461385E-3</v>
      </c>
      <c r="I1663" s="6">
        <f t="shared" si="191"/>
        <v>1</v>
      </c>
      <c r="J1663" s="6">
        <f t="shared" si="191"/>
        <v>50373.125958940487</v>
      </c>
      <c r="K1663" s="18">
        <f t="shared" si="191"/>
        <v>0</v>
      </c>
      <c r="L1663" s="35">
        <f>Data!BT13</f>
        <v>3.762055161233812E-2</v>
      </c>
      <c r="Q1663" s="21">
        <v>0</v>
      </c>
      <c r="R1663" s="21">
        <v>1211.913988078099</v>
      </c>
      <c r="S1663" s="21">
        <v>15249.375979042179</v>
      </c>
      <c r="T1663" s="38">
        <v>0.51097530950180148</v>
      </c>
    </row>
    <row r="1664" spans="1:20" x14ac:dyDescent="0.25">
      <c r="A1664" s="16" t="s">
        <v>327</v>
      </c>
      <c r="B1664" s="8" t="s">
        <v>338</v>
      </c>
      <c r="C1664" s="8" t="s">
        <v>70</v>
      </c>
      <c r="D1664" s="8" t="str">
        <f t="shared" si="189"/>
        <v>Week_52_old-generic-fifi</v>
      </c>
      <c r="E1664" s="8" t="str">
        <f t="shared" si="190"/>
        <v>Initial</v>
      </c>
      <c r="H1664" s="24">
        <f t="shared" si="191"/>
        <v>5.5491843166461385E-3</v>
      </c>
      <c r="I1664" s="6">
        <f t="shared" si="191"/>
        <v>1</v>
      </c>
      <c r="J1664" s="6">
        <f t="shared" si="191"/>
        <v>50373.125958940487</v>
      </c>
      <c r="K1664" s="18">
        <f t="shared" si="191"/>
        <v>0</v>
      </c>
      <c r="L1664" s="35">
        <f>Data!BT14</f>
        <v>3.6644964047534527E-2</v>
      </c>
      <c r="Q1664" s="21">
        <v>0</v>
      </c>
      <c r="R1664" s="21">
        <v>989.28129590685364</v>
      </c>
      <c r="S1664" s="21">
        <v>13032.977663939</v>
      </c>
      <c r="T1664" s="38">
        <v>0.5399174825602493</v>
      </c>
    </row>
    <row r="1665" spans="1:20" x14ac:dyDescent="0.25">
      <c r="A1665" s="17" t="s">
        <v>262</v>
      </c>
      <c r="B1665" s="8" t="s">
        <v>338</v>
      </c>
      <c r="C1665" s="8" t="s">
        <v>70</v>
      </c>
      <c r="D1665" s="8" t="str">
        <f t="shared" si="189"/>
        <v>Week_01-generic-fifi</v>
      </c>
      <c r="E1665" s="8" t="str">
        <f t="shared" si="190"/>
        <v>Umbrella-search.umb</v>
      </c>
      <c r="H1665" s="24">
        <f t="shared" si="191"/>
        <v>5.5491843166461385E-3</v>
      </c>
      <c r="I1665" s="6">
        <f t="shared" si="191"/>
        <v>1</v>
      </c>
      <c r="J1665" s="6">
        <f t="shared" si="191"/>
        <v>50373.125958940487</v>
      </c>
      <c r="K1665" s="18">
        <f t="shared" si="191"/>
        <v>0</v>
      </c>
      <c r="L1665" s="35">
        <f>Data!BT15</f>
        <v>4.1998330200443579E-2</v>
      </c>
      <c r="Q1665" s="21">
        <v>0</v>
      </c>
      <c r="R1665" s="21">
        <v>662.56961002250875</v>
      </c>
      <c r="S1665" s="21">
        <v>9191.6396442152527</v>
      </c>
      <c r="T1665" s="38">
        <v>0.35031674795958123</v>
      </c>
    </row>
    <row r="1666" spans="1:20" x14ac:dyDescent="0.25">
      <c r="A1666" s="17" t="s">
        <v>263</v>
      </c>
      <c r="B1666" s="8" t="s">
        <v>338</v>
      </c>
      <c r="C1666" s="8" t="s">
        <v>70</v>
      </c>
      <c r="D1666" s="8" t="str">
        <f t="shared" si="189"/>
        <v>Week_02-generic-fifi</v>
      </c>
      <c r="E1666" s="8" t="str">
        <f t="shared" si="190"/>
        <v>Umbrella-search.umb</v>
      </c>
      <c r="H1666" s="24">
        <f t="shared" si="191"/>
        <v>5.5491843166461385E-3</v>
      </c>
      <c r="I1666" s="6">
        <f t="shared" si="191"/>
        <v>1</v>
      </c>
      <c r="J1666" s="6">
        <f t="shared" si="191"/>
        <v>50373.125958940487</v>
      </c>
      <c r="K1666" s="18">
        <f t="shared" si="191"/>
        <v>0</v>
      </c>
      <c r="L1666" s="35">
        <f>Data!BT16</f>
        <v>4.2597778619165694E-2</v>
      </c>
      <c r="Q1666" s="21">
        <v>0</v>
      </c>
      <c r="R1666" s="21">
        <v>1103.4466624860609</v>
      </c>
      <c r="S1666" s="21">
        <v>14120.539320639902</v>
      </c>
      <c r="T1666" s="38">
        <v>0.45273355979410213</v>
      </c>
    </row>
    <row r="1667" spans="1:20" x14ac:dyDescent="0.25">
      <c r="A1667" s="17" t="s">
        <v>264</v>
      </c>
      <c r="B1667" s="8" t="s">
        <v>338</v>
      </c>
      <c r="C1667" s="8" t="s">
        <v>70</v>
      </c>
      <c r="D1667" s="8" t="str">
        <f t="shared" si="189"/>
        <v>Week_03-generic-fifi</v>
      </c>
      <c r="E1667" s="8" t="str">
        <f t="shared" si="190"/>
        <v>Umbrella-search.umb</v>
      </c>
      <c r="H1667" s="24">
        <f t="shared" si="191"/>
        <v>5.5491843166461385E-3</v>
      </c>
      <c r="I1667" s="6">
        <f t="shared" si="191"/>
        <v>1</v>
      </c>
      <c r="J1667" s="6">
        <f t="shared" si="191"/>
        <v>50373.125958940487</v>
      </c>
      <c r="K1667" s="18">
        <f t="shared" si="191"/>
        <v>0</v>
      </c>
      <c r="L1667" s="35">
        <f>Data!BT17</f>
        <v>4.3849804821703663E-2</v>
      </c>
      <c r="Q1667" s="21">
        <v>0</v>
      </c>
      <c r="R1667" s="21">
        <v>1009.0978136312571</v>
      </c>
      <c r="S1667" s="21">
        <v>13404.456200325178</v>
      </c>
      <c r="T1667" s="38">
        <v>0.462851816990689</v>
      </c>
    </row>
    <row r="1668" spans="1:20" x14ac:dyDescent="0.25">
      <c r="A1668" s="17" t="s">
        <v>265</v>
      </c>
      <c r="B1668" s="8" t="s">
        <v>338</v>
      </c>
      <c r="C1668" s="8" t="s">
        <v>70</v>
      </c>
      <c r="D1668" s="8" t="str">
        <f t="shared" si="189"/>
        <v>Week_04-generic-fifi</v>
      </c>
      <c r="E1668" s="8" t="str">
        <f t="shared" si="190"/>
        <v>Umbrella-search.umb</v>
      </c>
      <c r="H1668" s="24">
        <f t="shared" si="191"/>
        <v>5.5491843166461385E-3</v>
      </c>
      <c r="I1668" s="6">
        <f t="shared" si="191"/>
        <v>1</v>
      </c>
      <c r="J1668" s="6">
        <f t="shared" si="191"/>
        <v>50373.125958940487</v>
      </c>
      <c r="K1668" s="18">
        <f t="shared" si="191"/>
        <v>0</v>
      </c>
      <c r="L1668" s="35">
        <f>Data!BT18</f>
        <v>3.9210065454884278E-2</v>
      </c>
      <c r="Q1668" s="21">
        <v>0</v>
      </c>
      <c r="R1668" s="21">
        <v>740.59587018155776</v>
      </c>
      <c r="S1668" s="21">
        <v>11216.507642408866</v>
      </c>
      <c r="T1668" s="38">
        <v>0.46482298711620051</v>
      </c>
    </row>
    <row r="1669" spans="1:20" x14ac:dyDescent="0.25">
      <c r="A1669" s="17" t="s">
        <v>266</v>
      </c>
      <c r="B1669" s="8" t="s">
        <v>338</v>
      </c>
      <c r="C1669" s="8" t="s">
        <v>70</v>
      </c>
      <c r="D1669" s="8" t="str">
        <f t="shared" si="189"/>
        <v>Week_05-generic-fifi</v>
      </c>
      <c r="E1669" s="8" t="str">
        <f t="shared" si="190"/>
        <v>Umbrella-search.umb</v>
      </c>
      <c r="H1669" s="24">
        <f t="shared" si="191"/>
        <v>5.5491843166461385E-3</v>
      </c>
      <c r="I1669" s="6">
        <f t="shared" si="191"/>
        <v>1</v>
      </c>
      <c r="J1669" s="6">
        <f t="shared" si="191"/>
        <v>50373.125958940487</v>
      </c>
      <c r="K1669" s="18">
        <f t="shared" si="191"/>
        <v>0</v>
      </c>
      <c r="L1669" s="35">
        <f>Data!BT19</f>
        <v>4.2394862921044461E-2</v>
      </c>
      <c r="Q1669" s="21">
        <v>0</v>
      </c>
      <c r="R1669" s="21">
        <v>834.99657885961005</v>
      </c>
      <c r="S1669" s="21">
        <v>12414.550028742111</v>
      </c>
      <c r="T1669" s="38">
        <v>0.47163501078608483</v>
      </c>
    </row>
    <row r="1670" spans="1:20" x14ac:dyDescent="0.25">
      <c r="A1670" s="17" t="s">
        <v>267</v>
      </c>
      <c r="B1670" s="8" t="s">
        <v>338</v>
      </c>
      <c r="C1670" s="8" t="s">
        <v>70</v>
      </c>
      <c r="D1670" s="8" t="str">
        <f t="shared" si="189"/>
        <v>Week_06-generic-fifi</v>
      </c>
      <c r="E1670" s="8" t="str">
        <f t="shared" si="190"/>
        <v>Umbrella-search.umb</v>
      </c>
      <c r="H1670" s="24">
        <f t="shared" ref="H1670:K1685" si="192">H1669</f>
        <v>5.5491843166461385E-3</v>
      </c>
      <c r="I1670" s="6">
        <f t="shared" si="192"/>
        <v>1</v>
      </c>
      <c r="J1670" s="6">
        <f t="shared" si="192"/>
        <v>50373.125958940487</v>
      </c>
      <c r="K1670" s="18">
        <f t="shared" si="192"/>
        <v>0</v>
      </c>
      <c r="L1670" s="35">
        <f>Data!BT20</f>
        <v>3.5029386007661575E-2</v>
      </c>
      <c r="Q1670" s="21">
        <v>0</v>
      </c>
      <c r="R1670" s="21">
        <v>547.40583356061018</v>
      </c>
      <c r="S1670" s="21">
        <v>9377.234759291101</v>
      </c>
      <c r="T1670" s="38">
        <v>0.40688928830807536</v>
      </c>
    </row>
    <row r="1671" spans="1:20" x14ac:dyDescent="0.25">
      <c r="A1671" s="17" t="s">
        <v>268</v>
      </c>
      <c r="B1671" s="8" t="s">
        <v>338</v>
      </c>
      <c r="C1671" s="8" t="s">
        <v>70</v>
      </c>
      <c r="D1671" s="8" t="str">
        <f t="shared" si="189"/>
        <v>Week_07-generic-fifi</v>
      </c>
      <c r="E1671" s="8" t="str">
        <f t="shared" si="190"/>
        <v>Umbrella-search.umb</v>
      </c>
      <c r="H1671" s="24">
        <f t="shared" si="192"/>
        <v>5.5491843166461385E-3</v>
      </c>
      <c r="I1671" s="6">
        <f t="shared" si="192"/>
        <v>1</v>
      </c>
      <c r="J1671" s="6">
        <f t="shared" si="192"/>
        <v>50373.125958940487</v>
      </c>
      <c r="K1671" s="18">
        <f t="shared" si="192"/>
        <v>0</v>
      </c>
      <c r="L1671" s="35">
        <f>Data!BT21</f>
        <v>3.51190288335336E-2</v>
      </c>
      <c r="Q1671" s="21">
        <v>0</v>
      </c>
      <c r="R1671" s="21">
        <v>992.92058090793796</v>
      </c>
      <c r="S1671" s="21">
        <v>13203.057339153165</v>
      </c>
      <c r="T1671" s="38">
        <v>0.39501787988684733</v>
      </c>
    </row>
    <row r="1672" spans="1:20" x14ac:dyDescent="0.25">
      <c r="A1672" s="17" t="s">
        <v>269</v>
      </c>
      <c r="B1672" s="8" t="s">
        <v>338</v>
      </c>
      <c r="C1672" s="8" t="s">
        <v>70</v>
      </c>
      <c r="D1672" s="8" t="str">
        <f t="shared" si="189"/>
        <v>Week_08-generic-fifi</v>
      </c>
      <c r="E1672" s="8" t="str">
        <f t="shared" si="190"/>
        <v>Umbrella-search.umb</v>
      </c>
      <c r="H1672" s="24">
        <f t="shared" si="192"/>
        <v>5.5491843166461385E-3</v>
      </c>
      <c r="I1672" s="6">
        <f t="shared" si="192"/>
        <v>1</v>
      </c>
      <c r="J1672" s="6">
        <f t="shared" si="192"/>
        <v>50373.125958940487</v>
      </c>
      <c r="K1672" s="18">
        <f t="shared" si="192"/>
        <v>0</v>
      </c>
      <c r="L1672" s="35">
        <f>Data!BT22</f>
        <v>3.6394055538464247E-2</v>
      </c>
      <c r="Q1672" s="21">
        <v>0</v>
      </c>
      <c r="R1672" s="21">
        <v>784.72759129628344</v>
      </c>
      <c r="S1672" s="21">
        <v>11272.314224309037</v>
      </c>
      <c r="T1672" s="38">
        <v>0.37727341117988333</v>
      </c>
    </row>
    <row r="1673" spans="1:20" x14ac:dyDescent="0.25">
      <c r="A1673" s="17" t="s">
        <v>270</v>
      </c>
      <c r="B1673" s="8" t="s">
        <v>338</v>
      </c>
      <c r="C1673" s="8" t="s">
        <v>70</v>
      </c>
      <c r="D1673" s="8" t="str">
        <f t="shared" si="189"/>
        <v>Week_09-generic-fifi</v>
      </c>
      <c r="E1673" s="8" t="str">
        <f t="shared" si="190"/>
        <v>Umbrella-search.umb</v>
      </c>
      <c r="H1673" s="24">
        <f t="shared" si="192"/>
        <v>5.5491843166461385E-3</v>
      </c>
      <c r="I1673" s="6">
        <f t="shared" si="192"/>
        <v>1</v>
      </c>
      <c r="J1673" s="6">
        <f t="shared" si="192"/>
        <v>50373.125958940487</v>
      </c>
      <c r="K1673" s="18">
        <f t="shared" si="192"/>
        <v>0</v>
      </c>
      <c r="L1673" s="35">
        <f>Data!BT23</f>
        <v>3.9384678075240785E-2</v>
      </c>
      <c r="Q1673" s="21">
        <v>0</v>
      </c>
      <c r="R1673" s="21">
        <v>745.02964477124294</v>
      </c>
      <c r="S1673" s="21">
        <v>10599.786601155</v>
      </c>
      <c r="T1673" s="38">
        <v>0.3636535071686996</v>
      </c>
    </row>
    <row r="1674" spans="1:20" x14ac:dyDescent="0.25">
      <c r="A1674" s="17" t="s">
        <v>249</v>
      </c>
      <c r="B1674" s="8" t="s">
        <v>338</v>
      </c>
      <c r="C1674" s="8" t="s">
        <v>70</v>
      </c>
      <c r="D1674" s="8" t="str">
        <f t="shared" si="189"/>
        <v>Week_10-generic-fifi</v>
      </c>
      <c r="E1674" s="8" t="str">
        <f t="shared" si="190"/>
        <v>Umbrella-search.umb</v>
      </c>
      <c r="H1674" s="24">
        <f t="shared" si="192"/>
        <v>5.5491843166461385E-3</v>
      </c>
      <c r="I1674" s="6">
        <f t="shared" si="192"/>
        <v>1</v>
      </c>
      <c r="J1674" s="6">
        <f t="shared" si="192"/>
        <v>50373.125958940487</v>
      </c>
      <c r="K1674" s="18">
        <f t="shared" si="192"/>
        <v>0</v>
      </c>
      <c r="L1674" s="35">
        <f>Data!BT24</f>
        <v>3.7814308672776263E-2</v>
      </c>
      <c r="Q1674" s="21">
        <v>0</v>
      </c>
      <c r="R1674" s="21">
        <v>658.71972578714474</v>
      </c>
      <c r="S1674" s="21">
        <v>9951.8848954960704</v>
      </c>
      <c r="T1674" s="38">
        <v>0.3622542687814041</v>
      </c>
    </row>
    <row r="1675" spans="1:20" x14ac:dyDescent="0.25">
      <c r="A1675" s="17" t="s">
        <v>250</v>
      </c>
      <c r="B1675" s="8" t="s">
        <v>338</v>
      </c>
      <c r="C1675" s="8" t="s">
        <v>70</v>
      </c>
      <c r="D1675" s="8" t="str">
        <f t="shared" si="189"/>
        <v>Week_11-generic-fifi</v>
      </c>
      <c r="E1675" s="8" t="str">
        <f t="shared" si="190"/>
        <v>Umbrella-search.umb</v>
      </c>
      <c r="H1675" s="24">
        <f t="shared" si="192"/>
        <v>5.5491843166461385E-3</v>
      </c>
      <c r="I1675" s="6">
        <f t="shared" si="192"/>
        <v>1</v>
      </c>
      <c r="J1675" s="6">
        <f t="shared" si="192"/>
        <v>50373.125958940487</v>
      </c>
      <c r="K1675" s="18">
        <f t="shared" si="192"/>
        <v>0</v>
      </c>
      <c r="L1675" s="35">
        <f>Data!BT25</f>
        <v>3.8433136719002836E-2</v>
      </c>
      <c r="Q1675" s="21">
        <v>0</v>
      </c>
      <c r="R1675" s="21">
        <v>956.65336973421881</v>
      </c>
      <c r="S1675" s="21">
        <v>12747.072264537963</v>
      </c>
      <c r="T1675" s="38">
        <v>0.38553275935772513</v>
      </c>
    </row>
    <row r="1676" spans="1:20" x14ac:dyDescent="0.25">
      <c r="A1676" s="17" t="s">
        <v>251</v>
      </c>
      <c r="B1676" s="8" t="s">
        <v>338</v>
      </c>
      <c r="C1676" s="8" t="s">
        <v>70</v>
      </c>
      <c r="D1676" s="8" t="str">
        <f t="shared" si="189"/>
        <v>Week_12-generic-fifi</v>
      </c>
      <c r="E1676" s="8" t="str">
        <f t="shared" si="190"/>
        <v>Umbrella-search.umb</v>
      </c>
      <c r="H1676" s="24">
        <f t="shared" si="192"/>
        <v>5.5491843166461385E-3</v>
      </c>
      <c r="I1676" s="6">
        <f t="shared" si="192"/>
        <v>1</v>
      </c>
      <c r="J1676" s="6">
        <f t="shared" si="192"/>
        <v>50373.125958940487</v>
      </c>
      <c r="K1676" s="18">
        <f t="shared" si="192"/>
        <v>0</v>
      </c>
      <c r="L1676" s="35">
        <f>Data!BT26</f>
        <v>3.842030683757458E-2</v>
      </c>
      <c r="Q1676" s="21">
        <v>0</v>
      </c>
      <c r="R1676" s="21">
        <v>970.54285524662293</v>
      </c>
      <c r="S1676" s="21">
        <v>13526.839548084719</v>
      </c>
      <c r="T1676" s="38">
        <v>0.45682202246183079</v>
      </c>
    </row>
    <row r="1677" spans="1:20" x14ac:dyDescent="0.25">
      <c r="A1677" s="17" t="s">
        <v>252</v>
      </c>
      <c r="B1677" s="8" t="s">
        <v>338</v>
      </c>
      <c r="C1677" s="8" t="s">
        <v>70</v>
      </c>
      <c r="D1677" s="8" t="str">
        <f t="shared" si="189"/>
        <v>Week_13-generic-fifi</v>
      </c>
      <c r="E1677" s="8" t="str">
        <f t="shared" si="190"/>
        <v>Umbrella-search.umb</v>
      </c>
      <c r="H1677" s="24">
        <f t="shared" si="192"/>
        <v>5.5491843166461385E-3</v>
      </c>
      <c r="I1677" s="6">
        <f t="shared" si="192"/>
        <v>1</v>
      </c>
      <c r="J1677" s="6">
        <f t="shared" si="192"/>
        <v>50373.125958940487</v>
      </c>
      <c r="K1677" s="18">
        <f t="shared" si="192"/>
        <v>0</v>
      </c>
      <c r="L1677" s="35">
        <f>Data!BT27</f>
        <v>3.4461504929258154E-2</v>
      </c>
      <c r="Q1677" s="21">
        <v>0</v>
      </c>
      <c r="R1677" s="21">
        <v>1165.842947364491</v>
      </c>
      <c r="S1677" s="21">
        <v>14421.964355778222</v>
      </c>
      <c r="T1677" s="38">
        <v>0.37668085277949559</v>
      </c>
    </row>
    <row r="1678" spans="1:20" x14ac:dyDescent="0.25">
      <c r="A1678" s="17" t="s">
        <v>253</v>
      </c>
      <c r="B1678" s="8" t="s">
        <v>338</v>
      </c>
      <c r="C1678" s="8" t="s">
        <v>70</v>
      </c>
      <c r="D1678" s="8" t="str">
        <f t="shared" si="189"/>
        <v>Week_14-generic-fifi</v>
      </c>
      <c r="E1678" s="8" t="str">
        <f t="shared" si="190"/>
        <v>Umbrella-search.umb</v>
      </c>
      <c r="H1678" s="24">
        <f t="shared" si="192"/>
        <v>5.5491843166461385E-3</v>
      </c>
      <c r="I1678" s="6">
        <f t="shared" si="192"/>
        <v>1</v>
      </c>
      <c r="J1678" s="6">
        <f t="shared" si="192"/>
        <v>50373.125958940487</v>
      </c>
      <c r="K1678" s="18">
        <f t="shared" si="192"/>
        <v>0</v>
      </c>
      <c r="L1678" s="35">
        <f>Data!BT28</f>
        <v>3.4530231220421766E-2</v>
      </c>
      <c r="Q1678" s="21">
        <v>0</v>
      </c>
      <c r="R1678" s="21">
        <v>998.08541821983204</v>
      </c>
      <c r="S1678" s="21">
        <v>13358.841070281287</v>
      </c>
      <c r="T1678" s="38">
        <v>0.39076863132895756</v>
      </c>
    </row>
    <row r="1679" spans="1:20" x14ac:dyDescent="0.25">
      <c r="A1679" s="17" t="s">
        <v>254</v>
      </c>
      <c r="B1679" s="8" t="s">
        <v>338</v>
      </c>
      <c r="C1679" s="8" t="s">
        <v>70</v>
      </c>
      <c r="D1679" s="8" t="str">
        <f t="shared" si="189"/>
        <v>Week_15-generic-fifi</v>
      </c>
      <c r="E1679" s="8" t="str">
        <f t="shared" si="190"/>
        <v>Umbrella-search.umb</v>
      </c>
      <c r="H1679" s="24">
        <f t="shared" si="192"/>
        <v>5.5491843166461385E-3</v>
      </c>
      <c r="I1679" s="6">
        <f t="shared" si="192"/>
        <v>1</v>
      </c>
      <c r="J1679" s="6">
        <f t="shared" si="192"/>
        <v>50373.125958940487</v>
      </c>
      <c r="K1679" s="18">
        <f t="shared" si="192"/>
        <v>0</v>
      </c>
      <c r="L1679" s="35">
        <f>Data!BT29</f>
        <v>4.8393259828831602E-2</v>
      </c>
      <c r="Q1679" s="21">
        <v>0</v>
      </c>
      <c r="R1679" s="21">
        <v>361.90899370540649</v>
      </c>
      <c r="S1679" s="21">
        <v>5869.4476398260595</v>
      </c>
      <c r="T1679" s="38">
        <v>0.26801890141679152</v>
      </c>
    </row>
    <row r="1680" spans="1:20" x14ac:dyDescent="0.25">
      <c r="A1680" s="17" t="s">
        <v>255</v>
      </c>
      <c r="B1680" s="8" t="s">
        <v>338</v>
      </c>
      <c r="C1680" s="8" t="s">
        <v>70</v>
      </c>
      <c r="D1680" s="8" t="str">
        <f t="shared" si="189"/>
        <v>Week_16-generic-fifi</v>
      </c>
      <c r="E1680" s="8" t="str">
        <f t="shared" si="190"/>
        <v>Umbrella-search.umb</v>
      </c>
      <c r="H1680" s="24">
        <f t="shared" si="192"/>
        <v>5.5491843166461385E-3</v>
      </c>
      <c r="I1680" s="6">
        <f t="shared" si="192"/>
        <v>1</v>
      </c>
      <c r="J1680" s="6">
        <f t="shared" si="192"/>
        <v>50373.125958940487</v>
      </c>
      <c r="K1680" s="18">
        <f t="shared" si="192"/>
        <v>0</v>
      </c>
      <c r="L1680" s="35">
        <f>Data!BT30</f>
        <v>4.4325543564021408E-2</v>
      </c>
      <c r="Q1680" s="21">
        <v>0</v>
      </c>
      <c r="R1680" s="21">
        <v>1109.680876973355</v>
      </c>
      <c r="S1680" s="21">
        <v>15213.880717325283</v>
      </c>
      <c r="T1680" s="38">
        <v>0.50878069722689911</v>
      </c>
    </row>
    <row r="1681" spans="1:20" x14ac:dyDescent="0.25">
      <c r="A1681" s="17" t="s">
        <v>256</v>
      </c>
      <c r="B1681" s="8" t="s">
        <v>338</v>
      </c>
      <c r="C1681" s="8" t="s">
        <v>70</v>
      </c>
      <c r="D1681" s="8" t="str">
        <f t="shared" si="189"/>
        <v>Week_17-generic-fifi</v>
      </c>
      <c r="E1681" s="8" t="str">
        <f t="shared" si="190"/>
        <v>Umbrella-search.umb</v>
      </c>
      <c r="H1681" s="24">
        <f t="shared" si="192"/>
        <v>5.5491843166461385E-3</v>
      </c>
      <c r="I1681" s="6">
        <f t="shared" si="192"/>
        <v>1</v>
      </c>
      <c r="J1681" s="6">
        <f t="shared" si="192"/>
        <v>50373.125958940487</v>
      </c>
      <c r="K1681" s="18">
        <f t="shared" si="192"/>
        <v>0</v>
      </c>
      <c r="L1681" s="35">
        <f>Data!BT31</f>
        <v>4.8066008794824484E-2</v>
      </c>
      <c r="Q1681" s="21">
        <v>0</v>
      </c>
      <c r="R1681" s="21">
        <v>919.15184831512352</v>
      </c>
      <c r="S1681" s="21">
        <v>13047.2718065396</v>
      </c>
      <c r="T1681" s="38">
        <v>0.50186080587682325</v>
      </c>
    </row>
    <row r="1682" spans="1:20" x14ac:dyDescent="0.25">
      <c r="A1682" s="17" t="s">
        <v>257</v>
      </c>
      <c r="B1682" s="8" t="s">
        <v>338</v>
      </c>
      <c r="C1682" s="8" t="s">
        <v>70</v>
      </c>
      <c r="D1682" s="8" t="str">
        <f t="shared" si="189"/>
        <v>Week_18-generic-fifi</v>
      </c>
      <c r="E1682" s="8" t="str">
        <f t="shared" si="190"/>
        <v>Umbrella-search.umb</v>
      </c>
      <c r="H1682" s="24">
        <f t="shared" si="192"/>
        <v>5.5491843166461385E-3</v>
      </c>
      <c r="I1682" s="6">
        <f t="shared" si="192"/>
        <v>1</v>
      </c>
      <c r="J1682" s="6">
        <f t="shared" si="192"/>
        <v>50373.125958940487</v>
      </c>
      <c r="K1682" s="18">
        <f t="shared" si="192"/>
        <v>0</v>
      </c>
      <c r="L1682" s="35">
        <f>Data!BT32</f>
        <v>4.1233851159657352E-2</v>
      </c>
      <c r="Q1682" s="21">
        <v>0</v>
      </c>
      <c r="R1682" s="21">
        <v>398.70788572701309</v>
      </c>
      <c r="S1682" s="21">
        <v>6761.1901749295257</v>
      </c>
      <c r="T1682" s="38">
        <v>0.31359884380743364</v>
      </c>
    </row>
    <row r="1683" spans="1:20" x14ac:dyDescent="0.25">
      <c r="A1683" s="17" t="s">
        <v>258</v>
      </c>
      <c r="B1683" s="8" t="s">
        <v>338</v>
      </c>
      <c r="C1683" s="8" t="s">
        <v>70</v>
      </c>
      <c r="D1683" s="8" t="str">
        <f t="shared" si="189"/>
        <v>Week_19-generic-fifi</v>
      </c>
      <c r="E1683" s="8" t="str">
        <f t="shared" si="190"/>
        <v>Umbrella-search.umb</v>
      </c>
      <c r="H1683" s="24">
        <f t="shared" si="192"/>
        <v>5.5491843166461385E-3</v>
      </c>
      <c r="I1683" s="6">
        <f t="shared" si="192"/>
        <v>1</v>
      </c>
      <c r="J1683" s="6">
        <f t="shared" si="192"/>
        <v>50373.125958940487</v>
      </c>
      <c r="K1683" s="18">
        <f t="shared" si="192"/>
        <v>0</v>
      </c>
      <c r="L1683" s="35">
        <f>Data!BT33</f>
        <v>5.1106145826752179E-2</v>
      </c>
      <c r="Q1683" s="21">
        <v>0</v>
      </c>
      <c r="R1683" s="21">
        <v>945.08216116974688</v>
      </c>
      <c r="S1683" s="21">
        <v>11256.800191083161</v>
      </c>
      <c r="T1683" s="38">
        <v>0.29580672190784507</v>
      </c>
    </row>
    <row r="1684" spans="1:20" x14ac:dyDescent="0.25">
      <c r="A1684" s="17" t="s">
        <v>259</v>
      </c>
      <c r="B1684" s="8" t="s">
        <v>338</v>
      </c>
      <c r="C1684" s="8" t="s">
        <v>70</v>
      </c>
      <c r="D1684" s="8" t="str">
        <f t="shared" si="189"/>
        <v>Week_20-generic-fifi</v>
      </c>
      <c r="E1684" s="8" t="str">
        <f t="shared" si="190"/>
        <v>Umbrella-search.umb</v>
      </c>
      <c r="H1684" s="24">
        <f t="shared" si="192"/>
        <v>5.5491843166461385E-3</v>
      </c>
      <c r="I1684" s="6">
        <f t="shared" si="192"/>
        <v>1</v>
      </c>
      <c r="J1684" s="6">
        <f t="shared" si="192"/>
        <v>50373.125958940487</v>
      </c>
      <c r="K1684" s="18">
        <f t="shared" si="192"/>
        <v>0</v>
      </c>
      <c r="L1684" s="35">
        <f>Data!BT34</f>
        <v>5.179229488041856E-2</v>
      </c>
      <c r="Q1684" s="21">
        <v>0</v>
      </c>
      <c r="R1684" s="21">
        <v>756.65467346235482</v>
      </c>
      <c r="S1684" s="21">
        <v>10980.376724012896</v>
      </c>
      <c r="T1684" s="38">
        <v>0.4049417142936057</v>
      </c>
    </row>
    <row r="1685" spans="1:20" x14ac:dyDescent="0.25">
      <c r="A1685" s="17" t="s">
        <v>260</v>
      </c>
      <c r="B1685" s="8" t="s">
        <v>338</v>
      </c>
      <c r="C1685" s="8" t="s">
        <v>70</v>
      </c>
      <c r="D1685" s="8" t="str">
        <f t="shared" si="189"/>
        <v>Week_21-generic-fifi</v>
      </c>
      <c r="E1685" s="8" t="str">
        <f t="shared" si="190"/>
        <v>Umbrella-search.umb</v>
      </c>
      <c r="H1685" s="24">
        <f t="shared" si="192"/>
        <v>5.5491843166461385E-3</v>
      </c>
      <c r="I1685" s="6">
        <f t="shared" si="192"/>
        <v>1</v>
      </c>
      <c r="J1685" s="6">
        <f t="shared" si="192"/>
        <v>50373.125958940487</v>
      </c>
      <c r="K1685" s="18">
        <f t="shared" si="192"/>
        <v>0</v>
      </c>
      <c r="L1685" s="35">
        <f>Data!BT35</f>
        <v>5.3032795061033672E-2</v>
      </c>
      <c r="Q1685" s="21">
        <v>0</v>
      </c>
      <c r="R1685" s="21">
        <v>454.5836688034729</v>
      </c>
      <c r="S1685" s="21">
        <v>7709.6860821624778</v>
      </c>
      <c r="T1685" s="38">
        <v>0.35743535373007351</v>
      </c>
    </row>
    <row r="1686" spans="1:20" x14ac:dyDescent="0.25">
      <c r="A1686" s="17" t="s">
        <v>261</v>
      </c>
      <c r="B1686" s="8" t="s">
        <v>338</v>
      </c>
      <c r="C1686" s="8" t="s">
        <v>70</v>
      </c>
      <c r="D1686" s="8" t="str">
        <f t="shared" si="189"/>
        <v>Week_22-generic-fifi</v>
      </c>
      <c r="E1686" s="8" t="str">
        <f t="shared" si="190"/>
        <v>Umbrella-search.umb</v>
      </c>
      <c r="H1686" s="24">
        <f t="shared" ref="H1686:K1701" si="193">H1685</f>
        <v>5.5491843166461385E-3</v>
      </c>
      <c r="I1686" s="6">
        <f t="shared" si="193"/>
        <v>1</v>
      </c>
      <c r="J1686" s="6">
        <f t="shared" si="193"/>
        <v>50373.125958940487</v>
      </c>
      <c r="K1686" s="18">
        <f t="shared" si="193"/>
        <v>0</v>
      </c>
      <c r="L1686" s="35">
        <f>Data!BT36</f>
        <v>5.5268879604339238E-2</v>
      </c>
      <c r="Q1686" s="21">
        <v>0</v>
      </c>
      <c r="R1686" s="21">
        <v>450.69231728589881</v>
      </c>
      <c r="S1686" s="21">
        <v>7643.3469049837213</v>
      </c>
      <c r="T1686" s="38">
        <v>0.37785545042910895</v>
      </c>
    </row>
    <row r="1687" spans="1:20" x14ac:dyDescent="0.25">
      <c r="A1687" s="17" t="s">
        <v>278</v>
      </c>
      <c r="B1687" s="8" t="s">
        <v>338</v>
      </c>
      <c r="C1687" s="8" t="s">
        <v>70</v>
      </c>
      <c r="D1687" s="8" t="str">
        <f t="shared" si="189"/>
        <v>Week_23-generic-fifi</v>
      </c>
      <c r="E1687" s="8" t="str">
        <f t="shared" si="190"/>
        <v>Umbrella-search.umb</v>
      </c>
      <c r="H1687" s="24">
        <f t="shared" si="193"/>
        <v>5.5491843166461385E-3</v>
      </c>
      <c r="I1687" s="6">
        <f t="shared" si="193"/>
        <v>1</v>
      </c>
      <c r="J1687" s="6">
        <f t="shared" si="193"/>
        <v>50373.125958940487</v>
      </c>
      <c r="K1687" s="18">
        <f t="shared" si="193"/>
        <v>0</v>
      </c>
      <c r="L1687" s="35">
        <f>Data!BT37</f>
        <v>5.3846374207024636E-2</v>
      </c>
      <c r="Q1687" s="21">
        <v>0</v>
      </c>
      <c r="R1687" s="21">
        <v>465.31425061031985</v>
      </c>
      <c r="S1687" s="21">
        <v>7668.1414337315591</v>
      </c>
      <c r="T1687" s="38">
        <v>0.40757045497987199</v>
      </c>
    </row>
    <row r="1688" spans="1:20" x14ac:dyDescent="0.25">
      <c r="A1688" s="17" t="s">
        <v>279</v>
      </c>
      <c r="B1688" s="8" t="s">
        <v>338</v>
      </c>
      <c r="C1688" s="8" t="s">
        <v>70</v>
      </c>
      <c r="D1688" s="8" t="str">
        <f t="shared" si="189"/>
        <v>Week_24-generic-fifi</v>
      </c>
      <c r="E1688" s="8" t="str">
        <f t="shared" si="190"/>
        <v>Umbrella-search.umb</v>
      </c>
      <c r="H1688" s="24">
        <f t="shared" si="193"/>
        <v>5.5491843166461385E-3</v>
      </c>
      <c r="I1688" s="6">
        <f t="shared" si="193"/>
        <v>1</v>
      </c>
      <c r="J1688" s="6">
        <f t="shared" si="193"/>
        <v>50373.125958940487</v>
      </c>
      <c r="K1688" s="18">
        <f t="shared" si="193"/>
        <v>0</v>
      </c>
      <c r="L1688" s="35">
        <f>Data!BT38</f>
        <v>3.9001781405702089E-2</v>
      </c>
      <c r="Q1688" s="21">
        <v>0</v>
      </c>
      <c r="R1688" s="21">
        <v>1789.3273745826466</v>
      </c>
      <c r="S1688" s="21">
        <v>21932.840188673788</v>
      </c>
      <c r="T1688" s="38">
        <v>0.7383608581918284</v>
      </c>
    </row>
    <row r="1689" spans="1:20" x14ac:dyDescent="0.25">
      <c r="A1689" s="17" t="s">
        <v>280</v>
      </c>
      <c r="B1689" s="8" t="s">
        <v>338</v>
      </c>
      <c r="C1689" s="8" t="s">
        <v>70</v>
      </c>
      <c r="D1689" s="8" t="str">
        <f t="shared" si="189"/>
        <v>Week_25-generic-fifi</v>
      </c>
      <c r="E1689" s="8" t="str">
        <f t="shared" si="190"/>
        <v>Umbrella-search.umb</v>
      </c>
      <c r="H1689" s="24">
        <f t="shared" si="193"/>
        <v>5.5491843166461385E-3</v>
      </c>
      <c r="I1689" s="6">
        <f t="shared" si="193"/>
        <v>1</v>
      </c>
      <c r="J1689" s="6">
        <f t="shared" si="193"/>
        <v>50373.125958940487</v>
      </c>
      <c r="K1689" s="18">
        <f t="shared" si="193"/>
        <v>0</v>
      </c>
      <c r="L1689" s="35">
        <f>Data!BT39</f>
        <v>3.9001781405702089E-2</v>
      </c>
      <c r="Q1689" s="21">
        <v>0</v>
      </c>
      <c r="R1689" s="21">
        <v>1063.4658648422881</v>
      </c>
      <c r="S1689" s="21">
        <v>15468.156007796964</v>
      </c>
      <c r="T1689" s="38">
        <v>0.75663405399507289</v>
      </c>
    </row>
    <row r="1690" spans="1:20" x14ac:dyDescent="0.25">
      <c r="A1690" s="17" t="s">
        <v>281</v>
      </c>
      <c r="B1690" s="8" t="s">
        <v>338</v>
      </c>
      <c r="C1690" s="8" t="s">
        <v>70</v>
      </c>
      <c r="D1690" s="8" t="str">
        <f t="shared" si="189"/>
        <v>Week_26-generic-fifi</v>
      </c>
      <c r="E1690" s="8" t="str">
        <f t="shared" si="190"/>
        <v>Umbrella-search.umb</v>
      </c>
      <c r="H1690" s="24">
        <f t="shared" si="193"/>
        <v>5.5491843166461385E-3</v>
      </c>
      <c r="I1690" s="6">
        <f t="shared" si="193"/>
        <v>1</v>
      </c>
      <c r="J1690" s="6">
        <f t="shared" si="193"/>
        <v>50373.125958940487</v>
      </c>
      <c r="K1690" s="18">
        <f t="shared" si="193"/>
        <v>0</v>
      </c>
      <c r="L1690" s="35">
        <f>Data!BT40</f>
        <v>2.7756801776790675E-2</v>
      </c>
      <c r="Q1690" s="21">
        <v>0</v>
      </c>
      <c r="R1690" s="21">
        <v>988.5321979347865</v>
      </c>
      <c r="S1690" s="21">
        <v>16686.084198682744</v>
      </c>
      <c r="T1690" s="38">
        <v>0.88298450791912964</v>
      </c>
    </row>
    <row r="1691" spans="1:20" x14ac:dyDescent="0.25">
      <c r="A1691" s="17" t="s">
        <v>282</v>
      </c>
      <c r="B1691" s="8" t="s">
        <v>338</v>
      </c>
      <c r="C1691" s="8" t="s">
        <v>70</v>
      </c>
      <c r="D1691" s="8" t="str">
        <f t="shared" si="189"/>
        <v>Week_27-generic-fifi</v>
      </c>
      <c r="E1691" s="8" t="str">
        <f t="shared" si="190"/>
        <v>Umbrella-search.umb</v>
      </c>
      <c r="H1691" s="24">
        <f t="shared" si="193"/>
        <v>5.5491843166461385E-3</v>
      </c>
      <c r="I1691" s="6">
        <f t="shared" si="193"/>
        <v>1</v>
      </c>
      <c r="J1691" s="6">
        <f t="shared" si="193"/>
        <v>50373.125958940487</v>
      </c>
      <c r="K1691" s="18">
        <f t="shared" si="193"/>
        <v>0</v>
      </c>
      <c r="L1691" s="35">
        <f>Data!BT41</f>
        <v>2.6623342793737587E-2</v>
      </c>
      <c r="Q1691" s="21">
        <v>0</v>
      </c>
      <c r="R1691" s="21">
        <v>1697.9491333775495</v>
      </c>
      <c r="S1691" s="21">
        <v>23554.586942908743</v>
      </c>
      <c r="T1691" s="38">
        <v>0.95574707375410672</v>
      </c>
    </row>
    <row r="1692" spans="1:20" x14ac:dyDescent="0.25">
      <c r="A1692" s="17" t="s">
        <v>283</v>
      </c>
      <c r="B1692" s="8" t="s">
        <v>338</v>
      </c>
      <c r="C1692" s="8" t="s">
        <v>70</v>
      </c>
      <c r="D1692" s="8" t="str">
        <f t="shared" si="189"/>
        <v>Week_28-generic-fifi</v>
      </c>
      <c r="E1692" s="8" t="str">
        <f t="shared" si="190"/>
        <v>Umbrella-search.umb</v>
      </c>
      <c r="H1692" s="24">
        <f t="shared" si="193"/>
        <v>5.5491843166461385E-3</v>
      </c>
      <c r="I1692" s="6">
        <f t="shared" si="193"/>
        <v>1</v>
      </c>
      <c r="J1692" s="6">
        <f t="shared" si="193"/>
        <v>50373.125958940487</v>
      </c>
      <c r="K1692" s="18">
        <f t="shared" si="193"/>
        <v>0</v>
      </c>
      <c r="L1692" s="35">
        <f>Data!BT42</f>
        <v>2.9846451654314321E-2</v>
      </c>
      <c r="Q1692" s="21">
        <v>0</v>
      </c>
      <c r="R1692" s="21">
        <v>2117.033446419352</v>
      </c>
      <c r="S1692" s="21">
        <v>26891.12982248608</v>
      </c>
      <c r="T1692" s="38">
        <v>0.9748614483006709</v>
      </c>
    </row>
    <row r="1693" spans="1:20" x14ac:dyDescent="0.25">
      <c r="A1693" s="17" t="s">
        <v>284</v>
      </c>
      <c r="B1693" s="8" t="s">
        <v>338</v>
      </c>
      <c r="C1693" s="8" t="s">
        <v>70</v>
      </c>
      <c r="D1693" s="8" t="str">
        <f t="shared" si="189"/>
        <v>Week_29-generic-fifi</v>
      </c>
      <c r="E1693" s="8" t="str">
        <f t="shared" si="190"/>
        <v>Umbrella-search.umb</v>
      </c>
      <c r="H1693" s="24">
        <f t="shared" si="193"/>
        <v>5.5491843166461385E-3</v>
      </c>
      <c r="I1693" s="6">
        <f t="shared" si="193"/>
        <v>1</v>
      </c>
      <c r="J1693" s="6">
        <f t="shared" si="193"/>
        <v>50373.125958940487</v>
      </c>
      <c r="K1693" s="18">
        <f t="shared" si="193"/>
        <v>0</v>
      </c>
      <c r="L1693" s="35">
        <f>Data!BT43</f>
        <v>3.2564840357367876E-2</v>
      </c>
      <c r="Q1693" s="21">
        <v>0</v>
      </c>
      <c r="R1693" s="21">
        <v>1256.6162118686782</v>
      </c>
      <c r="S1693" s="21">
        <v>19669.057363556836</v>
      </c>
      <c r="T1693" s="38">
        <v>0.98180098795485415</v>
      </c>
    </row>
    <row r="1694" spans="1:20" x14ac:dyDescent="0.25">
      <c r="A1694" s="17" t="s">
        <v>285</v>
      </c>
      <c r="B1694" s="8" t="s">
        <v>338</v>
      </c>
      <c r="C1694" s="8" t="s">
        <v>70</v>
      </c>
      <c r="D1694" s="8" t="str">
        <f t="shared" si="189"/>
        <v>Week_30-generic-fifi</v>
      </c>
      <c r="E1694" s="8" t="str">
        <f t="shared" si="190"/>
        <v>Umbrella-search.umb</v>
      </c>
      <c r="H1694" s="24">
        <f t="shared" si="193"/>
        <v>5.5491843166461385E-3</v>
      </c>
      <c r="I1694" s="6">
        <f t="shared" si="193"/>
        <v>1</v>
      </c>
      <c r="J1694" s="6">
        <f t="shared" si="193"/>
        <v>50373.125958940487</v>
      </c>
      <c r="K1694" s="18">
        <f t="shared" si="193"/>
        <v>0</v>
      </c>
      <c r="L1694" s="35">
        <f>Data!BT44</f>
        <v>3.0911099696757111E-2</v>
      </c>
      <c r="Q1694" s="21">
        <v>0</v>
      </c>
      <c r="R1694" s="21">
        <v>1310.2218361028727</v>
      </c>
      <c r="S1694" s="21">
        <v>19617.878906586167</v>
      </c>
      <c r="T1694" s="38">
        <v>0.92588363423795306</v>
      </c>
    </row>
    <row r="1695" spans="1:20" x14ac:dyDescent="0.25">
      <c r="A1695" s="17" t="s">
        <v>286</v>
      </c>
      <c r="B1695" s="8" t="s">
        <v>338</v>
      </c>
      <c r="C1695" s="8" t="s">
        <v>70</v>
      </c>
      <c r="D1695" s="8" t="str">
        <f t="shared" si="189"/>
        <v>Week_31-generic-fifi</v>
      </c>
      <c r="E1695" s="8" t="str">
        <f t="shared" si="190"/>
        <v>Umbrella-search.umb</v>
      </c>
      <c r="H1695" s="24">
        <f t="shared" si="193"/>
        <v>5.5491843166461385E-3</v>
      </c>
      <c r="I1695" s="6">
        <f t="shared" si="193"/>
        <v>1</v>
      </c>
      <c r="J1695" s="6">
        <f t="shared" si="193"/>
        <v>50373.125958940487</v>
      </c>
      <c r="K1695" s="18">
        <f t="shared" si="193"/>
        <v>0</v>
      </c>
      <c r="L1695" s="35">
        <f>Data!BT45</f>
        <v>4.5616318469427486E-2</v>
      </c>
      <c r="Q1695" s="21">
        <v>0</v>
      </c>
      <c r="R1695" s="21">
        <v>529.58603419795156</v>
      </c>
      <c r="S1695" s="21">
        <v>7402.579319476853</v>
      </c>
      <c r="T1695" s="38">
        <v>0.32876490451107032</v>
      </c>
    </row>
    <row r="1696" spans="1:20" x14ac:dyDescent="0.25">
      <c r="A1696" s="17" t="s">
        <v>287</v>
      </c>
      <c r="B1696" s="8" t="s">
        <v>338</v>
      </c>
      <c r="C1696" s="8" t="s">
        <v>70</v>
      </c>
      <c r="D1696" s="8" t="str">
        <f t="shared" si="189"/>
        <v>Week_32-generic-fifi</v>
      </c>
      <c r="E1696" s="8" t="str">
        <f t="shared" si="190"/>
        <v>Umbrella-search.umb</v>
      </c>
      <c r="H1696" s="24">
        <f t="shared" si="193"/>
        <v>5.5491843166461385E-3</v>
      </c>
      <c r="I1696" s="6">
        <f t="shared" si="193"/>
        <v>1</v>
      </c>
      <c r="J1696" s="6">
        <f t="shared" si="193"/>
        <v>50373.125958940487</v>
      </c>
      <c r="K1696" s="18">
        <f t="shared" si="193"/>
        <v>0</v>
      </c>
      <c r="L1696" s="35">
        <f>Data!BT46</f>
        <v>4.8810636368271453E-2</v>
      </c>
      <c r="Q1696" s="21">
        <v>0</v>
      </c>
      <c r="R1696" s="21">
        <v>546.03109301774339</v>
      </c>
      <c r="S1696" s="21">
        <v>7419.4082233729932</v>
      </c>
      <c r="T1696" s="38">
        <v>0.2989679215207659</v>
      </c>
    </row>
    <row r="1697" spans="1:20" x14ac:dyDescent="0.25">
      <c r="A1697" s="17" t="s">
        <v>288</v>
      </c>
      <c r="B1697" s="8" t="s">
        <v>338</v>
      </c>
      <c r="C1697" s="8" t="s">
        <v>70</v>
      </c>
      <c r="D1697" s="8" t="str">
        <f t="shared" si="189"/>
        <v>Week_33-generic-fifi</v>
      </c>
      <c r="E1697" s="8" t="str">
        <f t="shared" si="190"/>
        <v>Umbrella-search.umb</v>
      </c>
      <c r="H1697" s="24">
        <f t="shared" si="193"/>
        <v>5.5491843166461385E-3</v>
      </c>
      <c r="I1697" s="6">
        <f t="shared" si="193"/>
        <v>1</v>
      </c>
      <c r="J1697" s="6">
        <f t="shared" si="193"/>
        <v>50373.125958940487</v>
      </c>
      <c r="K1697" s="18">
        <f t="shared" si="193"/>
        <v>0</v>
      </c>
      <c r="L1697" s="35">
        <f>Data!BT47</f>
        <v>4.6782225344326633E-2</v>
      </c>
      <c r="Q1697" s="21">
        <v>0</v>
      </c>
      <c r="R1697" s="21">
        <v>833.87474392241654</v>
      </c>
      <c r="S1697" s="21">
        <v>11719.098427011289</v>
      </c>
      <c r="T1697" s="38">
        <v>0.51749476829537389</v>
      </c>
    </row>
    <row r="1698" spans="1:20" x14ac:dyDescent="0.25">
      <c r="A1698" s="17" t="s">
        <v>289</v>
      </c>
      <c r="B1698" s="8" t="s">
        <v>338</v>
      </c>
      <c r="C1698" s="8" t="s">
        <v>70</v>
      </c>
      <c r="D1698" s="8" t="str">
        <f t="shared" si="189"/>
        <v>Week_34-generic-fifi</v>
      </c>
      <c r="E1698" s="8" t="str">
        <f t="shared" si="190"/>
        <v>Umbrella-search.umb</v>
      </c>
      <c r="H1698" s="24">
        <f t="shared" si="193"/>
        <v>5.5491843166461385E-3</v>
      </c>
      <c r="I1698" s="6">
        <f t="shared" si="193"/>
        <v>1</v>
      </c>
      <c r="J1698" s="6">
        <f t="shared" si="193"/>
        <v>50373.125958940487</v>
      </c>
      <c r="K1698" s="18">
        <f t="shared" si="193"/>
        <v>0</v>
      </c>
      <c r="L1698" s="35">
        <f>Data!BT48</f>
        <v>4.802642104021012E-2</v>
      </c>
      <c r="Q1698" s="21">
        <v>0</v>
      </c>
      <c r="R1698" s="21">
        <v>1020.9256114937745</v>
      </c>
      <c r="S1698" s="21">
        <v>13905.97106863949</v>
      </c>
      <c r="T1698" s="38">
        <v>0.5607795940084106</v>
      </c>
    </row>
    <row r="1699" spans="1:20" x14ac:dyDescent="0.25">
      <c r="A1699" s="17" t="s">
        <v>290</v>
      </c>
      <c r="B1699" s="8" t="s">
        <v>338</v>
      </c>
      <c r="C1699" s="8" t="s">
        <v>70</v>
      </c>
      <c r="D1699" s="8" t="str">
        <f t="shared" si="189"/>
        <v>Week_35-generic-fifi</v>
      </c>
      <c r="E1699" s="8" t="str">
        <f t="shared" si="190"/>
        <v>Umbrella-search.umb</v>
      </c>
      <c r="H1699" s="24">
        <f t="shared" si="193"/>
        <v>5.5491843166461385E-3</v>
      </c>
      <c r="I1699" s="6">
        <f t="shared" si="193"/>
        <v>1</v>
      </c>
      <c r="J1699" s="6">
        <f t="shared" si="193"/>
        <v>50373.125958940487</v>
      </c>
      <c r="K1699" s="18">
        <f t="shared" si="193"/>
        <v>0</v>
      </c>
      <c r="L1699" s="35">
        <f>Data!BT49</f>
        <v>3.9063675554210399E-2</v>
      </c>
      <c r="Q1699" s="21">
        <v>0</v>
      </c>
      <c r="R1699" s="21">
        <v>98.693921138777469</v>
      </c>
      <c r="S1699" s="21">
        <v>1431.8147981694269</v>
      </c>
      <c r="T1699" s="38">
        <v>6.1844067018259063E-2</v>
      </c>
    </row>
    <row r="1700" spans="1:20" x14ac:dyDescent="0.25">
      <c r="A1700" s="17" t="s">
        <v>291</v>
      </c>
      <c r="B1700" s="8" t="s">
        <v>338</v>
      </c>
      <c r="C1700" s="8" t="s">
        <v>70</v>
      </c>
      <c r="D1700" s="8" t="str">
        <f t="shared" si="189"/>
        <v>Week_36-generic-fifi</v>
      </c>
      <c r="E1700" s="8" t="str">
        <f t="shared" si="190"/>
        <v>Umbrella-search.umb</v>
      </c>
      <c r="H1700" s="24">
        <f t="shared" si="193"/>
        <v>5.5491843166461385E-3</v>
      </c>
      <c r="I1700" s="6">
        <f t="shared" si="193"/>
        <v>1</v>
      </c>
      <c r="J1700" s="6">
        <f t="shared" si="193"/>
        <v>50373.125958940487</v>
      </c>
      <c r="K1700" s="18">
        <f t="shared" si="193"/>
        <v>0</v>
      </c>
      <c r="L1700" s="35">
        <f>Data!BT50</f>
        <v>4.7447693916798539E-2</v>
      </c>
      <c r="Q1700" s="21">
        <v>0</v>
      </c>
      <c r="R1700" s="21">
        <v>633.72966023196523</v>
      </c>
      <c r="S1700" s="21">
        <v>8485.6553433630779</v>
      </c>
      <c r="T1700" s="38">
        <v>0.32759418287092856</v>
      </c>
    </row>
    <row r="1701" spans="1:20" x14ac:dyDescent="0.25">
      <c r="A1701" s="17" t="s">
        <v>292</v>
      </c>
      <c r="B1701" s="8" t="s">
        <v>338</v>
      </c>
      <c r="C1701" s="8" t="s">
        <v>70</v>
      </c>
      <c r="D1701" s="8" t="str">
        <f t="shared" si="189"/>
        <v>Week_37-generic-fifi</v>
      </c>
      <c r="E1701" s="8" t="str">
        <f t="shared" si="190"/>
        <v>Umbrella-search.umb</v>
      </c>
      <c r="H1701" s="24">
        <f t="shared" si="193"/>
        <v>5.5491843166461385E-3</v>
      </c>
      <c r="I1701" s="6">
        <f t="shared" si="193"/>
        <v>1</v>
      </c>
      <c r="J1701" s="6">
        <f t="shared" si="193"/>
        <v>50373.125958940487</v>
      </c>
      <c r="K1701" s="18">
        <f t="shared" si="193"/>
        <v>0</v>
      </c>
      <c r="L1701" s="35">
        <f>Data!BT51</f>
        <v>3.8623879425351677E-2</v>
      </c>
      <c r="Q1701" s="21">
        <v>0</v>
      </c>
      <c r="R1701" s="21">
        <v>782.14280133406373</v>
      </c>
      <c r="S1701" s="21">
        <v>12196.173813889129</v>
      </c>
      <c r="T1701" s="38">
        <v>0.58412350476663377</v>
      </c>
    </row>
    <row r="1702" spans="1:20" x14ac:dyDescent="0.25">
      <c r="A1702" s="17" t="s">
        <v>293</v>
      </c>
      <c r="B1702" s="8" t="s">
        <v>338</v>
      </c>
      <c r="C1702" s="8" t="s">
        <v>70</v>
      </c>
      <c r="D1702" s="8" t="str">
        <f t="shared" si="189"/>
        <v>Week_38-generic-fifi</v>
      </c>
      <c r="E1702" s="8" t="str">
        <f t="shared" si="190"/>
        <v>Umbrella-search.umb</v>
      </c>
      <c r="H1702" s="24">
        <f t="shared" ref="H1702:K1716" si="194">H1701</f>
        <v>5.5491843166461385E-3</v>
      </c>
      <c r="I1702" s="6">
        <f t="shared" si="194"/>
        <v>1</v>
      </c>
      <c r="J1702" s="6">
        <f t="shared" si="194"/>
        <v>50373.125958940487</v>
      </c>
      <c r="K1702" s="18">
        <f t="shared" si="194"/>
        <v>0</v>
      </c>
      <c r="L1702" s="35">
        <f>Data!BT52</f>
        <v>3.9136565960348015E-2</v>
      </c>
      <c r="Q1702" s="21">
        <v>0</v>
      </c>
      <c r="R1702" s="21">
        <v>1014.4184059623436</v>
      </c>
      <c r="S1702" s="21">
        <v>14714.238571153728</v>
      </c>
      <c r="T1702" s="38">
        <v>0.64074151838843929</v>
      </c>
    </row>
    <row r="1703" spans="1:20" x14ac:dyDescent="0.25">
      <c r="A1703" s="17" t="s">
        <v>294</v>
      </c>
      <c r="B1703" s="8" t="s">
        <v>338</v>
      </c>
      <c r="C1703" s="8" t="s">
        <v>70</v>
      </c>
      <c r="D1703" s="8" t="str">
        <f t="shared" si="189"/>
        <v>Week_39-generic-fifi</v>
      </c>
      <c r="E1703" s="8" t="str">
        <f t="shared" si="190"/>
        <v>Umbrella-search.umb</v>
      </c>
      <c r="H1703" s="24">
        <f t="shared" si="194"/>
        <v>5.5491843166461385E-3</v>
      </c>
      <c r="I1703" s="6">
        <f t="shared" si="194"/>
        <v>1</v>
      </c>
      <c r="J1703" s="6">
        <f t="shared" si="194"/>
        <v>50373.125958940487</v>
      </c>
      <c r="K1703" s="18">
        <f t="shared" si="194"/>
        <v>0</v>
      </c>
      <c r="L1703" s="35">
        <f>Data!BT53</f>
        <v>3.9393648862423317E-2</v>
      </c>
      <c r="Q1703" s="21">
        <v>0</v>
      </c>
      <c r="R1703" s="21">
        <v>1262.1783746218241</v>
      </c>
      <c r="S1703" s="21">
        <v>15781.256683218498</v>
      </c>
      <c r="T1703" s="38">
        <v>0.54698667188426864</v>
      </c>
    </row>
    <row r="1704" spans="1:20" x14ac:dyDescent="0.25">
      <c r="A1704" s="17" t="s">
        <v>295</v>
      </c>
      <c r="B1704" s="8" t="s">
        <v>338</v>
      </c>
      <c r="C1704" s="8" t="s">
        <v>70</v>
      </c>
      <c r="D1704" s="8" t="str">
        <f t="shared" si="189"/>
        <v>Week_40-generic-fifi</v>
      </c>
      <c r="E1704" s="8" t="str">
        <f t="shared" si="190"/>
        <v>Umbrella-search.umb</v>
      </c>
      <c r="H1704" s="24">
        <f t="shared" si="194"/>
        <v>5.5491843166461385E-3</v>
      </c>
      <c r="I1704" s="6">
        <f t="shared" si="194"/>
        <v>1</v>
      </c>
      <c r="J1704" s="6">
        <f t="shared" si="194"/>
        <v>50373.125958940487</v>
      </c>
      <c r="K1704" s="18">
        <f t="shared" si="194"/>
        <v>0</v>
      </c>
      <c r="L1704" s="35">
        <f>Data!BT54</f>
        <v>3.7116469461434397E-2</v>
      </c>
      <c r="Q1704" s="21">
        <v>0</v>
      </c>
      <c r="R1704" s="21">
        <v>1005.2899460221718</v>
      </c>
      <c r="S1704" s="21">
        <v>12908.083722556441</v>
      </c>
      <c r="T1704" s="38">
        <v>0.46046008690434659</v>
      </c>
    </row>
    <row r="1705" spans="1:20" x14ac:dyDescent="0.25">
      <c r="A1705" s="17" t="s">
        <v>296</v>
      </c>
      <c r="B1705" s="8" t="s">
        <v>338</v>
      </c>
      <c r="C1705" s="8" t="s">
        <v>70</v>
      </c>
      <c r="D1705" s="8" t="str">
        <f t="shared" si="189"/>
        <v>Week_41-generic-fifi</v>
      </c>
      <c r="E1705" s="8" t="str">
        <f t="shared" si="190"/>
        <v>Umbrella-search.umb</v>
      </c>
      <c r="H1705" s="24">
        <f t="shared" si="194"/>
        <v>5.5491843166461385E-3</v>
      </c>
      <c r="I1705" s="6">
        <f t="shared" si="194"/>
        <v>1</v>
      </c>
      <c r="J1705" s="6">
        <f t="shared" si="194"/>
        <v>50373.125958940487</v>
      </c>
      <c r="K1705" s="18">
        <f t="shared" si="194"/>
        <v>0</v>
      </c>
      <c r="L1705" s="35">
        <f>Data!BT55</f>
        <v>3.8289791400377166E-2</v>
      </c>
      <c r="Q1705" s="21">
        <v>0</v>
      </c>
      <c r="R1705" s="21">
        <v>609.06654322804161</v>
      </c>
      <c r="S1705" s="21">
        <v>9936.4639661654346</v>
      </c>
      <c r="T1705" s="38">
        <v>0.48122308870205588</v>
      </c>
    </row>
    <row r="1706" spans="1:20" x14ac:dyDescent="0.25">
      <c r="A1706" s="17" t="s">
        <v>297</v>
      </c>
      <c r="B1706" s="8" t="s">
        <v>338</v>
      </c>
      <c r="C1706" s="8" t="s">
        <v>70</v>
      </c>
      <c r="D1706" s="8" t="str">
        <f t="shared" si="189"/>
        <v>Week_42-generic-fifi</v>
      </c>
      <c r="E1706" s="8" t="str">
        <f t="shared" si="190"/>
        <v>Umbrella-search.umb</v>
      </c>
      <c r="H1706" s="24">
        <f t="shared" si="194"/>
        <v>5.5491843166461385E-3</v>
      </c>
      <c r="I1706" s="6">
        <f t="shared" si="194"/>
        <v>1</v>
      </c>
      <c r="J1706" s="6">
        <f t="shared" si="194"/>
        <v>50373.125958940487</v>
      </c>
      <c r="K1706" s="18">
        <f t="shared" si="194"/>
        <v>0</v>
      </c>
      <c r="L1706" s="35">
        <f>Data!BT56</f>
        <v>3.7488086783962538E-2</v>
      </c>
      <c r="Q1706" s="21">
        <v>0</v>
      </c>
      <c r="R1706" s="21">
        <v>864.80482450079376</v>
      </c>
      <c r="S1706" s="21">
        <v>11916.85756893789</v>
      </c>
      <c r="T1706" s="38">
        <v>0.49063736150596871</v>
      </c>
    </row>
    <row r="1707" spans="1:20" x14ac:dyDescent="0.25">
      <c r="A1707" s="17" t="s">
        <v>298</v>
      </c>
      <c r="B1707" s="8" t="s">
        <v>338</v>
      </c>
      <c r="C1707" s="8" t="s">
        <v>70</v>
      </c>
      <c r="D1707" s="8" t="str">
        <f t="shared" si="189"/>
        <v>Week_43-generic-fifi</v>
      </c>
      <c r="E1707" s="8" t="str">
        <f t="shared" si="190"/>
        <v>Umbrella-search.umb</v>
      </c>
      <c r="H1707" s="24">
        <f t="shared" si="194"/>
        <v>5.5491843166461385E-3</v>
      </c>
      <c r="I1707" s="6">
        <f t="shared" si="194"/>
        <v>1</v>
      </c>
      <c r="J1707" s="6">
        <f t="shared" si="194"/>
        <v>50373.125958940487</v>
      </c>
      <c r="K1707" s="18">
        <f t="shared" si="194"/>
        <v>0</v>
      </c>
      <c r="L1707" s="35">
        <f>Data!BT57</f>
        <v>3.7585177395254639E-2</v>
      </c>
      <c r="Q1707" s="21">
        <v>0</v>
      </c>
      <c r="R1707" s="21">
        <v>1044.1568944380083</v>
      </c>
      <c r="S1707" s="21">
        <v>14854.972586239492</v>
      </c>
      <c r="T1707" s="38">
        <v>0.58347856537915743</v>
      </c>
    </row>
    <row r="1708" spans="1:20" x14ac:dyDescent="0.25">
      <c r="A1708" s="17" t="s">
        <v>299</v>
      </c>
      <c r="B1708" s="8" t="s">
        <v>338</v>
      </c>
      <c r="C1708" s="8" t="s">
        <v>70</v>
      </c>
      <c r="D1708" s="8" t="str">
        <f t="shared" si="189"/>
        <v>Week_44-generic-fifi</v>
      </c>
      <c r="E1708" s="8" t="str">
        <f t="shared" si="190"/>
        <v>Umbrella-search.umb</v>
      </c>
      <c r="H1708" s="24">
        <f t="shared" si="194"/>
        <v>5.5491843166461385E-3</v>
      </c>
      <c r="I1708" s="6">
        <f t="shared" si="194"/>
        <v>1</v>
      </c>
      <c r="J1708" s="6">
        <f t="shared" si="194"/>
        <v>50373.125958940487</v>
      </c>
      <c r="K1708" s="18">
        <f t="shared" si="194"/>
        <v>0</v>
      </c>
      <c r="L1708" s="35">
        <f>Data!BT58</f>
        <v>4.669078736291285E-2</v>
      </c>
      <c r="Q1708" s="21">
        <v>0</v>
      </c>
      <c r="R1708" s="21">
        <v>925.05582981493069</v>
      </c>
      <c r="S1708" s="21">
        <v>11745.187642860092</v>
      </c>
      <c r="T1708" s="38">
        <v>0.41531371307543696</v>
      </c>
    </row>
    <row r="1709" spans="1:20" x14ac:dyDescent="0.25">
      <c r="A1709" s="17" t="s">
        <v>300</v>
      </c>
      <c r="B1709" s="8" t="s">
        <v>338</v>
      </c>
      <c r="C1709" s="8" t="s">
        <v>70</v>
      </c>
      <c r="D1709" s="8" t="str">
        <f t="shared" si="189"/>
        <v>Week_45-generic-fifi</v>
      </c>
      <c r="E1709" s="8" t="str">
        <f t="shared" si="190"/>
        <v>Umbrella-search.umb</v>
      </c>
      <c r="H1709" s="24">
        <f t="shared" si="194"/>
        <v>5.5491843166461385E-3</v>
      </c>
      <c r="I1709" s="6">
        <f t="shared" si="194"/>
        <v>1</v>
      </c>
      <c r="J1709" s="6">
        <f t="shared" si="194"/>
        <v>50373.125958940487</v>
      </c>
      <c r="K1709" s="18">
        <f t="shared" si="194"/>
        <v>0</v>
      </c>
      <c r="L1709" s="35">
        <f>Data!BT59</f>
        <v>4.7405161421362967E-2</v>
      </c>
      <c r="Q1709" s="21">
        <v>0</v>
      </c>
      <c r="R1709" s="21">
        <v>688.7675491596367</v>
      </c>
      <c r="S1709" s="21">
        <v>9834.2558082803807</v>
      </c>
      <c r="T1709" s="38">
        <v>0.40092039689542325</v>
      </c>
    </row>
    <row r="1710" spans="1:20" x14ac:dyDescent="0.25">
      <c r="A1710" s="17" t="s">
        <v>301</v>
      </c>
      <c r="B1710" s="8" t="s">
        <v>338</v>
      </c>
      <c r="C1710" s="8" t="s">
        <v>70</v>
      </c>
      <c r="D1710" s="8" t="str">
        <f t="shared" si="189"/>
        <v>Week_46-generic-fifi</v>
      </c>
      <c r="E1710" s="8" t="str">
        <f t="shared" si="190"/>
        <v>Umbrella-search.umb</v>
      </c>
      <c r="H1710" s="24">
        <f t="shared" si="194"/>
        <v>5.5491843166461385E-3</v>
      </c>
      <c r="I1710" s="6">
        <f t="shared" si="194"/>
        <v>1</v>
      </c>
      <c r="J1710" s="6">
        <f t="shared" si="194"/>
        <v>50373.125958940487</v>
      </c>
      <c r="K1710" s="18">
        <f t="shared" si="194"/>
        <v>0</v>
      </c>
      <c r="L1710" s="35">
        <f>Data!BT60</f>
        <v>5.0779524097344951E-2</v>
      </c>
      <c r="Q1710" s="21">
        <v>0</v>
      </c>
      <c r="R1710" s="21">
        <v>745.02628158371385</v>
      </c>
      <c r="S1710" s="21">
        <v>10603.56429242893</v>
      </c>
      <c r="T1710" s="38">
        <v>0.43313621368881716</v>
      </c>
    </row>
    <row r="1711" spans="1:20" x14ac:dyDescent="0.25">
      <c r="A1711" s="17" t="s">
        <v>272</v>
      </c>
      <c r="B1711" s="8" t="s">
        <v>338</v>
      </c>
      <c r="C1711" s="8" t="s">
        <v>70</v>
      </c>
      <c r="D1711" s="8" t="str">
        <f t="shared" si="189"/>
        <v>Week_47-generic-fifi</v>
      </c>
      <c r="E1711" s="8" t="str">
        <f t="shared" si="190"/>
        <v>Umbrella-search.umb</v>
      </c>
      <c r="H1711" s="24">
        <f t="shared" si="194"/>
        <v>5.5491843166461385E-3</v>
      </c>
      <c r="I1711" s="6">
        <f t="shared" si="194"/>
        <v>1</v>
      </c>
      <c r="J1711" s="6">
        <f t="shared" si="194"/>
        <v>50373.125958940487</v>
      </c>
      <c r="K1711" s="18">
        <f t="shared" si="194"/>
        <v>0</v>
      </c>
      <c r="L1711" s="35">
        <f>Data!BT61</f>
        <v>5.3909193110309013E-2</v>
      </c>
      <c r="Q1711" s="21">
        <v>0</v>
      </c>
      <c r="R1711" s="21">
        <v>1028.3632113977035</v>
      </c>
      <c r="S1711" s="21">
        <v>12604.017637020541</v>
      </c>
      <c r="T1711" s="38">
        <v>0.40802696863601873</v>
      </c>
    </row>
    <row r="1712" spans="1:20" x14ac:dyDescent="0.25">
      <c r="A1712" s="17" t="s">
        <v>273</v>
      </c>
      <c r="B1712" s="8" t="s">
        <v>338</v>
      </c>
      <c r="C1712" s="8" t="s">
        <v>70</v>
      </c>
      <c r="D1712" s="8" t="str">
        <f t="shared" si="189"/>
        <v>Week_48-generic-fifi</v>
      </c>
      <c r="E1712" s="8" t="str">
        <f t="shared" si="190"/>
        <v>Umbrella-search.umb</v>
      </c>
      <c r="H1712" s="24">
        <f t="shared" si="194"/>
        <v>5.5491843166461385E-3</v>
      </c>
      <c r="I1712" s="6">
        <f t="shared" si="194"/>
        <v>1</v>
      </c>
      <c r="J1712" s="6">
        <f t="shared" si="194"/>
        <v>50373.125958940487</v>
      </c>
      <c r="K1712" s="18">
        <f t="shared" si="194"/>
        <v>0</v>
      </c>
      <c r="L1712" s="35">
        <f>Data!BT62</f>
        <v>5.139225938182309E-2</v>
      </c>
      <c r="Q1712" s="21">
        <v>0</v>
      </c>
      <c r="R1712" s="21">
        <v>929.38473641421774</v>
      </c>
      <c r="S1712" s="21">
        <v>11460.850969740784</v>
      </c>
      <c r="T1712" s="38">
        <v>0.36808132830887064</v>
      </c>
    </row>
    <row r="1713" spans="1:20" x14ac:dyDescent="0.25">
      <c r="A1713" s="17" t="s">
        <v>274</v>
      </c>
      <c r="B1713" s="8" t="s">
        <v>338</v>
      </c>
      <c r="C1713" s="8" t="s">
        <v>70</v>
      </c>
      <c r="D1713" s="8" t="str">
        <f t="shared" si="189"/>
        <v>Week_49-generic-fifi</v>
      </c>
      <c r="E1713" s="8" t="str">
        <f t="shared" si="190"/>
        <v>Umbrella-search.umb</v>
      </c>
      <c r="H1713" s="24">
        <f t="shared" si="194"/>
        <v>5.5491843166461385E-3</v>
      </c>
      <c r="I1713" s="6">
        <f t="shared" si="194"/>
        <v>1</v>
      </c>
      <c r="J1713" s="6">
        <f t="shared" si="194"/>
        <v>50373.125958940487</v>
      </c>
      <c r="K1713" s="18">
        <f t="shared" si="194"/>
        <v>0</v>
      </c>
      <c r="L1713" s="35">
        <f>Data!BT63</f>
        <v>3.9225134513418657E-2</v>
      </c>
      <c r="Q1713" s="21">
        <v>0</v>
      </c>
      <c r="R1713" s="21">
        <v>854.62548969996374</v>
      </c>
      <c r="S1713" s="21">
        <v>12810.045802695226</v>
      </c>
      <c r="T1713" s="38">
        <v>0.53096390213027012</v>
      </c>
    </row>
    <row r="1714" spans="1:20" x14ac:dyDescent="0.25">
      <c r="A1714" s="17" t="s">
        <v>275</v>
      </c>
      <c r="B1714" s="8" t="s">
        <v>338</v>
      </c>
      <c r="C1714" s="8" t="s">
        <v>70</v>
      </c>
      <c r="D1714" s="8" t="str">
        <f t="shared" si="189"/>
        <v>Week_50-generic-fifi</v>
      </c>
      <c r="E1714" s="8" t="str">
        <f t="shared" si="190"/>
        <v>Umbrella-search.umb</v>
      </c>
      <c r="H1714" s="24">
        <f t="shared" si="194"/>
        <v>5.5491843166461385E-3</v>
      </c>
      <c r="I1714" s="6">
        <f t="shared" si="194"/>
        <v>1</v>
      </c>
      <c r="J1714" s="6">
        <f t="shared" si="194"/>
        <v>50373.125958940487</v>
      </c>
      <c r="K1714" s="18">
        <f t="shared" si="194"/>
        <v>0</v>
      </c>
      <c r="L1714" s="35">
        <f>Data!BT64</f>
        <v>3.7141090087045747E-2</v>
      </c>
      <c r="Q1714" s="21">
        <v>0</v>
      </c>
      <c r="R1714" s="21">
        <v>1032.1351550502563</v>
      </c>
      <c r="S1714" s="21">
        <v>14068.526241654368</v>
      </c>
      <c r="T1714" s="38">
        <v>0.53378269772618014</v>
      </c>
    </row>
    <row r="1715" spans="1:20" x14ac:dyDescent="0.25">
      <c r="A1715" s="17" t="s">
        <v>276</v>
      </c>
      <c r="B1715" s="8" t="s">
        <v>338</v>
      </c>
      <c r="C1715" s="8" t="s">
        <v>70</v>
      </c>
      <c r="D1715" s="8" t="str">
        <f t="shared" si="189"/>
        <v>Week_51-generic-fifi</v>
      </c>
      <c r="E1715" s="8" t="str">
        <f t="shared" si="190"/>
        <v>Umbrella-search.umb</v>
      </c>
      <c r="H1715" s="24">
        <f t="shared" si="194"/>
        <v>5.5491843166461385E-3</v>
      </c>
      <c r="I1715" s="6">
        <f t="shared" si="194"/>
        <v>1</v>
      </c>
      <c r="J1715" s="6">
        <f t="shared" si="194"/>
        <v>50373.125958940487</v>
      </c>
      <c r="K1715" s="18">
        <f t="shared" si="194"/>
        <v>0</v>
      </c>
      <c r="L1715" s="35">
        <f>Data!BT65</f>
        <v>3.762055161233812E-2</v>
      </c>
      <c r="Q1715" s="21">
        <v>0</v>
      </c>
      <c r="R1715" s="21">
        <v>1211.913988078099</v>
      </c>
      <c r="S1715" s="21">
        <v>15249.375979042179</v>
      </c>
      <c r="T1715" s="38">
        <v>0.51097530950180148</v>
      </c>
    </row>
    <row r="1716" spans="1:20" x14ac:dyDescent="0.25">
      <c r="A1716" s="17" t="s">
        <v>277</v>
      </c>
      <c r="B1716" s="8" t="s">
        <v>338</v>
      </c>
      <c r="C1716" s="8" t="s">
        <v>70</v>
      </c>
      <c r="D1716" s="8" t="str">
        <f t="shared" si="189"/>
        <v>Week_52-generic-fifi</v>
      </c>
      <c r="E1716" s="8" t="str">
        <f t="shared" si="190"/>
        <v>Umbrella-search.umb</v>
      </c>
      <c r="H1716" s="24">
        <f t="shared" si="194"/>
        <v>5.5491843166461385E-3</v>
      </c>
      <c r="I1716" s="6">
        <f t="shared" si="194"/>
        <v>1</v>
      </c>
      <c r="J1716" s="6">
        <f t="shared" si="194"/>
        <v>50373.125958940487</v>
      </c>
      <c r="K1716" s="18">
        <f t="shared" si="194"/>
        <v>0</v>
      </c>
      <c r="L1716" s="35">
        <f>Data!BT66</f>
        <v>3.6644964047534527E-2</v>
      </c>
      <c r="Q1716" s="21">
        <v>0</v>
      </c>
      <c r="R1716" s="21">
        <v>989.28129590685364</v>
      </c>
      <c r="S1716" s="21">
        <v>13032.977663939</v>
      </c>
      <c r="T1716" s="38">
        <v>0.5399174825602493</v>
      </c>
    </row>
    <row r="1718" spans="1:20" x14ac:dyDescent="0.25">
      <c r="A1718" s="16" t="s">
        <v>328</v>
      </c>
      <c r="B1718" s="8" t="s">
        <v>338</v>
      </c>
      <c r="C1718" s="8" t="s">
        <v>70</v>
      </c>
      <c r="D1718" s="8" t="str">
        <f>A1718&amp;"-generic-cofi"</f>
        <v>Week_40_old-generic-cofi</v>
      </c>
      <c r="E1718" s="8" t="str">
        <f>IF(RIGHT(A1718,3)="old","Initial",B1718&amp;"-"&amp;C1718)</f>
        <v>Initial</v>
      </c>
      <c r="H1718" s="25">
        <f>SUMIFS(Data!N$2:N$48,Data!$L$2:$L$48,$C1718,Data!$M$2:$M$48,RIGHT($D1718,4))</f>
        <v>4.8822997204486266E-3</v>
      </c>
      <c r="I1718" s="42">
        <f>VLOOKUP(C1718,parms,8,FALSE)</f>
        <v>1</v>
      </c>
      <c r="J1718" s="28">
        <f>SUMIFS(Data!O$2:O$48,Data!$L$2:$L$48,$C1718,Data!$M$2:$M$48,RIGHT($D1718,4))</f>
        <v>44148.93580238444</v>
      </c>
      <c r="K1718" s="25">
        <f>SUMIFS(Data!Q$2:Q$48,Data!$L$2:$L$48,$C1718,Data!$M$2:$M$48,RIGHT($D1718,4))</f>
        <v>0</v>
      </c>
      <c r="L1718" s="35">
        <f>Data!BT2</f>
        <v>3.7116469461434397E-2</v>
      </c>
      <c r="Q1718" s="21">
        <v>0</v>
      </c>
      <c r="R1718" s="21">
        <v>249.63179162943825</v>
      </c>
      <c r="S1718" s="21">
        <v>5585.5040247909183</v>
      </c>
      <c r="T1718" s="38">
        <v>0.50541172399153556</v>
      </c>
    </row>
    <row r="1719" spans="1:20" x14ac:dyDescent="0.25">
      <c r="A1719" s="16" t="s">
        <v>316</v>
      </c>
      <c r="B1719" s="8" t="s">
        <v>338</v>
      </c>
      <c r="C1719" s="8" t="s">
        <v>70</v>
      </c>
      <c r="D1719" s="8" t="str">
        <f t="shared" ref="D1719:D1782" si="195">A1719&amp;"-generic-cofi"</f>
        <v>Week_41_old-generic-cofi</v>
      </c>
      <c r="E1719" s="8" t="str">
        <f t="shared" ref="E1719:E1782" si="196">IF(RIGHT(A1719,3)="old","Initial",B1719&amp;"-"&amp;C1719)</f>
        <v>Initial</v>
      </c>
      <c r="H1719" s="24">
        <f t="shared" ref="H1719:K1734" si="197">H1718</f>
        <v>4.8822997204486266E-3</v>
      </c>
      <c r="I1719" s="6">
        <f>I1718</f>
        <v>1</v>
      </c>
      <c r="J1719" s="6">
        <f t="shared" si="197"/>
        <v>44148.93580238444</v>
      </c>
      <c r="K1719" s="18">
        <f t="shared" si="197"/>
        <v>0</v>
      </c>
      <c r="L1719" s="35">
        <f>Data!BT3</f>
        <v>3.8289791400377166E-2</v>
      </c>
      <c r="Q1719" s="21">
        <v>0</v>
      </c>
      <c r="R1719" s="21">
        <v>378.97951649381486</v>
      </c>
      <c r="S1719" s="21">
        <v>7414.8923710210438</v>
      </c>
      <c r="T1719" s="38">
        <v>0.52706861368030733</v>
      </c>
    </row>
    <row r="1720" spans="1:20" x14ac:dyDescent="0.25">
      <c r="A1720" s="16" t="s">
        <v>317</v>
      </c>
      <c r="B1720" s="8" t="s">
        <v>338</v>
      </c>
      <c r="C1720" s="8" t="s">
        <v>70</v>
      </c>
      <c r="D1720" s="8" t="str">
        <f t="shared" si="195"/>
        <v>Week_42_old-generic-cofi</v>
      </c>
      <c r="E1720" s="8" t="str">
        <f t="shared" si="196"/>
        <v>Initial</v>
      </c>
      <c r="H1720" s="24">
        <f t="shared" si="197"/>
        <v>4.8822997204486266E-3</v>
      </c>
      <c r="I1720" s="6">
        <f t="shared" si="197"/>
        <v>1</v>
      </c>
      <c r="J1720" s="6">
        <f t="shared" si="197"/>
        <v>44148.93580238444</v>
      </c>
      <c r="K1720" s="18">
        <f t="shared" si="197"/>
        <v>0</v>
      </c>
      <c r="L1720" s="35">
        <f>Data!BT4</f>
        <v>3.7488086783962538E-2</v>
      </c>
      <c r="Q1720" s="21">
        <v>0</v>
      </c>
      <c r="R1720" s="21">
        <v>367.0256003421257</v>
      </c>
      <c r="S1720" s="21">
        <v>7385.1729419669773</v>
      </c>
      <c r="T1720" s="38">
        <v>0.53684828185133826</v>
      </c>
    </row>
    <row r="1721" spans="1:20" x14ac:dyDescent="0.25">
      <c r="A1721" s="16" t="s">
        <v>318</v>
      </c>
      <c r="B1721" s="8" t="s">
        <v>338</v>
      </c>
      <c r="C1721" s="8" t="s">
        <v>70</v>
      </c>
      <c r="D1721" s="8" t="str">
        <f t="shared" si="195"/>
        <v>Week_43_old-generic-cofi</v>
      </c>
      <c r="E1721" s="8" t="str">
        <f t="shared" si="196"/>
        <v>Initial</v>
      </c>
      <c r="H1721" s="24">
        <f t="shared" si="197"/>
        <v>4.8822997204486266E-3</v>
      </c>
      <c r="I1721" s="6">
        <f t="shared" si="197"/>
        <v>1</v>
      </c>
      <c r="J1721" s="6">
        <f t="shared" si="197"/>
        <v>44148.93580238444</v>
      </c>
      <c r="K1721" s="18">
        <f t="shared" si="197"/>
        <v>0</v>
      </c>
      <c r="L1721" s="35">
        <f>Data!BT5</f>
        <v>3.7585177395254639E-2</v>
      </c>
      <c r="Q1721" s="21">
        <v>0</v>
      </c>
      <c r="R1721" s="21">
        <v>321.88229754593021</v>
      </c>
      <c r="S1721" s="21">
        <v>7205.5882647085828</v>
      </c>
      <c r="T1721" s="38">
        <v>0.6318598377344431</v>
      </c>
    </row>
    <row r="1722" spans="1:20" x14ac:dyDescent="0.25">
      <c r="A1722" s="16" t="s">
        <v>319</v>
      </c>
      <c r="B1722" s="8" t="s">
        <v>338</v>
      </c>
      <c r="C1722" s="8" t="s">
        <v>70</v>
      </c>
      <c r="D1722" s="8" t="str">
        <f t="shared" si="195"/>
        <v>Week_44_old-generic-cofi</v>
      </c>
      <c r="E1722" s="8" t="str">
        <f t="shared" si="196"/>
        <v>Initial</v>
      </c>
      <c r="H1722" s="24">
        <f t="shared" si="197"/>
        <v>4.8822997204486266E-3</v>
      </c>
      <c r="I1722" s="6">
        <f t="shared" si="197"/>
        <v>1</v>
      </c>
      <c r="J1722" s="6">
        <f t="shared" si="197"/>
        <v>44148.93580238444</v>
      </c>
      <c r="K1722" s="18">
        <f t="shared" si="197"/>
        <v>0</v>
      </c>
      <c r="L1722" s="35">
        <f>Data!BT6</f>
        <v>4.669078736291285E-2</v>
      </c>
      <c r="Q1722" s="21">
        <v>0</v>
      </c>
      <c r="R1722" s="21">
        <v>232.89884049930296</v>
      </c>
      <c r="S1722" s="21">
        <v>5318.2890018784965</v>
      </c>
      <c r="T1722" s="38">
        <v>0.45792008859060251</v>
      </c>
    </row>
    <row r="1723" spans="1:20" x14ac:dyDescent="0.25">
      <c r="A1723" s="16" t="s">
        <v>320</v>
      </c>
      <c r="B1723" s="8" t="s">
        <v>338</v>
      </c>
      <c r="C1723" s="8" t="s">
        <v>70</v>
      </c>
      <c r="D1723" s="8" t="str">
        <f t="shared" si="195"/>
        <v>Week_45_old-generic-cofi</v>
      </c>
      <c r="E1723" s="8" t="str">
        <f t="shared" si="196"/>
        <v>Initial</v>
      </c>
      <c r="H1723" s="24">
        <f t="shared" si="197"/>
        <v>4.8822997204486266E-3</v>
      </c>
      <c r="I1723" s="6">
        <f t="shared" si="197"/>
        <v>1</v>
      </c>
      <c r="J1723" s="6">
        <f t="shared" si="197"/>
        <v>44148.93580238444</v>
      </c>
      <c r="K1723" s="18">
        <f t="shared" si="197"/>
        <v>0</v>
      </c>
      <c r="L1723" s="35">
        <f>Data!BT7</f>
        <v>4.7405161421362967E-2</v>
      </c>
      <c r="Q1723" s="21">
        <v>0</v>
      </c>
      <c r="R1723" s="21">
        <v>361.07599141359049</v>
      </c>
      <c r="S1723" s="21">
        <v>6949.6058836701868</v>
      </c>
      <c r="T1723" s="38">
        <v>0.44266805820909683</v>
      </c>
    </row>
    <row r="1724" spans="1:20" x14ac:dyDescent="0.25">
      <c r="A1724" s="16" t="s">
        <v>321</v>
      </c>
      <c r="B1724" s="8" t="s">
        <v>338</v>
      </c>
      <c r="C1724" s="8" t="s">
        <v>70</v>
      </c>
      <c r="D1724" s="8" t="str">
        <f t="shared" si="195"/>
        <v>Week_46_old-generic-cofi</v>
      </c>
      <c r="E1724" s="8" t="str">
        <f t="shared" si="196"/>
        <v>Initial</v>
      </c>
      <c r="H1724" s="24">
        <f t="shared" si="197"/>
        <v>4.8822997204486266E-3</v>
      </c>
      <c r="I1724" s="6">
        <f t="shared" si="197"/>
        <v>1</v>
      </c>
      <c r="J1724" s="6">
        <f t="shared" si="197"/>
        <v>44148.93580238444</v>
      </c>
      <c r="K1724" s="18">
        <f t="shared" si="197"/>
        <v>0</v>
      </c>
      <c r="L1724" s="35">
        <f>Data!BT8</f>
        <v>5.0779524097344951E-2</v>
      </c>
      <c r="Q1724" s="21">
        <v>0</v>
      </c>
      <c r="R1724" s="21">
        <v>313.43609995095642</v>
      </c>
      <c r="S1724" s="21">
        <v>6597.2595864420318</v>
      </c>
      <c r="T1724" s="38">
        <v>0.4767325337974152</v>
      </c>
    </row>
    <row r="1725" spans="1:20" x14ac:dyDescent="0.25">
      <c r="A1725" s="16" t="s">
        <v>322</v>
      </c>
      <c r="B1725" s="8" t="s">
        <v>338</v>
      </c>
      <c r="C1725" s="8" t="s">
        <v>70</v>
      </c>
      <c r="D1725" s="8" t="str">
        <f t="shared" si="195"/>
        <v>Week_47_old-generic-cofi</v>
      </c>
      <c r="E1725" s="8" t="str">
        <f t="shared" si="196"/>
        <v>Initial</v>
      </c>
      <c r="H1725" s="24">
        <f t="shared" si="197"/>
        <v>4.8822997204486266E-3</v>
      </c>
      <c r="I1725" s="6">
        <f t="shared" si="197"/>
        <v>1</v>
      </c>
      <c r="J1725" s="6">
        <f t="shared" si="197"/>
        <v>44148.93580238444</v>
      </c>
      <c r="K1725" s="18">
        <f t="shared" si="197"/>
        <v>0</v>
      </c>
      <c r="L1725" s="35">
        <f>Data!BT9</f>
        <v>5.3909193110309013E-2</v>
      </c>
      <c r="Q1725" s="21">
        <v>0</v>
      </c>
      <c r="R1725" s="21">
        <v>269.70751653544045</v>
      </c>
      <c r="S1725" s="21">
        <v>5753.0926296514845</v>
      </c>
      <c r="T1725" s="38">
        <v>0.45020514748176821</v>
      </c>
    </row>
    <row r="1726" spans="1:20" x14ac:dyDescent="0.25">
      <c r="A1726" s="16" t="s">
        <v>323</v>
      </c>
      <c r="B1726" s="8" t="s">
        <v>338</v>
      </c>
      <c r="C1726" s="8" t="s">
        <v>70</v>
      </c>
      <c r="D1726" s="8" t="str">
        <f t="shared" si="195"/>
        <v>Week_48_old-generic-cofi</v>
      </c>
      <c r="E1726" s="8" t="str">
        <f t="shared" si="196"/>
        <v>Initial</v>
      </c>
      <c r="H1726" s="24">
        <f t="shared" si="197"/>
        <v>4.8822997204486266E-3</v>
      </c>
      <c r="I1726" s="6">
        <f t="shared" si="197"/>
        <v>1</v>
      </c>
      <c r="J1726" s="6">
        <f t="shared" si="197"/>
        <v>44148.93580238444</v>
      </c>
      <c r="K1726" s="18">
        <f t="shared" si="197"/>
        <v>0</v>
      </c>
      <c r="L1726" s="35">
        <f>Data!BT10</f>
        <v>5.139225938182309E-2</v>
      </c>
      <c r="Q1726" s="21">
        <v>0</v>
      </c>
      <c r="R1726" s="21">
        <v>206.95532896572232</v>
      </c>
      <c r="S1726" s="21">
        <v>4666.4690445473798</v>
      </c>
      <c r="T1726" s="38">
        <v>0.40767771596736735</v>
      </c>
    </row>
    <row r="1727" spans="1:20" x14ac:dyDescent="0.25">
      <c r="A1727" s="16" t="s">
        <v>324</v>
      </c>
      <c r="B1727" s="8" t="s">
        <v>338</v>
      </c>
      <c r="C1727" s="8" t="s">
        <v>70</v>
      </c>
      <c r="D1727" s="8" t="str">
        <f t="shared" si="195"/>
        <v>Week_49_old-generic-cofi</v>
      </c>
      <c r="E1727" s="8" t="str">
        <f t="shared" si="196"/>
        <v>Initial</v>
      </c>
      <c r="H1727" s="24">
        <f t="shared" si="197"/>
        <v>4.8822997204486266E-3</v>
      </c>
      <c r="I1727" s="6">
        <f t="shared" si="197"/>
        <v>1</v>
      </c>
      <c r="J1727" s="6">
        <f t="shared" si="197"/>
        <v>44148.93580238444</v>
      </c>
      <c r="K1727" s="18">
        <f t="shared" si="197"/>
        <v>0</v>
      </c>
      <c r="L1727" s="35">
        <f>Data!BT11</f>
        <v>3.9225134513418657E-2</v>
      </c>
      <c r="Q1727" s="21">
        <v>0</v>
      </c>
      <c r="R1727" s="21">
        <v>315.70659090844987</v>
      </c>
      <c r="S1727" s="21">
        <v>6944.8885763889339</v>
      </c>
      <c r="T1727" s="38">
        <v>0.57844680742742516</v>
      </c>
    </row>
    <row r="1728" spans="1:20" x14ac:dyDescent="0.25">
      <c r="A1728" s="16" t="s">
        <v>325</v>
      </c>
      <c r="B1728" s="8" t="s">
        <v>338</v>
      </c>
      <c r="C1728" s="8" t="s">
        <v>70</v>
      </c>
      <c r="D1728" s="8" t="str">
        <f t="shared" si="195"/>
        <v>Week_50_old-generic-cofi</v>
      </c>
      <c r="E1728" s="8" t="str">
        <f t="shared" si="196"/>
        <v>Initial</v>
      </c>
      <c r="H1728" s="24">
        <f t="shared" si="197"/>
        <v>4.8822997204486266E-3</v>
      </c>
      <c r="I1728" s="6">
        <f t="shared" si="197"/>
        <v>1</v>
      </c>
      <c r="J1728" s="6">
        <f t="shared" si="197"/>
        <v>44148.93580238444</v>
      </c>
      <c r="K1728" s="18">
        <f t="shared" si="197"/>
        <v>0</v>
      </c>
      <c r="L1728" s="35">
        <f>Data!BT12</f>
        <v>3.7141090087045747E-2</v>
      </c>
      <c r="Q1728" s="21">
        <v>0</v>
      </c>
      <c r="R1728" s="21">
        <v>481.04868850963641</v>
      </c>
      <c r="S1728" s="21">
        <v>9279.9046769435736</v>
      </c>
      <c r="T1728" s="38">
        <v>0.58133618317786873</v>
      </c>
    </row>
    <row r="1729" spans="1:20" x14ac:dyDescent="0.25">
      <c r="A1729" s="16" t="s">
        <v>326</v>
      </c>
      <c r="B1729" s="8" t="s">
        <v>338</v>
      </c>
      <c r="C1729" s="8" t="s">
        <v>70</v>
      </c>
      <c r="D1729" s="8" t="str">
        <f t="shared" si="195"/>
        <v>Week_51_old-generic-cofi</v>
      </c>
      <c r="E1729" s="8" t="str">
        <f t="shared" si="196"/>
        <v>Initial</v>
      </c>
      <c r="H1729" s="24">
        <f t="shared" si="197"/>
        <v>4.8822997204486266E-3</v>
      </c>
      <c r="I1729" s="6">
        <f t="shared" si="197"/>
        <v>1</v>
      </c>
      <c r="J1729" s="6">
        <f t="shared" si="197"/>
        <v>44148.93580238444</v>
      </c>
      <c r="K1729" s="18">
        <f t="shared" si="197"/>
        <v>0</v>
      </c>
      <c r="L1729" s="35">
        <f>Data!BT13</f>
        <v>3.762055161233812E-2</v>
      </c>
      <c r="Q1729" s="21">
        <v>0</v>
      </c>
      <c r="R1729" s="21">
        <v>283.23197647557265</v>
      </c>
      <c r="S1729" s="21">
        <v>6395.482657724112</v>
      </c>
      <c r="T1729" s="38">
        <v>0.5578881798431905</v>
      </c>
    </row>
    <row r="1730" spans="1:20" x14ac:dyDescent="0.25">
      <c r="A1730" s="16" t="s">
        <v>327</v>
      </c>
      <c r="B1730" s="8" t="s">
        <v>338</v>
      </c>
      <c r="C1730" s="8" t="s">
        <v>70</v>
      </c>
      <c r="D1730" s="8" t="str">
        <f t="shared" si="195"/>
        <v>Week_52_old-generic-cofi</v>
      </c>
      <c r="E1730" s="8" t="str">
        <f t="shared" si="196"/>
        <v>Initial</v>
      </c>
      <c r="H1730" s="24">
        <f t="shared" si="197"/>
        <v>4.8822997204486266E-3</v>
      </c>
      <c r="I1730" s="6">
        <f t="shared" si="197"/>
        <v>1</v>
      </c>
      <c r="J1730" s="6">
        <f t="shared" si="197"/>
        <v>44148.93580238444</v>
      </c>
      <c r="K1730" s="18">
        <f t="shared" si="197"/>
        <v>0</v>
      </c>
      <c r="L1730" s="35">
        <f>Data!BT14</f>
        <v>3.6644964047534527E-2</v>
      </c>
      <c r="Q1730" s="21">
        <v>0</v>
      </c>
      <c r="R1730" s="21">
        <v>294.25188345965091</v>
      </c>
      <c r="S1730" s="21">
        <v>6087.6472288243049</v>
      </c>
      <c r="T1730" s="38">
        <v>0.58761605079002621</v>
      </c>
    </row>
    <row r="1731" spans="1:20" x14ac:dyDescent="0.25">
      <c r="A1731" s="17" t="s">
        <v>262</v>
      </c>
      <c r="B1731" s="8" t="s">
        <v>338</v>
      </c>
      <c r="C1731" s="8" t="s">
        <v>70</v>
      </c>
      <c r="D1731" s="8" t="str">
        <f t="shared" si="195"/>
        <v>Week_01-generic-cofi</v>
      </c>
      <c r="E1731" s="8" t="str">
        <f t="shared" si="196"/>
        <v>Umbrella-search.umb</v>
      </c>
      <c r="H1731" s="24">
        <f t="shared" si="197"/>
        <v>4.8822997204486266E-3</v>
      </c>
      <c r="I1731" s="6">
        <f t="shared" si="197"/>
        <v>1</v>
      </c>
      <c r="J1731" s="6">
        <f t="shared" si="197"/>
        <v>44148.93580238444</v>
      </c>
      <c r="K1731" s="18">
        <f t="shared" si="197"/>
        <v>0</v>
      </c>
      <c r="L1731" s="35">
        <f>Data!BT15</f>
        <v>4.1998330200443579E-2</v>
      </c>
      <c r="Q1731" s="21">
        <v>0</v>
      </c>
      <c r="R1731" s="21">
        <v>288.06193482653845</v>
      </c>
      <c r="S1731" s="21">
        <v>5542.0502681931357</v>
      </c>
      <c r="T1731" s="38">
        <v>0.3886413764849912</v>
      </c>
    </row>
    <row r="1732" spans="1:20" x14ac:dyDescent="0.25">
      <c r="A1732" s="17" t="s">
        <v>263</v>
      </c>
      <c r="B1732" s="8" t="s">
        <v>338</v>
      </c>
      <c r="C1732" s="8" t="s">
        <v>70</v>
      </c>
      <c r="D1732" s="8" t="str">
        <f t="shared" si="195"/>
        <v>Week_02-generic-cofi</v>
      </c>
      <c r="E1732" s="8" t="str">
        <f t="shared" si="196"/>
        <v>Umbrella-search.umb</v>
      </c>
      <c r="H1732" s="24">
        <f t="shared" si="197"/>
        <v>4.8822997204486266E-3</v>
      </c>
      <c r="I1732" s="6">
        <f t="shared" si="197"/>
        <v>1</v>
      </c>
      <c r="J1732" s="6">
        <f t="shared" si="197"/>
        <v>44148.93580238444</v>
      </c>
      <c r="K1732" s="18">
        <f t="shared" si="197"/>
        <v>0</v>
      </c>
      <c r="L1732" s="35">
        <f>Data!BT16</f>
        <v>4.2597778619165694E-2</v>
      </c>
      <c r="Q1732" s="21">
        <v>0</v>
      </c>
      <c r="R1732" s="21">
        <v>460.57056994766555</v>
      </c>
      <c r="S1732" s="21">
        <v>8511.2593400308615</v>
      </c>
      <c r="T1732" s="38">
        <v>0.4973222620272425</v>
      </c>
    </row>
    <row r="1733" spans="1:20" x14ac:dyDescent="0.25">
      <c r="A1733" s="17" t="s">
        <v>264</v>
      </c>
      <c r="B1733" s="8" t="s">
        <v>338</v>
      </c>
      <c r="C1733" s="8" t="s">
        <v>70</v>
      </c>
      <c r="D1733" s="8" t="str">
        <f t="shared" si="195"/>
        <v>Week_03-generic-cofi</v>
      </c>
      <c r="E1733" s="8" t="str">
        <f t="shared" si="196"/>
        <v>Umbrella-search.umb</v>
      </c>
      <c r="H1733" s="24">
        <f t="shared" si="197"/>
        <v>4.8822997204486266E-3</v>
      </c>
      <c r="I1733" s="6">
        <f t="shared" si="197"/>
        <v>1</v>
      </c>
      <c r="J1733" s="6">
        <f t="shared" si="197"/>
        <v>44148.93580238444</v>
      </c>
      <c r="K1733" s="18">
        <f t="shared" si="197"/>
        <v>0</v>
      </c>
      <c r="L1733" s="35">
        <f>Data!BT17</f>
        <v>4.3849804821703663E-2</v>
      </c>
      <c r="Q1733" s="21">
        <v>0</v>
      </c>
      <c r="R1733" s="21">
        <v>354.20982428400146</v>
      </c>
      <c r="S1733" s="21">
        <v>7444.7038995984849</v>
      </c>
      <c r="T1733" s="38">
        <v>0.50791250214855044</v>
      </c>
    </row>
    <row r="1734" spans="1:20" x14ac:dyDescent="0.25">
      <c r="A1734" s="17" t="s">
        <v>265</v>
      </c>
      <c r="B1734" s="8" t="s">
        <v>338</v>
      </c>
      <c r="C1734" s="8" t="s">
        <v>70</v>
      </c>
      <c r="D1734" s="8" t="str">
        <f t="shared" si="195"/>
        <v>Week_04-generic-cofi</v>
      </c>
      <c r="E1734" s="8" t="str">
        <f t="shared" si="196"/>
        <v>Umbrella-search.umb</v>
      </c>
      <c r="H1734" s="24">
        <f t="shared" si="197"/>
        <v>4.8822997204486266E-3</v>
      </c>
      <c r="I1734" s="6">
        <f t="shared" si="197"/>
        <v>1</v>
      </c>
      <c r="J1734" s="6">
        <f t="shared" si="197"/>
        <v>44148.93580238444</v>
      </c>
      <c r="K1734" s="18">
        <f t="shared" si="197"/>
        <v>0</v>
      </c>
      <c r="L1734" s="35">
        <f>Data!BT18</f>
        <v>3.9210065454884278E-2</v>
      </c>
      <c r="Q1734" s="21">
        <v>0</v>
      </c>
      <c r="R1734" s="21">
        <v>256.87397895247801</v>
      </c>
      <c r="S1734" s="21">
        <v>5898.9296321945794</v>
      </c>
      <c r="T1734" s="38">
        <v>0.50997236599696871</v>
      </c>
    </row>
    <row r="1735" spans="1:20" x14ac:dyDescent="0.25">
      <c r="A1735" s="17" t="s">
        <v>266</v>
      </c>
      <c r="B1735" s="8" t="s">
        <v>338</v>
      </c>
      <c r="C1735" s="8" t="s">
        <v>70</v>
      </c>
      <c r="D1735" s="8" t="str">
        <f t="shared" si="195"/>
        <v>Week_05-generic-cofi</v>
      </c>
      <c r="E1735" s="8" t="str">
        <f t="shared" si="196"/>
        <v>Umbrella-search.umb</v>
      </c>
      <c r="H1735" s="24">
        <f t="shared" ref="H1735:K1750" si="198">H1734</f>
        <v>4.8822997204486266E-3</v>
      </c>
      <c r="I1735" s="6">
        <f t="shared" si="198"/>
        <v>1</v>
      </c>
      <c r="J1735" s="6">
        <f t="shared" si="198"/>
        <v>44148.93580238444</v>
      </c>
      <c r="K1735" s="18">
        <f t="shared" si="198"/>
        <v>0</v>
      </c>
      <c r="L1735" s="35">
        <f>Data!BT19</f>
        <v>4.2394862921044461E-2</v>
      </c>
      <c r="Q1735" s="21">
        <v>0</v>
      </c>
      <c r="R1735" s="21">
        <v>360.50188122980921</v>
      </c>
      <c r="S1735" s="21">
        <v>7526.5645351751136</v>
      </c>
      <c r="T1735" s="38">
        <v>0.51708264525465841</v>
      </c>
    </row>
    <row r="1736" spans="1:20" x14ac:dyDescent="0.25">
      <c r="A1736" s="17" t="s">
        <v>267</v>
      </c>
      <c r="B1736" s="8" t="s">
        <v>338</v>
      </c>
      <c r="C1736" s="8" t="s">
        <v>70</v>
      </c>
      <c r="D1736" s="8" t="str">
        <f t="shared" si="195"/>
        <v>Week_06-generic-cofi</v>
      </c>
      <c r="E1736" s="8" t="str">
        <f t="shared" si="196"/>
        <v>Umbrella-search.umb</v>
      </c>
      <c r="H1736" s="24">
        <f t="shared" si="198"/>
        <v>4.8822997204486266E-3</v>
      </c>
      <c r="I1736" s="6">
        <f t="shared" si="198"/>
        <v>1</v>
      </c>
      <c r="J1736" s="6">
        <f t="shared" si="198"/>
        <v>44148.93580238444</v>
      </c>
      <c r="K1736" s="18">
        <f t="shared" si="198"/>
        <v>0</v>
      </c>
      <c r="L1736" s="35">
        <f>Data!BT20</f>
        <v>3.5029386007661575E-2</v>
      </c>
      <c r="Q1736" s="21">
        <v>0</v>
      </c>
      <c r="R1736" s="21">
        <v>316.1042388188888</v>
      </c>
      <c r="S1736" s="21">
        <v>6606.4977520743432</v>
      </c>
      <c r="T1736" s="38">
        <v>0.4489993997391587</v>
      </c>
    </row>
    <row r="1737" spans="1:20" x14ac:dyDescent="0.25">
      <c r="A1737" s="17" t="s">
        <v>268</v>
      </c>
      <c r="B1737" s="8" t="s">
        <v>338</v>
      </c>
      <c r="C1737" s="8" t="s">
        <v>70</v>
      </c>
      <c r="D1737" s="8" t="str">
        <f t="shared" si="195"/>
        <v>Week_07-generic-cofi</v>
      </c>
      <c r="E1737" s="8" t="str">
        <f t="shared" si="196"/>
        <v>Umbrella-search.umb</v>
      </c>
      <c r="H1737" s="24">
        <f t="shared" si="198"/>
        <v>4.8822997204486266E-3</v>
      </c>
      <c r="I1737" s="6">
        <f t="shared" si="198"/>
        <v>1</v>
      </c>
      <c r="J1737" s="6">
        <f t="shared" si="198"/>
        <v>44148.93580238444</v>
      </c>
      <c r="K1737" s="18">
        <f t="shared" si="198"/>
        <v>0</v>
      </c>
      <c r="L1737" s="35">
        <f>Data!BT21</f>
        <v>3.51190288335336E-2</v>
      </c>
      <c r="Q1737" s="21">
        <v>0</v>
      </c>
      <c r="R1737" s="21">
        <v>209.71696493575325</v>
      </c>
      <c r="S1737" s="21">
        <v>5054.3529878388099</v>
      </c>
      <c r="T1737" s="38">
        <v>0.4363983693916702</v>
      </c>
    </row>
    <row r="1738" spans="1:20" x14ac:dyDescent="0.25">
      <c r="A1738" s="17" t="s">
        <v>269</v>
      </c>
      <c r="B1738" s="8" t="s">
        <v>338</v>
      </c>
      <c r="C1738" s="8" t="s">
        <v>70</v>
      </c>
      <c r="D1738" s="8" t="str">
        <f t="shared" si="195"/>
        <v>Week_08-generic-cofi</v>
      </c>
      <c r="E1738" s="8" t="str">
        <f t="shared" si="196"/>
        <v>Umbrella-search.umb</v>
      </c>
      <c r="H1738" s="24">
        <f t="shared" si="198"/>
        <v>4.8822997204486266E-3</v>
      </c>
      <c r="I1738" s="6">
        <f t="shared" si="198"/>
        <v>1</v>
      </c>
      <c r="J1738" s="6">
        <f t="shared" si="198"/>
        <v>44148.93580238444</v>
      </c>
      <c r="K1738" s="18">
        <f t="shared" si="198"/>
        <v>0</v>
      </c>
      <c r="L1738" s="35">
        <f>Data!BT22</f>
        <v>3.6394055538464247E-2</v>
      </c>
      <c r="Q1738" s="21">
        <v>0</v>
      </c>
      <c r="R1738" s="21">
        <v>333.03572530431842</v>
      </c>
      <c r="S1738" s="21">
        <v>6975.7326375542543</v>
      </c>
      <c r="T1738" s="38">
        <v>0.41749840732698318</v>
      </c>
    </row>
    <row r="1739" spans="1:20" x14ac:dyDescent="0.25">
      <c r="A1739" s="17" t="s">
        <v>270</v>
      </c>
      <c r="B1739" s="8" t="s">
        <v>338</v>
      </c>
      <c r="C1739" s="8" t="s">
        <v>70</v>
      </c>
      <c r="D1739" s="8" t="str">
        <f t="shared" si="195"/>
        <v>Week_09-generic-cofi</v>
      </c>
      <c r="E1739" s="8" t="str">
        <f t="shared" si="196"/>
        <v>Umbrella-search.umb</v>
      </c>
      <c r="H1739" s="24">
        <f t="shared" si="198"/>
        <v>4.8822997204486266E-3</v>
      </c>
      <c r="I1739" s="6">
        <f t="shared" si="198"/>
        <v>1</v>
      </c>
      <c r="J1739" s="6">
        <f t="shared" si="198"/>
        <v>44148.93580238444</v>
      </c>
      <c r="K1739" s="18">
        <f t="shared" si="198"/>
        <v>0</v>
      </c>
      <c r="L1739" s="35">
        <f>Data!BT23</f>
        <v>3.9384678075240785E-2</v>
      </c>
      <c r="Q1739" s="21">
        <v>0</v>
      </c>
      <c r="R1739" s="21">
        <v>293.09107981228209</v>
      </c>
      <c r="S1739" s="21">
        <v>6042.8062641524211</v>
      </c>
      <c r="T1739" s="38">
        <v>0.40293988411378323</v>
      </c>
    </row>
    <row r="1740" spans="1:20" x14ac:dyDescent="0.25">
      <c r="A1740" s="17" t="s">
        <v>249</v>
      </c>
      <c r="B1740" s="8" t="s">
        <v>338</v>
      </c>
      <c r="C1740" s="8" t="s">
        <v>70</v>
      </c>
      <c r="D1740" s="8" t="str">
        <f t="shared" si="195"/>
        <v>Week_10-generic-cofi</v>
      </c>
      <c r="E1740" s="8" t="str">
        <f t="shared" si="196"/>
        <v>Umbrella-search.umb</v>
      </c>
      <c r="H1740" s="24">
        <f t="shared" si="198"/>
        <v>4.8822997204486266E-3</v>
      </c>
      <c r="I1740" s="6">
        <f t="shared" si="198"/>
        <v>1</v>
      </c>
      <c r="J1740" s="6">
        <f t="shared" si="198"/>
        <v>44148.93580238444</v>
      </c>
      <c r="K1740" s="18">
        <f t="shared" si="198"/>
        <v>0</v>
      </c>
      <c r="L1740" s="35">
        <f>Data!BT24</f>
        <v>3.7814308672776263E-2</v>
      </c>
      <c r="Q1740" s="21">
        <v>0</v>
      </c>
      <c r="R1740" s="21">
        <v>297.23694021780773</v>
      </c>
      <c r="S1740" s="21">
        <v>6223.2326410629339</v>
      </c>
      <c r="T1740" s="38">
        <v>0.40144171083066205</v>
      </c>
    </row>
    <row r="1741" spans="1:20" x14ac:dyDescent="0.25">
      <c r="A1741" s="17" t="s">
        <v>250</v>
      </c>
      <c r="B1741" s="8" t="s">
        <v>338</v>
      </c>
      <c r="C1741" s="8" t="s">
        <v>70</v>
      </c>
      <c r="D1741" s="8" t="str">
        <f t="shared" si="195"/>
        <v>Week_11-generic-cofi</v>
      </c>
      <c r="E1741" s="8" t="str">
        <f t="shared" si="196"/>
        <v>Umbrella-search.umb</v>
      </c>
      <c r="H1741" s="24">
        <f t="shared" si="198"/>
        <v>4.8822997204486266E-3</v>
      </c>
      <c r="I1741" s="6">
        <f t="shared" si="198"/>
        <v>1</v>
      </c>
      <c r="J1741" s="6">
        <f t="shared" si="198"/>
        <v>44148.93580238444</v>
      </c>
      <c r="K1741" s="18">
        <f t="shared" si="198"/>
        <v>0</v>
      </c>
      <c r="L1741" s="35">
        <f>Data!BT25</f>
        <v>3.8433136719002836E-2</v>
      </c>
      <c r="Q1741" s="21">
        <v>0</v>
      </c>
      <c r="R1741" s="21">
        <v>270.26532109029068</v>
      </c>
      <c r="S1741" s="21">
        <v>5926.4867932902889</v>
      </c>
      <c r="T1741" s="38">
        <v>0.42630517146645031</v>
      </c>
    </row>
    <row r="1742" spans="1:20" x14ac:dyDescent="0.25">
      <c r="A1742" s="17" t="s">
        <v>251</v>
      </c>
      <c r="B1742" s="8" t="s">
        <v>338</v>
      </c>
      <c r="C1742" s="8" t="s">
        <v>70</v>
      </c>
      <c r="D1742" s="8" t="str">
        <f t="shared" si="195"/>
        <v>Week_12-generic-cofi</v>
      </c>
      <c r="E1742" s="8" t="str">
        <f t="shared" si="196"/>
        <v>Umbrella-search.umb</v>
      </c>
      <c r="H1742" s="24">
        <f t="shared" si="198"/>
        <v>4.8822997204486266E-3</v>
      </c>
      <c r="I1742" s="6">
        <f t="shared" si="198"/>
        <v>1</v>
      </c>
      <c r="J1742" s="6">
        <f t="shared" si="198"/>
        <v>44148.93580238444</v>
      </c>
      <c r="K1742" s="18">
        <f t="shared" si="198"/>
        <v>0</v>
      </c>
      <c r="L1742" s="35">
        <f>Data!BT26</f>
        <v>3.842030683757458E-2</v>
      </c>
      <c r="Q1742" s="21">
        <v>0</v>
      </c>
      <c r="R1742" s="21">
        <v>330.55982923121309</v>
      </c>
      <c r="S1742" s="21">
        <v>7253.498912796108</v>
      </c>
      <c r="T1742" s="38">
        <v>0.50160479067440344</v>
      </c>
    </row>
    <row r="1743" spans="1:20" x14ac:dyDescent="0.25">
      <c r="A1743" s="17" t="s">
        <v>252</v>
      </c>
      <c r="B1743" s="8" t="s">
        <v>338</v>
      </c>
      <c r="C1743" s="8" t="s">
        <v>70</v>
      </c>
      <c r="D1743" s="8" t="str">
        <f t="shared" si="195"/>
        <v>Week_13-generic-cofi</v>
      </c>
      <c r="E1743" s="8" t="str">
        <f t="shared" si="196"/>
        <v>Umbrella-search.umb</v>
      </c>
      <c r="H1743" s="24">
        <f t="shared" si="198"/>
        <v>4.8822997204486266E-3</v>
      </c>
      <c r="I1743" s="6">
        <f t="shared" si="198"/>
        <v>1</v>
      </c>
      <c r="J1743" s="6">
        <f t="shared" si="198"/>
        <v>44148.93580238444</v>
      </c>
      <c r="K1743" s="18">
        <f t="shared" si="198"/>
        <v>0</v>
      </c>
      <c r="L1743" s="35">
        <f>Data!BT27</f>
        <v>3.4461504929258154E-2</v>
      </c>
      <c r="Q1743" s="21">
        <v>0</v>
      </c>
      <c r="R1743" s="21">
        <v>273.80542947469604</v>
      </c>
      <c r="S1743" s="21">
        <v>5958.2191033293848</v>
      </c>
      <c r="T1743" s="38">
        <v>0.41686593918929293</v>
      </c>
    </row>
    <row r="1744" spans="1:20" x14ac:dyDescent="0.25">
      <c r="A1744" s="17" t="s">
        <v>253</v>
      </c>
      <c r="B1744" s="8" t="s">
        <v>338</v>
      </c>
      <c r="C1744" s="8" t="s">
        <v>70</v>
      </c>
      <c r="D1744" s="8" t="str">
        <f t="shared" si="195"/>
        <v>Week_14-generic-cofi</v>
      </c>
      <c r="E1744" s="8" t="str">
        <f t="shared" si="196"/>
        <v>Umbrella-search.umb</v>
      </c>
      <c r="H1744" s="24">
        <f t="shared" si="198"/>
        <v>4.8822997204486266E-3</v>
      </c>
      <c r="I1744" s="6">
        <f t="shared" si="198"/>
        <v>1</v>
      </c>
      <c r="J1744" s="6">
        <f t="shared" si="198"/>
        <v>44148.93580238444</v>
      </c>
      <c r="K1744" s="18">
        <f t="shared" si="198"/>
        <v>0</v>
      </c>
      <c r="L1744" s="35">
        <f>Data!BT28</f>
        <v>3.4530231220421766E-2</v>
      </c>
      <c r="Q1744" s="21">
        <v>0</v>
      </c>
      <c r="R1744" s="21">
        <v>345.37026399477492</v>
      </c>
      <c r="S1744" s="21">
        <v>7362.99535559781</v>
      </c>
      <c r="T1744" s="38">
        <v>0.43187944536761158</v>
      </c>
    </row>
    <row r="1745" spans="1:20" x14ac:dyDescent="0.25">
      <c r="A1745" s="17" t="s">
        <v>254</v>
      </c>
      <c r="B1745" s="8" t="s">
        <v>338</v>
      </c>
      <c r="C1745" s="8" t="s">
        <v>70</v>
      </c>
      <c r="D1745" s="8" t="str">
        <f t="shared" si="195"/>
        <v>Week_15-generic-cofi</v>
      </c>
      <c r="E1745" s="8" t="str">
        <f t="shared" si="196"/>
        <v>Umbrella-search.umb</v>
      </c>
      <c r="H1745" s="24">
        <f t="shared" si="198"/>
        <v>4.8822997204486266E-3</v>
      </c>
      <c r="I1745" s="6">
        <f t="shared" si="198"/>
        <v>1</v>
      </c>
      <c r="J1745" s="6">
        <f t="shared" si="198"/>
        <v>44148.93580238444</v>
      </c>
      <c r="K1745" s="18">
        <f t="shared" si="198"/>
        <v>0</v>
      </c>
      <c r="L1745" s="35">
        <f>Data!BT29</f>
        <v>4.8393259828831602E-2</v>
      </c>
      <c r="Q1745" s="21">
        <v>0</v>
      </c>
      <c r="R1745" s="21">
        <v>173.6334405834869</v>
      </c>
      <c r="S1745" s="21">
        <v>3778.1618879468492</v>
      </c>
      <c r="T1745" s="38">
        <v>0.2995182363836455</v>
      </c>
    </row>
    <row r="1746" spans="1:20" x14ac:dyDescent="0.25">
      <c r="A1746" s="17" t="s">
        <v>255</v>
      </c>
      <c r="B1746" s="8" t="s">
        <v>338</v>
      </c>
      <c r="C1746" s="8" t="s">
        <v>70</v>
      </c>
      <c r="D1746" s="8" t="str">
        <f t="shared" si="195"/>
        <v>Week_16-generic-cofi</v>
      </c>
      <c r="E1746" s="8" t="str">
        <f t="shared" si="196"/>
        <v>Umbrella-search.umb</v>
      </c>
      <c r="H1746" s="24">
        <f t="shared" si="198"/>
        <v>4.8822997204486266E-3</v>
      </c>
      <c r="I1746" s="6">
        <f t="shared" si="198"/>
        <v>1</v>
      </c>
      <c r="J1746" s="6">
        <f t="shared" si="198"/>
        <v>44148.93580238444</v>
      </c>
      <c r="K1746" s="18">
        <f t="shared" si="198"/>
        <v>0</v>
      </c>
      <c r="L1746" s="35">
        <f>Data!BT30</f>
        <v>4.4325543564021408E-2</v>
      </c>
      <c r="Q1746" s="21">
        <v>0</v>
      </c>
      <c r="R1746" s="21">
        <v>482.23683579285307</v>
      </c>
      <c r="S1746" s="21">
        <v>9381.9913615725018</v>
      </c>
      <c r="T1746" s="38">
        <v>0.55562366592274826</v>
      </c>
    </row>
    <row r="1747" spans="1:20" x14ac:dyDescent="0.25">
      <c r="A1747" s="17" t="s">
        <v>256</v>
      </c>
      <c r="B1747" s="8" t="s">
        <v>338</v>
      </c>
      <c r="C1747" s="8" t="s">
        <v>70</v>
      </c>
      <c r="D1747" s="8" t="str">
        <f t="shared" si="195"/>
        <v>Week_17-generic-cofi</v>
      </c>
      <c r="E1747" s="8" t="str">
        <f t="shared" si="196"/>
        <v>Umbrella-search.umb</v>
      </c>
      <c r="H1747" s="24">
        <f t="shared" si="198"/>
        <v>4.8822997204486266E-3</v>
      </c>
      <c r="I1747" s="6">
        <f t="shared" si="198"/>
        <v>1</v>
      </c>
      <c r="J1747" s="6">
        <f t="shared" si="198"/>
        <v>44148.93580238444</v>
      </c>
      <c r="K1747" s="18">
        <f t="shared" si="198"/>
        <v>0</v>
      </c>
      <c r="L1747" s="35">
        <f>Data!BT31</f>
        <v>4.8066008794824484E-2</v>
      </c>
      <c r="Q1747" s="21">
        <v>0</v>
      </c>
      <c r="R1747" s="21">
        <v>417.48471737842294</v>
      </c>
      <c r="S1747" s="21">
        <v>8498.3413460090669</v>
      </c>
      <c r="T1747" s="38">
        <v>0.54847404926149612</v>
      </c>
    </row>
    <row r="1748" spans="1:20" x14ac:dyDescent="0.25">
      <c r="A1748" s="17" t="s">
        <v>257</v>
      </c>
      <c r="B1748" s="8" t="s">
        <v>338</v>
      </c>
      <c r="C1748" s="8" t="s">
        <v>70</v>
      </c>
      <c r="D1748" s="8" t="str">
        <f t="shared" si="195"/>
        <v>Week_18-generic-cofi</v>
      </c>
      <c r="E1748" s="8" t="str">
        <f t="shared" si="196"/>
        <v>Umbrella-search.umb</v>
      </c>
      <c r="H1748" s="24">
        <f t="shared" si="198"/>
        <v>4.8822997204486266E-3</v>
      </c>
      <c r="I1748" s="6">
        <f t="shared" si="198"/>
        <v>1</v>
      </c>
      <c r="J1748" s="6">
        <f t="shared" si="198"/>
        <v>44148.93580238444</v>
      </c>
      <c r="K1748" s="18">
        <f t="shared" si="198"/>
        <v>0</v>
      </c>
      <c r="L1748" s="35">
        <f>Data!BT32</f>
        <v>4.1233851159657352E-2</v>
      </c>
      <c r="Q1748" s="21">
        <v>0</v>
      </c>
      <c r="R1748" s="21">
        <v>165.76332806193048</v>
      </c>
      <c r="S1748" s="21">
        <v>4022.3202696348599</v>
      </c>
      <c r="T1748" s="38">
        <v>0.34906368231310436</v>
      </c>
    </row>
    <row r="1749" spans="1:20" x14ac:dyDescent="0.25">
      <c r="A1749" s="17" t="s">
        <v>258</v>
      </c>
      <c r="B1749" s="8" t="s">
        <v>338</v>
      </c>
      <c r="C1749" s="8" t="s">
        <v>70</v>
      </c>
      <c r="D1749" s="8" t="str">
        <f t="shared" si="195"/>
        <v>Week_19-generic-cofi</v>
      </c>
      <c r="E1749" s="8" t="str">
        <f t="shared" si="196"/>
        <v>Umbrella-search.umb</v>
      </c>
      <c r="H1749" s="24">
        <f t="shared" si="198"/>
        <v>4.8822997204486266E-3</v>
      </c>
      <c r="I1749" s="6">
        <f t="shared" si="198"/>
        <v>1</v>
      </c>
      <c r="J1749" s="6">
        <f t="shared" si="198"/>
        <v>44148.93580238444</v>
      </c>
      <c r="K1749" s="18">
        <f t="shared" si="198"/>
        <v>0</v>
      </c>
      <c r="L1749" s="35">
        <f>Data!BT33</f>
        <v>5.1106145826752179E-2</v>
      </c>
      <c r="Q1749" s="21">
        <v>0</v>
      </c>
      <c r="R1749" s="21">
        <v>156.84635731840311</v>
      </c>
      <c r="S1749" s="21">
        <v>3701.8558485312456</v>
      </c>
      <c r="T1749" s="38">
        <v>0.32977716074113694</v>
      </c>
    </row>
    <row r="1750" spans="1:20" x14ac:dyDescent="0.25">
      <c r="A1750" s="17" t="s">
        <v>259</v>
      </c>
      <c r="B1750" s="8" t="s">
        <v>338</v>
      </c>
      <c r="C1750" s="8" t="s">
        <v>70</v>
      </c>
      <c r="D1750" s="8" t="str">
        <f t="shared" si="195"/>
        <v>Week_20-generic-cofi</v>
      </c>
      <c r="E1750" s="8" t="str">
        <f t="shared" si="196"/>
        <v>Umbrella-search.umb</v>
      </c>
      <c r="H1750" s="24">
        <f t="shared" si="198"/>
        <v>4.8822997204486266E-3</v>
      </c>
      <c r="I1750" s="6">
        <f t="shared" si="198"/>
        <v>1</v>
      </c>
      <c r="J1750" s="6">
        <f t="shared" si="198"/>
        <v>44148.93580238444</v>
      </c>
      <c r="K1750" s="18">
        <f t="shared" si="198"/>
        <v>0</v>
      </c>
      <c r="L1750" s="35">
        <f>Data!BT34</f>
        <v>5.179229488041856E-2</v>
      </c>
      <c r="Q1750" s="21">
        <v>0</v>
      </c>
      <c r="R1750" s="21">
        <v>332.03833671201045</v>
      </c>
      <c r="S1750" s="21">
        <v>6642.1884483163176</v>
      </c>
      <c r="T1750" s="38">
        <v>0.44693454569877389</v>
      </c>
    </row>
    <row r="1751" spans="1:20" x14ac:dyDescent="0.25">
      <c r="A1751" s="17" t="s">
        <v>260</v>
      </c>
      <c r="B1751" s="8" t="s">
        <v>338</v>
      </c>
      <c r="C1751" s="8" t="s">
        <v>70</v>
      </c>
      <c r="D1751" s="8" t="str">
        <f t="shared" si="195"/>
        <v>Week_21-generic-cofi</v>
      </c>
      <c r="E1751" s="8" t="str">
        <f t="shared" si="196"/>
        <v>Umbrella-search.umb</v>
      </c>
      <c r="H1751" s="24">
        <f t="shared" ref="H1751:K1766" si="199">H1750</f>
        <v>4.8822997204486266E-3</v>
      </c>
      <c r="I1751" s="6">
        <f t="shared" si="199"/>
        <v>1</v>
      </c>
      <c r="J1751" s="6">
        <f t="shared" si="199"/>
        <v>44148.93580238444</v>
      </c>
      <c r="K1751" s="18">
        <f t="shared" si="199"/>
        <v>0</v>
      </c>
      <c r="L1751" s="35">
        <f>Data!BT35</f>
        <v>5.3032795061033672E-2</v>
      </c>
      <c r="Q1751" s="21">
        <v>0</v>
      </c>
      <c r="R1751" s="21">
        <v>280.75820527878784</v>
      </c>
      <c r="S1751" s="21">
        <v>5774.0431238431138</v>
      </c>
      <c r="T1751" s="38">
        <v>0.39627852703070165</v>
      </c>
    </row>
    <row r="1752" spans="1:20" x14ac:dyDescent="0.25">
      <c r="A1752" s="17" t="s">
        <v>261</v>
      </c>
      <c r="B1752" s="8" t="s">
        <v>338</v>
      </c>
      <c r="C1752" s="8" t="s">
        <v>70</v>
      </c>
      <c r="D1752" s="8" t="str">
        <f t="shared" si="195"/>
        <v>Week_22-generic-cofi</v>
      </c>
      <c r="E1752" s="8" t="str">
        <f t="shared" si="196"/>
        <v>Umbrella-search.umb</v>
      </c>
      <c r="H1752" s="24">
        <f t="shared" si="199"/>
        <v>4.8822997204486266E-3</v>
      </c>
      <c r="I1752" s="6">
        <f t="shared" si="199"/>
        <v>1</v>
      </c>
      <c r="J1752" s="6">
        <f t="shared" si="199"/>
        <v>44148.93580238444</v>
      </c>
      <c r="K1752" s="18">
        <f t="shared" si="199"/>
        <v>0</v>
      </c>
      <c r="L1752" s="35">
        <f>Data!BT36</f>
        <v>5.5268879604339238E-2</v>
      </c>
      <c r="Q1752" s="21">
        <v>0</v>
      </c>
      <c r="R1752" s="21">
        <v>290.99402593824647</v>
      </c>
      <c r="S1752" s="21">
        <v>5938.5772835691359</v>
      </c>
      <c r="T1752" s="38">
        <v>0.41811956523734606</v>
      </c>
    </row>
    <row r="1753" spans="1:20" x14ac:dyDescent="0.25">
      <c r="A1753" s="17" t="s">
        <v>278</v>
      </c>
      <c r="B1753" s="8" t="s">
        <v>338</v>
      </c>
      <c r="C1753" s="8" t="s">
        <v>70</v>
      </c>
      <c r="D1753" s="8" t="str">
        <f t="shared" si="195"/>
        <v>Week_23-generic-cofi</v>
      </c>
      <c r="E1753" s="8" t="str">
        <f t="shared" si="196"/>
        <v>Umbrella-search.umb</v>
      </c>
      <c r="H1753" s="24">
        <f t="shared" si="199"/>
        <v>4.8822997204486266E-3</v>
      </c>
      <c r="I1753" s="6">
        <f t="shared" si="199"/>
        <v>1</v>
      </c>
      <c r="J1753" s="6">
        <f t="shared" si="199"/>
        <v>44148.93580238444</v>
      </c>
      <c r="K1753" s="18">
        <f t="shared" si="199"/>
        <v>0</v>
      </c>
      <c r="L1753" s="35">
        <f>Data!BT37</f>
        <v>5.3846374207024636E-2</v>
      </c>
      <c r="Q1753" s="21">
        <v>0</v>
      </c>
      <c r="R1753" s="21">
        <v>197.27926839860149</v>
      </c>
      <c r="S1753" s="21">
        <v>4618.4106006475631</v>
      </c>
      <c r="T1753" s="38">
        <v>0.44972135982184724</v>
      </c>
    </row>
    <row r="1754" spans="1:20" x14ac:dyDescent="0.25">
      <c r="A1754" s="17" t="s">
        <v>279</v>
      </c>
      <c r="B1754" s="8" t="s">
        <v>338</v>
      </c>
      <c r="C1754" s="8" t="s">
        <v>70</v>
      </c>
      <c r="D1754" s="8" t="str">
        <f t="shared" si="195"/>
        <v>Week_24-generic-cofi</v>
      </c>
      <c r="E1754" s="8" t="str">
        <f t="shared" si="196"/>
        <v>Umbrella-search.umb</v>
      </c>
      <c r="H1754" s="24">
        <f t="shared" si="199"/>
        <v>4.8822997204486266E-3</v>
      </c>
      <c r="I1754" s="6">
        <f t="shared" si="199"/>
        <v>1</v>
      </c>
      <c r="J1754" s="6">
        <f t="shared" si="199"/>
        <v>44148.93580238444</v>
      </c>
      <c r="K1754" s="18">
        <f t="shared" si="199"/>
        <v>0</v>
      </c>
      <c r="L1754" s="35">
        <f>Data!BT38</f>
        <v>3.9001781405702089E-2</v>
      </c>
      <c r="Q1754" s="21">
        <v>0</v>
      </c>
      <c r="R1754" s="21">
        <v>392.55304692094762</v>
      </c>
      <c r="S1754" s="21">
        <v>8614.1035080635029</v>
      </c>
      <c r="T1754" s="38">
        <v>0.78342442328247364</v>
      </c>
    </row>
    <row r="1755" spans="1:20" x14ac:dyDescent="0.25">
      <c r="A1755" s="17" t="s">
        <v>280</v>
      </c>
      <c r="B1755" s="8" t="s">
        <v>338</v>
      </c>
      <c r="C1755" s="8" t="s">
        <v>70</v>
      </c>
      <c r="D1755" s="8" t="str">
        <f t="shared" si="195"/>
        <v>Week_25-generic-cofi</v>
      </c>
      <c r="E1755" s="8" t="str">
        <f t="shared" si="196"/>
        <v>Umbrella-search.umb</v>
      </c>
      <c r="H1755" s="24">
        <f t="shared" si="199"/>
        <v>4.8822997204486266E-3</v>
      </c>
      <c r="I1755" s="6">
        <f t="shared" si="199"/>
        <v>1</v>
      </c>
      <c r="J1755" s="6">
        <f t="shared" si="199"/>
        <v>44148.93580238444</v>
      </c>
      <c r="K1755" s="18">
        <f t="shared" si="199"/>
        <v>0</v>
      </c>
      <c r="L1755" s="35">
        <f>Data!BT39</f>
        <v>3.9001781405702089E-2</v>
      </c>
      <c r="Q1755" s="21">
        <v>0</v>
      </c>
      <c r="R1755" s="21">
        <v>391.88528572739654</v>
      </c>
      <c r="S1755" s="21">
        <v>8519.4542439888373</v>
      </c>
      <c r="T1755" s="38">
        <v>0.80059607712069636</v>
      </c>
    </row>
    <row r="1756" spans="1:20" x14ac:dyDescent="0.25">
      <c r="A1756" s="17" t="s">
        <v>281</v>
      </c>
      <c r="B1756" s="8" t="s">
        <v>338</v>
      </c>
      <c r="C1756" s="8" t="s">
        <v>70</v>
      </c>
      <c r="D1756" s="8" t="str">
        <f t="shared" si="195"/>
        <v>Week_26-generic-cofi</v>
      </c>
      <c r="E1756" s="8" t="str">
        <f t="shared" si="196"/>
        <v>Umbrella-search.umb</v>
      </c>
      <c r="H1756" s="24">
        <f t="shared" si="199"/>
        <v>4.8822997204486266E-3</v>
      </c>
      <c r="I1756" s="6">
        <f t="shared" si="199"/>
        <v>1</v>
      </c>
      <c r="J1756" s="6">
        <f t="shared" si="199"/>
        <v>44148.93580238444</v>
      </c>
      <c r="K1756" s="18">
        <f t="shared" si="199"/>
        <v>0</v>
      </c>
      <c r="L1756" s="35">
        <f>Data!BT40</f>
        <v>2.7756801776790675E-2</v>
      </c>
      <c r="Q1756" s="21">
        <v>0</v>
      </c>
      <c r="R1756" s="21">
        <v>606.82015733905018</v>
      </c>
      <c r="S1756" s="21">
        <v>11978.087426971833</v>
      </c>
      <c r="T1756" s="38">
        <v>0.91352655361905521</v>
      </c>
    </row>
    <row r="1757" spans="1:20" x14ac:dyDescent="0.25">
      <c r="A1757" s="17" t="s">
        <v>282</v>
      </c>
      <c r="B1757" s="8" t="s">
        <v>338</v>
      </c>
      <c r="C1757" s="8" t="s">
        <v>70</v>
      </c>
      <c r="D1757" s="8" t="str">
        <f t="shared" si="195"/>
        <v>Week_27-generic-cofi</v>
      </c>
      <c r="E1757" s="8" t="str">
        <f t="shared" si="196"/>
        <v>Umbrella-search.umb</v>
      </c>
      <c r="H1757" s="24">
        <f t="shared" si="199"/>
        <v>4.8822997204486266E-3</v>
      </c>
      <c r="I1757" s="6">
        <f t="shared" si="199"/>
        <v>1</v>
      </c>
      <c r="J1757" s="6">
        <f t="shared" si="199"/>
        <v>44148.93580238444</v>
      </c>
      <c r="K1757" s="18">
        <f t="shared" si="199"/>
        <v>0</v>
      </c>
      <c r="L1757" s="35">
        <f>Data!BT41</f>
        <v>2.6623342793737587E-2</v>
      </c>
      <c r="Q1757" s="21">
        <v>0</v>
      </c>
      <c r="R1757" s="21">
        <v>569.232285268498</v>
      </c>
      <c r="S1757" s="21">
        <v>12000.148390207301</v>
      </c>
      <c r="T1757" s="38">
        <v>0.97148688592859045</v>
      </c>
    </row>
    <row r="1758" spans="1:20" x14ac:dyDescent="0.25">
      <c r="A1758" s="17" t="s">
        <v>283</v>
      </c>
      <c r="B1758" s="8" t="s">
        <v>338</v>
      </c>
      <c r="C1758" s="8" t="s">
        <v>70</v>
      </c>
      <c r="D1758" s="8" t="str">
        <f t="shared" si="195"/>
        <v>Week_28-generic-cofi</v>
      </c>
      <c r="E1758" s="8" t="str">
        <f t="shared" si="196"/>
        <v>Umbrella-search.umb</v>
      </c>
      <c r="H1758" s="24">
        <f t="shared" si="199"/>
        <v>4.8822997204486266E-3</v>
      </c>
      <c r="I1758" s="6">
        <f t="shared" si="199"/>
        <v>1</v>
      </c>
      <c r="J1758" s="6">
        <f t="shared" si="199"/>
        <v>44148.93580238444</v>
      </c>
      <c r="K1758" s="18">
        <f t="shared" si="199"/>
        <v>0</v>
      </c>
      <c r="L1758" s="35">
        <f>Data!BT42</f>
        <v>2.9846451654314321E-2</v>
      </c>
      <c r="Q1758" s="21">
        <v>0</v>
      </c>
      <c r="R1758" s="21">
        <v>562.04389023818624</v>
      </c>
      <c r="S1758" s="21">
        <v>11930.111560264546</v>
      </c>
      <c r="T1758" s="38">
        <v>0.98504392720656209</v>
      </c>
    </row>
    <row r="1759" spans="1:20" x14ac:dyDescent="0.25">
      <c r="A1759" s="17" t="s">
        <v>284</v>
      </c>
      <c r="B1759" s="8" t="s">
        <v>338</v>
      </c>
      <c r="C1759" s="8" t="s">
        <v>70</v>
      </c>
      <c r="D1759" s="8" t="str">
        <f t="shared" si="195"/>
        <v>Week_29-generic-cofi</v>
      </c>
      <c r="E1759" s="8" t="str">
        <f t="shared" si="196"/>
        <v>Umbrella-search.umb</v>
      </c>
      <c r="H1759" s="24">
        <f t="shared" si="199"/>
        <v>4.8822997204486266E-3</v>
      </c>
      <c r="I1759" s="6">
        <f t="shared" si="199"/>
        <v>1</v>
      </c>
      <c r="J1759" s="6">
        <f t="shared" si="199"/>
        <v>44148.93580238444</v>
      </c>
      <c r="K1759" s="18">
        <f t="shared" si="199"/>
        <v>0</v>
      </c>
      <c r="L1759" s="35">
        <f>Data!BT43</f>
        <v>3.2564840357367876E-2</v>
      </c>
      <c r="Q1759" s="21">
        <v>0</v>
      </c>
      <c r="R1759" s="21">
        <v>526.36254495342303</v>
      </c>
      <c r="S1759" s="21">
        <v>11394.655949895561</v>
      </c>
      <c r="T1759" s="38">
        <v>0.98965461949663491</v>
      </c>
    </row>
    <row r="1760" spans="1:20" x14ac:dyDescent="0.25">
      <c r="A1760" s="17" t="s">
        <v>285</v>
      </c>
      <c r="B1760" s="8" t="s">
        <v>338</v>
      </c>
      <c r="C1760" s="8" t="s">
        <v>70</v>
      </c>
      <c r="D1760" s="8" t="str">
        <f t="shared" si="195"/>
        <v>Week_30-generic-cofi</v>
      </c>
      <c r="E1760" s="8" t="str">
        <f t="shared" si="196"/>
        <v>Umbrella-search.umb</v>
      </c>
      <c r="H1760" s="24">
        <f t="shared" si="199"/>
        <v>4.8822997204486266E-3</v>
      </c>
      <c r="I1760" s="6">
        <f t="shared" si="199"/>
        <v>1</v>
      </c>
      <c r="J1760" s="6">
        <f t="shared" si="199"/>
        <v>44148.93580238444</v>
      </c>
      <c r="K1760" s="18">
        <f t="shared" si="199"/>
        <v>0</v>
      </c>
      <c r="L1760" s="35">
        <f>Data!BT44</f>
        <v>3.0911099696757111E-2</v>
      </c>
      <c r="Q1760" s="21">
        <v>0</v>
      </c>
      <c r="R1760" s="21">
        <v>647.23854091774376</v>
      </c>
      <c r="S1760" s="21">
        <v>12993.991434375743</v>
      </c>
      <c r="T1760" s="38">
        <v>0.94864381737556358</v>
      </c>
    </row>
    <row r="1761" spans="1:20" x14ac:dyDescent="0.25">
      <c r="A1761" s="17" t="s">
        <v>286</v>
      </c>
      <c r="B1761" s="8" t="s">
        <v>338</v>
      </c>
      <c r="C1761" s="8" t="s">
        <v>70</v>
      </c>
      <c r="D1761" s="8" t="str">
        <f t="shared" si="195"/>
        <v>Week_31-generic-cofi</v>
      </c>
      <c r="E1761" s="8" t="str">
        <f t="shared" si="196"/>
        <v>Umbrella-search.umb</v>
      </c>
      <c r="H1761" s="24">
        <f t="shared" si="199"/>
        <v>4.8822997204486266E-3</v>
      </c>
      <c r="I1761" s="6">
        <f t="shared" si="199"/>
        <v>1</v>
      </c>
      <c r="J1761" s="6">
        <f t="shared" si="199"/>
        <v>44148.93580238444</v>
      </c>
      <c r="K1761" s="18">
        <f t="shared" si="199"/>
        <v>0</v>
      </c>
      <c r="L1761" s="35">
        <f>Data!BT45</f>
        <v>4.5616318469427486E-2</v>
      </c>
      <c r="Q1761" s="21">
        <v>0</v>
      </c>
      <c r="R1761" s="21">
        <v>226.94162860121057</v>
      </c>
      <c r="S1761" s="21">
        <v>4595.4868742819372</v>
      </c>
      <c r="T1761" s="38">
        <v>0.36544808746216817</v>
      </c>
    </row>
    <row r="1762" spans="1:20" x14ac:dyDescent="0.25">
      <c r="A1762" s="17" t="s">
        <v>287</v>
      </c>
      <c r="B1762" s="8" t="s">
        <v>338</v>
      </c>
      <c r="C1762" s="8" t="s">
        <v>70</v>
      </c>
      <c r="D1762" s="8" t="str">
        <f t="shared" si="195"/>
        <v>Week_32-generic-cofi</v>
      </c>
      <c r="E1762" s="8" t="str">
        <f t="shared" si="196"/>
        <v>Umbrella-search.umb</v>
      </c>
      <c r="H1762" s="24">
        <f t="shared" si="199"/>
        <v>4.8822997204486266E-3</v>
      </c>
      <c r="I1762" s="6">
        <f t="shared" si="199"/>
        <v>1</v>
      </c>
      <c r="J1762" s="6">
        <f t="shared" si="199"/>
        <v>44148.93580238444</v>
      </c>
      <c r="K1762" s="18">
        <f t="shared" si="199"/>
        <v>0</v>
      </c>
      <c r="L1762" s="35">
        <f>Data!BT46</f>
        <v>4.8810636368271453E-2</v>
      </c>
      <c r="Q1762" s="21">
        <v>0</v>
      </c>
      <c r="R1762" s="21">
        <v>160.99300231682469</v>
      </c>
      <c r="S1762" s="21">
        <v>3566.1833545755144</v>
      </c>
      <c r="T1762" s="38">
        <v>0.33320894757402753</v>
      </c>
    </row>
    <row r="1763" spans="1:20" x14ac:dyDescent="0.25">
      <c r="A1763" s="17" t="s">
        <v>288</v>
      </c>
      <c r="B1763" s="8" t="s">
        <v>338</v>
      </c>
      <c r="C1763" s="8" t="s">
        <v>70</v>
      </c>
      <c r="D1763" s="8" t="str">
        <f t="shared" si="195"/>
        <v>Week_33-generic-cofi</v>
      </c>
      <c r="E1763" s="8" t="str">
        <f t="shared" si="196"/>
        <v>Umbrella-search.umb</v>
      </c>
      <c r="H1763" s="24">
        <f t="shared" si="199"/>
        <v>4.8822997204486266E-3</v>
      </c>
      <c r="I1763" s="6">
        <f t="shared" si="199"/>
        <v>1</v>
      </c>
      <c r="J1763" s="6">
        <f t="shared" si="199"/>
        <v>44148.93580238444</v>
      </c>
      <c r="K1763" s="18">
        <f t="shared" si="199"/>
        <v>0</v>
      </c>
      <c r="L1763" s="35">
        <f>Data!BT47</f>
        <v>4.6782225344326633E-2</v>
      </c>
      <c r="Q1763" s="21">
        <v>0</v>
      </c>
      <c r="R1763" s="21">
        <v>386.6040413702645</v>
      </c>
      <c r="S1763" s="21">
        <v>7581.8350937372916</v>
      </c>
      <c r="T1763" s="38">
        <v>0.56460682425735498</v>
      </c>
    </row>
    <row r="1764" spans="1:20" x14ac:dyDescent="0.25">
      <c r="A1764" s="17" t="s">
        <v>289</v>
      </c>
      <c r="B1764" s="8" t="s">
        <v>338</v>
      </c>
      <c r="C1764" s="8" t="s">
        <v>70</v>
      </c>
      <c r="D1764" s="8" t="str">
        <f t="shared" si="195"/>
        <v>Week_34-generic-cofi</v>
      </c>
      <c r="E1764" s="8" t="str">
        <f t="shared" si="196"/>
        <v>Umbrella-search.umb</v>
      </c>
      <c r="H1764" s="24">
        <f t="shared" si="199"/>
        <v>4.8822997204486266E-3</v>
      </c>
      <c r="I1764" s="6">
        <f t="shared" si="199"/>
        <v>1</v>
      </c>
      <c r="J1764" s="6">
        <f t="shared" si="199"/>
        <v>44148.93580238444</v>
      </c>
      <c r="K1764" s="18">
        <f t="shared" si="199"/>
        <v>0</v>
      </c>
      <c r="L1764" s="35">
        <f>Data!BT48</f>
        <v>4.802642104021012E-2</v>
      </c>
      <c r="Q1764" s="21">
        <v>0</v>
      </c>
      <c r="R1764" s="21">
        <v>383.13568597089642</v>
      </c>
      <c r="S1764" s="21">
        <v>7830.0996545091111</v>
      </c>
      <c r="T1764" s="38">
        <v>0.60888245627271109</v>
      </c>
    </row>
    <row r="1765" spans="1:20" x14ac:dyDescent="0.25">
      <c r="A1765" s="17" t="s">
        <v>290</v>
      </c>
      <c r="B1765" s="8" t="s">
        <v>338</v>
      </c>
      <c r="C1765" s="8" t="s">
        <v>70</v>
      </c>
      <c r="D1765" s="8" t="str">
        <f t="shared" si="195"/>
        <v>Week_35-generic-cofi</v>
      </c>
      <c r="E1765" s="8" t="str">
        <f t="shared" si="196"/>
        <v>Umbrella-search.umb</v>
      </c>
      <c r="H1765" s="24">
        <f t="shared" si="199"/>
        <v>4.8822997204486266E-3</v>
      </c>
      <c r="I1765" s="6">
        <f t="shared" si="199"/>
        <v>1</v>
      </c>
      <c r="J1765" s="6">
        <f t="shared" si="199"/>
        <v>44148.93580238444</v>
      </c>
      <c r="K1765" s="18">
        <f t="shared" si="199"/>
        <v>0</v>
      </c>
      <c r="L1765" s="35">
        <f>Data!BT49</f>
        <v>3.9063675554210399E-2</v>
      </c>
      <c r="Q1765" s="21">
        <v>0</v>
      </c>
      <c r="R1765" s="21">
        <v>46.442192897634143</v>
      </c>
      <c r="S1765" s="21">
        <v>953.27004000845943</v>
      </c>
      <c r="T1765" s="38">
        <v>7.0249721506590812E-2</v>
      </c>
    </row>
    <row r="1766" spans="1:20" x14ac:dyDescent="0.25">
      <c r="A1766" s="17" t="s">
        <v>291</v>
      </c>
      <c r="B1766" s="8" t="s">
        <v>338</v>
      </c>
      <c r="C1766" s="8" t="s">
        <v>70</v>
      </c>
      <c r="D1766" s="8" t="str">
        <f t="shared" si="195"/>
        <v>Week_36-generic-cofi</v>
      </c>
      <c r="E1766" s="8" t="str">
        <f t="shared" si="196"/>
        <v>Umbrella-search.umb</v>
      </c>
      <c r="H1766" s="24">
        <f t="shared" si="199"/>
        <v>4.8822997204486266E-3</v>
      </c>
      <c r="I1766" s="6">
        <f t="shared" si="199"/>
        <v>1</v>
      </c>
      <c r="J1766" s="6">
        <f t="shared" si="199"/>
        <v>44148.93580238444</v>
      </c>
      <c r="K1766" s="18">
        <f t="shared" si="199"/>
        <v>0</v>
      </c>
      <c r="L1766" s="35">
        <f>Data!BT50</f>
        <v>4.7447693916798539E-2</v>
      </c>
      <c r="Q1766" s="21">
        <v>0</v>
      </c>
      <c r="R1766" s="21">
        <v>234.19804291614932</v>
      </c>
      <c r="S1766" s="21">
        <v>4739.5097287765138</v>
      </c>
      <c r="T1766" s="38">
        <v>0.36418516067363049</v>
      </c>
    </row>
    <row r="1767" spans="1:20" x14ac:dyDescent="0.25">
      <c r="A1767" s="17" t="s">
        <v>292</v>
      </c>
      <c r="B1767" s="8" t="s">
        <v>338</v>
      </c>
      <c r="C1767" s="8" t="s">
        <v>70</v>
      </c>
      <c r="D1767" s="8" t="str">
        <f t="shared" si="195"/>
        <v>Week_37-generic-cofi</v>
      </c>
      <c r="E1767" s="8" t="str">
        <f t="shared" si="196"/>
        <v>Umbrella-search.umb</v>
      </c>
      <c r="H1767" s="24">
        <f t="shared" ref="H1767:K1782" si="200">H1766</f>
        <v>4.8822997204486266E-3</v>
      </c>
      <c r="I1767" s="6">
        <f t="shared" si="200"/>
        <v>1</v>
      </c>
      <c r="J1767" s="6">
        <f t="shared" si="200"/>
        <v>44148.93580238444</v>
      </c>
      <c r="K1767" s="18">
        <f t="shared" si="200"/>
        <v>0</v>
      </c>
      <c r="L1767" s="35">
        <f>Data!BT51</f>
        <v>3.8623879425351677E-2</v>
      </c>
      <c r="Q1767" s="21">
        <v>0</v>
      </c>
      <c r="R1767" s="21">
        <v>416.29240773493632</v>
      </c>
      <c r="S1767" s="21">
        <v>8390.2138288641745</v>
      </c>
      <c r="T1767" s="38">
        <v>0.63251015604401373</v>
      </c>
    </row>
    <row r="1768" spans="1:20" x14ac:dyDescent="0.25">
      <c r="A1768" s="17" t="s">
        <v>293</v>
      </c>
      <c r="B1768" s="8" t="s">
        <v>338</v>
      </c>
      <c r="C1768" s="8" t="s">
        <v>70</v>
      </c>
      <c r="D1768" s="8" t="str">
        <f t="shared" si="195"/>
        <v>Week_38-generic-cofi</v>
      </c>
      <c r="E1768" s="8" t="str">
        <f t="shared" si="196"/>
        <v>Umbrella-search.umb</v>
      </c>
      <c r="H1768" s="24">
        <f t="shared" si="200"/>
        <v>4.8822997204486266E-3</v>
      </c>
      <c r="I1768" s="6">
        <f t="shared" si="200"/>
        <v>1</v>
      </c>
      <c r="J1768" s="6">
        <f t="shared" si="200"/>
        <v>44148.93580238444</v>
      </c>
      <c r="K1768" s="18">
        <f t="shared" si="200"/>
        <v>0</v>
      </c>
      <c r="L1768" s="35">
        <f>Data!BT52</f>
        <v>3.9136565960348015E-2</v>
      </c>
      <c r="Q1768" s="21">
        <v>0</v>
      </c>
      <c r="R1768" s="21">
        <v>464.4486672472234</v>
      </c>
      <c r="S1768" s="21">
        <v>9301.1620704189845</v>
      </c>
      <c r="T1768" s="38">
        <v>0.68902349656729478</v>
      </c>
    </row>
    <row r="1769" spans="1:20" x14ac:dyDescent="0.25">
      <c r="A1769" s="17" t="s">
        <v>294</v>
      </c>
      <c r="B1769" s="8" t="s">
        <v>338</v>
      </c>
      <c r="C1769" s="8" t="s">
        <v>70</v>
      </c>
      <c r="D1769" s="8" t="str">
        <f t="shared" si="195"/>
        <v>Week_39-generic-cofi</v>
      </c>
      <c r="E1769" s="8" t="str">
        <f t="shared" si="196"/>
        <v>Umbrella-search.umb</v>
      </c>
      <c r="H1769" s="24">
        <f t="shared" si="200"/>
        <v>4.8822997204486266E-3</v>
      </c>
      <c r="I1769" s="6">
        <f t="shared" si="200"/>
        <v>1</v>
      </c>
      <c r="J1769" s="6">
        <f t="shared" si="200"/>
        <v>44148.93580238444</v>
      </c>
      <c r="K1769" s="18">
        <f t="shared" si="200"/>
        <v>0</v>
      </c>
      <c r="L1769" s="35">
        <f>Data!BT53</f>
        <v>3.9393648862423317E-2</v>
      </c>
      <c r="Q1769" s="21">
        <v>0</v>
      </c>
      <c r="R1769" s="21">
        <v>406.77644628262686</v>
      </c>
      <c r="S1769" s="21">
        <v>8127.1417955906218</v>
      </c>
      <c r="T1769" s="38">
        <v>0.59483778622865957</v>
      </c>
    </row>
    <row r="1770" spans="1:20" x14ac:dyDescent="0.25">
      <c r="A1770" s="17" t="s">
        <v>295</v>
      </c>
      <c r="B1770" s="8" t="s">
        <v>338</v>
      </c>
      <c r="C1770" s="8" t="s">
        <v>70</v>
      </c>
      <c r="D1770" s="8" t="str">
        <f t="shared" si="195"/>
        <v>Week_40-generic-cofi</v>
      </c>
      <c r="E1770" s="8" t="str">
        <f t="shared" si="196"/>
        <v>Umbrella-search.umb</v>
      </c>
      <c r="H1770" s="24">
        <f t="shared" si="200"/>
        <v>4.8822997204486266E-3</v>
      </c>
      <c r="I1770" s="6">
        <f t="shared" si="200"/>
        <v>1</v>
      </c>
      <c r="J1770" s="6">
        <f t="shared" si="200"/>
        <v>44148.93580238444</v>
      </c>
      <c r="K1770" s="18">
        <f t="shared" si="200"/>
        <v>0</v>
      </c>
      <c r="L1770" s="35">
        <f>Data!BT54</f>
        <v>3.7116469461434397E-2</v>
      </c>
      <c r="Q1770" s="21">
        <v>0</v>
      </c>
      <c r="R1770" s="21">
        <v>249.63179162943825</v>
      </c>
      <c r="S1770" s="21">
        <v>5585.5040247909183</v>
      </c>
      <c r="T1770" s="38">
        <v>0.50541172399153556</v>
      </c>
    </row>
    <row r="1771" spans="1:20" x14ac:dyDescent="0.25">
      <c r="A1771" s="17" t="s">
        <v>296</v>
      </c>
      <c r="B1771" s="8" t="s">
        <v>338</v>
      </c>
      <c r="C1771" s="8" t="s">
        <v>70</v>
      </c>
      <c r="D1771" s="8" t="str">
        <f t="shared" si="195"/>
        <v>Week_41-generic-cofi</v>
      </c>
      <c r="E1771" s="8" t="str">
        <f t="shared" si="196"/>
        <v>Umbrella-search.umb</v>
      </c>
      <c r="H1771" s="24">
        <f t="shared" si="200"/>
        <v>4.8822997204486266E-3</v>
      </c>
      <c r="I1771" s="6">
        <f t="shared" si="200"/>
        <v>1</v>
      </c>
      <c r="J1771" s="6">
        <f t="shared" si="200"/>
        <v>44148.93580238444</v>
      </c>
      <c r="K1771" s="18">
        <f t="shared" si="200"/>
        <v>0</v>
      </c>
      <c r="L1771" s="35">
        <f>Data!BT55</f>
        <v>3.8289791400377166E-2</v>
      </c>
      <c r="Q1771" s="21">
        <v>0</v>
      </c>
      <c r="R1771" s="21">
        <v>378.97951649381486</v>
      </c>
      <c r="S1771" s="21">
        <v>7414.8923710210438</v>
      </c>
      <c r="T1771" s="38">
        <v>0.52706861368030733</v>
      </c>
    </row>
    <row r="1772" spans="1:20" x14ac:dyDescent="0.25">
      <c r="A1772" s="17" t="s">
        <v>297</v>
      </c>
      <c r="B1772" s="8" t="s">
        <v>338</v>
      </c>
      <c r="C1772" s="8" t="s">
        <v>70</v>
      </c>
      <c r="D1772" s="8" t="str">
        <f t="shared" si="195"/>
        <v>Week_42-generic-cofi</v>
      </c>
      <c r="E1772" s="8" t="str">
        <f t="shared" si="196"/>
        <v>Umbrella-search.umb</v>
      </c>
      <c r="H1772" s="24">
        <f t="shared" si="200"/>
        <v>4.8822997204486266E-3</v>
      </c>
      <c r="I1772" s="6">
        <f t="shared" si="200"/>
        <v>1</v>
      </c>
      <c r="J1772" s="6">
        <f t="shared" si="200"/>
        <v>44148.93580238444</v>
      </c>
      <c r="K1772" s="18">
        <f t="shared" si="200"/>
        <v>0</v>
      </c>
      <c r="L1772" s="35">
        <f>Data!BT56</f>
        <v>3.7488086783962538E-2</v>
      </c>
      <c r="Q1772" s="21">
        <v>0</v>
      </c>
      <c r="R1772" s="21">
        <v>367.0256003421257</v>
      </c>
      <c r="S1772" s="21">
        <v>7385.1729419669773</v>
      </c>
      <c r="T1772" s="38">
        <v>0.53684828185133826</v>
      </c>
    </row>
    <row r="1773" spans="1:20" x14ac:dyDescent="0.25">
      <c r="A1773" s="17" t="s">
        <v>298</v>
      </c>
      <c r="B1773" s="8" t="s">
        <v>338</v>
      </c>
      <c r="C1773" s="8" t="s">
        <v>70</v>
      </c>
      <c r="D1773" s="8" t="str">
        <f t="shared" si="195"/>
        <v>Week_43-generic-cofi</v>
      </c>
      <c r="E1773" s="8" t="str">
        <f t="shared" si="196"/>
        <v>Umbrella-search.umb</v>
      </c>
      <c r="H1773" s="24">
        <f t="shared" si="200"/>
        <v>4.8822997204486266E-3</v>
      </c>
      <c r="I1773" s="6">
        <f t="shared" si="200"/>
        <v>1</v>
      </c>
      <c r="J1773" s="6">
        <f t="shared" si="200"/>
        <v>44148.93580238444</v>
      </c>
      <c r="K1773" s="18">
        <f t="shared" si="200"/>
        <v>0</v>
      </c>
      <c r="L1773" s="35">
        <f>Data!BT57</f>
        <v>3.7585177395254639E-2</v>
      </c>
      <c r="Q1773" s="21">
        <v>0</v>
      </c>
      <c r="R1773" s="21">
        <v>321.88229754593021</v>
      </c>
      <c r="S1773" s="21">
        <v>7205.5882647085828</v>
      </c>
      <c r="T1773" s="38">
        <v>0.6318598377344431</v>
      </c>
    </row>
    <row r="1774" spans="1:20" x14ac:dyDescent="0.25">
      <c r="A1774" s="17" t="s">
        <v>299</v>
      </c>
      <c r="B1774" s="8" t="s">
        <v>338</v>
      </c>
      <c r="C1774" s="8" t="s">
        <v>70</v>
      </c>
      <c r="D1774" s="8" t="str">
        <f t="shared" si="195"/>
        <v>Week_44-generic-cofi</v>
      </c>
      <c r="E1774" s="8" t="str">
        <f t="shared" si="196"/>
        <v>Umbrella-search.umb</v>
      </c>
      <c r="H1774" s="24">
        <f t="shared" si="200"/>
        <v>4.8822997204486266E-3</v>
      </c>
      <c r="I1774" s="6">
        <f t="shared" si="200"/>
        <v>1</v>
      </c>
      <c r="J1774" s="6">
        <f t="shared" si="200"/>
        <v>44148.93580238444</v>
      </c>
      <c r="K1774" s="18">
        <f t="shared" si="200"/>
        <v>0</v>
      </c>
      <c r="L1774" s="35">
        <f>Data!BT58</f>
        <v>4.669078736291285E-2</v>
      </c>
      <c r="Q1774" s="21">
        <v>0</v>
      </c>
      <c r="R1774" s="21">
        <v>232.89884049930296</v>
      </c>
      <c r="S1774" s="21">
        <v>5318.2890018784965</v>
      </c>
      <c r="T1774" s="38">
        <v>0.45792008859060251</v>
      </c>
    </row>
    <row r="1775" spans="1:20" x14ac:dyDescent="0.25">
      <c r="A1775" s="17" t="s">
        <v>300</v>
      </c>
      <c r="B1775" s="8" t="s">
        <v>338</v>
      </c>
      <c r="C1775" s="8" t="s">
        <v>70</v>
      </c>
      <c r="D1775" s="8" t="str">
        <f t="shared" si="195"/>
        <v>Week_45-generic-cofi</v>
      </c>
      <c r="E1775" s="8" t="str">
        <f t="shared" si="196"/>
        <v>Umbrella-search.umb</v>
      </c>
      <c r="H1775" s="24">
        <f t="shared" si="200"/>
        <v>4.8822997204486266E-3</v>
      </c>
      <c r="I1775" s="6">
        <f t="shared" si="200"/>
        <v>1</v>
      </c>
      <c r="J1775" s="6">
        <f t="shared" si="200"/>
        <v>44148.93580238444</v>
      </c>
      <c r="K1775" s="18">
        <f t="shared" si="200"/>
        <v>0</v>
      </c>
      <c r="L1775" s="35">
        <f>Data!BT59</f>
        <v>4.7405161421362967E-2</v>
      </c>
      <c r="Q1775" s="21">
        <v>0</v>
      </c>
      <c r="R1775" s="21">
        <v>361.07599141359049</v>
      </c>
      <c r="S1775" s="21">
        <v>6949.6058836701868</v>
      </c>
      <c r="T1775" s="38">
        <v>0.44266805820909683</v>
      </c>
    </row>
    <row r="1776" spans="1:20" x14ac:dyDescent="0.25">
      <c r="A1776" s="17" t="s">
        <v>301</v>
      </c>
      <c r="B1776" s="8" t="s">
        <v>338</v>
      </c>
      <c r="C1776" s="8" t="s">
        <v>70</v>
      </c>
      <c r="D1776" s="8" t="str">
        <f t="shared" si="195"/>
        <v>Week_46-generic-cofi</v>
      </c>
      <c r="E1776" s="8" t="str">
        <f t="shared" si="196"/>
        <v>Umbrella-search.umb</v>
      </c>
      <c r="H1776" s="24">
        <f t="shared" si="200"/>
        <v>4.8822997204486266E-3</v>
      </c>
      <c r="I1776" s="6">
        <f t="shared" si="200"/>
        <v>1</v>
      </c>
      <c r="J1776" s="6">
        <f t="shared" si="200"/>
        <v>44148.93580238444</v>
      </c>
      <c r="K1776" s="18">
        <f t="shared" si="200"/>
        <v>0</v>
      </c>
      <c r="L1776" s="35">
        <f>Data!BT60</f>
        <v>5.0779524097344951E-2</v>
      </c>
      <c r="Q1776" s="21">
        <v>0</v>
      </c>
      <c r="R1776" s="21">
        <v>313.43609995095642</v>
      </c>
      <c r="S1776" s="21">
        <v>6597.2595864420318</v>
      </c>
      <c r="T1776" s="38">
        <v>0.4767325337974152</v>
      </c>
    </row>
    <row r="1777" spans="1:20" x14ac:dyDescent="0.25">
      <c r="A1777" s="17" t="s">
        <v>272</v>
      </c>
      <c r="B1777" s="8" t="s">
        <v>338</v>
      </c>
      <c r="C1777" s="8" t="s">
        <v>70</v>
      </c>
      <c r="D1777" s="8" t="str">
        <f t="shared" si="195"/>
        <v>Week_47-generic-cofi</v>
      </c>
      <c r="E1777" s="8" t="str">
        <f t="shared" si="196"/>
        <v>Umbrella-search.umb</v>
      </c>
      <c r="H1777" s="24">
        <f t="shared" si="200"/>
        <v>4.8822997204486266E-3</v>
      </c>
      <c r="I1777" s="6">
        <f t="shared" si="200"/>
        <v>1</v>
      </c>
      <c r="J1777" s="6">
        <f t="shared" si="200"/>
        <v>44148.93580238444</v>
      </c>
      <c r="K1777" s="18">
        <f t="shared" si="200"/>
        <v>0</v>
      </c>
      <c r="L1777" s="35">
        <f>Data!BT61</f>
        <v>5.3909193110309013E-2</v>
      </c>
      <c r="Q1777" s="21">
        <v>0</v>
      </c>
      <c r="R1777" s="21">
        <v>269.70751653544045</v>
      </c>
      <c r="S1777" s="21">
        <v>5753.0926296514845</v>
      </c>
      <c r="T1777" s="38">
        <v>0.45020514748176821</v>
      </c>
    </row>
    <row r="1778" spans="1:20" x14ac:dyDescent="0.25">
      <c r="A1778" s="17" t="s">
        <v>273</v>
      </c>
      <c r="B1778" s="8" t="s">
        <v>338</v>
      </c>
      <c r="C1778" s="8" t="s">
        <v>70</v>
      </c>
      <c r="D1778" s="8" t="str">
        <f t="shared" si="195"/>
        <v>Week_48-generic-cofi</v>
      </c>
      <c r="E1778" s="8" t="str">
        <f t="shared" si="196"/>
        <v>Umbrella-search.umb</v>
      </c>
      <c r="H1778" s="24">
        <f t="shared" si="200"/>
        <v>4.8822997204486266E-3</v>
      </c>
      <c r="I1778" s="6">
        <f t="shared" si="200"/>
        <v>1</v>
      </c>
      <c r="J1778" s="6">
        <f t="shared" si="200"/>
        <v>44148.93580238444</v>
      </c>
      <c r="K1778" s="18">
        <f t="shared" si="200"/>
        <v>0</v>
      </c>
      <c r="L1778" s="35">
        <f>Data!BT62</f>
        <v>5.139225938182309E-2</v>
      </c>
      <c r="Q1778" s="21">
        <v>0</v>
      </c>
      <c r="R1778" s="21">
        <v>206.95532896572232</v>
      </c>
      <c r="S1778" s="21">
        <v>4666.4690445473798</v>
      </c>
      <c r="T1778" s="38">
        <v>0.40767771596736735</v>
      </c>
    </row>
    <row r="1779" spans="1:20" x14ac:dyDescent="0.25">
      <c r="A1779" s="17" t="s">
        <v>274</v>
      </c>
      <c r="B1779" s="8" t="s">
        <v>338</v>
      </c>
      <c r="C1779" s="8" t="s">
        <v>70</v>
      </c>
      <c r="D1779" s="8" t="str">
        <f t="shared" si="195"/>
        <v>Week_49-generic-cofi</v>
      </c>
      <c r="E1779" s="8" t="str">
        <f t="shared" si="196"/>
        <v>Umbrella-search.umb</v>
      </c>
      <c r="H1779" s="24">
        <f t="shared" si="200"/>
        <v>4.8822997204486266E-3</v>
      </c>
      <c r="I1779" s="6">
        <f t="shared" si="200"/>
        <v>1</v>
      </c>
      <c r="J1779" s="6">
        <f t="shared" si="200"/>
        <v>44148.93580238444</v>
      </c>
      <c r="K1779" s="18">
        <f t="shared" si="200"/>
        <v>0</v>
      </c>
      <c r="L1779" s="35">
        <f>Data!BT63</f>
        <v>3.9225134513418657E-2</v>
      </c>
      <c r="Q1779" s="21">
        <v>0</v>
      </c>
      <c r="R1779" s="21">
        <v>315.70659090844987</v>
      </c>
      <c r="S1779" s="21">
        <v>6944.8885763889339</v>
      </c>
      <c r="T1779" s="38">
        <v>0.57844680742742516</v>
      </c>
    </row>
    <row r="1780" spans="1:20" x14ac:dyDescent="0.25">
      <c r="A1780" s="17" t="s">
        <v>275</v>
      </c>
      <c r="B1780" s="8" t="s">
        <v>338</v>
      </c>
      <c r="C1780" s="8" t="s">
        <v>70</v>
      </c>
      <c r="D1780" s="8" t="str">
        <f t="shared" si="195"/>
        <v>Week_50-generic-cofi</v>
      </c>
      <c r="E1780" s="8" t="str">
        <f t="shared" si="196"/>
        <v>Umbrella-search.umb</v>
      </c>
      <c r="H1780" s="24">
        <f t="shared" si="200"/>
        <v>4.8822997204486266E-3</v>
      </c>
      <c r="I1780" s="6">
        <f t="shared" si="200"/>
        <v>1</v>
      </c>
      <c r="J1780" s="6">
        <f t="shared" si="200"/>
        <v>44148.93580238444</v>
      </c>
      <c r="K1780" s="18">
        <f t="shared" si="200"/>
        <v>0</v>
      </c>
      <c r="L1780" s="35">
        <f>Data!BT64</f>
        <v>3.7141090087045747E-2</v>
      </c>
      <c r="Q1780" s="21">
        <v>0</v>
      </c>
      <c r="R1780" s="21">
        <v>481.04868850963641</v>
      </c>
      <c r="S1780" s="21">
        <v>9279.9046769435736</v>
      </c>
      <c r="T1780" s="38">
        <v>0.58133618317786873</v>
      </c>
    </row>
    <row r="1781" spans="1:20" x14ac:dyDescent="0.25">
      <c r="A1781" s="17" t="s">
        <v>276</v>
      </c>
      <c r="B1781" s="8" t="s">
        <v>338</v>
      </c>
      <c r="C1781" s="8" t="s">
        <v>70</v>
      </c>
      <c r="D1781" s="8" t="str">
        <f t="shared" si="195"/>
        <v>Week_51-generic-cofi</v>
      </c>
      <c r="E1781" s="8" t="str">
        <f t="shared" si="196"/>
        <v>Umbrella-search.umb</v>
      </c>
      <c r="H1781" s="24">
        <f t="shared" si="200"/>
        <v>4.8822997204486266E-3</v>
      </c>
      <c r="I1781" s="6">
        <f t="shared" si="200"/>
        <v>1</v>
      </c>
      <c r="J1781" s="6">
        <f t="shared" si="200"/>
        <v>44148.93580238444</v>
      </c>
      <c r="K1781" s="18">
        <f t="shared" si="200"/>
        <v>0</v>
      </c>
      <c r="L1781" s="35">
        <f>Data!BT65</f>
        <v>3.762055161233812E-2</v>
      </c>
      <c r="Q1781" s="21">
        <v>0</v>
      </c>
      <c r="R1781" s="21">
        <v>283.23197647557265</v>
      </c>
      <c r="S1781" s="21">
        <v>6395.482657724112</v>
      </c>
      <c r="T1781" s="38">
        <v>0.5578881798431905</v>
      </c>
    </row>
    <row r="1782" spans="1:20" x14ac:dyDescent="0.25">
      <c r="A1782" s="17" t="s">
        <v>277</v>
      </c>
      <c r="B1782" s="8" t="s">
        <v>338</v>
      </c>
      <c r="C1782" s="8" t="s">
        <v>70</v>
      </c>
      <c r="D1782" s="8" t="str">
        <f t="shared" si="195"/>
        <v>Week_52-generic-cofi</v>
      </c>
      <c r="E1782" s="8" t="str">
        <f t="shared" si="196"/>
        <v>Umbrella-search.umb</v>
      </c>
      <c r="H1782" s="24">
        <f t="shared" si="200"/>
        <v>4.8822997204486266E-3</v>
      </c>
      <c r="I1782" s="6">
        <f t="shared" si="200"/>
        <v>1</v>
      </c>
      <c r="J1782" s="6">
        <f t="shared" si="200"/>
        <v>44148.93580238444</v>
      </c>
      <c r="K1782" s="18">
        <f t="shared" si="200"/>
        <v>0</v>
      </c>
      <c r="L1782" s="35">
        <f>Data!BT66</f>
        <v>3.6644964047534527E-2</v>
      </c>
      <c r="Q1782" s="21">
        <v>0</v>
      </c>
      <c r="R1782" s="21">
        <v>294.25188345965091</v>
      </c>
      <c r="S1782" s="21">
        <v>6087.6472288243049</v>
      </c>
      <c r="T1782" s="38">
        <v>0.58761605079002621</v>
      </c>
    </row>
    <row r="1784" spans="1:20" x14ac:dyDescent="0.25">
      <c r="A1784" s="16" t="s">
        <v>328</v>
      </c>
      <c r="B1784" s="8" t="s">
        <v>338</v>
      </c>
      <c r="C1784" s="8" t="s">
        <v>334</v>
      </c>
      <c r="E1784" s="8" t="str">
        <f>IF(RIGHT(A1784,3)="old","Initial",B1784&amp;"-"&amp;C1784)</f>
        <v>Initial</v>
      </c>
      <c r="F1784" s="4">
        <v>0</v>
      </c>
      <c r="G1784" s="19">
        <v>0</v>
      </c>
      <c r="H1784" s="4">
        <v>0</v>
      </c>
      <c r="I1784" s="42">
        <f>VLOOKUP(C1784,parms,8,FALSE)</f>
        <v>2.04</v>
      </c>
      <c r="J1784" s="6">
        <v>1</v>
      </c>
      <c r="K1784" s="18">
        <v>0</v>
      </c>
      <c r="L1784" s="35">
        <f>Data!BQ2</f>
        <v>3.1584228432180814E-3</v>
      </c>
      <c r="M1784" s="39">
        <f>VLOOKUP(C1784,Data!$CB$2:$EB$22,1+VALUE(MID(A1784,6,2)),FALSE)</f>
        <v>0</v>
      </c>
      <c r="Q1784" s="21">
        <v>0</v>
      </c>
      <c r="R1784" s="21">
        <v>0</v>
      </c>
      <c r="S1784" s="21">
        <v>0</v>
      </c>
      <c r="T1784" s="38">
        <v>0</v>
      </c>
    </row>
    <row r="1785" spans="1:20" x14ac:dyDescent="0.25">
      <c r="A1785" s="16" t="s">
        <v>316</v>
      </c>
      <c r="B1785" s="8" t="s">
        <v>338</v>
      </c>
      <c r="C1785" s="8" t="s">
        <v>334</v>
      </c>
      <c r="E1785" s="8" t="str">
        <f t="shared" ref="E1785:E1848" si="201">IF(RIGHT(A1785,3)="old","Initial",B1785&amp;"-"&amp;C1785)</f>
        <v>Initial</v>
      </c>
      <c r="F1785" s="4">
        <v>0</v>
      </c>
      <c r="G1785" s="19">
        <v>0</v>
      </c>
      <c r="H1785" s="4">
        <v>0</v>
      </c>
      <c r="I1785" s="6">
        <f>I1784</f>
        <v>2.04</v>
      </c>
      <c r="J1785" s="6">
        <v>1</v>
      </c>
      <c r="K1785" s="18">
        <v>0</v>
      </c>
      <c r="L1785" s="35">
        <f>Data!BQ3</f>
        <v>3.7379499704140603E-3</v>
      </c>
      <c r="M1785" s="39">
        <f>VLOOKUP(C1785,Data!$CB$2:$EB$22,1+VALUE(MID(A1785,6,2)),FALSE)</f>
        <v>0</v>
      </c>
      <c r="Q1785" s="21">
        <v>0</v>
      </c>
      <c r="R1785" s="21">
        <v>0</v>
      </c>
      <c r="S1785" s="21">
        <v>0</v>
      </c>
      <c r="T1785" s="38">
        <v>0</v>
      </c>
    </row>
    <row r="1786" spans="1:20" x14ac:dyDescent="0.25">
      <c r="A1786" s="16" t="s">
        <v>317</v>
      </c>
      <c r="B1786" s="8" t="s">
        <v>338</v>
      </c>
      <c r="C1786" s="8" t="s">
        <v>334</v>
      </c>
      <c r="E1786" s="8" t="str">
        <f t="shared" si="201"/>
        <v>Initial</v>
      </c>
      <c r="F1786" s="4">
        <v>0</v>
      </c>
      <c r="G1786" s="19">
        <v>0</v>
      </c>
      <c r="H1786" s="4">
        <v>0</v>
      </c>
      <c r="I1786" s="6">
        <f t="shared" ref="I1786:I1848" si="202">I1785</f>
        <v>2.04</v>
      </c>
      <c r="J1786" s="6">
        <v>1</v>
      </c>
      <c r="K1786" s="18">
        <v>0</v>
      </c>
      <c r="L1786" s="35">
        <f>Data!BQ4</f>
        <v>3.7379499704140603E-3</v>
      </c>
      <c r="M1786" s="39">
        <f>VLOOKUP(C1786,Data!$CB$2:$EB$22,1+VALUE(MID(A1786,6,2)),FALSE)</f>
        <v>0</v>
      </c>
      <c r="Q1786" s="21">
        <v>0</v>
      </c>
      <c r="R1786" s="21">
        <v>0</v>
      </c>
      <c r="S1786" s="21">
        <v>0</v>
      </c>
      <c r="T1786" s="38">
        <v>0</v>
      </c>
    </row>
    <row r="1787" spans="1:20" x14ac:dyDescent="0.25">
      <c r="A1787" s="16" t="s">
        <v>318</v>
      </c>
      <c r="B1787" s="8" t="s">
        <v>338</v>
      </c>
      <c r="C1787" s="8" t="s">
        <v>334</v>
      </c>
      <c r="E1787" s="8" t="str">
        <f t="shared" si="201"/>
        <v>Initial</v>
      </c>
      <c r="F1787" s="4">
        <v>0</v>
      </c>
      <c r="G1787" s="19">
        <v>0</v>
      </c>
      <c r="H1787" s="4">
        <v>0</v>
      </c>
      <c r="I1787" s="6">
        <f t="shared" si="202"/>
        <v>2.04</v>
      </c>
      <c r="J1787" s="6">
        <v>1</v>
      </c>
      <c r="K1787" s="18">
        <v>0</v>
      </c>
      <c r="L1787" s="35">
        <f>Data!BQ5</f>
        <v>3.7379499704140603E-3</v>
      </c>
      <c r="M1787" s="39">
        <f>VLOOKUP(C1787,Data!$CB$2:$EB$22,1+VALUE(MID(A1787,6,2)),FALSE)</f>
        <v>0</v>
      </c>
      <c r="Q1787" s="21">
        <v>0</v>
      </c>
      <c r="R1787" s="21">
        <v>0</v>
      </c>
      <c r="S1787" s="21">
        <v>0</v>
      </c>
      <c r="T1787" s="38">
        <v>0</v>
      </c>
    </row>
    <row r="1788" spans="1:20" x14ac:dyDescent="0.25">
      <c r="A1788" s="16" t="s">
        <v>319</v>
      </c>
      <c r="B1788" s="8" t="s">
        <v>338</v>
      </c>
      <c r="C1788" s="8" t="s">
        <v>334</v>
      </c>
      <c r="E1788" s="8" t="str">
        <f t="shared" si="201"/>
        <v>Initial</v>
      </c>
      <c r="F1788" s="4">
        <v>0</v>
      </c>
      <c r="G1788" s="19">
        <v>0</v>
      </c>
      <c r="H1788" s="4">
        <v>0</v>
      </c>
      <c r="I1788" s="6">
        <f t="shared" si="202"/>
        <v>2.04</v>
      </c>
      <c r="J1788" s="6">
        <v>1</v>
      </c>
      <c r="K1788" s="18">
        <v>0</v>
      </c>
      <c r="L1788" s="35">
        <f>Data!BQ6</f>
        <v>3.7379499704140603E-3</v>
      </c>
      <c r="M1788" s="39">
        <f>VLOOKUP(C1788,Data!$CB$2:$EB$22,1+VALUE(MID(A1788,6,2)),FALSE)</f>
        <v>25290.519993000009</v>
      </c>
      <c r="Q1788" s="21">
        <v>25290.519993000009</v>
      </c>
      <c r="R1788" s="21">
        <v>0</v>
      </c>
      <c r="S1788" s="21">
        <v>-25290.519993000009</v>
      </c>
      <c r="T1788" s="38">
        <v>1</v>
      </c>
    </row>
    <row r="1789" spans="1:20" x14ac:dyDescent="0.25">
      <c r="A1789" s="16" t="s">
        <v>320</v>
      </c>
      <c r="B1789" s="8" t="s">
        <v>338</v>
      </c>
      <c r="C1789" s="8" t="s">
        <v>334</v>
      </c>
      <c r="E1789" s="8" t="str">
        <f t="shared" si="201"/>
        <v>Initial</v>
      </c>
      <c r="F1789" s="4">
        <v>0</v>
      </c>
      <c r="G1789" s="19">
        <v>0</v>
      </c>
      <c r="H1789" s="4">
        <v>0</v>
      </c>
      <c r="I1789" s="6">
        <f t="shared" si="202"/>
        <v>2.04</v>
      </c>
      <c r="J1789" s="6">
        <v>1</v>
      </c>
      <c r="K1789" s="18">
        <v>0</v>
      </c>
      <c r="L1789" s="35">
        <f>Data!BQ7</f>
        <v>3.2163755559376796E-3</v>
      </c>
      <c r="M1789" s="39">
        <f>VLOOKUP(C1789,Data!$CB$2:$EB$22,1+VALUE(MID(A1789,6,2)),FALSE)</f>
        <v>19642.719997</v>
      </c>
      <c r="Q1789" s="21">
        <v>19642.719997</v>
      </c>
      <c r="R1789" s="21">
        <v>0</v>
      </c>
      <c r="S1789" s="21">
        <v>-19642.719997</v>
      </c>
      <c r="T1789" s="38">
        <v>1</v>
      </c>
    </row>
    <row r="1790" spans="1:20" x14ac:dyDescent="0.25">
      <c r="A1790" s="16" t="s">
        <v>321</v>
      </c>
      <c r="B1790" s="8" t="s">
        <v>338</v>
      </c>
      <c r="C1790" s="8" t="s">
        <v>334</v>
      </c>
      <c r="E1790" s="8" t="str">
        <f t="shared" si="201"/>
        <v>Initial</v>
      </c>
      <c r="F1790" s="4">
        <v>0</v>
      </c>
      <c r="G1790" s="19">
        <v>0</v>
      </c>
      <c r="H1790" s="4">
        <v>0</v>
      </c>
      <c r="I1790" s="6">
        <f t="shared" si="202"/>
        <v>2.04</v>
      </c>
      <c r="J1790" s="6">
        <v>1</v>
      </c>
      <c r="K1790" s="18">
        <v>0</v>
      </c>
      <c r="L1790" s="35">
        <f>Data!BQ8</f>
        <v>3.2163755559376796E-3</v>
      </c>
      <c r="M1790" s="39">
        <f>VLOOKUP(C1790,Data!$CB$2:$EB$22,1+VALUE(MID(A1790,6,2)),FALSE)</f>
        <v>16651.540014999999</v>
      </c>
      <c r="Q1790" s="21">
        <v>16651.540014999999</v>
      </c>
      <c r="R1790" s="21">
        <v>0</v>
      </c>
      <c r="S1790" s="21">
        <v>-16651.540014999999</v>
      </c>
      <c r="T1790" s="38">
        <v>1</v>
      </c>
    </row>
    <row r="1791" spans="1:20" x14ac:dyDescent="0.25">
      <c r="A1791" s="16" t="s">
        <v>322</v>
      </c>
      <c r="B1791" s="8" t="s">
        <v>338</v>
      </c>
      <c r="C1791" s="8" t="s">
        <v>334</v>
      </c>
      <c r="E1791" s="8" t="str">
        <f t="shared" si="201"/>
        <v>Initial</v>
      </c>
      <c r="F1791" s="4">
        <v>0</v>
      </c>
      <c r="G1791" s="19">
        <v>0</v>
      </c>
      <c r="H1791" s="4">
        <v>0</v>
      </c>
      <c r="I1791" s="6">
        <f t="shared" si="202"/>
        <v>2.04</v>
      </c>
      <c r="J1791" s="6">
        <v>1</v>
      </c>
      <c r="K1791" s="18">
        <v>0</v>
      </c>
      <c r="L1791" s="35">
        <f>Data!BQ9</f>
        <v>3.2163755559376796E-3</v>
      </c>
      <c r="M1791" s="39">
        <f>VLOOKUP(C1791,Data!$CB$2:$EB$22,1+VALUE(MID(A1791,6,2)),FALSE)</f>
        <v>14029.320003999999</v>
      </c>
      <c r="Q1791" s="21">
        <v>14029.320003999999</v>
      </c>
      <c r="R1791" s="21">
        <v>0</v>
      </c>
      <c r="S1791" s="21">
        <v>-14029.320003999999</v>
      </c>
      <c r="T1791" s="38">
        <v>1</v>
      </c>
    </row>
    <row r="1792" spans="1:20" x14ac:dyDescent="0.25">
      <c r="A1792" s="16" t="s">
        <v>323</v>
      </c>
      <c r="B1792" s="8" t="s">
        <v>338</v>
      </c>
      <c r="C1792" s="8" t="s">
        <v>334</v>
      </c>
      <c r="E1792" s="8" t="str">
        <f t="shared" si="201"/>
        <v>Initial</v>
      </c>
      <c r="F1792" s="4">
        <v>0</v>
      </c>
      <c r="G1792" s="19">
        <v>0</v>
      </c>
      <c r="H1792" s="4">
        <v>0</v>
      </c>
      <c r="I1792" s="6">
        <f t="shared" si="202"/>
        <v>2.04</v>
      </c>
      <c r="J1792" s="6">
        <v>1</v>
      </c>
      <c r="K1792" s="18">
        <v>0</v>
      </c>
      <c r="L1792" s="35">
        <f>Data!BQ10</f>
        <v>3.2163755559376796E-3</v>
      </c>
      <c r="M1792" s="39">
        <f>VLOOKUP(C1792,Data!$CB$2:$EB$22,1+VALUE(MID(A1792,6,2)),FALSE)</f>
        <v>15175.330008000001</v>
      </c>
      <c r="Q1792" s="21">
        <v>15175.330008000001</v>
      </c>
      <c r="R1792" s="21">
        <v>0</v>
      </c>
      <c r="S1792" s="21">
        <v>-15175.330008000001</v>
      </c>
      <c r="T1792" s="38">
        <v>1</v>
      </c>
    </row>
    <row r="1793" spans="1:20" x14ac:dyDescent="0.25">
      <c r="A1793" s="16" t="s">
        <v>324</v>
      </c>
      <c r="B1793" s="8" t="s">
        <v>338</v>
      </c>
      <c r="C1793" s="8" t="s">
        <v>334</v>
      </c>
      <c r="E1793" s="8" t="str">
        <f t="shared" si="201"/>
        <v>Initial</v>
      </c>
      <c r="F1793" s="4">
        <v>0</v>
      </c>
      <c r="G1793" s="19">
        <v>0</v>
      </c>
      <c r="H1793" s="4">
        <v>0</v>
      </c>
      <c r="I1793" s="6">
        <f t="shared" si="202"/>
        <v>2.04</v>
      </c>
      <c r="J1793" s="6">
        <v>1</v>
      </c>
      <c r="K1793" s="18">
        <v>0</v>
      </c>
      <c r="L1793" s="35">
        <f>Data!BQ11</f>
        <v>3.2163755559376796E-3</v>
      </c>
      <c r="M1793" s="39">
        <f>VLOOKUP(C1793,Data!$CB$2:$EB$22,1+VALUE(MID(A1793,6,2)),FALSE)</f>
        <v>13680.870150000001</v>
      </c>
      <c r="Q1793" s="21">
        <v>13680.870150000001</v>
      </c>
      <c r="R1793" s="21">
        <v>0</v>
      </c>
      <c r="S1793" s="21">
        <v>-13680.870150000001</v>
      </c>
      <c r="T1793" s="38">
        <v>1</v>
      </c>
    </row>
    <row r="1794" spans="1:20" x14ac:dyDescent="0.25">
      <c r="A1794" s="16" t="s">
        <v>325</v>
      </c>
      <c r="B1794" s="8" t="s">
        <v>338</v>
      </c>
      <c r="C1794" s="8" t="s">
        <v>334</v>
      </c>
      <c r="E1794" s="8" t="str">
        <f t="shared" si="201"/>
        <v>Initial</v>
      </c>
      <c r="F1794" s="4">
        <v>0</v>
      </c>
      <c r="G1794" s="19">
        <v>0</v>
      </c>
      <c r="H1794" s="4">
        <v>0</v>
      </c>
      <c r="I1794" s="6">
        <f t="shared" si="202"/>
        <v>2.04</v>
      </c>
      <c r="J1794" s="6">
        <v>1</v>
      </c>
      <c r="K1794" s="18">
        <v>0</v>
      </c>
      <c r="L1794" s="35">
        <f>Data!BQ12</f>
        <v>2.8107065669004949E-3</v>
      </c>
      <c r="M1794" s="39">
        <f>VLOOKUP(C1794,Data!$CB$2:$EB$22,1+VALUE(MID(A1794,6,2)),FALSE)</f>
        <v>13971.599985000001</v>
      </c>
      <c r="Q1794" s="21">
        <v>13971.599985000001</v>
      </c>
      <c r="R1794" s="21">
        <v>0</v>
      </c>
      <c r="S1794" s="21">
        <v>-13971.599985000001</v>
      </c>
      <c r="T1794" s="38">
        <v>1</v>
      </c>
    </row>
    <row r="1795" spans="1:20" x14ac:dyDescent="0.25">
      <c r="A1795" s="16" t="s">
        <v>326</v>
      </c>
      <c r="B1795" s="8" t="s">
        <v>338</v>
      </c>
      <c r="C1795" s="8" t="s">
        <v>334</v>
      </c>
      <c r="E1795" s="8" t="str">
        <f t="shared" si="201"/>
        <v>Initial</v>
      </c>
      <c r="F1795" s="4">
        <v>0</v>
      </c>
      <c r="G1795" s="19">
        <v>0</v>
      </c>
      <c r="H1795" s="4">
        <v>0</v>
      </c>
      <c r="I1795" s="6">
        <f t="shared" si="202"/>
        <v>2.04</v>
      </c>
      <c r="J1795" s="6">
        <v>1</v>
      </c>
      <c r="K1795" s="18">
        <v>0</v>
      </c>
      <c r="L1795" s="35">
        <f>Data!BQ13</f>
        <v>2.8107065669004949E-3</v>
      </c>
      <c r="M1795" s="39">
        <f>VLOOKUP(C1795,Data!$CB$2:$EB$22,1+VALUE(MID(A1795,6,2)),FALSE)</f>
        <v>16890.889996999998</v>
      </c>
      <c r="Q1795" s="21">
        <v>16890.889996999998</v>
      </c>
      <c r="R1795" s="21">
        <v>0</v>
      </c>
      <c r="S1795" s="21">
        <v>-16890.889996999998</v>
      </c>
      <c r="T1795" s="38">
        <v>1</v>
      </c>
    </row>
    <row r="1796" spans="1:20" x14ac:dyDescent="0.25">
      <c r="A1796" s="16" t="s">
        <v>327</v>
      </c>
      <c r="B1796" s="8" t="s">
        <v>338</v>
      </c>
      <c r="C1796" s="8" t="s">
        <v>334</v>
      </c>
      <c r="E1796" s="8" t="str">
        <f t="shared" si="201"/>
        <v>Initial</v>
      </c>
      <c r="F1796" s="4">
        <v>0</v>
      </c>
      <c r="G1796" s="19">
        <v>0</v>
      </c>
      <c r="H1796" s="4">
        <v>0</v>
      </c>
      <c r="I1796" s="6">
        <f t="shared" si="202"/>
        <v>2.04</v>
      </c>
      <c r="J1796" s="6">
        <v>1</v>
      </c>
      <c r="K1796" s="18">
        <v>0</v>
      </c>
      <c r="L1796" s="35">
        <f>Data!BQ14</f>
        <v>2.8107065669004949E-3</v>
      </c>
      <c r="M1796" s="39">
        <f>VLOOKUP(C1796,Data!$CB$2:$EB$22,1+VALUE(MID(A1796,6,2)),FALSE)</f>
        <v>16137.209999000001</v>
      </c>
      <c r="Q1796" s="21">
        <v>16137.209999000001</v>
      </c>
      <c r="R1796" s="21">
        <v>0</v>
      </c>
      <c r="S1796" s="21">
        <v>-16137.209999000001</v>
      </c>
      <c r="T1796" s="38">
        <v>1</v>
      </c>
    </row>
    <row r="1797" spans="1:20" x14ac:dyDescent="0.25">
      <c r="A1797" s="17" t="s">
        <v>262</v>
      </c>
      <c r="B1797" s="8" t="s">
        <v>338</v>
      </c>
      <c r="C1797" s="8" t="s">
        <v>334</v>
      </c>
      <c r="E1797" s="8" t="str">
        <f t="shared" si="201"/>
        <v>Umbrella-social.display.umb</v>
      </c>
      <c r="F1797" s="4">
        <v>0</v>
      </c>
      <c r="G1797" s="19">
        <v>0</v>
      </c>
      <c r="H1797" s="4">
        <v>0</v>
      </c>
      <c r="I1797" s="6">
        <f t="shared" si="202"/>
        <v>2.04</v>
      </c>
      <c r="J1797" s="6">
        <v>1</v>
      </c>
      <c r="K1797" s="18">
        <v>0</v>
      </c>
      <c r="L1797" s="35">
        <f>Data!BQ15</f>
        <v>2.8107065669004949E-3</v>
      </c>
      <c r="M1797" s="21">
        <f>VLOOKUP(C1797,Data!$CB$2:$EB$22,1+VALUE(MID(A1797,6,2)),FALSE)</f>
        <v>0</v>
      </c>
      <c r="Q1797" s="21">
        <v>0</v>
      </c>
      <c r="R1797" s="21">
        <v>0</v>
      </c>
      <c r="S1797" s="21">
        <v>0</v>
      </c>
      <c r="T1797" s="38">
        <v>0</v>
      </c>
    </row>
    <row r="1798" spans="1:20" x14ac:dyDescent="0.25">
      <c r="A1798" s="17" t="s">
        <v>263</v>
      </c>
      <c r="B1798" s="8" t="s">
        <v>338</v>
      </c>
      <c r="C1798" s="8" t="s">
        <v>334</v>
      </c>
      <c r="E1798" s="8" t="str">
        <f t="shared" si="201"/>
        <v>Umbrella-social.display.umb</v>
      </c>
      <c r="F1798" s="4">
        <v>0</v>
      </c>
      <c r="G1798" s="19">
        <v>0</v>
      </c>
      <c r="H1798" s="4">
        <v>0</v>
      </c>
      <c r="I1798" s="6">
        <f t="shared" si="202"/>
        <v>2.04</v>
      </c>
      <c r="J1798" s="6">
        <v>1</v>
      </c>
      <c r="K1798" s="18">
        <v>0</v>
      </c>
      <c r="L1798" s="35">
        <f>Data!BQ16</f>
        <v>2.6658247851015005E-3</v>
      </c>
      <c r="M1798" s="21">
        <f>VLOOKUP(C1798,Data!$CB$2:$EB$22,1+VALUE(MID(A1798,6,2)),FALSE)</f>
        <v>0</v>
      </c>
      <c r="Q1798" s="21">
        <v>0</v>
      </c>
      <c r="R1798" s="21">
        <v>0</v>
      </c>
      <c r="S1798" s="21">
        <v>0</v>
      </c>
      <c r="T1798" s="38">
        <v>0</v>
      </c>
    </row>
    <row r="1799" spans="1:20" x14ac:dyDescent="0.25">
      <c r="A1799" s="17" t="s">
        <v>264</v>
      </c>
      <c r="B1799" s="8" t="s">
        <v>338</v>
      </c>
      <c r="C1799" s="8" t="s">
        <v>334</v>
      </c>
      <c r="E1799" s="8" t="str">
        <f t="shared" si="201"/>
        <v>Umbrella-social.display.umb</v>
      </c>
      <c r="F1799" s="4">
        <v>0</v>
      </c>
      <c r="G1799" s="19">
        <v>0</v>
      </c>
      <c r="H1799" s="4">
        <v>0</v>
      </c>
      <c r="I1799" s="6">
        <f t="shared" si="202"/>
        <v>2.04</v>
      </c>
      <c r="J1799" s="6">
        <v>1</v>
      </c>
      <c r="K1799" s="18">
        <v>0</v>
      </c>
      <c r="L1799" s="35">
        <f>Data!BQ17</f>
        <v>2.6658247851015005E-3</v>
      </c>
      <c r="M1799" s="21">
        <f>VLOOKUP(C1799,Data!$CB$2:$EB$22,1+VALUE(MID(A1799,6,2)),FALSE)</f>
        <v>0</v>
      </c>
      <c r="Q1799" s="21">
        <v>0</v>
      </c>
      <c r="R1799" s="21">
        <v>0</v>
      </c>
      <c r="S1799" s="21">
        <v>0</v>
      </c>
      <c r="T1799" s="38">
        <v>0</v>
      </c>
    </row>
    <row r="1800" spans="1:20" x14ac:dyDescent="0.25">
      <c r="A1800" s="17" t="s">
        <v>265</v>
      </c>
      <c r="B1800" s="8" t="s">
        <v>338</v>
      </c>
      <c r="C1800" s="8" t="s">
        <v>334</v>
      </c>
      <c r="E1800" s="8" t="str">
        <f t="shared" si="201"/>
        <v>Umbrella-social.display.umb</v>
      </c>
      <c r="F1800" s="4">
        <v>0</v>
      </c>
      <c r="G1800" s="19">
        <v>0</v>
      </c>
      <c r="H1800" s="4">
        <v>0</v>
      </c>
      <c r="I1800" s="6">
        <f t="shared" si="202"/>
        <v>2.04</v>
      </c>
      <c r="J1800" s="6">
        <v>1</v>
      </c>
      <c r="K1800" s="18">
        <v>0</v>
      </c>
      <c r="L1800" s="35">
        <f>Data!BQ18</f>
        <v>2.6658247851015005E-3</v>
      </c>
      <c r="M1800" s="21">
        <f>VLOOKUP(C1800,Data!$CB$2:$EB$22,1+VALUE(MID(A1800,6,2)),FALSE)</f>
        <v>0</v>
      </c>
      <c r="Q1800" s="21">
        <v>0</v>
      </c>
      <c r="R1800" s="21">
        <v>0</v>
      </c>
      <c r="S1800" s="21">
        <v>0</v>
      </c>
      <c r="T1800" s="38">
        <v>0</v>
      </c>
    </row>
    <row r="1801" spans="1:20" x14ac:dyDescent="0.25">
      <c r="A1801" s="17" t="s">
        <v>266</v>
      </c>
      <c r="B1801" s="8" t="s">
        <v>338</v>
      </c>
      <c r="C1801" s="8" t="s">
        <v>334</v>
      </c>
      <c r="E1801" s="8" t="str">
        <f t="shared" si="201"/>
        <v>Umbrella-social.display.umb</v>
      </c>
      <c r="F1801" s="4">
        <v>0</v>
      </c>
      <c r="G1801" s="19">
        <v>0</v>
      </c>
      <c r="H1801" s="4">
        <v>0</v>
      </c>
      <c r="I1801" s="6">
        <f t="shared" si="202"/>
        <v>2.04</v>
      </c>
      <c r="J1801" s="6">
        <v>1</v>
      </c>
      <c r="K1801" s="18">
        <v>0</v>
      </c>
      <c r="L1801" s="35">
        <f>Data!BQ19</f>
        <v>2.6658247851015005E-3</v>
      </c>
      <c r="M1801" s="21">
        <f>VLOOKUP(C1801,Data!$CB$2:$EB$22,1+VALUE(MID(A1801,6,2)),FALSE)</f>
        <v>0</v>
      </c>
      <c r="Q1801" s="21">
        <v>0</v>
      </c>
      <c r="R1801" s="21">
        <v>0</v>
      </c>
      <c r="S1801" s="21">
        <v>0</v>
      </c>
      <c r="T1801" s="38">
        <v>0</v>
      </c>
    </row>
    <row r="1802" spans="1:20" x14ac:dyDescent="0.25">
      <c r="A1802" s="17" t="s">
        <v>267</v>
      </c>
      <c r="B1802" s="8" t="s">
        <v>338</v>
      </c>
      <c r="C1802" s="8" t="s">
        <v>334</v>
      </c>
      <c r="E1802" s="8" t="str">
        <f t="shared" si="201"/>
        <v>Umbrella-social.display.umb</v>
      </c>
      <c r="F1802" s="4">
        <v>0</v>
      </c>
      <c r="G1802" s="19">
        <v>0</v>
      </c>
      <c r="H1802" s="4">
        <v>0</v>
      </c>
      <c r="I1802" s="6">
        <f t="shared" si="202"/>
        <v>2.04</v>
      </c>
      <c r="J1802" s="6">
        <v>1</v>
      </c>
      <c r="K1802" s="18">
        <v>0</v>
      </c>
      <c r="L1802" s="35">
        <f>Data!BQ20</f>
        <v>2.7527538541808972E-3</v>
      </c>
      <c r="M1802" s="21">
        <f>VLOOKUP(C1802,Data!$CB$2:$EB$22,1+VALUE(MID(A1802,6,2)),FALSE)</f>
        <v>0</v>
      </c>
      <c r="Q1802" s="21">
        <v>0</v>
      </c>
      <c r="R1802" s="21">
        <v>0</v>
      </c>
      <c r="S1802" s="21">
        <v>0</v>
      </c>
      <c r="T1802" s="38">
        <v>0</v>
      </c>
    </row>
    <row r="1803" spans="1:20" x14ac:dyDescent="0.25">
      <c r="A1803" s="17" t="s">
        <v>268</v>
      </c>
      <c r="B1803" s="8" t="s">
        <v>338</v>
      </c>
      <c r="C1803" s="8" t="s">
        <v>334</v>
      </c>
      <c r="E1803" s="8" t="str">
        <f t="shared" si="201"/>
        <v>Umbrella-social.display.umb</v>
      </c>
      <c r="F1803" s="4">
        <v>0</v>
      </c>
      <c r="G1803" s="19">
        <v>0</v>
      </c>
      <c r="H1803" s="4">
        <v>0</v>
      </c>
      <c r="I1803" s="6">
        <f t="shared" si="202"/>
        <v>2.04</v>
      </c>
      <c r="J1803" s="6">
        <v>1</v>
      </c>
      <c r="K1803" s="18">
        <v>0</v>
      </c>
      <c r="L1803" s="35">
        <f>Data!BQ21</f>
        <v>2.7527538541808972E-3</v>
      </c>
      <c r="M1803" s="21">
        <f>VLOOKUP(C1803,Data!$CB$2:$EB$22,1+VALUE(MID(A1803,6,2)),FALSE)</f>
        <v>0</v>
      </c>
      <c r="Q1803" s="21">
        <v>0</v>
      </c>
      <c r="R1803" s="21">
        <v>0</v>
      </c>
      <c r="S1803" s="21">
        <v>0</v>
      </c>
      <c r="T1803" s="38">
        <v>0</v>
      </c>
    </row>
    <row r="1804" spans="1:20" x14ac:dyDescent="0.25">
      <c r="A1804" s="17" t="s">
        <v>269</v>
      </c>
      <c r="B1804" s="8" t="s">
        <v>338</v>
      </c>
      <c r="C1804" s="8" t="s">
        <v>334</v>
      </c>
      <c r="E1804" s="8" t="str">
        <f t="shared" si="201"/>
        <v>Umbrella-social.display.umb</v>
      </c>
      <c r="F1804" s="4">
        <v>0</v>
      </c>
      <c r="G1804" s="19">
        <v>0</v>
      </c>
      <c r="H1804" s="4">
        <v>0</v>
      </c>
      <c r="I1804" s="6">
        <f t="shared" si="202"/>
        <v>2.04</v>
      </c>
      <c r="J1804" s="6">
        <v>1</v>
      </c>
      <c r="K1804" s="18">
        <v>0</v>
      </c>
      <c r="L1804" s="35">
        <f>Data!BQ22</f>
        <v>2.7527538541808972E-3</v>
      </c>
      <c r="M1804" s="21">
        <f>VLOOKUP(C1804,Data!$CB$2:$EB$22,1+VALUE(MID(A1804,6,2)),FALSE)</f>
        <v>0</v>
      </c>
      <c r="Q1804" s="21">
        <v>0</v>
      </c>
      <c r="R1804" s="21">
        <v>0</v>
      </c>
      <c r="S1804" s="21">
        <v>0</v>
      </c>
      <c r="T1804" s="38">
        <v>0</v>
      </c>
    </row>
    <row r="1805" spans="1:20" x14ac:dyDescent="0.25">
      <c r="A1805" s="17" t="s">
        <v>270</v>
      </c>
      <c r="B1805" s="8" t="s">
        <v>338</v>
      </c>
      <c r="C1805" s="8" t="s">
        <v>334</v>
      </c>
      <c r="E1805" s="8" t="str">
        <f t="shared" si="201"/>
        <v>Umbrella-social.display.umb</v>
      </c>
      <c r="F1805" s="4">
        <v>0</v>
      </c>
      <c r="G1805" s="19">
        <v>0</v>
      </c>
      <c r="H1805" s="4">
        <v>0</v>
      </c>
      <c r="I1805" s="6">
        <f t="shared" si="202"/>
        <v>2.04</v>
      </c>
      <c r="J1805" s="6">
        <v>1</v>
      </c>
      <c r="K1805" s="18">
        <v>0</v>
      </c>
      <c r="L1805" s="35">
        <f>Data!BQ23</f>
        <v>2.7527538541808972E-3</v>
      </c>
      <c r="M1805" s="21">
        <f>VLOOKUP(C1805,Data!$CB$2:$EB$22,1+VALUE(MID(A1805,6,2)),FALSE)</f>
        <v>0</v>
      </c>
      <c r="Q1805" s="21">
        <v>0</v>
      </c>
      <c r="R1805" s="21">
        <v>0</v>
      </c>
      <c r="S1805" s="21">
        <v>0</v>
      </c>
      <c r="T1805" s="38">
        <v>0</v>
      </c>
    </row>
    <row r="1806" spans="1:20" x14ac:dyDescent="0.25">
      <c r="A1806" s="17" t="s">
        <v>249</v>
      </c>
      <c r="B1806" s="8" t="s">
        <v>338</v>
      </c>
      <c r="C1806" s="8" t="s">
        <v>334</v>
      </c>
      <c r="E1806" s="8" t="str">
        <f t="shared" si="201"/>
        <v>Umbrella-social.display.umb</v>
      </c>
      <c r="F1806" s="4">
        <v>0</v>
      </c>
      <c r="G1806" s="19">
        <v>0</v>
      </c>
      <c r="H1806" s="4">
        <v>0</v>
      </c>
      <c r="I1806" s="6">
        <f t="shared" si="202"/>
        <v>2.04</v>
      </c>
      <c r="J1806" s="6">
        <v>1</v>
      </c>
      <c r="K1806" s="18">
        <v>0</v>
      </c>
      <c r="L1806" s="35">
        <f>Data!BQ24</f>
        <v>2.7527538541808972E-3</v>
      </c>
      <c r="M1806" s="21">
        <f>VLOOKUP(C1806,Data!$CB$2:$EB$22,1+VALUE(MID(A1806,6,2)),FALSE)</f>
        <v>0</v>
      </c>
      <c r="Q1806" s="21">
        <v>0</v>
      </c>
      <c r="R1806" s="21">
        <v>0</v>
      </c>
      <c r="S1806" s="21">
        <v>0</v>
      </c>
      <c r="T1806" s="38">
        <v>0</v>
      </c>
    </row>
    <row r="1807" spans="1:20" x14ac:dyDescent="0.25">
      <c r="A1807" s="17" t="s">
        <v>250</v>
      </c>
      <c r="B1807" s="8" t="s">
        <v>338</v>
      </c>
      <c r="C1807" s="8" t="s">
        <v>334</v>
      </c>
      <c r="E1807" s="8" t="str">
        <f t="shared" si="201"/>
        <v>Umbrella-social.display.umb</v>
      </c>
      <c r="F1807" s="4">
        <v>0</v>
      </c>
      <c r="G1807" s="19">
        <v>0</v>
      </c>
      <c r="H1807" s="4">
        <v>0</v>
      </c>
      <c r="I1807" s="6">
        <f t="shared" si="202"/>
        <v>2.04</v>
      </c>
      <c r="J1807" s="6">
        <v>1</v>
      </c>
      <c r="K1807" s="18">
        <v>0</v>
      </c>
      <c r="L1807" s="35">
        <f>Data!BQ25</f>
        <v>2.7527538541808972E-3</v>
      </c>
      <c r="M1807" s="21">
        <f>VLOOKUP(C1807,Data!$CB$2:$EB$22,1+VALUE(MID(A1807,6,2)),FALSE)</f>
        <v>0</v>
      </c>
      <c r="Q1807" s="21">
        <v>0</v>
      </c>
      <c r="R1807" s="21">
        <v>0</v>
      </c>
      <c r="S1807" s="21">
        <v>0</v>
      </c>
      <c r="T1807" s="38">
        <v>0</v>
      </c>
    </row>
    <row r="1808" spans="1:20" x14ac:dyDescent="0.25">
      <c r="A1808" s="17" t="s">
        <v>251</v>
      </c>
      <c r="B1808" s="8" t="s">
        <v>338</v>
      </c>
      <c r="C1808" s="8" t="s">
        <v>334</v>
      </c>
      <c r="E1808" s="8" t="str">
        <f t="shared" si="201"/>
        <v>Umbrella-social.display.umb</v>
      </c>
      <c r="F1808" s="4">
        <v>0</v>
      </c>
      <c r="G1808" s="19">
        <v>0</v>
      </c>
      <c r="H1808" s="4">
        <v>0</v>
      </c>
      <c r="I1808" s="6">
        <f t="shared" si="202"/>
        <v>2.04</v>
      </c>
      <c r="J1808" s="6">
        <v>1</v>
      </c>
      <c r="K1808" s="18">
        <v>0</v>
      </c>
      <c r="L1808" s="35">
        <f>Data!BQ26</f>
        <v>2.7527538541808972E-3</v>
      </c>
      <c r="M1808" s="21">
        <f>VLOOKUP(C1808,Data!$CB$2:$EB$22,1+VALUE(MID(A1808,6,2)),FALSE)</f>
        <v>0</v>
      </c>
      <c r="Q1808" s="21">
        <v>0</v>
      </c>
      <c r="R1808" s="21">
        <v>0</v>
      </c>
      <c r="S1808" s="21">
        <v>0</v>
      </c>
      <c r="T1808" s="38">
        <v>0</v>
      </c>
    </row>
    <row r="1809" spans="1:20" x14ac:dyDescent="0.25">
      <c r="A1809" s="17" t="s">
        <v>252</v>
      </c>
      <c r="B1809" s="8" t="s">
        <v>338</v>
      </c>
      <c r="C1809" s="8" t="s">
        <v>334</v>
      </c>
      <c r="E1809" s="8" t="str">
        <f t="shared" si="201"/>
        <v>Umbrella-social.display.umb</v>
      </c>
      <c r="F1809" s="4">
        <v>0</v>
      </c>
      <c r="G1809" s="19">
        <v>0</v>
      </c>
      <c r="H1809" s="4">
        <v>0</v>
      </c>
      <c r="I1809" s="6">
        <f t="shared" si="202"/>
        <v>2.04</v>
      </c>
      <c r="J1809" s="6">
        <v>1</v>
      </c>
      <c r="K1809" s="18">
        <v>0</v>
      </c>
      <c r="L1809" s="35">
        <f>Data!BQ27</f>
        <v>2.7527538541808972E-3</v>
      </c>
      <c r="M1809" s="21">
        <f>VLOOKUP(C1809,Data!$CB$2:$EB$22,1+VALUE(MID(A1809,6,2)),FALSE)</f>
        <v>0</v>
      </c>
      <c r="Q1809" s="21">
        <v>0</v>
      </c>
      <c r="R1809" s="21">
        <v>0</v>
      </c>
      <c r="S1809" s="21">
        <v>0</v>
      </c>
      <c r="T1809" s="38">
        <v>0</v>
      </c>
    </row>
    <row r="1810" spans="1:20" x14ac:dyDescent="0.25">
      <c r="A1810" s="17" t="s">
        <v>253</v>
      </c>
      <c r="B1810" s="8" t="s">
        <v>338</v>
      </c>
      <c r="C1810" s="8" t="s">
        <v>334</v>
      </c>
      <c r="E1810" s="8" t="str">
        <f t="shared" si="201"/>
        <v>Umbrella-social.display.umb</v>
      </c>
      <c r="F1810" s="4">
        <v>0</v>
      </c>
      <c r="G1810" s="19">
        <v>0</v>
      </c>
      <c r="H1810" s="4">
        <v>0</v>
      </c>
      <c r="I1810" s="6">
        <f t="shared" si="202"/>
        <v>2.04</v>
      </c>
      <c r="J1810" s="6">
        <v>1</v>
      </c>
      <c r="K1810" s="18">
        <v>0</v>
      </c>
      <c r="L1810" s="35">
        <f>Data!BQ28</f>
        <v>2.7527538541808972E-3</v>
      </c>
      <c r="M1810" s="21">
        <f>VLOOKUP(C1810,Data!$CB$2:$EB$22,1+VALUE(MID(A1810,6,2)),FALSE)</f>
        <v>0</v>
      </c>
      <c r="Q1810" s="21">
        <v>0</v>
      </c>
      <c r="R1810" s="21">
        <v>0</v>
      </c>
      <c r="S1810" s="21">
        <v>0</v>
      </c>
      <c r="T1810" s="38">
        <v>0</v>
      </c>
    </row>
    <row r="1811" spans="1:20" x14ac:dyDescent="0.25">
      <c r="A1811" s="17" t="s">
        <v>254</v>
      </c>
      <c r="B1811" s="8" t="s">
        <v>338</v>
      </c>
      <c r="C1811" s="8" t="s">
        <v>334</v>
      </c>
      <c r="E1811" s="8" t="str">
        <f t="shared" si="201"/>
        <v>Umbrella-social.display.umb</v>
      </c>
      <c r="F1811" s="4">
        <v>0</v>
      </c>
      <c r="G1811" s="19">
        <v>0</v>
      </c>
      <c r="H1811" s="4">
        <v>0</v>
      </c>
      <c r="I1811" s="6">
        <f t="shared" si="202"/>
        <v>2.04</v>
      </c>
      <c r="J1811" s="6">
        <v>1</v>
      </c>
      <c r="K1811" s="18">
        <v>0</v>
      </c>
      <c r="L1811" s="35">
        <f>Data!BQ29</f>
        <v>2.8396829232602938E-3</v>
      </c>
      <c r="M1811" s="21">
        <f>VLOOKUP(C1811,Data!$CB$2:$EB$22,1+VALUE(MID(A1811,6,2)),FALSE)</f>
        <v>0</v>
      </c>
      <c r="Q1811" s="21">
        <v>0</v>
      </c>
      <c r="R1811" s="21">
        <v>0</v>
      </c>
      <c r="S1811" s="21">
        <v>0</v>
      </c>
      <c r="T1811" s="38">
        <v>0</v>
      </c>
    </row>
    <row r="1812" spans="1:20" x14ac:dyDescent="0.25">
      <c r="A1812" s="17" t="s">
        <v>255</v>
      </c>
      <c r="B1812" s="8" t="s">
        <v>338</v>
      </c>
      <c r="C1812" s="8" t="s">
        <v>334</v>
      </c>
      <c r="E1812" s="8" t="str">
        <f t="shared" si="201"/>
        <v>Umbrella-social.display.umb</v>
      </c>
      <c r="F1812" s="4">
        <v>0</v>
      </c>
      <c r="G1812" s="19">
        <v>0</v>
      </c>
      <c r="H1812" s="4">
        <v>0</v>
      </c>
      <c r="I1812" s="6">
        <f t="shared" si="202"/>
        <v>2.04</v>
      </c>
      <c r="J1812" s="6">
        <v>1</v>
      </c>
      <c r="K1812" s="18">
        <v>0</v>
      </c>
      <c r="L1812" s="35">
        <f>Data!BQ30</f>
        <v>2.8396829232602938E-3</v>
      </c>
      <c r="M1812" s="21">
        <f>VLOOKUP(C1812,Data!$CB$2:$EB$22,1+VALUE(MID(A1812,6,2)),FALSE)</f>
        <v>0</v>
      </c>
      <c r="Q1812" s="21">
        <v>0</v>
      </c>
      <c r="R1812" s="21">
        <v>0</v>
      </c>
      <c r="S1812" s="21">
        <v>0</v>
      </c>
      <c r="T1812" s="38">
        <v>0</v>
      </c>
    </row>
    <row r="1813" spans="1:20" x14ac:dyDescent="0.25">
      <c r="A1813" s="17" t="s">
        <v>256</v>
      </c>
      <c r="B1813" s="8" t="s">
        <v>338</v>
      </c>
      <c r="C1813" s="8" t="s">
        <v>334</v>
      </c>
      <c r="E1813" s="8" t="str">
        <f t="shared" si="201"/>
        <v>Umbrella-social.display.umb</v>
      </c>
      <c r="F1813" s="4">
        <v>0</v>
      </c>
      <c r="G1813" s="19">
        <v>0</v>
      </c>
      <c r="H1813" s="4">
        <v>0</v>
      </c>
      <c r="I1813" s="6">
        <f t="shared" si="202"/>
        <v>2.04</v>
      </c>
      <c r="J1813" s="6">
        <v>1</v>
      </c>
      <c r="K1813" s="18">
        <v>0</v>
      </c>
      <c r="L1813" s="35">
        <f>Data!BQ31</f>
        <v>2.8396829232602938E-3</v>
      </c>
      <c r="M1813" s="21">
        <f>VLOOKUP(C1813,Data!$CB$2:$EB$22,1+VALUE(MID(A1813,6,2)),FALSE)</f>
        <v>0</v>
      </c>
      <c r="Q1813" s="21">
        <v>0</v>
      </c>
      <c r="R1813" s="21">
        <v>0</v>
      </c>
      <c r="S1813" s="21">
        <v>0</v>
      </c>
      <c r="T1813" s="38">
        <v>0</v>
      </c>
    </row>
    <row r="1814" spans="1:20" x14ac:dyDescent="0.25">
      <c r="A1814" s="17" t="s">
        <v>257</v>
      </c>
      <c r="B1814" s="8" t="s">
        <v>338</v>
      </c>
      <c r="C1814" s="8" t="s">
        <v>334</v>
      </c>
      <c r="E1814" s="8" t="str">
        <f t="shared" si="201"/>
        <v>Umbrella-social.display.umb</v>
      </c>
      <c r="F1814" s="4">
        <v>0</v>
      </c>
      <c r="G1814" s="19">
        <v>0</v>
      </c>
      <c r="H1814" s="4">
        <v>0</v>
      </c>
      <c r="I1814" s="6">
        <f t="shared" si="202"/>
        <v>2.04</v>
      </c>
      <c r="J1814" s="6">
        <v>1</v>
      </c>
      <c r="K1814" s="18">
        <v>0</v>
      </c>
      <c r="L1814" s="35">
        <f>Data!BQ32</f>
        <v>2.8396829232602938E-3</v>
      </c>
      <c r="M1814" s="21">
        <f>VLOOKUP(C1814,Data!$CB$2:$EB$22,1+VALUE(MID(A1814,6,2)),FALSE)</f>
        <v>0</v>
      </c>
      <c r="Q1814" s="21">
        <v>0</v>
      </c>
      <c r="R1814" s="21">
        <v>0</v>
      </c>
      <c r="S1814" s="21">
        <v>0</v>
      </c>
      <c r="T1814" s="38">
        <v>0</v>
      </c>
    </row>
    <row r="1815" spans="1:20" x14ac:dyDescent="0.25">
      <c r="A1815" s="17" t="s">
        <v>258</v>
      </c>
      <c r="B1815" s="8" t="s">
        <v>338</v>
      </c>
      <c r="C1815" s="8" t="s">
        <v>334</v>
      </c>
      <c r="E1815" s="8" t="str">
        <f t="shared" si="201"/>
        <v>Umbrella-social.display.umb</v>
      </c>
      <c r="F1815" s="4">
        <v>0</v>
      </c>
      <c r="G1815" s="19">
        <v>0</v>
      </c>
      <c r="H1815" s="4">
        <v>0</v>
      </c>
      <c r="I1815" s="6">
        <f t="shared" si="202"/>
        <v>2.04</v>
      </c>
      <c r="J1815" s="6">
        <v>1</v>
      </c>
      <c r="K1815" s="18">
        <v>0</v>
      </c>
      <c r="L1815" s="35">
        <f>Data!BQ33</f>
        <v>2.6658247851015005E-3</v>
      </c>
      <c r="M1815" s="21">
        <f>VLOOKUP(C1815,Data!$CB$2:$EB$22,1+VALUE(MID(A1815,6,2)),FALSE)</f>
        <v>0</v>
      </c>
      <c r="Q1815" s="21">
        <v>0</v>
      </c>
      <c r="R1815" s="21">
        <v>0</v>
      </c>
      <c r="S1815" s="21">
        <v>0</v>
      </c>
      <c r="T1815" s="38">
        <v>0</v>
      </c>
    </row>
    <row r="1816" spans="1:20" x14ac:dyDescent="0.25">
      <c r="A1816" s="17" t="s">
        <v>259</v>
      </c>
      <c r="B1816" s="8" t="s">
        <v>338</v>
      </c>
      <c r="C1816" s="8" t="s">
        <v>334</v>
      </c>
      <c r="E1816" s="8" t="str">
        <f t="shared" si="201"/>
        <v>Umbrella-social.display.umb</v>
      </c>
      <c r="F1816" s="4">
        <v>0</v>
      </c>
      <c r="G1816" s="19">
        <v>0</v>
      </c>
      <c r="H1816" s="4">
        <v>0</v>
      </c>
      <c r="I1816" s="6">
        <f t="shared" si="202"/>
        <v>2.04</v>
      </c>
      <c r="J1816" s="6">
        <v>1</v>
      </c>
      <c r="K1816" s="18">
        <v>0</v>
      </c>
      <c r="L1816" s="35">
        <f>Data!BQ34</f>
        <v>2.6658247851015005E-3</v>
      </c>
      <c r="M1816" s="21">
        <f>VLOOKUP(C1816,Data!$CB$2:$EB$22,1+VALUE(MID(A1816,6,2)),FALSE)</f>
        <v>0</v>
      </c>
      <c r="Q1816" s="21">
        <v>0</v>
      </c>
      <c r="R1816" s="21">
        <v>0</v>
      </c>
      <c r="S1816" s="21">
        <v>0</v>
      </c>
      <c r="T1816" s="38">
        <v>0</v>
      </c>
    </row>
    <row r="1817" spans="1:20" x14ac:dyDescent="0.25">
      <c r="A1817" s="17" t="s">
        <v>260</v>
      </c>
      <c r="B1817" s="8" t="s">
        <v>338</v>
      </c>
      <c r="C1817" s="8" t="s">
        <v>334</v>
      </c>
      <c r="E1817" s="8" t="str">
        <f t="shared" si="201"/>
        <v>Umbrella-social.display.umb</v>
      </c>
      <c r="F1817" s="4">
        <v>0</v>
      </c>
      <c r="G1817" s="19">
        <v>0</v>
      </c>
      <c r="H1817" s="4">
        <v>0</v>
      </c>
      <c r="I1817" s="6">
        <f t="shared" si="202"/>
        <v>2.04</v>
      </c>
      <c r="J1817" s="6">
        <v>1</v>
      </c>
      <c r="K1817" s="18">
        <v>0</v>
      </c>
      <c r="L1817" s="35">
        <f>Data!BQ35</f>
        <v>2.6658247851015005E-3</v>
      </c>
      <c r="M1817" s="21">
        <f>VLOOKUP(C1817,Data!$CB$2:$EB$22,1+VALUE(MID(A1817,6,2)),FALSE)</f>
        <v>0</v>
      </c>
      <c r="Q1817" s="21">
        <v>0</v>
      </c>
      <c r="R1817" s="21">
        <v>0</v>
      </c>
      <c r="S1817" s="21">
        <v>0</v>
      </c>
      <c r="T1817" s="38">
        <v>0</v>
      </c>
    </row>
    <row r="1818" spans="1:20" x14ac:dyDescent="0.25">
      <c r="A1818" s="17" t="s">
        <v>261</v>
      </c>
      <c r="B1818" s="8" t="s">
        <v>338</v>
      </c>
      <c r="C1818" s="8" t="s">
        <v>334</v>
      </c>
      <c r="E1818" s="8" t="str">
        <f t="shared" si="201"/>
        <v>Umbrella-social.display.umb</v>
      </c>
      <c r="F1818" s="4">
        <v>0</v>
      </c>
      <c r="G1818" s="19">
        <v>0</v>
      </c>
      <c r="H1818" s="4">
        <v>0</v>
      </c>
      <c r="I1818" s="6">
        <f t="shared" si="202"/>
        <v>2.04</v>
      </c>
      <c r="J1818" s="6">
        <v>1</v>
      </c>
      <c r="K1818" s="18">
        <v>0</v>
      </c>
      <c r="L1818" s="35">
        <f>Data!BQ36</f>
        <v>2.6658247851015005E-3</v>
      </c>
      <c r="M1818" s="21">
        <f>VLOOKUP(C1818,Data!$CB$2:$EB$22,1+VALUE(MID(A1818,6,2)),FALSE)</f>
        <v>0</v>
      </c>
      <c r="Q1818" s="21">
        <v>0</v>
      </c>
      <c r="R1818" s="21">
        <v>0</v>
      </c>
      <c r="S1818" s="21">
        <v>0</v>
      </c>
      <c r="T1818" s="38">
        <v>0</v>
      </c>
    </row>
    <row r="1819" spans="1:20" x14ac:dyDescent="0.25">
      <c r="A1819" s="17" t="s">
        <v>278</v>
      </c>
      <c r="B1819" s="8" t="s">
        <v>338</v>
      </c>
      <c r="C1819" s="8" t="s">
        <v>334</v>
      </c>
      <c r="E1819" s="8" t="str">
        <f t="shared" si="201"/>
        <v>Umbrella-social.display.umb</v>
      </c>
      <c r="F1819" s="4">
        <v>0</v>
      </c>
      <c r="G1819" s="19">
        <v>0</v>
      </c>
      <c r="H1819" s="4">
        <v>0</v>
      </c>
      <c r="I1819" s="6">
        <f t="shared" si="202"/>
        <v>2.04</v>
      </c>
      <c r="J1819" s="6">
        <v>1</v>
      </c>
      <c r="K1819" s="18">
        <v>0</v>
      </c>
      <c r="L1819" s="35">
        <f>Data!BQ37</f>
        <v>2.7527538541808972E-3</v>
      </c>
      <c r="M1819" s="21">
        <f>VLOOKUP(C1819,Data!$CB$2:$EB$22,1+VALUE(MID(A1819,6,2)),FALSE)</f>
        <v>0</v>
      </c>
      <c r="Q1819" s="21">
        <v>0</v>
      </c>
      <c r="R1819" s="21">
        <v>0</v>
      </c>
      <c r="S1819" s="21">
        <v>0</v>
      </c>
      <c r="T1819" s="38">
        <v>0</v>
      </c>
    </row>
    <row r="1820" spans="1:20" x14ac:dyDescent="0.25">
      <c r="A1820" s="17" t="s">
        <v>279</v>
      </c>
      <c r="B1820" s="8" t="s">
        <v>338</v>
      </c>
      <c r="C1820" s="8" t="s">
        <v>334</v>
      </c>
      <c r="E1820" s="8" t="str">
        <f t="shared" si="201"/>
        <v>Umbrella-social.display.umb</v>
      </c>
      <c r="F1820" s="4">
        <v>0</v>
      </c>
      <c r="G1820" s="19">
        <v>0</v>
      </c>
      <c r="H1820" s="4">
        <v>0</v>
      </c>
      <c r="I1820" s="6">
        <f t="shared" si="202"/>
        <v>2.04</v>
      </c>
      <c r="J1820" s="6">
        <v>1</v>
      </c>
      <c r="K1820" s="18">
        <v>0</v>
      </c>
      <c r="L1820" s="35">
        <f>Data!BQ38</f>
        <v>2.7527538541808972E-3</v>
      </c>
      <c r="M1820" s="21">
        <f>VLOOKUP(C1820,Data!$CB$2:$EB$22,1+VALUE(MID(A1820,6,2)),FALSE)</f>
        <v>0</v>
      </c>
      <c r="Q1820" s="21">
        <v>0</v>
      </c>
      <c r="R1820" s="21">
        <v>0</v>
      </c>
      <c r="S1820" s="21">
        <v>0</v>
      </c>
      <c r="T1820" s="38">
        <v>0</v>
      </c>
    </row>
    <row r="1821" spans="1:20" x14ac:dyDescent="0.25">
      <c r="A1821" s="17" t="s">
        <v>280</v>
      </c>
      <c r="B1821" s="8" t="s">
        <v>338</v>
      </c>
      <c r="C1821" s="8" t="s">
        <v>334</v>
      </c>
      <c r="E1821" s="8" t="str">
        <f t="shared" si="201"/>
        <v>Umbrella-social.display.umb</v>
      </c>
      <c r="F1821" s="4">
        <v>0</v>
      </c>
      <c r="G1821" s="19">
        <v>0</v>
      </c>
      <c r="H1821" s="4">
        <v>0</v>
      </c>
      <c r="I1821" s="6">
        <f t="shared" si="202"/>
        <v>2.04</v>
      </c>
      <c r="J1821" s="6">
        <v>1</v>
      </c>
      <c r="K1821" s="18">
        <v>0</v>
      </c>
      <c r="L1821" s="35">
        <f>Data!BQ39</f>
        <v>2.7527538541808972E-3</v>
      </c>
      <c r="M1821" s="21">
        <f>VLOOKUP(C1821,Data!$CB$2:$EB$22,1+VALUE(MID(A1821,6,2)),FALSE)</f>
        <v>0</v>
      </c>
      <c r="Q1821" s="21">
        <v>0</v>
      </c>
      <c r="R1821" s="21">
        <v>0</v>
      </c>
      <c r="S1821" s="21">
        <v>0</v>
      </c>
      <c r="T1821" s="38">
        <v>0</v>
      </c>
    </row>
    <row r="1822" spans="1:20" x14ac:dyDescent="0.25">
      <c r="A1822" s="17" t="s">
        <v>281</v>
      </c>
      <c r="B1822" s="8" t="s">
        <v>338</v>
      </c>
      <c r="C1822" s="8" t="s">
        <v>334</v>
      </c>
      <c r="E1822" s="8" t="str">
        <f t="shared" si="201"/>
        <v>Umbrella-social.display.umb</v>
      </c>
      <c r="F1822" s="4">
        <v>0</v>
      </c>
      <c r="G1822" s="19">
        <v>0</v>
      </c>
      <c r="H1822" s="4">
        <v>0</v>
      </c>
      <c r="I1822" s="6">
        <f t="shared" si="202"/>
        <v>2.04</v>
      </c>
      <c r="J1822" s="6">
        <v>1</v>
      </c>
      <c r="K1822" s="18">
        <v>0</v>
      </c>
      <c r="L1822" s="35">
        <f>Data!BQ40</f>
        <v>2.7527538541808972E-3</v>
      </c>
      <c r="M1822" s="21">
        <f>VLOOKUP(C1822,Data!$CB$2:$EB$22,1+VALUE(MID(A1822,6,2)),FALSE)</f>
        <v>0</v>
      </c>
      <c r="Q1822" s="21">
        <v>0</v>
      </c>
      <c r="R1822" s="21">
        <v>0</v>
      </c>
      <c r="S1822" s="21">
        <v>0</v>
      </c>
      <c r="T1822" s="38">
        <v>0</v>
      </c>
    </row>
    <row r="1823" spans="1:20" x14ac:dyDescent="0.25">
      <c r="A1823" s="17" t="s">
        <v>282</v>
      </c>
      <c r="B1823" s="8" t="s">
        <v>338</v>
      </c>
      <c r="C1823" s="8" t="s">
        <v>334</v>
      </c>
      <c r="E1823" s="8" t="str">
        <f t="shared" si="201"/>
        <v>Umbrella-social.display.umb</v>
      </c>
      <c r="F1823" s="4">
        <v>0</v>
      </c>
      <c r="G1823" s="19">
        <v>0</v>
      </c>
      <c r="H1823" s="4">
        <v>0</v>
      </c>
      <c r="I1823" s="6">
        <f t="shared" si="202"/>
        <v>2.04</v>
      </c>
      <c r="J1823" s="6">
        <v>1</v>
      </c>
      <c r="K1823" s="18">
        <v>0</v>
      </c>
      <c r="L1823" s="35">
        <f>Data!BQ41</f>
        <v>2.7527538541808972E-3</v>
      </c>
      <c r="M1823" s="21">
        <f>VLOOKUP(C1823,Data!$CB$2:$EB$22,1+VALUE(MID(A1823,6,2)),FALSE)</f>
        <v>0</v>
      </c>
      <c r="Q1823" s="21">
        <v>0</v>
      </c>
      <c r="R1823" s="21">
        <v>0</v>
      </c>
      <c r="S1823" s="21">
        <v>0</v>
      </c>
      <c r="T1823" s="38">
        <v>0</v>
      </c>
    </row>
    <row r="1824" spans="1:20" x14ac:dyDescent="0.25">
      <c r="A1824" s="17" t="s">
        <v>283</v>
      </c>
      <c r="B1824" s="8" t="s">
        <v>338</v>
      </c>
      <c r="C1824" s="8" t="s">
        <v>334</v>
      </c>
      <c r="E1824" s="8" t="str">
        <f t="shared" si="201"/>
        <v>Umbrella-social.display.umb</v>
      </c>
      <c r="F1824" s="4">
        <v>0</v>
      </c>
      <c r="G1824" s="19">
        <v>0</v>
      </c>
      <c r="H1824" s="4">
        <v>0</v>
      </c>
      <c r="I1824" s="6">
        <f t="shared" si="202"/>
        <v>2.04</v>
      </c>
      <c r="J1824" s="6">
        <v>1</v>
      </c>
      <c r="K1824" s="18">
        <v>0</v>
      </c>
      <c r="L1824" s="35">
        <f>Data!BQ42</f>
        <v>2.578895716022103E-3</v>
      </c>
      <c r="M1824" s="21">
        <f>VLOOKUP(C1824,Data!$CB$2:$EB$22,1+VALUE(MID(A1824,6,2)),FALSE)</f>
        <v>9406.880000000001</v>
      </c>
      <c r="Q1824" s="21">
        <v>9406.880000000001</v>
      </c>
      <c r="R1824" s="21">
        <v>0</v>
      </c>
      <c r="S1824" s="21">
        <v>-9406.880000000001</v>
      </c>
      <c r="T1824" s="38">
        <v>1</v>
      </c>
    </row>
    <row r="1825" spans="1:20" x14ac:dyDescent="0.25">
      <c r="A1825" s="17" t="s">
        <v>284</v>
      </c>
      <c r="B1825" s="8" t="s">
        <v>338</v>
      </c>
      <c r="C1825" s="8" t="s">
        <v>334</v>
      </c>
      <c r="E1825" s="8" t="str">
        <f t="shared" si="201"/>
        <v>Umbrella-social.display.umb</v>
      </c>
      <c r="F1825" s="4">
        <v>0</v>
      </c>
      <c r="G1825" s="19">
        <v>0</v>
      </c>
      <c r="H1825" s="4">
        <v>0</v>
      </c>
      <c r="I1825" s="6">
        <f t="shared" si="202"/>
        <v>2.04</v>
      </c>
      <c r="J1825" s="6">
        <v>1</v>
      </c>
      <c r="K1825" s="18">
        <v>0</v>
      </c>
      <c r="L1825" s="35">
        <f>Data!BQ43</f>
        <v>2.578895716022103E-3</v>
      </c>
      <c r="M1825" s="21">
        <f>VLOOKUP(C1825,Data!$CB$2:$EB$22,1+VALUE(MID(A1825,6,2)),FALSE)</f>
        <v>14222.810004000001</v>
      </c>
      <c r="Q1825" s="21">
        <v>14222.810004000001</v>
      </c>
      <c r="R1825" s="21">
        <v>0</v>
      </c>
      <c r="S1825" s="21">
        <v>-14222.810004000001</v>
      </c>
      <c r="T1825" s="38">
        <v>1</v>
      </c>
    </row>
    <row r="1826" spans="1:20" x14ac:dyDescent="0.25">
      <c r="A1826" s="17" t="s">
        <v>285</v>
      </c>
      <c r="B1826" s="8" t="s">
        <v>338</v>
      </c>
      <c r="C1826" s="8" t="s">
        <v>334</v>
      </c>
      <c r="E1826" s="8" t="str">
        <f t="shared" si="201"/>
        <v>Umbrella-social.display.umb</v>
      </c>
      <c r="F1826" s="4">
        <v>0</v>
      </c>
      <c r="G1826" s="19">
        <v>0</v>
      </c>
      <c r="H1826" s="4">
        <v>0</v>
      </c>
      <c r="I1826" s="6">
        <f t="shared" si="202"/>
        <v>2.04</v>
      </c>
      <c r="J1826" s="6">
        <v>1</v>
      </c>
      <c r="K1826" s="18">
        <v>0</v>
      </c>
      <c r="L1826" s="35">
        <f>Data!BQ44</f>
        <v>2.578895716022103E-3</v>
      </c>
      <c r="M1826" s="21">
        <f>VLOOKUP(C1826,Data!$CB$2:$EB$22,1+VALUE(MID(A1826,6,2)),FALSE)</f>
        <v>11725.309993000001</v>
      </c>
      <c r="Q1826" s="21">
        <v>11725.309993000001</v>
      </c>
      <c r="R1826" s="21">
        <v>0</v>
      </c>
      <c r="S1826" s="21">
        <v>-11725.309993000001</v>
      </c>
      <c r="T1826" s="38">
        <v>1</v>
      </c>
    </row>
    <row r="1827" spans="1:20" x14ac:dyDescent="0.25">
      <c r="A1827" s="17" t="s">
        <v>286</v>
      </c>
      <c r="B1827" s="8" t="s">
        <v>338</v>
      </c>
      <c r="C1827" s="8" t="s">
        <v>334</v>
      </c>
      <c r="E1827" s="8" t="str">
        <f t="shared" si="201"/>
        <v>Umbrella-social.display.umb</v>
      </c>
      <c r="F1827" s="4">
        <v>0</v>
      </c>
      <c r="G1827" s="19">
        <v>0</v>
      </c>
      <c r="H1827" s="4">
        <v>0</v>
      </c>
      <c r="I1827" s="6">
        <f t="shared" si="202"/>
        <v>2.04</v>
      </c>
      <c r="J1827" s="6">
        <v>1</v>
      </c>
      <c r="K1827" s="18">
        <v>0</v>
      </c>
      <c r="L1827" s="35">
        <f>Data!BQ45</f>
        <v>2.578895716022103E-3</v>
      </c>
      <c r="M1827" s="21">
        <f>VLOOKUP(C1827,Data!$CB$2:$EB$22,1+VALUE(MID(A1827,6,2)),FALSE)</f>
        <v>0</v>
      </c>
      <c r="Q1827" s="21">
        <v>0</v>
      </c>
      <c r="R1827" s="21">
        <v>0</v>
      </c>
      <c r="S1827" s="21">
        <v>0</v>
      </c>
      <c r="T1827" s="38">
        <v>0</v>
      </c>
    </row>
    <row r="1828" spans="1:20" x14ac:dyDescent="0.25">
      <c r="A1828" s="17" t="s">
        <v>287</v>
      </c>
      <c r="B1828" s="8" t="s">
        <v>338</v>
      </c>
      <c r="C1828" s="8" t="s">
        <v>334</v>
      </c>
      <c r="E1828" s="8" t="str">
        <f t="shared" si="201"/>
        <v>Umbrella-social.display.umb</v>
      </c>
      <c r="F1828" s="4">
        <v>0</v>
      </c>
      <c r="G1828" s="19">
        <v>0</v>
      </c>
      <c r="H1828" s="4">
        <v>0</v>
      </c>
      <c r="I1828" s="6">
        <f t="shared" si="202"/>
        <v>2.04</v>
      </c>
      <c r="J1828" s="6">
        <v>1</v>
      </c>
      <c r="K1828" s="18">
        <v>0</v>
      </c>
      <c r="L1828" s="35">
        <f>Data!BQ46</f>
        <v>3.0135410614190871E-3</v>
      </c>
      <c r="M1828" s="21">
        <f>VLOOKUP(C1828,Data!$CB$2:$EB$22,1+VALUE(MID(A1828,6,2)),FALSE)</f>
        <v>0</v>
      </c>
      <c r="Q1828" s="21">
        <v>0</v>
      </c>
      <c r="R1828" s="21">
        <v>0</v>
      </c>
      <c r="S1828" s="21">
        <v>0</v>
      </c>
      <c r="T1828" s="38">
        <v>0</v>
      </c>
    </row>
    <row r="1829" spans="1:20" x14ac:dyDescent="0.25">
      <c r="A1829" s="17" t="s">
        <v>288</v>
      </c>
      <c r="B1829" s="8" t="s">
        <v>338</v>
      </c>
      <c r="C1829" s="8" t="s">
        <v>334</v>
      </c>
      <c r="E1829" s="8" t="str">
        <f t="shared" si="201"/>
        <v>Umbrella-social.display.umb</v>
      </c>
      <c r="F1829" s="4">
        <v>0</v>
      </c>
      <c r="G1829" s="19">
        <v>0</v>
      </c>
      <c r="H1829" s="4">
        <v>0</v>
      </c>
      <c r="I1829" s="6">
        <f t="shared" si="202"/>
        <v>2.04</v>
      </c>
      <c r="J1829" s="6">
        <v>1</v>
      </c>
      <c r="K1829" s="18">
        <v>0</v>
      </c>
      <c r="L1829" s="35">
        <f>Data!BQ47</f>
        <v>3.0135410614190871E-3</v>
      </c>
      <c r="M1829" s="21">
        <f>VLOOKUP(C1829,Data!$CB$2:$EB$22,1+VALUE(MID(A1829,6,2)),FALSE)</f>
        <v>0</v>
      </c>
      <c r="Q1829" s="21">
        <v>0</v>
      </c>
      <c r="R1829" s="21">
        <v>0</v>
      </c>
      <c r="S1829" s="21">
        <v>0</v>
      </c>
      <c r="T1829" s="38">
        <v>0</v>
      </c>
    </row>
    <row r="1830" spans="1:20" x14ac:dyDescent="0.25">
      <c r="A1830" s="17" t="s">
        <v>289</v>
      </c>
      <c r="B1830" s="8" t="s">
        <v>338</v>
      </c>
      <c r="C1830" s="8" t="s">
        <v>334</v>
      </c>
      <c r="E1830" s="8" t="str">
        <f t="shared" si="201"/>
        <v>Umbrella-social.display.umb</v>
      </c>
      <c r="F1830" s="4">
        <v>0</v>
      </c>
      <c r="G1830" s="19">
        <v>0</v>
      </c>
      <c r="H1830" s="4">
        <v>0</v>
      </c>
      <c r="I1830" s="6">
        <f t="shared" si="202"/>
        <v>2.04</v>
      </c>
      <c r="J1830" s="6">
        <v>1</v>
      </c>
      <c r="K1830" s="18">
        <v>0</v>
      </c>
      <c r="L1830" s="35">
        <f>Data!BQ48</f>
        <v>3.0135410614190871E-3</v>
      </c>
      <c r="M1830" s="21">
        <f>VLOOKUP(C1830,Data!$CB$2:$EB$22,1+VALUE(MID(A1830,6,2)),FALSE)</f>
        <v>0</v>
      </c>
      <c r="Q1830" s="21">
        <v>0</v>
      </c>
      <c r="R1830" s="21">
        <v>0</v>
      </c>
      <c r="S1830" s="21">
        <v>0</v>
      </c>
      <c r="T1830" s="38">
        <v>0</v>
      </c>
    </row>
    <row r="1831" spans="1:20" x14ac:dyDescent="0.25">
      <c r="A1831" s="17" t="s">
        <v>290</v>
      </c>
      <c r="B1831" s="8" t="s">
        <v>338</v>
      </c>
      <c r="C1831" s="8" t="s">
        <v>334</v>
      </c>
      <c r="E1831" s="8" t="str">
        <f t="shared" si="201"/>
        <v>Umbrella-social.display.umb</v>
      </c>
      <c r="F1831" s="4">
        <v>0</v>
      </c>
      <c r="G1831" s="19">
        <v>0</v>
      </c>
      <c r="H1831" s="4">
        <v>0</v>
      </c>
      <c r="I1831" s="6">
        <f t="shared" si="202"/>
        <v>2.04</v>
      </c>
      <c r="J1831" s="6">
        <v>1</v>
      </c>
      <c r="K1831" s="18">
        <v>0</v>
      </c>
      <c r="L1831" s="35">
        <f>Data!BQ49</f>
        <v>3.0135410614190871E-3</v>
      </c>
      <c r="M1831" s="21">
        <f>VLOOKUP(C1831,Data!$CB$2:$EB$22,1+VALUE(MID(A1831,6,2)),FALSE)</f>
        <v>0</v>
      </c>
      <c r="Q1831" s="21">
        <v>0</v>
      </c>
      <c r="R1831" s="21">
        <v>0</v>
      </c>
      <c r="S1831" s="21">
        <v>0</v>
      </c>
      <c r="T1831" s="38">
        <v>0</v>
      </c>
    </row>
    <row r="1832" spans="1:20" x14ac:dyDescent="0.25">
      <c r="A1832" s="17" t="s">
        <v>291</v>
      </c>
      <c r="B1832" s="8" t="s">
        <v>338</v>
      </c>
      <c r="C1832" s="8" t="s">
        <v>334</v>
      </c>
      <c r="E1832" s="8" t="str">
        <f t="shared" si="201"/>
        <v>Umbrella-social.display.umb</v>
      </c>
      <c r="F1832" s="4">
        <v>0</v>
      </c>
      <c r="G1832" s="19">
        <v>0</v>
      </c>
      <c r="H1832" s="4">
        <v>0</v>
      </c>
      <c r="I1832" s="6">
        <f t="shared" si="202"/>
        <v>2.04</v>
      </c>
      <c r="J1832" s="6">
        <v>1</v>
      </c>
      <c r="K1832" s="18">
        <v>0</v>
      </c>
      <c r="L1832" s="35">
        <f>Data!BQ50</f>
        <v>3.0135410614190871E-3</v>
      </c>
      <c r="M1832" s="21">
        <f>VLOOKUP(C1832,Data!$CB$2:$EB$22,1+VALUE(MID(A1832,6,2)),FALSE)</f>
        <v>0</v>
      </c>
      <c r="Q1832" s="21">
        <v>0</v>
      </c>
      <c r="R1832" s="21">
        <v>0</v>
      </c>
      <c r="S1832" s="21">
        <v>0</v>
      </c>
      <c r="T1832" s="38">
        <v>0</v>
      </c>
    </row>
    <row r="1833" spans="1:20" x14ac:dyDescent="0.25">
      <c r="A1833" s="17" t="s">
        <v>292</v>
      </c>
      <c r="B1833" s="8" t="s">
        <v>338</v>
      </c>
      <c r="C1833" s="8" t="s">
        <v>334</v>
      </c>
      <c r="E1833" s="8" t="str">
        <f t="shared" si="201"/>
        <v>Umbrella-social.display.umb</v>
      </c>
      <c r="F1833" s="4">
        <v>0</v>
      </c>
      <c r="G1833" s="19">
        <v>0</v>
      </c>
      <c r="H1833" s="4">
        <v>0</v>
      </c>
      <c r="I1833" s="6">
        <f t="shared" si="202"/>
        <v>2.04</v>
      </c>
      <c r="J1833" s="6">
        <v>1</v>
      </c>
      <c r="K1833" s="18">
        <v>0</v>
      </c>
      <c r="L1833" s="35">
        <f>Data!BQ51</f>
        <v>3.1584228432180814E-3</v>
      </c>
      <c r="M1833" s="21">
        <f>VLOOKUP(C1833,Data!$CB$2:$EB$22,1+VALUE(MID(A1833,6,2)),FALSE)</f>
        <v>0</v>
      </c>
      <c r="Q1833" s="21">
        <v>0</v>
      </c>
      <c r="R1833" s="21">
        <v>0</v>
      </c>
      <c r="S1833" s="21">
        <v>0</v>
      </c>
      <c r="T1833" s="38">
        <v>0</v>
      </c>
    </row>
    <row r="1834" spans="1:20" x14ac:dyDescent="0.25">
      <c r="A1834" s="17" t="s">
        <v>293</v>
      </c>
      <c r="B1834" s="8" t="s">
        <v>338</v>
      </c>
      <c r="C1834" s="8" t="s">
        <v>334</v>
      </c>
      <c r="E1834" s="8" t="str">
        <f t="shared" si="201"/>
        <v>Umbrella-social.display.umb</v>
      </c>
      <c r="F1834" s="4">
        <v>0</v>
      </c>
      <c r="G1834" s="19">
        <v>0</v>
      </c>
      <c r="H1834" s="4">
        <v>0</v>
      </c>
      <c r="I1834" s="6">
        <f t="shared" si="202"/>
        <v>2.04</v>
      </c>
      <c r="J1834" s="6">
        <v>1</v>
      </c>
      <c r="K1834" s="18">
        <v>0</v>
      </c>
      <c r="L1834" s="35">
        <f>Data!BQ52</f>
        <v>3.1584228432180814E-3</v>
      </c>
      <c r="M1834" s="21">
        <f>VLOOKUP(C1834,Data!$CB$2:$EB$22,1+VALUE(MID(A1834,6,2)),FALSE)</f>
        <v>0</v>
      </c>
      <c r="Q1834" s="21">
        <v>0</v>
      </c>
      <c r="R1834" s="21">
        <v>0</v>
      </c>
      <c r="S1834" s="21">
        <v>0</v>
      </c>
      <c r="T1834" s="38">
        <v>0</v>
      </c>
    </row>
    <row r="1835" spans="1:20" x14ac:dyDescent="0.25">
      <c r="A1835" s="17" t="s">
        <v>294</v>
      </c>
      <c r="B1835" s="8" t="s">
        <v>338</v>
      </c>
      <c r="C1835" s="8" t="s">
        <v>334</v>
      </c>
      <c r="E1835" s="8" t="str">
        <f t="shared" si="201"/>
        <v>Umbrella-social.display.umb</v>
      </c>
      <c r="F1835" s="4">
        <v>0</v>
      </c>
      <c r="G1835" s="19">
        <v>0</v>
      </c>
      <c r="H1835" s="4">
        <v>0</v>
      </c>
      <c r="I1835" s="6">
        <f t="shared" si="202"/>
        <v>2.04</v>
      </c>
      <c r="J1835" s="6">
        <v>1</v>
      </c>
      <c r="K1835" s="18">
        <v>0</v>
      </c>
      <c r="L1835" s="35">
        <f>Data!BQ53</f>
        <v>3.1584228432180814E-3</v>
      </c>
      <c r="M1835" s="21">
        <f>VLOOKUP(C1835,Data!$CB$2:$EB$22,1+VALUE(MID(A1835,6,2)),FALSE)</f>
        <v>0</v>
      </c>
      <c r="Q1835" s="21">
        <v>0</v>
      </c>
      <c r="R1835" s="21">
        <v>0</v>
      </c>
      <c r="S1835" s="21">
        <v>0</v>
      </c>
      <c r="T1835" s="38">
        <v>0</v>
      </c>
    </row>
    <row r="1836" spans="1:20" x14ac:dyDescent="0.25">
      <c r="A1836" s="17" t="s">
        <v>295</v>
      </c>
      <c r="B1836" s="8" t="s">
        <v>338</v>
      </c>
      <c r="C1836" s="8" t="s">
        <v>334</v>
      </c>
      <c r="E1836" s="8" t="str">
        <f t="shared" si="201"/>
        <v>Umbrella-social.display.umb</v>
      </c>
      <c r="F1836" s="4">
        <v>0</v>
      </c>
      <c r="G1836" s="19">
        <v>0</v>
      </c>
      <c r="H1836" s="4">
        <v>0</v>
      </c>
      <c r="I1836" s="6">
        <f t="shared" si="202"/>
        <v>2.04</v>
      </c>
      <c r="J1836" s="6">
        <v>1</v>
      </c>
      <c r="K1836" s="18">
        <v>0</v>
      </c>
      <c r="L1836" s="35">
        <f>Data!BQ54</f>
        <v>3.1584228432180814E-3</v>
      </c>
      <c r="M1836" s="21">
        <f>VLOOKUP(C1836,Data!$CB$2:$EB$22,1+VALUE(MID(A1836,6,2)),FALSE)</f>
        <v>0</v>
      </c>
      <c r="Q1836" s="21">
        <v>0</v>
      </c>
      <c r="R1836" s="21">
        <v>0</v>
      </c>
      <c r="S1836" s="21">
        <v>0</v>
      </c>
      <c r="T1836" s="38">
        <v>0</v>
      </c>
    </row>
    <row r="1837" spans="1:20" x14ac:dyDescent="0.25">
      <c r="A1837" s="17" t="s">
        <v>296</v>
      </c>
      <c r="B1837" s="8" t="s">
        <v>338</v>
      </c>
      <c r="C1837" s="8" t="s">
        <v>334</v>
      </c>
      <c r="E1837" s="8" t="str">
        <f t="shared" si="201"/>
        <v>Umbrella-social.display.umb</v>
      </c>
      <c r="F1837" s="4">
        <v>0</v>
      </c>
      <c r="G1837" s="19">
        <v>0</v>
      </c>
      <c r="H1837" s="4">
        <v>0</v>
      </c>
      <c r="I1837" s="6">
        <f t="shared" si="202"/>
        <v>2.04</v>
      </c>
      <c r="J1837" s="6">
        <v>1</v>
      </c>
      <c r="K1837" s="18">
        <v>0</v>
      </c>
      <c r="L1837" s="35">
        <f>Data!BQ55</f>
        <v>3.7379499704140603E-3</v>
      </c>
      <c r="M1837" s="21">
        <f>VLOOKUP(C1837,Data!$CB$2:$EB$22,1+VALUE(MID(A1837,6,2)),FALSE)</f>
        <v>0</v>
      </c>
      <c r="Q1837" s="21">
        <v>0</v>
      </c>
      <c r="R1837" s="21">
        <v>0</v>
      </c>
      <c r="S1837" s="21">
        <v>0</v>
      </c>
      <c r="T1837" s="38">
        <v>0</v>
      </c>
    </row>
    <row r="1838" spans="1:20" x14ac:dyDescent="0.25">
      <c r="A1838" s="17" t="s">
        <v>297</v>
      </c>
      <c r="B1838" s="8" t="s">
        <v>338</v>
      </c>
      <c r="C1838" s="8" t="s">
        <v>334</v>
      </c>
      <c r="E1838" s="8" t="str">
        <f t="shared" si="201"/>
        <v>Umbrella-social.display.umb</v>
      </c>
      <c r="F1838" s="4">
        <v>0</v>
      </c>
      <c r="G1838" s="19">
        <v>0</v>
      </c>
      <c r="H1838" s="4">
        <v>0</v>
      </c>
      <c r="I1838" s="6">
        <f t="shared" si="202"/>
        <v>2.04</v>
      </c>
      <c r="J1838" s="6">
        <v>1</v>
      </c>
      <c r="K1838" s="18">
        <v>0</v>
      </c>
      <c r="L1838" s="35">
        <f>Data!BQ56</f>
        <v>3.7379499704140603E-3</v>
      </c>
      <c r="M1838" s="21">
        <f>VLOOKUP(C1838,Data!$CB$2:$EB$22,1+VALUE(MID(A1838,6,2)),FALSE)</f>
        <v>0</v>
      </c>
      <c r="Q1838" s="21">
        <v>0</v>
      </c>
      <c r="R1838" s="21">
        <v>0</v>
      </c>
      <c r="S1838" s="21">
        <v>0</v>
      </c>
      <c r="T1838" s="38">
        <v>0</v>
      </c>
    </row>
    <row r="1839" spans="1:20" x14ac:dyDescent="0.25">
      <c r="A1839" s="17" t="s">
        <v>298</v>
      </c>
      <c r="B1839" s="8" t="s">
        <v>338</v>
      </c>
      <c r="C1839" s="8" t="s">
        <v>334</v>
      </c>
      <c r="E1839" s="8" t="str">
        <f t="shared" si="201"/>
        <v>Umbrella-social.display.umb</v>
      </c>
      <c r="F1839" s="4">
        <v>0</v>
      </c>
      <c r="G1839" s="19">
        <v>0</v>
      </c>
      <c r="H1839" s="4">
        <v>0</v>
      </c>
      <c r="I1839" s="6">
        <f t="shared" si="202"/>
        <v>2.04</v>
      </c>
      <c r="J1839" s="6">
        <v>1</v>
      </c>
      <c r="K1839" s="18">
        <v>0</v>
      </c>
      <c r="L1839" s="35">
        <f>Data!BQ57</f>
        <v>3.7379499704140603E-3</v>
      </c>
      <c r="M1839" s="21">
        <f>VLOOKUP(C1839,Data!$CB$2:$EB$22,1+VALUE(MID(A1839,6,2)),FALSE)</f>
        <v>0</v>
      </c>
      <c r="Q1839" s="21">
        <v>0</v>
      </c>
      <c r="R1839" s="21">
        <v>0</v>
      </c>
      <c r="S1839" s="21">
        <v>0</v>
      </c>
      <c r="T1839" s="38">
        <v>0</v>
      </c>
    </row>
    <row r="1840" spans="1:20" x14ac:dyDescent="0.25">
      <c r="A1840" s="17" t="s">
        <v>299</v>
      </c>
      <c r="B1840" s="8" t="s">
        <v>338</v>
      </c>
      <c r="C1840" s="8" t="s">
        <v>334</v>
      </c>
      <c r="E1840" s="8" t="str">
        <f t="shared" si="201"/>
        <v>Umbrella-social.display.umb</v>
      </c>
      <c r="F1840" s="4">
        <v>0</v>
      </c>
      <c r="G1840" s="19">
        <v>0</v>
      </c>
      <c r="H1840" s="4">
        <v>0</v>
      </c>
      <c r="I1840" s="6">
        <f t="shared" si="202"/>
        <v>2.04</v>
      </c>
      <c r="J1840" s="6">
        <v>1</v>
      </c>
      <c r="K1840" s="18">
        <v>0</v>
      </c>
      <c r="L1840" s="35">
        <f>Data!BQ58</f>
        <v>3.7379499704140603E-3</v>
      </c>
      <c r="M1840" s="21">
        <f>VLOOKUP(C1840,Data!$CB$2:$EB$22,1+VALUE(MID(A1840,6,2)),FALSE)</f>
        <v>25290.519993000009</v>
      </c>
      <c r="Q1840" s="21">
        <v>25290.519993000009</v>
      </c>
      <c r="R1840" s="21">
        <v>0</v>
      </c>
      <c r="S1840" s="21">
        <v>-25290.519993000009</v>
      </c>
      <c r="T1840" s="38">
        <v>1</v>
      </c>
    </row>
    <row r="1841" spans="1:20" x14ac:dyDescent="0.25">
      <c r="A1841" s="17" t="s">
        <v>300</v>
      </c>
      <c r="B1841" s="8" t="s">
        <v>338</v>
      </c>
      <c r="C1841" s="8" t="s">
        <v>334</v>
      </c>
      <c r="E1841" s="8" t="str">
        <f t="shared" si="201"/>
        <v>Umbrella-social.display.umb</v>
      </c>
      <c r="F1841" s="4">
        <v>0</v>
      </c>
      <c r="G1841" s="19">
        <v>0</v>
      </c>
      <c r="H1841" s="4">
        <v>0</v>
      </c>
      <c r="I1841" s="6">
        <f t="shared" si="202"/>
        <v>2.04</v>
      </c>
      <c r="J1841" s="6">
        <v>1</v>
      </c>
      <c r="K1841" s="18">
        <v>0</v>
      </c>
      <c r="L1841" s="35">
        <f>Data!BQ59</f>
        <v>3.2163755559376796E-3</v>
      </c>
      <c r="M1841" s="21">
        <f>VLOOKUP(C1841,Data!$CB$2:$EB$22,1+VALUE(MID(A1841,6,2)),FALSE)</f>
        <v>19642.719997</v>
      </c>
      <c r="Q1841" s="21">
        <v>19642.719997</v>
      </c>
      <c r="R1841" s="21">
        <v>0</v>
      </c>
      <c r="S1841" s="21">
        <v>-19642.719997</v>
      </c>
      <c r="T1841" s="38">
        <v>1</v>
      </c>
    </row>
    <row r="1842" spans="1:20" x14ac:dyDescent="0.25">
      <c r="A1842" s="17" t="s">
        <v>301</v>
      </c>
      <c r="B1842" s="8" t="s">
        <v>338</v>
      </c>
      <c r="C1842" s="8" t="s">
        <v>334</v>
      </c>
      <c r="E1842" s="8" t="str">
        <f t="shared" si="201"/>
        <v>Umbrella-social.display.umb</v>
      </c>
      <c r="F1842" s="4">
        <v>0</v>
      </c>
      <c r="G1842" s="19">
        <v>0</v>
      </c>
      <c r="H1842" s="4">
        <v>0</v>
      </c>
      <c r="I1842" s="6">
        <f t="shared" si="202"/>
        <v>2.04</v>
      </c>
      <c r="J1842" s="6">
        <v>1</v>
      </c>
      <c r="K1842" s="18">
        <v>0</v>
      </c>
      <c r="L1842" s="35">
        <f>Data!BQ60</f>
        <v>3.2163755559376796E-3</v>
      </c>
      <c r="M1842" s="21">
        <f>VLOOKUP(C1842,Data!$CB$2:$EB$22,1+VALUE(MID(A1842,6,2)),FALSE)</f>
        <v>16651.540014999999</v>
      </c>
      <c r="Q1842" s="21">
        <v>16651.540014999999</v>
      </c>
      <c r="R1842" s="21">
        <v>0</v>
      </c>
      <c r="S1842" s="21">
        <v>-16651.540014999999</v>
      </c>
      <c r="T1842" s="38">
        <v>1</v>
      </c>
    </row>
    <row r="1843" spans="1:20" x14ac:dyDescent="0.25">
      <c r="A1843" s="17" t="s">
        <v>272</v>
      </c>
      <c r="B1843" s="8" t="s">
        <v>338</v>
      </c>
      <c r="C1843" s="8" t="s">
        <v>334</v>
      </c>
      <c r="E1843" s="8" t="str">
        <f t="shared" si="201"/>
        <v>Umbrella-social.display.umb</v>
      </c>
      <c r="F1843" s="4">
        <v>0</v>
      </c>
      <c r="G1843" s="19">
        <v>0</v>
      </c>
      <c r="H1843" s="4">
        <v>0</v>
      </c>
      <c r="I1843" s="6">
        <f t="shared" si="202"/>
        <v>2.04</v>
      </c>
      <c r="J1843" s="6">
        <v>1</v>
      </c>
      <c r="K1843" s="18">
        <v>0</v>
      </c>
      <c r="L1843" s="35">
        <f>Data!BQ61</f>
        <v>3.2163755559376796E-3</v>
      </c>
      <c r="M1843" s="21">
        <f>VLOOKUP(C1843,Data!$CB$2:$EB$22,1+VALUE(MID(A1843,6,2)),FALSE)</f>
        <v>14029.320003999999</v>
      </c>
      <c r="Q1843" s="21">
        <v>14029.320003999999</v>
      </c>
      <c r="R1843" s="21">
        <v>0</v>
      </c>
      <c r="S1843" s="21">
        <v>-14029.320003999999</v>
      </c>
      <c r="T1843" s="38">
        <v>1</v>
      </c>
    </row>
    <row r="1844" spans="1:20" x14ac:dyDescent="0.25">
      <c r="A1844" s="17" t="s">
        <v>273</v>
      </c>
      <c r="B1844" s="8" t="s">
        <v>338</v>
      </c>
      <c r="C1844" s="8" t="s">
        <v>334</v>
      </c>
      <c r="E1844" s="8" t="str">
        <f t="shared" si="201"/>
        <v>Umbrella-social.display.umb</v>
      </c>
      <c r="F1844" s="4">
        <v>0</v>
      </c>
      <c r="G1844" s="19">
        <v>0</v>
      </c>
      <c r="H1844" s="4">
        <v>0</v>
      </c>
      <c r="I1844" s="6">
        <f t="shared" si="202"/>
        <v>2.04</v>
      </c>
      <c r="J1844" s="6">
        <v>1</v>
      </c>
      <c r="K1844" s="18">
        <v>0</v>
      </c>
      <c r="L1844" s="35">
        <f>Data!BQ62</f>
        <v>3.2163755559376796E-3</v>
      </c>
      <c r="M1844" s="21">
        <f>VLOOKUP(C1844,Data!$CB$2:$EB$22,1+VALUE(MID(A1844,6,2)),FALSE)</f>
        <v>15175.330008000001</v>
      </c>
      <c r="Q1844" s="21">
        <v>15175.330008000001</v>
      </c>
      <c r="R1844" s="21">
        <v>0</v>
      </c>
      <c r="S1844" s="21">
        <v>-15175.330008000001</v>
      </c>
      <c r="T1844" s="38">
        <v>1</v>
      </c>
    </row>
    <row r="1845" spans="1:20" x14ac:dyDescent="0.25">
      <c r="A1845" s="17" t="s">
        <v>274</v>
      </c>
      <c r="B1845" s="8" t="s">
        <v>338</v>
      </c>
      <c r="C1845" s="8" t="s">
        <v>334</v>
      </c>
      <c r="E1845" s="8" t="str">
        <f t="shared" si="201"/>
        <v>Umbrella-social.display.umb</v>
      </c>
      <c r="F1845" s="4">
        <v>0</v>
      </c>
      <c r="G1845" s="19">
        <v>0</v>
      </c>
      <c r="H1845" s="4">
        <v>0</v>
      </c>
      <c r="I1845" s="6">
        <f t="shared" si="202"/>
        <v>2.04</v>
      </c>
      <c r="J1845" s="6">
        <v>1</v>
      </c>
      <c r="K1845" s="18">
        <v>0</v>
      </c>
      <c r="L1845" s="35">
        <f>Data!BQ63</f>
        <v>3.2163755559376796E-3</v>
      </c>
      <c r="M1845" s="21">
        <f>VLOOKUP(C1845,Data!$CB$2:$EB$22,1+VALUE(MID(A1845,6,2)),FALSE)</f>
        <v>13680.870150000001</v>
      </c>
      <c r="Q1845" s="21">
        <v>13680.870150000001</v>
      </c>
      <c r="R1845" s="21">
        <v>0</v>
      </c>
      <c r="S1845" s="21">
        <v>-13680.870150000001</v>
      </c>
      <c r="T1845" s="38">
        <v>1</v>
      </c>
    </row>
    <row r="1846" spans="1:20" x14ac:dyDescent="0.25">
      <c r="A1846" s="17" t="s">
        <v>275</v>
      </c>
      <c r="B1846" s="8" t="s">
        <v>338</v>
      </c>
      <c r="C1846" s="8" t="s">
        <v>334</v>
      </c>
      <c r="E1846" s="8" t="str">
        <f t="shared" si="201"/>
        <v>Umbrella-social.display.umb</v>
      </c>
      <c r="F1846" s="4">
        <v>0</v>
      </c>
      <c r="G1846" s="19">
        <v>0</v>
      </c>
      <c r="H1846" s="4">
        <v>0</v>
      </c>
      <c r="I1846" s="6">
        <f t="shared" si="202"/>
        <v>2.04</v>
      </c>
      <c r="J1846" s="6">
        <v>1</v>
      </c>
      <c r="K1846" s="18">
        <v>0</v>
      </c>
      <c r="L1846" s="35">
        <f>Data!BQ64</f>
        <v>2.8107065669004949E-3</v>
      </c>
      <c r="M1846" s="21">
        <f>VLOOKUP(C1846,Data!$CB$2:$EB$22,1+VALUE(MID(A1846,6,2)),FALSE)</f>
        <v>13971.599985000001</v>
      </c>
      <c r="Q1846" s="21">
        <v>13971.599985000001</v>
      </c>
      <c r="R1846" s="21">
        <v>0</v>
      </c>
      <c r="S1846" s="21">
        <v>-13971.599985000001</v>
      </c>
      <c r="T1846" s="38">
        <v>1</v>
      </c>
    </row>
    <row r="1847" spans="1:20" x14ac:dyDescent="0.25">
      <c r="A1847" s="17" t="s">
        <v>276</v>
      </c>
      <c r="B1847" s="8" t="s">
        <v>338</v>
      </c>
      <c r="C1847" s="8" t="s">
        <v>334</v>
      </c>
      <c r="E1847" s="8" t="str">
        <f t="shared" si="201"/>
        <v>Umbrella-social.display.umb</v>
      </c>
      <c r="F1847" s="4">
        <v>0</v>
      </c>
      <c r="G1847" s="19">
        <v>0</v>
      </c>
      <c r="H1847" s="4">
        <v>0</v>
      </c>
      <c r="I1847" s="6">
        <f t="shared" si="202"/>
        <v>2.04</v>
      </c>
      <c r="J1847" s="6">
        <v>1</v>
      </c>
      <c r="K1847" s="18">
        <v>0</v>
      </c>
      <c r="L1847" s="35">
        <f>Data!BQ65</f>
        <v>2.8107065669004949E-3</v>
      </c>
      <c r="M1847" s="21">
        <f>VLOOKUP(C1847,Data!$CB$2:$EB$22,1+VALUE(MID(A1847,6,2)),FALSE)</f>
        <v>16890.889996999998</v>
      </c>
      <c r="Q1847" s="21">
        <v>16890.889996999998</v>
      </c>
      <c r="R1847" s="21">
        <v>0</v>
      </c>
      <c r="S1847" s="21">
        <v>-16890.889996999998</v>
      </c>
      <c r="T1847" s="38">
        <v>1</v>
      </c>
    </row>
    <row r="1848" spans="1:20" x14ac:dyDescent="0.25">
      <c r="A1848" s="17" t="s">
        <v>277</v>
      </c>
      <c r="B1848" s="8" t="s">
        <v>338</v>
      </c>
      <c r="C1848" s="8" t="s">
        <v>334</v>
      </c>
      <c r="E1848" s="8" t="str">
        <f t="shared" si="201"/>
        <v>Umbrella-social.display.umb</v>
      </c>
      <c r="F1848" s="4">
        <v>0</v>
      </c>
      <c r="G1848" s="19">
        <v>0</v>
      </c>
      <c r="H1848" s="4">
        <v>0</v>
      </c>
      <c r="I1848" s="6">
        <f t="shared" si="202"/>
        <v>2.04</v>
      </c>
      <c r="J1848" s="6">
        <v>1</v>
      </c>
      <c r="K1848" s="18">
        <v>0</v>
      </c>
      <c r="L1848" s="35">
        <f>Data!BQ66</f>
        <v>2.8107065669004949E-3</v>
      </c>
      <c r="M1848" s="21">
        <f>VLOOKUP(C1848,Data!$CB$2:$EB$22,1+VALUE(MID(A1848,6,2)),FALSE)</f>
        <v>16137.209999000001</v>
      </c>
      <c r="Q1848" s="21">
        <v>16137.209999000001</v>
      </c>
      <c r="R1848" s="21">
        <v>0</v>
      </c>
      <c r="S1848" s="21">
        <v>-16137.209999000001</v>
      </c>
      <c r="T1848" s="38">
        <v>1</v>
      </c>
    </row>
    <row r="1850" spans="1:20" x14ac:dyDescent="0.25">
      <c r="A1850" s="16" t="s">
        <v>328</v>
      </c>
      <c r="B1850" s="8" t="s">
        <v>338</v>
      </c>
      <c r="C1850" s="8" t="s">
        <v>334</v>
      </c>
      <c r="D1850" s="8" t="str">
        <f>A1850&amp;"-generic-fifi"</f>
        <v>Week_40_old-generic-fifi</v>
      </c>
      <c r="E1850" s="8" t="str">
        <f>IF(RIGHT(A1850,3)="old","Initial",B1850&amp;"-"&amp;C1850)</f>
        <v>Initial</v>
      </c>
      <c r="H1850" s="25">
        <f>SUMIFS(Data!N$2:N$48,Data!$L$2:$L$48,$C1850,Data!$M$2:$M$48,RIGHT($D1850,4))</f>
        <v>4.3031938998825984E-3</v>
      </c>
      <c r="I1850" s="42">
        <f>VLOOKUP(C1850,parms,8,FALSE)</f>
        <v>2.04</v>
      </c>
      <c r="J1850" s="28">
        <f>SUMIFS(Data!O$2:O$48,Data!$L$2:$L$48,$C1850,Data!$M$2:$M$48,RIGHT($D1850,4))</f>
        <v>5312771.2546917005</v>
      </c>
      <c r="K1850" s="25">
        <f>SUMIFS(Data!Q$2:Q$48,Data!$L$2:$L$48,$C1850,Data!$M$2:$M$48,RIGHT($D1850,4))</f>
        <v>0</v>
      </c>
      <c r="L1850" s="35">
        <f>Data!BQ2</f>
        <v>3.1584228432180814E-3</v>
      </c>
      <c r="Q1850" s="21">
        <v>0</v>
      </c>
      <c r="R1850" s="21">
        <v>0</v>
      </c>
      <c r="S1850" s="21">
        <v>0</v>
      </c>
      <c r="T1850" s="38">
        <v>0</v>
      </c>
    </row>
    <row r="1851" spans="1:20" x14ac:dyDescent="0.25">
      <c r="A1851" s="16" t="s">
        <v>316</v>
      </c>
      <c r="B1851" s="8" t="s">
        <v>338</v>
      </c>
      <c r="C1851" s="8" t="s">
        <v>334</v>
      </c>
      <c r="D1851" s="8" t="str">
        <f t="shared" ref="D1851:D1914" si="203">A1851&amp;"-generic-fifi"</f>
        <v>Week_41_old-generic-fifi</v>
      </c>
      <c r="E1851" s="8" t="str">
        <f t="shared" ref="E1851:E1914" si="204">IF(RIGHT(A1851,3)="old","Initial",B1851&amp;"-"&amp;C1851)</f>
        <v>Initial</v>
      </c>
      <c r="H1851" s="24">
        <f t="shared" ref="H1851:K1866" si="205">H1850</f>
        <v>4.3031938998825984E-3</v>
      </c>
      <c r="I1851" s="6">
        <f>I1850</f>
        <v>2.04</v>
      </c>
      <c r="J1851" s="6">
        <f t="shared" si="205"/>
        <v>5312771.2546917005</v>
      </c>
      <c r="K1851" s="18">
        <f t="shared" si="205"/>
        <v>0</v>
      </c>
      <c r="L1851" s="35">
        <f>Data!BQ3</f>
        <v>3.7379499704140603E-3</v>
      </c>
      <c r="Q1851" s="21">
        <v>0</v>
      </c>
      <c r="R1851" s="21">
        <v>0</v>
      </c>
      <c r="S1851" s="21">
        <v>0</v>
      </c>
      <c r="T1851" s="38">
        <v>0</v>
      </c>
    </row>
    <row r="1852" spans="1:20" x14ac:dyDescent="0.25">
      <c r="A1852" s="16" t="s">
        <v>317</v>
      </c>
      <c r="B1852" s="8" t="s">
        <v>338</v>
      </c>
      <c r="C1852" s="8" t="s">
        <v>334</v>
      </c>
      <c r="D1852" s="8" t="str">
        <f t="shared" si="203"/>
        <v>Week_42_old-generic-fifi</v>
      </c>
      <c r="E1852" s="8" t="str">
        <f t="shared" si="204"/>
        <v>Initial</v>
      </c>
      <c r="H1852" s="24">
        <f t="shared" si="205"/>
        <v>4.3031938998825984E-3</v>
      </c>
      <c r="I1852" s="6">
        <f t="shared" si="205"/>
        <v>2.04</v>
      </c>
      <c r="J1852" s="6">
        <f t="shared" si="205"/>
        <v>5312771.2546917005</v>
      </c>
      <c r="K1852" s="18">
        <f t="shared" si="205"/>
        <v>0</v>
      </c>
      <c r="L1852" s="35">
        <f>Data!BQ4</f>
        <v>3.7379499704140603E-3</v>
      </c>
      <c r="Q1852" s="21">
        <v>0</v>
      </c>
      <c r="R1852" s="21">
        <v>0</v>
      </c>
      <c r="S1852" s="21">
        <v>0</v>
      </c>
      <c r="T1852" s="38">
        <v>0</v>
      </c>
    </row>
    <row r="1853" spans="1:20" x14ac:dyDescent="0.25">
      <c r="A1853" s="16" t="s">
        <v>318</v>
      </c>
      <c r="B1853" s="8" t="s">
        <v>338</v>
      </c>
      <c r="C1853" s="8" t="s">
        <v>334</v>
      </c>
      <c r="D1853" s="8" t="str">
        <f t="shared" si="203"/>
        <v>Week_43_old-generic-fifi</v>
      </c>
      <c r="E1853" s="8" t="str">
        <f t="shared" si="204"/>
        <v>Initial</v>
      </c>
      <c r="H1853" s="24">
        <f t="shared" si="205"/>
        <v>4.3031938998825984E-3</v>
      </c>
      <c r="I1853" s="6">
        <f t="shared" si="205"/>
        <v>2.04</v>
      </c>
      <c r="J1853" s="6">
        <f t="shared" si="205"/>
        <v>5312771.2546917005</v>
      </c>
      <c r="K1853" s="18">
        <f t="shared" si="205"/>
        <v>0</v>
      </c>
      <c r="L1853" s="35">
        <f>Data!BQ5</f>
        <v>3.7379499704140603E-3</v>
      </c>
      <c r="Q1853" s="21">
        <v>0</v>
      </c>
      <c r="R1853" s="21">
        <v>0</v>
      </c>
      <c r="S1853" s="21">
        <v>0</v>
      </c>
      <c r="T1853" s="38">
        <v>0</v>
      </c>
    </row>
    <row r="1854" spans="1:20" x14ac:dyDescent="0.25">
      <c r="A1854" s="16" t="s">
        <v>319</v>
      </c>
      <c r="B1854" s="8" t="s">
        <v>338</v>
      </c>
      <c r="C1854" s="8" t="s">
        <v>334</v>
      </c>
      <c r="D1854" s="8" t="str">
        <f t="shared" si="203"/>
        <v>Week_44_old-generic-fifi</v>
      </c>
      <c r="E1854" s="8" t="str">
        <f t="shared" si="204"/>
        <v>Initial</v>
      </c>
      <c r="H1854" s="24">
        <f t="shared" si="205"/>
        <v>4.3031938998825984E-3</v>
      </c>
      <c r="I1854" s="6">
        <f t="shared" si="205"/>
        <v>2.04</v>
      </c>
      <c r="J1854" s="6">
        <f t="shared" si="205"/>
        <v>5312771.2546917005</v>
      </c>
      <c r="K1854" s="18">
        <f t="shared" si="205"/>
        <v>0</v>
      </c>
      <c r="L1854" s="35">
        <f>Data!BQ6</f>
        <v>3.7379499704140603E-3</v>
      </c>
      <c r="Q1854" s="21">
        <v>0</v>
      </c>
      <c r="R1854" s="21">
        <v>1243.8792619852541</v>
      </c>
      <c r="S1854" s="21">
        <v>15793.20389776039</v>
      </c>
      <c r="T1854" s="38">
        <v>0.72015302375485946</v>
      </c>
    </row>
    <row r="1855" spans="1:20" x14ac:dyDescent="0.25">
      <c r="A1855" s="16" t="s">
        <v>320</v>
      </c>
      <c r="B1855" s="8" t="s">
        <v>338</v>
      </c>
      <c r="C1855" s="8" t="s">
        <v>334</v>
      </c>
      <c r="D1855" s="8" t="str">
        <f t="shared" si="203"/>
        <v>Week_45_old-generic-fifi</v>
      </c>
      <c r="E1855" s="8" t="str">
        <f t="shared" si="204"/>
        <v>Initial</v>
      </c>
      <c r="H1855" s="24">
        <f t="shared" si="205"/>
        <v>4.3031938998825984E-3</v>
      </c>
      <c r="I1855" s="6">
        <f t="shared" si="205"/>
        <v>2.04</v>
      </c>
      <c r="J1855" s="6">
        <f t="shared" si="205"/>
        <v>5312771.2546917005</v>
      </c>
      <c r="K1855" s="18">
        <f t="shared" si="205"/>
        <v>0</v>
      </c>
      <c r="L1855" s="35">
        <f>Data!BQ7</f>
        <v>3.2163755559376796E-3</v>
      </c>
      <c r="Q1855" s="21">
        <v>0</v>
      </c>
      <c r="R1855" s="21">
        <v>910.18525179502797</v>
      </c>
      <c r="S1855" s="21">
        <v>12995.668291860551</v>
      </c>
      <c r="T1855" s="38">
        <v>0.68320888067100838</v>
      </c>
    </row>
    <row r="1856" spans="1:20" x14ac:dyDescent="0.25">
      <c r="A1856" s="16" t="s">
        <v>321</v>
      </c>
      <c r="B1856" s="8" t="s">
        <v>338</v>
      </c>
      <c r="C1856" s="8" t="s">
        <v>334</v>
      </c>
      <c r="D1856" s="8" t="str">
        <f t="shared" si="203"/>
        <v>Week_46_old-generic-fifi</v>
      </c>
      <c r="E1856" s="8" t="str">
        <f t="shared" si="204"/>
        <v>Initial</v>
      </c>
      <c r="H1856" s="24">
        <f t="shared" si="205"/>
        <v>4.3031938998825984E-3</v>
      </c>
      <c r="I1856" s="6">
        <f t="shared" si="205"/>
        <v>2.04</v>
      </c>
      <c r="J1856" s="6">
        <f t="shared" si="205"/>
        <v>5312771.2546917005</v>
      </c>
      <c r="K1856" s="18">
        <f t="shared" si="205"/>
        <v>0</v>
      </c>
      <c r="L1856" s="35">
        <f>Data!BQ8</f>
        <v>3.2163755559376796E-3</v>
      </c>
      <c r="Q1856" s="21">
        <v>0</v>
      </c>
      <c r="R1856" s="21">
        <v>830.46664189196258</v>
      </c>
      <c r="S1856" s="21">
        <v>11819.59166769275</v>
      </c>
      <c r="T1856" s="38">
        <v>0.6226060400446729</v>
      </c>
    </row>
    <row r="1857" spans="1:20" x14ac:dyDescent="0.25">
      <c r="A1857" s="16" t="s">
        <v>322</v>
      </c>
      <c r="B1857" s="8" t="s">
        <v>338</v>
      </c>
      <c r="C1857" s="8" t="s">
        <v>334</v>
      </c>
      <c r="D1857" s="8" t="str">
        <f t="shared" si="203"/>
        <v>Week_47_old-generic-fifi</v>
      </c>
      <c r="E1857" s="8" t="str">
        <f t="shared" si="204"/>
        <v>Initial</v>
      </c>
      <c r="H1857" s="24">
        <f t="shared" si="205"/>
        <v>4.3031938998825984E-3</v>
      </c>
      <c r="I1857" s="6">
        <f t="shared" si="205"/>
        <v>2.04</v>
      </c>
      <c r="J1857" s="6">
        <f t="shared" si="205"/>
        <v>5312771.2546917005</v>
      </c>
      <c r="K1857" s="18">
        <f t="shared" si="205"/>
        <v>0</v>
      </c>
      <c r="L1857" s="35">
        <f>Data!BQ9</f>
        <v>3.2163755559376796E-3</v>
      </c>
      <c r="Q1857" s="21">
        <v>0</v>
      </c>
      <c r="R1857" s="21">
        <v>1094.504874212317</v>
      </c>
      <c r="S1857" s="21">
        <v>13414.675462405206</v>
      </c>
      <c r="T1857" s="38">
        <v>0.56001320994096981</v>
      </c>
    </row>
    <row r="1858" spans="1:20" x14ac:dyDescent="0.25">
      <c r="A1858" s="16" t="s">
        <v>323</v>
      </c>
      <c r="B1858" s="8" t="s">
        <v>338</v>
      </c>
      <c r="C1858" s="8" t="s">
        <v>334</v>
      </c>
      <c r="D1858" s="8" t="str">
        <f t="shared" si="203"/>
        <v>Week_48_old-generic-fifi</v>
      </c>
      <c r="E1858" s="8" t="str">
        <f t="shared" si="204"/>
        <v>Initial</v>
      </c>
      <c r="H1858" s="24">
        <f t="shared" si="205"/>
        <v>4.3031938998825984E-3</v>
      </c>
      <c r="I1858" s="6">
        <f t="shared" si="205"/>
        <v>2.04</v>
      </c>
      <c r="J1858" s="6">
        <f t="shared" si="205"/>
        <v>5312771.2546917005</v>
      </c>
      <c r="K1858" s="18">
        <f t="shared" si="205"/>
        <v>0</v>
      </c>
      <c r="L1858" s="35">
        <f>Data!BQ10</f>
        <v>3.2163755559376796E-3</v>
      </c>
      <c r="Q1858" s="21">
        <v>0</v>
      </c>
      <c r="R1858" s="21">
        <v>1152.3899510666915</v>
      </c>
      <c r="S1858" s="21">
        <v>14210.874109208344</v>
      </c>
      <c r="T1858" s="38">
        <v>0.58855350307321164</v>
      </c>
    </row>
    <row r="1859" spans="1:20" x14ac:dyDescent="0.25">
      <c r="A1859" s="16" t="s">
        <v>324</v>
      </c>
      <c r="B1859" s="8" t="s">
        <v>338</v>
      </c>
      <c r="C1859" s="8" t="s">
        <v>334</v>
      </c>
      <c r="D1859" s="8" t="str">
        <f t="shared" si="203"/>
        <v>Week_49_old-generic-fifi</v>
      </c>
      <c r="E1859" s="8" t="str">
        <f t="shared" si="204"/>
        <v>Initial</v>
      </c>
      <c r="H1859" s="24">
        <f t="shared" si="205"/>
        <v>4.3031938998825984E-3</v>
      </c>
      <c r="I1859" s="6">
        <f t="shared" si="205"/>
        <v>2.04</v>
      </c>
      <c r="J1859" s="6">
        <f t="shared" si="205"/>
        <v>5312771.2546917005</v>
      </c>
      <c r="K1859" s="18">
        <f t="shared" si="205"/>
        <v>0</v>
      </c>
      <c r="L1859" s="35">
        <f>Data!BQ11</f>
        <v>3.2163755559376796E-3</v>
      </c>
      <c r="Q1859" s="21">
        <v>0</v>
      </c>
      <c r="R1859" s="21">
        <v>687.67628754502289</v>
      </c>
      <c r="S1859" s="21">
        <v>10307.631643390157</v>
      </c>
      <c r="T1859" s="38">
        <v>0.5509490498019296</v>
      </c>
    </row>
    <row r="1860" spans="1:20" x14ac:dyDescent="0.25">
      <c r="A1860" s="16" t="s">
        <v>325</v>
      </c>
      <c r="B1860" s="8" t="s">
        <v>338</v>
      </c>
      <c r="C1860" s="8" t="s">
        <v>334</v>
      </c>
      <c r="D1860" s="8" t="str">
        <f t="shared" si="203"/>
        <v>Week_50_old-generic-fifi</v>
      </c>
      <c r="E1860" s="8" t="str">
        <f t="shared" si="204"/>
        <v>Initial</v>
      </c>
      <c r="H1860" s="24">
        <f t="shared" si="205"/>
        <v>4.3031938998825984E-3</v>
      </c>
      <c r="I1860" s="6">
        <f t="shared" si="205"/>
        <v>2.04</v>
      </c>
      <c r="J1860" s="6">
        <f t="shared" si="205"/>
        <v>5312771.2546917005</v>
      </c>
      <c r="K1860" s="18">
        <f t="shared" si="205"/>
        <v>0</v>
      </c>
      <c r="L1860" s="35">
        <f>Data!BQ12</f>
        <v>2.8107065669004949E-3</v>
      </c>
      <c r="Q1860" s="21">
        <v>0</v>
      </c>
      <c r="R1860" s="21">
        <v>911.16857403543725</v>
      </c>
      <c r="S1860" s="21">
        <v>12419.690320270287</v>
      </c>
      <c r="T1860" s="38">
        <v>0.6076659319651263</v>
      </c>
    </row>
    <row r="1861" spans="1:20" x14ac:dyDescent="0.25">
      <c r="A1861" s="16" t="s">
        <v>326</v>
      </c>
      <c r="B1861" s="8" t="s">
        <v>338</v>
      </c>
      <c r="C1861" s="8" t="s">
        <v>334</v>
      </c>
      <c r="D1861" s="8" t="str">
        <f t="shared" si="203"/>
        <v>Week_51_old-generic-fifi</v>
      </c>
      <c r="E1861" s="8" t="str">
        <f t="shared" si="204"/>
        <v>Initial</v>
      </c>
      <c r="H1861" s="24">
        <f t="shared" si="205"/>
        <v>4.3031938998825984E-3</v>
      </c>
      <c r="I1861" s="6">
        <f t="shared" si="205"/>
        <v>2.04</v>
      </c>
      <c r="J1861" s="6">
        <f t="shared" si="205"/>
        <v>5312771.2546917005</v>
      </c>
      <c r="K1861" s="18">
        <f t="shared" si="205"/>
        <v>0</v>
      </c>
      <c r="L1861" s="35">
        <f>Data!BQ13</f>
        <v>2.8107065669004949E-3</v>
      </c>
      <c r="Q1861" s="21">
        <v>0</v>
      </c>
      <c r="R1861" s="21">
        <v>1245.7669022611938</v>
      </c>
      <c r="S1861" s="21">
        <v>15675.343350854537</v>
      </c>
      <c r="T1861" s="38">
        <v>0.67733441125671356</v>
      </c>
    </row>
    <row r="1862" spans="1:20" x14ac:dyDescent="0.25">
      <c r="A1862" s="16" t="s">
        <v>327</v>
      </c>
      <c r="B1862" s="8" t="s">
        <v>338</v>
      </c>
      <c r="C1862" s="8" t="s">
        <v>334</v>
      </c>
      <c r="D1862" s="8" t="str">
        <f t="shared" si="203"/>
        <v>Week_52_old-generic-fifi</v>
      </c>
      <c r="E1862" s="8" t="str">
        <f t="shared" si="204"/>
        <v>Initial</v>
      </c>
      <c r="H1862" s="24">
        <f t="shared" si="205"/>
        <v>4.3031938998825984E-3</v>
      </c>
      <c r="I1862" s="6">
        <f t="shared" si="205"/>
        <v>2.04</v>
      </c>
      <c r="J1862" s="6">
        <f t="shared" si="205"/>
        <v>5312771.2546917005</v>
      </c>
      <c r="K1862" s="18">
        <f t="shared" si="205"/>
        <v>0</v>
      </c>
      <c r="L1862" s="35">
        <f>Data!BQ14</f>
        <v>2.8107065669004949E-3</v>
      </c>
      <c r="Q1862" s="21">
        <v>0</v>
      </c>
      <c r="R1862" s="21">
        <v>938.67019139701961</v>
      </c>
      <c r="S1862" s="21">
        <v>12366.217464031151</v>
      </c>
      <c r="T1862" s="38">
        <v>0.66063085425446577</v>
      </c>
    </row>
    <row r="1863" spans="1:20" x14ac:dyDescent="0.25">
      <c r="A1863" s="17" t="s">
        <v>262</v>
      </c>
      <c r="B1863" s="8" t="s">
        <v>338</v>
      </c>
      <c r="C1863" s="8" t="s">
        <v>334</v>
      </c>
      <c r="D1863" s="8" t="str">
        <f t="shared" si="203"/>
        <v>Week_01-generic-fifi</v>
      </c>
      <c r="E1863" s="8" t="str">
        <f t="shared" si="204"/>
        <v>Umbrella-social.display.umb</v>
      </c>
      <c r="H1863" s="24">
        <f t="shared" si="205"/>
        <v>4.3031938998825984E-3</v>
      </c>
      <c r="I1863" s="6">
        <f t="shared" si="205"/>
        <v>2.04</v>
      </c>
      <c r="J1863" s="6">
        <f t="shared" si="205"/>
        <v>5312771.2546917005</v>
      </c>
      <c r="K1863" s="18">
        <f t="shared" si="205"/>
        <v>0</v>
      </c>
      <c r="L1863" s="35">
        <f>Data!BQ15</f>
        <v>2.8107065669004949E-3</v>
      </c>
      <c r="Q1863" s="21">
        <v>0</v>
      </c>
      <c r="R1863" s="21">
        <v>0</v>
      </c>
      <c r="S1863" s="21">
        <v>0</v>
      </c>
      <c r="T1863" s="38">
        <v>0</v>
      </c>
    </row>
    <row r="1864" spans="1:20" x14ac:dyDescent="0.25">
      <c r="A1864" s="17" t="s">
        <v>263</v>
      </c>
      <c r="B1864" s="8" t="s">
        <v>338</v>
      </c>
      <c r="C1864" s="8" t="s">
        <v>334</v>
      </c>
      <c r="D1864" s="8" t="str">
        <f t="shared" si="203"/>
        <v>Week_02-generic-fifi</v>
      </c>
      <c r="E1864" s="8" t="str">
        <f t="shared" si="204"/>
        <v>Umbrella-social.display.umb</v>
      </c>
      <c r="H1864" s="24">
        <f t="shared" si="205"/>
        <v>4.3031938998825984E-3</v>
      </c>
      <c r="I1864" s="6">
        <f t="shared" si="205"/>
        <v>2.04</v>
      </c>
      <c r="J1864" s="6">
        <f t="shared" si="205"/>
        <v>5312771.2546917005</v>
      </c>
      <c r="K1864" s="18">
        <f t="shared" si="205"/>
        <v>0</v>
      </c>
      <c r="L1864" s="35">
        <f>Data!BQ16</f>
        <v>2.6658247851015005E-3</v>
      </c>
      <c r="Q1864" s="21">
        <v>0</v>
      </c>
      <c r="R1864" s="21">
        <v>0</v>
      </c>
      <c r="S1864" s="21">
        <v>0</v>
      </c>
      <c r="T1864" s="38">
        <v>0</v>
      </c>
    </row>
    <row r="1865" spans="1:20" x14ac:dyDescent="0.25">
      <c r="A1865" s="17" t="s">
        <v>264</v>
      </c>
      <c r="B1865" s="8" t="s">
        <v>338</v>
      </c>
      <c r="C1865" s="8" t="s">
        <v>334</v>
      </c>
      <c r="D1865" s="8" t="str">
        <f t="shared" si="203"/>
        <v>Week_03-generic-fifi</v>
      </c>
      <c r="E1865" s="8" t="str">
        <f t="shared" si="204"/>
        <v>Umbrella-social.display.umb</v>
      </c>
      <c r="H1865" s="24">
        <f t="shared" si="205"/>
        <v>4.3031938998825984E-3</v>
      </c>
      <c r="I1865" s="6">
        <f t="shared" si="205"/>
        <v>2.04</v>
      </c>
      <c r="J1865" s="6">
        <f t="shared" si="205"/>
        <v>5312771.2546917005</v>
      </c>
      <c r="K1865" s="18">
        <f t="shared" si="205"/>
        <v>0</v>
      </c>
      <c r="L1865" s="35">
        <f>Data!BQ17</f>
        <v>2.6658247851015005E-3</v>
      </c>
      <c r="Q1865" s="21">
        <v>0</v>
      </c>
      <c r="R1865" s="21">
        <v>0</v>
      </c>
      <c r="S1865" s="21">
        <v>0</v>
      </c>
      <c r="T1865" s="38">
        <v>0</v>
      </c>
    </row>
    <row r="1866" spans="1:20" x14ac:dyDescent="0.25">
      <c r="A1866" s="17" t="s">
        <v>265</v>
      </c>
      <c r="B1866" s="8" t="s">
        <v>338</v>
      </c>
      <c r="C1866" s="8" t="s">
        <v>334</v>
      </c>
      <c r="D1866" s="8" t="str">
        <f t="shared" si="203"/>
        <v>Week_04-generic-fifi</v>
      </c>
      <c r="E1866" s="8" t="str">
        <f t="shared" si="204"/>
        <v>Umbrella-social.display.umb</v>
      </c>
      <c r="H1866" s="24">
        <f t="shared" si="205"/>
        <v>4.3031938998825984E-3</v>
      </c>
      <c r="I1866" s="6">
        <f t="shared" si="205"/>
        <v>2.04</v>
      </c>
      <c r="J1866" s="6">
        <f t="shared" si="205"/>
        <v>5312771.2546917005</v>
      </c>
      <c r="K1866" s="18">
        <f t="shared" si="205"/>
        <v>0</v>
      </c>
      <c r="L1866" s="35">
        <f>Data!BQ18</f>
        <v>2.6658247851015005E-3</v>
      </c>
      <c r="Q1866" s="21">
        <v>0</v>
      </c>
      <c r="R1866" s="21">
        <v>0</v>
      </c>
      <c r="S1866" s="21">
        <v>0</v>
      </c>
      <c r="T1866" s="38">
        <v>0</v>
      </c>
    </row>
    <row r="1867" spans="1:20" x14ac:dyDescent="0.25">
      <c r="A1867" s="17" t="s">
        <v>266</v>
      </c>
      <c r="B1867" s="8" t="s">
        <v>338</v>
      </c>
      <c r="C1867" s="8" t="s">
        <v>334</v>
      </c>
      <c r="D1867" s="8" t="str">
        <f t="shared" si="203"/>
        <v>Week_05-generic-fifi</v>
      </c>
      <c r="E1867" s="8" t="str">
        <f t="shared" si="204"/>
        <v>Umbrella-social.display.umb</v>
      </c>
      <c r="H1867" s="24">
        <f t="shared" ref="H1867:K1882" si="206">H1866</f>
        <v>4.3031938998825984E-3</v>
      </c>
      <c r="I1867" s="6">
        <f t="shared" si="206"/>
        <v>2.04</v>
      </c>
      <c r="J1867" s="6">
        <f t="shared" si="206"/>
        <v>5312771.2546917005</v>
      </c>
      <c r="K1867" s="18">
        <f t="shared" si="206"/>
        <v>0</v>
      </c>
      <c r="L1867" s="35">
        <f>Data!BQ19</f>
        <v>2.6658247851015005E-3</v>
      </c>
      <c r="Q1867" s="21">
        <v>0</v>
      </c>
      <c r="R1867" s="21">
        <v>0</v>
      </c>
      <c r="S1867" s="21">
        <v>0</v>
      </c>
      <c r="T1867" s="38">
        <v>0</v>
      </c>
    </row>
    <row r="1868" spans="1:20" x14ac:dyDescent="0.25">
      <c r="A1868" s="17" t="s">
        <v>267</v>
      </c>
      <c r="B1868" s="8" t="s">
        <v>338</v>
      </c>
      <c r="C1868" s="8" t="s">
        <v>334</v>
      </c>
      <c r="D1868" s="8" t="str">
        <f t="shared" si="203"/>
        <v>Week_06-generic-fifi</v>
      </c>
      <c r="E1868" s="8" t="str">
        <f t="shared" si="204"/>
        <v>Umbrella-social.display.umb</v>
      </c>
      <c r="H1868" s="24">
        <f t="shared" si="206"/>
        <v>4.3031938998825984E-3</v>
      </c>
      <c r="I1868" s="6">
        <f t="shared" si="206"/>
        <v>2.04</v>
      </c>
      <c r="J1868" s="6">
        <f t="shared" si="206"/>
        <v>5312771.2546917005</v>
      </c>
      <c r="K1868" s="18">
        <f t="shared" si="206"/>
        <v>0</v>
      </c>
      <c r="L1868" s="35">
        <f>Data!BQ20</f>
        <v>2.7527538541808972E-3</v>
      </c>
      <c r="Q1868" s="21">
        <v>0</v>
      </c>
      <c r="R1868" s="21">
        <v>0</v>
      </c>
      <c r="S1868" s="21">
        <v>0</v>
      </c>
      <c r="T1868" s="38">
        <v>0</v>
      </c>
    </row>
    <row r="1869" spans="1:20" x14ac:dyDescent="0.25">
      <c r="A1869" s="17" t="s">
        <v>268</v>
      </c>
      <c r="B1869" s="8" t="s">
        <v>338</v>
      </c>
      <c r="C1869" s="8" t="s">
        <v>334</v>
      </c>
      <c r="D1869" s="8" t="str">
        <f t="shared" si="203"/>
        <v>Week_07-generic-fifi</v>
      </c>
      <c r="E1869" s="8" t="str">
        <f t="shared" si="204"/>
        <v>Umbrella-social.display.umb</v>
      </c>
      <c r="H1869" s="24">
        <f t="shared" si="206"/>
        <v>4.3031938998825984E-3</v>
      </c>
      <c r="I1869" s="6">
        <f t="shared" si="206"/>
        <v>2.04</v>
      </c>
      <c r="J1869" s="6">
        <f t="shared" si="206"/>
        <v>5312771.2546917005</v>
      </c>
      <c r="K1869" s="18">
        <f t="shared" si="206"/>
        <v>0</v>
      </c>
      <c r="L1869" s="35">
        <f>Data!BQ21</f>
        <v>2.7527538541808972E-3</v>
      </c>
      <c r="Q1869" s="21">
        <v>0</v>
      </c>
      <c r="R1869" s="21">
        <v>0</v>
      </c>
      <c r="S1869" s="21">
        <v>0</v>
      </c>
      <c r="T1869" s="38">
        <v>0</v>
      </c>
    </row>
    <row r="1870" spans="1:20" x14ac:dyDescent="0.25">
      <c r="A1870" s="17" t="s">
        <v>269</v>
      </c>
      <c r="B1870" s="8" t="s">
        <v>338</v>
      </c>
      <c r="C1870" s="8" t="s">
        <v>334</v>
      </c>
      <c r="D1870" s="8" t="str">
        <f t="shared" si="203"/>
        <v>Week_08-generic-fifi</v>
      </c>
      <c r="E1870" s="8" t="str">
        <f t="shared" si="204"/>
        <v>Umbrella-social.display.umb</v>
      </c>
      <c r="H1870" s="24">
        <f t="shared" si="206"/>
        <v>4.3031938998825984E-3</v>
      </c>
      <c r="I1870" s="6">
        <f t="shared" si="206"/>
        <v>2.04</v>
      </c>
      <c r="J1870" s="6">
        <f t="shared" si="206"/>
        <v>5312771.2546917005</v>
      </c>
      <c r="K1870" s="18">
        <f t="shared" si="206"/>
        <v>0</v>
      </c>
      <c r="L1870" s="35">
        <f>Data!BQ22</f>
        <v>2.7527538541808972E-3</v>
      </c>
      <c r="Q1870" s="21">
        <v>0</v>
      </c>
      <c r="R1870" s="21">
        <v>0</v>
      </c>
      <c r="S1870" s="21">
        <v>0</v>
      </c>
      <c r="T1870" s="38">
        <v>0</v>
      </c>
    </row>
    <row r="1871" spans="1:20" x14ac:dyDescent="0.25">
      <c r="A1871" s="17" t="s">
        <v>270</v>
      </c>
      <c r="B1871" s="8" t="s">
        <v>338</v>
      </c>
      <c r="C1871" s="8" t="s">
        <v>334</v>
      </c>
      <c r="D1871" s="8" t="str">
        <f t="shared" si="203"/>
        <v>Week_09-generic-fifi</v>
      </c>
      <c r="E1871" s="8" t="str">
        <f t="shared" si="204"/>
        <v>Umbrella-social.display.umb</v>
      </c>
      <c r="H1871" s="24">
        <f t="shared" si="206"/>
        <v>4.3031938998825984E-3</v>
      </c>
      <c r="I1871" s="6">
        <f t="shared" si="206"/>
        <v>2.04</v>
      </c>
      <c r="J1871" s="6">
        <f t="shared" si="206"/>
        <v>5312771.2546917005</v>
      </c>
      <c r="K1871" s="18">
        <f t="shared" si="206"/>
        <v>0</v>
      </c>
      <c r="L1871" s="35">
        <f>Data!BQ23</f>
        <v>2.7527538541808972E-3</v>
      </c>
      <c r="Q1871" s="21">
        <v>0</v>
      </c>
      <c r="R1871" s="21">
        <v>0</v>
      </c>
      <c r="S1871" s="21">
        <v>0</v>
      </c>
      <c r="T1871" s="38">
        <v>0</v>
      </c>
    </row>
    <row r="1872" spans="1:20" x14ac:dyDescent="0.25">
      <c r="A1872" s="17" t="s">
        <v>249</v>
      </c>
      <c r="B1872" s="8" t="s">
        <v>338</v>
      </c>
      <c r="C1872" s="8" t="s">
        <v>334</v>
      </c>
      <c r="D1872" s="8" t="str">
        <f t="shared" si="203"/>
        <v>Week_10-generic-fifi</v>
      </c>
      <c r="E1872" s="8" t="str">
        <f t="shared" si="204"/>
        <v>Umbrella-social.display.umb</v>
      </c>
      <c r="H1872" s="24">
        <f t="shared" si="206"/>
        <v>4.3031938998825984E-3</v>
      </c>
      <c r="I1872" s="6">
        <f t="shared" si="206"/>
        <v>2.04</v>
      </c>
      <c r="J1872" s="6">
        <f t="shared" si="206"/>
        <v>5312771.2546917005</v>
      </c>
      <c r="K1872" s="18">
        <f t="shared" si="206"/>
        <v>0</v>
      </c>
      <c r="L1872" s="35">
        <f>Data!BQ24</f>
        <v>2.7527538541808972E-3</v>
      </c>
      <c r="Q1872" s="21">
        <v>0</v>
      </c>
      <c r="R1872" s="21">
        <v>0</v>
      </c>
      <c r="S1872" s="21">
        <v>0</v>
      </c>
      <c r="T1872" s="38">
        <v>0</v>
      </c>
    </row>
    <row r="1873" spans="1:20" x14ac:dyDescent="0.25">
      <c r="A1873" s="17" t="s">
        <v>250</v>
      </c>
      <c r="B1873" s="8" t="s">
        <v>338</v>
      </c>
      <c r="C1873" s="8" t="s">
        <v>334</v>
      </c>
      <c r="D1873" s="8" t="str">
        <f t="shared" si="203"/>
        <v>Week_11-generic-fifi</v>
      </c>
      <c r="E1873" s="8" t="str">
        <f t="shared" si="204"/>
        <v>Umbrella-social.display.umb</v>
      </c>
      <c r="H1873" s="24">
        <f t="shared" si="206"/>
        <v>4.3031938998825984E-3</v>
      </c>
      <c r="I1873" s="6">
        <f t="shared" si="206"/>
        <v>2.04</v>
      </c>
      <c r="J1873" s="6">
        <f t="shared" si="206"/>
        <v>5312771.2546917005</v>
      </c>
      <c r="K1873" s="18">
        <f t="shared" si="206"/>
        <v>0</v>
      </c>
      <c r="L1873" s="35">
        <f>Data!BQ25</f>
        <v>2.7527538541808972E-3</v>
      </c>
      <c r="Q1873" s="21">
        <v>0</v>
      </c>
      <c r="R1873" s="21">
        <v>0</v>
      </c>
      <c r="S1873" s="21">
        <v>0</v>
      </c>
      <c r="T1873" s="38">
        <v>0</v>
      </c>
    </row>
    <row r="1874" spans="1:20" x14ac:dyDescent="0.25">
      <c r="A1874" s="17" t="s">
        <v>251</v>
      </c>
      <c r="B1874" s="8" t="s">
        <v>338</v>
      </c>
      <c r="C1874" s="8" t="s">
        <v>334</v>
      </c>
      <c r="D1874" s="8" t="str">
        <f t="shared" si="203"/>
        <v>Week_12-generic-fifi</v>
      </c>
      <c r="E1874" s="8" t="str">
        <f t="shared" si="204"/>
        <v>Umbrella-social.display.umb</v>
      </c>
      <c r="H1874" s="24">
        <f t="shared" si="206"/>
        <v>4.3031938998825984E-3</v>
      </c>
      <c r="I1874" s="6">
        <f t="shared" si="206"/>
        <v>2.04</v>
      </c>
      <c r="J1874" s="6">
        <f t="shared" si="206"/>
        <v>5312771.2546917005</v>
      </c>
      <c r="K1874" s="18">
        <f t="shared" si="206"/>
        <v>0</v>
      </c>
      <c r="L1874" s="35">
        <f>Data!BQ26</f>
        <v>2.7527538541808972E-3</v>
      </c>
      <c r="Q1874" s="21">
        <v>0</v>
      </c>
      <c r="R1874" s="21">
        <v>0</v>
      </c>
      <c r="S1874" s="21">
        <v>0</v>
      </c>
      <c r="T1874" s="38">
        <v>0</v>
      </c>
    </row>
    <row r="1875" spans="1:20" x14ac:dyDescent="0.25">
      <c r="A1875" s="17" t="s">
        <v>252</v>
      </c>
      <c r="B1875" s="8" t="s">
        <v>338</v>
      </c>
      <c r="C1875" s="8" t="s">
        <v>334</v>
      </c>
      <c r="D1875" s="8" t="str">
        <f t="shared" si="203"/>
        <v>Week_13-generic-fifi</v>
      </c>
      <c r="E1875" s="8" t="str">
        <f t="shared" si="204"/>
        <v>Umbrella-social.display.umb</v>
      </c>
      <c r="H1875" s="24">
        <f t="shared" si="206"/>
        <v>4.3031938998825984E-3</v>
      </c>
      <c r="I1875" s="6">
        <f t="shared" si="206"/>
        <v>2.04</v>
      </c>
      <c r="J1875" s="6">
        <f t="shared" si="206"/>
        <v>5312771.2546917005</v>
      </c>
      <c r="K1875" s="18">
        <f t="shared" si="206"/>
        <v>0</v>
      </c>
      <c r="L1875" s="35">
        <f>Data!BQ27</f>
        <v>2.7527538541808972E-3</v>
      </c>
      <c r="Q1875" s="21">
        <v>0</v>
      </c>
      <c r="R1875" s="21">
        <v>0</v>
      </c>
      <c r="S1875" s="21">
        <v>0</v>
      </c>
      <c r="T1875" s="38">
        <v>0</v>
      </c>
    </row>
    <row r="1876" spans="1:20" x14ac:dyDescent="0.25">
      <c r="A1876" s="17" t="s">
        <v>253</v>
      </c>
      <c r="B1876" s="8" t="s">
        <v>338</v>
      </c>
      <c r="C1876" s="8" t="s">
        <v>334</v>
      </c>
      <c r="D1876" s="8" t="str">
        <f t="shared" si="203"/>
        <v>Week_14-generic-fifi</v>
      </c>
      <c r="E1876" s="8" t="str">
        <f t="shared" si="204"/>
        <v>Umbrella-social.display.umb</v>
      </c>
      <c r="H1876" s="24">
        <f t="shared" si="206"/>
        <v>4.3031938998825984E-3</v>
      </c>
      <c r="I1876" s="6">
        <f t="shared" si="206"/>
        <v>2.04</v>
      </c>
      <c r="J1876" s="6">
        <f t="shared" si="206"/>
        <v>5312771.2546917005</v>
      </c>
      <c r="K1876" s="18">
        <f t="shared" si="206"/>
        <v>0</v>
      </c>
      <c r="L1876" s="35">
        <f>Data!BQ28</f>
        <v>2.7527538541808972E-3</v>
      </c>
      <c r="Q1876" s="21">
        <v>0</v>
      </c>
      <c r="R1876" s="21">
        <v>0</v>
      </c>
      <c r="S1876" s="21">
        <v>0</v>
      </c>
      <c r="T1876" s="38">
        <v>0</v>
      </c>
    </row>
    <row r="1877" spans="1:20" x14ac:dyDescent="0.25">
      <c r="A1877" s="17" t="s">
        <v>254</v>
      </c>
      <c r="B1877" s="8" t="s">
        <v>338</v>
      </c>
      <c r="C1877" s="8" t="s">
        <v>334</v>
      </c>
      <c r="D1877" s="8" t="str">
        <f t="shared" si="203"/>
        <v>Week_15-generic-fifi</v>
      </c>
      <c r="E1877" s="8" t="str">
        <f t="shared" si="204"/>
        <v>Umbrella-social.display.umb</v>
      </c>
      <c r="H1877" s="24">
        <f t="shared" si="206"/>
        <v>4.3031938998825984E-3</v>
      </c>
      <c r="I1877" s="6">
        <f t="shared" si="206"/>
        <v>2.04</v>
      </c>
      <c r="J1877" s="6">
        <f t="shared" si="206"/>
        <v>5312771.2546917005</v>
      </c>
      <c r="K1877" s="18">
        <f t="shared" si="206"/>
        <v>0</v>
      </c>
      <c r="L1877" s="35">
        <f>Data!BQ29</f>
        <v>2.8396829232602938E-3</v>
      </c>
      <c r="Q1877" s="21">
        <v>0</v>
      </c>
      <c r="R1877" s="21">
        <v>0</v>
      </c>
      <c r="S1877" s="21">
        <v>0</v>
      </c>
      <c r="T1877" s="38">
        <v>0</v>
      </c>
    </row>
    <row r="1878" spans="1:20" x14ac:dyDescent="0.25">
      <c r="A1878" s="17" t="s">
        <v>255</v>
      </c>
      <c r="B1878" s="8" t="s">
        <v>338</v>
      </c>
      <c r="C1878" s="8" t="s">
        <v>334</v>
      </c>
      <c r="D1878" s="8" t="str">
        <f t="shared" si="203"/>
        <v>Week_16-generic-fifi</v>
      </c>
      <c r="E1878" s="8" t="str">
        <f t="shared" si="204"/>
        <v>Umbrella-social.display.umb</v>
      </c>
      <c r="H1878" s="24">
        <f t="shared" si="206"/>
        <v>4.3031938998825984E-3</v>
      </c>
      <c r="I1878" s="6">
        <f t="shared" si="206"/>
        <v>2.04</v>
      </c>
      <c r="J1878" s="6">
        <f t="shared" si="206"/>
        <v>5312771.2546917005</v>
      </c>
      <c r="K1878" s="18">
        <f t="shared" si="206"/>
        <v>0</v>
      </c>
      <c r="L1878" s="35">
        <f>Data!BQ30</f>
        <v>2.8396829232602938E-3</v>
      </c>
      <c r="Q1878" s="21">
        <v>0</v>
      </c>
      <c r="R1878" s="21">
        <v>0</v>
      </c>
      <c r="S1878" s="21">
        <v>0</v>
      </c>
      <c r="T1878" s="38">
        <v>0</v>
      </c>
    </row>
    <row r="1879" spans="1:20" x14ac:dyDescent="0.25">
      <c r="A1879" s="17" t="s">
        <v>256</v>
      </c>
      <c r="B1879" s="8" t="s">
        <v>338</v>
      </c>
      <c r="C1879" s="8" t="s">
        <v>334</v>
      </c>
      <c r="D1879" s="8" t="str">
        <f t="shared" si="203"/>
        <v>Week_17-generic-fifi</v>
      </c>
      <c r="E1879" s="8" t="str">
        <f t="shared" si="204"/>
        <v>Umbrella-social.display.umb</v>
      </c>
      <c r="H1879" s="24">
        <f t="shared" si="206"/>
        <v>4.3031938998825984E-3</v>
      </c>
      <c r="I1879" s="6">
        <f t="shared" si="206"/>
        <v>2.04</v>
      </c>
      <c r="J1879" s="6">
        <f t="shared" si="206"/>
        <v>5312771.2546917005</v>
      </c>
      <c r="K1879" s="18">
        <f t="shared" si="206"/>
        <v>0</v>
      </c>
      <c r="L1879" s="35">
        <f>Data!BQ31</f>
        <v>2.8396829232602938E-3</v>
      </c>
      <c r="Q1879" s="21">
        <v>0</v>
      </c>
      <c r="R1879" s="21">
        <v>0</v>
      </c>
      <c r="S1879" s="21">
        <v>0</v>
      </c>
      <c r="T1879" s="38">
        <v>0</v>
      </c>
    </row>
    <row r="1880" spans="1:20" x14ac:dyDescent="0.25">
      <c r="A1880" s="17" t="s">
        <v>257</v>
      </c>
      <c r="B1880" s="8" t="s">
        <v>338</v>
      </c>
      <c r="C1880" s="8" t="s">
        <v>334</v>
      </c>
      <c r="D1880" s="8" t="str">
        <f t="shared" si="203"/>
        <v>Week_18-generic-fifi</v>
      </c>
      <c r="E1880" s="8" t="str">
        <f t="shared" si="204"/>
        <v>Umbrella-social.display.umb</v>
      </c>
      <c r="H1880" s="24">
        <f t="shared" si="206"/>
        <v>4.3031938998825984E-3</v>
      </c>
      <c r="I1880" s="6">
        <f t="shared" si="206"/>
        <v>2.04</v>
      </c>
      <c r="J1880" s="6">
        <f t="shared" si="206"/>
        <v>5312771.2546917005</v>
      </c>
      <c r="K1880" s="18">
        <f t="shared" si="206"/>
        <v>0</v>
      </c>
      <c r="L1880" s="35">
        <f>Data!BQ32</f>
        <v>2.8396829232602938E-3</v>
      </c>
      <c r="Q1880" s="21">
        <v>0</v>
      </c>
      <c r="R1880" s="21">
        <v>0</v>
      </c>
      <c r="S1880" s="21">
        <v>0</v>
      </c>
      <c r="T1880" s="38">
        <v>0</v>
      </c>
    </row>
    <row r="1881" spans="1:20" x14ac:dyDescent="0.25">
      <c r="A1881" s="17" t="s">
        <v>258</v>
      </c>
      <c r="B1881" s="8" t="s">
        <v>338</v>
      </c>
      <c r="C1881" s="8" t="s">
        <v>334</v>
      </c>
      <c r="D1881" s="8" t="str">
        <f t="shared" si="203"/>
        <v>Week_19-generic-fifi</v>
      </c>
      <c r="E1881" s="8" t="str">
        <f t="shared" si="204"/>
        <v>Umbrella-social.display.umb</v>
      </c>
      <c r="H1881" s="24">
        <f t="shared" si="206"/>
        <v>4.3031938998825984E-3</v>
      </c>
      <c r="I1881" s="6">
        <f t="shared" si="206"/>
        <v>2.04</v>
      </c>
      <c r="J1881" s="6">
        <f t="shared" si="206"/>
        <v>5312771.2546917005</v>
      </c>
      <c r="K1881" s="18">
        <f t="shared" si="206"/>
        <v>0</v>
      </c>
      <c r="L1881" s="35">
        <f>Data!BQ33</f>
        <v>2.6658247851015005E-3</v>
      </c>
      <c r="Q1881" s="21">
        <v>0</v>
      </c>
      <c r="R1881" s="21">
        <v>0</v>
      </c>
      <c r="S1881" s="21">
        <v>0</v>
      </c>
      <c r="T1881" s="38">
        <v>0</v>
      </c>
    </row>
    <row r="1882" spans="1:20" x14ac:dyDescent="0.25">
      <c r="A1882" s="17" t="s">
        <v>259</v>
      </c>
      <c r="B1882" s="8" t="s">
        <v>338</v>
      </c>
      <c r="C1882" s="8" t="s">
        <v>334</v>
      </c>
      <c r="D1882" s="8" t="str">
        <f t="shared" si="203"/>
        <v>Week_20-generic-fifi</v>
      </c>
      <c r="E1882" s="8" t="str">
        <f t="shared" si="204"/>
        <v>Umbrella-social.display.umb</v>
      </c>
      <c r="H1882" s="24">
        <f t="shared" si="206"/>
        <v>4.3031938998825984E-3</v>
      </c>
      <c r="I1882" s="6">
        <f t="shared" si="206"/>
        <v>2.04</v>
      </c>
      <c r="J1882" s="6">
        <f t="shared" si="206"/>
        <v>5312771.2546917005</v>
      </c>
      <c r="K1882" s="18">
        <f t="shared" si="206"/>
        <v>0</v>
      </c>
      <c r="L1882" s="35">
        <f>Data!BQ34</f>
        <v>2.6658247851015005E-3</v>
      </c>
      <c r="Q1882" s="21">
        <v>0</v>
      </c>
      <c r="R1882" s="21">
        <v>0</v>
      </c>
      <c r="S1882" s="21">
        <v>0</v>
      </c>
      <c r="T1882" s="38">
        <v>0</v>
      </c>
    </row>
    <row r="1883" spans="1:20" x14ac:dyDescent="0.25">
      <c r="A1883" s="17" t="s">
        <v>260</v>
      </c>
      <c r="B1883" s="8" t="s">
        <v>338</v>
      </c>
      <c r="C1883" s="8" t="s">
        <v>334</v>
      </c>
      <c r="D1883" s="8" t="str">
        <f t="shared" si="203"/>
        <v>Week_21-generic-fifi</v>
      </c>
      <c r="E1883" s="8" t="str">
        <f t="shared" si="204"/>
        <v>Umbrella-social.display.umb</v>
      </c>
      <c r="H1883" s="24">
        <f t="shared" ref="H1883:K1898" si="207">H1882</f>
        <v>4.3031938998825984E-3</v>
      </c>
      <c r="I1883" s="6">
        <f t="shared" si="207"/>
        <v>2.04</v>
      </c>
      <c r="J1883" s="6">
        <f t="shared" si="207"/>
        <v>5312771.2546917005</v>
      </c>
      <c r="K1883" s="18">
        <f t="shared" si="207"/>
        <v>0</v>
      </c>
      <c r="L1883" s="35">
        <f>Data!BQ35</f>
        <v>2.6658247851015005E-3</v>
      </c>
      <c r="Q1883" s="21">
        <v>0</v>
      </c>
      <c r="R1883" s="21">
        <v>0</v>
      </c>
      <c r="S1883" s="21">
        <v>0</v>
      </c>
      <c r="T1883" s="38">
        <v>0</v>
      </c>
    </row>
    <row r="1884" spans="1:20" x14ac:dyDescent="0.25">
      <c r="A1884" s="17" t="s">
        <v>261</v>
      </c>
      <c r="B1884" s="8" t="s">
        <v>338</v>
      </c>
      <c r="C1884" s="8" t="s">
        <v>334</v>
      </c>
      <c r="D1884" s="8" t="str">
        <f t="shared" si="203"/>
        <v>Week_22-generic-fifi</v>
      </c>
      <c r="E1884" s="8" t="str">
        <f t="shared" si="204"/>
        <v>Umbrella-social.display.umb</v>
      </c>
      <c r="H1884" s="24">
        <f t="shared" si="207"/>
        <v>4.3031938998825984E-3</v>
      </c>
      <c r="I1884" s="6">
        <f t="shared" si="207"/>
        <v>2.04</v>
      </c>
      <c r="J1884" s="6">
        <f t="shared" si="207"/>
        <v>5312771.2546917005</v>
      </c>
      <c r="K1884" s="18">
        <f t="shared" si="207"/>
        <v>0</v>
      </c>
      <c r="L1884" s="35">
        <f>Data!BQ36</f>
        <v>2.6658247851015005E-3</v>
      </c>
      <c r="Q1884" s="21">
        <v>0</v>
      </c>
      <c r="R1884" s="21">
        <v>0</v>
      </c>
      <c r="S1884" s="21">
        <v>0</v>
      </c>
      <c r="T1884" s="38">
        <v>0</v>
      </c>
    </row>
    <row r="1885" spans="1:20" x14ac:dyDescent="0.25">
      <c r="A1885" s="17" t="s">
        <v>278</v>
      </c>
      <c r="B1885" s="8" t="s">
        <v>338</v>
      </c>
      <c r="C1885" s="8" t="s">
        <v>334</v>
      </c>
      <c r="D1885" s="8" t="str">
        <f t="shared" si="203"/>
        <v>Week_23-generic-fifi</v>
      </c>
      <c r="E1885" s="8" t="str">
        <f t="shared" si="204"/>
        <v>Umbrella-social.display.umb</v>
      </c>
      <c r="H1885" s="24">
        <f t="shared" si="207"/>
        <v>4.3031938998825984E-3</v>
      </c>
      <c r="I1885" s="6">
        <f t="shared" si="207"/>
        <v>2.04</v>
      </c>
      <c r="J1885" s="6">
        <f t="shared" si="207"/>
        <v>5312771.2546917005</v>
      </c>
      <c r="K1885" s="18">
        <f t="shared" si="207"/>
        <v>0</v>
      </c>
      <c r="L1885" s="35">
        <f>Data!BQ37</f>
        <v>2.7527538541808972E-3</v>
      </c>
      <c r="Q1885" s="21">
        <v>0</v>
      </c>
      <c r="R1885" s="21">
        <v>0</v>
      </c>
      <c r="S1885" s="21">
        <v>0</v>
      </c>
      <c r="T1885" s="38">
        <v>0</v>
      </c>
    </row>
    <row r="1886" spans="1:20" x14ac:dyDescent="0.25">
      <c r="A1886" s="17" t="s">
        <v>279</v>
      </c>
      <c r="B1886" s="8" t="s">
        <v>338</v>
      </c>
      <c r="C1886" s="8" t="s">
        <v>334</v>
      </c>
      <c r="D1886" s="8" t="str">
        <f t="shared" si="203"/>
        <v>Week_24-generic-fifi</v>
      </c>
      <c r="E1886" s="8" t="str">
        <f t="shared" si="204"/>
        <v>Umbrella-social.display.umb</v>
      </c>
      <c r="H1886" s="24">
        <f t="shared" si="207"/>
        <v>4.3031938998825984E-3</v>
      </c>
      <c r="I1886" s="6">
        <f t="shared" si="207"/>
        <v>2.04</v>
      </c>
      <c r="J1886" s="6">
        <f t="shared" si="207"/>
        <v>5312771.2546917005</v>
      </c>
      <c r="K1886" s="18">
        <f t="shared" si="207"/>
        <v>0</v>
      </c>
      <c r="L1886" s="35">
        <f>Data!BQ38</f>
        <v>2.7527538541808972E-3</v>
      </c>
      <c r="Q1886" s="21">
        <v>0</v>
      </c>
      <c r="R1886" s="21">
        <v>0</v>
      </c>
      <c r="S1886" s="21">
        <v>0</v>
      </c>
      <c r="T1886" s="38">
        <v>0</v>
      </c>
    </row>
    <row r="1887" spans="1:20" x14ac:dyDescent="0.25">
      <c r="A1887" s="17" t="s">
        <v>280</v>
      </c>
      <c r="B1887" s="8" t="s">
        <v>338</v>
      </c>
      <c r="C1887" s="8" t="s">
        <v>334</v>
      </c>
      <c r="D1887" s="8" t="str">
        <f t="shared" si="203"/>
        <v>Week_25-generic-fifi</v>
      </c>
      <c r="E1887" s="8" t="str">
        <f t="shared" si="204"/>
        <v>Umbrella-social.display.umb</v>
      </c>
      <c r="H1887" s="24">
        <f t="shared" si="207"/>
        <v>4.3031938998825984E-3</v>
      </c>
      <c r="I1887" s="6">
        <f t="shared" si="207"/>
        <v>2.04</v>
      </c>
      <c r="J1887" s="6">
        <f t="shared" si="207"/>
        <v>5312771.2546917005</v>
      </c>
      <c r="K1887" s="18">
        <f t="shared" si="207"/>
        <v>0</v>
      </c>
      <c r="L1887" s="35">
        <f>Data!BQ39</f>
        <v>2.7527538541808972E-3</v>
      </c>
      <c r="Q1887" s="21">
        <v>0</v>
      </c>
      <c r="R1887" s="21">
        <v>0</v>
      </c>
      <c r="S1887" s="21">
        <v>0</v>
      </c>
      <c r="T1887" s="38">
        <v>0</v>
      </c>
    </row>
    <row r="1888" spans="1:20" x14ac:dyDescent="0.25">
      <c r="A1888" s="17" t="s">
        <v>281</v>
      </c>
      <c r="B1888" s="8" t="s">
        <v>338</v>
      </c>
      <c r="C1888" s="8" t="s">
        <v>334</v>
      </c>
      <c r="D1888" s="8" t="str">
        <f t="shared" si="203"/>
        <v>Week_26-generic-fifi</v>
      </c>
      <c r="E1888" s="8" t="str">
        <f t="shared" si="204"/>
        <v>Umbrella-social.display.umb</v>
      </c>
      <c r="H1888" s="24">
        <f t="shared" si="207"/>
        <v>4.3031938998825984E-3</v>
      </c>
      <c r="I1888" s="6">
        <f t="shared" si="207"/>
        <v>2.04</v>
      </c>
      <c r="J1888" s="6">
        <f t="shared" si="207"/>
        <v>5312771.2546917005</v>
      </c>
      <c r="K1888" s="18">
        <f t="shared" si="207"/>
        <v>0</v>
      </c>
      <c r="L1888" s="35">
        <f>Data!BQ40</f>
        <v>2.7527538541808972E-3</v>
      </c>
      <c r="Q1888" s="21">
        <v>0</v>
      </c>
      <c r="R1888" s="21">
        <v>0</v>
      </c>
      <c r="S1888" s="21">
        <v>0</v>
      </c>
      <c r="T1888" s="38">
        <v>0</v>
      </c>
    </row>
    <row r="1889" spans="1:20" x14ac:dyDescent="0.25">
      <c r="A1889" s="17" t="s">
        <v>282</v>
      </c>
      <c r="B1889" s="8" t="s">
        <v>338</v>
      </c>
      <c r="C1889" s="8" t="s">
        <v>334</v>
      </c>
      <c r="D1889" s="8" t="str">
        <f t="shared" si="203"/>
        <v>Week_27-generic-fifi</v>
      </c>
      <c r="E1889" s="8" t="str">
        <f t="shared" si="204"/>
        <v>Umbrella-social.display.umb</v>
      </c>
      <c r="H1889" s="24">
        <f t="shared" si="207"/>
        <v>4.3031938998825984E-3</v>
      </c>
      <c r="I1889" s="6">
        <f t="shared" si="207"/>
        <v>2.04</v>
      </c>
      <c r="J1889" s="6">
        <f t="shared" si="207"/>
        <v>5312771.2546917005</v>
      </c>
      <c r="K1889" s="18">
        <f t="shared" si="207"/>
        <v>0</v>
      </c>
      <c r="L1889" s="35">
        <f>Data!BQ41</f>
        <v>2.7527538541808972E-3</v>
      </c>
      <c r="Q1889" s="21">
        <v>0</v>
      </c>
      <c r="R1889" s="21">
        <v>0</v>
      </c>
      <c r="S1889" s="21">
        <v>0</v>
      </c>
      <c r="T1889" s="38">
        <v>0</v>
      </c>
    </row>
    <row r="1890" spans="1:20" x14ac:dyDescent="0.25">
      <c r="A1890" s="17" t="s">
        <v>283</v>
      </c>
      <c r="B1890" s="8" t="s">
        <v>338</v>
      </c>
      <c r="C1890" s="8" t="s">
        <v>334</v>
      </c>
      <c r="D1890" s="8" t="str">
        <f t="shared" si="203"/>
        <v>Week_28-generic-fifi</v>
      </c>
      <c r="E1890" s="8" t="str">
        <f t="shared" si="204"/>
        <v>Umbrella-social.display.umb</v>
      </c>
      <c r="H1890" s="24">
        <f t="shared" si="207"/>
        <v>4.3031938998825984E-3</v>
      </c>
      <c r="I1890" s="6">
        <f t="shared" si="207"/>
        <v>2.04</v>
      </c>
      <c r="J1890" s="6">
        <f t="shared" si="207"/>
        <v>5312771.2546917005</v>
      </c>
      <c r="K1890" s="18">
        <f t="shared" si="207"/>
        <v>0</v>
      </c>
      <c r="L1890" s="35">
        <f>Data!BQ42</f>
        <v>2.578895716022103E-3</v>
      </c>
      <c r="Q1890" s="21">
        <v>0</v>
      </c>
      <c r="R1890" s="21">
        <v>836.46031418934035</v>
      </c>
      <c r="S1890" s="21">
        <v>10624.944512930218</v>
      </c>
      <c r="T1890" s="38">
        <v>0.4967052519822166</v>
      </c>
    </row>
    <row r="1891" spans="1:20" x14ac:dyDescent="0.25">
      <c r="A1891" s="17" t="s">
        <v>284</v>
      </c>
      <c r="B1891" s="8" t="s">
        <v>338</v>
      </c>
      <c r="C1891" s="8" t="s">
        <v>334</v>
      </c>
      <c r="D1891" s="8" t="str">
        <f t="shared" si="203"/>
        <v>Week_29-generic-fifi</v>
      </c>
      <c r="E1891" s="8" t="str">
        <f t="shared" si="204"/>
        <v>Umbrella-social.display.umb</v>
      </c>
      <c r="H1891" s="24">
        <f t="shared" si="207"/>
        <v>4.3031938998825984E-3</v>
      </c>
      <c r="I1891" s="6">
        <f t="shared" si="207"/>
        <v>2.04</v>
      </c>
      <c r="J1891" s="6">
        <f t="shared" si="207"/>
        <v>5312771.2546917005</v>
      </c>
      <c r="K1891" s="18">
        <f t="shared" si="207"/>
        <v>0</v>
      </c>
      <c r="L1891" s="35">
        <f>Data!BQ43</f>
        <v>2.578895716022103E-3</v>
      </c>
      <c r="Q1891" s="21">
        <v>0</v>
      </c>
      <c r="R1891" s="21">
        <v>641.03718949175186</v>
      </c>
      <c r="S1891" s="21">
        <v>10033.769366652235</v>
      </c>
      <c r="T1891" s="38">
        <v>0.64586576778272664</v>
      </c>
    </row>
    <row r="1892" spans="1:20" x14ac:dyDescent="0.25">
      <c r="A1892" s="17" t="s">
        <v>285</v>
      </c>
      <c r="B1892" s="8" t="s">
        <v>338</v>
      </c>
      <c r="C1892" s="8" t="s">
        <v>334</v>
      </c>
      <c r="D1892" s="8" t="str">
        <f t="shared" si="203"/>
        <v>Week_30-generic-fifi</v>
      </c>
      <c r="E1892" s="8" t="str">
        <f t="shared" si="204"/>
        <v>Umbrella-social.display.umb</v>
      </c>
      <c r="H1892" s="24">
        <f t="shared" si="207"/>
        <v>4.3031938998825984E-3</v>
      </c>
      <c r="I1892" s="6">
        <f t="shared" si="207"/>
        <v>2.04</v>
      </c>
      <c r="J1892" s="6">
        <f t="shared" si="207"/>
        <v>5312771.2546917005</v>
      </c>
      <c r="K1892" s="18">
        <f t="shared" si="207"/>
        <v>0</v>
      </c>
      <c r="L1892" s="35">
        <f>Data!BQ44</f>
        <v>2.578895716022103E-3</v>
      </c>
      <c r="Q1892" s="21">
        <v>0</v>
      </c>
      <c r="R1892" s="21">
        <v>631.04337095122605</v>
      </c>
      <c r="S1892" s="21">
        <v>9448.577404989217</v>
      </c>
      <c r="T1892" s="38">
        <v>0.57505451547621944</v>
      </c>
    </row>
    <row r="1893" spans="1:20" x14ac:dyDescent="0.25">
      <c r="A1893" s="17" t="s">
        <v>286</v>
      </c>
      <c r="B1893" s="8" t="s">
        <v>338</v>
      </c>
      <c r="C1893" s="8" t="s">
        <v>334</v>
      </c>
      <c r="D1893" s="8" t="str">
        <f t="shared" si="203"/>
        <v>Week_31-generic-fifi</v>
      </c>
      <c r="E1893" s="8" t="str">
        <f t="shared" si="204"/>
        <v>Umbrella-social.display.umb</v>
      </c>
      <c r="H1893" s="24">
        <f t="shared" si="207"/>
        <v>4.3031938998825984E-3</v>
      </c>
      <c r="I1893" s="6">
        <f t="shared" si="207"/>
        <v>2.04</v>
      </c>
      <c r="J1893" s="6">
        <f t="shared" si="207"/>
        <v>5312771.2546917005</v>
      </c>
      <c r="K1893" s="18">
        <f t="shared" si="207"/>
        <v>0</v>
      </c>
      <c r="L1893" s="35">
        <f>Data!BQ45</f>
        <v>2.578895716022103E-3</v>
      </c>
      <c r="Q1893" s="21">
        <v>0</v>
      </c>
      <c r="R1893" s="21">
        <v>0</v>
      </c>
      <c r="S1893" s="21">
        <v>0</v>
      </c>
      <c r="T1893" s="38">
        <v>0</v>
      </c>
    </row>
    <row r="1894" spans="1:20" x14ac:dyDescent="0.25">
      <c r="A1894" s="17" t="s">
        <v>287</v>
      </c>
      <c r="B1894" s="8" t="s">
        <v>338</v>
      </c>
      <c r="C1894" s="8" t="s">
        <v>334</v>
      </c>
      <c r="D1894" s="8" t="str">
        <f t="shared" si="203"/>
        <v>Week_32-generic-fifi</v>
      </c>
      <c r="E1894" s="8" t="str">
        <f t="shared" si="204"/>
        <v>Umbrella-social.display.umb</v>
      </c>
      <c r="H1894" s="24">
        <f t="shared" si="207"/>
        <v>4.3031938998825984E-3</v>
      </c>
      <c r="I1894" s="6">
        <f t="shared" si="207"/>
        <v>2.04</v>
      </c>
      <c r="J1894" s="6">
        <f t="shared" si="207"/>
        <v>5312771.2546917005</v>
      </c>
      <c r="K1894" s="18">
        <f t="shared" si="207"/>
        <v>0</v>
      </c>
      <c r="L1894" s="35">
        <f>Data!BQ46</f>
        <v>3.0135410614190871E-3</v>
      </c>
      <c r="Q1894" s="21">
        <v>0</v>
      </c>
      <c r="R1894" s="21">
        <v>0</v>
      </c>
      <c r="S1894" s="21">
        <v>0</v>
      </c>
      <c r="T1894" s="38">
        <v>0</v>
      </c>
    </row>
    <row r="1895" spans="1:20" x14ac:dyDescent="0.25">
      <c r="A1895" s="17" t="s">
        <v>288</v>
      </c>
      <c r="B1895" s="8" t="s">
        <v>338</v>
      </c>
      <c r="C1895" s="8" t="s">
        <v>334</v>
      </c>
      <c r="D1895" s="8" t="str">
        <f t="shared" si="203"/>
        <v>Week_33-generic-fifi</v>
      </c>
      <c r="E1895" s="8" t="str">
        <f t="shared" si="204"/>
        <v>Umbrella-social.display.umb</v>
      </c>
      <c r="H1895" s="24">
        <f t="shared" si="207"/>
        <v>4.3031938998825984E-3</v>
      </c>
      <c r="I1895" s="6">
        <f t="shared" si="207"/>
        <v>2.04</v>
      </c>
      <c r="J1895" s="6">
        <f t="shared" si="207"/>
        <v>5312771.2546917005</v>
      </c>
      <c r="K1895" s="18">
        <f t="shared" si="207"/>
        <v>0</v>
      </c>
      <c r="L1895" s="35">
        <f>Data!BQ47</f>
        <v>3.0135410614190871E-3</v>
      </c>
      <c r="Q1895" s="21">
        <v>0</v>
      </c>
      <c r="R1895" s="21">
        <v>0</v>
      </c>
      <c r="S1895" s="21">
        <v>0</v>
      </c>
      <c r="T1895" s="38">
        <v>0</v>
      </c>
    </row>
    <row r="1896" spans="1:20" x14ac:dyDescent="0.25">
      <c r="A1896" s="17" t="s">
        <v>289</v>
      </c>
      <c r="B1896" s="8" t="s">
        <v>338</v>
      </c>
      <c r="C1896" s="8" t="s">
        <v>334</v>
      </c>
      <c r="D1896" s="8" t="str">
        <f t="shared" si="203"/>
        <v>Week_34-generic-fifi</v>
      </c>
      <c r="E1896" s="8" t="str">
        <f t="shared" si="204"/>
        <v>Umbrella-social.display.umb</v>
      </c>
      <c r="H1896" s="24">
        <f t="shared" si="207"/>
        <v>4.3031938998825984E-3</v>
      </c>
      <c r="I1896" s="6">
        <f t="shared" si="207"/>
        <v>2.04</v>
      </c>
      <c r="J1896" s="6">
        <f t="shared" si="207"/>
        <v>5312771.2546917005</v>
      </c>
      <c r="K1896" s="18">
        <f t="shared" si="207"/>
        <v>0</v>
      </c>
      <c r="L1896" s="35">
        <f>Data!BQ48</f>
        <v>3.0135410614190871E-3</v>
      </c>
      <c r="Q1896" s="21">
        <v>0</v>
      </c>
      <c r="R1896" s="21">
        <v>0</v>
      </c>
      <c r="S1896" s="21">
        <v>0</v>
      </c>
      <c r="T1896" s="38">
        <v>0</v>
      </c>
    </row>
    <row r="1897" spans="1:20" x14ac:dyDescent="0.25">
      <c r="A1897" s="17" t="s">
        <v>290</v>
      </c>
      <c r="B1897" s="8" t="s">
        <v>338</v>
      </c>
      <c r="C1897" s="8" t="s">
        <v>334</v>
      </c>
      <c r="D1897" s="8" t="str">
        <f t="shared" si="203"/>
        <v>Week_35-generic-fifi</v>
      </c>
      <c r="E1897" s="8" t="str">
        <f t="shared" si="204"/>
        <v>Umbrella-social.display.umb</v>
      </c>
      <c r="H1897" s="24">
        <f t="shared" si="207"/>
        <v>4.3031938998825984E-3</v>
      </c>
      <c r="I1897" s="6">
        <f t="shared" si="207"/>
        <v>2.04</v>
      </c>
      <c r="J1897" s="6">
        <f t="shared" si="207"/>
        <v>5312771.2546917005</v>
      </c>
      <c r="K1897" s="18">
        <f t="shared" si="207"/>
        <v>0</v>
      </c>
      <c r="L1897" s="35">
        <f>Data!BQ49</f>
        <v>3.0135410614190871E-3</v>
      </c>
      <c r="Q1897" s="21">
        <v>0</v>
      </c>
      <c r="R1897" s="21">
        <v>0</v>
      </c>
      <c r="S1897" s="21">
        <v>0</v>
      </c>
      <c r="T1897" s="38">
        <v>0</v>
      </c>
    </row>
    <row r="1898" spans="1:20" x14ac:dyDescent="0.25">
      <c r="A1898" s="17" t="s">
        <v>291</v>
      </c>
      <c r="B1898" s="8" t="s">
        <v>338</v>
      </c>
      <c r="C1898" s="8" t="s">
        <v>334</v>
      </c>
      <c r="D1898" s="8" t="str">
        <f t="shared" si="203"/>
        <v>Week_36-generic-fifi</v>
      </c>
      <c r="E1898" s="8" t="str">
        <f t="shared" si="204"/>
        <v>Umbrella-social.display.umb</v>
      </c>
      <c r="H1898" s="24">
        <f t="shared" si="207"/>
        <v>4.3031938998825984E-3</v>
      </c>
      <c r="I1898" s="6">
        <f t="shared" si="207"/>
        <v>2.04</v>
      </c>
      <c r="J1898" s="6">
        <f t="shared" si="207"/>
        <v>5312771.2546917005</v>
      </c>
      <c r="K1898" s="18">
        <f t="shared" si="207"/>
        <v>0</v>
      </c>
      <c r="L1898" s="35">
        <f>Data!BQ50</f>
        <v>3.0135410614190871E-3</v>
      </c>
      <c r="Q1898" s="21">
        <v>0</v>
      </c>
      <c r="R1898" s="21">
        <v>0</v>
      </c>
      <c r="S1898" s="21">
        <v>0</v>
      </c>
      <c r="T1898" s="38">
        <v>0</v>
      </c>
    </row>
    <row r="1899" spans="1:20" x14ac:dyDescent="0.25">
      <c r="A1899" s="17" t="s">
        <v>292</v>
      </c>
      <c r="B1899" s="8" t="s">
        <v>338</v>
      </c>
      <c r="C1899" s="8" t="s">
        <v>334</v>
      </c>
      <c r="D1899" s="8" t="str">
        <f t="shared" si="203"/>
        <v>Week_37-generic-fifi</v>
      </c>
      <c r="E1899" s="8" t="str">
        <f t="shared" si="204"/>
        <v>Umbrella-social.display.umb</v>
      </c>
      <c r="H1899" s="24">
        <f t="shared" ref="H1899:K1914" si="208">H1898</f>
        <v>4.3031938998825984E-3</v>
      </c>
      <c r="I1899" s="6">
        <f t="shared" si="208"/>
        <v>2.04</v>
      </c>
      <c r="J1899" s="6">
        <f t="shared" si="208"/>
        <v>5312771.2546917005</v>
      </c>
      <c r="K1899" s="18">
        <f t="shared" si="208"/>
        <v>0</v>
      </c>
      <c r="L1899" s="35">
        <f>Data!BQ51</f>
        <v>3.1584228432180814E-3</v>
      </c>
      <c r="Q1899" s="21">
        <v>0</v>
      </c>
      <c r="R1899" s="21">
        <v>0</v>
      </c>
      <c r="S1899" s="21">
        <v>0</v>
      </c>
      <c r="T1899" s="38">
        <v>0</v>
      </c>
    </row>
    <row r="1900" spans="1:20" x14ac:dyDescent="0.25">
      <c r="A1900" s="17" t="s">
        <v>293</v>
      </c>
      <c r="B1900" s="8" t="s">
        <v>338</v>
      </c>
      <c r="C1900" s="8" t="s">
        <v>334</v>
      </c>
      <c r="D1900" s="8" t="str">
        <f t="shared" si="203"/>
        <v>Week_38-generic-fifi</v>
      </c>
      <c r="E1900" s="8" t="str">
        <f t="shared" si="204"/>
        <v>Umbrella-social.display.umb</v>
      </c>
      <c r="H1900" s="24">
        <f t="shared" si="208"/>
        <v>4.3031938998825984E-3</v>
      </c>
      <c r="I1900" s="6">
        <f t="shared" si="208"/>
        <v>2.04</v>
      </c>
      <c r="J1900" s="6">
        <f t="shared" si="208"/>
        <v>5312771.2546917005</v>
      </c>
      <c r="K1900" s="18">
        <f t="shared" si="208"/>
        <v>0</v>
      </c>
      <c r="L1900" s="35">
        <f>Data!BQ52</f>
        <v>3.1584228432180814E-3</v>
      </c>
      <c r="Q1900" s="21">
        <v>0</v>
      </c>
      <c r="R1900" s="21">
        <v>0</v>
      </c>
      <c r="S1900" s="21">
        <v>0</v>
      </c>
      <c r="T1900" s="38">
        <v>0</v>
      </c>
    </row>
    <row r="1901" spans="1:20" x14ac:dyDescent="0.25">
      <c r="A1901" s="17" t="s">
        <v>294</v>
      </c>
      <c r="B1901" s="8" t="s">
        <v>338</v>
      </c>
      <c r="C1901" s="8" t="s">
        <v>334</v>
      </c>
      <c r="D1901" s="8" t="str">
        <f t="shared" si="203"/>
        <v>Week_39-generic-fifi</v>
      </c>
      <c r="E1901" s="8" t="str">
        <f t="shared" si="204"/>
        <v>Umbrella-social.display.umb</v>
      </c>
      <c r="H1901" s="24">
        <f t="shared" si="208"/>
        <v>4.3031938998825984E-3</v>
      </c>
      <c r="I1901" s="6">
        <f t="shared" si="208"/>
        <v>2.04</v>
      </c>
      <c r="J1901" s="6">
        <f t="shared" si="208"/>
        <v>5312771.2546917005</v>
      </c>
      <c r="K1901" s="18">
        <f t="shared" si="208"/>
        <v>0</v>
      </c>
      <c r="L1901" s="35">
        <f>Data!BQ53</f>
        <v>3.1584228432180814E-3</v>
      </c>
      <c r="Q1901" s="21">
        <v>0</v>
      </c>
      <c r="R1901" s="21">
        <v>0</v>
      </c>
      <c r="S1901" s="21">
        <v>0</v>
      </c>
      <c r="T1901" s="38">
        <v>0</v>
      </c>
    </row>
    <row r="1902" spans="1:20" x14ac:dyDescent="0.25">
      <c r="A1902" s="17" t="s">
        <v>295</v>
      </c>
      <c r="B1902" s="8" t="s">
        <v>338</v>
      </c>
      <c r="C1902" s="8" t="s">
        <v>334</v>
      </c>
      <c r="D1902" s="8" t="str">
        <f t="shared" si="203"/>
        <v>Week_40-generic-fifi</v>
      </c>
      <c r="E1902" s="8" t="str">
        <f t="shared" si="204"/>
        <v>Umbrella-social.display.umb</v>
      </c>
      <c r="H1902" s="24">
        <f t="shared" si="208"/>
        <v>4.3031938998825984E-3</v>
      </c>
      <c r="I1902" s="6">
        <f t="shared" si="208"/>
        <v>2.04</v>
      </c>
      <c r="J1902" s="6">
        <f t="shared" si="208"/>
        <v>5312771.2546917005</v>
      </c>
      <c r="K1902" s="18">
        <f t="shared" si="208"/>
        <v>0</v>
      </c>
      <c r="L1902" s="35">
        <f>Data!BQ54</f>
        <v>3.1584228432180814E-3</v>
      </c>
      <c r="Q1902" s="21">
        <v>0</v>
      </c>
      <c r="R1902" s="21">
        <v>0</v>
      </c>
      <c r="S1902" s="21">
        <v>0</v>
      </c>
      <c r="T1902" s="38">
        <v>0</v>
      </c>
    </row>
    <row r="1903" spans="1:20" x14ac:dyDescent="0.25">
      <c r="A1903" s="17" t="s">
        <v>296</v>
      </c>
      <c r="B1903" s="8" t="s">
        <v>338</v>
      </c>
      <c r="C1903" s="8" t="s">
        <v>334</v>
      </c>
      <c r="D1903" s="8" t="str">
        <f t="shared" si="203"/>
        <v>Week_41-generic-fifi</v>
      </c>
      <c r="E1903" s="8" t="str">
        <f t="shared" si="204"/>
        <v>Umbrella-social.display.umb</v>
      </c>
      <c r="H1903" s="24">
        <f t="shared" si="208"/>
        <v>4.3031938998825984E-3</v>
      </c>
      <c r="I1903" s="6">
        <f t="shared" si="208"/>
        <v>2.04</v>
      </c>
      <c r="J1903" s="6">
        <f t="shared" si="208"/>
        <v>5312771.2546917005</v>
      </c>
      <c r="K1903" s="18">
        <f t="shared" si="208"/>
        <v>0</v>
      </c>
      <c r="L1903" s="35">
        <f>Data!BQ55</f>
        <v>3.7379499704140603E-3</v>
      </c>
      <c r="Q1903" s="21">
        <v>0</v>
      </c>
      <c r="R1903" s="21">
        <v>0</v>
      </c>
      <c r="S1903" s="21">
        <v>0</v>
      </c>
      <c r="T1903" s="38">
        <v>0</v>
      </c>
    </row>
    <row r="1904" spans="1:20" x14ac:dyDescent="0.25">
      <c r="A1904" s="17" t="s">
        <v>297</v>
      </c>
      <c r="B1904" s="8" t="s">
        <v>338</v>
      </c>
      <c r="C1904" s="8" t="s">
        <v>334</v>
      </c>
      <c r="D1904" s="8" t="str">
        <f t="shared" si="203"/>
        <v>Week_42-generic-fifi</v>
      </c>
      <c r="E1904" s="8" t="str">
        <f t="shared" si="204"/>
        <v>Umbrella-social.display.umb</v>
      </c>
      <c r="H1904" s="24">
        <f t="shared" si="208"/>
        <v>4.3031938998825984E-3</v>
      </c>
      <c r="I1904" s="6">
        <f t="shared" si="208"/>
        <v>2.04</v>
      </c>
      <c r="J1904" s="6">
        <f t="shared" si="208"/>
        <v>5312771.2546917005</v>
      </c>
      <c r="K1904" s="18">
        <f t="shared" si="208"/>
        <v>0</v>
      </c>
      <c r="L1904" s="35">
        <f>Data!BQ56</f>
        <v>3.7379499704140603E-3</v>
      </c>
      <c r="Q1904" s="21">
        <v>0</v>
      </c>
      <c r="R1904" s="21">
        <v>0</v>
      </c>
      <c r="S1904" s="21">
        <v>0</v>
      </c>
      <c r="T1904" s="38">
        <v>0</v>
      </c>
    </row>
    <row r="1905" spans="1:20" x14ac:dyDescent="0.25">
      <c r="A1905" s="17" t="s">
        <v>298</v>
      </c>
      <c r="B1905" s="8" t="s">
        <v>338</v>
      </c>
      <c r="C1905" s="8" t="s">
        <v>334</v>
      </c>
      <c r="D1905" s="8" t="str">
        <f t="shared" si="203"/>
        <v>Week_43-generic-fifi</v>
      </c>
      <c r="E1905" s="8" t="str">
        <f t="shared" si="204"/>
        <v>Umbrella-social.display.umb</v>
      </c>
      <c r="H1905" s="24">
        <f t="shared" si="208"/>
        <v>4.3031938998825984E-3</v>
      </c>
      <c r="I1905" s="6">
        <f t="shared" si="208"/>
        <v>2.04</v>
      </c>
      <c r="J1905" s="6">
        <f t="shared" si="208"/>
        <v>5312771.2546917005</v>
      </c>
      <c r="K1905" s="18">
        <f t="shared" si="208"/>
        <v>0</v>
      </c>
      <c r="L1905" s="35">
        <f>Data!BQ57</f>
        <v>3.7379499704140603E-3</v>
      </c>
      <c r="Q1905" s="21">
        <v>0</v>
      </c>
      <c r="R1905" s="21">
        <v>0</v>
      </c>
      <c r="S1905" s="21">
        <v>0</v>
      </c>
      <c r="T1905" s="38">
        <v>0</v>
      </c>
    </row>
    <row r="1906" spans="1:20" x14ac:dyDescent="0.25">
      <c r="A1906" s="17" t="s">
        <v>299</v>
      </c>
      <c r="B1906" s="8" t="s">
        <v>338</v>
      </c>
      <c r="C1906" s="8" t="s">
        <v>334</v>
      </c>
      <c r="D1906" s="8" t="str">
        <f t="shared" si="203"/>
        <v>Week_44-generic-fifi</v>
      </c>
      <c r="E1906" s="8" t="str">
        <f t="shared" si="204"/>
        <v>Umbrella-social.display.umb</v>
      </c>
      <c r="H1906" s="24">
        <f t="shared" si="208"/>
        <v>4.3031938998825984E-3</v>
      </c>
      <c r="I1906" s="6">
        <f t="shared" si="208"/>
        <v>2.04</v>
      </c>
      <c r="J1906" s="6">
        <f t="shared" si="208"/>
        <v>5312771.2546917005</v>
      </c>
      <c r="K1906" s="18">
        <f t="shared" si="208"/>
        <v>0</v>
      </c>
      <c r="L1906" s="35">
        <f>Data!BQ58</f>
        <v>3.7379499704140603E-3</v>
      </c>
      <c r="Q1906" s="21">
        <v>0</v>
      </c>
      <c r="R1906" s="21">
        <v>1243.8792619852541</v>
      </c>
      <c r="S1906" s="21">
        <v>15793.20389776039</v>
      </c>
      <c r="T1906" s="38">
        <v>0.72015302375485946</v>
      </c>
    </row>
    <row r="1907" spans="1:20" x14ac:dyDescent="0.25">
      <c r="A1907" s="17" t="s">
        <v>300</v>
      </c>
      <c r="B1907" s="8" t="s">
        <v>338</v>
      </c>
      <c r="C1907" s="8" t="s">
        <v>334</v>
      </c>
      <c r="D1907" s="8" t="str">
        <f t="shared" si="203"/>
        <v>Week_45-generic-fifi</v>
      </c>
      <c r="E1907" s="8" t="str">
        <f t="shared" si="204"/>
        <v>Umbrella-social.display.umb</v>
      </c>
      <c r="H1907" s="24">
        <f t="shared" si="208"/>
        <v>4.3031938998825984E-3</v>
      </c>
      <c r="I1907" s="6">
        <f t="shared" si="208"/>
        <v>2.04</v>
      </c>
      <c r="J1907" s="6">
        <f t="shared" si="208"/>
        <v>5312771.2546917005</v>
      </c>
      <c r="K1907" s="18">
        <f t="shared" si="208"/>
        <v>0</v>
      </c>
      <c r="L1907" s="35">
        <f>Data!BQ59</f>
        <v>3.2163755559376796E-3</v>
      </c>
      <c r="Q1907" s="21">
        <v>0</v>
      </c>
      <c r="R1907" s="21">
        <v>910.18525179502797</v>
      </c>
      <c r="S1907" s="21">
        <v>12995.668291860551</v>
      </c>
      <c r="T1907" s="38">
        <v>0.68320888067100838</v>
      </c>
    </row>
    <row r="1908" spans="1:20" x14ac:dyDescent="0.25">
      <c r="A1908" s="17" t="s">
        <v>301</v>
      </c>
      <c r="B1908" s="8" t="s">
        <v>338</v>
      </c>
      <c r="C1908" s="8" t="s">
        <v>334</v>
      </c>
      <c r="D1908" s="8" t="str">
        <f t="shared" si="203"/>
        <v>Week_46-generic-fifi</v>
      </c>
      <c r="E1908" s="8" t="str">
        <f t="shared" si="204"/>
        <v>Umbrella-social.display.umb</v>
      </c>
      <c r="H1908" s="24">
        <f t="shared" si="208"/>
        <v>4.3031938998825984E-3</v>
      </c>
      <c r="I1908" s="6">
        <f t="shared" si="208"/>
        <v>2.04</v>
      </c>
      <c r="J1908" s="6">
        <f t="shared" si="208"/>
        <v>5312771.2546917005</v>
      </c>
      <c r="K1908" s="18">
        <f t="shared" si="208"/>
        <v>0</v>
      </c>
      <c r="L1908" s="35">
        <f>Data!BQ60</f>
        <v>3.2163755559376796E-3</v>
      </c>
      <c r="Q1908" s="21">
        <v>0</v>
      </c>
      <c r="R1908" s="21">
        <v>830.46664189196258</v>
      </c>
      <c r="S1908" s="21">
        <v>11819.59166769275</v>
      </c>
      <c r="T1908" s="38">
        <v>0.6226060400446729</v>
      </c>
    </row>
    <row r="1909" spans="1:20" x14ac:dyDescent="0.25">
      <c r="A1909" s="17" t="s">
        <v>272</v>
      </c>
      <c r="B1909" s="8" t="s">
        <v>338</v>
      </c>
      <c r="C1909" s="8" t="s">
        <v>334</v>
      </c>
      <c r="D1909" s="8" t="str">
        <f t="shared" si="203"/>
        <v>Week_47-generic-fifi</v>
      </c>
      <c r="E1909" s="8" t="str">
        <f t="shared" si="204"/>
        <v>Umbrella-social.display.umb</v>
      </c>
      <c r="H1909" s="24">
        <f t="shared" si="208"/>
        <v>4.3031938998825984E-3</v>
      </c>
      <c r="I1909" s="6">
        <f t="shared" si="208"/>
        <v>2.04</v>
      </c>
      <c r="J1909" s="6">
        <f t="shared" si="208"/>
        <v>5312771.2546917005</v>
      </c>
      <c r="K1909" s="18">
        <f t="shared" si="208"/>
        <v>0</v>
      </c>
      <c r="L1909" s="35">
        <f>Data!BQ61</f>
        <v>3.2163755559376796E-3</v>
      </c>
      <c r="Q1909" s="21">
        <v>0</v>
      </c>
      <c r="R1909" s="21">
        <v>1094.504874212317</v>
      </c>
      <c r="S1909" s="21">
        <v>13414.675462405206</v>
      </c>
      <c r="T1909" s="38">
        <v>0.56001320994096981</v>
      </c>
    </row>
    <row r="1910" spans="1:20" x14ac:dyDescent="0.25">
      <c r="A1910" s="17" t="s">
        <v>273</v>
      </c>
      <c r="B1910" s="8" t="s">
        <v>338</v>
      </c>
      <c r="C1910" s="8" t="s">
        <v>334</v>
      </c>
      <c r="D1910" s="8" t="str">
        <f t="shared" si="203"/>
        <v>Week_48-generic-fifi</v>
      </c>
      <c r="E1910" s="8" t="str">
        <f t="shared" si="204"/>
        <v>Umbrella-social.display.umb</v>
      </c>
      <c r="H1910" s="24">
        <f t="shared" si="208"/>
        <v>4.3031938998825984E-3</v>
      </c>
      <c r="I1910" s="6">
        <f t="shared" si="208"/>
        <v>2.04</v>
      </c>
      <c r="J1910" s="6">
        <f t="shared" si="208"/>
        <v>5312771.2546917005</v>
      </c>
      <c r="K1910" s="18">
        <f t="shared" si="208"/>
        <v>0</v>
      </c>
      <c r="L1910" s="35">
        <f>Data!BQ62</f>
        <v>3.2163755559376796E-3</v>
      </c>
      <c r="Q1910" s="21">
        <v>0</v>
      </c>
      <c r="R1910" s="21">
        <v>1152.3899510666915</v>
      </c>
      <c r="S1910" s="21">
        <v>14210.874109208344</v>
      </c>
      <c r="T1910" s="38">
        <v>0.58855350307321164</v>
      </c>
    </row>
    <row r="1911" spans="1:20" x14ac:dyDescent="0.25">
      <c r="A1911" s="17" t="s">
        <v>274</v>
      </c>
      <c r="B1911" s="8" t="s">
        <v>338</v>
      </c>
      <c r="C1911" s="8" t="s">
        <v>334</v>
      </c>
      <c r="D1911" s="8" t="str">
        <f t="shared" si="203"/>
        <v>Week_49-generic-fifi</v>
      </c>
      <c r="E1911" s="8" t="str">
        <f t="shared" si="204"/>
        <v>Umbrella-social.display.umb</v>
      </c>
      <c r="H1911" s="24">
        <f t="shared" si="208"/>
        <v>4.3031938998825984E-3</v>
      </c>
      <c r="I1911" s="6">
        <f t="shared" si="208"/>
        <v>2.04</v>
      </c>
      <c r="J1911" s="6">
        <f t="shared" si="208"/>
        <v>5312771.2546917005</v>
      </c>
      <c r="K1911" s="18">
        <f t="shared" si="208"/>
        <v>0</v>
      </c>
      <c r="L1911" s="35">
        <f>Data!BQ63</f>
        <v>3.2163755559376796E-3</v>
      </c>
      <c r="Q1911" s="21">
        <v>0</v>
      </c>
      <c r="R1911" s="21">
        <v>687.67628754502289</v>
      </c>
      <c r="S1911" s="21">
        <v>10307.631643390157</v>
      </c>
      <c r="T1911" s="38">
        <v>0.5509490498019296</v>
      </c>
    </row>
    <row r="1912" spans="1:20" x14ac:dyDescent="0.25">
      <c r="A1912" s="17" t="s">
        <v>275</v>
      </c>
      <c r="B1912" s="8" t="s">
        <v>338</v>
      </c>
      <c r="C1912" s="8" t="s">
        <v>334</v>
      </c>
      <c r="D1912" s="8" t="str">
        <f t="shared" si="203"/>
        <v>Week_50-generic-fifi</v>
      </c>
      <c r="E1912" s="8" t="str">
        <f t="shared" si="204"/>
        <v>Umbrella-social.display.umb</v>
      </c>
      <c r="H1912" s="24">
        <f t="shared" si="208"/>
        <v>4.3031938998825984E-3</v>
      </c>
      <c r="I1912" s="6">
        <f t="shared" si="208"/>
        <v>2.04</v>
      </c>
      <c r="J1912" s="6">
        <f t="shared" si="208"/>
        <v>5312771.2546917005</v>
      </c>
      <c r="K1912" s="18">
        <f t="shared" si="208"/>
        <v>0</v>
      </c>
      <c r="L1912" s="35">
        <f>Data!BQ64</f>
        <v>2.8107065669004949E-3</v>
      </c>
      <c r="Q1912" s="21">
        <v>0</v>
      </c>
      <c r="R1912" s="21">
        <v>911.16857403543725</v>
      </c>
      <c r="S1912" s="21">
        <v>12419.690320270287</v>
      </c>
      <c r="T1912" s="38">
        <v>0.6076659319651263</v>
      </c>
    </row>
    <row r="1913" spans="1:20" x14ac:dyDescent="0.25">
      <c r="A1913" s="17" t="s">
        <v>276</v>
      </c>
      <c r="B1913" s="8" t="s">
        <v>338</v>
      </c>
      <c r="C1913" s="8" t="s">
        <v>334</v>
      </c>
      <c r="D1913" s="8" t="str">
        <f t="shared" si="203"/>
        <v>Week_51-generic-fifi</v>
      </c>
      <c r="E1913" s="8" t="str">
        <f t="shared" si="204"/>
        <v>Umbrella-social.display.umb</v>
      </c>
      <c r="H1913" s="24">
        <f t="shared" si="208"/>
        <v>4.3031938998825984E-3</v>
      </c>
      <c r="I1913" s="6">
        <f t="shared" si="208"/>
        <v>2.04</v>
      </c>
      <c r="J1913" s="6">
        <f t="shared" si="208"/>
        <v>5312771.2546917005</v>
      </c>
      <c r="K1913" s="18">
        <f t="shared" si="208"/>
        <v>0</v>
      </c>
      <c r="L1913" s="35">
        <f>Data!BQ65</f>
        <v>2.8107065669004949E-3</v>
      </c>
      <c r="Q1913" s="21">
        <v>0</v>
      </c>
      <c r="R1913" s="21">
        <v>1245.7669022611938</v>
      </c>
      <c r="S1913" s="21">
        <v>15675.343350854537</v>
      </c>
      <c r="T1913" s="38">
        <v>0.67733441125671356</v>
      </c>
    </row>
    <row r="1914" spans="1:20" x14ac:dyDescent="0.25">
      <c r="A1914" s="17" t="s">
        <v>277</v>
      </c>
      <c r="B1914" s="8" t="s">
        <v>338</v>
      </c>
      <c r="C1914" s="8" t="s">
        <v>334</v>
      </c>
      <c r="D1914" s="8" t="str">
        <f t="shared" si="203"/>
        <v>Week_52-generic-fifi</v>
      </c>
      <c r="E1914" s="8" t="str">
        <f t="shared" si="204"/>
        <v>Umbrella-social.display.umb</v>
      </c>
      <c r="H1914" s="24">
        <f t="shared" si="208"/>
        <v>4.3031938998825984E-3</v>
      </c>
      <c r="I1914" s="6">
        <f t="shared" si="208"/>
        <v>2.04</v>
      </c>
      <c r="J1914" s="6">
        <f t="shared" si="208"/>
        <v>5312771.2546917005</v>
      </c>
      <c r="K1914" s="18">
        <f t="shared" si="208"/>
        <v>0</v>
      </c>
      <c r="L1914" s="35">
        <f>Data!BQ66</f>
        <v>2.8107065669004949E-3</v>
      </c>
      <c r="Q1914" s="21">
        <v>0</v>
      </c>
      <c r="R1914" s="21">
        <v>938.67019139701961</v>
      </c>
      <c r="S1914" s="21">
        <v>12366.217464031151</v>
      </c>
      <c r="T1914" s="38">
        <v>0.66063085425446577</v>
      </c>
    </row>
    <row r="1916" spans="1:20" x14ac:dyDescent="0.25">
      <c r="A1916" s="16" t="s">
        <v>328</v>
      </c>
      <c r="B1916" s="8" t="s">
        <v>338</v>
      </c>
      <c r="C1916" s="8" t="s">
        <v>334</v>
      </c>
      <c r="D1916" s="8" t="str">
        <f>A1916&amp;"-generic-cofi"</f>
        <v>Week_40_old-generic-cofi</v>
      </c>
      <c r="E1916" s="8" t="str">
        <f>IF(RIGHT(A1916,3)="old","Initial",B1916&amp;"-"&amp;C1916)</f>
        <v>Initial</v>
      </c>
      <c r="H1916" s="25">
        <f>SUMIFS(Data!N$2:N$48,Data!$L$2:$L$48,$C1916,Data!$M$2:$M$48,RIGHT($D1916,4))</f>
        <v>3.7860487552035266E-3</v>
      </c>
      <c r="I1916" s="42">
        <f>VLOOKUP(C1916,parms,8,FALSE)</f>
        <v>2.04</v>
      </c>
      <c r="J1916" s="28">
        <f>SUMIFS(Data!O$2:O$48,Data!$L$2:$L$48,$C1916,Data!$M$2:$M$48,RIGHT($D1916,4))</f>
        <v>4656316.0929763103</v>
      </c>
      <c r="K1916" s="25">
        <f>SUMIFS(Data!Q$2:Q$48,Data!$L$2:$L$48,$C1916,Data!$M$2:$M$48,RIGHT($D1916,4))</f>
        <v>0</v>
      </c>
      <c r="L1916" s="35">
        <f>Data!BQ2</f>
        <v>3.1584228432180814E-3</v>
      </c>
      <c r="Q1916" s="21">
        <v>0</v>
      </c>
      <c r="R1916" s="21">
        <v>0</v>
      </c>
      <c r="S1916" s="21">
        <v>0</v>
      </c>
      <c r="T1916" s="38">
        <v>0</v>
      </c>
    </row>
    <row r="1917" spans="1:20" x14ac:dyDescent="0.25">
      <c r="A1917" s="16" t="s">
        <v>316</v>
      </c>
      <c r="B1917" s="8" t="s">
        <v>338</v>
      </c>
      <c r="C1917" s="8" t="s">
        <v>334</v>
      </c>
      <c r="D1917" s="8" t="str">
        <f t="shared" ref="D1917:D1980" si="209">A1917&amp;"-generic-cofi"</f>
        <v>Week_41_old-generic-cofi</v>
      </c>
      <c r="E1917" s="8" t="str">
        <f t="shared" ref="E1917:E1980" si="210">IF(RIGHT(A1917,3)="old","Initial",B1917&amp;"-"&amp;C1917)</f>
        <v>Initial</v>
      </c>
      <c r="H1917" s="24">
        <f t="shared" ref="H1917:K1932" si="211">H1916</f>
        <v>3.7860487552035266E-3</v>
      </c>
      <c r="I1917" s="6">
        <f>I1916</f>
        <v>2.04</v>
      </c>
      <c r="J1917" s="6">
        <f t="shared" si="211"/>
        <v>4656316.0929763103</v>
      </c>
      <c r="K1917" s="18">
        <f t="shared" si="211"/>
        <v>0</v>
      </c>
      <c r="L1917" s="35">
        <f>Data!BQ3</f>
        <v>3.7379499704140603E-3</v>
      </c>
      <c r="Q1917" s="21">
        <v>0</v>
      </c>
      <c r="R1917" s="21">
        <v>0</v>
      </c>
      <c r="S1917" s="21">
        <v>0</v>
      </c>
      <c r="T1917" s="38">
        <v>0</v>
      </c>
    </row>
    <row r="1918" spans="1:20" x14ac:dyDescent="0.25">
      <c r="A1918" s="16" t="s">
        <v>317</v>
      </c>
      <c r="B1918" s="8" t="s">
        <v>338</v>
      </c>
      <c r="C1918" s="8" t="s">
        <v>334</v>
      </c>
      <c r="D1918" s="8" t="str">
        <f t="shared" si="209"/>
        <v>Week_42_old-generic-cofi</v>
      </c>
      <c r="E1918" s="8" t="str">
        <f t="shared" si="210"/>
        <v>Initial</v>
      </c>
      <c r="H1918" s="24">
        <f t="shared" si="211"/>
        <v>3.7860487552035266E-3</v>
      </c>
      <c r="I1918" s="6">
        <f t="shared" si="211"/>
        <v>2.04</v>
      </c>
      <c r="J1918" s="6">
        <f t="shared" si="211"/>
        <v>4656316.0929763103</v>
      </c>
      <c r="K1918" s="18">
        <f t="shared" si="211"/>
        <v>0</v>
      </c>
      <c r="L1918" s="35">
        <f>Data!BQ4</f>
        <v>3.7379499704140603E-3</v>
      </c>
      <c r="Q1918" s="21">
        <v>0</v>
      </c>
      <c r="R1918" s="21">
        <v>0</v>
      </c>
      <c r="S1918" s="21">
        <v>0</v>
      </c>
      <c r="T1918" s="38">
        <v>0</v>
      </c>
    </row>
    <row r="1919" spans="1:20" x14ac:dyDescent="0.25">
      <c r="A1919" s="16" t="s">
        <v>318</v>
      </c>
      <c r="B1919" s="8" t="s">
        <v>338</v>
      </c>
      <c r="C1919" s="8" t="s">
        <v>334</v>
      </c>
      <c r="D1919" s="8" t="str">
        <f t="shared" si="209"/>
        <v>Week_43_old-generic-cofi</v>
      </c>
      <c r="E1919" s="8" t="str">
        <f t="shared" si="210"/>
        <v>Initial</v>
      </c>
      <c r="H1919" s="24">
        <f t="shared" si="211"/>
        <v>3.7860487552035266E-3</v>
      </c>
      <c r="I1919" s="6">
        <f t="shared" si="211"/>
        <v>2.04</v>
      </c>
      <c r="J1919" s="6">
        <f t="shared" si="211"/>
        <v>4656316.0929763103</v>
      </c>
      <c r="K1919" s="18">
        <f t="shared" si="211"/>
        <v>0</v>
      </c>
      <c r="L1919" s="35">
        <f>Data!BQ5</f>
        <v>3.7379499704140603E-3</v>
      </c>
      <c r="Q1919" s="21">
        <v>0</v>
      </c>
      <c r="R1919" s="21">
        <v>0</v>
      </c>
      <c r="S1919" s="21">
        <v>0</v>
      </c>
      <c r="T1919" s="38">
        <v>0</v>
      </c>
    </row>
    <row r="1920" spans="1:20" x14ac:dyDescent="0.25">
      <c r="A1920" s="16" t="s">
        <v>319</v>
      </c>
      <c r="B1920" s="8" t="s">
        <v>338</v>
      </c>
      <c r="C1920" s="8" t="s">
        <v>334</v>
      </c>
      <c r="D1920" s="8" t="str">
        <f t="shared" si="209"/>
        <v>Week_44_old-generic-cofi</v>
      </c>
      <c r="E1920" s="8" t="str">
        <f t="shared" si="210"/>
        <v>Initial</v>
      </c>
      <c r="H1920" s="24">
        <f t="shared" si="211"/>
        <v>3.7860487552035266E-3</v>
      </c>
      <c r="I1920" s="6">
        <f t="shared" si="211"/>
        <v>2.04</v>
      </c>
      <c r="J1920" s="6">
        <f t="shared" si="211"/>
        <v>4656316.0929763103</v>
      </c>
      <c r="K1920" s="18">
        <f t="shared" si="211"/>
        <v>0</v>
      </c>
      <c r="L1920" s="35">
        <f>Data!BQ6</f>
        <v>3.7379499704140603E-3</v>
      </c>
      <c r="Q1920" s="21">
        <v>0</v>
      </c>
      <c r="R1920" s="21">
        <v>302.16933903319318</v>
      </c>
      <c r="S1920" s="21">
        <v>6900.0939164827469</v>
      </c>
      <c r="T1920" s="38">
        <v>0.76614504804448047</v>
      </c>
    </row>
    <row r="1921" spans="1:20" x14ac:dyDescent="0.25">
      <c r="A1921" s="16" t="s">
        <v>320</v>
      </c>
      <c r="B1921" s="8" t="s">
        <v>338</v>
      </c>
      <c r="C1921" s="8" t="s">
        <v>334</v>
      </c>
      <c r="D1921" s="8" t="str">
        <f t="shared" si="209"/>
        <v>Week_45_old-generic-cofi</v>
      </c>
      <c r="E1921" s="8" t="str">
        <f t="shared" si="210"/>
        <v>Initial</v>
      </c>
      <c r="H1921" s="24">
        <f t="shared" si="211"/>
        <v>3.7860487552035266E-3</v>
      </c>
      <c r="I1921" s="6">
        <f t="shared" si="211"/>
        <v>2.04</v>
      </c>
      <c r="J1921" s="6">
        <f t="shared" si="211"/>
        <v>4656316.0929763103</v>
      </c>
      <c r="K1921" s="18">
        <f t="shared" si="211"/>
        <v>0</v>
      </c>
      <c r="L1921" s="35">
        <f>Data!BQ7</f>
        <v>3.2163755559376796E-3</v>
      </c>
      <c r="Q1921" s="21">
        <v>0</v>
      </c>
      <c r="R1921" s="21">
        <v>462.13007827286657</v>
      </c>
      <c r="S1921" s="21">
        <v>8894.5872540923392</v>
      </c>
      <c r="T1921" s="38">
        <v>0.73060399681391641</v>
      </c>
    </row>
    <row r="1922" spans="1:20" x14ac:dyDescent="0.25">
      <c r="A1922" s="16" t="s">
        <v>321</v>
      </c>
      <c r="B1922" s="8" t="s">
        <v>338</v>
      </c>
      <c r="C1922" s="8" t="s">
        <v>334</v>
      </c>
      <c r="D1922" s="8" t="str">
        <f t="shared" si="209"/>
        <v>Week_46_old-generic-cofi</v>
      </c>
      <c r="E1922" s="8" t="str">
        <f t="shared" si="210"/>
        <v>Initial</v>
      </c>
      <c r="H1922" s="24">
        <f t="shared" si="211"/>
        <v>3.7860487552035266E-3</v>
      </c>
      <c r="I1922" s="6">
        <f t="shared" si="211"/>
        <v>2.04</v>
      </c>
      <c r="J1922" s="6">
        <f t="shared" si="211"/>
        <v>4656316.0929763103</v>
      </c>
      <c r="K1922" s="18">
        <f t="shared" si="211"/>
        <v>0</v>
      </c>
      <c r="L1922" s="35">
        <f>Data!BQ8</f>
        <v>3.2163755559376796E-3</v>
      </c>
      <c r="Q1922" s="21">
        <v>0</v>
      </c>
      <c r="R1922" s="21">
        <v>342.12942466464358</v>
      </c>
      <c r="S1922" s="21">
        <v>7201.2018622803471</v>
      </c>
      <c r="T1922" s="38">
        <v>0.67104931509228516</v>
      </c>
    </row>
    <row r="1923" spans="1:20" x14ac:dyDescent="0.25">
      <c r="A1923" s="16" t="s">
        <v>322</v>
      </c>
      <c r="B1923" s="8" t="s">
        <v>338</v>
      </c>
      <c r="C1923" s="8" t="s">
        <v>334</v>
      </c>
      <c r="D1923" s="8" t="str">
        <f t="shared" si="209"/>
        <v>Week_47_old-generic-cofi</v>
      </c>
      <c r="E1923" s="8" t="str">
        <f t="shared" si="210"/>
        <v>Initial</v>
      </c>
      <c r="H1923" s="24">
        <f t="shared" si="211"/>
        <v>3.7860487552035266E-3</v>
      </c>
      <c r="I1923" s="6">
        <f t="shared" si="211"/>
        <v>2.04</v>
      </c>
      <c r="J1923" s="6">
        <f t="shared" si="211"/>
        <v>4656316.0929763103</v>
      </c>
      <c r="K1923" s="18">
        <f t="shared" si="211"/>
        <v>0</v>
      </c>
      <c r="L1923" s="35">
        <f>Data!BQ9</f>
        <v>3.2163755559376796E-3</v>
      </c>
      <c r="Q1923" s="21">
        <v>0</v>
      </c>
      <c r="R1923" s="21">
        <v>282.50230969530594</v>
      </c>
      <c r="S1923" s="21">
        <v>6026.0165406032384</v>
      </c>
      <c r="T1923" s="38">
        <v>0.60810369686645882</v>
      </c>
    </row>
    <row r="1924" spans="1:20" x14ac:dyDescent="0.25">
      <c r="A1924" s="16" t="s">
        <v>323</v>
      </c>
      <c r="B1924" s="8" t="s">
        <v>338</v>
      </c>
      <c r="C1924" s="8" t="s">
        <v>334</v>
      </c>
      <c r="D1924" s="8" t="str">
        <f t="shared" si="209"/>
        <v>Week_48_old-generic-cofi</v>
      </c>
      <c r="E1924" s="8" t="str">
        <f t="shared" si="210"/>
        <v>Initial</v>
      </c>
      <c r="H1924" s="24">
        <f t="shared" si="211"/>
        <v>3.7860487552035266E-3</v>
      </c>
      <c r="I1924" s="6">
        <f t="shared" si="211"/>
        <v>2.04</v>
      </c>
      <c r="J1924" s="6">
        <f t="shared" si="211"/>
        <v>4656316.0929763103</v>
      </c>
      <c r="K1924" s="18">
        <f t="shared" si="211"/>
        <v>0</v>
      </c>
      <c r="L1924" s="35">
        <f>Data!BQ10</f>
        <v>3.2163755559376796E-3</v>
      </c>
      <c r="Q1924" s="21">
        <v>0</v>
      </c>
      <c r="R1924" s="21">
        <v>250.75095734500132</v>
      </c>
      <c r="S1924" s="21">
        <v>5653.9813987339976</v>
      </c>
      <c r="T1924" s="38">
        <v>0.63697324930680455</v>
      </c>
    </row>
    <row r="1925" spans="1:20" x14ac:dyDescent="0.25">
      <c r="A1925" s="16" t="s">
        <v>324</v>
      </c>
      <c r="B1925" s="8" t="s">
        <v>338</v>
      </c>
      <c r="C1925" s="8" t="s">
        <v>334</v>
      </c>
      <c r="D1925" s="8" t="str">
        <f t="shared" si="209"/>
        <v>Week_49_old-generic-cofi</v>
      </c>
      <c r="E1925" s="8" t="str">
        <f t="shared" si="210"/>
        <v>Initial</v>
      </c>
      <c r="H1925" s="24">
        <f t="shared" si="211"/>
        <v>3.7860487552035266E-3</v>
      </c>
      <c r="I1925" s="6">
        <f t="shared" si="211"/>
        <v>2.04</v>
      </c>
      <c r="J1925" s="6">
        <f t="shared" si="211"/>
        <v>4656316.0929763103</v>
      </c>
      <c r="K1925" s="18">
        <f t="shared" si="211"/>
        <v>0</v>
      </c>
      <c r="L1925" s="35">
        <f>Data!BQ11</f>
        <v>3.2163755559376796E-3</v>
      </c>
      <c r="Q1925" s="21">
        <v>0</v>
      </c>
      <c r="R1925" s="21">
        <v>253.46668352760497</v>
      </c>
      <c r="S1925" s="21">
        <v>5575.7400244979754</v>
      </c>
      <c r="T1925" s="38">
        <v>0.59887874097552052</v>
      </c>
    </row>
    <row r="1926" spans="1:20" x14ac:dyDescent="0.25">
      <c r="A1926" s="16" t="s">
        <v>325</v>
      </c>
      <c r="B1926" s="8" t="s">
        <v>338</v>
      </c>
      <c r="C1926" s="8" t="s">
        <v>334</v>
      </c>
      <c r="D1926" s="8" t="str">
        <f t="shared" si="209"/>
        <v>Week_50_old-generic-cofi</v>
      </c>
      <c r="E1926" s="8" t="str">
        <f t="shared" si="210"/>
        <v>Initial</v>
      </c>
      <c r="H1926" s="24">
        <f t="shared" si="211"/>
        <v>3.7860487552035266E-3</v>
      </c>
      <c r="I1926" s="6">
        <f t="shared" si="211"/>
        <v>2.04</v>
      </c>
      <c r="J1926" s="6">
        <f t="shared" si="211"/>
        <v>4656316.0929763103</v>
      </c>
      <c r="K1926" s="18">
        <f t="shared" si="211"/>
        <v>0</v>
      </c>
      <c r="L1926" s="35">
        <f>Data!BQ12</f>
        <v>2.8107065669004949E-3</v>
      </c>
      <c r="Q1926" s="21">
        <v>0</v>
      </c>
      <c r="R1926" s="21">
        <v>421.04315129164968</v>
      </c>
      <c r="S1926" s="21">
        <v>8122.3385536538472</v>
      </c>
      <c r="T1926" s="38">
        <v>0.65615004353595885</v>
      </c>
    </row>
    <row r="1927" spans="1:20" x14ac:dyDescent="0.25">
      <c r="A1927" s="16" t="s">
        <v>326</v>
      </c>
      <c r="B1927" s="8" t="s">
        <v>338</v>
      </c>
      <c r="C1927" s="8" t="s">
        <v>334</v>
      </c>
      <c r="D1927" s="8" t="str">
        <f t="shared" si="209"/>
        <v>Week_51_old-generic-cofi</v>
      </c>
      <c r="E1927" s="8" t="str">
        <f t="shared" si="210"/>
        <v>Initial</v>
      </c>
      <c r="H1927" s="24">
        <f t="shared" si="211"/>
        <v>3.7860487552035266E-3</v>
      </c>
      <c r="I1927" s="6">
        <f t="shared" si="211"/>
        <v>2.04</v>
      </c>
      <c r="J1927" s="6">
        <f t="shared" si="211"/>
        <v>4656316.0929763103</v>
      </c>
      <c r="K1927" s="18">
        <f t="shared" si="211"/>
        <v>0</v>
      </c>
      <c r="L1927" s="35">
        <f>Data!BQ13</f>
        <v>2.8107065669004949E-3</v>
      </c>
      <c r="Q1927" s="21">
        <v>0</v>
      </c>
      <c r="R1927" s="21">
        <v>285.38623129957472</v>
      </c>
      <c r="S1927" s="21">
        <v>6444.1265274547322</v>
      </c>
      <c r="T1927" s="38">
        <v>0.72489670871606393</v>
      </c>
    </row>
    <row r="1928" spans="1:20" x14ac:dyDescent="0.25">
      <c r="A1928" s="16" t="s">
        <v>327</v>
      </c>
      <c r="B1928" s="8" t="s">
        <v>338</v>
      </c>
      <c r="C1928" s="8" t="s">
        <v>334</v>
      </c>
      <c r="D1928" s="8" t="str">
        <f t="shared" si="209"/>
        <v>Week_52_old-generic-cofi</v>
      </c>
      <c r="E1928" s="8" t="str">
        <f t="shared" si="210"/>
        <v>Initial</v>
      </c>
      <c r="H1928" s="24">
        <f t="shared" si="211"/>
        <v>3.7860487552035266E-3</v>
      </c>
      <c r="I1928" s="6">
        <f t="shared" si="211"/>
        <v>2.04</v>
      </c>
      <c r="J1928" s="6">
        <f t="shared" si="211"/>
        <v>4656316.0929763103</v>
      </c>
      <c r="K1928" s="18">
        <f t="shared" si="211"/>
        <v>0</v>
      </c>
      <c r="L1928" s="35">
        <f>Data!BQ14</f>
        <v>2.8107065669004949E-3</v>
      </c>
      <c r="Q1928" s="21">
        <v>0</v>
      </c>
      <c r="R1928" s="21">
        <v>275.15781050123468</v>
      </c>
      <c r="S1928" s="21">
        <v>5692.6183883437952</v>
      </c>
      <c r="T1928" s="38">
        <v>0.70858911766260047</v>
      </c>
    </row>
    <row r="1929" spans="1:20" x14ac:dyDescent="0.25">
      <c r="A1929" s="17" t="s">
        <v>262</v>
      </c>
      <c r="B1929" s="8" t="s">
        <v>338</v>
      </c>
      <c r="C1929" s="8" t="s">
        <v>334</v>
      </c>
      <c r="D1929" s="8" t="str">
        <f t="shared" si="209"/>
        <v>Week_01-generic-cofi</v>
      </c>
      <c r="E1929" s="8" t="str">
        <f t="shared" si="210"/>
        <v>Umbrella-social.display.umb</v>
      </c>
      <c r="H1929" s="24">
        <f t="shared" si="211"/>
        <v>3.7860487552035266E-3</v>
      </c>
      <c r="I1929" s="6">
        <f t="shared" si="211"/>
        <v>2.04</v>
      </c>
      <c r="J1929" s="6">
        <f t="shared" si="211"/>
        <v>4656316.0929763103</v>
      </c>
      <c r="K1929" s="18">
        <f t="shared" si="211"/>
        <v>0</v>
      </c>
      <c r="L1929" s="35">
        <f>Data!BQ15</f>
        <v>2.8107065669004949E-3</v>
      </c>
      <c r="Q1929" s="21">
        <v>0</v>
      </c>
      <c r="R1929" s="21">
        <v>0</v>
      </c>
      <c r="S1929" s="21">
        <v>0</v>
      </c>
      <c r="T1929" s="38">
        <v>0</v>
      </c>
    </row>
    <row r="1930" spans="1:20" x14ac:dyDescent="0.25">
      <c r="A1930" s="17" t="s">
        <v>263</v>
      </c>
      <c r="B1930" s="8" t="s">
        <v>338</v>
      </c>
      <c r="C1930" s="8" t="s">
        <v>334</v>
      </c>
      <c r="D1930" s="8" t="str">
        <f t="shared" si="209"/>
        <v>Week_02-generic-cofi</v>
      </c>
      <c r="E1930" s="8" t="str">
        <f t="shared" si="210"/>
        <v>Umbrella-social.display.umb</v>
      </c>
      <c r="H1930" s="24">
        <f t="shared" si="211"/>
        <v>3.7860487552035266E-3</v>
      </c>
      <c r="I1930" s="6">
        <f t="shared" si="211"/>
        <v>2.04</v>
      </c>
      <c r="J1930" s="6">
        <f t="shared" si="211"/>
        <v>4656316.0929763103</v>
      </c>
      <c r="K1930" s="18">
        <f t="shared" si="211"/>
        <v>0</v>
      </c>
      <c r="L1930" s="35">
        <f>Data!BQ16</f>
        <v>2.6658247851015005E-3</v>
      </c>
      <c r="Q1930" s="21">
        <v>0</v>
      </c>
      <c r="R1930" s="21">
        <v>0</v>
      </c>
      <c r="S1930" s="21">
        <v>0</v>
      </c>
      <c r="T1930" s="38">
        <v>0</v>
      </c>
    </row>
    <row r="1931" spans="1:20" x14ac:dyDescent="0.25">
      <c r="A1931" s="17" t="s">
        <v>264</v>
      </c>
      <c r="B1931" s="8" t="s">
        <v>338</v>
      </c>
      <c r="C1931" s="8" t="s">
        <v>334</v>
      </c>
      <c r="D1931" s="8" t="str">
        <f t="shared" si="209"/>
        <v>Week_03-generic-cofi</v>
      </c>
      <c r="E1931" s="8" t="str">
        <f t="shared" si="210"/>
        <v>Umbrella-social.display.umb</v>
      </c>
      <c r="H1931" s="24">
        <f t="shared" si="211"/>
        <v>3.7860487552035266E-3</v>
      </c>
      <c r="I1931" s="6">
        <f t="shared" si="211"/>
        <v>2.04</v>
      </c>
      <c r="J1931" s="6">
        <f t="shared" si="211"/>
        <v>4656316.0929763103</v>
      </c>
      <c r="K1931" s="18">
        <f t="shared" si="211"/>
        <v>0</v>
      </c>
      <c r="L1931" s="35">
        <f>Data!BQ17</f>
        <v>2.6658247851015005E-3</v>
      </c>
      <c r="Q1931" s="21">
        <v>0</v>
      </c>
      <c r="R1931" s="21">
        <v>0</v>
      </c>
      <c r="S1931" s="21">
        <v>0</v>
      </c>
      <c r="T1931" s="38">
        <v>0</v>
      </c>
    </row>
    <row r="1932" spans="1:20" x14ac:dyDescent="0.25">
      <c r="A1932" s="17" t="s">
        <v>265</v>
      </c>
      <c r="B1932" s="8" t="s">
        <v>338</v>
      </c>
      <c r="C1932" s="8" t="s">
        <v>334</v>
      </c>
      <c r="D1932" s="8" t="str">
        <f t="shared" si="209"/>
        <v>Week_04-generic-cofi</v>
      </c>
      <c r="E1932" s="8" t="str">
        <f t="shared" si="210"/>
        <v>Umbrella-social.display.umb</v>
      </c>
      <c r="H1932" s="24">
        <f t="shared" si="211"/>
        <v>3.7860487552035266E-3</v>
      </c>
      <c r="I1932" s="6">
        <f t="shared" si="211"/>
        <v>2.04</v>
      </c>
      <c r="J1932" s="6">
        <f t="shared" si="211"/>
        <v>4656316.0929763103</v>
      </c>
      <c r="K1932" s="18">
        <f t="shared" si="211"/>
        <v>0</v>
      </c>
      <c r="L1932" s="35">
        <f>Data!BQ18</f>
        <v>2.6658247851015005E-3</v>
      </c>
      <c r="Q1932" s="21">
        <v>0</v>
      </c>
      <c r="R1932" s="21">
        <v>0</v>
      </c>
      <c r="S1932" s="21">
        <v>0</v>
      </c>
      <c r="T1932" s="38">
        <v>0</v>
      </c>
    </row>
    <row r="1933" spans="1:20" x14ac:dyDescent="0.25">
      <c r="A1933" s="17" t="s">
        <v>266</v>
      </c>
      <c r="B1933" s="8" t="s">
        <v>338</v>
      </c>
      <c r="C1933" s="8" t="s">
        <v>334</v>
      </c>
      <c r="D1933" s="8" t="str">
        <f t="shared" si="209"/>
        <v>Week_05-generic-cofi</v>
      </c>
      <c r="E1933" s="8" t="str">
        <f t="shared" si="210"/>
        <v>Umbrella-social.display.umb</v>
      </c>
      <c r="H1933" s="24">
        <f t="shared" ref="H1933:K1948" si="212">H1932</f>
        <v>3.7860487552035266E-3</v>
      </c>
      <c r="I1933" s="6">
        <f t="shared" si="212"/>
        <v>2.04</v>
      </c>
      <c r="J1933" s="6">
        <f t="shared" si="212"/>
        <v>4656316.0929763103</v>
      </c>
      <c r="K1933" s="18">
        <f t="shared" si="212"/>
        <v>0</v>
      </c>
      <c r="L1933" s="35">
        <f>Data!BQ19</f>
        <v>2.6658247851015005E-3</v>
      </c>
      <c r="Q1933" s="21">
        <v>0</v>
      </c>
      <c r="R1933" s="21">
        <v>0</v>
      </c>
      <c r="S1933" s="21">
        <v>0</v>
      </c>
      <c r="T1933" s="38">
        <v>0</v>
      </c>
    </row>
    <row r="1934" spans="1:20" x14ac:dyDescent="0.25">
      <c r="A1934" s="17" t="s">
        <v>267</v>
      </c>
      <c r="B1934" s="8" t="s">
        <v>338</v>
      </c>
      <c r="C1934" s="8" t="s">
        <v>334</v>
      </c>
      <c r="D1934" s="8" t="str">
        <f t="shared" si="209"/>
        <v>Week_06-generic-cofi</v>
      </c>
      <c r="E1934" s="8" t="str">
        <f t="shared" si="210"/>
        <v>Umbrella-social.display.umb</v>
      </c>
      <c r="H1934" s="24">
        <f t="shared" si="212"/>
        <v>3.7860487552035266E-3</v>
      </c>
      <c r="I1934" s="6">
        <f t="shared" si="212"/>
        <v>2.04</v>
      </c>
      <c r="J1934" s="6">
        <f t="shared" si="212"/>
        <v>4656316.0929763103</v>
      </c>
      <c r="K1934" s="18">
        <f t="shared" si="212"/>
        <v>0</v>
      </c>
      <c r="L1934" s="35">
        <f>Data!BQ20</f>
        <v>2.7527538541808972E-3</v>
      </c>
      <c r="Q1934" s="21">
        <v>0</v>
      </c>
      <c r="R1934" s="21">
        <v>0</v>
      </c>
      <c r="S1934" s="21">
        <v>0</v>
      </c>
      <c r="T1934" s="38">
        <v>0</v>
      </c>
    </row>
    <row r="1935" spans="1:20" x14ac:dyDescent="0.25">
      <c r="A1935" s="17" t="s">
        <v>268</v>
      </c>
      <c r="B1935" s="8" t="s">
        <v>338</v>
      </c>
      <c r="C1935" s="8" t="s">
        <v>334</v>
      </c>
      <c r="D1935" s="8" t="str">
        <f t="shared" si="209"/>
        <v>Week_07-generic-cofi</v>
      </c>
      <c r="E1935" s="8" t="str">
        <f t="shared" si="210"/>
        <v>Umbrella-social.display.umb</v>
      </c>
      <c r="H1935" s="24">
        <f t="shared" si="212"/>
        <v>3.7860487552035266E-3</v>
      </c>
      <c r="I1935" s="6">
        <f t="shared" si="212"/>
        <v>2.04</v>
      </c>
      <c r="J1935" s="6">
        <f t="shared" si="212"/>
        <v>4656316.0929763103</v>
      </c>
      <c r="K1935" s="18">
        <f t="shared" si="212"/>
        <v>0</v>
      </c>
      <c r="L1935" s="35">
        <f>Data!BQ21</f>
        <v>2.7527538541808972E-3</v>
      </c>
      <c r="Q1935" s="21">
        <v>0</v>
      </c>
      <c r="R1935" s="21">
        <v>0</v>
      </c>
      <c r="S1935" s="21">
        <v>0</v>
      </c>
      <c r="T1935" s="38">
        <v>0</v>
      </c>
    </row>
    <row r="1936" spans="1:20" x14ac:dyDescent="0.25">
      <c r="A1936" s="17" t="s">
        <v>269</v>
      </c>
      <c r="B1936" s="8" t="s">
        <v>338</v>
      </c>
      <c r="C1936" s="8" t="s">
        <v>334</v>
      </c>
      <c r="D1936" s="8" t="str">
        <f t="shared" si="209"/>
        <v>Week_08-generic-cofi</v>
      </c>
      <c r="E1936" s="8" t="str">
        <f t="shared" si="210"/>
        <v>Umbrella-social.display.umb</v>
      </c>
      <c r="H1936" s="24">
        <f t="shared" si="212"/>
        <v>3.7860487552035266E-3</v>
      </c>
      <c r="I1936" s="6">
        <f t="shared" si="212"/>
        <v>2.04</v>
      </c>
      <c r="J1936" s="6">
        <f t="shared" si="212"/>
        <v>4656316.0929763103</v>
      </c>
      <c r="K1936" s="18">
        <f t="shared" si="212"/>
        <v>0</v>
      </c>
      <c r="L1936" s="35">
        <f>Data!BQ22</f>
        <v>2.7527538541808972E-3</v>
      </c>
      <c r="Q1936" s="21">
        <v>0</v>
      </c>
      <c r="R1936" s="21">
        <v>0</v>
      </c>
      <c r="S1936" s="21">
        <v>0</v>
      </c>
      <c r="T1936" s="38">
        <v>0</v>
      </c>
    </row>
    <row r="1937" spans="1:20" x14ac:dyDescent="0.25">
      <c r="A1937" s="17" t="s">
        <v>270</v>
      </c>
      <c r="B1937" s="8" t="s">
        <v>338</v>
      </c>
      <c r="C1937" s="8" t="s">
        <v>334</v>
      </c>
      <c r="D1937" s="8" t="str">
        <f t="shared" si="209"/>
        <v>Week_09-generic-cofi</v>
      </c>
      <c r="E1937" s="8" t="str">
        <f t="shared" si="210"/>
        <v>Umbrella-social.display.umb</v>
      </c>
      <c r="H1937" s="24">
        <f t="shared" si="212"/>
        <v>3.7860487552035266E-3</v>
      </c>
      <c r="I1937" s="6">
        <f t="shared" si="212"/>
        <v>2.04</v>
      </c>
      <c r="J1937" s="6">
        <f t="shared" si="212"/>
        <v>4656316.0929763103</v>
      </c>
      <c r="K1937" s="18">
        <f t="shared" si="212"/>
        <v>0</v>
      </c>
      <c r="L1937" s="35">
        <f>Data!BQ23</f>
        <v>2.7527538541808972E-3</v>
      </c>
      <c r="Q1937" s="21">
        <v>0</v>
      </c>
      <c r="R1937" s="21">
        <v>0</v>
      </c>
      <c r="S1937" s="21">
        <v>0</v>
      </c>
      <c r="T1937" s="38">
        <v>0</v>
      </c>
    </row>
    <row r="1938" spans="1:20" x14ac:dyDescent="0.25">
      <c r="A1938" s="17" t="s">
        <v>249</v>
      </c>
      <c r="B1938" s="8" t="s">
        <v>338</v>
      </c>
      <c r="C1938" s="8" t="s">
        <v>334</v>
      </c>
      <c r="D1938" s="8" t="str">
        <f t="shared" si="209"/>
        <v>Week_10-generic-cofi</v>
      </c>
      <c r="E1938" s="8" t="str">
        <f t="shared" si="210"/>
        <v>Umbrella-social.display.umb</v>
      </c>
      <c r="H1938" s="24">
        <f t="shared" si="212"/>
        <v>3.7860487552035266E-3</v>
      </c>
      <c r="I1938" s="6">
        <f t="shared" si="212"/>
        <v>2.04</v>
      </c>
      <c r="J1938" s="6">
        <f t="shared" si="212"/>
        <v>4656316.0929763103</v>
      </c>
      <c r="K1938" s="18">
        <f t="shared" si="212"/>
        <v>0</v>
      </c>
      <c r="L1938" s="35">
        <f>Data!BQ24</f>
        <v>2.7527538541808972E-3</v>
      </c>
      <c r="Q1938" s="21">
        <v>0</v>
      </c>
      <c r="R1938" s="21">
        <v>0</v>
      </c>
      <c r="S1938" s="21">
        <v>0</v>
      </c>
      <c r="T1938" s="38">
        <v>0</v>
      </c>
    </row>
    <row r="1939" spans="1:20" x14ac:dyDescent="0.25">
      <c r="A1939" s="17" t="s">
        <v>250</v>
      </c>
      <c r="B1939" s="8" t="s">
        <v>338</v>
      </c>
      <c r="C1939" s="8" t="s">
        <v>334</v>
      </c>
      <c r="D1939" s="8" t="str">
        <f t="shared" si="209"/>
        <v>Week_11-generic-cofi</v>
      </c>
      <c r="E1939" s="8" t="str">
        <f t="shared" si="210"/>
        <v>Umbrella-social.display.umb</v>
      </c>
      <c r="H1939" s="24">
        <f t="shared" si="212"/>
        <v>3.7860487552035266E-3</v>
      </c>
      <c r="I1939" s="6">
        <f t="shared" si="212"/>
        <v>2.04</v>
      </c>
      <c r="J1939" s="6">
        <f t="shared" si="212"/>
        <v>4656316.0929763103</v>
      </c>
      <c r="K1939" s="18">
        <f t="shared" si="212"/>
        <v>0</v>
      </c>
      <c r="L1939" s="35">
        <f>Data!BQ25</f>
        <v>2.7527538541808972E-3</v>
      </c>
      <c r="Q1939" s="21">
        <v>0</v>
      </c>
      <c r="R1939" s="21">
        <v>0</v>
      </c>
      <c r="S1939" s="21">
        <v>0</v>
      </c>
      <c r="T1939" s="38">
        <v>0</v>
      </c>
    </row>
    <row r="1940" spans="1:20" x14ac:dyDescent="0.25">
      <c r="A1940" s="17" t="s">
        <v>251</v>
      </c>
      <c r="B1940" s="8" t="s">
        <v>338</v>
      </c>
      <c r="C1940" s="8" t="s">
        <v>334</v>
      </c>
      <c r="D1940" s="8" t="str">
        <f t="shared" si="209"/>
        <v>Week_12-generic-cofi</v>
      </c>
      <c r="E1940" s="8" t="str">
        <f t="shared" si="210"/>
        <v>Umbrella-social.display.umb</v>
      </c>
      <c r="H1940" s="24">
        <f t="shared" si="212"/>
        <v>3.7860487552035266E-3</v>
      </c>
      <c r="I1940" s="6">
        <f t="shared" si="212"/>
        <v>2.04</v>
      </c>
      <c r="J1940" s="6">
        <f t="shared" si="212"/>
        <v>4656316.0929763103</v>
      </c>
      <c r="K1940" s="18">
        <f t="shared" si="212"/>
        <v>0</v>
      </c>
      <c r="L1940" s="35">
        <f>Data!BQ26</f>
        <v>2.7527538541808972E-3</v>
      </c>
      <c r="Q1940" s="21">
        <v>0</v>
      </c>
      <c r="R1940" s="21">
        <v>0</v>
      </c>
      <c r="S1940" s="21">
        <v>0</v>
      </c>
      <c r="T1940" s="38">
        <v>0</v>
      </c>
    </row>
    <row r="1941" spans="1:20" x14ac:dyDescent="0.25">
      <c r="A1941" s="17" t="s">
        <v>252</v>
      </c>
      <c r="B1941" s="8" t="s">
        <v>338</v>
      </c>
      <c r="C1941" s="8" t="s">
        <v>334</v>
      </c>
      <c r="D1941" s="8" t="str">
        <f t="shared" si="209"/>
        <v>Week_13-generic-cofi</v>
      </c>
      <c r="E1941" s="8" t="str">
        <f t="shared" si="210"/>
        <v>Umbrella-social.display.umb</v>
      </c>
      <c r="H1941" s="24">
        <f t="shared" si="212"/>
        <v>3.7860487552035266E-3</v>
      </c>
      <c r="I1941" s="6">
        <f t="shared" si="212"/>
        <v>2.04</v>
      </c>
      <c r="J1941" s="6">
        <f t="shared" si="212"/>
        <v>4656316.0929763103</v>
      </c>
      <c r="K1941" s="18">
        <f t="shared" si="212"/>
        <v>0</v>
      </c>
      <c r="L1941" s="35">
        <f>Data!BQ27</f>
        <v>2.7527538541808972E-3</v>
      </c>
      <c r="Q1941" s="21">
        <v>0</v>
      </c>
      <c r="R1941" s="21">
        <v>0</v>
      </c>
      <c r="S1941" s="21">
        <v>0</v>
      </c>
      <c r="T1941" s="38">
        <v>0</v>
      </c>
    </row>
    <row r="1942" spans="1:20" x14ac:dyDescent="0.25">
      <c r="A1942" s="17" t="s">
        <v>253</v>
      </c>
      <c r="B1942" s="8" t="s">
        <v>338</v>
      </c>
      <c r="C1942" s="8" t="s">
        <v>334</v>
      </c>
      <c r="D1942" s="8" t="str">
        <f t="shared" si="209"/>
        <v>Week_14-generic-cofi</v>
      </c>
      <c r="E1942" s="8" t="str">
        <f t="shared" si="210"/>
        <v>Umbrella-social.display.umb</v>
      </c>
      <c r="H1942" s="24">
        <f t="shared" si="212"/>
        <v>3.7860487552035266E-3</v>
      </c>
      <c r="I1942" s="6">
        <f t="shared" si="212"/>
        <v>2.04</v>
      </c>
      <c r="J1942" s="6">
        <f t="shared" si="212"/>
        <v>4656316.0929763103</v>
      </c>
      <c r="K1942" s="18">
        <f t="shared" si="212"/>
        <v>0</v>
      </c>
      <c r="L1942" s="35">
        <f>Data!BQ28</f>
        <v>2.7527538541808972E-3</v>
      </c>
      <c r="Q1942" s="21">
        <v>0</v>
      </c>
      <c r="R1942" s="21">
        <v>0</v>
      </c>
      <c r="S1942" s="21">
        <v>0</v>
      </c>
      <c r="T1942" s="38">
        <v>0</v>
      </c>
    </row>
    <row r="1943" spans="1:20" x14ac:dyDescent="0.25">
      <c r="A1943" s="17" t="s">
        <v>254</v>
      </c>
      <c r="B1943" s="8" t="s">
        <v>338</v>
      </c>
      <c r="C1943" s="8" t="s">
        <v>334</v>
      </c>
      <c r="D1943" s="8" t="str">
        <f t="shared" si="209"/>
        <v>Week_15-generic-cofi</v>
      </c>
      <c r="E1943" s="8" t="str">
        <f t="shared" si="210"/>
        <v>Umbrella-social.display.umb</v>
      </c>
      <c r="H1943" s="24">
        <f t="shared" si="212"/>
        <v>3.7860487552035266E-3</v>
      </c>
      <c r="I1943" s="6">
        <f t="shared" si="212"/>
        <v>2.04</v>
      </c>
      <c r="J1943" s="6">
        <f t="shared" si="212"/>
        <v>4656316.0929763103</v>
      </c>
      <c r="K1943" s="18">
        <f t="shared" si="212"/>
        <v>0</v>
      </c>
      <c r="L1943" s="35">
        <f>Data!BQ29</f>
        <v>2.8396829232602938E-3</v>
      </c>
      <c r="Q1943" s="21">
        <v>0</v>
      </c>
      <c r="R1943" s="21">
        <v>0</v>
      </c>
      <c r="S1943" s="21">
        <v>0</v>
      </c>
      <c r="T1943" s="38">
        <v>0</v>
      </c>
    </row>
    <row r="1944" spans="1:20" x14ac:dyDescent="0.25">
      <c r="A1944" s="17" t="s">
        <v>255</v>
      </c>
      <c r="B1944" s="8" t="s">
        <v>338</v>
      </c>
      <c r="C1944" s="8" t="s">
        <v>334</v>
      </c>
      <c r="D1944" s="8" t="str">
        <f t="shared" si="209"/>
        <v>Week_16-generic-cofi</v>
      </c>
      <c r="E1944" s="8" t="str">
        <f t="shared" si="210"/>
        <v>Umbrella-social.display.umb</v>
      </c>
      <c r="H1944" s="24">
        <f t="shared" si="212"/>
        <v>3.7860487552035266E-3</v>
      </c>
      <c r="I1944" s="6">
        <f t="shared" si="212"/>
        <v>2.04</v>
      </c>
      <c r="J1944" s="6">
        <f t="shared" si="212"/>
        <v>4656316.0929763103</v>
      </c>
      <c r="K1944" s="18">
        <f t="shared" si="212"/>
        <v>0</v>
      </c>
      <c r="L1944" s="35">
        <f>Data!BQ30</f>
        <v>2.8396829232602938E-3</v>
      </c>
      <c r="Q1944" s="21">
        <v>0</v>
      </c>
      <c r="R1944" s="21">
        <v>0</v>
      </c>
      <c r="S1944" s="21">
        <v>0</v>
      </c>
      <c r="T1944" s="38">
        <v>0</v>
      </c>
    </row>
    <row r="1945" spans="1:20" x14ac:dyDescent="0.25">
      <c r="A1945" s="17" t="s">
        <v>256</v>
      </c>
      <c r="B1945" s="8" t="s">
        <v>338</v>
      </c>
      <c r="C1945" s="8" t="s">
        <v>334</v>
      </c>
      <c r="D1945" s="8" t="str">
        <f t="shared" si="209"/>
        <v>Week_17-generic-cofi</v>
      </c>
      <c r="E1945" s="8" t="str">
        <f t="shared" si="210"/>
        <v>Umbrella-social.display.umb</v>
      </c>
      <c r="H1945" s="24">
        <f t="shared" si="212"/>
        <v>3.7860487552035266E-3</v>
      </c>
      <c r="I1945" s="6">
        <f t="shared" si="212"/>
        <v>2.04</v>
      </c>
      <c r="J1945" s="6">
        <f t="shared" si="212"/>
        <v>4656316.0929763103</v>
      </c>
      <c r="K1945" s="18">
        <f t="shared" si="212"/>
        <v>0</v>
      </c>
      <c r="L1945" s="35">
        <f>Data!BQ31</f>
        <v>2.8396829232602938E-3</v>
      </c>
      <c r="Q1945" s="21">
        <v>0</v>
      </c>
      <c r="R1945" s="21">
        <v>0</v>
      </c>
      <c r="S1945" s="21">
        <v>0</v>
      </c>
      <c r="T1945" s="38">
        <v>0</v>
      </c>
    </row>
    <row r="1946" spans="1:20" x14ac:dyDescent="0.25">
      <c r="A1946" s="17" t="s">
        <v>257</v>
      </c>
      <c r="B1946" s="8" t="s">
        <v>338</v>
      </c>
      <c r="C1946" s="8" t="s">
        <v>334</v>
      </c>
      <c r="D1946" s="8" t="str">
        <f t="shared" si="209"/>
        <v>Week_18-generic-cofi</v>
      </c>
      <c r="E1946" s="8" t="str">
        <f t="shared" si="210"/>
        <v>Umbrella-social.display.umb</v>
      </c>
      <c r="H1946" s="24">
        <f t="shared" si="212"/>
        <v>3.7860487552035266E-3</v>
      </c>
      <c r="I1946" s="6">
        <f t="shared" si="212"/>
        <v>2.04</v>
      </c>
      <c r="J1946" s="6">
        <f t="shared" si="212"/>
        <v>4656316.0929763103</v>
      </c>
      <c r="K1946" s="18">
        <f t="shared" si="212"/>
        <v>0</v>
      </c>
      <c r="L1946" s="35">
        <f>Data!BQ32</f>
        <v>2.8396829232602938E-3</v>
      </c>
      <c r="Q1946" s="21">
        <v>0</v>
      </c>
      <c r="R1946" s="21">
        <v>0</v>
      </c>
      <c r="S1946" s="21">
        <v>0</v>
      </c>
      <c r="T1946" s="38">
        <v>0</v>
      </c>
    </row>
    <row r="1947" spans="1:20" x14ac:dyDescent="0.25">
      <c r="A1947" s="17" t="s">
        <v>258</v>
      </c>
      <c r="B1947" s="8" t="s">
        <v>338</v>
      </c>
      <c r="C1947" s="8" t="s">
        <v>334</v>
      </c>
      <c r="D1947" s="8" t="str">
        <f t="shared" si="209"/>
        <v>Week_19-generic-cofi</v>
      </c>
      <c r="E1947" s="8" t="str">
        <f t="shared" si="210"/>
        <v>Umbrella-social.display.umb</v>
      </c>
      <c r="H1947" s="24">
        <f t="shared" si="212"/>
        <v>3.7860487552035266E-3</v>
      </c>
      <c r="I1947" s="6">
        <f t="shared" si="212"/>
        <v>2.04</v>
      </c>
      <c r="J1947" s="6">
        <f t="shared" si="212"/>
        <v>4656316.0929763103</v>
      </c>
      <c r="K1947" s="18">
        <f t="shared" si="212"/>
        <v>0</v>
      </c>
      <c r="L1947" s="35">
        <f>Data!BQ33</f>
        <v>2.6658247851015005E-3</v>
      </c>
      <c r="Q1947" s="21">
        <v>0</v>
      </c>
      <c r="R1947" s="21">
        <v>0</v>
      </c>
      <c r="S1947" s="21">
        <v>0</v>
      </c>
      <c r="T1947" s="38">
        <v>0</v>
      </c>
    </row>
    <row r="1948" spans="1:20" x14ac:dyDescent="0.25">
      <c r="A1948" s="17" t="s">
        <v>259</v>
      </c>
      <c r="B1948" s="8" t="s">
        <v>338</v>
      </c>
      <c r="C1948" s="8" t="s">
        <v>334</v>
      </c>
      <c r="D1948" s="8" t="str">
        <f t="shared" si="209"/>
        <v>Week_20-generic-cofi</v>
      </c>
      <c r="E1948" s="8" t="str">
        <f t="shared" si="210"/>
        <v>Umbrella-social.display.umb</v>
      </c>
      <c r="H1948" s="24">
        <f t="shared" si="212"/>
        <v>3.7860487552035266E-3</v>
      </c>
      <c r="I1948" s="6">
        <f t="shared" si="212"/>
        <v>2.04</v>
      </c>
      <c r="J1948" s="6">
        <f t="shared" si="212"/>
        <v>4656316.0929763103</v>
      </c>
      <c r="K1948" s="18">
        <f t="shared" si="212"/>
        <v>0</v>
      </c>
      <c r="L1948" s="35">
        <f>Data!BQ34</f>
        <v>2.6658247851015005E-3</v>
      </c>
      <c r="Q1948" s="21">
        <v>0</v>
      </c>
      <c r="R1948" s="21">
        <v>0</v>
      </c>
      <c r="S1948" s="21">
        <v>0</v>
      </c>
      <c r="T1948" s="38">
        <v>0</v>
      </c>
    </row>
    <row r="1949" spans="1:20" x14ac:dyDescent="0.25">
      <c r="A1949" s="17" t="s">
        <v>260</v>
      </c>
      <c r="B1949" s="8" t="s">
        <v>338</v>
      </c>
      <c r="C1949" s="8" t="s">
        <v>334</v>
      </c>
      <c r="D1949" s="8" t="str">
        <f t="shared" si="209"/>
        <v>Week_21-generic-cofi</v>
      </c>
      <c r="E1949" s="8" t="str">
        <f t="shared" si="210"/>
        <v>Umbrella-social.display.umb</v>
      </c>
      <c r="H1949" s="24">
        <f t="shared" ref="H1949:K1964" si="213">H1948</f>
        <v>3.7860487552035266E-3</v>
      </c>
      <c r="I1949" s="6">
        <f t="shared" si="213"/>
        <v>2.04</v>
      </c>
      <c r="J1949" s="6">
        <f t="shared" si="213"/>
        <v>4656316.0929763103</v>
      </c>
      <c r="K1949" s="18">
        <f t="shared" si="213"/>
        <v>0</v>
      </c>
      <c r="L1949" s="35">
        <f>Data!BQ35</f>
        <v>2.6658247851015005E-3</v>
      </c>
      <c r="Q1949" s="21">
        <v>0</v>
      </c>
      <c r="R1949" s="21">
        <v>0</v>
      </c>
      <c r="S1949" s="21">
        <v>0</v>
      </c>
      <c r="T1949" s="38">
        <v>0</v>
      </c>
    </row>
    <row r="1950" spans="1:20" x14ac:dyDescent="0.25">
      <c r="A1950" s="17" t="s">
        <v>261</v>
      </c>
      <c r="B1950" s="8" t="s">
        <v>338</v>
      </c>
      <c r="C1950" s="8" t="s">
        <v>334</v>
      </c>
      <c r="D1950" s="8" t="str">
        <f t="shared" si="209"/>
        <v>Week_22-generic-cofi</v>
      </c>
      <c r="E1950" s="8" t="str">
        <f t="shared" si="210"/>
        <v>Umbrella-social.display.umb</v>
      </c>
      <c r="H1950" s="24">
        <f t="shared" si="213"/>
        <v>3.7860487552035266E-3</v>
      </c>
      <c r="I1950" s="6">
        <f t="shared" si="213"/>
        <v>2.04</v>
      </c>
      <c r="J1950" s="6">
        <f t="shared" si="213"/>
        <v>4656316.0929763103</v>
      </c>
      <c r="K1950" s="18">
        <f t="shared" si="213"/>
        <v>0</v>
      </c>
      <c r="L1950" s="35">
        <f>Data!BQ36</f>
        <v>2.6658247851015005E-3</v>
      </c>
      <c r="Q1950" s="21">
        <v>0</v>
      </c>
      <c r="R1950" s="21">
        <v>0</v>
      </c>
      <c r="S1950" s="21">
        <v>0</v>
      </c>
      <c r="T1950" s="38">
        <v>0</v>
      </c>
    </row>
    <row r="1951" spans="1:20" x14ac:dyDescent="0.25">
      <c r="A1951" s="17" t="s">
        <v>278</v>
      </c>
      <c r="B1951" s="8" t="s">
        <v>338</v>
      </c>
      <c r="C1951" s="8" t="s">
        <v>334</v>
      </c>
      <c r="D1951" s="8" t="str">
        <f t="shared" si="209"/>
        <v>Week_23-generic-cofi</v>
      </c>
      <c r="E1951" s="8" t="str">
        <f t="shared" si="210"/>
        <v>Umbrella-social.display.umb</v>
      </c>
      <c r="H1951" s="24">
        <f t="shared" si="213"/>
        <v>3.7860487552035266E-3</v>
      </c>
      <c r="I1951" s="6">
        <f t="shared" si="213"/>
        <v>2.04</v>
      </c>
      <c r="J1951" s="6">
        <f t="shared" si="213"/>
        <v>4656316.0929763103</v>
      </c>
      <c r="K1951" s="18">
        <f t="shared" si="213"/>
        <v>0</v>
      </c>
      <c r="L1951" s="35">
        <f>Data!BQ37</f>
        <v>2.7527538541808972E-3</v>
      </c>
      <c r="Q1951" s="21">
        <v>0</v>
      </c>
      <c r="R1951" s="21">
        <v>0</v>
      </c>
      <c r="S1951" s="21">
        <v>0</v>
      </c>
      <c r="T1951" s="38">
        <v>0</v>
      </c>
    </row>
    <row r="1952" spans="1:20" x14ac:dyDescent="0.25">
      <c r="A1952" s="17" t="s">
        <v>279</v>
      </c>
      <c r="B1952" s="8" t="s">
        <v>338</v>
      </c>
      <c r="C1952" s="8" t="s">
        <v>334</v>
      </c>
      <c r="D1952" s="8" t="str">
        <f t="shared" si="209"/>
        <v>Week_24-generic-cofi</v>
      </c>
      <c r="E1952" s="8" t="str">
        <f t="shared" si="210"/>
        <v>Umbrella-social.display.umb</v>
      </c>
      <c r="H1952" s="24">
        <f t="shared" si="213"/>
        <v>3.7860487552035266E-3</v>
      </c>
      <c r="I1952" s="6">
        <f t="shared" si="213"/>
        <v>2.04</v>
      </c>
      <c r="J1952" s="6">
        <f t="shared" si="213"/>
        <v>4656316.0929763103</v>
      </c>
      <c r="K1952" s="18">
        <f t="shared" si="213"/>
        <v>0</v>
      </c>
      <c r="L1952" s="35">
        <f>Data!BQ38</f>
        <v>2.7527538541808972E-3</v>
      </c>
      <c r="Q1952" s="21">
        <v>0</v>
      </c>
      <c r="R1952" s="21">
        <v>0</v>
      </c>
      <c r="S1952" s="21">
        <v>0</v>
      </c>
      <c r="T1952" s="38">
        <v>0</v>
      </c>
    </row>
    <row r="1953" spans="1:20" x14ac:dyDescent="0.25">
      <c r="A1953" s="17" t="s">
        <v>280</v>
      </c>
      <c r="B1953" s="8" t="s">
        <v>338</v>
      </c>
      <c r="C1953" s="8" t="s">
        <v>334</v>
      </c>
      <c r="D1953" s="8" t="str">
        <f t="shared" si="209"/>
        <v>Week_25-generic-cofi</v>
      </c>
      <c r="E1953" s="8" t="str">
        <f t="shared" si="210"/>
        <v>Umbrella-social.display.umb</v>
      </c>
      <c r="H1953" s="24">
        <f t="shared" si="213"/>
        <v>3.7860487552035266E-3</v>
      </c>
      <c r="I1953" s="6">
        <f t="shared" si="213"/>
        <v>2.04</v>
      </c>
      <c r="J1953" s="6">
        <f t="shared" si="213"/>
        <v>4656316.0929763103</v>
      </c>
      <c r="K1953" s="18">
        <f t="shared" si="213"/>
        <v>0</v>
      </c>
      <c r="L1953" s="35">
        <f>Data!BQ39</f>
        <v>2.7527538541808972E-3</v>
      </c>
      <c r="Q1953" s="21">
        <v>0</v>
      </c>
      <c r="R1953" s="21">
        <v>0</v>
      </c>
      <c r="S1953" s="21">
        <v>0</v>
      </c>
      <c r="T1953" s="38">
        <v>0</v>
      </c>
    </row>
    <row r="1954" spans="1:20" x14ac:dyDescent="0.25">
      <c r="A1954" s="17" t="s">
        <v>281</v>
      </c>
      <c r="B1954" s="8" t="s">
        <v>338</v>
      </c>
      <c r="C1954" s="8" t="s">
        <v>334</v>
      </c>
      <c r="D1954" s="8" t="str">
        <f t="shared" si="209"/>
        <v>Week_26-generic-cofi</v>
      </c>
      <c r="E1954" s="8" t="str">
        <f t="shared" si="210"/>
        <v>Umbrella-social.display.umb</v>
      </c>
      <c r="H1954" s="24">
        <f t="shared" si="213"/>
        <v>3.7860487552035266E-3</v>
      </c>
      <c r="I1954" s="6">
        <f t="shared" si="213"/>
        <v>2.04</v>
      </c>
      <c r="J1954" s="6">
        <f t="shared" si="213"/>
        <v>4656316.0929763103</v>
      </c>
      <c r="K1954" s="18">
        <f t="shared" si="213"/>
        <v>0</v>
      </c>
      <c r="L1954" s="35">
        <f>Data!BQ40</f>
        <v>2.7527538541808972E-3</v>
      </c>
      <c r="Q1954" s="21">
        <v>0</v>
      </c>
      <c r="R1954" s="21">
        <v>0</v>
      </c>
      <c r="S1954" s="21">
        <v>0</v>
      </c>
      <c r="T1954" s="38">
        <v>0</v>
      </c>
    </row>
    <row r="1955" spans="1:20" x14ac:dyDescent="0.25">
      <c r="A1955" s="17" t="s">
        <v>282</v>
      </c>
      <c r="B1955" s="8" t="s">
        <v>338</v>
      </c>
      <c r="C1955" s="8" t="s">
        <v>334</v>
      </c>
      <c r="D1955" s="8" t="str">
        <f t="shared" si="209"/>
        <v>Week_27-generic-cofi</v>
      </c>
      <c r="E1955" s="8" t="str">
        <f t="shared" si="210"/>
        <v>Umbrella-social.display.umb</v>
      </c>
      <c r="H1955" s="24">
        <f t="shared" si="213"/>
        <v>3.7860487552035266E-3</v>
      </c>
      <c r="I1955" s="6">
        <f t="shared" si="213"/>
        <v>2.04</v>
      </c>
      <c r="J1955" s="6">
        <f t="shared" si="213"/>
        <v>4656316.0929763103</v>
      </c>
      <c r="K1955" s="18">
        <f t="shared" si="213"/>
        <v>0</v>
      </c>
      <c r="L1955" s="35">
        <f>Data!BQ41</f>
        <v>2.7527538541808972E-3</v>
      </c>
      <c r="Q1955" s="21">
        <v>0</v>
      </c>
      <c r="R1955" s="21">
        <v>0</v>
      </c>
      <c r="S1955" s="21">
        <v>0</v>
      </c>
      <c r="T1955" s="38">
        <v>0</v>
      </c>
    </row>
    <row r="1956" spans="1:20" x14ac:dyDescent="0.25">
      <c r="A1956" s="17" t="s">
        <v>283</v>
      </c>
      <c r="B1956" s="8" t="s">
        <v>338</v>
      </c>
      <c r="C1956" s="8" t="s">
        <v>334</v>
      </c>
      <c r="D1956" s="8" t="str">
        <f t="shared" si="209"/>
        <v>Week_28-generic-cofi</v>
      </c>
      <c r="E1956" s="8" t="str">
        <f t="shared" si="210"/>
        <v>Umbrella-social.display.umb</v>
      </c>
      <c r="H1956" s="24">
        <f t="shared" si="213"/>
        <v>3.7860487552035266E-3</v>
      </c>
      <c r="I1956" s="6">
        <f t="shared" si="213"/>
        <v>2.04</v>
      </c>
      <c r="J1956" s="6">
        <f t="shared" si="213"/>
        <v>4656316.0929763103</v>
      </c>
      <c r="K1956" s="18">
        <f t="shared" si="213"/>
        <v>0</v>
      </c>
      <c r="L1956" s="35">
        <f>Data!BQ42</f>
        <v>2.578895716022103E-3</v>
      </c>
      <c r="Q1956" s="21">
        <v>0</v>
      </c>
      <c r="R1956" s="21">
        <v>240.31825655721212</v>
      </c>
      <c r="S1956" s="21">
        <v>5101.0671239230323</v>
      </c>
      <c r="T1956" s="38">
        <v>0.54313822167839421</v>
      </c>
    </row>
    <row r="1957" spans="1:20" x14ac:dyDescent="0.25">
      <c r="A1957" s="17" t="s">
        <v>284</v>
      </c>
      <c r="B1957" s="8" t="s">
        <v>338</v>
      </c>
      <c r="C1957" s="8" t="s">
        <v>334</v>
      </c>
      <c r="D1957" s="8" t="str">
        <f t="shared" si="209"/>
        <v>Week_29-generic-cofi</v>
      </c>
      <c r="E1957" s="8" t="str">
        <f t="shared" si="210"/>
        <v>Umbrella-social.display.umb</v>
      </c>
      <c r="H1957" s="24">
        <f t="shared" si="213"/>
        <v>3.7860487552035266E-3</v>
      </c>
      <c r="I1957" s="6">
        <f t="shared" si="213"/>
        <v>2.04</v>
      </c>
      <c r="J1957" s="6">
        <f t="shared" si="213"/>
        <v>4656316.0929763103</v>
      </c>
      <c r="K1957" s="18">
        <f t="shared" si="213"/>
        <v>0</v>
      </c>
      <c r="L1957" s="35">
        <f>Data!BQ43</f>
        <v>2.578895716022103E-3</v>
      </c>
      <c r="Q1957" s="21">
        <v>0</v>
      </c>
      <c r="R1957" s="21">
        <v>286.2675915062145</v>
      </c>
      <c r="S1957" s="21">
        <v>6197.0988363300075</v>
      </c>
      <c r="T1957" s="38">
        <v>0.69407930714091282</v>
      </c>
    </row>
    <row r="1958" spans="1:20" x14ac:dyDescent="0.25">
      <c r="A1958" s="17" t="s">
        <v>285</v>
      </c>
      <c r="B1958" s="8" t="s">
        <v>338</v>
      </c>
      <c r="C1958" s="8" t="s">
        <v>334</v>
      </c>
      <c r="D1958" s="8" t="str">
        <f t="shared" si="209"/>
        <v>Week_30-generic-cofi</v>
      </c>
      <c r="E1958" s="8" t="str">
        <f t="shared" si="210"/>
        <v>Umbrella-social.display.umb</v>
      </c>
      <c r="H1958" s="24">
        <f t="shared" si="213"/>
        <v>3.7860487552035266E-3</v>
      </c>
      <c r="I1958" s="6">
        <f t="shared" si="213"/>
        <v>2.04</v>
      </c>
      <c r="J1958" s="6">
        <f t="shared" si="213"/>
        <v>4656316.0929763103</v>
      </c>
      <c r="K1958" s="18">
        <f t="shared" si="213"/>
        <v>0</v>
      </c>
      <c r="L1958" s="35">
        <f>Data!BQ44</f>
        <v>2.578895716022103E-3</v>
      </c>
      <c r="Q1958" s="21">
        <v>0</v>
      </c>
      <c r="R1958" s="21">
        <v>329.80459523316551</v>
      </c>
      <c r="S1958" s="21">
        <v>6621.1725887042694</v>
      </c>
      <c r="T1958" s="38">
        <v>0.62335256010518425</v>
      </c>
    </row>
    <row r="1959" spans="1:20" x14ac:dyDescent="0.25">
      <c r="A1959" s="17" t="s">
        <v>286</v>
      </c>
      <c r="B1959" s="8" t="s">
        <v>338</v>
      </c>
      <c r="C1959" s="8" t="s">
        <v>334</v>
      </c>
      <c r="D1959" s="8" t="str">
        <f t="shared" si="209"/>
        <v>Week_31-generic-cofi</v>
      </c>
      <c r="E1959" s="8" t="str">
        <f t="shared" si="210"/>
        <v>Umbrella-social.display.umb</v>
      </c>
      <c r="H1959" s="24">
        <f t="shared" si="213"/>
        <v>3.7860487552035266E-3</v>
      </c>
      <c r="I1959" s="6">
        <f t="shared" si="213"/>
        <v>2.04</v>
      </c>
      <c r="J1959" s="6">
        <f t="shared" si="213"/>
        <v>4656316.0929763103</v>
      </c>
      <c r="K1959" s="18">
        <f t="shared" si="213"/>
        <v>0</v>
      </c>
      <c r="L1959" s="35">
        <f>Data!BQ45</f>
        <v>2.578895716022103E-3</v>
      </c>
      <c r="Q1959" s="21">
        <v>0</v>
      </c>
      <c r="R1959" s="21">
        <v>0</v>
      </c>
      <c r="S1959" s="21">
        <v>0</v>
      </c>
      <c r="T1959" s="38">
        <v>0</v>
      </c>
    </row>
    <row r="1960" spans="1:20" x14ac:dyDescent="0.25">
      <c r="A1960" s="17" t="s">
        <v>287</v>
      </c>
      <c r="B1960" s="8" t="s">
        <v>338</v>
      </c>
      <c r="C1960" s="8" t="s">
        <v>334</v>
      </c>
      <c r="D1960" s="8" t="str">
        <f t="shared" si="209"/>
        <v>Week_32-generic-cofi</v>
      </c>
      <c r="E1960" s="8" t="str">
        <f t="shared" si="210"/>
        <v>Umbrella-social.display.umb</v>
      </c>
      <c r="H1960" s="24">
        <f t="shared" si="213"/>
        <v>3.7860487552035266E-3</v>
      </c>
      <c r="I1960" s="6">
        <f t="shared" si="213"/>
        <v>2.04</v>
      </c>
      <c r="J1960" s="6">
        <f t="shared" si="213"/>
        <v>4656316.0929763103</v>
      </c>
      <c r="K1960" s="18">
        <f t="shared" si="213"/>
        <v>0</v>
      </c>
      <c r="L1960" s="35">
        <f>Data!BQ46</f>
        <v>3.0135410614190871E-3</v>
      </c>
      <c r="Q1960" s="21">
        <v>0</v>
      </c>
      <c r="R1960" s="21">
        <v>0</v>
      </c>
      <c r="S1960" s="21">
        <v>0</v>
      </c>
      <c r="T1960" s="38">
        <v>0</v>
      </c>
    </row>
    <row r="1961" spans="1:20" x14ac:dyDescent="0.25">
      <c r="A1961" s="17" t="s">
        <v>288</v>
      </c>
      <c r="B1961" s="8" t="s">
        <v>338</v>
      </c>
      <c r="C1961" s="8" t="s">
        <v>334</v>
      </c>
      <c r="D1961" s="8" t="str">
        <f t="shared" si="209"/>
        <v>Week_33-generic-cofi</v>
      </c>
      <c r="E1961" s="8" t="str">
        <f t="shared" si="210"/>
        <v>Umbrella-social.display.umb</v>
      </c>
      <c r="H1961" s="24">
        <f t="shared" si="213"/>
        <v>3.7860487552035266E-3</v>
      </c>
      <c r="I1961" s="6">
        <f t="shared" si="213"/>
        <v>2.04</v>
      </c>
      <c r="J1961" s="6">
        <f t="shared" si="213"/>
        <v>4656316.0929763103</v>
      </c>
      <c r="K1961" s="18">
        <f t="shared" si="213"/>
        <v>0</v>
      </c>
      <c r="L1961" s="35">
        <f>Data!BQ47</f>
        <v>3.0135410614190871E-3</v>
      </c>
      <c r="Q1961" s="21">
        <v>0</v>
      </c>
      <c r="R1961" s="21">
        <v>0</v>
      </c>
      <c r="S1961" s="21">
        <v>0</v>
      </c>
      <c r="T1961" s="38">
        <v>0</v>
      </c>
    </row>
    <row r="1962" spans="1:20" x14ac:dyDescent="0.25">
      <c r="A1962" s="17" t="s">
        <v>289</v>
      </c>
      <c r="B1962" s="8" t="s">
        <v>338</v>
      </c>
      <c r="C1962" s="8" t="s">
        <v>334</v>
      </c>
      <c r="D1962" s="8" t="str">
        <f t="shared" si="209"/>
        <v>Week_34-generic-cofi</v>
      </c>
      <c r="E1962" s="8" t="str">
        <f t="shared" si="210"/>
        <v>Umbrella-social.display.umb</v>
      </c>
      <c r="H1962" s="24">
        <f t="shared" si="213"/>
        <v>3.7860487552035266E-3</v>
      </c>
      <c r="I1962" s="6">
        <f t="shared" si="213"/>
        <v>2.04</v>
      </c>
      <c r="J1962" s="6">
        <f t="shared" si="213"/>
        <v>4656316.0929763103</v>
      </c>
      <c r="K1962" s="18">
        <f t="shared" si="213"/>
        <v>0</v>
      </c>
      <c r="L1962" s="35">
        <f>Data!BQ48</f>
        <v>3.0135410614190871E-3</v>
      </c>
      <c r="Q1962" s="21">
        <v>0</v>
      </c>
      <c r="R1962" s="21">
        <v>0</v>
      </c>
      <c r="S1962" s="21">
        <v>0</v>
      </c>
      <c r="T1962" s="38">
        <v>0</v>
      </c>
    </row>
    <row r="1963" spans="1:20" x14ac:dyDescent="0.25">
      <c r="A1963" s="17" t="s">
        <v>290</v>
      </c>
      <c r="B1963" s="8" t="s">
        <v>338</v>
      </c>
      <c r="C1963" s="8" t="s">
        <v>334</v>
      </c>
      <c r="D1963" s="8" t="str">
        <f t="shared" si="209"/>
        <v>Week_35-generic-cofi</v>
      </c>
      <c r="E1963" s="8" t="str">
        <f t="shared" si="210"/>
        <v>Umbrella-social.display.umb</v>
      </c>
      <c r="H1963" s="24">
        <f t="shared" si="213"/>
        <v>3.7860487552035266E-3</v>
      </c>
      <c r="I1963" s="6">
        <f t="shared" si="213"/>
        <v>2.04</v>
      </c>
      <c r="J1963" s="6">
        <f t="shared" si="213"/>
        <v>4656316.0929763103</v>
      </c>
      <c r="K1963" s="18">
        <f t="shared" si="213"/>
        <v>0</v>
      </c>
      <c r="L1963" s="35">
        <f>Data!BQ49</f>
        <v>3.0135410614190871E-3</v>
      </c>
      <c r="Q1963" s="21">
        <v>0</v>
      </c>
      <c r="R1963" s="21">
        <v>0</v>
      </c>
      <c r="S1963" s="21">
        <v>0</v>
      </c>
      <c r="T1963" s="38">
        <v>0</v>
      </c>
    </row>
    <row r="1964" spans="1:20" x14ac:dyDescent="0.25">
      <c r="A1964" s="17" t="s">
        <v>291</v>
      </c>
      <c r="B1964" s="8" t="s">
        <v>338</v>
      </c>
      <c r="C1964" s="8" t="s">
        <v>334</v>
      </c>
      <c r="D1964" s="8" t="str">
        <f t="shared" si="209"/>
        <v>Week_36-generic-cofi</v>
      </c>
      <c r="E1964" s="8" t="str">
        <f t="shared" si="210"/>
        <v>Umbrella-social.display.umb</v>
      </c>
      <c r="H1964" s="24">
        <f t="shared" si="213"/>
        <v>3.7860487552035266E-3</v>
      </c>
      <c r="I1964" s="6">
        <f t="shared" si="213"/>
        <v>2.04</v>
      </c>
      <c r="J1964" s="6">
        <f t="shared" si="213"/>
        <v>4656316.0929763103</v>
      </c>
      <c r="K1964" s="18">
        <f t="shared" si="213"/>
        <v>0</v>
      </c>
      <c r="L1964" s="35">
        <f>Data!BQ50</f>
        <v>3.0135410614190871E-3</v>
      </c>
      <c r="Q1964" s="21">
        <v>0</v>
      </c>
      <c r="R1964" s="21">
        <v>0</v>
      </c>
      <c r="S1964" s="21">
        <v>0</v>
      </c>
      <c r="T1964" s="38">
        <v>0</v>
      </c>
    </row>
    <row r="1965" spans="1:20" x14ac:dyDescent="0.25">
      <c r="A1965" s="17" t="s">
        <v>292</v>
      </c>
      <c r="B1965" s="8" t="s">
        <v>338</v>
      </c>
      <c r="C1965" s="8" t="s">
        <v>334</v>
      </c>
      <c r="D1965" s="8" t="str">
        <f t="shared" si="209"/>
        <v>Week_37-generic-cofi</v>
      </c>
      <c r="E1965" s="8" t="str">
        <f t="shared" si="210"/>
        <v>Umbrella-social.display.umb</v>
      </c>
      <c r="H1965" s="24">
        <f t="shared" ref="H1965:K1980" si="214">H1964</f>
        <v>3.7860487552035266E-3</v>
      </c>
      <c r="I1965" s="6">
        <f t="shared" si="214"/>
        <v>2.04</v>
      </c>
      <c r="J1965" s="6">
        <f t="shared" si="214"/>
        <v>4656316.0929763103</v>
      </c>
      <c r="K1965" s="18">
        <f t="shared" si="214"/>
        <v>0</v>
      </c>
      <c r="L1965" s="35">
        <f>Data!BQ51</f>
        <v>3.1584228432180814E-3</v>
      </c>
      <c r="Q1965" s="21">
        <v>0</v>
      </c>
      <c r="R1965" s="21">
        <v>0</v>
      </c>
      <c r="S1965" s="21">
        <v>0</v>
      </c>
      <c r="T1965" s="38">
        <v>0</v>
      </c>
    </row>
    <row r="1966" spans="1:20" x14ac:dyDescent="0.25">
      <c r="A1966" s="17" t="s">
        <v>293</v>
      </c>
      <c r="B1966" s="8" t="s">
        <v>338</v>
      </c>
      <c r="C1966" s="8" t="s">
        <v>334</v>
      </c>
      <c r="D1966" s="8" t="str">
        <f t="shared" si="209"/>
        <v>Week_38-generic-cofi</v>
      </c>
      <c r="E1966" s="8" t="str">
        <f t="shared" si="210"/>
        <v>Umbrella-social.display.umb</v>
      </c>
      <c r="H1966" s="24">
        <f t="shared" si="214"/>
        <v>3.7860487552035266E-3</v>
      </c>
      <c r="I1966" s="6">
        <f t="shared" si="214"/>
        <v>2.04</v>
      </c>
      <c r="J1966" s="6">
        <f t="shared" si="214"/>
        <v>4656316.0929763103</v>
      </c>
      <c r="K1966" s="18">
        <f t="shared" si="214"/>
        <v>0</v>
      </c>
      <c r="L1966" s="35">
        <f>Data!BQ52</f>
        <v>3.1584228432180814E-3</v>
      </c>
      <c r="Q1966" s="21">
        <v>0</v>
      </c>
      <c r="R1966" s="21">
        <v>0</v>
      </c>
      <c r="S1966" s="21">
        <v>0</v>
      </c>
      <c r="T1966" s="38">
        <v>0</v>
      </c>
    </row>
    <row r="1967" spans="1:20" x14ac:dyDescent="0.25">
      <c r="A1967" s="17" t="s">
        <v>294</v>
      </c>
      <c r="B1967" s="8" t="s">
        <v>338</v>
      </c>
      <c r="C1967" s="8" t="s">
        <v>334</v>
      </c>
      <c r="D1967" s="8" t="str">
        <f t="shared" si="209"/>
        <v>Week_39-generic-cofi</v>
      </c>
      <c r="E1967" s="8" t="str">
        <f t="shared" si="210"/>
        <v>Umbrella-social.display.umb</v>
      </c>
      <c r="H1967" s="24">
        <f t="shared" si="214"/>
        <v>3.7860487552035266E-3</v>
      </c>
      <c r="I1967" s="6">
        <f t="shared" si="214"/>
        <v>2.04</v>
      </c>
      <c r="J1967" s="6">
        <f t="shared" si="214"/>
        <v>4656316.0929763103</v>
      </c>
      <c r="K1967" s="18">
        <f t="shared" si="214"/>
        <v>0</v>
      </c>
      <c r="L1967" s="35">
        <f>Data!BQ53</f>
        <v>3.1584228432180814E-3</v>
      </c>
      <c r="Q1967" s="21">
        <v>0</v>
      </c>
      <c r="R1967" s="21">
        <v>0</v>
      </c>
      <c r="S1967" s="21">
        <v>0</v>
      </c>
      <c r="T1967" s="38">
        <v>0</v>
      </c>
    </row>
    <row r="1968" spans="1:20" x14ac:dyDescent="0.25">
      <c r="A1968" s="17" t="s">
        <v>295</v>
      </c>
      <c r="B1968" s="8" t="s">
        <v>338</v>
      </c>
      <c r="C1968" s="8" t="s">
        <v>334</v>
      </c>
      <c r="D1968" s="8" t="str">
        <f t="shared" si="209"/>
        <v>Week_40-generic-cofi</v>
      </c>
      <c r="E1968" s="8" t="str">
        <f t="shared" si="210"/>
        <v>Umbrella-social.display.umb</v>
      </c>
      <c r="H1968" s="24">
        <f t="shared" si="214"/>
        <v>3.7860487552035266E-3</v>
      </c>
      <c r="I1968" s="6">
        <f t="shared" si="214"/>
        <v>2.04</v>
      </c>
      <c r="J1968" s="6">
        <f t="shared" si="214"/>
        <v>4656316.0929763103</v>
      </c>
      <c r="K1968" s="18">
        <f t="shared" si="214"/>
        <v>0</v>
      </c>
      <c r="L1968" s="35">
        <f>Data!BQ54</f>
        <v>3.1584228432180814E-3</v>
      </c>
      <c r="Q1968" s="21">
        <v>0</v>
      </c>
      <c r="R1968" s="21">
        <v>0</v>
      </c>
      <c r="S1968" s="21">
        <v>0</v>
      </c>
      <c r="T1968" s="38">
        <v>0</v>
      </c>
    </row>
    <row r="1969" spans="1:20" x14ac:dyDescent="0.25">
      <c r="A1969" s="17" t="s">
        <v>296</v>
      </c>
      <c r="B1969" s="8" t="s">
        <v>338</v>
      </c>
      <c r="C1969" s="8" t="s">
        <v>334</v>
      </c>
      <c r="D1969" s="8" t="str">
        <f t="shared" si="209"/>
        <v>Week_41-generic-cofi</v>
      </c>
      <c r="E1969" s="8" t="str">
        <f t="shared" si="210"/>
        <v>Umbrella-social.display.umb</v>
      </c>
      <c r="H1969" s="24">
        <f t="shared" si="214"/>
        <v>3.7860487552035266E-3</v>
      </c>
      <c r="I1969" s="6">
        <f t="shared" si="214"/>
        <v>2.04</v>
      </c>
      <c r="J1969" s="6">
        <f t="shared" si="214"/>
        <v>4656316.0929763103</v>
      </c>
      <c r="K1969" s="18">
        <f t="shared" si="214"/>
        <v>0</v>
      </c>
      <c r="L1969" s="35">
        <f>Data!BQ55</f>
        <v>3.7379499704140603E-3</v>
      </c>
      <c r="Q1969" s="21">
        <v>0</v>
      </c>
      <c r="R1969" s="21">
        <v>0</v>
      </c>
      <c r="S1969" s="21">
        <v>0</v>
      </c>
      <c r="T1969" s="38">
        <v>0</v>
      </c>
    </row>
    <row r="1970" spans="1:20" x14ac:dyDescent="0.25">
      <c r="A1970" s="17" t="s">
        <v>297</v>
      </c>
      <c r="B1970" s="8" t="s">
        <v>338</v>
      </c>
      <c r="C1970" s="8" t="s">
        <v>334</v>
      </c>
      <c r="D1970" s="8" t="str">
        <f t="shared" si="209"/>
        <v>Week_42-generic-cofi</v>
      </c>
      <c r="E1970" s="8" t="str">
        <f t="shared" si="210"/>
        <v>Umbrella-social.display.umb</v>
      </c>
      <c r="H1970" s="24">
        <f t="shared" si="214"/>
        <v>3.7860487552035266E-3</v>
      </c>
      <c r="I1970" s="6">
        <f t="shared" si="214"/>
        <v>2.04</v>
      </c>
      <c r="J1970" s="6">
        <f t="shared" si="214"/>
        <v>4656316.0929763103</v>
      </c>
      <c r="K1970" s="18">
        <f t="shared" si="214"/>
        <v>0</v>
      </c>
      <c r="L1970" s="35">
        <f>Data!BQ56</f>
        <v>3.7379499704140603E-3</v>
      </c>
      <c r="Q1970" s="21">
        <v>0</v>
      </c>
      <c r="R1970" s="21">
        <v>0</v>
      </c>
      <c r="S1970" s="21">
        <v>0</v>
      </c>
      <c r="T1970" s="38">
        <v>0</v>
      </c>
    </row>
    <row r="1971" spans="1:20" x14ac:dyDescent="0.25">
      <c r="A1971" s="17" t="s">
        <v>298</v>
      </c>
      <c r="B1971" s="8" t="s">
        <v>338</v>
      </c>
      <c r="C1971" s="8" t="s">
        <v>334</v>
      </c>
      <c r="D1971" s="8" t="str">
        <f t="shared" si="209"/>
        <v>Week_43-generic-cofi</v>
      </c>
      <c r="E1971" s="8" t="str">
        <f t="shared" si="210"/>
        <v>Umbrella-social.display.umb</v>
      </c>
      <c r="H1971" s="24">
        <f t="shared" si="214"/>
        <v>3.7860487552035266E-3</v>
      </c>
      <c r="I1971" s="6">
        <f t="shared" si="214"/>
        <v>2.04</v>
      </c>
      <c r="J1971" s="6">
        <f t="shared" si="214"/>
        <v>4656316.0929763103</v>
      </c>
      <c r="K1971" s="18">
        <f t="shared" si="214"/>
        <v>0</v>
      </c>
      <c r="L1971" s="35">
        <f>Data!BQ57</f>
        <v>3.7379499704140603E-3</v>
      </c>
      <c r="Q1971" s="21">
        <v>0</v>
      </c>
      <c r="R1971" s="21">
        <v>0</v>
      </c>
      <c r="S1971" s="21">
        <v>0</v>
      </c>
      <c r="T1971" s="38">
        <v>0</v>
      </c>
    </row>
    <row r="1972" spans="1:20" x14ac:dyDescent="0.25">
      <c r="A1972" s="17" t="s">
        <v>299</v>
      </c>
      <c r="B1972" s="8" t="s">
        <v>338</v>
      </c>
      <c r="C1972" s="8" t="s">
        <v>334</v>
      </c>
      <c r="D1972" s="8" t="str">
        <f t="shared" si="209"/>
        <v>Week_44-generic-cofi</v>
      </c>
      <c r="E1972" s="8" t="str">
        <f t="shared" si="210"/>
        <v>Umbrella-social.display.umb</v>
      </c>
      <c r="H1972" s="24">
        <f t="shared" si="214"/>
        <v>3.7860487552035266E-3</v>
      </c>
      <c r="I1972" s="6">
        <f t="shared" si="214"/>
        <v>2.04</v>
      </c>
      <c r="J1972" s="6">
        <f t="shared" si="214"/>
        <v>4656316.0929763103</v>
      </c>
      <c r="K1972" s="18">
        <f t="shared" si="214"/>
        <v>0</v>
      </c>
      <c r="L1972" s="35">
        <f>Data!BQ58</f>
        <v>3.7379499704140603E-3</v>
      </c>
      <c r="Q1972" s="21">
        <v>0</v>
      </c>
      <c r="R1972" s="21">
        <v>302.16933903319318</v>
      </c>
      <c r="S1972" s="21">
        <v>6900.0939164827469</v>
      </c>
      <c r="T1972" s="38">
        <v>0.76614504804448047</v>
      </c>
    </row>
    <row r="1973" spans="1:20" x14ac:dyDescent="0.25">
      <c r="A1973" s="17" t="s">
        <v>300</v>
      </c>
      <c r="B1973" s="8" t="s">
        <v>338</v>
      </c>
      <c r="C1973" s="8" t="s">
        <v>334</v>
      </c>
      <c r="D1973" s="8" t="str">
        <f t="shared" si="209"/>
        <v>Week_45-generic-cofi</v>
      </c>
      <c r="E1973" s="8" t="str">
        <f t="shared" si="210"/>
        <v>Umbrella-social.display.umb</v>
      </c>
      <c r="H1973" s="24">
        <f t="shared" si="214"/>
        <v>3.7860487552035266E-3</v>
      </c>
      <c r="I1973" s="6">
        <f t="shared" si="214"/>
        <v>2.04</v>
      </c>
      <c r="J1973" s="6">
        <f t="shared" si="214"/>
        <v>4656316.0929763103</v>
      </c>
      <c r="K1973" s="18">
        <f t="shared" si="214"/>
        <v>0</v>
      </c>
      <c r="L1973" s="35">
        <f>Data!BQ59</f>
        <v>3.2163755559376796E-3</v>
      </c>
      <c r="Q1973" s="21">
        <v>0</v>
      </c>
      <c r="R1973" s="21">
        <v>462.13007827286657</v>
      </c>
      <c r="S1973" s="21">
        <v>8894.5872540923392</v>
      </c>
      <c r="T1973" s="38">
        <v>0.73060399681391641</v>
      </c>
    </row>
    <row r="1974" spans="1:20" x14ac:dyDescent="0.25">
      <c r="A1974" s="17" t="s">
        <v>301</v>
      </c>
      <c r="B1974" s="8" t="s">
        <v>338</v>
      </c>
      <c r="C1974" s="8" t="s">
        <v>334</v>
      </c>
      <c r="D1974" s="8" t="str">
        <f t="shared" si="209"/>
        <v>Week_46-generic-cofi</v>
      </c>
      <c r="E1974" s="8" t="str">
        <f t="shared" si="210"/>
        <v>Umbrella-social.display.umb</v>
      </c>
      <c r="H1974" s="24">
        <f t="shared" si="214"/>
        <v>3.7860487552035266E-3</v>
      </c>
      <c r="I1974" s="6">
        <f t="shared" si="214"/>
        <v>2.04</v>
      </c>
      <c r="J1974" s="6">
        <f t="shared" si="214"/>
        <v>4656316.0929763103</v>
      </c>
      <c r="K1974" s="18">
        <f t="shared" si="214"/>
        <v>0</v>
      </c>
      <c r="L1974" s="35">
        <f>Data!BQ60</f>
        <v>3.2163755559376796E-3</v>
      </c>
      <c r="Q1974" s="21">
        <v>0</v>
      </c>
      <c r="R1974" s="21">
        <v>342.12942466464358</v>
      </c>
      <c r="S1974" s="21">
        <v>7201.2018622803471</v>
      </c>
      <c r="T1974" s="38">
        <v>0.67104931509228516</v>
      </c>
    </row>
    <row r="1975" spans="1:20" x14ac:dyDescent="0.25">
      <c r="A1975" s="17" t="s">
        <v>272</v>
      </c>
      <c r="B1975" s="8" t="s">
        <v>338</v>
      </c>
      <c r="C1975" s="8" t="s">
        <v>334</v>
      </c>
      <c r="D1975" s="8" t="str">
        <f t="shared" si="209"/>
        <v>Week_47-generic-cofi</v>
      </c>
      <c r="E1975" s="8" t="str">
        <f t="shared" si="210"/>
        <v>Umbrella-social.display.umb</v>
      </c>
      <c r="H1975" s="24">
        <f t="shared" si="214"/>
        <v>3.7860487552035266E-3</v>
      </c>
      <c r="I1975" s="6">
        <f t="shared" si="214"/>
        <v>2.04</v>
      </c>
      <c r="J1975" s="6">
        <f t="shared" si="214"/>
        <v>4656316.0929763103</v>
      </c>
      <c r="K1975" s="18">
        <f t="shared" si="214"/>
        <v>0</v>
      </c>
      <c r="L1975" s="35">
        <f>Data!BQ61</f>
        <v>3.2163755559376796E-3</v>
      </c>
      <c r="Q1975" s="21">
        <v>0</v>
      </c>
      <c r="R1975" s="21">
        <v>282.50230969530594</v>
      </c>
      <c r="S1975" s="21">
        <v>6026.0165406032384</v>
      </c>
      <c r="T1975" s="38">
        <v>0.60810369686645882</v>
      </c>
    </row>
    <row r="1976" spans="1:20" x14ac:dyDescent="0.25">
      <c r="A1976" s="17" t="s">
        <v>273</v>
      </c>
      <c r="B1976" s="8" t="s">
        <v>338</v>
      </c>
      <c r="C1976" s="8" t="s">
        <v>334</v>
      </c>
      <c r="D1976" s="8" t="str">
        <f t="shared" si="209"/>
        <v>Week_48-generic-cofi</v>
      </c>
      <c r="E1976" s="8" t="str">
        <f t="shared" si="210"/>
        <v>Umbrella-social.display.umb</v>
      </c>
      <c r="H1976" s="24">
        <f t="shared" si="214"/>
        <v>3.7860487552035266E-3</v>
      </c>
      <c r="I1976" s="6">
        <f t="shared" si="214"/>
        <v>2.04</v>
      </c>
      <c r="J1976" s="6">
        <f t="shared" si="214"/>
        <v>4656316.0929763103</v>
      </c>
      <c r="K1976" s="18">
        <f t="shared" si="214"/>
        <v>0</v>
      </c>
      <c r="L1976" s="35">
        <f>Data!BQ62</f>
        <v>3.2163755559376796E-3</v>
      </c>
      <c r="Q1976" s="21">
        <v>0</v>
      </c>
      <c r="R1976" s="21">
        <v>250.75095734500132</v>
      </c>
      <c r="S1976" s="21">
        <v>5653.9813987339976</v>
      </c>
      <c r="T1976" s="38">
        <v>0.63697324930680455</v>
      </c>
    </row>
    <row r="1977" spans="1:20" x14ac:dyDescent="0.25">
      <c r="A1977" s="17" t="s">
        <v>274</v>
      </c>
      <c r="B1977" s="8" t="s">
        <v>338</v>
      </c>
      <c r="C1977" s="8" t="s">
        <v>334</v>
      </c>
      <c r="D1977" s="8" t="str">
        <f t="shared" si="209"/>
        <v>Week_49-generic-cofi</v>
      </c>
      <c r="E1977" s="8" t="str">
        <f t="shared" si="210"/>
        <v>Umbrella-social.display.umb</v>
      </c>
      <c r="H1977" s="24">
        <f t="shared" si="214"/>
        <v>3.7860487552035266E-3</v>
      </c>
      <c r="I1977" s="6">
        <f t="shared" si="214"/>
        <v>2.04</v>
      </c>
      <c r="J1977" s="6">
        <f t="shared" si="214"/>
        <v>4656316.0929763103</v>
      </c>
      <c r="K1977" s="18">
        <f t="shared" si="214"/>
        <v>0</v>
      </c>
      <c r="L1977" s="35">
        <f>Data!BQ63</f>
        <v>3.2163755559376796E-3</v>
      </c>
      <c r="Q1977" s="21">
        <v>0</v>
      </c>
      <c r="R1977" s="21">
        <v>253.46668352760497</v>
      </c>
      <c r="S1977" s="21">
        <v>5575.7400244979754</v>
      </c>
      <c r="T1977" s="38">
        <v>0.59887874097552052</v>
      </c>
    </row>
    <row r="1978" spans="1:20" x14ac:dyDescent="0.25">
      <c r="A1978" s="17" t="s">
        <v>275</v>
      </c>
      <c r="B1978" s="8" t="s">
        <v>338</v>
      </c>
      <c r="C1978" s="8" t="s">
        <v>334</v>
      </c>
      <c r="D1978" s="8" t="str">
        <f t="shared" si="209"/>
        <v>Week_50-generic-cofi</v>
      </c>
      <c r="E1978" s="8" t="str">
        <f t="shared" si="210"/>
        <v>Umbrella-social.display.umb</v>
      </c>
      <c r="H1978" s="24">
        <f t="shared" si="214"/>
        <v>3.7860487552035266E-3</v>
      </c>
      <c r="I1978" s="6">
        <f t="shared" si="214"/>
        <v>2.04</v>
      </c>
      <c r="J1978" s="6">
        <f t="shared" si="214"/>
        <v>4656316.0929763103</v>
      </c>
      <c r="K1978" s="18">
        <f t="shared" si="214"/>
        <v>0</v>
      </c>
      <c r="L1978" s="35">
        <f>Data!BQ64</f>
        <v>2.8107065669004949E-3</v>
      </c>
      <c r="Q1978" s="21">
        <v>0</v>
      </c>
      <c r="R1978" s="21">
        <v>421.04315129164968</v>
      </c>
      <c r="S1978" s="21">
        <v>8122.3385536538472</v>
      </c>
      <c r="T1978" s="38">
        <v>0.65615004353595885</v>
      </c>
    </row>
    <row r="1979" spans="1:20" x14ac:dyDescent="0.25">
      <c r="A1979" s="17" t="s">
        <v>276</v>
      </c>
      <c r="B1979" s="8" t="s">
        <v>338</v>
      </c>
      <c r="C1979" s="8" t="s">
        <v>334</v>
      </c>
      <c r="D1979" s="8" t="str">
        <f t="shared" si="209"/>
        <v>Week_51-generic-cofi</v>
      </c>
      <c r="E1979" s="8" t="str">
        <f t="shared" si="210"/>
        <v>Umbrella-social.display.umb</v>
      </c>
      <c r="H1979" s="24">
        <f t="shared" si="214"/>
        <v>3.7860487552035266E-3</v>
      </c>
      <c r="I1979" s="6">
        <f t="shared" si="214"/>
        <v>2.04</v>
      </c>
      <c r="J1979" s="6">
        <f t="shared" si="214"/>
        <v>4656316.0929763103</v>
      </c>
      <c r="K1979" s="18">
        <f t="shared" si="214"/>
        <v>0</v>
      </c>
      <c r="L1979" s="35">
        <f>Data!BQ65</f>
        <v>2.8107065669004949E-3</v>
      </c>
      <c r="Q1979" s="21">
        <v>0</v>
      </c>
      <c r="R1979" s="21">
        <v>285.38623129957472</v>
      </c>
      <c r="S1979" s="21">
        <v>6444.1265274547322</v>
      </c>
      <c r="T1979" s="38">
        <v>0.72489670871606393</v>
      </c>
    </row>
    <row r="1980" spans="1:20" x14ac:dyDescent="0.25">
      <c r="A1980" s="17" t="s">
        <v>277</v>
      </c>
      <c r="B1980" s="8" t="s">
        <v>338</v>
      </c>
      <c r="C1980" s="8" t="s">
        <v>334</v>
      </c>
      <c r="D1980" s="8" t="str">
        <f t="shared" si="209"/>
        <v>Week_52-generic-cofi</v>
      </c>
      <c r="E1980" s="8" t="str">
        <f t="shared" si="210"/>
        <v>Umbrella-social.display.umb</v>
      </c>
      <c r="H1980" s="24">
        <f t="shared" si="214"/>
        <v>3.7860487552035266E-3</v>
      </c>
      <c r="I1980" s="6">
        <f t="shared" si="214"/>
        <v>2.04</v>
      </c>
      <c r="J1980" s="6">
        <f t="shared" si="214"/>
        <v>4656316.0929763103</v>
      </c>
      <c r="K1980" s="18">
        <f t="shared" si="214"/>
        <v>0</v>
      </c>
      <c r="L1980" s="35">
        <f>Data!BQ66</f>
        <v>2.8107065669004949E-3</v>
      </c>
      <c r="Q1980" s="21">
        <v>0</v>
      </c>
      <c r="R1980" s="21">
        <v>275.15781050123468</v>
      </c>
      <c r="S1980" s="21">
        <v>5692.6183883437952</v>
      </c>
      <c r="T1980" s="38">
        <v>0.70858911766260047</v>
      </c>
    </row>
    <row r="1982" spans="1:20" x14ac:dyDescent="0.25">
      <c r="A1982" s="16" t="s">
        <v>328</v>
      </c>
      <c r="B1982" s="8" t="s">
        <v>338</v>
      </c>
      <c r="C1982" s="8" t="s">
        <v>334</v>
      </c>
      <c r="D1982" s="8" t="str">
        <f>A1982&amp;"-generic-refi"</f>
        <v>Week_40_old-generic-refi</v>
      </c>
      <c r="E1982" s="8" t="str">
        <f>IF(RIGHT(A1982,3)="old","Initial",B1982&amp;"-"&amp;C1982)</f>
        <v>Initial</v>
      </c>
      <c r="H1982" s="25">
        <f>SUMIFS(Data!N$2:N$48,Data!$L$2:$L$48,$C1982,Data!$M$2:$M$48,RIGHT($D1982,4))</f>
        <v>5.1707695545850103E-3</v>
      </c>
      <c r="I1982" s="42">
        <f>VLOOKUP(C1982,parms,8,FALSE)</f>
        <v>2.04</v>
      </c>
      <c r="J1982" s="28">
        <f>SUMIFS(Data!O$2:O$48,Data!$L$2:$L$48,$C1982,Data!$M$2:$M$48,RIGHT($D1982,4))</f>
        <v>5999900.7456418928</v>
      </c>
      <c r="K1982" s="25">
        <f>SUMIFS(Data!Q$2:Q$48,Data!$L$2:$L$48,$C1982,Data!$M$2:$M$48,RIGHT($D1982,4))</f>
        <v>0</v>
      </c>
      <c r="L1982" s="35">
        <f>Data!BQ2</f>
        <v>3.1584228432180814E-3</v>
      </c>
      <c r="Q1982" s="21">
        <v>0</v>
      </c>
      <c r="R1982" s="21">
        <v>0</v>
      </c>
      <c r="S1982" s="21">
        <v>0</v>
      </c>
      <c r="T1982" s="38">
        <v>0</v>
      </c>
    </row>
    <row r="1983" spans="1:20" x14ac:dyDescent="0.25">
      <c r="A1983" s="16" t="s">
        <v>316</v>
      </c>
      <c r="B1983" s="8" t="s">
        <v>338</v>
      </c>
      <c r="C1983" s="8" t="s">
        <v>334</v>
      </c>
      <c r="D1983" s="8" t="str">
        <f t="shared" ref="D1983:D2046" si="215">A1983&amp;"-generic-refi"</f>
        <v>Week_41_old-generic-refi</v>
      </c>
      <c r="E1983" s="8" t="str">
        <f t="shared" ref="E1983:E2046" si="216">IF(RIGHT(A1983,3)="old","Initial",B1983&amp;"-"&amp;C1983)</f>
        <v>Initial</v>
      </c>
      <c r="H1983" s="24">
        <f t="shared" ref="H1983:K1998" si="217">H1982</f>
        <v>5.1707695545850103E-3</v>
      </c>
      <c r="I1983" s="6">
        <f>I1982</f>
        <v>2.04</v>
      </c>
      <c r="J1983" s="6">
        <f t="shared" si="217"/>
        <v>5999900.7456418928</v>
      </c>
      <c r="K1983" s="18">
        <f t="shared" si="217"/>
        <v>0</v>
      </c>
      <c r="L1983" s="35">
        <f>Data!BQ3</f>
        <v>3.7379499704140603E-3</v>
      </c>
      <c r="Q1983" s="21">
        <v>0</v>
      </c>
      <c r="R1983" s="21">
        <v>0</v>
      </c>
      <c r="S1983" s="21">
        <v>0</v>
      </c>
      <c r="T1983" s="38">
        <v>0</v>
      </c>
    </row>
    <row r="1984" spans="1:20" x14ac:dyDescent="0.25">
      <c r="A1984" s="16" t="s">
        <v>317</v>
      </c>
      <c r="B1984" s="8" t="s">
        <v>338</v>
      </c>
      <c r="C1984" s="8" t="s">
        <v>334</v>
      </c>
      <c r="D1984" s="8" t="str">
        <f t="shared" si="215"/>
        <v>Week_42_old-generic-refi</v>
      </c>
      <c r="E1984" s="8" t="str">
        <f t="shared" si="216"/>
        <v>Initial</v>
      </c>
      <c r="H1984" s="24">
        <f t="shared" si="217"/>
        <v>5.1707695545850103E-3</v>
      </c>
      <c r="I1984" s="6">
        <f t="shared" si="217"/>
        <v>2.04</v>
      </c>
      <c r="J1984" s="6">
        <f t="shared" si="217"/>
        <v>5999900.7456418928</v>
      </c>
      <c r="K1984" s="18">
        <f t="shared" si="217"/>
        <v>0</v>
      </c>
      <c r="L1984" s="35">
        <f>Data!BQ4</f>
        <v>3.7379499704140603E-3</v>
      </c>
      <c r="Q1984" s="21">
        <v>0</v>
      </c>
      <c r="R1984" s="21">
        <v>0</v>
      </c>
      <c r="S1984" s="21">
        <v>0</v>
      </c>
      <c r="T1984" s="38">
        <v>0</v>
      </c>
    </row>
    <row r="1985" spans="1:20" x14ac:dyDescent="0.25">
      <c r="A1985" s="16" t="s">
        <v>318</v>
      </c>
      <c r="B1985" s="8" t="s">
        <v>338</v>
      </c>
      <c r="C1985" s="8" t="s">
        <v>334</v>
      </c>
      <c r="D1985" s="8" t="str">
        <f t="shared" si="215"/>
        <v>Week_43_old-generic-refi</v>
      </c>
      <c r="E1985" s="8" t="str">
        <f t="shared" si="216"/>
        <v>Initial</v>
      </c>
      <c r="H1985" s="24">
        <f t="shared" si="217"/>
        <v>5.1707695545850103E-3</v>
      </c>
      <c r="I1985" s="6">
        <f t="shared" si="217"/>
        <v>2.04</v>
      </c>
      <c r="J1985" s="6">
        <f t="shared" si="217"/>
        <v>5999900.7456418928</v>
      </c>
      <c r="K1985" s="18">
        <f t="shared" si="217"/>
        <v>0</v>
      </c>
      <c r="L1985" s="35">
        <f>Data!BQ5</f>
        <v>3.7379499704140603E-3</v>
      </c>
      <c r="Q1985" s="21">
        <v>0</v>
      </c>
      <c r="R1985" s="21">
        <v>0</v>
      </c>
      <c r="S1985" s="21">
        <v>0</v>
      </c>
      <c r="T1985" s="38">
        <v>0</v>
      </c>
    </row>
    <row r="1986" spans="1:20" x14ac:dyDescent="0.25">
      <c r="A1986" s="16" t="s">
        <v>319</v>
      </c>
      <c r="B1986" s="8" t="s">
        <v>338</v>
      </c>
      <c r="C1986" s="8" t="s">
        <v>334</v>
      </c>
      <c r="D1986" s="8" t="str">
        <f t="shared" si="215"/>
        <v>Week_44_old-generic-refi</v>
      </c>
      <c r="E1986" s="8" t="str">
        <f t="shared" si="216"/>
        <v>Initial</v>
      </c>
      <c r="H1986" s="24">
        <f t="shared" si="217"/>
        <v>5.1707695545850103E-3</v>
      </c>
      <c r="I1986" s="6">
        <f t="shared" si="217"/>
        <v>2.04</v>
      </c>
      <c r="J1986" s="6">
        <f t="shared" si="217"/>
        <v>5999900.7456418928</v>
      </c>
      <c r="K1986" s="18">
        <f t="shared" si="217"/>
        <v>0</v>
      </c>
      <c r="L1986" s="35">
        <f>Data!BQ6</f>
        <v>3.7379499704140603E-3</v>
      </c>
      <c r="Q1986" s="21">
        <v>0</v>
      </c>
      <c r="R1986" s="21">
        <v>573.86017999668366</v>
      </c>
      <c r="S1986" s="21">
        <v>9059.7813391132149</v>
      </c>
      <c r="T1986" s="38">
        <v>0.6762116697767826</v>
      </c>
    </row>
    <row r="1987" spans="1:20" x14ac:dyDescent="0.25">
      <c r="A1987" s="16" t="s">
        <v>320</v>
      </c>
      <c r="B1987" s="8" t="s">
        <v>338</v>
      </c>
      <c r="C1987" s="8" t="s">
        <v>334</v>
      </c>
      <c r="D1987" s="8" t="str">
        <f t="shared" si="215"/>
        <v>Week_45_old-generic-refi</v>
      </c>
      <c r="E1987" s="8" t="str">
        <f t="shared" si="216"/>
        <v>Initial</v>
      </c>
      <c r="H1987" s="24">
        <f t="shared" si="217"/>
        <v>5.1707695545850103E-3</v>
      </c>
      <c r="I1987" s="6">
        <f t="shared" si="217"/>
        <v>2.04</v>
      </c>
      <c r="J1987" s="6">
        <f t="shared" si="217"/>
        <v>5999900.7456418928</v>
      </c>
      <c r="K1987" s="18">
        <f t="shared" si="217"/>
        <v>0</v>
      </c>
      <c r="L1987" s="35">
        <f>Data!BQ7</f>
        <v>3.2163755559376796E-3</v>
      </c>
      <c r="Q1987" s="21">
        <v>0</v>
      </c>
      <c r="R1987" s="21">
        <v>1068.5917865235535</v>
      </c>
      <c r="S1987" s="21">
        <v>13159.187644179752</v>
      </c>
      <c r="T1987" s="38">
        <v>0.63863489729291512</v>
      </c>
    </row>
    <row r="1988" spans="1:20" x14ac:dyDescent="0.25">
      <c r="A1988" s="16" t="s">
        <v>321</v>
      </c>
      <c r="B1988" s="8" t="s">
        <v>338</v>
      </c>
      <c r="C1988" s="8" t="s">
        <v>334</v>
      </c>
      <c r="D1988" s="8" t="str">
        <f t="shared" si="215"/>
        <v>Week_46_old-generic-refi</v>
      </c>
      <c r="E1988" s="8" t="str">
        <f t="shared" si="216"/>
        <v>Initial</v>
      </c>
      <c r="H1988" s="24">
        <f t="shared" si="217"/>
        <v>5.1707695545850103E-3</v>
      </c>
      <c r="I1988" s="6">
        <f t="shared" si="217"/>
        <v>2.04</v>
      </c>
      <c r="J1988" s="6">
        <f t="shared" si="217"/>
        <v>5999900.7456418928</v>
      </c>
      <c r="K1988" s="18">
        <f t="shared" si="217"/>
        <v>0</v>
      </c>
      <c r="L1988" s="35">
        <f>Data!BQ8</f>
        <v>3.2163755559376796E-3</v>
      </c>
      <c r="Q1988" s="21">
        <v>0</v>
      </c>
      <c r="R1988" s="21">
        <v>742.31781871387773</v>
      </c>
      <c r="S1988" s="21">
        <v>10108.918139145531</v>
      </c>
      <c r="T1988" s="38">
        <v>0.57804915664959178</v>
      </c>
    </row>
    <row r="1989" spans="1:20" x14ac:dyDescent="0.25">
      <c r="A1989" s="16" t="s">
        <v>322</v>
      </c>
      <c r="B1989" s="8" t="s">
        <v>338</v>
      </c>
      <c r="C1989" s="8" t="s">
        <v>334</v>
      </c>
      <c r="D1989" s="8" t="str">
        <f t="shared" si="215"/>
        <v>Week_47_old-generic-refi</v>
      </c>
      <c r="E1989" s="8" t="str">
        <f t="shared" si="216"/>
        <v>Initial</v>
      </c>
      <c r="H1989" s="24">
        <f t="shared" si="217"/>
        <v>5.1707695545850103E-3</v>
      </c>
      <c r="I1989" s="6">
        <f t="shared" si="217"/>
        <v>2.04</v>
      </c>
      <c r="J1989" s="6">
        <f t="shared" si="217"/>
        <v>5999900.7456418928</v>
      </c>
      <c r="K1989" s="18">
        <f t="shared" si="217"/>
        <v>0</v>
      </c>
      <c r="L1989" s="35">
        <f>Data!BQ9</f>
        <v>3.2163755559376796E-3</v>
      </c>
      <c r="Q1989" s="21">
        <v>0</v>
      </c>
      <c r="R1989" s="21">
        <v>662.32368254907328</v>
      </c>
      <c r="S1989" s="21">
        <v>9050.9841166982296</v>
      </c>
      <c r="T1989" s="38">
        <v>0.51663614693575011</v>
      </c>
    </row>
    <row r="1990" spans="1:20" x14ac:dyDescent="0.25">
      <c r="A1990" s="16" t="s">
        <v>323</v>
      </c>
      <c r="B1990" s="8" t="s">
        <v>338</v>
      </c>
      <c r="C1990" s="8" t="s">
        <v>334</v>
      </c>
      <c r="D1990" s="8" t="str">
        <f t="shared" si="215"/>
        <v>Week_48_old-generic-refi</v>
      </c>
      <c r="E1990" s="8" t="str">
        <f t="shared" si="216"/>
        <v>Initial</v>
      </c>
      <c r="H1990" s="24">
        <f t="shared" si="217"/>
        <v>5.1707695545850103E-3</v>
      </c>
      <c r="I1990" s="6">
        <f t="shared" si="217"/>
        <v>2.04</v>
      </c>
      <c r="J1990" s="6">
        <f t="shared" si="217"/>
        <v>5999900.7456418928</v>
      </c>
      <c r="K1990" s="18">
        <f t="shared" si="217"/>
        <v>0</v>
      </c>
      <c r="L1990" s="35">
        <f>Data!BQ10</f>
        <v>3.2163755559376796E-3</v>
      </c>
      <c r="Q1990" s="21">
        <v>0</v>
      </c>
      <c r="R1990" s="21">
        <v>427.22096460148879</v>
      </c>
      <c r="S1990" s="21">
        <v>6941.4971139566915</v>
      </c>
      <c r="T1990" s="38">
        <v>0.54450507471547893</v>
      </c>
    </row>
    <row r="1991" spans="1:20" x14ac:dyDescent="0.25">
      <c r="A1991" s="16" t="s">
        <v>324</v>
      </c>
      <c r="B1991" s="8" t="s">
        <v>338</v>
      </c>
      <c r="C1991" s="8" t="s">
        <v>334</v>
      </c>
      <c r="D1991" s="8" t="str">
        <f t="shared" si="215"/>
        <v>Week_49_old-generic-refi</v>
      </c>
      <c r="E1991" s="8" t="str">
        <f t="shared" si="216"/>
        <v>Initial</v>
      </c>
      <c r="H1991" s="24">
        <f t="shared" si="217"/>
        <v>5.1707695545850103E-3</v>
      </c>
      <c r="I1991" s="6">
        <f t="shared" si="217"/>
        <v>2.04</v>
      </c>
      <c r="J1991" s="6">
        <f t="shared" si="217"/>
        <v>5999900.7456418928</v>
      </c>
      <c r="K1991" s="18">
        <f t="shared" si="217"/>
        <v>0</v>
      </c>
      <c r="L1991" s="35">
        <f>Data!BQ11</f>
        <v>3.2163755559376796E-3</v>
      </c>
      <c r="Q1991" s="21">
        <v>0</v>
      </c>
      <c r="R1991" s="21">
        <v>520.07268893471053</v>
      </c>
      <c r="S1991" s="21">
        <v>7535.8179923669741</v>
      </c>
      <c r="T1991" s="38">
        <v>0.50782909779402674</v>
      </c>
    </row>
    <row r="1992" spans="1:20" x14ac:dyDescent="0.25">
      <c r="A1992" s="16" t="s">
        <v>325</v>
      </c>
      <c r="B1992" s="8" t="s">
        <v>338</v>
      </c>
      <c r="C1992" s="8" t="s">
        <v>334</v>
      </c>
      <c r="D1992" s="8" t="str">
        <f t="shared" si="215"/>
        <v>Week_50_old-generic-refi</v>
      </c>
      <c r="E1992" s="8" t="str">
        <f t="shared" si="216"/>
        <v>Initial</v>
      </c>
      <c r="H1992" s="24">
        <f t="shared" si="217"/>
        <v>5.1707695545850103E-3</v>
      </c>
      <c r="I1992" s="6">
        <f t="shared" si="217"/>
        <v>2.04</v>
      </c>
      <c r="J1992" s="6">
        <f t="shared" si="217"/>
        <v>5999900.7456418928</v>
      </c>
      <c r="K1992" s="18">
        <f t="shared" si="217"/>
        <v>0</v>
      </c>
      <c r="L1992" s="35">
        <f>Data!BQ12</f>
        <v>2.8107065669004949E-3</v>
      </c>
      <c r="Q1992" s="21">
        <v>0</v>
      </c>
      <c r="R1992" s="21">
        <v>803.86008243876711</v>
      </c>
      <c r="S1992" s="21">
        <v>10416.556344070801</v>
      </c>
      <c r="T1992" s="38">
        <v>0.56329119692976337</v>
      </c>
    </row>
    <row r="1993" spans="1:20" x14ac:dyDescent="0.25">
      <c r="A1993" s="16" t="s">
        <v>326</v>
      </c>
      <c r="B1993" s="8" t="s">
        <v>338</v>
      </c>
      <c r="C1993" s="8" t="s">
        <v>334</v>
      </c>
      <c r="D1993" s="8" t="str">
        <f t="shared" si="215"/>
        <v>Week_51_old-generic-refi</v>
      </c>
      <c r="E1993" s="8" t="str">
        <f t="shared" si="216"/>
        <v>Initial</v>
      </c>
      <c r="H1993" s="24">
        <f t="shared" si="217"/>
        <v>5.1707695545850103E-3</v>
      </c>
      <c r="I1993" s="6">
        <f t="shared" si="217"/>
        <v>2.04</v>
      </c>
      <c r="J1993" s="6">
        <f t="shared" si="217"/>
        <v>5999900.7456418928</v>
      </c>
      <c r="K1993" s="18">
        <f t="shared" si="217"/>
        <v>0</v>
      </c>
      <c r="L1993" s="35">
        <f>Data!BQ13</f>
        <v>2.8107065669004949E-3</v>
      </c>
      <c r="Q1993" s="21">
        <v>0</v>
      </c>
      <c r="R1993" s="21">
        <v>851.51490621179028</v>
      </c>
      <c r="S1993" s="21">
        <v>11447.987521214754</v>
      </c>
      <c r="T1993" s="38">
        <v>0.63270754606795165</v>
      </c>
    </row>
    <row r="1994" spans="1:20" x14ac:dyDescent="0.25">
      <c r="A1994" s="16" t="s">
        <v>327</v>
      </c>
      <c r="B1994" s="8" t="s">
        <v>338</v>
      </c>
      <c r="C1994" s="8" t="s">
        <v>334</v>
      </c>
      <c r="D1994" s="8" t="str">
        <f t="shared" si="215"/>
        <v>Week_52_old-generic-refi</v>
      </c>
      <c r="E1994" s="8" t="str">
        <f t="shared" si="216"/>
        <v>Initial</v>
      </c>
      <c r="H1994" s="24">
        <f t="shared" si="217"/>
        <v>5.1707695545850103E-3</v>
      </c>
      <c r="I1994" s="6">
        <f t="shared" si="217"/>
        <v>2.04</v>
      </c>
      <c r="J1994" s="6">
        <f t="shared" si="217"/>
        <v>5999900.7456418928</v>
      </c>
      <c r="K1994" s="18">
        <f t="shared" si="217"/>
        <v>0</v>
      </c>
      <c r="L1994" s="35">
        <f>Data!BQ14</f>
        <v>2.8107065669004949E-3</v>
      </c>
      <c r="Q1994" s="21">
        <v>0</v>
      </c>
      <c r="R1994" s="21">
        <v>565.74620424483248</v>
      </c>
      <c r="S1994" s="21">
        <v>7769.4252915859843</v>
      </c>
      <c r="T1994" s="38">
        <v>0.61592026912363895</v>
      </c>
    </row>
    <row r="1995" spans="1:20" x14ac:dyDescent="0.25">
      <c r="A1995" s="17" t="s">
        <v>262</v>
      </c>
      <c r="B1995" s="8" t="s">
        <v>338</v>
      </c>
      <c r="C1995" s="8" t="s">
        <v>334</v>
      </c>
      <c r="D1995" s="8" t="str">
        <f t="shared" si="215"/>
        <v>Week_01-generic-refi</v>
      </c>
      <c r="E1995" s="8" t="str">
        <f t="shared" si="216"/>
        <v>Umbrella-social.display.umb</v>
      </c>
      <c r="H1995" s="24">
        <f t="shared" si="217"/>
        <v>5.1707695545850103E-3</v>
      </c>
      <c r="I1995" s="6">
        <f t="shared" si="217"/>
        <v>2.04</v>
      </c>
      <c r="J1995" s="6">
        <f t="shared" si="217"/>
        <v>5999900.7456418928</v>
      </c>
      <c r="K1995" s="18">
        <f t="shared" si="217"/>
        <v>0</v>
      </c>
      <c r="L1995" s="35">
        <f>Data!BQ15</f>
        <v>2.8107065669004949E-3</v>
      </c>
      <c r="Q1995" s="21">
        <v>0</v>
      </c>
      <c r="R1995" s="21">
        <v>0</v>
      </c>
      <c r="S1995" s="21">
        <v>0</v>
      </c>
      <c r="T1995" s="38">
        <v>0</v>
      </c>
    </row>
    <row r="1996" spans="1:20" x14ac:dyDescent="0.25">
      <c r="A1996" s="17" t="s">
        <v>263</v>
      </c>
      <c r="B1996" s="8" t="s">
        <v>338</v>
      </c>
      <c r="C1996" s="8" t="s">
        <v>334</v>
      </c>
      <c r="D1996" s="8" t="str">
        <f t="shared" si="215"/>
        <v>Week_02-generic-refi</v>
      </c>
      <c r="E1996" s="8" t="str">
        <f t="shared" si="216"/>
        <v>Umbrella-social.display.umb</v>
      </c>
      <c r="H1996" s="24">
        <f t="shared" si="217"/>
        <v>5.1707695545850103E-3</v>
      </c>
      <c r="I1996" s="6">
        <f t="shared" si="217"/>
        <v>2.04</v>
      </c>
      <c r="J1996" s="6">
        <f t="shared" si="217"/>
        <v>5999900.7456418928</v>
      </c>
      <c r="K1996" s="18">
        <f t="shared" si="217"/>
        <v>0</v>
      </c>
      <c r="L1996" s="35">
        <f>Data!BQ16</f>
        <v>2.6658247851015005E-3</v>
      </c>
      <c r="Q1996" s="21">
        <v>0</v>
      </c>
      <c r="R1996" s="21">
        <v>0</v>
      </c>
      <c r="S1996" s="21">
        <v>0</v>
      </c>
      <c r="T1996" s="38">
        <v>0</v>
      </c>
    </row>
    <row r="1997" spans="1:20" x14ac:dyDescent="0.25">
      <c r="A1997" s="17" t="s">
        <v>264</v>
      </c>
      <c r="B1997" s="8" t="s">
        <v>338</v>
      </c>
      <c r="C1997" s="8" t="s">
        <v>334</v>
      </c>
      <c r="D1997" s="8" t="str">
        <f t="shared" si="215"/>
        <v>Week_03-generic-refi</v>
      </c>
      <c r="E1997" s="8" t="str">
        <f t="shared" si="216"/>
        <v>Umbrella-social.display.umb</v>
      </c>
      <c r="H1997" s="24">
        <f t="shared" si="217"/>
        <v>5.1707695545850103E-3</v>
      </c>
      <c r="I1997" s="6">
        <f t="shared" si="217"/>
        <v>2.04</v>
      </c>
      <c r="J1997" s="6">
        <f t="shared" si="217"/>
        <v>5999900.7456418928</v>
      </c>
      <c r="K1997" s="18">
        <f t="shared" si="217"/>
        <v>0</v>
      </c>
      <c r="L1997" s="35">
        <f>Data!BQ17</f>
        <v>2.6658247851015005E-3</v>
      </c>
      <c r="Q1997" s="21">
        <v>0</v>
      </c>
      <c r="R1997" s="21">
        <v>0</v>
      </c>
      <c r="S1997" s="21">
        <v>0</v>
      </c>
      <c r="T1997" s="38">
        <v>0</v>
      </c>
    </row>
    <row r="1998" spans="1:20" x14ac:dyDescent="0.25">
      <c r="A1998" s="17" t="s">
        <v>265</v>
      </c>
      <c r="B1998" s="8" t="s">
        <v>338</v>
      </c>
      <c r="C1998" s="8" t="s">
        <v>334</v>
      </c>
      <c r="D1998" s="8" t="str">
        <f t="shared" si="215"/>
        <v>Week_04-generic-refi</v>
      </c>
      <c r="E1998" s="8" t="str">
        <f t="shared" si="216"/>
        <v>Umbrella-social.display.umb</v>
      </c>
      <c r="H1998" s="24">
        <f t="shared" si="217"/>
        <v>5.1707695545850103E-3</v>
      </c>
      <c r="I1998" s="6">
        <f t="shared" si="217"/>
        <v>2.04</v>
      </c>
      <c r="J1998" s="6">
        <f t="shared" si="217"/>
        <v>5999900.7456418928</v>
      </c>
      <c r="K1998" s="18">
        <f t="shared" si="217"/>
        <v>0</v>
      </c>
      <c r="L1998" s="35">
        <f>Data!BQ18</f>
        <v>2.6658247851015005E-3</v>
      </c>
      <c r="Q1998" s="21">
        <v>0</v>
      </c>
      <c r="R1998" s="21">
        <v>0</v>
      </c>
      <c r="S1998" s="21">
        <v>0</v>
      </c>
      <c r="T1998" s="38">
        <v>0</v>
      </c>
    </row>
    <row r="1999" spans="1:20" x14ac:dyDescent="0.25">
      <c r="A1999" s="17" t="s">
        <v>266</v>
      </c>
      <c r="B1999" s="8" t="s">
        <v>338</v>
      </c>
      <c r="C1999" s="8" t="s">
        <v>334</v>
      </c>
      <c r="D1999" s="8" t="str">
        <f t="shared" si="215"/>
        <v>Week_05-generic-refi</v>
      </c>
      <c r="E1999" s="8" t="str">
        <f t="shared" si="216"/>
        <v>Umbrella-social.display.umb</v>
      </c>
      <c r="H1999" s="24">
        <f t="shared" ref="H1999:K2014" si="218">H1998</f>
        <v>5.1707695545850103E-3</v>
      </c>
      <c r="I1999" s="6">
        <f t="shared" si="218"/>
        <v>2.04</v>
      </c>
      <c r="J1999" s="6">
        <f t="shared" si="218"/>
        <v>5999900.7456418928</v>
      </c>
      <c r="K1999" s="18">
        <f t="shared" si="218"/>
        <v>0</v>
      </c>
      <c r="L1999" s="35">
        <f>Data!BQ19</f>
        <v>2.6658247851015005E-3</v>
      </c>
      <c r="Q1999" s="21">
        <v>0</v>
      </c>
      <c r="R1999" s="21">
        <v>0</v>
      </c>
      <c r="S1999" s="21">
        <v>0</v>
      </c>
      <c r="T1999" s="38">
        <v>0</v>
      </c>
    </row>
    <row r="2000" spans="1:20" x14ac:dyDescent="0.25">
      <c r="A2000" s="17" t="s">
        <v>267</v>
      </c>
      <c r="B2000" s="8" t="s">
        <v>338</v>
      </c>
      <c r="C2000" s="8" t="s">
        <v>334</v>
      </c>
      <c r="D2000" s="8" t="str">
        <f t="shared" si="215"/>
        <v>Week_06-generic-refi</v>
      </c>
      <c r="E2000" s="8" t="str">
        <f t="shared" si="216"/>
        <v>Umbrella-social.display.umb</v>
      </c>
      <c r="H2000" s="24">
        <f t="shared" si="218"/>
        <v>5.1707695545850103E-3</v>
      </c>
      <c r="I2000" s="6">
        <f t="shared" si="218"/>
        <v>2.04</v>
      </c>
      <c r="J2000" s="6">
        <f t="shared" si="218"/>
        <v>5999900.7456418928</v>
      </c>
      <c r="K2000" s="18">
        <f t="shared" si="218"/>
        <v>0</v>
      </c>
      <c r="L2000" s="35">
        <f>Data!BQ20</f>
        <v>2.7527538541808972E-3</v>
      </c>
      <c r="Q2000" s="21">
        <v>0</v>
      </c>
      <c r="R2000" s="21">
        <v>0</v>
      </c>
      <c r="S2000" s="21">
        <v>0</v>
      </c>
      <c r="T2000" s="38">
        <v>0</v>
      </c>
    </row>
    <row r="2001" spans="1:20" x14ac:dyDescent="0.25">
      <c r="A2001" s="17" t="s">
        <v>268</v>
      </c>
      <c r="B2001" s="8" t="s">
        <v>338</v>
      </c>
      <c r="C2001" s="8" t="s">
        <v>334</v>
      </c>
      <c r="D2001" s="8" t="str">
        <f t="shared" si="215"/>
        <v>Week_07-generic-refi</v>
      </c>
      <c r="E2001" s="8" t="str">
        <f t="shared" si="216"/>
        <v>Umbrella-social.display.umb</v>
      </c>
      <c r="H2001" s="24">
        <f t="shared" si="218"/>
        <v>5.1707695545850103E-3</v>
      </c>
      <c r="I2001" s="6">
        <f t="shared" si="218"/>
        <v>2.04</v>
      </c>
      <c r="J2001" s="6">
        <f t="shared" si="218"/>
        <v>5999900.7456418928</v>
      </c>
      <c r="K2001" s="18">
        <f t="shared" si="218"/>
        <v>0</v>
      </c>
      <c r="L2001" s="35">
        <f>Data!BQ21</f>
        <v>2.7527538541808972E-3</v>
      </c>
      <c r="Q2001" s="21">
        <v>0</v>
      </c>
      <c r="R2001" s="21">
        <v>0</v>
      </c>
      <c r="S2001" s="21">
        <v>0</v>
      </c>
      <c r="T2001" s="38">
        <v>0</v>
      </c>
    </row>
    <row r="2002" spans="1:20" x14ac:dyDescent="0.25">
      <c r="A2002" s="17" t="s">
        <v>269</v>
      </c>
      <c r="B2002" s="8" t="s">
        <v>338</v>
      </c>
      <c r="C2002" s="8" t="s">
        <v>334</v>
      </c>
      <c r="D2002" s="8" t="str">
        <f t="shared" si="215"/>
        <v>Week_08-generic-refi</v>
      </c>
      <c r="E2002" s="8" t="str">
        <f t="shared" si="216"/>
        <v>Umbrella-social.display.umb</v>
      </c>
      <c r="H2002" s="24">
        <f t="shared" si="218"/>
        <v>5.1707695545850103E-3</v>
      </c>
      <c r="I2002" s="6">
        <f t="shared" si="218"/>
        <v>2.04</v>
      </c>
      <c r="J2002" s="6">
        <f t="shared" si="218"/>
        <v>5999900.7456418928</v>
      </c>
      <c r="K2002" s="18">
        <f t="shared" si="218"/>
        <v>0</v>
      </c>
      <c r="L2002" s="35">
        <f>Data!BQ22</f>
        <v>2.7527538541808972E-3</v>
      </c>
      <c r="Q2002" s="21">
        <v>0</v>
      </c>
      <c r="R2002" s="21">
        <v>0</v>
      </c>
      <c r="S2002" s="21">
        <v>0</v>
      </c>
      <c r="T2002" s="38">
        <v>0</v>
      </c>
    </row>
    <row r="2003" spans="1:20" x14ac:dyDescent="0.25">
      <c r="A2003" s="17" t="s">
        <v>270</v>
      </c>
      <c r="B2003" s="8" t="s">
        <v>338</v>
      </c>
      <c r="C2003" s="8" t="s">
        <v>334</v>
      </c>
      <c r="D2003" s="8" t="str">
        <f t="shared" si="215"/>
        <v>Week_09-generic-refi</v>
      </c>
      <c r="E2003" s="8" t="str">
        <f t="shared" si="216"/>
        <v>Umbrella-social.display.umb</v>
      </c>
      <c r="H2003" s="24">
        <f t="shared" si="218"/>
        <v>5.1707695545850103E-3</v>
      </c>
      <c r="I2003" s="6">
        <f t="shared" si="218"/>
        <v>2.04</v>
      </c>
      <c r="J2003" s="6">
        <f t="shared" si="218"/>
        <v>5999900.7456418928</v>
      </c>
      <c r="K2003" s="18">
        <f t="shared" si="218"/>
        <v>0</v>
      </c>
      <c r="L2003" s="35">
        <f>Data!BQ23</f>
        <v>2.7527538541808972E-3</v>
      </c>
      <c r="Q2003" s="21">
        <v>0</v>
      </c>
      <c r="R2003" s="21">
        <v>0</v>
      </c>
      <c r="S2003" s="21">
        <v>0</v>
      </c>
      <c r="T2003" s="38">
        <v>0</v>
      </c>
    </row>
    <row r="2004" spans="1:20" x14ac:dyDescent="0.25">
      <c r="A2004" s="17" t="s">
        <v>249</v>
      </c>
      <c r="B2004" s="8" t="s">
        <v>338</v>
      </c>
      <c r="C2004" s="8" t="s">
        <v>334</v>
      </c>
      <c r="D2004" s="8" t="str">
        <f t="shared" si="215"/>
        <v>Week_10-generic-refi</v>
      </c>
      <c r="E2004" s="8" t="str">
        <f t="shared" si="216"/>
        <v>Umbrella-social.display.umb</v>
      </c>
      <c r="H2004" s="24">
        <f t="shared" si="218"/>
        <v>5.1707695545850103E-3</v>
      </c>
      <c r="I2004" s="6">
        <f t="shared" si="218"/>
        <v>2.04</v>
      </c>
      <c r="J2004" s="6">
        <f t="shared" si="218"/>
        <v>5999900.7456418928</v>
      </c>
      <c r="K2004" s="18">
        <f t="shared" si="218"/>
        <v>0</v>
      </c>
      <c r="L2004" s="35">
        <f>Data!BQ24</f>
        <v>2.7527538541808972E-3</v>
      </c>
      <c r="Q2004" s="21">
        <v>0</v>
      </c>
      <c r="R2004" s="21">
        <v>0</v>
      </c>
      <c r="S2004" s="21">
        <v>0</v>
      </c>
      <c r="T2004" s="38">
        <v>0</v>
      </c>
    </row>
    <row r="2005" spans="1:20" x14ac:dyDescent="0.25">
      <c r="A2005" s="17" t="s">
        <v>250</v>
      </c>
      <c r="B2005" s="8" t="s">
        <v>338</v>
      </c>
      <c r="C2005" s="8" t="s">
        <v>334</v>
      </c>
      <c r="D2005" s="8" t="str">
        <f t="shared" si="215"/>
        <v>Week_11-generic-refi</v>
      </c>
      <c r="E2005" s="8" t="str">
        <f t="shared" si="216"/>
        <v>Umbrella-social.display.umb</v>
      </c>
      <c r="H2005" s="24">
        <f t="shared" si="218"/>
        <v>5.1707695545850103E-3</v>
      </c>
      <c r="I2005" s="6">
        <f t="shared" si="218"/>
        <v>2.04</v>
      </c>
      <c r="J2005" s="6">
        <f t="shared" si="218"/>
        <v>5999900.7456418928</v>
      </c>
      <c r="K2005" s="18">
        <f t="shared" si="218"/>
        <v>0</v>
      </c>
      <c r="L2005" s="35">
        <f>Data!BQ25</f>
        <v>2.7527538541808972E-3</v>
      </c>
      <c r="Q2005" s="21">
        <v>0</v>
      </c>
      <c r="R2005" s="21">
        <v>0</v>
      </c>
      <c r="S2005" s="21">
        <v>0</v>
      </c>
      <c r="T2005" s="38">
        <v>0</v>
      </c>
    </row>
    <row r="2006" spans="1:20" x14ac:dyDescent="0.25">
      <c r="A2006" s="17" t="s">
        <v>251</v>
      </c>
      <c r="B2006" s="8" t="s">
        <v>338</v>
      </c>
      <c r="C2006" s="8" t="s">
        <v>334</v>
      </c>
      <c r="D2006" s="8" t="str">
        <f t="shared" si="215"/>
        <v>Week_12-generic-refi</v>
      </c>
      <c r="E2006" s="8" t="str">
        <f t="shared" si="216"/>
        <v>Umbrella-social.display.umb</v>
      </c>
      <c r="H2006" s="24">
        <f t="shared" si="218"/>
        <v>5.1707695545850103E-3</v>
      </c>
      <c r="I2006" s="6">
        <f t="shared" si="218"/>
        <v>2.04</v>
      </c>
      <c r="J2006" s="6">
        <f t="shared" si="218"/>
        <v>5999900.7456418928</v>
      </c>
      <c r="K2006" s="18">
        <f t="shared" si="218"/>
        <v>0</v>
      </c>
      <c r="L2006" s="35">
        <f>Data!BQ26</f>
        <v>2.7527538541808972E-3</v>
      </c>
      <c r="Q2006" s="21">
        <v>0</v>
      </c>
      <c r="R2006" s="21">
        <v>0</v>
      </c>
      <c r="S2006" s="21">
        <v>0</v>
      </c>
      <c r="T2006" s="38">
        <v>0</v>
      </c>
    </row>
    <row r="2007" spans="1:20" x14ac:dyDescent="0.25">
      <c r="A2007" s="17" t="s">
        <v>252</v>
      </c>
      <c r="B2007" s="8" t="s">
        <v>338</v>
      </c>
      <c r="C2007" s="8" t="s">
        <v>334</v>
      </c>
      <c r="D2007" s="8" t="str">
        <f t="shared" si="215"/>
        <v>Week_13-generic-refi</v>
      </c>
      <c r="E2007" s="8" t="str">
        <f t="shared" si="216"/>
        <v>Umbrella-social.display.umb</v>
      </c>
      <c r="H2007" s="24">
        <f t="shared" si="218"/>
        <v>5.1707695545850103E-3</v>
      </c>
      <c r="I2007" s="6">
        <f t="shared" si="218"/>
        <v>2.04</v>
      </c>
      <c r="J2007" s="6">
        <f t="shared" si="218"/>
        <v>5999900.7456418928</v>
      </c>
      <c r="K2007" s="18">
        <f t="shared" si="218"/>
        <v>0</v>
      </c>
      <c r="L2007" s="35">
        <f>Data!BQ27</f>
        <v>2.7527538541808972E-3</v>
      </c>
      <c r="Q2007" s="21">
        <v>0</v>
      </c>
      <c r="R2007" s="21">
        <v>0</v>
      </c>
      <c r="S2007" s="21">
        <v>0</v>
      </c>
      <c r="T2007" s="38">
        <v>0</v>
      </c>
    </row>
    <row r="2008" spans="1:20" x14ac:dyDescent="0.25">
      <c r="A2008" s="17" t="s">
        <v>253</v>
      </c>
      <c r="B2008" s="8" t="s">
        <v>338</v>
      </c>
      <c r="C2008" s="8" t="s">
        <v>334</v>
      </c>
      <c r="D2008" s="8" t="str">
        <f t="shared" si="215"/>
        <v>Week_14-generic-refi</v>
      </c>
      <c r="E2008" s="8" t="str">
        <f t="shared" si="216"/>
        <v>Umbrella-social.display.umb</v>
      </c>
      <c r="H2008" s="24">
        <f t="shared" si="218"/>
        <v>5.1707695545850103E-3</v>
      </c>
      <c r="I2008" s="6">
        <f t="shared" si="218"/>
        <v>2.04</v>
      </c>
      <c r="J2008" s="6">
        <f t="shared" si="218"/>
        <v>5999900.7456418928</v>
      </c>
      <c r="K2008" s="18">
        <f t="shared" si="218"/>
        <v>0</v>
      </c>
      <c r="L2008" s="35">
        <f>Data!BQ28</f>
        <v>2.7527538541808972E-3</v>
      </c>
      <c r="Q2008" s="21">
        <v>0</v>
      </c>
      <c r="R2008" s="21">
        <v>0</v>
      </c>
      <c r="S2008" s="21">
        <v>0</v>
      </c>
      <c r="T2008" s="38">
        <v>0</v>
      </c>
    </row>
    <row r="2009" spans="1:20" x14ac:dyDescent="0.25">
      <c r="A2009" s="17" t="s">
        <v>254</v>
      </c>
      <c r="B2009" s="8" t="s">
        <v>338</v>
      </c>
      <c r="C2009" s="8" t="s">
        <v>334</v>
      </c>
      <c r="D2009" s="8" t="str">
        <f t="shared" si="215"/>
        <v>Week_15-generic-refi</v>
      </c>
      <c r="E2009" s="8" t="str">
        <f t="shared" si="216"/>
        <v>Umbrella-social.display.umb</v>
      </c>
      <c r="H2009" s="24">
        <f t="shared" si="218"/>
        <v>5.1707695545850103E-3</v>
      </c>
      <c r="I2009" s="6">
        <f t="shared" si="218"/>
        <v>2.04</v>
      </c>
      <c r="J2009" s="6">
        <f t="shared" si="218"/>
        <v>5999900.7456418928</v>
      </c>
      <c r="K2009" s="18">
        <f t="shared" si="218"/>
        <v>0</v>
      </c>
      <c r="L2009" s="35">
        <f>Data!BQ29</f>
        <v>2.8396829232602938E-3</v>
      </c>
      <c r="Q2009" s="21">
        <v>0</v>
      </c>
      <c r="R2009" s="21">
        <v>0</v>
      </c>
      <c r="S2009" s="21">
        <v>0</v>
      </c>
      <c r="T2009" s="38">
        <v>0</v>
      </c>
    </row>
    <row r="2010" spans="1:20" x14ac:dyDescent="0.25">
      <c r="A2010" s="17" t="s">
        <v>255</v>
      </c>
      <c r="B2010" s="8" t="s">
        <v>338</v>
      </c>
      <c r="C2010" s="8" t="s">
        <v>334</v>
      </c>
      <c r="D2010" s="8" t="str">
        <f t="shared" si="215"/>
        <v>Week_16-generic-refi</v>
      </c>
      <c r="E2010" s="8" t="str">
        <f t="shared" si="216"/>
        <v>Umbrella-social.display.umb</v>
      </c>
      <c r="H2010" s="24">
        <f t="shared" si="218"/>
        <v>5.1707695545850103E-3</v>
      </c>
      <c r="I2010" s="6">
        <f t="shared" si="218"/>
        <v>2.04</v>
      </c>
      <c r="J2010" s="6">
        <f t="shared" si="218"/>
        <v>5999900.7456418928</v>
      </c>
      <c r="K2010" s="18">
        <f t="shared" si="218"/>
        <v>0</v>
      </c>
      <c r="L2010" s="35">
        <f>Data!BQ30</f>
        <v>2.8396829232602938E-3</v>
      </c>
      <c r="Q2010" s="21">
        <v>0</v>
      </c>
      <c r="R2010" s="21">
        <v>0</v>
      </c>
      <c r="S2010" s="21">
        <v>0</v>
      </c>
      <c r="T2010" s="38">
        <v>0</v>
      </c>
    </row>
    <row r="2011" spans="1:20" x14ac:dyDescent="0.25">
      <c r="A2011" s="17" t="s">
        <v>256</v>
      </c>
      <c r="B2011" s="8" t="s">
        <v>338</v>
      </c>
      <c r="C2011" s="8" t="s">
        <v>334</v>
      </c>
      <c r="D2011" s="8" t="str">
        <f t="shared" si="215"/>
        <v>Week_17-generic-refi</v>
      </c>
      <c r="E2011" s="8" t="str">
        <f t="shared" si="216"/>
        <v>Umbrella-social.display.umb</v>
      </c>
      <c r="H2011" s="24">
        <f t="shared" si="218"/>
        <v>5.1707695545850103E-3</v>
      </c>
      <c r="I2011" s="6">
        <f t="shared" si="218"/>
        <v>2.04</v>
      </c>
      <c r="J2011" s="6">
        <f t="shared" si="218"/>
        <v>5999900.7456418928</v>
      </c>
      <c r="K2011" s="18">
        <f t="shared" si="218"/>
        <v>0</v>
      </c>
      <c r="L2011" s="35">
        <f>Data!BQ31</f>
        <v>2.8396829232602938E-3</v>
      </c>
      <c r="Q2011" s="21">
        <v>0</v>
      </c>
      <c r="R2011" s="21">
        <v>0</v>
      </c>
      <c r="S2011" s="21">
        <v>0</v>
      </c>
      <c r="T2011" s="38">
        <v>0</v>
      </c>
    </row>
    <row r="2012" spans="1:20" x14ac:dyDescent="0.25">
      <c r="A2012" s="17" t="s">
        <v>257</v>
      </c>
      <c r="B2012" s="8" t="s">
        <v>338</v>
      </c>
      <c r="C2012" s="8" t="s">
        <v>334</v>
      </c>
      <c r="D2012" s="8" t="str">
        <f t="shared" si="215"/>
        <v>Week_18-generic-refi</v>
      </c>
      <c r="E2012" s="8" t="str">
        <f t="shared" si="216"/>
        <v>Umbrella-social.display.umb</v>
      </c>
      <c r="H2012" s="24">
        <f t="shared" si="218"/>
        <v>5.1707695545850103E-3</v>
      </c>
      <c r="I2012" s="6">
        <f t="shared" si="218"/>
        <v>2.04</v>
      </c>
      <c r="J2012" s="6">
        <f t="shared" si="218"/>
        <v>5999900.7456418928</v>
      </c>
      <c r="K2012" s="18">
        <f t="shared" si="218"/>
        <v>0</v>
      </c>
      <c r="L2012" s="35">
        <f>Data!BQ32</f>
        <v>2.8396829232602938E-3</v>
      </c>
      <c r="Q2012" s="21">
        <v>0</v>
      </c>
      <c r="R2012" s="21">
        <v>0</v>
      </c>
      <c r="S2012" s="21">
        <v>0</v>
      </c>
      <c r="T2012" s="38">
        <v>0</v>
      </c>
    </row>
    <row r="2013" spans="1:20" x14ac:dyDescent="0.25">
      <c r="A2013" s="17" t="s">
        <v>258</v>
      </c>
      <c r="B2013" s="8" t="s">
        <v>338</v>
      </c>
      <c r="C2013" s="8" t="s">
        <v>334</v>
      </c>
      <c r="D2013" s="8" t="str">
        <f t="shared" si="215"/>
        <v>Week_19-generic-refi</v>
      </c>
      <c r="E2013" s="8" t="str">
        <f t="shared" si="216"/>
        <v>Umbrella-social.display.umb</v>
      </c>
      <c r="H2013" s="24">
        <f t="shared" si="218"/>
        <v>5.1707695545850103E-3</v>
      </c>
      <c r="I2013" s="6">
        <f t="shared" si="218"/>
        <v>2.04</v>
      </c>
      <c r="J2013" s="6">
        <f t="shared" si="218"/>
        <v>5999900.7456418928</v>
      </c>
      <c r="K2013" s="18">
        <f t="shared" si="218"/>
        <v>0</v>
      </c>
      <c r="L2013" s="35">
        <f>Data!BQ33</f>
        <v>2.6658247851015005E-3</v>
      </c>
      <c r="Q2013" s="21">
        <v>0</v>
      </c>
      <c r="R2013" s="21">
        <v>0</v>
      </c>
      <c r="S2013" s="21">
        <v>0</v>
      </c>
      <c r="T2013" s="38">
        <v>0</v>
      </c>
    </row>
    <row r="2014" spans="1:20" x14ac:dyDescent="0.25">
      <c r="A2014" s="17" t="s">
        <v>259</v>
      </c>
      <c r="B2014" s="8" t="s">
        <v>338</v>
      </c>
      <c r="C2014" s="8" t="s">
        <v>334</v>
      </c>
      <c r="D2014" s="8" t="str">
        <f t="shared" si="215"/>
        <v>Week_20-generic-refi</v>
      </c>
      <c r="E2014" s="8" t="str">
        <f t="shared" si="216"/>
        <v>Umbrella-social.display.umb</v>
      </c>
      <c r="H2014" s="24">
        <f t="shared" si="218"/>
        <v>5.1707695545850103E-3</v>
      </c>
      <c r="I2014" s="6">
        <f t="shared" si="218"/>
        <v>2.04</v>
      </c>
      <c r="J2014" s="6">
        <f t="shared" si="218"/>
        <v>5999900.7456418928</v>
      </c>
      <c r="K2014" s="18">
        <f t="shared" si="218"/>
        <v>0</v>
      </c>
      <c r="L2014" s="35">
        <f>Data!BQ34</f>
        <v>2.6658247851015005E-3</v>
      </c>
      <c r="Q2014" s="21">
        <v>0</v>
      </c>
      <c r="R2014" s="21">
        <v>0</v>
      </c>
      <c r="S2014" s="21">
        <v>0</v>
      </c>
      <c r="T2014" s="38">
        <v>0</v>
      </c>
    </row>
    <row r="2015" spans="1:20" x14ac:dyDescent="0.25">
      <c r="A2015" s="17" t="s">
        <v>260</v>
      </c>
      <c r="B2015" s="8" t="s">
        <v>338</v>
      </c>
      <c r="C2015" s="8" t="s">
        <v>334</v>
      </c>
      <c r="D2015" s="8" t="str">
        <f t="shared" si="215"/>
        <v>Week_21-generic-refi</v>
      </c>
      <c r="E2015" s="8" t="str">
        <f t="shared" si="216"/>
        <v>Umbrella-social.display.umb</v>
      </c>
      <c r="H2015" s="24">
        <f t="shared" ref="H2015:K2030" si="219">H2014</f>
        <v>5.1707695545850103E-3</v>
      </c>
      <c r="I2015" s="6">
        <f t="shared" si="219"/>
        <v>2.04</v>
      </c>
      <c r="J2015" s="6">
        <f t="shared" si="219"/>
        <v>5999900.7456418928</v>
      </c>
      <c r="K2015" s="18">
        <f t="shared" si="219"/>
        <v>0</v>
      </c>
      <c r="L2015" s="35">
        <f>Data!BQ35</f>
        <v>2.6658247851015005E-3</v>
      </c>
      <c r="Q2015" s="21">
        <v>0</v>
      </c>
      <c r="R2015" s="21">
        <v>0</v>
      </c>
      <c r="S2015" s="21">
        <v>0</v>
      </c>
      <c r="T2015" s="38">
        <v>0</v>
      </c>
    </row>
    <row r="2016" spans="1:20" x14ac:dyDescent="0.25">
      <c r="A2016" s="17" t="s">
        <v>261</v>
      </c>
      <c r="B2016" s="8" t="s">
        <v>338</v>
      </c>
      <c r="C2016" s="8" t="s">
        <v>334</v>
      </c>
      <c r="D2016" s="8" t="str">
        <f t="shared" si="215"/>
        <v>Week_22-generic-refi</v>
      </c>
      <c r="E2016" s="8" t="str">
        <f t="shared" si="216"/>
        <v>Umbrella-social.display.umb</v>
      </c>
      <c r="H2016" s="24">
        <f t="shared" si="219"/>
        <v>5.1707695545850103E-3</v>
      </c>
      <c r="I2016" s="6">
        <f t="shared" si="219"/>
        <v>2.04</v>
      </c>
      <c r="J2016" s="6">
        <f t="shared" si="219"/>
        <v>5999900.7456418928</v>
      </c>
      <c r="K2016" s="18">
        <f t="shared" si="219"/>
        <v>0</v>
      </c>
      <c r="L2016" s="35">
        <f>Data!BQ36</f>
        <v>2.6658247851015005E-3</v>
      </c>
      <c r="Q2016" s="21">
        <v>0</v>
      </c>
      <c r="R2016" s="21">
        <v>0</v>
      </c>
      <c r="S2016" s="21">
        <v>0</v>
      </c>
      <c r="T2016" s="38">
        <v>0</v>
      </c>
    </row>
    <row r="2017" spans="1:20" x14ac:dyDescent="0.25">
      <c r="A2017" s="17" t="s">
        <v>278</v>
      </c>
      <c r="B2017" s="8" t="s">
        <v>338</v>
      </c>
      <c r="C2017" s="8" t="s">
        <v>334</v>
      </c>
      <c r="D2017" s="8" t="str">
        <f t="shared" si="215"/>
        <v>Week_23-generic-refi</v>
      </c>
      <c r="E2017" s="8" t="str">
        <f t="shared" si="216"/>
        <v>Umbrella-social.display.umb</v>
      </c>
      <c r="H2017" s="24">
        <f t="shared" si="219"/>
        <v>5.1707695545850103E-3</v>
      </c>
      <c r="I2017" s="6">
        <f t="shared" si="219"/>
        <v>2.04</v>
      </c>
      <c r="J2017" s="6">
        <f t="shared" si="219"/>
        <v>5999900.7456418928</v>
      </c>
      <c r="K2017" s="18">
        <f t="shared" si="219"/>
        <v>0</v>
      </c>
      <c r="L2017" s="35">
        <f>Data!BQ37</f>
        <v>2.7527538541808972E-3</v>
      </c>
      <c r="Q2017" s="21">
        <v>0</v>
      </c>
      <c r="R2017" s="21">
        <v>0</v>
      </c>
      <c r="S2017" s="21">
        <v>0</v>
      </c>
      <c r="T2017" s="38">
        <v>0</v>
      </c>
    </row>
    <row r="2018" spans="1:20" x14ac:dyDescent="0.25">
      <c r="A2018" s="17" t="s">
        <v>279</v>
      </c>
      <c r="B2018" s="8" t="s">
        <v>338</v>
      </c>
      <c r="C2018" s="8" t="s">
        <v>334</v>
      </c>
      <c r="D2018" s="8" t="str">
        <f t="shared" si="215"/>
        <v>Week_24-generic-refi</v>
      </c>
      <c r="E2018" s="8" t="str">
        <f t="shared" si="216"/>
        <v>Umbrella-social.display.umb</v>
      </c>
      <c r="H2018" s="24">
        <f t="shared" si="219"/>
        <v>5.1707695545850103E-3</v>
      </c>
      <c r="I2018" s="6">
        <f t="shared" si="219"/>
        <v>2.04</v>
      </c>
      <c r="J2018" s="6">
        <f t="shared" si="219"/>
        <v>5999900.7456418928</v>
      </c>
      <c r="K2018" s="18">
        <f t="shared" si="219"/>
        <v>0</v>
      </c>
      <c r="L2018" s="35">
        <f>Data!BQ38</f>
        <v>2.7527538541808972E-3</v>
      </c>
      <c r="Q2018" s="21">
        <v>0</v>
      </c>
      <c r="R2018" s="21">
        <v>0</v>
      </c>
      <c r="S2018" s="21">
        <v>0</v>
      </c>
      <c r="T2018" s="38">
        <v>0</v>
      </c>
    </row>
    <row r="2019" spans="1:20" x14ac:dyDescent="0.25">
      <c r="A2019" s="17" t="s">
        <v>280</v>
      </c>
      <c r="B2019" s="8" t="s">
        <v>338</v>
      </c>
      <c r="C2019" s="8" t="s">
        <v>334</v>
      </c>
      <c r="D2019" s="8" t="str">
        <f t="shared" si="215"/>
        <v>Week_25-generic-refi</v>
      </c>
      <c r="E2019" s="8" t="str">
        <f t="shared" si="216"/>
        <v>Umbrella-social.display.umb</v>
      </c>
      <c r="H2019" s="24">
        <f t="shared" si="219"/>
        <v>5.1707695545850103E-3</v>
      </c>
      <c r="I2019" s="6">
        <f t="shared" si="219"/>
        <v>2.04</v>
      </c>
      <c r="J2019" s="6">
        <f t="shared" si="219"/>
        <v>5999900.7456418928</v>
      </c>
      <c r="K2019" s="18">
        <f t="shared" si="219"/>
        <v>0</v>
      </c>
      <c r="L2019" s="35">
        <f>Data!BQ39</f>
        <v>2.7527538541808972E-3</v>
      </c>
      <c r="Q2019" s="21">
        <v>0</v>
      </c>
      <c r="R2019" s="21">
        <v>0</v>
      </c>
      <c r="S2019" s="21">
        <v>0</v>
      </c>
      <c r="T2019" s="38">
        <v>0</v>
      </c>
    </row>
    <row r="2020" spans="1:20" x14ac:dyDescent="0.25">
      <c r="A2020" s="17" t="s">
        <v>281</v>
      </c>
      <c r="B2020" s="8" t="s">
        <v>338</v>
      </c>
      <c r="C2020" s="8" t="s">
        <v>334</v>
      </c>
      <c r="D2020" s="8" t="str">
        <f t="shared" si="215"/>
        <v>Week_26-generic-refi</v>
      </c>
      <c r="E2020" s="8" t="str">
        <f t="shared" si="216"/>
        <v>Umbrella-social.display.umb</v>
      </c>
      <c r="H2020" s="24">
        <f t="shared" si="219"/>
        <v>5.1707695545850103E-3</v>
      </c>
      <c r="I2020" s="6">
        <f t="shared" si="219"/>
        <v>2.04</v>
      </c>
      <c r="J2020" s="6">
        <f t="shared" si="219"/>
        <v>5999900.7456418928</v>
      </c>
      <c r="K2020" s="18">
        <f t="shared" si="219"/>
        <v>0</v>
      </c>
      <c r="L2020" s="35">
        <f>Data!BQ40</f>
        <v>2.7527538541808972E-3</v>
      </c>
      <c r="Q2020" s="21">
        <v>0</v>
      </c>
      <c r="R2020" s="21">
        <v>0</v>
      </c>
      <c r="S2020" s="21">
        <v>0</v>
      </c>
      <c r="T2020" s="38">
        <v>0</v>
      </c>
    </row>
    <row r="2021" spans="1:20" x14ac:dyDescent="0.25">
      <c r="A2021" s="17" t="s">
        <v>282</v>
      </c>
      <c r="B2021" s="8" t="s">
        <v>338</v>
      </c>
      <c r="C2021" s="8" t="s">
        <v>334</v>
      </c>
      <c r="D2021" s="8" t="str">
        <f t="shared" si="215"/>
        <v>Week_27-generic-refi</v>
      </c>
      <c r="E2021" s="8" t="str">
        <f t="shared" si="216"/>
        <v>Umbrella-social.display.umb</v>
      </c>
      <c r="H2021" s="24">
        <f t="shared" si="219"/>
        <v>5.1707695545850103E-3</v>
      </c>
      <c r="I2021" s="6">
        <f t="shared" si="219"/>
        <v>2.04</v>
      </c>
      <c r="J2021" s="6">
        <f t="shared" si="219"/>
        <v>5999900.7456418928</v>
      </c>
      <c r="K2021" s="18">
        <f t="shared" si="219"/>
        <v>0</v>
      </c>
      <c r="L2021" s="35">
        <f>Data!BQ41</f>
        <v>2.7527538541808972E-3</v>
      </c>
      <c r="Q2021" s="21">
        <v>0</v>
      </c>
      <c r="R2021" s="21">
        <v>0</v>
      </c>
      <c r="S2021" s="21">
        <v>0</v>
      </c>
      <c r="T2021" s="38">
        <v>0</v>
      </c>
    </row>
    <row r="2022" spans="1:20" x14ac:dyDescent="0.25">
      <c r="A2022" s="17" t="s">
        <v>283</v>
      </c>
      <c r="B2022" s="8" t="s">
        <v>338</v>
      </c>
      <c r="C2022" s="8" t="s">
        <v>334</v>
      </c>
      <c r="D2022" s="8" t="str">
        <f t="shared" si="215"/>
        <v>Week_28-generic-refi</v>
      </c>
      <c r="E2022" s="8" t="str">
        <f t="shared" si="216"/>
        <v>Umbrella-social.display.umb</v>
      </c>
      <c r="H2022" s="24">
        <f t="shared" si="219"/>
        <v>5.1707695545850103E-3</v>
      </c>
      <c r="I2022" s="6">
        <f t="shared" si="219"/>
        <v>2.04</v>
      </c>
      <c r="J2022" s="6">
        <f t="shared" si="219"/>
        <v>5999900.7456418928</v>
      </c>
      <c r="K2022" s="18">
        <f t="shared" si="219"/>
        <v>0</v>
      </c>
      <c r="L2022" s="35">
        <f>Data!BQ42</f>
        <v>2.578895716022103E-3</v>
      </c>
      <c r="Q2022" s="21">
        <v>0</v>
      </c>
      <c r="R2022" s="21">
        <v>506.13970995002643</v>
      </c>
      <c r="S2022" s="21">
        <v>7051.6067236769804</v>
      </c>
      <c r="T2022" s="38">
        <v>0.45553403862286024</v>
      </c>
    </row>
    <row r="2023" spans="1:20" x14ac:dyDescent="0.25">
      <c r="A2023" s="17" t="s">
        <v>284</v>
      </c>
      <c r="B2023" s="8" t="s">
        <v>338</v>
      </c>
      <c r="C2023" s="8" t="s">
        <v>334</v>
      </c>
      <c r="D2023" s="8" t="str">
        <f t="shared" si="215"/>
        <v>Week_29-generic-refi</v>
      </c>
      <c r="E2023" s="8" t="str">
        <f t="shared" si="216"/>
        <v>Umbrella-social.display.umb</v>
      </c>
      <c r="H2023" s="24">
        <f t="shared" si="219"/>
        <v>5.1707695545850103E-3</v>
      </c>
      <c r="I2023" s="6">
        <f t="shared" si="219"/>
        <v>2.04</v>
      </c>
      <c r="J2023" s="6">
        <f t="shared" si="219"/>
        <v>5999900.7456418928</v>
      </c>
      <c r="K2023" s="18">
        <f t="shared" si="219"/>
        <v>0</v>
      </c>
      <c r="L2023" s="35">
        <f>Data!BQ43</f>
        <v>2.578895716022103E-3</v>
      </c>
      <c r="Q2023" s="21">
        <v>0</v>
      </c>
      <c r="R2023" s="21">
        <v>651.30633936515596</v>
      </c>
      <c r="S2023" s="21">
        <v>8899.511672477116</v>
      </c>
      <c r="T2023" s="38">
        <v>0.60115994462754907</v>
      </c>
    </row>
    <row r="2024" spans="1:20" x14ac:dyDescent="0.25">
      <c r="A2024" s="17" t="s">
        <v>285</v>
      </c>
      <c r="B2024" s="8" t="s">
        <v>338</v>
      </c>
      <c r="C2024" s="8" t="s">
        <v>334</v>
      </c>
      <c r="D2024" s="8" t="str">
        <f t="shared" si="215"/>
        <v>Week_30-generic-refi</v>
      </c>
      <c r="E2024" s="8" t="str">
        <f t="shared" si="216"/>
        <v>Umbrella-social.display.umb</v>
      </c>
      <c r="H2024" s="24">
        <f t="shared" si="219"/>
        <v>5.1707695545850103E-3</v>
      </c>
      <c r="I2024" s="6">
        <f t="shared" si="219"/>
        <v>2.04</v>
      </c>
      <c r="J2024" s="6">
        <f t="shared" si="219"/>
        <v>5999900.7456418928</v>
      </c>
      <c r="K2024" s="18">
        <f t="shared" si="219"/>
        <v>0</v>
      </c>
      <c r="L2024" s="35">
        <f>Data!BQ44</f>
        <v>2.578895716022103E-3</v>
      </c>
      <c r="Q2024" s="21">
        <v>0</v>
      </c>
      <c r="R2024" s="21">
        <v>663.12340787326229</v>
      </c>
      <c r="S2024" s="21">
        <v>8774.9731840574968</v>
      </c>
      <c r="T2024" s="38">
        <v>0.53129693815357582</v>
      </c>
    </row>
    <row r="2025" spans="1:20" x14ac:dyDescent="0.25">
      <c r="A2025" s="17" t="s">
        <v>286</v>
      </c>
      <c r="B2025" s="8" t="s">
        <v>338</v>
      </c>
      <c r="C2025" s="8" t="s">
        <v>334</v>
      </c>
      <c r="D2025" s="8" t="str">
        <f t="shared" si="215"/>
        <v>Week_31-generic-refi</v>
      </c>
      <c r="E2025" s="8" t="str">
        <f t="shared" si="216"/>
        <v>Umbrella-social.display.umb</v>
      </c>
      <c r="H2025" s="24">
        <f t="shared" si="219"/>
        <v>5.1707695545850103E-3</v>
      </c>
      <c r="I2025" s="6">
        <f t="shared" si="219"/>
        <v>2.04</v>
      </c>
      <c r="J2025" s="6">
        <f t="shared" si="219"/>
        <v>5999900.7456418928</v>
      </c>
      <c r="K2025" s="18">
        <f t="shared" si="219"/>
        <v>0</v>
      </c>
      <c r="L2025" s="35">
        <f>Data!BQ45</f>
        <v>2.578895716022103E-3</v>
      </c>
      <c r="Q2025" s="21">
        <v>0</v>
      </c>
      <c r="R2025" s="21">
        <v>0</v>
      </c>
      <c r="S2025" s="21">
        <v>0</v>
      </c>
      <c r="T2025" s="38">
        <v>0</v>
      </c>
    </row>
    <row r="2026" spans="1:20" x14ac:dyDescent="0.25">
      <c r="A2026" s="17" t="s">
        <v>287</v>
      </c>
      <c r="B2026" s="8" t="s">
        <v>338</v>
      </c>
      <c r="C2026" s="8" t="s">
        <v>334</v>
      </c>
      <c r="D2026" s="8" t="str">
        <f t="shared" si="215"/>
        <v>Week_32-generic-refi</v>
      </c>
      <c r="E2026" s="8" t="str">
        <f t="shared" si="216"/>
        <v>Umbrella-social.display.umb</v>
      </c>
      <c r="H2026" s="24">
        <f t="shared" si="219"/>
        <v>5.1707695545850103E-3</v>
      </c>
      <c r="I2026" s="6">
        <f t="shared" si="219"/>
        <v>2.04</v>
      </c>
      <c r="J2026" s="6">
        <f t="shared" si="219"/>
        <v>5999900.7456418928</v>
      </c>
      <c r="K2026" s="18">
        <f t="shared" si="219"/>
        <v>0</v>
      </c>
      <c r="L2026" s="35">
        <f>Data!BQ46</f>
        <v>3.0135410614190871E-3</v>
      </c>
      <c r="Q2026" s="21">
        <v>0</v>
      </c>
      <c r="R2026" s="21">
        <v>0</v>
      </c>
      <c r="S2026" s="21">
        <v>0</v>
      </c>
      <c r="T2026" s="38">
        <v>0</v>
      </c>
    </row>
    <row r="2027" spans="1:20" x14ac:dyDescent="0.25">
      <c r="A2027" s="17" t="s">
        <v>288</v>
      </c>
      <c r="B2027" s="8" t="s">
        <v>338</v>
      </c>
      <c r="C2027" s="8" t="s">
        <v>334</v>
      </c>
      <c r="D2027" s="8" t="str">
        <f t="shared" si="215"/>
        <v>Week_33-generic-refi</v>
      </c>
      <c r="E2027" s="8" t="str">
        <f t="shared" si="216"/>
        <v>Umbrella-social.display.umb</v>
      </c>
      <c r="H2027" s="24">
        <f t="shared" si="219"/>
        <v>5.1707695545850103E-3</v>
      </c>
      <c r="I2027" s="6">
        <f t="shared" si="219"/>
        <v>2.04</v>
      </c>
      <c r="J2027" s="6">
        <f t="shared" si="219"/>
        <v>5999900.7456418928</v>
      </c>
      <c r="K2027" s="18">
        <f t="shared" si="219"/>
        <v>0</v>
      </c>
      <c r="L2027" s="35">
        <f>Data!BQ47</f>
        <v>3.0135410614190871E-3</v>
      </c>
      <c r="Q2027" s="21">
        <v>0</v>
      </c>
      <c r="R2027" s="21">
        <v>0</v>
      </c>
      <c r="S2027" s="21">
        <v>0</v>
      </c>
      <c r="T2027" s="38">
        <v>0</v>
      </c>
    </row>
    <row r="2028" spans="1:20" x14ac:dyDescent="0.25">
      <c r="A2028" s="17" t="s">
        <v>289</v>
      </c>
      <c r="B2028" s="8" t="s">
        <v>338</v>
      </c>
      <c r="C2028" s="8" t="s">
        <v>334</v>
      </c>
      <c r="D2028" s="8" t="str">
        <f t="shared" si="215"/>
        <v>Week_34-generic-refi</v>
      </c>
      <c r="E2028" s="8" t="str">
        <f t="shared" si="216"/>
        <v>Umbrella-social.display.umb</v>
      </c>
      <c r="H2028" s="24">
        <f t="shared" si="219"/>
        <v>5.1707695545850103E-3</v>
      </c>
      <c r="I2028" s="6">
        <f t="shared" si="219"/>
        <v>2.04</v>
      </c>
      <c r="J2028" s="6">
        <f t="shared" si="219"/>
        <v>5999900.7456418928</v>
      </c>
      <c r="K2028" s="18">
        <f t="shared" si="219"/>
        <v>0</v>
      </c>
      <c r="L2028" s="35">
        <f>Data!BQ48</f>
        <v>3.0135410614190871E-3</v>
      </c>
      <c r="Q2028" s="21">
        <v>0</v>
      </c>
      <c r="R2028" s="21">
        <v>0</v>
      </c>
      <c r="S2028" s="21">
        <v>0</v>
      </c>
      <c r="T2028" s="38">
        <v>0</v>
      </c>
    </row>
    <row r="2029" spans="1:20" x14ac:dyDescent="0.25">
      <c r="A2029" s="17" t="s">
        <v>290</v>
      </c>
      <c r="B2029" s="8" t="s">
        <v>338</v>
      </c>
      <c r="C2029" s="8" t="s">
        <v>334</v>
      </c>
      <c r="D2029" s="8" t="str">
        <f t="shared" si="215"/>
        <v>Week_35-generic-refi</v>
      </c>
      <c r="E2029" s="8" t="str">
        <f t="shared" si="216"/>
        <v>Umbrella-social.display.umb</v>
      </c>
      <c r="H2029" s="24">
        <f t="shared" si="219"/>
        <v>5.1707695545850103E-3</v>
      </c>
      <c r="I2029" s="6">
        <f t="shared" si="219"/>
        <v>2.04</v>
      </c>
      <c r="J2029" s="6">
        <f t="shared" si="219"/>
        <v>5999900.7456418928</v>
      </c>
      <c r="K2029" s="18">
        <f t="shared" si="219"/>
        <v>0</v>
      </c>
      <c r="L2029" s="35">
        <f>Data!BQ49</f>
        <v>3.0135410614190871E-3</v>
      </c>
      <c r="Q2029" s="21">
        <v>0</v>
      </c>
      <c r="R2029" s="21">
        <v>0</v>
      </c>
      <c r="S2029" s="21">
        <v>0</v>
      </c>
      <c r="T2029" s="38">
        <v>0</v>
      </c>
    </row>
    <row r="2030" spans="1:20" x14ac:dyDescent="0.25">
      <c r="A2030" s="17" t="s">
        <v>291</v>
      </c>
      <c r="B2030" s="8" t="s">
        <v>338</v>
      </c>
      <c r="C2030" s="8" t="s">
        <v>334</v>
      </c>
      <c r="D2030" s="8" t="str">
        <f t="shared" si="215"/>
        <v>Week_36-generic-refi</v>
      </c>
      <c r="E2030" s="8" t="str">
        <f t="shared" si="216"/>
        <v>Umbrella-social.display.umb</v>
      </c>
      <c r="H2030" s="24">
        <f t="shared" si="219"/>
        <v>5.1707695545850103E-3</v>
      </c>
      <c r="I2030" s="6">
        <f t="shared" si="219"/>
        <v>2.04</v>
      </c>
      <c r="J2030" s="6">
        <f t="shared" si="219"/>
        <v>5999900.7456418928</v>
      </c>
      <c r="K2030" s="18">
        <f t="shared" si="219"/>
        <v>0</v>
      </c>
      <c r="L2030" s="35">
        <f>Data!BQ50</f>
        <v>3.0135410614190871E-3</v>
      </c>
      <c r="Q2030" s="21">
        <v>0</v>
      </c>
      <c r="R2030" s="21">
        <v>0</v>
      </c>
      <c r="S2030" s="21">
        <v>0</v>
      </c>
      <c r="T2030" s="38">
        <v>0</v>
      </c>
    </row>
    <row r="2031" spans="1:20" x14ac:dyDescent="0.25">
      <c r="A2031" s="17" t="s">
        <v>292</v>
      </c>
      <c r="B2031" s="8" t="s">
        <v>338</v>
      </c>
      <c r="C2031" s="8" t="s">
        <v>334</v>
      </c>
      <c r="D2031" s="8" t="str">
        <f t="shared" si="215"/>
        <v>Week_37-generic-refi</v>
      </c>
      <c r="E2031" s="8" t="str">
        <f t="shared" si="216"/>
        <v>Umbrella-social.display.umb</v>
      </c>
      <c r="H2031" s="24">
        <f t="shared" ref="H2031:K2046" si="220">H2030</f>
        <v>5.1707695545850103E-3</v>
      </c>
      <c r="I2031" s="6">
        <f t="shared" si="220"/>
        <v>2.04</v>
      </c>
      <c r="J2031" s="6">
        <f t="shared" si="220"/>
        <v>5999900.7456418928</v>
      </c>
      <c r="K2031" s="18">
        <f t="shared" si="220"/>
        <v>0</v>
      </c>
      <c r="L2031" s="35">
        <f>Data!BQ51</f>
        <v>3.1584228432180814E-3</v>
      </c>
      <c r="Q2031" s="21">
        <v>0</v>
      </c>
      <c r="R2031" s="21">
        <v>0</v>
      </c>
      <c r="S2031" s="21">
        <v>0</v>
      </c>
      <c r="T2031" s="38">
        <v>0</v>
      </c>
    </row>
    <row r="2032" spans="1:20" x14ac:dyDescent="0.25">
      <c r="A2032" s="17" t="s">
        <v>293</v>
      </c>
      <c r="B2032" s="8" t="s">
        <v>338</v>
      </c>
      <c r="C2032" s="8" t="s">
        <v>334</v>
      </c>
      <c r="D2032" s="8" t="str">
        <f t="shared" si="215"/>
        <v>Week_38-generic-refi</v>
      </c>
      <c r="E2032" s="8" t="str">
        <f t="shared" si="216"/>
        <v>Umbrella-social.display.umb</v>
      </c>
      <c r="H2032" s="24">
        <f t="shared" si="220"/>
        <v>5.1707695545850103E-3</v>
      </c>
      <c r="I2032" s="6">
        <f t="shared" si="220"/>
        <v>2.04</v>
      </c>
      <c r="J2032" s="6">
        <f t="shared" si="220"/>
        <v>5999900.7456418928</v>
      </c>
      <c r="K2032" s="18">
        <f t="shared" si="220"/>
        <v>0</v>
      </c>
      <c r="L2032" s="35">
        <f>Data!BQ52</f>
        <v>3.1584228432180814E-3</v>
      </c>
      <c r="Q2032" s="21">
        <v>0</v>
      </c>
      <c r="R2032" s="21">
        <v>0</v>
      </c>
      <c r="S2032" s="21">
        <v>0</v>
      </c>
      <c r="T2032" s="38">
        <v>0</v>
      </c>
    </row>
    <row r="2033" spans="1:20" x14ac:dyDescent="0.25">
      <c r="A2033" s="17" t="s">
        <v>294</v>
      </c>
      <c r="B2033" s="8" t="s">
        <v>338</v>
      </c>
      <c r="C2033" s="8" t="s">
        <v>334</v>
      </c>
      <c r="D2033" s="8" t="str">
        <f t="shared" si="215"/>
        <v>Week_39-generic-refi</v>
      </c>
      <c r="E2033" s="8" t="str">
        <f t="shared" si="216"/>
        <v>Umbrella-social.display.umb</v>
      </c>
      <c r="H2033" s="24">
        <f t="shared" si="220"/>
        <v>5.1707695545850103E-3</v>
      </c>
      <c r="I2033" s="6">
        <f t="shared" si="220"/>
        <v>2.04</v>
      </c>
      <c r="J2033" s="6">
        <f t="shared" si="220"/>
        <v>5999900.7456418928</v>
      </c>
      <c r="K2033" s="18">
        <f t="shared" si="220"/>
        <v>0</v>
      </c>
      <c r="L2033" s="35">
        <f>Data!BQ53</f>
        <v>3.1584228432180814E-3</v>
      </c>
      <c r="Q2033" s="21">
        <v>0</v>
      </c>
      <c r="R2033" s="21">
        <v>0</v>
      </c>
      <c r="S2033" s="21">
        <v>0</v>
      </c>
      <c r="T2033" s="38">
        <v>0</v>
      </c>
    </row>
    <row r="2034" spans="1:20" x14ac:dyDescent="0.25">
      <c r="A2034" s="17" t="s">
        <v>295</v>
      </c>
      <c r="B2034" s="8" t="s">
        <v>338</v>
      </c>
      <c r="C2034" s="8" t="s">
        <v>334</v>
      </c>
      <c r="D2034" s="8" t="str">
        <f t="shared" si="215"/>
        <v>Week_40-generic-refi</v>
      </c>
      <c r="E2034" s="8" t="str">
        <f t="shared" si="216"/>
        <v>Umbrella-social.display.umb</v>
      </c>
      <c r="H2034" s="24">
        <f t="shared" si="220"/>
        <v>5.1707695545850103E-3</v>
      </c>
      <c r="I2034" s="6">
        <f t="shared" si="220"/>
        <v>2.04</v>
      </c>
      <c r="J2034" s="6">
        <f t="shared" si="220"/>
        <v>5999900.7456418928</v>
      </c>
      <c r="K2034" s="18">
        <f t="shared" si="220"/>
        <v>0</v>
      </c>
      <c r="L2034" s="35">
        <f>Data!BQ54</f>
        <v>3.1584228432180814E-3</v>
      </c>
      <c r="Q2034" s="21">
        <v>0</v>
      </c>
      <c r="R2034" s="21">
        <v>0</v>
      </c>
      <c r="S2034" s="21">
        <v>0</v>
      </c>
      <c r="T2034" s="38">
        <v>0</v>
      </c>
    </row>
    <row r="2035" spans="1:20" x14ac:dyDescent="0.25">
      <c r="A2035" s="17" t="s">
        <v>296</v>
      </c>
      <c r="B2035" s="8" t="s">
        <v>338</v>
      </c>
      <c r="C2035" s="8" t="s">
        <v>334</v>
      </c>
      <c r="D2035" s="8" t="str">
        <f t="shared" si="215"/>
        <v>Week_41-generic-refi</v>
      </c>
      <c r="E2035" s="8" t="str">
        <f t="shared" si="216"/>
        <v>Umbrella-social.display.umb</v>
      </c>
      <c r="H2035" s="24">
        <f t="shared" si="220"/>
        <v>5.1707695545850103E-3</v>
      </c>
      <c r="I2035" s="6">
        <f t="shared" si="220"/>
        <v>2.04</v>
      </c>
      <c r="J2035" s="6">
        <f t="shared" si="220"/>
        <v>5999900.7456418928</v>
      </c>
      <c r="K2035" s="18">
        <f t="shared" si="220"/>
        <v>0</v>
      </c>
      <c r="L2035" s="35">
        <f>Data!BQ55</f>
        <v>3.7379499704140603E-3</v>
      </c>
      <c r="Q2035" s="21">
        <v>0</v>
      </c>
      <c r="R2035" s="21">
        <v>0</v>
      </c>
      <c r="S2035" s="21">
        <v>0</v>
      </c>
      <c r="T2035" s="38">
        <v>0</v>
      </c>
    </row>
    <row r="2036" spans="1:20" x14ac:dyDescent="0.25">
      <c r="A2036" s="17" t="s">
        <v>297</v>
      </c>
      <c r="B2036" s="8" t="s">
        <v>338</v>
      </c>
      <c r="C2036" s="8" t="s">
        <v>334</v>
      </c>
      <c r="D2036" s="8" t="str">
        <f t="shared" si="215"/>
        <v>Week_42-generic-refi</v>
      </c>
      <c r="E2036" s="8" t="str">
        <f t="shared" si="216"/>
        <v>Umbrella-social.display.umb</v>
      </c>
      <c r="H2036" s="24">
        <f t="shared" si="220"/>
        <v>5.1707695545850103E-3</v>
      </c>
      <c r="I2036" s="6">
        <f t="shared" si="220"/>
        <v>2.04</v>
      </c>
      <c r="J2036" s="6">
        <f t="shared" si="220"/>
        <v>5999900.7456418928</v>
      </c>
      <c r="K2036" s="18">
        <f t="shared" si="220"/>
        <v>0</v>
      </c>
      <c r="L2036" s="35">
        <f>Data!BQ56</f>
        <v>3.7379499704140603E-3</v>
      </c>
      <c r="Q2036" s="21">
        <v>0</v>
      </c>
      <c r="R2036" s="21">
        <v>0</v>
      </c>
      <c r="S2036" s="21">
        <v>0</v>
      </c>
      <c r="T2036" s="38">
        <v>0</v>
      </c>
    </row>
    <row r="2037" spans="1:20" x14ac:dyDescent="0.25">
      <c r="A2037" s="17" t="s">
        <v>298</v>
      </c>
      <c r="B2037" s="8" t="s">
        <v>338</v>
      </c>
      <c r="C2037" s="8" t="s">
        <v>334</v>
      </c>
      <c r="D2037" s="8" t="str">
        <f t="shared" si="215"/>
        <v>Week_43-generic-refi</v>
      </c>
      <c r="E2037" s="8" t="str">
        <f t="shared" si="216"/>
        <v>Umbrella-social.display.umb</v>
      </c>
      <c r="H2037" s="24">
        <f t="shared" si="220"/>
        <v>5.1707695545850103E-3</v>
      </c>
      <c r="I2037" s="6">
        <f t="shared" si="220"/>
        <v>2.04</v>
      </c>
      <c r="J2037" s="6">
        <f t="shared" si="220"/>
        <v>5999900.7456418928</v>
      </c>
      <c r="K2037" s="18">
        <f t="shared" si="220"/>
        <v>0</v>
      </c>
      <c r="L2037" s="35">
        <f>Data!BQ57</f>
        <v>3.7379499704140603E-3</v>
      </c>
      <c r="Q2037" s="21">
        <v>0</v>
      </c>
      <c r="R2037" s="21">
        <v>0</v>
      </c>
      <c r="S2037" s="21">
        <v>0</v>
      </c>
      <c r="T2037" s="38">
        <v>0</v>
      </c>
    </row>
    <row r="2038" spans="1:20" x14ac:dyDescent="0.25">
      <c r="A2038" s="17" t="s">
        <v>299</v>
      </c>
      <c r="B2038" s="8" t="s">
        <v>338</v>
      </c>
      <c r="C2038" s="8" t="s">
        <v>334</v>
      </c>
      <c r="D2038" s="8" t="str">
        <f t="shared" si="215"/>
        <v>Week_44-generic-refi</v>
      </c>
      <c r="E2038" s="8" t="str">
        <f t="shared" si="216"/>
        <v>Umbrella-social.display.umb</v>
      </c>
      <c r="H2038" s="24">
        <f t="shared" si="220"/>
        <v>5.1707695545850103E-3</v>
      </c>
      <c r="I2038" s="6">
        <f t="shared" si="220"/>
        <v>2.04</v>
      </c>
      <c r="J2038" s="6">
        <f t="shared" si="220"/>
        <v>5999900.7456418928</v>
      </c>
      <c r="K2038" s="18">
        <f t="shared" si="220"/>
        <v>0</v>
      </c>
      <c r="L2038" s="35">
        <f>Data!BQ58</f>
        <v>3.7379499704140603E-3</v>
      </c>
      <c r="Q2038" s="21">
        <v>0</v>
      </c>
      <c r="R2038" s="21">
        <v>573.86017999668366</v>
      </c>
      <c r="S2038" s="21">
        <v>9059.7813391132149</v>
      </c>
      <c r="T2038" s="38">
        <v>0.6762116697767826</v>
      </c>
    </row>
    <row r="2039" spans="1:20" x14ac:dyDescent="0.25">
      <c r="A2039" s="17" t="s">
        <v>300</v>
      </c>
      <c r="B2039" s="8" t="s">
        <v>338</v>
      </c>
      <c r="C2039" s="8" t="s">
        <v>334</v>
      </c>
      <c r="D2039" s="8" t="str">
        <f t="shared" si="215"/>
        <v>Week_45-generic-refi</v>
      </c>
      <c r="E2039" s="8" t="str">
        <f t="shared" si="216"/>
        <v>Umbrella-social.display.umb</v>
      </c>
      <c r="H2039" s="24">
        <f t="shared" si="220"/>
        <v>5.1707695545850103E-3</v>
      </c>
      <c r="I2039" s="6">
        <f t="shared" si="220"/>
        <v>2.04</v>
      </c>
      <c r="J2039" s="6">
        <f t="shared" si="220"/>
        <v>5999900.7456418928</v>
      </c>
      <c r="K2039" s="18">
        <f t="shared" si="220"/>
        <v>0</v>
      </c>
      <c r="L2039" s="35">
        <f>Data!BQ59</f>
        <v>3.2163755559376796E-3</v>
      </c>
      <c r="Q2039" s="21">
        <v>0</v>
      </c>
      <c r="R2039" s="21">
        <v>1068.5917865235535</v>
      </c>
      <c r="S2039" s="21">
        <v>13159.187644179752</v>
      </c>
      <c r="T2039" s="38">
        <v>0.63863489729291512</v>
      </c>
    </row>
    <row r="2040" spans="1:20" x14ac:dyDescent="0.25">
      <c r="A2040" s="17" t="s">
        <v>301</v>
      </c>
      <c r="B2040" s="8" t="s">
        <v>338</v>
      </c>
      <c r="C2040" s="8" t="s">
        <v>334</v>
      </c>
      <c r="D2040" s="8" t="str">
        <f t="shared" si="215"/>
        <v>Week_46-generic-refi</v>
      </c>
      <c r="E2040" s="8" t="str">
        <f t="shared" si="216"/>
        <v>Umbrella-social.display.umb</v>
      </c>
      <c r="H2040" s="24">
        <f t="shared" si="220"/>
        <v>5.1707695545850103E-3</v>
      </c>
      <c r="I2040" s="6">
        <f t="shared" si="220"/>
        <v>2.04</v>
      </c>
      <c r="J2040" s="6">
        <f t="shared" si="220"/>
        <v>5999900.7456418928</v>
      </c>
      <c r="K2040" s="18">
        <f t="shared" si="220"/>
        <v>0</v>
      </c>
      <c r="L2040" s="35">
        <f>Data!BQ60</f>
        <v>3.2163755559376796E-3</v>
      </c>
      <c r="Q2040" s="21">
        <v>0</v>
      </c>
      <c r="R2040" s="21">
        <v>742.31781871387773</v>
      </c>
      <c r="S2040" s="21">
        <v>10108.918139145531</v>
      </c>
      <c r="T2040" s="38">
        <v>0.57804915664959178</v>
      </c>
    </row>
    <row r="2041" spans="1:20" x14ac:dyDescent="0.25">
      <c r="A2041" s="17" t="s">
        <v>272</v>
      </c>
      <c r="B2041" s="8" t="s">
        <v>338</v>
      </c>
      <c r="C2041" s="8" t="s">
        <v>334</v>
      </c>
      <c r="D2041" s="8" t="str">
        <f t="shared" si="215"/>
        <v>Week_47-generic-refi</v>
      </c>
      <c r="E2041" s="8" t="str">
        <f t="shared" si="216"/>
        <v>Umbrella-social.display.umb</v>
      </c>
      <c r="H2041" s="24">
        <f t="shared" si="220"/>
        <v>5.1707695545850103E-3</v>
      </c>
      <c r="I2041" s="6">
        <f t="shared" si="220"/>
        <v>2.04</v>
      </c>
      <c r="J2041" s="6">
        <f t="shared" si="220"/>
        <v>5999900.7456418928</v>
      </c>
      <c r="K2041" s="18">
        <f t="shared" si="220"/>
        <v>0</v>
      </c>
      <c r="L2041" s="35">
        <f>Data!BQ61</f>
        <v>3.2163755559376796E-3</v>
      </c>
      <c r="Q2041" s="21">
        <v>0</v>
      </c>
      <c r="R2041" s="21">
        <v>662.32368254907328</v>
      </c>
      <c r="S2041" s="21">
        <v>9050.9841166982296</v>
      </c>
      <c r="T2041" s="38">
        <v>0.51663614693575011</v>
      </c>
    </row>
    <row r="2042" spans="1:20" x14ac:dyDescent="0.25">
      <c r="A2042" s="17" t="s">
        <v>273</v>
      </c>
      <c r="B2042" s="8" t="s">
        <v>338</v>
      </c>
      <c r="C2042" s="8" t="s">
        <v>334</v>
      </c>
      <c r="D2042" s="8" t="str">
        <f t="shared" si="215"/>
        <v>Week_48-generic-refi</v>
      </c>
      <c r="E2042" s="8" t="str">
        <f t="shared" si="216"/>
        <v>Umbrella-social.display.umb</v>
      </c>
      <c r="H2042" s="24">
        <f t="shared" si="220"/>
        <v>5.1707695545850103E-3</v>
      </c>
      <c r="I2042" s="6">
        <f t="shared" si="220"/>
        <v>2.04</v>
      </c>
      <c r="J2042" s="6">
        <f t="shared" si="220"/>
        <v>5999900.7456418928</v>
      </c>
      <c r="K2042" s="18">
        <f t="shared" si="220"/>
        <v>0</v>
      </c>
      <c r="L2042" s="35">
        <f>Data!BQ62</f>
        <v>3.2163755559376796E-3</v>
      </c>
      <c r="Q2042" s="21">
        <v>0</v>
      </c>
      <c r="R2042" s="21">
        <v>427.22096460148879</v>
      </c>
      <c r="S2042" s="21">
        <v>6941.4971139566915</v>
      </c>
      <c r="T2042" s="38">
        <v>0.54450507471547893</v>
      </c>
    </row>
    <row r="2043" spans="1:20" x14ac:dyDescent="0.25">
      <c r="A2043" s="17" t="s">
        <v>274</v>
      </c>
      <c r="B2043" s="8" t="s">
        <v>338</v>
      </c>
      <c r="C2043" s="8" t="s">
        <v>334</v>
      </c>
      <c r="D2043" s="8" t="str">
        <f t="shared" si="215"/>
        <v>Week_49-generic-refi</v>
      </c>
      <c r="E2043" s="8" t="str">
        <f t="shared" si="216"/>
        <v>Umbrella-social.display.umb</v>
      </c>
      <c r="H2043" s="24">
        <f t="shared" si="220"/>
        <v>5.1707695545850103E-3</v>
      </c>
      <c r="I2043" s="6">
        <f t="shared" si="220"/>
        <v>2.04</v>
      </c>
      <c r="J2043" s="6">
        <f t="shared" si="220"/>
        <v>5999900.7456418928</v>
      </c>
      <c r="K2043" s="18">
        <f t="shared" si="220"/>
        <v>0</v>
      </c>
      <c r="L2043" s="35">
        <f>Data!BQ63</f>
        <v>3.2163755559376796E-3</v>
      </c>
      <c r="Q2043" s="21">
        <v>0</v>
      </c>
      <c r="R2043" s="21">
        <v>520.07268893471053</v>
      </c>
      <c r="S2043" s="21">
        <v>7535.8179923669741</v>
      </c>
      <c r="T2043" s="38">
        <v>0.50782909779402674</v>
      </c>
    </row>
    <row r="2044" spans="1:20" x14ac:dyDescent="0.25">
      <c r="A2044" s="17" t="s">
        <v>275</v>
      </c>
      <c r="B2044" s="8" t="s">
        <v>338</v>
      </c>
      <c r="C2044" s="8" t="s">
        <v>334</v>
      </c>
      <c r="D2044" s="8" t="str">
        <f t="shared" si="215"/>
        <v>Week_50-generic-refi</v>
      </c>
      <c r="E2044" s="8" t="str">
        <f t="shared" si="216"/>
        <v>Umbrella-social.display.umb</v>
      </c>
      <c r="H2044" s="24">
        <f t="shared" si="220"/>
        <v>5.1707695545850103E-3</v>
      </c>
      <c r="I2044" s="6">
        <f t="shared" si="220"/>
        <v>2.04</v>
      </c>
      <c r="J2044" s="6">
        <f t="shared" si="220"/>
        <v>5999900.7456418928</v>
      </c>
      <c r="K2044" s="18">
        <f t="shared" si="220"/>
        <v>0</v>
      </c>
      <c r="L2044" s="35">
        <f>Data!BQ64</f>
        <v>2.8107065669004949E-3</v>
      </c>
      <c r="Q2044" s="21">
        <v>0</v>
      </c>
      <c r="R2044" s="21">
        <v>803.86008243876711</v>
      </c>
      <c r="S2044" s="21">
        <v>10416.556344070801</v>
      </c>
      <c r="T2044" s="38">
        <v>0.56329119692976337</v>
      </c>
    </row>
    <row r="2045" spans="1:20" x14ac:dyDescent="0.25">
      <c r="A2045" s="17" t="s">
        <v>276</v>
      </c>
      <c r="B2045" s="8" t="s">
        <v>338</v>
      </c>
      <c r="C2045" s="8" t="s">
        <v>334</v>
      </c>
      <c r="D2045" s="8" t="str">
        <f t="shared" si="215"/>
        <v>Week_51-generic-refi</v>
      </c>
      <c r="E2045" s="8" t="str">
        <f t="shared" si="216"/>
        <v>Umbrella-social.display.umb</v>
      </c>
      <c r="H2045" s="24">
        <f t="shared" si="220"/>
        <v>5.1707695545850103E-3</v>
      </c>
      <c r="I2045" s="6">
        <f t="shared" si="220"/>
        <v>2.04</v>
      </c>
      <c r="J2045" s="6">
        <f t="shared" si="220"/>
        <v>5999900.7456418928</v>
      </c>
      <c r="K2045" s="18">
        <f t="shared" si="220"/>
        <v>0</v>
      </c>
      <c r="L2045" s="35">
        <f>Data!BQ65</f>
        <v>2.8107065669004949E-3</v>
      </c>
      <c r="Q2045" s="21">
        <v>0</v>
      </c>
      <c r="R2045" s="21">
        <v>851.51490621179028</v>
      </c>
      <c r="S2045" s="21">
        <v>11447.987521214754</v>
      </c>
      <c r="T2045" s="38">
        <v>0.63270754606795165</v>
      </c>
    </row>
    <row r="2046" spans="1:20" x14ac:dyDescent="0.25">
      <c r="A2046" s="17" t="s">
        <v>277</v>
      </c>
      <c r="B2046" s="8" t="s">
        <v>338</v>
      </c>
      <c r="C2046" s="8" t="s">
        <v>334</v>
      </c>
      <c r="D2046" s="8" t="str">
        <f t="shared" si="215"/>
        <v>Week_52-generic-refi</v>
      </c>
      <c r="E2046" s="8" t="str">
        <f t="shared" si="216"/>
        <v>Umbrella-social.display.umb</v>
      </c>
      <c r="H2046" s="24">
        <f t="shared" si="220"/>
        <v>5.1707695545850103E-3</v>
      </c>
      <c r="I2046" s="6">
        <f t="shared" si="220"/>
        <v>2.04</v>
      </c>
      <c r="J2046" s="6">
        <f t="shared" si="220"/>
        <v>5999900.7456418928</v>
      </c>
      <c r="K2046" s="18">
        <f t="shared" si="220"/>
        <v>0</v>
      </c>
      <c r="L2046" s="35">
        <f>Data!BQ66</f>
        <v>2.8107065669004949E-3</v>
      </c>
      <c r="Q2046" s="21">
        <v>0</v>
      </c>
      <c r="R2046" s="21">
        <v>565.74620424483248</v>
      </c>
      <c r="S2046" s="21">
        <v>7769.4252915859843</v>
      </c>
      <c r="T2046" s="38">
        <v>0.61592026912363895</v>
      </c>
    </row>
    <row r="2048" spans="1:20" x14ac:dyDescent="0.25">
      <c r="A2048" s="16" t="s">
        <v>328</v>
      </c>
      <c r="B2048" s="8" t="s">
        <v>338</v>
      </c>
      <c r="C2048" s="8" t="s">
        <v>335</v>
      </c>
      <c r="E2048" s="8" t="str">
        <f>IF(RIGHT(A2048,3)="old","Initial",B2048&amp;"-"&amp;C2048)</f>
        <v>Initial</v>
      </c>
      <c r="F2048" s="4">
        <v>0</v>
      </c>
      <c r="G2048" s="19">
        <v>0</v>
      </c>
      <c r="H2048" s="4">
        <v>0</v>
      </c>
      <c r="I2048" s="42">
        <f>VLOOKUP(C2048,parms,8,FALSE)</f>
        <v>2.04</v>
      </c>
      <c r="J2048" s="6">
        <v>1</v>
      </c>
      <c r="K2048" s="18">
        <v>0</v>
      </c>
      <c r="L2048" s="35">
        <f>Data!BR2</f>
        <v>4.0496729639443564E-3</v>
      </c>
      <c r="M2048" s="39">
        <f>VLOOKUP(C2048,Data!$CB$2:$EB$22,1+VALUE(MID(A2048,6,2)),FALSE)</f>
        <v>0</v>
      </c>
      <c r="Q2048" s="21">
        <v>0</v>
      </c>
      <c r="R2048" s="21">
        <v>0</v>
      </c>
      <c r="S2048" s="21">
        <v>0</v>
      </c>
      <c r="T2048" s="38">
        <v>0</v>
      </c>
    </row>
    <row r="2049" spans="1:20" x14ac:dyDescent="0.25">
      <c r="A2049" s="16" t="s">
        <v>316</v>
      </c>
      <c r="B2049" s="8" t="s">
        <v>338</v>
      </c>
      <c r="C2049" s="8" t="s">
        <v>335</v>
      </c>
      <c r="E2049" s="8" t="str">
        <f t="shared" ref="E2049:E2112" si="221">IF(RIGHT(A2049,3)="old","Initial",B2049&amp;"-"&amp;C2049)</f>
        <v>Initial</v>
      </c>
      <c r="F2049" s="4">
        <v>0</v>
      </c>
      <c r="G2049" s="19">
        <v>0</v>
      </c>
      <c r="H2049" s="4">
        <v>0</v>
      </c>
      <c r="I2049" s="6">
        <f>I2048</f>
        <v>2.04</v>
      </c>
      <c r="J2049" s="6">
        <v>1</v>
      </c>
      <c r="K2049" s="18">
        <v>0</v>
      </c>
      <c r="L2049" s="35">
        <f>Data!BR3</f>
        <v>4.7927322233836875E-3</v>
      </c>
      <c r="M2049" s="39">
        <f>VLOOKUP(C2049,Data!$CB$2:$EB$22,1+VALUE(MID(A2049,6,2)),FALSE)</f>
        <v>0</v>
      </c>
      <c r="Q2049" s="21">
        <v>0</v>
      </c>
      <c r="R2049" s="21">
        <v>0</v>
      </c>
      <c r="S2049" s="21">
        <v>0</v>
      </c>
      <c r="T2049" s="38">
        <v>0</v>
      </c>
    </row>
    <row r="2050" spans="1:20" x14ac:dyDescent="0.25">
      <c r="A2050" s="16" t="s">
        <v>317</v>
      </c>
      <c r="B2050" s="8" t="s">
        <v>338</v>
      </c>
      <c r="C2050" s="8" t="s">
        <v>335</v>
      </c>
      <c r="E2050" s="8" t="str">
        <f t="shared" si="221"/>
        <v>Initial</v>
      </c>
      <c r="F2050" s="4">
        <v>0</v>
      </c>
      <c r="G2050" s="19">
        <v>0</v>
      </c>
      <c r="H2050" s="4">
        <v>0</v>
      </c>
      <c r="I2050" s="6">
        <f t="shared" ref="I2050:I2112" si="222">I2049</f>
        <v>2.04</v>
      </c>
      <c r="J2050" s="6">
        <v>1</v>
      </c>
      <c r="K2050" s="18">
        <v>0</v>
      </c>
      <c r="L2050" s="35">
        <f>Data!BR4</f>
        <v>4.7927322233836875E-3</v>
      </c>
      <c r="M2050" s="39">
        <f>VLOOKUP(C2050,Data!$CB$2:$EB$22,1+VALUE(MID(A2050,6,2)),FALSE)</f>
        <v>0</v>
      </c>
      <c r="Q2050" s="21">
        <v>0</v>
      </c>
      <c r="R2050" s="21">
        <v>0</v>
      </c>
      <c r="S2050" s="21">
        <v>0</v>
      </c>
      <c r="T2050" s="38">
        <v>0</v>
      </c>
    </row>
    <row r="2051" spans="1:20" x14ac:dyDescent="0.25">
      <c r="A2051" s="16" t="s">
        <v>318</v>
      </c>
      <c r="B2051" s="8" t="s">
        <v>338</v>
      </c>
      <c r="C2051" s="8" t="s">
        <v>335</v>
      </c>
      <c r="E2051" s="8" t="str">
        <f t="shared" si="221"/>
        <v>Initial</v>
      </c>
      <c r="F2051" s="4">
        <v>0</v>
      </c>
      <c r="G2051" s="19">
        <v>0</v>
      </c>
      <c r="H2051" s="4">
        <v>0</v>
      </c>
      <c r="I2051" s="6">
        <f t="shared" si="222"/>
        <v>2.04</v>
      </c>
      <c r="J2051" s="6">
        <v>1</v>
      </c>
      <c r="K2051" s="18">
        <v>0</v>
      </c>
      <c r="L2051" s="35">
        <f>Data!BR5</f>
        <v>4.7927322233836875E-3</v>
      </c>
      <c r="M2051" s="39">
        <f>VLOOKUP(C2051,Data!$CB$2:$EB$22,1+VALUE(MID(A2051,6,2)),FALSE)</f>
        <v>0</v>
      </c>
      <c r="Q2051" s="21">
        <v>0</v>
      </c>
      <c r="R2051" s="21">
        <v>0</v>
      </c>
      <c r="S2051" s="21">
        <v>0</v>
      </c>
      <c r="T2051" s="38">
        <v>0</v>
      </c>
    </row>
    <row r="2052" spans="1:20" x14ac:dyDescent="0.25">
      <c r="A2052" s="16" t="s">
        <v>319</v>
      </c>
      <c r="B2052" s="8" t="s">
        <v>338</v>
      </c>
      <c r="C2052" s="8" t="s">
        <v>335</v>
      </c>
      <c r="E2052" s="8" t="str">
        <f t="shared" si="221"/>
        <v>Initial</v>
      </c>
      <c r="F2052" s="4">
        <v>0</v>
      </c>
      <c r="G2052" s="19">
        <v>0</v>
      </c>
      <c r="H2052" s="4">
        <v>0</v>
      </c>
      <c r="I2052" s="6">
        <f t="shared" si="222"/>
        <v>2.04</v>
      </c>
      <c r="J2052" s="6">
        <v>1</v>
      </c>
      <c r="K2052" s="18">
        <v>0</v>
      </c>
      <c r="L2052" s="35">
        <f>Data!BR6</f>
        <v>4.7927322233836875E-3</v>
      </c>
      <c r="M2052" s="39">
        <f>VLOOKUP(C2052,Data!$CB$2:$EB$22,1+VALUE(MID(A2052,6,2)),FALSE)</f>
        <v>0</v>
      </c>
      <c r="Q2052" s="21">
        <v>0</v>
      </c>
      <c r="R2052" s="21">
        <v>0</v>
      </c>
      <c r="S2052" s="21">
        <v>0</v>
      </c>
      <c r="T2052" s="38">
        <v>0</v>
      </c>
    </row>
    <row r="2053" spans="1:20" x14ac:dyDescent="0.25">
      <c r="A2053" s="16" t="s">
        <v>320</v>
      </c>
      <c r="B2053" s="8" t="s">
        <v>338</v>
      </c>
      <c r="C2053" s="8" t="s">
        <v>335</v>
      </c>
      <c r="E2053" s="8" t="str">
        <f t="shared" si="221"/>
        <v>Initial</v>
      </c>
      <c r="F2053" s="4">
        <v>0</v>
      </c>
      <c r="G2053" s="19">
        <v>0</v>
      </c>
      <c r="H2053" s="4">
        <v>0</v>
      </c>
      <c r="I2053" s="6">
        <f t="shared" si="222"/>
        <v>2.04</v>
      </c>
      <c r="J2053" s="6">
        <v>1</v>
      </c>
      <c r="K2053" s="18">
        <v>0</v>
      </c>
      <c r="L2053" s="35">
        <f>Data!BR7</f>
        <v>4.1239788898882893E-3</v>
      </c>
      <c r="M2053" s="39">
        <f>VLOOKUP(C2053,Data!$CB$2:$EB$22,1+VALUE(MID(A2053,6,2)),FALSE)</f>
        <v>0</v>
      </c>
      <c r="Q2053" s="21">
        <v>0</v>
      </c>
      <c r="R2053" s="21">
        <v>0</v>
      </c>
      <c r="S2053" s="21">
        <v>0</v>
      </c>
      <c r="T2053" s="38">
        <v>0</v>
      </c>
    </row>
    <row r="2054" spans="1:20" x14ac:dyDescent="0.25">
      <c r="A2054" s="16" t="s">
        <v>321</v>
      </c>
      <c r="B2054" s="8" t="s">
        <v>338</v>
      </c>
      <c r="C2054" s="8" t="s">
        <v>335</v>
      </c>
      <c r="E2054" s="8" t="str">
        <f t="shared" si="221"/>
        <v>Initial</v>
      </c>
      <c r="F2054" s="4">
        <v>0</v>
      </c>
      <c r="G2054" s="19">
        <v>0</v>
      </c>
      <c r="H2054" s="4">
        <v>0</v>
      </c>
      <c r="I2054" s="6">
        <f t="shared" si="222"/>
        <v>2.04</v>
      </c>
      <c r="J2054" s="6">
        <v>1</v>
      </c>
      <c r="K2054" s="18">
        <v>0</v>
      </c>
      <c r="L2054" s="35">
        <f>Data!BR8</f>
        <v>4.1239788898882893E-3</v>
      </c>
      <c r="M2054" s="39">
        <f>VLOOKUP(C2054,Data!$CB$2:$EB$22,1+VALUE(MID(A2054,6,2)),FALSE)</f>
        <v>0</v>
      </c>
      <c r="Q2054" s="21">
        <v>0</v>
      </c>
      <c r="R2054" s="21">
        <v>0</v>
      </c>
      <c r="S2054" s="21">
        <v>0</v>
      </c>
      <c r="T2054" s="38">
        <v>0</v>
      </c>
    </row>
    <row r="2055" spans="1:20" x14ac:dyDescent="0.25">
      <c r="A2055" s="16" t="s">
        <v>322</v>
      </c>
      <c r="B2055" s="8" t="s">
        <v>338</v>
      </c>
      <c r="C2055" s="8" t="s">
        <v>335</v>
      </c>
      <c r="E2055" s="8" t="str">
        <f t="shared" si="221"/>
        <v>Initial</v>
      </c>
      <c r="F2055" s="4">
        <v>0</v>
      </c>
      <c r="G2055" s="19">
        <v>0</v>
      </c>
      <c r="H2055" s="4">
        <v>0</v>
      </c>
      <c r="I2055" s="6">
        <f t="shared" si="222"/>
        <v>2.04</v>
      </c>
      <c r="J2055" s="6">
        <v>1</v>
      </c>
      <c r="K2055" s="18">
        <v>0</v>
      </c>
      <c r="L2055" s="35">
        <f>Data!BR9</f>
        <v>4.1239788898882893E-3</v>
      </c>
      <c r="M2055" s="39">
        <f>VLOOKUP(C2055,Data!$CB$2:$EB$22,1+VALUE(MID(A2055,6,2)),FALSE)</f>
        <v>0</v>
      </c>
      <c r="Q2055" s="21">
        <v>0</v>
      </c>
      <c r="R2055" s="21">
        <v>0</v>
      </c>
      <c r="S2055" s="21">
        <v>0</v>
      </c>
      <c r="T2055" s="38">
        <v>0</v>
      </c>
    </row>
    <row r="2056" spans="1:20" x14ac:dyDescent="0.25">
      <c r="A2056" s="16" t="s">
        <v>323</v>
      </c>
      <c r="B2056" s="8" t="s">
        <v>338</v>
      </c>
      <c r="C2056" s="8" t="s">
        <v>335</v>
      </c>
      <c r="E2056" s="8" t="str">
        <f t="shared" si="221"/>
        <v>Initial</v>
      </c>
      <c r="F2056" s="4">
        <v>0</v>
      </c>
      <c r="G2056" s="19">
        <v>0</v>
      </c>
      <c r="H2056" s="4">
        <v>0</v>
      </c>
      <c r="I2056" s="6">
        <f t="shared" si="222"/>
        <v>2.04</v>
      </c>
      <c r="J2056" s="6">
        <v>1</v>
      </c>
      <c r="K2056" s="18">
        <v>0</v>
      </c>
      <c r="L2056" s="35">
        <f>Data!BR10</f>
        <v>4.1239788898882893E-3</v>
      </c>
      <c r="M2056" s="39">
        <f>VLOOKUP(C2056,Data!$CB$2:$EB$22,1+VALUE(MID(A2056,6,2)),FALSE)</f>
        <v>0</v>
      </c>
      <c r="Q2056" s="21">
        <v>0</v>
      </c>
      <c r="R2056" s="21">
        <v>0</v>
      </c>
      <c r="S2056" s="21">
        <v>0</v>
      </c>
      <c r="T2056" s="38">
        <v>0</v>
      </c>
    </row>
    <row r="2057" spans="1:20" x14ac:dyDescent="0.25">
      <c r="A2057" s="16" t="s">
        <v>324</v>
      </c>
      <c r="B2057" s="8" t="s">
        <v>338</v>
      </c>
      <c r="C2057" s="8" t="s">
        <v>335</v>
      </c>
      <c r="E2057" s="8" t="str">
        <f t="shared" si="221"/>
        <v>Initial</v>
      </c>
      <c r="F2057" s="4">
        <v>0</v>
      </c>
      <c r="G2057" s="19">
        <v>0</v>
      </c>
      <c r="H2057" s="4">
        <v>0</v>
      </c>
      <c r="I2057" s="6">
        <f t="shared" si="222"/>
        <v>2.04</v>
      </c>
      <c r="J2057" s="6">
        <v>1</v>
      </c>
      <c r="K2057" s="18">
        <v>0</v>
      </c>
      <c r="L2057" s="35">
        <f>Data!BR11</f>
        <v>4.1239788898882893E-3</v>
      </c>
      <c r="M2057" s="39">
        <f>VLOOKUP(C2057,Data!$CB$2:$EB$22,1+VALUE(MID(A2057,6,2)),FALSE)</f>
        <v>0</v>
      </c>
      <c r="Q2057" s="21">
        <v>0</v>
      </c>
      <c r="R2057" s="21">
        <v>0</v>
      </c>
      <c r="S2057" s="21">
        <v>0</v>
      </c>
      <c r="T2057" s="38">
        <v>0</v>
      </c>
    </row>
    <row r="2058" spans="1:20" x14ac:dyDescent="0.25">
      <c r="A2058" s="16" t="s">
        <v>325</v>
      </c>
      <c r="B2058" s="8" t="s">
        <v>338</v>
      </c>
      <c r="C2058" s="8" t="s">
        <v>335</v>
      </c>
      <c r="E2058" s="8" t="str">
        <f t="shared" si="221"/>
        <v>Initial</v>
      </c>
      <c r="F2058" s="4">
        <v>0</v>
      </c>
      <c r="G2058" s="19">
        <v>0</v>
      </c>
      <c r="H2058" s="4">
        <v>0</v>
      </c>
      <c r="I2058" s="6">
        <f t="shared" si="222"/>
        <v>2.04</v>
      </c>
      <c r="J2058" s="6">
        <v>1</v>
      </c>
      <c r="K2058" s="18">
        <v>0</v>
      </c>
      <c r="L2058" s="35">
        <f>Data!BR12</f>
        <v>3.6038374082807572E-3</v>
      </c>
      <c r="M2058" s="39">
        <f>VLOOKUP(C2058,Data!$CB$2:$EB$22,1+VALUE(MID(A2058,6,2)),FALSE)</f>
        <v>0</v>
      </c>
      <c r="Q2058" s="21">
        <v>0</v>
      </c>
      <c r="R2058" s="21">
        <v>0</v>
      </c>
      <c r="S2058" s="21">
        <v>0</v>
      </c>
      <c r="T2058" s="38">
        <v>0</v>
      </c>
    </row>
    <row r="2059" spans="1:20" x14ac:dyDescent="0.25">
      <c r="A2059" s="16" t="s">
        <v>326</v>
      </c>
      <c r="B2059" s="8" t="s">
        <v>338</v>
      </c>
      <c r="C2059" s="8" t="s">
        <v>335</v>
      </c>
      <c r="E2059" s="8" t="str">
        <f t="shared" si="221"/>
        <v>Initial</v>
      </c>
      <c r="F2059" s="4">
        <v>0</v>
      </c>
      <c r="G2059" s="19">
        <v>0</v>
      </c>
      <c r="H2059" s="4">
        <v>0</v>
      </c>
      <c r="I2059" s="6">
        <f t="shared" si="222"/>
        <v>2.04</v>
      </c>
      <c r="J2059" s="6">
        <v>1</v>
      </c>
      <c r="K2059" s="18">
        <v>0</v>
      </c>
      <c r="L2059" s="35">
        <f>Data!BR13</f>
        <v>3.6038374082807572E-3</v>
      </c>
      <c r="M2059" s="39">
        <f>VLOOKUP(C2059,Data!$CB$2:$EB$22,1+VALUE(MID(A2059,6,2)),FALSE)</f>
        <v>0</v>
      </c>
      <c r="Q2059" s="21">
        <v>0</v>
      </c>
      <c r="R2059" s="21">
        <v>0</v>
      </c>
      <c r="S2059" s="21">
        <v>0</v>
      </c>
      <c r="T2059" s="38">
        <v>0</v>
      </c>
    </row>
    <row r="2060" spans="1:20" x14ac:dyDescent="0.25">
      <c r="A2060" s="16" t="s">
        <v>327</v>
      </c>
      <c r="B2060" s="8" t="s">
        <v>338</v>
      </c>
      <c r="C2060" s="8" t="s">
        <v>335</v>
      </c>
      <c r="E2060" s="8" t="str">
        <f t="shared" si="221"/>
        <v>Initial</v>
      </c>
      <c r="F2060" s="4">
        <v>0</v>
      </c>
      <c r="G2060" s="19">
        <v>0</v>
      </c>
      <c r="H2060" s="4">
        <v>0</v>
      </c>
      <c r="I2060" s="6">
        <f t="shared" si="222"/>
        <v>2.04</v>
      </c>
      <c r="J2060" s="6">
        <v>1</v>
      </c>
      <c r="K2060" s="18">
        <v>0</v>
      </c>
      <c r="L2060" s="35">
        <f>Data!BR14</f>
        <v>3.6038374082807572E-3</v>
      </c>
      <c r="M2060" s="39">
        <f>VLOOKUP(C2060,Data!$CB$2:$EB$22,1+VALUE(MID(A2060,6,2)),FALSE)</f>
        <v>0</v>
      </c>
      <c r="Q2060" s="21">
        <v>0</v>
      </c>
      <c r="R2060" s="21">
        <v>0</v>
      </c>
      <c r="S2060" s="21">
        <v>0</v>
      </c>
      <c r="T2060" s="38">
        <v>0</v>
      </c>
    </row>
    <row r="2061" spans="1:20" x14ac:dyDescent="0.25">
      <c r="A2061" s="17" t="s">
        <v>262</v>
      </c>
      <c r="B2061" s="8" t="s">
        <v>338</v>
      </c>
      <c r="C2061" s="8" t="s">
        <v>335</v>
      </c>
      <c r="E2061" s="8" t="str">
        <f t="shared" si="221"/>
        <v>Umbrella-social.video.umb</v>
      </c>
      <c r="F2061" s="4">
        <v>0</v>
      </c>
      <c r="G2061" s="19">
        <v>0</v>
      </c>
      <c r="H2061" s="4">
        <v>0</v>
      </c>
      <c r="I2061" s="6">
        <f t="shared" si="222"/>
        <v>2.04</v>
      </c>
      <c r="J2061" s="6">
        <v>1</v>
      </c>
      <c r="K2061" s="18">
        <v>0</v>
      </c>
      <c r="L2061" s="35">
        <f>Data!BR15</f>
        <v>3.6038374082807572E-3</v>
      </c>
      <c r="M2061" s="21">
        <f>VLOOKUP(C2061,Data!$CB$2:$EB$22,1+VALUE(MID(A2061,6,2)),FALSE)</f>
        <v>0</v>
      </c>
      <c r="Q2061" s="21">
        <v>0</v>
      </c>
      <c r="R2061" s="21">
        <v>0</v>
      </c>
      <c r="S2061" s="21">
        <v>0</v>
      </c>
      <c r="T2061" s="38">
        <v>0</v>
      </c>
    </row>
    <row r="2062" spans="1:20" x14ac:dyDescent="0.25">
      <c r="A2062" s="17" t="s">
        <v>263</v>
      </c>
      <c r="B2062" s="8" t="s">
        <v>338</v>
      </c>
      <c r="C2062" s="8" t="s">
        <v>335</v>
      </c>
      <c r="E2062" s="8" t="str">
        <f t="shared" si="221"/>
        <v>Umbrella-social.video.umb</v>
      </c>
      <c r="F2062" s="4">
        <v>0</v>
      </c>
      <c r="G2062" s="19">
        <v>0</v>
      </c>
      <c r="H2062" s="4">
        <v>0</v>
      </c>
      <c r="I2062" s="6">
        <f t="shared" si="222"/>
        <v>2.04</v>
      </c>
      <c r="J2062" s="6">
        <v>1</v>
      </c>
      <c r="K2062" s="18">
        <v>0</v>
      </c>
      <c r="L2062" s="35">
        <f>Data!BR16</f>
        <v>3.4180725934209242E-3</v>
      </c>
      <c r="M2062" s="21">
        <f>VLOOKUP(C2062,Data!$CB$2:$EB$22,1+VALUE(MID(A2062,6,2)),FALSE)</f>
        <v>0</v>
      </c>
      <c r="Q2062" s="21">
        <v>0</v>
      </c>
      <c r="R2062" s="21">
        <v>0</v>
      </c>
      <c r="S2062" s="21">
        <v>0</v>
      </c>
      <c r="T2062" s="38">
        <v>0</v>
      </c>
    </row>
    <row r="2063" spans="1:20" x14ac:dyDescent="0.25">
      <c r="A2063" s="17" t="s">
        <v>264</v>
      </c>
      <c r="B2063" s="8" t="s">
        <v>338</v>
      </c>
      <c r="C2063" s="8" t="s">
        <v>335</v>
      </c>
      <c r="E2063" s="8" t="str">
        <f t="shared" si="221"/>
        <v>Umbrella-social.video.umb</v>
      </c>
      <c r="F2063" s="4">
        <v>0</v>
      </c>
      <c r="G2063" s="19">
        <v>0</v>
      </c>
      <c r="H2063" s="4">
        <v>0</v>
      </c>
      <c r="I2063" s="6">
        <f t="shared" si="222"/>
        <v>2.04</v>
      </c>
      <c r="J2063" s="6">
        <v>1</v>
      </c>
      <c r="K2063" s="18">
        <v>0</v>
      </c>
      <c r="L2063" s="35">
        <f>Data!BR17</f>
        <v>3.4180725934209242E-3</v>
      </c>
      <c r="M2063" s="21">
        <f>VLOOKUP(C2063,Data!$CB$2:$EB$22,1+VALUE(MID(A2063,6,2)),FALSE)</f>
        <v>13265.629994999999</v>
      </c>
      <c r="Q2063" s="21">
        <v>13265.629994999999</v>
      </c>
      <c r="R2063" s="21">
        <v>0</v>
      </c>
      <c r="S2063" s="21">
        <v>-13265.629994999999</v>
      </c>
      <c r="T2063" s="38">
        <v>1</v>
      </c>
    </row>
    <row r="2064" spans="1:20" x14ac:dyDescent="0.25">
      <c r="A2064" s="17" t="s">
        <v>265</v>
      </c>
      <c r="B2064" s="8" t="s">
        <v>338</v>
      </c>
      <c r="C2064" s="8" t="s">
        <v>335</v>
      </c>
      <c r="E2064" s="8" t="str">
        <f t="shared" si="221"/>
        <v>Umbrella-social.video.umb</v>
      </c>
      <c r="F2064" s="4">
        <v>0</v>
      </c>
      <c r="G2064" s="19">
        <v>0</v>
      </c>
      <c r="H2064" s="4">
        <v>0</v>
      </c>
      <c r="I2064" s="6">
        <f t="shared" si="222"/>
        <v>2.04</v>
      </c>
      <c r="J2064" s="6">
        <v>1</v>
      </c>
      <c r="K2064" s="18">
        <v>0</v>
      </c>
      <c r="L2064" s="35">
        <f>Data!BR18</f>
        <v>3.4180725934209242E-3</v>
      </c>
      <c r="M2064" s="21">
        <f>VLOOKUP(C2064,Data!$CB$2:$EB$22,1+VALUE(MID(A2064,6,2)),FALSE)</f>
        <v>14098.770004</v>
      </c>
      <c r="Q2064" s="21">
        <v>14098.770004</v>
      </c>
      <c r="R2064" s="21">
        <v>0</v>
      </c>
      <c r="S2064" s="21">
        <v>-14098.770004</v>
      </c>
      <c r="T2064" s="38">
        <v>1</v>
      </c>
    </row>
    <row r="2065" spans="1:20" x14ac:dyDescent="0.25">
      <c r="A2065" s="17" t="s">
        <v>266</v>
      </c>
      <c r="B2065" s="8" t="s">
        <v>338</v>
      </c>
      <c r="C2065" s="8" t="s">
        <v>335</v>
      </c>
      <c r="E2065" s="8" t="str">
        <f t="shared" si="221"/>
        <v>Umbrella-social.video.umb</v>
      </c>
      <c r="F2065" s="4">
        <v>0</v>
      </c>
      <c r="G2065" s="19">
        <v>0</v>
      </c>
      <c r="H2065" s="4">
        <v>0</v>
      </c>
      <c r="I2065" s="6">
        <f t="shared" si="222"/>
        <v>2.04</v>
      </c>
      <c r="J2065" s="6">
        <v>1</v>
      </c>
      <c r="K2065" s="18">
        <v>0</v>
      </c>
      <c r="L2065" s="35">
        <f>Data!BR19</f>
        <v>3.4180725934209242E-3</v>
      </c>
      <c r="M2065" s="21">
        <f>VLOOKUP(C2065,Data!$CB$2:$EB$22,1+VALUE(MID(A2065,6,2)),FALSE)</f>
        <v>14087.290004</v>
      </c>
      <c r="Q2065" s="21">
        <v>14087.290004</v>
      </c>
      <c r="R2065" s="21">
        <v>0</v>
      </c>
      <c r="S2065" s="21">
        <v>-14087.290004</v>
      </c>
      <c r="T2065" s="38">
        <v>1</v>
      </c>
    </row>
    <row r="2066" spans="1:20" x14ac:dyDescent="0.25">
      <c r="A2066" s="17" t="s">
        <v>267</v>
      </c>
      <c r="B2066" s="8" t="s">
        <v>338</v>
      </c>
      <c r="C2066" s="8" t="s">
        <v>335</v>
      </c>
      <c r="E2066" s="8" t="str">
        <f t="shared" si="221"/>
        <v>Umbrella-social.video.umb</v>
      </c>
      <c r="F2066" s="4">
        <v>0</v>
      </c>
      <c r="G2066" s="19">
        <v>0</v>
      </c>
      <c r="H2066" s="4">
        <v>0</v>
      </c>
      <c r="I2066" s="6">
        <f t="shared" si="222"/>
        <v>2.04</v>
      </c>
      <c r="J2066" s="6">
        <v>1</v>
      </c>
      <c r="K2066" s="18">
        <v>0</v>
      </c>
      <c r="L2066" s="35">
        <f>Data!BR20</f>
        <v>3.5295314823368239E-3</v>
      </c>
      <c r="M2066" s="21">
        <f>VLOOKUP(C2066,Data!$CB$2:$EB$22,1+VALUE(MID(A2066,6,2)),FALSE)</f>
        <v>13979.390003</v>
      </c>
      <c r="Q2066" s="21">
        <v>13979.390003</v>
      </c>
      <c r="R2066" s="21">
        <v>0</v>
      </c>
      <c r="S2066" s="21">
        <v>-13979.390003</v>
      </c>
      <c r="T2066" s="38">
        <v>1</v>
      </c>
    </row>
    <row r="2067" spans="1:20" x14ac:dyDescent="0.25">
      <c r="A2067" s="17" t="s">
        <v>268</v>
      </c>
      <c r="B2067" s="8" t="s">
        <v>338</v>
      </c>
      <c r="C2067" s="8" t="s">
        <v>335</v>
      </c>
      <c r="E2067" s="8" t="str">
        <f t="shared" si="221"/>
        <v>Umbrella-social.video.umb</v>
      </c>
      <c r="F2067" s="4">
        <v>0</v>
      </c>
      <c r="G2067" s="19">
        <v>0</v>
      </c>
      <c r="H2067" s="4">
        <v>0</v>
      </c>
      <c r="I2067" s="6">
        <f t="shared" si="222"/>
        <v>2.04</v>
      </c>
      <c r="J2067" s="6">
        <v>1</v>
      </c>
      <c r="K2067" s="18">
        <v>0</v>
      </c>
      <c r="L2067" s="35">
        <f>Data!BR21</f>
        <v>3.5295314823368239E-3</v>
      </c>
      <c r="M2067" s="21">
        <f>VLOOKUP(C2067,Data!$CB$2:$EB$22,1+VALUE(MID(A2067,6,2)),FALSE)</f>
        <v>14006.669996000001</v>
      </c>
      <c r="Q2067" s="21">
        <v>14006.669996000001</v>
      </c>
      <c r="R2067" s="21">
        <v>0</v>
      </c>
      <c r="S2067" s="21">
        <v>-14006.669996000001</v>
      </c>
      <c r="T2067" s="38">
        <v>1</v>
      </c>
    </row>
    <row r="2068" spans="1:20" x14ac:dyDescent="0.25">
      <c r="A2068" s="17" t="s">
        <v>269</v>
      </c>
      <c r="B2068" s="8" t="s">
        <v>338</v>
      </c>
      <c r="C2068" s="8" t="s">
        <v>335</v>
      </c>
      <c r="E2068" s="8" t="str">
        <f t="shared" si="221"/>
        <v>Umbrella-social.video.umb</v>
      </c>
      <c r="F2068" s="4">
        <v>0</v>
      </c>
      <c r="G2068" s="19">
        <v>0</v>
      </c>
      <c r="H2068" s="4">
        <v>0</v>
      </c>
      <c r="I2068" s="6">
        <f t="shared" si="222"/>
        <v>2.04</v>
      </c>
      <c r="J2068" s="6">
        <v>1</v>
      </c>
      <c r="K2068" s="18">
        <v>0</v>
      </c>
      <c r="L2068" s="35">
        <f>Data!BR22</f>
        <v>3.5295314823368239E-3</v>
      </c>
      <c r="M2068" s="21">
        <f>VLOOKUP(C2068,Data!$CB$2:$EB$22,1+VALUE(MID(A2068,6,2)),FALSE)</f>
        <v>14053.769996000001</v>
      </c>
      <c r="Q2068" s="21">
        <v>14053.769996000001</v>
      </c>
      <c r="R2068" s="21">
        <v>0</v>
      </c>
      <c r="S2068" s="21">
        <v>-14053.769996000001</v>
      </c>
      <c r="T2068" s="38">
        <v>1</v>
      </c>
    </row>
    <row r="2069" spans="1:20" x14ac:dyDescent="0.25">
      <c r="A2069" s="17" t="s">
        <v>270</v>
      </c>
      <c r="B2069" s="8" t="s">
        <v>338</v>
      </c>
      <c r="C2069" s="8" t="s">
        <v>335</v>
      </c>
      <c r="E2069" s="8" t="str">
        <f t="shared" si="221"/>
        <v>Umbrella-social.video.umb</v>
      </c>
      <c r="F2069" s="4">
        <v>0</v>
      </c>
      <c r="G2069" s="19">
        <v>0</v>
      </c>
      <c r="H2069" s="4">
        <v>0</v>
      </c>
      <c r="I2069" s="6">
        <f t="shared" si="222"/>
        <v>2.04</v>
      </c>
      <c r="J2069" s="6">
        <v>1</v>
      </c>
      <c r="K2069" s="18">
        <v>0</v>
      </c>
      <c r="L2069" s="35">
        <f>Data!BR23</f>
        <v>3.5295314823368239E-3</v>
      </c>
      <c r="M2069" s="21">
        <f>VLOOKUP(C2069,Data!$CB$2:$EB$22,1+VALUE(MID(A2069,6,2)),FALSE)</f>
        <v>13903.110008</v>
      </c>
      <c r="Q2069" s="21">
        <v>13903.110008</v>
      </c>
      <c r="R2069" s="21">
        <v>0</v>
      </c>
      <c r="S2069" s="21">
        <v>-13903.110008</v>
      </c>
      <c r="T2069" s="38">
        <v>1</v>
      </c>
    </row>
    <row r="2070" spans="1:20" x14ac:dyDescent="0.25">
      <c r="A2070" s="17" t="s">
        <v>249</v>
      </c>
      <c r="B2070" s="8" t="s">
        <v>338</v>
      </c>
      <c r="C2070" s="8" t="s">
        <v>335</v>
      </c>
      <c r="E2070" s="8" t="str">
        <f t="shared" si="221"/>
        <v>Umbrella-social.video.umb</v>
      </c>
      <c r="F2070" s="4">
        <v>0</v>
      </c>
      <c r="G2070" s="19">
        <v>0</v>
      </c>
      <c r="H2070" s="4">
        <v>0</v>
      </c>
      <c r="I2070" s="6">
        <f t="shared" si="222"/>
        <v>2.04</v>
      </c>
      <c r="J2070" s="6">
        <v>1</v>
      </c>
      <c r="K2070" s="18">
        <v>0</v>
      </c>
      <c r="L2070" s="35">
        <f>Data!BR24</f>
        <v>3.5295314823368239E-3</v>
      </c>
      <c r="M2070" s="21">
        <f>VLOOKUP(C2070,Data!$CB$2:$EB$22,1+VALUE(MID(A2070,6,2)),FALSE)</f>
        <v>14061.770001000001</v>
      </c>
      <c r="Q2070" s="21">
        <v>14061.770001000001</v>
      </c>
      <c r="R2070" s="21">
        <v>0</v>
      </c>
      <c r="S2070" s="21">
        <v>-14061.770001000001</v>
      </c>
      <c r="T2070" s="38">
        <v>1</v>
      </c>
    </row>
    <row r="2071" spans="1:20" x14ac:dyDescent="0.25">
      <c r="A2071" s="17" t="s">
        <v>250</v>
      </c>
      <c r="B2071" s="8" t="s">
        <v>338</v>
      </c>
      <c r="C2071" s="8" t="s">
        <v>335</v>
      </c>
      <c r="E2071" s="8" t="str">
        <f t="shared" si="221"/>
        <v>Umbrella-social.video.umb</v>
      </c>
      <c r="F2071" s="4">
        <v>0</v>
      </c>
      <c r="G2071" s="19">
        <v>0</v>
      </c>
      <c r="H2071" s="4">
        <v>0</v>
      </c>
      <c r="I2071" s="6">
        <f t="shared" si="222"/>
        <v>2.04</v>
      </c>
      <c r="J2071" s="6">
        <v>1</v>
      </c>
      <c r="K2071" s="18">
        <v>0</v>
      </c>
      <c r="L2071" s="35">
        <f>Data!BR25</f>
        <v>3.5295314823368239E-3</v>
      </c>
      <c r="M2071" s="21">
        <f>VLOOKUP(C2071,Data!$CB$2:$EB$22,1+VALUE(MID(A2071,6,2)),FALSE)</f>
        <v>14086.399995</v>
      </c>
      <c r="Q2071" s="21">
        <v>14086.399995</v>
      </c>
      <c r="R2071" s="21">
        <v>0</v>
      </c>
      <c r="S2071" s="21">
        <v>-14086.399995</v>
      </c>
      <c r="T2071" s="38">
        <v>1</v>
      </c>
    </row>
    <row r="2072" spans="1:20" x14ac:dyDescent="0.25">
      <c r="A2072" s="17" t="s">
        <v>251</v>
      </c>
      <c r="B2072" s="8" t="s">
        <v>338</v>
      </c>
      <c r="C2072" s="8" t="s">
        <v>335</v>
      </c>
      <c r="E2072" s="8" t="str">
        <f t="shared" si="221"/>
        <v>Umbrella-social.video.umb</v>
      </c>
      <c r="F2072" s="4">
        <v>0</v>
      </c>
      <c r="G2072" s="19">
        <v>0</v>
      </c>
      <c r="H2072" s="4">
        <v>0</v>
      </c>
      <c r="I2072" s="6">
        <f t="shared" si="222"/>
        <v>2.04</v>
      </c>
      <c r="J2072" s="6">
        <v>1</v>
      </c>
      <c r="K2072" s="18">
        <v>0</v>
      </c>
      <c r="L2072" s="35">
        <f>Data!BR26</f>
        <v>3.5295314823368239E-3</v>
      </c>
      <c r="M2072" s="21">
        <f>VLOOKUP(C2072,Data!$CB$2:$EB$22,1+VALUE(MID(A2072,6,2)),FALSE)</f>
        <v>14036.719999000001</v>
      </c>
      <c r="Q2072" s="21">
        <v>14036.719999000001</v>
      </c>
      <c r="R2072" s="21">
        <v>0</v>
      </c>
      <c r="S2072" s="21">
        <v>-14036.719999000001</v>
      </c>
      <c r="T2072" s="38">
        <v>1</v>
      </c>
    </row>
    <row r="2073" spans="1:20" x14ac:dyDescent="0.25">
      <c r="A2073" s="17" t="s">
        <v>252</v>
      </c>
      <c r="B2073" s="8" t="s">
        <v>338</v>
      </c>
      <c r="C2073" s="8" t="s">
        <v>335</v>
      </c>
      <c r="E2073" s="8" t="str">
        <f t="shared" si="221"/>
        <v>Umbrella-social.video.umb</v>
      </c>
      <c r="F2073" s="4">
        <v>0</v>
      </c>
      <c r="G2073" s="19">
        <v>0</v>
      </c>
      <c r="H2073" s="4">
        <v>0</v>
      </c>
      <c r="I2073" s="6">
        <f t="shared" si="222"/>
        <v>2.04</v>
      </c>
      <c r="J2073" s="6">
        <v>1</v>
      </c>
      <c r="K2073" s="18">
        <v>0</v>
      </c>
      <c r="L2073" s="35">
        <f>Data!BR27</f>
        <v>3.5295314823368239E-3</v>
      </c>
      <c r="M2073" s="21">
        <f>VLOOKUP(C2073,Data!$CB$2:$EB$22,1+VALUE(MID(A2073,6,2)),FALSE)</f>
        <v>18952.550004000001</v>
      </c>
      <c r="Q2073" s="21">
        <v>18952.550004000001</v>
      </c>
      <c r="R2073" s="21">
        <v>0</v>
      </c>
      <c r="S2073" s="21">
        <v>-18952.550004000001</v>
      </c>
      <c r="T2073" s="38">
        <v>1</v>
      </c>
    </row>
    <row r="2074" spans="1:20" x14ac:dyDescent="0.25">
      <c r="A2074" s="17" t="s">
        <v>253</v>
      </c>
      <c r="B2074" s="8" t="s">
        <v>338</v>
      </c>
      <c r="C2074" s="8" t="s">
        <v>335</v>
      </c>
      <c r="E2074" s="8" t="str">
        <f t="shared" si="221"/>
        <v>Umbrella-social.video.umb</v>
      </c>
      <c r="F2074" s="4">
        <v>0</v>
      </c>
      <c r="G2074" s="19">
        <v>0</v>
      </c>
      <c r="H2074" s="4">
        <v>0</v>
      </c>
      <c r="I2074" s="6">
        <f t="shared" si="222"/>
        <v>2.04</v>
      </c>
      <c r="J2074" s="6">
        <v>1</v>
      </c>
      <c r="K2074" s="18">
        <v>0</v>
      </c>
      <c r="L2074" s="35">
        <f>Data!BR28</f>
        <v>3.5295314823368239E-3</v>
      </c>
      <c r="M2074" s="21">
        <f>VLOOKUP(C2074,Data!$CB$2:$EB$22,1+VALUE(MID(A2074,6,2)),FALSE)</f>
        <v>19842.879988000001</v>
      </c>
      <c r="Q2074" s="21">
        <v>19842.879988000001</v>
      </c>
      <c r="R2074" s="21">
        <v>0</v>
      </c>
      <c r="S2074" s="21">
        <v>-19842.879988000001</v>
      </c>
      <c r="T2074" s="38">
        <v>1</v>
      </c>
    </row>
    <row r="2075" spans="1:20" x14ac:dyDescent="0.25">
      <c r="A2075" s="17" t="s">
        <v>254</v>
      </c>
      <c r="B2075" s="8" t="s">
        <v>338</v>
      </c>
      <c r="C2075" s="8" t="s">
        <v>335</v>
      </c>
      <c r="E2075" s="8" t="str">
        <f t="shared" si="221"/>
        <v>Umbrella-social.video.umb</v>
      </c>
      <c r="F2075" s="4">
        <v>0</v>
      </c>
      <c r="G2075" s="19">
        <v>0</v>
      </c>
      <c r="H2075" s="4">
        <v>0</v>
      </c>
      <c r="I2075" s="6">
        <f t="shared" si="222"/>
        <v>2.04</v>
      </c>
      <c r="J2075" s="6">
        <v>1</v>
      </c>
      <c r="K2075" s="18">
        <v>0</v>
      </c>
      <c r="L2075" s="35">
        <f>Data!BR29</f>
        <v>3.6409903712527236E-3</v>
      </c>
      <c r="M2075" s="21">
        <f>VLOOKUP(C2075,Data!$CB$2:$EB$22,1+VALUE(MID(A2075,6,2)),FALSE)</f>
        <v>20668.230002</v>
      </c>
      <c r="Q2075" s="21">
        <v>20668.230002</v>
      </c>
      <c r="R2075" s="21">
        <v>0</v>
      </c>
      <c r="S2075" s="21">
        <v>-20668.230002</v>
      </c>
      <c r="T2075" s="38">
        <v>1</v>
      </c>
    </row>
    <row r="2076" spans="1:20" x14ac:dyDescent="0.25">
      <c r="A2076" s="17" t="s">
        <v>255</v>
      </c>
      <c r="B2076" s="8" t="s">
        <v>338</v>
      </c>
      <c r="C2076" s="8" t="s">
        <v>335</v>
      </c>
      <c r="E2076" s="8" t="str">
        <f t="shared" si="221"/>
        <v>Umbrella-social.video.umb</v>
      </c>
      <c r="F2076" s="4">
        <v>0</v>
      </c>
      <c r="G2076" s="19">
        <v>0</v>
      </c>
      <c r="H2076" s="4">
        <v>0</v>
      </c>
      <c r="I2076" s="6">
        <f t="shared" si="222"/>
        <v>2.04</v>
      </c>
      <c r="J2076" s="6">
        <v>1</v>
      </c>
      <c r="K2076" s="18">
        <v>0</v>
      </c>
      <c r="L2076" s="35">
        <f>Data!BR30</f>
        <v>3.6409903712527236E-3</v>
      </c>
      <c r="M2076" s="21">
        <f>VLOOKUP(C2076,Data!$CB$2:$EB$22,1+VALUE(MID(A2076,6,2)),FALSE)</f>
        <v>6139.6800029999986</v>
      </c>
      <c r="Q2076" s="21">
        <v>6139.6800029999986</v>
      </c>
      <c r="R2076" s="21">
        <v>0</v>
      </c>
      <c r="S2076" s="21">
        <v>-6139.6800029999986</v>
      </c>
      <c r="T2076" s="38">
        <v>1</v>
      </c>
    </row>
    <row r="2077" spans="1:20" x14ac:dyDescent="0.25">
      <c r="A2077" s="17" t="s">
        <v>256</v>
      </c>
      <c r="B2077" s="8" t="s">
        <v>338</v>
      </c>
      <c r="C2077" s="8" t="s">
        <v>335</v>
      </c>
      <c r="E2077" s="8" t="str">
        <f t="shared" si="221"/>
        <v>Umbrella-social.video.umb</v>
      </c>
      <c r="F2077" s="4">
        <v>0</v>
      </c>
      <c r="G2077" s="19">
        <v>0</v>
      </c>
      <c r="H2077" s="4">
        <v>0</v>
      </c>
      <c r="I2077" s="6">
        <f t="shared" si="222"/>
        <v>2.04</v>
      </c>
      <c r="J2077" s="6">
        <v>1</v>
      </c>
      <c r="K2077" s="18">
        <v>0</v>
      </c>
      <c r="L2077" s="35">
        <f>Data!BR31</f>
        <v>3.6409903712527236E-3</v>
      </c>
      <c r="M2077" s="21">
        <f>VLOOKUP(C2077,Data!$CB$2:$EB$22,1+VALUE(MID(A2077,6,2)),FALSE)</f>
        <v>6047.7500040000004</v>
      </c>
      <c r="Q2077" s="21">
        <v>6047.7500040000004</v>
      </c>
      <c r="R2077" s="21">
        <v>0</v>
      </c>
      <c r="S2077" s="21">
        <v>-6047.7500040000004</v>
      </c>
      <c r="T2077" s="38">
        <v>1</v>
      </c>
    </row>
    <row r="2078" spans="1:20" x14ac:dyDescent="0.25">
      <c r="A2078" s="17" t="s">
        <v>257</v>
      </c>
      <c r="B2078" s="8" t="s">
        <v>338</v>
      </c>
      <c r="C2078" s="8" t="s">
        <v>335</v>
      </c>
      <c r="E2078" s="8" t="str">
        <f t="shared" si="221"/>
        <v>Umbrella-social.video.umb</v>
      </c>
      <c r="F2078" s="4">
        <v>0</v>
      </c>
      <c r="G2078" s="19">
        <v>0</v>
      </c>
      <c r="H2078" s="4">
        <v>0</v>
      </c>
      <c r="I2078" s="6">
        <f t="shared" si="222"/>
        <v>2.04</v>
      </c>
      <c r="J2078" s="6">
        <v>1</v>
      </c>
      <c r="K2078" s="18">
        <v>0</v>
      </c>
      <c r="L2078" s="35">
        <f>Data!BR32</f>
        <v>3.6409903712527236E-3</v>
      </c>
      <c r="M2078" s="21">
        <f>VLOOKUP(C2078,Data!$CB$2:$EB$22,1+VALUE(MID(A2078,6,2)),FALSE)</f>
        <v>15608.759985000001</v>
      </c>
      <c r="Q2078" s="21">
        <v>15608.759985000001</v>
      </c>
      <c r="R2078" s="21">
        <v>0</v>
      </c>
      <c r="S2078" s="21">
        <v>-15608.759985000001</v>
      </c>
      <c r="T2078" s="38">
        <v>1</v>
      </c>
    </row>
    <row r="2079" spans="1:20" x14ac:dyDescent="0.25">
      <c r="A2079" s="17" t="s">
        <v>258</v>
      </c>
      <c r="B2079" s="8" t="s">
        <v>338</v>
      </c>
      <c r="C2079" s="8" t="s">
        <v>335</v>
      </c>
      <c r="E2079" s="8" t="str">
        <f t="shared" si="221"/>
        <v>Umbrella-social.video.umb</v>
      </c>
      <c r="F2079" s="4">
        <v>0</v>
      </c>
      <c r="G2079" s="19">
        <v>0</v>
      </c>
      <c r="H2079" s="4">
        <v>0</v>
      </c>
      <c r="I2079" s="6">
        <f t="shared" si="222"/>
        <v>2.04</v>
      </c>
      <c r="J2079" s="6">
        <v>1</v>
      </c>
      <c r="K2079" s="18">
        <v>0</v>
      </c>
      <c r="L2079" s="35">
        <f>Data!BR33</f>
        <v>3.4180725934209242E-3</v>
      </c>
      <c r="M2079" s="21">
        <f>VLOOKUP(C2079,Data!$CB$2:$EB$22,1+VALUE(MID(A2079,6,2)),FALSE)</f>
        <v>34488.750002000001</v>
      </c>
      <c r="Q2079" s="21">
        <v>34488.750002000001</v>
      </c>
      <c r="R2079" s="21">
        <v>0</v>
      </c>
      <c r="S2079" s="21">
        <v>-34488.750002000001</v>
      </c>
      <c r="T2079" s="38">
        <v>1</v>
      </c>
    </row>
    <row r="2080" spans="1:20" x14ac:dyDescent="0.25">
      <c r="A2080" s="17" t="s">
        <v>259</v>
      </c>
      <c r="B2080" s="8" t="s">
        <v>338</v>
      </c>
      <c r="C2080" s="8" t="s">
        <v>335</v>
      </c>
      <c r="E2080" s="8" t="str">
        <f t="shared" si="221"/>
        <v>Umbrella-social.video.umb</v>
      </c>
      <c r="F2080" s="4">
        <v>0</v>
      </c>
      <c r="G2080" s="19">
        <v>0</v>
      </c>
      <c r="H2080" s="4">
        <v>0</v>
      </c>
      <c r="I2080" s="6">
        <f t="shared" si="222"/>
        <v>2.04</v>
      </c>
      <c r="J2080" s="6">
        <v>1</v>
      </c>
      <c r="K2080" s="18">
        <v>0</v>
      </c>
      <c r="L2080" s="35">
        <f>Data!BR34</f>
        <v>3.4180725934209242E-3</v>
      </c>
      <c r="M2080" s="21">
        <f>VLOOKUP(C2080,Data!$CB$2:$EB$22,1+VALUE(MID(A2080,6,2)),FALSE)</f>
        <v>37927.519997000003</v>
      </c>
      <c r="Q2080" s="21">
        <v>37927.519997000003</v>
      </c>
      <c r="R2080" s="21">
        <v>0</v>
      </c>
      <c r="S2080" s="21">
        <v>-37927.519997000003</v>
      </c>
      <c r="T2080" s="38">
        <v>1</v>
      </c>
    </row>
    <row r="2081" spans="1:20" x14ac:dyDescent="0.25">
      <c r="A2081" s="17" t="s">
        <v>260</v>
      </c>
      <c r="B2081" s="8" t="s">
        <v>338</v>
      </c>
      <c r="C2081" s="8" t="s">
        <v>335</v>
      </c>
      <c r="E2081" s="8" t="str">
        <f t="shared" si="221"/>
        <v>Umbrella-social.video.umb</v>
      </c>
      <c r="F2081" s="4">
        <v>0</v>
      </c>
      <c r="G2081" s="19">
        <v>0</v>
      </c>
      <c r="H2081" s="4">
        <v>0</v>
      </c>
      <c r="I2081" s="6">
        <f t="shared" si="222"/>
        <v>2.04</v>
      </c>
      <c r="J2081" s="6">
        <v>1</v>
      </c>
      <c r="K2081" s="18">
        <v>0</v>
      </c>
      <c r="L2081" s="35">
        <f>Data!BR35</f>
        <v>3.4180725934209242E-3</v>
      </c>
      <c r="M2081" s="21">
        <f>VLOOKUP(C2081,Data!$CB$2:$EB$22,1+VALUE(MID(A2081,6,2)),FALSE)</f>
        <v>39723.089996999995</v>
      </c>
      <c r="Q2081" s="21">
        <v>39723.089996999995</v>
      </c>
      <c r="R2081" s="21">
        <v>0</v>
      </c>
      <c r="S2081" s="21">
        <v>-39723.089996999995</v>
      </c>
      <c r="T2081" s="38">
        <v>1</v>
      </c>
    </row>
    <row r="2082" spans="1:20" x14ac:dyDescent="0.25">
      <c r="A2082" s="17" t="s">
        <v>261</v>
      </c>
      <c r="B2082" s="8" t="s">
        <v>338</v>
      </c>
      <c r="C2082" s="8" t="s">
        <v>335</v>
      </c>
      <c r="E2082" s="8" t="str">
        <f t="shared" si="221"/>
        <v>Umbrella-social.video.umb</v>
      </c>
      <c r="F2082" s="4">
        <v>0</v>
      </c>
      <c r="G2082" s="19">
        <v>0</v>
      </c>
      <c r="H2082" s="4">
        <v>0</v>
      </c>
      <c r="I2082" s="6">
        <f t="shared" si="222"/>
        <v>2.04</v>
      </c>
      <c r="J2082" s="6">
        <v>1</v>
      </c>
      <c r="K2082" s="18">
        <v>0</v>
      </c>
      <c r="L2082" s="35">
        <f>Data!BR36</f>
        <v>3.4180725934209242E-3</v>
      </c>
      <c r="M2082" s="21">
        <f>VLOOKUP(C2082,Data!$CB$2:$EB$22,1+VALUE(MID(A2082,6,2)),FALSE)</f>
        <v>44710.310000999998</v>
      </c>
      <c r="Q2082" s="21">
        <v>44710.310000999998</v>
      </c>
      <c r="R2082" s="21">
        <v>0</v>
      </c>
      <c r="S2082" s="21">
        <v>-44710.310000999998</v>
      </c>
      <c r="T2082" s="38">
        <v>1</v>
      </c>
    </row>
    <row r="2083" spans="1:20" x14ac:dyDescent="0.25">
      <c r="A2083" s="17" t="s">
        <v>278</v>
      </c>
      <c r="B2083" s="8" t="s">
        <v>338</v>
      </c>
      <c r="C2083" s="8" t="s">
        <v>335</v>
      </c>
      <c r="E2083" s="8" t="str">
        <f t="shared" si="221"/>
        <v>Umbrella-social.video.umb</v>
      </c>
      <c r="F2083" s="4">
        <v>0</v>
      </c>
      <c r="G2083" s="19">
        <v>0</v>
      </c>
      <c r="H2083" s="4">
        <v>0</v>
      </c>
      <c r="I2083" s="6">
        <f t="shared" si="222"/>
        <v>2.04</v>
      </c>
      <c r="J2083" s="6">
        <v>1</v>
      </c>
      <c r="K2083" s="18">
        <v>0</v>
      </c>
      <c r="L2083" s="35">
        <f>Data!BR37</f>
        <v>3.5295314823368239E-3</v>
      </c>
      <c r="M2083" s="21">
        <f>VLOOKUP(C2083,Data!$CB$2:$EB$22,1+VALUE(MID(A2083,6,2)),FALSE)</f>
        <v>41080.629987</v>
      </c>
      <c r="Q2083" s="21">
        <v>41080.629987</v>
      </c>
      <c r="R2083" s="21">
        <v>0</v>
      </c>
      <c r="S2083" s="21">
        <v>-41080.629987</v>
      </c>
      <c r="T2083" s="38">
        <v>1</v>
      </c>
    </row>
    <row r="2084" spans="1:20" x14ac:dyDescent="0.25">
      <c r="A2084" s="17" t="s">
        <v>279</v>
      </c>
      <c r="B2084" s="8" t="s">
        <v>338</v>
      </c>
      <c r="C2084" s="8" t="s">
        <v>335</v>
      </c>
      <c r="E2084" s="8" t="str">
        <f t="shared" si="221"/>
        <v>Umbrella-social.video.umb</v>
      </c>
      <c r="F2084" s="4">
        <v>0</v>
      </c>
      <c r="G2084" s="19">
        <v>0</v>
      </c>
      <c r="H2084" s="4">
        <v>0</v>
      </c>
      <c r="I2084" s="6">
        <f t="shared" si="222"/>
        <v>2.04</v>
      </c>
      <c r="J2084" s="6">
        <v>1</v>
      </c>
      <c r="K2084" s="18">
        <v>0</v>
      </c>
      <c r="L2084" s="35">
        <f>Data!BR38</f>
        <v>3.5295314823368239E-3</v>
      </c>
      <c r="M2084" s="21">
        <f>VLOOKUP(C2084,Data!$CB$2:$EB$22,1+VALUE(MID(A2084,6,2)),FALSE)</f>
        <v>14097.949999</v>
      </c>
      <c r="Q2084" s="21">
        <v>14097.949999</v>
      </c>
      <c r="R2084" s="21">
        <v>0</v>
      </c>
      <c r="S2084" s="21">
        <v>-14097.949999</v>
      </c>
      <c r="T2084" s="38">
        <v>1</v>
      </c>
    </row>
    <row r="2085" spans="1:20" x14ac:dyDescent="0.25">
      <c r="A2085" s="17" t="s">
        <v>280</v>
      </c>
      <c r="B2085" s="8" t="s">
        <v>338</v>
      </c>
      <c r="C2085" s="8" t="s">
        <v>335</v>
      </c>
      <c r="E2085" s="8" t="str">
        <f t="shared" si="221"/>
        <v>Umbrella-social.video.umb</v>
      </c>
      <c r="F2085" s="4">
        <v>0</v>
      </c>
      <c r="G2085" s="19">
        <v>0</v>
      </c>
      <c r="H2085" s="4">
        <v>0</v>
      </c>
      <c r="I2085" s="6">
        <f t="shared" si="222"/>
        <v>2.04</v>
      </c>
      <c r="J2085" s="6">
        <v>1</v>
      </c>
      <c r="K2085" s="18">
        <v>0</v>
      </c>
      <c r="L2085" s="35">
        <f>Data!BR39</f>
        <v>3.5295314823368239E-3</v>
      </c>
      <c r="M2085" s="21">
        <f>VLOOKUP(C2085,Data!$CB$2:$EB$22,1+VALUE(MID(A2085,6,2)),FALSE)</f>
        <v>17529.099987000001</v>
      </c>
      <c r="Q2085" s="21">
        <v>17529.099987000001</v>
      </c>
      <c r="R2085" s="21">
        <v>0</v>
      </c>
      <c r="S2085" s="21">
        <v>-17529.099987000001</v>
      </c>
      <c r="T2085" s="38">
        <v>1</v>
      </c>
    </row>
    <row r="2086" spans="1:20" x14ac:dyDescent="0.25">
      <c r="A2086" s="17" t="s">
        <v>281</v>
      </c>
      <c r="B2086" s="8" t="s">
        <v>338</v>
      </c>
      <c r="C2086" s="8" t="s">
        <v>335</v>
      </c>
      <c r="E2086" s="8" t="str">
        <f t="shared" si="221"/>
        <v>Umbrella-social.video.umb</v>
      </c>
      <c r="F2086" s="4">
        <v>0</v>
      </c>
      <c r="G2086" s="19">
        <v>0</v>
      </c>
      <c r="H2086" s="4">
        <v>0</v>
      </c>
      <c r="I2086" s="6">
        <f t="shared" si="222"/>
        <v>2.04</v>
      </c>
      <c r="J2086" s="6">
        <v>1</v>
      </c>
      <c r="K2086" s="18">
        <v>0</v>
      </c>
      <c r="L2086" s="35">
        <f>Data!BR40</f>
        <v>3.5295314823368239E-3</v>
      </c>
      <c r="M2086" s="21">
        <f>VLOOKUP(C2086,Data!$CB$2:$EB$22,1+VALUE(MID(A2086,6,2)),FALSE)</f>
        <v>8473.1500020000003</v>
      </c>
      <c r="Q2086" s="21">
        <v>8473.1500020000003</v>
      </c>
      <c r="R2086" s="21">
        <v>0</v>
      </c>
      <c r="S2086" s="21">
        <v>-8473.1500020000003</v>
      </c>
      <c r="T2086" s="38">
        <v>1</v>
      </c>
    </row>
    <row r="2087" spans="1:20" x14ac:dyDescent="0.25">
      <c r="A2087" s="17" t="s">
        <v>282</v>
      </c>
      <c r="B2087" s="8" t="s">
        <v>338</v>
      </c>
      <c r="C2087" s="8" t="s">
        <v>335</v>
      </c>
      <c r="E2087" s="8" t="str">
        <f t="shared" si="221"/>
        <v>Umbrella-social.video.umb</v>
      </c>
      <c r="F2087" s="4">
        <v>0</v>
      </c>
      <c r="G2087" s="19">
        <v>0</v>
      </c>
      <c r="H2087" s="4">
        <v>0</v>
      </c>
      <c r="I2087" s="6">
        <f t="shared" si="222"/>
        <v>2.04</v>
      </c>
      <c r="J2087" s="6">
        <v>1</v>
      </c>
      <c r="K2087" s="18">
        <v>0</v>
      </c>
      <c r="L2087" s="35">
        <f>Data!BR41</f>
        <v>3.5295314823368239E-3</v>
      </c>
      <c r="M2087" s="21">
        <f>VLOOKUP(C2087,Data!$CB$2:$EB$22,1+VALUE(MID(A2087,6,2)),FALSE)</f>
        <v>3362.2100030000001</v>
      </c>
      <c r="Q2087" s="21">
        <v>3362.2100030000001</v>
      </c>
      <c r="R2087" s="21">
        <v>0</v>
      </c>
      <c r="S2087" s="21">
        <v>-3362.2100030000001</v>
      </c>
      <c r="T2087" s="38">
        <v>1</v>
      </c>
    </row>
    <row r="2088" spans="1:20" x14ac:dyDescent="0.25">
      <c r="A2088" s="17" t="s">
        <v>283</v>
      </c>
      <c r="B2088" s="8" t="s">
        <v>338</v>
      </c>
      <c r="C2088" s="8" t="s">
        <v>335</v>
      </c>
      <c r="E2088" s="8" t="str">
        <f t="shared" si="221"/>
        <v>Umbrella-social.video.umb</v>
      </c>
      <c r="F2088" s="4">
        <v>0</v>
      </c>
      <c r="G2088" s="19">
        <v>0</v>
      </c>
      <c r="H2088" s="4">
        <v>0</v>
      </c>
      <c r="I2088" s="6">
        <f t="shared" si="222"/>
        <v>2.04</v>
      </c>
      <c r="J2088" s="6">
        <v>1</v>
      </c>
      <c r="K2088" s="18">
        <v>0</v>
      </c>
      <c r="L2088" s="35">
        <f>Data!BR42</f>
        <v>3.306613704505025E-3</v>
      </c>
      <c r="M2088" s="21">
        <f>VLOOKUP(C2088,Data!$CB$2:$EB$22,1+VALUE(MID(A2088,6,2)),FALSE)</f>
        <v>0</v>
      </c>
      <c r="Q2088" s="21">
        <v>0</v>
      </c>
      <c r="R2088" s="21">
        <v>0</v>
      </c>
      <c r="S2088" s="21">
        <v>0</v>
      </c>
      <c r="T2088" s="38">
        <v>0</v>
      </c>
    </row>
    <row r="2089" spans="1:20" x14ac:dyDescent="0.25">
      <c r="A2089" s="17" t="s">
        <v>284</v>
      </c>
      <c r="B2089" s="8" t="s">
        <v>338</v>
      </c>
      <c r="C2089" s="8" t="s">
        <v>335</v>
      </c>
      <c r="E2089" s="8" t="str">
        <f t="shared" si="221"/>
        <v>Umbrella-social.video.umb</v>
      </c>
      <c r="F2089" s="4">
        <v>0</v>
      </c>
      <c r="G2089" s="19">
        <v>0</v>
      </c>
      <c r="H2089" s="4">
        <v>0</v>
      </c>
      <c r="I2089" s="6">
        <f t="shared" si="222"/>
        <v>2.04</v>
      </c>
      <c r="J2089" s="6">
        <v>1</v>
      </c>
      <c r="K2089" s="18">
        <v>0</v>
      </c>
      <c r="L2089" s="35">
        <f>Data!BR43</f>
        <v>3.306613704505025E-3</v>
      </c>
      <c r="M2089" s="21">
        <f>VLOOKUP(C2089,Data!$CB$2:$EB$22,1+VALUE(MID(A2089,6,2)),FALSE)</f>
        <v>0</v>
      </c>
      <c r="Q2089" s="21">
        <v>0</v>
      </c>
      <c r="R2089" s="21">
        <v>0</v>
      </c>
      <c r="S2089" s="21">
        <v>0</v>
      </c>
      <c r="T2089" s="38">
        <v>0</v>
      </c>
    </row>
    <row r="2090" spans="1:20" x14ac:dyDescent="0.25">
      <c r="A2090" s="17" t="s">
        <v>285</v>
      </c>
      <c r="B2090" s="8" t="s">
        <v>338</v>
      </c>
      <c r="C2090" s="8" t="s">
        <v>335</v>
      </c>
      <c r="E2090" s="8" t="str">
        <f t="shared" si="221"/>
        <v>Umbrella-social.video.umb</v>
      </c>
      <c r="F2090" s="4">
        <v>0</v>
      </c>
      <c r="G2090" s="19">
        <v>0</v>
      </c>
      <c r="H2090" s="4">
        <v>0</v>
      </c>
      <c r="I2090" s="6">
        <f t="shared" si="222"/>
        <v>2.04</v>
      </c>
      <c r="J2090" s="6">
        <v>1</v>
      </c>
      <c r="K2090" s="18">
        <v>0</v>
      </c>
      <c r="L2090" s="35">
        <f>Data!BR44</f>
        <v>3.306613704505025E-3</v>
      </c>
      <c r="M2090" s="21">
        <f>VLOOKUP(C2090,Data!$CB$2:$EB$22,1+VALUE(MID(A2090,6,2)),FALSE)</f>
        <v>0</v>
      </c>
      <c r="Q2090" s="21">
        <v>0</v>
      </c>
      <c r="R2090" s="21">
        <v>0</v>
      </c>
      <c r="S2090" s="21">
        <v>0</v>
      </c>
      <c r="T2090" s="38">
        <v>0</v>
      </c>
    </row>
    <row r="2091" spans="1:20" x14ac:dyDescent="0.25">
      <c r="A2091" s="17" t="s">
        <v>286</v>
      </c>
      <c r="B2091" s="8" t="s">
        <v>338</v>
      </c>
      <c r="C2091" s="8" t="s">
        <v>335</v>
      </c>
      <c r="E2091" s="8" t="str">
        <f t="shared" si="221"/>
        <v>Umbrella-social.video.umb</v>
      </c>
      <c r="F2091" s="4">
        <v>0</v>
      </c>
      <c r="G2091" s="19">
        <v>0</v>
      </c>
      <c r="H2091" s="4">
        <v>0</v>
      </c>
      <c r="I2091" s="6">
        <f t="shared" si="222"/>
        <v>2.04</v>
      </c>
      <c r="J2091" s="6">
        <v>1</v>
      </c>
      <c r="K2091" s="18">
        <v>0</v>
      </c>
      <c r="L2091" s="35">
        <f>Data!BR45</f>
        <v>3.306613704505025E-3</v>
      </c>
      <c r="M2091" s="21">
        <f>VLOOKUP(C2091,Data!$CB$2:$EB$22,1+VALUE(MID(A2091,6,2)),FALSE)</f>
        <v>0</v>
      </c>
      <c r="Q2091" s="21">
        <v>0</v>
      </c>
      <c r="R2091" s="21">
        <v>0</v>
      </c>
      <c r="S2091" s="21">
        <v>0</v>
      </c>
      <c r="T2091" s="38">
        <v>0</v>
      </c>
    </row>
    <row r="2092" spans="1:20" x14ac:dyDescent="0.25">
      <c r="A2092" s="17" t="s">
        <v>287</v>
      </c>
      <c r="B2092" s="8" t="s">
        <v>338</v>
      </c>
      <c r="C2092" s="8" t="s">
        <v>335</v>
      </c>
      <c r="E2092" s="8" t="str">
        <f t="shared" si="221"/>
        <v>Umbrella-social.video.umb</v>
      </c>
      <c r="F2092" s="4">
        <v>0</v>
      </c>
      <c r="G2092" s="19">
        <v>0</v>
      </c>
      <c r="H2092" s="4">
        <v>0</v>
      </c>
      <c r="I2092" s="6">
        <f t="shared" si="222"/>
        <v>2.04</v>
      </c>
      <c r="J2092" s="6">
        <v>1</v>
      </c>
      <c r="K2092" s="18">
        <v>0</v>
      </c>
      <c r="L2092" s="35">
        <f>Data!BR46</f>
        <v>3.8639081490845235E-3</v>
      </c>
      <c r="M2092" s="21">
        <f>VLOOKUP(C2092,Data!$CB$2:$EB$22,1+VALUE(MID(A2092,6,2)),FALSE)</f>
        <v>0</v>
      </c>
      <c r="Q2092" s="21">
        <v>0</v>
      </c>
      <c r="R2092" s="21">
        <v>0</v>
      </c>
      <c r="S2092" s="21">
        <v>0</v>
      </c>
      <c r="T2092" s="38">
        <v>0</v>
      </c>
    </row>
    <row r="2093" spans="1:20" x14ac:dyDescent="0.25">
      <c r="A2093" s="17" t="s">
        <v>288</v>
      </c>
      <c r="B2093" s="8" t="s">
        <v>338</v>
      </c>
      <c r="C2093" s="8" t="s">
        <v>335</v>
      </c>
      <c r="E2093" s="8" t="str">
        <f t="shared" si="221"/>
        <v>Umbrella-social.video.umb</v>
      </c>
      <c r="F2093" s="4">
        <v>0</v>
      </c>
      <c r="G2093" s="19">
        <v>0</v>
      </c>
      <c r="H2093" s="4">
        <v>0</v>
      </c>
      <c r="I2093" s="6">
        <f t="shared" si="222"/>
        <v>2.04</v>
      </c>
      <c r="J2093" s="6">
        <v>1</v>
      </c>
      <c r="K2093" s="18">
        <v>0</v>
      </c>
      <c r="L2093" s="35">
        <f>Data!BR47</f>
        <v>3.8639081490845235E-3</v>
      </c>
      <c r="M2093" s="21">
        <f>VLOOKUP(C2093,Data!$CB$2:$EB$22,1+VALUE(MID(A2093,6,2)),FALSE)</f>
        <v>0</v>
      </c>
      <c r="Q2093" s="21">
        <v>0</v>
      </c>
      <c r="R2093" s="21">
        <v>0</v>
      </c>
      <c r="S2093" s="21">
        <v>0</v>
      </c>
      <c r="T2093" s="38">
        <v>0</v>
      </c>
    </row>
    <row r="2094" spans="1:20" x14ac:dyDescent="0.25">
      <c r="A2094" s="17" t="s">
        <v>289</v>
      </c>
      <c r="B2094" s="8" t="s">
        <v>338</v>
      </c>
      <c r="C2094" s="8" t="s">
        <v>335</v>
      </c>
      <c r="E2094" s="8" t="str">
        <f t="shared" si="221"/>
        <v>Umbrella-social.video.umb</v>
      </c>
      <c r="F2094" s="4">
        <v>0</v>
      </c>
      <c r="G2094" s="19">
        <v>0</v>
      </c>
      <c r="H2094" s="4">
        <v>0</v>
      </c>
      <c r="I2094" s="6">
        <f t="shared" si="222"/>
        <v>2.04</v>
      </c>
      <c r="J2094" s="6">
        <v>1</v>
      </c>
      <c r="K2094" s="18">
        <v>0</v>
      </c>
      <c r="L2094" s="35">
        <f>Data!BR48</f>
        <v>3.8639081490845235E-3</v>
      </c>
      <c r="M2094" s="21">
        <f>VLOOKUP(C2094,Data!$CB$2:$EB$22,1+VALUE(MID(A2094,6,2)),FALSE)</f>
        <v>0</v>
      </c>
      <c r="Q2094" s="21">
        <v>0</v>
      </c>
      <c r="R2094" s="21">
        <v>0</v>
      </c>
      <c r="S2094" s="21">
        <v>0</v>
      </c>
      <c r="T2094" s="38">
        <v>0</v>
      </c>
    </row>
    <row r="2095" spans="1:20" x14ac:dyDescent="0.25">
      <c r="A2095" s="17" t="s">
        <v>290</v>
      </c>
      <c r="B2095" s="8" t="s">
        <v>338</v>
      </c>
      <c r="C2095" s="8" t="s">
        <v>335</v>
      </c>
      <c r="E2095" s="8" t="str">
        <f t="shared" si="221"/>
        <v>Umbrella-social.video.umb</v>
      </c>
      <c r="F2095" s="4">
        <v>0</v>
      </c>
      <c r="G2095" s="19">
        <v>0</v>
      </c>
      <c r="H2095" s="4">
        <v>0</v>
      </c>
      <c r="I2095" s="6">
        <f t="shared" si="222"/>
        <v>2.04</v>
      </c>
      <c r="J2095" s="6">
        <v>1</v>
      </c>
      <c r="K2095" s="18">
        <v>0</v>
      </c>
      <c r="L2095" s="35">
        <f>Data!BR49</f>
        <v>3.8639081490845235E-3</v>
      </c>
      <c r="M2095" s="21">
        <f>VLOOKUP(C2095,Data!$CB$2:$EB$22,1+VALUE(MID(A2095,6,2)),FALSE)</f>
        <v>0</v>
      </c>
      <c r="Q2095" s="21">
        <v>0</v>
      </c>
      <c r="R2095" s="21">
        <v>0</v>
      </c>
      <c r="S2095" s="21">
        <v>0</v>
      </c>
      <c r="T2095" s="38">
        <v>0</v>
      </c>
    </row>
    <row r="2096" spans="1:20" x14ac:dyDescent="0.25">
      <c r="A2096" s="17" t="s">
        <v>291</v>
      </c>
      <c r="B2096" s="8" t="s">
        <v>338</v>
      </c>
      <c r="C2096" s="8" t="s">
        <v>335</v>
      </c>
      <c r="E2096" s="8" t="str">
        <f t="shared" si="221"/>
        <v>Umbrella-social.video.umb</v>
      </c>
      <c r="F2096" s="4">
        <v>0</v>
      </c>
      <c r="G2096" s="19">
        <v>0</v>
      </c>
      <c r="H2096" s="4">
        <v>0</v>
      </c>
      <c r="I2096" s="6">
        <f t="shared" si="222"/>
        <v>2.04</v>
      </c>
      <c r="J2096" s="6">
        <v>1</v>
      </c>
      <c r="K2096" s="18">
        <v>0</v>
      </c>
      <c r="L2096" s="35">
        <f>Data!BR50</f>
        <v>3.8639081490845235E-3</v>
      </c>
      <c r="M2096" s="21">
        <f>VLOOKUP(C2096,Data!$CB$2:$EB$22,1+VALUE(MID(A2096,6,2)),FALSE)</f>
        <v>0</v>
      </c>
      <c r="Q2096" s="21">
        <v>0</v>
      </c>
      <c r="R2096" s="21">
        <v>0</v>
      </c>
      <c r="S2096" s="21">
        <v>0</v>
      </c>
      <c r="T2096" s="38">
        <v>0</v>
      </c>
    </row>
    <row r="2097" spans="1:20" x14ac:dyDescent="0.25">
      <c r="A2097" s="17" t="s">
        <v>292</v>
      </c>
      <c r="B2097" s="8" t="s">
        <v>338</v>
      </c>
      <c r="C2097" s="8" t="s">
        <v>335</v>
      </c>
      <c r="E2097" s="8" t="str">
        <f t="shared" si="221"/>
        <v>Umbrella-social.video.umb</v>
      </c>
      <c r="F2097" s="4">
        <v>0</v>
      </c>
      <c r="G2097" s="19">
        <v>0</v>
      </c>
      <c r="H2097" s="4">
        <v>0</v>
      </c>
      <c r="I2097" s="6">
        <f t="shared" si="222"/>
        <v>2.04</v>
      </c>
      <c r="J2097" s="6">
        <v>1</v>
      </c>
      <c r="K2097" s="18">
        <v>0</v>
      </c>
      <c r="L2097" s="35">
        <f>Data!BR51</f>
        <v>4.0496729639443564E-3</v>
      </c>
      <c r="M2097" s="21">
        <f>VLOOKUP(C2097,Data!$CB$2:$EB$22,1+VALUE(MID(A2097,6,2)),FALSE)</f>
        <v>0</v>
      </c>
      <c r="Q2097" s="21">
        <v>0</v>
      </c>
      <c r="R2097" s="21">
        <v>0</v>
      </c>
      <c r="S2097" s="21">
        <v>0</v>
      </c>
      <c r="T2097" s="38">
        <v>0</v>
      </c>
    </row>
    <row r="2098" spans="1:20" x14ac:dyDescent="0.25">
      <c r="A2098" s="17" t="s">
        <v>293</v>
      </c>
      <c r="B2098" s="8" t="s">
        <v>338</v>
      </c>
      <c r="C2098" s="8" t="s">
        <v>335</v>
      </c>
      <c r="E2098" s="8" t="str">
        <f t="shared" si="221"/>
        <v>Umbrella-social.video.umb</v>
      </c>
      <c r="F2098" s="4">
        <v>0</v>
      </c>
      <c r="G2098" s="19">
        <v>0</v>
      </c>
      <c r="H2098" s="4">
        <v>0</v>
      </c>
      <c r="I2098" s="6">
        <f t="shared" si="222"/>
        <v>2.04</v>
      </c>
      <c r="J2098" s="6">
        <v>1</v>
      </c>
      <c r="K2098" s="18">
        <v>0</v>
      </c>
      <c r="L2098" s="35">
        <f>Data!BR52</f>
        <v>4.0496729639443564E-3</v>
      </c>
      <c r="M2098" s="21">
        <f>VLOOKUP(C2098,Data!$CB$2:$EB$22,1+VALUE(MID(A2098,6,2)),FALSE)</f>
        <v>0</v>
      </c>
      <c r="Q2098" s="21">
        <v>0</v>
      </c>
      <c r="R2098" s="21">
        <v>0</v>
      </c>
      <c r="S2098" s="21">
        <v>0</v>
      </c>
      <c r="T2098" s="38">
        <v>0</v>
      </c>
    </row>
    <row r="2099" spans="1:20" x14ac:dyDescent="0.25">
      <c r="A2099" s="17" t="s">
        <v>294</v>
      </c>
      <c r="B2099" s="8" t="s">
        <v>338</v>
      </c>
      <c r="C2099" s="8" t="s">
        <v>335</v>
      </c>
      <c r="E2099" s="8" t="str">
        <f t="shared" si="221"/>
        <v>Umbrella-social.video.umb</v>
      </c>
      <c r="F2099" s="4">
        <v>0</v>
      </c>
      <c r="G2099" s="19">
        <v>0</v>
      </c>
      <c r="H2099" s="4">
        <v>0</v>
      </c>
      <c r="I2099" s="6">
        <f t="shared" si="222"/>
        <v>2.04</v>
      </c>
      <c r="J2099" s="6">
        <v>1</v>
      </c>
      <c r="K2099" s="18">
        <v>0</v>
      </c>
      <c r="L2099" s="35">
        <f>Data!BR53</f>
        <v>4.0496729639443564E-3</v>
      </c>
      <c r="M2099" s="21">
        <f>VLOOKUP(C2099,Data!$CB$2:$EB$22,1+VALUE(MID(A2099,6,2)),FALSE)</f>
        <v>0</v>
      </c>
      <c r="Q2099" s="21">
        <v>0</v>
      </c>
      <c r="R2099" s="21">
        <v>0</v>
      </c>
      <c r="S2099" s="21">
        <v>0</v>
      </c>
      <c r="T2099" s="38">
        <v>0</v>
      </c>
    </row>
    <row r="2100" spans="1:20" x14ac:dyDescent="0.25">
      <c r="A2100" s="17" t="s">
        <v>295</v>
      </c>
      <c r="B2100" s="8" t="s">
        <v>338</v>
      </c>
      <c r="C2100" s="8" t="s">
        <v>335</v>
      </c>
      <c r="E2100" s="8" t="str">
        <f t="shared" si="221"/>
        <v>Umbrella-social.video.umb</v>
      </c>
      <c r="F2100" s="4">
        <v>0</v>
      </c>
      <c r="G2100" s="19">
        <v>0</v>
      </c>
      <c r="H2100" s="4">
        <v>0</v>
      </c>
      <c r="I2100" s="6">
        <f t="shared" si="222"/>
        <v>2.04</v>
      </c>
      <c r="J2100" s="6">
        <v>1</v>
      </c>
      <c r="K2100" s="18">
        <v>0</v>
      </c>
      <c r="L2100" s="35">
        <f>Data!BR54</f>
        <v>4.0496729639443564E-3</v>
      </c>
      <c r="M2100" s="21">
        <f>VLOOKUP(C2100,Data!$CB$2:$EB$22,1+VALUE(MID(A2100,6,2)),FALSE)</f>
        <v>0</v>
      </c>
      <c r="Q2100" s="21">
        <v>0</v>
      </c>
      <c r="R2100" s="21">
        <v>0</v>
      </c>
      <c r="S2100" s="21">
        <v>0</v>
      </c>
      <c r="T2100" s="38">
        <v>0</v>
      </c>
    </row>
    <row r="2101" spans="1:20" x14ac:dyDescent="0.25">
      <c r="A2101" s="17" t="s">
        <v>296</v>
      </c>
      <c r="B2101" s="8" t="s">
        <v>338</v>
      </c>
      <c r="C2101" s="8" t="s">
        <v>335</v>
      </c>
      <c r="E2101" s="8" t="str">
        <f t="shared" si="221"/>
        <v>Umbrella-social.video.umb</v>
      </c>
      <c r="F2101" s="4">
        <v>0</v>
      </c>
      <c r="G2101" s="19">
        <v>0</v>
      </c>
      <c r="H2101" s="4">
        <v>0</v>
      </c>
      <c r="I2101" s="6">
        <f t="shared" si="222"/>
        <v>2.04</v>
      </c>
      <c r="J2101" s="6">
        <v>1</v>
      </c>
      <c r="K2101" s="18">
        <v>0</v>
      </c>
      <c r="L2101" s="35">
        <f>Data!BR55</f>
        <v>4.7927322233836875E-3</v>
      </c>
      <c r="M2101" s="21">
        <f>VLOOKUP(C2101,Data!$CB$2:$EB$22,1+VALUE(MID(A2101,6,2)),FALSE)</f>
        <v>0</v>
      </c>
      <c r="Q2101" s="21">
        <v>0</v>
      </c>
      <c r="R2101" s="21">
        <v>0</v>
      </c>
      <c r="S2101" s="21">
        <v>0</v>
      </c>
      <c r="T2101" s="38">
        <v>0</v>
      </c>
    </row>
    <row r="2102" spans="1:20" x14ac:dyDescent="0.25">
      <c r="A2102" s="17" t="s">
        <v>297</v>
      </c>
      <c r="B2102" s="8" t="s">
        <v>338</v>
      </c>
      <c r="C2102" s="8" t="s">
        <v>335</v>
      </c>
      <c r="E2102" s="8" t="str">
        <f t="shared" si="221"/>
        <v>Umbrella-social.video.umb</v>
      </c>
      <c r="F2102" s="4">
        <v>0</v>
      </c>
      <c r="G2102" s="19">
        <v>0</v>
      </c>
      <c r="H2102" s="4">
        <v>0</v>
      </c>
      <c r="I2102" s="6">
        <f t="shared" si="222"/>
        <v>2.04</v>
      </c>
      <c r="J2102" s="6">
        <v>1</v>
      </c>
      <c r="K2102" s="18">
        <v>0</v>
      </c>
      <c r="L2102" s="35">
        <f>Data!BR56</f>
        <v>4.7927322233836875E-3</v>
      </c>
      <c r="M2102" s="21">
        <f>VLOOKUP(C2102,Data!$CB$2:$EB$22,1+VALUE(MID(A2102,6,2)),FALSE)</f>
        <v>0</v>
      </c>
      <c r="Q2102" s="21">
        <v>0</v>
      </c>
      <c r="R2102" s="21">
        <v>0</v>
      </c>
      <c r="S2102" s="21">
        <v>0</v>
      </c>
      <c r="T2102" s="38">
        <v>0</v>
      </c>
    </row>
    <row r="2103" spans="1:20" x14ac:dyDescent="0.25">
      <c r="A2103" s="17" t="s">
        <v>298</v>
      </c>
      <c r="B2103" s="8" t="s">
        <v>338</v>
      </c>
      <c r="C2103" s="8" t="s">
        <v>335</v>
      </c>
      <c r="E2103" s="8" t="str">
        <f t="shared" si="221"/>
        <v>Umbrella-social.video.umb</v>
      </c>
      <c r="F2103" s="4">
        <v>0</v>
      </c>
      <c r="G2103" s="19">
        <v>0</v>
      </c>
      <c r="H2103" s="4">
        <v>0</v>
      </c>
      <c r="I2103" s="6">
        <f t="shared" si="222"/>
        <v>2.04</v>
      </c>
      <c r="J2103" s="6">
        <v>1</v>
      </c>
      <c r="K2103" s="18">
        <v>0</v>
      </c>
      <c r="L2103" s="35">
        <f>Data!BR57</f>
        <v>4.7927322233836875E-3</v>
      </c>
      <c r="M2103" s="21">
        <f>VLOOKUP(C2103,Data!$CB$2:$EB$22,1+VALUE(MID(A2103,6,2)),FALSE)</f>
        <v>0</v>
      </c>
      <c r="Q2103" s="21">
        <v>0</v>
      </c>
      <c r="R2103" s="21">
        <v>0</v>
      </c>
      <c r="S2103" s="21">
        <v>0</v>
      </c>
      <c r="T2103" s="38">
        <v>0</v>
      </c>
    </row>
    <row r="2104" spans="1:20" x14ac:dyDescent="0.25">
      <c r="A2104" s="17" t="s">
        <v>299</v>
      </c>
      <c r="B2104" s="8" t="s">
        <v>338</v>
      </c>
      <c r="C2104" s="8" t="s">
        <v>335</v>
      </c>
      <c r="E2104" s="8" t="str">
        <f t="shared" si="221"/>
        <v>Umbrella-social.video.umb</v>
      </c>
      <c r="F2104" s="4">
        <v>0</v>
      </c>
      <c r="G2104" s="19">
        <v>0</v>
      </c>
      <c r="H2104" s="4">
        <v>0</v>
      </c>
      <c r="I2104" s="6">
        <f t="shared" si="222"/>
        <v>2.04</v>
      </c>
      <c r="J2104" s="6">
        <v>1</v>
      </c>
      <c r="K2104" s="18">
        <v>0</v>
      </c>
      <c r="L2104" s="35">
        <f>Data!BR58</f>
        <v>4.7927322233836875E-3</v>
      </c>
      <c r="M2104" s="21">
        <f>VLOOKUP(C2104,Data!$CB$2:$EB$22,1+VALUE(MID(A2104,6,2)),FALSE)</f>
        <v>0</v>
      </c>
      <c r="Q2104" s="21">
        <v>0</v>
      </c>
      <c r="R2104" s="21">
        <v>0</v>
      </c>
      <c r="S2104" s="21">
        <v>0</v>
      </c>
      <c r="T2104" s="38">
        <v>0</v>
      </c>
    </row>
    <row r="2105" spans="1:20" x14ac:dyDescent="0.25">
      <c r="A2105" s="17" t="s">
        <v>300</v>
      </c>
      <c r="B2105" s="8" t="s">
        <v>338</v>
      </c>
      <c r="C2105" s="8" t="s">
        <v>335</v>
      </c>
      <c r="E2105" s="8" t="str">
        <f t="shared" si="221"/>
        <v>Umbrella-social.video.umb</v>
      </c>
      <c r="F2105" s="4">
        <v>0</v>
      </c>
      <c r="G2105" s="19">
        <v>0</v>
      </c>
      <c r="H2105" s="4">
        <v>0</v>
      </c>
      <c r="I2105" s="6">
        <f t="shared" si="222"/>
        <v>2.04</v>
      </c>
      <c r="J2105" s="6">
        <v>1</v>
      </c>
      <c r="K2105" s="18">
        <v>0</v>
      </c>
      <c r="L2105" s="35">
        <f>Data!BR59</f>
        <v>4.1239788898882893E-3</v>
      </c>
      <c r="M2105" s="21">
        <f>VLOOKUP(C2105,Data!$CB$2:$EB$22,1+VALUE(MID(A2105,6,2)),FALSE)</f>
        <v>0</v>
      </c>
      <c r="Q2105" s="21">
        <v>0</v>
      </c>
      <c r="R2105" s="21">
        <v>0</v>
      </c>
      <c r="S2105" s="21">
        <v>0</v>
      </c>
      <c r="T2105" s="38">
        <v>0</v>
      </c>
    </row>
    <row r="2106" spans="1:20" x14ac:dyDescent="0.25">
      <c r="A2106" s="17" t="s">
        <v>301</v>
      </c>
      <c r="B2106" s="8" t="s">
        <v>338</v>
      </c>
      <c r="C2106" s="8" t="s">
        <v>335</v>
      </c>
      <c r="E2106" s="8" t="str">
        <f t="shared" si="221"/>
        <v>Umbrella-social.video.umb</v>
      </c>
      <c r="F2106" s="4">
        <v>0</v>
      </c>
      <c r="G2106" s="19">
        <v>0</v>
      </c>
      <c r="H2106" s="4">
        <v>0</v>
      </c>
      <c r="I2106" s="6">
        <f t="shared" si="222"/>
        <v>2.04</v>
      </c>
      <c r="J2106" s="6">
        <v>1</v>
      </c>
      <c r="K2106" s="18">
        <v>0</v>
      </c>
      <c r="L2106" s="35">
        <f>Data!BR60</f>
        <v>4.1239788898882893E-3</v>
      </c>
      <c r="M2106" s="21">
        <f>VLOOKUP(C2106,Data!$CB$2:$EB$22,1+VALUE(MID(A2106,6,2)),FALSE)</f>
        <v>0</v>
      </c>
      <c r="Q2106" s="21">
        <v>0</v>
      </c>
      <c r="R2106" s="21">
        <v>0</v>
      </c>
      <c r="S2106" s="21">
        <v>0</v>
      </c>
      <c r="T2106" s="38">
        <v>0</v>
      </c>
    </row>
    <row r="2107" spans="1:20" x14ac:dyDescent="0.25">
      <c r="A2107" s="17" t="s">
        <v>272</v>
      </c>
      <c r="B2107" s="8" t="s">
        <v>338</v>
      </c>
      <c r="C2107" s="8" t="s">
        <v>335</v>
      </c>
      <c r="E2107" s="8" t="str">
        <f t="shared" si="221"/>
        <v>Umbrella-social.video.umb</v>
      </c>
      <c r="F2107" s="4">
        <v>0</v>
      </c>
      <c r="G2107" s="19">
        <v>0</v>
      </c>
      <c r="H2107" s="4">
        <v>0</v>
      </c>
      <c r="I2107" s="6">
        <f t="shared" si="222"/>
        <v>2.04</v>
      </c>
      <c r="J2107" s="6">
        <v>1</v>
      </c>
      <c r="K2107" s="18">
        <v>0</v>
      </c>
      <c r="L2107" s="35">
        <f>Data!BR61</f>
        <v>4.1239788898882893E-3</v>
      </c>
      <c r="M2107" s="21">
        <f>VLOOKUP(C2107,Data!$CB$2:$EB$22,1+VALUE(MID(A2107,6,2)),FALSE)</f>
        <v>0</v>
      </c>
      <c r="Q2107" s="21">
        <v>0</v>
      </c>
      <c r="R2107" s="21">
        <v>0</v>
      </c>
      <c r="S2107" s="21">
        <v>0</v>
      </c>
      <c r="T2107" s="38">
        <v>0</v>
      </c>
    </row>
    <row r="2108" spans="1:20" x14ac:dyDescent="0.25">
      <c r="A2108" s="17" t="s">
        <v>273</v>
      </c>
      <c r="B2108" s="8" t="s">
        <v>338</v>
      </c>
      <c r="C2108" s="8" t="s">
        <v>335</v>
      </c>
      <c r="E2108" s="8" t="str">
        <f t="shared" si="221"/>
        <v>Umbrella-social.video.umb</v>
      </c>
      <c r="F2108" s="4">
        <v>0</v>
      </c>
      <c r="G2108" s="19">
        <v>0</v>
      </c>
      <c r="H2108" s="4">
        <v>0</v>
      </c>
      <c r="I2108" s="6">
        <f t="shared" si="222"/>
        <v>2.04</v>
      </c>
      <c r="J2108" s="6">
        <v>1</v>
      </c>
      <c r="K2108" s="18">
        <v>0</v>
      </c>
      <c r="L2108" s="35">
        <f>Data!BR62</f>
        <v>4.1239788898882893E-3</v>
      </c>
      <c r="M2108" s="21">
        <f>VLOOKUP(C2108,Data!$CB$2:$EB$22,1+VALUE(MID(A2108,6,2)),FALSE)</f>
        <v>0</v>
      </c>
      <c r="Q2108" s="21">
        <v>0</v>
      </c>
      <c r="R2108" s="21">
        <v>0</v>
      </c>
      <c r="S2108" s="21">
        <v>0</v>
      </c>
      <c r="T2108" s="38">
        <v>0</v>
      </c>
    </row>
    <row r="2109" spans="1:20" x14ac:dyDescent="0.25">
      <c r="A2109" s="17" t="s">
        <v>274</v>
      </c>
      <c r="B2109" s="8" t="s">
        <v>338</v>
      </c>
      <c r="C2109" s="8" t="s">
        <v>335</v>
      </c>
      <c r="E2109" s="8" t="str">
        <f t="shared" si="221"/>
        <v>Umbrella-social.video.umb</v>
      </c>
      <c r="F2109" s="4">
        <v>0</v>
      </c>
      <c r="G2109" s="19">
        <v>0</v>
      </c>
      <c r="H2109" s="4">
        <v>0</v>
      </c>
      <c r="I2109" s="6">
        <f t="shared" si="222"/>
        <v>2.04</v>
      </c>
      <c r="J2109" s="6">
        <v>1</v>
      </c>
      <c r="K2109" s="18">
        <v>0</v>
      </c>
      <c r="L2109" s="35">
        <f>Data!BR63</f>
        <v>4.1239788898882893E-3</v>
      </c>
      <c r="M2109" s="21">
        <f>VLOOKUP(C2109,Data!$CB$2:$EB$22,1+VALUE(MID(A2109,6,2)),FALSE)</f>
        <v>0</v>
      </c>
      <c r="Q2109" s="21">
        <v>0</v>
      </c>
      <c r="R2109" s="21">
        <v>0</v>
      </c>
      <c r="S2109" s="21">
        <v>0</v>
      </c>
      <c r="T2109" s="38">
        <v>0</v>
      </c>
    </row>
    <row r="2110" spans="1:20" x14ac:dyDescent="0.25">
      <c r="A2110" s="17" t="s">
        <v>275</v>
      </c>
      <c r="B2110" s="8" t="s">
        <v>338</v>
      </c>
      <c r="C2110" s="8" t="s">
        <v>335</v>
      </c>
      <c r="E2110" s="8" t="str">
        <f t="shared" si="221"/>
        <v>Umbrella-social.video.umb</v>
      </c>
      <c r="F2110" s="4">
        <v>0</v>
      </c>
      <c r="G2110" s="19">
        <v>0</v>
      </c>
      <c r="H2110" s="4">
        <v>0</v>
      </c>
      <c r="I2110" s="6">
        <f t="shared" si="222"/>
        <v>2.04</v>
      </c>
      <c r="J2110" s="6">
        <v>1</v>
      </c>
      <c r="K2110" s="18">
        <v>0</v>
      </c>
      <c r="L2110" s="35">
        <f>Data!BR64</f>
        <v>3.6038374082807572E-3</v>
      </c>
      <c r="M2110" s="21">
        <f>VLOOKUP(C2110,Data!$CB$2:$EB$22,1+VALUE(MID(A2110,6,2)),FALSE)</f>
        <v>0</v>
      </c>
      <c r="Q2110" s="21">
        <v>0</v>
      </c>
      <c r="R2110" s="21">
        <v>0</v>
      </c>
      <c r="S2110" s="21">
        <v>0</v>
      </c>
      <c r="T2110" s="38">
        <v>0</v>
      </c>
    </row>
    <row r="2111" spans="1:20" x14ac:dyDescent="0.25">
      <c r="A2111" s="17" t="s">
        <v>276</v>
      </c>
      <c r="B2111" s="8" t="s">
        <v>338</v>
      </c>
      <c r="C2111" s="8" t="s">
        <v>335</v>
      </c>
      <c r="E2111" s="8" t="str">
        <f t="shared" si="221"/>
        <v>Umbrella-social.video.umb</v>
      </c>
      <c r="F2111" s="4">
        <v>0</v>
      </c>
      <c r="G2111" s="19">
        <v>0</v>
      </c>
      <c r="H2111" s="4">
        <v>0</v>
      </c>
      <c r="I2111" s="6">
        <f t="shared" si="222"/>
        <v>2.04</v>
      </c>
      <c r="J2111" s="6">
        <v>1</v>
      </c>
      <c r="K2111" s="18">
        <v>0</v>
      </c>
      <c r="L2111" s="35">
        <f>Data!BR65</f>
        <v>3.6038374082807572E-3</v>
      </c>
      <c r="M2111" s="21">
        <f>VLOOKUP(C2111,Data!$CB$2:$EB$22,1+VALUE(MID(A2111,6,2)),FALSE)</f>
        <v>0</v>
      </c>
      <c r="Q2111" s="21">
        <v>0</v>
      </c>
      <c r="R2111" s="21">
        <v>0</v>
      </c>
      <c r="S2111" s="21">
        <v>0</v>
      </c>
      <c r="T2111" s="38">
        <v>0</v>
      </c>
    </row>
    <row r="2112" spans="1:20" x14ac:dyDescent="0.25">
      <c r="A2112" s="17" t="s">
        <v>277</v>
      </c>
      <c r="B2112" s="8" t="s">
        <v>338</v>
      </c>
      <c r="C2112" s="8" t="s">
        <v>335</v>
      </c>
      <c r="E2112" s="8" t="str">
        <f t="shared" si="221"/>
        <v>Umbrella-social.video.umb</v>
      </c>
      <c r="F2112" s="4">
        <v>0</v>
      </c>
      <c r="G2112" s="19">
        <v>0</v>
      </c>
      <c r="H2112" s="4">
        <v>0</v>
      </c>
      <c r="I2112" s="6">
        <f t="shared" si="222"/>
        <v>2.04</v>
      </c>
      <c r="J2112" s="6">
        <v>1</v>
      </c>
      <c r="K2112" s="18">
        <v>0</v>
      </c>
      <c r="L2112" s="35">
        <f>Data!BR66</f>
        <v>3.6038374082807572E-3</v>
      </c>
      <c r="M2112" s="21">
        <f>VLOOKUP(C2112,Data!$CB$2:$EB$22,1+VALUE(MID(A2112,6,2)),FALSE)</f>
        <v>0</v>
      </c>
      <c r="Q2112" s="21">
        <v>0</v>
      </c>
      <c r="R2112" s="21">
        <v>0</v>
      </c>
      <c r="S2112" s="21">
        <v>0</v>
      </c>
      <c r="T2112" s="38">
        <v>0</v>
      </c>
    </row>
    <row r="2114" spans="1:20" x14ac:dyDescent="0.25">
      <c r="A2114" s="16" t="s">
        <v>328</v>
      </c>
      <c r="B2114" s="8" t="s">
        <v>338</v>
      </c>
      <c r="C2114" s="8" t="s">
        <v>335</v>
      </c>
      <c r="D2114" s="8" t="str">
        <f t="shared" ref="D2114:D2178" si="223">A2114&amp;"-generic-fifi"</f>
        <v>Week_40_old-generic-fifi</v>
      </c>
      <c r="E2114" s="8" t="str">
        <f>IF(RIGHT(A2114,3)="old","Initial",B2114&amp;"-"&amp;C2114)</f>
        <v>Initial</v>
      </c>
      <c r="H2114" s="25">
        <f>SUMIFS(Data!N$2:N$48,Data!$L$2:$L$48,$C2114,Data!$M$2:$M$48,RIGHT($D2114,4))</f>
        <v>8.6066249493784355E-3</v>
      </c>
      <c r="I2114" s="42">
        <f>VLOOKUP(C2114,parms,8,FALSE)</f>
        <v>2.04</v>
      </c>
      <c r="J2114" s="28">
        <f>SUMIFS(Data!O$2:O$48,Data!$L$2:$L$48,$C2114,Data!$M$2:$M$48,RIGHT($D2114,4))</f>
        <v>8414062.4994616378</v>
      </c>
      <c r="K2114" s="25">
        <f>SUMIFS(Data!Q$2:Q$48,Data!$L$2:$L$48,$C2114,Data!$M$2:$M$48,RIGHT($D2114,4))</f>
        <v>4.9999999999999996E-2</v>
      </c>
      <c r="L2114" s="35">
        <f>Data!BR2</f>
        <v>4.0496729639443564E-3</v>
      </c>
      <c r="Q2114" s="21">
        <v>0</v>
      </c>
      <c r="R2114" s="21">
        <v>0</v>
      </c>
      <c r="S2114" s="21">
        <v>0</v>
      </c>
      <c r="T2114" s="38">
        <v>0</v>
      </c>
    </row>
    <row r="2115" spans="1:20" x14ac:dyDescent="0.25">
      <c r="A2115" s="16" t="s">
        <v>316</v>
      </c>
      <c r="B2115" s="8" t="s">
        <v>338</v>
      </c>
      <c r="C2115" s="8" t="s">
        <v>335</v>
      </c>
      <c r="D2115" s="8" t="str">
        <f t="shared" si="223"/>
        <v>Week_41_old-generic-fifi</v>
      </c>
      <c r="E2115" s="8" t="str">
        <f t="shared" ref="E2115:E2178" si="224">IF(RIGHT(A2115,3)="old","Initial",B2115&amp;"-"&amp;C2115)</f>
        <v>Initial</v>
      </c>
      <c r="H2115" s="24">
        <f t="shared" ref="H2115:K2130" si="225">H2114</f>
        <v>8.6066249493784355E-3</v>
      </c>
      <c r="I2115" s="6">
        <f>I2114</f>
        <v>2.04</v>
      </c>
      <c r="J2115" s="6">
        <f t="shared" si="225"/>
        <v>8414062.4994616378</v>
      </c>
      <c r="K2115" s="18">
        <f t="shared" si="225"/>
        <v>4.9999999999999996E-2</v>
      </c>
      <c r="L2115" s="35">
        <f>Data!BR3</f>
        <v>4.7927322233836875E-3</v>
      </c>
      <c r="Q2115" s="21">
        <v>0</v>
      </c>
      <c r="R2115" s="21">
        <v>0</v>
      </c>
      <c r="S2115" s="21">
        <v>0</v>
      </c>
      <c r="T2115" s="38">
        <v>0</v>
      </c>
    </row>
    <row r="2116" spans="1:20" x14ac:dyDescent="0.25">
      <c r="A2116" s="16" t="s">
        <v>317</v>
      </c>
      <c r="B2116" s="8" t="s">
        <v>338</v>
      </c>
      <c r="C2116" s="8" t="s">
        <v>335</v>
      </c>
      <c r="D2116" s="8" t="str">
        <f t="shared" si="223"/>
        <v>Week_42_old-generic-fifi</v>
      </c>
      <c r="E2116" s="8" t="str">
        <f t="shared" si="224"/>
        <v>Initial</v>
      </c>
      <c r="H2116" s="24">
        <f t="shared" si="225"/>
        <v>8.6066249493784355E-3</v>
      </c>
      <c r="I2116" s="6">
        <f t="shared" si="225"/>
        <v>2.04</v>
      </c>
      <c r="J2116" s="6">
        <f t="shared" si="225"/>
        <v>8414062.4994616378</v>
      </c>
      <c r="K2116" s="18">
        <f t="shared" si="225"/>
        <v>4.9999999999999996E-2</v>
      </c>
      <c r="L2116" s="35">
        <f>Data!BR4</f>
        <v>4.7927322233836875E-3</v>
      </c>
      <c r="Q2116" s="21">
        <v>0</v>
      </c>
      <c r="R2116" s="21">
        <v>0</v>
      </c>
      <c r="S2116" s="21">
        <v>0</v>
      </c>
      <c r="T2116" s="38">
        <v>0</v>
      </c>
    </row>
    <row r="2117" spans="1:20" x14ac:dyDescent="0.25">
      <c r="A2117" s="16" t="s">
        <v>318</v>
      </c>
      <c r="B2117" s="8" t="s">
        <v>338</v>
      </c>
      <c r="C2117" s="8" t="s">
        <v>335</v>
      </c>
      <c r="D2117" s="8" t="str">
        <f t="shared" si="223"/>
        <v>Week_43_old-generic-fifi</v>
      </c>
      <c r="E2117" s="8" t="str">
        <f t="shared" si="224"/>
        <v>Initial</v>
      </c>
      <c r="H2117" s="24">
        <f t="shared" si="225"/>
        <v>8.6066249493784355E-3</v>
      </c>
      <c r="I2117" s="6">
        <f t="shared" si="225"/>
        <v>2.04</v>
      </c>
      <c r="J2117" s="6">
        <f t="shared" si="225"/>
        <v>8414062.4994616378</v>
      </c>
      <c r="K2117" s="18">
        <f t="shared" si="225"/>
        <v>4.9999999999999996E-2</v>
      </c>
      <c r="L2117" s="35">
        <f>Data!BR5</f>
        <v>4.7927322233836875E-3</v>
      </c>
      <c r="Q2117" s="21">
        <v>0</v>
      </c>
      <c r="R2117" s="21">
        <v>0</v>
      </c>
      <c r="S2117" s="21">
        <v>0</v>
      </c>
      <c r="T2117" s="38">
        <v>0</v>
      </c>
    </row>
    <row r="2118" spans="1:20" x14ac:dyDescent="0.25">
      <c r="A2118" s="16" t="s">
        <v>319</v>
      </c>
      <c r="B2118" s="8" t="s">
        <v>338</v>
      </c>
      <c r="C2118" s="8" t="s">
        <v>335</v>
      </c>
      <c r="D2118" s="8" t="str">
        <f t="shared" si="223"/>
        <v>Week_44_old-generic-fifi</v>
      </c>
      <c r="E2118" s="8" t="str">
        <f t="shared" si="224"/>
        <v>Initial</v>
      </c>
      <c r="H2118" s="24">
        <f t="shared" si="225"/>
        <v>8.6066249493784355E-3</v>
      </c>
      <c r="I2118" s="6">
        <f t="shared" si="225"/>
        <v>2.04</v>
      </c>
      <c r="J2118" s="6">
        <f t="shared" si="225"/>
        <v>8414062.4994616378</v>
      </c>
      <c r="K2118" s="18">
        <f t="shared" si="225"/>
        <v>4.9999999999999996E-2</v>
      </c>
      <c r="L2118" s="35">
        <f>Data!BR6</f>
        <v>4.7927322233836875E-3</v>
      </c>
      <c r="Q2118" s="21">
        <v>0</v>
      </c>
      <c r="R2118" s="21">
        <v>0</v>
      </c>
      <c r="S2118" s="21">
        <v>0</v>
      </c>
      <c r="T2118" s="38">
        <v>0</v>
      </c>
    </row>
    <row r="2119" spans="1:20" x14ac:dyDescent="0.25">
      <c r="A2119" s="16" t="s">
        <v>320</v>
      </c>
      <c r="B2119" s="8" t="s">
        <v>338</v>
      </c>
      <c r="C2119" s="8" t="s">
        <v>335</v>
      </c>
      <c r="D2119" s="8" t="str">
        <f t="shared" si="223"/>
        <v>Week_45_old-generic-fifi</v>
      </c>
      <c r="E2119" s="8" t="str">
        <f t="shared" si="224"/>
        <v>Initial</v>
      </c>
      <c r="H2119" s="24">
        <f t="shared" si="225"/>
        <v>8.6066249493784355E-3</v>
      </c>
      <c r="I2119" s="6">
        <f t="shared" si="225"/>
        <v>2.04</v>
      </c>
      <c r="J2119" s="6">
        <f t="shared" si="225"/>
        <v>8414062.4994616378</v>
      </c>
      <c r="K2119" s="18">
        <f t="shared" si="225"/>
        <v>4.9999999999999996E-2</v>
      </c>
      <c r="L2119" s="35">
        <f>Data!BR7</f>
        <v>4.1239788898882893E-3</v>
      </c>
      <c r="Q2119" s="21">
        <v>0</v>
      </c>
      <c r="R2119" s="21">
        <v>0</v>
      </c>
      <c r="S2119" s="21">
        <v>0</v>
      </c>
      <c r="T2119" s="38">
        <v>0</v>
      </c>
    </row>
    <row r="2120" spans="1:20" x14ac:dyDescent="0.25">
      <c r="A2120" s="16" t="s">
        <v>321</v>
      </c>
      <c r="B2120" s="8" t="s">
        <v>338</v>
      </c>
      <c r="C2120" s="8" t="s">
        <v>335</v>
      </c>
      <c r="D2120" s="8" t="str">
        <f t="shared" si="223"/>
        <v>Week_46_old-generic-fifi</v>
      </c>
      <c r="E2120" s="8" t="str">
        <f t="shared" si="224"/>
        <v>Initial</v>
      </c>
      <c r="H2120" s="24">
        <f t="shared" si="225"/>
        <v>8.6066249493784355E-3</v>
      </c>
      <c r="I2120" s="6">
        <f t="shared" si="225"/>
        <v>2.04</v>
      </c>
      <c r="J2120" s="6">
        <f t="shared" si="225"/>
        <v>8414062.4994616378</v>
      </c>
      <c r="K2120" s="18">
        <f t="shared" si="225"/>
        <v>4.9999999999999996E-2</v>
      </c>
      <c r="L2120" s="35">
        <f>Data!BR8</f>
        <v>4.1239788898882893E-3</v>
      </c>
      <c r="Q2120" s="21">
        <v>0</v>
      </c>
      <c r="R2120" s="21">
        <v>0</v>
      </c>
      <c r="S2120" s="21">
        <v>0</v>
      </c>
      <c r="T2120" s="38">
        <v>0</v>
      </c>
    </row>
    <row r="2121" spans="1:20" x14ac:dyDescent="0.25">
      <c r="A2121" s="16" t="s">
        <v>322</v>
      </c>
      <c r="B2121" s="8" t="s">
        <v>338</v>
      </c>
      <c r="C2121" s="8" t="s">
        <v>335</v>
      </c>
      <c r="D2121" s="8" t="str">
        <f t="shared" si="223"/>
        <v>Week_47_old-generic-fifi</v>
      </c>
      <c r="E2121" s="8" t="str">
        <f t="shared" si="224"/>
        <v>Initial</v>
      </c>
      <c r="H2121" s="24">
        <f t="shared" si="225"/>
        <v>8.6066249493784355E-3</v>
      </c>
      <c r="I2121" s="6">
        <f t="shared" si="225"/>
        <v>2.04</v>
      </c>
      <c r="J2121" s="6">
        <f t="shared" si="225"/>
        <v>8414062.4994616378</v>
      </c>
      <c r="K2121" s="18">
        <f t="shared" si="225"/>
        <v>4.9999999999999996E-2</v>
      </c>
      <c r="L2121" s="35">
        <f>Data!BR9</f>
        <v>4.1239788898882893E-3</v>
      </c>
      <c r="Q2121" s="21">
        <v>0</v>
      </c>
      <c r="R2121" s="21">
        <v>0</v>
      </c>
      <c r="S2121" s="21">
        <v>0</v>
      </c>
      <c r="T2121" s="38">
        <v>0</v>
      </c>
    </row>
    <row r="2122" spans="1:20" x14ac:dyDescent="0.25">
      <c r="A2122" s="16" t="s">
        <v>323</v>
      </c>
      <c r="B2122" s="8" t="s">
        <v>338</v>
      </c>
      <c r="C2122" s="8" t="s">
        <v>335</v>
      </c>
      <c r="D2122" s="8" t="str">
        <f t="shared" si="223"/>
        <v>Week_48_old-generic-fifi</v>
      </c>
      <c r="E2122" s="8" t="str">
        <f t="shared" si="224"/>
        <v>Initial</v>
      </c>
      <c r="H2122" s="24">
        <f t="shared" si="225"/>
        <v>8.6066249493784355E-3</v>
      </c>
      <c r="I2122" s="6">
        <f t="shared" si="225"/>
        <v>2.04</v>
      </c>
      <c r="J2122" s="6">
        <f t="shared" si="225"/>
        <v>8414062.4994616378</v>
      </c>
      <c r="K2122" s="18">
        <f t="shared" si="225"/>
        <v>4.9999999999999996E-2</v>
      </c>
      <c r="L2122" s="35">
        <f>Data!BR10</f>
        <v>4.1239788898882893E-3</v>
      </c>
      <c r="Q2122" s="21">
        <v>0</v>
      </c>
      <c r="R2122" s="21">
        <v>0</v>
      </c>
      <c r="S2122" s="21">
        <v>0</v>
      </c>
      <c r="T2122" s="38">
        <v>0</v>
      </c>
    </row>
    <row r="2123" spans="1:20" x14ac:dyDescent="0.25">
      <c r="A2123" s="16" t="s">
        <v>324</v>
      </c>
      <c r="B2123" s="8" t="s">
        <v>338</v>
      </c>
      <c r="C2123" s="8" t="s">
        <v>335</v>
      </c>
      <c r="D2123" s="8" t="str">
        <f t="shared" si="223"/>
        <v>Week_49_old-generic-fifi</v>
      </c>
      <c r="E2123" s="8" t="str">
        <f t="shared" si="224"/>
        <v>Initial</v>
      </c>
      <c r="H2123" s="24">
        <f t="shared" si="225"/>
        <v>8.6066249493784355E-3</v>
      </c>
      <c r="I2123" s="6">
        <f t="shared" si="225"/>
        <v>2.04</v>
      </c>
      <c r="J2123" s="6">
        <f t="shared" si="225"/>
        <v>8414062.4994616378</v>
      </c>
      <c r="K2123" s="18">
        <f t="shared" si="225"/>
        <v>4.9999999999999996E-2</v>
      </c>
      <c r="L2123" s="35">
        <f>Data!BR11</f>
        <v>4.1239788898882893E-3</v>
      </c>
      <c r="Q2123" s="21">
        <v>0</v>
      </c>
      <c r="R2123" s="21">
        <v>0</v>
      </c>
      <c r="S2123" s="21">
        <v>0</v>
      </c>
      <c r="T2123" s="38">
        <v>0</v>
      </c>
    </row>
    <row r="2124" spans="1:20" x14ac:dyDescent="0.25">
      <c r="A2124" s="16" t="s">
        <v>325</v>
      </c>
      <c r="B2124" s="8" t="s">
        <v>338</v>
      </c>
      <c r="C2124" s="8" t="s">
        <v>335</v>
      </c>
      <c r="D2124" s="8" t="str">
        <f t="shared" si="223"/>
        <v>Week_50_old-generic-fifi</v>
      </c>
      <c r="E2124" s="8" t="str">
        <f t="shared" si="224"/>
        <v>Initial</v>
      </c>
      <c r="H2124" s="24">
        <f t="shared" si="225"/>
        <v>8.6066249493784355E-3</v>
      </c>
      <c r="I2124" s="6">
        <f t="shared" si="225"/>
        <v>2.04</v>
      </c>
      <c r="J2124" s="6">
        <f t="shared" si="225"/>
        <v>8414062.4994616378</v>
      </c>
      <c r="K2124" s="18">
        <f t="shared" si="225"/>
        <v>4.9999999999999996E-2</v>
      </c>
      <c r="L2124" s="35">
        <f>Data!BR12</f>
        <v>3.6038374082807572E-3</v>
      </c>
      <c r="Q2124" s="21">
        <v>0</v>
      </c>
      <c r="R2124" s="21">
        <v>0</v>
      </c>
      <c r="S2124" s="21">
        <v>0</v>
      </c>
      <c r="T2124" s="38">
        <v>0</v>
      </c>
    </row>
    <row r="2125" spans="1:20" x14ac:dyDescent="0.25">
      <c r="A2125" s="16" t="s">
        <v>326</v>
      </c>
      <c r="B2125" s="8" t="s">
        <v>338</v>
      </c>
      <c r="C2125" s="8" t="s">
        <v>335</v>
      </c>
      <c r="D2125" s="8" t="str">
        <f t="shared" si="223"/>
        <v>Week_51_old-generic-fifi</v>
      </c>
      <c r="E2125" s="8" t="str">
        <f t="shared" si="224"/>
        <v>Initial</v>
      </c>
      <c r="H2125" s="24">
        <f t="shared" si="225"/>
        <v>8.6066249493784355E-3</v>
      </c>
      <c r="I2125" s="6">
        <f t="shared" si="225"/>
        <v>2.04</v>
      </c>
      <c r="J2125" s="6">
        <f t="shared" si="225"/>
        <v>8414062.4994616378</v>
      </c>
      <c r="K2125" s="18">
        <f t="shared" si="225"/>
        <v>4.9999999999999996E-2</v>
      </c>
      <c r="L2125" s="35">
        <f>Data!BR13</f>
        <v>3.6038374082807572E-3</v>
      </c>
      <c r="Q2125" s="21">
        <v>0</v>
      </c>
      <c r="R2125" s="21">
        <v>0</v>
      </c>
      <c r="S2125" s="21">
        <v>0</v>
      </c>
      <c r="T2125" s="38">
        <v>0</v>
      </c>
    </row>
    <row r="2126" spans="1:20" x14ac:dyDescent="0.25">
      <c r="A2126" s="16" t="s">
        <v>327</v>
      </c>
      <c r="B2126" s="8" t="s">
        <v>338</v>
      </c>
      <c r="C2126" s="8" t="s">
        <v>335</v>
      </c>
      <c r="D2126" s="8" t="str">
        <f t="shared" si="223"/>
        <v>Week_52_old-generic-fifi</v>
      </c>
      <c r="E2126" s="8" t="str">
        <f t="shared" si="224"/>
        <v>Initial</v>
      </c>
      <c r="H2126" s="24">
        <f t="shared" si="225"/>
        <v>8.6066249493784355E-3</v>
      </c>
      <c r="I2126" s="6">
        <f t="shared" si="225"/>
        <v>2.04</v>
      </c>
      <c r="J2126" s="6">
        <f t="shared" si="225"/>
        <v>8414062.4994616378</v>
      </c>
      <c r="K2126" s="18">
        <f t="shared" si="225"/>
        <v>4.9999999999999996E-2</v>
      </c>
      <c r="L2126" s="35">
        <f>Data!BR14</f>
        <v>3.6038374082807572E-3</v>
      </c>
      <c r="Q2126" s="21">
        <v>0</v>
      </c>
      <c r="R2126" s="21">
        <v>0</v>
      </c>
      <c r="S2126" s="21">
        <v>0</v>
      </c>
      <c r="T2126" s="38">
        <v>0</v>
      </c>
    </row>
    <row r="2127" spans="1:20" x14ac:dyDescent="0.25">
      <c r="A2127" s="17" t="s">
        <v>262</v>
      </c>
      <c r="B2127" s="8" t="s">
        <v>338</v>
      </c>
      <c r="C2127" s="8" t="s">
        <v>335</v>
      </c>
      <c r="D2127" s="8" t="str">
        <f t="shared" si="223"/>
        <v>Week_01-generic-fifi</v>
      </c>
      <c r="E2127" s="8" t="str">
        <f t="shared" si="224"/>
        <v>Umbrella-social.video.umb</v>
      </c>
      <c r="H2127" s="24">
        <f t="shared" si="225"/>
        <v>8.6066249493784355E-3</v>
      </c>
      <c r="I2127" s="6">
        <f t="shared" si="225"/>
        <v>2.04</v>
      </c>
      <c r="J2127" s="6">
        <f t="shared" si="225"/>
        <v>8414062.4994616378</v>
      </c>
      <c r="K2127" s="18">
        <f t="shared" si="225"/>
        <v>4.9999999999999996E-2</v>
      </c>
      <c r="L2127" s="35">
        <f>Data!BR15</f>
        <v>3.6038374082807572E-3</v>
      </c>
      <c r="Q2127" s="21">
        <v>0</v>
      </c>
      <c r="R2127" s="21">
        <v>0</v>
      </c>
      <c r="S2127" s="21">
        <v>0</v>
      </c>
      <c r="T2127" s="38">
        <v>0</v>
      </c>
    </row>
    <row r="2128" spans="1:20" x14ac:dyDescent="0.25">
      <c r="A2128" s="17" t="s">
        <v>263</v>
      </c>
      <c r="B2128" s="8" t="s">
        <v>338</v>
      </c>
      <c r="C2128" s="8" t="s">
        <v>335</v>
      </c>
      <c r="D2128" s="8" t="str">
        <f t="shared" si="223"/>
        <v>Week_02-generic-fifi</v>
      </c>
      <c r="E2128" s="8" t="str">
        <f t="shared" si="224"/>
        <v>Umbrella-social.video.umb</v>
      </c>
      <c r="H2128" s="24">
        <f t="shared" si="225"/>
        <v>8.6066249493784355E-3</v>
      </c>
      <c r="I2128" s="6">
        <f t="shared" si="225"/>
        <v>2.04</v>
      </c>
      <c r="J2128" s="6">
        <f t="shared" si="225"/>
        <v>8414062.4994616378</v>
      </c>
      <c r="K2128" s="18">
        <f t="shared" si="225"/>
        <v>4.9999999999999996E-2</v>
      </c>
      <c r="L2128" s="35">
        <f>Data!BR16</f>
        <v>3.4180725934209242E-3</v>
      </c>
      <c r="Q2128" s="21">
        <v>0</v>
      </c>
      <c r="R2128" s="21">
        <v>0</v>
      </c>
      <c r="S2128" s="21">
        <v>0</v>
      </c>
      <c r="T2128" s="38">
        <v>0</v>
      </c>
    </row>
    <row r="2129" spans="1:20" x14ac:dyDescent="0.25">
      <c r="A2129" s="17" t="s">
        <v>264</v>
      </c>
      <c r="B2129" s="8" t="s">
        <v>338</v>
      </c>
      <c r="C2129" s="8" t="s">
        <v>335</v>
      </c>
      <c r="D2129" s="8" t="str">
        <f t="shared" si="223"/>
        <v>Week_03-generic-fifi</v>
      </c>
      <c r="E2129" s="8" t="str">
        <f t="shared" si="224"/>
        <v>Umbrella-social.video.umb</v>
      </c>
      <c r="H2129" s="24">
        <f t="shared" si="225"/>
        <v>8.6066249493784355E-3</v>
      </c>
      <c r="I2129" s="6">
        <f t="shared" si="225"/>
        <v>2.04</v>
      </c>
      <c r="J2129" s="6">
        <f t="shared" si="225"/>
        <v>8414062.4994616378</v>
      </c>
      <c r="K2129" s="18">
        <f t="shared" si="225"/>
        <v>4.9999999999999996E-2</v>
      </c>
      <c r="L2129" s="35">
        <f>Data!BR17</f>
        <v>3.4180725934209242E-3</v>
      </c>
      <c r="Q2129" s="21">
        <v>0</v>
      </c>
      <c r="R2129" s="21">
        <v>1249.4498510720236</v>
      </c>
      <c r="S2129" s="21">
        <v>16597.197592698241</v>
      </c>
      <c r="T2129" s="38">
        <v>0.36950796930198704</v>
      </c>
    </row>
    <row r="2130" spans="1:20" x14ac:dyDescent="0.25">
      <c r="A2130" s="17" t="s">
        <v>265</v>
      </c>
      <c r="B2130" s="8" t="s">
        <v>338</v>
      </c>
      <c r="C2130" s="8" t="s">
        <v>335</v>
      </c>
      <c r="D2130" s="8" t="str">
        <f t="shared" si="223"/>
        <v>Week_04-generic-fifi</v>
      </c>
      <c r="E2130" s="8" t="str">
        <f t="shared" si="224"/>
        <v>Umbrella-social.video.umb</v>
      </c>
      <c r="H2130" s="24">
        <f t="shared" si="225"/>
        <v>8.6066249493784355E-3</v>
      </c>
      <c r="I2130" s="6">
        <f t="shared" si="225"/>
        <v>2.04</v>
      </c>
      <c r="J2130" s="6">
        <f t="shared" si="225"/>
        <v>8414062.4994616378</v>
      </c>
      <c r="K2130" s="18">
        <f t="shared" si="225"/>
        <v>4.9999999999999996E-2</v>
      </c>
      <c r="L2130" s="35">
        <f>Data!BR18</f>
        <v>3.4180725934209242E-3</v>
      </c>
      <c r="Q2130" s="21">
        <v>0</v>
      </c>
      <c r="R2130" s="21">
        <v>992.1001194384645</v>
      </c>
      <c r="S2130" s="21">
        <v>15025.601707700951</v>
      </c>
      <c r="T2130" s="38">
        <v>0.4014746103798843</v>
      </c>
    </row>
    <row r="2131" spans="1:20" x14ac:dyDescent="0.25">
      <c r="A2131" s="17" t="s">
        <v>266</v>
      </c>
      <c r="B2131" s="8" t="s">
        <v>338</v>
      </c>
      <c r="C2131" s="8" t="s">
        <v>335</v>
      </c>
      <c r="D2131" s="8" t="str">
        <f t="shared" si="223"/>
        <v>Week_05-generic-fifi</v>
      </c>
      <c r="E2131" s="8" t="str">
        <f t="shared" si="224"/>
        <v>Umbrella-social.video.umb</v>
      </c>
      <c r="H2131" s="24">
        <f t="shared" ref="H2131:K2146" si="226">H2130</f>
        <v>8.6066249493784355E-3</v>
      </c>
      <c r="I2131" s="6">
        <f t="shared" si="226"/>
        <v>2.04</v>
      </c>
      <c r="J2131" s="6">
        <f t="shared" si="226"/>
        <v>8414062.4994616378</v>
      </c>
      <c r="K2131" s="18">
        <f t="shared" si="226"/>
        <v>4.9999999999999996E-2</v>
      </c>
      <c r="L2131" s="35">
        <f>Data!BR19</f>
        <v>3.4180725934209242E-3</v>
      </c>
      <c r="Q2131" s="21">
        <v>0</v>
      </c>
      <c r="R2131" s="21">
        <v>1106.018859717949</v>
      </c>
      <c r="S2131" s="21">
        <v>16444.051166596888</v>
      </c>
      <c r="T2131" s="38">
        <v>0.40279135888915374</v>
      </c>
    </row>
    <row r="2132" spans="1:20" x14ac:dyDescent="0.25">
      <c r="A2132" s="17" t="s">
        <v>267</v>
      </c>
      <c r="B2132" s="8" t="s">
        <v>338</v>
      </c>
      <c r="C2132" s="8" t="s">
        <v>335</v>
      </c>
      <c r="D2132" s="8" t="str">
        <f t="shared" si="223"/>
        <v>Week_06-generic-fifi</v>
      </c>
      <c r="E2132" s="8" t="str">
        <f t="shared" si="224"/>
        <v>Umbrella-social.video.umb</v>
      </c>
      <c r="H2132" s="24">
        <f t="shared" si="226"/>
        <v>8.6066249493784355E-3</v>
      </c>
      <c r="I2132" s="6">
        <f t="shared" si="226"/>
        <v>2.04</v>
      </c>
      <c r="J2132" s="6">
        <f t="shared" si="226"/>
        <v>8414062.4994616378</v>
      </c>
      <c r="K2132" s="18">
        <f t="shared" si="226"/>
        <v>4.9999999999999996E-2</v>
      </c>
      <c r="L2132" s="35">
        <f>Data!BR20</f>
        <v>3.5295314823368239E-3</v>
      </c>
      <c r="Q2132" s="21">
        <v>0</v>
      </c>
      <c r="R2132" s="21">
        <v>816.56822311847088</v>
      </c>
      <c r="S2132" s="21">
        <v>13988.071474052487</v>
      </c>
      <c r="T2132" s="38">
        <v>0.39134120948027817</v>
      </c>
    </row>
    <row r="2133" spans="1:20" x14ac:dyDescent="0.25">
      <c r="A2133" s="17" t="s">
        <v>268</v>
      </c>
      <c r="B2133" s="8" t="s">
        <v>338</v>
      </c>
      <c r="C2133" s="8" t="s">
        <v>335</v>
      </c>
      <c r="D2133" s="8" t="str">
        <f t="shared" si="223"/>
        <v>Week_07-generic-fifi</v>
      </c>
      <c r="E2133" s="8" t="str">
        <f t="shared" si="224"/>
        <v>Umbrella-social.video.umb</v>
      </c>
      <c r="H2133" s="24">
        <f t="shared" si="226"/>
        <v>8.6066249493784355E-3</v>
      </c>
      <c r="I2133" s="6">
        <f t="shared" si="226"/>
        <v>2.04</v>
      </c>
      <c r="J2133" s="6">
        <f t="shared" si="226"/>
        <v>8414062.4994616378</v>
      </c>
      <c r="K2133" s="18">
        <f t="shared" si="226"/>
        <v>4.9999999999999996E-2</v>
      </c>
      <c r="L2133" s="35">
        <f>Data!BR21</f>
        <v>3.5295314823368239E-3</v>
      </c>
      <c r="Q2133" s="21">
        <v>0</v>
      </c>
      <c r="R2133" s="21">
        <v>1525.5840734421874</v>
      </c>
      <c r="S2133" s="21">
        <v>20285.987001032488</v>
      </c>
      <c r="T2133" s="38">
        <v>0.39132235573442731</v>
      </c>
    </row>
    <row r="2134" spans="1:20" x14ac:dyDescent="0.25">
      <c r="A2134" s="17" t="s">
        <v>269</v>
      </c>
      <c r="B2134" s="8" t="s">
        <v>338</v>
      </c>
      <c r="C2134" s="8" t="s">
        <v>335</v>
      </c>
      <c r="D2134" s="8" t="str">
        <f t="shared" si="223"/>
        <v>Week_08-generic-fifi</v>
      </c>
      <c r="E2134" s="8" t="str">
        <f t="shared" si="224"/>
        <v>Umbrella-social.video.umb</v>
      </c>
      <c r="H2134" s="24">
        <f t="shared" si="226"/>
        <v>8.6066249493784355E-3</v>
      </c>
      <c r="I2134" s="6">
        <f t="shared" si="226"/>
        <v>2.04</v>
      </c>
      <c r="J2134" s="6">
        <f t="shared" si="226"/>
        <v>8414062.4994616378</v>
      </c>
      <c r="K2134" s="18">
        <f t="shared" si="226"/>
        <v>4.9999999999999996E-2</v>
      </c>
      <c r="L2134" s="35">
        <f>Data!BR22</f>
        <v>3.5295314823368239E-3</v>
      </c>
      <c r="Q2134" s="21">
        <v>0</v>
      </c>
      <c r="R2134" s="21">
        <v>1265.520725851949</v>
      </c>
      <c r="S2134" s="21">
        <v>18178.725251158867</v>
      </c>
      <c r="T2134" s="38">
        <v>0.39228600089072241</v>
      </c>
    </row>
    <row r="2135" spans="1:20" x14ac:dyDescent="0.25">
      <c r="A2135" s="17" t="s">
        <v>270</v>
      </c>
      <c r="B2135" s="8" t="s">
        <v>338</v>
      </c>
      <c r="C2135" s="8" t="s">
        <v>335</v>
      </c>
      <c r="D2135" s="8" t="str">
        <f t="shared" si="223"/>
        <v>Week_09-generic-fifi</v>
      </c>
      <c r="E2135" s="8" t="str">
        <f t="shared" si="224"/>
        <v>Umbrella-social.video.umb</v>
      </c>
      <c r="H2135" s="24">
        <f t="shared" si="226"/>
        <v>8.6066249493784355E-3</v>
      </c>
      <c r="I2135" s="6">
        <f t="shared" si="226"/>
        <v>2.04</v>
      </c>
      <c r="J2135" s="6">
        <f t="shared" si="226"/>
        <v>8414062.4994616378</v>
      </c>
      <c r="K2135" s="18">
        <f t="shared" si="226"/>
        <v>4.9999999999999996E-2</v>
      </c>
      <c r="L2135" s="35">
        <f>Data!BR23</f>
        <v>3.5295314823368239E-3</v>
      </c>
      <c r="Q2135" s="21">
        <v>0</v>
      </c>
      <c r="R2135" s="21">
        <v>1236.8326016694441</v>
      </c>
      <c r="S2135" s="21">
        <v>17596.832194607308</v>
      </c>
      <c r="T2135" s="38">
        <v>0.38924354842141795</v>
      </c>
    </row>
    <row r="2136" spans="1:20" x14ac:dyDescent="0.25">
      <c r="A2136" s="17" t="s">
        <v>249</v>
      </c>
      <c r="B2136" s="8" t="s">
        <v>338</v>
      </c>
      <c r="C2136" s="8" t="s">
        <v>335</v>
      </c>
      <c r="D2136" s="8" t="str">
        <f t="shared" si="223"/>
        <v>Week_10-generic-fifi</v>
      </c>
      <c r="E2136" s="8" t="str">
        <f t="shared" si="224"/>
        <v>Umbrella-social.video.umb</v>
      </c>
      <c r="H2136" s="24">
        <f t="shared" si="226"/>
        <v>8.6066249493784355E-3</v>
      </c>
      <c r="I2136" s="6">
        <f t="shared" si="226"/>
        <v>2.04</v>
      </c>
      <c r="J2136" s="6">
        <f t="shared" si="226"/>
        <v>8414062.4994616378</v>
      </c>
      <c r="K2136" s="18">
        <f t="shared" si="226"/>
        <v>4.9999999999999996E-2</v>
      </c>
      <c r="L2136" s="35">
        <f>Data!BR24</f>
        <v>3.5295314823368239E-3</v>
      </c>
      <c r="Q2136" s="21">
        <v>0</v>
      </c>
      <c r="R2136" s="21">
        <v>1106.5224540868767</v>
      </c>
      <c r="S2136" s="21">
        <v>16717.25267403452</v>
      </c>
      <c r="T2136" s="38">
        <v>0.39234610571299344</v>
      </c>
    </row>
    <row r="2137" spans="1:20" x14ac:dyDescent="0.25">
      <c r="A2137" s="17" t="s">
        <v>250</v>
      </c>
      <c r="B2137" s="8" t="s">
        <v>338</v>
      </c>
      <c r="C2137" s="8" t="s">
        <v>335</v>
      </c>
      <c r="D2137" s="8" t="str">
        <f t="shared" si="223"/>
        <v>Week_11-generic-fifi</v>
      </c>
      <c r="E2137" s="8" t="str">
        <f t="shared" si="224"/>
        <v>Umbrella-social.video.umb</v>
      </c>
      <c r="H2137" s="24">
        <f t="shared" si="226"/>
        <v>8.6066249493784355E-3</v>
      </c>
      <c r="I2137" s="6">
        <f t="shared" si="226"/>
        <v>2.04</v>
      </c>
      <c r="J2137" s="6">
        <f t="shared" si="226"/>
        <v>8414062.4994616378</v>
      </c>
      <c r="K2137" s="18">
        <f t="shared" si="226"/>
        <v>4.9999999999999996E-2</v>
      </c>
      <c r="L2137" s="35">
        <f>Data!BR25</f>
        <v>3.5295314823368239E-3</v>
      </c>
      <c r="Q2137" s="21">
        <v>0</v>
      </c>
      <c r="R2137" s="21">
        <v>1512.4969522996957</v>
      </c>
      <c r="S2137" s="21">
        <v>20153.49400401325</v>
      </c>
      <c r="T2137" s="38">
        <v>0.39300444402010892</v>
      </c>
    </row>
    <row r="2138" spans="1:20" x14ac:dyDescent="0.25">
      <c r="A2138" s="17" t="s">
        <v>251</v>
      </c>
      <c r="B2138" s="8" t="s">
        <v>338</v>
      </c>
      <c r="C2138" s="8" t="s">
        <v>335</v>
      </c>
      <c r="D2138" s="8" t="str">
        <f t="shared" si="223"/>
        <v>Week_12-generic-fifi</v>
      </c>
      <c r="E2138" s="8" t="str">
        <f t="shared" si="224"/>
        <v>Umbrella-social.video.umb</v>
      </c>
      <c r="H2138" s="24">
        <f t="shared" si="226"/>
        <v>8.6066249493784355E-3</v>
      </c>
      <c r="I2138" s="6">
        <f t="shared" si="226"/>
        <v>2.04</v>
      </c>
      <c r="J2138" s="6">
        <f t="shared" si="226"/>
        <v>8414062.4994616378</v>
      </c>
      <c r="K2138" s="18">
        <f t="shared" si="226"/>
        <v>4.9999999999999996E-2</v>
      </c>
      <c r="L2138" s="35">
        <f>Data!BR26</f>
        <v>3.5295314823368239E-3</v>
      </c>
      <c r="Q2138" s="21">
        <v>0</v>
      </c>
      <c r="R2138" s="21">
        <v>1291.757196572562</v>
      </c>
      <c r="S2138" s="21">
        <v>18003.730838532261</v>
      </c>
      <c r="T2138" s="38">
        <v>0.39202113086326784</v>
      </c>
    </row>
    <row r="2139" spans="1:20" x14ac:dyDescent="0.25">
      <c r="A2139" s="17" t="s">
        <v>252</v>
      </c>
      <c r="B2139" s="8" t="s">
        <v>338</v>
      </c>
      <c r="C2139" s="8" t="s">
        <v>335</v>
      </c>
      <c r="D2139" s="8" t="str">
        <f t="shared" si="223"/>
        <v>Week_13-generic-fifi</v>
      </c>
      <c r="E2139" s="8" t="str">
        <f t="shared" si="224"/>
        <v>Umbrella-social.video.umb</v>
      </c>
      <c r="H2139" s="24">
        <f t="shared" si="226"/>
        <v>8.6066249493784355E-3</v>
      </c>
      <c r="I2139" s="6">
        <f t="shared" si="226"/>
        <v>2.04</v>
      </c>
      <c r="J2139" s="6">
        <f t="shared" si="226"/>
        <v>8414062.4994616378</v>
      </c>
      <c r="K2139" s="18">
        <f t="shared" si="226"/>
        <v>4.9999999999999996E-2</v>
      </c>
      <c r="L2139" s="35">
        <f>Data!BR27</f>
        <v>3.5295314823368239E-3</v>
      </c>
      <c r="Q2139" s="21">
        <v>0</v>
      </c>
      <c r="R2139" s="21">
        <v>2326.8567853774339</v>
      </c>
      <c r="S2139" s="21">
        <v>28784.190611244027</v>
      </c>
      <c r="T2139" s="38">
        <v>0.4847294664853028</v>
      </c>
    </row>
    <row r="2140" spans="1:20" x14ac:dyDescent="0.25">
      <c r="A2140" s="17" t="s">
        <v>253</v>
      </c>
      <c r="B2140" s="8" t="s">
        <v>338</v>
      </c>
      <c r="C2140" s="8" t="s">
        <v>335</v>
      </c>
      <c r="D2140" s="8" t="str">
        <f t="shared" si="223"/>
        <v>Week_14-generic-fifi</v>
      </c>
      <c r="E2140" s="8" t="str">
        <f t="shared" si="224"/>
        <v>Umbrella-social.video.umb</v>
      </c>
      <c r="H2140" s="24">
        <f t="shared" si="226"/>
        <v>8.6066249493784355E-3</v>
      </c>
      <c r="I2140" s="6">
        <f t="shared" si="226"/>
        <v>2.04</v>
      </c>
      <c r="J2140" s="6">
        <f t="shared" si="226"/>
        <v>8414062.4994616378</v>
      </c>
      <c r="K2140" s="18">
        <f t="shared" si="226"/>
        <v>4.9999999999999996E-2</v>
      </c>
      <c r="L2140" s="35">
        <f>Data!BR28</f>
        <v>3.5295314823368239E-3</v>
      </c>
      <c r="Q2140" s="21">
        <v>0</v>
      </c>
      <c r="R2140" s="21">
        <v>1996.826859290622</v>
      </c>
      <c r="S2140" s="21">
        <v>26726.462656582986</v>
      </c>
      <c r="T2140" s="38">
        <v>0.50406746268547931</v>
      </c>
    </row>
    <row r="2141" spans="1:20" x14ac:dyDescent="0.25">
      <c r="A2141" s="17" t="s">
        <v>254</v>
      </c>
      <c r="B2141" s="8" t="s">
        <v>338</v>
      </c>
      <c r="C2141" s="8" t="s">
        <v>335</v>
      </c>
      <c r="D2141" s="8" t="str">
        <f t="shared" si="223"/>
        <v>Week_15-generic-fifi</v>
      </c>
      <c r="E2141" s="8" t="str">
        <f t="shared" si="224"/>
        <v>Umbrella-social.video.umb</v>
      </c>
      <c r="H2141" s="24">
        <f t="shared" si="226"/>
        <v>8.6066249493784355E-3</v>
      </c>
      <c r="I2141" s="6">
        <f t="shared" si="226"/>
        <v>2.04</v>
      </c>
      <c r="J2141" s="6">
        <f t="shared" si="226"/>
        <v>8414062.4994616378</v>
      </c>
      <c r="K2141" s="18">
        <f t="shared" si="226"/>
        <v>4.9999999999999996E-2</v>
      </c>
      <c r="L2141" s="35">
        <f>Data!BR29</f>
        <v>3.6409903712527236E-3</v>
      </c>
      <c r="Q2141" s="21">
        <v>0</v>
      </c>
      <c r="R2141" s="21">
        <v>1064.3530825926143</v>
      </c>
      <c r="S2141" s="21">
        <v>17261.700585562114</v>
      </c>
      <c r="T2141" s="38">
        <v>0.50821565784593403</v>
      </c>
    </row>
    <row r="2142" spans="1:20" x14ac:dyDescent="0.25">
      <c r="A2142" s="17" t="s">
        <v>255</v>
      </c>
      <c r="B2142" s="8" t="s">
        <v>338</v>
      </c>
      <c r="C2142" s="8" t="s">
        <v>335</v>
      </c>
      <c r="D2142" s="8" t="str">
        <f t="shared" si="223"/>
        <v>Week_16-generic-fifi</v>
      </c>
      <c r="E2142" s="8" t="str">
        <f t="shared" si="224"/>
        <v>Umbrella-social.video.umb</v>
      </c>
      <c r="H2142" s="24">
        <f t="shared" si="226"/>
        <v>8.6066249493784355E-3</v>
      </c>
      <c r="I2142" s="6">
        <f t="shared" si="226"/>
        <v>2.04</v>
      </c>
      <c r="J2142" s="6">
        <f t="shared" si="226"/>
        <v>8414062.4994616378</v>
      </c>
      <c r="K2142" s="18">
        <f t="shared" si="226"/>
        <v>4.9999999999999996E-2</v>
      </c>
      <c r="L2142" s="35">
        <f>Data!BR30</f>
        <v>3.6409903712527236E-3</v>
      </c>
      <c r="Q2142" s="21">
        <v>0</v>
      </c>
      <c r="R2142" s="21">
        <v>710.84435821334137</v>
      </c>
      <c r="S2142" s="21">
        <v>9745.7760143965224</v>
      </c>
      <c r="T2142" s="38">
        <v>0.2101373819167579</v>
      </c>
    </row>
    <row r="2143" spans="1:20" x14ac:dyDescent="0.25">
      <c r="A2143" s="17" t="s">
        <v>256</v>
      </c>
      <c r="B2143" s="8" t="s">
        <v>338</v>
      </c>
      <c r="C2143" s="8" t="s">
        <v>335</v>
      </c>
      <c r="D2143" s="8" t="str">
        <f t="shared" si="223"/>
        <v>Week_17-generic-fifi</v>
      </c>
      <c r="E2143" s="8" t="str">
        <f t="shared" si="224"/>
        <v>Umbrella-social.video.umb</v>
      </c>
      <c r="H2143" s="24">
        <f t="shared" si="226"/>
        <v>8.6066249493784355E-3</v>
      </c>
      <c r="I2143" s="6">
        <f t="shared" si="226"/>
        <v>2.04</v>
      </c>
      <c r="J2143" s="6">
        <f t="shared" si="226"/>
        <v>8414062.4994616378</v>
      </c>
      <c r="K2143" s="18">
        <f t="shared" si="226"/>
        <v>4.9999999999999996E-2</v>
      </c>
      <c r="L2143" s="35">
        <f>Data!BR31</f>
        <v>3.6409903712527236E-3</v>
      </c>
      <c r="Q2143" s="21">
        <v>0</v>
      </c>
      <c r="R2143" s="21">
        <v>536.21917178481772</v>
      </c>
      <c r="S2143" s="21">
        <v>7611.5794087545355</v>
      </c>
      <c r="T2143" s="38">
        <v>0.18877071655733324</v>
      </c>
    </row>
    <row r="2144" spans="1:20" x14ac:dyDescent="0.25">
      <c r="A2144" s="17" t="s">
        <v>257</v>
      </c>
      <c r="B2144" s="8" t="s">
        <v>338</v>
      </c>
      <c r="C2144" s="8" t="s">
        <v>335</v>
      </c>
      <c r="D2144" s="8" t="str">
        <f t="shared" si="223"/>
        <v>Week_18-generic-fifi</v>
      </c>
      <c r="E2144" s="8" t="str">
        <f t="shared" si="224"/>
        <v>Umbrella-social.video.umb</v>
      </c>
      <c r="H2144" s="24">
        <f t="shared" si="226"/>
        <v>8.6066249493784355E-3</v>
      </c>
      <c r="I2144" s="6">
        <f t="shared" si="226"/>
        <v>2.04</v>
      </c>
      <c r="J2144" s="6">
        <f t="shared" si="226"/>
        <v>8414062.4994616378</v>
      </c>
      <c r="K2144" s="18">
        <f t="shared" si="226"/>
        <v>4.9999999999999996E-2</v>
      </c>
      <c r="L2144" s="35">
        <f>Data!BR32</f>
        <v>3.6409903712527236E-3</v>
      </c>
      <c r="Q2144" s="21">
        <v>0</v>
      </c>
      <c r="R2144" s="21">
        <v>799.5154117250321</v>
      </c>
      <c r="S2144" s="21">
        <v>13557.985532699429</v>
      </c>
      <c r="T2144" s="38">
        <v>0.40545507366195632</v>
      </c>
    </row>
    <row r="2145" spans="1:20" x14ac:dyDescent="0.25">
      <c r="A2145" s="17" t="s">
        <v>258</v>
      </c>
      <c r="B2145" s="8" t="s">
        <v>338</v>
      </c>
      <c r="C2145" s="8" t="s">
        <v>335</v>
      </c>
      <c r="D2145" s="8" t="str">
        <f t="shared" si="223"/>
        <v>Week_19-generic-fifi</v>
      </c>
      <c r="E2145" s="8" t="str">
        <f t="shared" si="224"/>
        <v>Umbrella-social.video.umb</v>
      </c>
      <c r="H2145" s="24">
        <f t="shared" si="226"/>
        <v>8.6066249493784355E-3</v>
      </c>
      <c r="I2145" s="6">
        <f t="shared" si="226"/>
        <v>2.04</v>
      </c>
      <c r="J2145" s="6">
        <f t="shared" si="226"/>
        <v>8414062.4994616378</v>
      </c>
      <c r="K2145" s="18">
        <f t="shared" si="226"/>
        <v>4.9999999999999996E-2</v>
      </c>
      <c r="L2145" s="35">
        <f>Data!BR33</f>
        <v>3.4180725934209242E-3</v>
      </c>
      <c r="Q2145" s="21">
        <v>0</v>
      </c>
      <c r="R2145" s="21">
        <v>3499.8879840700929</v>
      </c>
      <c r="S2145" s="21">
        <v>41686.893845384577</v>
      </c>
      <c r="T2145" s="38">
        <v>0.70629948518082264</v>
      </c>
    </row>
    <row r="2146" spans="1:20" x14ac:dyDescent="0.25">
      <c r="A2146" s="17" t="s">
        <v>259</v>
      </c>
      <c r="B2146" s="8" t="s">
        <v>338</v>
      </c>
      <c r="C2146" s="8" t="s">
        <v>335</v>
      </c>
      <c r="D2146" s="8" t="str">
        <f t="shared" si="223"/>
        <v>Week_20-generic-fifi</v>
      </c>
      <c r="E2146" s="8" t="str">
        <f t="shared" si="224"/>
        <v>Umbrella-social.video.umb</v>
      </c>
      <c r="H2146" s="24">
        <f t="shared" si="226"/>
        <v>8.6066249493784355E-3</v>
      </c>
      <c r="I2146" s="6">
        <f t="shared" si="226"/>
        <v>2.04</v>
      </c>
      <c r="J2146" s="6">
        <f t="shared" si="226"/>
        <v>8414062.4994616378</v>
      </c>
      <c r="K2146" s="18">
        <f t="shared" si="226"/>
        <v>4.9999999999999996E-2</v>
      </c>
      <c r="L2146" s="35">
        <f>Data!BR34</f>
        <v>3.4180725934209242E-3</v>
      </c>
      <c r="Q2146" s="21">
        <v>0</v>
      </c>
      <c r="R2146" s="21">
        <v>2168.9961077853472</v>
      </c>
      <c r="S2146" s="21">
        <v>31475.90996487212</v>
      </c>
      <c r="T2146" s="38">
        <v>0.74842768313895669</v>
      </c>
    </row>
    <row r="2147" spans="1:20" x14ac:dyDescent="0.25">
      <c r="A2147" s="17" t="s">
        <v>260</v>
      </c>
      <c r="B2147" s="8" t="s">
        <v>338</v>
      </c>
      <c r="C2147" s="8" t="s">
        <v>335</v>
      </c>
      <c r="D2147" s="8" t="str">
        <f t="shared" si="223"/>
        <v>Week_21-generic-fifi</v>
      </c>
      <c r="E2147" s="8" t="str">
        <f t="shared" si="224"/>
        <v>Umbrella-social.video.umb</v>
      </c>
      <c r="H2147" s="24">
        <f t="shared" ref="H2147:K2162" si="227">H2146</f>
        <v>8.6066249493784355E-3</v>
      </c>
      <c r="I2147" s="6">
        <f t="shared" si="227"/>
        <v>2.04</v>
      </c>
      <c r="J2147" s="6">
        <f t="shared" si="227"/>
        <v>8414062.4994616378</v>
      </c>
      <c r="K2147" s="18">
        <f t="shared" si="227"/>
        <v>4.9999999999999996E-2</v>
      </c>
      <c r="L2147" s="35">
        <f>Data!BR35</f>
        <v>3.4180725934209242E-3</v>
      </c>
      <c r="Q2147" s="21">
        <v>0</v>
      </c>
      <c r="R2147" s="21">
        <v>1509.9129500637875</v>
      </c>
      <c r="S2147" s="21">
        <v>25607.947788851001</v>
      </c>
      <c r="T2147" s="38">
        <v>0.765476493405151</v>
      </c>
    </row>
    <row r="2148" spans="1:20" x14ac:dyDescent="0.25">
      <c r="A2148" s="17" t="s">
        <v>261</v>
      </c>
      <c r="B2148" s="8" t="s">
        <v>338</v>
      </c>
      <c r="C2148" s="8" t="s">
        <v>335</v>
      </c>
      <c r="D2148" s="8" t="str">
        <f t="shared" si="223"/>
        <v>Week_22-generic-fifi</v>
      </c>
      <c r="E2148" s="8" t="str">
        <f t="shared" si="224"/>
        <v>Umbrella-social.video.umb</v>
      </c>
      <c r="H2148" s="24">
        <f t="shared" si="227"/>
        <v>8.6066249493784355E-3</v>
      </c>
      <c r="I2148" s="6">
        <f t="shared" si="227"/>
        <v>2.04</v>
      </c>
      <c r="J2148" s="6">
        <f t="shared" si="227"/>
        <v>8414062.4994616378</v>
      </c>
      <c r="K2148" s="18">
        <f t="shared" si="227"/>
        <v>4.9999999999999996E-2</v>
      </c>
      <c r="L2148" s="35">
        <f>Data!BR36</f>
        <v>3.4180725934209242E-3</v>
      </c>
      <c r="Q2148" s="21">
        <v>0</v>
      </c>
      <c r="R2148" s="21">
        <v>1486.4374985598424</v>
      </c>
      <c r="S2148" s="21">
        <v>25208.677890246759</v>
      </c>
      <c r="T2148" s="38">
        <v>0.80350477321579317</v>
      </c>
    </row>
    <row r="2149" spans="1:20" x14ac:dyDescent="0.25">
      <c r="A2149" s="17" t="s">
        <v>278</v>
      </c>
      <c r="B2149" s="8" t="s">
        <v>338</v>
      </c>
      <c r="C2149" s="8" t="s">
        <v>335</v>
      </c>
      <c r="D2149" s="8" t="str">
        <f t="shared" si="223"/>
        <v>Week_23-generic-fifi</v>
      </c>
      <c r="E2149" s="8" t="str">
        <f t="shared" si="224"/>
        <v>Umbrella-social.video.umb</v>
      </c>
      <c r="H2149" s="24">
        <f t="shared" si="227"/>
        <v>8.6066249493784355E-3</v>
      </c>
      <c r="I2149" s="6">
        <f t="shared" si="227"/>
        <v>2.04</v>
      </c>
      <c r="J2149" s="6">
        <f t="shared" si="227"/>
        <v>8414062.4994616378</v>
      </c>
      <c r="K2149" s="18">
        <f t="shared" si="227"/>
        <v>4.9999999999999996E-2</v>
      </c>
      <c r="L2149" s="35">
        <f>Data!BR37</f>
        <v>3.5295314823368239E-3</v>
      </c>
      <c r="Q2149" s="21">
        <v>0</v>
      </c>
      <c r="R2149" s="21">
        <v>1361.3941800798937</v>
      </c>
      <c r="S2149" s="21">
        <v>22435.081466383333</v>
      </c>
      <c r="T2149" s="38">
        <v>0.76884094278635173</v>
      </c>
    </row>
    <row r="2150" spans="1:20" x14ac:dyDescent="0.25">
      <c r="A2150" s="17" t="s">
        <v>279</v>
      </c>
      <c r="B2150" s="8" t="s">
        <v>338</v>
      </c>
      <c r="C2150" s="8" t="s">
        <v>335</v>
      </c>
      <c r="D2150" s="8" t="str">
        <f t="shared" si="223"/>
        <v>Week_24-generic-fifi</v>
      </c>
      <c r="E2150" s="8" t="str">
        <f t="shared" si="224"/>
        <v>Umbrella-social.video.umb</v>
      </c>
      <c r="H2150" s="24">
        <f t="shared" si="227"/>
        <v>8.6066249493784355E-3</v>
      </c>
      <c r="I2150" s="6">
        <f t="shared" si="227"/>
        <v>2.04</v>
      </c>
      <c r="J2150" s="6">
        <f t="shared" si="227"/>
        <v>8414062.4994616378</v>
      </c>
      <c r="K2150" s="18">
        <f t="shared" si="227"/>
        <v>4.9999999999999996E-2</v>
      </c>
      <c r="L2150" s="35">
        <f>Data!BR38</f>
        <v>3.5295314823368239E-3</v>
      </c>
      <c r="Q2150" s="21">
        <v>0</v>
      </c>
      <c r="R2150" s="21">
        <v>1585.6168803911439</v>
      </c>
      <c r="S2150" s="21">
        <v>19435.840602502409</v>
      </c>
      <c r="T2150" s="38">
        <v>0.42186489971364971</v>
      </c>
    </row>
    <row r="2151" spans="1:20" x14ac:dyDescent="0.25">
      <c r="A2151" s="17" t="s">
        <v>280</v>
      </c>
      <c r="B2151" s="8" t="s">
        <v>338</v>
      </c>
      <c r="C2151" s="8" t="s">
        <v>335</v>
      </c>
      <c r="D2151" s="8" t="str">
        <f t="shared" si="223"/>
        <v>Week_25-generic-fifi</v>
      </c>
      <c r="E2151" s="8" t="str">
        <f t="shared" si="224"/>
        <v>Umbrella-social.video.umb</v>
      </c>
      <c r="H2151" s="24">
        <f t="shared" si="227"/>
        <v>8.6066249493784355E-3</v>
      </c>
      <c r="I2151" s="6">
        <f t="shared" si="227"/>
        <v>2.04</v>
      </c>
      <c r="J2151" s="6">
        <f t="shared" si="227"/>
        <v>8414062.4994616378</v>
      </c>
      <c r="K2151" s="18">
        <f t="shared" si="227"/>
        <v>4.9999999999999996E-2</v>
      </c>
      <c r="L2151" s="35">
        <f>Data!BR39</f>
        <v>3.5295314823368239E-3</v>
      </c>
      <c r="Q2151" s="21">
        <v>0</v>
      </c>
      <c r="R2151" s="21">
        <v>1004.4853323836206</v>
      </c>
      <c r="S2151" s="21">
        <v>14610.281667252055</v>
      </c>
      <c r="T2151" s="38">
        <v>0.4607891038209021</v>
      </c>
    </row>
    <row r="2152" spans="1:20" x14ac:dyDescent="0.25">
      <c r="A2152" s="17" t="s">
        <v>281</v>
      </c>
      <c r="B2152" s="8" t="s">
        <v>338</v>
      </c>
      <c r="C2152" s="8" t="s">
        <v>335</v>
      </c>
      <c r="D2152" s="8" t="str">
        <f t="shared" si="223"/>
        <v>Week_26-generic-fifi</v>
      </c>
      <c r="E2152" s="8" t="str">
        <f t="shared" si="224"/>
        <v>Umbrella-social.video.umb</v>
      </c>
      <c r="H2152" s="24">
        <f t="shared" si="227"/>
        <v>8.6066249493784355E-3</v>
      </c>
      <c r="I2152" s="6">
        <f t="shared" si="227"/>
        <v>2.04</v>
      </c>
      <c r="J2152" s="6">
        <f t="shared" si="227"/>
        <v>8414062.4994616378</v>
      </c>
      <c r="K2152" s="18">
        <f t="shared" si="227"/>
        <v>4.9999999999999996E-2</v>
      </c>
      <c r="L2152" s="35">
        <f>Data!BR40</f>
        <v>3.5295314823368239E-3</v>
      </c>
      <c r="Q2152" s="21">
        <v>0</v>
      </c>
      <c r="R2152" s="21">
        <v>470.69998257368331</v>
      </c>
      <c r="S2152" s="21">
        <v>7945.25414341751</v>
      </c>
      <c r="T2152" s="38">
        <v>0.2710832718137397</v>
      </c>
    </row>
    <row r="2153" spans="1:20" x14ac:dyDescent="0.25">
      <c r="A2153" s="17" t="s">
        <v>282</v>
      </c>
      <c r="B2153" s="8" t="s">
        <v>338</v>
      </c>
      <c r="C2153" s="8" t="s">
        <v>335</v>
      </c>
      <c r="D2153" s="8" t="str">
        <f t="shared" si="223"/>
        <v>Week_27-generic-fifi</v>
      </c>
      <c r="E2153" s="8" t="str">
        <f t="shared" si="224"/>
        <v>Umbrella-social.video.umb</v>
      </c>
      <c r="H2153" s="24">
        <f t="shared" si="227"/>
        <v>8.6066249493784355E-3</v>
      </c>
      <c r="I2153" s="6">
        <f t="shared" si="227"/>
        <v>2.04</v>
      </c>
      <c r="J2153" s="6">
        <f t="shared" si="227"/>
        <v>8414062.4994616378</v>
      </c>
      <c r="K2153" s="18">
        <f t="shared" si="227"/>
        <v>4.9999999999999996E-2</v>
      </c>
      <c r="L2153" s="35">
        <f>Data!BR41</f>
        <v>3.5295314823368239E-3</v>
      </c>
      <c r="Q2153" s="21">
        <v>0</v>
      </c>
      <c r="R2153" s="21">
        <v>333.53454746109514</v>
      </c>
      <c r="S2153" s="21">
        <v>4626.9162851824958</v>
      </c>
      <c r="T2153" s="38">
        <v>0.12104738120081804</v>
      </c>
    </row>
    <row r="2154" spans="1:20" x14ac:dyDescent="0.25">
      <c r="A2154" s="17" t="s">
        <v>283</v>
      </c>
      <c r="B2154" s="8" t="s">
        <v>338</v>
      </c>
      <c r="C2154" s="8" t="s">
        <v>335</v>
      </c>
      <c r="D2154" s="8" t="str">
        <f t="shared" si="223"/>
        <v>Week_28-generic-fifi</v>
      </c>
      <c r="E2154" s="8" t="str">
        <f t="shared" si="224"/>
        <v>Umbrella-social.video.umb</v>
      </c>
      <c r="H2154" s="24">
        <f t="shared" si="227"/>
        <v>8.6066249493784355E-3</v>
      </c>
      <c r="I2154" s="6">
        <f t="shared" si="227"/>
        <v>2.04</v>
      </c>
      <c r="J2154" s="6">
        <f t="shared" si="227"/>
        <v>8414062.4994616378</v>
      </c>
      <c r="K2154" s="18">
        <f t="shared" si="227"/>
        <v>4.9999999999999996E-2</v>
      </c>
      <c r="L2154" s="35">
        <f>Data!BR42</f>
        <v>3.306613704505025E-3</v>
      </c>
      <c r="Q2154" s="21">
        <v>0</v>
      </c>
      <c r="R2154" s="21">
        <v>21.658576556267001</v>
      </c>
      <c r="S2154" s="21">
        <v>275.11308096237798</v>
      </c>
      <c r="T2154" s="38">
        <v>6.4304499066867304E-3</v>
      </c>
    </row>
    <row r="2155" spans="1:20" x14ac:dyDescent="0.25">
      <c r="A2155" s="17" t="s">
        <v>284</v>
      </c>
      <c r="B2155" s="8" t="s">
        <v>338</v>
      </c>
      <c r="C2155" s="8" t="s">
        <v>335</v>
      </c>
      <c r="D2155" s="8" t="str">
        <f t="shared" si="223"/>
        <v>Week_29-generic-fifi</v>
      </c>
      <c r="E2155" s="8" t="str">
        <f t="shared" si="224"/>
        <v>Umbrella-social.video.umb</v>
      </c>
      <c r="H2155" s="24">
        <f t="shared" si="227"/>
        <v>8.6066249493784355E-3</v>
      </c>
      <c r="I2155" s="6">
        <f t="shared" si="227"/>
        <v>2.04</v>
      </c>
      <c r="J2155" s="6">
        <f t="shared" si="227"/>
        <v>8414062.4994616378</v>
      </c>
      <c r="K2155" s="18">
        <f t="shared" si="227"/>
        <v>4.9999999999999996E-2</v>
      </c>
      <c r="L2155" s="35">
        <f>Data!BR43</f>
        <v>3.306613704505025E-3</v>
      </c>
      <c r="Q2155" s="21">
        <v>0</v>
      </c>
      <c r="R2155" s="21">
        <v>0.64021280202080755</v>
      </c>
      <c r="S2155" s="21">
        <v>10.020865725665711</v>
      </c>
      <c r="T2155" s="38">
        <v>3.225086985790826E-4</v>
      </c>
    </row>
    <row r="2156" spans="1:20" x14ac:dyDescent="0.25">
      <c r="A2156" s="17" t="s">
        <v>285</v>
      </c>
      <c r="B2156" s="8" t="s">
        <v>338</v>
      </c>
      <c r="C2156" s="8" t="s">
        <v>335</v>
      </c>
      <c r="D2156" s="8" t="str">
        <f t="shared" si="223"/>
        <v>Week_30-generic-fifi</v>
      </c>
      <c r="E2156" s="8" t="str">
        <f t="shared" si="224"/>
        <v>Umbrella-social.video.umb</v>
      </c>
      <c r="H2156" s="24">
        <f t="shared" si="227"/>
        <v>8.6066249493784355E-3</v>
      </c>
      <c r="I2156" s="6">
        <f t="shared" si="227"/>
        <v>2.04</v>
      </c>
      <c r="J2156" s="6">
        <f t="shared" si="227"/>
        <v>8414062.4994616378</v>
      </c>
      <c r="K2156" s="18">
        <f t="shared" si="227"/>
        <v>4.9999999999999996E-2</v>
      </c>
      <c r="L2156" s="35">
        <f>Data!BR44</f>
        <v>3.306613704505025E-3</v>
      </c>
      <c r="Q2156" s="21">
        <v>0</v>
      </c>
      <c r="R2156" s="21">
        <v>3.5397299430305999E-2</v>
      </c>
      <c r="S2156" s="21">
        <v>0.53000180176312672</v>
      </c>
      <c r="T2156" s="38">
        <v>1.6127905728580139E-5</v>
      </c>
    </row>
    <row r="2157" spans="1:20" x14ac:dyDescent="0.25">
      <c r="A2157" s="17" t="s">
        <v>286</v>
      </c>
      <c r="B2157" s="8" t="s">
        <v>338</v>
      </c>
      <c r="C2157" s="8" t="s">
        <v>335</v>
      </c>
      <c r="D2157" s="8" t="str">
        <f t="shared" si="223"/>
        <v>Week_31-generic-fifi</v>
      </c>
      <c r="E2157" s="8" t="str">
        <f t="shared" si="224"/>
        <v>Umbrella-social.video.umb</v>
      </c>
      <c r="H2157" s="24">
        <f t="shared" si="227"/>
        <v>8.6066249493784355E-3</v>
      </c>
      <c r="I2157" s="6">
        <f t="shared" si="227"/>
        <v>2.04</v>
      </c>
      <c r="J2157" s="6">
        <f t="shared" si="227"/>
        <v>8414062.4994616378</v>
      </c>
      <c r="K2157" s="18">
        <f t="shared" si="227"/>
        <v>4.9999999999999996E-2</v>
      </c>
      <c r="L2157" s="35">
        <f>Data!BR45</f>
        <v>3.306613704505025E-3</v>
      </c>
      <c r="Q2157" s="21">
        <v>0</v>
      </c>
      <c r="R2157" s="21">
        <v>2.0146801553387965E-3</v>
      </c>
      <c r="S2157" s="21">
        <v>2.8161297107953599E-2</v>
      </c>
      <c r="T2157" s="38">
        <v>8.0640146404853397E-7</v>
      </c>
    </row>
    <row r="2158" spans="1:20" x14ac:dyDescent="0.25">
      <c r="A2158" s="17" t="s">
        <v>287</v>
      </c>
      <c r="B2158" s="8" t="s">
        <v>338</v>
      </c>
      <c r="C2158" s="8" t="s">
        <v>335</v>
      </c>
      <c r="D2158" s="8" t="str">
        <f t="shared" si="223"/>
        <v>Week_32-generic-fifi</v>
      </c>
      <c r="E2158" s="8" t="str">
        <f t="shared" si="224"/>
        <v>Umbrella-social.video.umb</v>
      </c>
      <c r="H2158" s="24">
        <f t="shared" si="227"/>
        <v>8.6066249493784355E-3</v>
      </c>
      <c r="I2158" s="6">
        <f t="shared" si="227"/>
        <v>2.04</v>
      </c>
      <c r="J2158" s="6">
        <f t="shared" si="227"/>
        <v>8414062.4994616378</v>
      </c>
      <c r="K2158" s="18">
        <f t="shared" si="227"/>
        <v>4.9999999999999996E-2</v>
      </c>
      <c r="L2158" s="35">
        <f>Data!BR46</f>
        <v>3.8639081490845235E-3</v>
      </c>
      <c r="Q2158" s="21">
        <v>0</v>
      </c>
      <c r="R2158" s="21">
        <v>1.1421364382597756E-4</v>
      </c>
      <c r="S2158" s="21">
        <v>1.5519219675578359E-3</v>
      </c>
      <c r="T2158" s="38">
        <v>4.032008860122005E-8</v>
      </c>
    </row>
    <row r="2159" spans="1:20" x14ac:dyDescent="0.25">
      <c r="A2159" s="17" t="s">
        <v>288</v>
      </c>
      <c r="B2159" s="8" t="s">
        <v>338</v>
      </c>
      <c r="C2159" s="8" t="s">
        <v>335</v>
      </c>
      <c r="D2159" s="8" t="str">
        <f t="shared" si="223"/>
        <v>Week_33-generic-fifi</v>
      </c>
      <c r="E2159" s="8" t="str">
        <f t="shared" si="224"/>
        <v>Umbrella-social.video.umb</v>
      </c>
      <c r="H2159" s="24">
        <f t="shared" si="227"/>
        <v>8.6066249493784355E-3</v>
      </c>
      <c r="I2159" s="6">
        <f t="shared" si="227"/>
        <v>2.04</v>
      </c>
      <c r="J2159" s="6">
        <f t="shared" si="227"/>
        <v>8414062.4994616378</v>
      </c>
      <c r="K2159" s="18">
        <f t="shared" si="227"/>
        <v>4.9999999999999996E-2</v>
      </c>
      <c r="L2159" s="35">
        <f>Data!BR47</f>
        <v>3.8639081490845235E-3</v>
      </c>
      <c r="Q2159" s="21">
        <v>0</v>
      </c>
      <c r="R2159" s="21">
        <v>5.0383702201618696E-6</v>
      </c>
      <c r="S2159" s="21">
        <v>7.0808184265253436E-5</v>
      </c>
      <c r="T2159" s="38">
        <v>2.0160044744699235E-9</v>
      </c>
    </row>
    <row r="2160" spans="1:20" x14ac:dyDescent="0.25">
      <c r="A2160" s="17" t="s">
        <v>289</v>
      </c>
      <c r="B2160" s="8" t="s">
        <v>338</v>
      </c>
      <c r="C2160" s="8" t="s">
        <v>335</v>
      </c>
      <c r="D2160" s="8" t="str">
        <f t="shared" si="223"/>
        <v>Week_34-generic-fifi</v>
      </c>
      <c r="E2160" s="8" t="str">
        <f t="shared" si="224"/>
        <v>Umbrella-social.video.umb</v>
      </c>
      <c r="H2160" s="24">
        <f t="shared" si="227"/>
        <v>8.6066249493784355E-3</v>
      </c>
      <c r="I2160" s="6">
        <f t="shared" si="227"/>
        <v>2.04</v>
      </c>
      <c r="J2160" s="6">
        <f t="shared" si="227"/>
        <v>8414062.4994616378</v>
      </c>
      <c r="K2160" s="18">
        <f t="shared" si="227"/>
        <v>4.9999999999999996E-2</v>
      </c>
      <c r="L2160" s="35">
        <f>Data!BR48</f>
        <v>3.8639081490845235E-3</v>
      </c>
      <c r="Q2160" s="21">
        <v>0</v>
      </c>
      <c r="R2160" s="21">
        <v>2.8462121254324227E-7</v>
      </c>
      <c r="S2160" s="21">
        <v>3.8768097328426682E-6</v>
      </c>
      <c r="T2160" s="38">
        <v>1.0080025703018691E-10</v>
      </c>
    </row>
    <row r="2161" spans="1:20" x14ac:dyDescent="0.25">
      <c r="A2161" s="17" t="s">
        <v>290</v>
      </c>
      <c r="B2161" s="8" t="s">
        <v>338</v>
      </c>
      <c r="C2161" s="8" t="s">
        <v>335</v>
      </c>
      <c r="D2161" s="8" t="str">
        <f t="shared" si="223"/>
        <v>Week_35-generic-fifi</v>
      </c>
      <c r="E2161" s="8" t="str">
        <f t="shared" si="224"/>
        <v>Umbrella-social.video.umb</v>
      </c>
      <c r="H2161" s="24">
        <f t="shared" si="227"/>
        <v>8.6066249493784355E-3</v>
      </c>
      <c r="I2161" s="6">
        <f t="shared" si="227"/>
        <v>2.04</v>
      </c>
      <c r="J2161" s="6">
        <f t="shared" si="227"/>
        <v>8414062.4994616378</v>
      </c>
      <c r="K2161" s="18">
        <f t="shared" si="227"/>
        <v>4.9999999999999996E-2</v>
      </c>
      <c r="L2161" s="35">
        <f>Data!BR49</f>
        <v>3.8639081490845235E-3</v>
      </c>
      <c r="Q2161" s="21">
        <v>0</v>
      </c>
      <c r="R2161" s="21">
        <v>1.2474521818261644E-8</v>
      </c>
      <c r="S2161" s="21">
        <v>1.8097573521634684E-7</v>
      </c>
      <c r="T2161" s="38">
        <v>5.0399684425883606E-12</v>
      </c>
    </row>
    <row r="2162" spans="1:20" x14ac:dyDescent="0.25">
      <c r="A2162" s="17" t="s">
        <v>291</v>
      </c>
      <c r="B2162" s="8" t="s">
        <v>338</v>
      </c>
      <c r="C2162" s="8" t="s">
        <v>335</v>
      </c>
      <c r="D2162" s="8" t="str">
        <f t="shared" si="223"/>
        <v>Week_36-generic-fifi</v>
      </c>
      <c r="E2162" s="8" t="str">
        <f t="shared" si="224"/>
        <v>Umbrella-social.video.umb</v>
      </c>
      <c r="H2162" s="24">
        <f t="shared" si="227"/>
        <v>8.6066249493784355E-3</v>
      </c>
      <c r="I2162" s="6">
        <f t="shared" si="227"/>
        <v>2.04</v>
      </c>
      <c r="J2162" s="6">
        <f t="shared" si="227"/>
        <v>8414062.4994616378</v>
      </c>
      <c r="K2162" s="18">
        <f t="shared" si="227"/>
        <v>4.9999999999999996E-2</v>
      </c>
      <c r="L2162" s="35">
        <f>Data!BR50</f>
        <v>3.8639081490845235E-3</v>
      </c>
      <c r="Q2162" s="21">
        <v>0</v>
      </c>
      <c r="R2162" s="21">
        <v>7.5614949658738332E-10</v>
      </c>
      <c r="S2162" s="21">
        <v>1.0124859887020934E-8</v>
      </c>
      <c r="T2162" s="38">
        <v>2.5202062658991053E-13</v>
      </c>
    </row>
    <row r="2163" spans="1:20" x14ac:dyDescent="0.25">
      <c r="A2163" s="17" t="s">
        <v>292</v>
      </c>
      <c r="B2163" s="8" t="s">
        <v>338</v>
      </c>
      <c r="C2163" s="8" t="s">
        <v>335</v>
      </c>
      <c r="D2163" s="8" t="str">
        <f t="shared" si="223"/>
        <v>Week_37-generic-fifi</v>
      </c>
      <c r="E2163" s="8" t="str">
        <f t="shared" si="224"/>
        <v>Umbrella-social.video.umb</v>
      </c>
      <c r="H2163" s="24">
        <f t="shared" ref="H2163:K2178" si="228">H2162</f>
        <v>8.6066249493784355E-3</v>
      </c>
      <c r="I2163" s="6">
        <f t="shared" si="228"/>
        <v>2.04</v>
      </c>
      <c r="J2163" s="6">
        <f t="shared" si="228"/>
        <v>8414062.4994616378</v>
      </c>
      <c r="K2163" s="18">
        <f t="shared" si="228"/>
        <v>4.9999999999999996E-2</v>
      </c>
      <c r="L2163" s="35">
        <f>Data!BR51</f>
        <v>4.0496729639443564E-3</v>
      </c>
      <c r="Q2163" s="21">
        <v>0</v>
      </c>
      <c r="R2163" s="21">
        <v>2.6053961762583589E-11</v>
      </c>
      <c r="S2163" s="21">
        <v>4.0626679124950688E-10</v>
      </c>
      <c r="T2163" s="38">
        <v>1.2545520178264269E-14</v>
      </c>
    </row>
    <row r="2164" spans="1:20" x14ac:dyDescent="0.25">
      <c r="A2164" s="17" t="s">
        <v>293</v>
      </c>
      <c r="B2164" s="8" t="s">
        <v>338</v>
      </c>
      <c r="C2164" s="8" t="s">
        <v>335</v>
      </c>
      <c r="D2164" s="8" t="str">
        <f t="shared" si="223"/>
        <v>Week_38-generic-fifi</v>
      </c>
      <c r="E2164" s="8" t="str">
        <f t="shared" si="224"/>
        <v>Umbrella-social.video.umb</v>
      </c>
      <c r="H2164" s="24">
        <f t="shared" si="228"/>
        <v>8.6066249493784355E-3</v>
      </c>
      <c r="I2164" s="6">
        <f t="shared" si="228"/>
        <v>2.04</v>
      </c>
      <c r="J2164" s="6">
        <f t="shared" si="228"/>
        <v>8414062.4994616378</v>
      </c>
      <c r="K2164" s="18">
        <f t="shared" si="228"/>
        <v>4.9999999999999996E-2</v>
      </c>
      <c r="L2164" s="35">
        <f>Data!BR52</f>
        <v>4.0496729639443564E-3</v>
      </c>
      <c r="Q2164" s="21">
        <v>0</v>
      </c>
      <c r="R2164" s="21">
        <v>1.6356842153929743E-12</v>
      </c>
      <c r="S2164" s="21">
        <v>2.3725760131028269E-11</v>
      </c>
      <c r="T2164" s="38">
        <v>6.6613381477509392E-16</v>
      </c>
    </row>
    <row r="2165" spans="1:20" x14ac:dyDescent="0.25">
      <c r="A2165" s="17" t="s">
        <v>294</v>
      </c>
      <c r="B2165" s="8" t="s">
        <v>338</v>
      </c>
      <c r="C2165" s="8" t="s">
        <v>335</v>
      </c>
      <c r="D2165" s="8" t="str">
        <f t="shared" si="223"/>
        <v>Week_39-generic-fifi</v>
      </c>
      <c r="E2165" s="8" t="str">
        <f t="shared" si="224"/>
        <v>Umbrella-social.video.umb</v>
      </c>
      <c r="H2165" s="24">
        <f t="shared" si="228"/>
        <v>8.6066249493784355E-3</v>
      </c>
      <c r="I2165" s="6">
        <f t="shared" si="228"/>
        <v>2.04</v>
      </c>
      <c r="J2165" s="6">
        <f t="shared" si="228"/>
        <v>8414062.4994616378</v>
      </c>
      <c r="K2165" s="18">
        <f t="shared" si="228"/>
        <v>4.9999999999999996E-2</v>
      </c>
      <c r="L2165" s="35">
        <f>Data!BR53</f>
        <v>4.0496729639443564E-3</v>
      </c>
      <c r="Q2165" s="21">
        <v>0</v>
      </c>
      <c r="R2165" s="21">
        <v>0</v>
      </c>
      <c r="S2165" s="21">
        <v>0</v>
      </c>
      <c r="T2165" s="38">
        <v>0</v>
      </c>
    </row>
    <row r="2166" spans="1:20" x14ac:dyDescent="0.25">
      <c r="A2166" s="17" t="s">
        <v>295</v>
      </c>
      <c r="B2166" s="8" t="s">
        <v>338</v>
      </c>
      <c r="C2166" s="8" t="s">
        <v>335</v>
      </c>
      <c r="D2166" s="8" t="str">
        <f t="shared" si="223"/>
        <v>Week_40-generic-fifi</v>
      </c>
      <c r="E2166" s="8" t="str">
        <f t="shared" si="224"/>
        <v>Umbrella-social.video.umb</v>
      </c>
      <c r="H2166" s="24">
        <f t="shared" si="228"/>
        <v>8.6066249493784355E-3</v>
      </c>
      <c r="I2166" s="6">
        <f t="shared" si="228"/>
        <v>2.04</v>
      </c>
      <c r="J2166" s="6">
        <f t="shared" si="228"/>
        <v>8414062.4994616378</v>
      </c>
      <c r="K2166" s="18">
        <f t="shared" si="228"/>
        <v>4.9999999999999996E-2</v>
      </c>
      <c r="L2166" s="35">
        <f>Data!BR54</f>
        <v>4.0496729639443564E-3</v>
      </c>
      <c r="Q2166" s="21">
        <v>0</v>
      </c>
      <c r="R2166" s="21">
        <v>0</v>
      </c>
      <c r="S2166" s="21">
        <v>0</v>
      </c>
      <c r="T2166" s="38">
        <v>0</v>
      </c>
    </row>
    <row r="2167" spans="1:20" x14ac:dyDescent="0.25">
      <c r="A2167" s="17" t="s">
        <v>296</v>
      </c>
      <c r="B2167" s="8" t="s">
        <v>338</v>
      </c>
      <c r="C2167" s="8" t="s">
        <v>335</v>
      </c>
      <c r="D2167" s="8" t="str">
        <f t="shared" si="223"/>
        <v>Week_41-generic-fifi</v>
      </c>
      <c r="E2167" s="8" t="str">
        <f t="shared" si="224"/>
        <v>Umbrella-social.video.umb</v>
      </c>
      <c r="H2167" s="24">
        <f t="shared" si="228"/>
        <v>8.6066249493784355E-3</v>
      </c>
      <c r="I2167" s="6">
        <f t="shared" si="228"/>
        <v>2.04</v>
      </c>
      <c r="J2167" s="6">
        <f t="shared" si="228"/>
        <v>8414062.4994616378</v>
      </c>
      <c r="K2167" s="18">
        <f t="shared" si="228"/>
        <v>4.9999999999999996E-2</v>
      </c>
      <c r="L2167" s="35">
        <f>Data!BR55</f>
        <v>4.7927322233836875E-3</v>
      </c>
      <c r="Q2167" s="21">
        <v>0</v>
      </c>
      <c r="R2167" s="21">
        <v>0</v>
      </c>
      <c r="S2167" s="21">
        <v>0</v>
      </c>
      <c r="T2167" s="38">
        <v>0</v>
      </c>
    </row>
    <row r="2168" spans="1:20" x14ac:dyDescent="0.25">
      <c r="A2168" s="17" t="s">
        <v>297</v>
      </c>
      <c r="B2168" s="8" t="s">
        <v>338</v>
      </c>
      <c r="C2168" s="8" t="s">
        <v>335</v>
      </c>
      <c r="D2168" s="8" t="str">
        <f t="shared" si="223"/>
        <v>Week_42-generic-fifi</v>
      </c>
      <c r="E2168" s="8" t="str">
        <f t="shared" si="224"/>
        <v>Umbrella-social.video.umb</v>
      </c>
      <c r="H2168" s="24">
        <f t="shared" si="228"/>
        <v>8.6066249493784355E-3</v>
      </c>
      <c r="I2168" s="6">
        <f t="shared" si="228"/>
        <v>2.04</v>
      </c>
      <c r="J2168" s="6">
        <f t="shared" si="228"/>
        <v>8414062.4994616378</v>
      </c>
      <c r="K2168" s="18">
        <f t="shared" si="228"/>
        <v>4.9999999999999996E-2</v>
      </c>
      <c r="L2168" s="35">
        <f>Data!BR56</f>
        <v>4.7927322233836875E-3</v>
      </c>
      <c r="Q2168" s="21">
        <v>0</v>
      </c>
      <c r="R2168" s="21">
        <v>0</v>
      </c>
      <c r="S2168" s="21">
        <v>0</v>
      </c>
      <c r="T2168" s="38">
        <v>0</v>
      </c>
    </row>
    <row r="2169" spans="1:20" x14ac:dyDescent="0.25">
      <c r="A2169" s="17" t="s">
        <v>298</v>
      </c>
      <c r="B2169" s="8" t="s">
        <v>338</v>
      </c>
      <c r="C2169" s="8" t="s">
        <v>335</v>
      </c>
      <c r="D2169" s="8" t="str">
        <f t="shared" si="223"/>
        <v>Week_43-generic-fifi</v>
      </c>
      <c r="E2169" s="8" t="str">
        <f t="shared" si="224"/>
        <v>Umbrella-social.video.umb</v>
      </c>
      <c r="H2169" s="24">
        <f t="shared" si="228"/>
        <v>8.6066249493784355E-3</v>
      </c>
      <c r="I2169" s="6">
        <f t="shared" si="228"/>
        <v>2.04</v>
      </c>
      <c r="J2169" s="6">
        <f t="shared" si="228"/>
        <v>8414062.4994616378</v>
      </c>
      <c r="K2169" s="18">
        <f t="shared" si="228"/>
        <v>4.9999999999999996E-2</v>
      </c>
      <c r="L2169" s="35">
        <f>Data!BR57</f>
        <v>4.7927322233836875E-3</v>
      </c>
      <c r="Q2169" s="21">
        <v>0</v>
      </c>
      <c r="R2169" s="21">
        <v>0</v>
      </c>
      <c r="S2169" s="21">
        <v>0</v>
      </c>
      <c r="T2169" s="38">
        <v>0</v>
      </c>
    </row>
    <row r="2170" spans="1:20" x14ac:dyDescent="0.25">
      <c r="A2170" s="17" t="s">
        <v>299</v>
      </c>
      <c r="B2170" s="8" t="s">
        <v>338</v>
      </c>
      <c r="C2170" s="8" t="s">
        <v>335</v>
      </c>
      <c r="D2170" s="8" t="str">
        <f t="shared" si="223"/>
        <v>Week_44-generic-fifi</v>
      </c>
      <c r="E2170" s="8" t="str">
        <f t="shared" si="224"/>
        <v>Umbrella-social.video.umb</v>
      </c>
      <c r="H2170" s="24">
        <f t="shared" si="228"/>
        <v>8.6066249493784355E-3</v>
      </c>
      <c r="I2170" s="6">
        <f t="shared" si="228"/>
        <v>2.04</v>
      </c>
      <c r="J2170" s="6">
        <f t="shared" si="228"/>
        <v>8414062.4994616378</v>
      </c>
      <c r="K2170" s="18">
        <f t="shared" si="228"/>
        <v>4.9999999999999996E-2</v>
      </c>
      <c r="L2170" s="35">
        <f>Data!BR58</f>
        <v>4.7927322233836875E-3</v>
      </c>
      <c r="Q2170" s="21">
        <v>0</v>
      </c>
      <c r="R2170" s="21">
        <v>0</v>
      </c>
      <c r="S2170" s="21">
        <v>0</v>
      </c>
      <c r="T2170" s="38">
        <v>0</v>
      </c>
    </row>
    <row r="2171" spans="1:20" x14ac:dyDescent="0.25">
      <c r="A2171" s="17" t="s">
        <v>300</v>
      </c>
      <c r="B2171" s="8" t="s">
        <v>338</v>
      </c>
      <c r="C2171" s="8" t="s">
        <v>335</v>
      </c>
      <c r="D2171" s="8" t="str">
        <f t="shared" si="223"/>
        <v>Week_45-generic-fifi</v>
      </c>
      <c r="E2171" s="8" t="str">
        <f t="shared" si="224"/>
        <v>Umbrella-social.video.umb</v>
      </c>
      <c r="H2171" s="24">
        <f t="shared" si="228"/>
        <v>8.6066249493784355E-3</v>
      </c>
      <c r="I2171" s="6">
        <f t="shared" si="228"/>
        <v>2.04</v>
      </c>
      <c r="J2171" s="6">
        <f t="shared" si="228"/>
        <v>8414062.4994616378</v>
      </c>
      <c r="K2171" s="18">
        <f t="shared" si="228"/>
        <v>4.9999999999999996E-2</v>
      </c>
      <c r="L2171" s="35">
        <f>Data!BR59</f>
        <v>4.1239788898882893E-3</v>
      </c>
      <c r="Q2171" s="21">
        <v>0</v>
      </c>
      <c r="R2171" s="21">
        <v>0</v>
      </c>
      <c r="S2171" s="21">
        <v>0</v>
      </c>
      <c r="T2171" s="38">
        <v>0</v>
      </c>
    </row>
    <row r="2172" spans="1:20" x14ac:dyDescent="0.25">
      <c r="A2172" s="17" t="s">
        <v>301</v>
      </c>
      <c r="B2172" s="8" t="s">
        <v>338</v>
      </c>
      <c r="C2172" s="8" t="s">
        <v>335</v>
      </c>
      <c r="D2172" s="8" t="str">
        <f t="shared" si="223"/>
        <v>Week_46-generic-fifi</v>
      </c>
      <c r="E2172" s="8" t="str">
        <f t="shared" si="224"/>
        <v>Umbrella-social.video.umb</v>
      </c>
      <c r="H2172" s="24">
        <f t="shared" si="228"/>
        <v>8.6066249493784355E-3</v>
      </c>
      <c r="I2172" s="6">
        <f t="shared" si="228"/>
        <v>2.04</v>
      </c>
      <c r="J2172" s="6">
        <f t="shared" si="228"/>
        <v>8414062.4994616378</v>
      </c>
      <c r="K2172" s="18">
        <f t="shared" si="228"/>
        <v>4.9999999999999996E-2</v>
      </c>
      <c r="L2172" s="35">
        <f>Data!BR60</f>
        <v>4.1239788898882893E-3</v>
      </c>
      <c r="Q2172" s="21">
        <v>0</v>
      </c>
      <c r="R2172" s="21">
        <v>0</v>
      </c>
      <c r="S2172" s="21">
        <v>0</v>
      </c>
      <c r="T2172" s="38">
        <v>0</v>
      </c>
    </row>
    <row r="2173" spans="1:20" x14ac:dyDescent="0.25">
      <c r="A2173" s="17" t="s">
        <v>272</v>
      </c>
      <c r="B2173" s="8" t="s">
        <v>338</v>
      </c>
      <c r="C2173" s="8" t="s">
        <v>335</v>
      </c>
      <c r="D2173" s="8" t="str">
        <f t="shared" si="223"/>
        <v>Week_47-generic-fifi</v>
      </c>
      <c r="E2173" s="8" t="str">
        <f t="shared" si="224"/>
        <v>Umbrella-social.video.umb</v>
      </c>
      <c r="H2173" s="24">
        <f t="shared" si="228"/>
        <v>8.6066249493784355E-3</v>
      </c>
      <c r="I2173" s="6">
        <f t="shared" si="228"/>
        <v>2.04</v>
      </c>
      <c r="J2173" s="6">
        <f t="shared" si="228"/>
        <v>8414062.4994616378</v>
      </c>
      <c r="K2173" s="18">
        <f t="shared" si="228"/>
        <v>4.9999999999999996E-2</v>
      </c>
      <c r="L2173" s="35">
        <f>Data!BR61</f>
        <v>4.1239788898882893E-3</v>
      </c>
      <c r="Q2173" s="21">
        <v>0</v>
      </c>
      <c r="R2173" s="21">
        <v>0</v>
      </c>
      <c r="S2173" s="21">
        <v>0</v>
      </c>
      <c r="T2173" s="38">
        <v>0</v>
      </c>
    </row>
    <row r="2174" spans="1:20" x14ac:dyDescent="0.25">
      <c r="A2174" s="17" t="s">
        <v>273</v>
      </c>
      <c r="B2174" s="8" t="s">
        <v>338</v>
      </c>
      <c r="C2174" s="8" t="s">
        <v>335</v>
      </c>
      <c r="D2174" s="8" t="str">
        <f t="shared" si="223"/>
        <v>Week_48-generic-fifi</v>
      </c>
      <c r="E2174" s="8" t="str">
        <f t="shared" si="224"/>
        <v>Umbrella-social.video.umb</v>
      </c>
      <c r="H2174" s="24">
        <f t="shared" si="228"/>
        <v>8.6066249493784355E-3</v>
      </c>
      <c r="I2174" s="6">
        <f t="shared" si="228"/>
        <v>2.04</v>
      </c>
      <c r="J2174" s="6">
        <f t="shared" si="228"/>
        <v>8414062.4994616378</v>
      </c>
      <c r="K2174" s="18">
        <f t="shared" si="228"/>
        <v>4.9999999999999996E-2</v>
      </c>
      <c r="L2174" s="35">
        <f>Data!BR62</f>
        <v>4.1239788898882893E-3</v>
      </c>
      <c r="Q2174" s="21">
        <v>0</v>
      </c>
      <c r="R2174" s="21">
        <v>0</v>
      </c>
      <c r="S2174" s="21">
        <v>0</v>
      </c>
      <c r="T2174" s="38">
        <v>0</v>
      </c>
    </row>
    <row r="2175" spans="1:20" x14ac:dyDescent="0.25">
      <c r="A2175" s="17" t="s">
        <v>274</v>
      </c>
      <c r="B2175" s="8" t="s">
        <v>338</v>
      </c>
      <c r="C2175" s="8" t="s">
        <v>335</v>
      </c>
      <c r="D2175" s="8" t="str">
        <f t="shared" si="223"/>
        <v>Week_49-generic-fifi</v>
      </c>
      <c r="E2175" s="8" t="str">
        <f t="shared" si="224"/>
        <v>Umbrella-social.video.umb</v>
      </c>
      <c r="H2175" s="24">
        <f t="shared" si="228"/>
        <v>8.6066249493784355E-3</v>
      </c>
      <c r="I2175" s="6">
        <f t="shared" si="228"/>
        <v>2.04</v>
      </c>
      <c r="J2175" s="6">
        <f t="shared" si="228"/>
        <v>8414062.4994616378</v>
      </c>
      <c r="K2175" s="18">
        <f t="shared" si="228"/>
        <v>4.9999999999999996E-2</v>
      </c>
      <c r="L2175" s="35">
        <f>Data!BR63</f>
        <v>4.1239788898882893E-3</v>
      </c>
      <c r="Q2175" s="21">
        <v>0</v>
      </c>
      <c r="R2175" s="21">
        <v>0</v>
      </c>
      <c r="S2175" s="21">
        <v>0</v>
      </c>
      <c r="T2175" s="38">
        <v>0</v>
      </c>
    </row>
    <row r="2176" spans="1:20" x14ac:dyDescent="0.25">
      <c r="A2176" s="17" t="s">
        <v>275</v>
      </c>
      <c r="B2176" s="8" t="s">
        <v>338</v>
      </c>
      <c r="C2176" s="8" t="s">
        <v>335</v>
      </c>
      <c r="D2176" s="8" t="str">
        <f t="shared" si="223"/>
        <v>Week_50-generic-fifi</v>
      </c>
      <c r="E2176" s="8" t="str">
        <f t="shared" si="224"/>
        <v>Umbrella-social.video.umb</v>
      </c>
      <c r="H2176" s="24">
        <f t="shared" si="228"/>
        <v>8.6066249493784355E-3</v>
      </c>
      <c r="I2176" s="6">
        <f t="shared" si="228"/>
        <v>2.04</v>
      </c>
      <c r="J2176" s="6">
        <f t="shared" si="228"/>
        <v>8414062.4994616378</v>
      </c>
      <c r="K2176" s="18">
        <f t="shared" si="228"/>
        <v>4.9999999999999996E-2</v>
      </c>
      <c r="L2176" s="35">
        <f>Data!BR64</f>
        <v>3.6038374082807572E-3</v>
      </c>
      <c r="Q2176" s="21">
        <v>0</v>
      </c>
      <c r="R2176" s="21">
        <v>0</v>
      </c>
      <c r="S2176" s="21">
        <v>0</v>
      </c>
      <c r="T2176" s="38">
        <v>0</v>
      </c>
    </row>
    <row r="2177" spans="1:20" x14ac:dyDescent="0.25">
      <c r="A2177" s="17" t="s">
        <v>276</v>
      </c>
      <c r="B2177" s="8" t="s">
        <v>338</v>
      </c>
      <c r="C2177" s="8" t="s">
        <v>335</v>
      </c>
      <c r="D2177" s="8" t="str">
        <f t="shared" si="223"/>
        <v>Week_51-generic-fifi</v>
      </c>
      <c r="E2177" s="8" t="str">
        <f t="shared" si="224"/>
        <v>Umbrella-social.video.umb</v>
      </c>
      <c r="H2177" s="24">
        <f t="shared" si="228"/>
        <v>8.6066249493784355E-3</v>
      </c>
      <c r="I2177" s="6">
        <f t="shared" si="228"/>
        <v>2.04</v>
      </c>
      <c r="J2177" s="6">
        <f t="shared" si="228"/>
        <v>8414062.4994616378</v>
      </c>
      <c r="K2177" s="18">
        <f t="shared" si="228"/>
        <v>4.9999999999999996E-2</v>
      </c>
      <c r="L2177" s="35">
        <f>Data!BR65</f>
        <v>3.6038374082807572E-3</v>
      </c>
      <c r="Q2177" s="21">
        <v>0</v>
      </c>
      <c r="R2177" s="21">
        <v>0</v>
      </c>
      <c r="S2177" s="21">
        <v>0</v>
      </c>
      <c r="T2177" s="38">
        <v>0</v>
      </c>
    </row>
    <row r="2178" spans="1:20" x14ac:dyDescent="0.25">
      <c r="A2178" s="17" t="s">
        <v>277</v>
      </c>
      <c r="B2178" s="8" t="s">
        <v>338</v>
      </c>
      <c r="C2178" s="8" t="s">
        <v>335</v>
      </c>
      <c r="D2178" s="8" t="str">
        <f t="shared" si="223"/>
        <v>Week_52-generic-fifi</v>
      </c>
      <c r="E2178" s="8" t="str">
        <f t="shared" si="224"/>
        <v>Umbrella-social.video.umb</v>
      </c>
      <c r="H2178" s="24">
        <f t="shared" si="228"/>
        <v>8.6066249493784355E-3</v>
      </c>
      <c r="I2178" s="6">
        <f t="shared" si="228"/>
        <v>2.04</v>
      </c>
      <c r="J2178" s="6">
        <f t="shared" si="228"/>
        <v>8414062.4994616378</v>
      </c>
      <c r="K2178" s="18">
        <f t="shared" si="228"/>
        <v>4.9999999999999996E-2</v>
      </c>
      <c r="L2178" s="35">
        <f>Data!BR66</f>
        <v>3.6038374082807572E-3</v>
      </c>
      <c r="Q2178" s="21">
        <v>0</v>
      </c>
      <c r="R2178" s="21">
        <v>0</v>
      </c>
      <c r="S2178" s="21">
        <v>0</v>
      </c>
      <c r="T2178" s="38">
        <v>0</v>
      </c>
    </row>
    <row r="2180" spans="1:20" x14ac:dyDescent="0.25">
      <c r="A2180" s="16" t="s">
        <v>328</v>
      </c>
      <c r="B2180" s="8" t="s">
        <v>338</v>
      </c>
      <c r="C2180" s="8" t="s">
        <v>335</v>
      </c>
      <c r="D2180" s="8" t="str">
        <f>A2180&amp;"-generic-cofi"</f>
        <v>Week_40_old-generic-cofi</v>
      </c>
      <c r="E2180" s="8" t="str">
        <f>IF(RIGHT(A2180,3)="old","Initial",B2180&amp;"-"&amp;C2180)</f>
        <v>Initial</v>
      </c>
      <c r="H2180" s="25">
        <f>SUMIFS(Data!N$2:N$48,Data!$L$2:$L$48,$C2180,Data!$M$2:$M$48,RIGHT($D2180,4))</f>
        <v>7.5723061600795668E-3</v>
      </c>
      <c r="I2180" s="42">
        <f>VLOOKUP(C2180,parms,8,FALSE)</f>
        <v>2.04</v>
      </c>
      <c r="J2180" s="28">
        <f>SUMIFS(Data!O$2:O$48,Data!$L$2:$L$48,$C2180,Data!$M$2:$M$48,RIGHT($D2180,4))</f>
        <v>7374406.4529322982</v>
      </c>
      <c r="K2180" s="25">
        <f>SUMIFS(Data!Q$2:Q$48,Data!$L$2:$L$48,$C2180,Data!$M$2:$M$48,RIGHT($D2180,4))</f>
        <v>7.4999999999999997E-2</v>
      </c>
      <c r="L2180" s="35">
        <f>Data!BR2</f>
        <v>4.0496729639443564E-3</v>
      </c>
      <c r="Q2180" s="21">
        <v>0</v>
      </c>
      <c r="R2180" s="21">
        <v>0</v>
      </c>
      <c r="S2180" s="21">
        <v>0</v>
      </c>
      <c r="T2180" s="38">
        <v>0</v>
      </c>
    </row>
    <row r="2181" spans="1:20" x14ac:dyDescent="0.25">
      <c r="A2181" s="16" t="s">
        <v>316</v>
      </c>
      <c r="B2181" s="8" t="s">
        <v>338</v>
      </c>
      <c r="C2181" s="8" t="s">
        <v>335</v>
      </c>
      <c r="D2181" s="8" t="str">
        <f t="shared" ref="D2181:D2244" si="229">A2181&amp;"-generic-cofi"</f>
        <v>Week_41_old-generic-cofi</v>
      </c>
      <c r="E2181" s="8" t="str">
        <f t="shared" ref="E2181:E2244" si="230">IF(RIGHT(A2181,3)="old","Initial",B2181&amp;"-"&amp;C2181)</f>
        <v>Initial</v>
      </c>
      <c r="H2181" s="24">
        <f t="shared" ref="H2181:K2196" si="231">H2180</f>
        <v>7.5723061600795668E-3</v>
      </c>
      <c r="I2181" s="6">
        <f>I2180</f>
        <v>2.04</v>
      </c>
      <c r="J2181" s="6">
        <f t="shared" si="231"/>
        <v>7374406.4529322982</v>
      </c>
      <c r="K2181" s="18">
        <f t="shared" si="231"/>
        <v>7.4999999999999997E-2</v>
      </c>
      <c r="L2181" s="35">
        <f>Data!BR3</f>
        <v>4.7927322233836875E-3</v>
      </c>
      <c r="Q2181" s="21">
        <v>0</v>
      </c>
      <c r="R2181" s="21">
        <v>0</v>
      </c>
      <c r="S2181" s="21">
        <v>0</v>
      </c>
      <c r="T2181" s="38">
        <v>0</v>
      </c>
    </row>
    <row r="2182" spans="1:20" x14ac:dyDescent="0.25">
      <c r="A2182" s="16" t="s">
        <v>317</v>
      </c>
      <c r="B2182" s="8" t="s">
        <v>338</v>
      </c>
      <c r="C2182" s="8" t="s">
        <v>335</v>
      </c>
      <c r="D2182" s="8" t="str">
        <f t="shared" si="229"/>
        <v>Week_42_old-generic-cofi</v>
      </c>
      <c r="E2182" s="8" t="str">
        <f t="shared" si="230"/>
        <v>Initial</v>
      </c>
      <c r="H2182" s="24">
        <f t="shared" si="231"/>
        <v>7.5723061600795668E-3</v>
      </c>
      <c r="I2182" s="6">
        <f t="shared" si="231"/>
        <v>2.04</v>
      </c>
      <c r="J2182" s="6">
        <f t="shared" si="231"/>
        <v>7374406.4529322982</v>
      </c>
      <c r="K2182" s="18">
        <f t="shared" si="231"/>
        <v>7.4999999999999997E-2</v>
      </c>
      <c r="L2182" s="35">
        <f>Data!BR4</f>
        <v>4.7927322233836875E-3</v>
      </c>
      <c r="Q2182" s="21">
        <v>0</v>
      </c>
      <c r="R2182" s="21">
        <v>0</v>
      </c>
      <c r="S2182" s="21">
        <v>0</v>
      </c>
      <c r="T2182" s="38">
        <v>0</v>
      </c>
    </row>
    <row r="2183" spans="1:20" x14ac:dyDescent="0.25">
      <c r="A2183" s="16" t="s">
        <v>318</v>
      </c>
      <c r="B2183" s="8" t="s">
        <v>338</v>
      </c>
      <c r="C2183" s="8" t="s">
        <v>335</v>
      </c>
      <c r="D2183" s="8" t="str">
        <f t="shared" si="229"/>
        <v>Week_43_old-generic-cofi</v>
      </c>
      <c r="E2183" s="8" t="str">
        <f t="shared" si="230"/>
        <v>Initial</v>
      </c>
      <c r="H2183" s="24">
        <f t="shared" si="231"/>
        <v>7.5723061600795668E-3</v>
      </c>
      <c r="I2183" s="6">
        <f t="shared" si="231"/>
        <v>2.04</v>
      </c>
      <c r="J2183" s="6">
        <f t="shared" si="231"/>
        <v>7374406.4529322982</v>
      </c>
      <c r="K2183" s="18">
        <f t="shared" si="231"/>
        <v>7.4999999999999997E-2</v>
      </c>
      <c r="L2183" s="35">
        <f>Data!BR5</f>
        <v>4.7927322233836875E-3</v>
      </c>
      <c r="Q2183" s="21">
        <v>0</v>
      </c>
      <c r="R2183" s="21">
        <v>0</v>
      </c>
      <c r="S2183" s="21">
        <v>0</v>
      </c>
      <c r="T2183" s="38">
        <v>0</v>
      </c>
    </row>
    <row r="2184" spans="1:20" x14ac:dyDescent="0.25">
      <c r="A2184" s="16" t="s">
        <v>319</v>
      </c>
      <c r="B2184" s="8" t="s">
        <v>338</v>
      </c>
      <c r="C2184" s="8" t="s">
        <v>335</v>
      </c>
      <c r="D2184" s="8" t="str">
        <f t="shared" si="229"/>
        <v>Week_44_old-generic-cofi</v>
      </c>
      <c r="E2184" s="8" t="str">
        <f t="shared" si="230"/>
        <v>Initial</v>
      </c>
      <c r="H2184" s="24">
        <f t="shared" si="231"/>
        <v>7.5723061600795668E-3</v>
      </c>
      <c r="I2184" s="6">
        <f t="shared" si="231"/>
        <v>2.04</v>
      </c>
      <c r="J2184" s="6">
        <f t="shared" si="231"/>
        <v>7374406.4529322982</v>
      </c>
      <c r="K2184" s="18">
        <f t="shared" si="231"/>
        <v>7.4999999999999997E-2</v>
      </c>
      <c r="L2184" s="35">
        <f>Data!BR6</f>
        <v>4.7927322233836875E-3</v>
      </c>
      <c r="Q2184" s="21">
        <v>0</v>
      </c>
      <c r="R2184" s="21">
        <v>0</v>
      </c>
      <c r="S2184" s="21">
        <v>0</v>
      </c>
      <c r="T2184" s="38">
        <v>0</v>
      </c>
    </row>
    <row r="2185" spans="1:20" x14ac:dyDescent="0.25">
      <c r="A2185" s="16" t="s">
        <v>320</v>
      </c>
      <c r="B2185" s="8" t="s">
        <v>338</v>
      </c>
      <c r="C2185" s="8" t="s">
        <v>335</v>
      </c>
      <c r="D2185" s="8" t="str">
        <f t="shared" si="229"/>
        <v>Week_45_old-generic-cofi</v>
      </c>
      <c r="E2185" s="8" t="str">
        <f t="shared" si="230"/>
        <v>Initial</v>
      </c>
      <c r="H2185" s="24">
        <f t="shared" si="231"/>
        <v>7.5723061600795668E-3</v>
      </c>
      <c r="I2185" s="6">
        <f t="shared" si="231"/>
        <v>2.04</v>
      </c>
      <c r="J2185" s="6">
        <f t="shared" si="231"/>
        <v>7374406.4529322982</v>
      </c>
      <c r="K2185" s="18">
        <f t="shared" si="231"/>
        <v>7.4999999999999997E-2</v>
      </c>
      <c r="L2185" s="35">
        <f>Data!BR7</f>
        <v>4.1239788898882893E-3</v>
      </c>
      <c r="Q2185" s="21">
        <v>0</v>
      </c>
      <c r="R2185" s="21">
        <v>0</v>
      </c>
      <c r="S2185" s="21">
        <v>0</v>
      </c>
      <c r="T2185" s="38">
        <v>0</v>
      </c>
    </row>
    <row r="2186" spans="1:20" x14ac:dyDescent="0.25">
      <c r="A2186" s="16" t="s">
        <v>321</v>
      </c>
      <c r="B2186" s="8" t="s">
        <v>338</v>
      </c>
      <c r="C2186" s="8" t="s">
        <v>335</v>
      </c>
      <c r="D2186" s="8" t="str">
        <f t="shared" si="229"/>
        <v>Week_46_old-generic-cofi</v>
      </c>
      <c r="E2186" s="8" t="str">
        <f t="shared" si="230"/>
        <v>Initial</v>
      </c>
      <c r="H2186" s="24">
        <f t="shared" si="231"/>
        <v>7.5723061600795668E-3</v>
      </c>
      <c r="I2186" s="6">
        <f t="shared" si="231"/>
        <v>2.04</v>
      </c>
      <c r="J2186" s="6">
        <f t="shared" si="231"/>
        <v>7374406.4529322982</v>
      </c>
      <c r="K2186" s="18">
        <f t="shared" si="231"/>
        <v>7.4999999999999997E-2</v>
      </c>
      <c r="L2186" s="35">
        <f>Data!BR8</f>
        <v>4.1239788898882893E-3</v>
      </c>
      <c r="Q2186" s="21">
        <v>0</v>
      </c>
      <c r="R2186" s="21">
        <v>0</v>
      </c>
      <c r="S2186" s="21">
        <v>0</v>
      </c>
      <c r="T2186" s="38">
        <v>0</v>
      </c>
    </row>
    <row r="2187" spans="1:20" x14ac:dyDescent="0.25">
      <c r="A2187" s="16" t="s">
        <v>322</v>
      </c>
      <c r="B2187" s="8" t="s">
        <v>338</v>
      </c>
      <c r="C2187" s="8" t="s">
        <v>335</v>
      </c>
      <c r="D2187" s="8" t="str">
        <f t="shared" si="229"/>
        <v>Week_47_old-generic-cofi</v>
      </c>
      <c r="E2187" s="8" t="str">
        <f t="shared" si="230"/>
        <v>Initial</v>
      </c>
      <c r="H2187" s="24">
        <f t="shared" si="231"/>
        <v>7.5723061600795668E-3</v>
      </c>
      <c r="I2187" s="6">
        <f t="shared" si="231"/>
        <v>2.04</v>
      </c>
      <c r="J2187" s="6">
        <f t="shared" si="231"/>
        <v>7374406.4529322982</v>
      </c>
      <c r="K2187" s="18">
        <f t="shared" si="231"/>
        <v>7.4999999999999997E-2</v>
      </c>
      <c r="L2187" s="35">
        <f>Data!BR9</f>
        <v>4.1239788898882893E-3</v>
      </c>
      <c r="Q2187" s="21">
        <v>0</v>
      </c>
      <c r="R2187" s="21">
        <v>0</v>
      </c>
      <c r="S2187" s="21">
        <v>0</v>
      </c>
      <c r="T2187" s="38">
        <v>0</v>
      </c>
    </row>
    <row r="2188" spans="1:20" x14ac:dyDescent="0.25">
      <c r="A2188" s="16" t="s">
        <v>323</v>
      </c>
      <c r="B2188" s="8" t="s">
        <v>338</v>
      </c>
      <c r="C2188" s="8" t="s">
        <v>335</v>
      </c>
      <c r="D2188" s="8" t="str">
        <f t="shared" si="229"/>
        <v>Week_48_old-generic-cofi</v>
      </c>
      <c r="E2188" s="8" t="str">
        <f t="shared" si="230"/>
        <v>Initial</v>
      </c>
      <c r="H2188" s="24">
        <f t="shared" si="231"/>
        <v>7.5723061600795668E-3</v>
      </c>
      <c r="I2188" s="6">
        <f t="shared" si="231"/>
        <v>2.04</v>
      </c>
      <c r="J2188" s="6">
        <f t="shared" si="231"/>
        <v>7374406.4529322982</v>
      </c>
      <c r="K2188" s="18">
        <f t="shared" si="231"/>
        <v>7.4999999999999997E-2</v>
      </c>
      <c r="L2188" s="35">
        <f>Data!BR10</f>
        <v>4.1239788898882893E-3</v>
      </c>
      <c r="Q2188" s="21">
        <v>0</v>
      </c>
      <c r="R2188" s="21">
        <v>0</v>
      </c>
      <c r="S2188" s="21">
        <v>0</v>
      </c>
      <c r="T2188" s="38">
        <v>0</v>
      </c>
    </row>
    <row r="2189" spans="1:20" x14ac:dyDescent="0.25">
      <c r="A2189" s="16" t="s">
        <v>324</v>
      </c>
      <c r="B2189" s="8" t="s">
        <v>338</v>
      </c>
      <c r="C2189" s="8" t="s">
        <v>335</v>
      </c>
      <c r="D2189" s="8" t="str">
        <f t="shared" si="229"/>
        <v>Week_49_old-generic-cofi</v>
      </c>
      <c r="E2189" s="8" t="str">
        <f t="shared" si="230"/>
        <v>Initial</v>
      </c>
      <c r="H2189" s="24">
        <f t="shared" si="231"/>
        <v>7.5723061600795668E-3</v>
      </c>
      <c r="I2189" s="6">
        <f t="shared" si="231"/>
        <v>2.04</v>
      </c>
      <c r="J2189" s="6">
        <f t="shared" si="231"/>
        <v>7374406.4529322982</v>
      </c>
      <c r="K2189" s="18">
        <f t="shared" si="231"/>
        <v>7.4999999999999997E-2</v>
      </c>
      <c r="L2189" s="35">
        <f>Data!BR11</f>
        <v>4.1239788898882893E-3</v>
      </c>
      <c r="Q2189" s="21">
        <v>0</v>
      </c>
      <c r="R2189" s="21">
        <v>0</v>
      </c>
      <c r="S2189" s="21">
        <v>0</v>
      </c>
      <c r="T2189" s="38">
        <v>0</v>
      </c>
    </row>
    <row r="2190" spans="1:20" x14ac:dyDescent="0.25">
      <c r="A2190" s="16" t="s">
        <v>325</v>
      </c>
      <c r="B2190" s="8" t="s">
        <v>338</v>
      </c>
      <c r="C2190" s="8" t="s">
        <v>335</v>
      </c>
      <c r="D2190" s="8" t="str">
        <f t="shared" si="229"/>
        <v>Week_50_old-generic-cofi</v>
      </c>
      <c r="E2190" s="8" t="str">
        <f t="shared" si="230"/>
        <v>Initial</v>
      </c>
      <c r="H2190" s="24">
        <f t="shared" si="231"/>
        <v>7.5723061600795668E-3</v>
      </c>
      <c r="I2190" s="6">
        <f t="shared" si="231"/>
        <v>2.04</v>
      </c>
      <c r="J2190" s="6">
        <f t="shared" si="231"/>
        <v>7374406.4529322982</v>
      </c>
      <c r="K2190" s="18">
        <f t="shared" si="231"/>
        <v>7.4999999999999997E-2</v>
      </c>
      <c r="L2190" s="35">
        <f>Data!BR12</f>
        <v>3.6038374082807572E-3</v>
      </c>
      <c r="Q2190" s="21">
        <v>0</v>
      </c>
      <c r="R2190" s="21">
        <v>0</v>
      </c>
      <c r="S2190" s="21">
        <v>0</v>
      </c>
      <c r="T2190" s="38">
        <v>0</v>
      </c>
    </row>
    <row r="2191" spans="1:20" x14ac:dyDescent="0.25">
      <c r="A2191" s="16" t="s">
        <v>326</v>
      </c>
      <c r="B2191" s="8" t="s">
        <v>338</v>
      </c>
      <c r="C2191" s="8" t="s">
        <v>335</v>
      </c>
      <c r="D2191" s="8" t="str">
        <f t="shared" si="229"/>
        <v>Week_51_old-generic-cofi</v>
      </c>
      <c r="E2191" s="8" t="str">
        <f t="shared" si="230"/>
        <v>Initial</v>
      </c>
      <c r="H2191" s="24">
        <f t="shared" si="231"/>
        <v>7.5723061600795668E-3</v>
      </c>
      <c r="I2191" s="6">
        <f t="shared" si="231"/>
        <v>2.04</v>
      </c>
      <c r="J2191" s="6">
        <f t="shared" si="231"/>
        <v>7374406.4529322982</v>
      </c>
      <c r="K2191" s="18">
        <f t="shared" si="231"/>
        <v>7.4999999999999997E-2</v>
      </c>
      <c r="L2191" s="35">
        <f>Data!BR13</f>
        <v>3.6038374082807572E-3</v>
      </c>
      <c r="Q2191" s="21">
        <v>0</v>
      </c>
      <c r="R2191" s="21">
        <v>0</v>
      </c>
      <c r="S2191" s="21">
        <v>0</v>
      </c>
      <c r="T2191" s="38">
        <v>0</v>
      </c>
    </row>
    <row r="2192" spans="1:20" x14ac:dyDescent="0.25">
      <c r="A2192" s="16" t="s">
        <v>327</v>
      </c>
      <c r="B2192" s="8" t="s">
        <v>338</v>
      </c>
      <c r="C2192" s="8" t="s">
        <v>335</v>
      </c>
      <c r="D2192" s="8" t="str">
        <f t="shared" si="229"/>
        <v>Week_52_old-generic-cofi</v>
      </c>
      <c r="E2192" s="8" t="str">
        <f t="shared" si="230"/>
        <v>Initial</v>
      </c>
      <c r="H2192" s="24">
        <f t="shared" si="231"/>
        <v>7.5723061600795668E-3</v>
      </c>
      <c r="I2192" s="6">
        <f t="shared" si="231"/>
        <v>2.04</v>
      </c>
      <c r="J2192" s="6">
        <f t="shared" si="231"/>
        <v>7374406.4529322982</v>
      </c>
      <c r="K2192" s="18">
        <f t="shared" si="231"/>
        <v>7.4999999999999997E-2</v>
      </c>
      <c r="L2192" s="35">
        <f>Data!BR14</f>
        <v>3.6038374082807572E-3</v>
      </c>
      <c r="Q2192" s="21">
        <v>0</v>
      </c>
      <c r="R2192" s="21">
        <v>0</v>
      </c>
      <c r="S2192" s="21">
        <v>0</v>
      </c>
      <c r="T2192" s="38">
        <v>0</v>
      </c>
    </row>
    <row r="2193" spans="1:20" x14ac:dyDescent="0.25">
      <c r="A2193" s="17" t="s">
        <v>262</v>
      </c>
      <c r="B2193" s="8" t="s">
        <v>338</v>
      </c>
      <c r="C2193" s="8" t="s">
        <v>335</v>
      </c>
      <c r="D2193" s="8" t="str">
        <f t="shared" si="229"/>
        <v>Week_01-generic-cofi</v>
      </c>
      <c r="E2193" s="8" t="str">
        <f t="shared" si="230"/>
        <v>Umbrella-social.video.umb</v>
      </c>
      <c r="H2193" s="24">
        <f t="shared" si="231"/>
        <v>7.5723061600795668E-3</v>
      </c>
      <c r="I2193" s="6">
        <f t="shared" si="231"/>
        <v>2.04</v>
      </c>
      <c r="J2193" s="6">
        <f t="shared" si="231"/>
        <v>7374406.4529322982</v>
      </c>
      <c r="K2193" s="18">
        <f t="shared" si="231"/>
        <v>7.4999999999999997E-2</v>
      </c>
      <c r="L2193" s="35">
        <f>Data!BR15</f>
        <v>3.6038374082807572E-3</v>
      </c>
      <c r="Q2193" s="21">
        <v>0</v>
      </c>
      <c r="R2193" s="21">
        <v>0</v>
      </c>
      <c r="S2193" s="21">
        <v>0</v>
      </c>
      <c r="T2193" s="38">
        <v>0</v>
      </c>
    </row>
    <row r="2194" spans="1:20" x14ac:dyDescent="0.25">
      <c r="A2194" s="17" t="s">
        <v>263</v>
      </c>
      <c r="B2194" s="8" t="s">
        <v>338</v>
      </c>
      <c r="C2194" s="8" t="s">
        <v>335</v>
      </c>
      <c r="D2194" s="8" t="str">
        <f t="shared" si="229"/>
        <v>Week_02-generic-cofi</v>
      </c>
      <c r="E2194" s="8" t="str">
        <f t="shared" si="230"/>
        <v>Umbrella-social.video.umb</v>
      </c>
      <c r="H2194" s="24">
        <f t="shared" si="231"/>
        <v>7.5723061600795668E-3</v>
      </c>
      <c r="I2194" s="6">
        <f t="shared" si="231"/>
        <v>2.04</v>
      </c>
      <c r="J2194" s="6">
        <f t="shared" si="231"/>
        <v>7374406.4529322982</v>
      </c>
      <c r="K2194" s="18">
        <f t="shared" si="231"/>
        <v>7.4999999999999997E-2</v>
      </c>
      <c r="L2194" s="35">
        <f>Data!BR16</f>
        <v>3.4180725934209242E-3</v>
      </c>
      <c r="Q2194" s="21">
        <v>0</v>
      </c>
      <c r="R2194" s="21">
        <v>0</v>
      </c>
      <c r="S2194" s="21">
        <v>0</v>
      </c>
      <c r="T2194" s="38">
        <v>0</v>
      </c>
    </row>
    <row r="2195" spans="1:20" x14ac:dyDescent="0.25">
      <c r="A2195" s="17" t="s">
        <v>264</v>
      </c>
      <c r="B2195" s="8" t="s">
        <v>338</v>
      </c>
      <c r="C2195" s="8" t="s">
        <v>335</v>
      </c>
      <c r="D2195" s="8" t="str">
        <f t="shared" si="229"/>
        <v>Week_03-generic-cofi</v>
      </c>
      <c r="E2195" s="8" t="str">
        <f t="shared" si="230"/>
        <v>Umbrella-social.video.umb</v>
      </c>
      <c r="H2195" s="24">
        <f t="shared" si="231"/>
        <v>7.5723061600795668E-3</v>
      </c>
      <c r="I2195" s="6">
        <f t="shared" si="231"/>
        <v>2.04</v>
      </c>
      <c r="J2195" s="6">
        <f t="shared" si="231"/>
        <v>7374406.4529322982</v>
      </c>
      <c r="K2195" s="18">
        <f t="shared" si="231"/>
        <v>7.4999999999999997E-2</v>
      </c>
      <c r="L2195" s="35">
        <f>Data!BR17</f>
        <v>3.4180725934209242E-3</v>
      </c>
      <c r="Q2195" s="21">
        <v>0</v>
      </c>
      <c r="R2195" s="21">
        <v>442.60314822997628</v>
      </c>
      <c r="S2195" s="21">
        <v>9302.5352706206631</v>
      </c>
      <c r="T2195" s="38">
        <v>0.4092032471195064</v>
      </c>
    </row>
    <row r="2196" spans="1:20" x14ac:dyDescent="0.25">
      <c r="A2196" s="17" t="s">
        <v>265</v>
      </c>
      <c r="B2196" s="8" t="s">
        <v>338</v>
      </c>
      <c r="C2196" s="8" t="s">
        <v>335</v>
      </c>
      <c r="D2196" s="8" t="str">
        <f t="shared" si="229"/>
        <v>Week_04-generic-cofi</v>
      </c>
      <c r="E2196" s="8" t="str">
        <f t="shared" si="230"/>
        <v>Umbrella-social.video.umb</v>
      </c>
      <c r="H2196" s="24">
        <f t="shared" si="231"/>
        <v>7.5723061600795668E-3</v>
      </c>
      <c r="I2196" s="6">
        <f t="shared" si="231"/>
        <v>2.04</v>
      </c>
      <c r="J2196" s="6">
        <f t="shared" si="231"/>
        <v>7374406.4529322982</v>
      </c>
      <c r="K2196" s="18">
        <f t="shared" si="231"/>
        <v>7.4999999999999997E-2</v>
      </c>
      <c r="L2196" s="35">
        <f>Data!BR18</f>
        <v>3.4180725934209242E-3</v>
      </c>
      <c r="Q2196" s="21">
        <v>0</v>
      </c>
      <c r="R2196" s="21">
        <v>351.96885347038324</v>
      </c>
      <c r="S2196" s="21">
        <v>8082.7163102032318</v>
      </c>
      <c r="T2196" s="38">
        <v>0.45053344504571013</v>
      </c>
    </row>
    <row r="2197" spans="1:20" x14ac:dyDescent="0.25">
      <c r="A2197" s="17" t="s">
        <v>266</v>
      </c>
      <c r="B2197" s="8" t="s">
        <v>338</v>
      </c>
      <c r="C2197" s="8" t="s">
        <v>335</v>
      </c>
      <c r="D2197" s="8" t="str">
        <f t="shared" si="229"/>
        <v>Week_05-generic-cofi</v>
      </c>
      <c r="E2197" s="8" t="str">
        <f t="shared" si="230"/>
        <v>Umbrella-social.video.umb</v>
      </c>
      <c r="H2197" s="24">
        <f t="shared" ref="H2197:K2212" si="232">H2196</f>
        <v>7.5723061600795668E-3</v>
      </c>
      <c r="I2197" s="6">
        <f t="shared" si="232"/>
        <v>2.04</v>
      </c>
      <c r="J2197" s="6">
        <f t="shared" si="232"/>
        <v>7374406.4529322982</v>
      </c>
      <c r="K2197" s="18">
        <f t="shared" si="232"/>
        <v>7.4999999999999997E-2</v>
      </c>
      <c r="L2197" s="35">
        <f>Data!BR19</f>
        <v>3.4180725934209242E-3</v>
      </c>
      <c r="Q2197" s="21">
        <v>0</v>
      </c>
      <c r="R2197" s="21">
        <v>490.12130791893026</v>
      </c>
      <c r="S2197" s="21">
        <v>10232.761175980324</v>
      </c>
      <c r="T2197" s="38">
        <v>0.45326510136412879</v>
      </c>
    </row>
    <row r="2198" spans="1:20" x14ac:dyDescent="0.25">
      <c r="A2198" s="17" t="s">
        <v>267</v>
      </c>
      <c r="B2198" s="8" t="s">
        <v>338</v>
      </c>
      <c r="C2198" s="8" t="s">
        <v>335</v>
      </c>
      <c r="D2198" s="8" t="str">
        <f t="shared" si="229"/>
        <v>Week_06-generic-cofi</v>
      </c>
      <c r="E2198" s="8" t="str">
        <f t="shared" si="230"/>
        <v>Umbrella-social.video.umb</v>
      </c>
      <c r="H2198" s="24">
        <f t="shared" si="232"/>
        <v>7.5723061600795668E-3</v>
      </c>
      <c r="I2198" s="6">
        <f t="shared" si="232"/>
        <v>2.04</v>
      </c>
      <c r="J2198" s="6">
        <f t="shared" si="232"/>
        <v>7374406.4529322982</v>
      </c>
      <c r="K2198" s="18">
        <f t="shared" si="232"/>
        <v>7.4999999999999997E-2</v>
      </c>
      <c r="L2198" s="35">
        <f>Data!BR20</f>
        <v>3.5295314823368239E-3</v>
      </c>
      <c r="Q2198" s="21">
        <v>0</v>
      </c>
      <c r="R2198" s="21">
        <v>482.00058533252979</v>
      </c>
      <c r="S2198" s="21">
        <v>10073.688968537792</v>
      </c>
      <c r="T2198" s="38">
        <v>0.44142739145484167</v>
      </c>
    </row>
    <row r="2199" spans="1:20" x14ac:dyDescent="0.25">
      <c r="A2199" s="17" t="s">
        <v>268</v>
      </c>
      <c r="B2199" s="8" t="s">
        <v>338</v>
      </c>
      <c r="C2199" s="8" t="s">
        <v>335</v>
      </c>
      <c r="D2199" s="8" t="str">
        <f t="shared" si="229"/>
        <v>Week_07-generic-cofi</v>
      </c>
      <c r="E2199" s="8" t="str">
        <f t="shared" si="230"/>
        <v>Umbrella-social.video.umb</v>
      </c>
      <c r="H2199" s="24">
        <f t="shared" si="232"/>
        <v>7.5723061600795668E-3</v>
      </c>
      <c r="I2199" s="6">
        <f t="shared" si="232"/>
        <v>2.04</v>
      </c>
      <c r="J2199" s="6">
        <f t="shared" si="232"/>
        <v>7374406.4529322982</v>
      </c>
      <c r="K2199" s="18">
        <f t="shared" si="232"/>
        <v>7.4999999999999997E-2</v>
      </c>
      <c r="L2199" s="35">
        <f>Data!BR21</f>
        <v>3.5295314823368239E-3</v>
      </c>
      <c r="Q2199" s="21">
        <v>0</v>
      </c>
      <c r="R2199" s="21">
        <v>328.78073557395192</v>
      </c>
      <c r="S2199" s="21">
        <v>7923.8887216450494</v>
      </c>
      <c r="T2199" s="38">
        <v>0.44111536970114085</v>
      </c>
    </row>
    <row r="2200" spans="1:20" x14ac:dyDescent="0.25">
      <c r="A2200" s="17" t="s">
        <v>269</v>
      </c>
      <c r="B2200" s="8" t="s">
        <v>338</v>
      </c>
      <c r="C2200" s="8" t="s">
        <v>335</v>
      </c>
      <c r="D2200" s="8" t="str">
        <f t="shared" si="229"/>
        <v>Week_08-generic-cofi</v>
      </c>
      <c r="E2200" s="8" t="str">
        <f t="shared" si="230"/>
        <v>Umbrella-social.video.umb</v>
      </c>
      <c r="H2200" s="24">
        <f t="shared" si="232"/>
        <v>7.5723061600795668E-3</v>
      </c>
      <c r="I2200" s="6">
        <f t="shared" si="232"/>
        <v>2.04</v>
      </c>
      <c r="J2200" s="6">
        <f t="shared" si="232"/>
        <v>7374406.4529322982</v>
      </c>
      <c r="K2200" s="18">
        <f t="shared" si="232"/>
        <v>7.4999999999999997E-2</v>
      </c>
      <c r="L2200" s="35">
        <f>Data!BR22</f>
        <v>3.5295314823368239E-3</v>
      </c>
      <c r="Q2200" s="21">
        <v>0</v>
      </c>
      <c r="R2200" s="21">
        <v>546.9688996529685</v>
      </c>
      <c r="S2200" s="21">
        <v>11456.755282184362</v>
      </c>
      <c r="T2200" s="38">
        <v>0.44210243295984841</v>
      </c>
    </row>
    <row r="2201" spans="1:20" x14ac:dyDescent="0.25">
      <c r="A2201" s="17" t="s">
        <v>270</v>
      </c>
      <c r="B2201" s="8" t="s">
        <v>338</v>
      </c>
      <c r="C2201" s="8" t="s">
        <v>335</v>
      </c>
      <c r="D2201" s="8" t="str">
        <f t="shared" si="229"/>
        <v>Week_09-generic-cofi</v>
      </c>
      <c r="E2201" s="8" t="str">
        <f t="shared" si="230"/>
        <v>Umbrella-social.video.umb</v>
      </c>
      <c r="H2201" s="24">
        <f t="shared" si="232"/>
        <v>7.5723061600795668E-3</v>
      </c>
      <c r="I2201" s="6">
        <f t="shared" si="232"/>
        <v>2.04</v>
      </c>
      <c r="J2201" s="6">
        <f t="shared" si="232"/>
        <v>7374406.4529322982</v>
      </c>
      <c r="K2201" s="18">
        <f t="shared" si="232"/>
        <v>7.4999999999999997E-2</v>
      </c>
      <c r="L2201" s="35">
        <f>Data!BR23</f>
        <v>3.5295314823368239E-3</v>
      </c>
      <c r="Q2201" s="21">
        <v>0</v>
      </c>
      <c r="R2201" s="21">
        <v>495.18719866294811</v>
      </c>
      <c r="S2201" s="21">
        <v>10209.523633148654</v>
      </c>
      <c r="T2201" s="38">
        <v>0.4389381584865184</v>
      </c>
    </row>
    <row r="2202" spans="1:20" x14ac:dyDescent="0.25">
      <c r="A2202" s="17" t="s">
        <v>249</v>
      </c>
      <c r="B2202" s="8" t="s">
        <v>338</v>
      </c>
      <c r="C2202" s="8" t="s">
        <v>335</v>
      </c>
      <c r="D2202" s="8" t="str">
        <f t="shared" si="229"/>
        <v>Week_10-generic-cofi</v>
      </c>
      <c r="E2202" s="8" t="str">
        <f t="shared" si="230"/>
        <v>Umbrella-social.video.umb</v>
      </c>
      <c r="H2202" s="24">
        <f t="shared" si="232"/>
        <v>7.5723061600795668E-3</v>
      </c>
      <c r="I2202" s="6">
        <f t="shared" si="232"/>
        <v>2.04</v>
      </c>
      <c r="J2202" s="6">
        <f t="shared" si="232"/>
        <v>7374406.4529322982</v>
      </c>
      <c r="K2202" s="18">
        <f t="shared" si="232"/>
        <v>7.4999999999999997E-2</v>
      </c>
      <c r="L2202" s="35">
        <f>Data!BR24</f>
        <v>3.5295314823368239E-3</v>
      </c>
      <c r="Q2202" s="21">
        <v>0</v>
      </c>
      <c r="R2202" s="21">
        <v>507.70980866088348</v>
      </c>
      <c r="S2202" s="21">
        <v>10629.890925168838</v>
      </c>
      <c r="T2202" s="38">
        <v>0.44211122203395958</v>
      </c>
    </row>
    <row r="2203" spans="1:20" x14ac:dyDescent="0.25">
      <c r="A2203" s="17" t="s">
        <v>250</v>
      </c>
      <c r="B2203" s="8" t="s">
        <v>338</v>
      </c>
      <c r="C2203" s="8" t="s">
        <v>335</v>
      </c>
      <c r="D2203" s="8" t="str">
        <f t="shared" si="229"/>
        <v>Week_11-generic-cofi</v>
      </c>
      <c r="E2203" s="8" t="str">
        <f t="shared" si="230"/>
        <v>Umbrella-social.video.umb</v>
      </c>
      <c r="H2203" s="24">
        <f t="shared" si="232"/>
        <v>7.5723061600795668E-3</v>
      </c>
      <c r="I2203" s="6">
        <f t="shared" si="232"/>
        <v>2.04</v>
      </c>
      <c r="J2203" s="6">
        <f t="shared" si="232"/>
        <v>7374406.4529322982</v>
      </c>
      <c r="K2203" s="18">
        <f t="shared" si="232"/>
        <v>7.4999999999999997E-2</v>
      </c>
      <c r="L2203" s="35">
        <f>Data!BR25</f>
        <v>3.5295314823368239E-3</v>
      </c>
      <c r="Q2203" s="21">
        <v>0</v>
      </c>
      <c r="R2203" s="21">
        <v>435.46727135389597</v>
      </c>
      <c r="S2203" s="21">
        <v>9549.1016834040202</v>
      </c>
      <c r="T2203" s="38">
        <v>0.44287592263412434</v>
      </c>
    </row>
    <row r="2204" spans="1:20" x14ac:dyDescent="0.25">
      <c r="A2204" s="17" t="s">
        <v>251</v>
      </c>
      <c r="B2204" s="8" t="s">
        <v>338</v>
      </c>
      <c r="C2204" s="8" t="s">
        <v>335</v>
      </c>
      <c r="D2204" s="8" t="str">
        <f t="shared" si="229"/>
        <v>Week_12-generic-cofi</v>
      </c>
      <c r="E2204" s="8" t="str">
        <f t="shared" si="230"/>
        <v>Umbrella-social.video.umb</v>
      </c>
      <c r="H2204" s="24">
        <f t="shared" si="232"/>
        <v>7.5723061600795668E-3</v>
      </c>
      <c r="I2204" s="6">
        <f t="shared" si="232"/>
        <v>2.04</v>
      </c>
      <c r="J2204" s="6">
        <f t="shared" si="232"/>
        <v>7374406.4529322982</v>
      </c>
      <c r="K2204" s="18">
        <f t="shared" si="232"/>
        <v>7.4999999999999997E-2</v>
      </c>
      <c r="L2204" s="35">
        <f>Data!BR26</f>
        <v>3.5295314823368239E-3</v>
      </c>
      <c r="Q2204" s="21">
        <v>0</v>
      </c>
      <c r="R2204" s="21">
        <v>451.63293765543915</v>
      </c>
      <c r="S2204" s="21">
        <v>9910.2151337792129</v>
      </c>
      <c r="T2204" s="38">
        <v>0.44186894480586558</v>
      </c>
    </row>
    <row r="2205" spans="1:20" x14ac:dyDescent="0.25">
      <c r="A2205" s="17" t="s">
        <v>252</v>
      </c>
      <c r="B2205" s="8" t="s">
        <v>338</v>
      </c>
      <c r="C2205" s="8" t="s">
        <v>335</v>
      </c>
      <c r="D2205" s="8" t="str">
        <f t="shared" si="229"/>
        <v>Week_13-generic-cofi</v>
      </c>
      <c r="E2205" s="8" t="str">
        <f t="shared" si="230"/>
        <v>Umbrella-social.video.umb</v>
      </c>
      <c r="H2205" s="24">
        <f t="shared" si="232"/>
        <v>7.5723061600795668E-3</v>
      </c>
      <c r="I2205" s="6">
        <f t="shared" si="232"/>
        <v>2.04</v>
      </c>
      <c r="J2205" s="6">
        <f t="shared" si="232"/>
        <v>7374406.4529322982</v>
      </c>
      <c r="K2205" s="18">
        <f t="shared" si="232"/>
        <v>7.4999999999999997E-2</v>
      </c>
      <c r="L2205" s="35">
        <f>Data!BR27</f>
        <v>3.5295314823368239E-3</v>
      </c>
      <c r="Q2205" s="21">
        <v>0</v>
      </c>
      <c r="R2205" s="21">
        <v>547.92381696355505</v>
      </c>
      <c r="S2205" s="21">
        <v>11923.248416456667</v>
      </c>
      <c r="T2205" s="38">
        <v>0.5378619308411976</v>
      </c>
    </row>
    <row r="2206" spans="1:20" x14ac:dyDescent="0.25">
      <c r="A2206" s="17" t="s">
        <v>253</v>
      </c>
      <c r="B2206" s="8" t="s">
        <v>338</v>
      </c>
      <c r="C2206" s="8" t="s">
        <v>335</v>
      </c>
      <c r="D2206" s="8" t="str">
        <f t="shared" si="229"/>
        <v>Week_14-generic-cofi</v>
      </c>
      <c r="E2206" s="8" t="str">
        <f t="shared" si="230"/>
        <v>Umbrella-social.video.umb</v>
      </c>
      <c r="H2206" s="24">
        <f t="shared" si="232"/>
        <v>7.5723061600795668E-3</v>
      </c>
      <c r="I2206" s="6">
        <f t="shared" si="232"/>
        <v>2.04</v>
      </c>
      <c r="J2206" s="6">
        <f t="shared" si="232"/>
        <v>7374406.4529322982</v>
      </c>
      <c r="K2206" s="18">
        <f t="shared" si="232"/>
        <v>7.4999999999999997E-2</v>
      </c>
      <c r="L2206" s="35">
        <f>Data!BR28</f>
        <v>3.5295314823368239E-3</v>
      </c>
      <c r="Q2206" s="21">
        <v>0</v>
      </c>
      <c r="R2206" s="21">
        <v>694.16967108641279</v>
      </c>
      <c r="S2206" s="21">
        <v>14799.097076531882</v>
      </c>
      <c r="T2206" s="38">
        <v>0.55967962843459551</v>
      </c>
    </row>
    <row r="2207" spans="1:20" x14ac:dyDescent="0.25">
      <c r="A2207" s="17" t="s">
        <v>254</v>
      </c>
      <c r="B2207" s="8" t="s">
        <v>338</v>
      </c>
      <c r="C2207" s="8" t="s">
        <v>335</v>
      </c>
      <c r="D2207" s="8" t="str">
        <f t="shared" si="229"/>
        <v>Week_15-generic-cofi</v>
      </c>
      <c r="E2207" s="8" t="str">
        <f t="shared" si="230"/>
        <v>Umbrella-social.video.umb</v>
      </c>
      <c r="H2207" s="24">
        <f t="shared" si="232"/>
        <v>7.5723061600795668E-3</v>
      </c>
      <c r="I2207" s="6">
        <f t="shared" si="232"/>
        <v>2.04</v>
      </c>
      <c r="J2207" s="6">
        <f t="shared" si="232"/>
        <v>7374406.4529322982</v>
      </c>
      <c r="K2207" s="18">
        <f t="shared" si="232"/>
        <v>7.4999999999999997E-2</v>
      </c>
      <c r="L2207" s="35">
        <f>Data!BR29</f>
        <v>3.6409903712527236E-3</v>
      </c>
      <c r="Q2207" s="21">
        <v>0</v>
      </c>
      <c r="R2207" s="21">
        <v>507.55693047295347</v>
      </c>
      <c r="S2207" s="21">
        <v>11044.14129117116</v>
      </c>
      <c r="T2207" s="38">
        <v>0.56450908175271419</v>
      </c>
    </row>
    <row r="2208" spans="1:20" x14ac:dyDescent="0.25">
      <c r="A2208" s="17" t="s">
        <v>255</v>
      </c>
      <c r="B2208" s="8" t="s">
        <v>338</v>
      </c>
      <c r="C2208" s="8" t="s">
        <v>335</v>
      </c>
      <c r="D2208" s="8" t="str">
        <f t="shared" si="229"/>
        <v>Week_16-generic-cofi</v>
      </c>
      <c r="E2208" s="8" t="str">
        <f t="shared" si="230"/>
        <v>Umbrella-social.video.umb</v>
      </c>
      <c r="H2208" s="24">
        <f t="shared" si="232"/>
        <v>7.5723061600795668E-3</v>
      </c>
      <c r="I2208" s="6">
        <f t="shared" si="232"/>
        <v>2.04</v>
      </c>
      <c r="J2208" s="6">
        <f t="shared" si="232"/>
        <v>7374406.4529322982</v>
      </c>
      <c r="K2208" s="18">
        <f t="shared" si="232"/>
        <v>7.4999999999999997E-2</v>
      </c>
      <c r="L2208" s="35">
        <f>Data!BR30</f>
        <v>3.6409903712527236E-3</v>
      </c>
      <c r="Q2208" s="21">
        <v>0</v>
      </c>
      <c r="R2208" s="21">
        <v>339.88475245410746</v>
      </c>
      <c r="S2208" s="21">
        <v>6612.5098183590562</v>
      </c>
      <c r="T2208" s="38">
        <v>0.2524923990276553</v>
      </c>
    </row>
    <row r="2209" spans="1:20" x14ac:dyDescent="0.25">
      <c r="A2209" s="17" t="s">
        <v>256</v>
      </c>
      <c r="B2209" s="8" t="s">
        <v>338</v>
      </c>
      <c r="C2209" s="8" t="s">
        <v>335</v>
      </c>
      <c r="D2209" s="8" t="str">
        <f t="shared" si="229"/>
        <v>Week_17-generic-cofi</v>
      </c>
      <c r="E2209" s="8" t="str">
        <f t="shared" si="230"/>
        <v>Umbrella-social.video.umb</v>
      </c>
      <c r="H2209" s="24">
        <f t="shared" si="232"/>
        <v>7.5723061600795668E-3</v>
      </c>
      <c r="I2209" s="6">
        <f t="shared" si="232"/>
        <v>2.04</v>
      </c>
      <c r="J2209" s="6">
        <f t="shared" si="232"/>
        <v>7374406.4529322982</v>
      </c>
      <c r="K2209" s="18">
        <f t="shared" si="232"/>
        <v>7.4999999999999997E-2</v>
      </c>
      <c r="L2209" s="35">
        <f>Data!BR31</f>
        <v>3.6409903712527236E-3</v>
      </c>
      <c r="Q2209" s="21">
        <v>0</v>
      </c>
      <c r="R2209" s="21">
        <v>258.4381444529688</v>
      </c>
      <c r="S2209" s="21">
        <v>5260.7807590708253</v>
      </c>
      <c r="T2209" s="38">
        <v>0.21891140488523941</v>
      </c>
    </row>
    <row r="2210" spans="1:20" x14ac:dyDescent="0.25">
      <c r="A2210" s="17" t="s">
        <v>257</v>
      </c>
      <c r="B2210" s="8" t="s">
        <v>338</v>
      </c>
      <c r="C2210" s="8" t="s">
        <v>335</v>
      </c>
      <c r="D2210" s="8" t="str">
        <f t="shared" si="229"/>
        <v>Week_18-generic-cofi</v>
      </c>
      <c r="E2210" s="8" t="str">
        <f t="shared" si="230"/>
        <v>Umbrella-social.video.umb</v>
      </c>
      <c r="H2210" s="24">
        <f t="shared" si="232"/>
        <v>7.5723061600795668E-3</v>
      </c>
      <c r="I2210" s="6">
        <f t="shared" si="232"/>
        <v>2.04</v>
      </c>
      <c r="J2210" s="6">
        <f t="shared" si="232"/>
        <v>7374406.4529322982</v>
      </c>
      <c r="K2210" s="18">
        <f t="shared" si="232"/>
        <v>7.4999999999999997E-2</v>
      </c>
      <c r="L2210" s="35">
        <f>Data!BR32</f>
        <v>3.6409903712527236E-3</v>
      </c>
      <c r="Q2210" s="21">
        <v>0</v>
      </c>
      <c r="R2210" s="21">
        <v>332.25443183220676</v>
      </c>
      <c r="S2210" s="21">
        <v>8062.3003378370686</v>
      </c>
      <c r="T2210" s="38">
        <v>0.45111083969217092</v>
      </c>
    </row>
    <row r="2211" spans="1:20" x14ac:dyDescent="0.25">
      <c r="A2211" s="17" t="s">
        <v>258</v>
      </c>
      <c r="B2211" s="8" t="s">
        <v>338</v>
      </c>
      <c r="C2211" s="8" t="s">
        <v>335</v>
      </c>
      <c r="D2211" s="8" t="str">
        <f t="shared" si="229"/>
        <v>Week_19-generic-cofi</v>
      </c>
      <c r="E2211" s="8" t="str">
        <f t="shared" si="230"/>
        <v>Umbrella-social.video.umb</v>
      </c>
      <c r="H2211" s="24">
        <f t="shared" si="232"/>
        <v>7.5723061600795668E-3</v>
      </c>
      <c r="I2211" s="6">
        <f t="shared" si="232"/>
        <v>2.04</v>
      </c>
      <c r="J2211" s="6">
        <f t="shared" si="232"/>
        <v>7374406.4529322982</v>
      </c>
      <c r="K2211" s="18">
        <f t="shared" si="232"/>
        <v>7.4999999999999997E-2</v>
      </c>
      <c r="L2211" s="35">
        <f>Data!BR33</f>
        <v>3.4180725934209242E-3</v>
      </c>
      <c r="Q2211" s="21">
        <v>0</v>
      </c>
      <c r="R2211" s="21">
        <v>558.15152577031972</v>
      </c>
      <c r="S2211" s="21">
        <v>13173.378874493412</v>
      </c>
      <c r="T2211" s="38">
        <v>0.75664911076721131</v>
      </c>
    </row>
    <row r="2212" spans="1:20" x14ac:dyDescent="0.25">
      <c r="A2212" s="17" t="s">
        <v>259</v>
      </c>
      <c r="B2212" s="8" t="s">
        <v>338</v>
      </c>
      <c r="C2212" s="8" t="s">
        <v>335</v>
      </c>
      <c r="D2212" s="8" t="str">
        <f t="shared" si="229"/>
        <v>Week_20-generic-cofi</v>
      </c>
      <c r="E2212" s="8" t="str">
        <f t="shared" si="230"/>
        <v>Umbrella-social.video.umb</v>
      </c>
      <c r="H2212" s="24">
        <f t="shared" si="232"/>
        <v>7.5723061600795668E-3</v>
      </c>
      <c r="I2212" s="6">
        <f t="shared" si="232"/>
        <v>2.04</v>
      </c>
      <c r="J2212" s="6">
        <f t="shared" si="232"/>
        <v>7374406.4529322982</v>
      </c>
      <c r="K2212" s="18">
        <f t="shared" si="232"/>
        <v>7.4999999999999997E-2</v>
      </c>
      <c r="L2212" s="35">
        <f>Data!BR34</f>
        <v>3.4180725934209242E-3</v>
      </c>
      <c r="Q2212" s="21">
        <v>0</v>
      </c>
      <c r="R2212" s="21">
        <v>922.08898348250841</v>
      </c>
      <c r="S2212" s="21">
        <v>18445.727848948449</v>
      </c>
      <c r="T2212" s="38">
        <v>0.80024837402748428</v>
      </c>
    </row>
    <row r="2213" spans="1:20" x14ac:dyDescent="0.25">
      <c r="A2213" s="17" t="s">
        <v>260</v>
      </c>
      <c r="B2213" s="8" t="s">
        <v>338</v>
      </c>
      <c r="C2213" s="8" t="s">
        <v>335</v>
      </c>
      <c r="D2213" s="8" t="str">
        <f t="shared" si="229"/>
        <v>Week_21-generic-cofi</v>
      </c>
      <c r="E2213" s="8" t="str">
        <f t="shared" si="230"/>
        <v>Umbrella-social.video.umb</v>
      </c>
      <c r="H2213" s="24">
        <f t="shared" ref="H2213:K2228" si="233">H2212</f>
        <v>7.5723061600795668E-3</v>
      </c>
      <c r="I2213" s="6">
        <f t="shared" si="233"/>
        <v>2.04</v>
      </c>
      <c r="J2213" s="6">
        <f t="shared" si="233"/>
        <v>7374406.4529322982</v>
      </c>
      <c r="K2213" s="18">
        <f t="shared" si="233"/>
        <v>7.4999999999999997E-2</v>
      </c>
      <c r="L2213" s="35">
        <f>Data!BR35</f>
        <v>3.4180725934209242E-3</v>
      </c>
      <c r="Q2213" s="21">
        <v>0</v>
      </c>
      <c r="R2213" s="21">
        <v>897.4435557763685</v>
      </c>
      <c r="S2213" s="21">
        <v>18456.727870597202</v>
      </c>
      <c r="T2213" s="38">
        <v>0.81671681642495608</v>
      </c>
    </row>
    <row r="2214" spans="1:20" x14ac:dyDescent="0.25">
      <c r="A2214" s="17" t="s">
        <v>261</v>
      </c>
      <c r="B2214" s="8" t="s">
        <v>338</v>
      </c>
      <c r="C2214" s="8" t="s">
        <v>335</v>
      </c>
      <c r="D2214" s="8" t="str">
        <f t="shared" si="229"/>
        <v>Week_22-generic-cofi</v>
      </c>
      <c r="E2214" s="8" t="str">
        <f t="shared" si="230"/>
        <v>Umbrella-social.video.umb</v>
      </c>
      <c r="H2214" s="24">
        <f t="shared" si="233"/>
        <v>7.5723061600795668E-3</v>
      </c>
      <c r="I2214" s="6">
        <f t="shared" si="233"/>
        <v>2.04</v>
      </c>
      <c r="J2214" s="6">
        <f t="shared" si="233"/>
        <v>7374406.4529322982</v>
      </c>
      <c r="K2214" s="18">
        <f t="shared" si="233"/>
        <v>7.4999999999999997E-2</v>
      </c>
      <c r="L2214" s="35">
        <f>Data!BR36</f>
        <v>3.4180725934209242E-3</v>
      </c>
      <c r="Q2214" s="21">
        <v>0</v>
      </c>
      <c r="R2214" s="21">
        <v>918.1325869481243</v>
      </c>
      <c r="S2214" s="21">
        <v>18737.158972850462</v>
      </c>
      <c r="T2214" s="38">
        <v>0.85058572726870085</v>
      </c>
    </row>
    <row r="2215" spans="1:20" x14ac:dyDescent="0.25">
      <c r="A2215" s="17" t="s">
        <v>278</v>
      </c>
      <c r="B2215" s="8" t="s">
        <v>338</v>
      </c>
      <c r="C2215" s="8" t="s">
        <v>335</v>
      </c>
      <c r="D2215" s="8" t="str">
        <f t="shared" si="229"/>
        <v>Week_23-generic-cofi</v>
      </c>
      <c r="E2215" s="8" t="str">
        <f t="shared" si="230"/>
        <v>Umbrella-social.video.umb</v>
      </c>
      <c r="H2215" s="24">
        <f t="shared" si="233"/>
        <v>7.5723061600795668E-3</v>
      </c>
      <c r="I2215" s="6">
        <f t="shared" si="233"/>
        <v>2.04</v>
      </c>
      <c r="J2215" s="6">
        <f t="shared" si="233"/>
        <v>7374406.4529322982</v>
      </c>
      <c r="K2215" s="18">
        <f t="shared" si="233"/>
        <v>7.4999999999999997E-2</v>
      </c>
      <c r="L2215" s="35">
        <f>Data!BR37</f>
        <v>3.5295314823368239E-3</v>
      </c>
      <c r="Q2215" s="21">
        <v>0</v>
      </c>
      <c r="R2215" s="21">
        <v>558.64262984718164</v>
      </c>
      <c r="S2215" s="21">
        <v>13078.115427957186</v>
      </c>
      <c r="T2215" s="38">
        <v>0.82109311785820593</v>
      </c>
    </row>
    <row r="2216" spans="1:20" x14ac:dyDescent="0.25">
      <c r="A2216" s="17" t="s">
        <v>279</v>
      </c>
      <c r="B2216" s="8" t="s">
        <v>338</v>
      </c>
      <c r="C2216" s="8" t="s">
        <v>335</v>
      </c>
      <c r="D2216" s="8" t="str">
        <f t="shared" si="229"/>
        <v>Week_24-generic-cofi</v>
      </c>
      <c r="E2216" s="8" t="str">
        <f t="shared" si="230"/>
        <v>Umbrella-social.video.umb</v>
      </c>
      <c r="H2216" s="24">
        <f t="shared" si="233"/>
        <v>7.5723061600795668E-3</v>
      </c>
      <c r="I2216" s="6">
        <f t="shared" si="233"/>
        <v>2.04</v>
      </c>
      <c r="J2216" s="6">
        <f t="shared" si="233"/>
        <v>7374406.4529322982</v>
      </c>
      <c r="K2216" s="18">
        <f t="shared" si="233"/>
        <v>7.4999999999999997E-2</v>
      </c>
      <c r="L2216" s="35">
        <f>Data!BR38</f>
        <v>3.5295314823368239E-3</v>
      </c>
      <c r="Q2216" s="21">
        <v>0</v>
      </c>
      <c r="R2216" s="21">
        <v>379.75728569755046</v>
      </c>
      <c r="S2216" s="21">
        <v>8333.3159495223881</v>
      </c>
      <c r="T2216" s="38">
        <v>0.48865364271459022</v>
      </c>
    </row>
    <row r="2217" spans="1:20" x14ac:dyDescent="0.25">
      <c r="A2217" s="17" t="s">
        <v>280</v>
      </c>
      <c r="B2217" s="8" t="s">
        <v>338</v>
      </c>
      <c r="C2217" s="8" t="s">
        <v>335</v>
      </c>
      <c r="D2217" s="8" t="str">
        <f t="shared" si="229"/>
        <v>Week_25-generic-cofi</v>
      </c>
      <c r="E2217" s="8" t="str">
        <f t="shared" si="230"/>
        <v>Umbrella-social.video.umb</v>
      </c>
      <c r="H2217" s="24">
        <f t="shared" si="233"/>
        <v>7.5723061600795668E-3</v>
      </c>
      <c r="I2217" s="6">
        <f t="shared" si="233"/>
        <v>2.04</v>
      </c>
      <c r="J2217" s="6">
        <f t="shared" si="233"/>
        <v>7374406.4529322982</v>
      </c>
      <c r="K2217" s="18">
        <f t="shared" si="233"/>
        <v>7.4999999999999997E-2</v>
      </c>
      <c r="L2217" s="35">
        <f>Data!BR39</f>
        <v>3.5295314823368239E-3</v>
      </c>
      <c r="Q2217" s="21">
        <v>0</v>
      </c>
      <c r="R2217" s="21">
        <v>391.04152587904406</v>
      </c>
      <c r="S2217" s="21">
        <v>8501.1111888072373</v>
      </c>
      <c r="T2217" s="38">
        <v>0.51507877188539675</v>
      </c>
    </row>
    <row r="2218" spans="1:20" x14ac:dyDescent="0.25">
      <c r="A2218" s="17" t="s">
        <v>281</v>
      </c>
      <c r="B2218" s="8" t="s">
        <v>338</v>
      </c>
      <c r="C2218" s="8" t="s">
        <v>335</v>
      </c>
      <c r="D2218" s="8" t="str">
        <f t="shared" si="229"/>
        <v>Week_26-generic-cofi</v>
      </c>
      <c r="E2218" s="8" t="str">
        <f t="shared" si="230"/>
        <v>Umbrella-social.video.umb</v>
      </c>
      <c r="H2218" s="24">
        <f t="shared" si="233"/>
        <v>7.5723061600795668E-3</v>
      </c>
      <c r="I2218" s="6">
        <f t="shared" si="233"/>
        <v>2.04</v>
      </c>
      <c r="J2218" s="6">
        <f t="shared" si="233"/>
        <v>7374406.4529322982</v>
      </c>
      <c r="K2218" s="18">
        <f t="shared" si="233"/>
        <v>7.4999999999999997E-2</v>
      </c>
      <c r="L2218" s="35">
        <f>Data!BR40</f>
        <v>3.5295314823368239E-3</v>
      </c>
      <c r="Q2218" s="21">
        <v>0</v>
      </c>
      <c r="R2218" s="21">
        <v>325.57487542579514</v>
      </c>
      <c r="S2218" s="21">
        <v>6426.5569867955328</v>
      </c>
      <c r="T2218" s="38">
        <v>0.31601546174171624</v>
      </c>
    </row>
    <row r="2219" spans="1:20" x14ac:dyDescent="0.25">
      <c r="A2219" s="17" t="s">
        <v>282</v>
      </c>
      <c r="B2219" s="8" t="s">
        <v>338</v>
      </c>
      <c r="C2219" s="8" t="s">
        <v>335</v>
      </c>
      <c r="D2219" s="8" t="str">
        <f t="shared" si="229"/>
        <v>Week_27-generic-cofi</v>
      </c>
      <c r="E2219" s="8" t="str">
        <f t="shared" si="230"/>
        <v>Umbrella-social.video.umb</v>
      </c>
      <c r="H2219" s="24">
        <f t="shared" si="233"/>
        <v>7.5723061600795668E-3</v>
      </c>
      <c r="I2219" s="6">
        <f t="shared" si="233"/>
        <v>2.04</v>
      </c>
      <c r="J2219" s="6">
        <f t="shared" si="233"/>
        <v>7374406.4529322982</v>
      </c>
      <c r="K2219" s="18">
        <f t="shared" si="233"/>
        <v>7.4999999999999997E-2</v>
      </c>
      <c r="L2219" s="35">
        <f>Data!BR41</f>
        <v>3.5295314823368239E-3</v>
      </c>
      <c r="Q2219" s="21">
        <v>0</v>
      </c>
      <c r="R2219" s="21">
        <v>132.55545357003325</v>
      </c>
      <c r="S2219" s="21">
        <v>2794.439377276944</v>
      </c>
      <c r="T2219" s="38">
        <v>0.14586170658126385</v>
      </c>
    </row>
    <row r="2220" spans="1:20" x14ac:dyDescent="0.25">
      <c r="A2220" s="17" t="s">
        <v>283</v>
      </c>
      <c r="B2220" s="8" t="s">
        <v>338</v>
      </c>
      <c r="C2220" s="8" t="s">
        <v>335</v>
      </c>
      <c r="D2220" s="8" t="str">
        <f t="shared" si="229"/>
        <v>Week_28-generic-cofi</v>
      </c>
      <c r="E2220" s="8" t="str">
        <f t="shared" si="230"/>
        <v>Umbrella-social.video.umb</v>
      </c>
      <c r="H2220" s="24">
        <f t="shared" si="233"/>
        <v>7.5723061600795668E-3</v>
      </c>
      <c r="I2220" s="6">
        <f t="shared" si="233"/>
        <v>2.04</v>
      </c>
      <c r="J2220" s="6">
        <f t="shared" si="233"/>
        <v>7374406.4529322982</v>
      </c>
      <c r="K2220" s="18">
        <f t="shared" si="233"/>
        <v>7.4999999999999997E-2</v>
      </c>
      <c r="L2220" s="35">
        <f>Data!BR42</f>
        <v>3.306613704505025E-3</v>
      </c>
      <c r="Q2220" s="21">
        <v>0</v>
      </c>
      <c r="R2220" s="21">
        <v>10.402600979508652</v>
      </c>
      <c r="S2220" s="21">
        <v>220.80871682434235</v>
      </c>
      <c r="T2220" s="38">
        <v>1.1755025595110546E-2</v>
      </c>
    </row>
    <row r="2221" spans="1:20" x14ac:dyDescent="0.25">
      <c r="A2221" s="17" t="s">
        <v>284</v>
      </c>
      <c r="B2221" s="8" t="s">
        <v>338</v>
      </c>
      <c r="C2221" s="8" t="s">
        <v>335</v>
      </c>
      <c r="D2221" s="8" t="str">
        <f t="shared" si="229"/>
        <v>Week_29-generic-cofi</v>
      </c>
      <c r="E2221" s="8" t="str">
        <f t="shared" si="230"/>
        <v>Umbrella-social.video.umb</v>
      </c>
      <c r="H2221" s="24">
        <f t="shared" si="233"/>
        <v>7.5723061600795668E-3</v>
      </c>
      <c r="I2221" s="6">
        <f t="shared" si="233"/>
        <v>2.04</v>
      </c>
      <c r="J2221" s="6">
        <f t="shared" si="233"/>
        <v>7374406.4529322982</v>
      </c>
      <c r="K2221" s="18">
        <f t="shared" si="233"/>
        <v>7.4999999999999997E-2</v>
      </c>
      <c r="L2221" s="35">
        <f>Data!BR43</f>
        <v>3.306613704505025E-3</v>
      </c>
      <c r="Q2221" s="21">
        <v>0</v>
      </c>
      <c r="R2221" s="21">
        <v>0.73124429724004325</v>
      </c>
      <c r="S2221" s="21">
        <v>15.829920389017737</v>
      </c>
      <c r="T2221" s="38">
        <v>8.8645652753049919E-4</v>
      </c>
    </row>
    <row r="2222" spans="1:20" x14ac:dyDescent="0.25">
      <c r="A2222" s="17" t="s">
        <v>285</v>
      </c>
      <c r="B2222" s="8" t="s">
        <v>338</v>
      </c>
      <c r="C2222" s="8" t="s">
        <v>335</v>
      </c>
      <c r="D2222" s="8" t="str">
        <f t="shared" si="229"/>
        <v>Week_30-generic-cofi</v>
      </c>
      <c r="E2222" s="8" t="str">
        <f t="shared" si="230"/>
        <v>Umbrella-social.video.umb</v>
      </c>
      <c r="H2222" s="24">
        <f t="shared" si="233"/>
        <v>7.5723061600795668E-3</v>
      </c>
      <c r="I2222" s="6">
        <f t="shared" si="233"/>
        <v>2.04</v>
      </c>
      <c r="J2222" s="6">
        <f t="shared" si="233"/>
        <v>7374406.4529322982</v>
      </c>
      <c r="K2222" s="18">
        <f t="shared" si="233"/>
        <v>7.4999999999999997E-2</v>
      </c>
      <c r="L2222" s="35">
        <f>Data!BR44</f>
        <v>3.306613704505025E-3</v>
      </c>
      <c r="Q2222" s="21">
        <v>0</v>
      </c>
      <c r="R2222" s="21">
        <v>7.0382022533055089E-2</v>
      </c>
      <c r="S2222" s="21">
        <v>1.412992799581732</v>
      </c>
      <c r="T2222" s="38">
        <v>6.651151269621014E-5</v>
      </c>
    </row>
    <row r="2223" spans="1:20" x14ac:dyDescent="0.25">
      <c r="A2223" s="17" t="s">
        <v>286</v>
      </c>
      <c r="B2223" s="8" t="s">
        <v>338</v>
      </c>
      <c r="C2223" s="8" t="s">
        <v>335</v>
      </c>
      <c r="D2223" s="8" t="str">
        <f t="shared" si="229"/>
        <v>Week_31-generic-cofi</v>
      </c>
      <c r="E2223" s="8" t="str">
        <f t="shared" si="230"/>
        <v>Umbrella-social.video.umb</v>
      </c>
      <c r="H2223" s="24">
        <f t="shared" si="233"/>
        <v>7.5723061600795668E-3</v>
      </c>
      <c r="I2223" s="6">
        <f t="shared" si="233"/>
        <v>2.04</v>
      </c>
      <c r="J2223" s="6">
        <f t="shared" si="233"/>
        <v>7374406.4529322982</v>
      </c>
      <c r="K2223" s="18">
        <f t="shared" si="233"/>
        <v>7.4999999999999997E-2</v>
      </c>
      <c r="L2223" s="35">
        <f>Data!BR45</f>
        <v>3.306613704505025E-3</v>
      </c>
      <c r="Q2223" s="21">
        <v>0</v>
      </c>
      <c r="R2223" s="21">
        <v>4.8046709518508807E-3</v>
      </c>
      <c r="S2223" s="21">
        <v>9.7292869671230728E-2</v>
      </c>
      <c r="T2223" s="38">
        <v>4.9885169086660852E-6</v>
      </c>
    </row>
    <row r="2224" spans="1:20" x14ac:dyDescent="0.25">
      <c r="A2224" s="17" t="s">
        <v>287</v>
      </c>
      <c r="B2224" s="8" t="s">
        <v>338</v>
      </c>
      <c r="C2224" s="8" t="s">
        <v>335</v>
      </c>
      <c r="D2224" s="8" t="str">
        <f t="shared" si="229"/>
        <v>Week_32-generic-cofi</v>
      </c>
      <c r="E2224" s="8" t="str">
        <f t="shared" si="230"/>
        <v>Umbrella-social.video.umb</v>
      </c>
      <c r="H2224" s="24">
        <f t="shared" si="233"/>
        <v>7.5723061600795668E-3</v>
      </c>
      <c r="I2224" s="6">
        <f t="shared" si="233"/>
        <v>2.04</v>
      </c>
      <c r="J2224" s="6">
        <f t="shared" si="233"/>
        <v>7374406.4529322982</v>
      </c>
      <c r="K2224" s="18">
        <f t="shared" si="233"/>
        <v>7.4999999999999997E-2</v>
      </c>
      <c r="L2224" s="35">
        <f>Data!BR46</f>
        <v>3.8639081490845235E-3</v>
      </c>
      <c r="Q2224" s="21">
        <v>0</v>
      </c>
      <c r="R2224" s="21">
        <v>2.8036757585008529E-4</v>
      </c>
      <c r="S2224" s="21">
        <v>6.2104698202449316E-3</v>
      </c>
      <c r="T2224" s="38">
        <v>3.7413963138721584E-7</v>
      </c>
    </row>
    <row r="2225" spans="1:20" x14ac:dyDescent="0.25">
      <c r="A2225" s="17" t="s">
        <v>288</v>
      </c>
      <c r="B2225" s="8" t="s">
        <v>338</v>
      </c>
      <c r="C2225" s="8" t="s">
        <v>335</v>
      </c>
      <c r="D2225" s="8" t="str">
        <f t="shared" si="229"/>
        <v>Week_33-generic-cofi</v>
      </c>
      <c r="E2225" s="8" t="str">
        <f t="shared" si="230"/>
        <v>Umbrella-social.video.umb</v>
      </c>
      <c r="H2225" s="24">
        <f t="shared" si="233"/>
        <v>7.5723061600795668E-3</v>
      </c>
      <c r="I2225" s="6">
        <f t="shared" si="233"/>
        <v>2.04</v>
      </c>
      <c r="J2225" s="6">
        <f t="shared" si="233"/>
        <v>7374406.4529322982</v>
      </c>
      <c r="K2225" s="18">
        <f t="shared" si="233"/>
        <v>7.4999999999999997E-2</v>
      </c>
      <c r="L2225" s="35">
        <f>Data!BR47</f>
        <v>3.8639081490845235E-3</v>
      </c>
      <c r="Q2225" s="21">
        <v>0</v>
      </c>
      <c r="R2225" s="21">
        <v>2.9800190915050566E-5</v>
      </c>
      <c r="S2225" s="21">
        <v>5.844225851312576E-4</v>
      </c>
      <c r="T2225" s="38">
        <v>2.8060477164082442E-8</v>
      </c>
    </row>
    <row r="2226" spans="1:20" x14ac:dyDescent="0.25">
      <c r="A2226" s="17" t="s">
        <v>289</v>
      </c>
      <c r="B2226" s="8" t="s">
        <v>338</v>
      </c>
      <c r="C2226" s="8" t="s">
        <v>335</v>
      </c>
      <c r="D2226" s="8" t="str">
        <f t="shared" si="229"/>
        <v>Week_34-generic-cofi</v>
      </c>
      <c r="E2226" s="8" t="str">
        <f t="shared" si="230"/>
        <v>Umbrella-social.video.umb</v>
      </c>
      <c r="H2226" s="24">
        <f t="shared" si="233"/>
        <v>7.5723061600795668E-3</v>
      </c>
      <c r="I2226" s="6">
        <f t="shared" si="233"/>
        <v>2.04</v>
      </c>
      <c r="J2226" s="6">
        <f t="shared" si="233"/>
        <v>7374406.4529322982</v>
      </c>
      <c r="K2226" s="18">
        <f t="shared" si="233"/>
        <v>7.4999999999999997E-2</v>
      </c>
      <c r="L2226" s="35">
        <f>Data!BR48</f>
        <v>3.8639081490845235E-3</v>
      </c>
      <c r="Q2226" s="21">
        <v>0</v>
      </c>
      <c r="R2226" s="21">
        <v>2.0538994715188312E-6</v>
      </c>
      <c r="S2226" s="21">
        <v>4.1975305697725262E-5</v>
      </c>
      <c r="T2226" s="38">
        <v>2.1045357678772803E-9</v>
      </c>
    </row>
    <row r="2227" spans="1:20" x14ac:dyDescent="0.25">
      <c r="A2227" s="17" t="s">
        <v>290</v>
      </c>
      <c r="B2227" s="8" t="s">
        <v>338</v>
      </c>
      <c r="C2227" s="8" t="s">
        <v>335</v>
      </c>
      <c r="D2227" s="8" t="str">
        <f t="shared" si="229"/>
        <v>Week_35-generic-cofi</v>
      </c>
      <c r="E2227" s="8" t="str">
        <f t="shared" si="230"/>
        <v>Umbrella-social.video.umb</v>
      </c>
      <c r="H2227" s="24">
        <f t="shared" si="233"/>
        <v>7.5723061600795668E-3</v>
      </c>
      <c r="I2227" s="6">
        <f t="shared" si="233"/>
        <v>2.04</v>
      </c>
      <c r="J2227" s="6">
        <f t="shared" si="233"/>
        <v>7374406.4529322982</v>
      </c>
      <c r="K2227" s="18">
        <f t="shared" si="233"/>
        <v>7.4999999999999997E-2</v>
      </c>
      <c r="L2227" s="35">
        <f>Data!BR49</f>
        <v>3.8639081490845235E-3</v>
      </c>
      <c r="Q2227" s="21">
        <v>0</v>
      </c>
      <c r="R2227" s="21">
        <v>1.618413234939446E-7</v>
      </c>
      <c r="S2227" s="21">
        <v>3.3219466027831304E-6</v>
      </c>
      <c r="T2227" s="38">
        <v>1.5784018536635358E-10</v>
      </c>
    </row>
    <row r="2228" spans="1:20" x14ac:dyDescent="0.25">
      <c r="A2228" s="17" t="s">
        <v>291</v>
      </c>
      <c r="B2228" s="8" t="s">
        <v>338</v>
      </c>
      <c r="C2228" s="8" t="s">
        <v>335</v>
      </c>
      <c r="D2228" s="8" t="str">
        <f t="shared" si="229"/>
        <v>Week_36-generic-cofi</v>
      </c>
      <c r="E2228" s="8" t="str">
        <f t="shared" si="230"/>
        <v>Umbrella-social.video.umb</v>
      </c>
      <c r="H2228" s="24">
        <f t="shared" si="233"/>
        <v>7.5723061600795668E-3</v>
      </c>
      <c r="I2228" s="6">
        <f t="shared" si="233"/>
        <v>2.04</v>
      </c>
      <c r="J2228" s="6">
        <f t="shared" si="233"/>
        <v>7374406.4529322982</v>
      </c>
      <c r="K2228" s="18">
        <f t="shared" si="233"/>
        <v>7.4999999999999997E-2</v>
      </c>
      <c r="L2228" s="35">
        <f>Data!BR50</f>
        <v>3.8639081490845235E-3</v>
      </c>
      <c r="Q2228" s="21">
        <v>0</v>
      </c>
      <c r="R2228" s="21">
        <v>1.1807070702072536E-8</v>
      </c>
      <c r="S2228" s="21">
        <v>2.3894190474025594E-7</v>
      </c>
      <c r="T2228" s="38">
        <v>1.1837975044670657E-11</v>
      </c>
    </row>
    <row r="2229" spans="1:20" x14ac:dyDescent="0.25">
      <c r="A2229" s="17" t="s">
        <v>292</v>
      </c>
      <c r="B2229" s="8" t="s">
        <v>338</v>
      </c>
      <c r="C2229" s="8" t="s">
        <v>335</v>
      </c>
      <c r="D2229" s="8" t="str">
        <f t="shared" si="229"/>
        <v>Week_37-generic-cofi</v>
      </c>
      <c r="E2229" s="8" t="str">
        <f t="shared" si="230"/>
        <v>Umbrella-social.video.umb</v>
      </c>
      <c r="H2229" s="24">
        <f t="shared" ref="H2229:K2244" si="234">H2228</f>
        <v>7.5723061600795668E-3</v>
      </c>
      <c r="I2229" s="6">
        <f t="shared" si="234"/>
        <v>2.04</v>
      </c>
      <c r="J2229" s="6">
        <f t="shared" si="234"/>
        <v>7374406.4529322982</v>
      </c>
      <c r="K2229" s="18">
        <f t="shared" si="234"/>
        <v>7.4999999999999997E-2</v>
      </c>
      <c r="L2229" s="35">
        <f>Data!BR51</f>
        <v>4.0496729639443564E-3</v>
      </c>
      <c r="Q2229" s="21">
        <v>0</v>
      </c>
      <c r="R2229" s="21">
        <v>9.0630012711760264E-10</v>
      </c>
      <c r="S2229" s="21">
        <v>1.8266131494007831E-8</v>
      </c>
      <c r="T2229" s="38">
        <v>8.8784535279273769E-13</v>
      </c>
    </row>
    <row r="2230" spans="1:20" x14ac:dyDescent="0.25">
      <c r="A2230" s="17" t="s">
        <v>293</v>
      </c>
      <c r="B2230" s="8" t="s">
        <v>338</v>
      </c>
      <c r="C2230" s="8" t="s">
        <v>335</v>
      </c>
      <c r="D2230" s="8" t="str">
        <f t="shared" si="229"/>
        <v>Week_38-generic-cofi</v>
      </c>
      <c r="E2230" s="8" t="str">
        <f t="shared" si="230"/>
        <v>Umbrella-social.video.umb</v>
      </c>
      <c r="H2230" s="24">
        <f t="shared" si="234"/>
        <v>7.5723061600795668E-3</v>
      </c>
      <c r="I2230" s="6">
        <f t="shared" si="234"/>
        <v>2.04</v>
      </c>
      <c r="J2230" s="6">
        <f t="shared" si="234"/>
        <v>7374406.4529322982</v>
      </c>
      <c r="K2230" s="18">
        <f t="shared" si="234"/>
        <v>7.4999999999999997E-2</v>
      </c>
      <c r="L2230" s="35">
        <f>Data!BR52</f>
        <v>4.0496729639443564E-3</v>
      </c>
      <c r="Q2230" s="21">
        <v>0</v>
      </c>
      <c r="R2230" s="21">
        <v>6.9641625114539679E-11</v>
      </c>
      <c r="S2230" s="21">
        <v>1.3946601373126604E-9</v>
      </c>
      <c r="T2230" s="38">
        <v>6.6613381477509392E-14</v>
      </c>
    </row>
    <row r="2231" spans="1:20" x14ac:dyDescent="0.25">
      <c r="A2231" s="17" t="s">
        <v>294</v>
      </c>
      <c r="B2231" s="8" t="s">
        <v>338</v>
      </c>
      <c r="C2231" s="8" t="s">
        <v>335</v>
      </c>
      <c r="D2231" s="8" t="str">
        <f t="shared" si="229"/>
        <v>Week_39-generic-cofi</v>
      </c>
      <c r="E2231" s="8" t="str">
        <f t="shared" si="230"/>
        <v>Umbrella-social.video.umb</v>
      </c>
      <c r="H2231" s="24">
        <f t="shared" si="234"/>
        <v>7.5723061600795668E-3</v>
      </c>
      <c r="I2231" s="6">
        <f t="shared" si="234"/>
        <v>2.04</v>
      </c>
      <c r="J2231" s="6">
        <f t="shared" si="234"/>
        <v>7374406.4529322982</v>
      </c>
      <c r="K2231" s="18">
        <f t="shared" si="234"/>
        <v>7.4999999999999997E-2</v>
      </c>
      <c r="L2231" s="35">
        <f>Data!BR53</f>
        <v>4.0496729639443564E-3</v>
      </c>
      <c r="Q2231" s="21">
        <v>0</v>
      </c>
      <c r="R2231" s="21">
        <v>5.2988755622582456E-12</v>
      </c>
      <c r="S2231" s="21">
        <v>1.0586825625036686E-10</v>
      </c>
      <c r="T2231" s="38">
        <v>4.9960036108132044E-15</v>
      </c>
    </row>
    <row r="2232" spans="1:20" x14ac:dyDescent="0.25">
      <c r="A2232" s="17" t="s">
        <v>295</v>
      </c>
      <c r="B2232" s="8" t="s">
        <v>338</v>
      </c>
      <c r="C2232" s="8" t="s">
        <v>335</v>
      </c>
      <c r="D2232" s="8" t="str">
        <f t="shared" si="229"/>
        <v>Week_40-generic-cofi</v>
      </c>
      <c r="E2232" s="8" t="str">
        <f t="shared" si="230"/>
        <v>Umbrella-social.video.umb</v>
      </c>
      <c r="H2232" s="24">
        <f t="shared" si="234"/>
        <v>7.5723061600795668E-3</v>
      </c>
      <c r="I2232" s="6">
        <f t="shared" si="234"/>
        <v>2.04</v>
      </c>
      <c r="J2232" s="6">
        <f t="shared" si="234"/>
        <v>7374406.4529322982</v>
      </c>
      <c r="K2232" s="18">
        <f t="shared" si="234"/>
        <v>7.4999999999999997E-2</v>
      </c>
      <c r="L2232" s="35">
        <f>Data!BR54</f>
        <v>4.0496729639443564E-3</v>
      </c>
      <c r="Q2232" s="21">
        <v>0</v>
      </c>
      <c r="R2232" s="21">
        <v>2.5514660514923812E-13</v>
      </c>
      <c r="S2232" s="21">
        <v>5.7088978157409845E-12</v>
      </c>
      <c r="T2232" s="38">
        <v>3.3306690738754696E-16</v>
      </c>
    </row>
    <row r="2233" spans="1:20" x14ac:dyDescent="0.25">
      <c r="A2233" s="17" t="s">
        <v>296</v>
      </c>
      <c r="B2233" s="8" t="s">
        <v>338</v>
      </c>
      <c r="C2233" s="8" t="s">
        <v>335</v>
      </c>
      <c r="D2233" s="8" t="str">
        <f t="shared" si="229"/>
        <v>Week_41-generic-cofi</v>
      </c>
      <c r="E2233" s="8" t="str">
        <f t="shared" si="230"/>
        <v>Umbrella-social.video.umb</v>
      </c>
      <c r="H2233" s="24">
        <f t="shared" si="234"/>
        <v>7.5723061600795668E-3</v>
      </c>
      <c r="I2233" s="6">
        <f t="shared" si="234"/>
        <v>2.04</v>
      </c>
      <c r="J2233" s="6">
        <f t="shared" si="234"/>
        <v>7374406.4529322982</v>
      </c>
      <c r="K2233" s="18">
        <f t="shared" si="234"/>
        <v>7.4999999999999997E-2</v>
      </c>
      <c r="L2233" s="35">
        <f>Data!BR55</f>
        <v>4.7927322233836875E-3</v>
      </c>
      <c r="Q2233" s="21">
        <v>0</v>
      </c>
      <c r="R2233" s="21">
        <v>0</v>
      </c>
      <c r="S2233" s="21">
        <v>0</v>
      </c>
      <c r="T2233" s="38">
        <v>0</v>
      </c>
    </row>
    <row r="2234" spans="1:20" x14ac:dyDescent="0.25">
      <c r="A2234" s="17" t="s">
        <v>297</v>
      </c>
      <c r="B2234" s="8" t="s">
        <v>338</v>
      </c>
      <c r="C2234" s="8" t="s">
        <v>335</v>
      </c>
      <c r="D2234" s="8" t="str">
        <f t="shared" si="229"/>
        <v>Week_42-generic-cofi</v>
      </c>
      <c r="E2234" s="8" t="str">
        <f t="shared" si="230"/>
        <v>Umbrella-social.video.umb</v>
      </c>
      <c r="H2234" s="24">
        <f t="shared" si="234"/>
        <v>7.5723061600795668E-3</v>
      </c>
      <c r="I2234" s="6">
        <f t="shared" si="234"/>
        <v>2.04</v>
      </c>
      <c r="J2234" s="6">
        <f t="shared" si="234"/>
        <v>7374406.4529322982</v>
      </c>
      <c r="K2234" s="18">
        <f t="shared" si="234"/>
        <v>7.4999999999999997E-2</v>
      </c>
      <c r="L2234" s="35">
        <f>Data!BR56</f>
        <v>4.7927322233836875E-3</v>
      </c>
      <c r="Q2234" s="21">
        <v>0</v>
      </c>
      <c r="R2234" s="21">
        <v>0</v>
      </c>
      <c r="S2234" s="21">
        <v>0</v>
      </c>
      <c r="T2234" s="38">
        <v>0</v>
      </c>
    </row>
    <row r="2235" spans="1:20" x14ac:dyDescent="0.25">
      <c r="A2235" s="17" t="s">
        <v>298</v>
      </c>
      <c r="B2235" s="8" t="s">
        <v>338</v>
      </c>
      <c r="C2235" s="8" t="s">
        <v>335</v>
      </c>
      <c r="D2235" s="8" t="str">
        <f t="shared" si="229"/>
        <v>Week_43-generic-cofi</v>
      </c>
      <c r="E2235" s="8" t="str">
        <f t="shared" si="230"/>
        <v>Umbrella-social.video.umb</v>
      </c>
      <c r="H2235" s="24">
        <f t="shared" si="234"/>
        <v>7.5723061600795668E-3</v>
      </c>
      <c r="I2235" s="6">
        <f t="shared" si="234"/>
        <v>2.04</v>
      </c>
      <c r="J2235" s="6">
        <f t="shared" si="234"/>
        <v>7374406.4529322982</v>
      </c>
      <c r="K2235" s="18">
        <f t="shared" si="234"/>
        <v>7.4999999999999997E-2</v>
      </c>
      <c r="L2235" s="35">
        <f>Data!BR57</f>
        <v>4.7927322233836875E-3</v>
      </c>
      <c r="Q2235" s="21">
        <v>0</v>
      </c>
      <c r="R2235" s="21">
        <v>0</v>
      </c>
      <c r="S2235" s="21">
        <v>0</v>
      </c>
      <c r="T2235" s="38">
        <v>0</v>
      </c>
    </row>
    <row r="2236" spans="1:20" x14ac:dyDescent="0.25">
      <c r="A2236" s="17" t="s">
        <v>299</v>
      </c>
      <c r="B2236" s="8" t="s">
        <v>338</v>
      </c>
      <c r="C2236" s="8" t="s">
        <v>335</v>
      </c>
      <c r="D2236" s="8" t="str">
        <f t="shared" si="229"/>
        <v>Week_44-generic-cofi</v>
      </c>
      <c r="E2236" s="8" t="str">
        <f t="shared" si="230"/>
        <v>Umbrella-social.video.umb</v>
      </c>
      <c r="H2236" s="24">
        <f t="shared" si="234"/>
        <v>7.5723061600795668E-3</v>
      </c>
      <c r="I2236" s="6">
        <f t="shared" si="234"/>
        <v>2.04</v>
      </c>
      <c r="J2236" s="6">
        <f t="shared" si="234"/>
        <v>7374406.4529322982</v>
      </c>
      <c r="K2236" s="18">
        <f t="shared" si="234"/>
        <v>7.4999999999999997E-2</v>
      </c>
      <c r="L2236" s="35">
        <f>Data!BR58</f>
        <v>4.7927322233836875E-3</v>
      </c>
      <c r="Q2236" s="21">
        <v>0</v>
      </c>
      <c r="R2236" s="21">
        <v>0</v>
      </c>
      <c r="S2236" s="21">
        <v>0</v>
      </c>
      <c r="T2236" s="38">
        <v>0</v>
      </c>
    </row>
    <row r="2237" spans="1:20" x14ac:dyDescent="0.25">
      <c r="A2237" s="17" t="s">
        <v>300</v>
      </c>
      <c r="B2237" s="8" t="s">
        <v>338</v>
      </c>
      <c r="C2237" s="8" t="s">
        <v>335</v>
      </c>
      <c r="D2237" s="8" t="str">
        <f t="shared" si="229"/>
        <v>Week_45-generic-cofi</v>
      </c>
      <c r="E2237" s="8" t="str">
        <f t="shared" si="230"/>
        <v>Umbrella-social.video.umb</v>
      </c>
      <c r="H2237" s="24">
        <f t="shared" si="234"/>
        <v>7.5723061600795668E-3</v>
      </c>
      <c r="I2237" s="6">
        <f t="shared" si="234"/>
        <v>2.04</v>
      </c>
      <c r="J2237" s="6">
        <f t="shared" si="234"/>
        <v>7374406.4529322982</v>
      </c>
      <c r="K2237" s="18">
        <f t="shared" si="234"/>
        <v>7.4999999999999997E-2</v>
      </c>
      <c r="L2237" s="35">
        <f>Data!BR59</f>
        <v>4.1239788898882893E-3</v>
      </c>
      <c r="Q2237" s="21">
        <v>0</v>
      </c>
      <c r="R2237" s="21">
        <v>0</v>
      </c>
      <c r="S2237" s="21">
        <v>0</v>
      </c>
      <c r="T2237" s="38">
        <v>0</v>
      </c>
    </row>
    <row r="2238" spans="1:20" x14ac:dyDescent="0.25">
      <c r="A2238" s="17" t="s">
        <v>301</v>
      </c>
      <c r="B2238" s="8" t="s">
        <v>338</v>
      </c>
      <c r="C2238" s="8" t="s">
        <v>335</v>
      </c>
      <c r="D2238" s="8" t="str">
        <f t="shared" si="229"/>
        <v>Week_46-generic-cofi</v>
      </c>
      <c r="E2238" s="8" t="str">
        <f t="shared" si="230"/>
        <v>Umbrella-social.video.umb</v>
      </c>
      <c r="H2238" s="24">
        <f t="shared" si="234"/>
        <v>7.5723061600795668E-3</v>
      </c>
      <c r="I2238" s="6">
        <f t="shared" si="234"/>
        <v>2.04</v>
      </c>
      <c r="J2238" s="6">
        <f t="shared" si="234"/>
        <v>7374406.4529322982</v>
      </c>
      <c r="K2238" s="18">
        <f t="shared" si="234"/>
        <v>7.4999999999999997E-2</v>
      </c>
      <c r="L2238" s="35">
        <f>Data!BR60</f>
        <v>4.1239788898882893E-3</v>
      </c>
      <c r="Q2238" s="21">
        <v>0</v>
      </c>
      <c r="R2238" s="21">
        <v>0</v>
      </c>
      <c r="S2238" s="21">
        <v>0</v>
      </c>
      <c r="T2238" s="38">
        <v>0</v>
      </c>
    </row>
    <row r="2239" spans="1:20" x14ac:dyDescent="0.25">
      <c r="A2239" s="17" t="s">
        <v>272</v>
      </c>
      <c r="B2239" s="8" t="s">
        <v>338</v>
      </c>
      <c r="C2239" s="8" t="s">
        <v>335</v>
      </c>
      <c r="D2239" s="8" t="str">
        <f t="shared" si="229"/>
        <v>Week_47-generic-cofi</v>
      </c>
      <c r="E2239" s="8" t="str">
        <f t="shared" si="230"/>
        <v>Umbrella-social.video.umb</v>
      </c>
      <c r="H2239" s="24">
        <f t="shared" si="234"/>
        <v>7.5723061600795668E-3</v>
      </c>
      <c r="I2239" s="6">
        <f t="shared" si="234"/>
        <v>2.04</v>
      </c>
      <c r="J2239" s="6">
        <f t="shared" si="234"/>
        <v>7374406.4529322982</v>
      </c>
      <c r="K2239" s="18">
        <f t="shared" si="234"/>
        <v>7.4999999999999997E-2</v>
      </c>
      <c r="L2239" s="35">
        <f>Data!BR61</f>
        <v>4.1239788898882893E-3</v>
      </c>
      <c r="Q2239" s="21">
        <v>0</v>
      </c>
      <c r="R2239" s="21">
        <v>0</v>
      </c>
      <c r="S2239" s="21">
        <v>0</v>
      </c>
      <c r="T2239" s="38">
        <v>0</v>
      </c>
    </row>
    <row r="2240" spans="1:20" x14ac:dyDescent="0.25">
      <c r="A2240" s="17" t="s">
        <v>273</v>
      </c>
      <c r="B2240" s="8" t="s">
        <v>338</v>
      </c>
      <c r="C2240" s="8" t="s">
        <v>335</v>
      </c>
      <c r="D2240" s="8" t="str">
        <f t="shared" si="229"/>
        <v>Week_48-generic-cofi</v>
      </c>
      <c r="E2240" s="8" t="str">
        <f t="shared" si="230"/>
        <v>Umbrella-social.video.umb</v>
      </c>
      <c r="H2240" s="24">
        <f t="shared" si="234"/>
        <v>7.5723061600795668E-3</v>
      </c>
      <c r="I2240" s="6">
        <f t="shared" si="234"/>
        <v>2.04</v>
      </c>
      <c r="J2240" s="6">
        <f t="shared" si="234"/>
        <v>7374406.4529322982</v>
      </c>
      <c r="K2240" s="18">
        <f t="shared" si="234"/>
        <v>7.4999999999999997E-2</v>
      </c>
      <c r="L2240" s="35">
        <f>Data!BR62</f>
        <v>4.1239788898882893E-3</v>
      </c>
      <c r="Q2240" s="21">
        <v>0</v>
      </c>
      <c r="R2240" s="21">
        <v>0</v>
      </c>
      <c r="S2240" s="21">
        <v>0</v>
      </c>
      <c r="T2240" s="38">
        <v>0</v>
      </c>
    </row>
    <row r="2241" spans="1:20" x14ac:dyDescent="0.25">
      <c r="A2241" s="17" t="s">
        <v>274</v>
      </c>
      <c r="B2241" s="8" t="s">
        <v>338</v>
      </c>
      <c r="C2241" s="8" t="s">
        <v>335</v>
      </c>
      <c r="D2241" s="8" t="str">
        <f t="shared" si="229"/>
        <v>Week_49-generic-cofi</v>
      </c>
      <c r="E2241" s="8" t="str">
        <f t="shared" si="230"/>
        <v>Umbrella-social.video.umb</v>
      </c>
      <c r="H2241" s="24">
        <f t="shared" si="234"/>
        <v>7.5723061600795668E-3</v>
      </c>
      <c r="I2241" s="6">
        <f t="shared" si="234"/>
        <v>2.04</v>
      </c>
      <c r="J2241" s="6">
        <f t="shared" si="234"/>
        <v>7374406.4529322982</v>
      </c>
      <c r="K2241" s="18">
        <f t="shared" si="234"/>
        <v>7.4999999999999997E-2</v>
      </c>
      <c r="L2241" s="35">
        <f>Data!BR63</f>
        <v>4.1239788898882893E-3</v>
      </c>
      <c r="Q2241" s="21">
        <v>0</v>
      </c>
      <c r="R2241" s="21">
        <v>0</v>
      </c>
      <c r="S2241" s="21">
        <v>0</v>
      </c>
      <c r="T2241" s="38">
        <v>0</v>
      </c>
    </row>
    <row r="2242" spans="1:20" x14ac:dyDescent="0.25">
      <c r="A2242" s="17" t="s">
        <v>275</v>
      </c>
      <c r="B2242" s="8" t="s">
        <v>338</v>
      </c>
      <c r="C2242" s="8" t="s">
        <v>335</v>
      </c>
      <c r="D2242" s="8" t="str">
        <f t="shared" si="229"/>
        <v>Week_50-generic-cofi</v>
      </c>
      <c r="E2242" s="8" t="str">
        <f t="shared" si="230"/>
        <v>Umbrella-social.video.umb</v>
      </c>
      <c r="H2242" s="24">
        <f t="shared" si="234"/>
        <v>7.5723061600795668E-3</v>
      </c>
      <c r="I2242" s="6">
        <f t="shared" si="234"/>
        <v>2.04</v>
      </c>
      <c r="J2242" s="6">
        <f t="shared" si="234"/>
        <v>7374406.4529322982</v>
      </c>
      <c r="K2242" s="18">
        <f t="shared" si="234"/>
        <v>7.4999999999999997E-2</v>
      </c>
      <c r="L2242" s="35">
        <f>Data!BR64</f>
        <v>3.6038374082807572E-3</v>
      </c>
      <c r="Q2242" s="21">
        <v>0</v>
      </c>
      <c r="R2242" s="21">
        <v>0</v>
      </c>
      <c r="S2242" s="21">
        <v>0</v>
      </c>
      <c r="T2242" s="38">
        <v>0</v>
      </c>
    </row>
    <row r="2243" spans="1:20" x14ac:dyDescent="0.25">
      <c r="A2243" s="17" t="s">
        <v>276</v>
      </c>
      <c r="B2243" s="8" t="s">
        <v>338</v>
      </c>
      <c r="C2243" s="8" t="s">
        <v>335</v>
      </c>
      <c r="D2243" s="8" t="str">
        <f t="shared" si="229"/>
        <v>Week_51-generic-cofi</v>
      </c>
      <c r="E2243" s="8" t="str">
        <f t="shared" si="230"/>
        <v>Umbrella-social.video.umb</v>
      </c>
      <c r="H2243" s="24">
        <f t="shared" si="234"/>
        <v>7.5723061600795668E-3</v>
      </c>
      <c r="I2243" s="6">
        <f t="shared" si="234"/>
        <v>2.04</v>
      </c>
      <c r="J2243" s="6">
        <f t="shared" si="234"/>
        <v>7374406.4529322982</v>
      </c>
      <c r="K2243" s="18">
        <f t="shared" si="234"/>
        <v>7.4999999999999997E-2</v>
      </c>
      <c r="L2243" s="35">
        <f>Data!BR65</f>
        <v>3.6038374082807572E-3</v>
      </c>
      <c r="Q2243" s="21">
        <v>0</v>
      </c>
      <c r="R2243" s="21">
        <v>0</v>
      </c>
      <c r="S2243" s="21">
        <v>0</v>
      </c>
      <c r="T2243" s="38">
        <v>0</v>
      </c>
    </row>
    <row r="2244" spans="1:20" x14ac:dyDescent="0.25">
      <c r="A2244" s="17" t="s">
        <v>277</v>
      </c>
      <c r="B2244" s="8" t="s">
        <v>338</v>
      </c>
      <c r="C2244" s="8" t="s">
        <v>335</v>
      </c>
      <c r="D2244" s="8" t="str">
        <f t="shared" si="229"/>
        <v>Week_52-generic-cofi</v>
      </c>
      <c r="E2244" s="8" t="str">
        <f t="shared" si="230"/>
        <v>Umbrella-social.video.umb</v>
      </c>
      <c r="H2244" s="24">
        <f t="shared" si="234"/>
        <v>7.5723061600795668E-3</v>
      </c>
      <c r="I2244" s="6">
        <f t="shared" si="234"/>
        <v>2.04</v>
      </c>
      <c r="J2244" s="6">
        <f t="shared" si="234"/>
        <v>7374406.4529322982</v>
      </c>
      <c r="K2244" s="18">
        <f t="shared" si="234"/>
        <v>7.4999999999999997E-2</v>
      </c>
      <c r="L2244" s="35">
        <f>Data!BR66</f>
        <v>3.6038374082807572E-3</v>
      </c>
      <c r="Q2244" s="21">
        <v>0</v>
      </c>
      <c r="R2244" s="21">
        <v>0</v>
      </c>
      <c r="S2244" s="21">
        <v>0</v>
      </c>
      <c r="T2244" s="38">
        <v>0</v>
      </c>
    </row>
    <row r="2246" spans="1:20" x14ac:dyDescent="0.25">
      <c r="A2246" s="16" t="s">
        <v>328</v>
      </c>
      <c r="B2246" s="8" t="s">
        <v>338</v>
      </c>
      <c r="C2246" s="8" t="s">
        <v>335</v>
      </c>
      <c r="D2246" s="8" t="str">
        <f>A2246&amp;"-generic-refi"</f>
        <v>Week_40_old-generic-refi</v>
      </c>
      <c r="E2246" s="8" t="str">
        <f>IF(RIGHT(A2246,3)="old","Initial",B2246&amp;"-"&amp;C2246)</f>
        <v>Initial</v>
      </c>
      <c r="H2246" s="25">
        <f>SUMIFS(Data!N$2:N$48,Data!$L$2:$L$48,$C2246,Data!$M$2:$M$48,RIGHT($D2246,4))</f>
        <v>1.0341824070998026E-2</v>
      </c>
      <c r="I2246" s="42">
        <f>VLOOKUP(C2246,parms,8,FALSE)</f>
        <v>2.04</v>
      </c>
      <c r="J2246" s="28">
        <f>SUMIFS(Data!O$2:O$48,Data!$L$2:$L$48,$C2246,Data!$M$2:$M$48,RIGHT($D2246,4))</f>
        <v>9502298.7898858842</v>
      </c>
      <c r="K2246" s="25">
        <f>SUMIFS(Data!Q$2:Q$48,Data!$L$2:$L$48,$C2246,Data!$M$2:$M$48,RIGHT($D2246,4))</f>
        <v>7.4999999999999997E-2</v>
      </c>
      <c r="L2246" s="35">
        <f>Data!BR2</f>
        <v>4.0496729639443564E-3</v>
      </c>
      <c r="Q2246" s="21">
        <v>0</v>
      </c>
      <c r="R2246" s="21">
        <v>0</v>
      </c>
      <c r="S2246" s="21">
        <v>0</v>
      </c>
      <c r="T2246" s="38">
        <v>0</v>
      </c>
    </row>
    <row r="2247" spans="1:20" x14ac:dyDescent="0.25">
      <c r="A2247" s="16" t="s">
        <v>316</v>
      </c>
      <c r="B2247" s="8" t="s">
        <v>338</v>
      </c>
      <c r="C2247" s="8" t="s">
        <v>335</v>
      </c>
      <c r="D2247" s="8" t="str">
        <f t="shared" ref="D2247:D2310" si="235">A2247&amp;"-generic-refi"</f>
        <v>Week_41_old-generic-refi</v>
      </c>
      <c r="E2247" s="8" t="str">
        <f t="shared" ref="E2247:E2310" si="236">IF(RIGHT(A2247,3)="old","Initial",B2247&amp;"-"&amp;C2247)</f>
        <v>Initial</v>
      </c>
      <c r="H2247" s="24">
        <f t="shared" ref="H2247:K2262" si="237">H2246</f>
        <v>1.0341824070998026E-2</v>
      </c>
      <c r="I2247" s="6">
        <f>I2246</f>
        <v>2.04</v>
      </c>
      <c r="J2247" s="6">
        <f t="shared" si="237"/>
        <v>9502298.7898858842</v>
      </c>
      <c r="K2247" s="18">
        <f t="shared" si="237"/>
        <v>7.4999999999999997E-2</v>
      </c>
      <c r="L2247" s="35">
        <f>Data!BR3</f>
        <v>4.7927322233836875E-3</v>
      </c>
      <c r="Q2247" s="21">
        <v>0</v>
      </c>
      <c r="R2247" s="21">
        <v>0</v>
      </c>
      <c r="S2247" s="21">
        <v>0</v>
      </c>
      <c r="T2247" s="38">
        <v>0</v>
      </c>
    </row>
    <row r="2248" spans="1:20" x14ac:dyDescent="0.25">
      <c r="A2248" s="16" t="s">
        <v>317</v>
      </c>
      <c r="B2248" s="8" t="s">
        <v>338</v>
      </c>
      <c r="C2248" s="8" t="s">
        <v>335</v>
      </c>
      <c r="D2248" s="8" t="str">
        <f t="shared" si="235"/>
        <v>Week_42_old-generic-refi</v>
      </c>
      <c r="E2248" s="8" t="str">
        <f t="shared" si="236"/>
        <v>Initial</v>
      </c>
      <c r="H2248" s="24">
        <f t="shared" si="237"/>
        <v>1.0341824070998026E-2</v>
      </c>
      <c r="I2248" s="6">
        <f t="shared" si="237"/>
        <v>2.04</v>
      </c>
      <c r="J2248" s="6">
        <f t="shared" si="237"/>
        <v>9502298.7898858842</v>
      </c>
      <c r="K2248" s="18">
        <f t="shared" si="237"/>
        <v>7.4999999999999997E-2</v>
      </c>
      <c r="L2248" s="35">
        <f>Data!BR4</f>
        <v>4.7927322233836875E-3</v>
      </c>
      <c r="Q2248" s="21">
        <v>0</v>
      </c>
      <c r="R2248" s="21">
        <v>0</v>
      </c>
      <c r="S2248" s="21">
        <v>0</v>
      </c>
      <c r="T2248" s="38">
        <v>0</v>
      </c>
    </row>
    <row r="2249" spans="1:20" x14ac:dyDescent="0.25">
      <c r="A2249" s="16" t="s">
        <v>318</v>
      </c>
      <c r="B2249" s="8" t="s">
        <v>338</v>
      </c>
      <c r="C2249" s="8" t="s">
        <v>335</v>
      </c>
      <c r="D2249" s="8" t="str">
        <f t="shared" si="235"/>
        <v>Week_43_old-generic-refi</v>
      </c>
      <c r="E2249" s="8" t="str">
        <f t="shared" si="236"/>
        <v>Initial</v>
      </c>
      <c r="H2249" s="24">
        <f t="shared" si="237"/>
        <v>1.0341824070998026E-2</v>
      </c>
      <c r="I2249" s="6">
        <f t="shared" si="237"/>
        <v>2.04</v>
      </c>
      <c r="J2249" s="6">
        <f t="shared" si="237"/>
        <v>9502298.7898858842</v>
      </c>
      <c r="K2249" s="18">
        <f t="shared" si="237"/>
        <v>7.4999999999999997E-2</v>
      </c>
      <c r="L2249" s="35">
        <f>Data!BR5</f>
        <v>4.7927322233836875E-3</v>
      </c>
      <c r="Q2249" s="21">
        <v>0</v>
      </c>
      <c r="R2249" s="21">
        <v>0</v>
      </c>
      <c r="S2249" s="21">
        <v>0</v>
      </c>
      <c r="T2249" s="38">
        <v>0</v>
      </c>
    </row>
    <row r="2250" spans="1:20" x14ac:dyDescent="0.25">
      <c r="A2250" s="16" t="s">
        <v>319</v>
      </c>
      <c r="B2250" s="8" t="s">
        <v>338</v>
      </c>
      <c r="C2250" s="8" t="s">
        <v>335</v>
      </c>
      <c r="D2250" s="8" t="str">
        <f t="shared" si="235"/>
        <v>Week_44_old-generic-refi</v>
      </c>
      <c r="E2250" s="8" t="str">
        <f t="shared" si="236"/>
        <v>Initial</v>
      </c>
      <c r="H2250" s="24">
        <f t="shared" si="237"/>
        <v>1.0341824070998026E-2</v>
      </c>
      <c r="I2250" s="6">
        <f t="shared" si="237"/>
        <v>2.04</v>
      </c>
      <c r="J2250" s="6">
        <f t="shared" si="237"/>
        <v>9502298.7898858842</v>
      </c>
      <c r="K2250" s="18">
        <f t="shared" si="237"/>
        <v>7.4999999999999997E-2</v>
      </c>
      <c r="L2250" s="35">
        <f>Data!BR6</f>
        <v>4.7927322233836875E-3</v>
      </c>
      <c r="Q2250" s="21">
        <v>0</v>
      </c>
      <c r="R2250" s="21">
        <v>0</v>
      </c>
      <c r="S2250" s="21">
        <v>0</v>
      </c>
      <c r="T2250" s="38">
        <v>0</v>
      </c>
    </row>
    <row r="2251" spans="1:20" x14ac:dyDescent="0.25">
      <c r="A2251" s="16" t="s">
        <v>320</v>
      </c>
      <c r="B2251" s="8" t="s">
        <v>338</v>
      </c>
      <c r="C2251" s="8" t="s">
        <v>335</v>
      </c>
      <c r="D2251" s="8" t="str">
        <f t="shared" si="235"/>
        <v>Week_45_old-generic-refi</v>
      </c>
      <c r="E2251" s="8" t="str">
        <f t="shared" si="236"/>
        <v>Initial</v>
      </c>
      <c r="H2251" s="24">
        <f t="shared" si="237"/>
        <v>1.0341824070998026E-2</v>
      </c>
      <c r="I2251" s="6">
        <f t="shared" si="237"/>
        <v>2.04</v>
      </c>
      <c r="J2251" s="6">
        <f t="shared" si="237"/>
        <v>9502298.7898858842</v>
      </c>
      <c r="K2251" s="18">
        <f t="shared" si="237"/>
        <v>7.4999999999999997E-2</v>
      </c>
      <c r="L2251" s="35">
        <f>Data!BR7</f>
        <v>4.1239788898882893E-3</v>
      </c>
      <c r="Q2251" s="21">
        <v>0</v>
      </c>
      <c r="R2251" s="21">
        <v>0</v>
      </c>
      <c r="S2251" s="21">
        <v>0</v>
      </c>
      <c r="T2251" s="38">
        <v>0</v>
      </c>
    </row>
    <row r="2252" spans="1:20" x14ac:dyDescent="0.25">
      <c r="A2252" s="16" t="s">
        <v>321</v>
      </c>
      <c r="B2252" s="8" t="s">
        <v>338</v>
      </c>
      <c r="C2252" s="8" t="s">
        <v>335</v>
      </c>
      <c r="D2252" s="8" t="str">
        <f t="shared" si="235"/>
        <v>Week_46_old-generic-refi</v>
      </c>
      <c r="E2252" s="8" t="str">
        <f t="shared" si="236"/>
        <v>Initial</v>
      </c>
      <c r="H2252" s="24">
        <f t="shared" si="237"/>
        <v>1.0341824070998026E-2</v>
      </c>
      <c r="I2252" s="6">
        <f t="shared" si="237"/>
        <v>2.04</v>
      </c>
      <c r="J2252" s="6">
        <f t="shared" si="237"/>
        <v>9502298.7898858842</v>
      </c>
      <c r="K2252" s="18">
        <f t="shared" si="237"/>
        <v>7.4999999999999997E-2</v>
      </c>
      <c r="L2252" s="35">
        <f>Data!BR8</f>
        <v>4.1239788898882893E-3</v>
      </c>
      <c r="Q2252" s="21">
        <v>0</v>
      </c>
      <c r="R2252" s="21">
        <v>0</v>
      </c>
      <c r="S2252" s="21">
        <v>0</v>
      </c>
      <c r="T2252" s="38">
        <v>0</v>
      </c>
    </row>
    <row r="2253" spans="1:20" x14ac:dyDescent="0.25">
      <c r="A2253" s="16" t="s">
        <v>322</v>
      </c>
      <c r="B2253" s="8" t="s">
        <v>338</v>
      </c>
      <c r="C2253" s="8" t="s">
        <v>335</v>
      </c>
      <c r="D2253" s="8" t="str">
        <f t="shared" si="235"/>
        <v>Week_47_old-generic-refi</v>
      </c>
      <c r="E2253" s="8" t="str">
        <f t="shared" si="236"/>
        <v>Initial</v>
      </c>
      <c r="H2253" s="24">
        <f t="shared" si="237"/>
        <v>1.0341824070998026E-2</v>
      </c>
      <c r="I2253" s="6">
        <f t="shared" si="237"/>
        <v>2.04</v>
      </c>
      <c r="J2253" s="6">
        <f t="shared" si="237"/>
        <v>9502298.7898858842</v>
      </c>
      <c r="K2253" s="18">
        <f t="shared" si="237"/>
        <v>7.4999999999999997E-2</v>
      </c>
      <c r="L2253" s="35">
        <f>Data!BR9</f>
        <v>4.1239788898882893E-3</v>
      </c>
      <c r="Q2253" s="21">
        <v>0</v>
      </c>
      <c r="R2253" s="21">
        <v>0</v>
      </c>
      <c r="S2253" s="21">
        <v>0</v>
      </c>
      <c r="T2253" s="38">
        <v>0</v>
      </c>
    </row>
    <row r="2254" spans="1:20" x14ac:dyDescent="0.25">
      <c r="A2254" s="16" t="s">
        <v>323</v>
      </c>
      <c r="B2254" s="8" t="s">
        <v>338</v>
      </c>
      <c r="C2254" s="8" t="s">
        <v>335</v>
      </c>
      <c r="D2254" s="8" t="str">
        <f t="shared" si="235"/>
        <v>Week_48_old-generic-refi</v>
      </c>
      <c r="E2254" s="8" t="str">
        <f t="shared" si="236"/>
        <v>Initial</v>
      </c>
      <c r="H2254" s="24">
        <f t="shared" si="237"/>
        <v>1.0341824070998026E-2</v>
      </c>
      <c r="I2254" s="6">
        <f t="shared" si="237"/>
        <v>2.04</v>
      </c>
      <c r="J2254" s="6">
        <f t="shared" si="237"/>
        <v>9502298.7898858842</v>
      </c>
      <c r="K2254" s="18">
        <f t="shared" si="237"/>
        <v>7.4999999999999997E-2</v>
      </c>
      <c r="L2254" s="35">
        <f>Data!BR10</f>
        <v>4.1239788898882893E-3</v>
      </c>
      <c r="Q2254" s="21">
        <v>0</v>
      </c>
      <c r="R2254" s="21">
        <v>0</v>
      </c>
      <c r="S2254" s="21">
        <v>0</v>
      </c>
      <c r="T2254" s="38">
        <v>0</v>
      </c>
    </row>
    <row r="2255" spans="1:20" x14ac:dyDescent="0.25">
      <c r="A2255" s="16" t="s">
        <v>324</v>
      </c>
      <c r="B2255" s="8" t="s">
        <v>338</v>
      </c>
      <c r="C2255" s="8" t="s">
        <v>335</v>
      </c>
      <c r="D2255" s="8" t="str">
        <f t="shared" si="235"/>
        <v>Week_49_old-generic-refi</v>
      </c>
      <c r="E2255" s="8" t="str">
        <f t="shared" si="236"/>
        <v>Initial</v>
      </c>
      <c r="H2255" s="24">
        <f t="shared" si="237"/>
        <v>1.0341824070998026E-2</v>
      </c>
      <c r="I2255" s="6">
        <f t="shared" si="237"/>
        <v>2.04</v>
      </c>
      <c r="J2255" s="6">
        <f t="shared" si="237"/>
        <v>9502298.7898858842</v>
      </c>
      <c r="K2255" s="18">
        <f t="shared" si="237"/>
        <v>7.4999999999999997E-2</v>
      </c>
      <c r="L2255" s="35">
        <f>Data!BR11</f>
        <v>4.1239788898882893E-3</v>
      </c>
      <c r="Q2255" s="21">
        <v>0</v>
      </c>
      <c r="R2255" s="21">
        <v>0</v>
      </c>
      <c r="S2255" s="21">
        <v>0</v>
      </c>
      <c r="T2255" s="38">
        <v>0</v>
      </c>
    </row>
    <row r="2256" spans="1:20" x14ac:dyDescent="0.25">
      <c r="A2256" s="16" t="s">
        <v>325</v>
      </c>
      <c r="B2256" s="8" t="s">
        <v>338</v>
      </c>
      <c r="C2256" s="8" t="s">
        <v>335</v>
      </c>
      <c r="D2256" s="8" t="str">
        <f t="shared" si="235"/>
        <v>Week_50_old-generic-refi</v>
      </c>
      <c r="E2256" s="8" t="str">
        <f t="shared" si="236"/>
        <v>Initial</v>
      </c>
      <c r="H2256" s="24">
        <f t="shared" si="237"/>
        <v>1.0341824070998026E-2</v>
      </c>
      <c r="I2256" s="6">
        <f t="shared" si="237"/>
        <v>2.04</v>
      </c>
      <c r="J2256" s="6">
        <f t="shared" si="237"/>
        <v>9502298.7898858842</v>
      </c>
      <c r="K2256" s="18">
        <f t="shared" si="237"/>
        <v>7.4999999999999997E-2</v>
      </c>
      <c r="L2256" s="35">
        <f>Data!BR12</f>
        <v>3.6038374082807572E-3</v>
      </c>
      <c r="Q2256" s="21">
        <v>0</v>
      </c>
      <c r="R2256" s="21">
        <v>0</v>
      </c>
      <c r="S2256" s="21">
        <v>0</v>
      </c>
      <c r="T2256" s="38">
        <v>0</v>
      </c>
    </row>
    <row r="2257" spans="1:20" x14ac:dyDescent="0.25">
      <c r="A2257" s="16" t="s">
        <v>326</v>
      </c>
      <c r="B2257" s="8" t="s">
        <v>338</v>
      </c>
      <c r="C2257" s="8" t="s">
        <v>335</v>
      </c>
      <c r="D2257" s="8" t="str">
        <f t="shared" si="235"/>
        <v>Week_51_old-generic-refi</v>
      </c>
      <c r="E2257" s="8" t="str">
        <f t="shared" si="236"/>
        <v>Initial</v>
      </c>
      <c r="H2257" s="24">
        <f t="shared" si="237"/>
        <v>1.0341824070998026E-2</v>
      </c>
      <c r="I2257" s="6">
        <f t="shared" si="237"/>
        <v>2.04</v>
      </c>
      <c r="J2257" s="6">
        <f t="shared" si="237"/>
        <v>9502298.7898858842</v>
      </c>
      <c r="K2257" s="18">
        <f t="shared" si="237"/>
        <v>7.4999999999999997E-2</v>
      </c>
      <c r="L2257" s="35">
        <f>Data!BR13</f>
        <v>3.6038374082807572E-3</v>
      </c>
      <c r="Q2257" s="21">
        <v>0</v>
      </c>
      <c r="R2257" s="21">
        <v>0</v>
      </c>
      <c r="S2257" s="21">
        <v>0</v>
      </c>
      <c r="T2257" s="38">
        <v>0</v>
      </c>
    </row>
    <row r="2258" spans="1:20" x14ac:dyDescent="0.25">
      <c r="A2258" s="16" t="s">
        <v>327</v>
      </c>
      <c r="B2258" s="8" t="s">
        <v>338</v>
      </c>
      <c r="C2258" s="8" t="s">
        <v>335</v>
      </c>
      <c r="D2258" s="8" t="str">
        <f t="shared" si="235"/>
        <v>Week_52_old-generic-refi</v>
      </c>
      <c r="E2258" s="8" t="str">
        <f t="shared" si="236"/>
        <v>Initial</v>
      </c>
      <c r="H2258" s="24">
        <f t="shared" si="237"/>
        <v>1.0341824070998026E-2</v>
      </c>
      <c r="I2258" s="6">
        <f t="shared" si="237"/>
        <v>2.04</v>
      </c>
      <c r="J2258" s="6">
        <f t="shared" si="237"/>
        <v>9502298.7898858842</v>
      </c>
      <c r="K2258" s="18">
        <f t="shared" si="237"/>
        <v>7.4999999999999997E-2</v>
      </c>
      <c r="L2258" s="35">
        <f>Data!BR14</f>
        <v>3.6038374082807572E-3</v>
      </c>
      <c r="Q2258" s="21">
        <v>0</v>
      </c>
      <c r="R2258" s="21">
        <v>0</v>
      </c>
      <c r="S2258" s="21">
        <v>0</v>
      </c>
      <c r="T2258" s="38">
        <v>0</v>
      </c>
    </row>
    <row r="2259" spans="1:20" x14ac:dyDescent="0.25">
      <c r="A2259" s="17" t="s">
        <v>262</v>
      </c>
      <c r="B2259" s="8" t="s">
        <v>338</v>
      </c>
      <c r="C2259" s="8" t="s">
        <v>335</v>
      </c>
      <c r="D2259" s="8" t="str">
        <f t="shared" si="235"/>
        <v>Week_01-generic-refi</v>
      </c>
      <c r="E2259" s="8" t="str">
        <f t="shared" si="236"/>
        <v>Umbrella-social.video.umb</v>
      </c>
      <c r="H2259" s="24">
        <f t="shared" si="237"/>
        <v>1.0341824070998026E-2</v>
      </c>
      <c r="I2259" s="6">
        <f t="shared" si="237"/>
        <v>2.04</v>
      </c>
      <c r="J2259" s="6">
        <f t="shared" si="237"/>
        <v>9502298.7898858842</v>
      </c>
      <c r="K2259" s="18">
        <f t="shared" si="237"/>
        <v>7.4999999999999997E-2</v>
      </c>
      <c r="L2259" s="35">
        <f>Data!BR15</f>
        <v>3.6038374082807572E-3</v>
      </c>
      <c r="Q2259" s="21">
        <v>0</v>
      </c>
      <c r="R2259" s="21">
        <v>0</v>
      </c>
      <c r="S2259" s="21">
        <v>0</v>
      </c>
      <c r="T2259" s="38">
        <v>0</v>
      </c>
    </row>
    <row r="2260" spans="1:20" x14ac:dyDescent="0.25">
      <c r="A2260" s="17" t="s">
        <v>263</v>
      </c>
      <c r="B2260" s="8" t="s">
        <v>338</v>
      </c>
      <c r="C2260" s="8" t="s">
        <v>335</v>
      </c>
      <c r="D2260" s="8" t="str">
        <f t="shared" si="235"/>
        <v>Week_02-generic-refi</v>
      </c>
      <c r="E2260" s="8" t="str">
        <f t="shared" si="236"/>
        <v>Umbrella-social.video.umb</v>
      </c>
      <c r="H2260" s="24">
        <f t="shared" si="237"/>
        <v>1.0341824070998026E-2</v>
      </c>
      <c r="I2260" s="6">
        <f t="shared" si="237"/>
        <v>2.04</v>
      </c>
      <c r="J2260" s="6">
        <f t="shared" si="237"/>
        <v>9502298.7898858842</v>
      </c>
      <c r="K2260" s="18">
        <f t="shared" si="237"/>
        <v>7.4999999999999997E-2</v>
      </c>
      <c r="L2260" s="35">
        <f>Data!BR16</f>
        <v>3.4180725934209242E-3</v>
      </c>
      <c r="Q2260" s="21">
        <v>0</v>
      </c>
      <c r="R2260" s="21">
        <v>0</v>
      </c>
      <c r="S2260" s="21">
        <v>0</v>
      </c>
      <c r="T2260" s="38">
        <v>0</v>
      </c>
    </row>
    <row r="2261" spans="1:20" x14ac:dyDescent="0.25">
      <c r="A2261" s="17" t="s">
        <v>264</v>
      </c>
      <c r="B2261" s="8" t="s">
        <v>338</v>
      </c>
      <c r="C2261" s="8" t="s">
        <v>335</v>
      </c>
      <c r="D2261" s="8" t="str">
        <f t="shared" si="235"/>
        <v>Week_03-generic-refi</v>
      </c>
      <c r="E2261" s="8" t="str">
        <f t="shared" si="236"/>
        <v>Umbrella-social.video.umb</v>
      </c>
      <c r="H2261" s="24">
        <f t="shared" si="237"/>
        <v>1.0341824070998026E-2</v>
      </c>
      <c r="I2261" s="6">
        <f t="shared" si="237"/>
        <v>2.04</v>
      </c>
      <c r="J2261" s="6">
        <f t="shared" si="237"/>
        <v>9502298.7898858842</v>
      </c>
      <c r="K2261" s="18">
        <f t="shared" si="237"/>
        <v>7.4999999999999997E-2</v>
      </c>
      <c r="L2261" s="35">
        <f>Data!BR17</f>
        <v>3.4180725934209242E-3</v>
      </c>
      <c r="Q2261" s="21">
        <v>0</v>
      </c>
      <c r="R2261" s="21">
        <v>815.43284716032906</v>
      </c>
      <c r="S2261" s="21">
        <v>11416.771675970031</v>
      </c>
      <c r="T2261" s="38">
        <v>0.33530717633784901</v>
      </c>
    </row>
    <row r="2262" spans="1:20" x14ac:dyDescent="0.25">
      <c r="A2262" s="17" t="s">
        <v>265</v>
      </c>
      <c r="B2262" s="8" t="s">
        <v>338</v>
      </c>
      <c r="C2262" s="8" t="s">
        <v>335</v>
      </c>
      <c r="D2262" s="8" t="str">
        <f t="shared" si="235"/>
        <v>Week_04-generic-refi</v>
      </c>
      <c r="E2262" s="8" t="str">
        <f t="shared" si="236"/>
        <v>Umbrella-social.video.umb</v>
      </c>
      <c r="H2262" s="24">
        <f t="shared" si="237"/>
        <v>1.0341824070998026E-2</v>
      </c>
      <c r="I2262" s="6">
        <f t="shared" si="237"/>
        <v>2.04</v>
      </c>
      <c r="J2262" s="6">
        <f t="shared" si="237"/>
        <v>9502298.7898858842</v>
      </c>
      <c r="K2262" s="18">
        <f t="shared" si="237"/>
        <v>7.4999999999999997E-2</v>
      </c>
      <c r="L2262" s="35">
        <f>Data!BR18</f>
        <v>3.4180725934209242E-3</v>
      </c>
      <c r="Q2262" s="21">
        <v>0</v>
      </c>
      <c r="R2262" s="21">
        <v>757.42192964087508</v>
      </c>
      <c r="S2262" s="21">
        <v>11268.392458451401</v>
      </c>
      <c r="T2262" s="38">
        <v>0.37168506805488233</v>
      </c>
    </row>
    <row r="2263" spans="1:20" x14ac:dyDescent="0.25">
      <c r="A2263" s="17" t="s">
        <v>266</v>
      </c>
      <c r="B2263" s="8" t="s">
        <v>338</v>
      </c>
      <c r="C2263" s="8" t="s">
        <v>335</v>
      </c>
      <c r="D2263" s="8" t="str">
        <f t="shared" si="235"/>
        <v>Week_05-generic-refi</v>
      </c>
      <c r="E2263" s="8" t="str">
        <f t="shared" si="236"/>
        <v>Umbrella-social.video.umb</v>
      </c>
      <c r="H2263" s="24">
        <f t="shared" ref="H2263:K2278" si="238">H2262</f>
        <v>1.0341824070998026E-2</v>
      </c>
      <c r="I2263" s="6">
        <f t="shared" si="238"/>
        <v>2.04</v>
      </c>
      <c r="J2263" s="6">
        <f t="shared" si="238"/>
        <v>9502298.7898858842</v>
      </c>
      <c r="K2263" s="18">
        <f t="shared" si="238"/>
        <v>7.4999999999999997E-2</v>
      </c>
      <c r="L2263" s="35">
        <f>Data!BR19</f>
        <v>3.4180725934209242E-3</v>
      </c>
      <c r="Q2263" s="21">
        <v>0</v>
      </c>
      <c r="R2263" s="21">
        <v>1057.4166457983663</v>
      </c>
      <c r="S2263" s="21">
        <v>14239.896203626695</v>
      </c>
      <c r="T2263" s="38">
        <v>0.37411057618765842</v>
      </c>
    </row>
    <row r="2264" spans="1:20" x14ac:dyDescent="0.25">
      <c r="A2264" s="17" t="s">
        <v>267</v>
      </c>
      <c r="B2264" s="8" t="s">
        <v>338</v>
      </c>
      <c r="C2264" s="8" t="s">
        <v>335</v>
      </c>
      <c r="D2264" s="8" t="str">
        <f t="shared" si="235"/>
        <v>Week_06-generic-refi</v>
      </c>
      <c r="E2264" s="8" t="str">
        <f t="shared" si="236"/>
        <v>Umbrella-social.video.umb</v>
      </c>
      <c r="H2264" s="24">
        <f t="shared" si="238"/>
        <v>1.0341824070998026E-2</v>
      </c>
      <c r="I2264" s="6">
        <f t="shared" si="238"/>
        <v>2.04</v>
      </c>
      <c r="J2264" s="6">
        <f t="shared" si="238"/>
        <v>9502298.7898858842</v>
      </c>
      <c r="K2264" s="18">
        <f t="shared" si="238"/>
        <v>7.4999999999999997E-2</v>
      </c>
      <c r="L2264" s="35">
        <f>Data!BR20</f>
        <v>3.5295314823368239E-3</v>
      </c>
      <c r="Q2264" s="21">
        <v>0</v>
      </c>
      <c r="R2264" s="21">
        <v>1079.2434714611966</v>
      </c>
      <c r="S2264" s="21">
        <v>14597.80224132775</v>
      </c>
      <c r="T2264" s="38">
        <v>0.36361896994172271</v>
      </c>
    </row>
    <row r="2265" spans="1:20" x14ac:dyDescent="0.25">
      <c r="A2265" s="17" t="s">
        <v>268</v>
      </c>
      <c r="B2265" s="8" t="s">
        <v>338</v>
      </c>
      <c r="C2265" s="8" t="s">
        <v>335</v>
      </c>
      <c r="D2265" s="8" t="str">
        <f t="shared" si="235"/>
        <v>Week_07-generic-refi</v>
      </c>
      <c r="E2265" s="8" t="str">
        <f t="shared" si="236"/>
        <v>Umbrella-social.video.umb</v>
      </c>
      <c r="H2265" s="24">
        <f t="shared" si="238"/>
        <v>1.0341824070998026E-2</v>
      </c>
      <c r="I2265" s="6">
        <f t="shared" si="238"/>
        <v>2.04</v>
      </c>
      <c r="J2265" s="6">
        <f t="shared" si="238"/>
        <v>9502298.7898858842</v>
      </c>
      <c r="K2265" s="18">
        <f t="shared" si="238"/>
        <v>7.4999999999999997E-2</v>
      </c>
      <c r="L2265" s="35">
        <f>Data!BR21</f>
        <v>3.5295314823368239E-3</v>
      </c>
      <c r="Q2265" s="21">
        <v>0</v>
      </c>
      <c r="R2265" s="21">
        <v>673.7429867881242</v>
      </c>
      <c r="S2265" s="21">
        <v>10712.443971599132</v>
      </c>
      <c r="T2265" s="38">
        <v>0.36334310678941817</v>
      </c>
    </row>
    <row r="2266" spans="1:20" x14ac:dyDescent="0.25">
      <c r="A2266" s="17" t="s">
        <v>269</v>
      </c>
      <c r="B2266" s="8" t="s">
        <v>338</v>
      </c>
      <c r="C2266" s="8" t="s">
        <v>335</v>
      </c>
      <c r="D2266" s="8" t="str">
        <f t="shared" si="235"/>
        <v>Week_08-generic-refi</v>
      </c>
      <c r="E2266" s="8" t="str">
        <f t="shared" si="236"/>
        <v>Umbrella-social.video.umb</v>
      </c>
      <c r="H2266" s="24">
        <f t="shared" si="238"/>
        <v>1.0341824070998026E-2</v>
      </c>
      <c r="I2266" s="6">
        <f t="shared" si="238"/>
        <v>2.04</v>
      </c>
      <c r="J2266" s="6">
        <f t="shared" si="238"/>
        <v>9502298.7898858842</v>
      </c>
      <c r="K2266" s="18">
        <f t="shared" si="238"/>
        <v>7.4999999999999997E-2</v>
      </c>
      <c r="L2266" s="35">
        <f>Data!BR22</f>
        <v>3.5295314823368239E-3</v>
      </c>
      <c r="Q2266" s="21">
        <v>0</v>
      </c>
      <c r="R2266" s="21">
        <v>826.23448305741567</v>
      </c>
      <c r="S2266" s="21">
        <v>12375.066798217835</v>
      </c>
      <c r="T2266" s="38">
        <v>0.36421590247141289</v>
      </c>
    </row>
    <row r="2267" spans="1:20" x14ac:dyDescent="0.25">
      <c r="A2267" s="17" t="s">
        <v>270</v>
      </c>
      <c r="B2267" s="8" t="s">
        <v>338</v>
      </c>
      <c r="C2267" s="8" t="s">
        <v>335</v>
      </c>
      <c r="D2267" s="8" t="str">
        <f t="shared" si="235"/>
        <v>Week_09-generic-refi</v>
      </c>
      <c r="E2267" s="8" t="str">
        <f t="shared" si="236"/>
        <v>Umbrella-social.video.umb</v>
      </c>
      <c r="H2267" s="24">
        <f t="shared" si="238"/>
        <v>1.0341824070998026E-2</v>
      </c>
      <c r="I2267" s="6">
        <f t="shared" si="238"/>
        <v>2.04</v>
      </c>
      <c r="J2267" s="6">
        <f t="shared" si="238"/>
        <v>9502298.7898858842</v>
      </c>
      <c r="K2267" s="18">
        <f t="shared" si="238"/>
        <v>7.4999999999999997E-2</v>
      </c>
      <c r="L2267" s="35">
        <f>Data!BR23</f>
        <v>3.5295314823368239E-3</v>
      </c>
      <c r="Q2267" s="21">
        <v>0</v>
      </c>
      <c r="R2267" s="21">
        <v>1075.0500297265453</v>
      </c>
      <c r="S2267" s="21">
        <v>14454.208112059499</v>
      </c>
      <c r="T2267" s="38">
        <v>0.36141915999571783</v>
      </c>
    </row>
    <row r="2268" spans="1:20" x14ac:dyDescent="0.25">
      <c r="A2268" s="17" t="s">
        <v>249</v>
      </c>
      <c r="B2268" s="8" t="s">
        <v>338</v>
      </c>
      <c r="C2268" s="8" t="s">
        <v>335</v>
      </c>
      <c r="D2268" s="8" t="str">
        <f t="shared" si="235"/>
        <v>Week_10-generic-refi</v>
      </c>
      <c r="E2268" s="8" t="str">
        <f t="shared" si="236"/>
        <v>Umbrella-social.video.umb</v>
      </c>
      <c r="H2268" s="24">
        <f t="shared" si="238"/>
        <v>1.0341824070998026E-2</v>
      </c>
      <c r="I2268" s="6">
        <f t="shared" si="238"/>
        <v>2.04</v>
      </c>
      <c r="J2268" s="6">
        <f t="shared" si="238"/>
        <v>9502298.7898858842</v>
      </c>
      <c r="K2268" s="18">
        <f t="shared" si="238"/>
        <v>7.4999999999999997E-2</v>
      </c>
      <c r="L2268" s="35">
        <f>Data!BR24</f>
        <v>3.5295314823368239E-3</v>
      </c>
      <c r="Q2268" s="21">
        <v>0</v>
      </c>
      <c r="R2268" s="21">
        <v>1135.0777708171345</v>
      </c>
      <c r="S2268" s="21">
        <v>15542.021949474132</v>
      </c>
      <c r="T2268" s="38">
        <v>0.36422367562904168</v>
      </c>
    </row>
    <row r="2269" spans="1:20" x14ac:dyDescent="0.25">
      <c r="A2269" s="17" t="s">
        <v>250</v>
      </c>
      <c r="B2269" s="8" t="s">
        <v>338</v>
      </c>
      <c r="C2269" s="8" t="s">
        <v>335</v>
      </c>
      <c r="D2269" s="8" t="str">
        <f t="shared" si="235"/>
        <v>Week_11-generic-refi</v>
      </c>
      <c r="E2269" s="8" t="str">
        <f t="shared" si="236"/>
        <v>Umbrella-social.video.umb</v>
      </c>
      <c r="H2269" s="24">
        <f t="shared" si="238"/>
        <v>1.0341824070998026E-2</v>
      </c>
      <c r="I2269" s="6">
        <f t="shared" si="238"/>
        <v>2.04</v>
      </c>
      <c r="J2269" s="6">
        <f t="shared" si="238"/>
        <v>9502298.7898858842</v>
      </c>
      <c r="K2269" s="18">
        <f t="shared" si="238"/>
        <v>7.4999999999999997E-2</v>
      </c>
      <c r="L2269" s="35">
        <f>Data!BR25</f>
        <v>3.5295314823368239E-3</v>
      </c>
      <c r="Q2269" s="21">
        <v>0</v>
      </c>
      <c r="R2269" s="21">
        <v>945.3830766616104</v>
      </c>
      <c r="S2269" s="21">
        <v>13438.850327995426</v>
      </c>
      <c r="T2269" s="38">
        <v>0.36490009062982054</v>
      </c>
    </row>
    <row r="2270" spans="1:20" x14ac:dyDescent="0.25">
      <c r="A2270" s="17" t="s">
        <v>251</v>
      </c>
      <c r="B2270" s="8" t="s">
        <v>338</v>
      </c>
      <c r="C2270" s="8" t="s">
        <v>335</v>
      </c>
      <c r="D2270" s="8" t="str">
        <f t="shared" si="235"/>
        <v>Week_12-generic-refi</v>
      </c>
      <c r="E2270" s="8" t="str">
        <f t="shared" si="236"/>
        <v>Umbrella-social.video.umb</v>
      </c>
      <c r="H2270" s="24">
        <f t="shared" si="238"/>
        <v>1.0341824070998026E-2</v>
      </c>
      <c r="I2270" s="6">
        <f t="shared" si="238"/>
        <v>2.04</v>
      </c>
      <c r="J2270" s="6">
        <f t="shared" si="238"/>
        <v>9502298.7898858842</v>
      </c>
      <c r="K2270" s="18">
        <f t="shared" si="238"/>
        <v>7.4999999999999997E-2</v>
      </c>
      <c r="L2270" s="35">
        <f>Data!BR26</f>
        <v>3.5295314823368239E-3</v>
      </c>
      <c r="Q2270" s="21">
        <v>0</v>
      </c>
      <c r="R2270" s="21">
        <v>767.23285466130596</v>
      </c>
      <c r="S2270" s="21">
        <v>11568.397460715374</v>
      </c>
      <c r="T2270" s="38">
        <v>0.36400941291771072</v>
      </c>
    </row>
    <row r="2271" spans="1:20" x14ac:dyDescent="0.25">
      <c r="A2271" s="17" t="s">
        <v>252</v>
      </c>
      <c r="B2271" s="8" t="s">
        <v>338</v>
      </c>
      <c r="C2271" s="8" t="s">
        <v>335</v>
      </c>
      <c r="D2271" s="8" t="str">
        <f t="shared" si="235"/>
        <v>Week_13-generic-refi</v>
      </c>
      <c r="E2271" s="8" t="str">
        <f t="shared" si="236"/>
        <v>Umbrella-social.video.umb</v>
      </c>
      <c r="H2271" s="24">
        <f t="shared" si="238"/>
        <v>1.0341824070998026E-2</v>
      </c>
      <c r="I2271" s="6">
        <f t="shared" si="238"/>
        <v>2.04</v>
      </c>
      <c r="J2271" s="6">
        <f t="shared" si="238"/>
        <v>9502298.7898858842</v>
      </c>
      <c r="K2271" s="18">
        <f t="shared" si="238"/>
        <v>7.4999999999999997E-2</v>
      </c>
      <c r="L2271" s="35">
        <f>Data!BR27</f>
        <v>3.5295314823368239E-3</v>
      </c>
      <c r="Q2271" s="21">
        <v>0</v>
      </c>
      <c r="R2271" s="21">
        <v>1189.9371784521629</v>
      </c>
      <c r="S2271" s="21">
        <v>16889.998433435343</v>
      </c>
      <c r="T2271" s="38">
        <v>0.45066039574510575</v>
      </c>
    </row>
    <row r="2272" spans="1:20" x14ac:dyDescent="0.25">
      <c r="A2272" s="17" t="s">
        <v>253</v>
      </c>
      <c r="B2272" s="8" t="s">
        <v>338</v>
      </c>
      <c r="C2272" s="8" t="s">
        <v>335</v>
      </c>
      <c r="D2272" s="8" t="str">
        <f t="shared" si="235"/>
        <v>Week_14-generic-refi</v>
      </c>
      <c r="E2272" s="8" t="str">
        <f t="shared" si="236"/>
        <v>Umbrella-social.video.umb</v>
      </c>
      <c r="H2272" s="24">
        <f t="shared" si="238"/>
        <v>1.0341824070998026E-2</v>
      </c>
      <c r="I2272" s="6">
        <f t="shared" si="238"/>
        <v>2.04</v>
      </c>
      <c r="J2272" s="6">
        <f t="shared" si="238"/>
        <v>9502298.7898858842</v>
      </c>
      <c r="K2272" s="18">
        <f t="shared" si="238"/>
        <v>7.4999999999999997E-2</v>
      </c>
      <c r="L2272" s="35">
        <f>Data!BR28</f>
        <v>3.5295314823368239E-3</v>
      </c>
      <c r="Q2272" s="21">
        <v>0</v>
      </c>
      <c r="R2272" s="21">
        <v>1165.7016969657116</v>
      </c>
      <c r="S2272" s="21">
        <v>17507.41711142339</v>
      </c>
      <c r="T2272" s="38">
        <v>0.47089577198012389</v>
      </c>
    </row>
    <row r="2273" spans="1:20" x14ac:dyDescent="0.25">
      <c r="A2273" s="17" t="s">
        <v>254</v>
      </c>
      <c r="B2273" s="8" t="s">
        <v>338</v>
      </c>
      <c r="C2273" s="8" t="s">
        <v>335</v>
      </c>
      <c r="D2273" s="8" t="str">
        <f t="shared" si="235"/>
        <v>Week_15-generic-refi</v>
      </c>
      <c r="E2273" s="8" t="str">
        <f t="shared" si="236"/>
        <v>Umbrella-social.video.umb</v>
      </c>
      <c r="H2273" s="24">
        <f t="shared" si="238"/>
        <v>1.0341824070998026E-2</v>
      </c>
      <c r="I2273" s="6">
        <f t="shared" si="238"/>
        <v>2.04</v>
      </c>
      <c r="J2273" s="6">
        <f t="shared" si="238"/>
        <v>9502298.7898858842</v>
      </c>
      <c r="K2273" s="18">
        <f t="shared" si="238"/>
        <v>7.4999999999999997E-2</v>
      </c>
      <c r="L2273" s="35">
        <f>Data!BR29</f>
        <v>3.6409903712527236E-3</v>
      </c>
      <c r="Q2273" s="21">
        <v>0</v>
      </c>
      <c r="R2273" s="21">
        <v>1194.7828850380233</v>
      </c>
      <c r="S2273" s="21">
        <v>16631.13157356076</v>
      </c>
      <c r="T2273" s="38">
        <v>0.47540502106434734</v>
      </c>
    </row>
    <row r="2274" spans="1:20" x14ac:dyDescent="0.25">
      <c r="A2274" s="17" t="s">
        <v>255</v>
      </c>
      <c r="B2274" s="8" t="s">
        <v>338</v>
      </c>
      <c r="C2274" s="8" t="s">
        <v>335</v>
      </c>
      <c r="D2274" s="8" t="str">
        <f t="shared" si="235"/>
        <v>Week_16-generic-refi</v>
      </c>
      <c r="E2274" s="8" t="str">
        <f t="shared" si="236"/>
        <v>Umbrella-social.video.umb</v>
      </c>
      <c r="H2274" s="24">
        <f t="shared" si="238"/>
        <v>1.0341824070998026E-2</v>
      </c>
      <c r="I2274" s="6">
        <f t="shared" si="238"/>
        <v>2.04</v>
      </c>
      <c r="J2274" s="6">
        <f t="shared" si="238"/>
        <v>9502298.7898858842</v>
      </c>
      <c r="K2274" s="18">
        <f t="shared" si="238"/>
        <v>7.4999999999999997E-2</v>
      </c>
      <c r="L2274" s="35">
        <f>Data!BR30</f>
        <v>3.6409903712527236E-3</v>
      </c>
      <c r="Q2274" s="21">
        <v>0</v>
      </c>
      <c r="R2274" s="21">
        <v>607.49702293377845</v>
      </c>
      <c r="S2274" s="21">
        <v>8221.4395285206811</v>
      </c>
      <c r="T2274" s="38">
        <v>0.20215700733695663</v>
      </c>
    </row>
    <row r="2275" spans="1:20" x14ac:dyDescent="0.25">
      <c r="A2275" s="17" t="s">
        <v>256</v>
      </c>
      <c r="B2275" s="8" t="s">
        <v>338</v>
      </c>
      <c r="C2275" s="8" t="s">
        <v>335</v>
      </c>
      <c r="D2275" s="8" t="str">
        <f t="shared" si="235"/>
        <v>Week_17-generic-refi</v>
      </c>
      <c r="E2275" s="8" t="str">
        <f t="shared" si="236"/>
        <v>Umbrella-social.video.umb</v>
      </c>
      <c r="H2275" s="24">
        <f t="shared" si="238"/>
        <v>1.0341824070998026E-2</v>
      </c>
      <c r="I2275" s="6">
        <f t="shared" si="238"/>
        <v>2.04</v>
      </c>
      <c r="J2275" s="6">
        <f t="shared" si="238"/>
        <v>9502298.7898858842</v>
      </c>
      <c r="K2275" s="18">
        <f t="shared" si="238"/>
        <v>7.4999999999999997E-2</v>
      </c>
      <c r="L2275" s="35">
        <f>Data!BR31</f>
        <v>3.6409903712527236E-3</v>
      </c>
      <c r="Q2275" s="21">
        <v>0</v>
      </c>
      <c r="R2275" s="21">
        <v>595.15828081305665</v>
      </c>
      <c r="S2275" s="21">
        <v>7559.5253183056057</v>
      </c>
      <c r="T2275" s="38">
        <v>0.17447847852669407</v>
      </c>
    </row>
    <row r="2276" spans="1:20" x14ac:dyDescent="0.25">
      <c r="A2276" s="17" t="s">
        <v>257</v>
      </c>
      <c r="B2276" s="8" t="s">
        <v>338</v>
      </c>
      <c r="C2276" s="8" t="s">
        <v>335</v>
      </c>
      <c r="D2276" s="8" t="str">
        <f t="shared" si="235"/>
        <v>Week_18-generic-refi</v>
      </c>
      <c r="E2276" s="8" t="str">
        <f t="shared" si="236"/>
        <v>Umbrella-social.video.umb</v>
      </c>
      <c r="H2276" s="24">
        <f t="shared" si="238"/>
        <v>1.0341824070998026E-2</v>
      </c>
      <c r="I2276" s="6">
        <f t="shared" si="238"/>
        <v>2.04</v>
      </c>
      <c r="J2276" s="6">
        <f t="shared" si="238"/>
        <v>9502298.7898858842</v>
      </c>
      <c r="K2276" s="18">
        <f t="shared" si="238"/>
        <v>7.4999999999999997E-2</v>
      </c>
      <c r="L2276" s="35">
        <f>Data!BR32</f>
        <v>3.6409903712527236E-3</v>
      </c>
      <c r="Q2276" s="21">
        <v>0</v>
      </c>
      <c r="R2276" s="21">
        <v>633.19093222967695</v>
      </c>
      <c r="S2276" s="21">
        <v>10154.081153478204</v>
      </c>
      <c r="T2276" s="38">
        <v>0.37219752617215562</v>
      </c>
    </row>
    <row r="2277" spans="1:20" x14ac:dyDescent="0.25">
      <c r="A2277" s="17" t="s">
        <v>258</v>
      </c>
      <c r="B2277" s="8" t="s">
        <v>338</v>
      </c>
      <c r="C2277" s="8" t="s">
        <v>335</v>
      </c>
      <c r="D2277" s="8" t="str">
        <f t="shared" si="235"/>
        <v>Week_19-generic-refi</v>
      </c>
      <c r="E2277" s="8" t="str">
        <f t="shared" si="236"/>
        <v>Umbrella-social.video.umb</v>
      </c>
      <c r="H2277" s="24">
        <f t="shared" si="238"/>
        <v>1.0341824070998026E-2</v>
      </c>
      <c r="I2277" s="6">
        <f t="shared" si="238"/>
        <v>2.04</v>
      </c>
      <c r="J2277" s="6">
        <f t="shared" si="238"/>
        <v>9502298.7898858842</v>
      </c>
      <c r="K2277" s="18">
        <f t="shared" si="238"/>
        <v>7.4999999999999997E-2</v>
      </c>
      <c r="L2277" s="35">
        <f>Data!BR33</f>
        <v>3.4180725934209242E-3</v>
      </c>
      <c r="Q2277" s="21">
        <v>0</v>
      </c>
      <c r="R2277" s="21">
        <v>1326.1123301287912</v>
      </c>
      <c r="S2277" s="21">
        <v>19596.413178127368</v>
      </c>
      <c r="T2277" s="38">
        <v>0.66605376964886254</v>
      </c>
    </row>
    <row r="2278" spans="1:20" x14ac:dyDescent="0.25">
      <c r="A2278" s="17" t="s">
        <v>259</v>
      </c>
      <c r="B2278" s="8" t="s">
        <v>338</v>
      </c>
      <c r="C2278" s="8" t="s">
        <v>335</v>
      </c>
      <c r="D2278" s="8" t="str">
        <f t="shared" si="235"/>
        <v>Week_20-generic-refi</v>
      </c>
      <c r="E2278" s="8" t="str">
        <f t="shared" si="236"/>
        <v>Umbrella-social.video.umb</v>
      </c>
      <c r="H2278" s="24">
        <f t="shared" si="238"/>
        <v>1.0341824070998026E-2</v>
      </c>
      <c r="I2278" s="6">
        <f t="shared" si="238"/>
        <v>2.04</v>
      </c>
      <c r="J2278" s="6">
        <f t="shared" si="238"/>
        <v>9502298.7898858842</v>
      </c>
      <c r="K2278" s="18">
        <f t="shared" si="238"/>
        <v>7.4999999999999997E-2</v>
      </c>
      <c r="L2278" s="35">
        <f>Data!BR34</f>
        <v>3.4180725934209242E-3</v>
      </c>
      <c r="Q2278" s="21">
        <v>0</v>
      </c>
      <c r="R2278" s="21">
        <v>1101.2395992665629</v>
      </c>
      <c r="S2278" s="21">
        <v>17723.78864247922</v>
      </c>
      <c r="T2278" s="38">
        <v>0.713493381588723</v>
      </c>
    </row>
    <row r="2279" spans="1:20" x14ac:dyDescent="0.25">
      <c r="A2279" s="17" t="s">
        <v>260</v>
      </c>
      <c r="B2279" s="8" t="s">
        <v>338</v>
      </c>
      <c r="C2279" s="8" t="s">
        <v>335</v>
      </c>
      <c r="D2279" s="8" t="str">
        <f t="shared" si="235"/>
        <v>Week_21-generic-refi</v>
      </c>
      <c r="E2279" s="8" t="str">
        <f t="shared" si="236"/>
        <v>Umbrella-social.video.umb</v>
      </c>
      <c r="H2279" s="24">
        <f t="shared" ref="H2279:K2294" si="239">H2278</f>
        <v>1.0341824070998026E-2</v>
      </c>
      <c r="I2279" s="6">
        <f t="shared" si="239"/>
        <v>2.04</v>
      </c>
      <c r="J2279" s="6">
        <f t="shared" si="239"/>
        <v>9502298.7898858842</v>
      </c>
      <c r="K2279" s="18">
        <f t="shared" si="239"/>
        <v>7.4999999999999997E-2</v>
      </c>
      <c r="L2279" s="35">
        <f>Data!BR35</f>
        <v>3.4180725934209242E-3</v>
      </c>
      <c r="Q2279" s="21">
        <v>0</v>
      </c>
      <c r="R2279" s="21">
        <v>2735.1789422239131</v>
      </c>
      <c r="S2279" s="21">
        <v>33845.298039567962</v>
      </c>
      <c r="T2279" s="38">
        <v>0.73199995147462626</v>
      </c>
    </row>
    <row r="2280" spans="1:20" x14ac:dyDescent="0.25">
      <c r="A2280" s="17" t="s">
        <v>261</v>
      </c>
      <c r="B2280" s="8" t="s">
        <v>338</v>
      </c>
      <c r="C2280" s="8" t="s">
        <v>335</v>
      </c>
      <c r="D2280" s="8" t="str">
        <f t="shared" si="235"/>
        <v>Week_22-generic-refi</v>
      </c>
      <c r="E2280" s="8" t="str">
        <f t="shared" si="236"/>
        <v>Umbrella-social.video.umb</v>
      </c>
      <c r="H2280" s="24">
        <f t="shared" si="239"/>
        <v>1.0341824070998026E-2</v>
      </c>
      <c r="I2280" s="6">
        <f t="shared" si="239"/>
        <v>2.04</v>
      </c>
      <c r="J2280" s="6">
        <f t="shared" si="239"/>
        <v>9502298.7898858842</v>
      </c>
      <c r="K2280" s="18">
        <f t="shared" si="239"/>
        <v>7.4999999999999997E-2</v>
      </c>
      <c r="L2280" s="35">
        <f>Data!BR36</f>
        <v>3.4180725934209242E-3</v>
      </c>
      <c r="Q2280" s="21">
        <v>0</v>
      </c>
      <c r="R2280" s="21">
        <v>1834.9532157780095</v>
      </c>
      <c r="S2280" s="21">
        <v>24999.599274892695</v>
      </c>
      <c r="T2280" s="38">
        <v>0.77129578736464122</v>
      </c>
    </row>
    <row r="2281" spans="1:20" x14ac:dyDescent="0.25">
      <c r="A2281" s="17" t="s">
        <v>278</v>
      </c>
      <c r="B2281" s="8" t="s">
        <v>338</v>
      </c>
      <c r="C2281" s="8" t="s">
        <v>335</v>
      </c>
      <c r="D2281" s="8" t="str">
        <f t="shared" si="235"/>
        <v>Week_23-generic-refi</v>
      </c>
      <c r="E2281" s="8" t="str">
        <f t="shared" si="236"/>
        <v>Umbrella-social.video.umb</v>
      </c>
      <c r="H2281" s="24">
        <f t="shared" si="239"/>
        <v>1.0341824070998026E-2</v>
      </c>
      <c r="I2281" s="6">
        <f t="shared" si="239"/>
        <v>2.04</v>
      </c>
      <c r="J2281" s="6">
        <f t="shared" si="239"/>
        <v>9502298.7898858842</v>
      </c>
      <c r="K2281" s="18">
        <f t="shared" si="239"/>
        <v>7.4999999999999997E-2</v>
      </c>
      <c r="L2281" s="35">
        <f>Data!BR37</f>
        <v>3.5295314823368239E-3</v>
      </c>
      <c r="Q2281" s="21">
        <v>0</v>
      </c>
      <c r="R2281" s="21">
        <v>1134.173471403353</v>
      </c>
      <c r="S2281" s="21">
        <v>17840.658559733572</v>
      </c>
      <c r="T2281" s="38">
        <v>0.73697948689933779</v>
      </c>
    </row>
    <row r="2282" spans="1:20" x14ac:dyDescent="0.25">
      <c r="A2282" s="17" t="s">
        <v>279</v>
      </c>
      <c r="B2282" s="8" t="s">
        <v>338</v>
      </c>
      <c r="C2282" s="8" t="s">
        <v>335</v>
      </c>
      <c r="D2282" s="8" t="str">
        <f t="shared" si="235"/>
        <v>Week_24-generic-refi</v>
      </c>
      <c r="E2282" s="8" t="str">
        <f t="shared" si="236"/>
        <v>Umbrella-social.video.umb</v>
      </c>
      <c r="H2282" s="24">
        <f t="shared" si="239"/>
        <v>1.0341824070998026E-2</v>
      </c>
      <c r="I2282" s="6">
        <f t="shared" si="239"/>
        <v>2.04</v>
      </c>
      <c r="J2282" s="6">
        <f t="shared" si="239"/>
        <v>9502298.7898858842</v>
      </c>
      <c r="K2282" s="18">
        <f t="shared" si="239"/>
        <v>7.4999999999999997E-2</v>
      </c>
      <c r="L2282" s="35">
        <f>Data!BR38</f>
        <v>3.5295314823368239E-3</v>
      </c>
      <c r="Q2282" s="21">
        <v>0</v>
      </c>
      <c r="R2282" s="21">
        <v>665.58158828942521</v>
      </c>
      <c r="S2282" s="21">
        <v>9940.2369822905439</v>
      </c>
      <c r="T2282" s="38">
        <v>0.40578462579588337</v>
      </c>
    </row>
    <row r="2283" spans="1:20" x14ac:dyDescent="0.25">
      <c r="A2283" s="17" t="s">
        <v>280</v>
      </c>
      <c r="B2283" s="8" t="s">
        <v>338</v>
      </c>
      <c r="C2283" s="8" t="s">
        <v>335</v>
      </c>
      <c r="D2283" s="8" t="str">
        <f t="shared" si="235"/>
        <v>Week_25-generic-refi</v>
      </c>
      <c r="E2283" s="8" t="str">
        <f t="shared" si="236"/>
        <v>Umbrella-social.video.umb</v>
      </c>
      <c r="H2283" s="24">
        <f t="shared" si="239"/>
        <v>1.0341824070998026E-2</v>
      </c>
      <c r="I2283" s="6">
        <f t="shared" si="239"/>
        <v>2.04</v>
      </c>
      <c r="J2283" s="6">
        <f t="shared" si="239"/>
        <v>9502298.7898858842</v>
      </c>
      <c r="K2283" s="18">
        <f t="shared" si="239"/>
        <v>7.4999999999999997E-2</v>
      </c>
      <c r="L2283" s="35">
        <f>Data!BR39</f>
        <v>3.5295314823368239E-3</v>
      </c>
      <c r="Q2283" s="21">
        <v>0</v>
      </c>
      <c r="R2283" s="21">
        <v>849.7312370749886</v>
      </c>
      <c r="S2283" s="21">
        <v>11564.583889255971</v>
      </c>
      <c r="T2283" s="38">
        <v>0.4297566182800423</v>
      </c>
    </row>
    <row r="2284" spans="1:20" x14ac:dyDescent="0.25">
      <c r="A2284" s="17" t="s">
        <v>281</v>
      </c>
      <c r="B2284" s="8" t="s">
        <v>338</v>
      </c>
      <c r="C2284" s="8" t="s">
        <v>335</v>
      </c>
      <c r="D2284" s="8" t="str">
        <f t="shared" si="235"/>
        <v>Week_26-generic-refi</v>
      </c>
      <c r="E2284" s="8" t="str">
        <f t="shared" si="236"/>
        <v>Umbrella-social.video.umb</v>
      </c>
      <c r="H2284" s="24">
        <f t="shared" si="239"/>
        <v>1.0341824070998026E-2</v>
      </c>
      <c r="I2284" s="6">
        <f t="shared" si="239"/>
        <v>2.04</v>
      </c>
      <c r="J2284" s="6">
        <f t="shared" si="239"/>
        <v>9502298.7898858842</v>
      </c>
      <c r="K2284" s="18">
        <f t="shared" si="239"/>
        <v>7.4999999999999997E-2</v>
      </c>
      <c r="L2284" s="35">
        <f>Data!BR40</f>
        <v>3.5295314823368239E-3</v>
      </c>
      <c r="Q2284" s="21">
        <v>0</v>
      </c>
      <c r="R2284" s="21">
        <v>647.00597438585669</v>
      </c>
      <c r="S2284" s="21">
        <v>8400.6117056297462</v>
      </c>
      <c r="T2284" s="38">
        <v>0.25529356099635814</v>
      </c>
    </row>
    <row r="2285" spans="1:20" x14ac:dyDescent="0.25">
      <c r="A2285" s="17" t="s">
        <v>282</v>
      </c>
      <c r="B2285" s="8" t="s">
        <v>338</v>
      </c>
      <c r="C2285" s="8" t="s">
        <v>335</v>
      </c>
      <c r="D2285" s="8" t="str">
        <f t="shared" si="235"/>
        <v>Week_27-generic-refi</v>
      </c>
      <c r="E2285" s="8" t="str">
        <f t="shared" si="236"/>
        <v>Umbrella-social.video.umb</v>
      </c>
      <c r="H2285" s="24">
        <f t="shared" si="239"/>
        <v>1.0341824070998026E-2</v>
      </c>
      <c r="I2285" s="6">
        <f t="shared" si="239"/>
        <v>2.04</v>
      </c>
      <c r="J2285" s="6">
        <f t="shared" si="239"/>
        <v>9502298.7898858842</v>
      </c>
      <c r="K2285" s="18">
        <f t="shared" si="239"/>
        <v>7.4999999999999997E-2</v>
      </c>
      <c r="L2285" s="35">
        <f>Data!BR41</f>
        <v>3.5295314823368239E-3</v>
      </c>
      <c r="Q2285" s="21">
        <v>0</v>
      </c>
      <c r="R2285" s="21">
        <v>278.87907520662947</v>
      </c>
      <c r="S2285" s="21">
        <v>3744.7998317444531</v>
      </c>
      <c r="T2285" s="38">
        <v>0.11516683682082618</v>
      </c>
    </row>
    <row r="2286" spans="1:20" x14ac:dyDescent="0.25">
      <c r="A2286" s="17" t="s">
        <v>283</v>
      </c>
      <c r="B2286" s="8" t="s">
        <v>338</v>
      </c>
      <c r="C2286" s="8" t="s">
        <v>335</v>
      </c>
      <c r="D2286" s="8" t="str">
        <f t="shared" si="235"/>
        <v>Week_28-generic-refi</v>
      </c>
      <c r="E2286" s="8" t="str">
        <f t="shared" si="236"/>
        <v>Umbrella-social.video.umb</v>
      </c>
      <c r="H2286" s="24">
        <f t="shared" si="239"/>
        <v>1.0341824070998026E-2</v>
      </c>
      <c r="I2286" s="6">
        <f t="shared" si="239"/>
        <v>2.04</v>
      </c>
      <c r="J2286" s="6">
        <f t="shared" si="239"/>
        <v>9502298.7898858842</v>
      </c>
      <c r="K2286" s="18">
        <f t="shared" si="239"/>
        <v>7.4999999999999997E-2</v>
      </c>
      <c r="L2286" s="35">
        <f>Data!BR42</f>
        <v>3.306613704505025E-3</v>
      </c>
      <c r="Q2286" s="21">
        <v>0</v>
      </c>
      <c r="R2286" s="21">
        <v>20.299600762094641</v>
      </c>
      <c r="S2286" s="21">
        <v>282.81677649058253</v>
      </c>
      <c r="T2286" s="38">
        <v>9.1347350708871344E-3</v>
      </c>
    </row>
    <row r="2287" spans="1:20" x14ac:dyDescent="0.25">
      <c r="A2287" s="17" t="s">
        <v>284</v>
      </c>
      <c r="B2287" s="8" t="s">
        <v>338</v>
      </c>
      <c r="C2287" s="8" t="s">
        <v>335</v>
      </c>
      <c r="D2287" s="8" t="str">
        <f t="shared" si="235"/>
        <v>Week_29-generic-refi</v>
      </c>
      <c r="E2287" s="8" t="str">
        <f t="shared" si="236"/>
        <v>Umbrella-social.video.umb</v>
      </c>
      <c r="H2287" s="24">
        <f t="shared" si="239"/>
        <v>1.0341824070998026E-2</v>
      </c>
      <c r="I2287" s="6">
        <f t="shared" si="239"/>
        <v>2.04</v>
      </c>
      <c r="J2287" s="6">
        <f t="shared" si="239"/>
        <v>9502298.7898858842</v>
      </c>
      <c r="K2287" s="18">
        <f t="shared" si="239"/>
        <v>7.4999999999999997E-2</v>
      </c>
      <c r="L2287" s="35">
        <f>Data!BR43</f>
        <v>3.306613704505025E-3</v>
      </c>
      <c r="Q2287" s="21">
        <v>0</v>
      </c>
      <c r="R2287" s="21">
        <v>1.4908576629865322</v>
      </c>
      <c r="S2287" s="21">
        <v>20.371220686540752</v>
      </c>
      <c r="T2287" s="38">
        <v>6.8801665251672084E-4</v>
      </c>
    </row>
    <row r="2288" spans="1:20" x14ac:dyDescent="0.25">
      <c r="A2288" s="17" t="s">
        <v>285</v>
      </c>
      <c r="B2288" s="8" t="s">
        <v>338</v>
      </c>
      <c r="C2288" s="8" t="s">
        <v>335</v>
      </c>
      <c r="D2288" s="8" t="str">
        <f t="shared" si="235"/>
        <v>Week_30-generic-refi</v>
      </c>
      <c r="E2288" s="8" t="str">
        <f t="shared" si="236"/>
        <v>Umbrella-social.video.umb</v>
      </c>
      <c r="H2288" s="24">
        <f t="shared" si="239"/>
        <v>1.0341824070998026E-2</v>
      </c>
      <c r="I2288" s="6">
        <f t="shared" si="239"/>
        <v>2.04</v>
      </c>
      <c r="J2288" s="6">
        <f t="shared" si="239"/>
        <v>9502298.7898858842</v>
      </c>
      <c r="K2288" s="18">
        <f t="shared" si="239"/>
        <v>7.4999999999999997E-2</v>
      </c>
      <c r="L2288" s="35">
        <f>Data!BR44</f>
        <v>3.306613704505025E-3</v>
      </c>
      <c r="Q2288" s="21">
        <v>0</v>
      </c>
      <c r="R2288" s="21">
        <v>0.12885386685825165</v>
      </c>
      <c r="S2288" s="21">
        <v>1.7050962353592158</v>
      </c>
      <c r="T2288" s="38">
        <v>5.161767610628587E-5</v>
      </c>
    </row>
    <row r="2289" spans="1:20" x14ac:dyDescent="0.25">
      <c r="A2289" s="17" t="s">
        <v>286</v>
      </c>
      <c r="B2289" s="8" t="s">
        <v>338</v>
      </c>
      <c r="C2289" s="8" t="s">
        <v>335</v>
      </c>
      <c r="D2289" s="8" t="str">
        <f t="shared" si="235"/>
        <v>Week_31-generic-refi</v>
      </c>
      <c r="E2289" s="8" t="str">
        <f t="shared" si="236"/>
        <v>Umbrella-social.video.umb</v>
      </c>
      <c r="H2289" s="24">
        <f t="shared" si="239"/>
        <v>1.0341824070998026E-2</v>
      </c>
      <c r="I2289" s="6">
        <f t="shared" si="239"/>
        <v>2.04</v>
      </c>
      <c r="J2289" s="6">
        <f t="shared" si="239"/>
        <v>9502298.7898858842</v>
      </c>
      <c r="K2289" s="18">
        <f t="shared" si="239"/>
        <v>7.4999999999999997E-2</v>
      </c>
      <c r="L2289" s="35">
        <f>Data!BR45</f>
        <v>3.306613704505025E-3</v>
      </c>
      <c r="Q2289" s="21">
        <v>0</v>
      </c>
      <c r="R2289" s="21">
        <v>8.0429899692282796E-3</v>
      </c>
      <c r="S2289" s="21">
        <v>0.11112094635647381</v>
      </c>
      <c r="T2289" s="38">
        <v>3.871418131851101E-6</v>
      </c>
    </row>
    <row r="2290" spans="1:20" x14ac:dyDescent="0.25">
      <c r="A2290" s="17" t="s">
        <v>287</v>
      </c>
      <c r="B2290" s="8" t="s">
        <v>338</v>
      </c>
      <c r="C2290" s="8" t="s">
        <v>335</v>
      </c>
      <c r="D2290" s="8" t="str">
        <f t="shared" si="235"/>
        <v>Week_32-generic-refi</v>
      </c>
      <c r="E2290" s="8" t="str">
        <f t="shared" si="236"/>
        <v>Umbrella-social.video.umb</v>
      </c>
      <c r="H2290" s="24">
        <f t="shared" si="239"/>
        <v>1.0341824070998026E-2</v>
      </c>
      <c r="I2290" s="6">
        <f t="shared" si="239"/>
        <v>2.04</v>
      </c>
      <c r="J2290" s="6">
        <f t="shared" si="239"/>
        <v>9502298.7898858842</v>
      </c>
      <c r="K2290" s="18">
        <f t="shared" si="239"/>
        <v>7.4999999999999997E-2</v>
      </c>
      <c r="L2290" s="35">
        <f>Data!BR46</f>
        <v>3.8639081490845235E-3</v>
      </c>
      <c r="Q2290" s="21">
        <v>0</v>
      </c>
      <c r="R2290" s="21">
        <v>5.4719756929772954E-4</v>
      </c>
      <c r="S2290" s="21">
        <v>7.7436033124930947E-3</v>
      </c>
      <c r="T2290" s="38">
        <v>2.9035687976186608E-7</v>
      </c>
    </row>
    <row r="2291" spans="1:20" x14ac:dyDescent="0.25">
      <c r="A2291" s="17" t="s">
        <v>288</v>
      </c>
      <c r="B2291" s="8" t="s">
        <v>338</v>
      </c>
      <c r="C2291" s="8" t="s">
        <v>335</v>
      </c>
      <c r="D2291" s="8" t="str">
        <f t="shared" si="235"/>
        <v>Week_33-generic-refi</v>
      </c>
      <c r="E2291" s="8" t="str">
        <f t="shared" si="236"/>
        <v>Umbrella-social.video.umb</v>
      </c>
      <c r="H2291" s="24">
        <f t="shared" si="239"/>
        <v>1.0341824070998026E-2</v>
      </c>
      <c r="I2291" s="6">
        <f t="shared" si="239"/>
        <v>2.04</v>
      </c>
      <c r="J2291" s="6">
        <f t="shared" si="239"/>
        <v>9502298.7898858842</v>
      </c>
      <c r="K2291" s="18">
        <f t="shared" si="239"/>
        <v>7.4999999999999997E-2</v>
      </c>
      <c r="L2291" s="35">
        <f>Data!BR47</f>
        <v>3.8639081490845235E-3</v>
      </c>
      <c r="Q2291" s="21">
        <v>0</v>
      </c>
      <c r="R2291" s="21">
        <v>5.7868704069317044E-5</v>
      </c>
      <c r="S2291" s="21">
        <v>7.3740713457300306E-4</v>
      </c>
      <c r="T2291" s="38">
        <v>2.1776768943659874E-8</v>
      </c>
    </row>
    <row r="2292" spans="1:20" x14ac:dyDescent="0.25">
      <c r="A2292" s="17" t="s">
        <v>289</v>
      </c>
      <c r="B2292" s="8" t="s">
        <v>338</v>
      </c>
      <c r="C2292" s="8" t="s">
        <v>335</v>
      </c>
      <c r="D2292" s="8" t="str">
        <f t="shared" si="235"/>
        <v>Week_34-generic-refi</v>
      </c>
      <c r="E2292" s="8" t="str">
        <f t="shared" si="236"/>
        <v>Umbrella-social.video.umb</v>
      </c>
      <c r="H2292" s="24">
        <f t="shared" si="239"/>
        <v>1.0341824070998026E-2</v>
      </c>
      <c r="I2292" s="6">
        <f t="shared" si="239"/>
        <v>2.04</v>
      </c>
      <c r="J2292" s="6">
        <f t="shared" si="239"/>
        <v>9502298.7898858842</v>
      </c>
      <c r="K2292" s="18">
        <f t="shared" si="239"/>
        <v>7.4999999999999997E-2</v>
      </c>
      <c r="L2292" s="35">
        <f>Data!BR48</f>
        <v>3.8639081490845235E-3</v>
      </c>
      <c r="Q2292" s="21">
        <v>0</v>
      </c>
      <c r="R2292" s="21">
        <v>3.6334514404381024E-6</v>
      </c>
      <c r="S2292" s="21">
        <v>5.037831256447243E-5</v>
      </c>
      <c r="T2292" s="38">
        <v>1.6332576402433574E-9</v>
      </c>
    </row>
    <row r="2293" spans="1:20" x14ac:dyDescent="0.25">
      <c r="A2293" s="17" t="s">
        <v>290</v>
      </c>
      <c r="B2293" s="8" t="s">
        <v>338</v>
      </c>
      <c r="C2293" s="8" t="s">
        <v>335</v>
      </c>
      <c r="D2293" s="8" t="str">
        <f t="shared" si="235"/>
        <v>Week_35-generic-refi</v>
      </c>
      <c r="E2293" s="8" t="str">
        <f t="shared" si="236"/>
        <v>Umbrella-social.video.umb</v>
      </c>
      <c r="H2293" s="24">
        <f t="shared" si="239"/>
        <v>1.0341824070998026E-2</v>
      </c>
      <c r="I2293" s="6">
        <f t="shared" si="239"/>
        <v>2.04</v>
      </c>
      <c r="J2293" s="6">
        <f t="shared" si="239"/>
        <v>9502298.7898858842</v>
      </c>
      <c r="K2293" s="18">
        <f t="shared" si="239"/>
        <v>7.4999999999999997E-2</v>
      </c>
      <c r="L2293" s="35">
        <f>Data!BR49</f>
        <v>3.8639081490845235E-3</v>
      </c>
      <c r="Q2293" s="21">
        <v>0</v>
      </c>
      <c r="R2293" s="21">
        <v>2.8745463447509265E-7</v>
      </c>
      <c r="S2293" s="21">
        <v>3.962668527675984E-6</v>
      </c>
      <c r="T2293" s="38">
        <v>1.2249434799826986E-10</v>
      </c>
    </row>
    <row r="2294" spans="1:20" x14ac:dyDescent="0.25">
      <c r="A2294" s="17" t="s">
        <v>291</v>
      </c>
      <c r="B2294" s="8" t="s">
        <v>338</v>
      </c>
      <c r="C2294" s="8" t="s">
        <v>335</v>
      </c>
      <c r="D2294" s="8" t="str">
        <f t="shared" si="235"/>
        <v>Week_36-generic-refi</v>
      </c>
      <c r="E2294" s="8" t="str">
        <f t="shared" si="236"/>
        <v>Umbrella-social.video.umb</v>
      </c>
      <c r="H2294" s="24">
        <f t="shared" si="239"/>
        <v>1.0341824070998026E-2</v>
      </c>
      <c r="I2294" s="6">
        <f t="shared" si="239"/>
        <v>2.04</v>
      </c>
      <c r="J2294" s="6">
        <f t="shared" si="239"/>
        <v>9502298.7898858842</v>
      </c>
      <c r="K2294" s="18">
        <f t="shared" si="239"/>
        <v>7.4999999999999997E-2</v>
      </c>
      <c r="L2294" s="35">
        <f>Data!BR50</f>
        <v>3.8639081490845235E-3</v>
      </c>
      <c r="Q2294" s="21">
        <v>0</v>
      </c>
      <c r="R2294" s="21">
        <v>1.9185345193631583E-8</v>
      </c>
      <c r="S2294" s="21">
        <v>2.7117219299784052E-7</v>
      </c>
      <c r="T2294" s="38">
        <v>9.1870955287731704E-12</v>
      </c>
    </row>
    <row r="2295" spans="1:20" x14ac:dyDescent="0.25">
      <c r="A2295" s="17" t="s">
        <v>292</v>
      </c>
      <c r="B2295" s="8" t="s">
        <v>338</v>
      </c>
      <c r="C2295" s="8" t="s">
        <v>335</v>
      </c>
      <c r="D2295" s="8" t="str">
        <f t="shared" si="235"/>
        <v>Week_37-generic-refi</v>
      </c>
      <c r="E2295" s="8" t="str">
        <f t="shared" si="236"/>
        <v>Umbrella-social.video.umb</v>
      </c>
      <c r="H2295" s="24">
        <f t="shared" ref="H2295:K2310" si="240">H2294</f>
        <v>1.0341824070998026E-2</v>
      </c>
      <c r="I2295" s="6">
        <f t="shared" si="240"/>
        <v>2.04</v>
      </c>
      <c r="J2295" s="6">
        <f t="shared" si="240"/>
        <v>9502298.7898858842</v>
      </c>
      <c r="K2295" s="18">
        <f t="shared" si="240"/>
        <v>7.4999999999999997E-2</v>
      </c>
      <c r="L2295" s="35">
        <f>Data!BR51</f>
        <v>4.0496729639443564E-3</v>
      </c>
      <c r="Q2295" s="21">
        <v>0</v>
      </c>
      <c r="R2295" s="21">
        <v>1.4807141791479278E-9</v>
      </c>
      <c r="S2295" s="21">
        <v>2.0851188863803332E-8</v>
      </c>
      <c r="T2295" s="38">
        <v>6.8900440908237215E-13</v>
      </c>
    </row>
    <row r="2296" spans="1:20" x14ac:dyDescent="0.25">
      <c r="A2296" s="17" t="s">
        <v>293</v>
      </c>
      <c r="B2296" s="8" t="s">
        <v>338</v>
      </c>
      <c r="C2296" s="8" t="s">
        <v>335</v>
      </c>
      <c r="D2296" s="8" t="str">
        <f t="shared" si="235"/>
        <v>Week_38-generic-refi</v>
      </c>
      <c r="E2296" s="8" t="str">
        <f t="shared" si="236"/>
        <v>Umbrella-social.video.umb</v>
      </c>
      <c r="H2296" s="24">
        <f t="shared" si="240"/>
        <v>1.0341824070998026E-2</v>
      </c>
      <c r="I2296" s="6">
        <f t="shared" si="240"/>
        <v>2.04</v>
      </c>
      <c r="J2296" s="6">
        <f t="shared" si="240"/>
        <v>9502298.7898858842</v>
      </c>
      <c r="K2296" s="18">
        <f t="shared" si="240"/>
        <v>7.4999999999999997E-2</v>
      </c>
      <c r="L2296" s="35">
        <f>Data!BR52</f>
        <v>4.0496729639443564E-3</v>
      </c>
      <c r="Q2296" s="21">
        <v>0</v>
      </c>
      <c r="R2296" s="21">
        <v>1.3137242924459398E-10</v>
      </c>
      <c r="S2296" s="21">
        <v>1.7294698506088945E-9</v>
      </c>
      <c r="T2296" s="38">
        <v>5.1625370645069779E-14</v>
      </c>
    </row>
    <row r="2297" spans="1:20" x14ac:dyDescent="0.25">
      <c r="A2297" s="17" t="s">
        <v>294</v>
      </c>
      <c r="B2297" s="8" t="s">
        <v>338</v>
      </c>
      <c r="C2297" s="8" t="s">
        <v>335</v>
      </c>
      <c r="D2297" s="8" t="str">
        <f t="shared" si="235"/>
        <v>Week_39-generic-refi</v>
      </c>
      <c r="E2297" s="8" t="str">
        <f t="shared" si="236"/>
        <v>Umbrella-social.video.umb</v>
      </c>
      <c r="H2297" s="24">
        <f t="shared" si="240"/>
        <v>1.0341824070998026E-2</v>
      </c>
      <c r="I2297" s="6">
        <f t="shared" si="240"/>
        <v>2.04</v>
      </c>
      <c r="J2297" s="6">
        <f t="shared" si="240"/>
        <v>9502298.7898858842</v>
      </c>
      <c r="K2297" s="18">
        <f t="shared" si="240"/>
        <v>7.4999999999999997E-2</v>
      </c>
      <c r="L2297" s="35">
        <f>Data!BR53</f>
        <v>4.0496729639443564E-3</v>
      </c>
      <c r="Q2297" s="21">
        <v>0</v>
      </c>
      <c r="R2297" s="21">
        <v>8.1935771186749011E-12</v>
      </c>
      <c r="S2297" s="21">
        <v>1.1491146492842387E-10</v>
      </c>
      <c r="T2297" s="38">
        <v>3.8857805861880479E-15</v>
      </c>
    </row>
    <row r="2298" spans="1:20" x14ac:dyDescent="0.25">
      <c r="A2298" s="17" t="s">
        <v>295</v>
      </c>
      <c r="B2298" s="8" t="s">
        <v>338</v>
      </c>
      <c r="C2298" s="8" t="s">
        <v>335</v>
      </c>
      <c r="D2298" s="8" t="str">
        <f t="shared" si="235"/>
        <v>Week_40-generic-refi</v>
      </c>
      <c r="E2298" s="8" t="str">
        <f t="shared" si="236"/>
        <v>Umbrella-social.video.umb</v>
      </c>
      <c r="H2298" s="24">
        <f t="shared" si="240"/>
        <v>1.0341824070998026E-2</v>
      </c>
      <c r="I2298" s="6">
        <f t="shared" si="240"/>
        <v>2.04</v>
      </c>
      <c r="J2298" s="6">
        <f t="shared" si="240"/>
        <v>9502298.7898858842</v>
      </c>
      <c r="K2298" s="18">
        <f t="shared" si="240"/>
        <v>7.4999999999999997E-2</v>
      </c>
      <c r="L2298" s="35">
        <f>Data!BR54</f>
        <v>4.0496729639443564E-3</v>
      </c>
      <c r="Q2298" s="21">
        <v>0</v>
      </c>
      <c r="R2298" s="21">
        <v>5.4834845223378205E-13</v>
      </c>
      <c r="S2298" s="21">
        <v>8.5771271754020625E-12</v>
      </c>
      <c r="T2298" s="38">
        <v>3.3306690738754696E-16</v>
      </c>
    </row>
    <row r="2299" spans="1:20" x14ac:dyDescent="0.25">
      <c r="A2299" s="17" t="s">
        <v>296</v>
      </c>
      <c r="B2299" s="8" t="s">
        <v>338</v>
      </c>
      <c r="C2299" s="8" t="s">
        <v>335</v>
      </c>
      <c r="D2299" s="8" t="str">
        <f t="shared" si="235"/>
        <v>Week_41-generic-refi</v>
      </c>
      <c r="E2299" s="8" t="str">
        <f t="shared" si="236"/>
        <v>Umbrella-social.video.umb</v>
      </c>
      <c r="H2299" s="24">
        <f t="shared" si="240"/>
        <v>1.0341824070998026E-2</v>
      </c>
      <c r="I2299" s="6">
        <f t="shared" si="240"/>
        <v>2.04</v>
      </c>
      <c r="J2299" s="6">
        <f t="shared" si="240"/>
        <v>9502298.7898858842</v>
      </c>
      <c r="K2299" s="18">
        <f t="shared" si="240"/>
        <v>7.4999999999999997E-2</v>
      </c>
      <c r="L2299" s="35">
        <f>Data!BR55</f>
        <v>4.7927322233836875E-3</v>
      </c>
      <c r="Q2299" s="21">
        <v>0</v>
      </c>
      <c r="R2299" s="21">
        <v>0</v>
      </c>
      <c r="S2299" s="21">
        <v>0</v>
      </c>
      <c r="T2299" s="38">
        <v>0</v>
      </c>
    </row>
    <row r="2300" spans="1:20" x14ac:dyDescent="0.25">
      <c r="A2300" s="17" t="s">
        <v>297</v>
      </c>
      <c r="B2300" s="8" t="s">
        <v>338</v>
      </c>
      <c r="C2300" s="8" t="s">
        <v>335</v>
      </c>
      <c r="D2300" s="8" t="str">
        <f t="shared" si="235"/>
        <v>Week_42-generic-refi</v>
      </c>
      <c r="E2300" s="8" t="str">
        <f t="shared" si="236"/>
        <v>Umbrella-social.video.umb</v>
      </c>
      <c r="H2300" s="24">
        <f t="shared" si="240"/>
        <v>1.0341824070998026E-2</v>
      </c>
      <c r="I2300" s="6">
        <f t="shared" si="240"/>
        <v>2.04</v>
      </c>
      <c r="J2300" s="6">
        <f t="shared" si="240"/>
        <v>9502298.7898858842</v>
      </c>
      <c r="K2300" s="18">
        <f t="shared" si="240"/>
        <v>7.4999999999999997E-2</v>
      </c>
      <c r="L2300" s="35">
        <f>Data!BR56</f>
        <v>4.7927322233836875E-3</v>
      </c>
      <c r="Q2300" s="21">
        <v>0</v>
      </c>
      <c r="R2300" s="21">
        <v>0</v>
      </c>
      <c r="S2300" s="21">
        <v>0</v>
      </c>
      <c r="T2300" s="38">
        <v>0</v>
      </c>
    </row>
    <row r="2301" spans="1:20" x14ac:dyDescent="0.25">
      <c r="A2301" s="17" t="s">
        <v>298</v>
      </c>
      <c r="B2301" s="8" t="s">
        <v>338</v>
      </c>
      <c r="C2301" s="8" t="s">
        <v>335</v>
      </c>
      <c r="D2301" s="8" t="str">
        <f t="shared" si="235"/>
        <v>Week_43-generic-refi</v>
      </c>
      <c r="E2301" s="8" t="str">
        <f t="shared" si="236"/>
        <v>Umbrella-social.video.umb</v>
      </c>
      <c r="H2301" s="24">
        <f t="shared" si="240"/>
        <v>1.0341824070998026E-2</v>
      </c>
      <c r="I2301" s="6">
        <f t="shared" si="240"/>
        <v>2.04</v>
      </c>
      <c r="J2301" s="6">
        <f t="shared" si="240"/>
        <v>9502298.7898858842</v>
      </c>
      <c r="K2301" s="18">
        <f t="shared" si="240"/>
        <v>7.4999999999999997E-2</v>
      </c>
      <c r="L2301" s="35">
        <f>Data!BR57</f>
        <v>4.7927322233836875E-3</v>
      </c>
      <c r="Q2301" s="21">
        <v>0</v>
      </c>
      <c r="R2301" s="21">
        <v>0</v>
      </c>
      <c r="S2301" s="21">
        <v>0</v>
      </c>
      <c r="T2301" s="38">
        <v>0</v>
      </c>
    </row>
    <row r="2302" spans="1:20" x14ac:dyDescent="0.25">
      <c r="A2302" s="17" t="s">
        <v>299</v>
      </c>
      <c r="B2302" s="8" t="s">
        <v>338</v>
      </c>
      <c r="C2302" s="8" t="s">
        <v>335</v>
      </c>
      <c r="D2302" s="8" t="str">
        <f t="shared" si="235"/>
        <v>Week_44-generic-refi</v>
      </c>
      <c r="E2302" s="8" t="str">
        <f t="shared" si="236"/>
        <v>Umbrella-social.video.umb</v>
      </c>
      <c r="H2302" s="24">
        <f t="shared" si="240"/>
        <v>1.0341824070998026E-2</v>
      </c>
      <c r="I2302" s="6">
        <f t="shared" si="240"/>
        <v>2.04</v>
      </c>
      <c r="J2302" s="6">
        <f t="shared" si="240"/>
        <v>9502298.7898858842</v>
      </c>
      <c r="K2302" s="18">
        <f t="shared" si="240"/>
        <v>7.4999999999999997E-2</v>
      </c>
      <c r="L2302" s="35">
        <f>Data!BR58</f>
        <v>4.7927322233836875E-3</v>
      </c>
      <c r="Q2302" s="21">
        <v>0</v>
      </c>
      <c r="R2302" s="21">
        <v>0</v>
      </c>
      <c r="S2302" s="21">
        <v>0</v>
      </c>
      <c r="T2302" s="38">
        <v>0</v>
      </c>
    </row>
    <row r="2303" spans="1:20" x14ac:dyDescent="0.25">
      <c r="A2303" s="17" t="s">
        <v>300</v>
      </c>
      <c r="B2303" s="8" t="s">
        <v>338</v>
      </c>
      <c r="C2303" s="8" t="s">
        <v>335</v>
      </c>
      <c r="D2303" s="8" t="str">
        <f t="shared" si="235"/>
        <v>Week_45-generic-refi</v>
      </c>
      <c r="E2303" s="8" t="str">
        <f t="shared" si="236"/>
        <v>Umbrella-social.video.umb</v>
      </c>
      <c r="H2303" s="24">
        <f t="shared" si="240"/>
        <v>1.0341824070998026E-2</v>
      </c>
      <c r="I2303" s="6">
        <f t="shared" si="240"/>
        <v>2.04</v>
      </c>
      <c r="J2303" s="6">
        <f t="shared" si="240"/>
        <v>9502298.7898858842</v>
      </c>
      <c r="K2303" s="18">
        <f t="shared" si="240"/>
        <v>7.4999999999999997E-2</v>
      </c>
      <c r="L2303" s="35">
        <f>Data!BR59</f>
        <v>4.1239788898882893E-3</v>
      </c>
      <c r="Q2303" s="21">
        <v>0</v>
      </c>
      <c r="R2303" s="21">
        <v>0</v>
      </c>
      <c r="S2303" s="21">
        <v>0</v>
      </c>
      <c r="T2303" s="38">
        <v>0</v>
      </c>
    </row>
    <row r="2304" spans="1:20" x14ac:dyDescent="0.25">
      <c r="A2304" s="17" t="s">
        <v>301</v>
      </c>
      <c r="B2304" s="8" t="s">
        <v>338</v>
      </c>
      <c r="C2304" s="8" t="s">
        <v>335</v>
      </c>
      <c r="D2304" s="8" t="str">
        <f t="shared" si="235"/>
        <v>Week_46-generic-refi</v>
      </c>
      <c r="E2304" s="8" t="str">
        <f t="shared" si="236"/>
        <v>Umbrella-social.video.umb</v>
      </c>
      <c r="H2304" s="24">
        <f t="shared" si="240"/>
        <v>1.0341824070998026E-2</v>
      </c>
      <c r="I2304" s="6">
        <f t="shared" si="240"/>
        <v>2.04</v>
      </c>
      <c r="J2304" s="6">
        <f t="shared" si="240"/>
        <v>9502298.7898858842</v>
      </c>
      <c r="K2304" s="18">
        <f t="shared" si="240"/>
        <v>7.4999999999999997E-2</v>
      </c>
      <c r="L2304" s="35">
        <f>Data!BR60</f>
        <v>4.1239788898882893E-3</v>
      </c>
      <c r="Q2304" s="21">
        <v>0</v>
      </c>
      <c r="R2304" s="21">
        <v>0</v>
      </c>
      <c r="S2304" s="21">
        <v>0</v>
      </c>
      <c r="T2304" s="38">
        <v>0</v>
      </c>
    </row>
    <row r="2305" spans="1:20" x14ac:dyDescent="0.25">
      <c r="A2305" s="17" t="s">
        <v>272</v>
      </c>
      <c r="B2305" s="8" t="s">
        <v>338</v>
      </c>
      <c r="C2305" s="8" t="s">
        <v>335</v>
      </c>
      <c r="D2305" s="8" t="str">
        <f t="shared" si="235"/>
        <v>Week_47-generic-refi</v>
      </c>
      <c r="E2305" s="8" t="str">
        <f t="shared" si="236"/>
        <v>Umbrella-social.video.umb</v>
      </c>
      <c r="H2305" s="24">
        <f t="shared" si="240"/>
        <v>1.0341824070998026E-2</v>
      </c>
      <c r="I2305" s="6">
        <f t="shared" si="240"/>
        <v>2.04</v>
      </c>
      <c r="J2305" s="6">
        <f t="shared" si="240"/>
        <v>9502298.7898858842</v>
      </c>
      <c r="K2305" s="18">
        <f t="shared" si="240"/>
        <v>7.4999999999999997E-2</v>
      </c>
      <c r="L2305" s="35">
        <f>Data!BR61</f>
        <v>4.1239788898882893E-3</v>
      </c>
      <c r="Q2305" s="21">
        <v>0</v>
      </c>
      <c r="R2305" s="21">
        <v>0</v>
      </c>
      <c r="S2305" s="21">
        <v>0</v>
      </c>
      <c r="T2305" s="38">
        <v>0</v>
      </c>
    </row>
    <row r="2306" spans="1:20" x14ac:dyDescent="0.25">
      <c r="A2306" s="17" t="s">
        <v>273</v>
      </c>
      <c r="B2306" s="8" t="s">
        <v>338</v>
      </c>
      <c r="C2306" s="8" t="s">
        <v>335</v>
      </c>
      <c r="D2306" s="8" t="str">
        <f t="shared" si="235"/>
        <v>Week_48-generic-refi</v>
      </c>
      <c r="E2306" s="8" t="str">
        <f t="shared" si="236"/>
        <v>Umbrella-social.video.umb</v>
      </c>
      <c r="H2306" s="24">
        <f t="shared" si="240"/>
        <v>1.0341824070998026E-2</v>
      </c>
      <c r="I2306" s="6">
        <f t="shared" si="240"/>
        <v>2.04</v>
      </c>
      <c r="J2306" s="6">
        <f t="shared" si="240"/>
        <v>9502298.7898858842</v>
      </c>
      <c r="K2306" s="18">
        <f t="shared" si="240"/>
        <v>7.4999999999999997E-2</v>
      </c>
      <c r="L2306" s="35">
        <f>Data!BR62</f>
        <v>4.1239788898882893E-3</v>
      </c>
      <c r="Q2306" s="21">
        <v>0</v>
      </c>
      <c r="R2306" s="21">
        <v>0</v>
      </c>
      <c r="S2306" s="21">
        <v>0</v>
      </c>
      <c r="T2306" s="38">
        <v>0</v>
      </c>
    </row>
    <row r="2307" spans="1:20" x14ac:dyDescent="0.25">
      <c r="A2307" s="17" t="s">
        <v>274</v>
      </c>
      <c r="B2307" s="8" t="s">
        <v>338</v>
      </c>
      <c r="C2307" s="8" t="s">
        <v>335</v>
      </c>
      <c r="D2307" s="8" t="str">
        <f t="shared" si="235"/>
        <v>Week_49-generic-refi</v>
      </c>
      <c r="E2307" s="8" t="str">
        <f t="shared" si="236"/>
        <v>Umbrella-social.video.umb</v>
      </c>
      <c r="H2307" s="24">
        <f t="shared" si="240"/>
        <v>1.0341824070998026E-2</v>
      </c>
      <c r="I2307" s="6">
        <f t="shared" si="240"/>
        <v>2.04</v>
      </c>
      <c r="J2307" s="6">
        <f t="shared" si="240"/>
        <v>9502298.7898858842</v>
      </c>
      <c r="K2307" s="18">
        <f t="shared" si="240"/>
        <v>7.4999999999999997E-2</v>
      </c>
      <c r="L2307" s="35">
        <f>Data!BR63</f>
        <v>4.1239788898882893E-3</v>
      </c>
      <c r="Q2307" s="21">
        <v>0</v>
      </c>
      <c r="R2307" s="21">
        <v>0</v>
      </c>
      <c r="S2307" s="21">
        <v>0</v>
      </c>
      <c r="T2307" s="38">
        <v>0</v>
      </c>
    </row>
    <row r="2308" spans="1:20" x14ac:dyDescent="0.25">
      <c r="A2308" s="17" t="s">
        <v>275</v>
      </c>
      <c r="B2308" s="8" t="s">
        <v>338</v>
      </c>
      <c r="C2308" s="8" t="s">
        <v>335</v>
      </c>
      <c r="D2308" s="8" t="str">
        <f t="shared" si="235"/>
        <v>Week_50-generic-refi</v>
      </c>
      <c r="E2308" s="8" t="str">
        <f t="shared" si="236"/>
        <v>Umbrella-social.video.umb</v>
      </c>
      <c r="H2308" s="24">
        <f t="shared" si="240"/>
        <v>1.0341824070998026E-2</v>
      </c>
      <c r="I2308" s="6">
        <f t="shared" si="240"/>
        <v>2.04</v>
      </c>
      <c r="J2308" s="6">
        <f t="shared" si="240"/>
        <v>9502298.7898858842</v>
      </c>
      <c r="K2308" s="18">
        <f t="shared" si="240"/>
        <v>7.4999999999999997E-2</v>
      </c>
      <c r="L2308" s="35">
        <f>Data!BR64</f>
        <v>3.6038374082807572E-3</v>
      </c>
      <c r="Q2308" s="21">
        <v>0</v>
      </c>
      <c r="R2308" s="21">
        <v>0</v>
      </c>
      <c r="S2308" s="21">
        <v>0</v>
      </c>
      <c r="T2308" s="38">
        <v>0</v>
      </c>
    </row>
    <row r="2309" spans="1:20" x14ac:dyDescent="0.25">
      <c r="A2309" s="17" t="s">
        <v>276</v>
      </c>
      <c r="B2309" s="8" t="s">
        <v>338</v>
      </c>
      <c r="C2309" s="8" t="s">
        <v>335</v>
      </c>
      <c r="D2309" s="8" t="str">
        <f t="shared" si="235"/>
        <v>Week_51-generic-refi</v>
      </c>
      <c r="E2309" s="8" t="str">
        <f t="shared" si="236"/>
        <v>Umbrella-social.video.umb</v>
      </c>
      <c r="H2309" s="24">
        <f t="shared" si="240"/>
        <v>1.0341824070998026E-2</v>
      </c>
      <c r="I2309" s="6">
        <f t="shared" si="240"/>
        <v>2.04</v>
      </c>
      <c r="J2309" s="6">
        <f t="shared" si="240"/>
        <v>9502298.7898858842</v>
      </c>
      <c r="K2309" s="18">
        <f t="shared" si="240"/>
        <v>7.4999999999999997E-2</v>
      </c>
      <c r="L2309" s="35">
        <f>Data!BR65</f>
        <v>3.6038374082807572E-3</v>
      </c>
      <c r="Q2309" s="21">
        <v>0</v>
      </c>
      <c r="R2309" s="21">
        <v>0</v>
      </c>
      <c r="S2309" s="21">
        <v>0</v>
      </c>
      <c r="T2309" s="38">
        <v>0</v>
      </c>
    </row>
    <row r="2310" spans="1:20" x14ac:dyDescent="0.25">
      <c r="A2310" s="17" t="s">
        <v>277</v>
      </c>
      <c r="B2310" s="8" t="s">
        <v>338</v>
      </c>
      <c r="C2310" s="8" t="s">
        <v>335</v>
      </c>
      <c r="D2310" s="8" t="str">
        <f t="shared" si="235"/>
        <v>Week_52-generic-refi</v>
      </c>
      <c r="E2310" s="8" t="str">
        <f t="shared" si="236"/>
        <v>Umbrella-social.video.umb</v>
      </c>
      <c r="H2310" s="24">
        <f t="shared" si="240"/>
        <v>1.0341824070998026E-2</v>
      </c>
      <c r="I2310" s="6">
        <f t="shared" si="240"/>
        <v>2.04</v>
      </c>
      <c r="J2310" s="6">
        <f t="shared" si="240"/>
        <v>9502298.7898858842</v>
      </c>
      <c r="K2310" s="18">
        <f t="shared" si="240"/>
        <v>7.4999999999999997E-2</v>
      </c>
      <c r="L2310" s="35">
        <f>Data!BR66</f>
        <v>3.6038374082807572E-3</v>
      </c>
      <c r="Q2310" s="21">
        <v>0</v>
      </c>
      <c r="R2310" s="21">
        <v>0</v>
      </c>
      <c r="S2310" s="21">
        <v>0</v>
      </c>
      <c r="T2310" s="38">
        <v>0</v>
      </c>
    </row>
    <row r="2312" spans="1:20" x14ac:dyDescent="0.25">
      <c r="A2312" s="16" t="s">
        <v>328</v>
      </c>
      <c r="B2312" s="8" t="s">
        <v>338</v>
      </c>
      <c r="C2312" s="8" t="s">
        <v>71</v>
      </c>
      <c r="E2312" s="8" t="str">
        <f>IF(RIGHT(A2312,3)="old","Initial",B2312&amp;"-"&amp;C2312)</f>
        <v>Initial</v>
      </c>
      <c r="F2312" s="4">
        <v>0</v>
      </c>
      <c r="G2312" s="19">
        <v>0</v>
      </c>
      <c r="H2312" s="4">
        <v>0</v>
      </c>
      <c r="I2312" s="42">
        <f>VLOOKUP(C2312,parms,8,FALSE)</f>
        <v>3.05</v>
      </c>
      <c r="J2312" s="6">
        <v>1</v>
      </c>
      <c r="K2312" s="18">
        <v>0</v>
      </c>
      <c r="L2312" s="35">
        <f>Data!BN2</f>
        <v>2.8519919861854207E-2</v>
      </c>
      <c r="M2312" s="39">
        <f>VLOOKUP(C2312,Data!$CB$2:$EB$22,1+VALUE(MID(A2312,6,2)),FALSE)</f>
        <v>804.48076900000012</v>
      </c>
      <c r="Q2312" s="21">
        <v>804.48076900000012</v>
      </c>
      <c r="R2312" s="21">
        <v>0</v>
      </c>
      <c r="S2312" s="21">
        <v>-804.48076900000012</v>
      </c>
      <c r="T2312" s="38">
        <v>1</v>
      </c>
    </row>
    <row r="2313" spans="1:20" x14ac:dyDescent="0.25">
      <c r="A2313" s="16" t="s">
        <v>316</v>
      </c>
      <c r="B2313" s="8" t="s">
        <v>338</v>
      </c>
      <c r="C2313" s="8" t="s">
        <v>71</v>
      </c>
      <c r="E2313" s="8" t="str">
        <f t="shared" ref="E2313:E2376" si="241">IF(RIGHT(A2313,3)="old","Initial",B2313&amp;"-"&amp;C2313)</f>
        <v>Initial</v>
      </c>
      <c r="F2313" s="4">
        <v>0</v>
      </c>
      <c r="G2313" s="19">
        <v>0</v>
      </c>
      <c r="H2313" s="4">
        <v>0</v>
      </c>
      <c r="I2313" s="6">
        <f>I2312</f>
        <v>3.05</v>
      </c>
      <c r="J2313" s="6">
        <v>1</v>
      </c>
      <c r="K2313" s="18">
        <v>0</v>
      </c>
      <c r="L2313" s="35">
        <f>Data!BN3</f>
        <v>3.3752932680543052E-2</v>
      </c>
      <c r="M2313" s="39">
        <f>VLOOKUP(C2313,Data!$CB$2:$EB$22,1+VALUE(MID(A2313,6,2)),FALSE)</f>
        <v>1579.7322979999999</v>
      </c>
      <c r="Q2313" s="21">
        <v>1579.7322979999999</v>
      </c>
      <c r="R2313" s="21">
        <v>0</v>
      </c>
      <c r="S2313" s="21">
        <v>-1579.7322979999999</v>
      </c>
      <c r="T2313" s="38">
        <v>1</v>
      </c>
    </row>
    <row r="2314" spans="1:20" x14ac:dyDescent="0.25">
      <c r="A2314" s="16" t="s">
        <v>317</v>
      </c>
      <c r="B2314" s="8" t="s">
        <v>338</v>
      </c>
      <c r="C2314" s="8" t="s">
        <v>71</v>
      </c>
      <c r="E2314" s="8" t="str">
        <f t="shared" si="241"/>
        <v>Initial</v>
      </c>
      <c r="F2314" s="4">
        <v>0</v>
      </c>
      <c r="G2314" s="19">
        <v>0</v>
      </c>
      <c r="H2314" s="4">
        <v>0</v>
      </c>
      <c r="I2314" s="6">
        <f t="shared" ref="I2314:I2376" si="242">I2313</f>
        <v>3.05</v>
      </c>
      <c r="J2314" s="6">
        <v>1</v>
      </c>
      <c r="K2314" s="18">
        <v>0</v>
      </c>
      <c r="L2314" s="35">
        <f>Data!BN4</f>
        <v>3.3752932680543052E-2</v>
      </c>
      <c r="M2314" s="39">
        <f>VLOOKUP(C2314,Data!$CB$2:$EB$22,1+VALUE(MID(A2314,6,2)),FALSE)</f>
        <v>2385.1060090000001</v>
      </c>
      <c r="Q2314" s="21">
        <v>2385.1060090000001</v>
      </c>
      <c r="R2314" s="21">
        <v>0</v>
      </c>
      <c r="S2314" s="21">
        <v>-2385.1060090000001</v>
      </c>
      <c r="T2314" s="38">
        <v>1</v>
      </c>
    </row>
    <row r="2315" spans="1:20" x14ac:dyDescent="0.25">
      <c r="A2315" s="16" t="s">
        <v>318</v>
      </c>
      <c r="B2315" s="8" t="s">
        <v>338</v>
      </c>
      <c r="C2315" s="8" t="s">
        <v>71</v>
      </c>
      <c r="E2315" s="8" t="str">
        <f t="shared" si="241"/>
        <v>Initial</v>
      </c>
      <c r="F2315" s="4">
        <v>0</v>
      </c>
      <c r="G2315" s="19">
        <v>0</v>
      </c>
      <c r="H2315" s="4">
        <v>0</v>
      </c>
      <c r="I2315" s="6">
        <f t="shared" si="242"/>
        <v>3.05</v>
      </c>
      <c r="J2315" s="6">
        <v>1</v>
      </c>
      <c r="K2315" s="18">
        <v>0</v>
      </c>
      <c r="L2315" s="35">
        <f>Data!BN5</f>
        <v>3.3752932680543052E-2</v>
      </c>
      <c r="M2315" s="39">
        <f>VLOOKUP(C2315,Data!$CB$2:$EB$22,1+VALUE(MID(A2315,6,2)),FALSE)</f>
        <v>2909.0353140000011</v>
      </c>
      <c r="Q2315" s="21">
        <v>2909.0353140000011</v>
      </c>
      <c r="R2315" s="21">
        <v>0</v>
      </c>
      <c r="S2315" s="21">
        <v>-2909.0353140000011</v>
      </c>
      <c r="T2315" s="38">
        <v>1</v>
      </c>
    </row>
    <row r="2316" spans="1:20" x14ac:dyDescent="0.25">
      <c r="A2316" s="16" t="s">
        <v>319</v>
      </c>
      <c r="B2316" s="8" t="s">
        <v>338</v>
      </c>
      <c r="C2316" s="8" t="s">
        <v>71</v>
      </c>
      <c r="E2316" s="8" t="str">
        <f t="shared" si="241"/>
        <v>Initial</v>
      </c>
      <c r="F2316" s="4">
        <v>0</v>
      </c>
      <c r="G2316" s="19">
        <v>0</v>
      </c>
      <c r="H2316" s="4">
        <v>0</v>
      </c>
      <c r="I2316" s="6">
        <f t="shared" si="242"/>
        <v>3.05</v>
      </c>
      <c r="J2316" s="6">
        <v>1</v>
      </c>
      <c r="K2316" s="18">
        <v>0</v>
      </c>
      <c r="L2316" s="35">
        <f>Data!BN6</f>
        <v>3.3752932680543052E-2</v>
      </c>
      <c r="M2316" s="39">
        <f>VLOOKUP(C2316,Data!$CB$2:$EB$22,1+VALUE(MID(A2316,6,2)),FALSE)</f>
        <v>2465.2208660000001</v>
      </c>
      <c r="Q2316" s="21">
        <v>2465.2208660000001</v>
      </c>
      <c r="R2316" s="21">
        <v>0</v>
      </c>
      <c r="S2316" s="21">
        <v>-2465.2208660000001</v>
      </c>
      <c r="T2316" s="38">
        <v>1</v>
      </c>
    </row>
    <row r="2317" spans="1:20" x14ac:dyDescent="0.25">
      <c r="A2317" s="16" t="s">
        <v>320</v>
      </c>
      <c r="B2317" s="8" t="s">
        <v>338</v>
      </c>
      <c r="C2317" s="8" t="s">
        <v>71</v>
      </c>
      <c r="E2317" s="8" t="str">
        <f t="shared" si="241"/>
        <v>Initial</v>
      </c>
      <c r="F2317" s="4">
        <v>0</v>
      </c>
      <c r="G2317" s="19">
        <v>0</v>
      </c>
      <c r="H2317" s="4">
        <v>0</v>
      </c>
      <c r="I2317" s="6">
        <f t="shared" si="242"/>
        <v>3.05</v>
      </c>
      <c r="J2317" s="6">
        <v>1</v>
      </c>
      <c r="K2317" s="18">
        <v>0</v>
      </c>
      <c r="L2317" s="35">
        <f>Data!BN7</f>
        <v>2.904322114372309E-2</v>
      </c>
      <c r="M2317" s="39">
        <f>VLOOKUP(C2317,Data!$CB$2:$EB$22,1+VALUE(MID(A2317,6,2)),FALSE)</f>
        <v>2456.2040959999999</v>
      </c>
      <c r="Q2317" s="21">
        <v>2456.2040959999999</v>
      </c>
      <c r="R2317" s="21">
        <v>0</v>
      </c>
      <c r="S2317" s="21">
        <v>-2456.2040959999999</v>
      </c>
      <c r="T2317" s="38">
        <v>1</v>
      </c>
    </row>
    <row r="2318" spans="1:20" x14ac:dyDescent="0.25">
      <c r="A2318" s="16" t="s">
        <v>321</v>
      </c>
      <c r="B2318" s="8" t="s">
        <v>338</v>
      </c>
      <c r="C2318" s="8" t="s">
        <v>71</v>
      </c>
      <c r="E2318" s="8" t="str">
        <f t="shared" si="241"/>
        <v>Initial</v>
      </c>
      <c r="F2318" s="4">
        <v>0</v>
      </c>
      <c r="G2318" s="19">
        <v>0</v>
      </c>
      <c r="H2318" s="4">
        <v>0</v>
      </c>
      <c r="I2318" s="6">
        <f t="shared" si="242"/>
        <v>3.05</v>
      </c>
      <c r="J2318" s="6">
        <v>1</v>
      </c>
      <c r="K2318" s="18">
        <v>0</v>
      </c>
      <c r="L2318" s="35">
        <f>Data!BN8</f>
        <v>2.904322114372309E-2</v>
      </c>
      <c r="M2318" s="39">
        <f>VLOOKUP(C2318,Data!$CB$2:$EB$22,1+VALUE(MID(A2318,6,2)),FALSE)</f>
        <v>2119.9869709999998</v>
      </c>
      <c r="Q2318" s="21">
        <v>2119.9869709999998</v>
      </c>
      <c r="R2318" s="21">
        <v>0</v>
      </c>
      <c r="S2318" s="21">
        <v>-2119.9869709999998</v>
      </c>
      <c r="T2318" s="38">
        <v>1</v>
      </c>
    </row>
    <row r="2319" spans="1:20" x14ac:dyDescent="0.25">
      <c r="A2319" s="16" t="s">
        <v>322</v>
      </c>
      <c r="B2319" s="8" t="s">
        <v>338</v>
      </c>
      <c r="C2319" s="8" t="s">
        <v>71</v>
      </c>
      <c r="E2319" s="8" t="str">
        <f t="shared" si="241"/>
        <v>Initial</v>
      </c>
      <c r="F2319" s="4">
        <v>0</v>
      </c>
      <c r="G2319" s="19">
        <v>0</v>
      </c>
      <c r="H2319" s="4">
        <v>0</v>
      </c>
      <c r="I2319" s="6">
        <f t="shared" si="242"/>
        <v>3.05</v>
      </c>
      <c r="J2319" s="6">
        <v>1</v>
      </c>
      <c r="K2319" s="18">
        <v>0</v>
      </c>
      <c r="L2319" s="35">
        <f>Data!BN9</f>
        <v>2.904322114372309E-2</v>
      </c>
      <c r="M2319" s="39">
        <f>VLOOKUP(C2319,Data!$CB$2:$EB$22,1+VALUE(MID(A2319,6,2)),FALSE)</f>
        <v>2013.3348619999999</v>
      </c>
      <c r="Q2319" s="21">
        <v>2013.3348619999999</v>
      </c>
      <c r="R2319" s="21">
        <v>0</v>
      </c>
      <c r="S2319" s="21">
        <v>-2013.3348619999999</v>
      </c>
      <c r="T2319" s="38">
        <v>1</v>
      </c>
    </row>
    <row r="2320" spans="1:20" x14ac:dyDescent="0.25">
      <c r="A2320" s="16" t="s">
        <v>323</v>
      </c>
      <c r="B2320" s="8" t="s">
        <v>338</v>
      </c>
      <c r="C2320" s="8" t="s">
        <v>71</v>
      </c>
      <c r="E2320" s="8" t="str">
        <f t="shared" si="241"/>
        <v>Initial</v>
      </c>
      <c r="F2320" s="4">
        <v>0</v>
      </c>
      <c r="G2320" s="19">
        <v>0</v>
      </c>
      <c r="H2320" s="4">
        <v>0</v>
      </c>
      <c r="I2320" s="6">
        <f t="shared" si="242"/>
        <v>3.05</v>
      </c>
      <c r="J2320" s="6">
        <v>1</v>
      </c>
      <c r="K2320" s="18">
        <v>0</v>
      </c>
      <c r="L2320" s="35">
        <f>Data!BN10</f>
        <v>2.904322114372309E-2</v>
      </c>
      <c r="M2320" s="39">
        <f>VLOOKUP(C2320,Data!$CB$2:$EB$22,1+VALUE(MID(A2320,6,2)),FALSE)</f>
        <v>2233.290606</v>
      </c>
      <c r="Q2320" s="21">
        <v>2233.290606</v>
      </c>
      <c r="R2320" s="21">
        <v>0</v>
      </c>
      <c r="S2320" s="21">
        <v>-2233.290606</v>
      </c>
      <c r="T2320" s="38">
        <v>1</v>
      </c>
    </row>
    <row r="2321" spans="1:20" x14ac:dyDescent="0.25">
      <c r="A2321" s="16" t="s">
        <v>324</v>
      </c>
      <c r="B2321" s="8" t="s">
        <v>338</v>
      </c>
      <c r="C2321" s="8" t="s">
        <v>71</v>
      </c>
      <c r="E2321" s="8" t="str">
        <f t="shared" si="241"/>
        <v>Initial</v>
      </c>
      <c r="F2321" s="4">
        <v>0</v>
      </c>
      <c r="G2321" s="19">
        <v>0</v>
      </c>
      <c r="H2321" s="4">
        <v>0</v>
      </c>
      <c r="I2321" s="6">
        <f t="shared" si="242"/>
        <v>3.05</v>
      </c>
      <c r="J2321" s="6">
        <v>1</v>
      </c>
      <c r="K2321" s="18">
        <v>0</v>
      </c>
      <c r="L2321" s="35">
        <f>Data!BN11</f>
        <v>2.904322114372309E-2</v>
      </c>
      <c r="M2321" s="39">
        <f>VLOOKUP(C2321,Data!$CB$2:$EB$22,1+VALUE(MID(A2321,6,2)),FALSE)</f>
        <v>2670.5712960000001</v>
      </c>
      <c r="Q2321" s="21">
        <v>2670.5712960000001</v>
      </c>
      <c r="R2321" s="21">
        <v>0</v>
      </c>
      <c r="S2321" s="21">
        <v>-2670.5712960000001</v>
      </c>
      <c r="T2321" s="38">
        <v>1</v>
      </c>
    </row>
    <row r="2322" spans="1:20" x14ac:dyDescent="0.25">
      <c r="A2322" s="16" t="s">
        <v>325</v>
      </c>
      <c r="B2322" s="8" t="s">
        <v>338</v>
      </c>
      <c r="C2322" s="8" t="s">
        <v>71</v>
      </c>
      <c r="E2322" s="8" t="str">
        <f t="shared" si="241"/>
        <v>Initial</v>
      </c>
      <c r="F2322" s="4">
        <v>0</v>
      </c>
      <c r="G2322" s="19">
        <v>0</v>
      </c>
      <c r="H2322" s="4">
        <v>0</v>
      </c>
      <c r="I2322" s="6">
        <f t="shared" si="242"/>
        <v>3.05</v>
      </c>
      <c r="J2322" s="6">
        <v>1</v>
      </c>
      <c r="K2322" s="18">
        <v>0</v>
      </c>
      <c r="L2322" s="35">
        <f>Data!BN12</f>
        <v>2.5380112170640897E-2</v>
      </c>
      <c r="M2322" s="39">
        <f>VLOOKUP(C2322,Data!$CB$2:$EB$22,1+VALUE(MID(A2322,6,2)),FALSE)</f>
        <v>3019.2166950000001</v>
      </c>
      <c r="Q2322" s="21">
        <v>3019.2166950000001</v>
      </c>
      <c r="R2322" s="21">
        <v>0</v>
      </c>
      <c r="S2322" s="21">
        <v>-3019.2166950000001</v>
      </c>
      <c r="T2322" s="38">
        <v>1</v>
      </c>
    </row>
    <row r="2323" spans="1:20" x14ac:dyDescent="0.25">
      <c r="A2323" s="16" t="s">
        <v>326</v>
      </c>
      <c r="B2323" s="8" t="s">
        <v>338</v>
      </c>
      <c r="C2323" s="8" t="s">
        <v>71</v>
      </c>
      <c r="E2323" s="8" t="str">
        <f t="shared" si="241"/>
        <v>Initial</v>
      </c>
      <c r="F2323" s="4">
        <v>0</v>
      </c>
      <c r="G2323" s="19">
        <v>0</v>
      </c>
      <c r="H2323" s="4">
        <v>0</v>
      </c>
      <c r="I2323" s="6">
        <f t="shared" si="242"/>
        <v>3.05</v>
      </c>
      <c r="J2323" s="6">
        <v>1</v>
      </c>
      <c r="K2323" s="18">
        <v>0</v>
      </c>
      <c r="L2323" s="35">
        <f>Data!BN13</f>
        <v>2.5380112170640897E-2</v>
      </c>
      <c r="M2323" s="39">
        <f>VLOOKUP(C2323,Data!$CB$2:$EB$22,1+VALUE(MID(A2323,6,2)),FALSE)</f>
        <v>5048.7454539999999</v>
      </c>
      <c r="Q2323" s="21">
        <v>5048.7454539999999</v>
      </c>
      <c r="R2323" s="21">
        <v>0</v>
      </c>
      <c r="S2323" s="21">
        <v>-5048.7454539999999</v>
      </c>
      <c r="T2323" s="38">
        <v>1</v>
      </c>
    </row>
    <row r="2324" spans="1:20" x14ac:dyDescent="0.25">
      <c r="A2324" s="16" t="s">
        <v>327</v>
      </c>
      <c r="B2324" s="8" t="s">
        <v>338</v>
      </c>
      <c r="C2324" s="8" t="s">
        <v>71</v>
      </c>
      <c r="E2324" s="8" t="str">
        <f t="shared" si="241"/>
        <v>Initial</v>
      </c>
      <c r="F2324" s="4">
        <v>0</v>
      </c>
      <c r="G2324" s="19">
        <v>0</v>
      </c>
      <c r="H2324" s="4">
        <v>0</v>
      </c>
      <c r="I2324" s="6">
        <f t="shared" si="242"/>
        <v>3.05</v>
      </c>
      <c r="J2324" s="6">
        <v>1</v>
      </c>
      <c r="K2324" s="18">
        <v>0</v>
      </c>
      <c r="L2324" s="35">
        <f>Data!BN14</f>
        <v>2.5380112170640897E-2</v>
      </c>
      <c r="M2324" s="39">
        <f>VLOOKUP(C2324,Data!$CB$2:$EB$22,1+VALUE(MID(A2324,6,2)),FALSE)</f>
        <v>3562.1300639999999</v>
      </c>
      <c r="Q2324" s="21">
        <v>3562.1300639999999</v>
      </c>
      <c r="R2324" s="21">
        <v>0</v>
      </c>
      <c r="S2324" s="21">
        <v>-3562.1300639999999</v>
      </c>
      <c r="T2324" s="38">
        <v>1</v>
      </c>
    </row>
    <row r="2325" spans="1:20" x14ac:dyDescent="0.25">
      <c r="A2325" s="17" t="s">
        <v>262</v>
      </c>
      <c r="B2325" s="8" t="s">
        <v>338</v>
      </c>
      <c r="C2325" s="8" t="s">
        <v>71</v>
      </c>
      <c r="E2325" s="8" t="str">
        <f t="shared" si="241"/>
        <v>Umbrella-display.umb</v>
      </c>
      <c r="F2325" s="4">
        <v>0</v>
      </c>
      <c r="G2325" s="19">
        <v>0</v>
      </c>
      <c r="H2325" s="4">
        <v>0</v>
      </c>
      <c r="I2325" s="6">
        <f t="shared" si="242"/>
        <v>3.05</v>
      </c>
      <c r="J2325" s="6">
        <v>1</v>
      </c>
      <c r="K2325" s="18">
        <v>0</v>
      </c>
      <c r="L2325" s="35">
        <f>Data!BN15</f>
        <v>2.5380112170640897E-2</v>
      </c>
      <c r="M2325" s="21">
        <f>VLOOKUP(C2325,Data!$CB$2:$EB$22,1+VALUE(MID(A2325,6,2)),FALSE)</f>
        <v>0</v>
      </c>
      <c r="Q2325" s="21">
        <v>0</v>
      </c>
      <c r="R2325" s="21">
        <v>0</v>
      </c>
      <c r="S2325" s="21">
        <v>0</v>
      </c>
      <c r="T2325" s="38">
        <v>0</v>
      </c>
    </row>
    <row r="2326" spans="1:20" x14ac:dyDescent="0.25">
      <c r="A2326" s="17" t="s">
        <v>263</v>
      </c>
      <c r="B2326" s="8" t="s">
        <v>338</v>
      </c>
      <c r="C2326" s="8" t="s">
        <v>71</v>
      </c>
      <c r="E2326" s="8" t="str">
        <f t="shared" si="241"/>
        <v>Umbrella-display.umb</v>
      </c>
      <c r="F2326" s="4">
        <v>0</v>
      </c>
      <c r="G2326" s="19">
        <v>0</v>
      </c>
      <c r="H2326" s="4">
        <v>0</v>
      </c>
      <c r="I2326" s="6">
        <f t="shared" si="242"/>
        <v>3.05</v>
      </c>
      <c r="J2326" s="6">
        <v>1</v>
      </c>
      <c r="K2326" s="18">
        <v>0</v>
      </c>
      <c r="L2326" s="35">
        <f>Data!BN16</f>
        <v>2.4071858965968689E-2</v>
      </c>
      <c r="M2326" s="21">
        <f>VLOOKUP(C2326,Data!$CB$2:$EB$22,1+VALUE(MID(A2326,6,2)),FALSE)</f>
        <v>0</v>
      </c>
      <c r="Q2326" s="21">
        <v>0</v>
      </c>
      <c r="R2326" s="21">
        <v>0</v>
      </c>
      <c r="S2326" s="21">
        <v>0</v>
      </c>
      <c r="T2326" s="38">
        <v>0</v>
      </c>
    </row>
    <row r="2327" spans="1:20" x14ac:dyDescent="0.25">
      <c r="A2327" s="17" t="s">
        <v>264</v>
      </c>
      <c r="B2327" s="8" t="s">
        <v>338</v>
      </c>
      <c r="C2327" s="8" t="s">
        <v>71</v>
      </c>
      <c r="E2327" s="8" t="str">
        <f t="shared" si="241"/>
        <v>Umbrella-display.umb</v>
      </c>
      <c r="F2327" s="4">
        <v>0</v>
      </c>
      <c r="G2327" s="19">
        <v>0</v>
      </c>
      <c r="H2327" s="4">
        <v>0</v>
      </c>
      <c r="I2327" s="6">
        <f t="shared" si="242"/>
        <v>3.05</v>
      </c>
      <c r="J2327" s="6">
        <v>1</v>
      </c>
      <c r="K2327" s="18">
        <v>0</v>
      </c>
      <c r="L2327" s="35">
        <f>Data!BN17</f>
        <v>2.4071858965968689E-2</v>
      </c>
      <c r="M2327" s="21">
        <f>VLOOKUP(C2327,Data!$CB$2:$EB$22,1+VALUE(MID(A2327,6,2)),FALSE)</f>
        <v>0</v>
      </c>
      <c r="Q2327" s="21">
        <v>0</v>
      </c>
      <c r="R2327" s="21">
        <v>0</v>
      </c>
      <c r="S2327" s="21">
        <v>0</v>
      </c>
      <c r="T2327" s="38">
        <v>0</v>
      </c>
    </row>
    <row r="2328" spans="1:20" x14ac:dyDescent="0.25">
      <c r="A2328" s="17" t="s">
        <v>265</v>
      </c>
      <c r="B2328" s="8" t="s">
        <v>338</v>
      </c>
      <c r="C2328" s="8" t="s">
        <v>71</v>
      </c>
      <c r="E2328" s="8" t="str">
        <f t="shared" si="241"/>
        <v>Umbrella-display.umb</v>
      </c>
      <c r="F2328" s="4">
        <v>0</v>
      </c>
      <c r="G2328" s="19">
        <v>0</v>
      </c>
      <c r="H2328" s="4">
        <v>0</v>
      </c>
      <c r="I2328" s="6">
        <f t="shared" si="242"/>
        <v>3.05</v>
      </c>
      <c r="J2328" s="6">
        <v>1</v>
      </c>
      <c r="K2328" s="18">
        <v>0</v>
      </c>
      <c r="L2328" s="35">
        <f>Data!BN18</f>
        <v>2.4071858965968689E-2</v>
      </c>
      <c r="M2328" s="21">
        <f>VLOOKUP(C2328,Data!$CB$2:$EB$22,1+VALUE(MID(A2328,6,2)),FALSE)</f>
        <v>0</v>
      </c>
      <c r="Q2328" s="21">
        <v>0</v>
      </c>
      <c r="R2328" s="21">
        <v>0</v>
      </c>
      <c r="S2328" s="21">
        <v>0</v>
      </c>
      <c r="T2328" s="38">
        <v>0</v>
      </c>
    </row>
    <row r="2329" spans="1:20" x14ac:dyDescent="0.25">
      <c r="A2329" s="17" t="s">
        <v>266</v>
      </c>
      <c r="B2329" s="8" t="s">
        <v>338</v>
      </c>
      <c r="C2329" s="8" t="s">
        <v>71</v>
      </c>
      <c r="E2329" s="8" t="str">
        <f t="shared" si="241"/>
        <v>Umbrella-display.umb</v>
      </c>
      <c r="F2329" s="4">
        <v>0</v>
      </c>
      <c r="G2329" s="19">
        <v>0</v>
      </c>
      <c r="H2329" s="4">
        <v>0</v>
      </c>
      <c r="I2329" s="6">
        <f t="shared" si="242"/>
        <v>3.05</v>
      </c>
      <c r="J2329" s="6">
        <v>1</v>
      </c>
      <c r="K2329" s="18">
        <v>0</v>
      </c>
      <c r="L2329" s="35">
        <f>Data!BN19</f>
        <v>2.4071858965968689E-2</v>
      </c>
      <c r="M2329" s="21">
        <f>VLOOKUP(C2329,Data!$CB$2:$EB$22,1+VALUE(MID(A2329,6,2)),FALSE)</f>
        <v>0</v>
      </c>
      <c r="Q2329" s="21">
        <v>0</v>
      </c>
      <c r="R2329" s="21">
        <v>0</v>
      </c>
      <c r="S2329" s="21">
        <v>0</v>
      </c>
      <c r="T2329" s="38">
        <v>0</v>
      </c>
    </row>
    <row r="2330" spans="1:20" x14ac:dyDescent="0.25">
      <c r="A2330" s="17" t="s">
        <v>267</v>
      </c>
      <c r="B2330" s="8" t="s">
        <v>338</v>
      </c>
      <c r="C2330" s="8" t="s">
        <v>71</v>
      </c>
      <c r="E2330" s="8" t="str">
        <f t="shared" si="241"/>
        <v>Umbrella-display.umb</v>
      </c>
      <c r="F2330" s="4">
        <v>0</v>
      </c>
      <c r="G2330" s="19">
        <v>0</v>
      </c>
      <c r="H2330" s="4">
        <v>0</v>
      </c>
      <c r="I2330" s="6">
        <f t="shared" si="242"/>
        <v>3.05</v>
      </c>
      <c r="J2330" s="6">
        <v>1</v>
      </c>
      <c r="K2330" s="18">
        <v>0</v>
      </c>
      <c r="L2330" s="35">
        <f>Data!BN20</f>
        <v>2.4856810888772018E-2</v>
      </c>
      <c r="M2330" s="21">
        <f>VLOOKUP(C2330,Data!$CB$2:$EB$22,1+VALUE(MID(A2330,6,2)),FALSE)</f>
        <v>0</v>
      </c>
      <c r="Q2330" s="21">
        <v>0</v>
      </c>
      <c r="R2330" s="21">
        <v>0</v>
      </c>
      <c r="S2330" s="21">
        <v>0</v>
      </c>
      <c r="T2330" s="38">
        <v>0</v>
      </c>
    </row>
    <row r="2331" spans="1:20" x14ac:dyDescent="0.25">
      <c r="A2331" s="17" t="s">
        <v>268</v>
      </c>
      <c r="B2331" s="8" t="s">
        <v>338</v>
      </c>
      <c r="C2331" s="8" t="s">
        <v>71</v>
      </c>
      <c r="E2331" s="8" t="str">
        <f t="shared" si="241"/>
        <v>Umbrella-display.umb</v>
      </c>
      <c r="F2331" s="4">
        <v>0</v>
      </c>
      <c r="G2331" s="19">
        <v>0</v>
      </c>
      <c r="H2331" s="4">
        <v>0</v>
      </c>
      <c r="I2331" s="6">
        <f t="shared" si="242"/>
        <v>3.05</v>
      </c>
      <c r="J2331" s="6">
        <v>1</v>
      </c>
      <c r="K2331" s="18">
        <v>0</v>
      </c>
      <c r="L2331" s="35">
        <f>Data!BN21</f>
        <v>2.4856810888772018E-2</v>
      </c>
      <c r="M2331" s="21">
        <f>VLOOKUP(C2331,Data!$CB$2:$EB$22,1+VALUE(MID(A2331,6,2)),FALSE)</f>
        <v>0</v>
      </c>
      <c r="Q2331" s="21">
        <v>0</v>
      </c>
      <c r="R2331" s="21">
        <v>0</v>
      </c>
      <c r="S2331" s="21">
        <v>0</v>
      </c>
      <c r="T2331" s="38">
        <v>0</v>
      </c>
    </row>
    <row r="2332" spans="1:20" x14ac:dyDescent="0.25">
      <c r="A2332" s="17" t="s">
        <v>269</v>
      </c>
      <c r="B2332" s="8" t="s">
        <v>338</v>
      </c>
      <c r="C2332" s="8" t="s">
        <v>71</v>
      </c>
      <c r="E2332" s="8" t="str">
        <f t="shared" si="241"/>
        <v>Umbrella-display.umb</v>
      </c>
      <c r="F2332" s="4">
        <v>0</v>
      </c>
      <c r="G2332" s="19">
        <v>0</v>
      </c>
      <c r="H2332" s="4">
        <v>0</v>
      </c>
      <c r="I2332" s="6">
        <f t="shared" si="242"/>
        <v>3.05</v>
      </c>
      <c r="J2332" s="6">
        <v>1</v>
      </c>
      <c r="K2332" s="18">
        <v>0</v>
      </c>
      <c r="L2332" s="35">
        <f>Data!BN22</f>
        <v>2.4856810888772018E-2</v>
      </c>
      <c r="M2332" s="21">
        <f>VLOOKUP(C2332,Data!$CB$2:$EB$22,1+VALUE(MID(A2332,6,2)),FALSE)</f>
        <v>0</v>
      </c>
      <c r="Q2332" s="21">
        <v>0</v>
      </c>
      <c r="R2332" s="21">
        <v>0</v>
      </c>
      <c r="S2332" s="21">
        <v>0</v>
      </c>
      <c r="T2332" s="38">
        <v>0</v>
      </c>
    </row>
    <row r="2333" spans="1:20" x14ac:dyDescent="0.25">
      <c r="A2333" s="17" t="s">
        <v>270</v>
      </c>
      <c r="B2333" s="8" t="s">
        <v>338</v>
      </c>
      <c r="C2333" s="8" t="s">
        <v>71</v>
      </c>
      <c r="E2333" s="8" t="str">
        <f t="shared" si="241"/>
        <v>Umbrella-display.umb</v>
      </c>
      <c r="F2333" s="4">
        <v>0</v>
      </c>
      <c r="G2333" s="19">
        <v>0</v>
      </c>
      <c r="H2333" s="4">
        <v>0</v>
      </c>
      <c r="I2333" s="6">
        <f t="shared" si="242"/>
        <v>3.05</v>
      </c>
      <c r="J2333" s="6">
        <v>1</v>
      </c>
      <c r="K2333" s="18">
        <v>0</v>
      </c>
      <c r="L2333" s="35">
        <f>Data!BN23</f>
        <v>2.4856810888772018E-2</v>
      </c>
      <c r="M2333" s="21">
        <f>VLOOKUP(C2333,Data!$CB$2:$EB$22,1+VALUE(MID(A2333,6,2)),FALSE)</f>
        <v>0</v>
      </c>
      <c r="Q2333" s="21">
        <v>0</v>
      </c>
      <c r="R2333" s="21">
        <v>0</v>
      </c>
      <c r="S2333" s="21">
        <v>0</v>
      </c>
      <c r="T2333" s="38">
        <v>0</v>
      </c>
    </row>
    <row r="2334" spans="1:20" x14ac:dyDescent="0.25">
      <c r="A2334" s="17" t="s">
        <v>249</v>
      </c>
      <c r="B2334" s="8" t="s">
        <v>338</v>
      </c>
      <c r="C2334" s="8" t="s">
        <v>71</v>
      </c>
      <c r="E2334" s="8" t="str">
        <f t="shared" si="241"/>
        <v>Umbrella-display.umb</v>
      </c>
      <c r="F2334" s="4">
        <v>0</v>
      </c>
      <c r="G2334" s="19">
        <v>0</v>
      </c>
      <c r="H2334" s="4">
        <v>0</v>
      </c>
      <c r="I2334" s="6">
        <f t="shared" si="242"/>
        <v>3.05</v>
      </c>
      <c r="J2334" s="6">
        <v>1</v>
      </c>
      <c r="K2334" s="18">
        <v>0</v>
      </c>
      <c r="L2334" s="35">
        <f>Data!BN24</f>
        <v>2.4856810888772018E-2</v>
      </c>
      <c r="M2334" s="21">
        <f>VLOOKUP(C2334,Data!$CB$2:$EB$22,1+VALUE(MID(A2334,6,2)),FALSE)</f>
        <v>0</v>
      </c>
      <c r="Q2334" s="21">
        <v>0</v>
      </c>
      <c r="R2334" s="21">
        <v>0</v>
      </c>
      <c r="S2334" s="21">
        <v>0</v>
      </c>
      <c r="T2334" s="38">
        <v>0</v>
      </c>
    </row>
    <row r="2335" spans="1:20" x14ac:dyDescent="0.25">
      <c r="A2335" s="17" t="s">
        <v>250</v>
      </c>
      <c r="B2335" s="8" t="s">
        <v>338</v>
      </c>
      <c r="C2335" s="8" t="s">
        <v>71</v>
      </c>
      <c r="E2335" s="8" t="str">
        <f t="shared" si="241"/>
        <v>Umbrella-display.umb</v>
      </c>
      <c r="F2335" s="4">
        <v>0</v>
      </c>
      <c r="G2335" s="19">
        <v>0</v>
      </c>
      <c r="H2335" s="4">
        <v>0</v>
      </c>
      <c r="I2335" s="6">
        <f t="shared" si="242"/>
        <v>3.05</v>
      </c>
      <c r="J2335" s="6">
        <v>1</v>
      </c>
      <c r="K2335" s="18">
        <v>0</v>
      </c>
      <c r="L2335" s="35">
        <f>Data!BN25</f>
        <v>2.4856810888772018E-2</v>
      </c>
      <c r="M2335" s="21">
        <f>VLOOKUP(C2335,Data!$CB$2:$EB$22,1+VALUE(MID(A2335,6,2)),FALSE)</f>
        <v>0</v>
      </c>
      <c r="Q2335" s="21">
        <v>0</v>
      </c>
      <c r="R2335" s="21">
        <v>0</v>
      </c>
      <c r="S2335" s="21">
        <v>0</v>
      </c>
      <c r="T2335" s="38">
        <v>0</v>
      </c>
    </row>
    <row r="2336" spans="1:20" x14ac:dyDescent="0.25">
      <c r="A2336" s="17" t="s">
        <v>251</v>
      </c>
      <c r="B2336" s="8" t="s">
        <v>338</v>
      </c>
      <c r="C2336" s="8" t="s">
        <v>71</v>
      </c>
      <c r="E2336" s="8" t="str">
        <f t="shared" si="241"/>
        <v>Umbrella-display.umb</v>
      </c>
      <c r="F2336" s="4">
        <v>0</v>
      </c>
      <c r="G2336" s="19">
        <v>0</v>
      </c>
      <c r="H2336" s="4">
        <v>0</v>
      </c>
      <c r="I2336" s="6">
        <f t="shared" si="242"/>
        <v>3.05</v>
      </c>
      <c r="J2336" s="6">
        <v>1</v>
      </c>
      <c r="K2336" s="18">
        <v>0</v>
      </c>
      <c r="L2336" s="35">
        <f>Data!BN26</f>
        <v>2.4856810888772018E-2</v>
      </c>
      <c r="M2336" s="21">
        <f>VLOOKUP(C2336,Data!$CB$2:$EB$22,1+VALUE(MID(A2336,6,2)),FALSE)</f>
        <v>0</v>
      </c>
      <c r="Q2336" s="21">
        <v>0</v>
      </c>
      <c r="R2336" s="21">
        <v>0</v>
      </c>
      <c r="S2336" s="21">
        <v>0</v>
      </c>
      <c r="T2336" s="38">
        <v>0</v>
      </c>
    </row>
    <row r="2337" spans="1:20" x14ac:dyDescent="0.25">
      <c r="A2337" s="17" t="s">
        <v>252</v>
      </c>
      <c r="B2337" s="8" t="s">
        <v>338</v>
      </c>
      <c r="C2337" s="8" t="s">
        <v>71</v>
      </c>
      <c r="E2337" s="8" t="str">
        <f t="shared" si="241"/>
        <v>Umbrella-display.umb</v>
      </c>
      <c r="F2337" s="4">
        <v>0</v>
      </c>
      <c r="G2337" s="19">
        <v>0</v>
      </c>
      <c r="H2337" s="4">
        <v>0</v>
      </c>
      <c r="I2337" s="6">
        <f t="shared" si="242"/>
        <v>3.05</v>
      </c>
      <c r="J2337" s="6">
        <v>1</v>
      </c>
      <c r="K2337" s="18">
        <v>0</v>
      </c>
      <c r="L2337" s="35">
        <f>Data!BN27</f>
        <v>2.4856810888772018E-2</v>
      </c>
      <c r="M2337" s="21">
        <f>VLOOKUP(C2337,Data!$CB$2:$EB$22,1+VALUE(MID(A2337,6,2)),FALSE)</f>
        <v>0</v>
      </c>
      <c r="Q2337" s="21">
        <v>0</v>
      </c>
      <c r="R2337" s="21">
        <v>0</v>
      </c>
      <c r="S2337" s="21">
        <v>0</v>
      </c>
      <c r="T2337" s="38">
        <v>0</v>
      </c>
    </row>
    <row r="2338" spans="1:20" x14ac:dyDescent="0.25">
      <c r="A2338" s="17" t="s">
        <v>253</v>
      </c>
      <c r="B2338" s="8" t="s">
        <v>338</v>
      </c>
      <c r="C2338" s="8" t="s">
        <v>71</v>
      </c>
      <c r="E2338" s="8" t="str">
        <f t="shared" si="241"/>
        <v>Umbrella-display.umb</v>
      </c>
      <c r="F2338" s="4">
        <v>0</v>
      </c>
      <c r="G2338" s="19">
        <v>0</v>
      </c>
      <c r="H2338" s="4">
        <v>0</v>
      </c>
      <c r="I2338" s="6">
        <f t="shared" si="242"/>
        <v>3.05</v>
      </c>
      <c r="J2338" s="6">
        <v>1</v>
      </c>
      <c r="K2338" s="18">
        <v>0</v>
      </c>
      <c r="L2338" s="35">
        <f>Data!BN28</f>
        <v>2.4856810888772018E-2</v>
      </c>
      <c r="M2338" s="21">
        <f>VLOOKUP(C2338,Data!$CB$2:$EB$22,1+VALUE(MID(A2338,6,2)),FALSE)</f>
        <v>0</v>
      </c>
      <c r="Q2338" s="21">
        <v>0</v>
      </c>
      <c r="R2338" s="21">
        <v>0</v>
      </c>
      <c r="S2338" s="21">
        <v>0</v>
      </c>
      <c r="T2338" s="38">
        <v>0</v>
      </c>
    </row>
    <row r="2339" spans="1:20" x14ac:dyDescent="0.25">
      <c r="A2339" s="17" t="s">
        <v>254</v>
      </c>
      <c r="B2339" s="8" t="s">
        <v>338</v>
      </c>
      <c r="C2339" s="8" t="s">
        <v>71</v>
      </c>
      <c r="E2339" s="8" t="str">
        <f t="shared" si="241"/>
        <v>Umbrella-display.umb</v>
      </c>
      <c r="F2339" s="4">
        <v>0</v>
      </c>
      <c r="G2339" s="19">
        <v>0</v>
      </c>
      <c r="H2339" s="4">
        <v>0</v>
      </c>
      <c r="I2339" s="6">
        <f t="shared" si="242"/>
        <v>3.05</v>
      </c>
      <c r="J2339" s="6">
        <v>1</v>
      </c>
      <c r="K2339" s="18">
        <v>0</v>
      </c>
      <c r="L2339" s="35">
        <f>Data!BN29</f>
        <v>2.5641762811575344E-2</v>
      </c>
      <c r="M2339" s="21">
        <f>VLOOKUP(C2339,Data!$CB$2:$EB$22,1+VALUE(MID(A2339,6,2)),FALSE)</f>
        <v>1850.980663</v>
      </c>
      <c r="Q2339" s="21">
        <v>1850.980663</v>
      </c>
      <c r="R2339" s="21">
        <v>0</v>
      </c>
      <c r="S2339" s="21">
        <v>-1850.980663</v>
      </c>
      <c r="T2339" s="38">
        <v>1</v>
      </c>
    </row>
    <row r="2340" spans="1:20" x14ac:dyDescent="0.25">
      <c r="A2340" s="17" t="s">
        <v>255</v>
      </c>
      <c r="B2340" s="8" t="s">
        <v>338</v>
      </c>
      <c r="C2340" s="8" t="s">
        <v>71</v>
      </c>
      <c r="E2340" s="8" t="str">
        <f t="shared" si="241"/>
        <v>Umbrella-display.umb</v>
      </c>
      <c r="F2340" s="4">
        <v>0</v>
      </c>
      <c r="G2340" s="19">
        <v>0</v>
      </c>
      <c r="H2340" s="4">
        <v>0</v>
      </c>
      <c r="I2340" s="6">
        <f t="shared" si="242"/>
        <v>3.05</v>
      </c>
      <c r="J2340" s="6">
        <v>1</v>
      </c>
      <c r="K2340" s="18">
        <v>0</v>
      </c>
      <c r="L2340" s="35">
        <f>Data!BN30</f>
        <v>2.5641762811575344E-2</v>
      </c>
      <c r="M2340" s="21">
        <f>VLOOKUP(C2340,Data!$CB$2:$EB$22,1+VALUE(MID(A2340,6,2)),FALSE)</f>
        <v>12561.499277000001</v>
      </c>
      <c r="Q2340" s="21">
        <v>12561.499277000001</v>
      </c>
      <c r="R2340" s="21">
        <v>0</v>
      </c>
      <c r="S2340" s="21">
        <v>-12561.499277000001</v>
      </c>
      <c r="T2340" s="38">
        <v>1</v>
      </c>
    </row>
    <row r="2341" spans="1:20" x14ac:dyDescent="0.25">
      <c r="A2341" s="17" t="s">
        <v>256</v>
      </c>
      <c r="B2341" s="8" t="s">
        <v>338</v>
      </c>
      <c r="C2341" s="8" t="s">
        <v>71</v>
      </c>
      <c r="E2341" s="8" t="str">
        <f t="shared" si="241"/>
        <v>Umbrella-display.umb</v>
      </c>
      <c r="F2341" s="4">
        <v>0</v>
      </c>
      <c r="G2341" s="19">
        <v>0</v>
      </c>
      <c r="H2341" s="4">
        <v>0</v>
      </c>
      <c r="I2341" s="6">
        <f t="shared" si="242"/>
        <v>3.05</v>
      </c>
      <c r="J2341" s="6">
        <v>1</v>
      </c>
      <c r="K2341" s="18">
        <v>0</v>
      </c>
      <c r="L2341" s="35">
        <f>Data!BN31</f>
        <v>2.5641762811575344E-2</v>
      </c>
      <c r="M2341" s="21">
        <f>VLOOKUP(C2341,Data!$CB$2:$EB$22,1+VALUE(MID(A2341,6,2)),FALSE)</f>
        <v>14496.265319</v>
      </c>
      <c r="Q2341" s="21">
        <v>14496.265319</v>
      </c>
      <c r="R2341" s="21">
        <v>0</v>
      </c>
      <c r="S2341" s="21">
        <v>-14496.265319</v>
      </c>
      <c r="T2341" s="38">
        <v>1</v>
      </c>
    </row>
    <row r="2342" spans="1:20" x14ac:dyDescent="0.25">
      <c r="A2342" s="17" t="s">
        <v>257</v>
      </c>
      <c r="B2342" s="8" t="s">
        <v>338</v>
      </c>
      <c r="C2342" s="8" t="s">
        <v>71</v>
      </c>
      <c r="E2342" s="8" t="str">
        <f t="shared" si="241"/>
        <v>Umbrella-display.umb</v>
      </c>
      <c r="F2342" s="4">
        <v>0</v>
      </c>
      <c r="G2342" s="19">
        <v>0</v>
      </c>
      <c r="H2342" s="4">
        <v>0</v>
      </c>
      <c r="I2342" s="6">
        <f t="shared" si="242"/>
        <v>3.05</v>
      </c>
      <c r="J2342" s="6">
        <v>1</v>
      </c>
      <c r="K2342" s="18">
        <v>0</v>
      </c>
      <c r="L2342" s="35">
        <f>Data!BN32</f>
        <v>2.5641762811575344E-2</v>
      </c>
      <c r="M2342" s="21">
        <f>VLOOKUP(C2342,Data!$CB$2:$EB$22,1+VALUE(MID(A2342,6,2)),FALSE)</f>
        <v>10750.653709</v>
      </c>
      <c r="Q2342" s="21">
        <v>10750.653709</v>
      </c>
      <c r="R2342" s="21">
        <v>0</v>
      </c>
      <c r="S2342" s="21">
        <v>-10750.653709</v>
      </c>
      <c r="T2342" s="38">
        <v>1</v>
      </c>
    </row>
    <row r="2343" spans="1:20" x14ac:dyDescent="0.25">
      <c r="A2343" s="17" t="s">
        <v>258</v>
      </c>
      <c r="B2343" s="8" t="s">
        <v>338</v>
      </c>
      <c r="C2343" s="8" t="s">
        <v>71</v>
      </c>
      <c r="E2343" s="8" t="str">
        <f t="shared" si="241"/>
        <v>Umbrella-display.umb</v>
      </c>
      <c r="F2343" s="4">
        <v>0</v>
      </c>
      <c r="G2343" s="19">
        <v>0</v>
      </c>
      <c r="H2343" s="4">
        <v>0</v>
      </c>
      <c r="I2343" s="6">
        <f t="shared" si="242"/>
        <v>3.05</v>
      </c>
      <c r="J2343" s="6">
        <v>1</v>
      </c>
      <c r="K2343" s="18">
        <v>0</v>
      </c>
      <c r="L2343" s="35">
        <f>Data!BN33</f>
        <v>2.4071858965968689E-2</v>
      </c>
      <c r="M2343" s="21">
        <f>VLOOKUP(C2343,Data!$CB$2:$EB$22,1+VALUE(MID(A2343,6,2)),FALSE)</f>
        <v>10645.185495</v>
      </c>
      <c r="Q2343" s="21">
        <v>10645.185495</v>
      </c>
      <c r="R2343" s="21">
        <v>0</v>
      </c>
      <c r="S2343" s="21">
        <v>-10645.185495</v>
      </c>
      <c r="T2343" s="38">
        <v>1</v>
      </c>
    </row>
    <row r="2344" spans="1:20" x14ac:dyDescent="0.25">
      <c r="A2344" s="17" t="s">
        <v>259</v>
      </c>
      <c r="B2344" s="8" t="s">
        <v>338</v>
      </c>
      <c r="C2344" s="8" t="s">
        <v>71</v>
      </c>
      <c r="E2344" s="8" t="str">
        <f t="shared" si="241"/>
        <v>Umbrella-display.umb</v>
      </c>
      <c r="F2344" s="4">
        <v>0</v>
      </c>
      <c r="G2344" s="19">
        <v>0</v>
      </c>
      <c r="H2344" s="4">
        <v>0</v>
      </c>
      <c r="I2344" s="6">
        <f t="shared" si="242"/>
        <v>3.05</v>
      </c>
      <c r="J2344" s="6">
        <v>1</v>
      </c>
      <c r="K2344" s="18">
        <v>0</v>
      </c>
      <c r="L2344" s="35">
        <f>Data!BN34</f>
        <v>2.4071858965968689E-2</v>
      </c>
      <c r="M2344" s="21">
        <f>VLOOKUP(C2344,Data!$CB$2:$EB$22,1+VALUE(MID(A2344,6,2)),FALSE)</f>
        <v>9552.1470029999946</v>
      </c>
      <c r="Q2344" s="21">
        <v>9552.1470029999946</v>
      </c>
      <c r="R2344" s="21">
        <v>0</v>
      </c>
      <c r="S2344" s="21">
        <v>-9552.1470029999946</v>
      </c>
      <c r="T2344" s="38">
        <v>1</v>
      </c>
    </row>
    <row r="2345" spans="1:20" x14ac:dyDescent="0.25">
      <c r="A2345" s="17" t="s">
        <v>260</v>
      </c>
      <c r="B2345" s="8" t="s">
        <v>338</v>
      </c>
      <c r="C2345" s="8" t="s">
        <v>71</v>
      </c>
      <c r="E2345" s="8" t="str">
        <f t="shared" si="241"/>
        <v>Umbrella-display.umb</v>
      </c>
      <c r="F2345" s="4">
        <v>0</v>
      </c>
      <c r="G2345" s="19">
        <v>0</v>
      </c>
      <c r="H2345" s="4">
        <v>0</v>
      </c>
      <c r="I2345" s="6">
        <f t="shared" si="242"/>
        <v>3.05</v>
      </c>
      <c r="J2345" s="6">
        <v>1</v>
      </c>
      <c r="K2345" s="18">
        <v>0</v>
      </c>
      <c r="L2345" s="35">
        <f>Data!BN35</f>
        <v>2.4071858965968689E-2</v>
      </c>
      <c r="M2345" s="21">
        <f>VLOOKUP(C2345,Data!$CB$2:$EB$22,1+VALUE(MID(A2345,6,2)),FALSE)</f>
        <v>12325.61976</v>
      </c>
      <c r="Q2345" s="21">
        <v>12325.61976</v>
      </c>
      <c r="R2345" s="21">
        <v>0</v>
      </c>
      <c r="S2345" s="21">
        <v>-12325.61976</v>
      </c>
      <c r="T2345" s="38">
        <v>1</v>
      </c>
    </row>
    <row r="2346" spans="1:20" x14ac:dyDescent="0.25">
      <c r="A2346" s="17" t="s">
        <v>261</v>
      </c>
      <c r="B2346" s="8" t="s">
        <v>338</v>
      </c>
      <c r="C2346" s="8" t="s">
        <v>71</v>
      </c>
      <c r="E2346" s="8" t="str">
        <f t="shared" si="241"/>
        <v>Umbrella-display.umb</v>
      </c>
      <c r="F2346" s="4">
        <v>0</v>
      </c>
      <c r="G2346" s="19">
        <v>0</v>
      </c>
      <c r="H2346" s="4">
        <v>0</v>
      </c>
      <c r="I2346" s="6">
        <f t="shared" si="242"/>
        <v>3.05</v>
      </c>
      <c r="J2346" s="6">
        <v>1</v>
      </c>
      <c r="K2346" s="18">
        <v>0</v>
      </c>
      <c r="L2346" s="35">
        <f>Data!BN36</f>
        <v>2.4071858965968689E-2</v>
      </c>
      <c r="M2346" s="21">
        <f>VLOOKUP(C2346,Data!$CB$2:$EB$22,1+VALUE(MID(A2346,6,2)),FALSE)</f>
        <v>2984.838420999999</v>
      </c>
      <c r="Q2346" s="21">
        <v>2984.838420999999</v>
      </c>
      <c r="R2346" s="21">
        <v>0</v>
      </c>
      <c r="S2346" s="21">
        <v>-2984.838420999999</v>
      </c>
      <c r="T2346" s="38">
        <v>1</v>
      </c>
    </row>
    <row r="2347" spans="1:20" x14ac:dyDescent="0.25">
      <c r="A2347" s="17" t="s">
        <v>278</v>
      </c>
      <c r="B2347" s="8" t="s">
        <v>338</v>
      </c>
      <c r="C2347" s="8" t="s">
        <v>71</v>
      </c>
      <c r="E2347" s="8" t="str">
        <f t="shared" si="241"/>
        <v>Umbrella-display.umb</v>
      </c>
      <c r="F2347" s="4">
        <v>0</v>
      </c>
      <c r="G2347" s="19">
        <v>0</v>
      </c>
      <c r="H2347" s="4">
        <v>0</v>
      </c>
      <c r="I2347" s="6">
        <f t="shared" si="242"/>
        <v>3.05</v>
      </c>
      <c r="J2347" s="6">
        <v>1</v>
      </c>
      <c r="K2347" s="18">
        <v>0</v>
      </c>
      <c r="L2347" s="35">
        <f>Data!BN37</f>
        <v>2.4856810888772018E-2</v>
      </c>
      <c r="M2347" s="21">
        <f>VLOOKUP(C2347,Data!$CB$2:$EB$22,1+VALUE(MID(A2347,6,2)),FALSE)</f>
        <v>2877.1644919999999</v>
      </c>
      <c r="Q2347" s="21">
        <v>2877.1644919999999</v>
      </c>
      <c r="R2347" s="21">
        <v>0</v>
      </c>
      <c r="S2347" s="21">
        <v>-2877.1644919999999</v>
      </c>
      <c r="T2347" s="38">
        <v>1</v>
      </c>
    </row>
    <row r="2348" spans="1:20" x14ac:dyDescent="0.25">
      <c r="A2348" s="17" t="s">
        <v>279</v>
      </c>
      <c r="B2348" s="8" t="s">
        <v>338</v>
      </c>
      <c r="C2348" s="8" t="s">
        <v>71</v>
      </c>
      <c r="E2348" s="8" t="str">
        <f t="shared" si="241"/>
        <v>Umbrella-display.umb</v>
      </c>
      <c r="F2348" s="4">
        <v>0</v>
      </c>
      <c r="G2348" s="19">
        <v>0</v>
      </c>
      <c r="H2348" s="4">
        <v>0</v>
      </c>
      <c r="I2348" s="6">
        <f t="shared" si="242"/>
        <v>3.05</v>
      </c>
      <c r="J2348" s="6">
        <v>1</v>
      </c>
      <c r="K2348" s="18">
        <v>0</v>
      </c>
      <c r="L2348" s="35">
        <f>Data!BN38</f>
        <v>2.4856810888772018E-2</v>
      </c>
      <c r="M2348" s="21">
        <f>VLOOKUP(C2348,Data!$CB$2:$EB$22,1+VALUE(MID(A2348,6,2)),FALSE)</f>
        <v>2940.759175000002</v>
      </c>
      <c r="Q2348" s="21">
        <v>2940.759175000002</v>
      </c>
      <c r="R2348" s="21">
        <v>0</v>
      </c>
      <c r="S2348" s="21">
        <v>-2940.759175000002</v>
      </c>
      <c r="T2348" s="38">
        <v>1</v>
      </c>
    </row>
    <row r="2349" spans="1:20" x14ac:dyDescent="0.25">
      <c r="A2349" s="17" t="s">
        <v>280</v>
      </c>
      <c r="B2349" s="8" t="s">
        <v>338</v>
      </c>
      <c r="C2349" s="8" t="s">
        <v>71</v>
      </c>
      <c r="E2349" s="8" t="str">
        <f t="shared" si="241"/>
        <v>Umbrella-display.umb</v>
      </c>
      <c r="F2349" s="4">
        <v>0</v>
      </c>
      <c r="G2349" s="19">
        <v>0</v>
      </c>
      <c r="H2349" s="4">
        <v>0</v>
      </c>
      <c r="I2349" s="6">
        <f t="shared" si="242"/>
        <v>3.05</v>
      </c>
      <c r="J2349" s="6">
        <v>1</v>
      </c>
      <c r="K2349" s="18">
        <v>0</v>
      </c>
      <c r="L2349" s="35">
        <f>Data!BN39</f>
        <v>2.4856810888772018E-2</v>
      </c>
      <c r="M2349" s="21">
        <f>VLOOKUP(C2349,Data!$CB$2:$EB$22,1+VALUE(MID(A2349,6,2)),FALSE)</f>
        <v>2599.0134569999982</v>
      </c>
      <c r="Q2349" s="21">
        <v>2599.0134569999982</v>
      </c>
      <c r="R2349" s="21">
        <v>0</v>
      </c>
      <c r="S2349" s="21">
        <v>-2599.0134569999982</v>
      </c>
      <c r="T2349" s="38">
        <v>1</v>
      </c>
    </row>
    <row r="2350" spans="1:20" x14ac:dyDescent="0.25">
      <c r="A2350" s="17" t="s">
        <v>281</v>
      </c>
      <c r="B2350" s="8" t="s">
        <v>338</v>
      </c>
      <c r="C2350" s="8" t="s">
        <v>71</v>
      </c>
      <c r="E2350" s="8" t="str">
        <f t="shared" si="241"/>
        <v>Umbrella-display.umb</v>
      </c>
      <c r="F2350" s="4">
        <v>0</v>
      </c>
      <c r="G2350" s="19">
        <v>0</v>
      </c>
      <c r="H2350" s="4">
        <v>0</v>
      </c>
      <c r="I2350" s="6">
        <f t="shared" si="242"/>
        <v>3.05</v>
      </c>
      <c r="J2350" s="6">
        <v>1</v>
      </c>
      <c r="K2350" s="18">
        <v>0</v>
      </c>
      <c r="L2350" s="35">
        <f>Data!BN40</f>
        <v>2.4856810888772018E-2</v>
      </c>
      <c r="M2350" s="21">
        <f>VLOOKUP(C2350,Data!$CB$2:$EB$22,1+VALUE(MID(A2350,6,2)),FALSE)</f>
        <v>855.32416000000012</v>
      </c>
      <c r="Q2350" s="21">
        <v>855.32416000000012</v>
      </c>
      <c r="R2350" s="21">
        <v>0</v>
      </c>
      <c r="S2350" s="21">
        <v>-855.32416000000012</v>
      </c>
      <c r="T2350" s="38">
        <v>1</v>
      </c>
    </row>
    <row r="2351" spans="1:20" x14ac:dyDescent="0.25">
      <c r="A2351" s="17" t="s">
        <v>282</v>
      </c>
      <c r="B2351" s="8" t="s">
        <v>338</v>
      </c>
      <c r="C2351" s="8" t="s">
        <v>71</v>
      </c>
      <c r="E2351" s="8" t="str">
        <f t="shared" si="241"/>
        <v>Umbrella-display.umb</v>
      </c>
      <c r="F2351" s="4">
        <v>0</v>
      </c>
      <c r="G2351" s="19">
        <v>0</v>
      </c>
      <c r="H2351" s="4">
        <v>0</v>
      </c>
      <c r="I2351" s="6">
        <f t="shared" si="242"/>
        <v>3.05</v>
      </c>
      <c r="J2351" s="6">
        <v>1</v>
      </c>
      <c r="K2351" s="18">
        <v>0</v>
      </c>
      <c r="L2351" s="35">
        <f>Data!BN41</f>
        <v>2.4856810888772018E-2</v>
      </c>
      <c r="M2351" s="21">
        <f>VLOOKUP(C2351,Data!$CB$2:$EB$22,1+VALUE(MID(A2351,6,2)),FALSE)</f>
        <v>0</v>
      </c>
      <c r="Q2351" s="21">
        <v>0</v>
      </c>
      <c r="R2351" s="21">
        <v>0</v>
      </c>
      <c r="S2351" s="21">
        <v>0</v>
      </c>
      <c r="T2351" s="38">
        <v>0</v>
      </c>
    </row>
    <row r="2352" spans="1:20" x14ac:dyDescent="0.25">
      <c r="A2352" s="17" t="s">
        <v>283</v>
      </c>
      <c r="B2352" s="8" t="s">
        <v>338</v>
      </c>
      <c r="C2352" s="8" t="s">
        <v>71</v>
      </c>
      <c r="E2352" s="8" t="str">
        <f t="shared" si="241"/>
        <v>Umbrella-display.umb</v>
      </c>
      <c r="F2352" s="4">
        <v>0</v>
      </c>
      <c r="G2352" s="19">
        <v>0</v>
      </c>
      <c r="H2352" s="4">
        <v>0</v>
      </c>
      <c r="I2352" s="6">
        <f t="shared" si="242"/>
        <v>3.05</v>
      </c>
      <c r="J2352" s="6">
        <v>1</v>
      </c>
      <c r="K2352" s="18">
        <v>0</v>
      </c>
      <c r="L2352" s="35">
        <f>Data!BN42</f>
        <v>2.3286907043165363E-2</v>
      </c>
      <c r="M2352" s="21">
        <f>VLOOKUP(C2352,Data!$CB$2:$EB$22,1+VALUE(MID(A2352,6,2)),FALSE)</f>
        <v>1755.5816</v>
      </c>
      <c r="Q2352" s="21">
        <v>1755.5816</v>
      </c>
      <c r="R2352" s="21">
        <v>0</v>
      </c>
      <c r="S2352" s="21">
        <v>-1755.5816</v>
      </c>
      <c r="T2352" s="38">
        <v>1</v>
      </c>
    </row>
    <row r="2353" spans="1:20" x14ac:dyDescent="0.25">
      <c r="A2353" s="17" t="s">
        <v>284</v>
      </c>
      <c r="B2353" s="8" t="s">
        <v>338</v>
      </c>
      <c r="C2353" s="8" t="s">
        <v>71</v>
      </c>
      <c r="E2353" s="8" t="str">
        <f t="shared" si="241"/>
        <v>Umbrella-display.umb</v>
      </c>
      <c r="F2353" s="4">
        <v>0</v>
      </c>
      <c r="G2353" s="19">
        <v>0</v>
      </c>
      <c r="H2353" s="4">
        <v>0</v>
      </c>
      <c r="I2353" s="6">
        <f t="shared" si="242"/>
        <v>3.05</v>
      </c>
      <c r="J2353" s="6">
        <v>1</v>
      </c>
      <c r="K2353" s="18">
        <v>0</v>
      </c>
      <c r="L2353" s="35">
        <f>Data!BN43</f>
        <v>2.3286907043165363E-2</v>
      </c>
      <c r="M2353" s="21">
        <f>VLOOKUP(C2353,Data!$CB$2:$EB$22,1+VALUE(MID(A2353,6,2)),FALSE)</f>
        <v>756.68846800000006</v>
      </c>
      <c r="Q2353" s="21">
        <v>756.68846800000006</v>
      </c>
      <c r="R2353" s="21">
        <v>0</v>
      </c>
      <c r="S2353" s="21">
        <v>-756.68846800000006</v>
      </c>
      <c r="T2353" s="38">
        <v>1</v>
      </c>
    </row>
    <row r="2354" spans="1:20" x14ac:dyDescent="0.25">
      <c r="A2354" s="17" t="s">
        <v>285</v>
      </c>
      <c r="B2354" s="8" t="s">
        <v>338</v>
      </c>
      <c r="C2354" s="8" t="s">
        <v>71</v>
      </c>
      <c r="E2354" s="8" t="str">
        <f t="shared" si="241"/>
        <v>Umbrella-display.umb</v>
      </c>
      <c r="F2354" s="4">
        <v>0</v>
      </c>
      <c r="G2354" s="19">
        <v>0</v>
      </c>
      <c r="H2354" s="4">
        <v>0</v>
      </c>
      <c r="I2354" s="6">
        <f t="shared" si="242"/>
        <v>3.05</v>
      </c>
      <c r="J2354" s="6">
        <v>1</v>
      </c>
      <c r="K2354" s="18">
        <v>0</v>
      </c>
      <c r="L2354" s="35">
        <f>Data!BN44</f>
        <v>2.3286907043165363E-2</v>
      </c>
      <c r="M2354" s="21">
        <f>VLOOKUP(C2354,Data!$CB$2:$EB$22,1+VALUE(MID(A2354,6,2)),FALSE)</f>
        <v>1055.7531570000001</v>
      </c>
      <c r="Q2354" s="21">
        <v>1055.7531570000001</v>
      </c>
      <c r="R2354" s="21">
        <v>0</v>
      </c>
      <c r="S2354" s="21">
        <v>-1055.7531570000001</v>
      </c>
      <c r="T2354" s="38">
        <v>1</v>
      </c>
    </row>
    <row r="2355" spans="1:20" x14ac:dyDescent="0.25">
      <c r="A2355" s="17" t="s">
        <v>286</v>
      </c>
      <c r="B2355" s="8" t="s">
        <v>338</v>
      </c>
      <c r="C2355" s="8" t="s">
        <v>71</v>
      </c>
      <c r="E2355" s="8" t="str">
        <f t="shared" si="241"/>
        <v>Umbrella-display.umb</v>
      </c>
      <c r="F2355" s="4">
        <v>0</v>
      </c>
      <c r="G2355" s="19">
        <v>0</v>
      </c>
      <c r="H2355" s="4">
        <v>0</v>
      </c>
      <c r="I2355" s="6">
        <f t="shared" si="242"/>
        <v>3.05</v>
      </c>
      <c r="J2355" s="6">
        <v>1</v>
      </c>
      <c r="K2355" s="18">
        <v>0</v>
      </c>
      <c r="L2355" s="35">
        <f>Data!BN45</f>
        <v>2.3286907043165363E-2</v>
      </c>
      <c r="M2355" s="21">
        <f>VLOOKUP(C2355,Data!$CB$2:$EB$22,1+VALUE(MID(A2355,6,2)),FALSE)</f>
        <v>1700.1463960000001</v>
      </c>
      <c r="Q2355" s="21">
        <v>1700.1463960000001</v>
      </c>
      <c r="R2355" s="21">
        <v>0</v>
      </c>
      <c r="S2355" s="21">
        <v>-1700.1463960000001</v>
      </c>
      <c r="T2355" s="38">
        <v>1</v>
      </c>
    </row>
    <row r="2356" spans="1:20" x14ac:dyDescent="0.25">
      <c r="A2356" s="17" t="s">
        <v>287</v>
      </c>
      <c r="B2356" s="8" t="s">
        <v>338</v>
      </c>
      <c r="C2356" s="8" t="s">
        <v>71</v>
      </c>
      <c r="E2356" s="8" t="str">
        <f t="shared" si="241"/>
        <v>Umbrella-display.umb</v>
      </c>
      <c r="F2356" s="4">
        <v>0</v>
      </c>
      <c r="G2356" s="19">
        <v>0</v>
      </c>
      <c r="H2356" s="4">
        <v>0</v>
      </c>
      <c r="I2356" s="6">
        <f t="shared" si="242"/>
        <v>3.05</v>
      </c>
      <c r="J2356" s="6">
        <v>1</v>
      </c>
      <c r="K2356" s="18">
        <v>0</v>
      </c>
      <c r="L2356" s="35">
        <f>Data!BN46</f>
        <v>2.7211666657181995E-2</v>
      </c>
      <c r="M2356" s="21">
        <f>VLOOKUP(C2356,Data!$CB$2:$EB$22,1+VALUE(MID(A2356,6,2)),FALSE)</f>
        <v>3717.2141839999999</v>
      </c>
      <c r="Q2356" s="21">
        <v>3717.2141839999999</v>
      </c>
      <c r="R2356" s="21">
        <v>0</v>
      </c>
      <c r="S2356" s="21">
        <v>-3717.2141839999999</v>
      </c>
      <c r="T2356" s="38">
        <v>1</v>
      </c>
    </row>
    <row r="2357" spans="1:20" x14ac:dyDescent="0.25">
      <c r="A2357" s="17" t="s">
        <v>288</v>
      </c>
      <c r="B2357" s="8" t="s">
        <v>338</v>
      </c>
      <c r="C2357" s="8" t="s">
        <v>71</v>
      </c>
      <c r="E2357" s="8" t="str">
        <f t="shared" si="241"/>
        <v>Umbrella-display.umb</v>
      </c>
      <c r="F2357" s="4">
        <v>0</v>
      </c>
      <c r="G2357" s="19">
        <v>0</v>
      </c>
      <c r="H2357" s="4">
        <v>0</v>
      </c>
      <c r="I2357" s="6">
        <f t="shared" si="242"/>
        <v>3.05</v>
      </c>
      <c r="J2357" s="6">
        <v>1</v>
      </c>
      <c r="K2357" s="18">
        <v>0</v>
      </c>
      <c r="L2357" s="35">
        <f>Data!BN47</f>
        <v>2.7211666657181995E-2</v>
      </c>
      <c r="M2357" s="21">
        <f>VLOOKUP(C2357,Data!$CB$2:$EB$22,1+VALUE(MID(A2357,6,2)),FALSE)</f>
        <v>3659.5799029999998</v>
      </c>
      <c r="Q2357" s="21">
        <v>3659.5799029999998</v>
      </c>
      <c r="R2357" s="21">
        <v>0</v>
      </c>
      <c r="S2357" s="21">
        <v>-3659.5799029999998</v>
      </c>
      <c r="T2357" s="38">
        <v>1</v>
      </c>
    </row>
    <row r="2358" spans="1:20" x14ac:dyDescent="0.25">
      <c r="A2358" s="17" t="s">
        <v>289</v>
      </c>
      <c r="B2358" s="8" t="s">
        <v>338</v>
      </c>
      <c r="C2358" s="8" t="s">
        <v>71</v>
      </c>
      <c r="E2358" s="8" t="str">
        <f t="shared" si="241"/>
        <v>Umbrella-display.umb</v>
      </c>
      <c r="F2358" s="4">
        <v>0</v>
      </c>
      <c r="G2358" s="19">
        <v>0</v>
      </c>
      <c r="H2358" s="4">
        <v>0</v>
      </c>
      <c r="I2358" s="6">
        <f t="shared" si="242"/>
        <v>3.05</v>
      </c>
      <c r="J2358" s="6">
        <v>1</v>
      </c>
      <c r="K2358" s="18">
        <v>0</v>
      </c>
      <c r="L2358" s="35">
        <f>Data!BN48</f>
        <v>2.7211666657181995E-2</v>
      </c>
      <c r="M2358" s="21">
        <f>VLOOKUP(C2358,Data!$CB$2:$EB$22,1+VALUE(MID(A2358,6,2)),FALSE)</f>
        <v>4197.6759849999999</v>
      </c>
      <c r="Q2358" s="21">
        <v>4197.6759849999999</v>
      </c>
      <c r="R2358" s="21">
        <v>0</v>
      </c>
      <c r="S2358" s="21">
        <v>-4197.6759849999999</v>
      </c>
      <c r="T2358" s="38">
        <v>1</v>
      </c>
    </row>
    <row r="2359" spans="1:20" x14ac:dyDescent="0.25">
      <c r="A2359" s="17" t="s">
        <v>290</v>
      </c>
      <c r="B2359" s="8" t="s">
        <v>338</v>
      </c>
      <c r="C2359" s="8" t="s">
        <v>71</v>
      </c>
      <c r="E2359" s="8" t="str">
        <f t="shared" si="241"/>
        <v>Umbrella-display.umb</v>
      </c>
      <c r="F2359" s="4">
        <v>0</v>
      </c>
      <c r="G2359" s="19">
        <v>0</v>
      </c>
      <c r="H2359" s="4">
        <v>0</v>
      </c>
      <c r="I2359" s="6">
        <f t="shared" si="242"/>
        <v>3.05</v>
      </c>
      <c r="J2359" s="6">
        <v>1</v>
      </c>
      <c r="K2359" s="18">
        <v>0</v>
      </c>
      <c r="L2359" s="35">
        <f>Data!BN49</f>
        <v>2.7211666657181995E-2</v>
      </c>
      <c r="M2359" s="21">
        <f>VLOOKUP(C2359,Data!$CB$2:$EB$22,1+VALUE(MID(A2359,6,2)),FALSE)</f>
        <v>3497.2903630000001</v>
      </c>
      <c r="Q2359" s="21">
        <v>3497.2903630000001</v>
      </c>
      <c r="R2359" s="21">
        <v>0</v>
      </c>
      <c r="S2359" s="21">
        <v>-3497.2903630000001</v>
      </c>
      <c r="T2359" s="38">
        <v>1</v>
      </c>
    </row>
    <row r="2360" spans="1:20" x14ac:dyDescent="0.25">
      <c r="A2360" s="17" t="s">
        <v>291</v>
      </c>
      <c r="B2360" s="8" t="s">
        <v>338</v>
      </c>
      <c r="C2360" s="8" t="s">
        <v>71</v>
      </c>
      <c r="E2360" s="8" t="str">
        <f t="shared" si="241"/>
        <v>Umbrella-display.umb</v>
      </c>
      <c r="F2360" s="4">
        <v>0</v>
      </c>
      <c r="G2360" s="19">
        <v>0</v>
      </c>
      <c r="H2360" s="4">
        <v>0</v>
      </c>
      <c r="I2360" s="6">
        <f t="shared" si="242"/>
        <v>3.05</v>
      </c>
      <c r="J2360" s="6">
        <v>1</v>
      </c>
      <c r="K2360" s="18">
        <v>0</v>
      </c>
      <c r="L2360" s="35">
        <f>Data!BN50</f>
        <v>2.7211666657181995E-2</v>
      </c>
      <c r="M2360" s="21">
        <f>VLOOKUP(C2360,Data!$CB$2:$EB$22,1+VALUE(MID(A2360,6,2)),FALSE)</f>
        <v>2871.2722659999999</v>
      </c>
      <c r="Q2360" s="21">
        <v>2871.2722659999999</v>
      </c>
      <c r="R2360" s="21">
        <v>0</v>
      </c>
      <c r="S2360" s="21">
        <v>-2871.2722659999999</v>
      </c>
      <c r="T2360" s="38">
        <v>1</v>
      </c>
    </row>
    <row r="2361" spans="1:20" x14ac:dyDescent="0.25">
      <c r="A2361" s="17" t="s">
        <v>292</v>
      </c>
      <c r="B2361" s="8" t="s">
        <v>338</v>
      </c>
      <c r="C2361" s="8" t="s">
        <v>71</v>
      </c>
      <c r="E2361" s="8" t="str">
        <f t="shared" si="241"/>
        <v>Umbrella-display.umb</v>
      </c>
      <c r="F2361" s="4">
        <v>0</v>
      </c>
      <c r="G2361" s="19">
        <v>0</v>
      </c>
      <c r="H2361" s="4">
        <v>0</v>
      </c>
      <c r="I2361" s="6">
        <f t="shared" si="242"/>
        <v>3.05</v>
      </c>
      <c r="J2361" s="6">
        <v>1</v>
      </c>
      <c r="K2361" s="18">
        <v>0</v>
      </c>
      <c r="L2361" s="35">
        <f>Data!BN51</f>
        <v>2.8519919861854207E-2</v>
      </c>
      <c r="M2361" s="21">
        <f>VLOOKUP(C2361,Data!$CB$2:$EB$22,1+VALUE(MID(A2361,6,2)),FALSE)</f>
        <v>4036.7431710000001</v>
      </c>
      <c r="Q2361" s="21">
        <v>4036.7431710000001</v>
      </c>
      <c r="R2361" s="21">
        <v>0</v>
      </c>
      <c r="S2361" s="21">
        <v>-4036.7431710000001</v>
      </c>
      <c r="T2361" s="38">
        <v>1</v>
      </c>
    </row>
    <row r="2362" spans="1:20" x14ac:dyDescent="0.25">
      <c r="A2362" s="17" t="s">
        <v>293</v>
      </c>
      <c r="B2362" s="8" t="s">
        <v>338</v>
      </c>
      <c r="C2362" s="8" t="s">
        <v>71</v>
      </c>
      <c r="E2362" s="8" t="str">
        <f t="shared" si="241"/>
        <v>Umbrella-display.umb</v>
      </c>
      <c r="F2362" s="4">
        <v>0</v>
      </c>
      <c r="G2362" s="19">
        <v>0</v>
      </c>
      <c r="H2362" s="4">
        <v>0</v>
      </c>
      <c r="I2362" s="6">
        <f t="shared" si="242"/>
        <v>3.05</v>
      </c>
      <c r="J2362" s="6">
        <v>1</v>
      </c>
      <c r="K2362" s="18">
        <v>0</v>
      </c>
      <c r="L2362" s="35">
        <f>Data!BN52</f>
        <v>2.8519919861854207E-2</v>
      </c>
      <c r="M2362" s="21">
        <f>VLOOKUP(C2362,Data!$CB$2:$EB$22,1+VALUE(MID(A2362,6,2)),FALSE)</f>
        <v>3555.3702469999989</v>
      </c>
      <c r="Q2362" s="21">
        <v>3555.3702469999989</v>
      </c>
      <c r="R2362" s="21">
        <v>0</v>
      </c>
      <c r="S2362" s="21">
        <v>-3555.3702469999989</v>
      </c>
      <c r="T2362" s="38">
        <v>1</v>
      </c>
    </row>
    <row r="2363" spans="1:20" x14ac:dyDescent="0.25">
      <c r="A2363" s="17" t="s">
        <v>294</v>
      </c>
      <c r="B2363" s="8" t="s">
        <v>338</v>
      </c>
      <c r="C2363" s="8" t="s">
        <v>71</v>
      </c>
      <c r="E2363" s="8" t="str">
        <f t="shared" si="241"/>
        <v>Umbrella-display.umb</v>
      </c>
      <c r="F2363" s="4">
        <v>0</v>
      </c>
      <c r="G2363" s="19">
        <v>0</v>
      </c>
      <c r="H2363" s="4">
        <v>0</v>
      </c>
      <c r="I2363" s="6">
        <f t="shared" si="242"/>
        <v>3.05</v>
      </c>
      <c r="J2363" s="6">
        <v>1</v>
      </c>
      <c r="K2363" s="18">
        <v>0</v>
      </c>
      <c r="L2363" s="35">
        <f>Data!BN53</f>
        <v>2.8519919861854207E-2</v>
      </c>
      <c r="M2363" s="21">
        <f>VLOOKUP(C2363,Data!$CB$2:$EB$22,1+VALUE(MID(A2363,6,2)),FALSE)</f>
        <v>1868.066482</v>
      </c>
      <c r="Q2363" s="21">
        <v>1868.066482</v>
      </c>
      <c r="R2363" s="21">
        <v>0</v>
      </c>
      <c r="S2363" s="21">
        <v>-1868.066482</v>
      </c>
      <c r="T2363" s="38">
        <v>1</v>
      </c>
    </row>
    <row r="2364" spans="1:20" x14ac:dyDescent="0.25">
      <c r="A2364" s="17" t="s">
        <v>295</v>
      </c>
      <c r="B2364" s="8" t="s">
        <v>338</v>
      </c>
      <c r="C2364" s="8" t="s">
        <v>71</v>
      </c>
      <c r="E2364" s="8" t="str">
        <f t="shared" si="241"/>
        <v>Umbrella-display.umb</v>
      </c>
      <c r="F2364" s="4">
        <v>0</v>
      </c>
      <c r="G2364" s="19">
        <v>0</v>
      </c>
      <c r="H2364" s="4">
        <v>0</v>
      </c>
      <c r="I2364" s="6">
        <f t="shared" si="242"/>
        <v>3.05</v>
      </c>
      <c r="J2364" s="6">
        <v>1</v>
      </c>
      <c r="K2364" s="18">
        <v>0</v>
      </c>
      <c r="L2364" s="35">
        <f>Data!BN54</f>
        <v>2.8519919861854207E-2</v>
      </c>
      <c r="M2364" s="21">
        <f>VLOOKUP(C2364,Data!$CB$2:$EB$22,1+VALUE(MID(A2364,6,2)),FALSE)</f>
        <v>804.48076900000012</v>
      </c>
      <c r="Q2364" s="21">
        <v>804.48076900000012</v>
      </c>
      <c r="R2364" s="21">
        <v>0</v>
      </c>
      <c r="S2364" s="21">
        <v>-804.48076900000012</v>
      </c>
      <c r="T2364" s="38">
        <v>1</v>
      </c>
    </row>
    <row r="2365" spans="1:20" x14ac:dyDescent="0.25">
      <c r="A2365" s="17" t="s">
        <v>296</v>
      </c>
      <c r="B2365" s="8" t="s">
        <v>338</v>
      </c>
      <c r="C2365" s="8" t="s">
        <v>71</v>
      </c>
      <c r="E2365" s="8" t="str">
        <f t="shared" si="241"/>
        <v>Umbrella-display.umb</v>
      </c>
      <c r="F2365" s="4">
        <v>0</v>
      </c>
      <c r="G2365" s="19">
        <v>0</v>
      </c>
      <c r="H2365" s="4">
        <v>0</v>
      </c>
      <c r="I2365" s="6">
        <f t="shared" si="242"/>
        <v>3.05</v>
      </c>
      <c r="J2365" s="6">
        <v>1</v>
      </c>
      <c r="K2365" s="18">
        <v>0</v>
      </c>
      <c r="L2365" s="35">
        <f>Data!BN55</f>
        <v>3.3752932680543052E-2</v>
      </c>
      <c r="M2365" s="21">
        <f>VLOOKUP(C2365,Data!$CB$2:$EB$22,1+VALUE(MID(A2365,6,2)),FALSE)</f>
        <v>1579.7322979999999</v>
      </c>
      <c r="Q2365" s="21">
        <v>1579.7322979999999</v>
      </c>
      <c r="R2365" s="21">
        <v>0</v>
      </c>
      <c r="S2365" s="21">
        <v>-1579.7322979999999</v>
      </c>
      <c r="T2365" s="38">
        <v>1</v>
      </c>
    </row>
    <row r="2366" spans="1:20" x14ac:dyDescent="0.25">
      <c r="A2366" s="17" t="s">
        <v>297</v>
      </c>
      <c r="B2366" s="8" t="s">
        <v>338</v>
      </c>
      <c r="C2366" s="8" t="s">
        <v>71</v>
      </c>
      <c r="E2366" s="8" t="str">
        <f t="shared" si="241"/>
        <v>Umbrella-display.umb</v>
      </c>
      <c r="F2366" s="4">
        <v>0</v>
      </c>
      <c r="G2366" s="19">
        <v>0</v>
      </c>
      <c r="H2366" s="4">
        <v>0</v>
      </c>
      <c r="I2366" s="6">
        <f t="shared" si="242"/>
        <v>3.05</v>
      </c>
      <c r="J2366" s="6">
        <v>1</v>
      </c>
      <c r="K2366" s="18">
        <v>0</v>
      </c>
      <c r="L2366" s="35">
        <f>Data!BN56</f>
        <v>3.3752932680543052E-2</v>
      </c>
      <c r="M2366" s="21">
        <f>VLOOKUP(C2366,Data!$CB$2:$EB$22,1+VALUE(MID(A2366,6,2)),FALSE)</f>
        <v>2385.1060090000001</v>
      </c>
      <c r="Q2366" s="21">
        <v>2385.1060090000001</v>
      </c>
      <c r="R2366" s="21">
        <v>0</v>
      </c>
      <c r="S2366" s="21">
        <v>-2385.1060090000001</v>
      </c>
      <c r="T2366" s="38">
        <v>1</v>
      </c>
    </row>
    <row r="2367" spans="1:20" x14ac:dyDescent="0.25">
      <c r="A2367" s="17" t="s">
        <v>298</v>
      </c>
      <c r="B2367" s="8" t="s">
        <v>338</v>
      </c>
      <c r="C2367" s="8" t="s">
        <v>71</v>
      </c>
      <c r="E2367" s="8" t="str">
        <f t="shared" si="241"/>
        <v>Umbrella-display.umb</v>
      </c>
      <c r="F2367" s="4">
        <v>0</v>
      </c>
      <c r="G2367" s="19">
        <v>0</v>
      </c>
      <c r="H2367" s="4">
        <v>0</v>
      </c>
      <c r="I2367" s="6">
        <f t="shared" si="242"/>
        <v>3.05</v>
      </c>
      <c r="J2367" s="6">
        <v>1</v>
      </c>
      <c r="K2367" s="18">
        <v>0</v>
      </c>
      <c r="L2367" s="35">
        <f>Data!BN57</f>
        <v>3.3752932680543052E-2</v>
      </c>
      <c r="M2367" s="21">
        <f>VLOOKUP(C2367,Data!$CB$2:$EB$22,1+VALUE(MID(A2367,6,2)),FALSE)</f>
        <v>2909.0353140000011</v>
      </c>
      <c r="Q2367" s="21">
        <v>2909.0353140000011</v>
      </c>
      <c r="R2367" s="21">
        <v>0</v>
      </c>
      <c r="S2367" s="21">
        <v>-2909.0353140000011</v>
      </c>
      <c r="T2367" s="38">
        <v>1</v>
      </c>
    </row>
    <row r="2368" spans="1:20" x14ac:dyDescent="0.25">
      <c r="A2368" s="17" t="s">
        <v>299</v>
      </c>
      <c r="B2368" s="8" t="s">
        <v>338</v>
      </c>
      <c r="C2368" s="8" t="s">
        <v>71</v>
      </c>
      <c r="E2368" s="8" t="str">
        <f t="shared" si="241"/>
        <v>Umbrella-display.umb</v>
      </c>
      <c r="F2368" s="4">
        <v>0</v>
      </c>
      <c r="G2368" s="19">
        <v>0</v>
      </c>
      <c r="H2368" s="4">
        <v>0</v>
      </c>
      <c r="I2368" s="6">
        <f t="shared" si="242"/>
        <v>3.05</v>
      </c>
      <c r="J2368" s="6">
        <v>1</v>
      </c>
      <c r="K2368" s="18">
        <v>0</v>
      </c>
      <c r="L2368" s="35">
        <f>Data!BN58</f>
        <v>3.3752932680543052E-2</v>
      </c>
      <c r="M2368" s="21">
        <f>VLOOKUP(C2368,Data!$CB$2:$EB$22,1+VALUE(MID(A2368,6,2)),FALSE)</f>
        <v>2465.2208660000001</v>
      </c>
      <c r="Q2368" s="21">
        <v>2465.2208660000001</v>
      </c>
      <c r="R2368" s="21">
        <v>0</v>
      </c>
      <c r="S2368" s="21">
        <v>-2465.2208660000001</v>
      </c>
      <c r="T2368" s="38">
        <v>1</v>
      </c>
    </row>
    <row r="2369" spans="1:20" x14ac:dyDescent="0.25">
      <c r="A2369" s="17" t="s">
        <v>300</v>
      </c>
      <c r="B2369" s="8" t="s">
        <v>338</v>
      </c>
      <c r="C2369" s="8" t="s">
        <v>71</v>
      </c>
      <c r="E2369" s="8" t="str">
        <f t="shared" si="241"/>
        <v>Umbrella-display.umb</v>
      </c>
      <c r="F2369" s="4">
        <v>0</v>
      </c>
      <c r="G2369" s="19">
        <v>0</v>
      </c>
      <c r="H2369" s="4">
        <v>0</v>
      </c>
      <c r="I2369" s="6">
        <f t="shared" si="242"/>
        <v>3.05</v>
      </c>
      <c r="J2369" s="6">
        <v>1</v>
      </c>
      <c r="K2369" s="18">
        <v>0</v>
      </c>
      <c r="L2369" s="35">
        <f>Data!BN59</f>
        <v>2.904322114372309E-2</v>
      </c>
      <c r="M2369" s="21">
        <f>VLOOKUP(C2369,Data!$CB$2:$EB$22,1+VALUE(MID(A2369,6,2)),FALSE)</f>
        <v>2456.2040959999999</v>
      </c>
      <c r="Q2369" s="21">
        <v>2456.2040959999999</v>
      </c>
      <c r="R2369" s="21">
        <v>0</v>
      </c>
      <c r="S2369" s="21">
        <v>-2456.2040959999999</v>
      </c>
      <c r="T2369" s="38">
        <v>1</v>
      </c>
    </row>
    <row r="2370" spans="1:20" x14ac:dyDescent="0.25">
      <c r="A2370" s="17" t="s">
        <v>301</v>
      </c>
      <c r="B2370" s="8" t="s">
        <v>338</v>
      </c>
      <c r="C2370" s="8" t="s">
        <v>71</v>
      </c>
      <c r="E2370" s="8" t="str">
        <f t="shared" si="241"/>
        <v>Umbrella-display.umb</v>
      </c>
      <c r="F2370" s="4">
        <v>0</v>
      </c>
      <c r="G2370" s="19">
        <v>0</v>
      </c>
      <c r="H2370" s="4">
        <v>0</v>
      </c>
      <c r="I2370" s="6">
        <f t="shared" si="242"/>
        <v>3.05</v>
      </c>
      <c r="J2370" s="6">
        <v>1</v>
      </c>
      <c r="K2370" s="18">
        <v>0</v>
      </c>
      <c r="L2370" s="35">
        <f>Data!BN60</f>
        <v>2.904322114372309E-2</v>
      </c>
      <c r="M2370" s="21">
        <f>VLOOKUP(C2370,Data!$CB$2:$EB$22,1+VALUE(MID(A2370,6,2)),FALSE)</f>
        <v>2119.9869709999998</v>
      </c>
      <c r="Q2370" s="21">
        <v>2119.9869709999998</v>
      </c>
      <c r="R2370" s="21">
        <v>0</v>
      </c>
      <c r="S2370" s="21">
        <v>-2119.9869709999998</v>
      </c>
      <c r="T2370" s="38">
        <v>1</v>
      </c>
    </row>
    <row r="2371" spans="1:20" x14ac:dyDescent="0.25">
      <c r="A2371" s="17" t="s">
        <v>272</v>
      </c>
      <c r="B2371" s="8" t="s">
        <v>338</v>
      </c>
      <c r="C2371" s="8" t="s">
        <v>71</v>
      </c>
      <c r="E2371" s="8" t="str">
        <f t="shared" si="241"/>
        <v>Umbrella-display.umb</v>
      </c>
      <c r="F2371" s="4">
        <v>0</v>
      </c>
      <c r="G2371" s="19">
        <v>0</v>
      </c>
      <c r="H2371" s="4">
        <v>0</v>
      </c>
      <c r="I2371" s="6">
        <f t="shared" si="242"/>
        <v>3.05</v>
      </c>
      <c r="J2371" s="6">
        <v>1</v>
      </c>
      <c r="K2371" s="18">
        <v>0</v>
      </c>
      <c r="L2371" s="35">
        <f>Data!BN61</f>
        <v>2.904322114372309E-2</v>
      </c>
      <c r="M2371" s="21">
        <f>VLOOKUP(C2371,Data!$CB$2:$EB$22,1+VALUE(MID(A2371,6,2)),FALSE)</f>
        <v>2013.3348619999999</v>
      </c>
      <c r="Q2371" s="21">
        <v>2013.3348619999999</v>
      </c>
      <c r="R2371" s="21">
        <v>0</v>
      </c>
      <c r="S2371" s="21">
        <v>-2013.3348619999999</v>
      </c>
      <c r="T2371" s="38">
        <v>1</v>
      </c>
    </row>
    <row r="2372" spans="1:20" x14ac:dyDescent="0.25">
      <c r="A2372" s="17" t="s">
        <v>273</v>
      </c>
      <c r="B2372" s="8" t="s">
        <v>338</v>
      </c>
      <c r="C2372" s="8" t="s">
        <v>71</v>
      </c>
      <c r="E2372" s="8" t="str">
        <f t="shared" si="241"/>
        <v>Umbrella-display.umb</v>
      </c>
      <c r="F2372" s="4">
        <v>0</v>
      </c>
      <c r="G2372" s="19">
        <v>0</v>
      </c>
      <c r="H2372" s="4">
        <v>0</v>
      </c>
      <c r="I2372" s="6">
        <f t="shared" si="242"/>
        <v>3.05</v>
      </c>
      <c r="J2372" s="6">
        <v>1</v>
      </c>
      <c r="K2372" s="18">
        <v>0</v>
      </c>
      <c r="L2372" s="35">
        <f>Data!BN62</f>
        <v>2.904322114372309E-2</v>
      </c>
      <c r="M2372" s="21">
        <f>VLOOKUP(C2372,Data!$CB$2:$EB$22,1+VALUE(MID(A2372,6,2)),FALSE)</f>
        <v>2233.290606</v>
      </c>
      <c r="Q2372" s="21">
        <v>2233.290606</v>
      </c>
      <c r="R2372" s="21">
        <v>0</v>
      </c>
      <c r="S2372" s="21">
        <v>-2233.290606</v>
      </c>
      <c r="T2372" s="38">
        <v>1</v>
      </c>
    </row>
    <row r="2373" spans="1:20" x14ac:dyDescent="0.25">
      <c r="A2373" s="17" t="s">
        <v>274</v>
      </c>
      <c r="B2373" s="8" t="s">
        <v>338</v>
      </c>
      <c r="C2373" s="8" t="s">
        <v>71</v>
      </c>
      <c r="E2373" s="8" t="str">
        <f t="shared" si="241"/>
        <v>Umbrella-display.umb</v>
      </c>
      <c r="F2373" s="4">
        <v>0</v>
      </c>
      <c r="G2373" s="19">
        <v>0</v>
      </c>
      <c r="H2373" s="4">
        <v>0</v>
      </c>
      <c r="I2373" s="6">
        <f t="shared" si="242"/>
        <v>3.05</v>
      </c>
      <c r="J2373" s="6">
        <v>1</v>
      </c>
      <c r="K2373" s="18">
        <v>0</v>
      </c>
      <c r="L2373" s="35">
        <f>Data!BN63</f>
        <v>2.904322114372309E-2</v>
      </c>
      <c r="M2373" s="21">
        <f>VLOOKUP(C2373,Data!$CB$2:$EB$22,1+VALUE(MID(A2373,6,2)),FALSE)</f>
        <v>2670.5712960000001</v>
      </c>
      <c r="Q2373" s="21">
        <v>2670.5712960000001</v>
      </c>
      <c r="R2373" s="21">
        <v>0</v>
      </c>
      <c r="S2373" s="21">
        <v>-2670.5712960000001</v>
      </c>
      <c r="T2373" s="38">
        <v>1</v>
      </c>
    </row>
    <row r="2374" spans="1:20" x14ac:dyDescent="0.25">
      <c r="A2374" s="17" t="s">
        <v>275</v>
      </c>
      <c r="B2374" s="8" t="s">
        <v>338</v>
      </c>
      <c r="C2374" s="8" t="s">
        <v>71</v>
      </c>
      <c r="E2374" s="8" t="str">
        <f t="shared" si="241"/>
        <v>Umbrella-display.umb</v>
      </c>
      <c r="F2374" s="4">
        <v>0</v>
      </c>
      <c r="G2374" s="19">
        <v>0</v>
      </c>
      <c r="H2374" s="4">
        <v>0</v>
      </c>
      <c r="I2374" s="6">
        <f t="shared" si="242"/>
        <v>3.05</v>
      </c>
      <c r="J2374" s="6">
        <v>1</v>
      </c>
      <c r="K2374" s="18">
        <v>0</v>
      </c>
      <c r="L2374" s="35">
        <f>Data!BN64</f>
        <v>2.5380112170640897E-2</v>
      </c>
      <c r="M2374" s="21">
        <f>VLOOKUP(C2374,Data!$CB$2:$EB$22,1+VALUE(MID(A2374,6,2)),FALSE)</f>
        <v>3019.2166950000001</v>
      </c>
      <c r="Q2374" s="21">
        <v>3019.2166950000001</v>
      </c>
      <c r="R2374" s="21">
        <v>0</v>
      </c>
      <c r="S2374" s="21">
        <v>-3019.2166950000001</v>
      </c>
      <c r="T2374" s="38">
        <v>1</v>
      </c>
    </row>
    <row r="2375" spans="1:20" x14ac:dyDescent="0.25">
      <c r="A2375" s="17" t="s">
        <v>276</v>
      </c>
      <c r="B2375" s="8" t="s">
        <v>338</v>
      </c>
      <c r="C2375" s="8" t="s">
        <v>71</v>
      </c>
      <c r="E2375" s="8" t="str">
        <f t="shared" si="241"/>
        <v>Umbrella-display.umb</v>
      </c>
      <c r="F2375" s="4">
        <v>0</v>
      </c>
      <c r="G2375" s="19">
        <v>0</v>
      </c>
      <c r="H2375" s="4">
        <v>0</v>
      </c>
      <c r="I2375" s="6">
        <f t="shared" si="242"/>
        <v>3.05</v>
      </c>
      <c r="J2375" s="6">
        <v>1</v>
      </c>
      <c r="K2375" s="18">
        <v>0</v>
      </c>
      <c r="L2375" s="35">
        <f>Data!BN65</f>
        <v>2.5380112170640897E-2</v>
      </c>
      <c r="M2375" s="21">
        <f>VLOOKUP(C2375,Data!$CB$2:$EB$22,1+VALUE(MID(A2375,6,2)),FALSE)</f>
        <v>5048.7454539999999</v>
      </c>
      <c r="Q2375" s="21">
        <v>5048.7454539999999</v>
      </c>
      <c r="R2375" s="21">
        <v>0</v>
      </c>
      <c r="S2375" s="21">
        <v>-5048.7454539999999</v>
      </c>
      <c r="T2375" s="38">
        <v>1</v>
      </c>
    </row>
    <row r="2376" spans="1:20" x14ac:dyDescent="0.25">
      <c r="A2376" s="17" t="s">
        <v>277</v>
      </c>
      <c r="B2376" s="8" t="s">
        <v>338</v>
      </c>
      <c r="C2376" s="8" t="s">
        <v>71</v>
      </c>
      <c r="E2376" s="8" t="str">
        <f t="shared" si="241"/>
        <v>Umbrella-display.umb</v>
      </c>
      <c r="F2376" s="4">
        <v>0</v>
      </c>
      <c r="G2376" s="19">
        <v>0</v>
      </c>
      <c r="H2376" s="4">
        <v>0</v>
      </c>
      <c r="I2376" s="6">
        <f t="shared" si="242"/>
        <v>3.05</v>
      </c>
      <c r="J2376" s="6">
        <v>1</v>
      </c>
      <c r="K2376" s="18">
        <v>0</v>
      </c>
      <c r="L2376" s="35">
        <f>Data!BN66</f>
        <v>2.5380112170640897E-2</v>
      </c>
      <c r="M2376" s="21">
        <f>VLOOKUP(C2376,Data!$CB$2:$EB$22,1+VALUE(MID(A2376,6,2)),FALSE)</f>
        <v>3562.1300639999999</v>
      </c>
      <c r="Q2376" s="21">
        <v>3562.1300639999999</v>
      </c>
      <c r="R2376" s="21">
        <v>0</v>
      </c>
      <c r="S2376" s="21">
        <v>-3562.1300639999999</v>
      </c>
      <c r="T2376" s="38">
        <v>1</v>
      </c>
    </row>
    <row r="2378" spans="1:20" x14ac:dyDescent="0.25">
      <c r="A2378" s="16" t="s">
        <v>328</v>
      </c>
      <c r="B2378" s="8" t="s">
        <v>338</v>
      </c>
      <c r="C2378" s="8" t="s">
        <v>71</v>
      </c>
      <c r="D2378" s="8" t="str">
        <f>A2378&amp;"-generic-fifi"</f>
        <v>Week_40_old-generic-fifi</v>
      </c>
      <c r="E2378" s="8" t="str">
        <f>IF(RIGHT(A2378,3)="old","Initial",B2378&amp;"-"&amp;C2378)</f>
        <v>Initial</v>
      </c>
      <c r="H2378" s="25">
        <f>SUMIFS(Data!N$2:N$48,Data!$L$2:$L$48,$C2378,Data!$M$2:$M$48,RIGHT($D2378,4))</f>
        <v>1.3809871979145037E-2</v>
      </c>
      <c r="I2378" s="42">
        <f>VLOOKUP(C2378,parms,8,FALSE)</f>
        <v>3.05</v>
      </c>
      <c r="J2378" s="28">
        <f>SUMIFS(Data!O$2:O$48,Data!$L$2:$L$48,$C2378,Data!$M$2:$M$48,RIGHT($D2378,4))</f>
        <v>5438542.5196339786</v>
      </c>
      <c r="K2378" s="25">
        <f>SUMIFS(Data!Q$2:Q$48,Data!$L$2:$L$48,$C2378,Data!$M$2:$M$48,RIGHT($D2378,4))</f>
        <v>0</v>
      </c>
      <c r="L2378" s="35">
        <f>Data!BN2</f>
        <v>2.8519919861854207E-2</v>
      </c>
      <c r="Q2378" s="21">
        <v>0</v>
      </c>
      <c r="R2378" s="21">
        <v>28.107286055083076</v>
      </c>
      <c r="S2378" s="21">
        <v>360.90204925301589</v>
      </c>
      <c r="T2378" s="38">
        <v>5.1731975495071802E-3</v>
      </c>
    </row>
    <row r="2379" spans="1:20" x14ac:dyDescent="0.25">
      <c r="A2379" s="16" t="s">
        <v>316</v>
      </c>
      <c r="B2379" s="8" t="s">
        <v>338</v>
      </c>
      <c r="C2379" s="8" t="s">
        <v>71</v>
      </c>
      <c r="D2379" s="8" t="str">
        <f t="shared" ref="D2379:D2442" si="243">A2379&amp;"-generic-fifi"</f>
        <v>Week_41_old-generic-fifi</v>
      </c>
      <c r="E2379" s="8" t="str">
        <f t="shared" ref="E2379:E2442" si="244">IF(RIGHT(A2379,3)="old","Initial",B2379&amp;"-"&amp;C2379)</f>
        <v>Initial</v>
      </c>
      <c r="H2379" s="24">
        <f t="shared" ref="H2379:K2394" si="245">H2378</f>
        <v>1.3809871979145037E-2</v>
      </c>
      <c r="I2379" s="6">
        <f>I2378</f>
        <v>3.05</v>
      </c>
      <c r="J2379" s="6">
        <f t="shared" si="245"/>
        <v>5438542.5196339786</v>
      </c>
      <c r="K2379" s="18">
        <f t="shared" si="245"/>
        <v>0</v>
      </c>
      <c r="L2379" s="35">
        <f>Data!BN3</f>
        <v>3.3752932680543052E-2</v>
      </c>
      <c r="Q2379" s="21">
        <v>0</v>
      </c>
      <c r="R2379" s="21">
        <v>26.989874682697018</v>
      </c>
      <c r="S2379" s="21">
        <v>440.3195680632362</v>
      </c>
      <c r="T2379" s="38">
        <v>8.5688408779363012E-3</v>
      </c>
    </row>
    <row r="2380" spans="1:20" x14ac:dyDescent="0.25">
      <c r="A2380" s="16" t="s">
        <v>317</v>
      </c>
      <c r="B2380" s="8" t="s">
        <v>338</v>
      </c>
      <c r="C2380" s="8" t="s">
        <v>71</v>
      </c>
      <c r="D2380" s="8" t="str">
        <f t="shared" si="243"/>
        <v>Week_42_old-generic-fifi</v>
      </c>
      <c r="E2380" s="8" t="str">
        <f t="shared" si="244"/>
        <v>Initial</v>
      </c>
      <c r="H2380" s="24">
        <f t="shared" si="245"/>
        <v>1.3809871979145037E-2</v>
      </c>
      <c r="I2380" s="6">
        <f t="shared" si="245"/>
        <v>3.05</v>
      </c>
      <c r="J2380" s="6">
        <f t="shared" si="245"/>
        <v>5438542.5196339786</v>
      </c>
      <c r="K2380" s="18">
        <f t="shared" si="245"/>
        <v>0</v>
      </c>
      <c r="L2380" s="35">
        <f>Data!BN4</f>
        <v>3.3752932680543052E-2</v>
      </c>
      <c r="Q2380" s="21">
        <v>0</v>
      </c>
      <c r="R2380" s="21">
        <v>56.625658898983495</v>
      </c>
      <c r="S2380" s="21">
        <v>780.291567216884</v>
      </c>
      <c r="T2380" s="38">
        <v>1.2909079593860118E-2</v>
      </c>
    </row>
    <row r="2381" spans="1:20" x14ac:dyDescent="0.25">
      <c r="A2381" s="16" t="s">
        <v>318</v>
      </c>
      <c r="B2381" s="8" t="s">
        <v>338</v>
      </c>
      <c r="C2381" s="8" t="s">
        <v>71</v>
      </c>
      <c r="D2381" s="8" t="str">
        <f t="shared" si="243"/>
        <v>Week_43_old-generic-fifi</v>
      </c>
      <c r="E2381" s="8" t="str">
        <f t="shared" si="244"/>
        <v>Initial</v>
      </c>
      <c r="H2381" s="24">
        <f t="shared" si="245"/>
        <v>1.3809871979145037E-2</v>
      </c>
      <c r="I2381" s="6">
        <f t="shared" si="245"/>
        <v>3.05</v>
      </c>
      <c r="J2381" s="6">
        <f t="shared" si="245"/>
        <v>5438542.5196339786</v>
      </c>
      <c r="K2381" s="18">
        <f t="shared" si="245"/>
        <v>0</v>
      </c>
      <c r="L2381" s="35">
        <f>Data!BN5</f>
        <v>3.3752932680543052E-2</v>
      </c>
      <c r="Q2381" s="21">
        <v>0</v>
      </c>
      <c r="R2381" s="21">
        <v>70.019605214879888</v>
      </c>
      <c r="S2381" s="21">
        <v>996.15232299565639</v>
      </c>
      <c r="T2381" s="38">
        <v>1.5722380461704821E-2</v>
      </c>
    </row>
    <row r="2382" spans="1:20" x14ac:dyDescent="0.25">
      <c r="A2382" s="16" t="s">
        <v>319</v>
      </c>
      <c r="B2382" s="8" t="s">
        <v>338</v>
      </c>
      <c r="C2382" s="8" t="s">
        <v>71</v>
      </c>
      <c r="D2382" s="8" t="str">
        <f t="shared" si="243"/>
        <v>Week_44_old-generic-fifi</v>
      </c>
      <c r="E2382" s="8" t="str">
        <f t="shared" si="244"/>
        <v>Initial</v>
      </c>
      <c r="H2382" s="24">
        <f t="shared" si="245"/>
        <v>1.3809871979145037E-2</v>
      </c>
      <c r="I2382" s="6">
        <f t="shared" si="245"/>
        <v>3.05</v>
      </c>
      <c r="J2382" s="6">
        <f t="shared" si="245"/>
        <v>5438542.5196339786</v>
      </c>
      <c r="K2382" s="18">
        <f t="shared" si="245"/>
        <v>0</v>
      </c>
      <c r="L2382" s="35">
        <f>Data!BN6</f>
        <v>3.3752932680543052E-2</v>
      </c>
      <c r="Q2382" s="21">
        <v>0</v>
      </c>
      <c r="R2382" s="21">
        <v>73.943676643955015</v>
      </c>
      <c r="S2382" s="21">
        <v>938.84318026510209</v>
      </c>
      <c r="T2382" s="38">
        <v>1.3339786078416016E-2</v>
      </c>
    </row>
    <row r="2383" spans="1:20" x14ac:dyDescent="0.25">
      <c r="A2383" s="16" t="s">
        <v>320</v>
      </c>
      <c r="B2383" s="8" t="s">
        <v>338</v>
      </c>
      <c r="C2383" s="8" t="s">
        <v>71</v>
      </c>
      <c r="D2383" s="8" t="str">
        <f t="shared" si="243"/>
        <v>Week_45_old-generic-fifi</v>
      </c>
      <c r="E2383" s="8" t="str">
        <f t="shared" si="244"/>
        <v>Initial</v>
      </c>
      <c r="H2383" s="24">
        <f t="shared" si="245"/>
        <v>1.3809871979145037E-2</v>
      </c>
      <c r="I2383" s="6">
        <f t="shared" si="245"/>
        <v>3.05</v>
      </c>
      <c r="J2383" s="6">
        <f t="shared" si="245"/>
        <v>5438542.5196339786</v>
      </c>
      <c r="K2383" s="18">
        <f t="shared" si="245"/>
        <v>0</v>
      </c>
      <c r="L2383" s="35">
        <f>Data!BN7</f>
        <v>2.904322114372309E-2</v>
      </c>
      <c r="Q2383" s="21">
        <v>0</v>
      </c>
      <c r="R2383" s="21">
        <v>65.968992752392978</v>
      </c>
      <c r="S2383" s="21">
        <v>941.90841443266629</v>
      </c>
      <c r="T2383" s="38">
        <v>1.5429960877109905E-2</v>
      </c>
    </row>
    <row r="2384" spans="1:20" x14ac:dyDescent="0.25">
      <c r="A2384" s="16" t="s">
        <v>321</v>
      </c>
      <c r="B2384" s="8" t="s">
        <v>338</v>
      </c>
      <c r="C2384" s="8" t="s">
        <v>71</v>
      </c>
      <c r="D2384" s="8" t="str">
        <f t="shared" si="243"/>
        <v>Week_46_old-generic-fifi</v>
      </c>
      <c r="E2384" s="8" t="str">
        <f t="shared" si="244"/>
        <v>Initial</v>
      </c>
      <c r="H2384" s="24">
        <f t="shared" si="245"/>
        <v>1.3809871979145037E-2</v>
      </c>
      <c r="I2384" s="6">
        <f t="shared" si="245"/>
        <v>3.05</v>
      </c>
      <c r="J2384" s="6">
        <f t="shared" si="245"/>
        <v>5438542.5196339786</v>
      </c>
      <c r="K2384" s="18">
        <f t="shared" si="245"/>
        <v>0</v>
      </c>
      <c r="L2384" s="35">
        <f>Data!BN8</f>
        <v>2.904322114372309E-2</v>
      </c>
      <c r="Q2384" s="21">
        <v>0</v>
      </c>
      <c r="R2384" s="21">
        <v>57.069263435971386</v>
      </c>
      <c r="S2384" s="21">
        <v>812.23658671280123</v>
      </c>
      <c r="T2384" s="38">
        <v>1.3331980431356194E-2</v>
      </c>
    </row>
    <row r="2385" spans="1:20" x14ac:dyDescent="0.25">
      <c r="A2385" s="16" t="s">
        <v>322</v>
      </c>
      <c r="B2385" s="8" t="s">
        <v>338</v>
      </c>
      <c r="C2385" s="8" t="s">
        <v>71</v>
      </c>
      <c r="D2385" s="8" t="str">
        <f t="shared" si="243"/>
        <v>Week_47_old-generic-fifi</v>
      </c>
      <c r="E2385" s="8" t="str">
        <f t="shared" si="244"/>
        <v>Initial</v>
      </c>
      <c r="H2385" s="24">
        <f t="shared" si="245"/>
        <v>1.3809871979145037E-2</v>
      </c>
      <c r="I2385" s="6">
        <f t="shared" si="245"/>
        <v>3.05</v>
      </c>
      <c r="J2385" s="6">
        <f t="shared" si="245"/>
        <v>5438542.5196339786</v>
      </c>
      <c r="K2385" s="18">
        <f t="shared" si="245"/>
        <v>0</v>
      </c>
      <c r="L2385" s="35">
        <f>Data!BN9</f>
        <v>2.904322114372309E-2</v>
      </c>
      <c r="Q2385" s="21">
        <v>0</v>
      </c>
      <c r="R2385" s="21">
        <v>79.440497645487326</v>
      </c>
      <c r="S2385" s="21">
        <v>973.65349355169189</v>
      </c>
      <c r="T2385" s="38">
        <v>1.2665542329054147E-2</v>
      </c>
    </row>
    <row r="2386" spans="1:20" x14ac:dyDescent="0.25">
      <c r="A2386" s="16" t="s">
        <v>323</v>
      </c>
      <c r="B2386" s="8" t="s">
        <v>338</v>
      </c>
      <c r="C2386" s="8" t="s">
        <v>71</v>
      </c>
      <c r="D2386" s="8" t="str">
        <f t="shared" si="243"/>
        <v>Week_48_old-generic-fifi</v>
      </c>
      <c r="E2386" s="8" t="str">
        <f t="shared" si="244"/>
        <v>Initial</v>
      </c>
      <c r="H2386" s="24">
        <f t="shared" si="245"/>
        <v>1.3809871979145037E-2</v>
      </c>
      <c r="I2386" s="6">
        <f t="shared" si="245"/>
        <v>3.05</v>
      </c>
      <c r="J2386" s="6">
        <f t="shared" si="245"/>
        <v>5438542.5196339786</v>
      </c>
      <c r="K2386" s="18">
        <f t="shared" si="245"/>
        <v>0</v>
      </c>
      <c r="L2386" s="35">
        <f>Data!BN10</f>
        <v>2.904322114372309E-2</v>
      </c>
      <c r="Q2386" s="21">
        <v>0</v>
      </c>
      <c r="R2386" s="21">
        <v>88.219289907217629</v>
      </c>
      <c r="S2386" s="21">
        <v>1087.8897561669824</v>
      </c>
      <c r="T2386" s="38">
        <v>1.4039489203529598E-2</v>
      </c>
    </row>
    <row r="2387" spans="1:20" x14ac:dyDescent="0.25">
      <c r="A2387" s="16" t="s">
        <v>324</v>
      </c>
      <c r="B2387" s="8" t="s">
        <v>338</v>
      </c>
      <c r="C2387" s="8" t="s">
        <v>71</v>
      </c>
      <c r="D2387" s="8" t="str">
        <f t="shared" si="243"/>
        <v>Week_49_old-generic-fifi</v>
      </c>
      <c r="E2387" s="8" t="str">
        <f t="shared" si="244"/>
        <v>Initial</v>
      </c>
      <c r="H2387" s="24">
        <f t="shared" si="245"/>
        <v>1.3809871979145037E-2</v>
      </c>
      <c r="I2387" s="6">
        <f t="shared" si="245"/>
        <v>3.05</v>
      </c>
      <c r="J2387" s="6">
        <f t="shared" si="245"/>
        <v>5438542.5196339786</v>
      </c>
      <c r="K2387" s="18">
        <f t="shared" si="245"/>
        <v>0</v>
      </c>
      <c r="L2387" s="35">
        <f>Data!BN11</f>
        <v>2.904322114372309E-2</v>
      </c>
      <c r="Q2387" s="21">
        <v>0</v>
      </c>
      <c r="R2387" s="21">
        <v>67.155562605308305</v>
      </c>
      <c r="S2387" s="21">
        <v>1006.5997834698126</v>
      </c>
      <c r="T2387" s="38">
        <v>1.6765273550990001E-2</v>
      </c>
    </row>
    <row r="2388" spans="1:20" x14ac:dyDescent="0.25">
      <c r="A2388" s="16" t="s">
        <v>325</v>
      </c>
      <c r="B2388" s="8" t="s">
        <v>338</v>
      </c>
      <c r="C2388" s="8" t="s">
        <v>71</v>
      </c>
      <c r="D2388" s="8" t="str">
        <f t="shared" si="243"/>
        <v>Week_50_old-generic-fifi</v>
      </c>
      <c r="E2388" s="8" t="str">
        <f t="shared" si="244"/>
        <v>Initial</v>
      </c>
      <c r="H2388" s="24">
        <f t="shared" si="245"/>
        <v>1.3809871979145037E-2</v>
      </c>
      <c r="I2388" s="6">
        <f t="shared" si="245"/>
        <v>3.05</v>
      </c>
      <c r="J2388" s="6">
        <f t="shared" si="245"/>
        <v>5438542.5196339786</v>
      </c>
      <c r="K2388" s="18">
        <f t="shared" si="245"/>
        <v>0</v>
      </c>
      <c r="L2388" s="35">
        <f>Data!BN12</f>
        <v>2.5380112170640897E-2</v>
      </c>
      <c r="Q2388" s="21">
        <v>0</v>
      </c>
      <c r="R2388" s="21">
        <v>104.11413322354788</v>
      </c>
      <c r="S2388" s="21">
        <v>1419.1285009677456</v>
      </c>
      <c r="T2388" s="38">
        <v>2.1636006693636634E-2</v>
      </c>
    </row>
    <row r="2389" spans="1:20" x14ac:dyDescent="0.25">
      <c r="A2389" s="16" t="s">
        <v>326</v>
      </c>
      <c r="B2389" s="8" t="s">
        <v>338</v>
      </c>
      <c r="C2389" s="8" t="s">
        <v>71</v>
      </c>
      <c r="D2389" s="8" t="str">
        <f t="shared" si="243"/>
        <v>Week_51_old-generic-fifi</v>
      </c>
      <c r="E2389" s="8" t="str">
        <f t="shared" si="244"/>
        <v>Initial</v>
      </c>
      <c r="H2389" s="24">
        <f t="shared" si="245"/>
        <v>1.3809871979145037E-2</v>
      </c>
      <c r="I2389" s="6">
        <f t="shared" si="245"/>
        <v>3.05</v>
      </c>
      <c r="J2389" s="6">
        <f t="shared" si="245"/>
        <v>5438542.5196339786</v>
      </c>
      <c r="K2389" s="18">
        <f t="shared" si="245"/>
        <v>0</v>
      </c>
      <c r="L2389" s="35">
        <f>Data!BN13</f>
        <v>2.5380112170640897E-2</v>
      </c>
      <c r="Q2389" s="21">
        <v>0</v>
      </c>
      <c r="R2389" s="21">
        <v>211.99295172340902</v>
      </c>
      <c r="S2389" s="21">
        <v>2667.4832187256452</v>
      </c>
      <c r="T2389" s="38">
        <v>3.591608880212005E-2</v>
      </c>
    </row>
    <row r="2390" spans="1:20" x14ac:dyDescent="0.25">
      <c r="A2390" s="16" t="s">
        <v>327</v>
      </c>
      <c r="B2390" s="8" t="s">
        <v>338</v>
      </c>
      <c r="C2390" s="8" t="s">
        <v>71</v>
      </c>
      <c r="D2390" s="8" t="str">
        <f t="shared" si="243"/>
        <v>Week_52_old-generic-fifi</v>
      </c>
      <c r="E2390" s="8" t="str">
        <f t="shared" si="244"/>
        <v>Initial</v>
      </c>
      <c r="H2390" s="24">
        <f t="shared" si="245"/>
        <v>1.3809871979145037E-2</v>
      </c>
      <c r="I2390" s="6">
        <f t="shared" si="245"/>
        <v>3.05</v>
      </c>
      <c r="J2390" s="6">
        <f t="shared" si="245"/>
        <v>5438542.5196339786</v>
      </c>
      <c r="K2390" s="18">
        <f t="shared" si="245"/>
        <v>0</v>
      </c>
      <c r="L2390" s="35">
        <f>Data!BN14</f>
        <v>2.5380112170640897E-2</v>
      </c>
      <c r="Q2390" s="21">
        <v>0</v>
      </c>
      <c r="R2390" s="21">
        <v>116.17021668036084</v>
      </c>
      <c r="S2390" s="21">
        <v>1530.4482612523307</v>
      </c>
      <c r="T2390" s="38">
        <v>2.5476624679832582E-2</v>
      </c>
    </row>
    <row r="2391" spans="1:20" x14ac:dyDescent="0.25">
      <c r="A2391" s="17" t="s">
        <v>262</v>
      </c>
      <c r="B2391" s="8" t="s">
        <v>338</v>
      </c>
      <c r="C2391" s="8" t="s">
        <v>71</v>
      </c>
      <c r="D2391" s="8" t="str">
        <f t="shared" si="243"/>
        <v>Week_01-generic-fifi</v>
      </c>
      <c r="E2391" s="8" t="str">
        <f t="shared" si="244"/>
        <v>Umbrella-display.umb</v>
      </c>
      <c r="H2391" s="24">
        <f t="shared" si="245"/>
        <v>1.3809871979145037E-2</v>
      </c>
      <c r="I2391" s="6">
        <f t="shared" si="245"/>
        <v>3.05</v>
      </c>
      <c r="J2391" s="6">
        <f t="shared" si="245"/>
        <v>5438542.5196339786</v>
      </c>
      <c r="K2391" s="18">
        <f t="shared" si="245"/>
        <v>0</v>
      </c>
      <c r="L2391" s="35">
        <f>Data!BN15</f>
        <v>2.5380112170640897E-2</v>
      </c>
      <c r="Q2391" s="21">
        <v>0</v>
      </c>
      <c r="R2391" s="21">
        <v>0</v>
      </c>
      <c r="S2391" s="21">
        <v>0</v>
      </c>
      <c r="T2391" s="38">
        <v>0</v>
      </c>
    </row>
    <row r="2392" spans="1:20" x14ac:dyDescent="0.25">
      <c r="A2392" s="17" t="s">
        <v>263</v>
      </c>
      <c r="B2392" s="8" t="s">
        <v>338</v>
      </c>
      <c r="C2392" s="8" t="s">
        <v>71</v>
      </c>
      <c r="D2392" s="8" t="str">
        <f t="shared" si="243"/>
        <v>Week_02-generic-fifi</v>
      </c>
      <c r="E2392" s="8" t="str">
        <f t="shared" si="244"/>
        <v>Umbrella-display.umb</v>
      </c>
      <c r="H2392" s="24">
        <f t="shared" si="245"/>
        <v>1.3809871979145037E-2</v>
      </c>
      <c r="I2392" s="6">
        <f t="shared" si="245"/>
        <v>3.05</v>
      </c>
      <c r="J2392" s="6">
        <f t="shared" si="245"/>
        <v>5438542.5196339786</v>
      </c>
      <c r="K2392" s="18">
        <f t="shared" si="245"/>
        <v>0</v>
      </c>
      <c r="L2392" s="35">
        <f>Data!BN16</f>
        <v>2.4071858965968689E-2</v>
      </c>
      <c r="Q2392" s="21">
        <v>0</v>
      </c>
      <c r="R2392" s="21">
        <v>0</v>
      </c>
      <c r="S2392" s="21">
        <v>0</v>
      </c>
      <c r="T2392" s="38">
        <v>0</v>
      </c>
    </row>
    <row r="2393" spans="1:20" x14ac:dyDescent="0.25">
      <c r="A2393" s="17" t="s">
        <v>264</v>
      </c>
      <c r="B2393" s="8" t="s">
        <v>338</v>
      </c>
      <c r="C2393" s="8" t="s">
        <v>71</v>
      </c>
      <c r="D2393" s="8" t="str">
        <f t="shared" si="243"/>
        <v>Week_03-generic-fifi</v>
      </c>
      <c r="E2393" s="8" t="str">
        <f t="shared" si="244"/>
        <v>Umbrella-display.umb</v>
      </c>
      <c r="H2393" s="24">
        <f t="shared" si="245"/>
        <v>1.3809871979145037E-2</v>
      </c>
      <c r="I2393" s="6">
        <f t="shared" si="245"/>
        <v>3.05</v>
      </c>
      <c r="J2393" s="6">
        <f t="shared" si="245"/>
        <v>5438542.5196339786</v>
      </c>
      <c r="K2393" s="18">
        <f t="shared" si="245"/>
        <v>0</v>
      </c>
      <c r="L2393" s="35">
        <f>Data!BN17</f>
        <v>2.4071858965968689E-2</v>
      </c>
      <c r="Q2393" s="21">
        <v>0</v>
      </c>
      <c r="R2393" s="21">
        <v>0</v>
      </c>
      <c r="S2393" s="21">
        <v>0</v>
      </c>
      <c r="T2393" s="38">
        <v>0</v>
      </c>
    </row>
    <row r="2394" spans="1:20" x14ac:dyDescent="0.25">
      <c r="A2394" s="17" t="s">
        <v>265</v>
      </c>
      <c r="B2394" s="8" t="s">
        <v>338</v>
      </c>
      <c r="C2394" s="8" t="s">
        <v>71</v>
      </c>
      <c r="D2394" s="8" t="str">
        <f t="shared" si="243"/>
        <v>Week_04-generic-fifi</v>
      </c>
      <c r="E2394" s="8" t="str">
        <f t="shared" si="244"/>
        <v>Umbrella-display.umb</v>
      </c>
      <c r="H2394" s="24">
        <f t="shared" si="245"/>
        <v>1.3809871979145037E-2</v>
      </c>
      <c r="I2394" s="6">
        <f t="shared" si="245"/>
        <v>3.05</v>
      </c>
      <c r="J2394" s="6">
        <f t="shared" si="245"/>
        <v>5438542.5196339786</v>
      </c>
      <c r="K2394" s="18">
        <f t="shared" si="245"/>
        <v>0</v>
      </c>
      <c r="L2394" s="35">
        <f>Data!BN18</f>
        <v>2.4071858965968689E-2</v>
      </c>
      <c r="Q2394" s="21">
        <v>0</v>
      </c>
      <c r="R2394" s="21">
        <v>0</v>
      </c>
      <c r="S2394" s="21">
        <v>0</v>
      </c>
      <c r="T2394" s="38">
        <v>0</v>
      </c>
    </row>
    <row r="2395" spans="1:20" x14ac:dyDescent="0.25">
      <c r="A2395" s="17" t="s">
        <v>266</v>
      </c>
      <c r="B2395" s="8" t="s">
        <v>338</v>
      </c>
      <c r="C2395" s="8" t="s">
        <v>71</v>
      </c>
      <c r="D2395" s="8" t="str">
        <f t="shared" si="243"/>
        <v>Week_05-generic-fifi</v>
      </c>
      <c r="E2395" s="8" t="str">
        <f t="shared" si="244"/>
        <v>Umbrella-display.umb</v>
      </c>
      <c r="H2395" s="24">
        <f t="shared" ref="H2395:K2410" si="246">H2394</f>
        <v>1.3809871979145037E-2</v>
      </c>
      <c r="I2395" s="6">
        <f t="shared" si="246"/>
        <v>3.05</v>
      </c>
      <c r="J2395" s="6">
        <f t="shared" si="246"/>
        <v>5438542.5196339786</v>
      </c>
      <c r="K2395" s="18">
        <f t="shared" si="246"/>
        <v>0</v>
      </c>
      <c r="L2395" s="35">
        <f>Data!BN19</f>
        <v>2.4071858965968689E-2</v>
      </c>
      <c r="Q2395" s="21">
        <v>0</v>
      </c>
      <c r="R2395" s="21">
        <v>0</v>
      </c>
      <c r="S2395" s="21">
        <v>0</v>
      </c>
      <c r="T2395" s="38">
        <v>0</v>
      </c>
    </row>
    <row r="2396" spans="1:20" x14ac:dyDescent="0.25">
      <c r="A2396" s="17" t="s">
        <v>267</v>
      </c>
      <c r="B2396" s="8" t="s">
        <v>338</v>
      </c>
      <c r="C2396" s="8" t="s">
        <v>71</v>
      </c>
      <c r="D2396" s="8" t="str">
        <f t="shared" si="243"/>
        <v>Week_06-generic-fifi</v>
      </c>
      <c r="E2396" s="8" t="str">
        <f t="shared" si="244"/>
        <v>Umbrella-display.umb</v>
      </c>
      <c r="H2396" s="24">
        <f t="shared" si="246"/>
        <v>1.3809871979145037E-2</v>
      </c>
      <c r="I2396" s="6">
        <f t="shared" si="246"/>
        <v>3.05</v>
      </c>
      <c r="J2396" s="6">
        <f t="shared" si="246"/>
        <v>5438542.5196339786</v>
      </c>
      <c r="K2396" s="18">
        <f t="shared" si="246"/>
        <v>0</v>
      </c>
      <c r="L2396" s="35">
        <f>Data!BN20</f>
        <v>2.4856810888772018E-2</v>
      </c>
      <c r="Q2396" s="21">
        <v>0</v>
      </c>
      <c r="R2396" s="21">
        <v>0</v>
      </c>
      <c r="S2396" s="21">
        <v>0</v>
      </c>
      <c r="T2396" s="38">
        <v>0</v>
      </c>
    </row>
    <row r="2397" spans="1:20" x14ac:dyDescent="0.25">
      <c r="A2397" s="17" t="s">
        <v>268</v>
      </c>
      <c r="B2397" s="8" t="s">
        <v>338</v>
      </c>
      <c r="C2397" s="8" t="s">
        <v>71</v>
      </c>
      <c r="D2397" s="8" t="str">
        <f t="shared" si="243"/>
        <v>Week_07-generic-fifi</v>
      </c>
      <c r="E2397" s="8" t="str">
        <f t="shared" si="244"/>
        <v>Umbrella-display.umb</v>
      </c>
      <c r="H2397" s="24">
        <f t="shared" si="246"/>
        <v>1.3809871979145037E-2</v>
      </c>
      <c r="I2397" s="6">
        <f t="shared" si="246"/>
        <v>3.05</v>
      </c>
      <c r="J2397" s="6">
        <f t="shared" si="246"/>
        <v>5438542.5196339786</v>
      </c>
      <c r="K2397" s="18">
        <f t="shared" si="246"/>
        <v>0</v>
      </c>
      <c r="L2397" s="35">
        <f>Data!BN21</f>
        <v>2.4856810888772018E-2</v>
      </c>
      <c r="Q2397" s="21">
        <v>0</v>
      </c>
      <c r="R2397" s="21">
        <v>0</v>
      </c>
      <c r="S2397" s="21">
        <v>0</v>
      </c>
      <c r="T2397" s="38">
        <v>0</v>
      </c>
    </row>
    <row r="2398" spans="1:20" x14ac:dyDescent="0.25">
      <c r="A2398" s="17" t="s">
        <v>269</v>
      </c>
      <c r="B2398" s="8" t="s">
        <v>338</v>
      </c>
      <c r="C2398" s="8" t="s">
        <v>71</v>
      </c>
      <c r="D2398" s="8" t="str">
        <f t="shared" si="243"/>
        <v>Week_08-generic-fifi</v>
      </c>
      <c r="E2398" s="8" t="str">
        <f t="shared" si="244"/>
        <v>Umbrella-display.umb</v>
      </c>
      <c r="H2398" s="24">
        <f t="shared" si="246"/>
        <v>1.3809871979145037E-2</v>
      </c>
      <c r="I2398" s="6">
        <f t="shared" si="246"/>
        <v>3.05</v>
      </c>
      <c r="J2398" s="6">
        <f t="shared" si="246"/>
        <v>5438542.5196339786</v>
      </c>
      <c r="K2398" s="18">
        <f t="shared" si="246"/>
        <v>0</v>
      </c>
      <c r="L2398" s="35">
        <f>Data!BN22</f>
        <v>2.4856810888772018E-2</v>
      </c>
      <c r="Q2398" s="21">
        <v>0</v>
      </c>
      <c r="R2398" s="21">
        <v>0</v>
      </c>
      <c r="S2398" s="21">
        <v>0</v>
      </c>
      <c r="T2398" s="38">
        <v>0</v>
      </c>
    </row>
    <row r="2399" spans="1:20" x14ac:dyDescent="0.25">
      <c r="A2399" s="17" t="s">
        <v>270</v>
      </c>
      <c r="B2399" s="8" t="s">
        <v>338</v>
      </c>
      <c r="C2399" s="8" t="s">
        <v>71</v>
      </c>
      <c r="D2399" s="8" t="str">
        <f t="shared" si="243"/>
        <v>Week_09-generic-fifi</v>
      </c>
      <c r="E2399" s="8" t="str">
        <f t="shared" si="244"/>
        <v>Umbrella-display.umb</v>
      </c>
      <c r="H2399" s="24">
        <f t="shared" si="246"/>
        <v>1.3809871979145037E-2</v>
      </c>
      <c r="I2399" s="6">
        <f t="shared" si="246"/>
        <v>3.05</v>
      </c>
      <c r="J2399" s="6">
        <f t="shared" si="246"/>
        <v>5438542.5196339786</v>
      </c>
      <c r="K2399" s="18">
        <f t="shared" si="246"/>
        <v>0</v>
      </c>
      <c r="L2399" s="35">
        <f>Data!BN23</f>
        <v>2.4856810888772018E-2</v>
      </c>
      <c r="Q2399" s="21">
        <v>0</v>
      </c>
      <c r="R2399" s="21">
        <v>0</v>
      </c>
      <c r="S2399" s="21">
        <v>0</v>
      </c>
      <c r="T2399" s="38">
        <v>0</v>
      </c>
    </row>
    <row r="2400" spans="1:20" x14ac:dyDescent="0.25">
      <c r="A2400" s="17" t="s">
        <v>249</v>
      </c>
      <c r="B2400" s="8" t="s">
        <v>338</v>
      </c>
      <c r="C2400" s="8" t="s">
        <v>71</v>
      </c>
      <c r="D2400" s="8" t="str">
        <f t="shared" si="243"/>
        <v>Week_10-generic-fifi</v>
      </c>
      <c r="E2400" s="8" t="str">
        <f t="shared" si="244"/>
        <v>Umbrella-display.umb</v>
      </c>
      <c r="H2400" s="24">
        <f t="shared" si="246"/>
        <v>1.3809871979145037E-2</v>
      </c>
      <c r="I2400" s="6">
        <f t="shared" si="246"/>
        <v>3.05</v>
      </c>
      <c r="J2400" s="6">
        <f t="shared" si="246"/>
        <v>5438542.5196339786</v>
      </c>
      <c r="K2400" s="18">
        <f t="shared" si="246"/>
        <v>0</v>
      </c>
      <c r="L2400" s="35">
        <f>Data!BN24</f>
        <v>2.4856810888772018E-2</v>
      </c>
      <c r="Q2400" s="21">
        <v>0</v>
      </c>
      <c r="R2400" s="21">
        <v>0</v>
      </c>
      <c r="S2400" s="21">
        <v>0</v>
      </c>
      <c r="T2400" s="38">
        <v>0</v>
      </c>
    </row>
    <row r="2401" spans="1:20" x14ac:dyDescent="0.25">
      <c r="A2401" s="17" t="s">
        <v>250</v>
      </c>
      <c r="B2401" s="8" t="s">
        <v>338</v>
      </c>
      <c r="C2401" s="8" t="s">
        <v>71</v>
      </c>
      <c r="D2401" s="8" t="str">
        <f t="shared" si="243"/>
        <v>Week_11-generic-fifi</v>
      </c>
      <c r="E2401" s="8" t="str">
        <f t="shared" si="244"/>
        <v>Umbrella-display.umb</v>
      </c>
      <c r="H2401" s="24">
        <f t="shared" si="246"/>
        <v>1.3809871979145037E-2</v>
      </c>
      <c r="I2401" s="6">
        <f t="shared" si="246"/>
        <v>3.05</v>
      </c>
      <c r="J2401" s="6">
        <f t="shared" si="246"/>
        <v>5438542.5196339786</v>
      </c>
      <c r="K2401" s="18">
        <f t="shared" si="246"/>
        <v>0</v>
      </c>
      <c r="L2401" s="35">
        <f>Data!BN25</f>
        <v>2.4856810888772018E-2</v>
      </c>
      <c r="Q2401" s="21">
        <v>0</v>
      </c>
      <c r="R2401" s="21">
        <v>0</v>
      </c>
      <c r="S2401" s="21">
        <v>0</v>
      </c>
      <c r="T2401" s="38">
        <v>0</v>
      </c>
    </row>
    <row r="2402" spans="1:20" x14ac:dyDescent="0.25">
      <c r="A2402" s="17" t="s">
        <v>251</v>
      </c>
      <c r="B2402" s="8" t="s">
        <v>338</v>
      </c>
      <c r="C2402" s="8" t="s">
        <v>71</v>
      </c>
      <c r="D2402" s="8" t="str">
        <f t="shared" si="243"/>
        <v>Week_12-generic-fifi</v>
      </c>
      <c r="E2402" s="8" t="str">
        <f t="shared" si="244"/>
        <v>Umbrella-display.umb</v>
      </c>
      <c r="H2402" s="24">
        <f t="shared" si="246"/>
        <v>1.3809871979145037E-2</v>
      </c>
      <c r="I2402" s="6">
        <f t="shared" si="246"/>
        <v>3.05</v>
      </c>
      <c r="J2402" s="6">
        <f t="shared" si="246"/>
        <v>5438542.5196339786</v>
      </c>
      <c r="K2402" s="18">
        <f t="shared" si="246"/>
        <v>0</v>
      </c>
      <c r="L2402" s="35">
        <f>Data!BN26</f>
        <v>2.4856810888772018E-2</v>
      </c>
      <c r="Q2402" s="21">
        <v>0</v>
      </c>
      <c r="R2402" s="21">
        <v>0</v>
      </c>
      <c r="S2402" s="21">
        <v>0</v>
      </c>
      <c r="T2402" s="38">
        <v>0</v>
      </c>
    </row>
    <row r="2403" spans="1:20" x14ac:dyDescent="0.25">
      <c r="A2403" s="17" t="s">
        <v>252</v>
      </c>
      <c r="B2403" s="8" t="s">
        <v>338</v>
      </c>
      <c r="C2403" s="8" t="s">
        <v>71</v>
      </c>
      <c r="D2403" s="8" t="str">
        <f t="shared" si="243"/>
        <v>Week_13-generic-fifi</v>
      </c>
      <c r="E2403" s="8" t="str">
        <f t="shared" si="244"/>
        <v>Umbrella-display.umb</v>
      </c>
      <c r="H2403" s="24">
        <f t="shared" si="246"/>
        <v>1.3809871979145037E-2</v>
      </c>
      <c r="I2403" s="6">
        <f t="shared" si="246"/>
        <v>3.05</v>
      </c>
      <c r="J2403" s="6">
        <f t="shared" si="246"/>
        <v>5438542.5196339786</v>
      </c>
      <c r="K2403" s="18">
        <f t="shared" si="246"/>
        <v>0</v>
      </c>
      <c r="L2403" s="35">
        <f>Data!BN27</f>
        <v>2.4856810888772018E-2</v>
      </c>
      <c r="Q2403" s="21">
        <v>0</v>
      </c>
      <c r="R2403" s="21">
        <v>0</v>
      </c>
      <c r="S2403" s="21">
        <v>0</v>
      </c>
      <c r="T2403" s="38">
        <v>0</v>
      </c>
    </row>
    <row r="2404" spans="1:20" x14ac:dyDescent="0.25">
      <c r="A2404" s="17" t="s">
        <v>253</v>
      </c>
      <c r="B2404" s="8" t="s">
        <v>338</v>
      </c>
      <c r="C2404" s="8" t="s">
        <v>71</v>
      </c>
      <c r="D2404" s="8" t="str">
        <f t="shared" si="243"/>
        <v>Week_14-generic-fifi</v>
      </c>
      <c r="E2404" s="8" t="str">
        <f t="shared" si="244"/>
        <v>Umbrella-display.umb</v>
      </c>
      <c r="H2404" s="24">
        <f t="shared" si="246"/>
        <v>1.3809871979145037E-2</v>
      </c>
      <c r="I2404" s="6">
        <f t="shared" si="246"/>
        <v>3.05</v>
      </c>
      <c r="J2404" s="6">
        <f t="shared" si="246"/>
        <v>5438542.5196339786</v>
      </c>
      <c r="K2404" s="18">
        <f t="shared" si="246"/>
        <v>0</v>
      </c>
      <c r="L2404" s="35">
        <f>Data!BN28</f>
        <v>2.4856810888772018E-2</v>
      </c>
      <c r="Q2404" s="21">
        <v>0</v>
      </c>
      <c r="R2404" s="21">
        <v>0</v>
      </c>
      <c r="S2404" s="21">
        <v>0</v>
      </c>
      <c r="T2404" s="38">
        <v>0</v>
      </c>
    </row>
    <row r="2405" spans="1:20" x14ac:dyDescent="0.25">
      <c r="A2405" s="17" t="s">
        <v>254</v>
      </c>
      <c r="B2405" s="8" t="s">
        <v>338</v>
      </c>
      <c r="C2405" s="8" t="s">
        <v>71</v>
      </c>
      <c r="D2405" s="8" t="str">
        <f t="shared" si="243"/>
        <v>Week_15-generic-fifi</v>
      </c>
      <c r="E2405" s="8" t="str">
        <f t="shared" si="244"/>
        <v>Umbrella-display.umb</v>
      </c>
      <c r="H2405" s="24">
        <f t="shared" si="246"/>
        <v>1.3809871979145037E-2</v>
      </c>
      <c r="I2405" s="6">
        <f t="shared" si="246"/>
        <v>3.05</v>
      </c>
      <c r="J2405" s="6">
        <f t="shared" si="246"/>
        <v>5438542.5196339786</v>
      </c>
      <c r="K2405" s="18">
        <f t="shared" si="246"/>
        <v>0</v>
      </c>
      <c r="L2405" s="35">
        <f>Data!BN29</f>
        <v>2.5641762811575344E-2</v>
      </c>
      <c r="Q2405" s="21">
        <v>0</v>
      </c>
      <c r="R2405" s="21">
        <v>44.308485643757514</v>
      </c>
      <c r="S2405" s="21">
        <v>718.59594817837831</v>
      </c>
      <c r="T2405" s="38">
        <v>1.3185373961792202E-2</v>
      </c>
    </row>
    <row r="2406" spans="1:20" x14ac:dyDescent="0.25">
      <c r="A2406" s="17" t="s">
        <v>255</v>
      </c>
      <c r="B2406" s="8" t="s">
        <v>338</v>
      </c>
      <c r="C2406" s="8" t="s">
        <v>71</v>
      </c>
      <c r="D2406" s="8" t="str">
        <f t="shared" si="243"/>
        <v>Week_16-generic-fifi</v>
      </c>
      <c r="E2406" s="8" t="str">
        <f t="shared" si="244"/>
        <v>Umbrella-display.umb</v>
      </c>
      <c r="H2406" s="24">
        <f t="shared" si="246"/>
        <v>1.3809871979145037E-2</v>
      </c>
      <c r="I2406" s="6">
        <f t="shared" si="246"/>
        <v>3.05</v>
      </c>
      <c r="J2406" s="6">
        <f t="shared" si="246"/>
        <v>5438542.5196339786</v>
      </c>
      <c r="K2406" s="18">
        <f t="shared" si="246"/>
        <v>0</v>
      </c>
      <c r="L2406" s="35">
        <f>Data!BN30</f>
        <v>2.5641762811575344E-2</v>
      </c>
      <c r="Q2406" s="21">
        <v>0</v>
      </c>
      <c r="R2406" s="21">
        <v>467.54780071113737</v>
      </c>
      <c r="S2406" s="21">
        <v>6410.1460314142341</v>
      </c>
      <c r="T2406" s="38">
        <v>8.6138645878219067E-2</v>
      </c>
    </row>
    <row r="2407" spans="1:20" x14ac:dyDescent="0.25">
      <c r="A2407" s="17" t="s">
        <v>256</v>
      </c>
      <c r="B2407" s="8" t="s">
        <v>338</v>
      </c>
      <c r="C2407" s="8" t="s">
        <v>71</v>
      </c>
      <c r="D2407" s="8" t="str">
        <f t="shared" si="243"/>
        <v>Week_17-generic-fifi</v>
      </c>
      <c r="E2407" s="8" t="str">
        <f t="shared" si="244"/>
        <v>Umbrella-display.umb</v>
      </c>
      <c r="H2407" s="24">
        <f t="shared" si="246"/>
        <v>1.3809871979145037E-2</v>
      </c>
      <c r="I2407" s="6">
        <f t="shared" si="246"/>
        <v>3.05</v>
      </c>
      <c r="J2407" s="6">
        <f t="shared" si="246"/>
        <v>5438542.5196339786</v>
      </c>
      <c r="K2407" s="18">
        <f t="shared" si="246"/>
        <v>0</v>
      </c>
      <c r="L2407" s="35">
        <f>Data!BN31</f>
        <v>2.5641762811575344E-2</v>
      </c>
      <c r="Q2407" s="21">
        <v>0</v>
      </c>
      <c r="R2407" s="21">
        <v>450.00071898972726</v>
      </c>
      <c r="S2407" s="21">
        <v>6387.716789733634</v>
      </c>
      <c r="T2407" s="38">
        <v>9.8729905213916114E-2</v>
      </c>
    </row>
    <row r="2408" spans="1:20" x14ac:dyDescent="0.25">
      <c r="A2408" s="17" t="s">
        <v>257</v>
      </c>
      <c r="B2408" s="8" t="s">
        <v>338</v>
      </c>
      <c r="C2408" s="8" t="s">
        <v>71</v>
      </c>
      <c r="D2408" s="8" t="str">
        <f t="shared" si="243"/>
        <v>Week_18-generic-fifi</v>
      </c>
      <c r="E2408" s="8" t="str">
        <f t="shared" si="244"/>
        <v>Umbrella-display.umb</v>
      </c>
      <c r="H2408" s="24">
        <f t="shared" si="246"/>
        <v>1.3809871979145037E-2</v>
      </c>
      <c r="I2408" s="6">
        <f t="shared" si="246"/>
        <v>3.05</v>
      </c>
      <c r="J2408" s="6">
        <f t="shared" si="246"/>
        <v>5438542.5196339786</v>
      </c>
      <c r="K2408" s="18">
        <f t="shared" si="246"/>
        <v>0</v>
      </c>
      <c r="L2408" s="35">
        <f>Data!BN32</f>
        <v>2.5641762811575344E-2</v>
      </c>
      <c r="Q2408" s="21">
        <v>0</v>
      </c>
      <c r="R2408" s="21">
        <v>234.75386448807899</v>
      </c>
      <c r="S2408" s="21">
        <v>3980.8982438593407</v>
      </c>
      <c r="T2408" s="38">
        <v>7.4194527842358027E-2</v>
      </c>
    </row>
    <row r="2409" spans="1:20" x14ac:dyDescent="0.25">
      <c r="A2409" s="17" t="s">
        <v>258</v>
      </c>
      <c r="B2409" s="8" t="s">
        <v>338</v>
      </c>
      <c r="C2409" s="8" t="s">
        <v>71</v>
      </c>
      <c r="D2409" s="8" t="str">
        <f t="shared" si="243"/>
        <v>Week_19-generic-fifi</v>
      </c>
      <c r="E2409" s="8" t="str">
        <f t="shared" si="244"/>
        <v>Umbrella-display.umb</v>
      </c>
      <c r="H2409" s="24">
        <f t="shared" si="246"/>
        <v>1.3809871979145037E-2</v>
      </c>
      <c r="I2409" s="6">
        <f t="shared" si="246"/>
        <v>3.05</v>
      </c>
      <c r="J2409" s="6">
        <f t="shared" si="246"/>
        <v>5438542.5196339786</v>
      </c>
      <c r="K2409" s="18">
        <f t="shared" si="246"/>
        <v>0</v>
      </c>
      <c r="L2409" s="35">
        <f>Data!BN33</f>
        <v>2.4071858965968689E-2</v>
      </c>
      <c r="Q2409" s="21">
        <v>0</v>
      </c>
      <c r="R2409" s="21">
        <v>620.93452083607428</v>
      </c>
      <c r="S2409" s="21">
        <v>7395.9028325604158</v>
      </c>
      <c r="T2409" s="38">
        <v>7.8095098251992123E-2</v>
      </c>
    </row>
    <row r="2410" spans="1:20" x14ac:dyDescent="0.25">
      <c r="A2410" s="17" t="s">
        <v>259</v>
      </c>
      <c r="B2410" s="8" t="s">
        <v>338</v>
      </c>
      <c r="C2410" s="8" t="s">
        <v>71</v>
      </c>
      <c r="D2410" s="8" t="str">
        <f t="shared" si="243"/>
        <v>Week_20-generic-fifi</v>
      </c>
      <c r="E2410" s="8" t="str">
        <f t="shared" si="244"/>
        <v>Umbrella-display.umb</v>
      </c>
      <c r="H2410" s="24">
        <f t="shared" si="246"/>
        <v>1.3809871979145037E-2</v>
      </c>
      <c r="I2410" s="6">
        <f t="shared" si="246"/>
        <v>3.05</v>
      </c>
      <c r="J2410" s="6">
        <f t="shared" si="246"/>
        <v>5438542.5196339786</v>
      </c>
      <c r="K2410" s="18">
        <f t="shared" si="246"/>
        <v>0</v>
      </c>
      <c r="L2410" s="35">
        <f>Data!BN34</f>
        <v>2.4071858965968689E-2</v>
      </c>
      <c r="Q2410" s="21">
        <v>0</v>
      </c>
      <c r="R2410" s="21">
        <v>327.21027773331019</v>
      </c>
      <c r="S2410" s="21">
        <v>4748.3908359939423</v>
      </c>
      <c r="T2410" s="38">
        <v>7.036573563521531E-2</v>
      </c>
    </row>
    <row r="2411" spans="1:20" x14ac:dyDescent="0.25">
      <c r="A2411" s="17" t="s">
        <v>260</v>
      </c>
      <c r="B2411" s="8" t="s">
        <v>338</v>
      </c>
      <c r="C2411" s="8" t="s">
        <v>71</v>
      </c>
      <c r="D2411" s="8" t="str">
        <f t="shared" si="243"/>
        <v>Week_21-generic-fifi</v>
      </c>
      <c r="E2411" s="8" t="str">
        <f t="shared" si="244"/>
        <v>Umbrella-display.umb</v>
      </c>
      <c r="H2411" s="24">
        <f t="shared" ref="H2411:K2426" si="247">H2410</f>
        <v>1.3809871979145037E-2</v>
      </c>
      <c r="I2411" s="6">
        <f t="shared" si="247"/>
        <v>3.05</v>
      </c>
      <c r="J2411" s="6">
        <f t="shared" si="247"/>
        <v>5438542.5196339786</v>
      </c>
      <c r="K2411" s="18">
        <f t="shared" si="247"/>
        <v>0</v>
      </c>
      <c r="L2411" s="35">
        <f>Data!BN35</f>
        <v>2.4071858965968689E-2</v>
      </c>
      <c r="Q2411" s="21">
        <v>0</v>
      </c>
      <c r="R2411" s="21">
        <v>284.38689793626281</v>
      </c>
      <c r="S2411" s="21">
        <v>4823.1686693444535</v>
      </c>
      <c r="T2411" s="38">
        <v>8.9853036519688123E-2</v>
      </c>
    </row>
    <row r="2412" spans="1:20" x14ac:dyDescent="0.25">
      <c r="A2412" s="17" t="s">
        <v>261</v>
      </c>
      <c r="B2412" s="8" t="s">
        <v>338</v>
      </c>
      <c r="C2412" s="8" t="s">
        <v>71</v>
      </c>
      <c r="D2412" s="8" t="str">
        <f t="shared" si="243"/>
        <v>Week_22-generic-fifi</v>
      </c>
      <c r="E2412" s="8" t="str">
        <f t="shared" si="244"/>
        <v>Umbrella-display.umb</v>
      </c>
      <c r="H2412" s="24">
        <f t="shared" si="247"/>
        <v>1.3809871979145037E-2</v>
      </c>
      <c r="I2412" s="6">
        <f t="shared" si="247"/>
        <v>3.05</v>
      </c>
      <c r="J2412" s="6">
        <f t="shared" si="247"/>
        <v>5438542.5196339786</v>
      </c>
      <c r="K2412" s="18">
        <f t="shared" si="247"/>
        <v>0</v>
      </c>
      <c r="L2412" s="35">
        <f>Data!BN36</f>
        <v>2.4071858965968689E-2</v>
      </c>
      <c r="Q2412" s="21">
        <v>0</v>
      </c>
      <c r="R2412" s="21">
        <v>66.911713846655971</v>
      </c>
      <c r="S2412" s="21">
        <v>1134.764053704884</v>
      </c>
      <c r="T2412" s="38">
        <v>2.2541727095982012E-2</v>
      </c>
    </row>
    <row r="2413" spans="1:20" x14ac:dyDescent="0.25">
      <c r="A2413" s="17" t="s">
        <v>278</v>
      </c>
      <c r="B2413" s="8" t="s">
        <v>338</v>
      </c>
      <c r="C2413" s="8" t="s">
        <v>71</v>
      </c>
      <c r="D2413" s="8" t="str">
        <f t="shared" si="243"/>
        <v>Week_23-generic-fifi</v>
      </c>
      <c r="E2413" s="8" t="str">
        <f t="shared" si="244"/>
        <v>Umbrella-display.umb</v>
      </c>
      <c r="H2413" s="24">
        <f t="shared" si="247"/>
        <v>1.3809871979145037E-2</v>
      </c>
      <c r="I2413" s="6">
        <f t="shared" si="247"/>
        <v>3.05</v>
      </c>
      <c r="J2413" s="6">
        <f t="shared" si="247"/>
        <v>5438542.5196339786</v>
      </c>
      <c r="K2413" s="18">
        <f t="shared" si="247"/>
        <v>0</v>
      </c>
      <c r="L2413" s="35">
        <f>Data!BN37</f>
        <v>2.4856810888772018E-2</v>
      </c>
      <c r="Q2413" s="21">
        <v>0</v>
      </c>
      <c r="R2413" s="21">
        <v>59.831174386202591</v>
      </c>
      <c r="S2413" s="21">
        <v>985.98722634841045</v>
      </c>
      <c r="T2413" s="38">
        <v>2.1058302785687211E-2</v>
      </c>
    </row>
    <row r="2414" spans="1:20" x14ac:dyDescent="0.25">
      <c r="A2414" s="17" t="s">
        <v>279</v>
      </c>
      <c r="B2414" s="8" t="s">
        <v>338</v>
      </c>
      <c r="C2414" s="8" t="s">
        <v>71</v>
      </c>
      <c r="D2414" s="8" t="str">
        <f t="shared" si="243"/>
        <v>Week_24-generic-fifi</v>
      </c>
      <c r="E2414" s="8" t="str">
        <f t="shared" si="244"/>
        <v>Umbrella-display.umb</v>
      </c>
      <c r="H2414" s="24">
        <f t="shared" si="247"/>
        <v>1.3809871979145037E-2</v>
      </c>
      <c r="I2414" s="6">
        <f t="shared" si="247"/>
        <v>3.05</v>
      </c>
      <c r="J2414" s="6">
        <f t="shared" si="247"/>
        <v>5438542.5196339786</v>
      </c>
      <c r="K2414" s="18">
        <f t="shared" si="247"/>
        <v>0</v>
      </c>
      <c r="L2414" s="35">
        <f>Data!BN38</f>
        <v>2.4856810888772018E-2</v>
      </c>
      <c r="Q2414" s="21">
        <v>0</v>
      </c>
      <c r="R2414" s="21">
        <v>129.77707800789759</v>
      </c>
      <c r="S2414" s="21">
        <v>1590.754130592886</v>
      </c>
      <c r="T2414" s="38">
        <v>2.1518715755935225E-2</v>
      </c>
    </row>
    <row r="2415" spans="1:20" x14ac:dyDescent="0.25">
      <c r="A2415" s="17" t="s">
        <v>280</v>
      </c>
      <c r="B2415" s="8" t="s">
        <v>338</v>
      </c>
      <c r="C2415" s="8" t="s">
        <v>71</v>
      </c>
      <c r="D2415" s="8" t="str">
        <f t="shared" si="243"/>
        <v>Week_25-generic-fifi</v>
      </c>
      <c r="E2415" s="8" t="str">
        <f t="shared" si="244"/>
        <v>Umbrella-display.umb</v>
      </c>
      <c r="H2415" s="24">
        <f t="shared" si="247"/>
        <v>1.3809871979145037E-2</v>
      </c>
      <c r="I2415" s="6">
        <f t="shared" si="247"/>
        <v>3.05</v>
      </c>
      <c r="J2415" s="6">
        <f t="shared" si="247"/>
        <v>5438542.5196339786</v>
      </c>
      <c r="K2415" s="18">
        <f t="shared" si="247"/>
        <v>0</v>
      </c>
      <c r="L2415" s="35">
        <f>Data!BN39</f>
        <v>2.4856810888772018E-2</v>
      </c>
      <c r="Q2415" s="21">
        <v>0</v>
      </c>
      <c r="R2415" s="21">
        <v>66.605587088551033</v>
      </c>
      <c r="S2415" s="21">
        <v>968.78108281303696</v>
      </c>
      <c r="T2415" s="38">
        <v>1.9041996790445936E-2</v>
      </c>
    </row>
    <row r="2416" spans="1:20" x14ac:dyDescent="0.25">
      <c r="A2416" s="17" t="s">
        <v>281</v>
      </c>
      <c r="B2416" s="8" t="s">
        <v>338</v>
      </c>
      <c r="C2416" s="8" t="s">
        <v>71</v>
      </c>
      <c r="D2416" s="8" t="str">
        <f t="shared" si="243"/>
        <v>Week_26-generic-fifi</v>
      </c>
      <c r="E2416" s="8" t="str">
        <f t="shared" si="244"/>
        <v>Umbrella-display.umb</v>
      </c>
      <c r="H2416" s="24">
        <f t="shared" si="247"/>
        <v>1.3809871979145037E-2</v>
      </c>
      <c r="I2416" s="6">
        <f t="shared" si="247"/>
        <v>3.05</v>
      </c>
      <c r="J2416" s="6">
        <f t="shared" si="247"/>
        <v>5438542.5196339786</v>
      </c>
      <c r="K2416" s="18">
        <f t="shared" si="247"/>
        <v>0</v>
      </c>
      <c r="L2416" s="35">
        <f>Data!BN40</f>
        <v>2.4856810888772018E-2</v>
      </c>
      <c r="Q2416" s="21">
        <v>0</v>
      </c>
      <c r="R2416" s="21">
        <v>17.572269656347824</v>
      </c>
      <c r="S2416" s="21">
        <v>296.61388031704854</v>
      </c>
      <c r="T2416" s="38">
        <v>6.3070986100752791E-3</v>
      </c>
    </row>
    <row r="2417" spans="1:20" x14ac:dyDescent="0.25">
      <c r="A2417" s="17" t="s">
        <v>282</v>
      </c>
      <c r="B2417" s="8" t="s">
        <v>338</v>
      </c>
      <c r="C2417" s="8" t="s">
        <v>71</v>
      </c>
      <c r="D2417" s="8" t="str">
        <f t="shared" si="243"/>
        <v>Week_27-generic-fifi</v>
      </c>
      <c r="E2417" s="8" t="str">
        <f t="shared" si="244"/>
        <v>Umbrella-display.umb</v>
      </c>
      <c r="H2417" s="24">
        <f t="shared" si="247"/>
        <v>1.3809871979145037E-2</v>
      </c>
      <c r="I2417" s="6">
        <f t="shared" si="247"/>
        <v>3.05</v>
      </c>
      <c r="J2417" s="6">
        <f t="shared" si="247"/>
        <v>5438542.5196339786</v>
      </c>
      <c r="K2417" s="18">
        <f t="shared" si="247"/>
        <v>0</v>
      </c>
      <c r="L2417" s="35">
        <f>Data!BN41</f>
        <v>2.4856810888772018E-2</v>
      </c>
      <c r="Q2417" s="21">
        <v>0</v>
      </c>
      <c r="R2417" s="21">
        <v>0</v>
      </c>
      <c r="S2417" s="21">
        <v>0</v>
      </c>
      <c r="T2417" s="38">
        <v>0</v>
      </c>
    </row>
    <row r="2418" spans="1:20" x14ac:dyDescent="0.25">
      <c r="A2418" s="17" t="s">
        <v>283</v>
      </c>
      <c r="B2418" s="8" t="s">
        <v>338</v>
      </c>
      <c r="C2418" s="8" t="s">
        <v>71</v>
      </c>
      <c r="D2418" s="8" t="str">
        <f t="shared" si="243"/>
        <v>Week_28-generic-fifi</v>
      </c>
      <c r="E2418" s="8" t="str">
        <f t="shared" si="244"/>
        <v>Umbrella-display.umb</v>
      </c>
      <c r="H2418" s="24">
        <f t="shared" si="247"/>
        <v>1.3809871979145037E-2</v>
      </c>
      <c r="I2418" s="6">
        <f t="shared" si="247"/>
        <v>3.05</v>
      </c>
      <c r="J2418" s="6">
        <f t="shared" si="247"/>
        <v>5438542.5196339786</v>
      </c>
      <c r="K2418" s="18">
        <f t="shared" si="247"/>
        <v>0</v>
      </c>
      <c r="L2418" s="35">
        <f>Data!BN42</f>
        <v>2.3286907043165363E-2</v>
      </c>
      <c r="Q2418" s="21">
        <v>0</v>
      </c>
      <c r="R2418" s="21">
        <v>74.398706474953656</v>
      </c>
      <c r="S2418" s="21">
        <v>945.03243575430645</v>
      </c>
      <c r="T2418" s="38">
        <v>1.3766389693399828E-2</v>
      </c>
    </row>
    <row r="2419" spans="1:20" x14ac:dyDescent="0.25">
      <c r="A2419" s="17" t="s">
        <v>284</v>
      </c>
      <c r="B2419" s="8" t="s">
        <v>338</v>
      </c>
      <c r="C2419" s="8" t="s">
        <v>71</v>
      </c>
      <c r="D2419" s="8" t="str">
        <f t="shared" si="243"/>
        <v>Week_29-generic-fifi</v>
      </c>
      <c r="E2419" s="8" t="str">
        <f t="shared" si="244"/>
        <v>Umbrella-display.umb</v>
      </c>
      <c r="H2419" s="24">
        <f t="shared" si="247"/>
        <v>1.3809871979145037E-2</v>
      </c>
      <c r="I2419" s="6">
        <f t="shared" si="247"/>
        <v>3.05</v>
      </c>
      <c r="J2419" s="6">
        <f t="shared" si="247"/>
        <v>5438542.5196339786</v>
      </c>
      <c r="K2419" s="18">
        <f t="shared" si="247"/>
        <v>0</v>
      </c>
      <c r="L2419" s="35">
        <f>Data!BN43</f>
        <v>2.3286907043165363E-2</v>
      </c>
      <c r="Q2419" s="21">
        <v>0</v>
      </c>
      <c r="R2419" s="21">
        <v>18.974297684268159</v>
      </c>
      <c r="S2419" s="21">
        <v>296.99326338476021</v>
      </c>
      <c r="T2419" s="38">
        <v>5.9569782430253237E-3</v>
      </c>
    </row>
    <row r="2420" spans="1:20" x14ac:dyDescent="0.25">
      <c r="A2420" s="17" t="s">
        <v>285</v>
      </c>
      <c r="B2420" s="8" t="s">
        <v>338</v>
      </c>
      <c r="C2420" s="8" t="s">
        <v>71</v>
      </c>
      <c r="D2420" s="8" t="str">
        <f t="shared" si="243"/>
        <v>Week_30-generic-fifi</v>
      </c>
      <c r="E2420" s="8" t="str">
        <f t="shared" si="244"/>
        <v>Umbrella-display.umb</v>
      </c>
      <c r="H2420" s="24">
        <f t="shared" si="247"/>
        <v>1.3809871979145037E-2</v>
      </c>
      <c r="I2420" s="6">
        <f t="shared" si="247"/>
        <v>3.05</v>
      </c>
      <c r="J2420" s="6">
        <f t="shared" si="247"/>
        <v>5438542.5196339786</v>
      </c>
      <c r="K2420" s="18">
        <f t="shared" si="247"/>
        <v>0</v>
      </c>
      <c r="L2420" s="35">
        <f>Data!BN44</f>
        <v>2.3286907043165363E-2</v>
      </c>
      <c r="Q2420" s="21">
        <v>0</v>
      </c>
      <c r="R2420" s="21">
        <v>29.235333591151498</v>
      </c>
      <c r="S2420" s="21">
        <v>437.73902890428519</v>
      </c>
      <c r="T2420" s="38">
        <v>8.3015488131303883E-3</v>
      </c>
    </row>
    <row r="2421" spans="1:20" x14ac:dyDescent="0.25">
      <c r="A2421" s="17" t="s">
        <v>286</v>
      </c>
      <c r="B2421" s="8" t="s">
        <v>338</v>
      </c>
      <c r="C2421" s="8" t="s">
        <v>71</v>
      </c>
      <c r="D2421" s="8" t="str">
        <f t="shared" si="243"/>
        <v>Week_31-generic-fifi</v>
      </c>
      <c r="E2421" s="8" t="str">
        <f t="shared" si="244"/>
        <v>Umbrella-display.umb</v>
      </c>
      <c r="H2421" s="24">
        <f t="shared" si="247"/>
        <v>1.3809871979145037E-2</v>
      </c>
      <c r="I2421" s="6">
        <f t="shared" si="247"/>
        <v>3.05</v>
      </c>
      <c r="J2421" s="6">
        <f t="shared" si="247"/>
        <v>5438542.5196339786</v>
      </c>
      <c r="K2421" s="18">
        <f t="shared" si="247"/>
        <v>0</v>
      </c>
      <c r="L2421" s="35">
        <f>Data!BN45</f>
        <v>2.3286907043165363E-2</v>
      </c>
      <c r="Q2421" s="21">
        <v>0</v>
      </c>
      <c r="R2421" s="21">
        <v>53.455422434020278</v>
      </c>
      <c r="S2421" s="21">
        <v>747.20249226977853</v>
      </c>
      <c r="T2421" s="38">
        <v>1.3334606073233779E-2</v>
      </c>
    </row>
    <row r="2422" spans="1:20" x14ac:dyDescent="0.25">
      <c r="A2422" s="17" t="s">
        <v>287</v>
      </c>
      <c r="B2422" s="8" t="s">
        <v>338</v>
      </c>
      <c r="C2422" s="8" t="s">
        <v>71</v>
      </c>
      <c r="D2422" s="8" t="str">
        <f t="shared" si="243"/>
        <v>Week_32-generic-fifi</v>
      </c>
      <c r="E2422" s="8" t="str">
        <f t="shared" si="244"/>
        <v>Umbrella-display.umb</v>
      </c>
      <c r="H2422" s="24">
        <f t="shared" si="247"/>
        <v>1.3809871979145037E-2</v>
      </c>
      <c r="I2422" s="6">
        <f t="shared" si="247"/>
        <v>3.05</v>
      </c>
      <c r="J2422" s="6">
        <f t="shared" si="247"/>
        <v>5438542.5196339786</v>
      </c>
      <c r="K2422" s="18">
        <f t="shared" si="247"/>
        <v>0</v>
      </c>
      <c r="L2422" s="35">
        <f>Data!BN46</f>
        <v>2.7211666657181995E-2</v>
      </c>
      <c r="Q2422" s="21">
        <v>0</v>
      </c>
      <c r="R2422" s="21">
        <v>112.74320478891374</v>
      </c>
      <c r="S2422" s="21">
        <v>1531.9418096088352</v>
      </c>
      <c r="T2422" s="38">
        <v>2.4804877794409541E-2</v>
      </c>
    </row>
    <row r="2423" spans="1:20" x14ac:dyDescent="0.25">
      <c r="A2423" s="17" t="s">
        <v>288</v>
      </c>
      <c r="B2423" s="8" t="s">
        <v>338</v>
      </c>
      <c r="C2423" s="8" t="s">
        <v>71</v>
      </c>
      <c r="D2423" s="8" t="str">
        <f t="shared" si="243"/>
        <v>Week_33-generic-fifi</v>
      </c>
      <c r="E2423" s="8" t="str">
        <f t="shared" si="244"/>
        <v>Umbrella-display.umb</v>
      </c>
      <c r="H2423" s="24">
        <f t="shared" si="247"/>
        <v>1.3809871979145037E-2</v>
      </c>
      <c r="I2423" s="6">
        <f t="shared" si="247"/>
        <v>3.05</v>
      </c>
      <c r="J2423" s="6">
        <f t="shared" si="247"/>
        <v>5438542.5196339786</v>
      </c>
      <c r="K2423" s="18">
        <f t="shared" si="247"/>
        <v>0</v>
      </c>
      <c r="L2423" s="35">
        <f>Data!BN47</f>
        <v>2.7211666657181995E-2</v>
      </c>
      <c r="Q2423" s="21">
        <v>0</v>
      </c>
      <c r="R2423" s="21">
        <v>97.946814078550844</v>
      </c>
      <c r="S2423" s="21">
        <v>1376.5237083442689</v>
      </c>
      <c r="T2423" s="38">
        <v>2.4425021525145141E-2</v>
      </c>
    </row>
    <row r="2424" spans="1:20" x14ac:dyDescent="0.25">
      <c r="A2424" s="17" t="s">
        <v>289</v>
      </c>
      <c r="B2424" s="8" t="s">
        <v>338</v>
      </c>
      <c r="C2424" s="8" t="s">
        <v>71</v>
      </c>
      <c r="D2424" s="8" t="str">
        <f t="shared" si="243"/>
        <v>Week_34-generic-fifi</v>
      </c>
      <c r="E2424" s="8" t="str">
        <f t="shared" si="244"/>
        <v>Umbrella-display.umb</v>
      </c>
      <c r="H2424" s="24">
        <f t="shared" si="247"/>
        <v>1.3809871979145037E-2</v>
      </c>
      <c r="I2424" s="6">
        <f t="shared" si="247"/>
        <v>3.05</v>
      </c>
      <c r="J2424" s="6">
        <f t="shared" si="247"/>
        <v>5438542.5196339786</v>
      </c>
      <c r="K2424" s="18">
        <f t="shared" si="247"/>
        <v>0</v>
      </c>
      <c r="L2424" s="35">
        <f>Data!BN48</f>
        <v>2.7211666657181995E-2</v>
      </c>
      <c r="Q2424" s="21">
        <v>0</v>
      </c>
      <c r="R2424" s="21">
        <v>126.7036080820283</v>
      </c>
      <c r="S2424" s="21">
        <v>1725.822810638409</v>
      </c>
      <c r="T2424" s="38">
        <v>2.7965757204875819E-2</v>
      </c>
    </row>
    <row r="2425" spans="1:20" x14ac:dyDescent="0.25">
      <c r="A2425" s="17" t="s">
        <v>290</v>
      </c>
      <c r="B2425" s="8" t="s">
        <v>338</v>
      </c>
      <c r="C2425" s="8" t="s">
        <v>71</v>
      </c>
      <c r="D2425" s="8" t="str">
        <f t="shared" si="243"/>
        <v>Week_35-generic-fifi</v>
      </c>
      <c r="E2425" s="8" t="str">
        <f t="shared" si="244"/>
        <v>Umbrella-display.umb</v>
      </c>
      <c r="H2425" s="24">
        <f t="shared" si="247"/>
        <v>1.3809871979145037E-2</v>
      </c>
      <c r="I2425" s="6">
        <f t="shared" si="247"/>
        <v>3.05</v>
      </c>
      <c r="J2425" s="6">
        <f t="shared" si="247"/>
        <v>5438542.5196339786</v>
      </c>
      <c r="K2425" s="18">
        <f t="shared" si="247"/>
        <v>0</v>
      </c>
      <c r="L2425" s="35">
        <f>Data!BN49</f>
        <v>2.7211666657181995E-2</v>
      </c>
      <c r="Q2425" s="21">
        <v>0</v>
      </c>
      <c r="R2425" s="21">
        <v>92.752461333700964</v>
      </c>
      <c r="S2425" s="21">
        <v>1345.6183032538461</v>
      </c>
      <c r="T2425" s="38">
        <v>2.3354607823082185E-2</v>
      </c>
    </row>
    <row r="2426" spans="1:20" x14ac:dyDescent="0.25">
      <c r="A2426" s="17" t="s">
        <v>291</v>
      </c>
      <c r="B2426" s="8" t="s">
        <v>338</v>
      </c>
      <c r="C2426" s="8" t="s">
        <v>71</v>
      </c>
      <c r="D2426" s="8" t="str">
        <f t="shared" si="243"/>
        <v>Week_36-generic-fifi</v>
      </c>
      <c r="E2426" s="8" t="str">
        <f t="shared" si="244"/>
        <v>Umbrella-display.umb</v>
      </c>
      <c r="H2426" s="24">
        <f t="shared" si="247"/>
        <v>1.3809871979145037E-2</v>
      </c>
      <c r="I2426" s="6">
        <f t="shared" si="247"/>
        <v>3.05</v>
      </c>
      <c r="J2426" s="6">
        <f t="shared" si="247"/>
        <v>5438542.5196339786</v>
      </c>
      <c r="K2426" s="18">
        <f t="shared" si="247"/>
        <v>0</v>
      </c>
      <c r="L2426" s="35">
        <f>Data!BN50</f>
        <v>2.7211666657181995E-2</v>
      </c>
      <c r="Q2426" s="21">
        <v>0</v>
      </c>
      <c r="R2426" s="21">
        <v>92.50365143094352</v>
      </c>
      <c r="S2426" s="21">
        <v>1238.6261103169186</v>
      </c>
      <c r="T2426" s="38">
        <v>1.9214563427633502E-2</v>
      </c>
    </row>
    <row r="2427" spans="1:20" x14ac:dyDescent="0.25">
      <c r="A2427" s="17" t="s">
        <v>292</v>
      </c>
      <c r="B2427" s="8" t="s">
        <v>338</v>
      </c>
      <c r="C2427" s="8" t="s">
        <v>71</v>
      </c>
      <c r="D2427" s="8" t="str">
        <f t="shared" si="243"/>
        <v>Week_37-generic-fifi</v>
      </c>
      <c r="E2427" s="8" t="str">
        <f t="shared" si="244"/>
        <v>Umbrella-display.umb</v>
      </c>
      <c r="H2427" s="24">
        <f t="shared" ref="H2427:K2442" si="248">H2426</f>
        <v>1.3809871979145037E-2</v>
      </c>
      <c r="I2427" s="6">
        <f t="shared" si="248"/>
        <v>3.05</v>
      </c>
      <c r="J2427" s="6">
        <f t="shared" si="248"/>
        <v>5438542.5196339786</v>
      </c>
      <c r="K2427" s="18">
        <f t="shared" si="248"/>
        <v>0</v>
      </c>
      <c r="L2427" s="35">
        <f>Data!BN51</f>
        <v>2.8519919861854207E-2</v>
      </c>
      <c r="Q2427" s="21">
        <v>0</v>
      </c>
      <c r="R2427" s="21">
        <v>85.605770018795681</v>
      </c>
      <c r="S2427" s="21">
        <v>1334.8749727546463</v>
      </c>
      <c r="T2427" s="38">
        <v>2.5689826162410001E-2</v>
      </c>
    </row>
    <row r="2428" spans="1:20" x14ac:dyDescent="0.25">
      <c r="A2428" s="17" t="s">
        <v>293</v>
      </c>
      <c r="B2428" s="8" t="s">
        <v>338</v>
      </c>
      <c r="C2428" s="8" t="s">
        <v>71</v>
      </c>
      <c r="D2428" s="8" t="str">
        <f t="shared" si="243"/>
        <v>Week_38-generic-fifi</v>
      </c>
      <c r="E2428" s="8" t="str">
        <f t="shared" si="244"/>
        <v>Umbrella-display.umb</v>
      </c>
      <c r="H2428" s="24">
        <f t="shared" si="248"/>
        <v>1.3809871979145037E-2</v>
      </c>
      <c r="I2428" s="6">
        <f t="shared" si="248"/>
        <v>3.05</v>
      </c>
      <c r="J2428" s="6">
        <f t="shared" si="248"/>
        <v>5438542.5196339786</v>
      </c>
      <c r="K2428" s="18">
        <f t="shared" si="248"/>
        <v>0</v>
      </c>
      <c r="L2428" s="35">
        <f>Data!BN52</f>
        <v>2.8519919861854207E-2</v>
      </c>
      <c r="Q2428" s="21">
        <v>0</v>
      </c>
      <c r="R2428" s="21">
        <v>89.285472876287585</v>
      </c>
      <c r="S2428" s="21">
        <v>1295.0945498604638</v>
      </c>
      <c r="T2428" s="38">
        <v>2.266136396925944E-2</v>
      </c>
    </row>
    <row r="2429" spans="1:20" x14ac:dyDescent="0.25">
      <c r="A2429" s="17" t="s">
        <v>294</v>
      </c>
      <c r="B2429" s="8" t="s">
        <v>338</v>
      </c>
      <c r="C2429" s="8" t="s">
        <v>71</v>
      </c>
      <c r="D2429" s="8" t="str">
        <f t="shared" si="243"/>
        <v>Week_39-generic-fifi</v>
      </c>
      <c r="E2429" s="8" t="str">
        <f t="shared" si="244"/>
        <v>Umbrella-display.umb</v>
      </c>
      <c r="H2429" s="24">
        <f t="shared" si="248"/>
        <v>1.3809871979145037E-2</v>
      </c>
      <c r="I2429" s="6">
        <f t="shared" si="248"/>
        <v>3.05</v>
      </c>
      <c r="J2429" s="6">
        <f t="shared" si="248"/>
        <v>5438542.5196339786</v>
      </c>
      <c r="K2429" s="18">
        <f t="shared" si="248"/>
        <v>0</v>
      </c>
      <c r="L2429" s="35">
        <f>Data!BN53</f>
        <v>2.8519919861854207E-2</v>
      </c>
      <c r="Q2429" s="21">
        <v>0</v>
      </c>
      <c r="R2429" s="21">
        <v>68.746936707916191</v>
      </c>
      <c r="S2429" s="21">
        <v>859.55604705845542</v>
      </c>
      <c r="T2429" s="38">
        <v>1.1971507945494952E-2</v>
      </c>
    </row>
    <row r="2430" spans="1:20" x14ac:dyDescent="0.25">
      <c r="A2430" s="17" t="s">
        <v>295</v>
      </c>
      <c r="B2430" s="8" t="s">
        <v>338</v>
      </c>
      <c r="C2430" s="8" t="s">
        <v>71</v>
      </c>
      <c r="D2430" s="8" t="str">
        <f t="shared" si="243"/>
        <v>Week_40-generic-fifi</v>
      </c>
      <c r="E2430" s="8" t="str">
        <f t="shared" si="244"/>
        <v>Umbrella-display.umb</v>
      </c>
      <c r="H2430" s="24">
        <f t="shared" si="248"/>
        <v>1.3809871979145037E-2</v>
      </c>
      <c r="I2430" s="6">
        <f t="shared" si="248"/>
        <v>3.05</v>
      </c>
      <c r="J2430" s="6">
        <f t="shared" si="248"/>
        <v>5438542.5196339786</v>
      </c>
      <c r="K2430" s="18">
        <f t="shared" si="248"/>
        <v>0</v>
      </c>
      <c r="L2430" s="35">
        <f>Data!BN54</f>
        <v>2.8519919861854207E-2</v>
      </c>
      <c r="Q2430" s="21">
        <v>0</v>
      </c>
      <c r="R2430" s="21">
        <v>28.107286055083076</v>
      </c>
      <c r="S2430" s="21">
        <v>360.90204925301589</v>
      </c>
      <c r="T2430" s="38">
        <v>5.1731975495071802E-3</v>
      </c>
    </row>
    <row r="2431" spans="1:20" x14ac:dyDescent="0.25">
      <c r="A2431" s="17" t="s">
        <v>296</v>
      </c>
      <c r="B2431" s="8" t="s">
        <v>338</v>
      </c>
      <c r="C2431" s="8" t="s">
        <v>71</v>
      </c>
      <c r="D2431" s="8" t="str">
        <f t="shared" si="243"/>
        <v>Week_41-generic-fifi</v>
      </c>
      <c r="E2431" s="8" t="str">
        <f t="shared" si="244"/>
        <v>Umbrella-display.umb</v>
      </c>
      <c r="H2431" s="24">
        <f t="shared" si="248"/>
        <v>1.3809871979145037E-2</v>
      </c>
      <c r="I2431" s="6">
        <f t="shared" si="248"/>
        <v>3.05</v>
      </c>
      <c r="J2431" s="6">
        <f t="shared" si="248"/>
        <v>5438542.5196339786</v>
      </c>
      <c r="K2431" s="18">
        <f t="shared" si="248"/>
        <v>0</v>
      </c>
      <c r="L2431" s="35">
        <f>Data!BN55</f>
        <v>3.3752932680543052E-2</v>
      </c>
      <c r="Q2431" s="21">
        <v>0</v>
      </c>
      <c r="R2431" s="21">
        <v>26.989874682697018</v>
      </c>
      <c r="S2431" s="21">
        <v>440.3195680632362</v>
      </c>
      <c r="T2431" s="38">
        <v>8.5688408779363012E-3</v>
      </c>
    </row>
    <row r="2432" spans="1:20" x14ac:dyDescent="0.25">
      <c r="A2432" s="17" t="s">
        <v>297</v>
      </c>
      <c r="B2432" s="8" t="s">
        <v>338</v>
      </c>
      <c r="C2432" s="8" t="s">
        <v>71</v>
      </c>
      <c r="D2432" s="8" t="str">
        <f t="shared" si="243"/>
        <v>Week_42-generic-fifi</v>
      </c>
      <c r="E2432" s="8" t="str">
        <f t="shared" si="244"/>
        <v>Umbrella-display.umb</v>
      </c>
      <c r="H2432" s="24">
        <f t="shared" si="248"/>
        <v>1.3809871979145037E-2</v>
      </c>
      <c r="I2432" s="6">
        <f t="shared" si="248"/>
        <v>3.05</v>
      </c>
      <c r="J2432" s="6">
        <f t="shared" si="248"/>
        <v>5438542.5196339786</v>
      </c>
      <c r="K2432" s="18">
        <f t="shared" si="248"/>
        <v>0</v>
      </c>
      <c r="L2432" s="35">
        <f>Data!BN56</f>
        <v>3.3752932680543052E-2</v>
      </c>
      <c r="Q2432" s="21">
        <v>0</v>
      </c>
      <c r="R2432" s="21">
        <v>56.625658898983495</v>
      </c>
      <c r="S2432" s="21">
        <v>780.291567216884</v>
      </c>
      <c r="T2432" s="38">
        <v>1.2909079593860118E-2</v>
      </c>
    </row>
    <row r="2433" spans="1:20" x14ac:dyDescent="0.25">
      <c r="A2433" s="17" t="s">
        <v>298</v>
      </c>
      <c r="B2433" s="8" t="s">
        <v>338</v>
      </c>
      <c r="C2433" s="8" t="s">
        <v>71</v>
      </c>
      <c r="D2433" s="8" t="str">
        <f t="shared" si="243"/>
        <v>Week_43-generic-fifi</v>
      </c>
      <c r="E2433" s="8" t="str">
        <f t="shared" si="244"/>
        <v>Umbrella-display.umb</v>
      </c>
      <c r="H2433" s="24">
        <f t="shared" si="248"/>
        <v>1.3809871979145037E-2</v>
      </c>
      <c r="I2433" s="6">
        <f t="shared" si="248"/>
        <v>3.05</v>
      </c>
      <c r="J2433" s="6">
        <f t="shared" si="248"/>
        <v>5438542.5196339786</v>
      </c>
      <c r="K2433" s="18">
        <f t="shared" si="248"/>
        <v>0</v>
      </c>
      <c r="L2433" s="35">
        <f>Data!BN57</f>
        <v>3.3752932680543052E-2</v>
      </c>
      <c r="Q2433" s="21">
        <v>0</v>
      </c>
      <c r="R2433" s="21">
        <v>70.019605214879888</v>
      </c>
      <c r="S2433" s="21">
        <v>996.15232299565639</v>
      </c>
      <c r="T2433" s="38">
        <v>1.5722380461704821E-2</v>
      </c>
    </row>
    <row r="2434" spans="1:20" x14ac:dyDescent="0.25">
      <c r="A2434" s="17" t="s">
        <v>299</v>
      </c>
      <c r="B2434" s="8" t="s">
        <v>338</v>
      </c>
      <c r="C2434" s="8" t="s">
        <v>71</v>
      </c>
      <c r="D2434" s="8" t="str">
        <f t="shared" si="243"/>
        <v>Week_44-generic-fifi</v>
      </c>
      <c r="E2434" s="8" t="str">
        <f t="shared" si="244"/>
        <v>Umbrella-display.umb</v>
      </c>
      <c r="H2434" s="24">
        <f t="shared" si="248"/>
        <v>1.3809871979145037E-2</v>
      </c>
      <c r="I2434" s="6">
        <f t="shared" si="248"/>
        <v>3.05</v>
      </c>
      <c r="J2434" s="6">
        <f t="shared" si="248"/>
        <v>5438542.5196339786</v>
      </c>
      <c r="K2434" s="18">
        <f t="shared" si="248"/>
        <v>0</v>
      </c>
      <c r="L2434" s="35">
        <f>Data!BN58</f>
        <v>3.3752932680543052E-2</v>
      </c>
      <c r="Q2434" s="21">
        <v>0</v>
      </c>
      <c r="R2434" s="21">
        <v>73.943676643955015</v>
      </c>
      <c r="S2434" s="21">
        <v>938.84318026510209</v>
      </c>
      <c r="T2434" s="38">
        <v>1.3339786078416016E-2</v>
      </c>
    </row>
    <row r="2435" spans="1:20" x14ac:dyDescent="0.25">
      <c r="A2435" s="17" t="s">
        <v>300</v>
      </c>
      <c r="B2435" s="8" t="s">
        <v>338</v>
      </c>
      <c r="C2435" s="8" t="s">
        <v>71</v>
      </c>
      <c r="D2435" s="8" t="str">
        <f t="shared" si="243"/>
        <v>Week_45-generic-fifi</v>
      </c>
      <c r="E2435" s="8" t="str">
        <f t="shared" si="244"/>
        <v>Umbrella-display.umb</v>
      </c>
      <c r="H2435" s="24">
        <f t="shared" si="248"/>
        <v>1.3809871979145037E-2</v>
      </c>
      <c r="I2435" s="6">
        <f t="shared" si="248"/>
        <v>3.05</v>
      </c>
      <c r="J2435" s="6">
        <f t="shared" si="248"/>
        <v>5438542.5196339786</v>
      </c>
      <c r="K2435" s="18">
        <f t="shared" si="248"/>
        <v>0</v>
      </c>
      <c r="L2435" s="35">
        <f>Data!BN59</f>
        <v>2.904322114372309E-2</v>
      </c>
      <c r="Q2435" s="21">
        <v>0</v>
      </c>
      <c r="R2435" s="21">
        <v>65.968992752392978</v>
      </c>
      <c r="S2435" s="21">
        <v>941.90841443266629</v>
      </c>
      <c r="T2435" s="38">
        <v>1.5429960877109905E-2</v>
      </c>
    </row>
    <row r="2436" spans="1:20" x14ac:dyDescent="0.25">
      <c r="A2436" s="17" t="s">
        <v>301</v>
      </c>
      <c r="B2436" s="8" t="s">
        <v>338</v>
      </c>
      <c r="C2436" s="8" t="s">
        <v>71</v>
      </c>
      <c r="D2436" s="8" t="str">
        <f t="shared" si="243"/>
        <v>Week_46-generic-fifi</v>
      </c>
      <c r="E2436" s="8" t="str">
        <f t="shared" si="244"/>
        <v>Umbrella-display.umb</v>
      </c>
      <c r="H2436" s="24">
        <f t="shared" si="248"/>
        <v>1.3809871979145037E-2</v>
      </c>
      <c r="I2436" s="6">
        <f t="shared" si="248"/>
        <v>3.05</v>
      </c>
      <c r="J2436" s="6">
        <f t="shared" si="248"/>
        <v>5438542.5196339786</v>
      </c>
      <c r="K2436" s="18">
        <f t="shared" si="248"/>
        <v>0</v>
      </c>
      <c r="L2436" s="35">
        <f>Data!BN60</f>
        <v>2.904322114372309E-2</v>
      </c>
      <c r="Q2436" s="21">
        <v>0</v>
      </c>
      <c r="R2436" s="21">
        <v>57.069263435971386</v>
      </c>
      <c r="S2436" s="21">
        <v>812.23658671280123</v>
      </c>
      <c r="T2436" s="38">
        <v>1.3331980431356194E-2</v>
      </c>
    </row>
    <row r="2437" spans="1:20" x14ac:dyDescent="0.25">
      <c r="A2437" s="17" t="s">
        <v>272</v>
      </c>
      <c r="B2437" s="8" t="s">
        <v>338</v>
      </c>
      <c r="C2437" s="8" t="s">
        <v>71</v>
      </c>
      <c r="D2437" s="8" t="str">
        <f t="shared" si="243"/>
        <v>Week_47-generic-fifi</v>
      </c>
      <c r="E2437" s="8" t="str">
        <f t="shared" si="244"/>
        <v>Umbrella-display.umb</v>
      </c>
      <c r="H2437" s="24">
        <f t="shared" si="248"/>
        <v>1.3809871979145037E-2</v>
      </c>
      <c r="I2437" s="6">
        <f t="shared" si="248"/>
        <v>3.05</v>
      </c>
      <c r="J2437" s="6">
        <f t="shared" si="248"/>
        <v>5438542.5196339786</v>
      </c>
      <c r="K2437" s="18">
        <f t="shared" si="248"/>
        <v>0</v>
      </c>
      <c r="L2437" s="35">
        <f>Data!BN61</f>
        <v>2.904322114372309E-2</v>
      </c>
      <c r="Q2437" s="21">
        <v>0</v>
      </c>
      <c r="R2437" s="21">
        <v>79.440497645487326</v>
      </c>
      <c r="S2437" s="21">
        <v>973.65349355169189</v>
      </c>
      <c r="T2437" s="38">
        <v>1.2665542329054147E-2</v>
      </c>
    </row>
    <row r="2438" spans="1:20" x14ac:dyDescent="0.25">
      <c r="A2438" s="17" t="s">
        <v>273</v>
      </c>
      <c r="B2438" s="8" t="s">
        <v>338</v>
      </c>
      <c r="C2438" s="8" t="s">
        <v>71</v>
      </c>
      <c r="D2438" s="8" t="str">
        <f t="shared" si="243"/>
        <v>Week_48-generic-fifi</v>
      </c>
      <c r="E2438" s="8" t="str">
        <f t="shared" si="244"/>
        <v>Umbrella-display.umb</v>
      </c>
      <c r="H2438" s="24">
        <f t="shared" si="248"/>
        <v>1.3809871979145037E-2</v>
      </c>
      <c r="I2438" s="6">
        <f t="shared" si="248"/>
        <v>3.05</v>
      </c>
      <c r="J2438" s="6">
        <f t="shared" si="248"/>
        <v>5438542.5196339786</v>
      </c>
      <c r="K2438" s="18">
        <f t="shared" si="248"/>
        <v>0</v>
      </c>
      <c r="L2438" s="35">
        <f>Data!BN62</f>
        <v>2.904322114372309E-2</v>
      </c>
      <c r="Q2438" s="21">
        <v>0</v>
      </c>
      <c r="R2438" s="21">
        <v>88.219289907217629</v>
      </c>
      <c r="S2438" s="21">
        <v>1087.8897561669824</v>
      </c>
      <c r="T2438" s="38">
        <v>1.4039489203529598E-2</v>
      </c>
    </row>
    <row r="2439" spans="1:20" x14ac:dyDescent="0.25">
      <c r="A2439" s="17" t="s">
        <v>274</v>
      </c>
      <c r="B2439" s="8" t="s">
        <v>338</v>
      </c>
      <c r="C2439" s="8" t="s">
        <v>71</v>
      </c>
      <c r="D2439" s="8" t="str">
        <f t="shared" si="243"/>
        <v>Week_49-generic-fifi</v>
      </c>
      <c r="E2439" s="8" t="str">
        <f t="shared" si="244"/>
        <v>Umbrella-display.umb</v>
      </c>
      <c r="H2439" s="24">
        <f t="shared" si="248"/>
        <v>1.3809871979145037E-2</v>
      </c>
      <c r="I2439" s="6">
        <f t="shared" si="248"/>
        <v>3.05</v>
      </c>
      <c r="J2439" s="6">
        <f t="shared" si="248"/>
        <v>5438542.5196339786</v>
      </c>
      <c r="K2439" s="18">
        <f t="shared" si="248"/>
        <v>0</v>
      </c>
      <c r="L2439" s="35">
        <f>Data!BN63</f>
        <v>2.904322114372309E-2</v>
      </c>
      <c r="Q2439" s="21">
        <v>0</v>
      </c>
      <c r="R2439" s="21">
        <v>67.155562605308305</v>
      </c>
      <c r="S2439" s="21">
        <v>1006.5997834698126</v>
      </c>
      <c r="T2439" s="38">
        <v>1.6765273550990001E-2</v>
      </c>
    </row>
    <row r="2440" spans="1:20" x14ac:dyDescent="0.25">
      <c r="A2440" s="17" t="s">
        <v>275</v>
      </c>
      <c r="B2440" s="8" t="s">
        <v>338</v>
      </c>
      <c r="C2440" s="8" t="s">
        <v>71</v>
      </c>
      <c r="D2440" s="8" t="str">
        <f t="shared" si="243"/>
        <v>Week_50-generic-fifi</v>
      </c>
      <c r="E2440" s="8" t="str">
        <f t="shared" si="244"/>
        <v>Umbrella-display.umb</v>
      </c>
      <c r="H2440" s="24">
        <f t="shared" si="248"/>
        <v>1.3809871979145037E-2</v>
      </c>
      <c r="I2440" s="6">
        <f t="shared" si="248"/>
        <v>3.05</v>
      </c>
      <c r="J2440" s="6">
        <f t="shared" si="248"/>
        <v>5438542.5196339786</v>
      </c>
      <c r="K2440" s="18">
        <f t="shared" si="248"/>
        <v>0</v>
      </c>
      <c r="L2440" s="35">
        <f>Data!BN64</f>
        <v>2.5380112170640897E-2</v>
      </c>
      <c r="Q2440" s="21">
        <v>0</v>
      </c>
      <c r="R2440" s="21">
        <v>104.11413322354788</v>
      </c>
      <c r="S2440" s="21">
        <v>1419.1285009677456</v>
      </c>
      <c r="T2440" s="38">
        <v>2.1636006693636634E-2</v>
      </c>
    </row>
    <row r="2441" spans="1:20" x14ac:dyDescent="0.25">
      <c r="A2441" s="17" t="s">
        <v>276</v>
      </c>
      <c r="B2441" s="8" t="s">
        <v>338</v>
      </c>
      <c r="C2441" s="8" t="s">
        <v>71</v>
      </c>
      <c r="D2441" s="8" t="str">
        <f t="shared" si="243"/>
        <v>Week_51-generic-fifi</v>
      </c>
      <c r="E2441" s="8" t="str">
        <f t="shared" si="244"/>
        <v>Umbrella-display.umb</v>
      </c>
      <c r="H2441" s="24">
        <f t="shared" si="248"/>
        <v>1.3809871979145037E-2</v>
      </c>
      <c r="I2441" s="6">
        <f t="shared" si="248"/>
        <v>3.05</v>
      </c>
      <c r="J2441" s="6">
        <f t="shared" si="248"/>
        <v>5438542.5196339786</v>
      </c>
      <c r="K2441" s="18">
        <f t="shared" si="248"/>
        <v>0</v>
      </c>
      <c r="L2441" s="35">
        <f>Data!BN65</f>
        <v>2.5380112170640897E-2</v>
      </c>
      <c r="Q2441" s="21">
        <v>0</v>
      </c>
      <c r="R2441" s="21">
        <v>211.99295172340902</v>
      </c>
      <c r="S2441" s="21">
        <v>2667.4832187256452</v>
      </c>
      <c r="T2441" s="38">
        <v>3.591608880212005E-2</v>
      </c>
    </row>
    <row r="2442" spans="1:20" x14ac:dyDescent="0.25">
      <c r="A2442" s="17" t="s">
        <v>277</v>
      </c>
      <c r="B2442" s="8" t="s">
        <v>338</v>
      </c>
      <c r="C2442" s="8" t="s">
        <v>71</v>
      </c>
      <c r="D2442" s="8" t="str">
        <f t="shared" si="243"/>
        <v>Week_52-generic-fifi</v>
      </c>
      <c r="E2442" s="8" t="str">
        <f t="shared" si="244"/>
        <v>Umbrella-display.umb</v>
      </c>
      <c r="H2442" s="24">
        <f t="shared" si="248"/>
        <v>1.3809871979145037E-2</v>
      </c>
      <c r="I2442" s="6">
        <f t="shared" si="248"/>
        <v>3.05</v>
      </c>
      <c r="J2442" s="6">
        <f t="shared" si="248"/>
        <v>5438542.5196339786</v>
      </c>
      <c r="K2442" s="18">
        <f t="shared" si="248"/>
        <v>0</v>
      </c>
      <c r="L2442" s="35">
        <f>Data!BN66</f>
        <v>2.5380112170640897E-2</v>
      </c>
      <c r="Q2442" s="21">
        <v>0</v>
      </c>
      <c r="R2442" s="21">
        <v>116.17021668036084</v>
      </c>
      <c r="S2442" s="21">
        <v>1530.4482612523307</v>
      </c>
      <c r="T2442" s="38">
        <v>2.5476624679832582E-2</v>
      </c>
    </row>
    <row r="2444" spans="1:20" x14ac:dyDescent="0.25">
      <c r="A2444" s="16" t="s">
        <v>328</v>
      </c>
      <c r="B2444" s="8" t="s">
        <v>338</v>
      </c>
      <c r="C2444" s="8" t="s">
        <v>71</v>
      </c>
      <c r="D2444" s="8" t="str">
        <f>A2444&amp;"-generic-cofi"</f>
        <v>Week_40_old-generic-cofi</v>
      </c>
      <c r="E2444" s="8" t="str">
        <f>IF(RIGHT(A2444,3)="old","Initial",B2444&amp;"-"&amp;C2444)</f>
        <v>Initial</v>
      </c>
      <c r="H2444" s="25">
        <f>SUMIFS(Data!N$2:N$48,Data!$L$2:$L$48,$C2444,Data!$M$2:$M$48,RIGHT($D2444,4))</f>
        <v>1.2150242315966423E-2</v>
      </c>
      <c r="I2444" s="42">
        <f>VLOOKUP(C2444,parms,8,FALSE)</f>
        <v>3.05</v>
      </c>
      <c r="J2444" s="28">
        <f>SUMIFS(Data!O$2:O$48,Data!$L$2:$L$48,$C2444,Data!$M$2:$M$48,RIGHT($D2444,4))</f>
        <v>4766546.8439177414</v>
      </c>
      <c r="K2444" s="25">
        <f>SUMIFS(Data!Q$2:Q$48,Data!$L$2:$L$48,$C2444,Data!$M$2:$M$48,RIGHT($D2444,4))</f>
        <v>0</v>
      </c>
      <c r="L2444" s="35">
        <f>Data!BN2</f>
        <v>2.8519919861854207E-2</v>
      </c>
      <c r="Q2444" s="21">
        <v>0</v>
      </c>
      <c r="R2444" s="21">
        <v>7.2526075019655165</v>
      </c>
      <c r="S2444" s="21">
        <v>162.2768803926657</v>
      </c>
      <c r="T2444" s="38">
        <v>5.9003678879168131E-3</v>
      </c>
    </row>
    <row r="2445" spans="1:20" x14ac:dyDescent="0.25">
      <c r="A2445" s="16" t="s">
        <v>316</v>
      </c>
      <c r="B2445" s="8" t="s">
        <v>338</v>
      </c>
      <c r="C2445" s="8" t="s">
        <v>71</v>
      </c>
      <c r="D2445" s="8" t="str">
        <f t="shared" ref="D2445:D2508" si="249">A2445&amp;"-generic-cofi"</f>
        <v>Week_41_old-generic-cofi</v>
      </c>
      <c r="E2445" s="8" t="str">
        <f t="shared" ref="E2445:E2508" si="250">IF(RIGHT(A2445,3)="old","Initial",B2445&amp;"-"&amp;C2445)</f>
        <v>Initial</v>
      </c>
      <c r="H2445" s="24">
        <f t="shared" ref="H2445:K2460" si="251">H2444</f>
        <v>1.2150242315966423E-2</v>
      </c>
      <c r="I2445" s="6">
        <f>I2444</f>
        <v>3.05</v>
      </c>
      <c r="J2445" s="6">
        <f t="shared" si="251"/>
        <v>4766546.8439177414</v>
      </c>
      <c r="K2445" s="18">
        <f t="shared" si="251"/>
        <v>0</v>
      </c>
      <c r="L2445" s="35">
        <f>Data!BN3</f>
        <v>3.3752932680543052E-2</v>
      </c>
      <c r="Q2445" s="21">
        <v>0</v>
      </c>
      <c r="R2445" s="21">
        <v>17.484240633335308</v>
      </c>
      <c r="S2445" s="21">
        <v>342.08646336517762</v>
      </c>
      <c r="T2445" s="38">
        <v>9.7709702389187081E-3</v>
      </c>
    </row>
    <row r="2446" spans="1:20" x14ac:dyDescent="0.25">
      <c r="A2446" s="16" t="s">
        <v>317</v>
      </c>
      <c r="B2446" s="8" t="s">
        <v>338</v>
      </c>
      <c r="C2446" s="8" t="s">
        <v>71</v>
      </c>
      <c r="D2446" s="8" t="str">
        <f t="shared" si="249"/>
        <v>Week_42_old-generic-cofi</v>
      </c>
      <c r="E2446" s="8" t="str">
        <f t="shared" si="250"/>
        <v>Initial</v>
      </c>
      <c r="H2446" s="24">
        <f t="shared" si="251"/>
        <v>1.2150242315966423E-2</v>
      </c>
      <c r="I2446" s="6">
        <f t="shared" si="251"/>
        <v>3.05</v>
      </c>
      <c r="J2446" s="6">
        <f t="shared" si="251"/>
        <v>4766546.8439177414</v>
      </c>
      <c r="K2446" s="18">
        <f t="shared" si="251"/>
        <v>0</v>
      </c>
      <c r="L2446" s="35">
        <f>Data!BN4</f>
        <v>3.3752932680543052E-2</v>
      </c>
      <c r="Q2446" s="21">
        <v>0</v>
      </c>
      <c r="R2446" s="21">
        <v>25.037005652468267</v>
      </c>
      <c r="S2446" s="21">
        <v>503.78670185437892</v>
      </c>
      <c r="T2446" s="38">
        <v>1.471557019838543E-2</v>
      </c>
    </row>
    <row r="2447" spans="1:20" x14ac:dyDescent="0.25">
      <c r="A2447" s="16" t="s">
        <v>318</v>
      </c>
      <c r="B2447" s="8" t="s">
        <v>338</v>
      </c>
      <c r="C2447" s="8" t="s">
        <v>71</v>
      </c>
      <c r="D2447" s="8" t="str">
        <f t="shared" si="249"/>
        <v>Week_43_old-generic-cofi</v>
      </c>
      <c r="E2447" s="8" t="str">
        <f t="shared" si="250"/>
        <v>Initial</v>
      </c>
      <c r="H2447" s="24">
        <f t="shared" si="251"/>
        <v>1.2150242315966423E-2</v>
      </c>
      <c r="I2447" s="6">
        <f t="shared" si="251"/>
        <v>3.05</v>
      </c>
      <c r="J2447" s="6">
        <f t="shared" si="251"/>
        <v>4766546.8439177414</v>
      </c>
      <c r="K2447" s="18">
        <f t="shared" si="251"/>
        <v>0</v>
      </c>
      <c r="L2447" s="35">
        <f>Data!BN5</f>
        <v>3.3752932680543052E-2</v>
      </c>
      <c r="Q2447" s="21">
        <v>0</v>
      </c>
      <c r="R2447" s="21">
        <v>22.716950617858554</v>
      </c>
      <c r="S2447" s="21">
        <v>508.5367975498832</v>
      </c>
      <c r="T2447" s="38">
        <v>1.7918976115619434E-2</v>
      </c>
    </row>
    <row r="2448" spans="1:20" x14ac:dyDescent="0.25">
      <c r="A2448" s="16" t="s">
        <v>319</v>
      </c>
      <c r="B2448" s="8" t="s">
        <v>338</v>
      </c>
      <c r="C2448" s="8" t="s">
        <v>71</v>
      </c>
      <c r="D2448" s="8" t="str">
        <f t="shared" si="249"/>
        <v>Week_44_old-generic-cofi</v>
      </c>
      <c r="E2448" s="8" t="str">
        <f t="shared" si="250"/>
        <v>Initial</v>
      </c>
      <c r="H2448" s="24">
        <f t="shared" si="251"/>
        <v>1.2150242315966423E-2</v>
      </c>
      <c r="I2448" s="6">
        <f t="shared" si="251"/>
        <v>3.05</v>
      </c>
      <c r="J2448" s="6">
        <f t="shared" si="251"/>
        <v>4766546.8439177414</v>
      </c>
      <c r="K2448" s="18">
        <f t="shared" si="251"/>
        <v>0</v>
      </c>
      <c r="L2448" s="35">
        <f>Data!BN6</f>
        <v>3.3752932680543052E-2</v>
      </c>
      <c r="Q2448" s="21">
        <v>0</v>
      </c>
      <c r="R2448" s="21">
        <v>19.246666281272624</v>
      </c>
      <c r="S2448" s="21">
        <v>439.50125894604543</v>
      </c>
      <c r="T2448" s="38">
        <v>1.5206083937132853E-2</v>
      </c>
    </row>
    <row r="2449" spans="1:20" x14ac:dyDescent="0.25">
      <c r="A2449" s="16" t="s">
        <v>320</v>
      </c>
      <c r="B2449" s="8" t="s">
        <v>338</v>
      </c>
      <c r="C2449" s="8" t="s">
        <v>71</v>
      </c>
      <c r="D2449" s="8" t="str">
        <f t="shared" si="249"/>
        <v>Week_45_old-generic-cofi</v>
      </c>
      <c r="E2449" s="8" t="str">
        <f t="shared" si="250"/>
        <v>Initial</v>
      </c>
      <c r="H2449" s="24">
        <f t="shared" si="251"/>
        <v>1.2150242315966423E-2</v>
      </c>
      <c r="I2449" s="6">
        <f t="shared" si="251"/>
        <v>3.05</v>
      </c>
      <c r="J2449" s="6">
        <f t="shared" si="251"/>
        <v>4766546.8439177414</v>
      </c>
      <c r="K2449" s="18">
        <f t="shared" si="251"/>
        <v>0</v>
      </c>
      <c r="L2449" s="35">
        <f>Data!BN7</f>
        <v>2.904322114372309E-2</v>
      </c>
      <c r="Q2449" s="21">
        <v>0</v>
      </c>
      <c r="R2449" s="21">
        <v>35.698476820051781</v>
      </c>
      <c r="S2449" s="21">
        <v>687.08623792857861</v>
      </c>
      <c r="T2449" s="38">
        <v>1.7586068352902218E-2</v>
      </c>
    </row>
    <row r="2450" spans="1:20" x14ac:dyDescent="0.25">
      <c r="A2450" s="16" t="s">
        <v>321</v>
      </c>
      <c r="B2450" s="8" t="s">
        <v>338</v>
      </c>
      <c r="C2450" s="8" t="s">
        <v>71</v>
      </c>
      <c r="D2450" s="8" t="str">
        <f t="shared" si="249"/>
        <v>Week_46_old-generic-cofi</v>
      </c>
      <c r="E2450" s="8" t="str">
        <f t="shared" si="250"/>
        <v>Initial</v>
      </c>
      <c r="H2450" s="24">
        <f t="shared" si="251"/>
        <v>1.2150242315966423E-2</v>
      </c>
      <c r="I2450" s="6">
        <f t="shared" si="251"/>
        <v>3.05</v>
      </c>
      <c r="J2450" s="6">
        <f t="shared" si="251"/>
        <v>4766546.8439177414</v>
      </c>
      <c r="K2450" s="18">
        <f t="shared" si="251"/>
        <v>0</v>
      </c>
      <c r="L2450" s="35">
        <f>Data!BN8</f>
        <v>2.904322114372309E-2</v>
      </c>
      <c r="Q2450" s="21">
        <v>0</v>
      </c>
      <c r="R2450" s="21">
        <v>24.865554789227094</v>
      </c>
      <c r="S2450" s="21">
        <v>523.37468380667121</v>
      </c>
      <c r="T2450" s="38">
        <v>1.5197194678213344E-2</v>
      </c>
    </row>
    <row r="2451" spans="1:20" x14ac:dyDescent="0.25">
      <c r="A2451" s="16" t="s">
        <v>322</v>
      </c>
      <c r="B2451" s="8" t="s">
        <v>338</v>
      </c>
      <c r="C2451" s="8" t="s">
        <v>71</v>
      </c>
      <c r="D2451" s="8" t="str">
        <f t="shared" si="249"/>
        <v>Week_47_old-generic-cofi</v>
      </c>
      <c r="E2451" s="8" t="str">
        <f t="shared" si="250"/>
        <v>Initial</v>
      </c>
      <c r="H2451" s="24">
        <f t="shared" si="251"/>
        <v>1.2150242315966423E-2</v>
      </c>
      <c r="I2451" s="6">
        <f t="shared" si="251"/>
        <v>3.05</v>
      </c>
      <c r="J2451" s="6">
        <f t="shared" si="251"/>
        <v>4766546.8439177414</v>
      </c>
      <c r="K2451" s="18">
        <f t="shared" si="251"/>
        <v>0</v>
      </c>
      <c r="L2451" s="35">
        <f>Data!BN9</f>
        <v>2.904322114372309E-2</v>
      </c>
      <c r="Q2451" s="21">
        <v>0</v>
      </c>
      <c r="R2451" s="21">
        <v>21.525647328874861</v>
      </c>
      <c r="S2451" s="21">
        <v>459.1605179826505</v>
      </c>
      <c r="T2451" s="38">
        <v>1.4438202359900676E-2</v>
      </c>
    </row>
    <row r="2452" spans="1:20" x14ac:dyDescent="0.25">
      <c r="A2452" s="16" t="s">
        <v>323</v>
      </c>
      <c r="B2452" s="8" t="s">
        <v>338</v>
      </c>
      <c r="C2452" s="8" t="s">
        <v>71</v>
      </c>
      <c r="D2452" s="8" t="str">
        <f t="shared" si="249"/>
        <v>Week_48_old-generic-cofi</v>
      </c>
      <c r="E2452" s="8" t="str">
        <f t="shared" si="250"/>
        <v>Initial</v>
      </c>
      <c r="H2452" s="24">
        <f t="shared" si="251"/>
        <v>1.2150242315966423E-2</v>
      </c>
      <c r="I2452" s="6">
        <f t="shared" si="251"/>
        <v>3.05</v>
      </c>
      <c r="J2452" s="6">
        <f t="shared" si="251"/>
        <v>4766546.8439177414</v>
      </c>
      <c r="K2452" s="18">
        <f t="shared" si="251"/>
        <v>0</v>
      </c>
      <c r="L2452" s="35">
        <f>Data!BN10</f>
        <v>2.904322114372309E-2</v>
      </c>
      <c r="Q2452" s="21">
        <v>0</v>
      </c>
      <c r="R2452" s="21">
        <v>20.217076637835532</v>
      </c>
      <c r="S2452" s="21">
        <v>455.8585795938954</v>
      </c>
      <c r="T2452" s="38">
        <v>1.600288242671799E-2</v>
      </c>
    </row>
    <row r="2453" spans="1:20" x14ac:dyDescent="0.25">
      <c r="A2453" s="16" t="s">
        <v>324</v>
      </c>
      <c r="B2453" s="8" t="s">
        <v>338</v>
      </c>
      <c r="C2453" s="8" t="s">
        <v>71</v>
      </c>
      <c r="D2453" s="8" t="str">
        <f t="shared" si="249"/>
        <v>Week_49_old-generic-cofi</v>
      </c>
      <c r="E2453" s="8" t="str">
        <f t="shared" si="250"/>
        <v>Initial</v>
      </c>
      <c r="H2453" s="24">
        <f t="shared" si="251"/>
        <v>1.2150242315966423E-2</v>
      </c>
      <c r="I2453" s="6">
        <f t="shared" si="251"/>
        <v>3.05</v>
      </c>
      <c r="J2453" s="6">
        <f t="shared" si="251"/>
        <v>4766546.8439177414</v>
      </c>
      <c r="K2453" s="18">
        <f t="shared" si="251"/>
        <v>0</v>
      </c>
      <c r="L2453" s="35">
        <f>Data!BN11</f>
        <v>2.904322114372309E-2</v>
      </c>
      <c r="Q2453" s="21">
        <v>0</v>
      </c>
      <c r="R2453" s="21">
        <v>25.950993642803418</v>
      </c>
      <c r="S2453" s="21">
        <v>570.86790230524616</v>
      </c>
      <c r="T2453" s="38">
        <v>1.9106153770722112E-2</v>
      </c>
    </row>
    <row r="2454" spans="1:20" x14ac:dyDescent="0.25">
      <c r="A2454" s="16" t="s">
        <v>325</v>
      </c>
      <c r="B2454" s="8" t="s">
        <v>338</v>
      </c>
      <c r="C2454" s="8" t="s">
        <v>71</v>
      </c>
      <c r="D2454" s="8" t="str">
        <f t="shared" si="249"/>
        <v>Week_50_old-generic-cofi</v>
      </c>
      <c r="E2454" s="8" t="str">
        <f t="shared" si="250"/>
        <v>Initial</v>
      </c>
      <c r="H2454" s="24">
        <f t="shared" si="251"/>
        <v>1.2150242315966423E-2</v>
      </c>
      <c r="I2454" s="6">
        <f t="shared" si="251"/>
        <v>3.05</v>
      </c>
      <c r="J2454" s="6">
        <f t="shared" si="251"/>
        <v>4766546.8439177414</v>
      </c>
      <c r="K2454" s="18">
        <f t="shared" si="251"/>
        <v>0</v>
      </c>
      <c r="L2454" s="35">
        <f>Data!BN12</f>
        <v>2.5380112170640897E-2</v>
      </c>
      <c r="Q2454" s="21">
        <v>0</v>
      </c>
      <c r="R2454" s="21">
        <v>50.758751962872729</v>
      </c>
      <c r="S2454" s="21">
        <v>979.18649606014992</v>
      </c>
      <c r="T2454" s="38">
        <v>2.4648401113467666E-2</v>
      </c>
    </row>
    <row r="2455" spans="1:20" x14ac:dyDescent="0.25">
      <c r="A2455" s="16" t="s">
        <v>326</v>
      </c>
      <c r="B2455" s="8" t="s">
        <v>338</v>
      </c>
      <c r="C2455" s="8" t="s">
        <v>71</v>
      </c>
      <c r="D2455" s="8" t="str">
        <f t="shared" si="249"/>
        <v>Week_51_old-generic-cofi</v>
      </c>
      <c r="E2455" s="8" t="str">
        <f t="shared" si="250"/>
        <v>Initial</v>
      </c>
      <c r="H2455" s="24">
        <f t="shared" si="251"/>
        <v>1.2150242315966423E-2</v>
      </c>
      <c r="I2455" s="6">
        <f t="shared" si="251"/>
        <v>3.05</v>
      </c>
      <c r="J2455" s="6">
        <f t="shared" si="251"/>
        <v>4766546.8439177414</v>
      </c>
      <c r="K2455" s="18">
        <f t="shared" si="251"/>
        <v>0</v>
      </c>
      <c r="L2455" s="35">
        <f>Data!BN13</f>
        <v>2.5380112170640897E-2</v>
      </c>
      <c r="Q2455" s="21">
        <v>0</v>
      </c>
      <c r="R2455" s="21">
        <v>51.642929928961379</v>
      </c>
      <c r="S2455" s="21">
        <v>1166.1164352437415</v>
      </c>
      <c r="T2455" s="38">
        <v>4.087476306970006E-2</v>
      </c>
    </row>
    <row r="2456" spans="1:20" x14ac:dyDescent="0.25">
      <c r="A2456" s="16" t="s">
        <v>327</v>
      </c>
      <c r="B2456" s="8" t="s">
        <v>338</v>
      </c>
      <c r="C2456" s="8" t="s">
        <v>71</v>
      </c>
      <c r="D2456" s="8" t="str">
        <f t="shared" si="249"/>
        <v>Week_52_old-generic-cofi</v>
      </c>
      <c r="E2456" s="8" t="str">
        <f t="shared" si="250"/>
        <v>Initial</v>
      </c>
      <c r="H2456" s="24">
        <f t="shared" si="251"/>
        <v>1.2150242315966423E-2</v>
      </c>
      <c r="I2456" s="6">
        <f t="shared" si="251"/>
        <v>3.05</v>
      </c>
      <c r="J2456" s="6">
        <f t="shared" si="251"/>
        <v>4766546.8439177414</v>
      </c>
      <c r="K2456" s="18">
        <f t="shared" si="251"/>
        <v>0</v>
      </c>
      <c r="L2456" s="35">
        <f>Data!BN14</f>
        <v>2.5380112170640897E-2</v>
      </c>
      <c r="Q2456" s="21">
        <v>0</v>
      </c>
      <c r="R2456" s="21">
        <v>36.159319640817593</v>
      </c>
      <c r="S2456" s="21">
        <v>748.08419038643115</v>
      </c>
      <c r="T2456" s="38">
        <v>2.9015773114723808E-2</v>
      </c>
    </row>
    <row r="2457" spans="1:20" x14ac:dyDescent="0.25">
      <c r="A2457" s="17" t="s">
        <v>262</v>
      </c>
      <c r="B2457" s="8" t="s">
        <v>338</v>
      </c>
      <c r="C2457" s="8" t="s">
        <v>71</v>
      </c>
      <c r="D2457" s="8" t="str">
        <f t="shared" si="249"/>
        <v>Week_01-generic-cofi</v>
      </c>
      <c r="E2457" s="8" t="str">
        <f t="shared" si="250"/>
        <v>Umbrella-display.umb</v>
      </c>
      <c r="H2457" s="24">
        <f t="shared" si="251"/>
        <v>1.2150242315966423E-2</v>
      </c>
      <c r="I2457" s="6">
        <f t="shared" si="251"/>
        <v>3.05</v>
      </c>
      <c r="J2457" s="6">
        <f t="shared" si="251"/>
        <v>4766546.8439177414</v>
      </c>
      <c r="K2457" s="18">
        <f t="shared" si="251"/>
        <v>0</v>
      </c>
      <c r="L2457" s="35">
        <f>Data!BN15</f>
        <v>2.5380112170640897E-2</v>
      </c>
      <c r="Q2457" s="21">
        <v>0</v>
      </c>
      <c r="R2457" s="21">
        <v>0</v>
      </c>
      <c r="S2457" s="21">
        <v>0</v>
      </c>
      <c r="T2457" s="38">
        <v>0</v>
      </c>
    </row>
    <row r="2458" spans="1:20" x14ac:dyDescent="0.25">
      <c r="A2458" s="17" t="s">
        <v>263</v>
      </c>
      <c r="B2458" s="8" t="s">
        <v>338</v>
      </c>
      <c r="C2458" s="8" t="s">
        <v>71</v>
      </c>
      <c r="D2458" s="8" t="str">
        <f t="shared" si="249"/>
        <v>Week_02-generic-cofi</v>
      </c>
      <c r="E2458" s="8" t="str">
        <f t="shared" si="250"/>
        <v>Umbrella-display.umb</v>
      </c>
      <c r="H2458" s="24">
        <f t="shared" si="251"/>
        <v>1.2150242315966423E-2</v>
      </c>
      <c r="I2458" s="6">
        <f t="shared" si="251"/>
        <v>3.05</v>
      </c>
      <c r="J2458" s="6">
        <f t="shared" si="251"/>
        <v>4766546.8439177414</v>
      </c>
      <c r="K2458" s="18">
        <f t="shared" si="251"/>
        <v>0</v>
      </c>
      <c r="L2458" s="35">
        <f>Data!BN16</f>
        <v>2.4071858965968689E-2</v>
      </c>
      <c r="Q2458" s="21">
        <v>0</v>
      </c>
      <c r="R2458" s="21">
        <v>0</v>
      </c>
      <c r="S2458" s="21">
        <v>0</v>
      </c>
      <c r="T2458" s="38">
        <v>0</v>
      </c>
    </row>
    <row r="2459" spans="1:20" x14ac:dyDescent="0.25">
      <c r="A2459" s="17" t="s">
        <v>264</v>
      </c>
      <c r="B2459" s="8" t="s">
        <v>338</v>
      </c>
      <c r="C2459" s="8" t="s">
        <v>71</v>
      </c>
      <c r="D2459" s="8" t="str">
        <f t="shared" si="249"/>
        <v>Week_03-generic-cofi</v>
      </c>
      <c r="E2459" s="8" t="str">
        <f t="shared" si="250"/>
        <v>Umbrella-display.umb</v>
      </c>
      <c r="H2459" s="24">
        <f t="shared" si="251"/>
        <v>1.2150242315966423E-2</v>
      </c>
      <c r="I2459" s="6">
        <f t="shared" si="251"/>
        <v>3.05</v>
      </c>
      <c r="J2459" s="6">
        <f t="shared" si="251"/>
        <v>4766546.8439177414</v>
      </c>
      <c r="K2459" s="18">
        <f t="shared" si="251"/>
        <v>0</v>
      </c>
      <c r="L2459" s="35">
        <f>Data!BN17</f>
        <v>2.4071858965968689E-2</v>
      </c>
      <c r="Q2459" s="21">
        <v>0</v>
      </c>
      <c r="R2459" s="21">
        <v>0</v>
      </c>
      <c r="S2459" s="21">
        <v>0</v>
      </c>
      <c r="T2459" s="38">
        <v>0</v>
      </c>
    </row>
    <row r="2460" spans="1:20" x14ac:dyDescent="0.25">
      <c r="A2460" s="17" t="s">
        <v>265</v>
      </c>
      <c r="B2460" s="8" t="s">
        <v>338</v>
      </c>
      <c r="C2460" s="8" t="s">
        <v>71</v>
      </c>
      <c r="D2460" s="8" t="str">
        <f t="shared" si="249"/>
        <v>Week_04-generic-cofi</v>
      </c>
      <c r="E2460" s="8" t="str">
        <f t="shared" si="250"/>
        <v>Umbrella-display.umb</v>
      </c>
      <c r="H2460" s="24">
        <f t="shared" si="251"/>
        <v>1.2150242315966423E-2</v>
      </c>
      <c r="I2460" s="6">
        <f t="shared" si="251"/>
        <v>3.05</v>
      </c>
      <c r="J2460" s="6">
        <f t="shared" si="251"/>
        <v>4766546.8439177414</v>
      </c>
      <c r="K2460" s="18">
        <f t="shared" si="251"/>
        <v>0</v>
      </c>
      <c r="L2460" s="35">
        <f>Data!BN18</f>
        <v>2.4071858965968689E-2</v>
      </c>
      <c r="Q2460" s="21">
        <v>0</v>
      </c>
      <c r="R2460" s="21">
        <v>0</v>
      </c>
      <c r="S2460" s="21">
        <v>0</v>
      </c>
      <c r="T2460" s="38">
        <v>0</v>
      </c>
    </row>
    <row r="2461" spans="1:20" x14ac:dyDescent="0.25">
      <c r="A2461" s="17" t="s">
        <v>266</v>
      </c>
      <c r="B2461" s="8" t="s">
        <v>338</v>
      </c>
      <c r="C2461" s="8" t="s">
        <v>71</v>
      </c>
      <c r="D2461" s="8" t="str">
        <f t="shared" si="249"/>
        <v>Week_05-generic-cofi</v>
      </c>
      <c r="E2461" s="8" t="str">
        <f t="shared" si="250"/>
        <v>Umbrella-display.umb</v>
      </c>
      <c r="H2461" s="24">
        <f t="shared" ref="H2461:K2476" si="252">H2460</f>
        <v>1.2150242315966423E-2</v>
      </c>
      <c r="I2461" s="6">
        <f t="shared" si="252"/>
        <v>3.05</v>
      </c>
      <c r="J2461" s="6">
        <f t="shared" si="252"/>
        <v>4766546.8439177414</v>
      </c>
      <c r="K2461" s="18">
        <f t="shared" si="252"/>
        <v>0</v>
      </c>
      <c r="L2461" s="35">
        <f>Data!BN19</f>
        <v>2.4071858965968689E-2</v>
      </c>
      <c r="Q2461" s="21">
        <v>0</v>
      </c>
      <c r="R2461" s="21">
        <v>0</v>
      </c>
      <c r="S2461" s="21">
        <v>0</v>
      </c>
      <c r="T2461" s="38">
        <v>0</v>
      </c>
    </row>
    <row r="2462" spans="1:20" x14ac:dyDescent="0.25">
      <c r="A2462" s="17" t="s">
        <v>267</v>
      </c>
      <c r="B2462" s="8" t="s">
        <v>338</v>
      </c>
      <c r="C2462" s="8" t="s">
        <v>71</v>
      </c>
      <c r="D2462" s="8" t="str">
        <f t="shared" si="249"/>
        <v>Week_06-generic-cofi</v>
      </c>
      <c r="E2462" s="8" t="str">
        <f t="shared" si="250"/>
        <v>Umbrella-display.umb</v>
      </c>
      <c r="H2462" s="24">
        <f t="shared" si="252"/>
        <v>1.2150242315966423E-2</v>
      </c>
      <c r="I2462" s="6">
        <f t="shared" si="252"/>
        <v>3.05</v>
      </c>
      <c r="J2462" s="6">
        <f t="shared" si="252"/>
        <v>4766546.8439177414</v>
      </c>
      <c r="K2462" s="18">
        <f t="shared" si="252"/>
        <v>0</v>
      </c>
      <c r="L2462" s="35">
        <f>Data!BN20</f>
        <v>2.4856810888772018E-2</v>
      </c>
      <c r="Q2462" s="21">
        <v>0</v>
      </c>
      <c r="R2462" s="21">
        <v>0</v>
      </c>
      <c r="S2462" s="21">
        <v>0</v>
      </c>
      <c r="T2462" s="38">
        <v>0</v>
      </c>
    </row>
    <row r="2463" spans="1:20" x14ac:dyDescent="0.25">
      <c r="A2463" s="17" t="s">
        <v>268</v>
      </c>
      <c r="B2463" s="8" t="s">
        <v>338</v>
      </c>
      <c r="C2463" s="8" t="s">
        <v>71</v>
      </c>
      <c r="D2463" s="8" t="str">
        <f t="shared" si="249"/>
        <v>Week_07-generic-cofi</v>
      </c>
      <c r="E2463" s="8" t="str">
        <f t="shared" si="250"/>
        <v>Umbrella-display.umb</v>
      </c>
      <c r="H2463" s="24">
        <f t="shared" si="252"/>
        <v>1.2150242315966423E-2</v>
      </c>
      <c r="I2463" s="6">
        <f t="shared" si="252"/>
        <v>3.05</v>
      </c>
      <c r="J2463" s="6">
        <f t="shared" si="252"/>
        <v>4766546.8439177414</v>
      </c>
      <c r="K2463" s="18">
        <f t="shared" si="252"/>
        <v>0</v>
      </c>
      <c r="L2463" s="35">
        <f>Data!BN21</f>
        <v>2.4856810888772018E-2</v>
      </c>
      <c r="Q2463" s="21">
        <v>0</v>
      </c>
      <c r="R2463" s="21">
        <v>0</v>
      </c>
      <c r="S2463" s="21">
        <v>0</v>
      </c>
      <c r="T2463" s="38">
        <v>0</v>
      </c>
    </row>
    <row r="2464" spans="1:20" x14ac:dyDescent="0.25">
      <c r="A2464" s="17" t="s">
        <v>269</v>
      </c>
      <c r="B2464" s="8" t="s">
        <v>338</v>
      </c>
      <c r="C2464" s="8" t="s">
        <v>71</v>
      </c>
      <c r="D2464" s="8" t="str">
        <f t="shared" si="249"/>
        <v>Week_08-generic-cofi</v>
      </c>
      <c r="E2464" s="8" t="str">
        <f t="shared" si="250"/>
        <v>Umbrella-display.umb</v>
      </c>
      <c r="H2464" s="24">
        <f t="shared" si="252"/>
        <v>1.2150242315966423E-2</v>
      </c>
      <c r="I2464" s="6">
        <f t="shared" si="252"/>
        <v>3.05</v>
      </c>
      <c r="J2464" s="6">
        <f t="shared" si="252"/>
        <v>4766546.8439177414</v>
      </c>
      <c r="K2464" s="18">
        <f t="shared" si="252"/>
        <v>0</v>
      </c>
      <c r="L2464" s="35">
        <f>Data!BN22</f>
        <v>2.4856810888772018E-2</v>
      </c>
      <c r="Q2464" s="21">
        <v>0</v>
      </c>
      <c r="R2464" s="21">
        <v>0</v>
      </c>
      <c r="S2464" s="21">
        <v>0</v>
      </c>
      <c r="T2464" s="38">
        <v>0</v>
      </c>
    </row>
    <row r="2465" spans="1:20" x14ac:dyDescent="0.25">
      <c r="A2465" s="17" t="s">
        <v>270</v>
      </c>
      <c r="B2465" s="8" t="s">
        <v>338</v>
      </c>
      <c r="C2465" s="8" t="s">
        <v>71</v>
      </c>
      <c r="D2465" s="8" t="str">
        <f t="shared" si="249"/>
        <v>Week_09-generic-cofi</v>
      </c>
      <c r="E2465" s="8" t="str">
        <f t="shared" si="250"/>
        <v>Umbrella-display.umb</v>
      </c>
      <c r="H2465" s="24">
        <f t="shared" si="252"/>
        <v>1.2150242315966423E-2</v>
      </c>
      <c r="I2465" s="6">
        <f t="shared" si="252"/>
        <v>3.05</v>
      </c>
      <c r="J2465" s="6">
        <f t="shared" si="252"/>
        <v>4766546.8439177414</v>
      </c>
      <c r="K2465" s="18">
        <f t="shared" si="252"/>
        <v>0</v>
      </c>
      <c r="L2465" s="35">
        <f>Data!BN23</f>
        <v>2.4856810888772018E-2</v>
      </c>
      <c r="Q2465" s="21">
        <v>0</v>
      </c>
      <c r="R2465" s="21">
        <v>0</v>
      </c>
      <c r="S2465" s="21">
        <v>0</v>
      </c>
      <c r="T2465" s="38">
        <v>0</v>
      </c>
    </row>
    <row r="2466" spans="1:20" x14ac:dyDescent="0.25">
      <c r="A2466" s="17" t="s">
        <v>249</v>
      </c>
      <c r="B2466" s="8" t="s">
        <v>338</v>
      </c>
      <c r="C2466" s="8" t="s">
        <v>71</v>
      </c>
      <c r="D2466" s="8" t="str">
        <f t="shared" si="249"/>
        <v>Week_10-generic-cofi</v>
      </c>
      <c r="E2466" s="8" t="str">
        <f t="shared" si="250"/>
        <v>Umbrella-display.umb</v>
      </c>
      <c r="H2466" s="24">
        <f t="shared" si="252"/>
        <v>1.2150242315966423E-2</v>
      </c>
      <c r="I2466" s="6">
        <f t="shared" si="252"/>
        <v>3.05</v>
      </c>
      <c r="J2466" s="6">
        <f t="shared" si="252"/>
        <v>4766546.8439177414</v>
      </c>
      <c r="K2466" s="18">
        <f t="shared" si="252"/>
        <v>0</v>
      </c>
      <c r="L2466" s="35">
        <f>Data!BN24</f>
        <v>2.4856810888772018E-2</v>
      </c>
      <c r="Q2466" s="21">
        <v>0</v>
      </c>
      <c r="R2466" s="21">
        <v>0</v>
      </c>
      <c r="S2466" s="21">
        <v>0</v>
      </c>
      <c r="T2466" s="38">
        <v>0</v>
      </c>
    </row>
    <row r="2467" spans="1:20" x14ac:dyDescent="0.25">
      <c r="A2467" s="17" t="s">
        <v>250</v>
      </c>
      <c r="B2467" s="8" t="s">
        <v>338</v>
      </c>
      <c r="C2467" s="8" t="s">
        <v>71</v>
      </c>
      <c r="D2467" s="8" t="str">
        <f t="shared" si="249"/>
        <v>Week_11-generic-cofi</v>
      </c>
      <c r="E2467" s="8" t="str">
        <f t="shared" si="250"/>
        <v>Umbrella-display.umb</v>
      </c>
      <c r="H2467" s="24">
        <f t="shared" si="252"/>
        <v>1.2150242315966423E-2</v>
      </c>
      <c r="I2467" s="6">
        <f t="shared" si="252"/>
        <v>3.05</v>
      </c>
      <c r="J2467" s="6">
        <f t="shared" si="252"/>
        <v>4766546.8439177414</v>
      </c>
      <c r="K2467" s="18">
        <f t="shared" si="252"/>
        <v>0</v>
      </c>
      <c r="L2467" s="35">
        <f>Data!BN25</f>
        <v>2.4856810888772018E-2</v>
      </c>
      <c r="Q2467" s="21">
        <v>0</v>
      </c>
      <c r="R2467" s="21">
        <v>0</v>
      </c>
      <c r="S2467" s="21">
        <v>0</v>
      </c>
      <c r="T2467" s="38">
        <v>0</v>
      </c>
    </row>
    <row r="2468" spans="1:20" x14ac:dyDescent="0.25">
      <c r="A2468" s="17" t="s">
        <v>251</v>
      </c>
      <c r="B2468" s="8" t="s">
        <v>338</v>
      </c>
      <c r="C2468" s="8" t="s">
        <v>71</v>
      </c>
      <c r="D2468" s="8" t="str">
        <f t="shared" si="249"/>
        <v>Week_12-generic-cofi</v>
      </c>
      <c r="E2468" s="8" t="str">
        <f t="shared" si="250"/>
        <v>Umbrella-display.umb</v>
      </c>
      <c r="H2468" s="24">
        <f t="shared" si="252"/>
        <v>1.2150242315966423E-2</v>
      </c>
      <c r="I2468" s="6">
        <f t="shared" si="252"/>
        <v>3.05</v>
      </c>
      <c r="J2468" s="6">
        <f t="shared" si="252"/>
        <v>4766546.8439177414</v>
      </c>
      <c r="K2468" s="18">
        <f t="shared" si="252"/>
        <v>0</v>
      </c>
      <c r="L2468" s="35">
        <f>Data!BN26</f>
        <v>2.4856810888772018E-2</v>
      </c>
      <c r="Q2468" s="21">
        <v>0</v>
      </c>
      <c r="R2468" s="21">
        <v>0</v>
      </c>
      <c r="S2468" s="21">
        <v>0</v>
      </c>
      <c r="T2468" s="38">
        <v>0</v>
      </c>
    </row>
    <row r="2469" spans="1:20" x14ac:dyDescent="0.25">
      <c r="A2469" s="17" t="s">
        <v>252</v>
      </c>
      <c r="B2469" s="8" t="s">
        <v>338</v>
      </c>
      <c r="C2469" s="8" t="s">
        <v>71</v>
      </c>
      <c r="D2469" s="8" t="str">
        <f t="shared" si="249"/>
        <v>Week_13-generic-cofi</v>
      </c>
      <c r="E2469" s="8" t="str">
        <f t="shared" si="250"/>
        <v>Umbrella-display.umb</v>
      </c>
      <c r="H2469" s="24">
        <f t="shared" si="252"/>
        <v>1.2150242315966423E-2</v>
      </c>
      <c r="I2469" s="6">
        <f t="shared" si="252"/>
        <v>3.05</v>
      </c>
      <c r="J2469" s="6">
        <f t="shared" si="252"/>
        <v>4766546.8439177414</v>
      </c>
      <c r="K2469" s="18">
        <f t="shared" si="252"/>
        <v>0</v>
      </c>
      <c r="L2469" s="35">
        <f>Data!BN27</f>
        <v>2.4856810888772018E-2</v>
      </c>
      <c r="Q2469" s="21">
        <v>0</v>
      </c>
      <c r="R2469" s="21">
        <v>0</v>
      </c>
      <c r="S2469" s="21">
        <v>0</v>
      </c>
      <c r="T2469" s="38">
        <v>0</v>
      </c>
    </row>
    <row r="2470" spans="1:20" x14ac:dyDescent="0.25">
      <c r="A2470" s="17" t="s">
        <v>253</v>
      </c>
      <c r="B2470" s="8" t="s">
        <v>338</v>
      </c>
      <c r="C2470" s="8" t="s">
        <v>71</v>
      </c>
      <c r="D2470" s="8" t="str">
        <f t="shared" si="249"/>
        <v>Week_14-generic-cofi</v>
      </c>
      <c r="E2470" s="8" t="str">
        <f t="shared" si="250"/>
        <v>Umbrella-display.umb</v>
      </c>
      <c r="H2470" s="24">
        <f t="shared" si="252"/>
        <v>1.2150242315966423E-2</v>
      </c>
      <c r="I2470" s="6">
        <f t="shared" si="252"/>
        <v>3.05</v>
      </c>
      <c r="J2470" s="6">
        <f t="shared" si="252"/>
        <v>4766546.8439177414</v>
      </c>
      <c r="K2470" s="18">
        <f t="shared" si="252"/>
        <v>0</v>
      </c>
      <c r="L2470" s="35">
        <f>Data!BN28</f>
        <v>2.4856810888772018E-2</v>
      </c>
      <c r="Q2470" s="21">
        <v>0</v>
      </c>
      <c r="R2470" s="21">
        <v>0</v>
      </c>
      <c r="S2470" s="21">
        <v>0</v>
      </c>
      <c r="T2470" s="38">
        <v>0</v>
      </c>
    </row>
    <row r="2471" spans="1:20" x14ac:dyDescent="0.25">
      <c r="A2471" s="17" t="s">
        <v>254</v>
      </c>
      <c r="B2471" s="8" t="s">
        <v>338</v>
      </c>
      <c r="C2471" s="8" t="s">
        <v>71</v>
      </c>
      <c r="D2471" s="8" t="str">
        <f t="shared" si="249"/>
        <v>Week_15-generic-cofi</v>
      </c>
      <c r="E2471" s="8" t="str">
        <f t="shared" si="250"/>
        <v>Umbrella-display.umb</v>
      </c>
      <c r="H2471" s="24">
        <f t="shared" si="252"/>
        <v>1.2150242315966423E-2</v>
      </c>
      <c r="I2471" s="6">
        <f t="shared" si="252"/>
        <v>3.05</v>
      </c>
      <c r="J2471" s="6">
        <f t="shared" si="252"/>
        <v>4766546.8439177414</v>
      </c>
      <c r="K2471" s="18">
        <f t="shared" si="252"/>
        <v>0</v>
      </c>
      <c r="L2471" s="35">
        <f>Data!BN29</f>
        <v>2.5641762811575344E-2</v>
      </c>
      <c r="Q2471" s="21">
        <v>0</v>
      </c>
      <c r="R2471" s="21">
        <v>21.683847355270625</v>
      </c>
      <c r="S2471" s="21">
        <v>471.82780797544081</v>
      </c>
      <c r="T2471" s="38">
        <v>1.5030233856971664E-2</v>
      </c>
    </row>
    <row r="2472" spans="1:20" x14ac:dyDescent="0.25">
      <c r="A2472" s="17" t="s">
        <v>255</v>
      </c>
      <c r="B2472" s="8" t="s">
        <v>338</v>
      </c>
      <c r="C2472" s="8" t="s">
        <v>71</v>
      </c>
      <c r="D2472" s="8" t="str">
        <f t="shared" si="249"/>
        <v>Week_16-generic-cofi</v>
      </c>
      <c r="E2472" s="8" t="str">
        <f t="shared" si="250"/>
        <v>Umbrella-display.umb</v>
      </c>
      <c r="H2472" s="24">
        <f t="shared" si="252"/>
        <v>1.2150242315966423E-2</v>
      </c>
      <c r="I2472" s="6">
        <f t="shared" si="252"/>
        <v>3.05</v>
      </c>
      <c r="J2472" s="6">
        <f t="shared" si="252"/>
        <v>4766546.8439177414</v>
      </c>
      <c r="K2472" s="18">
        <f t="shared" si="252"/>
        <v>0</v>
      </c>
      <c r="L2472" s="35">
        <f>Data!BN30</f>
        <v>2.5641762811575344E-2</v>
      </c>
      <c r="Q2472" s="21">
        <v>0</v>
      </c>
      <c r="R2472" s="21">
        <v>210.96168317133771</v>
      </c>
      <c r="S2472" s="21">
        <v>4104.2917965447105</v>
      </c>
      <c r="T2472" s="38">
        <v>9.7670505173087618E-2</v>
      </c>
    </row>
    <row r="2473" spans="1:20" x14ac:dyDescent="0.25">
      <c r="A2473" s="17" t="s">
        <v>256</v>
      </c>
      <c r="B2473" s="8" t="s">
        <v>338</v>
      </c>
      <c r="C2473" s="8" t="s">
        <v>71</v>
      </c>
      <c r="D2473" s="8" t="str">
        <f t="shared" si="249"/>
        <v>Week_17-generic-cofi</v>
      </c>
      <c r="E2473" s="8" t="str">
        <f t="shared" si="250"/>
        <v>Umbrella-display.umb</v>
      </c>
      <c r="H2473" s="24">
        <f t="shared" si="252"/>
        <v>1.2150242315966423E-2</v>
      </c>
      <c r="I2473" s="6">
        <f t="shared" si="252"/>
        <v>3.05</v>
      </c>
      <c r="J2473" s="6">
        <f t="shared" si="252"/>
        <v>4766546.8439177414</v>
      </c>
      <c r="K2473" s="18">
        <f t="shared" si="252"/>
        <v>0</v>
      </c>
      <c r="L2473" s="35">
        <f>Data!BN31</f>
        <v>2.5641762811575344E-2</v>
      </c>
      <c r="Q2473" s="21">
        <v>0</v>
      </c>
      <c r="R2473" s="21">
        <v>211.8600547056526</v>
      </c>
      <c r="S2473" s="21">
        <v>4312.6346606857724</v>
      </c>
      <c r="T2473" s="38">
        <v>0.11184178235490738</v>
      </c>
    </row>
    <row r="2474" spans="1:20" x14ac:dyDescent="0.25">
      <c r="A2474" s="17" t="s">
        <v>257</v>
      </c>
      <c r="B2474" s="8" t="s">
        <v>338</v>
      </c>
      <c r="C2474" s="8" t="s">
        <v>71</v>
      </c>
      <c r="D2474" s="8" t="str">
        <f t="shared" si="249"/>
        <v>Week_18-generic-cofi</v>
      </c>
      <c r="E2474" s="8" t="str">
        <f t="shared" si="250"/>
        <v>Umbrella-display.umb</v>
      </c>
      <c r="H2474" s="24">
        <f t="shared" si="252"/>
        <v>1.2150242315966423E-2</v>
      </c>
      <c r="I2474" s="6">
        <f t="shared" si="252"/>
        <v>3.05</v>
      </c>
      <c r="J2474" s="6">
        <f t="shared" si="252"/>
        <v>4766546.8439177414</v>
      </c>
      <c r="K2474" s="18">
        <f t="shared" si="252"/>
        <v>0</v>
      </c>
      <c r="L2474" s="35">
        <f>Data!BN32</f>
        <v>2.5641762811575344E-2</v>
      </c>
      <c r="Q2474" s="21">
        <v>0</v>
      </c>
      <c r="R2474" s="21">
        <v>99.510117338838356</v>
      </c>
      <c r="S2474" s="21">
        <v>2414.6568887432809</v>
      </c>
      <c r="T2474" s="38">
        <v>8.4202104117798604E-2</v>
      </c>
    </row>
    <row r="2475" spans="1:20" x14ac:dyDescent="0.25">
      <c r="A2475" s="17" t="s">
        <v>258</v>
      </c>
      <c r="B2475" s="8" t="s">
        <v>338</v>
      </c>
      <c r="C2475" s="8" t="s">
        <v>71</v>
      </c>
      <c r="D2475" s="8" t="str">
        <f t="shared" si="249"/>
        <v>Week_19-generic-cofi</v>
      </c>
      <c r="E2475" s="8" t="str">
        <f t="shared" si="250"/>
        <v>Umbrella-display.umb</v>
      </c>
      <c r="H2475" s="24">
        <f t="shared" si="252"/>
        <v>1.2150242315966423E-2</v>
      </c>
      <c r="I2475" s="6">
        <f t="shared" si="252"/>
        <v>3.05</v>
      </c>
      <c r="J2475" s="6">
        <f t="shared" si="252"/>
        <v>4766546.8439177414</v>
      </c>
      <c r="K2475" s="18">
        <f t="shared" si="252"/>
        <v>0</v>
      </c>
      <c r="L2475" s="35">
        <f>Data!BN33</f>
        <v>2.4071858965968689E-2</v>
      </c>
      <c r="Q2475" s="21">
        <v>0</v>
      </c>
      <c r="R2475" s="21">
        <v>104.87297975436798</v>
      </c>
      <c r="S2475" s="21">
        <v>2475.1907541499199</v>
      </c>
      <c r="T2475" s="38">
        <v>8.8603166521476262E-2</v>
      </c>
    </row>
    <row r="2476" spans="1:20" x14ac:dyDescent="0.25">
      <c r="A2476" s="17" t="s">
        <v>259</v>
      </c>
      <c r="B2476" s="8" t="s">
        <v>338</v>
      </c>
      <c r="C2476" s="8" t="s">
        <v>71</v>
      </c>
      <c r="D2476" s="8" t="str">
        <f t="shared" si="249"/>
        <v>Week_20-generic-cofi</v>
      </c>
      <c r="E2476" s="8" t="str">
        <f t="shared" si="250"/>
        <v>Umbrella-display.umb</v>
      </c>
      <c r="H2476" s="24">
        <f t="shared" si="252"/>
        <v>1.2150242315966423E-2</v>
      </c>
      <c r="I2476" s="6">
        <f t="shared" si="252"/>
        <v>3.05</v>
      </c>
      <c r="J2476" s="6">
        <f t="shared" si="252"/>
        <v>4766546.8439177414</v>
      </c>
      <c r="K2476" s="18">
        <f t="shared" si="252"/>
        <v>0</v>
      </c>
      <c r="L2476" s="35">
        <f>Data!BN34</f>
        <v>2.4071858965968689E-2</v>
      </c>
      <c r="Q2476" s="21">
        <v>0</v>
      </c>
      <c r="R2476" s="21">
        <v>147.686253334946</v>
      </c>
      <c r="S2476" s="21">
        <v>2954.3574262851448</v>
      </c>
      <c r="T2476" s="38">
        <v>7.9879486716928128E-2</v>
      </c>
    </row>
    <row r="2477" spans="1:20" x14ac:dyDescent="0.25">
      <c r="A2477" s="17" t="s">
        <v>260</v>
      </c>
      <c r="B2477" s="8" t="s">
        <v>338</v>
      </c>
      <c r="C2477" s="8" t="s">
        <v>71</v>
      </c>
      <c r="D2477" s="8" t="str">
        <f t="shared" si="249"/>
        <v>Week_21-generic-cofi</v>
      </c>
      <c r="E2477" s="8" t="str">
        <f t="shared" si="250"/>
        <v>Umbrella-display.umb</v>
      </c>
      <c r="H2477" s="24">
        <f t="shared" ref="H2477:K2492" si="253">H2476</f>
        <v>1.2150242315966423E-2</v>
      </c>
      <c r="I2477" s="6">
        <f t="shared" si="253"/>
        <v>3.05</v>
      </c>
      <c r="J2477" s="6">
        <f t="shared" si="253"/>
        <v>4766546.8439177414</v>
      </c>
      <c r="K2477" s="18">
        <f t="shared" si="253"/>
        <v>0</v>
      </c>
      <c r="L2477" s="35">
        <f>Data!BN35</f>
        <v>2.4071858965968689E-2</v>
      </c>
      <c r="Q2477" s="21">
        <v>0</v>
      </c>
      <c r="R2477" s="21">
        <v>179.58496962394335</v>
      </c>
      <c r="S2477" s="21">
        <v>3693.3252154573738</v>
      </c>
      <c r="T2477" s="38">
        <v>0.10185387720025962</v>
      </c>
    </row>
    <row r="2478" spans="1:20" x14ac:dyDescent="0.25">
      <c r="A2478" s="17" t="s">
        <v>261</v>
      </c>
      <c r="B2478" s="8" t="s">
        <v>338</v>
      </c>
      <c r="C2478" s="8" t="s">
        <v>71</v>
      </c>
      <c r="D2478" s="8" t="str">
        <f t="shared" si="249"/>
        <v>Week_22-generic-cofi</v>
      </c>
      <c r="E2478" s="8" t="str">
        <f t="shared" si="250"/>
        <v>Umbrella-display.umb</v>
      </c>
      <c r="H2478" s="24">
        <f t="shared" si="253"/>
        <v>1.2150242315966423E-2</v>
      </c>
      <c r="I2478" s="6">
        <f t="shared" si="253"/>
        <v>3.05</v>
      </c>
      <c r="J2478" s="6">
        <f t="shared" si="253"/>
        <v>4766546.8439177414</v>
      </c>
      <c r="K2478" s="18">
        <f t="shared" si="253"/>
        <v>0</v>
      </c>
      <c r="L2478" s="35">
        <f>Data!BN36</f>
        <v>2.4071858965968689E-2</v>
      </c>
      <c r="Q2478" s="21">
        <v>0</v>
      </c>
      <c r="R2478" s="21">
        <v>44.474880599943461</v>
      </c>
      <c r="S2478" s="21">
        <v>907.63896189512786</v>
      </c>
      <c r="T2478" s="38">
        <v>2.5678562349393474E-2</v>
      </c>
    </row>
    <row r="2479" spans="1:20" x14ac:dyDescent="0.25">
      <c r="A2479" s="17" t="s">
        <v>278</v>
      </c>
      <c r="B2479" s="8" t="s">
        <v>338</v>
      </c>
      <c r="C2479" s="8" t="s">
        <v>71</v>
      </c>
      <c r="D2479" s="8" t="str">
        <f t="shared" si="249"/>
        <v>Week_23-generic-cofi</v>
      </c>
      <c r="E2479" s="8" t="str">
        <f t="shared" si="250"/>
        <v>Umbrella-display.umb</v>
      </c>
      <c r="H2479" s="24">
        <f t="shared" si="253"/>
        <v>1.2150242315966423E-2</v>
      </c>
      <c r="I2479" s="6">
        <f t="shared" si="253"/>
        <v>3.05</v>
      </c>
      <c r="J2479" s="6">
        <f t="shared" si="253"/>
        <v>4766546.8439177414</v>
      </c>
      <c r="K2479" s="18">
        <f t="shared" si="253"/>
        <v>0</v>
      </c>
      <c r="L2479" s="35">
        <f>Data!BN37</f>
        <v>2.4856810888772018E-2</v>
      </c>
      <c r="Q2479" s="21">
        <v>0</v>
      </c>
      <c r="R2479" s="21">
        <v>26.19095774002604</v>
      </c>
      <c r="S2479" s="21">
        <v>613.1439854250093</v>
      </c>
      <c r="T2479" s="38">
        <v>2.3991253733331219E-2</v>
      </c>
    </row>
    <row r="2480" spans="1:20" x14ac:dyDescent="0.25">
      <c r="A2480" s="17" t="s">
        <v>279</v>
      </c>
      <c r="B2480" s="8" t="s">
        <v>338</v>
      </c>
      <c r="C2480" s="8" t="s">
        <v>71</v>
      </c>
      <c r="D2480" s="8" t="str">
        <f t="shared" si="249"/>
        <v>Week_24-generic-cofi</v>
      </c>
      <c r="E2480" s="8" t="str">
        <f t="shared" si="250"/>
        <v>Umbrella-display.umb</v>
      </c>
      <c r="H2480" s="24">
        <f t="shared" si="253"/>
        <v>1.2150242315966423E-2</v>
      </c>
      <c r="I2480" s="6">
        <f t="shared" si="253"/>
        <v>3.05</v>
      </c>
      <c r="J2480" s="6">
        <f t="shared" si="253"/>
        <v>4766546.8439177414</v>
      </c>
      <c r="K2480" s="18">
        <f t="shared" si="253"/>
        <v>0</v>
      </c>
      <c r="L2480" s="35">
        <f>Data!BN38</f>
        <v>2.4856810888772018E-2</v>
      </c>
      <c r="Q2480" s="21">
        <v>0</v>
      </c>
      <c r="R2480" s="21">
        <v>30.569855396801657</v>
      </c>
      <c r="S2480" s="21">
        <v>670.81863376190529</v>
      </c>
      <c r="T2480" s="38">
        <v>2.4514985231854247E-2</v>
      </c>
    </row>
    <row r="2481" spans="1:20" x14ac:dyDescent="0.25">
      <c r="A2481" s="17" t="s">
        <v>280</v>
      </c>
      <c r="B2481" s="8" t="s">
        <v>338</v>
      </c>
      <c r="C2481" s="8" t="s">
        <v>71</v>
      </c>
      <c r="D2481" s="8" t="str">
        <f t="shared" si="249"/>
        <v>Week_25-generic-cofi</v>
      </c>
      <c r="E2481" s="8" t="str">
        <f t="shared" si="250"/>
        <v>Umbrella-display.umb</v>
      </c>
      <c r="H2481" s="24">
        <f t="shared" si="253"/>
        <v>1.2150242315966423E-2</v>
      </c>
      <c r="I2481" s="6">
        <f t="shared" si="253"/>
        <v>3.05</v>
      </c>
      <c r="J2481" s="6">
        <f t="shared" si="253"/>
        <v>4766546.8439177414</v>
      </c>
      <c r="K2481" s="18">
        <f t="shared" si="253"/>
        <v>0</v>
      </c>
      <c r="L2481" s="35">
        <f>Data!BN39</f>
        <v>2.4856810888772018E-2</v>
      </c>
      <c r="Q2481" s="21">
        <v>0</v>
      </c>
      <c r="R2481" s="21">
        <v>26.430817861022419</v>
      </c>
      <c r="S2481" s="21">
        <v>574.59708644131263</v>
      </c>
      <c r="T2481" s="38">
        <v>2.1697245357288786E-2</v>
      </c>
    </row>
    <row r="2482" spans="1:20" x14ac:dyDescent="0.25">
      <c r="A2482" s="17" t="s">
        <v>281</v>
      </c>
      <c r="B2482" s="8" t="s">
        <v>338</v>
      </c>
      <c r="C2482" s="8" t="s">
        <v>71</v>
      </c>
      <c r="D2482" s="8" t="str">
        <f t="shared" si="249"/>
        <v>Week_26-generic-cofi</v>
      </c>
      <c r="E2482" s="8" t="str">
        <f t="shared" si="250"/>
        <v>Umbrella-display.umb</v>
      </c>
      <c r="H2482" s="24">
        <f t="shared" si="253"/>
        <v>1.2150242315966423E-2</v>
      </c>
      <c r="I2482" s="6">
        <f t="shared" si="253"/>
        <v>3.05</v>
      </c>
      <c r="J2482" s="6">
        <f t="shared" si="253"/>
        <v>4766546.8439177414</v>
      </c>
      <c r="K2482" s="18">
        <f t="shared" si="253"/>
        <v>0</v>
      </c>
      <c r="L2482" s="35">
        <f>Data!BN40</f>
        <v>2.4856810888772018E-2</v>
      </c>
      <c r="Q2482" s="21">
        <v>0</v>
      </c>
      <c r="R2482" s="21">
        <v>11.890883730416133</v>
      </c>
      <c r="S2482" s="21">
        <v>234.71541474734025</v>
      </c>
      <c r="T2482" s="38">
        <v>7.1930786179585926E-3</v>
      </c>
    </row>
    <row r="2483" spans="1:20" x14ac:dyDescent="0.25">
      <c r="A2483" s="17" t="s">
        <v>282</v>
      </c>
      <c r="B2483" s="8" t="s">
        <v>338</v>
      </c>
      <c r="C2483" s="8" t="s">
        <v>71</v>
      </c>
      <c r="D2483" s="8" t="str">
        <f t="shared" si="249"/>
        <v>Week_27-generic-cofi</v>
      </c>
      <c r="E2483" s="8" t="str">
        <f t="shared" si="250"/>
        <v>Umbrella-display.umb</v>
      </c>
      <c r="H2483" s="24">
        <f t="shared" si="253"/>
        <v>1.2150242315966423E-2</v>
      </c>
      <c r="I2483" s="6">
        <f t="shared" si="253"/>
        <v>3.05</v>
      </c>
      <c r="J2483" s="6">
        <f t="shared" si="253"/>
        <v>4766546.8439177414</v>
      </c>
      <c r="K2483" s="18">
        <f t="shared" si="253"/>
        <v>0</v>
      </c>
      <c r="L2483" s="35">
        <f>Data!BN41</f>
        <v>2.4856810888772018E-2</v>
      </c>
      <c r="Q2483" s="21">
        <v>0</v>
      </c>
      <c r="R2483" s="21">
        <v>0</v>
      </c>
      <c r="S2483" s="21">
        <v>0</v>
      </c>
      <c r="T2483" s="38">
        <v>0</v>
      </c>
    </row>
    <row r="2484" spans="1:20" x14ac:dyDescent="0.25">
      <c r="A2484" s="17" t="s">
        <v>283</v>
      </c>
      <c r="B2484" s="8" t="s">
        <v>338</v>
      </c>
      <c r="C2484" s="8" t="s">
        <v>71</v>
      </c>
      <c r="D2484" s="8" t="str">
        <f t="shared" si="249"/>
        <v>Week_28-generic-cofi</v>
      </c>
      <c r="E2484" s="8" t="str">
        <f t="shared" si="250"/>
        <v>Umbrella-display.umb</v>
      </c>
      <c r="H2484" s="24">
        <f t="shared" si="253"/>
        <v>1.2150242315966423E-2</v>
      </c>
      <c r="I2484" s="6">
        <f t="shared" si="253"/>
        <v>3.05</v>
      </c>
      <c r="J2484" s="6">
        <f t="shared" si="253"/>
        <v>4766546.8439177414</v>
      </c>
      <c r="K2484" s="18">
        <f t="shared" si="253"/>
        <v>0</v>
      </c>
      <c r="L2484" s="35">
        <f>Data!BN42</f>
        <v>2.3286907043165363E-2</v>
      </c>
      <c r="Q2484" s="21">
        <v>0</v>
      </c>
      <c r="R2484" s="21">
        <v>22.281813673473447</v>
      </c>
      <c r="S2484" s="21">
        <v>472.96043513063279</v>
      </c>
      <c r="T2484" s="38">
        <v>1.5691895331410244E-2</v>
      </c>
    </row>
    <row r="2485" spans="1:20" x14ac:dyDescent="0.25">
      <c r="A2485" s="17" t="s">
        <v>284</v>
      </c>
      <c r="B2485" s="8" t="s">
        <v>338</v>
      </c>
      <c r="C2485" s="8" t="s">
        <v>71</v>
      </c>
      <c r="D2485" s="8" t="str">
        <f t="shared" si="249"/>
        <v>Week_29-generic-cofi</v>
      </c>
      <c r="E2485" s="8" t="str">
        <f t="shared" si="250"/>
        <v>Umbrella-display.umb</v>
      </c>
      <c r="H2485" s="24">
        <f t="shared" si="253"/>
        <v>1.2150242315966423E-2</v>
      </c>
      <c r="I2485" s="6">
        <f t="shared" si="253"/>
        <v>3.05</v>
      </c>
      <c r="J2485" s="6">
        <f t="shared" si="253"/>
        <v>4766546.8439177414</v>
      </c>
      <c r="K2485" s="18">
        <f t="shared" si="253"/>
        <v>0</v>
      </c>
      <c r="L2485" s="35">
        <f>Data!BN43</f>
        <v>2.3286907043165363E-2</v>
      </c>
      <c r="Q2485" s="21">
        <v>0</v>
      </c>
      <c r="R2485" s="21">
        <v>8.9925691278003406</v>
      </c>
      <c r="S2485" s="21">
        <v>194.67044587301405</v>
      </c>
      <c r="T2485" s="38">
        <v>6.7939439676841795E-3</v>
      </c>
    </row>
    <row r="2486" spans="1:20" x14ac:dyDescent="0.25">
      <c r="A2486" s="17" t="s">
        <v>285</v>
      </c>
      <c r="B2486" s="8" t="s">
        <v>338</v>
      </c>
      <c r="C2486" s="8" t="s">
        <v>71</v>
      </c>
      <c r="D2486" s="8" t="str">
        <f t="shared" si="249"/>
        <v>Week_30-generic-cofi</v>
      </c>
      <c r="E2486" s="8" t="str">
        <f t="shared" si="250"/>
        <v>Umbrella-display.umb</v>
      </c>
      <c r="H2486" s="24">
        <f t="shared" si="253"/>
        <v>1.2150242315966423E-2</v>
      </c>
      <c r="I2486" s="6">
        <f t="shared" si="253"/>
        <v>3.05</v>
      </c>
      <c r="J2486" s="6">
        <f t="shared" si="253"/>
        <v>4766546.8439177414</v>
      </c>
      <c r="K2486" s="18">
        <f t="shared" si="253"/>
        <v>0</v>
      </c>
      <c r="L2486" s="35">
        <f>Data!BN44</f>
        <v>2.3286907043165363E-2</v>
      </c>
      <c r="Q2486" s="21">
        <v>0</v>
      </c>
      <c r="R2486" s="21">
        <v>16.073285456197773</v>
      </c>
      <c r="S2486" s="21">
        <v>322.68803591943885</v>
      </c>
      <c r="T2486" s="38">
        <v>9.4663588957656364E-3</v>
      </c>
    </row>
    <row r="2487" spans="1:20" x14ac:dyDescent="0.25">
      <c r="A2487" s="17" t="s">
        <v>286</v>
      </c>
      <c r="B2487" s="8" t="s">
        <v>338</v>
      </c>
      <c r="C2487" s="8" t="s">
        <v>71</v>
      </c>
      <c r="D2487" s="8" t="str">
        <f t="shared" si="249"/>
        <v>Week_31-generic-cofi</v>
      </c>
      <c r="E2487" s="8" t="str">
        <f t="shared" si="250"/>
        <v>Umbrella-display.umb</v>
      </c>
      <c r="H2487" s="24">
        <f t="shared" si="253"/>
        <v>1.2150242315966423E-2</v>
      </c>
      <c r="I2487" s="6">
        <f t="shared" si="253"/>
        <v>3.05</v>
      </c>
      <c r="J2487" s="6">
        <f t="shared" si="253"/>
        <v>4766546.8439177414</v>
      </c>
      <c r="K2487" s="18">
        <f t="shared" si="253"/>
        <v>0</v>
      </c>
      <c r="L2487" s="35">
        <f>Data!BN45</f>
        <v>2.3286907043165363E-2</v>
      </c>
      <c r="Q2487" s="21">
        <v>0</v>
      </c>
      <c r="R2487" s="21">
        <v>23.490802031431315</v>
      </c>
      <c r="S2487" s="21">
        <v>475.68034594258768</v>
      </c>
      <c r="T2487" s="38">
        <v>1.5200184823545126E-2</v>
      </c>
    </row>
    <row r="2488" spans="1:20" x14ac:dyDescent="0.25">
      <c r="A2488" s="17" t="s">
        <v>287</v>
      </c>
      <c r="B2488" s="8" t="s">
        <v>338</v>
      </c>
      <c r="C2488" s="8" t="s">
        <v>71</v>
      </c>
      <c r="D2488" s="8" t="str">
        <f t="shared" si="249"/>
        <v>Week_32-generic-cofi</v>
      </c>
      <c r="E2488" s="8" t="str">
        <f t="shared" si="250"/>
        <v>Umbrella-display.umb</v>
      </c>
      <c r="H2488" s="24">
        <f t="shared" si="253"/>
        <v>1.2150242315966423E-2</v>
      </c>
      <c r="I2488" s="6">
        <f t="shared" si="253"/>
        <v>3.05</v>
      </c>
      <c r="J2488" s="6">
        <f t="shared" si="253"/>
        <v>4766546.8439177414</v>
      </c>
      <c r="K2488" s="18">
        <f t="shared" si="253"/>
        <v>0</v>
      </c>
      <c r="L2488" s="35">
        <f>Data!BN46</f>
        <v>2.7211666657181995E-2</v>
      </c>
      <c r="Q2488" s="21">
        <v>0</v>
      </c>
      <c r="R2488" s="21">
        <v>33.970434339141498</v>
      </c>
      <c r="S2488" s="21">
        <v>752.48486421503662</v>
      </c>
      <c r="T2488" s="38">
        <v>2.8252068638152439E-2</v>
      </c>
    </row>
    <row r="2489" spans="1:20" x14ac:dyDescent="0.25">
      <c r="A2489" s="17" t="s">
        <v>288</v>
      </c>
      <c r="B2489" s="8" t="s">
        <v>338</v>
      </c>
      <c r="C2489" s="8" t="s">
        <v>71</v>
      </c>
      <c r="D2489" s="8" t="str">
        <f t="shared" si="249"/>
        <v>Week_33-generic-cofi</v>
      </c>
      <c r="E2489" s="8" t="str">
        <f t="shared" si="250"/>
        <v>Umbrella-display.umb</v>
      </c>
      <c r="H2489" s="24">
        <f t="shared" si="253"/>
        <v>1.2150242315966423E-2</v>
      </c>
      <c r="I2489" s="6">
        <f t="shared" si="253"/>
        <v>3.05</v>
      </c>
      <c r="J2489" s="6">
        <f t="shared" si="253"/>
        <v>4766546.8439177414</v>
      </c>
      <c r="K2489" s="18">
        <f t="shared" si="253"/>
        <v>0</v>
      </c>
      <c r="L2489" s="35">
        <f>Data!BN47</f>
        <v>2.7211666657181995E-2</v>
      </c>
      <c r="Q2489" s="21">
        <v>0</v>
      </c>
      <c r="R2489" s="21">
        <v>47.406806577964034</v>
      </c>
      <c r="S2489" s="21">
        <v>929.71244822188521</v>
      </c>
      <c r="T2489" s="38">
        <v>2.7820179791293587E-2</v>
      </c>
    </row>
    <row r="2490" spans="1:20" x14ac:dyDescent="0.25">
      <c r="A2490" s="17" t="s">
        <v>289</v>
      </c>
      <c r="B2490" s="8" t="s">
        <v>338</v>
      </c>
      <c r="C2490" s="8" t="s">
        <v>71</v>
      </c>
      <c r="D2490" s="8" t="str">
        <f t="shared" si="249"/>
        <v>Week_34-generic-cofi</v>
      </c>
      <c r="E2490" s="8" t="str">
        <f t="shared" si="250"/>
        <v>Umbrella-display.umb</v>
      </c>
      <c r="H2490" s="24">
        <f t="shared" si="253"/>
        <v>1.2150242315966423E-2</v>
      </c>
      <c r="I2490" s="6">
        <f t="shared" si="253"/>
        <v>3.05</v>
      </c>
      <c r="J2490" s="6">
        <f t="shared" si="253"/>
        <v>4766546.8439177414</v>
      </c>
      <c r="K2490" s="18">
        <f t="shared" si="253"/>
        <v>0</v>
      </c>
      <c r="L2490" s="35">
        <f>Data!BN48</f>
        <v>2.7211666657181995E-2</v>
      </c>
      <c r="Q2490" s="21">
        <v>0</v>
      </c>
      <c r="R2490" s="21">
        <v>49.867885028279595</v>
      </c>
      <c r="S2490" s="21">
        <v>1019.1441925894965</v>
      </c>
      <c r="T2490" s="38">
        <v>3.1845003662993809E-2</v>
      </c>
    </row>
    <row r="2491" spans="1:20" x14ac:dyDescent="0.25">
      <c r="A2491" s="17" t="s">
        <v>290</v>
      </c>
      <c r="B2491" s="8" t="s">
        <v>338</v>
      </c>
      <c r="C2491" s="8" t="s">
        <v>71</v>
      </c>
      <c r="D2491" s="8" t="str">
        <f t="shared" si="249"/>
        <v>Week_35-generic-cofi</v>
      </c>
      <c r="E2491" s="8" t="str">
        <f t="shared" si="250"/>
        <v>Umbrella-display.umb</v>
      </c>
      <c r="H2491" s="24">
        <f t="shared" si="253"/>
        <v>1.2150242315966423E-2</v>
      </c>
      <c r="I2491" s="6">
        <f t="shared" si="253"/>
        <v>3.05</v>
      </c>
      <c r="J2491" s="6">
        <f t="shared" si="253"/>
        <v>4766546.8439177414</v>
      </c>
      <c r="K2491" s="18">
        <f t="shared" si="253"/>
        <v>0</v>
      </c>
      <c r="L2491" s="35">
        <f>Data!BN49</f>
        <v>2.7211666657181995E-2</v>
      </c>
      <c r="Q2491" s="21">
        <v>0</v>
      </c>
      <c r="R2491" s="21">
        <v>43.768277104658615</v>
      </c>
      <c r="S2491" s="21">
        <v>898.38538327902052</v>
      </c>
      <c r="T2491" s="38">
        <v>2.6603013686975596E-2</v>
      </c>
    </row>
    <row r="2492" spans="1:20" x14ac:dyDescent="0.25">
      <c r="A2492" s="17" t="s">
        <v>291</v>
      </c>
      <c r="B2492" s="8" t="s">
        <v>338</v>
      </c>
      <c r="C2492" s="8" t="s">
        <v>71</v>
      </c>
      <c r="D2492" s="8" t="str">
        <f t="shared" si="249"/>
        <v>Week_36-generic-cofi</v>
      </c>
      <c r="E2492" s="8" t="str">
        <f t="shared" si="250"/>
        <v>Umbrella-display.umb</v>
      </c>
      <c r="H2492" s="24">
        <f t="shared" si="253"/>
        <v>1.2150242315966423E-2</v>
      </c>
      <c r="I2492" s="6">
        <f t="shared" si="253"/>
        <v>3.05</v>
      </c>
      <c r="J2492" s="6">
        <f t="shared" si="253"/>
        <v>4766546.8439177414</v>
      </c>
      <c r="K2492" s="18">
        <f t="shared" si="253"/>
        <v>0</v>
      </c>
      <c r="L2492" s="35">
        <f>Data!BN50</f>
        <v>2.7211666657181995E-2</v>
      </c>
      <c r="Q2492" s="21">
        <v>0</v>
      </c>
      <c r="R2492" s="21">
        <v>35.037959250137064</v>
      </c>
      <c r="S2492" s="21">
        <v>709.06975427610905</v>
      </c>
      <c r="T2492" s="38">
        <v>2.1893605335278399E-2</v>
      </c>
    </row>
    <row r="2493" spans="1:20" x14ac:dyDescent="0.25">
      <c r="A2493" s="17" t="s">
        <v>292</v>
      </c>
      <c r="B2493" s="8" t="s">
        <v>338</v>
      </c>
      <c r="C2493" s="8" t="s">
        <v>71</v>
      </c>
      <c r="D2493" s="8" t="str">
        <f t="shared" si="249"/>
        <v>Week_37-generic-cofi</v>
      </c>
      <c r="E2493" s="8" t="str">
        <f t="shared" si="250"/>
        <v>Umbrella-display.umb</v>
      </c>
      <c r="H2493" s="24">
        <f t="shared" ref="H2493:K2508" si="254">H2492</f>
        <v>1.2150242315966423E-2</v>
      </c>
      <c r="I2493" s="6">
        <f t="shared" si="254"/>
        <v>3.05</v>
      </c>
      <c r="J2493" s="6">
        <f t="shared" si="254"/>
        <v>4766546.8439177414</v>
      </c>
      <c r="K2493" s="18">
        <f t="shared" si="254"/>
        <v>0</v>
      </c>
      <c r="L2493" s="35">
        <f>Data!BN51</f>
        <v>2.8519919861854207E-2</v>
      </c>
      <c r="Q2493" s="21">
        <v>0</v>
      </c>
      <c r="R2493" s="21">
        <v>47.92236870947589</v>
      </c>
      <c r="S2493" s="21">
        <v>965.85696300804523</v>
      </c>
      <c r="T2493" s="38">
        <v>2.925814492105816E-2</v>
      </c>
    </row>
    <row r="2494" spans="1:20" x14ac:dyDescent="0.25">
      <c r="A2494" s="17" t="s">
        <v>293</v>
      </c>
      <c r="B2494" s="8" t="s">
        <v>338</v>
      </c>
      <c r="C2494" s="8" t="s">
        <v>71</v>
      </c>
      <c r="D2494" s="8" t="str">
        <f t="shared" si="249"/>
        <v>Week_38-generic-cofi</v>
      </c>
      <c r="E2494" s="8" t="str">
        <f t="shared" si="250"/>
        <v>Umbrella-display.umb</v>
      </c>
      <c r="H2494" s="24">
        <f t="shared" si="254"/>
        <v>1.2150242315966423E-2</v>
      </c>
      <c r="I2494" s="6">
        <f t="shared" si="254"/>
        <v>3.05</v>
      </c>
      <c r="J2494" s="6">
        <f t="shared" si="254"/>
        <v>4766546.8439177414</v>
      </c>
      <c r="K2494" s="18">
        <f t="shared" si="254"/>
        <v>0</v>
      </c>
      <c r="L2494" s="35">
        <f>Data!BN52</f>
        <v>2.8519919861854207E-2</v>
      </c>
      <c r="Q2494" s="21">
        <v>0</v>
      </c>
      <c r="R2494" s="21">
        <v>43.30420186485911</v>
      </c>
      <c r="S2494" s="21">
        <v>867.22048803037569</v>
      </c>
      <c r="T2494" s="38">
        <v>2.581462658977407E-2</v>
      </c>
    </row>
    <row r="2495" spans="1:20" x14ac:dyDescent="0.25">
      <c r="A2495" s="17" t="s">
        <v>294</v>
      </c>
      <c r="B2495" s="8" t="s">
        <v>338</v>
      </c>
      <c r="C2495" s="8" t="s">
        <v>71</v>
      </c>
      <c r="D2495" s="8" t="str">
        <f t="shared" si="249"/>
        <v>Week_39-generic-cofi</v>
      </c>
      <c r="E2495" s="8" t="str">
        <f t="shared" si="250"/>
        <v>Umbrella-display.umb</v>
      </c>
      <c r="H2495" s="24">
        <f t="shared" si="254"/>
        <v>1.2150242315966423E-2</v>
      </c>
      <c r="I2495" s="6">
        <f t="shared" si="254"/>
        <v>3.05</v>
      </c>
      <c r="J2495" s="6">
        <f t="shared" si="254"/>
        <v>4766546.8439177414</v>
      </c>
      <c r="K2495" s="18">
        <f t="shared" si="254"/>
        <v>0</v>
      </c>
      <c r="L2495" s="35">
        <f>Data!BN53</f>
        <v>2.8519919861854207E-2</v>
      </c>
      <c r="Q2495" s="21">
        <v>0</v>
      </c>
      <c r="R2495" s="21">
        <v>23.226157156250348</v>
      </c>
      <c r="S2495" s="21">
        <v>464.04425403816776</v>
      </c>
      <c r="T2495" s="38">
        <v>1.3647704440611919E-2</v>
      </c>
    </row>
    <row r="2496" spans="1:20" x14ac:dyDescent="0.25">
      <c r="A2496" s="17" t="s">
        <v>295</v>
      </c>
      <c r="B2496" s="8" t="s">
        <v>338</v>
      </c>
      <c r="C2496" s="8" t="s">
        <v>71</v>
      </c>
      <c r="D2496" s="8" t="str">
        <f t="shared" si="249"/>
        <v>Week_40-generic-cofi</v>
      </c>
      <c r="E2496" s="8" t="str">
        <f t="shared" si="250"/>
        <v>Umbrella-display.umb</v>
      </c>
      <c r="H2496" s="24">
        <f t="shared" si="254"/>
        <v>1.2150242315966423E-2</v>
      </c>
      <c r="I2496" s="6">
        <f t="shared" si="254"/>
        <v>3.05</v>
      </c>
      <c r="J2496" s="6">
        <f t="shared" si="254"/>
        <v>4766546.8439177414</v>
      </c>
      <c r="K2496" s="18">
        <f t="shared" si="254"/>
        <v>0</v>
      </c>
      <c r="L2496" s="35">
        <f>Data!BN54</f>
        <v>2.8519919861854207E-2</v>
      </c>
      <c r="Q2496" s="21">
        <v>0</v>
      </c>
      <c r="R2496" s="21">
        <v>7.2526075019655165</v>
      </c>
      <c r="S2496" s="21">
        <v>162.2768803926657</v>
      </c>
      <c r="T2496" s="38">
        <v>5.9003678879168131E-3</v>
      </c>
    </row>
    <row r="2497" spans="1:20" x14ac:dyDescent="0.25">
      <c r="A2497" s="17" t="s">
        <v>296</v>
      </c>
      <c r="B2497" s="8" t="s">
        <v>338</v>
      </c>
      <c r="C2497" s="8" t="s">
        <v>71</v>
      </c>
      <c r="D2497" s="8" t="str">
        <f t="shared" si="249"/>
        <v>Week_41-generic-cofi</v>
      </c>
      <c r="E2497" s="8" t="str">
        <f t="shared" si="250"/>
        <v>Umbrella-display.umb</v>
      </c>
      <c r="H2497" s="24">
        <f t="shared" si="254"/>
        <v>1.2150242315966423E-2</v>
      </c>
      <c r="I2497" s="6">
        <f t="shared" si="254"/>
        <v>3.05</v>
      </c>
      <c r="J2497" s="6">
        <f t="shared" si="254"/>
        <v>4766546.8439177414</v>
      </c>
      <c r="K2497" s="18">
        <f t="shared" si="254"/>
        <v>0</v>
      </c>
      <c r="L2497" s="35">
        <f>Data!BN55</f>
        <v>3.3752932680543052E-2</v>
      </c>
      <c r="Q2497" s="21">
        <v>0</v>
      </c>
      <c r="R2497" s="21">
        <v>17.484240633335308</v>
      </c>
      <c r="S2497" s="21">
        <v>342.08646336517762</v>
      </c>
      <c r="T2497" s="38">
        <v>9.7709702389187081E-3</v>
      </c>
    </row>
    <row r="2498" spans="1:20" x14ac:dyDescent="0.25">
      <c r="A2498" s="17" t="s">
        <v>297</v>
      </c>
      <c r="B2498" s="8" t="s">
        <v>338</v>
      </c>
      <c r="C2498" s="8" t="s">
        <v>71</v>
      </c>
      <c r="D2498" s="8" t="str">
        <f t="shared" si="249"/>
        <v>Week_42-generic-cofi</v>
      </c>
      <c r="E2498" s="8" t="str">
        <f t="shared" si="250"/>
        <v>Umbrella-display.umb</v>
      </c>
      <c r="H2498" s="24">
        <f t="shared" si="254"/>
        <v>1.2150242315966423E-2</v>
      </c>
      <c r="I2498" s="6">
        <f t="shared" si="254"/>
        <v>3.05</v>
      </c>
      <c r="J2498" s="6">
        <f t="shared" si="254"/>
        <v>4766546.8439177414</v>
      </c>
      <c r="K2498" s="18">
        <f t="shared" si="254"/>
        <v>0</v>
      </c>
      <c r="L2498" s="35">
        <f>Data!BN56</f>
        <v>3.3752932680543052E-2</v>
      </c>
      <c r="Q2498" s="21">
        <v>0</v>
      </c>
      <c r="R2498" s="21">
        <v>25.037005652468267</v>
      </c>
      <c r="S2498" s="21">
        <v>503.78670185437892</v>
      </c>
      <c r="T2498" s="38">
        <v>1.471557019838543E-2</v>
      </c>
    </row>
    <row r="2499" spans="1:20" x14ac:dyDescent="0.25">
      <c r="A2499" s="17" t="s">
        <v>298</v>
      </c>
      <c r="B2499" s="8" t="s">
        <v>338</v>
      </c>
      <c r="C2499" s="8" t="s">
        <v>71</v>
      </c>
      <c r="D2499" s="8" t="str">
        <f t="shared" si="249"/>
        <v>Week_43-generic-cofi</v>
      </c>
      <c r="E2499" s="8" t="str">
        <f t="shared" si="250"/>
        <v>Umbrella-display.umb</v>
      </c>
      <c r="H2499" s="24">
        <f t="shared" si="254"/>
        <v>1.2150242315966423E-2</v>
      </c>
      <c r="I2499" s="6">
        <f t="shared" si="254"/>
        <v>3.05</v>
      </c>
      <c r="J2499" s="6">
        <f t="shared" si="254"/>
        <v>4766546.8439177414</v>
      </c>
      <c r="K2499" s="18">
        <f t="shared" si="254"/>
        <v>0</v>
      </c>
      <c r="L2499" s="35">
        <f>Data!BN57</f>
        <v>3.3752932680543052E-2</v>
      </c>
      <c r="Q2499" s="21">
        <v>0</v>
      </c>
      <c r="R2499" s="21">
        <v>22.716950617858554</v>
      </c>
      <c r="S2499" s="21">
        <v>508.5367975498832</v>
      </c>
      <c r="T2499" s="38">
        <v>1.7918976115619434E-2</v>
      </c>
    </row>
    <row r="2500" spans="1:20" x14ac:dyDescent="0.25">
      <c r="A2500" s="17" t="s">
        <v>299</v>
      </c>
      <c r="B2500" s="8" t="s">
        <v>338</v>
      </c>
      <c r="C2500" s="8" t="s">
        <v>71</v>
      </c>
      <c r="D2500" s="8" t="str">
        <f t="shared" si="249"/>
        <v>Week_44-generic-cofi</v>
      </c>
      <c r="E2500" s="8" t="str">
        <f t="shared" si="250"/>
        <v>Umbrella-display.umb</v>
      </c>
      <c r="H2500" s="24">
        <f t="shared" si="254"/>
        <v>1.2150242315966423E-2</v>
      </c>
      <c r="I2500" s="6">
        <f t="shared" si="254"/>
        <v>3.05</v>
      </c>
      <c r="J2500" s="6">
        <f t="shared" si="254"/>
        <v>4766546.8439177414</v>
      </c>
      <c r="K2500" s="18">
        <f t="shared" si="254"/>
        <v>0</v>
      </c>
      <c r="L2500" s="35">
        <f>Data!BN58</f>
        <v>3.3752932680543052E-2</v>
      </c>
      <c r="Q2500" s="21">
        <v>0</v>
      </c>
      <c r="R2500" s="21">
        <v>19.246666281272624</v>
      </c>
      <c r="S2500" s="21">
        <v>439.50125894604543</v>
      </c>
      <c r="T2500" s="38">
        <v>1.5206083937132853E-2</v>
      </c>
    </row>
    <row r="2501" spans="1:20" x14ac:dyDescent="0.25">
      <c r="A2501" s="17" t="s">
        <v>300</v>
      </c>
      <c r="B2501" s="8" t="s">
        <v>338</v>
      </c>
      <c r="C2501" s="8" t="s">
        <v>71</v>
      </c>
      <c r="D2501" s="8" t="str">
        <f t="shared" si="249"/>
        <v>Week_45-generic-cofi</v>
      </c>
      <c r="E2501" s="8" t="str">
        <f t="shared" si="250"/>
        <v>Umbrella-display.umb</v>
      </c>
      <c r="H2501" s="24">
        <f t="shared" si="254"/>
        <v>1.2150242315966423E-2</v>
      </c>
      <c r="I2501" s="6">
        <f t="shared" si="254"/>
        <v>3.05</v>
      </c>
      <c r="J2501" s="6">
        <f t="shared" si="254"/>
        <v>4766546.8439177414</v>
      </c>
      <c r="K2501" s="18">
        <f t="shared" si="254"/>
        <v>0</v>
      </c>
      <c r="L2501" s="35">
        <f>Data!BN59</f>
        <v>2.904322114372309E-2</v>
      </c>
      <c r="Q2501" s="21">
        <v>0</v>
      </c>
      <c r="R2501" s="21">
        <v>35.698476820051781</v>
      </c>
      <c r="S2501" s="21">
        <v>687.08623792857861</v>
      </c>
      <c r="T2501" s="38">
        <v>1.7586068352902218E-2</v>
      </c>
    </row>
    <row r="2502" spans="1:20" x14ac:dyDescent="0.25">
      <c r="A2502" s="17" t="s">
        <v>301</v>
      </c>
      <c r="B2502" s="8" t="s">
        <v>338</v>
      </c>
      <c r="C2502" s="8" t="s">
        <v>71</v>
      </c>
      <c r="D2502" s="8" t="str">
        <f t="shared" si="249"/>
        <v>Week_46-generic-cofi</v>
      </c>
      <c r="E2502" s="8" t="str">
        <f t="shared" si="250"/>
        <v>Umbrella-display.umb</v>
      </c>
      <c r="H2502" s="24">
        <f t="shared" si="254"/>
        <v>1.2150242315966423E-2</v>
      </c>
      <c r="I2502" s="6">
        <f t="shared" si="254"/>
        <v>3.05</v>
      </c>
      <c r="J2502" s="6">
        <f t="shared" si="254"/>
        <v>4766546.8439177414</v>
      </c>
      <c r="K2502" s="18">
        <f t="shared" si="254"/>
        <v>0</v>
      </c>
      <c r="L2502" s="35">
        <f>Data!BN60</f>
        <v>2.904322114372309E-2</v>
      </c>
      <c r="Q2502" s="21">
        <v>0</v>
      </c>
      <c r="R2502" s="21">
        <v>24.865554789227094</v>
      </c>
      <c r="S2502" s="21">
        <v>523.37468380667121</v>
      </c>
      <c r="T2502" s="38">
        <v>1.5197194678213344E-2</v>
      </c>
    </row>
    <row r="2503" spans="1:20" x14ac:dyDescent="0.25">
      <c r="A2503" s="17" t="s">
        <v>272</v>
      </c>
      <c r="B2503" s="8" t="s">
        <v>338</v>
      </c>
      <c r="C2503" s="8" t="s">
        <v>71</v>
      </c>
      <c r="D2503" s="8" t="str">
        <f t="shared" si="249"/>
        <v>Week_47-generic-cofi</v>
      </c>
      <c r="E2503" s="8" t="str">
        <f t="shared" si="250"/>
        <v>Umbrella-display.umb</v>
      </c>
      <c r="H2503" s="24">
        <f t="shared" si="254"/>
        <v>1.2150242315966423E-2</v>
      </c>
      <c r="I2503" s="6">
        <f t="shared" si="254"/>
        <v>3.05</v>
      </c>
      <c r="J2503" s="6">
        <f t="shared" si="254"/>
        <v>4766546.8439177414</v>
      </c>
      <c r="K2503" s="18">
        <f t="shared" si="254"/>
        <v>0</v>
      </c>
      <c r="L2503" s="35">
        <f>Data!BN61</f>
        <v>2.904322114372309E-2</v>
      </c>
      <c r="Q2503" s="21">
        <v>0</v>
      </c>
      <c r="R2503" s="21">
        <v>21.525647328874861</v>
      </c>
      <c r="S2503" s="21">
        <v>459.1605179826505</v>
      </c>
      <c r="T2503" s="38">
        <v>1.4438202359900676E-2</v>
      </c>
    </row>
    <row r="2504" spans="1:20" x14ac:dyDescent="0.25">
      <c r="A2504" s="17" t="s">
        <v>273</v>
      </c>
      <c r="B2504" s="8" t="s">
        <v>338</v>
      </c>
      <c r="C2504" s="8" t="s">
        <v>71</v>
      </c>
      <c r="D2504" s="8" t="str">
        <f t="shared" si="249"/>
        <v>Week_48-generic-cofi</v>
      </c>
      <c r="E2504" s="8" t="str">
        <f t="shared" si="250"/>
        <v>Umbrella-display.umb</v>
      </c>
      <c r="H2504" s="24">
        <f t="shared" si="254"/>
        <v>1.2150242315966423E-2</v>
      </c>
      <c r="I2504" s="6">
        <f t="shared" si="254"/>
        <v>3.05</v>
      </c>
      <c r="J2504" s="6">
        <f t="shared" si="254"/>
        <v>4766546.8439177414</v>
      </c>
      <c r="K2504" s="18">
        <f t="shared" si="254"/>
        <v>0</v>
      </c>
      <c r="L2504" s="35">
        <f>Data!BN62</f>
        <v>2.904322114372309E-2</v>
      </c>
      <c r="Q2504" s="21">
        <v>0</v>
      </c>
      <c r="R2504" s="21">
        <v>20.217076637835532</v>
      </c>
      <c r="S2504" s="21">
        <v>455.8585795938954</v>
      </c>
      <c r="T2504" s="38">
        <v>1.600288242671799E-2</v>
      </c>
    </row>
    <row r="2505" spans="1:20" x14ac:dyDescent="0.25">
      <c r="A2505" s="17" t="s">
        <v>274</v>
      </c>
      <c r="B2505" s="8" t="s">
        <v>338</v>
      </c>
      <c r="C2505" s="8" t="s">
        <v>71</v>
      </c>
      <c r="D2505" s="8" t="str">
        <f t="shared" si="249"/>
        <v>Week_49-generic-cofi</v>
      </c>
      <c r="E2505" s="8" t="str">
        <f t="shared" si="250"/>
        <v>Umbrella-display.umb</v>
      </c>
      <c r="H2505" s="24">
        <f t="shared" si="254"/>
        <v>1.2150242315966423E-2</v>
      </c>
      <c r="I2505" s="6">
        <f t="shared" si="254"/>
        <v>3.05</v>
      </c>
      <c r="J2505" s="6">
        <f t="shared" si="254"/>
        <v>4766546.8439177414</v>
      </c>
      <c r="K2505" s="18">
        <f t="shared" si="254"/>
        <v>0</v>
      </c>
      <c r="L2505" s="35">
        <f>Data!BN63</f>
        <v>2.904322114372309E-2</v>
      </c>
      <c r="Q2505" s="21">
        <v>0</v>
      </c>
      <c r="R2505" s="21">
        <v>25.950993642803418</v>
      </c>
      <c r="S2505" s="21">
        <v>570.86790230524616</v>
      </c>
      <c r="T2505" s="38">
        <v>1.9106153770722112E-2</v>
      </c>
    </row>
    <row r="2506" spans="1:20" x14ac:dyDescent="0.25">
      <c r="A2506" s="17" t="s">
        <v>275</v>
      </c>
      <c r="B2506" s="8" t="s">
        <v>338</v>
      </c>
      <c r="C2506" s="8" t="s">
        <v>71</v>
      </c>
      <c r="D2506" s="8" t="str">
        <f t="shared" si="249"/>
        <v>Week_50-generic-cofi</v>
      </c>
      <c r="E2506" s="8" t="str">
        <f t="shared" si="250"/>
        <v>Umbrella-display.umb</v>
      </c>
      <c r="H2506" s="24">
        <f t="shared" si="254"/>
        <v>1.2150242315966423E-2</v>
      </c>
      <c r="I2506" s="6">
        <f t="shared" si="254"/>
        <v>3.05</v>
      </c>
      <c r="J2506" s="6">
        <f t="shared" si="254"/>
        <v>4766546.8439177414</v>
      </c>
      <c r="K2506" s="18">
        <f t="shared" si="254"/>
        <v>0</v>
      </c>
      <c r="L2506" s="35">
        <f>Data!BN64</f>
        <v>2.5380112170640897E-2</v>
      </c>
      <c r="Q2506" s="21">
        <v>0</v>
      </c>
      <c r="R2506" s="21">
        <v>50.758751962872729</v>
      </c>
      <c r="S2506" s="21">
        <v>979.18649606014992</v>
      </c>
      <c r="T2506" s="38">
        <v>2.4648401113467666E-2</v>
      </c>
    </row>
    <row r="2507" spans="1:20" x14ac:dyDescent="0.25">
      <c r="A2507" s="17" t="s">
        <v>276</v>
      </c>
      <c r="B2507" s="8" t="s">
        <v>338</v>
      </c>
      <c r="C2507" s="8" t="s">
        <v>71</v>
      </c>
      <c r="D2507" s="8" t="str">
        <f t="shared" si="249"/>
        <v>Week_51-generic-cofi</v>
      </c>
      <c r="E2507" s="8" t="str">
        <f t="shared" si="250"/>
        <v>Umbrella-display.umb</v>
      </c>
      <c r="H2507" s="24">
        <f t="shared" si="254"/>
        <v>1.2150242315966423E-2</v>
      </c>
      <c r="I2507" s="6">
        <f t="shared" si="254"/>
        <v>3.05</v>
      </c>
      <c r="J2507" s="6">
        <f t="shared" si="254"/>
        <v>4766546.8439177414</v>
      </c>
      <c r="K2507" s="18">
        <f t="shared" si="254"/>
        <v>0</v>
      </c>
      <c r="L2507" s="35">
        <f>Data!BN65</f>
        <v>2.5380112170640897E-2</v>
      </c>
      <c r="Q2507" s="21">
        <v>0</v>
      </c>
      <c r="R2507" s="21">
        <v>51.642929928961379</v>
      </c>
      <c r="S2507" s="21">
        <v>1166.1164352437415</v>
      </c>
      <c r="T2507" s="38">
        <v>4.087476306970006E-2</v>
      </c>
    </row>
    <row r="2508" spans="1:20" x14ac:dyDescent="0.25">
      <c r="A2508" s="17" t="s">
        <v>277</v>
      </c>
      <c r="B2508" s="8" t="s">
        <v>338</v>
      </c>
      <c r="C2508" s="8" t="s">
        <v>71</v>
      </c>
      <c r="D2508" s="8" t="str">
        <f t="shared" si="249"/>
        <v>Week_52-generic-cofi</v>
      </c>
      <c r="E2508" s="8" t="str">
        <f t="shared" si="250"/>
        <v>Umbrella-display.umb</v>
      </c>
      <c r="H2508" s="24">
        <f t="shared" si="254"/>
        <v>1.2150242315966423E-2</v>
      </c>
      <c r="I2508" s="6">
        <f t="shared" si="254"/>
        <v>3.05</v>
      </c>
      <c r="J2508" s="6">
        <f t="shared" si="254"/>
        <v>4766546.8439177414</v>
      </c>
      <c r="K2508" s="18">
        <f t="shared" si="254"/>
        <v>0</v>
      </c>
      <c r="L2508" s="35">
        <f>Data!BN66</f>
        <v>2.5380112170640897E-2</v>
      </c>
      <c r="Q2508" s="21">
        <v>0</v>
      </c>
      <c r="R2508" s="21">
        <v>36.159319640817593</v>
      </c>
      <c r="S2508" s="21">
        <v>748.08419038643115</v>
      </c>
      <c r="T2508" s="38">
        <v>2.9015773114723808E-2</v>
      </c>
    </row>
    <row r="2510" spans="1:20" x14ac:dyDescent="0.25">
      <c r="A2510" s="16" t="s">
        <v>328</v>
      </c>
      <c r="B2510" s="8" t="s">
        <v>338</v>
      </c>
      <c r="C2510" s="8" t="s">
        <v>71</v>
      </c>
      <c r="D2510" s="8" t="str">
        <f>A2510&amp;"-generic-refi"</f>
        <v>Week_40_old-generic-refi</v>
      </c>
      <c r="E2510" s="8" t="str">
        <f>IF(RIGHT(A2510,3)="old","Initial",B2510&amp;"-"&amp;C2510)</f>
        <v>Initial</v>
      </c>
      <c r="H2510" s="25">
        <f>SUMIFS(Data!N$2:N$48,Data!$L$2:$L$48,$C2510,Data!$M$2:$M$48,RIGHT($D2510,4))</f>
        <v>1.6594108293476611E-2</v>
      </c>
      <c r="I2510" s="42">
        <f>VLOOKUP(C2510,parms,8,FALSE)</f>
        <v>3.05</v>
      </c>
      <c r="J2510" s="28">
        <f>SUMIFS(Data!O$2:O$48,Data!$L$2:$L$48,$C2510,Data!$M$2:$M$48,RIGHT($D2510,4))</f>
        <v>6141938.6897075437</v>
      </c>
      <c r="K2510" s="25">
        <f>SUMIFS(Data!Q$2:Q$48,Data!$L$2:$L$48,$C2510,Data!$M$2:$M$48,RIGHT($D2510,4))</f>
        <v>0</v>
      </c>
      <c r="L2510" s="35">
        <f>Data!BN2</f>
        <v>2.8519919861854207E-2</v>
      </c>
      <c r="Q2510" s="21">
        <v>0</v>
      </c>
      <c r="R2510" s="21">
        <v>12.104501391525044</v>
      </c>
      <c r="S2510" s="21">
        <v>189.33553547385287</v>
      </c>
      <c r="T2510" s="38">
        <v>4.5821045345525446E-3</v>
      </c>
    </row>
    <row r="2511" spans="1:20" x14ac:dyDescent="0.25">
      <c r="A2511" s="16" t="s">
        <v>316</v>
      </c>
      <c r="B2511" s="8" t="s">
        <v>338</v>
      </c>
      <c r="C2511" s="8" t="s">
        <v>71</v>
      </c>
      <c r="D2511" s="8" t="str">
        <f t="shared" ref="D2511:D2574" si="255">A2511&amp;"-generic-refi"</f>
        <v>Week_41_old-generic-refi</v>
      </c>
      <c r="E2511" s="8" t="str">
        <f t="shared" ref="E2511:E2574" si="256">IF(RIGHT(A2511,3)="old","Initial",B2511&amp;"-"&amp;C2511)</f>
        <v>Initial</v>
      </c>
      <c r="H2511" s="24">
        <f t="shared" ref="H2511:K2526" si="257">H2510</f>
        <v>1.6594108293476611E-2</v>
      </c>
      <c r="I2511" s="6">
        <f>I2510</f>
        <v>3.05</v>
      </c>
      <c r="J2511" s="6">
        <f t="shared" si="257"/>
        <v>6141938.6897075437</v>
      </c>
      <c r="K2511" s="18">
        <f t="shared" si="257"/>
        <v>0</v>
      </c>
      <c r="L2511" s="35">
        <f>Data!BN3</f>
        <v>3.3752932680543052E-2</v>
      </c>
      <c r="Q2511" s="21">
        <v>0</v>
      </c>
      <c r="R2511" s="21">
        <v>36.155411150912919</v>
      </c>
      <c r="S2511" s="21">
        <v>453.89163992314712</v>
      </c>
      <c r="T2511" s="38">
        <v>7.5912422755297637E-3</v>
      </c>
    </row>
    <row r="2512" spans="1:20" x14ac:dyDescent="0.25">
      <c r="A2512" s="16" t="s">
        <v>317</v>
      </c>
      <c r="B2512" s="8" t="s">
        <v>338</v>
      </c>
      <c r="C2512" s="8" t="s">
        <v>71</v>
      </c>
      <c r="D2512" s="8" t="str">
        <f t="shared" si="255"/>
        <v>Week_42_old-generic-refi</v>
      </c>
      <c r="E2512" s="8" t="str">
        <f t="shared" si="256"/>
        <v>Initial</v>
      </c>
      <c r="H2512" s="24">
        <f t="shared" si="257"/>
        <v>1.6594108293476611E-2</v>
      </c>
      <c r="I2512" s="6">
        <f t="shared" si="257"/>
        <v>3.05</v>
      </c>
      <c r="J2512" s="6">
        <f t="shared" si="257"/>
        <v>6141938.6897075437</v>
      </c>
      <c r="K2512" s="18">
        <f t="shared" si="257"/>
        <v>0</v>
      </c>
      <c r="L2512" s="35">
        <f>Data!BN4</f>
        <v>3.3752932680543052E-2</v>
      </c>
      <c r="Q2512" s="21">
        <v>0</v>
      </c>
      <c r="R2512" s="21">
        <v>48.539172085548657</v>
      </c>
      <c r="S2512" s="21">
        <v>644.06636176887775</v>
      </c>
      <c r="T2512" s="38">
        <v>1.1439177245794463E-2</v>
      </c>
    </row>
    <row r="2513" spans="1:20" x14ac:dyDescent="0.25">
      <c r="A2513" s="16" t="s">
        <v>318</v>
      </c>
      <c r="B2513" s="8" t="s">
        <v>338</v>
      </c>
      <c r="C2513" s="8" t="s">
        <v>71</v>
      </c>
      <c r="D2513" s="8" t="str">
        <f t="shared" si="255"/>
        <v>Week_43_old-generic-refi</v>
      </c>
      <c r="E2513" s="8" t="str">
        <f t="shared" si="256"/>
        <v>Initial</v>
      </c>
      <c r="H2513" s="24">
        <f t="shared" si="257"/>
        <v>1.6594108293476611E-2</v>
      </c>
      <c r="I2513" s="6">
        <f t="shared" si="257"/>
        <v>3.05</v>
      </c>
      <c r="J2513" s="6">
        <f t="shared" si="257"/>
        <v>6141938.6897075437</v>
      </c>
      <c r="K2513" s="18">
        <f t="shared" si="257"/>
        <v>0</v>
      </c>
      <c r="L2513" s="35">
        <f>Data!BN5</f>
        <v>3.3752932680543052E-2</v>
      </c>
      <c r="Q2513" s="21">
        <v>0</v>
      </c>
      <c r="R2513" s="21">
        <v>43.393681480799273</v>
      </c>
      <c r="S2513" s="21">
        <v>637.67555451211001</v>
      </c>
      <c r="T2513" s="38">
        <v>1.3934406286567391E-2</v>
      </c>
    </row>
    <row r="2514" spans="1:20" x14ac:dyDescent="0.25">
      <c r="A2514" s="16" t="s">
        <v>319</v>
      </c>
      <c r="B2514" s="8" t="s">
        <v>338</v>
      </c>
      <c r="C2514" s="8" t="s">
        <v>71</v>
      </c>
      <c r="D2514" s="8" t="str">
        <f t="shared" si="255"/>
        <v>Week_44_old-generic-refi</v>
      </c>
      <c r="E2514" s="8" t="str">
        <f t="shared" si="256"/>
        <v>Initial</v>
      </c>
      <c r="H2514" s="24">
        <f t="shared" si="257"/>
        <v>1.6594108293476611E-2</v>
      </c>
      <c r="I2514" s="6">
        <f t="shared" si="257"/>
        <v>3.05</v>
      </c>
      <c r="J2514" s="6">
        <f t="shared" si="257"/>
        <v>6141938.6897075437</v>
      </c>
      <c r="K2514" s="18">
        <f t="shared" si="257"/>
        <v>0</v>
      </c>
      <c r="L2514" s="35">
        <f>Data!BN6</f>
        <v>3.3752932680543052E-2</v>
      </c>
      <c r="Q2514" s="21">
        <v>0</v>
      </c>
      <c r="R2514" s="21">
        <v>32.194475198199726</v>
      </c>
      <c r="S2514" s="21">
        <v>508.26824336352905</v>
      </c>
      <c r="T2514" s="38">
        <v>1.1821135194634791E-2</v>
      </c>
    </row>
    <row r="2515" spans="1:20" x14ac:dyDescent="0.25">
      <c r="A2515" s="16" t="s">
        <v>320</v>
      </c>
      <c r="B2515" s="8" t="s">
        <v>338</v>
      </c>
      <c r="C2515" s="8" t="s">
        <v>71</v>
      </c>
      <c r="D2515" s="8" t="str">
        <f t="shared" si="255"/>
        <v>Week_45_old-generic-refi</v>
      </c>
      <c r="E2515" s="8" t="str">
        <f t="shared" si="256"/>
        <v>Initial</v>
      </c>
      <c r="H2515" s="24">
        <f t="shared" si="257"/>
        <v>1.6594108293476611E-2</v>
      </c>
      <c r="I2515" s="6">
        <f t="shared" si="257"/>
        <v>3.05</v>
      </c>
      <c r="J2515" s="6">
        <f t="shared" si="257"/>
        <v>6141938.6897075437</v>
      </c>
      <c r="K2515" s="18">
        <f t="shared" si="257"/>
        <v>0</v>
      </c>
      <c r="L2515" s="35">
        <f>Data!BN7</f>
        <v>2.904322114372309E-2</v>
      </c>
      <c r="Q2515" s="21">
        <v>0</v>
      </c>
      <c r="R2515" s="21">
        <v>73.432035096315218</v>
      </c>
      <c r="S2515" s="21">
        <v>904.27976437109396</v>
      </c>
      <c r="T2515" s="38">
        <v>1.3675009665279014E-2</v>
      </c>
    </row>
    <row r="2516" spans="1:20" x14ac:dyDescent="0.25">
      <c r="A2516" s="16" t="s">
        <v>321</v>
      </c>
      <c r="B2516" s="8" t="s">
        <v>338</v>
      </c>
      <c r="C2516" s="8" t="s">
        <v>71</v>
      </c>
      <c r="D2516" s="8" t="str">
        <f t="shared" si="255"/>
        <v>Week_46_old-generic-refi</v>
      </c>
      <c r="E2516" s="8" t="str">
        <f t="shared" si="256"/>
        <v>Initial</v>
      </c>
      <c r="H2516" s="24">
        <f t="shared" si="257"/>
        <v>1.6594108293476611E-2</v>
      </c>
      <c r="I2516" s="6">
        <f t="shared" si="257"/>
        <v>3.05</v>
      </c>
      <c r="J2516" s="6">
        <f t="shared" si="257"/>
        <v>6141938.6897075437</v>
      </c>
      <c r="K2516" s="18">
        <f t="shared" si="257"/>
        <v>0</v>
      </c>
      <c r="L2516" s="35">
        <f>Data!BN8</f>
        <v>2.904322114372309E-2</v>
      </c>
      <c r="Q2516" s="21">
        <v>0</v>
      </c>
      <c r="R2516" s="21">
        <v>48.688751840691069</v>
      </c>
      <c r="S2516" s="21">
        <v>663.04565813531883</v>
      </c>
      <c r="T2516" s="38">
        <v>1.1814212842147565E-2</v>
      </c>
    </row>
    <row r="2517" spans="1:20" x14ac:dyDescent="0.25">
      <c r="A2517" s="16" t="s">
        <v>322</v>
      </c>
      <c r="B2517" s="8" t="s">
        <v>338</v>
      </c>
      <c r="C2517" s="8" t="s">
        <v>71</v>
      </c>
      <c r="D2517" s="8" t="str">
        <f t="shared" si="255"/>
        <v>Week_47_old-generic-refi</v>
      </c>
      <c r="E2517" s="8" t="str">
        <f t="shared" si="256"/>
        <v>Initial</v>
      </c>
      <c r="H2517" s="24">
        <f t="shared" si="257"/>
        <v>1.6594108293476611E-2</v>
      </c>
      <c r="I2517" s="6">
        <f t="shared" si="257"/>
        <v>3.05</v>
      </c>
      <c r="J2517" s="6">
        <f t="shared" si="257"/>
        <v>6141938.6897075437</v>
      </c>
      <c r="K2517" s="18">
        <f t="shared" si="257"/>
        <v>0</v>
      </c>
      <c r="L2517" s="35">
        <f>Data!BN9</f>
        <v>2.904322114372309E-2</v>
      </c>
      <c r="Q2517" s="21">
        <v>0</v>
      </c>
      <c r="R2517" s="21">
        <v>46.174417337377747</v>
      </c>
      <c r="S2517" s="21">
        <v>630.99648846911987</v>
      </c>
      <c r="T2517" s="38">
        <v>1.122321264125592E-2</v>
      </c>
    </row>
    <row r="2518" spans="1:20" x14ac:dyDescent="0.25">
      <c r="A2518" s="16" t="s">
        <v>323</v>
      </c>
      <c r="B2518" s="8" t="s">
        <v>338</v>
      </c>
      <c r="C2518" s="8" t="s">
        <v>71</v>
      </c>
      <c r="D2518" s="8" t="str">
        <f t="shared" si="255"/>
        <v>Week_48_old-generic-refi</v>
      </c>
      <c r="E2518" s="8" t="str">
        <f t="shared" si="256"/>
        <v>Initial</v>
      </c>
      <c r="H2518" s="24">
        <f t="shared" si="257"/>
        <v>1.6594108293476611E-2</v>
      </c>
      <c r="I2518" s="6">
        <f t="shared" si="257"/>
        <v>3.05</v>
      </c>
      <c r="J2518" s="6">
        <f t="shared" si="257"/>
        <v>6141938.6897075437</v>
      </c>
      <c r="K2518" s="18">
        <f t="shared" si="257"/>
        <v>0</v>
      </c>
      <c r="L2518" s="35">
        <f>Data!BN10</f>
        <v>2.904322114372309E-2</v>
      </c>
      <c r="Q2518" s="21">
        <v>0</v>
      </c>
      <c r="R2518" s="21">
        <v>31.327703047100702</v>
      </c>
      <c r="S2518" s="21">
        <v>509.01331701076339</v>
      </c>
      <c r="T2518" s="38">
        <v>1.2441684723147439E-2</v>
      </c>
    </row>
    <row r="2519" spans="1:20" x14ac:dyDescent="0.25">
      <c r="A2519" s="16" t="s">
        <v>324</v>
      </c>
      <c r="B2519" s="8" t="s">
        <v>338</v>
      </c>
      <c r="C2519" s="8" t="s">
        <v>71</v>
      </c>
      <c r="D2519" s="8" t="str">
        <f t="shared" si="255"/>
        <v>Week_49_old-generic-refi</v>
      </c>
      <c r="E2519" s="8" t="str">
        <f t="shared" si="256"/>
        <v>Initial</v>
      </c>
      <c r="H2519" s="24">
        <f t="shared" si="257"/>
        <v>1.6594108293476611E-2</v>
      </c>
      <c r="I2519" s="6">
        <f t="shared" si="257"/>
        <v>3.05</v>
      </c>
      <c r="J2519" s="6">
        <f t="shared" si="257"/>
        <v>6141938.6897075437</v>
      </c>
      <c r="K2519" s="18">
        <f t="shared" si="257"/>
        <v>0</v>
      </c>
      <c r="L2519" s="35">
        <f>Data!BN11</f>
        <v>2.904322114372309E-2</v>
      </c>
      <c r="Q2519" s="21">
        <v>0</v>
      </c>
      <c r="R2519" s="21">
        <v>48.837367121538634</v>
      </c>
      <c r="S2519" s="21">
        <v>707.6501375378399</v>
      </c>
      <c r="T2519" s="38">
        <v>1.4859597277577685E-2</v>
      </c>
    </row>
    <row r="2520" spans="1:20" x14ac:dyDescent="0.25">
      <c r="A2520" s="16" t="s">
        <v>325</v>
      </c>
      <c r="B2520" s="8" t="s">
        <v>338</v>
      </c>
      <c r="C2520" s="8" t="s">
        <v>71</v>
      </c>
      <c r="D2520" s="8" t="str">
        <f t="shared" si="255"/>
        <v>Week_50_old-generic-refi</v>
      </c>
      <c r="E2520" s="8" t="str">
        <f t="shared" si="256"/>
        <v>Initial</v>
      </c>
      <c r="H2520" s="24">
        <f t="shared" si="257"/>
        <v>1.6594108293476611E-2</v>
      </c>
      <c r="I2520" s="6">
        <f t="shared" si="257"/>
        <v>3.05</v>
      </c>
      <c r="J2520" s="6">
        <f t="shared" si="257"/>
        <v>6141938.6897075437</v>
      </c>
      <c r="K2520" s="18">
        <f t="shared" si="257"/>
        <v>0</v>
      </c>
      <c r="L2520" s="35">
        <f>Data!BN12</f>
        <v>2.5380112170640897E-2</v>
      </c>
      <c r="Q2520" s="21">
        <v>0</v>
      </c>
      <c r="R2520" s="21">
        <v>87.85014551904321</v>
      </c>
      <c r="S2520" s="21">
        <v>1138.3772009896247</v>
      </c>
      <c r="T2520" s="38">
        <v>1.9182104347227558E-2</v>
      </c>
    </row>
    <row r="2521" spans="1:20" x14ac:dyDescent="0.25">
      <c r="A2521" s="16" t="s">
        <v>326</v>
      </c>
      <c r="B2521" s="8" t="s">
        <v>338</v>
      </c>
      <c r="C2521" s="8" t="s">
        <v>71</v>
      </c>
      <c r="D2521" s="8" t="str">
        <f t="shared" si="255"/>
        <v>Week_51_old-generic-refi</v>
      </c>
      <c r="E2521" s="8" t="str">
        <f t="shared" si="256"/>
        <v>Initial</v>
      </c>
      <c r="H2521" s="24">
        <f t="shared" si="257"/>
        <v>1.6594108293476611E-2</v>
      </c>
      <c r="I2521" s="6">
        <f t="shared" si="257"/>
        <v>3.05</v>
      </c>
      <c r="J2521" s="6">
        <f t="shared" si="257"/>
        <v>6141938.6897075437</v>
      </c>
      <c r="K2521" s="18">
        <f t="shared" si="257"/>
        <v>0</v>
      </c>
      <c r="L2521" s="35">
        <f>Data!BN13</f>
        <v>2.5380112170640897E-2</v>
      </c>
      <c r="Q2521" s="21">
        <v>0</v>
      </c>
      <c r="R2521" s="21">
        <v>137.6443693808173</v>
      </c>
      <c r="S2521" s="21">
        <v>1850.5266455607377</v>
      </c>
      <c r="T2521" s="38">
        <v>3.1869149440623468E-2</v>
      </c>
    </row>
    <row r="2522" spans="1:20" x14ac:dyDescent="0.25">
      <c r="A2522" s="16" t="s">
        <v>327</v>
      </c>
      <c r="B2522" s="8" t="s">
        <v>338</v>
      </c>
      <c r="C2522" s="8" t="s">
        <v>71</v>
      </c>
      <c r="D2522" s="8" t="str">
        <f t="shared" si="255"/>
        <v>Week_52_old-generic-refi</v>
      </c>
      <c r="E2522" s="8" t="str">
        <f t="shared" si="256"/>
        <v>Initial</v>
      </c>
      <c r="H2522" s="24">
        <f t="shared" si="257"/>
        <v>1.6594108293476611E-2</v>
      </c>
      <c r="I2522" s="6">
        <f t="shared" si="257"/>
        <v>3.05</v>
      </c>
      <c r="J2522" s="6">
        <f t="shared" si="257"/>
        <v>6141938.6897075437</v>
      </c>
      <c r="K2522" s="18">
        <f t="shared" si="257"/>
        <v>0</v>
      </c>
      <c r="L2522" s="35">
        <f>Data!BN14</f>
        <v>2.5380112170640897E-2</v>
      </c>
      <c r="Q2522" s="21">
        <v>0</v>
      </c>
      <c r="R2522" s="21">
        <v>66.59689823415313</v>
      </c>
      <c r="S2522" s="21">
        <v>914.57904904950738</v>
      </c>
      <c r="T2522" s="38">
        <v>2.2592178611609226E-2</v>
      </c>
    </row>
    <row r="2523" spans="1:20" x14ac:dyDescent="0.25">
      <c r="A2523" s="17" t="s">
        <v>262</v>
      </c>
      <c r="B2523" s="8" t="s">
        <v>338</v>
      </c>
      <c r="C2523" s="8" t="s">
        <v>71</v>
      </c>
      <c r="D2523" s="8" t="str">
        <f t="shared" si="255"/>
        <v>Week_01-generic-refi</v>
      </c>
      <c r="E2523" s="8" t="str">
        <f t="shared" si="256"/>
        <v>Umbrella-display.umb</v>
      </c>
      <c r="H2523" s="24">
        <f t="shared" si="257"/>
        <v>1.6594108293476611E-2</v>
      </c>
      <c r="I2523" s="6">
        <f t="shared" si="257"/>
        <v>3.05</v>
      </c>
      <c r="J2523" s="6">
        <f t="shared" si="257"/>
        <v>6141938.6897075437</v>
      </c>
      <c r="K2523" s="18">
        <f t="shared" si="257"/>
        <v>0</v>
      </c>
      <c r="L2523" s="35">
        <f>Data!BN15</f>
        <v>2.5380112170640897E-2</v>
      </c>
      <c r="Q2523" s="21">
        <v>0</v>
      </c>
      <c r="R2523" s="21">
        <v>0</v>
      </c>
      <c r="S2523" s="21">
        <v>0</v>
      </c>
      <c r="T2523" s="38">
        <v>0</v>
      </c>
    </row>
    <row r="2524" spans="1:20" x14ac:dyDescent="0.25">
      <c r="A2524" s="17" t="s">
        <v>263</v>
      </c>
      <c r="B2524" s="8" t="s">
        <v>338</v>
      </c>
      <c r="C2524" s="8" t="s">
        <v>71</v>
      </c>
      <c r="D2524" s="8" t="str">
        <f t="shared" si="255"/>
        <v>Week_02-generic-refi</v>
      </c>
      <c r="E2524" s="8" t="str">
        <f t="shared" si="256"/>
        <v>Umbrella-display.umb</v>
      </c>
      <c r="H2524" s="24">
        <f t="shared" si="257"/>
        <v>1.6594108293476611E-2</v>
      </c>
      <c r="I2524" s="6">
        <f t="shared" si="257"/>
        <v>3.05</v>
      </c>
      <c r="J2524" s="6">
        <f t="shared" si="257"/>
        <v>6141938.6897075437</v>
      </c>
      <c r="K2524" s="18">
        <f t="shared" si="257"/>
        <v>0</v>
      </c>
      <c r="L2524" s="35">
        <f>Data!BN16</f>
        <v>2.4071858965968689E-2</v>
      </c>
      <c r="Q2524" s="21">
        <v>0</v>
      </c>
      <c r="R2524" s="21">
        <v>0</v>
      </c>
      <c r="S2524" s="21">
        <v>0</v>
      </c>
      <c r="T2524" s="38">
        <v>0</v>
      </c>
    </row>
    <row r="2525" spans="1:20" x14ac:dyDescent="0.25">
      <c r="A2525" s="17" t="s">
        <v>264</v>
      </c>
      <c r="B2525" s="8" t="s">
        <v>338</v>
      </c>
      <c r="C2525" s="8" t="s">
        <v>71</v>
      </c>
      <c r="D2525" s="8" t="str">
        <f t="shared" si="255"/>
        <v>Week_03-generic-refi</v>
      </c>
      <c r="E2525" s="8" t="str">
        <f t="shared" si="256"/>
        <v>Umbrella-display.umb</v>
      </c>
      <c r="H2525" s="24">
        <f t="shared" si="257"/>
        <v>1.6594108293476611E-2</v>
      </c>
      <c r="I2525" s="6">
        <f t="shared" si="257"/>
        <v>3.05</v>
      </c>
      <c r="J2525" s="6">
        <f t="shared" si="257"/>
        <v>6141938.6897075437</v>
      </c>
      <c r="K2525" s="18">
        <f t="shared" si="257"/>
        <v>0</v>
      </c>
      <c r="L2525" s="35">
        <f>Data!BN17</f>
        <v>2.4071858965968689E-2</v>
      </c>
      <c r="Q2525" s="21">
        <v>0</v>
      </c>
      <c r="R2525" s="21">
        <v>0</v>
      </c>
      <c r="S2525" s="21">
        <v>0</v>
      </c>
      <c r="T2525" s="38">
        <v>0</v>
      </c>
    </row>
    <row r="2526" spans="1:20" x14ac:dyDescent="0.25">
      <c r="A2526" s="17" t="s">
        <v>265</v>
      </c>
      <c r="B2526" s="8" t="s">
        <v>338</v>
      </c>
      <c r="C2526" s="8" t="s">
        <v>71</v>
      </c>
      <c r="D2526" s="8" t="str">
        <f t="shared" si="255"/>
        <v>Week_04-generic-refi</v>
      </c>
      <c r="E2526" s="8" t="str">
        <f t="shared" si="256"/>
        <v>Umbrella-display.umb</v>
      </c>
      <c r="H2526" s="24">
        <f t="shared" si="257"/>
        <v>1.6594108293476611E-2</v>
      </c>
      <c r="I2526" s="6">
        <f t="shared" si="257"/>
        <v>3.05</v>
      </c>
      <c r="J2526" s="6">
        <f t="shared" si="257"/>
        <v>6141938.6897075437</v>
      </c>
      <c r="K2526" s="18">
        <f t="shared" si="257"/>
        <v>0</v>
      </c>
      <c r="L2526" s="35">
        <f>Data!BN18</f>
        <v>2.4071858965968689E-2</v>
      </c>
      <c r="Q2526" s="21">
        <v>0</v>
      </c>
      <c r="R2526" s="21">
        <v>0</v>
      </c>
      <c r="S2526" s="21">
        <v>0</v>
      </c>
      <c r="T2526" s="38">
        <v>0</v>
      </c>
    </row>
    <row r="2527" spans="1:20" x14ac:dyDescent="0.25">
      <c r="A2527" s="17" t="s">
        <v>266</v>
      </c>
      <c r="B2527" s="8" t="s">
        <v>338</v>
      </c>
      <c r="C2527" s="8" t="s">
        <v>71</v>
      </c>
      <c r="D2527" s="8" t="str">
        <f t="shared" si="255"/>
        <v>Week_05-generic-refi</v>
      </c>
      <c r="E2527" s="8" t="str">
        <f t="shared" si="256"/>
        <v>Umbrella-display.umb</v>
      </c>
      <c r="H2527" s="24">
        <f t="shared" ref="H2527:K2542" si="258">H2526</f>
        <v>1.6594108293476611E-2</v>
      </c>
      <c r="I2527" s="6">
        <f t="shared" si="258"/>
        <v>3.05</v>
      </c>
      <c r="J2527" s="6">
        <f t="shared" si="258"/>
        <v>6141938.6897075437</v>
      </c>
      <c r="K2527" s="18">
        <f t="shared" si="258"/>
        <v>0</v>
      </c>
      <c r="L2527" s="35">
        <f>Data!BN19</f>
        <v>2.4071858965968689E-2</v>
      </c>
      <c r="Q2527" s="21">
        <v>0</v>
      </c>
      <c r="R2527" s="21">
        <v>0</v>
      </c>
      <c r="S2527" s="21">
        <v>0</v>
      </c>
      <c r="T2527" s="38">
        <v>0</v>
      </c>
    </row>
    <row r="2528" spans="1:20" x14ac:dyDescent="0.25">
      <c r="A2528" s="17" t="s">
        <v>267</v>
      </c>
      <c r="B2528" s="8" t="s">
        <v>338</v>
      </c>
      <c r="C2528" s="8" t="s">
        <v>71</v>
      </c>
      <c r="D2528" s="8" t="str">
        <f t="shared" si="255"/>
        <v>Week_06-generic-refi</v>
      </c>
      <c r="E2528" s="8" t="str">
        <f t="shared" si="256"/>
        <v>Umbrella-display.umb</v>
      </c>
      <c r="H2528" s="24">
        <f t="shared" si="258"/>
        <v>1.6594108293476611E-2</v>
      </c>
      <c r="I2528" s="6">
        <f t="shared" si="258"/>
        <v>3.05</v>
      </c>
      <c r="J2528" s="6">
        <f t="shared" si="258"/>
        <v>6141938.6897075437</v>
      </c>
      <c r="K2528" s="18">
        <f t="shared" si="258"/>
        <v>0</v>
      </c>
      <c r="L2528" s="35">
        <f>Data!BN20</f>
        <v>2.4856810888772018E-2</v>
      </c>
      <c r="Q2528" s="21">
        <v>0</v>
      </c>
      <c r="R2528" s="21">
        <v>0</v>
      </c>
      <c r="S2528" s="21">
        <v>0</v>
      </c>
      <c r="T2528" s="38">
        <v>0</v>
      </c>
    </row>
    <row r="2529" spans="1:20" x14ac:dyDescent="0.25">
      <c r="A2529" s="17" t="s">
        <v>268</v>
      </c>
      <c r="B2529" s="8" t="s">
        <v>338</v>
      </c>
      <c r="C2529" s="8" t="s">
        <v>71</v>
      </c>
      <c r="D2529" s="8" t="str">
        <f t="shared" si="255"/>
        <v>Week_07-generic-refi</v>
      </c>
      <c r="E2529" s="8" t="str">
        <f t="shared" si="256"/>
        <v>Umbrella-display.umb</v>
      </c>
      <c r="H2529" s="24">
        <f t="shared" si="258"/>
        <v>1.6594108293476611E-2</v>
      </c>
      <c r="I2529" s="6">
        <f t="shared" si="258"/>
        <v>3.05</v>
      </c>
      <c r="J2529" s="6">
        <f t="shared" si="258"/>
        <v>6141938.6897075437</v>
      </c>
      <c r="K2529" s="18">
        <f t="shared" si="258"/>
        <v>0</v>
      </c>
      <c r="L2529" s="35">
        <f>Data!BN21</f>
        <v>2.4856810888772018E-2</v>
      </c>
      <c r="Q2529" s="21">
        <v>0</v>
      </c>
      <c r="R2529" s="21">
        <v>0</v>
      </c>
      <c r="S2529" s="21">
        <v>0</v>
      </c>
      <c r="T2529" s="38">
        <v>0</v>
      </c>
    </row>
    <row r="2530" spans="1:20" x14ac:dyDescent="0.25">
      <c r="A2530" s="17" t="s">
        <v>269</v>
      </c>
      <c r="B2530" s="8" t="s">
        <v>338</v>
      </c>
      <c r="C2530" s="8" t="s">
        <v>71</v>
      </c>
      <c r="D2530" s="8" t="str">
        <f t="shared" si="255"/>
        <v>Week_08-generic-refi</v>
      </c>
      <c r="E2530" s="8" t="str">
        <f t="shared" si="256"/>
        <v>Umbrella-display.umb</v>
      </c>
      <c r="H2530" s="24">
        <f t="shared" si="258"/>
        <v>1.6594108293476611E-2</v>
      </c>
      <c r="I2530" s="6">
        <f t="shared" si="258"/>
        <v>3.05</v>
      </c>
      <c r="J2530" s="6">
        <f t="shared" si="258"/>
        <v>6141938.6897075437</v>
      </c>
      <c r="K2530" s="18">
        <f t="shared" si="258"/>
        <v>0</v>
      </c>
      <c r="L2530" s="35">
        <f>Data!BN22</f>
        <v>2.4856810888772018E-2</v>
      </c>
      <c r="Q2530" s="21">
        <v>0</v>
      </c>
      <c r="R2530" s="21">
        <v>0</v>
      </c>
      <c r="S2530" s="21">
        <v>0</v>
      </c>
      <c r="T2530" s="38">
        <v>0</v>
      </c>
    </row>
    <row r="2531" spans="1:20" x14ac:dyDescent="0.25">
      <c r="A2531" s="17" t="s">
        <v>270</v>
      </c>
      <c r="B2531" s="8" t="s">
        <v>338</v>
      </c>
      <c r="C2531" s="8" t="s">
        <v>71</v>
      </c>
      <c r="D2531" s="8" t="str">
        <f t="shared" si="255"/>
        <v>Week_09-generic-refi</v>
      </c>
      <c r="E2531" s="8" t="str">
        <f t="shared" si="256"/>
        <v>Umbrella-display.umb</v>
      </c>
      <c r="H2531" s="24">
        <f t="shared" si="258"/>
        <v>1.6594108293476611E-2</v>
      </c>
      <c r="I2531" s="6">
        <f t="shared" si="258"/>
        <v>3.05</v>
      </c>
      <c r="J2531" s="6">
        <f t="shared" si="258"/>
        <v>6141938.6897075437</v>
      </c>
      <c r="K2531" s="18">
        <f t="shared" si="258"/>
        <v>0</v>
      </c>
      <c r="L2531" s="35">
        <f>Data!BN23</f>
        <v>2.4856810888772018E-2</v>
      </c>
      <c r="Q2531" s="21">
        <v>0</v>
      </c>
      <c r="R2531" s="21">
        <v>0</v>
      </c>
      <c r="S2531" s="21">
        <v>0</v>
      </c>
      <c r="T2531" s="38">
        <v>0</v>
      </c>
    </row>
    <row r="2532" spans="1:20" x14ac:dyDescent="0.25">
      <c r="A2532" s="17" t="s">
        <v>249</v>
      </c>
      <c r="B2532" s="8" t="s">
        <v>338</v>
      </c>
      <c r="C2532" s="8" t="s">
        <v>71</v>
      </c>
      <c r="D2532" s="8" t="str">
        <f t="shared" si="255"/>
        <v>Week_10-generic-refi</v>
      </c>
      <c r="E2532" s="8" t="str">
        <f t="shared" si="256"/>
        <v>Umbrella-display.umb</v>
      </c>
      <c r="H2532" s="24">
        <f t="shared" si="258"/>
        <v>1.6594108293476611E-2</v>
      </c>
      <c r="I2532" s="6">
        <f t="shared" si="258"/>
        <v>3.05</v>
      </c>
      <c r="J2532" s="6">
        <f t="shared" si="258"/>
        <v>6141938.6897075437</v>
      </c>
      <c r="K2532" s="18">
        <f t="shared" si="258"/>
        <v>0</v>
      </c>
      <c r="L2532" s="35">
        <f>Data!BN24</f>
        <v>2.4856810888772018E-2</v>
      </c>
      <c r="Q2532" s="21">
        <v>0</v>
      </c>
      <c r="R2532" s="21">
        <v>0</v>
      </c>
      <c r="S2532" s="21">
        <v>0</v>
      </c>
      <c r="T2532" s="38">
        <v>0</v>
      </c>
    </row>
    <row r="2533" spans="1:20" x14ac:dyDescent="0.25">
      <c r="A2533" s="17" t="s">
        <v>250</v>
      </c>
      <c r="B2533" s="8" t="s">
        <v>338</v>
      </c>
      <c r="C2533" s="8" t="s">
        <v>71</v>
      </c>
      <c r="D2533" s="8" t="str">
        <f t="shared" si="255"/>
        <v>Week_11-generic-refi</v>
      </c>
      <c r="E2533" s="8" t="str">
        <f t="shared" si="256"/>
        <v>Umbrella-display.umb</v>
      </c>
      <c r="H2533" s="24">
        <f t="shared" si="258"/>
        <v>1.6594108293476611E-2</v>
      </c>
      <c r="I2533" s="6">
        <f t="shared" si="258"/>
        <v>3.05</v>
      </c>
      <c r="J2533" s="6">
        <f t="shared" si="258"/>
        <v>6141938.6897075437</v>
      </c>
      <c r="K2533" s="18">
        <f t="shared" si="258"/>
        <v>0</v>
      </c>
      <c r="L2533" s="35">
        <f>Data!BN25</f>
        <v>2.4856810888772018E-2</v>
      </c>
      <c r="Q2533" s="21">
        <v>0</v>
      </c>
      <c r="R2533" s="21">
        <v>0</v>
      </c>
      <c r="S2533" s="21">
        <v>0</v>
      </c>
      <c r="T2533" s="38">
        <v>0</v>
      </c>
    </row>
    <row r="2534" spans="1:20" x14ac:dyDescent="0.25">
      <c r="A2534" s="17" t="s">
        <v>251</v>
      </c>
      <c r="B2534" s="8" t="s">
        <v>338</v>
      </c>
      <c r="C2534" s="8" t="s">
        <v>71</v>
      </c>
      <c r="D2534" s="8" t="str">
        <f t="shared" si="255"/>
        <v>Week_12-generic-refi</v>
      </c>
      <c r="E2534" s="8" t="str">
        <f t="shared" si="256"/>
        <v>Umbrella-display.umb</v>
      </c>
      <c r="H2534" s="24">
        <f t="shared" si="258"/>
        <v>1.6594108293476611E-2</v>
      </c>
      <c r="I2534" s="6">
        <f t="shared" si="258"/>
        <v>3.05</v>
      </c>
      <c r="J2534" s="6">
        <f t="shared" si="258"/>
        <v>6141938.6897075437</v>
      </c>
      <c r="K2534" s="18">
        <f t="shared" si="258"/>
        <v>0</v>
      </c>
      <c r="L2534" s="35">
        <f>Data!BN26</f>
        <v>2.4856810888772018E-2</v>
      </c>
      <c r="Q2534" s="21">
        <v>0</v>
      </c>
      <c r="R2534" s="21">
        <v>0</v>
      </c>
      <c r="S2534" s="21">
        <v>0</v>
      </c>
      <c r="T2534" s="38">
        <v>0</v>
      </c>
    </row>
    <row r="2535" spans="1:20" x14ac:dyDescent="0.25">
      <c r="A2535" s="17" t="s">
        <v>252</v>
      </c>
      <c r="B2535" s="8" t="s">
        <v>338</v>
      </c>
      <c r="C2535" s="8" t="s">
        <v>71</v>
      </c>
      <c r="D2535" s="8" t="str">
        <f t="shared" si="255"/>
        <v>Week_13-generic-refi</v>
      </c>
      <c r="E2535" s="8" t="str">
        <f t="shared" si="256"/>
        <v>Umbrella-display.umb</v>
      </c>
      <c r="H2535" s="24">
        <f t="shared" si="258"/>
        <v>1.6594108293476611E-2</v>
      </c>
      <c r="I2535" s="6">
        <f t="shared" si="258"/>
        <v>3.05</v>
      </c>
      <c r="J2535" s="6">
        <f t="shared" si="258"/>
        <v>6141938.6897075437</v>
      </c>
      <c r="K2535" s="18">
        <f t="shared" si="258"/>
        <v>0</v>
      </c>
      <c r="L2535" s="35">
        <f>Data!BN27</f>
        <v>2.4856810888772018E-2</v>
      </c>
      <c r="Q2535" s="21">
        <v>0</v>
      </c>
      <c r="R2535" s="21">
        <v>0</v>
      </c>
      <c r="S2535" s="21">
        <v>0</v>
      </c>
      <c r="T2535" s="38">
        <v>0</v>
      </c>
    </row>
    <row r="2536" spans="1:20" x14ac:dyDescent="0.25">
      <c r="A2536" s="17" t="s">
        <v>253</v>
      </c>
      <c r="B2536" s="8" t="s">
        <v>338</v>
      </c>
      <c r="C2536" s="8" t="s">
        <v>71</v>
      </c>
      <c r="D2536" s="8" t="str">
        <f t="shared" si="255"/>
        <v>Week_14-generic-refi</v>
      </c>
      <c r="E2536" s="8" t="str">
        <f t="shared" si="256"/>
        <v>Umbrella-display.umb</v>
      </c>
      <c r="H2536" s="24">
        <f t="shared" si="258"/>
        <v>1.6594108293476611E-2</v>
      </c>
      <c r="I2536" s="6">
        <f t="shared" si="258"/>
        <v>3.05</v>
      </c>
      <c r="J2536" s="6">
        <f t="shared" si="258"/>
        <v>6141938.6897075437</v>
      </c>
      <c r="K2536" s="18">
        <f t="shared" si="258"/>
        <v>0</v>
      </c>
      <c r="L2536" s="35">
        <f>Data!BN28</f>
        <v>2.4856810888772018E-2</v>
      </c>
      <c r="Q2536" s="21">
        <v>0</v>
      </c>
      <c r="R2536" s="21">
        <v>0</v>
      </c>
      <c r="S2536" s="21">
        <v>0</v>
      </c>
      <c r="T2536" s="38">
        <v>0</v>
      </c>
    </row>
    <row r="2537" spans="1:20" x14ac:dyDescent="0.25">
      <c r="A2537" s="17" t="s">
        <v>254</v>
      </c>
      <c r="B2537" s="8" t="s">
        <v>338</v>
      </c>
      <c r="C2537" s="8" t="s">
        <v>71</v>
      </c>
      <c r="D2537" s="8" t="str">
        <f t="shared" si="255"/>
        <v>Week_15-generic-refi</v>
      </c>
      <c r="E2537" s="8" t="str">
        <f t="shared" si="256"/>
        <v>Umbrella-display.umb</v>
      </c>
      <c r="H2537" s="24">
        <f t="shared" si="258"/>
        <v>1.6594108293476611E-2</v>
      </c>
      <c r="I2537" s="6">
        <f t="shared" si="258"/>
        <v>3.05</v>
      </c>
      <c r="J2537" s="6">
        <f t="shared" si="258"/>
        <v>6141938.6897075437</v>
      </c>
      <c r="K2537" s="18">
        <f t="shared" si="258"/>
        <v>0</v>
      </c>
      <c r="L2537" s="35">
        <f>Data!BN29</f>
        <v>2.5641762811575344E-2</v>
      </c>
      <c r="Q2537" s="21">
        <v>0</v>
      </c>
      <c r="R2537" s="21">
        <v>47.117354544132183</v>
      </c>
      <c r="S2537" s="21">
        <v>655.8638666778653</v>
      </c>
      <c r="T2537" s="38">
        <v>1.1684197667573781E-2</v>
      </c>
    </row>
    <row r="2538" spans="1:20" x14ac:dyDescent="0.25">
      <c r="A2538" s="17" t="s">
        <v>255</v>
      </c>
      <c r="B2538" s="8" t="s">
        <v>338</v>
      </c>
      <c r="C2538" s="8" t="s">
        <v>71</v>
      </c>
      <c r="D2538" s="8" t="str">
        <f t="shared" si="255"/>
        <v>Week_16-generic-refi</v>
      </c>
      <c r="E2538" s="8" t="str">
        <f t="shared" si="256"/>
        <v>Umbrella-display.umb</v>
      </c>
      <c r="H2538" s="24">
        <f t="shared" si="258"/>
        <v>1.6594108293476611E-2</v>
      </c>
      <c r="I2538" s="6">
        <f t="shared" si="258"/>
        <v>3.05</v>
      </c>
      <c r="J2538" s="6">
        <f t="shared" si="258"/>
        <v>6141938.6897075437</v>
      </c>
      <c r="K2538" s="18">
        <f t="shared" si="258"/>
        <v>0</v>
      </c>
      <c r="L2538" s="35">
        <f>Data!BN30</f>
        <v>2.5641762811575344E-2</v>
      </c>
      <c r="Q2538" s="21">
        <v>0</v>
      </c>
      <c r="R2538" s="21">
        <v>369.6541460825531</v>
      </c>
      <c r="S2538" s="21">
        <v>5002.6404965871616</v>
      </c>
      <c r="T2538" s="38">
        <v>7.666258390739078E-2</v>
      </c>
    </row>
    <row r="2539" spans="1:20" x14ac:dyDescent="0.25">
      <c r="A2539" s="17" t="s">
        <v>256</v>
      </c>
      <c r="B2539" s="8" t="s">
        <v>338</v>
      </c>
      <c r="C2539" s="8" t="s">
        <v>71</v>
      </c>
      <c r="D2539" s="8" t="str">
        <f t="shared" si="255"/>
        <v>Week_17-generic-refi</v>
      </c>
      <c r="E2539" s="8" t="str">
        <f t="shared" si="256"/>
        <v>Umbrella-display.umb</v>
      </c>
      <c r="H2539" s="24">
        <f t="shared" si="258"/>
        <v>1.6594108293476611E-2</v>
      </c>
      <c r="I2539" s="6">
        <f t="shared" si="258"/>
        <v>3.05</v>
      </c>
      <c r="J2539" s="6">
        <f t="shared" si="258"/>
        <v>6141938.6897075437</v>
      </c>
      <c r="K2539" s="18">
        <f t="shared" si="258"/>
        <v>0</v>
      </c>
      <c r="L2539" s="35">
        <f>Data!BN31</f>
        <v>2.5641762811575344E-2</v>
      </c>
      <c r="Q2539" s="21">
        <v>0</v>
      </c>
      <c r="R2539" s="21">
        <v>481.30018549403155</v>
      </c>
      <c r="S2539" s="21">
        <v>6113.3333018181829</v>
      </c>
      <c r="T2539" s="38">
        <v>8.7936391355342369E-2</v>
      </c>
    </row>
    <row r="2540" spans="1:20" x14ac:dyDescent="0.25">
      <c r="A2540" s="17" t="s">
        <v>257</v>
      </c>
      <c r="B2540" s="8" t="s">
        <v>338</v>
      </c>
      <c r="C2540" s="8" t="s">
        <v>71</v>
      </c>
      <c r="D2540" s="8" t="str">
        <f t="shared" si="255"/>
        <v>Week_18-generic-refi</v>
      </c>
      <c r="E2540" s="8" t="str">
        <f t="shared" si="256"/>
        <v>Umbrella-display.umb</v>
      </c>
      <c r="H2540" s="24">
        <f t="shared" si="258"/>
        <v>1.6594108293476611E-2</v>
      </c>
      <c r="I2540" s="6">
        <f t="shared" si="258"/>
        <v>3.05</v>
      </c>
      <c r="J2540" s="6">
        <f t="shared" si="258"/>
        <v>6141938.6897075437</v>
      </c>
      <c r="K2540" s="18">
        <f t="shared" si="258"/>
        <v>0</v>
      </c>
      <c r="L2540" s="35">
        <f>Data!BN32</f>
        <v>2.5641762811575344E-2</v>
      </c>
      <c r="Q2540" s="21">
        <v>0</v>
      </c>
      <c r="R2540" s="21">
        <v>180.11953771469837</v>
      </c>
      <c r="S2540" s="21">
        <v>2888.4627214127754</v>
      </c>
      <c r="T2540" s="38">
        <v>6.5984638942567342E-2</v>
      </c>
    </row>
    <row r="2541" spans="1:20" x14ac:dyDescent="0.25">
      <c r="A2541" s="17" t="s">
        <v>258</v>
      </c>
      <c r="B2541" s="8" t="s">
        <v>338</v>
      </c>
      <c r="C2541" s="8" t="s">
        <v>71</v>
      </c>
      <c r="D2541" s="8" t="str">
        <f t="shared" si="255"/>
        <v>Week_19-generic-refi</v>
      </c>
      <c r="E2541" s="8" t="str">
        <f t="shared" si="256"/>
        <v>Umbrella-display.umb</v>
      </c>
      <c r="H2541" s="24">
        <f t="shared" si="258"/>
        <v>1.6594108293476611E-2</v>
      </c>
      <c r="I2541" s="6">
        <f t="shared" si="258"/>
        <v>3.05</v>
      </c>
      <c r="J2541" s="6">
        <f t="shared" si="258"/>
        <v>6141938.6897075437</v>
      </c>
      <c r="K2541" s="18">
        <f t="shared" si="258"/>
        <v>0</v>
      </c>
      <c r="L2541" s="35">
        <f>Data!BN33</f>
        <v>2.4071858965968689E-2</v>
      </c>
      <c r="Q2541" s="21">
        <v>0</v>
      </c>
      <c r="R2541" s="21">
        <v>221.93455425874365</v>
      </c>
      <c r="S2541" s="21">
        <v>3279.6024325748353</v>
      </c>
      <c r="T2541" s="38">
        <v>6.9469972719592543E-2</v>
      </c>
    </row>
    <row r="2542" spans="1:20" x14ac:dyDescent="0.25">
      <c r="A2542" s="17" t="s">
        <v>259</v>
      </c>
      <c r="B2542" s="8" t="s">
        <v>338</v>
      </c>
      <c r="C2542" s="8" t="s">
        <v>71</v>
      </c>
      <c r="D2542" s="8" t="str">
        <f t="shared" si="255"/>
        <v>Week_20-generic-refi</v>
      </c>
      <c r="E2542" s="8" t="str">
        <f t="shared" si="256"/>
        <v>Umbrella-display.umb</v>
      </c>
      <c r="H2542" s="24">
        <f t="shared" si="258"/>
        <v>1.6594108293476611E-2</v>
      </c>
      <c r="I2542" s="6">
        <f t="shared" si="258"/>
        <v>3.05</v>
      </c>
      <c r="J2542" s="6">
        <f t="shared" si="258"/>
        <v>6141938.6897075437</v>
      </c>
      <c r="K2542" s="18">
        <f t="shared" si="258"/>
        <v>0</v>
      </c>
      <c r="L2542" s="35">
        <f>Data!BN34</f>
        <v>2.4071858965968689E-2</v>
      </c>
      <c r="Q2542" s="21">
        <v>0</v>
      </c>
      <c r="R2542" s="21">
        <v>154.94609357086514</v>
      </c>
      <c r="S2542" s="21">
        <v>2493.7641320352454</v>
      </c>
      <c r="T2542" s="38">
        <v>6.2565077411269376E-2</v>
      </c>
    </row>
    <row r="2543" spans="1:20" x14ac:dyDescent="0.25">
      <c r="A2543" s="17" t="s">
        <v>260</v>
      </c>
      <c r="B2543" s="8" t="s">
        <v>338</v>
      </c>
      <c r="C2543" s="8" t="s">
        <v>71</v>
      </c>
      <c r="D2543" s="8" t="str">
        <f t="shared" si="255"/>
        <v>Week_21-generic-refi</v>
      </c>
      <c r="E2543" s="8" t="str">
        <f t="shared" si="256"/>
        <v>Umbrella-display.umb</v>
      </c>
      <c r="H2543" s="24">
        <f t="shared" ref="H2543:K2558" si="259">H2542</f>
        <v>1.6594108293476611E-2</v>
      </c>
      <c r="I2543" s="6">
        <f t="shared" si="259"/>
        <v>3.05</v>
      </c>
      <c r="J2543" s="6">
        <f t="shared" si="259"/>
        <v>6141938.6897075437</v>
      </c>
      <c r="K2543" s="18">
        <f t="shared" si="259"/>
        <v>0</v>
      </c>
      <c r="L2543" s="35">
        <f>Data!BN35</f>
        <v>2.4071858965968689E-2</v>
      </c>
      <c r="Q2543" s="21">
        <v>0</v>
      </c>
      <c r="R2543" s="21">
        <v>479.56556405062344</v>
      </c>
      <c r="S2543" s="21">
        <v>5934.1782704753396</v>
      </c>
      <c r="T2543" s="38">
        <v>7.9986468753543427E-2</v>
      </c>
    </row>
    <row r="2544" spans="1:20" x14ac:dyDescent="0.25">
      <c r="A2544" s="17" t="s">
        <v>261</v>
      </c>
      <c r="B2544" s="8" t="s">
        <v>338</v>
      </c>
      <c r="C2544" s="8" t="s">
        <v>71</v>
      </c>
      <c r="D2544" s="8" t="str">
        <f t="shared" si="255"/>
        <v>Week_22-generic-refi</v>
      </c>
      <c r="E2544" s="8" t="str">
        <f t="shared" si="256"/>
        <v>Umbrella-display.umb</v>
      </c>
      <c r="H2544" s="24">
        <f t="shared" si="259"/>
        <v>1.6594108293476611E-2</v>
      </c>
      <c r="I2544" s="6">
        <f t="shared" si="259"/>
        <v>3.05</v>
      </c>
      <c r="J2544" s="6">
        <f t="shared" si="259"/>
        <v>6141938.6897075437</v>
      </c>
      <c r="K2544" s="18">
        <f t="shared" si="259"/>
        <v>0</v>
      </c>
      <c r="L2544" s="35">
        <f>Data!BN36</f>
        <v>2.4071858965968689E-2</v>
      </c>
      <c r="Q2544" s="21">
        <v>0</v>
      </c>
      <c r="R2544" s="21">
        <v>76.293934402651885</v>
      </c>
      <c r="S2544" s="21">
        <v>1039.4367391882279</v>
      </c>
      <c r="T2544" s="38">
        <v>1.9986152672533897E-2</v>
      </c>
    </row>
    <row r="2545" spans="1:20" x14ac:dyDescent="0.25">
      <c r="A2545" s="17" t="s">
        <v>278</v>
      </c>
      <c r="B2545" s="8" t="s">
        <v>338</v>
      </c>
      <c r="C2545" s="8" t="s">
        <v>71</v>
      </c>
      <c r="D2545" s="8" t="str">
        <f t="shared" si="255"/>
        <v>Week_23-generic-refi</v>
      </c>
      <c r="E2545" s="8" t="str">
        <f t="shared" si="256"/>
        <v>Umbrella-display.umb</v>
      </c>
      <c r="H2545" s="24">
        <f t="shared" si="259"/>
        <v>1.6594108293476611E-2</v>
      </c>
      <c r="I2545" s="6">
        <f t="shared" si="259"/>
        <v>3.05</v>
      </c>
      <c r="J2545" s="6">
        <f t="shared" si="259"/>
        <v>6141938.6897075437</v>
      </c>
      <c r="K2545" s="18">
        <f t="shared" si="259"/>
        <v>0</v>
      </c>
      <c r="L2545" s="35">
        <f>Data!BN37</f>
        <v>2.4856810888772018E-2</v>
      </c>
      <c r="Q2545" s="21">
        <v>0</v>
      </c>
      <c r="R2545" s="21">
        <v>46.100834494180376</v>
      </c>
      <c r="S2545" s="21">
        <v>725.1705918599821</v>
      </c>
      <c r="T2545" s="38">
        <v>1.8669295397945485E-2</v>
      </c>
    </row>
    <row r="2546" spans="1:20" x14ac:dyDescent="0.25">
      <c r="A2546" s="17" t="s">
        <v>279</v>
      </c>
      <c r="B2546" s="8" t="s">
        <v>338</v>
      </c>
      <c r="C2546" s="8" t="s">
        <v>71</v>
      </c>
      <c r="D2546" s="8" t="str">
        <f t="shared" si="255"/>
        <v>Week_24-generic-refi</v>
      </c>
      <c r="E2546" s="8" t="str">
        <f t="shared" si="256"/>
        <v>Umbrella-display.umb</v>
      </c>
      <c r="H2546" s="24">
        <f t="shared" si="259"/>
        <v>1.6594108293476611E-2</v>
      </c>
      <c r="I2546" s="6">
        <f t="shared" si="259"/>
        <v>3.05</v>
      </c>
      <c r="J2546" s="6">
        <f t="shared" si="259"/>
        <v>6141938.6897075437</v>
      </c>
      <c r="K2546" s="18">
        <f t="shared" si="259"/>
        <v>0</v>
      </c>
      <c r="L2546" s="35">
        <f>Data!BN38</f>
        <v>2.4856810888772018E-2</v>
      </c>
      <c r="Q2546" s="21">
        <v>0</v>
      </c>
      <c r="R2546" s="21">
        <v>50.210554294886009</v>
      </c>
      <c r="S2546" s="21">
        <v>749.87772721606564</v>
      </c>
      <c r="T2546" s="38">
        <v>1.9077986195816687E-2</v>
      </c>
    </row>
    <row r="2547" spans="1:20" x14ac:dyDescent="0.25">
      <c r="A2547" s="17" t="s">
        <v>280</v>
      </c>
      <c r="B2547" s="8" t="s">
        <v>338</v>
      </c>
      <c r="C2547" s="8" t="s">
        <v>71</v>
      </c>
      <c r="D2547" s="8" t="str">
        <f t="shared" si="255"/>
        <v>Week_25-generic-refi</v>
      </c>
      <c r="E2547" s="8" t="str">
        <f t="shared" si="256"/>
        <v>Umbrella-display.umb</v>
      </c>
      <c r="H2547" s="24">
        <f t="shared" si="259"/>
        <v>1.6594108293476611E-2</v>
      </c>
      <c r="I2547" s="6">
        <f t="shared" si="259"/>
        <v>3.05</v>
      </c>
      <c r="J2547" s="6">
        <f t="shared" si="259"/>
        <v>6141938.6897075437</v>
      </c>
      <c r="K2547" s="18">
        <f t="shared" si="259"/>
        <v>0</v>
      </c>
      <c r="L2547" s="35">
        <f>Data!BN39</f>
        <v>2.4856810888772018E-2</v>
      </c>
      <c r="Q2547" s="21">
        <v>0</v>
      </c>
      <c r="R2547" s="21">
        <v>53.552776360044724</v>
      </c>
      <c r="S2547" s="21">
        <v>728.83701068841231</v>
      </c>
      <c r="T2547" s="38">
        <v>1.6879757631485082E-2</v>
      </c>
    </row>
    <row r="2548" spans="1:20" x14ac:dyDescent="0.25">
      <c r="A2548" s="17" t="s">
        <v>281</v>
      </c>
      <c r="B2548" s="8" t="s">
        <v>338</v>
      </c>
      <c r="C2548" s="8" t="s">
        <v>71</v>
      </c>
      <c r="D2548" s="8" t="str">
        <f t="shared" si="255"/>
        <v>Week_26-generic-refi</v>
      </c>
      <c r="E2548" s="8" t="str">
        <f t="shared" si="256"/>
        <v>Umbrella-display.umb</v>
      </c>
      <c r="H2548" s="24">
        <f t="shared" si="259"/>
        <v>1.6594108293476611E-2</v>
      </c>
      <c r="I2548" s="6">
        <f t="shared" si="259"/>
        <v>3.05</v>
      </c>
      <c r="J2548" s="6">
        <f t="shared" si="259"/>
        <v>6141938.6897075437</v>
      </c>
      <c r="K2548" s="18">
        <f t="shared" si="259"/>
        <v>0</v>
      </c>
      <c r="L2548" s="35">
        <f>Data!BN40</f>
        <v>2.4856810888772018E-2</v>
      </c>
      <c r="Q2548" s="21">
        <v>0</v>
      </c>
      <c r="R2548" s="21">
        <v>22.71899232398459</v>
      </c>
      <c r="S2548" s="21">
        <v>294.97939804672882</v>
      </c>
      <c r="T2548" s="38">
        <v>5.5868094700606274E-3</v>
      </c>
    </row>
    <row r="2549" spans="1:20" x14ac:dyDescent="0.25">
      <c r="A2549" s="17" t="s">
        <v>282</v>
      </c>
      <c r="B2549" s="8" t="s">
        <v>338</v>
      </c>
      <c r="C2549" s="8" t="s">
        <v>71</v>
      </c>
      <c r="D2549" s="8" t="str">
        <f t="shared" si="255"/>
        <v>Week_27-generic-refi</v>
      </c>
      <c r="E2549" s="8" t="str">
        <f t="shared" si="256"/>
        <v>Umbrella-display.umb</v>
      </c>
      <c r="H2549" s="24">
        <f t="shared" si="259"/>
        <v>1.6594108293476611E-2</v>
      </c>
      <c r="I2549" s="6">
        <f t="shared" si="259"/>
        <v>3.05</v>
      </c>
      <c r="J2549" s="6">
        <f t="shared" si="259"/>
        <v>6141938.6897075437</v>
      </c>
      <c r="K2549" s="18">
        <f t="shared" si="259"/>
        <v>0</v>
      </c>
      <c r="L2549" s="35">
        <f>Data!BN41</f>
        <v>2.4856810888772018E-2</v>
      </c>
      <c r="Q2549" s="21">
        <v>0</v>
      </c>
      <c r="R2549" s="21">
        <v>0</v>
      </c>
      <c r="S2549" s="21">
        <v>0</v>
      </c>
      <c r="T2549" s="38">
        <v>0</v>
      </c>
    </row>
    <row r="2550" spans="1:20" x14ac:dyDescent="0.25">
      <c r="A2550" s="17" t="s">
        <v>283</v>
      </c>
      <c r="B2550" s="8" t="s">
        <v>338</v>
      </c>
      <c r="C2550" s="8" t="s">
        <v>71</v>
      </c>
      <c r="D2550" s="8" t="str">
        <f t="shared" si="255"/>
        <v>Week_28-generic-refi</v>
      </c>
      <c r="E2550" s="8" t="str">
        <f t="shared" si="256"/>
        <v>Umbrella-display.umb</v>
      </c>
      <c r="H2550" s="24">
        <f t="shared" si="259"/>
        <v>1.6594108293476611E-2</v>
      </c>
      <c r="I2550" s="6">
        <f t="shared" si="259"/>
        <v>3.05</v>
      </c>
      <c r="J2550" s="6">
        <f t="shared" si="259"/>
        <v>6141938.6897075437</v>
      </c>
      <c r="K2550" s="18">
        <f t="shared" si="259"/>
        <v>0</v>
      </c>
      <c r="L2550" s="35">
        <f>Data!BN42</f>
        <v>2.3286907043165363E-2</v>
      </c>
      <c r="Q2550" s="21">
        <v>0</v>
      </c>
      <c r="R2550" s="21">
        <v>43.500014499126316</v>
      </c>
      <c r="S2550" s="21">
        <v>606.04807070437448</v>
      </c>
      <c r="T2550" s="38">
        <v>1.2199473471526612E-2</v>
      </c>
    </row>
    <row r="2551" spans="1:20" x14ac:dyDescent="0.25">
      <c r="A2551" s="17" t="s">
        <v>284</v>
      </c>
      <c r="B2551" s="8" t="s">
        <v>338</v>
      </c>
      <c r="C2551" s="8" t="s">
        <v>71</v>
      </c>
      <c r="D2551" s="8" t="str">
        <f t="shared" si="255"/>
        <v>Week_29-generic-refi</v>
      </c>
      <c r="E2551" s="8" t="str">
        <f t="shared" si="256"/>
        <v>Umbrella-display.umb</v>
      </c>
      <c r="H2551" s="24">
        <f t="shared" si="259"/>
        <v>1.6594108293476611E-2</v>
      </c>
      <c r="I2551" s="6">
        <f t="shared" si="259"/>
        <v>3.05</v>
      </c>
      <c r="J2551" s="6">
        <f t="shared" si="259"/>
        <v>6141938.6897075437</v>
      </c>
      <c r="K2551" s="18">
        <f t="shared" si="259"/>
        <v>0</v>
      </c>
      <c r="L2551" s="35">
        <f>Data!BN43</f>
        <v>2.3286907043165363E-2</v>
      </c>
      <c r="Q2551" s="21">
        <v>0</v>
      </c>
      <c r="R2551" s="21">
        <v>18.346174337884108</v>
      </c>
      <c r="S2551" s="21">
        <v>250.68386839969176</v>
      </c>
      <c r="T2551" s="38">
        <v>5.2765676394251892E-3</v>
      </c>
    </row>
    <row r="2552" spans="1:20" x14ac:dyDescent="0.25">
      <c r="A2552" s="17" t="s">
        <v>285</v>
      </c>
      <c r="B2552" s="8" t="s">
        <v>338</v>
      </c>
      <c r="C2552" s="8" t="s">
        <v>71</v>
      </c>
      <c r="D2552" s="8" t="str">
        <f t="shared" si="255"/>
        <v>Week_30-generic-refi</v>
      </c>
      <c r="E2552" s="8" t="str">
        <f t="shared" si="256"/>
        <v>Umbrella-display.umb</v>
      </c>
      <c r="H2552" s="24">
        <f t="shared" si="259"/>
        <v>1.6594108293476611E-2</v>
      </c>
      <c r="I2552" s="6">
        <f t="shared" si="259"/>
        <v>3.05</v>
      </c>
      <c r="J2552" s="6">
        <f t="shared" si="259"/>
        <v>6141938.6897075437</v>
      </c>
      <c r="K2552" s="18">
        <f t="shared" si="259"/>
        <v>0</v>
      </c>
      <c r="L2552" s="35">
        <f>Data!BN44</f>
        <v>2.3286907043165363E-2</v>
      </c>
      <c r="Q2552" s="21">
        <v>0</v>
      </c>
      <c r="R2552" s="21">
        <v>29.457710959511711</v>
      </c>
      <c r="S2552" s="21">
        <v>389.80772004784251</v>
      </c>
      <c r="T2552" s="38">
        <v>7.3543317056165014E-3</v>
      </c>
    </row>
    <row r="2553" spans="1:20" x14ac:dyDescent="0.25">
      <c r="A2553" s="17" t="s">
        <v>286</v>
      </c>
      <c r="B2553" s="8" t="s">
        <v>338</v>
      </c>
      <c r="C2553" s="8" t="s">
        <v>71</v>
      </c>
      <c r="D2553" s="8" t="str">
        <f t="shared" si="255"/>
        <v>Week_31-generic-refi</v>
      </c>
      <c r="E2553" s="8" t="str">
        <f t="shared" si="256"/>
        <v>Umbrella-display.umb</v>
      </c>
      <c r="H2553" s="24">
        <f t="shared" si="259"/>
        <v>1.6594108293476611E-2</v>
      </c>
      <c r="I2553" s="6">
        <f t="shared" si="259"/>
        <v>3.05</v>
      </c>
      <c r="J2553" s="6">
        <f t="shared" si="259"/>
        <v>6141938.6897075437</v>
      </c>
      <c r="K2553" s="18">
        <f t="shared" si="259"/>
        <v>0</v>
      </c>
      <c r="L2553" s="35">
        <f>Data!BN45</f>
        <v>2.3286907043165363E-2</v>
      </c>
      <c r="Q2553" s="21">
        <v>0</v>
      </c>
      <c r="R2553" s="21">
        <v>39.39078187566723</v>
      </c>
      <c r="S2553" s="21">
        <v>544.21812988603824</v>
      </c>
      <c r="T2553" s="38">
        <v>1.1816541363150135E-2</v>
      </c>
    </row>
    <row r="2554" spans="1:20" x14ac:dyDescent="0.25">
      <c r="A2554" s="17" t="s">
        <v>287</v>
      </c>
      <c r="B2554" s="8" t="s">
        <v>338</v>
      </c>
      <c r="C2554" s="8" t="s">
        <v>71</v>
      </c>
      <c r="D2554" s="8" t="str">
        <f t="shared" si="255"/>
        <v>Week_32-generic-refi</v>
      </c>
      <c r="E2554" s="8" t="str">
        <f t="shared" si="256"/>
        <v>Umbrella-display.umb</v>
      </c>
      <c r="H2554" s="24">
        <f t="shared" si="259"/>
        <v>1.6594108293476611E-2</v>
      </c>
      <c r="I2554" s="6">
        <f t="shared" si="259"/>
        <v>3.05</v>
      </c>
      <c r="J2554" s="6">
        <f t="shared" si="259"/>
        <v>6141938.6897075437</v>
      </c>
      <c r="K2554" s="18">
        <f t="shared" si="259"/>
        <v>0</v>
      </c>
      <c r="L2554" s="35">
        <f>Data!BN46</f>
        <v>2.7211666657181995E-2</v>
      </c>
      <c r="Q2554" s="21">
        <v>0</v>
      </c>
      <c r="R2554" s="21">
        <v>66.512784524152849</v>
      </c>
      <c r="S2554" s="21">
        <v>941.24800156802633</v>
      </c>
      <c r="T2554" s="38">
        <v>2.1995625487859272E-2</v>
      </c>
    </row>
    <row r="2555" spans="1:20" x14ac:dyDescent="0.25">
      <c r="A2555" s="17" t="s">
        <v>288</v>
      </c>
      <c r="B2555" s="8" t="s">
        <v>338</v>
      </c>
      <c r="C2555" s="8" t="s">
        <v>71</v>
      </c>
      <c r="D2555" s="8" t="str">
        <f t="shared" si="255"/>
        <v>Week_33-generic-refi</v>
      </c>
      <c r="E2555" s="8" t="str">
        <f t="shared" si="256"/>
        <v>Umbrella-display.umb</v>
      </c>
      <c r="H2555" s="24">
        <f t="shared" si="259"/>
        <v>1.6594108293476611E-2</v>
      </c>
      <c r="I2555" s="6">
        <f t="shared" si="259"/>
        <v>3.05</v>
      </c>
      <c r="J2555" s="6">
        <f t="shared" si="259"/>
        <v>6141938.6897075437</v>
      </c>
      <c r="K2555" s="18">
        <f t="shared" si="259"/>
        <v>0</v>
      </c>
      <c r="L2555" s="35">
        <f>Data!BN47</f>
        <v>2.7211666657181995E-2</v>
      </c>
      <c r="Q2555" s="21">
        <v>0</v>
      </c>
      <c r="R2555" s="21">
        <v>92.348885561557921</v>
      </c>
      <c r="S2555" s="21">
        <v>1176.7798878196356</v>
      </c>
      <c r="T2555" s="38">
        <v>2.1658310264696445E-2</v>
      </c>
    </row>
    <row r="2556" spans="1:20" x14ac:dyDescent="0.25">
      <c r="A2556" s="17" t="s">
        <v>289</v>
      </c>
      <c r="B2556" s="8" t="s">
        <v>338</v>
      </c>
      <c r="C2556" s="8" t="s">
        <v>71</v>
      </c>
      <c r="D2556" s="8" t="str">
        <f t="shared" si="255"/>
        <v>Week_34-generic-refi</v>
      </c>
      <c r="E2556" s="8" t="str">
        <f t="shared" si="256"/>
        <v>Umbrella-display.umb</v>
      </c>
      <c r="H2556" s="24">
        <f t="shared" si="259"/>
        <v>1.6594108293476611E-2</v>
      </c>
      <c r="I2556" s="6">
        <f t="shared" si="259"/>
        <v>3.05</v>
      </c>
      <c r="J2556" s="6">
        <f t="shared" si="259"/>
        <v>6141938.6897075437</v>
      </c>
      <c r="K2556" s="18">
        <f t="shared" si="259"/>
        <v>0</v>
      </c>
      <c r="L2556" s="35">
        <f>Data!BN48</f>
        <v>2.7211666657181995E-2</v>
      </c>
      <c r="Q2556" s="21">
        <v>0</v>
      </c>
      <c r="R2556" s="21">
        <v>88.537509631694235</v>
      </c>
      <c r="S2556" s="21">
        <v>1227.5849580000638</v>
      </c>
      <c r="T2556" s="38">
        <v>2.4803094370165146E-2</v>
      </c>
    </row>
    <row r="2557" spans="1:20" x14ac:dyDescent="0.25">
      <c r="A2557" s="17" t="s">
        <v>290</v>
      </c>
      <c r="B2557" s="8" t="s">
        <v>338</v>
      </c>
      <c r="C2557" s="8" t="s">
        <v>71</v>
      </c>
      <c r="D2557" s="8" t="str">
        <f t="shared" si="255"/>
        <v>Week_35-generic-refi</v>
      </c>
      <c r="E2557" s="8" t="str">
        <f t="shared" si="256"/>
        <v>Umbrella-display.umb</v>
      </c>
      <c r="H2557" s="24">
        <f t="shared" si="259"/>
        <v>1.6594108293476611E-2</v>
      </c>
      <c r="I2557" s="6">
        <f t="shared" si="259"/>
        <v>3.05</v>
      </c>
      <c r="J2557" s="6">
        <f t="shared" si="259"/>
        <v>6141938.6897075437</v>
      </c>
      <c r="K2557" s="18">
        <f t="shared" si="259"/>
        <v>0</v>
      </c>
      <c r="L2557" s="35">
        <f>Data!BN49</f>
        <v>2.7211666657181995E-2</v>
      </c>
      <c r="Q2557" s="21">
        <v>0</v>
      </c>
      <c r="R2557" s="21">
        <v>77.973166221658616</v>
      </c>
      <c r="S2557" s="21">
        <v>1074.8889554486809</v>
      </c>
      <c r="T2557" s="38">
        <v>2.0707855739499403E-2</v>
      </c>
    </row>
    <row r="2558" spans="1:20" x14ac:dyDescent="0.25">
      <c r="A2558" s="17" t="s">
        <v>291</v>
      </c>
      <c r="B2558" s="8" t="s">
        <v>338</v>
      </c>
      <c r="C2558" s="8" t="s">
        <v>71</v>
      </c>
      <c r="D2558" s="8" t="str">
        <f t="shared" si="255"/>
        <v>Week_36-generic-refi</v>
      </c>
      <c r="E2558" s="8" t="str">
        <f t="shared" si="256"/>
        <v>Umbrella-display.umb</v>
      </c>
      <c r="H2558" s="24">
        <f t="shared" si="259"/>
        <v>1.6594108293476611E-2</v>
      </c>
      <c r="I2558" s="6">
        <f t="shared" si="259"/>
        <v>3.05</v>
      </c>
      <c r="J2558" s="6">
        <f t="shared" si="259"/>
        <v>6141938.6897075437</v>
      </c>
      <c r="K2558" s="18">
        <f t="shared" si="259"/>
        <v>0</v>
      </c>
      <c r="L2558" s="35">
        <f>Data!BN50</f>
        <v>2.7211666657181995E-2</v>
      </c>
      <c r="Q2558" s="21">
        <v>0</v>
      </c>
      <c r="R2558" s="21">
        <v>57.073794697996298</v>
      </c>
      <c r="S2558" s="21">
        <v>806.70042236725476</v>
      </c>
      <c r="T2558" s="38">
        <v>1.7032899691938219E-2</v>
      </c>
    </row>
    <row r="2559" spans="1:20" x14ac:dyDescent="0.25">
      <c r="A2559" s="17" t="s">
        <v>292</v>
      </c>
      <c r="B2559" s="8" t="s">
        <v>338</v>
      </c>
      <c r="C2559" s="8" t="s">
        <v>71</v>
      </c>
      <c r="D2559" s="8" t="str">
        <f t="shared" si="255"/>
        <v>Week_37-generic-refi</v>
      </c>
      <c r="E2559" s="8" t="str">
        <f t="shared" si="256"/>
        <v>Umbrella-display.umb</v>
      </c>
      <c r="H2559" s="24">
        <f t="shared" ref="H2559:K2574" si="260">H2558</f>
        <v>1.6594108293476611E-2</v>
      </c>
      <c r="I2559" s="6">
        <f t="shared" si="260"/>
        <v>3.05</v>
      </c>
      <c r="J2559" s="6">
        <f t="shared" si="260"/>
        <v>6141938.6897075437</v>
      </c>
      <c r="K2559" s="18">
        <f t="shared" si="260"/>
        <v>0</v>
      </c>
      <c r="L2559" s="35">
        <f>Data!BN51</f>
        <v>2.8519919861854207E-2</v>
      </c>
      <c r="Q2559" s="21">
        <v>0</v>
      </c>
      <c r="R2559" s="21">
        <v>78.557706315705474</v>
      </c>
      <c r="S2559" s="21">
        <v>1106.2375130618148</v>
      </c>
      <c r="T2559" s="38">
        <v>2.2781524667031983E-2</v>
      </c>
    </row>
    <row r="2560" spans="1:20" x14ac:dyDescent="0.25">
      <c r="A2560" s="17" t="s">
        <v>293</v>
      </c>
      <c r="B2560" s="8" t="s">
        <v>338</v>
      </c>
      <c r="C2560" s="8" t="s">
        <v>71</v>
      </c>
      <c r="D2560" s="8" t="str">
        <f t="shared" si="255"/>
        <v>Week_38-generic-refi</v>
      </c>
      <c r="E2560" s="8" t="str">
        <f t="shared" si="256"/>
        <v>Umbrella-display.umb</v>
      </c>
      <c r="H2560" s="24">
        <f t="shared" si="260"/>
        <v>1.6594108293476611E-2</v>
      </c>
      <c r="I2560" s="6">
        <f t="shared" si="260"/>
        <v>3.05</v>
      </c>
      <c r="J2560" s="6">
        <f t="shared" si="260"/>
        <v>6141938.6897075437</v>
      </c>
      <c r="K2560" s="18">
        <f t="shared" si="260"/>
        <v>0</v>
      </c>
      <c r="L2560" s="35">
        <f>Data!BN52</f>
        <v>2.8519919861854207E-2</v>
      </c>
      <c r="Q2560" s="21">
        <v>0</v>
      </c>
      <c r="R2560" s="21">
        <v>82.040614307491367</v>
      </c>
      <c r="S2560" s="21">
        <v>1080.0345992390007</v>
      </c>
      <c r="T2560" s="38">
        <v>2.0092366029419995E-2</v>
      </c>
    </row>
    <row r="2561" spans="1:20" x14ac:dyDescent="0.25">
      <c r="A2561" s="17" t="s">
        <v>294</v>
      </c>
      <c r="B2561" s="8" t="s">
        <v>338</v>
      </c>
      <c r="C2561" s="8" t="s">
        <v>71</v>
      </c>
      <c r="D2561" s="8" t="str">
        <f t="shared" si="255"/>
        <v>Week_39-generic-refi</v>
      </c>
      <c r="E2561" s="8" t="str">
        <f t="shared" si="256"/>
        <v>Umbrella-display.umb</v>
      </c>
      <c r="H2561" s="24">
        <f t="shared" si="260"/>
        <v>1.6594108293476611E-2</v>
      </c>
      <c r="I2561" s="6">
        <f t="shared" si="260"/>
        <v>3.05</v>
      </c>
      <c r="J2561" s="6">
        <f t="shared" si="260"/>
        <v>6141938.6897075437</v>
      </c>
      <c r="K2561" s="18">
        <f t="shared" si="260"/>
        <v>0</v>
      </c>
      <c r="L2561" s="35">
        <f>Data!BN53</f>
        <v>2.8519919861854207E-2</v>
      </c>
      <c r="Q2561" s="21">
        <v>0</v>
      </c>
      <c r="R2561" s="21">
        <v>35.89028425449817</v>
      </c>
      <c r="S2561" s="21">
        <v>503.34610642548193</v>
      </c>
      <c r="T2561" s="38">
        <v>1.0607788498273263E-2</v>
      </c>
    </row>
    <row r="2562" spans="1:20" x14ac:dyDescent="0.25">
      <c r="A2562" s="17" t="s">
        <v>295</v>
      </c>
      <c r="B2562" s="8" t="s">
        <v>338</v>
      </c>
      <c r="C2562" s="8" t="s">
        <v>71</v>
      </c>
      <c r="D2562" s="8" t="str">
        <f t="shared" si="255"/>
        <v>Week_40-generic-refi</v>
      </c>
      <c r="E2562" s="8" t="str">
        <f t="shared" si="256"/>
        <v>Umbrella-display.umb</v>
      </c>
      <c r="H2562" s="24">
        <f t="shared" si="260"/>
        <v>1.6594108293476611E-2</v>
      </c>
      <c r="I2562" s="6">
        <f t="shared" si="260"/>
        <v>3.05</v>
      </c>
      <c r="J2562" s="6">
        <f t="shared" si="260"/>
        <v>6141938.6897075437</v>
      </c>
      <c r="K2562" s="18">
        <f t="shared" si="260"/>
        <v>0</v>
      </c>
      <c r="L2562" s="35">
        <f>Data!BN54</f>
        <v>2.8519919861854207E-2</v>
      </c>
      <c r="Q2562" s="21">
        <v>0</v>
      </c>
      <c r="R2562" s="21">
        <v>12.104501391525044</v>
      </c>
      <c r="S2562" s="21">
        <v>189.33553547385287</v>
      </c>
      <c r="T2562" s="38">
        <v>4.5821045345525446E-3</v>
      </c>
    </row>
    <row r="2563" spans="1:20" x14ac:dyDescent="0.25">
      <c r="A2563" s="17" t="s">
        <v>296</v>
      </c>
      <c r="B2563" s="8" t="s">
        <v>338</v>
      </c>
      <c r="C2563" s="8" t="s">
        <v>71</v>
      </c>
      <c r="D2563" s="8" t="str">
        <f t="shared" si="255"/>
        <v>Week_41-generic-refi</v>
      </c>
      <c r="E2563" s="8" t="str">
        <f t="shared" si="256"/>
        <v>Umbrella-display.umb</v>
      </c>
      <c r="H2563" s="24">
        <f t="shared" si="260"/>
        <v>1.6594108293476611E-2</v>
      </c>
      <c r="I2563" s="6">
        <f t="shared" si="260"/>
        <v>3.05</v>
      </c>
      <c r="J2563" s="6">
        <f t="shared" si="260"/>
        <v>6141938.6897075437</v>
      </c>
      <c r="K2563" s="18">
        <f t="shared" si="260"/>
        <v>0</v>
      </c>
      <c r="L2563" s="35">
        <f>Data!BN55</f>
        <v>3.3752932680543052E-2</v>
      </c>
      <c r="Q2563" s="21">
        <v>0</v>
      </c>
      <c r="R2563" s="21">
        <v>36.155411150912919</v>
      </c>
      <c r="S2563" s="21">
        <v>453.89163992314712</v>
      </c>
      <c r="T2563" s="38">
        <v>7.5912422755297637E-3</v>
      </c>
    </row>
    <row r="2564" spans="1:20" x14ac:dyDescent="0.25">
      <c r="A2564" s="17" t="s">
        <v>297</v>
      </c>
      <c r="B2564" s="8" t="s">
        <v>338</v>
      </c>
      <c r="C2564" s="8" t="s">
        <v>71</v>
      </c>
      <c r="D2564" s="8" t="str">
        <f t="shared" si="255"/>
        <v>Week_42-generic-refi</v>
      </c>
      <c r="E2564" s="8" t="str">
        <f t="shared" si="256"/>
        <v>Umbrella-display.umb</v>
      </c>
      <c r="H2564" s="24">
        <f t="shared" si="260"/>
        <v>1.6594108293476611E-2</v>
      </c>
      <c r="I2564" s="6">
        <f t="shared" si="260"/>
        <v>3.05</v>
      </c>
      <c r="J2564" s="6">
        <f t="shared" si="260"/>
        <v>6141938.6897075437</v>
      </c>
      <c r="K2564" s="18">
        <f t="shared" si="260"/>
        <v>0</v>
      </c>
      <c r="L2564" s="35">
        <f>Data!BN56</f>
        <v>3.3752932680543052E-2</v>
      </c>
      <c r="Q2564" s="21">
        <v>0</v>
      </c>
      <c r="R2564" s="21">
        <v>48.539172085548657</v>
      </c>
      <c r="S2564" s="21">
        <v>644.06636176887775</v>
      </c>
      <c r="T2564" s="38">
        <v>1.1439177245794463E-2</v>
      </c>
    </row>
    <row r="2565" spans="1:20" x14ac:dyDescent="0.25">
      <c r="A2565" s="17" t="s">
        <v>298</v>
      </c>
      <c r="B2565" s="8" t="s">
        <v>338</v>
      </c>
      <c r="C2565" s="8" t="s">
        <v>71</v>
      </c>
      <c r="D2565" s="8" t="str">
        <f t="shared" si="255"/>
        <v>Week_43-generic-refi</v>
      </c>
      <c r="E2565" s="8" t="str">
        <f t="shared" si="256"/>
        <v>Umbrella-display.umb</v>
      </c>
      <c r="H2565" s="24">
        <f t="shared" si="260"/>
        <v>1.6594108293476611E-2</v>
      </c>
      <c r="I2565" s="6">
        <f t="shared" si="260"/>
        <v>3.05</v>
      </c>
      <c r="J2565" s="6">
        <f t="shared" si="260"/>
        <v>6141938.6897075437</v>
      </c>
      <c r="K2565" s="18">
        <f t="shared" si="260"/>
        <v>0</v>
      </c>
      <c r="L2565" s="35">
        <f>Data!BN57</f>
        <v>3.3752932680543052E-2</v>
      </c>
      <c r="Q2565" s="21">
        <v>0</v>
      </c>
      <c r="R2565" s="21">
        <v>43.393681480799273</v>
      </c>
      <c r="S2565" s="21">
        <v>637.67555451211001</v>
      </c>
      <c r="T2565" s="38">
        <v>1.3934406286567391E-2</v>
      </c>
    </row>
    <row r="2566" spans="1:20" x14ac:dyDescent="0.25">
      <c r="A2566" s="17" t="s">
        <v>299</v>
      </c>
      <c r="B2566" s="8" t="s">
        <v>338</v>
      </c>
      <c r="C2566" s="8" t="s">
        <v>71</v>
      </c>
      <c r="D2566" s="8" t="str">
        <f t="shared" si="255"/>
        <v>Week_44-generic-refi</v>
      </c>
      <c r="E2566" s="8" t="str">
        <f t="shared" si="256"/>
        <v>Umbrella-display.umb</v>
      </c>
      <c r="H2566" s="24">
        <f t="shared" si="260"/>
        <v>1.6594108293476611E-2</v>
      </c>
      <c r="I2566" s="6">
        <f t="shared" si="260"/>
        <v>3.05</v>
      </c>
      <c r="J2566" s="6">
        <f t="shared" si="260"/>
        <v>6141938.6897075437</v>
      </c>
      <c r="K2566" s="18">
        <f t="shared" si="260"/>
        <v>0</v>
      </c>
      <c r="L2566" s="35">
        <f>Data!BN58</f>
        <v>3.3752932680543052E-2</v>
      </c>
      <c r="Q2566" s="21">
        <v>0</v>
      </c>
      <c r="R2566" s="21">
        <v>32.194475198199726</v>
      </c>
      <c r="S2566" s="21">
        <v>508.26824336352905</v>
      </c>
      <c r="T2566" s="38">
        <v>1.1821135194634791E-2</v>
      </c>
    </row>
    <row r="2567" spans="1:20" x14ac:dyDescent="0.25">
      <c r="A2567" s="17" t="s">
        <v>300</v>
      </c>
      <c r="B2567" s="8" t="s">
        <v>338</v>
      </c>
      <c r="C2567" s="8" t="s">
        <v>71</v>
      </c>
      <c r="D2567" s="8" t="str">
        <f t="shared" si="255"/>
        <v>Week_45-generic-refi</v>
      </c>
      <c r="E2567" s="8" t="str">
        <f t="shared" si="256"/>
        <v>Umbrella-display.umb</v>
      </c>
      <c r="H2567" s="24">
        <f t="shared" si="260"/>
        <v>1.6594108293476611E-2</v>
      </c>
      <c r="I2567" s="6">
        <f t="shared" si="260"/>
        <v>3.05</v>
      </c>
      <c r="J2567" s="6">
        <f t="shared" si="260"/>
        <v>6141938.6897075437</v>
      </c>
      <c r="K2567" s="18">
        <f t="shared" si="260"/>
        <v>0</v>
      </c>
      <c r="L2567" s="35">
        <f>Data!BN59</f>
        <v>2.904322114372309E-2</v>
      </c>
      <c r="Q2567" s="21">
        <v>0</v>
      </c>
      <c r="R2567" s="21">
        <v>73.432035096315218</v>
      </c>
      <c r="S2567" s="21">
        <v>904.27976437109396</v>
      </c>
      <c r="T2567" s="38">
        <v>1.3675009665279014E-2</v>
      </c>
    </row>
    <row r="2568" spans="1:20" x14ac:dyDescent="0.25">
      <c r="A2568" s="17" t="s">
        <v>301</v>
      </c>
      <c r="B2568" s="8" t="s">
        <v>338</v>
      </c>
      <c r="C2568" s="8" t="s">
        <v>71</v>
      </c>
      <c r="D2568" s="8" t="str">
        <f t="shared" si="255"/>
        <v>Week_46-generic-refi</v>
      </c>
      <c r="E2568" s="8" t="str">
        <f t="shared" si="256"/>
        <v>Umbrella-display.umb</v>
      </c>
      <c r="H2568" s="24">
        <f t="shared" si="260"/>
        <v>1.6594108293476611E-2</v>
      </c>
      <c r="I2568" s="6">
        <f t="shared" si="260"/>
        <v>3.05</v>
      </c>
      <c r="J2568" s="6">
        <f t="shared" si="260"/>
        <v>6141938.6897075437</v>
      </c>
      <c r="K2568" s="18">
        <f t="shared" si="260"/>
        <v>0</v>
      </c>
      <c r="L2568" s="35">
        <f>Data!BN60</f>
        <v>2.904322114372309E-2</v>
      </c>
      <c r="Q2568" s="21">
        <v>0</v>
      </c>
      <c r="R2568" s="21">
        <v>48.688751840691069</v>
      </c>
      <c r="S2568" s="21">
        <v>663.04565813531883</v>
      </c>
      <c r="T2568" s="38">
        <v>1.1814212842147565E-2</v>
      </c>
    </row>
    <row r="2569" spans="1:20" x14ac:dyDescent="0.25">
      <c r="A2569" s="17" t="s">
        <v>272</v>
      </c>
      <c r="B2569" s="8" t="s">
        <v>338</v>
      </c>
      <c r="C2569" s="8" t="s">
        <v>71</v>
      </c>
      <c r="D2569" s="8" t="str">
        <f t="shared" si="255"/>
        <v>Week_47-generic-refi</v>
      </c>
      <c r="E2569" s="8" t="str">
        <f t="shared" si="256"/>
        <v>Umbrella-display.umb</v>
      </c>
      <c r="H2569" s="24">
        <f t="shared" si="260"/>
        <v>1.6594108293476611E-2</v>
      </c>
      <c r="I2569" s="6">
        <f t="shared" si="260"/>
        <v>3.05</v>
      </c>
      <c r="J2569" s="6">
        <f t="shared" si="260"/>
        <v>6141938.6897075437</v>
      </c>
      <c r="K2569" s="18">
        <f t="shared" si="260"/>
        <v>0</v>
      </c>
      <c r="L2569" s="35">
        <f>Data!BN61</f>
        <v>2.904322114372309E-2</v>
      </c>
      <c r="Q2569" s="21">
        <v>0</v>
      </c>
      <c r="R2569" s="21">
        <v>46.174417337377747</v>
      </c>
      <c r="S2569" s="21">
        <v>630.99648846911987</v>
      </c>
      <c r="T2569" s="38">
        <v>1.122321264125592E-2</v>
      </c>
    </row>
    <row r="2570" spans="1:20" x14ac:dyDescent="0.25">
      <c r="A2570" s="17" t="s">
        <v>273</v>
      </c>
      <c r="B2570" s="8" t="s">
        <v>338</v>
      </c>
      <c r="C2570" s="8" t="s">
        <v>71</v>
      </c>
      <c r="D2570" s="8" t="str">
        <f t="shared" si="255"/>
        <v>Week_48-generic-refi</v>
      </c>
      <c r="E2570" s="8" t="str">
        <f t="shared" si="256"/>
        <v>Umbrella-display.umb</v>
      </c>
      <c r="H2570" s="24">
        <f t="shared" si="260"/>
        <v>1.6594108293476611E-2</v>
      </c>
      <c r="I2570" s="6">
        <f t="shared" si="260"/>
        <v>3.05</v>
      </c>
      <c r="J2570" s="6">
        <f t="shared" si="260"/>
        <v>6141938.6897075437</v>
      </c>
      <c r="K2570" s="18">
        <f t="shared" si="260"/>
        <v>0</v>
      </c>
      <c r="L2570" s="35">
        <f>Data!BN62</f>
        <v>2.904322114372309E-2</v>
      </c>
      <c r="Q2570" s="21">
        <v>0</v>
      </c>
      <c r="R2570" s="21">
        <v>31.327703047100702</v>
      </c>
      <c r="S2570" s="21">
        <v>509.01331701076339</v>
      </c>
      <c r="T2570" s="38">
        <v>1.2441684723147439E-2</v>
      </c>
    </row>
    <row r="2571" spans="1:20" x14ac:dyDescent="0.25">
      <c r="A2571" s="17" t="s">
        <v>274</v>
      </c>
      <c r="B2571" s="8" t="s">
        <v>338</v>
      </c>
      <c r="C2571" s="8" t="s">
        <v>71</v>
      </c>
      <c r="D2571" s="8" t="str">
        <f t="shared" si="255"/>
        <v>Week_49-generic-refi</v>
      </c>
      <c r="E2571" s="8" t="str">
        <f t="shared" si="256"/>
        <v>Umbrella-display.umb</v>
      </c>
      <c r="H2571" s="24">
        <f t="shared" si="260"/>
        <v>1.6594108293476611E-2</v>
      </c>
      <c r="I2571" s="6">
        <f t="shared" si="260"/>
        <v>3.05</v>
      </c>
      <c r="J2571" s="6">
        <f t="shared" si="260"/>
        <v>6141938.6897075437</v>
      </c>
      <c r="K2571" s="18">
        <f t="shared" si="260"/>
        <v>0</v>
      </c>
      <c r="L2571" s="35">
        <f>Data!BN63</f>
        <v>2.904322114372309E-2</v>
      </c>
      <c r="Q2571" s="21">
        <v>0</v>
      </c>
      <c r="R2571" s="21">
        <v>48.837367121538634</v>
      </c>
      <c r="S2571" s="21">
        <v>707.6501375378399</v>
      </c>
      <c r="T2571" s="38">
        <v>1.4859597277577685E-2</v>
      </c>
    </row>
    <row r="2572" spans="1:20" x14ac:dyDescent="0.25">
      <c r="A2572" s="17" t="s">
        <v>275</v>
      </c>
      <c r="B2572" s="8" t="s">
        <v>338</v>
      </c>
      <c r="C2572" s="8" t="s">
        <v>71</v>
      </c>
      <c r="D2572" s="8" t="str">
        <f t="shared" si="255"/>
        <v>Week_50-generic-refi</v>
      </c>
      <c r="E2572" s="8" t="str">
        <f t="shared" si="256"/>
        <v>Umbrella-display.umb</v>
      </c>
      <c r="H2572" s="24">
        <f t="shared" si="260"/>
        <v>1.6594108293476611E-2</v>
      </c>
      <c r="I2572" s="6">
        <f t="shared" si="260"/>
        <v>3.05</v>
      </c>
      <c r="J2572" s="6">
        <f t="shared" si="260"/>
        <v>6141938.6897075437</v>
      </c>
      <c r="K2572" s="18">
        <f t="shared" si="260"/>
        <v>0</v>
      </c>
      <c r="L2572" s="35">
        <f>Data!BN64</f>
        <v>2.5380112170640897E-2</v>
      </c>
      <c r="Q2572" s="21">
        <v>0</v>
      </c>
      <c r="R2572" s="21">
        <v>87.85014551904321</v>
      </c>
      <c r="S2572" s="21">
        <v>1138.3772009896247</v>
      </c>
      <c r="T2572" s="38">
        <v>1.9182104347227558E-2</v>
      </c>
    </row>
    <row r="2573" spans="1:20" x14ac:dyDescent="0.25">
      <c r="A2573" s="17" t="s">
        <v>276</v>
      </c>
      <c r="B2573" s="8" t="s">
        <v>338</v>
      </c>
      <c r="C2573" s="8" t="s">
        <v>71</v>
      </c>
      <c r="D2573" s="8" t="str">
        <f t="shared" si="255"/>
        <v>Week_51-generic-refi</v>
      </c>
      <c r="E2573" s="8" t="str">
        <f t="shared" si="256"/>
        <v>Umbrella-display.umb</v>
      </c>
      <c r="H2573" s="24">
        <f t="shared" si="260"/>
        <v>1.6594108293476611E-2</v>
      </c>
      <c r="I2573" s="6">
        <f t="shared" si="260"/>
        <v>3.05</v>
      </c>
      <c r="J2573" s="6">
        <f t="shared" si="260"/>
        <v>6141938.6897075437</v>
      </c>
      <c r="K2573" s="18">
        <f t="shared" si="260"/>
        <v>0</v>
      </c>
      <c r="L2573" s="35">
        <f>Data!BN65</f>
        <v>2.5380112170640897E-2</v>
      </c>
      <c r="Q2573" s="21">
        <v>0</v>
      </c>
      <c r="R2573" s="21">
        <v>137.6443693808173</v>
      </c>
      <c r="S2573" s="21">
        <v>1850.5266455607377</v>
      </c>
      <c r="T2573" s="38">
        <v>3.1869149440623468E-2</v>
      </c>
    </row>
    <row r="2574" spans="1:20" x14ac:dyDescent="0.25">
      <c r="A2574" s="17" t="s">
        <v>277</v>
      </c>
      <c r="B2574" s="8" t="s">
        <v>338</v>
      </c>
      <c r="C2574" s="8" t="s">
        <v>71</v>
      </c>
      <c r="D2574" s="8" t="str">
        <f t="shared" si="255"/>
        <v>Week_52-generic-refi</v>
      </c>
      <c r="E2574" s="8" t="str">
        <f t="shared" si="256"/>
        <v>Umbrella-display.umb</v>
      </c>
      <c r="H2574" s="24">
        <f t="shared" si="260"/>
        <v>1.6594108293476611E-2</v>
      </c>
      <c r="I2574" s="6">
        <f t="shared" si="260"/>
        <v>3.05</v>
      </c>
      <c r="J2574" s="6">
        <f t="shared" si="260"/>
        <v>6141938.6897075437</v>
      </c>
      <c r="K2574" s="18">
        <f t="shared" si="260"/>
        <v>0</v>
      </c>
      <c r="L2574" s="35">
        <f>Data!BN66</f>
        <v>2.5380112170640897E-2</v>
      </c>
      <c r="Q2574" s="21">
        <v>0</v>
      </c>
      <c r="R2574" s="21">
        <v>66.59689823415313</v>
      </c>
      <c r="S2574" s="21">
        <v>914.57904904950738</v>
      </c>
      <c r="T2574" s="38">
        <v>2.2592178611609226E-2</v>
      </c>
    </row>
    <row r="2576" spans="1:20" x14ac:dyDescent="0.25">
      <c r="A2576" s="16" t="s">
        <v>328</v>
      </c>
      <c r="B2576" s="8" t="s">
        <v>338</v>
      </c>
      <c r="C2576" s="8" t="s">
        <v>72</v>
      </c>
      <c r="E2576" s="8" t="str">
        <f>IF(RIGHT(A2576,3)="old","Initial",B2576&amp;"-"&amp;C2576)</f>
        <v>Initial</v>
      </c>
      <c r="F2576" s="4">
        <v>0</v>
      </c>
      <c r="G2576" s="19">
        <v>0</v>
      </c>
      <c r="H2576" s="4">
        <v>0</v>
      </c>
      <c r="I2576" s="42">
        <f>VLOOKUP(C2576,parms,8,FALSE)</f>
        <v>3.39</v>
      </c>
      <c r="J2576" s="6">
        <v>1</v>
      </c>
      <c r="K2576" s="18">
        <v>0</v>
      </c>
      <c r="L2576" s="35">
        <f>Data!BM2</f>
        <v>8.2011922934080266E-3</v>
      </c>
      <c r="M2576" s="39">
        <f>VLOOKUP(C2576,Data!$CB$2:$EB$22,1+VALUE(MID(A2576,6,2)),FALSE)</f>
        <v>0</v>
      </c>
      <c r="Q2576" s="21">
        <v>0</v>
      </c>
      <c r="R2576" s="21">
        <v>0</v>
      </c>
      <c r="S2576" s="21">
        <v>0</v>
      </c>
      <c r="T2576" s="38">
        <v>0</v>
      </c>
    </row>
    <row r="2577" spans="1:20" x14ac:dyDescent="0.25">
      <c r="A2577" s="16" t="s">
        <v>316</v>
      </c>
      <c r="B2577" s="8" t="s">
        <v>338</v>
      </c>
      <c r="C2577" s="8" t="s">
        <v>72</v>
      </c>
      <c r="E2577" s="8" t="str">
        <f t="shared" ref="E2577:E2640" si="261">IF(RIGHT(A2577,3)="old","Initial",B2577&amp;"-"&amp;C2577)</f>
        <v>Initial</v>
      </c>
      <c r="F2577" s="4">
        <v>0</v>
      </c>
      <c r="G2577" s="19">
        <v>0</v>
      </c>
      <c r="H2577" s="4">
        <v>0</v>
      </c>
      <c r="I2577" s="6">
        <f>I2576</f>
        <v>3.39</v>
      </c>
      <c r="J2577" s="6">
        <v>1</v>
      </c>
      <c r="K2577" s="18">
        <v>0</v>
      </c>
      <c r="L2577" s="35">
        <f>Data!BM3</f>
        <v>9.7059982188039962E-3</v>
      </c>
      <c r="M2577" s="39">
        <f>VLOOKUP(C2577,Data!$CB$2:$EB$22,1+VALUE(MID(A2577,6,2)),FALSE)</f>
        <v>0</v>
      </c>
      <c r="Q2577" s="21">
        <v>0</v>
      </c>
      <c r="R2577" s="21">
        <v>0</v>
      </c>
      <c r="S2577" s="21">
        <v>0</v>
      </c>
      <c r="T2577" s="38">
        <v>0</v>
      </c>
    </row>
    <row r="2578" spans="1:20" x14ac:dyDescent="0.25">
      <c r="A2578" s="16" t="s">
        <v>317</v>
      </c>
      <c r="B2578" s="8" t="s">
        <v>338</v>
      </c>
      <c r="C2578" s="8" t="s">
        <v>72</v>
      </c>
      <c r="E2578" s="8" t="str">
        <f t="shared" si="261"/>
        <v>Initial</v>
      </c>
      <c r="F2578" s="4">
        <v>0</v>
      </c>
      <c r="G2578" s="19">
        <v>0</v>
      </c>
      <c r="H2578" s="4">
        <v>0</v>
      </c>
      <c r="I2578" s="6">
        <f t="shared" ref="I2578:I2640" si="262">I2577</f>
        <v>3.39</v>
      </c>
      <c r="J2578" s="6">
        <v>1</v>
      </c>
      <c r="K2578" s="18">
        <v>0</v>
      </c>
      <c r="L2578" s="35">
        <f>Data!BM4</f>
        <v>9.7059982188039962E-3</v>
      </c>
      <c r="M2578" s="39">
        <f>VLOOKUP(C2578,Data!$CB$2:$EB$22,1+VALUE(MID(A2578,6,2)),FALSE)</f>
        <v>0</v>
      </c>
      <c r="Q2578" s="21">
        <v>0</v>
      </c>
      <c r="R2578" s="21">
        <v>0</v>
      </c>
      <c r="S2578" s="21">
        <v>0</v>
      </c>
      <c r="T2578" s="38">
        <v>0</v>
      </c>
    </row>
    <row r="2579" spans="1:20" x14ac:dyDescent="0.25">
      <c r="A2579" s="16" t="s">
        <v>318</v>
      </c>
      <c r="B2579" s="8" t="s">
        <v>338</v>
      </c>
      <c r="C2579" s="8" t="s">
        <v>72</v>
      </c>
      <c r="E2579" s="8" t="str">
        <f t="shared" si="261"/>
        <v>Initial</v>
      </c>
      <c r="F2579" s="4">
        <v>0</v>
      </c>
      <c r="G2579" s="19">
        <v>0</v>
      </c>
      <c r="H2579" s="4">
        <v>0</v>
      </c>
      <c r="I2579" s="6">
        <f t="shared" si="262"/>
        <v>3.39</v>
      </c>
      <c r="J2579" s="6">
        <v>1</v>
      </c>
      <c r="K2579" s="18">
        <v>0</v>
      </c>
      <c r="L2579" s="35">
        <f>Data!BM5</f>
        <v>9.7059982188039962E-3</v>
      </c>
      <c r="M2579" s="39">
        <f>VLOOKUP(C2579,Data!$CB$2:$EB$22,1+VALUE(MID(A2579,6,2)),FALSE)</f>
        <v>0</v>
      </c>
      <c r="Q2579" s="21">
        <v>0</v>
      </c>
      <c r="R2579" s="21">
        <v>0</v>
      </c>
      <c r="S2579" s="21">
        <v>0</v>
      </c>
      <c r="T2579" s="38">
        <v>0</v>
      </c>
    </row>
    <row r="2580" spans="1:20" x14ac:dyDescent="0.25">
      <c r="A2580" s="16" t="s">
        <v>319</v>
      </c>
      <c r="B2580" s="8" t="s">
        <v>338</v>
      </c>
      <c r="C2580" s="8" t="s">
        <v>72</v>
      </c>
      <c r="E2580" s="8" t="str">
        <f t="shared" si="261"/>
        <v>Initial</v>
      </c>
      <c r="F2580" s="4">
        <v>0</v>
      </c>
      <c r="G2580" s="19">
        <v>0</v>
      </c>
      <c r="H2580" s="4">
        <v>0</v>
      </c>
      <c r="I2580" s="6">
        <f t="shared" si="262"/>
        <v>3.39</v>
      </c>
      <c r="J2580" s="6">
        <v>1</v>
      </c>
      <c r="K2580" s="18">
        <v>0</v>
      </c>
      <c r="L2580" s="35">
        <f>Data!BM6</f>
        <v>9.7059982188039962E-3</v>
      </c>
      <c r="M2580" s="39">
        <f>VLOOKUP(C2580,Data!$CB$2:$EB$22,1+VALUE(MID(A2580,6,2)),FALSE)</f>
        <v>0</v>
      </c>
      <c r="Q2580" s="21">
        <v>0</v>
      </c>
      <c r="R2580" s="21">
        <v>0</v>
      </c>
      <c r="S2580" s="21">
        <v>0</v>
      </c>
      <c r="T2580" s="38">
        <v>0</v>
      </c>
    </row>
    <row r="2581" spans="1:20" x14ac:dyDescent="0.25">
      <c r="A2581" s="16" t="s">
        <v>320</v>
      </c>
      <c r="B2581" s="8" t="s">
        <v>338</v>
      </c>
      <c r="C2581" s="8" t="s">
        <v>72</v>
      </c>
      <c r="E2581" s="8" t="str">
        <f t="shared" si="261"/>
        <v>Initial</v>
      </c>
      <c r="F2581" s="4">
        <v>0</v>
      </c>
      <c r="G2581" s="19">
        <v>0</v>
      </c>
      <c r="H2581" s="4">
        <v>0</v>
      </c>
      <c r="I2581" s="6">
        <f t="shared" si="262"/>
        <v>3.39</v>
      </c>
      <c r="J2581" s="6">
        <v>1</v>
      </c>
      <c r="K2581" s="18">
        <v>0</v>
      </c>
      <c r="L2581" s="35">
        <f>Data!BM7</f>
        <v>8.3516728859476235E-3</v>
      </c>
      <c r="M2581" s="39">
        <f>VLOOKUP(C2581,Data!$CB$2:$EB$22,1+VALUE(MID(A2581,6,2)),FALSE)</f>
        <v>0</v>
      </c>
      <c r="Q2581" s="21">
        <v>0</v>
      </c>
      <c r="R2581" s="21">
        <v>0</v>
      </c>
      <c r="S2581" s="21">
        <v>0</v>
      </c>
      <c r="T2581" s="38">
        <v>0</v>
      </c>
    </row>
    <row r="2582" spans="1:20" x14ac:dyDescent="0.25">
      <c r="A2582" s="16" t="s">
        <v>321</v>
      </c>
      <c r="B2582" s="8" t="s">
        <v>338</v>
      </c>
      <c r="C2582" s="8" t="s">
        <v>72</v>
      </c>
      <c r="E2582" s="8" t="str">
        <f t="shared" si="261"/>
        <v>Initial</v>
      </c>
      <c r="F2582" s="4">
        <v>0</v>
      </c>
      <c r="G2582" s="19">
        <v>0</v>
      </c>
      <c r="H2582" s="4">
        <v>0</v>
      </c>
      <c r="I2582" s="6">
        <f t="shared" si="262"/>
        <v>3.39</v>
      </c>
      <c r="J2582" s="6">
        <v>1</v>
      </c>
      <c r="K2582" s="18">
        <v>0</v>
      </c>
      <c r="L2582" s="35">
        <f>Data!BM8</f>
        <v>8.3516728859476235E-3</v>
      </c>
      <c r="M2582" s="39">
        <f>VLOOKUP(C2582,Data!$CB$2:$EB$22,1+VALUE(MID(A2582,6,2)),FALSE)</f>
        <v>0</v>
      </c>
      <c r="Q2582" s="21">
        <v>0</v>
      </c>
      <c r="R2582" s="21">
        <v>0</v>
      </c>
      <c r="S2582" s="21">
        <v>0</v>
      </c>
      <c r="T2582" s="38">
        <v>0</v>
      </c>
    </row>
    <row r="2583" spans="1:20" x14ac:dyDescent="0.25">
      <c r="A2583" s="16" t="s">
        <v>322</v>
      </c>
      <c r="B2583" s="8" t="s">
        <v>338</v>
      </c>
      <c r="C2583" s="8" t="s">
        <v>72</v>
      </c>
      <c r="E2583" s="8" t="str">
        <f t="shared" si="261"/>
        <v>Initial</v>
      </c>
      <c r="F2583" s="4">
        <v>0</v>
      </c>
      <c r="G2583" s="19">
        <v>0</v>
      </c>
      <c r="H2583" s="4">
        <v>0</v>
      </c>
      <c r="I2583" s="6">
        <f t="shared" si="262"/>
        <v>3.39</v>
      </c>
      <c r="J2583" s="6">
        <v>1</v>
      </c>
      <c r="K2583" s="18">
        <v>0</v>
      </c>
      <c r="L2583" s="35">
        <f>Data!BM9</f>
        <v>8.3516728859476235E-3</v>
      </c>
      <c r="M2583" s="39">
        <f>VLOOKUP(C2583,Data!$CB$2:$EB$22,1+VALUE(MID(A2583,6,2)),FALSE)</f>
        <v>0</v>
      </c>
      <c r="Q2583" s="21">
        <v>0</v>
      </c>
      <c r="R2583" s="21">
        <v>0</v>
      </c>
      <c r="S2583" s="21">
        <v>0</v>
      </c>
      <c r="T2583" s="38">
        <v>0</v>
      </c>
    </row>
    <row r="2584" spans="1:20" x14ac:dyDescent="0.25">
      <c r="A2584" s="16" t="s">
        <v>323</v>
      </c>
      <c r="B2584" s="8" t="s">
        <v>338</v>
      </c>
      <c r="C2584" s="8" t="s">
        <v>72</v>
      </c>
      <c r="E2584" s="8" t="str">
        <f t="shared" si="261"/>
        <v>Initial</v>
      </c>
      <c r="F2584" s="4">
        <v>0</v>
      </c>
      <c r="G2584" s="19">
        <v>0</v>
      </c>
      <c r="H2584" s="4">
        <v>0</v>
      </c>
      <c r="I2584" s="6">
        <f t="shared" si="262"/>
        <v>3.39</v>
      </c>
      <c r="J2584" s="6">
        <v>1</v>
      </c>
      <c r="K2584" s="18">
        <v>0</v>
      </c>
      <c r="L2584" s="35">
        <f>Data!BM10</f>
        <v>8.3516728859476235E-3</v>
      </c>
      <c r="M2584" s="39">
        <f>VLOOKUP(C2584,Data!$CB$2:$EB$22,1+VALUE(MID(A2584,6,2)),FALSE)</f>
        <v>0</v>
      </c>
      <c r="Q2584" s="21">
        <v>0</v>
      </c>
      <c r="R2584" s="21">
        <v>0</v>
      </c>
      <c r="S2584" s="21">
        <v>0</v>
      </c>
      <c r="T2584" s="38">
        <v>0</v>
      </c>
    </row>
    <row r="2585" spans="1:20" x14ac:dyDescent="0.25">
      <c r="A2585" s="16" t="s">
        <v>324</v>
      </c>
      <c r="B2585" s="8" t="s">
        <v>338</v>
      </c>
      <c r="C2585" s="8" t="s">
        <v>72</v>
      </c>
      <c r="E2585" s="8" t="str">
        <f t="shared" si="261"/>
        <v>Initial</v>
      </c>
      <c r="F2585" s="4">
        <v>0</v>
      </c>
      <c r="G2585" s="19">
        <v>0</v>
      </c>
      <c r="H2585" s="4">
        <v>0</v>
      </c>
      <c r="I2585" s="6">
        <f t="shared" si="262"/>
        <v>3.39</v>
      </c>
      <c r="J2585" s="6">
        <v>1</v>
      </c>
      <c r="K2585" s="18">
        <v>0</v>
      </c>
      <c r="L2585" s="35">
        <f>Data!BM11</f>
        <v>8.3516728859476235E-3</v>
      </c>
      <c r="M2585" s="39">
        <f>VLOOKUP(C2585,Data!$CB$2:$EB$22,1+VALUE(MID(A2585,6,2)),FALSE)</f>
        <v>0</v>
      </c>
      <c r="Q2585" s="21">
        <v>0</v>
      </c>
      <c r="R2585" s="21">
        <v>0</v>
      </c>
      <c r="S2585" s="21">
        <v>0</v>
      </c>
      <c r="T2585" s="38">
        <v>0</v>
      </c>
    </row>
    <row r="2586" spans="1:20" x14ac:dyDescent="0.25">
      <c r="A2586" s="16" t="s">
        <v>325</v>
      </c>
      <c r="B2586" s="8" t="s">
        <v>338</v>
      </c>
      <c r="C2586" s="8" t="s">
        <v>72</v>
      </c>
      <c r="E2586" s="8" t="str">
        <f t="shared" si="261"/>
        <v>Initial</v>
      </c>
      <c r="F2586" s="4">
        <v>0</v>
      </c>
      <c r="G2586" s="19">
        <v>0</v>
      </c>
      <c r="H2586" s="4">
        <v>0</v>
      </c>
      <c r="I2586" s="6">
        <f t="shared" si="262"/>
        <v>3.39</v>
      </c>
      <c r="J2586" s="6">
        <v>1</v>
      </c>
      <c r="K2586" s="18">
        <v>0</v>
      </c>
      <c r="L2586" s="35">
        <f>Data!BM12</f>
        <v>7.2983087381704474E-3</v>
      </c>
      <c r="M2586" s="39">
        <f>VLOOKUP(C2586,Data!$CB$2:$EB$22,1+VALUE(MID(A2586,6,2)),FALSE)</f>
        <v>0</v>
      </c>
      <c r="Q2586" s="21">
        <v>0</v>
      </c>
      <c r="R2586" s="21">
        <v>0</v>
      </c>
      <c r="S2586" s="21">
        <v>0</v>
      </c>
      <c r="T2586" s="38">
        <v>0</v>
      </c>
    </row>
    <row r="2587" spans="1:20" x14ac:dyDescent="0.25">
      <c r="A2587" s="16" t="s">
        <v>326</v>
      </c>
      <c r="B2587" s="8" t="s">
        <v>338</v>
      </c>
      <c r="C2587" s="8" t="s">
        <v>72</v>
      </c>
      <c r="E2587" s="8" t="str">
        <f t="shared" si="261"/>
        <v>Initial</v>
      </c>
      <c r="F2587" s="4">
        <v>0</v>
      </c>
      <c r="G2587" s="19">
        <v>0</v>
      </c>
      <c r="H2587" s="4">
        <v>0</v>
      </c>
      <c r="I2587" s="6">
        <f t="shared" si="262"/>
        <v>3.39</v>
      </c>
      <c r="J2587" s="6">
        <v>1</v>
      </c>
      <c r="K2587" s="18">
        <v>0</v>
      </c>
      <c r="L2587" s="35">
        <f>Data!BM13</f>
        <v>7.2983087381704474E-3</v>
      </c>
      <c r="M2587" s="39">
        <f>VLOOKUP(C2587,Data!$CB$2:$EB$22,1+VALUE(MID(A2587,6,2)),FALSE)</f>
        <v>0</v>
      </c>
      <c r="Q2587" s="21">
        <v>0</v>
      </c>
      <c r="R2587" s="21">
        <v>0</v>
      </c>
      <c r="S2587" s="21">
        <v>0</v>
      </c>
      <c r="T2587" s="38">
        <v>0</v>
      </c>
    </row>
    <row r="2588" spans="1:20" x14ac:dyDescent="0.25">
      <c r="A2588" s="16" t="s">
        <v>327</v>
      </c>
      <c r="B2588" s="8" t="s">
        <v>338</v>
      </c>
      <c r="C2588" s="8" t="s">
        <v>72</v>
      </c>
      <c r="E2588" s="8" t="str">
        <f t="shared" si="261"/>
        <v>Initial</v>
      </c>
      <c r="F2588" s="4">
        <v>0</v>
      </c>
      <c r="G2588" s="19">
        <v>0</v>
      </c>
      <c r="H2588" s="4">
        <v>0</v>
      </c>
      <c r="I2588" s="6">
        <f t="shared" si="262"/>
        <v>3.39</v>
      </c>
      <c r="J2588" s="6">
        <v>1</v>
      </c>
      <c r="K2588" s="18">
        <v>0</v>
      </c>
      <c r="L2588" s="35">
        <f>Data!BM14</f>
        <v>7.2983087381704474E-3</v>
      </c>
      <c r="M2588" s="39">
        <f>VLOOKUP(C2588,Data!$CB$2:$EB$22,1+VALUE(MID(A2588,6,2)),FALSE)</f>
        <v>0</v>
      </c>
      <c r="Q2588" s="21">
        <v>0</v>
      </c>
      <c r="R2588" s="21">
        <v>0</v>
      </c>
      <c r="S2588" s="21">
        <v>0</v>
      </c>
      <c r="T2588" s="38">
        <v>0</v>
      </c>
    </row>
    <row r="2589" spans="1:20" x14ac:dyDescent="0.25">
      <c r="A2589" s="17" t="s">
        <v>262</v>
      </c>
      <c r="B2589" s="8" t="s">
        <v>338</v>
      </c>
      <c r="C2589" s="8" t="s">
        <v>72</v>
      </c>
      <c r="E2589" s="8" t="str">
        <f t="shared" si="261"/>
        <v>Umbrella-vod.umb</v>
      </c>
      <c r="F2589" s="4">
        <v>0</v>
      </c>
      <c r="G2589" s="19">
        <v>0</v>
      </c>
      <c r="H2589" s="4">
        <v>0</v>
      </c>
      <c r="I2589" s="6">
        <f t="shared" si="262"/>
        <v>3.39</v>
      </c>
      <c r="J2589" s="6">
        <v>1</v>
      </c>
      <c r="K2589" s="18">
        <v>0</v>
      </c>
      <c r="L2589" s="35">
        <f>Data!BM15</f>
        <v>7.2983087381704474E-3</v>
      </c>
      <c r="M2589" s="21">
        <f>VLOOKUP(C2589,Data!$CB$2:$EB$22,1+VALUE(MID(A2589,6,2)),FALSE)</f>
        <v>0</v>
      </c>
      <c r="Q2589" s="21">
        <v>0</v>
      </c>
      <c r="R2589" s="21">
        <v>0</v>
      </c>
      <c r="S2589" s="21">
        <v>0</v>
      </c>
      <c r="T2589" s="38">
        <v>0</v>
      </c>
    </row>
    <row r="2590" spans="1:20" x14ac:dyDescent="0.25">
      <c r="A2590" s="17" t="s">
        <v>263</v>
      </c>
      <c r="B2590" s="8" t="s">
        <v>338</v>
      </c>
      <c r="C2590" s="8" t="s">
        <v>72</v>
      </c>
      <c r="E2590" s="8" t="str">
        <f t="shared" si="261"/>
        <v>Umbrella-vod.umb</v>
      </c>
      <c r="F2590" s="4">
        <v>0</v>
      </c>
      <c r="G2590" s="19">
        <v>0</v>
      </c>
      <c r="H2590" s="4">
        <v>0</v>
      </c>
      <c r="I2590" s="6">
        <f t="shared" si="262"/>
        <v>3.39</v>
      </c>
      <c r="J2590" s="6">
        <v>1</v>
      </c>
      <c r="K2590" s="18">
        <v>0</v>
      </c>
      <c r="L2590" s="35">
        <f>Data!BM16</f>
        <v>6.922107256821455E-3</v>
      </c>
      <c r="M2590" s="21">
        <f>VLOOKUP(C2590,Data!$CB$2:$EB$22,1+VALUE(MID(A2590,6,2)),FALSE)</f>
        <v>0</v>
      </c>
      <c r="Q2590" s="21">
        <v>0</v>
      </c>
      <c r="R2590" s="21">
        <v>0</v>
      </c>
      <c r="S2590" s="21">
        <v>0</v>
      </c>
      <c r="T2590" s="38">
        <v>0</v>
      </c>
    </row>
    <row r="2591" spans="1:20" x14ac:dyDescent="0.25">
      <c r="A2591" s="17" t="s">
        <v>264</v>
      </c>
      <c r="B2591" s="8" t="s">
        <v>338</v>
      </c>
      <c r="C2591" s="8" t="s">
        <v>72</v>
      </c>
      <c r="E2591" s="8" t="str">
        <f t="shared" si="261"/>
        <v>Umbrella-vod.umb</v>
      </c>
      <c r="F2591" s="4">
        <v>0</v>
      </c>
      <c r="G2591" s="19">
        <v>0</v>
      </c>
      <c r="H2591" s="4">
        <v>0</v>
      </c>
      <c r="I2591" s="6">
        <f t="shared" si="262"/>
        <v>3.39</v>
      </c>
      <c r="J2591" s="6">
        <v>1</v>
      </c>
      <c r="K2591" s="18">
        <v>0</v>
      </c>
      <c r="L2591" s="35">
        <f>Data!BM17</f>
        <v>6.922107256821455E-3</v>
      </c>
      <c r="M2591" s="21">
        <f>VLOOKUP(C2591,Data!$CB$2:$EB$22,1+VALUE(MID(A2591,6,2)),FALSE)</f>
        <v>0</v>
      </c>
      <c r="Q2591" s="21">
        <v>0</v>
      </c>
      <c r="R2591" s="21">
        <v>0</v>
      </c>
      <c r="S2591" s="21">
        <v>0</v>
      </c>
      <c r="T2591" s="38">
        <v>0</v>
      </c>
    </row>
    <row r="2592" spans="1:20" x14ac:dyDescent="0.25">
      <c r="A2592" s="17" t="s">
        <v>265</v>
      </c>
      <c r="B2592" s="8" t="s">
        <v>338</v>
      </c>
      <c r="C2592" s="8" t="s">
        <v>72</v>
      </c>
      <c r="E2592" s="8" t="str">
        <f t="shared" si="261"/>
        <v>Umbrella-vod.umb</v>
      </c>
      <c r="F2592" s="4">
        <v>0</v>
      </c>
      <c r="G2592" s="19">
        <v>0</v>
      </c>
      <c r="H2592" s="4">
        <v>0</v>
      </c>
      <c r="I2592" s="6">
        <f t="shared" si="262"/>
        <v>3.39</v>
      </c>
      <c r="J2592" s="6">
        <v>1</v>
      </c>
      <c r="K2592" s="18">
        <v>0</v>
      </c>
      <c r="L2592" s="35">
        <f>Data!BM18</f>
        <v>6.922107256821455E-3</v>
      </c>
      <c r="M2592" s="21">
        <f>VLOOKUP(C2592,Data!$CB$2:$EB$22,1+VALUE(MID(A2592,6,2)),FALSE)</f>
        <v>0</v>
      </c>
      <c r="Q2592" s="21">
        <v>0</v>
      </c>
      <c r="R2592" s="21">
        <v>0</v>
      </c>
      <c r="S2592" s="21">
        <v>0</v>
      </c>
      <c r="T2592" s="38">
        <v>0</v>
      </c>
    </row>
    <row r="2593" spans="1:20" x14ac:dyDescent="0.25">
      <c r="A2593" s="17" t="s">
        <v>266</v>
      </c>
      <c r="B2593" s="8" t="s">
        <v>338</v>
      </c>
      <c r="C2593" s="8" t="s">
        <v>72</v>
      </c>
      <c r="E2593" s="8" t="str">
        <f t="shared" si="261"/>
        <v>Umbrella-vod.umb</v>
      </c>
      <c r="F2593" s="4">
        <v>0</v>
      </c>
      <c r="G2593" s="19">
        <v>0</v>
      </c>
      <c r="H2593" s="4">
        <v>0</v>
      </c>
      <c r="I2593" s="6">
        <f t="shared" si="262"/>
        <v>3.39</v>
      </c>
      <c r="J2593" s="6">
        <v>1</v>
      </c>
      <c r="K2593" s="18">
        <v>0</v>
      </c>
      <c r="L2593" s="35">
        <f>Data!BM19</f>
        <v>6.922107256821455E-3</v>
      </c>
      <c r="M2593" s="21">
        <f>VLOOKUP(C2593,Data!$CB$2:$EB$22,1+VALUE(MID(A2593,6,2)),FALSE)</f>
        <v>0</v>
      </c>
      <c r="Q2593" s="21">
        <v>0</v>
      </c>
      <c r="R2593" s="21">
        <v>0</v>
      </c>
      <c r="S2593" s="21">
        <v>0</v>
      </c>
      <c r="T2593" s="38">
        <v>0</v>
      </c>
    </row>
    <row r="2594" spans="1:20" x14ac:dyDescent="0.25">
      <c r="A2594" s="17" t="s">
        <v>267</v>
      </c>
      <c r="B2594" s="8" t="s">
        <v>338</v>
      </c>
      <c r="C2594" s="8" t="s">
        <v>72</v>
      </c>
      <c r="E2594" s="8" t="str">
        <f t="shared" si="261"/>
        <v>Umbrella-vod.umb</v>
      </c>
      <c r="F2594" s="4">
        <v>0</v>
      </c>
      <c r="G2594" s="19">
        <v>0</v>
      </c>
      <c r="H2594" s="4">
        <v>0</v>
      </c>
      <c r="I2594" s="6">
        <f t="shared" si="262"/>
        <v>3.39</v>
      </c>
      <c r="J2594" s="6">
        <v>1</v>
      </c>
      <c r="K2594" s="18">
        <v>0</v>
      </c>
      <c r="L2594" s="35">
        <f>Data!BM20</f>
        <v>7.1478281456308504E-3</v>
      </c>
      <c r="M2594" s="21">
        <f>VLOOKUP(C2594,Data!$CB$2:$EB$22,1+VALUE(MID(A2594,6,2)),FALSE)</f>
        <v>0</v>
      </c>
      <c r="Q2594" s="21">
        <v>0</v>
      </c>
      <c r="R2594" s="21">
        <v>0</v>
      </c>
      <c r="S2594" s="21">
        <v>0</v>
      </c>
      <c r="T2594" s="38">
        <v>0</v>
      </c>
    </row>
    <row r="2595" spans="1:20" x14ac:dyDescent="0.25">
      <c r="A2595" s="17" t="s">
        <v>268</v>
      </c>
      <c r="B2595" s="8" t="s">
        <v>338</v>
      </c>
      <c r="C2595" s="8" t="s">
        <v>72</v>
      </c>
      <c r="E2595" s="8" t="str">
        <f t="shared" si="261"/>
        <v>Umbrella-vod.umb</v>
      </c>
      <c r="F2595" s="4">
        <v>0</v>
      </c>
      <c r="G2595" s="19">
        <v>0</v>
      </c>
      <c r="H2595" s="4">
        <v>0</v>
      </c>
      <c r="I2595" s="6">
        <f t="shared" si="262"/>
        <v>3.39</v>
      </c>
      <c r="J2595" s="6">
        <v>1</v>
      </c>
      <c r="K2595" s="18">
        <v>0</v>
      </c>
      <c r="L2595" s="35">
        <f>Data!BM21</f>
        <v>7.1478281456308504E-3</v>
      </c>
      <c r="M2595" s="21">
        <f>VLOOKUP(C2595,Data!$CB$2:$EB$22,1+VALUE(MID(A2595,6,2)),FALSE)</f>
        <v>0</v>
      </c>
      <c r="Q2595" s="21">
        <v>0</v>
      </c>
      <c r="R2595" s="21">
        <v>0</v>
      </c>
      <c r="S2595" s="21">
        <v>0</v>
      </c>
      <c r="T2595" s="38">
        <v>0</v>
      </c>
    </row>
    <row r="2596" spans="1:20" x14ac:dyDescent="0.25">
      <c r="A2596" s="17" t="s">
        <v>269</v>
      </c>
      <c r="B2596" s="8" t="s">
        <v>338</v>
      </c>
      <c r="C2596" s="8" t="s">
        <v>72</v>
      </c>
      <c r="E2596" s="8" t="str">
        <f t="shared" si="261"/>
        <v>Umbrella-vod.umb</v>
      </c>
      <c r="F2596" s="4">
        <v>0</v>
      </c>
      <c r="G2596" s="19">
        <v>0</v>
      </c>
      <c r="H2596" s="4">
        <v>0</v>
      </c>
      <c r="I2596" s="6">
        <f t="shared" si="262"/>
        <v>3.39</v>
      </c>
      <c r="J2596" s="6">
        <v>1</v>
      </c>
      <c r="K2596" s="18">
        <v>0</v>
      </c>
      <c r="L2596" s="35">
        <f>Data!BM22</f>
        <v>7.1478281456308504E-3</v>
      </c>
      <c r="M2596" s="21">
        <f>VLOOKUP(C2596,Data!$CB$2:$EB$22,1+VALUE(MID(A2596,6,2)),FALSE)</f>
        <v>0</v>
      </c>
      <c r="Q2596" s="21">
        <v>0</v>
      </c>
      <c r="R2596" s="21">
        <v>0</v>
      </c>
      <c r="S2596" s="21">
        <v>0</v>
      </c>
      <c r="T2596" s="38">
        <v>0</v>
      </c>
    </row>
    <row r="2597" spans="1:20" x14ac:dyDescent="0.25">
      <c r="A2597" s="17" t="s">
        <v>270</v>
      </c>
      <c r="B2597" s="8" t="s">
        <v>338</v>
      </c>
      <c r="C2597" s="8" t="s">
        <v>72</v>
      </c>
      <c r="E2597" s="8" t="str">
        <f t="shared" si="261"/>
        <v>Umbrella-vod.umb</v>
      </c>
      <c r="F2597" s="4">
        <v>0</v>
      </c>
      <c r="G2597" s="19">
        <v>0</v>
      </c>
      <c r="H2597" s="4">
        <v>0</v>
      </c>
      <c r="I2597" s="6">
        <f t="shared" si="262"/>
        <v>3.39</v>
      </c>
      <c r="J2597" s="6">
        <v>1</v>
      </c>
      <c r="K2597" s="18">
        <v>0</v>
      </c>
      <c r="L2597" s="35">
        <f>Data!BM23</f>
        <v>7.1478281456308504E-3</v>
      </c>
      <c r="M2597" s="21">
        <f>VLOOKUP(C2597,Data!$CB$2:$EB$22,1+VALUE(MID(A2597,6,2)),FALSE)</f>
        <v>0</v>
      </c>
      <c r="Q2597" s="21">
        <v>0</v>
      </c>
      <c r="R2597" s="21">
        <v>0</v>
      </c>
      <c r="S2597" s="21">
        <v>0</v>
      </c>
      <c r="T2597" s="38">
        <v>0</v>
      </c>
    </row>
    <row r="2598" spans="1:20" x14ac:dyDescent="0.25">
      <c r="A2598" s="17" t="s">
        <v>249</v>
      </c>
      <c r="B2598" s="8" t="s">
        <v>338</v>
      </c>
      <c r="C2598" s="8" t="s">
        <v>72</v>
      </c>
      <c r="E2598" s="8" t="str">
        <f t="shared" si="261"/>
        <v>Umbrella-vod.umb</v>
      </c>
      <c r="F2598" s="4">
        <v>0</v>
      </c>
      <c r="G2598" s="19">
        <v>0</v>
      </c>
      <c r="H2598" s="4">
        <v>0</v>
      </c>
      <c r="I2598" s="6">
        <f t="shared" si="262"/>
        <v>3.39</v>
      </c>
      <c r="J2598" s="6">
        <v>1</v>
      </c>
      <c r="K2598" s="18">
        <v>0</v>
      </c>
      <c r="L2598" s="35">
        <f>Data!BM24</f>
        <v>7.1478281456308504E-3</v>
      </c>
      <c r="M2598" s="21">
        <f>VLOOKUP(C2598,Data!$CB$2:$EB$22,1+VALUE(MID(A2598,6,2)),FALSE)</f>
        <v>0</v>
      </c>
      <c r="Q2598" s="21">
        <v>0</v>
      </c>
      <c r="R2598" s="21">
        <v>0</v>
      </c>
      <c r="S2598" s="21">
        <v>0</v>
      </c>
      <c r="T2598" s="38">
        <v>0</v>
      </c>
    </row>
    <row r="2599" spans="1:20" x14ac:dyDescent="0.25">
      <c r="A2599" s="17" t="s">
        <v>250</v>
      </c>
      <c r="B2599" s="8" t="s">
        <v>338</v>
      </c>
      <c r="C2599" s="8" t="s">
        <v>72</v>
      </c>
      <c r="E2599" s="8" t="str">
        <f t="shared" si="261"/>
        <v>Umbrella-vod.umb</v>
      </c>
      <c r="F2599" s="4">
        <v>0</v>
      </c>
      <c r="G2599" s="19">
        <v>0</v>
      </c>
      <c r="H2599" s="4">
        <v>0</v>
      </c>
      <c r="I2599" s="6">
        <f t="shared" si="262"/>
        <v>3.39</v>
      </c>
      <c r="J2599" s="6">
        <v>1</v>
      </c>
      <c r="K2599" s="18">
        <v>0</v>
      </c>
      <c r="L2599" s="35">
        <f>Data!BM25</f>
        <v>7.1478281456308504E-3</v>
      </c>
      <c r="M2599" s="21">
        <f>VLOOKUP(C2599,Data!$CB$2:$EB$22,1+VALUE(MID(A2599,6,2)),FALSE)</f>
        <v>0</v>
      </c>
      <c r="Q2599" s="21">
        <v>0</v>
      </c>
      <c r="R2599" s="21">
        <v>0</v>
      </c>
      <c r="S2599" s="21">
        <v>0</v>
      </c>
      <c r="T2599" s="38">
        <v>0</v>
      </c>
    </row>
    <row r="2600" spans="1:20" x14ac:dyDescent="0.25">
      <c r="A2600" s="17" t="s">
        <v>251</v>
      </c>
      <c r="B2600" s="8" t="s">
        <v>338</v>
      </c>
      <c r="C2600" s="8" t="s">
        <v>72</v>
      </c>
      <c r="E2600" s="8" t="str">
        <f t="shared" si="261"/>
        <v>Umbrella-vod.umb</v>
      </c>
      <c r="F2600" s="4">
        <v>0</v>
      </c>
      <c r="G2600" s="19">
        <v>0</v>
      </c>
      <c r="H2600" s="4">
        <v>0</v>
      </c>
      <c r="I2600" s="6">
        <f t="shared" si="262"/>
        <v>3.39</v>
      </c>
      <c r="J2600" s="6">
        <v>1</v>
      </c>
      <c r="K2600" s="18">
        <v>0</v>
      </c>
      <c r="L2600" s="35">
        <f>Data!BM26</f>
        <v>7.1478281456308504E-3</v>
      </c>
      <c r="M2600" s="21">
        <f>VLOOKUP(C2600,Data!$CB$2:$EB$22,1+VALUE(MID(A2600,6,2)),FALSE)</f>
        <v>0</v>
      </c>
      <c r="Q2600" s="21">
        <v>0</v>
      </c>
      <c r="R2600" s="21">
        <v>0</v>
      </c>
      <c r="S2600" s="21">
        <v>0</v>
      </c>
      <c r="T2600" s="38">
        <v>0</v>
      </c>
    </row>
    <row r="2601" spans="1:20" x14ac:dyDescent="0.25">
      <c r="A2601" s="17" t="s">
        <v>252</v>
      </c>
      <c r="B2601" s="8" t="s">
        <v>338</v>
      </c>
      <c r="C2601" s="8" t="s">
        <v>72</v>
      </c>
      <c r="E2601" s="8" t="str">
        <f t="shared" si="261"/>
        <v>Umbrella-vod.umb</v>
      </c>
      <c r="F2601" s="4">
        <v>0</v>
      </c>
      <c r="G2601" s="19">
        <v>0</v>
      </c>
      <c r="H2601" s="4">
        <v>0</v>
      </c>
      <c r="I2601" s="6">
        <f t="shared" si="262"/>
        <v>3.39</v>
      </c>
      <c r="J2601" s="6">
        <v>1</v>
      </c>
      <c r="K2601" s="18">
        <v>0</v>
      </c>
      <c r="L2601" s="35">
        <f>Data!BM27</f>
        <v>7.1478281456308504E-3</v>
      </c>
      <c r="M2601" s="21">
        <f>VLOOKUP(C2601,Data!$CB$2:$EB$22,1+VALUE(MID(A2601,6,2)),FALSE)</f>
        <v>0</v>
      </c>
      <c r="Q2601" s="21">
        <v>0</v>
      </c>
      <c r="R2601" s="21">
        <v>0</v>
      </c>
      <c r="S2601" s="21">
        <v>0</v>
      </c>
      <c r="T2601" s="38">
        <v>0</v>
      </c>
    </row>
    <row r="2602" spans="1:20" x14ac:dyDescent="0.25">
      <c r="A2602" s="17" t="s">
        <v>253</v>
      </c>
      <c r="B2602" s="8" t="s">
        <v>338</v>
      </c>
      <c r="C2602" s="8" t="s">
        <v>72</v>
      </c>
      <c r="E2602" s="8" t="str">
        <f t="shared" si="261"/>
        <v>Umbrella-vod.umb</v>
      </c>
      <c r="F2602" s="4">
        <v>0</v>
      </c>
      <c r="G2602" s="19">
        <v>0</v>
      </c>
      <c r="H2602" s="4">
        <v>0</v>
      </c>
      <c r="I2602" s="6">
        <f t="shared" si="262"/>
        <v>3.39</v>
      </c>
      <c r="J2602" s="6">
        <v>1</v>
      </c>
      <c r="K2602" s="18">
        <v>0</v>
      </c>
      <c r="L2602" s="35">
        <f>Data!BM28</f>
        <v>7.1478281456308504E-3</v>
      </c>
      <c r="M2602" s="21">
        <f>VLOOKUP(C2602,Data!$CB$2:$EB$22,1+VALUE(MID(A2602,6,2)),FALSE)</f>
        <v>0</v>
      </c>
      <c r="Q2602" s="21">
        <v>0</v>
      </c>
      <c r="R2602" s="21">
        <v>0</v>
      </c>
      <c r="S2602" s="21">
        <v>0</v>
      </c>
      <c r="T2602" s="38">
        <v>0</v>
      </c>
    </row>
    <row r="2603" spans="1:20" x14ac:dyDescent="0.25">
      <c r="A2603" s="17" t="s">
        <v>254</v>
      </c>
      <c r="B2603" s="8" t="s">
        <v>338</v>
      </c>
      <c r="C2603" s="8" t="s">
        <v>72</v>
      </c>
      <c r="E2603" s="8" t="str">
        <f t="shared" si="261"/>
        <v>Umbrella-vod.umb</v>
      </c>
      <c r="F2603" s="4">
        <v>0</v>
      </c>
      <c r="G2603" s="19">
        <v>0</v>
      </c>
      <c r="H2603" s="4">
        <v>0</v>
      </c>
      <c r="I2603" s="6">
        <f t="shared" si="262"/>
        <v>3.39</v>
      </c>
      <c r="J2603" s="6">
        <v>1</v>
      </c>
      <c r="K2603" s="18">
        <v>0</v>
      </c>
      <c r="L2603" s="35">
        <f>Data!BM29</f>
        <v>7.3735490344402459E-3</v>
      </c>
      <c r="M2603" s="21">
        <f>VLOOKUP(C2603,Data!$CB$2:$EB$22,1+VALUE(MID(A2603,6,2)),FALSE)</f>
        <v>0</v>
      </c>
      <c r="Q2603" s="21">
        <v>0</v>
      </c>
      <c r="R2603" s="21">
        <v>0</v>
      </c>
      <c r="S2603" s="21">
        <v>0</v>
      </c>
      <c r="T2603" s="38">
        <v>0</v>
      </c>
    </row>
    <row r="2604" spans="1:20" x14ac:dyDescent="0.25">
      <c r="A2604" s="17" t="s">
        <v>255</v>
      </c>
      <c r="B2604" s="8" t="s">
        <v>338</v>
      </c>
      <c r="C2604" s="8" t="s">
        <v>72</v>
      </c>
      <c r="E2604" s="8" t="str">
        <f t="shared" si="261"/>
        <v>Umbrella-vod.umb</v>
      </c>
      <c r="F2604" s="4">
        <v>0</v>
      </c>
      <c r="G2604" s="19">
        <v>0</v>
      </c>
      <c r="H2604" s="4">
        <v>0</v>
      </c>
      <c r="I2604" s="6">
        <f t="shared" si="262"/>
        <v>3.39</v>
      </c>
      <c r="J2604" s="6">
        <v>1</v>
      </c>
      <c r="K2604" s="18">
        <v>0</v>
      </c>
      <c r="L2604" s="35">
        <f>Data!BM30</f>
        <v>7.3735490344402459E-3</v>
      </c>
      <c r="M2604" s="21">
        <f>VLOOKUP(C2604,Data!$CB$2:$EB$22,1+VALUE(MID(A2604,6,2)),FALSE)</f>
        <v>0</v>
      </c>
      <c r="Q2604" s="21">
        <v>0</v>
      </c>
      <c r="R2604" s="21">
        <v>0</v>
      </c>
      <c r="S2604" s="21">
        <v>0</v>
      </c>
      <c r="T2604" s="38">
        <v>0</v>
      </c>
    </row>
    <row r="2605" spans="1:20" x14ac:dyDescent="0.25">
      <c r="A2605" s="17" t="s">
        <v>256</v>
      </c>
      <c r="B2605" s="8" t="s">
        <v>338</v>
      </c>
      <c r="C2605" s="8" t="s">
        <v>72</v>
      </c>
      <c r="E2605" s="8" t="str">
        <f t="shared" si="261"/>
        <v>Umbrella-vod.umb</v>
      </c>
      <c r="F2605" s="4">
        <v>0</v>
      </c>
      <c r="G2605" s="19">
        <v>0</v>
      </c>
      <c r="H2605" s="4">
        <v>0</v>
      </c>
      <c r="I2605" s="6">
        <f t="shared" si="262"/>
        <v>3.39</v>
      </c>
      <c r="J2605" s="6">
        <v>1</v>
      </c>
      <c r="K2605" s="18">
        <v>0</v>
      </c>
      <c r="L2605" s="35">
        <f>Data!BM31</f>
        <v>7.3735490344402459E-3</v>
      </c>
      <c r="M2605" s="21">
        <f>VLOOKUP(C2605,Data!$CB$2:$EB$22,1+VALUE(MID(A2605,6,2)),FALSE)</f>
        <v>0</v>
      </c>
      <c r="Q2605" s="21">
        <v>0</v>
      </c>
      <c r="R2605" s="21">
        <v>0</v>
      </c>
      <c r="S2605" s="21">
        <v>0</v>
      </c>
      <c r="T2605" s="38">
        <v>0</v>
      </c>
    </row>
    <row r="2606" spans="1:20" x14ac:dyDescent="0.25">
      <c r="A2606" s="17" t="s">
        <v>257</v>
      </c>
      <c r="B2606" s="8" t="s">
        <v>338</v>
      </c>
      <c r="C2606" s="8" t="s">
        <v>72</v>
      </c>
      <c r="E2606" s="8" t="str">
        <f t="shared" si="261"/>
        <v>Umbrella-vod.umb</v>
      </c>
      <c r="F2606" s="4">
        <v>0</v>
      </c>
      <c r="G2606" s="19">
        <v>0</v>
      </c>
      <c r="H2606" s="4">
        <v>0</v>
      </c>
      <c r="I2606" s="6">
        <f t="shared" si="262"/>
        <v>3.39</v>
      </c>
      <c r="J2606" s="6">
        <v>1</v>
      </c>
      <c r="K2606" s="18">
        <v>0</v>
      </c>
      <c r="L2606" s="35">
        <f>Data!BM32</f>
        <v>7.3735490344402459E-3</v>
      </c>
      <c r="M2606" s="21">
        <f>VLOOKUP(C2606,Data!$CB$2:$EB$22,1+VALUE(MID(A2606,6,2)),FALSE)</f>
        <v>0</v>
      </c>
      <c r="Q2606" s="21">
        <v>0</v>
      </c>
      <c r="R2606" s="21">
        <v>0</v>
      </c>
      <c r="S2606" s="21">
        <v>0</v>
      </c>
      <c r="T2606" s="38">
        <v>0</v>
      </c>
    </row>
    <row r="2607" spans="1:20" x14ac:dyDescent="0.25">
      <c r="A2607" s="17" t="s">
        <v>258</v>
      </c>
      <c r="B2607" s="8" t="s">
        <v>338</v>
      </c>
      <c r="C2607" s="8" t="s">
        <v>72</v>
      </c>
      <c r="E2607" s="8" t="str">
        <f t="shared" si="261"/>
        <v>Umbrella-vod.umb</v>
      </c>
      <c r="F2607" s="4">
        <v>0</v>
      </c>
      <c r="G2607" s="19">
        <v>0</v>
      </c>
      <c r="H2607" s="4">
        <v>0</v>
      </c>
      <c r="I2607" s="6">
        <f t="shared" si="262"/>
        <v>3.39</v>
      </c>
      <c r="J2607" s="6">
        <v>1</v>
      </c>
      <c r="K2607" s="18">
        <v>0</v>
      </c>
      <c r="L2607" s="35">
        <f>Data!BM33</f>
        <v>6.922107256821455E-3</v>
      </c>
      <c r="M2607" s="21">
        <f>VLOOKUP(C2607,Data!$CB$2:$EB$22,1+VALUE(MID(A2607,6,2)),FALSE)</f>
        <v>0</v>
      </c>
      <c r="Q2607" s="21">
        <v>0</v>
      </c>
      <c r="R2607" s="21">
        <v>0</v>
      </c>
      <c r="S2607" s="21">
        <v>0</v>
      </c>
      <c r="T2607" s="38">
        <v>0</v>
      </c>
    </row>
    <row r="2608" spans="1:20" x14ac:dyDescent="0.25">
      <c r="A2608" s="17" t="s">
        <v>259</v>
      </c>
      <c r="B2608" s="8" t="s">
        <v>338</v>
      </c>
      <c r="C2608" s="8" t="s">
        <v>72</v>
      </c>
      <c r="E2608" s="8" t="str">
        <f t="shared" si="261"/>
        <v>Umbrella-vod.umb</v>
      </c>
      <c r="F2608" s="4">
        <v>0</v>
      </c>
      <c r="G2608" s="19">
        <v>0</v>
      </c>
      <c r="H2608" s="4">
        <v>0</v>
      </c>
      <c r="I2608" s="6">
        <f t="shared" si="262"/>
        <v>3.39</v>
      </c>
      <c r="J2608" s="6">
        <v>1</v>
      </c>
      <c r="K2608" s="18">
        <v>0</v>
      </c>
      <c r="L2608" s="35">
        <f>Data!BM34</f>
        <v>6.922107256821455E-3</v>
      </c>
      <c r="M2608" s="21">
        <f>VLOOKUP(C2608,Data!$CB$2:$EB$22,1+VALUE(MID(A2608,6,2)),FALSE)</f>
        <v>0</v>
      </c>
      <c r="Q2608" s="21">
        <v>0</v>
      </c>
      <c r="R2608" s="21">
        <v>0</v>
      </c>
      <c r="S2608" s="21">
        <v>0</v>
      </c>
      <c r="T2608" s="38">
        <v>0</v>
      </c>
    </row>
    <row r="2609" spans="1:20" x14ac:dyDescent="0.25">
      <c r="A2609" s="17" t="s">
        <v>260</v>
      </c>
      <c r="B2609" s="8" t="s">
        <v>338</v>
      </c>
      <c r="C2609" s="8" t="s">
        <v>72</v>
      </c>
      <c r="E2609" s="8" t="str">
        <f t="shared" si="261"/>
        <v>Umbrella-vod.umb</v>
      </c>
      <c r="F2609" s="4">
        <v>0</v>
      </c>
      <c r="G2609" s="19">
        <v>0</v>
      </c>
      <c r="H2609" s="4">
        <v>0</v>
      </c>
      <c r="I2609" s="6">
        <f t="shared" si="262"/>
        <v>3.39</v>
      </c>
      <c r="J2609" s="6">
        <v>1</v>
      </c>
      <c r="K2609" s="18">
        <v>0</v>
      </c>
      <c r="L2609" s="35">
        <f>Data!BM35</f>
        <v>6.922107256821455E-3</v>
      </c>
      <c r="M2609" s="21">
        <f>VLOOKUP(C2609,Data!$CB$2:$EB$22,1+VALUE(MID(A2609,6,2)),FALSE)</f>
        <v>0</v>
      </c>
      <c r="Q2609" s="21">
        <v>0</v>
      </c>
      <c r="R2609" s="21">
        <v>0</v>
      </c>
      <c r="S2609" s="21">
        <v>0</v>
      </c>
      <c r="T2609" s="38">
        <v>0</v>
      </c>
    </row>
    <row r="2610" spans="1:20" x14ac:dyDescent="0.25">
      <c r="A2610" s="17" t="s">
        <v>261</v>
      </c>
      <c r="B2610" s="8" t="s">
        <v>338</v>
      </c>
      <c r="C2610" s="8" t="s">
        <v>72</v>
      </c>
      <c r="E2610" s="8" t="str">
        <f t="shared" si="261"/>
        <v>Umbrella-vod.umb</v>
      </c>
      <c r="F2610" s="4">
        <v>0</v>
      </c>
      <c r="G2610" s="19">
        <v>0</v>
      </c>
      <c r="H2610" s="4">
        <v>0</v>
      </c>
      <c r="I2610" s="6">
        <f t="shared" si="262"/>
        <v>3.39</v>
      </c>
      <c r="J2610" s="6">
        <v>1</v>
      </c>
      <c r="K2610" s="18">
        <v>0</v>
      </c>
      <c r="L2610" s="35">
        <f>Data!BM36</f>
        <v>6.922107256821455E-3</v>
      </c>
      <c r="M2610" s="21">
        <f>VLOOKUP(C2610,Data!$CB$2:$EB$22,1+VALUE(MID(A2610,6,2)),FALSE)</f>
        <v>0</v>
      </c>
      <c r="Q2610" s="21">
        <v>0</v>
      </c>
      <c r="R2610" s="21">
        <v>0</v>
      </c>
      <c r="S2610" s="21">
        <v>0</v>
      </c>
      <c r="T2610" s="38">
        <v>0</v>
      </c>
    </row>
    <row r="2611" spans="1:20" x14ac:dyDescent="0.25">
      <c r="A2611" s="17" t="s">
        <v>278</v>
      </c>
      <c r="B2611" s="8" t="s">
        <v>338</v>
      </c>
      <c r="C2611" s="8" t="s">
        <v>72</v>
      </c>
      <c r="E2611" s="8" t="str">
        <f t="shared" si="261"/>
        <v>Umbrella-vod.umb</v>
      </c>
      <c r="F2611" s="4">
        <v>0</v>
      </c>
      <c r="G2611" s="19">
        <v>0</v>
      </c>
      <c r="H2611" s="4">
        <v>0</v>
      </c>
      <c r="I2611" s="6">
        <f t="shared" si="262"/>
        <v>3.39</v>
      </c>
      <c r="J2611" s="6">
        <v>1</v>
      </c>
      <c r="K2611" s="18">
        <v>0</v>
      </c>
      <c r="L2611" s="35">
        <f>Data!BM37</f>
        <v>7.1478281456308504E-3</v>
      </c>
      <c r="M2611" s="21">
        <f>VLOOKUP(C2611,Data!$CB$2:$EB$22,1+VALUE(MID(A2611,6,2)),FALSE)</f>
        <v>0</v>
      </c>
      <c r="Q2611" s="21">
        <v>0</v>
      </c>
      <c r="R2611" s="21">
        <v>0</v>
      </c>
      <c r="S2611" s="21">
        <v>0</v>
      </c>
      <c r="T2611" s="38">
        <v>0</v>
      </c>
    </row>
    <row r="2612" spans="1:20" x14ac:dyDescent="0.25">
      <c r="A2612" s="17" t="s">
        <v>279</v>
      </c>
      <c r="B2612" s="8" t="s">
        <v>338</v>
      </c>
      <c r="C2612" s="8" t="s">
        <v>72</v>
      </c>
      <c r="E2612" s="8" t="str">
        <f t="shared" si="261"/>
        <v>Umbrella-vod.umb</v>
      </c>
      <c r="F2612" s="4">
        <v>0</v>
      </c>
      <c r="G2612" s="19">
        <v>0</v>
      </c>
      <c r="H2612" s="4">
        <v>0</v>
      </c>
      <c r="I2612" s="6">
        <f t="shared" si="262"/>
        <v>3.39</v>
      </c>
      <c r="J2612" s="6">
        <v>1</v>
      </c>
      <c r="K2612" s="18">
        <v>0</v>
      </c>
      <c r="L2612" s="35">
        <f>Data!BM38</f>
        <v>7.1478281456308504E-3</v>
      </c>
      <c r="M2612" s="21">
        <f>VLOOKUP(C2612,Data!$CB$2:$EB$22,1+VALUE(MID(A2612,6,2)),FALSE)</f>
        <v>0</v>
      </c>
      <c r="Q2612" s="21">
        <v>0</v>
      </c>
      <c r="R2612" s="21">
        <v>0</v>
      </c>
      <c r="S2612" s="21">
        <v>0</v>
      </c>
      <c r="T2612" s="38">
        <v>0</v>
      </c>
    </row>
    <row r="2613" spans="1:20" x14ac:dyDescent="0.25">
      <c r="A2613" s="17" t="s">
        <v>280</v>
      </c>
      <c r="B2613" s="8" t="s">
        <v>338</v>
      </c>
      <c r="C2613" s="8" t="s">
        <v>72</v>
      </c>
      <c r="E2613" s="8" t="str">
        <f t="shared" si="261"/>
        <v>Umbrella-vod.umb</v>
      </c>
      <c r="F2613" s="4">
        <v>0</v>
      </c>
      <c r="G2613" s="19">
        <v>0</v>
      </c>
      <c r="H2613" s="4">
        <v>0</v>
      </c>
      <c r="I2613" s="6">
        <f t="shared" si="262"/>
        <v>3.39</v>
      </c>
      <c r="J2613" s="6">
        <v>1</v>
      </c>
      <c r="K2613" s="18">
        <v>0</v>
      </c>
      <c r="L2613" s="35">
        <f>Data!BM39</f>
        <v>7.1478281456308504E-3</v>
      </c>
      <c r="M2613" s="21">
        <f>VLOOKUP(C2613,Data!$CB$2:$EB$22,1+VALUE(MID(A2613,6,2)),FALSE)</f>
        <v>0</v>
      </c>
      <c r="Q2613" s="21">
        <v>0</v>
      </c>
      <c r="R2613" s="21">
        <v>0</v>
      </c>
      <c r="S2613" s="21">
        <v>0</v>
      </c>
      <c r="T2613" s="38">
        <v>0</v>
      </c>
    </row>
    <row r="2614" spans="1:20" x14ac:dyDescent="0.25">
      <c r="A2614" s="17" t="s">
        <v>281</v>
      </c>
      <c r="B2614" s="8" t="s">
        <v>338</v>
      </c>
      <c r="C2614" s="8" t="s">
        <v>72</v>
      </c>
      <c r="E2614" s="8" t="str">
        <f t="shared" si="261"/>
        <v>Umbrella-vod.umb</v>
      </c>
      <c r="F2614" s="4">
        <v>0</v>
      </c>
      <c r="G2614" s="19">
        <v>0</v>
      </c>
      <c r="H2614" s="4">
        <v>0</v>
      </c>
      <c r="I2614" s="6">
        <f t="shared" si="262"/>
        <v>3.39</v>
      </c>
      <c r="J2614" s="6">
        <v>1</v>
      </c>
      <c r="K2614" s="18">
        <v>0</v>
      </c>
      <c r="L2614" s="35">
        <f>Data!BM40</f>
        <v>7.1478281456308504E-3</v>
      </c>
      <c r="M2614" s="21">
        <f>VLOOKUP(C2614,Data!$CB$2:$EB$22,1+VALUE(MID(A2614,6,2)),FALSE)</f>
        <v>0</v>
      </c>
      <c r="Q2614" s="21">
        <v>0</v>
      </c>
      <c r="R2614" s="21">
        <v>0</v>
      </c>
      <c r="S2614" s="21">
        <v>0</v>
      </c>
      <c r="T2614" s="38">
        <v>0</v>
      </c>
    </row>
    <row r="2615" spans="1:20" x14ac:dyDescent="0.25">
      <c r="A2615" s="17" t="s">
        <v>282</v>
      </c>
      <c r="B2615" s="8" t="s">
        <v>338</v>
      </c>
      <c r="C2615" s="8" t="s">
        <v>72</v>
      </c>
      <c r="E2615" s="8" t="str">
        <f t="shared" si="261"/>
        <v>Umbrella-vod.umb</v>
      </c>
      <c r="F2615" s="4">
        <v>0</v>
      </c>
      <c r="G2615" s="19">
        <v>0</v>
      </c>
      <c r="H2615" s="4">
        <v>0</v>
      </c>
      <c r="I2615" s="6">
        <f t="shared" si="262"/>
        <v>3.39</v>
      </c>
      <c r="J2615" s="6">
        <v>1</v>
      </c>
      <c r="K2615" s="18">
        <v>0</v>
      </c>
      <c r="L2615" s="35">
        <f>Data!BM41</f>
        <v>7.1478281456308504E-3</v>
      </c>
      <c r="M2615" s="21">
        <f>VLOOKUP(C2615,Data!$CB$2:$EB$22,1+VALUE(MID(A2615,6,2)),FALSE)</f>
        <v>0</v>
      </c>
      <c r="Q2615" s="21">
        <v>0</v>
      </c>
      <c r="R2615" s="21">
        <v>0</v>
      </c>
      <c r="S2615" s="21">
        <v>0</v>
      </c>
      <c r="T2615" s="38">
        <v>0</v>
      </c>
    </row>
    <row r="2616" spans="1:20" x14ac:dyDescent="0.25">
      <c r="A2616" s="17" t="s">
        <v>283</v>
      </c>
      <c r="B2616" s="8" t="s">
        <v>338</v>
      </c>
      <c r="C2616" s="8" t="s">
        <v>72</v>
      </c>
      <c r="E2616" s="8" t="str">
        <f t="shared" si="261"/>
        <v>Umbrella-vod.umb</v>
      </c>
      <c r="F2616" s="4">
        <v>0</v>
      </c>
      <c r="G2616" s="19">
        <v>0</v>
      </c>
      <c r="H2616" s="4">
        <v>0</v>
      </c>
      <c r="I2616" s="6">
        <f t="shared" si="262"/>
        <v>3.39</v>
      </c>
      <c r="J2616" s="6">
        <v>1</v>
      </c>
      <c r="K2616" s="18">
        <v>0</v>
      </c>
      <c r="L2616" s="35">
        <f>Data!BM42</f>
        <v>6.6963863680120595E-3</v>
      </c>
      <c r="M2616" s="21">
        <f>VLOOKUP(C2616,Data!$CB$2:$EB$22,1+VALUE(MID(A2616,6,2)),FALSE)</f>
        <v>0</v>
      </c>
      <c r="Q2616" s="21">
        <v>0</v>
      </c>
      <c r="R2616" s="21">
        <v>0</v>
      </c>
      <c r="S2616" s="21">
        <v>0</v>
      </c>
      <c r="T2616" s="38">
        <v>0</v>
      </c>
    </row>
    <row r="2617" spans="1:20" x14ac:dyDescent="0.25">
      <c r="A2617" s="17" t="s">
        <v>284</v>
      </c>
      <c r="B2617" s="8" t="s">
        <v>338</v>
      </c>
      <c r="C2617" s="8" t="s">
        <v>72</v>
      </c>
      <c r="E2617" s="8" t="str">
        <f t="shared" si="261"/>
        <v>Umbrella-vod.umb</v>
      </c>
      <c r="F2617" s="4">
        <v>0</v>
      </c>
      <c r="G2617" s="19">
        <v>0</v>
      </c>
      <c r="H2617" s="4">
        <v>0</v>
      </c>
      <c r="I2617" s="6">
        <f t="shared" si="262"/>
        <v>3.39</v>
      </c>
      <c r="J2617" s="6">
        <v>1</v>
      </c>
      <c r="K2617" s="18">
        <v>0</v>
      </c>
      <c r="L2617" s="35">
        <f>Data!BM43</f>
        <v>6.6963863680120595E-3</v>
      </c>
      <c r="M2617" s="21">
        <f>VLOOKUP(C2617,Data!$CB$2:$EB$22,1+VALUE(MID(A2617,6,2)),FALSE)</f>
        <v>0</v>
      </c>
      <c r="Q2617" s="21">
        <v>0</v>
      </c>
      <c r="R2617" s="21">
        <v>0</v>
      </c>
      <c r="S2617" s="21">
        <v>0</v>
      </c>
      <c r="T2617" s="38">
        <v>0</v>
      </c>
    </row>
    <row r="2618" spans="1:20" x14ac:dyDescent="0.25">
      <c r="A2618" s="17" t="s">
        <v>285</v>
      </c>
      <c r="B2618" s="8" t="s">
        <v>338</v>
      </c>
      <c r="C2618" s="8" t="s">
        <v>72</v>
      </c>
      <c r="E2618" s="8" t="str">
        <f t="shared" si="261"/>
        <v>Umbrella-vod.umb</v>
      </c>
      <c r="F2618" s="4">
        <v>0</v>
      </c>
      <c r="G2618" s="19">
        <v>0</v>
      </c>
      <c r="H2618" s="4">
        <v>0</v>
      </c>
      <c r="I2618" s="6">
        <f t="shared" si="262"/>
        <v>3.39</v>
      </c>
      <c r="J2618" s="6">
        <v>1</v>
      </c>
      <c r="K2618" s="18">
        <v>0</v>
      </c>
      <c r="L2618" s="35">
        <f>Data!BM44</f>
        <v>6.6963863680120595E-3</v>
      </c>
      <c r="M2618" s="21">
        <f>VLOOKUP(C2618,Data!$CB$2:$EB$22,1+VALUE(MID(A2618,6,2)),FALSE)</f>
        <v>0</v>
      </c>
      <c r="Q2618" s="21">
        <v>0</v>
      </c>
      <c r="R2618" s="21">
        <v>0</v>
      </c>
      <c r="S2618" s="21">
        <v>0</v>
      </c>
      <c r="T2618" s="38">
        <v>0</v>
      </c>
    </row>
    <row r="2619" spans="1:20" x14ac:dyDescent="0.25">
      <c r="A2619" s="17" t="s">
        <v>286</v>
      </c>
      <c r="B2619" s="8" t="s">
        <v>338</v>
      </c>
      <c r="C2619" s="8" t="s">
        <v>72</v>
      </c>
      <c r="E2619" s="8" t="str">
        <f t="shared" si="261"/>
        <v>Umbrella-vod.umb</v>
      </c>
      <c r="F2619" s="4">
        <v>0</v>
      </c>
      <c r="G2619" s="19">
        <v>0</v>
      </c>
      <c r="H2619" s="4">
        <v>0</v>
      </c>
      <c r="I2619" s="6">
        <f t="shared" si="262"/>
        <v>3.39</v>
      </c>
      <c r="J2619" s="6">
        <v>1</v>
      </c>
      <c r="K2619" s="18">
        <v>0</v>
      </c>
      <c r="L2619" s="35">
        <f>Data!BM45</f>
        <v>6.6963863680120595E-3</v>
      </c>
      <c r="M2619" s="21">
        <f>VLOOKUP(C2619,Data!$CB$2:$EB$22,1+VALUE(MID(A2619,6,2)),FALSE)</f>
        <v>0</v>
      </c>
      <c r="Q2619" s="21">
        <v>0</v>
      </c>
      <c r="R2619" s="21">
        <v>0</v>
      </c>
      <c r="S2619" s="21">
        <v>0</v>
      </c>
      <c r="T2619" s="38">
        <v>0</v>
      </c>
    </row>
    <row r="2620" spans="1:20" x14ac:dyDescent="0.25">
      <c r="A2620" s="17" t="s">
        <v>287</v>
      </c>
      <c r="B2620" s="8" t="s">
        <v>338</v>
      </c>
      <c r="C2620" s="8" t="s">
        <v>72</v>
      </c>
      <c r="E2620" s="8" t="str">
        <f t="shared" si="261"/>
        <v>Umbrella-vod.umb</v>
      </c>
      <c r="F2620" s="4">
        <v>0</v>
      </c>
      <c r="G2620" s="19">
        <v>0</v>
      </c>
      <c r="H2620" s="4">
        <v>0</v>
      </c>
      <c r="I2620" s="6">
        <f t="shared" si="262"/>
        <v>3.39</v>
      </c>
      <c r="J2620" s="6">
        <v>1</v>
      </c>
      <c r="K2620" s="18">
        <v>0</v>
      </c>
      <c r="L2620" s="35">
        <f>Data!BM46</f>
        <v>7.8249908120590368E-3</v>
      </c>
      <c r="M2620" s="21">
        <f>VLOOKUP(C2620,Data!$CB$2:$EB$22,1+VALUE(MID(A2620,6,2)),FALSE)</f>
        <v>0</v>
      </c>
      <c r="Q2620" s="21">
        <v>0</v>
      </c>
      <c r="R2620" s="21">
        <v>0</v>
      </c>
      <c r="S2620" s="21">
        <v>0</v>
      </c>
      <c r="T2620" s="38">
        <v>0</v>
      </c>
    </row>
    <row r="2621" spans="1:20" x14ac:dyDescent="0.25">
      <c r="A2621" s="17" t="s">
        <v>288</v>
      </c>
      <c r="B2621" s="8" t="s">
        <v>338</v>
      </c>
      <c r="C2621" s="8" t="s">
        <v>72</v>
      </c>
      <c r="E2621" s="8" t="str">
        <f t="shared" si="261"/>
        <v>Umbrella-vod.umb</v>
      </c>
      <c r="F2621" s="4">
        <v>0</v>
      </c>
      <c r="G2621" s="19">
        <v>0</v>
      </c>
      <c r="H2621" s="4">
        <v>0</v>
      </c>
      <c r="I2621" s="6">
        <f t="shared" si="262"/>
        <v>3.39</v>
      </c>
      <c r="J2621" s="6">
        <v>1</v>
      </c>
      <c r="K2621" s="18">
        <v>0</v>
      </c>
      <c r="L2621" s="35">
        <f>Data!BM47</f>
        <v>7.8249908120590368E-3</v>
      </c>
      <c r="M2621" s="21">
        <f>VLOOKUP(C2621,Data!$CB$2:$EB$22,1+VALUE(MID(A2621,6,2)),FALSE)</f>
        <v>0</v>
      </c>
      <c r="Q2621" s="21">
        <v>0</v>
      </c>
      <c r="R2621" s="21">
        <v>0</v>
      </c>
      <c r="S2621" s="21">
        <v>0</v>
      </c>
      <c r="T2621" s="38">
        <v>0</v>
      </c>
    </row>
    <row r="2622" spans="1:20" x14ac:dyDescent="0.25">
      <c r="A2622" s="17" t="s">
        <v>289</v>
      </c>
      <c r="B2622" s="8" t="s">
        <v>338</v>
      </c>
      <c r="C2622" s="8" t="s">
        <v>72</v>
      </c>
      <c r="E2622" s="8" t="str">
        <f t="shared" si="261"/>
        <v>Umbrella-vod.umb</v>
      </c>
      <c r="F2622" s="4">
        <v>0</v>
      </c>
      <c r="G2622" s="19">
        <v>0</v>
      </c>
      <c r="H2622" s="4">
        <v>0</v>
      </c>
      <c r="I2622" s="6">
        <f t="shared" si="262"/>
        <v>3.39</v>
      </c>
      <c r="J2622" s="6">
        <v>1</v>
      </c>
      <c r="K2622" s="18">
        <v>0</v>
      </c>
      <c r="L2622" s="35">
        <f>Data!BM48</f>
        <v>7.8249908120590368E-3</v>
      </c>
      <c r="M2622" s="21">
        <f>VLOOKUP(C2622,Data!$CB$2:$EB$22,1+VALUE(MID(A2622,6,2)),FALSE)</f>
        <v>0</v>
      </c>
      <c r="Q2622" s="21">
        <v>0</v>
      </c>
      <c r="R2622" s="21">
        <v>0</v>
      </c>
      <c r="S2622" s="21">
        <v>0</v>
      </c>
      <c r="T2622" s="38">
        <v>0</v>
      </c>
    </row>
    <row r="2623" spans="1:20" x14ac:dyDescent="0.25">
      <c r="A2623" s="17" t="s">
        <v>290</v>
      </c>
      <c r="B2623" s="8" t="s">
        <v>338</v>
      </c>
      <c r="C2623" s="8" t="s">
        <v>72</v>
      </c>
      <c r="E2623" s="8" t="str">
        <f t="shared" si="261"/>
        <v>Umbrella-vod.umb</v>
      </c>
      <c r="F2623" s="4">
        <v>0</v>
      </c>
      <c r="G2623" s="19">
        <v>0</v>
      </c>
      <c r="H2623" s="4">
        <v>0</v>
      </c>
      <c r="I2623" s="6">
        <f t="shared" si="262"/>
        <v>3.39</v>
      </c>
      <c r="J2623" s="6">
        <v>1</v>
      </c>
      <c r="K2623" s="18">
        <v>0</v>
      </c>
      <c r="L2623" s="35">
        <f>Data!BM49</f>
        <v>7.8249908120590368E-3</v>
      </c>
      <c r="M2623" s="21">
        <f>VLOOKUP(C2623,Data!$CB$2:$EB$22,1+VALUE(MID(A2623,6,2)),FALSE)</f>
        <v>0</v>
      </c>
      <c r="Q2623" s="21">
        <v>0</v>
      </c>
      <c r="R2623" s="21">
        <v>0</v>
      </c>
      <c r="S2623" s="21">
        <v>0</v>
      </c>
      <c r="T2623" s="38">
        <v>0</v>
      </c>
    </row>
    <row r="2624" spans="1:20" x14ac:dyDescent="0.25">
      <c r="A2624" s="17" t="s">
        <v>291</v>
      </c>
      <c r="B2624" s="8" t="s">
        <v>338</v>
      </c>
      <c r="C2624" s="8" t="s">
        <v>72</v>
      </c>
      <c r="E2624" s="8" t="str">
        <f t="shared" si="261"/>
        <v>Umbrella-vod.umb</v>
      </c>
      <c r="F2624" s="4">
        <v>0</v>
      </c>
      <c r="G2624" s="19">
        <v>0</v>
      </c>
      <c r="H2624" s="4">
        <v>0</v>
      </c>
      <c r="I2624" s="6">
        <f t="shared" si="262"/>
        <v>3.39</v>
      </c>
      <c r="J2624" s="6">
        <v>1</v>
      </c>
      <c r="K2624" s="18">
        <v>0</v>
      </c>
      <c r="L2624" s="35">
        <f>Data!BM50</f>
        <v>7.8249908120590368E-3</v>
      </c>
      <c r="M2624" s="21">
        <f>VLOOKUP(C2624,Data!$CB$2:$EB$22,1+VALUE(MID(A2624,6,2)),FALSE)</f>
        <v>0</v>
      </c>
      <c r="Q2624" s="21">
        <v>0</v>
      </c>
      <c r="R2624" s="21">
        <v>0</v>
      </c>
      <c r="S2624" s="21">
        <v>0</v>
      </c>
      <c r="T2624" s="38">
        <v>0</v>
      </c>
    </row>
    <row r="2625" spans="1:20" x14ac:dyDescent="0.25">
      <c r="A2625" s="17" t="s">
        <v>292</v>
      </c>
      <c r="B2625" s="8" t="s">
        <v>338</v>
      </c>
      <c r="C2625" s="8" t="s">
        <v>72</v>
      </c>
      <c r="E2625" s="8" t="str">
        <f t="shared" si="261"/>
        <v>Umbrella-vod.umb</v>
      </c>
      <c r="F2625" s="4">
        <v>0</v>
      </c>
      <c r="G2625" s="19">
        <v>0</v>
      </c>
      <c r="H2625" s="4">
        <v>0</v>
      </c>
      <c r="I2625" s="6">
        <f t="shared" si="262"/>
        <v>3.39</v>
      </c>
      <c r="J2625" s="6">
        <v>1</v>
      </c>
      <c r="K2625" s="18">
        <v>0</v>
      </c>
      <c r="L2625" s="35">
        <f>Data!BM51</f>
        <v>8.2011922934080266E-3</v>
      </c>
      <c r="M2625" s="21">
        <f>VLOOKUP(C2625,Data!$CB$2:$EB$22,1+VALUE(MID(A2625,6,2)),FALSE)</f>
        <v>0</v>
      </c>
      <c r="Q2625" s="21">
        <v>0</v>
      </c>
      <c r="R2625" s="21">
        <v>0</v>
      </c>
      <c r="S2625" s="21">
        <v>0</v>
      </c>
      <c r="T2625" s="38">
        <v>0</v>
      </c>
    </row>
    <row r="2626" spans="1:20" x14ac:dyDescent="0.25">
      <c r="A2626" s="17" t="s">
        <v>293</v>
      </c>
      <c r="B2626" s="8" t="s">
        <v>338</v>
      </c>
      <c r="C2626" s="8" t="s">
        <v>72</v>
      </c>
      <c r="E2626" s="8" t="str">
        <f t="shared" si="261"/>
        <v>Umbrella-vod.umb</v>
      </c>
      <c r="F2626" s="4">
        <v>0</v>
      </c>
      <c r="G2626" s="19">
        <v>0</v>
      </c>
      <c r="H2626" s="4">
        <v>0</v>
      </c>
      <c r="I2626" s="6">
        <f t="shared" si="262"/>
        <v>3.39</v>
      </c>
      <c r="J2626" s="6">
        <v>1</v>
      </c>
      <c r="K2626" s="18">
        <v>0</v>
      </c>
      <c r="L2626" s="35">
        <f>Data!BM52</f>
        <v>8.2011922934080266E-3</v>
      </c>
      <c r="M2626" s="21">
        <f>VLOOKUP(C2626,Data!$CB$2:$EB$22,1+VALUE(MID(A2626,6,2)),FALSE)</f>
        <v>0</v>
      </c>
      <c r="Q2626" s="21">
        <v>0</v>
      </c>
      <c r="R2626" s="21">
        <v>0</v>
      </c>
      <c r="S2626" s="21">
        <v>0</v>
      </c>
      <c r="T2626" s="38">
        <v>0</v>
      </c>
    </row>
    <row r="2627" spans="1:20" x14ac:dyDescent="0.25">
      <c r="A2627" s="17" t="s">
        <v>294</v>
      </c>
      <c r="B2627" s="8" t="s">
        <v>338</v>
      </c>
      <c r="C2627" s="8" t="s">
        <v>72</v>
      </c>
      <c r="E2627" s="8" t="str">
        <f t="shared" si="261"/>
        <v>Umbrella-vod.umb</v>
      </c>
      <c r="F2627" s="4">
        <v>0</v>
      </c>
      <c r="G2627" s="19">
        <v>0</v>
      </c>
      <c r="H2627" s="4">
        <v>0</v>
      </c>
      <c r="I2627" s="6">
        <f t="shared" si="262"/>
        <v>3.39</v>
      </c>
      <c r="J2627" s="6">
        <v>1</v>
      </c>
      <c r="K2627" s="18">
        <v>0</v>
      </c>
      <c r="L2627" s="35">
        <f>Data!BM53</f>
        <v>8.2011922934080266E-3</v>
      </c>
      <c r="M2627" s="21">
        <f>VLOOKUP(C2627,Data!$CB$2:$EB$22,1+VALUE(MID(A2627,6,2)),FALSE)</f>
        <v>0</v>
      </c>
      <c r="Q2627" s="21">
        <v>0</v>
      </c>
      <c r="R2627" s="21">
        <v>0</v>
      </c>
      <c r="S2627" s="21">
        <v>0</v>
      </c>
      <c r="T2627" s="38">
        <v>0</v>
      </c>
    </row>
    <row r="2628" spans="1:20" x14ac:dyDescent="0.25">
      <c r="A2628" s="17" t="s">
        <v>295</v>
      </c>
      <c r="B2628" s="8" t="s">
        <v>338</v>
      </c>
      <c r="C2628" s="8" t="s">
        <v>72</v>
      </c>
      <c r="E2628" s="8" t="str">
        <f t="shared" si="261"/>
        <v>Umbrella-vod.umb</v>
      </c>
      <c r="F2628" s="4">
        <v>0</v>
      </c>
      <c r="G2628" s="19">
        <v>0</v>
      </c>
      <c r="H2628" s="4">
        <v>0</v>
      </c>
      <c r="I2628" s="6">
        <f t="shared" si="262"/>
        <v>3.39</v>
      </c>
      <c r="J2628" s="6">
        <v>1</v>
      </c>
      <c r="K2628" s="18">
        <v>0</v>
      </c>
      <c r="L2628" s="35">
        <f>Data!BM54</f>
        <v>8.2011922934080266E-3</v>
      </c>
      <c r="M2628" s="21">
        <f>VLOOKUP(C2628,Data!$CB$2:$EB$22,1+VALUE(MID(A2628,6,2)),FALSE)</f>
        <v>0</v>
      </c>
      <c r="Q2628" s="21">
        <v>0</v>
      </c>
      <c r="R2628" s="21">
        <v>0</v>
      </c>
      <c r="S2628" s="21">
        <v>0</v>
      </c>
      <c r="T2628" s="38">
        <v>0</v>
      </c>
    </row>
    <row r="2629" spans="1:20" x14ac:dyDescent="0.25">
      <c r="A2629" s="17" t="s">
        <v>296</v>
      </c>
      <c r="B2629" s="8" t="s">
        <v>338</v>
      </c>
      <c r="C2629" s="8" t="s">
        <v>72</v>
      </c>
      <c r="E2629" s="8" t="str">
        <f t="shared" si="261"/>
        <v>Umbrella-vod.umb</v>
      </c>
      <c r="F2629" s="4">
        <v>0</v>
      </c>
      <c r="G2629" s="19">
        <v>0</v>
      </c>
      <c r="H2629" s="4">
        <v>0</v>
      </c>
      <c r="I2629" s="6">
        <f t="shared" si="262"/>
        <v>3.39</v>
      </c>
      <c r="J2629" s="6">
        <v>1</v>
      </c>
      <c r="K2629" s="18">
        <v>0</v>
      </c>
      <c r="L2629" s="35">
        <f>Data!BM55</f>
        <v>9.7059982188039962E-3</v>
      </c>
      <c r="M2629" s="21">
        <f>VLOOKUP(C2629,Data!$CB$2:$EB$22,1+VALUE(MID(A2629,6,2)),FALSE)</f>
        <v>0</v>
      </c>
      <c r="Q2629" s="21">
        <v>0</v>
      </c>
      <c r="R2629" s="21">
        <v>0</v>
      </c>
      <c r="S2629" s="21">
        <v>0</v>
      </c>
      <c r="T2629" s="38">
        <v>0</v>
      </c>
    </row>
    <row r="2630" spans="1:20" x14ac:dyDescent="0.25">
      <c r="A2630" s="17" t="s">
        <v>297</v>
      </c>
      <c r="B2630" s="8" t="s">
        <v>338</v>
      </c>
      <c r="C2630" s="8" t="s">
        <v>72</v>
      </c>
      <c r="E2630" s="8" t="str">
        <f t="shared" si="261"/>
        <v>Umbrella-vod.umb</v>
      </c>
      <c r="F2630" s="4">
        <v>0</v>
      </c>
      <c r="G2630" s="19">
        <v>0</v>
      </c>
      <c r="H2630" s="4">
        <v>0</v>
      </c>
      <c r="I2630" s="6">
        <f t="shared" si="262"/>
        <v>3.39</v>
      </c>
      <c r="J2630" s="6">
        <v>1</v>
      </c>
      <c r="K2630" s="18">
        <v>0</v>
      </c>
      <c r="L2630" s="35">
        <f>Data!BM56</f>
        <v>9.7059982188039962E-3</v>
      </c>
      <c r="M2630" s="21">
        <f>VLOOKUP(C2630,Data!$CB$2:$EB$22,1+VALUE(MID(A2630,6,2)),FALSE)</f>
        <v>0</v>
      </c>
      <c r="Q2630" s="21">
        <v>0</v>
      </c>
      <c r="R2630" s="21">
        <v>0</v>
      </c>
      <c r="S2630" s="21">
        <v>0</v>
      </c>
      <c r="T2630" s="38">
        <v>0</v>
      </c>
    </row>
    <row r="2631" spans="1:20" x14ac:dyDescent="0.25">
      <c r="A2631" s="17" t="s">
        <v>298</v>
      </c>
      <c r="B2631" s="8" t="s">
        <v>338</v>
      </c>
      <c r="C2631" s="8" t="s">
        <v>72</v>
      </c>
      <c r="E2631" s="8" t="str">
        <f t="shared" si="261"/>
        <v>Umbrella-vod.umb</v>
      </c>
      <c r="F2631" s="4">
        <v>0</v>
      </c>
      <c r="G2631" s="19">
        <v>0</v>
      </c>
      <c r="H2631" s="4">
        <v>0</v>
      </c>
      <c r="I2631" s="6">
        <f t="shared" si="262"/>
        <v>3.39</v>
      </c>
      <c r="J2631" s="6">
        <v>1</v>
      </c>
      <c r="K2631" s="18">
        <v>0</v>
      </c>
      <c r="L2631" s="35">
        <f>Data!BM57</f>
        <v>9.7059982188039962E-3</v>
      </c>
      <c r="M2631" s="21">
        <f>VLOOKUP(C2631,Data!$CB$2:$EB$22,1+VALUE(MID(A2631,6,2)),FALSE)</f>
        <v>0</v>
      </c>
      <c r="Q2631" s="21">
        <v>0</v>
      </c>
      <c r="R2631" s="21">
        <v>0</v>
      </c>
      <c r="S2631" s="21">
        <v>0</v>
      </c>
      <c r="T2631" s="38">
        <v>0</v>
      </c>
    </row>
    <row r="2632" spans="1:20" x14ac:dyDescent="0.25">
      <c r="A2632" s="17" t="s">
        <v>299</v>
      </c>
      <c r="B2632" s="8" t="s">
        <v>338</v>
      </c>
      <c r="C2632" s="8" t="s">
        <v>72</v>
      </c>
      <c r="E2632" s="8" t="str">
        <f t="shared" si="261"/>
        <v>Umbrella-vod.umb</v>
      </c>
      <c r="F2632" s="4">
        <v>0</v>
      </c>
      <c r="G2632" s="19">
        <v>0</v>
      </c>
      <c r="H2632" s="4">
        <v>0</v>
      </c>
      <c r="I2632" s="6">
        <f t="shared" si="262"/>
        <v>3.39</v>
      </c>
      <c r="J2632" s="6">
        <v>1</v>
      </c>
      <c r="K2632" s="18">
        <v>0</v>
      </c>
      <c r="L2632" s="35">
        <f>Data!BM58</f>
        <v>9.7059982188039962E-3</v>
      </c>
      <c r="M2632" s="21">
        <f>VLOOKUP(C2632,Data!$CB$2:$EB$22,1+VALUE(MID(A2632,6,2)),FALSE)</f>
        <v>0</v>
      </c>
      <c r="Q2632" s="21">
        <v>0</v>
      </c>
      <c r="R2632" s="21">
        <v>0</v>
      </c>
      <c r="S2632" s="21">
        <v>0</v>
      </c>
      <c r="T2632" s="38">
        <v>0</v>
      </c>
    </row>
    <row r="2633" spans="1:20" x14ac:dyDescent="0.25">
      <c r="A2633" s="17" t="s">
        <v>300</v>
      </c>
      <c r="B2633" s="8" t="s">
        <v>338</v>
      </c>
      <c r="C2633" s="8" t="s">
        <v>72</v>
      </c>
      <c r="E2633" s="8" t="str">
        <f t="shared" si="261"/>
        <v>Umbrella-vod.umb</v>
      </c>
      <c r="F2633" s="4">
        <v>0</v>
      </c>
      <c r="G2633" s="19">
        <v>0</v>
      </c>
      <c r="H2633" s="4">
        <v>0</v>
      </c>
      <c r="I2633" s="6">
        <f t="shared" si="262"/>
        <v>3.39</v>
      </c>
      <c r="J2633" s="6">
        <v>1</v>
      </c>
      <c r="K2633" s="18">
        <v>0</v>
      </c>
      <c r="L2633" s="35">
        <f>Data!BM59</f>
        <v>8.3516728859476235E-3</v>
      </c>
      <c r="M2633" s="21">
        <f>VLOOKUP(C2633,Data!$CB$2:$EB$22,1+VALUE(MID(A2633,6,2)),FALSE)</f>
        <v>0</v>
      </c>
      <c r="Q2633" s="21">
        <v>0</v>
      </c>
      <c r="R2633" s="21">
        <v>0</v>
      </c>
      <c r="S2633" s="21">
        <v>0</v>
      </c>
      <c r="T2633" s="38">
        <v>0</v>
      </c>
    </row>
    <row r="2634" spans="1:20" x14ac:dyDescent="0.25">
      <c r="A2634" s="17" t="s">
        <v>301</v>
      </c>
      <c r="B2634" s="8" t="s">
        <v>338</v>
      </c>
      <c r="C2634" s="8" t="s">
        <v>72</v>
      </c>
      <c r="E2634" s="8" t="str">
        <f t="shared" si="261"/>
        <v>Umbrella-vod.umb</v>
      </c>
      <c r="F2634" s="4">
        <v>0</v>
      </c>
      <c r="G2634" s="19">
        <v>0</v>
      </c>
      <c r="H2634" s="4">
        <v>0</v>
      </c>
      <c r="I2634" s="6">
        <f t="shared" si="262"/>
        <v>3.39</v>
      </c>
      <c r="J2634" s="6">
        <v>1</v>
      </c>
      <c r="K2634" s="18">
        <v>0</v>
      </c>
      <c r="L2634" s="35">
        <f>Data!BM60</f>
        <v>8.3516728859476235E-3</v>
      </c>
      <c r="M2634" s="21">
        <f>VLOOKUP(C2634,Data!$CB$2:$EB$22,1+VALUE(MID(A2634,6,2)),FALSE)</f>
        <v>0</v>
      </c>
      <c r="Q2634" s="21">
        <v>0</v>
      </c>
      <c r="R2634" s="21">
        <v>0</v>
      </c>
      <c r="S2634" s="21">
        <v>0</v>
      </c>
      <c r="T2634" s="38">
        <v>0</v>
      </c>
    </row>
    <row r="2635" spans="1:20" x14ac:dyDescent="0.25">
      <c r="A2635" s="17" t="s">
        <v>272</v>
      </c>
      <c r="B2635" s="8" t="s">
        <v>338</v>
      </c>
      <c r="C2635" s="8" t="s">
        <v>72</v>
      </c>
      <c r="E2635" s="8" t="str">
        <f t="shared" si="261"/>
        <v>Umbrella-vod.umb</v>
      </c>
      <c r="F2635" s="4">
        <v>0</v>
      </c>
      <c r="G2635" s="19">
        <v>0</v>
      </c>
      <c r="H2635" s="4">
        <v>0</v>
      </c>
      <c r="I2635" s="6">
        <f t="shared" si="262"/>
        <v>3.39</v>
      </c>
      <c r="J2635" s="6">
        <v>1</v>
      </c>
      <c r="K2635" s="18">
        <v>0</v>
      </c>
      <c r="L2635" s="35">
        <f>Data!BM61</f>
        <v>8.3516728859476235E-3</v>
      </c>
      <c r="M2635" s="21">
        <f>VLOOKUP(C2635,Data!$CB$2:$EB$22,1+VALUE(MID(A2635,6,2)),FALSE)</f>
        <v>0</v>
      </c>
      <c r="Q2635" s="21">
        <v>0</v>
      </c>
      <c r="R2635" s="21">
        <v>0</v>
      </c>
      <c r="S2635" s="21">
        <v>0</v>
      </c>
      <c r="T2635" s="38">
        <v>0</v>
      </c>
    </row>
    <row r="2636" spans="1:20" x14ac:dyDescent="0.25">
      <c r="A2636" s="17" t="s">
        <v>273</v>
      </c>
      <c r="B2636" s="8" t="s">
        <v>338</v>
      </c>
      <c r="C2636" s="8" t="s">
        <v>72</v>
      </c>
      <c r="E2636" s="8" t="str">
        <f t="shared" si="261"/>
        <v>Umbrella-vod.umb</v>
      </c>
      <c r="F2636" s="4">
        <v>0</v>
      </c>
      <c r="G2636" s="19">
        <v>0</v>
      </c>
      <c r="H2636" s="4">
        <v>0</v>
      </c>
      <c r="I2636" s="6">
        <f t="shared" si="262"/>
        <v>3.39</v>
      </c>
      <c r="J2636" s="6">
        <v>1</v>
      </c>
      <c r="K2636" s="18">
        <v>0</v>
      </c>
      <c r="L2636" s="35">
        <f>Data!BM62</f>
        <v>8.3516728859476235E-3</v>
      </c>
      <c r="M2636" s="21">
        <f>VLOOKUP(C2636,Data!$CB$2:$EB$22,1+VALUE(MID(A2636,6,2)),FALSE)</f>
        <v>0</v>
      </c>
      <c r="Q2636" s="21">
        <v>0</v>
      </c>
      <c r="R2636" s="21">
        <v>0</v>
      </c>
      <c r="S2636" s="21">
        <v>0</v>
      </c>
      <c r="T2636" s="38">
        <v>0</v>
      </c>
    </row>
    <row r="2637" spans="1:20" x14ac:dyDescent="0.25">
      <c r="A2637" s="17" t="s">
        <v>274</v>
      </c>
      <c r="B2637" s="8" t="s">
        <v>338</v>
      </c>
      <c r="C2637" s="8" t="s">
        <v>72</v>
      </c>
      <c r="E2637" s="8" t="str">
        <f t="shared" si="261"/>
        <v>Umbrella-vod.umb</v>
      </c>
      <c r="F2637" s="4">
        <v>0</v>
      </c>
      <c r="G2637" s="19">
        <v>0</v>
      </c>
      <c r="H2637" s="4">
        <v>0</v>
      </c>
      <c r="I2637" s="6">
        <f t="shared" si="262"/>
        <v>3.39</v>
      </c>
      <c r="J2637" s="6">
        <v>1</v>
      </c>
      <c r="K2637" s="18">
        <v>0</v>
      </c>
      <c r="L2637" s="35">
        <f>Data!BM63</f>
        <v>8.3516728859476235E-3</v>
      </c>
      <c r="M2637" s="21">
        <f>VLOOKUP(C2637,Data!$CB$2:$EB$22,1+VALUE(MID(A2637,6,2)),FALSE)</f>
        <v>0</v>
      </c>
      <c r="Q2637" s="21">
        <v>0</v>
      </c>
      <c r="R2637" s="21">
        <v>0</v>
      </c>
      <c r="S2637" s="21">
        <v>0</v>
      </c>
      <c r="T2637" s="38">
        <v>0</v>
      </c>
    </row>
    <row r="2638" spans="1:20" x14ac:dyDescent="0.25">
      <c r="A2638" s="17" t="s">
        <v>275</v>
      </c>
      <c r="B2638" s="8" t="s">
        <v>338</v>
      </c>
      <c r="C2638" s="8" t="s">
        <v>72</v>
      </c>
      <c r="E2638" s="8" t="str">
        <f t="shared" si="261"/>
        <v>Umbrella-vod.umb</v>
      </c>
      <c r="F2638" s="4">
        <v>0</v>
      </c>
      <c r="G2638" s="19">
        <v>0</v>
      </c>
      <c r="H2638" s="4">
        <v>0</v>
      </c>
      <c r="I2638" s="6">
        <f t="shared" si="262"/>
        <v>3.39</v>
      </c>
      <c r="J2638" s="6">
        <v>1</v>
      </c>
      <c r="K2638" s="18">
        <v>0</v>
      </c>
      <c r="L2638" s="35">
        <f>Data!BM64</f>
        <v>7.2983087381704474E-3</v>
      </c>
      <c r="M2638" s="21">
        <f>VLOOKUP(C2638,Data!$CB$2:$EB$22,1+VALUE(MID(A2638,6,2)),FALSE)</f>
        <v>0</v>
      </c>
      <c r="Q2638" s="21">
        <v>0</v>
      </c>
      <c r="R2638" s="21">
        <v>0</v>
      </c>
      <c r="S2638" s="21">
        <v>0</v>
      </c>
      <c r="T2638" s="38">
        <v>0</v>
      </c>
    </row>
    <row r="2639" spans="1:20" x14ac:dyDescent="0.25">
      <c r="A2639" s="17" t="s">
        <v>276</v>
      </c>
      <c r="B2639" s="8" t="s">
        <v>338</v>
      </c>
      <c r="C2639" s="8" t="s">
        <v>72</v>
      </c>
      <c r="E2639" s="8" t="str">
        <f t="shared" si="261"/>
        <v>Umbrella-vod.umb</v>
      </c>
      <c r="F2639" s="4">
        <v>0</v>
      </c>
      <c r="G2639" s="19">
        <v>0</v>
      </c>
      <c r="H2639" s="4">
        <v>0</v>
      </c>
      <c r="I2639" s="6">
        <f t="shared" si="262"/>
        <v>3.39</v>
      </c>
      <c r="J2639" s="6">
        <v>1</v>
      </c>
      <c r="K2639" s="18">
        <v>0</v>
      </c>
      <c r="L2639" s="35">
        <f>Data!BM65</f>
        <v>7.2983087381704474E-3</v>
      </c>
      <c r="M2639" s="21">
        <f>VLOOKUP(C2639,Data!$CB$2:$EB$22,1+VALUE(MID(A2639,6,2)),FALSE)</f>
        <v>0</v>
      </c>
      <c r="Q2639" s="21">
        <v>0</v>
      </c>
      <c r="R2639" s="21">
        <v>0</v>
      </c>
      <c r="S2639" s="21">
        <v>0</v>
      </c>
      <c r="T2639" s="38">
        <v>0</v>
      </c>
    </row>
    <row r="2640" spans="1:20" x14ac:dyDescent="0.25">
      <c r="A2640" s="17" t="s">
        <v>277</v>
      </c>
      <c r="B2640" s="8" t="s">
        <v>338</v>
      </c>
      <c r="C2640" s="8" t="s">
        <v>72</v>
      </c>
      <c r="E2640" s="8" t="str">
        <f t="shared" si="261"/>
        <v>Umbrella-vod.umb</v>
      </c>
      <c r="F2640" s="4">
        <v>0</v>
      </c>
      <c r="G2640" s="19">
        <v>0</v>
      </c>
      <c r="H2640" s="4">
        <v>0</v>
      </c>
      <c r="I2640" s="6">
        <f t="shared" si="262"/>
        <v>3.39</v>
      </c>
      <c r="J2640" s="6">
        <v>1</v>
      </c>
      <c r="K2640" s="18">
        <v>0</v>
      </c>
      <c r="L2640" s="35">
        <f>Data!BM66</f>
        <v>7.2983087381704474E-3</v>
      </c>
      <c r="M2640" s="21">
        <f>VLOOKUP(C2640,Data!$CB$2:$EB$22,1+VALUE(MID(A2640,6,2)),FALSE)</f>
        <v>0</v>
      </c>
      <c r="Q2640" s="21">
        <v>0</v>
      </c>
      <c r="R2640" s="21">
        <v>0</v>
      </c>
      <c r="S2640" s="21">
        <v>0</v>
      </c>
      <c r="T2640" s="38">
        <v>0</v>
      </c>
    </row>
    <row r="2642" spans="1:20" x14ac:dyDescent="0.25">
      <c r="A2642" s="16" t="s">
        <v>328</v>
      </c>
      <c r="B2642" s="8" t="s">
        <v>338</v>
      </c>
      <c r="C2642" s="8" t="s">
        <v>72</v>
      </c>
      <c r="D2642" s="8" t="str">
        <f>A2642&amp;"-generic-fifi"</f>
        <v>Week_40_old-generic-fifi</v>
      </c>
      <c r="E2642" s="8" t="str">
        <f>IF(RIGHT(A2642,3)="old","Initial",B2642&amp;"-"&amp;C2642)</f>
        <v>Initial</v>
      </c>
      <c r="H2642" s="25">
        <f>SUMIFS(Data!N$2:N$48,Data!$L$2:$L$48,$C2642,Data!$M$2:$M$48,RIGHT($D2642,4))</f>
        <v>8.7413170809691673E-3</v>
      </c>
      <c r="I2642" s="42">
        <f>VLOOKUP(C2642,parms,8,FALSE)</f>
        <v>3.39</v>
      </c>
      <c r="J2642" s="28">
        <f>SUMIFS(Data!O$2:O$48,Data!$L$2:$L$48,$C2642,Data!$M$2:$M$48,RIGHT($D2642,4))</f>
        <v>2035853.3090540378</v>
      </c>
      <c r="K2642" s="25">
        <f>SUMIFS(Data!Q$2:Q$48,Data!$L$2:$L$48,$C2642,Data!$M$2:$M$48,RIGHT($D2642,4))</f>
        <v>0.3</v>
      </c>
      <c r="L2642" s="35">
        <f>Data!BM2</f>
        <v>8.2011922934080266E-3</v>
      </c>
      <c r="Q2642" s="21">
        <v>0</v>
      </c>
      <c r="R2642" s="21">
        <v>0</v>
      </c>
      <c r="S2642" s="21">
        <v>0</v>
      </c>
      <c r="T2642" s="38">
        <v>0</v>
      </c>
    </row>
    <row r="2643" spans="1:20" x14ac:dyDescent="0.25">
      <c r="A2643" s="16" t="s">
        <v>316</v>
      </c>
      <c r="B2643" s="8" t="s">
        <v>338</v>
      </c>
      <c r="C2643" s="8" t="s">
        <v>72</v>
      </c>
      <c r="D2643" s="8" t="str">
        <f t="shared" ref="D2643:D2706" si="263">A2643&amp;"-generic-fifi"</f>
        <v>Week_41_old-generic-fifi</v>
      </c>
      <c r="E2643" s="8" t="str">
        <f t="shared" ref="E2643:E2706" si="264">IF(RIGHT(A2643,3)="old","Initial",B2643&amp;"-"&amp;C2643)</f>
        <v>Initial</v>
      </c>
      <c r="H2643" s="24">
        <f t="shared" ref="H2643:K2658" si="265">H2642</f>
        <v>8.7413170809691673E-3</v>
      </c>
      <c r="I2643" s="6">
        <f>I2642</f>
        <v>3.39</v>
      </c>
      <c r="J2643" s="6">
        <f t="shared" si="265"/>
        <v>2035853.3090540378</v>
      </c>
      <c r="K2643" s="18">
        <f t="shared" si="265"/>
        <v>0.3</v>
      </c>
      <c r="L2643" s="35">
        <f>Data!BM3</f>
        <v>9.7059982188039962E-3</v>
      </c>
      <c r="Q2643" s="21">
        <v>0</v>
      </c>
      <c r="R2643" s="21">
        <v>0</v>
      </c>
      <c r="S2643" s="21">
        <v>0</v>
      </c>
      <c r="T2643" s="38">
        <v>0</v>
      </c>
    </row>
    <row r="2644" spans="1:20" x14ac:dyDescent="0.25">
      <c r="A2644" s="16" t="s">
        <v>317</v>
      </c>
      <c r="B2644" s="8" t="s">
        <v>338</v>
      </c>
      <c r="C2644" s="8" t="s">
        <v>72</v>
      </c>
      <c r="D2644" s="8" t="str">
        <f t="shared" si="263"/>
        <v>Week_42_old-generic-fifi</v>
      </c>
      <c r="E2644" s="8" t="str">
        <f t="shared" si="264"/>
        <v>Initial</v>
      </c>
      <c r="H2644" s="24">
        <f t="shared" si="265"/>
        <v>8.7413170809691673E-3</v>
      </c>
      <c r="I2644" s="6">
        <f t="shared" si="265"/>
        <v>3.39</v>
      </c>
      <c r="J2644" s="6">
        <f t="shared" si="265"/>
        <v>2035853.3090540378</v>
      </c>
      <c r="K2644" s="18">
        <f t="shared" si="265"/>
        <v>0.3</v>
      </c>
      <c r="L2644" s="35">
        <f>Data!BM4</f>
        <v>9.7059982188039962E-3</v>
      </c>
      <c r="Q2644" s="21">
        <v>0</v>
      </c>
      <c r="R2644" s="21">
        <v>0</v>
      </c>
      <c r="S2644" s="21">
        <v>0</v>
      </c>
      <c r="T2644" s="38">
        <v>0</v>
      </c>
    </row>
    <row r="2645" spans="1:20" x14ac:dyDescent="0.25">
      <c r="A2645" s="16" t="s">
        <v>318</v>
      </c>
      <c r="B2645" s="8" t="s">
        <v>338</v>
      </c>
      <c r="C2645" s="8" t="s">
        <v>72</v>
      </c>
      <c r="D2645" s="8" t="str">
        <f t="shared" si="263"/>
        <v>Week_43_old-generic-fifi</v>
      </c>
      <c r="E2645" s="8" t="str">
        <f t="shared" si="264"/>
        <v>Initial</v>
      </c>
      <c r="H2645" s="24">
        <f t="shared" si="265"/>
        <v>8.7413170809691673E-3</v>
      </c>
      <c r="I2645" s="6">
        <f t="shared" si="265"/>
        <v>3.39</v>
      </c>
      <c r="J2645" s="6">
        <f t="shared" si="265"/>
        <v>2035853.3090540378</v>
      </c>
      <c r="K2645" s="18">
        <f t="shared" si="265"/>
        <v>0.3</v>
      </c>
      <c r="L2645" s="35">
        <f>Data!BM5</f>
        <v>9.7059982188039962E-3</v>
      </c>
      <c r="Q2645" s="21">
        <v>0</v>
      </c>
      <c r="R2645" s="21">
        <v>0</v>
      </c>
      <c r="S2645" s="21">
        <v>0</v>
      </c>
      <c r="T2645" s="38">
        <v>0</v>
      </c>
    </row>
    <row r="2646" spans="1:20" x14ac:dyDescent="0.25">
      <c r="A2646" s="16" t="s">
        <v>319</v>
      </c>
      <c r="B2646" s="8" t="s">
        <v>338</v>
      </c>
      <c r="C2646" s="8" t="s">
        <v>72</v>
      </c>
      <c r="D2646" s="8" t="str">
        <f t="shared" si="263"/>
        <v>Week_44_old-generic-fifi</v>
      </c>
      <c r="E2646" s="8" t="str">
        <f t="shared" si="264"/>
        <v>Initial</v>
      </c>
      <c r="H2646" s="24">
        <f t="shared" si="265"/>
        <v>8.7413170809691673E-3</v>
      </c>
      <c r="I2646" s="6">
        <f t="shared" si="265"/>
        <v>3.39</v>
      </c>
      <c r="J2646" s="6">
        <f t="shared" si="265"/>
        <v>2035853.3090540378</v>
      </c>
      <c r="K2646" s="18">
        <f t="shared" si="265"/>
        <v>0.3</v>
      </c>
      <c r="L2646" s="35">
        <f>Data!BM6</f>
        <v>9.7059982188039962E-3</v>
      </c>
      <c r="Q2646" s="21">
        <v>0</v>
      </c>
      <c r="R2646" s="21">
        <v>0</v>
      </c>
      <c r="S2646" s="21">
        <v>0</v>
      </c>
      <c r="T2646" s="38">
        <v>0</v>
      </c>
    </row>
    <row r="2647" spans="1:20" x14ac:dyDescent="0.25">
      <c r="A2647" s="16" t="s">
        <v>320</v>
      </c>
      <c r="B2647" s="8" t="s">
        <v>338</v>
      </c>
      <c r="C2647" s="8" t="s">
        <v>72</v>
      </c>
      <c r="D2647" s="8" t="str">
        <f t="shared" si="263"/>
        <v>Week_45_old-generic-fifi</v>
      </c>
      <c r="E2647" s="8" t="str">
        <f t="shared" si="264"/>
        <v>Initial</v>
      </c>
      <c r="H2647" s="24">
        <f t="shared" si="265"/>
        <v>8.7413170809691673E-3</v>
      </c>
      <c r="I2647" s="6">
        <f t="shared" si="265"/>
        <v>3.39</v>
      </c>
      <c r="J2647" s="6">
        <f t="shared" si="265"/>
        <v>2035853.3090540378</v>
      </c>
      <c r="K2647" s="18">
        <f t="shared" si="265"/>
        <v>0.3</v>
      </c>
      <c r="L2647" s="35">
        <f>Data!BM7</f>
        <v>8.3516728859476235E-3</v>
      </c>
      <c r="Q2647" s="21">
        <v>0</v>
      </c>
      <c r="R2647" s="21">
        <v>0</v>
      </c>
      <c r="S2647" s="21">
        <v>0</v>
      </c>
      <c r="T2647" s="38">
        <v>0</v>
      </c>
    </row>
    <row r="2648" spans="1:20" x14ac:dyDescent="0.25">
      <c r="A2648" s="16" t="s">
        <v>321</v>
      </c>
      <c r="B2648" s="8" t="s">
        <v>338</v>
      </c>
      <c r="C2648" s="8" t="s">
        <v>72</v>
      </c>
      <c r="D2648" s="8" t="str">
        <f t="shared" si="263"/>
        <v>Week_46_old-generic-fifi</v>
      </c>
      <c r="E2648" s="8" t="str">
        <f t="shared" si="264"/>
        <v>Initial</v>
      </c>
      <c r="H2648" s="24">
        <f t="shared" si="265"/>
        <v>8.7413170809691673E-3</v>
      </c>
      <c r="I2648" s="6">
        <f t="shared" si="265"/>
        <v>3.39</v>
      </c>
      <c r="J2648" s="6">
        <f t="shared" si="265"/>
        <v>2035853.3090540378</v>
      </c>
      <c r="K2648" s="18">
        <f t="shared" si="265"/>
        <v>0.3</v>
      </c>
      <c r="L2648" s="35">
        <f>Data!BM8</f>
        <v>8.3516728859476235E-3</v>
      </c>
      <c r="Q2648" s="21">
        <v>0</v>
      </c>
      <c r="R2648" s="21">
        <v>0</v>
      </c>
      <c r="S2648" s="21">
        <v>0</v>
      </c>
      <c r="T2648" s="38">
        <v>0</v>
      </c>
    </row>
    <row r="2649" spans="1:20" x14ac:dyDescent="0.25">
      <c r="A2649" s="16" t="s">
        <v>322</v>
      </c>
      <c r="B2649" s="8" t="s">
        <v>338</v>
      </c>
      <c r="C2649" s="8" t="s">
        <v>72</v>
      </c>
      <c r="D2649" s="8" t="str">
        <f t="shared" si="263"/>
        <v>Week_47_old-generic-fifi</v>
      </c>
      <c r="E2649" s="8" t="str">
        <f t="shared" si="264"/>
        <v>Initial</v>
      </c>
      <c r="H2649" s="24">
        <f t="shared" si="265"/>
        <v>8.7413170809691673E-3</v>
      </c>
      <c r="I2649" s="6">
        <f t="shared" si="265"/>
        <v>3.39</v>
      </c>
      <c r="J2649" s="6">
        <f t="shared" si="265"/>
        <v>2035853.3090540378</v>
      </c>
      <c r="K2649" s="18">
        <f t="shared" si="265"/>
        <v>0.3</v>
      </c>
      <c r="L2649" s="35">
        <f>Data!BM9</f>
        <v>8.3516728859476235E-3</v>
      </c>
      <c r="Q2649" s="21">
        <v>0</v>
      </c>
      <c r="R2649" s="21">
        <v>0</v>
      </c>
      <c r="S2649" s="21">
        <v>0</v>
      </c>
      <c r="T2649" s="38">
        <v>0</v>
      </c>
    </row>
    <row r="2650" spans="1:20" x14ac:dyDescent="0.25">
      <c r="A2650" s="16" t="s">
        <v>323</v>
      </c>
      <c r="B2650" s="8" t="s">
        <v>338</v>
      </c>
      <c r="C2650" s="8" t="s">
        <v>72</v>
      </c>
      <c r="D2650" s="8" t="str">
        <f t="shared" si="263"/>
        <v>Week_48_old-generic-fifi</v>
      </c>
      <c r="E2650" s="8" t="str">
        <f t="shared" si="264"/>
        <v>Initial</v>
      </c>
      <c r="H2650" s="24">
        <f t="shared" si="265"/>
        <v>8.7413170809691673E-3</v>
      </c>
      <c r="I2650" s="6">
        <f t="shared" si="265"/>
        <v>3.39</v>
      </c>
      <c r="J2650" s="6">
        <f t="shared" si="265"/>
        <v>2035853.3090540378</v>
      </c>
      <c r="K2650" s="18">
        <f t="shared" si="265"/>
        <v>0.3</v>
      </c>
      <c r="L2650" s="35">
        <f>Data!BM10</f>
        <v>8.3516728859476235E-3</v>
      </c>
      <c r="Q2650" s="21">
        <v>0</v>
      </c>
      <c r="R2650" s="21">
        <v>0</v>
      </c>
      <c r="S2650" s="21">
        <v>0</v>
      </c>
      <c r="T2650" s="38">
        <v>0</v>
      </c>
    </row>
    <row r="2651" spans="1:20" x14ac:dyDescent="0.25">
      <c r="A2651" s="16" t="s">
        <v>324</v>
      </c>
      <c r="B2651" s="8" t="s">
        <v>338</v>
      </c>
      <c r="C2651" s="8" t="s">
        <v>72</v>
      </c>
      <c r="D2651" s="8" t="str">
        <f t="shared" si="263"/>
        <v>Week_49_old-generic-fifi</v>
      </c>
      <c r="E2651" s="8" t="str">
        <f t="shared" si="264"/>
        <v>Initial</v>
      </c>
      <c r="H2651" s="24">
        <f t="shared" si="265"/>
        <v>8.7413170809691673E-3</v>
      </c>
      <c r="I2651" s="6">
        <f t="shared" si="265"/>
        <v>3.39</v>
      </c>
      <c r="J2651" s="6">
        <f t="shared" si="265"/>
        <v>2035853.3090540378</v>
      </c>
      <c r="K2651" s="18">
        <f t="shared" si="265"/>
        <v>0.3</v>
      </c>
      <c r="L2651" s="35">
        <f>Data!BM11</f>
        <v>8.3516728859476235E-3</v>
      </c>
      <c r="Q2651" s="21">
        <v>0</v>
      </c>
      <c r="R2651" s="21">
        <v>0</v>
      </c>
      <c r="S2651" s="21">
        <v>0</v>
      </c>
      <c r="T2651" s="38">
        <v>0</v>
      </c>
    </row>
    <row r="2652" spans="1:20" x14ac:dyDescent="0.25">
      <c r="A2652" s="16" t="s">
        <v>325</v>
      </c>
      <c r="B2652" s="8" t="s">
        <v>338</v>
      </c>
      <c r="C2652" s="8" t="s">
        <v>72</v>
      </c>
      <c r="D2652" s="8" t="str">
        <f t="shared" si="263"/>
        <v>Week_50_old-generic-fifi</v>
      </c>
      <c r="E2652" s="8" t="str">
        <f t="shared" si="264"/>
        <v>Initial</v>
      </c>
      <c r="H2652" s="24">
        <f t="shared" si="265"/>
        <v>8.7413170809691673E-3</v>
      </c>
      <c r="I2652" s="6">
        <f t="shared" si="265"/>
        <v>3.39</v>
      </c>
      <c r="J2652" s="6">
        <f t="shared" si="265"/>
        <v>2035853.3090540378</v>
      </c>
      <c r="K2652" s="18">
        <f t="shared" si="265"/>
        <v>0.3</v>
      </c>
      <c r="L2652" s="35">
        <f>Data!BM12</f>
        <v>7.2983087381704474E-3</v>
      </c>
      <c r="Q2652" s="21">
        <v>0</v>
      </c>
      <c r="R2652" s="21">
        <v>0</v>
      </c>
      <c r="S2652" s="21">
        <v>0</v>
      </c>
      <c r="T2652" s="38">
        <v>0</v>
      </c>
    </row>
    <row r="2653" spans="1:20" x14ac:dyDescent="0.25">
      <c r="A2653" s="16" t="s">
        <v>326</v>
      </c>
      <c r="B2653" s="8" t="s">
        <v>338</v>
      </c>
      <c r="C2653" s="8" t="s">
        <v>72</v>
      </c>
      <c r="D2653" s="8" t="str">
        <f t="shared" si="263"/>
        <v>Week_51_old-generic-fifi</v>
      </c>
      <c r="E2653" s="8" t="str">
        <f t="shared" si="264"/>
        <v>Initial</v>
      </c>
      <c r="H2653" s="24">
        <f t="shared" si="265"/>
        <v>8.7413170809691673E-3</v>
      </c>
      <c r="I2653" s="6">
        <f t="shared" si="265"/>
        <v>3.39</v>
      </c>
      <c r="J2653" s="6">
        <f t="shared" si="265"/>
        <v>2035853.3090540378</v>
      </c>
      <c r="K2653" s="18">
        <f t="shared" si="265"/>
        <v>0.3</v>
      </c>
      <c r="L2653" s="35">
        <f>Data!BM13</f>
        <v>7.2983087381704474E-3</v>
      </c>
      <c r="Q2653" s="21">
        <v>0</v>
      </c>
      <c r="R2653" s="21">
        <v>0</v>
      </c>
      <c r="S2653" s="21">
        <v>0</v>
      </c>
      <c r="T2653" s="38">
        <v>0</v>
      </c>
    </row>
    <row r="2654" spans="1:20" x14ac:dyDescent="0.25">
      <c r="A2654" s="16" t="s">
        <v>327</v>
      </c>
      <c r="B2654" s="8" t="s">
        <v>338</v>
      </c>
      <c r="C2654" s="8" t="s">
        <v>72</v>
      </c>
      <c r="D2654" s="8" t="str">
        <f t="shared" si="263"/>
        <v>Week_52_old-generic-fifi</v>
      </c>
      <c r="E2654" s="8" t="str">
        <f t="shared" si="264"/>
        <v>Initial</v>
      </c>
      <c r="H2654" s="24">
        <f t="shared" si="265"/>
        <v>8.7413170809691673E-3</v>
      </c>
      <c r="I2654" s="6">
        <f t="shared" si="265"/>
        <v>3.39</v>
      </c>
      <c r="J2654" s="6">
        <f t="shared" si="265"/>
        <v>2035853.3090540378</v>
      </c>
      <c r="K2654" s="18">
        <f t="shared" si="265"/>
        <v>0.3</v>
      </c>
      <c r="L2654" s="35">
        <f>Data!BM14</f>
        <v>7.2983087381704474E-3</v>
      </c>
      <c r="Q2654" s="21">
        <v>0</v>
      </c>
      <c r="R2654" s="21">
        <v>0</v>
      </c>
      <c r="S2654" s="21">
        <v>0</v>
      </c>
      <c r="T2654" s="38">
        <v>0</v>
      </c>
    </row>
    <row r="2655" spans="1:20" x14ac:dyDescent="0.25">
      <c r="A2655" s="17" t="s">
        <v>262</v>
      </c>
      <c r="B2655" s="8" t="s">
        <v>338</v>
      </c>
      <c r="C2655" s="8" t="s">
        <v>72</v>
      </c>
      <c r="D2655" s="8" t="str">
        <f t="shared" si="263"/>
        <v>Week_01-generic-fifi</v>
      </c>
      <c r="E2655" s="8" t="str">
        <f t="shared" si="264"/>
        <v>Umbrella-vod.umb</v>
      </c>
      <c r="H2655" s="24">
        <f t="shared" si="265"/>
        <v>8.7413170809691673E-3</v>
      </c>
      <c r="I2655" s="6">
        <f t="shared" si="265"/>
        <v>3.39</v>
      </c>
      <c r="J2655" s="6">
        <f t="shared" si="265"/>
        <v>2035853.3090540378</v>
      </c>
      <c r="K2655" s="18">
        <f t="shared" si="265"/>
        <v>0.3</v>
      </c>
      <c r="L2655" s="35">
        <f>Data!BM15</f>
        <v>7.2983087381704474E-3</v>
      </c>
      <c r="Q2655" s="21">
        <v>0</v>
      </c>
      <c r="R2655" s="21">
        <v>0</v>
      </c>
      <c r="S2655" s="21">
        <v>0</v>
      </c>
      <c r="T2655" s="38">
        <v>0</v>
      </c>
    </row>
    <row r="2656" spans="1:20" x14ac:dyDescent="0.25">
      <c r="A2656" s="17" t="s">
        <v>263</v>
      </c>
      <c r="B2656" s="8" t="s">
        <v>338</v>
      </c>
      <c r="C2656" s="8" t="s">
        <v>72</v>
      </c>
      <c r="D2656" s="8" t="str">
        <f t="shared" si="263"/>
        <v>Week_02-generic-fifi</v>
      </c>
      <c r="E2656" s="8" t="str">
        <f t="shared" si="264"/>
        <v>Umbrella-vod.umb</v>
      </c>
      <c r="H2656" s="24">
        <f t="shared" si="265"/>
        <v>8.7413170809691673E-3</v>
      </c>
      <c r="I2656" s="6">
        <f t="shared" si="265"/>
        <v>3.39</v>
      </c>
      <c r="J2656" s="6">
        <f t="shared" si="265"/>
        <v>2035853.3090540378</v>
      </c>
      <c r="K2656" s="18">
        <f t="shared" si="265"/>
        <v>0.3</v>
      </c>
      <c r="L2656" s="35">
        <f>Data!BM16</f>
        <v>6.922107256821455E-3</v>
      </c>
      <c r="Q2656" s="21">
        <v>0</v>
      </c>
      <c r="R2656" s="21">
        <v>0</v>
      </c>
      <c r="S2656" s="21">
        <v>0</v>
      </c>
      <c r="T2656" s="38">
        <v>0</v>
      </c>
    </row>
    <row r="2657" spans="1:20" x14ac:dyDescent="0.25">
      <c r="A2657" s="17" t="s">
        <v>264</v>
      </c>
      <c r="B2657" s="8" t="s">
        <v>338</v>
      </c>
      <c r="C2657" s="8" t="s">
        <v>72</v>
      </c>
      <c r="D2657" s="8" t="str">
        <f t="shared" si="263"/>
        <v>Week_03-generic-fifi</v>
      </c>
      <c r="E2657" s="8" t="str">
        <f t="shared" si="264"/>
        <v>Umbrella-vod.umb</v>
      </c>
      <c r="H2657" s="24">
        <f t="shared" si="265"/>
        <v>8.7413170809691673E-3</v>
      </c>
      <c r="I2657" s="6">
        <f t="shared" si="265"/>
        <v>3.39</v>
      </c>
      <c r="J2657" s="6">
        <f t="shared" si="265"/>
        <v>2035853.3090540378</v>
      </c>
      <c r="K2657" s="18">
        <f t="shared" si="265"/>
        <v>0.3</v>
      </c>
      <c r="L2657" s="35">
        <f>Data!BM17</f>
        <v>6.922107256821455E-3</v>
      </c>
      <c r="Q2657" s="21">
        <v>0</v>
      </c>
      <c r="R2657" s="21">
        <v>0</v>
      </c>
      <c r="S2657" s="21">
        <v>0</v>
      </c>
      <c r="T2657" s="38">
        <v>0</v>
      </c>
    </row>
    <row r="2658" spans="1:20" x14ac:dyDescent="0.25">
      <c r="A2658" s="17" t="s">
        <v>265</v>
      </c>
      <c r="B2658" s="8" t="s">
        <v>338</v>
      </c>
      <c r="C2658" s="8" t="s">
        <v>72</v>
      </c>
      <c r="D2658" s="8" t="str">
        <f t="shared" si="263"/>
        <v>Week_04-generic-fifi</v>
      </c>
      <c r="E2658" s="8" t="str">
        <f t="shared" si="264"/>
        <v>Umbrella-vod.umb</v>
      </c>
      <c r="H2658" s="24">
        <f t="shared" si="265"/>
        <v>8.7413170809691673E-3</v>
      </c>
      <c r="I2658" s="6">
        <f t="shared" si="265"/>
        <v>3.39</v>
      </c>
      <c r="J2658" s="6">
        <f t="shared" si="265"/>
        <v>2035853.3090540378</v>
      </c>
      <c r="K2658" s="18">
        <f t="shared" si="265"/>
        <v>0.3</v>
      </c>
      <c r="L2658" s="35">
        <f>Data!BM18</f>
        <v>6.922107256821455E-3</v>
      </c>
      <c r="Q2658" s="21">
        <v>0</v>
      </c>
      <c r="R2658" s="21">
        <v>0</v>
      </c>
      <c r="S2658" s="21">
        <v>0</v>
      </c>
      <c r="T2658" s="38">
        <v>0</v>
      </c>
    </row>
    <row r="2659" spans="1:20" x14ac:dyDescent="0.25">
      <c r="A2659" s="17" t="s">
        <v>266</v>
      </c>
      <c r="B2659" s="8" t="s">
        <v>338</v>
      </c>
      <c r="C2659" s="8" t="s">
        <v>72</v>
      </c>
      <c r="D2659" s="8" t="str">
        <f t="shared" si="263"/>
        <v>Week_05-generic-fifi</v>
      </c>
      <c r="E2659" s="8" t="str">
        <f t="shared" si="264"/>
        <v>Umbrella-vod.umb</v>
      </c>
      <c r="H2659" s="24">
        <f t="shared" ref="H2659:K2674" si="266">H2658</f>
        <v>8.7413170809691673E-3</v>
      </c>
      <c r="I2659" s="6">
        <f t="shared" si="266"/>
        <v>3.39</v>
      </c>
      <c r="J2659" s="6">
        <f t="shared" si="266"/>
        <v>2035853.3090540378</v>
      </c>
      <c r="K2659" s="18">
        <f t="shared" si="266"/>
        <v>0.3</v>
      </c>
      <c r="L2659" s="35">
        <f>Data!BM19</f>
        <v>6.922107256821455E-3</v>
      </c>
      <c r="Q2659" s="21">
        <v>0</v>
      </c>
      <c r="R2659" s="21">
        <v>0</v>
      </c>
      <c r="S2659" s="21">
        <v>0</v>
      </c>
      <c r="T2659" s="38">
        <v>0</v>
      </c>
    </row>
    <row r="2660" spans="1:20" x14ac:dyDescent="0.25">
      <c r="A2660" s="17" t="s">
        <v>267</v>
      </c>
      <c r="B2660" s="8" t="s">
        <v>338</v>
      </c>
      <c r="C2660" s="8" t="s">
        <v>72</v>
      </c>
      <c r="D2660" s="8" t="str">
        <f t="shared" si="263"/>
        <v>Week_06-generic-fifi</v>
      </c>
      <c r="E2660" s="8" t="str">
        <f t="shared" si="264"/>
        <v>Umbrella-vod.umb</v>
      </c>
      <c r="H2660" s="24">
        <f t="shared" si="266"/>
        <v>8.7413170809691673E-3</v>
      </c>
      <c r="I2660" s="6">
        <f t="shared" si="266"/>
        <v>3.39</v>
      </c>
      <c r="J2660" s="6">
        <f t="shared" si="266"/>
        <v>2035853.3090540378</v>
      </c>
      <c r="K2660" s="18">
        <f t="shared" si="266"/>
        <v>0.3</v>
      </c>
      <c r="L2660" s="35">
        <f>Data!BM20</f>
        <v>7.1478281456308504E-3</v>
      </c>
      <c r="Q2660" s="21">
        <v>0</v>
      </c>
      <c r="R2660" s="21">
        <v>0</v>
      </c>
      <c r="S2660" s="21">
        <v>0</v>
      </c>
      <c r="T2660" s="38">
        <v>0</v>
      </c>
    </row>
    <row r="2661" spans="1:20" x14ac:dyDescent="0.25">
      <c r="A2661" s="17" t="s">
        <v>268</v>
      </c>
      <c r="B2661" s="8" t="s">
        <v>338</v>
      </c>
      <c r="C2661" s="8" t="s">
        <v>72</v>
      </c>
      <c r="D2661" s="8" t="str">
        <f t="shared" si="263"/>
        <v>Week_07-generic-fifi</v>
      </c>
      <c r="E2661" s="8" t="str">
        <f t="shared" si="264"/>
        <v>Umbrella-vod.umb</v>
      </c>
      <c r="H2661" s="24">
        <f t="shared" si="266"/>
        <v>8.7413170809691673E-3</v>
      </c>
      <c r="I2661" s="6">
        <f t="shared" si="266"/>
        <v>3.39</v>
      </c>
      <c r="J2661" s="6">
        <f t="shared" si="266"/>
        <v>2035853.3090540378</v>
      </c>
      <c r="K2661" s="18">
        <f t="shared" si="266"/>
        <v>0.3</v>
      </c>
      <c r="L2661" s="35">
        <f>Data!BM21</f>
        <v>7.1478281456308504E-3</v>
      </c>
      <c r="Q2661" s="21">
        <v>0</v>
      </c>
      <c r="R2661" s="21">
        <v>0</v>
      </c>
      <c r="S2661" s="21">
        <v>0</v>
      </c>
      <c r="T2661" s="38">
        <v>0</v>
      </c>
    </row>
    <row r="2662" spans="1:20" x14ac:dyDescent="0.25">
      <c r="A2662" s="17" t="s">
        <v>269</v>
      </c>
      <c r="B2662" s="8" t="s">
        <v>338</v>
      </c>
      <c r="C2662" s="8" t="s">
        <v>72</v>
      </c>
      <c r="D2662" s="8" t="str">
        <f t="shared" si="263"/>
        <v>Week_08-generic-fifi</v>
      </c>
      <c r="E2662" s="8" t="str">
        <f t="shared" si="264"/>
        <v>Umbrella-vod.umb</v>
      </c>
      <c r="H2662" s="24">
        <f t="shared" si="266"/>
        <v>8.7413170809691673E-3</v>
      </c>
      <c r="I2662" s="6">
        <f t="shared" si="266"/>
        <v>3.39</v>
      </c>
      <c r="J2662" s="6">
        <f t="shared" si="266"/>
        <v>2035853.3090540378</v>
      </c>
      <c r="K2662" s="18">
        <f t="shared" si="266"/>
        <v>0.3</v>
      </c>
      <c r="L2662" s="35">
        <f>Data!BM22</f>
        <v>7.1478281456308504E-3</v>
      </c>
      <c r="Q2662" s="21">
        <v>0</v>
      </c>
      <c r="R2662" s="21">
        <v>0</v>
      </c>
      <c r="S2662" s="21">
        <v>0</v>
      </c>
      <c r="T2662" s="38">
        <v>0</v>
      </c>
    </row>
    <row r="2663" spans="1:20" x14ac:dyDescent="0.25">
      <c r="A2663" s="17" t="s">
        <v>270</v>
      </c>
      <c r="B2663" s="8" t="s">
        <v>338</v>
      </c>
      <c r="C2663" s="8" t="s">
        <v>72</v>
      </c>
      <c r="D2663" s="8" t="str">
        <f t="shared" si="263"/>
        <v>Week_09-generic-fifi</v>
      </c>
      <c r="E2663" s="8" t="str">
        <f t="shared" si="264"/>
        <v>Umbrella-vod.umb</v>
      </c>
      <c r="H2663" s="24">
        <f t="shared" si="266"/>
        <v>8.7413170809691673E-3</v>
      </c>
      <c r="I2663" s="6">
        <f t="shared" si="266"/>
        <v>3.39</v>
      </c>
      <c r="J2663" s="6">
        <f t="shared" si="266"/>
        <v>2035853.3090540378</v>
      </c>
      <c r="K2663" s="18">
        <f t="shared" si="266"/>
        <v>0.3</v>
      </c>
      <c r="L2663" s="35">
        <f>Data!BM23</f>
        <v>7.1478281456308504E-3</v>
      </c>
      <c r="Q2663" s="21">
        <v>0</v>
      </c>
      <c r="R2663" s="21">
        <v>0</v>
      </c>
      <c r="S2663" s="21">
        <v>0</v>
      </c>
      <c r="T2663" s="38">
        <v>0</v>
      </c>
    </row>
    <row r="2664" spans="1:20" x14ac:dyDescent="0.25">
      <c r="A2664" s="17" t="s">
        <v>249</v>
      </c>
      <c r="B2664" s="8" t="s">
        <v>338</v>
      </c>
      <c r="C2664" s="8" t="s">
        <v>72</v>
      </c>
      <c r="D2664" s="8" t="str">
        <f t="shared" si="263"/>
        <v>Week_10-generic-fifi</v>
      </c>
      <c r="E2664" s="8" t="str">
        <f t="shared" si="264"/>
        <v>Umbrella-vod.umb</v>
      </c>
      <c r="H2664" s="24">
        <f t="shared" si="266"/>
        <v>8.7413170809691673E-3</v>
      </c>
      <c r="I2664" s="6">
        <f t="shared" si="266"/>
        <v>3.39</v>
      </c>
      <c r="J2664" s="6">
        <f t="shared" si="266"/>
        <v>2035853.3090540378</v>
      </c>
      <c r="K2664" s="18">
        <f t="shared" si="266"/>
        <v>0.3</v>
      </c>
      <c r="L2664" s="35">
        <f>Data!BM24</f>
        <v>7.1478281456308504E-3</v>
      </c>
      <c r="Q2664" s="21">
        <v>0</v>
      </c>
      <c r="R2664" s="21">
        <v>0</v>
      </c>
      <c r="S2664" s="21">
        <v>0</v>
      </c>
      <c r="T2664" s="38">
        <v>0</v>
      </c>
    </row>
    <row r="2665" spans="1:20" x14ac:dyDescent="0.25">
      <c r="A2665" s="17" t="s">
        <v>250</v>
      </c>
      <c r="B2665" s="8" t="s">
        <v>338</v>
      </c>
      <c r="C2665" s="8" t="s">
        <v>72</v>
      </c>
      <c r="D2665" s="8" t="str">
        <f t="shared" si="263"/>
        <v>Week_11-generic-fifi</v>
      </c>
      <c r="E2665" s="8" t="str">
        <f t="shared" si="264"/>
        <v>Umbrella-vod.umb</v>
      </c>
      <c r="H2665" s="24">
        <f t="shared" si="266"/>
        <v>8.7413170809691673E-3</v>
      </c>
      <c r="I2665" s="6">
        <f t="shared" si="266"/>
        <v>3.39</v>
      </c>
      <c r="J2665" s="6">
        <f t="shared" si="266"/>
        <v>2035853.3090540378</v>
      </c>
      <c r="K2665" s="18">
        <f t="shared" si="266"/>
        <v>0.3</v>
      </c>
      <c r="L2665" s="35">
        <f>Data!BM25</f>
        <v>7.1478281456308504E-3</v>
      </c>
      <c r="Q2665" s="21">
        <v>0</v>
      </c>
      <c r="R2665" s="21">
        <v>0</v>
      </c>
      <c r="S2665" s="21">
        <v>0</v>
      </c>
      <c r="T2665" s="38">
        <v>0</v>
      </c>
    </row>
    <row r="2666" spans="1:20" x14ac:dyDescent="0.25">
      <c r="A2666" s="17" t="s">
        <v>251</v>
      </c>
      <c r="B2666" s="8" t="s">
        <v>338</v>
      </c>
      <c r="C2666" s="8" t="s">
        <v>72</v>
      </c>
      <c r="D2666" s="8" t="str">
        <f t="shared" si="263"/>
        <v>Week_12-generic-fifi</v>
      </c>
      <c r="E2666" s="8" t="str">
        <f t="shared" si="264"/>
        <v>Umbrella-vod.umb</v>
      </c>
      <c r="H2666" s="24">
        <f t="shared" si="266"/>
        <v>8.7413170809691673E-3</v>
      </c>
      <c r="I2666" s="6">
        <f t="shared" si="266"/>
        <v>3.39</v>
      </c>
      <c r="J2666" s="6">
        <f t="shared" si="266"/>
        <v>2035853.3090540378</v>
      </c>
      <c r="K2666" s="18">
        <f t="shared" si="266"/>
        <v>0.3</v>
      </c>
      <c r="L2666" s="35">
        <f>Data!BM26</f>
        <v>7.1478281456308504E-3</v>
      </c>
      <c r="Q2666" s="21">
        <v>0</v>
      </c>
      <c r="R2666" s="21">
        <v>0</v>
      </c>
      <c r="S2666" s="21">
        <v>0</v>
      </c>
      <c r="T2666" s="38">
        <v>0</v>
      </c>
    </row>
    <row r="2667" spans="1:20" x14ac:dyDescent="0.25">
      <c r="A2667" s="17" t="s">
        <v>252</v>
      </c>
      <c r="B2667" s="8" t="s">
        <v>338</v>
      </c>
      <c r="C2667" s="8" t="s">
        <v>72</v>
      </c>
      <c r="D2667" s="8" t="str">
        <f t="shared" si="263"/>
        <v>Week_13-generic-fifi</v>
      </c>
      <c r="E2667" s="8" t="str">
        <f t="shared" si="264"/>
        <v>Umbrella-vod.umb</v>
      </c>
      <c r="H2667" s="24">
        <f t="shared" si="266"/>
        <v>8.7413170809691673E-3</v>
      </c>
      <c r="I2667" s="6">
        <f t="shared" si="266"/>
        <v>3.39</v>
      </c>
      <c r="J2667" s="6">
        <f t="shared" si="266"/>
        <v>2035853.3090540378</v>
      </c>
      <c r="K2667" s="18">
        <f t="shared" si="266"/>
        <v>0.3</v>
      </c>
      <c r="L2667" s="35">
        <f>Data!BM27</f>
        <v>7.1478281456308504E-3</v>
      </c>
      <c r="Q2667" s="21">
        <v>0</v>
      </c>
      <c r="R2667" s="21">
        <v>0</v>
      </c>
      <c r="S2667" s="21">
        <v>0</v>
      </c>
      <c r="T2667" s="38">
        <v>0</v>
      </c>
    </row>
    <row r="2668" spans="1:20" x14ac:dyDescent="0.25">
      <c r="A2668" s="17" t="s">
        <v>253</v>
      </c>
      <c r="B2668" s="8" t="s">
        <v>338</v>
      </c>
      <c r="C2668" s="8" t="s">
        <v>72</v>
      </c>
      <c r="D2668" s="8" t="str">
        <f t="shared" si="263"/>
        <v>Week_14-generic-fifi</v>
      </c>
      <c r="E2668" s="8" t="str">
        <f t="shared" si="264"/>
        <v>Umbrella-vod.umb</v>
      </c>
      <c r="H2668" s="24">
        <f t="shared" si="266"/>
        <v>8.7413170809691673E-3</v>
      </c>
      <c r="I2668" s="6">
        <f t="shared" si="266"/>
        <v>3.39</v>
      </c>
      <c r="J2668" s="6">
        <f t="shared" si="266"/>
        <v>2035853.3090540378</v>
      </c>
      <c r="K2668" s="18">
        <f t="shared" si="266"/>
        <v>0.3</v>
      </c>
      <c r="L2668" s="35">
        <f>Data!BM28</f>
        <v>7.1478281456308504E-3</v>
      </c>
      <c r="Q2668" s="21">
        <v>0</v>
      </c>
      <c r="R2668" s="21">
        <v>0</v>
      </c>
      <c r="S2668" s="21">
        <v>0</v>
      </c>
      <c r="T2668" s="38">
        <v>0</v>
      </c>
    </row>
    <row r="2669" spans="1:20" x14ac:dyDescent="0.25">
      <c r="A2669" s="17" t="s">
        <v>254</v>
      </c>
      <c r="B2669" s="8" t="s">
        <v>338</v>
      </c>
      <c r="C2669" s="8" t="s">
        <v>72</v>
      </c>
      <c r="D2669" s="8" t="str">
        <f t="shared" si="263"/>
        <v>Week_15-generic-fifi</v>
      </c>
      <c r="E2669" s="8" t="str">
        <f t="shared" si="264"/>
        <v>Umbrella-vod.umb</v>
      </c>
      <c r="H2669" s="24">
        <f t="shared" si="266"/>
        <v>8.7413170809691673E-3</v>
      </c>
      <c r="I2669" s="6">
        <f t="shared" si="266"/>
        <v>3.39</v>
      </c>
      <c r="J2669" s="6">
        <f t="shared" si="266"/>
        <v>2035853.3090540378</v>
      </c>
      <c r="K2669" s="18">
        <f t="shared" si="266"/>
        <v>0.3</v>
      </c>
      <c r="L2669" s="35">
        <f>Data!BM29</f>
        <v>7.3735490344402459E-3</v>
      </c>
      <c r="Q2669" s="21">
        <v>0</v>
      </c>
      <c r="R2669" s="21">
        <v>0</v>
      </c>
      <c r="S2669" s="21">
        <v>0</v>
      </c>
      <c r="T2669" s="38">
        <v>0</v>
      </c>
    </row>
    <row r="2670" spans="1:20" x14ac:dyDescent="0.25">
      <c r="A2670" s="17" t="s">
        <v>255</v>
      </c>
      <c r="B2670" s="8" t="s">
        <v>338</v>
      </c>
      <c r="C2670" s="8" t="s">
        <v>72</v>
      </c>
      <c r="D2670" s="8" t="str">
        <f t="shared" si="263"/>
        <v>Week_16-generic-fifi</v>
      </c>
      <c r="E2670" s="8" t="str">
        <f t="shared" si="264"/>
        <v>Umbrella-vod.umb</v>
      </c>
      <c r="H2670" s="24">
        <f t="shared" si="266"/>
        <v>8.7413170809691673E-3</v>
      </c>
      <c r="I2670" s="6">
        <f t="shared" si="266"/>
        <v>3.39</v>
      </c>
      <c r="J2670" s="6">
        <f t="shared" si="266"/>
        <v>2035853.3090540378</v>
      </c>
      <c r="K2670" s="18">
        <f t="shared" si="266"/>
        <v>0.3</v>
      </c>
      <c r="L2670" s="35">
        <f>Data!BM30</f>
        <v>7.3735490344402459E-3</v>
      </c>
      <c r="Q2670" s="21">
        <v>0</v>
      </c>
      <c r="R2670" s="21">
        <v>0</v>
      </c>
      <c r="S2670" s="21">
        <v>0</v>
      </c>
      <c r="T2670" s="38">
        <v>0</v>
      </c>
    </row>
    <row r="2671" spans="1:20" x14ac:dyDescent="0.25">
      <c r="A2671" s="17" t="s">
        <v>256</v>
      </c>
      <c r="B2671" s="8" t="s">
        <v>338</v>
      </c>
      <c r="C2671" s="8" t="s">
        <v>72</v>
      </c>
      <c r="D2671" s="8" t="str">
        <f t="shared" si="263"/>
        <v>Week_17-generic-fifi</v>
      </c>
      <c r="E2671" s="8" t="str">
        <f t="shared" si="264"/>
        <v>Umbrella-vod.umb</v>
      </c>
      <c r="H2671" s="24">
        <f t="shared" si="266"/>
        <v>8.7413170809691673E-3</v>
      </c>
      <c r="I2671" s="6">
        <f t="shared" si="266"/>
        <v>3.39</v>
      </c>
      <c r="J2671" s="6">
        <f t="shared" si="266"/>
        <v>2035853.3090540378</v>
      </c>
      <c r="K2671" s="18">
        <f t="shared" si="266"/>
        <v>0.3</v>
      </c>
      <c r="L2671" s="35">
        <f>Data!BM31</f>
        <v>7.3735490344402459E-3</v>
      </c>
      <c r="Q2671" s="21">
        <v>0</v>
      </c>
      <c r="R2671" s="21">
        <v>0</v>
      </c>
      <c r="S2671" s="21">
        <v>0</v>
      </c>
      <c r="T2671" s="38">
        <v>0</v>
      </c>
    </row>
    <row r="2672" spans="1:20" x14ac:dyDescent="0.25">
      <c r="A2672" s="17" t="s">
        <v>257</v>
      </c>
      <c r="B2672" s="8" t="s">
        <v>338</v>
      </c>
      <c r="C2672" s="8" t="s">
        <v>72</v>
      </c>
      <c r="D2672" s="8" t="str">
        <f t="shared" si="263"/>
        <v>Week_18-generic-fifi</v>
      </c>
      <c r="E2672" s="8" t="str">
        <f t="shared" si="264"/>
        <v>Umbrella-vod.umb</v>
      </c>
      <c r="H2672" s="24">
        <f t="shared" si="266"/>
        <v>8.7413170809691673E-3</v>
      </c>
      <c r="I2672" s="6">
        <f t="shared" si="266"/>
        <v>3.39</v>
      </c>
      <c r="J2672" s="6">
        <f t="shared" si="266"/>
        <v>2035853.3090540378</v>
      </c>
      <c r="K2672" s="18">
        <f t="shared" si="266"/>
        <v>0.3</v>
      </c>
      <c r="L2672" s="35">
        <f>Data!BM32</f>
        <v>7.3735490344402459E-3</v>
      </c>
      <c r="Q2672" s="21">
        <v>0</v>
      </c>
      <c r="R2672" s="21">
        <v>0</v>
      </c>
      <c r="S2672" s="21">
        <v>0</v>
      </c>
      <c r="T2672" s="38">
        <v>0</v>
      </c>
    </row>
    <row r="2673" spans="1:20" x14ac:dyDescent="0.25">
      <c r="A2673" s="17" t="s">
        <v>258</v>
      </c>
      <c r="B2673" s="8" t="s">
        <v>338</v>
      </c>
      <c r="C2673" s="8" t="s">
        <v>72</v>
      </c>
      <c r="D2673" s="8" t="str">
        <f t="shared" si="263"/>
        <v>Week_19-generic-fifi</v>
      </c>
      <c r="E2673" s="8" t="str">
        <f t="shared" si="264"/>
        <v>Umbrella-vod.umb</v>
      </c>
      <c r="H2673" s="24">
        <f t="shared" si="266"/>
        <v>8.7413170809691673E-3</v>
      </c>
      <c r="I2673" s="6">
        <f t="shared" si="266"/>
        <v>3.39</v>
      </c>
      <c r="J2673" s="6">
        <f t="shared" si="266"/>
        <v>2035853.3090540378</v>
      </c>
      <c r="K2673" s="18">
        <f t="shared" si="266"/>
        <v>0.3</v>
      </c>
      <c r="L2673" s="35">
        <f>Data!BM33</f>
        <v>6.922107256821455E-3</v>
      </c>
      <c r="Q2673" s="21">
        <v>0</v>
      </c>
      <c r="R2673" s="21">
        <v>0</v>
      </c>
      <c r="S2673" s="21">
        <v>0</v>
      </c>
      <c r="T2673" s="38">
        <v>0</v>
      </c>
    </row>
    <row r="2674" spans="1:20" x14ac:dyDescent="0.25">
      <c r="A2674" s="17" t="s">
        <v>259</v>
      </c>
      <c r="B2674" s="8" t="s">
        <v>338</v>
      </c>
      <c r="C2674" s="8" t="s">
        <v>72</v>
      </c>
      <c r="D2674" s="8" t="str">
        <f t="shared" si="263"/>
        <v>Week_20-generic-fifi</v>
      </c>
      <c r="E2674" s="8" t="str">
        <f t="shared" si="264"/>
        <v>Umbrella-vod.umb</v>
      </c>
      <c r="H2674" s="24">
        <f t="shared" si="266"/>
        <v>8.7413170809691673E-3</v>
      </c>
      <c r="I2674" s="6">
        <f t="shared" si="266"/>
        <v>3.39</v>
      </c>
      <c r="J2674" s="6">
        <f t="shared" si="266"/>
        <v>2035853.3090540378</v>
      </c>
      <c r="K2674" s="18">
        <f t="shared" si="266"/>
        <v>0.3</v>
      </c>
      <c r="L2674" s="35">
        <f>Data!BM34</f>
        <v>6.922107256821455E-3</v>
      </c>
      <c r="Q2674" s="21">
        <v>0</v>
      </c>
      <c r="R2674" s="21">
        <v>0</v>
      </c>
      <c r="S2674" s="21">
        <v>0</v>
      </c>
      <c r="T2674" s="38">
        <v>0</v>
      </c>
    </row>
    <row r="2675" spans="1:20" x14ac:dyDescent="0.25">
      <c r="A2675" s="17" t="s">
        <v>260</v>
      </c>
      <c r="B2675" s="8" t="s">
        <v>338</v>
      </c>
      <c r="C2675" s="8" t="s">
        <v>72</v>
      </c>
      <c r="D2675" s="8" t="str">
        <f t="shared" si="263"/>
        <v>Week_21-generic-fifi</v>
      </c>
      <c r="E2675" s="8" t="str">
        <f t="shared" si="264"/>
        <v>Umbrella-vod.umb</v>
      </c>
      <c r="H2675" s="24">
        <f t="shared" ref="H2675:K2690" si="267">H2674</f>
        <v>8.7413170809691673E-3</v>
      </c>
      <c r="I2675" s="6">
        <f t="shared" si="267"/>
        <v>3.39</v>
      </c>
      <c r="J2675" s="6">
        <f t="shared" si="267"/>
        <v>2035853.3090540378</v>
      </c>
      <c r="K2675" s="18">
        <f t="shared" si="267"/>
        <v>0.3</v>
      </c>
      <c r="L2675" s="35">
        <f>Data!BM35</f>
        <v>6.922107256821455E-3</v>
      </c>
      <c r="Q2675" s="21">
        <v>0</v>
      </c>
      <c r="R2675" s="21">
        <v>0</v>
      </c>
      <c r="S2675" s="21">
        <v>0</v>
      </c>
      <c r="T2675" s="38">
        <v>0</v>
      </c>
    </row>
    <row r="2676" spans="1:20" x14ac:dyDescent="0.25">
      <c r="A2676" s="17" t="s">
        <v>261</v>
      </c>
      <c r="B2676" s="8" t="s">
        <v>338</v>
      </c>
      <c r="C2676" s="8" t="s">
        <v>72</v>
      </c>
      <c r="D2676" s="8" t="str">
        <f t="shared" si="263"/>
        <v>Week_22-generic-fifi</v>
      </c>
      <c r="E2676" s="8" t="str">
        <f t="shared" si="264"/>
        <v>Umbrella-vod.umb</v>
      </c>
      <c r="H2676" s="24">
        <f t="shared" si="267"/>
        <v>8.7413170809691673E-3</v>
      </c>
      <c r="I2676" s="6">
        <f t="shared" si="267"/>
        <v>3.39</v>
      </c>
      <c r="J2676" s="6">
        <f t="shared" si="267"/>
        <v>2035853.3090540378</v>
      </c>
      <c r="K2676" s="18">
        <f t="shared" si="267"/>
        <v>0.3</v>
      </c>
      <c r="L2676" s="35">
        <f>Data!BM36</f>
        <v>6.922107256821455E-3</v>
      </c>
      <c r="Q2676" s="21">
        <v>0</v>
      </c>
      <c r="R2676" s="21">
        <v>0</v>
      </c>
      <c r="S2676" s="21">
        <v>0</v>
      </c>
      <c r="T2676" s="38">
        <v>0</v>
      </c>
    </row>
    <row r="2677" spans="1:20" x14ac:dyDescent="0.25">
      <c r="A2677" s="17" t="s">
        <v>278</v>
      </c>
      <c r="B2677" s="8" t="s">
        <v>338</v>
      </c>
      <c r="C2677" s="8" t="s">
        <v>72</v>
      </c>
      <c r="D2677" s="8" t="str">
        <f t="shared" si="263"/>
        <v>Week_23-generic-fifi</v>
      </c>
      <c r="E2677" s="8" t="str">
        <f t="shared" si="264"/>
        <v>Umbrella-vod.umb</v>
      </c>
      <c r="H2677" s="24">
        <f t="shared" si="267"/>
        <v>8.7413170809691673E-3</v>
      </c>
      <c r="I2677" s="6">
        <f t="shared" si="267"/>
        <v>3.39</v>
      </c>
      <c r="J2677" s="6">
        <f t="shared" si="267"/>
        <v>2035853.3090540378</v>
      </c>
      <c r="K2677" s="18">
        <f t="shared" si="267"/>
        <v>0.3</v>
      </c>
      <c r="L2677" s="35">
        <f>Data!BM37</f>
        <v>7.1478281456308504E-3</v>
      </c>
      <c r="Q2677" s="21">
        <v>0</v>
      </c>
      <c r="R2677" s="21">
        <v>0</v>
      </c>
      <c r="S2677" s="21">
        <v>0</v>
      </c>
      <c r="T2677" s="38">
        <v>0</v>
      </c>
    </row>
    <row r="2678" spans="1:20" x14ac:dyDescent="0.25">
      <c r="A2678" s="17" t="s">
        <v>279</v>
      </c>
      <c r="B2678" s="8" t="s">
        <v>338</v>
      </c>
      <c r="C2678" s="8" t="s">
        <v>72</v>
      </c>
      <c r="D2678" s="8" t="str">
        <f t="shared" si="263"/>
        <v>Week_24-generic-fifi</v>
      </c>
      <c r="E2678" s="8" t="str">
        <f t="shared" si="264"/>
        <v>Umbrella-vod.umb</v>
      </c>
      <c r="H2678" s="24">
        <f t="shared" si="267"/>
        <v>8.7413170809691673E-3</v>
      </c>
      <c r="I2678" s="6">
        <f t="shared" si="267"/>
        <v>3.39</v>
      </c>
      <c r="J2678" s="6">
        <f t="shared" si="267"/>
        <v>2035853.3090540378</v>
      </c>
      <c r="K2678" s="18">
        <f t="shared" si="267"/>
        <v>0.3</v>
      </c>
      <c r="L2678" s="35">
        <f>Data!BM38</f>
        <v>7.1478281456308504E-3</v>
      </c>
      <c r="Q2678" s="21">
        <v>0</v>
      </c>
      <c r="R2678" s="21">
        <v>0</v>
      </c>
      <c r="S2678" s="21">
        <v>0</v>
      </c>
      <c r="T2678" s="38">
        <v>0</v>
      </c>
    </row>
    <row r="2679" spans="1:20" x14ac:dyDescent="0.25">
      <c r="A2679" s="17" t="s">
        <v>280</v>
      </c>
      <c r="B2679" s="8" t="s">
        <v>338</v>
      </c>
      <c r="C2679" s="8" t="s">
        <v>72</v>
      </c>
      <c r="D2679" s="8" t="str">
        <f t="shared" si="263"/>
        <v>Week_25-generic-fifi</v>
      </c>
      <c r="E2679" s="8" t="str">
        <f t="shared" si="264"/>
        <v>Umbrella-vod.umb</v>
      </c>
      <c r="H2679" s="24">
        <f t="shared" si="267"/>
        <v>8.7413170809691673E-3</v>
      </c>
      <c r="I2679" s="6">
        <f t="shared" si="267"/>
        <v>3.39</v>
      </c>
      <c r="J2679" s="6">
        <f t="shared" si="267"/>
        <v>2035853.3090540378</v>
      </c>
      <c r="K2679" s="18">
        <f t="shared" si="267"/>
        <v>0.3</v>
      </c>
      <c r="L2679" s="35">
        <f>Data!BM39</f>
        <v>7.1478281456308504E-3</v>
      </c>
      <c r="Q2679" s="21">
        <v>0</v>
      </c>
      <c r="R2679" s="21">
        <v>0</v>
      </c>
      <c r="S2679" s="21">
        <v>0</v>
      </c>
      <c r="T2679" s="38">
        <v>0</v>
      </c>
    </row>
    <row r="2680" spans="1:20" x14ac:dyDescent="0.25">
      <c r="A2680" s="17" t="s">
        <v>281</v>
      </c>
      <c r="B2680" s="8" t="s">
        <v>338</v>
      </c>
      <c r="C2680" s="8" t="s">
        <v>72</v>
      </c>
      <c r="D2680" s="8" t="str">
        <f t="shared" si="263"/>
        <v>Week_26-generic-fifi</v>
      </c>
      <c r="E2680" s="8" t="str">
        <f t="shared" si="264"/>
        <v>Umbrella-vod.umb</v>
      </c>
      <c r="H2680" s="24">
        <f t="shared" si="267"/>
        <v>8.7413170809691673E-3</v>
      </c>
      <c r="I2680" s="6">
        <f t="shared" si="267"/>
        <v>3.39</v>
      </c>
      <c r="J2680" s="6">
        <f t="shared" si="267"/>
        <v>2035853.3090540378</v>
      </c>
      <c r="K2680" s="18">
        <f t="shared" si="267"/>
        <v>0.3</v>
      </c>
      <c r="L2680" s="35">
        <f>Data!BM40</f>
        <v>7.1478281456308504E-3</v>
      </c>
      <c r="Q2680" s="21">
        <v>0</v>
      </c>
      <c r="R2680" s="21">
        <v>0</v>
      </c>
      <c r="S2680" s="21">
        <v>0</v>
      </c>
      <c r="T2680" s="38">
        <v>0</v>
      </c>
    </row>
    <row r="2681" spans="1:20" x14ac:dyDescent="0.25">
      <c r="A2681" s="17" t="s">
        <v>282</v>
      </c>
      <c r="B2681" s="8" t="s">
        <v>338</v>
      </c>
      <c r="C2681" s="8" t="s">
        <v>72</v>
      </c>
      <c r="D2681" s="8" t="str">
        <f t="shared" si="263"/>
        <v>Week_27-generic-fifi</v>
      </c>
      <c r="E2681" s="8" t="str">
        <f t="shared" si="264"/>
        <v>Umbrella-vod.umb</v>
      </c>
      <c r="H2681" s="24">
        <f t="shared" si="267"/>
        <v>8.7413170809691673E-3</v>
      </c>
      <c r="I2681" s="6">
        <f t="shared" si="267"/>
        <v>3.39</v>
      </c>
      <c r="J2681" s="6">
        <f t="shared" si="267"/>
        <v>2035853.3090540378</v>
      </c>
      <c r="K2681" s="18">
        <f t="shared" si="267"/>
        <v>0.3</v>
      </c>
      <c r="L2681" s="35">
        <f>Data!BM41</f>
        <v>7.1478281456308504E-3</v>
      </c>
      <c r="Q2681" s="21">
        <v>0</v>
      </c>
      <c r="R2681" s="21">
        <v>0</v>
      </c>
      <c r="S2681" s="21">
        <v>0</v>
      </c>
      <c r="T2681" s="38">
        <v>0</v>
      </c>
    </row>
    <row r="2682" spans="1:20" x14ac:dyDescent="0.25">
      <c r="A2682" s="17" t="s">
        <v>283</v>
      </c>
      <c r="B2682" s="8" t="s">
        <v>338</v>
      </c>
      <c r="C2682" s="8" t="s">
        <v>72</v>
      </c>
      <c r="D2682" s="8" t="str">
        <f t="shared" si="263"/>
        <v>Week_28-generic-fifi</v>
      </c>
      <c r="E2682" s="8" t="str">
        <f t="shared" si="264"/>
        <v>Umbrella-vod.umb</v>
      </c>
      <c r="H2682" s="24">
        <f t="shared" si="267"/>
        <v>8.7413170809691673E-3</v>
      </c>
      <c r="I2682" s="6">
        <f t="shared" si="267"/>
        <v>3.39</v>
      </c>
      <c r="J2682" s="6">
        <f t="shared" si="267"/>
        <v>2035853.3090540378</v>
      </c>
      <c r="K2682" s="18">
        <f t="shared" si="267"/>
        <v>0.3</v>
      </c>
      <c r="L2682" s="35">
        <f>Data!BM42</f>
        <v>6.6963863680120595E-3</v>
      </c>
      <c r="Q2682" s="21">
        <v>0</v>
      </c>
      <c r="R2682" s="21">
        <v>0</v>
      </c>
      <c r="S2682" s="21">
        <v>0</v>
      </c>
      <c r="T2682" s="38">
        <v>0</v>
      </c>
    </row>
    <row r="2683" spans="1:20" x14ac:dyDescent="0.25">
      <c r="A2683" s="17" t="s">
        <v>284</v>
      </c>
      <c r="B2683" s="8" t="s">
        <v>338</v>
      </c>
      <c r="C2683" s="8" t="s">
        <v>72</v>
      </c>
      <c r="D2683" s="8" t="str">
        <f t="shared" si="263"/>
        <v>Week_29-generic-fifi</v>
      </c>
      <c r="E2683" s="8" t="str">
        <f t="shared" si="264"/>
        <v>Umbrella-vod.umb</v>
      </c>
      <c r="H2683" s="24">
        <f t="shared" si="267"/>
        <v>8.7413170809691673E-3</v>
      </c>
      <c r="I2683" s="6">
        <f t="shared" si="267"/>
        <v>3.39</v>
      </c>
      <c r="J2683" s="6">
        <f t="shared" si="267"/>
        <v>2035853.3090540378</v>
      </c>
      <c r="K2683" s="18">
        <f t="shared" si="267"/>
        <v>0.3</v>
      </c>
      <c r="L2683" s="35">
        <f>Data!BM43</f>
        <v>6.6963863680120595E-3</v>
      </c>
      <c r="Q2683" s="21">
        <v>0</v>
      </c>
      <c r="R2683" s="21">
        <v>0</v>
      </c>
      <c r="S2683" s="21">
        <v>0</v>
      </c>
      <c r="T2683" s="38">
        <v>0</v>
      </c>
    </row>
    <row r="2684" spans="1:20" x14ac:dyDescent="0.25">
      <c r="A2684" s="17" t="s">
        <v>285</v>
      </c>
      <c r="B2684" s="8" t="s">
        <v>338</v>
      </c>
      <c r="C2684" s="8" t="s">
        <v>72</v>
      </c>
      <c r="D2684" s="8" t="str">
        <f t="shared" si="263"/>
        <v>Week_30-generic-fifi</v>
      </c>
      <c r="E2684" s="8" t="str">
        <f t="shared" si="264"/>
        <v>Umbrella-vod.umb</v>
      </c>
      <c r="H2684" s="24">
        <f t="shared" si="267"/>
        <v>8.7413170809691673E-3</v>
      </c>
      <c r="I2684" s="6">
        <f t="shared" si="267"/>
        <v>3.39</v>
      </c>
      <c r="J2684" s="6">
        <f t="shared" si="267"/>
        <v>2035853.3090540378</v>
      </c>
      <c r="K2684" s="18">
        <f t="shared" si="267"/>
        <v>0.3</v>
      </c>
      <c r="L2684" s="35">
        <f>Data!BM44</f>
        <v>6.6963863680120595E-3</v>
      </c>
      <c r="Q2684" s="21">
        <v>0</v>
      </c>
      <c r="R2684" s="21">
        <v>0</v>
      </c>
      <c r="S2684" s="21">
        <v>0</v>
      </c>
      <c r="T2684" s="38">
        <v>0</v>
      </c>
    </row>
    <row r="2685" spans="1:20" x14ac:dyDescent="0.25">
      <c r="A2685" s="17" t="s">
        <v>286</v>
      </c>
      <c r="B2685" s="8" t="s">
        <v>338</v>
      </c>
      <c r="C2685" s="8" t="s">
        <v>72</v>
      </c>
      <c r="D2685" s="8" t="str">
        <f t="shared" si="263"/>
        <v>Week_31-generic-fifi</v>
      </c>
      <c r="E2685" s="8" t="str">
        <f t="shared" si="264"/>
        <v>Umbrella-vod.umb</v>
      </c>
      <c r="H2685" s="24">
        <f t="shared" si="267"/>
        <v>8.7413170809691673E-3</v>
      </c>
      <c r="I2685" s="6">
        <f t="shared" si="267"/>
        <v>3.39</v>
      </c>
      <c r="J2685" s="6">
        <f t="shared" si="267"/>
        <v>2035853.3090540378</v>
      </c>
      <c r="K2685" s="18">
        <f t="shared" si="267"/>
        <v>0.3</v>
      </c>
      <c r="L2685" s="35">
        <f>Data!BM45</f>
        <v>6.6963863680120595E-3</v>
      </c>
      <c r="Q2685" s="21">
        <v>0</v>
      </c>
      <c r="R2685" s="21">
        <v>0</v>
      </c>
      <c r="S2685" s="21">
        <v>0</v>
      </c>
      <c r="T2685" s="38">
        <v>0</v>
      </c>
    </row>
    <row r="2686" spans="1:20" x14ac:dyDescent="0.25">
      <c r="A2686" s="17" t="s">
        <v>287</v>
      </c>
      <c r="B2686" s="8" t="s">
        <v>338</v>
      </c>
      <c r="C2686" s="8" t="s">
        <v>72</v>
      </c>
      <c r="D2686" s="8" t="str">
        <f t="shared" si="263"/>
        <v>Week_32-generic-fifi</v>
      </c>
      <c r="E2686" s="8" t="str">
        <f t="shared" si="264"/>
        <v>Umbrella-vod.umb</v>
      </c>
      <c r="H2686" s="24">
        <f t="shared" si="267"/>
        <v>8.7413170809691673E-3</v>
      </c>
      <c r="I2686" s="6">
        <f t="shared" si="267"/>
        <v>3.39</v>
      </c>
      <c r="J2686" s="6">
        <f t="shared" si="267"/>
        <v>2035853.3090540378</v>
      </c>
      <c r="K2686" s="18">
        <f t="shared" si="267"/>
        <v>0.3</v>
      </c>
      <c r="L2686" s="35">
        <f>Data!BM46</f>
        <v>7.8249908120590368E-3</v>
      </c>
      <c r="Q2686" s="21">
        <v>0</v>
      </c>
      <c r="R2686" s="21">
        <v>0</v>
      </c>
      <c r="S2686" s="21">
        <v>0</v>
      </c>
      <c r="T2686" s="38">
        <v>0</v>
      </c>
    </row>
    <row r="2687" spans="1:20" x14ac:dyDescent="0.25">
      <c r="A2687" s="17" t="s">
        <v>288</v>
      </c>
      <c r="B2687" s="8" t="s">
        <v>338</v>
      </c>
      <c r="C2687" s="8" t="s">
        <v>72</v>
      </c>
      <c r="D2687" s="8" t="str">
        <f t="shared" si="263"/>
        <v>Week_33-generic-fifi</v>
      </c>
      <c r="E2687" s="8" t="str">
        <f t="shared" si="264"/>
        <v>Umbrella-vod.umb</v>
      </c>
      <c r="H2687" s="24">
        <f t="shared" si="267"/>
        <v>8.7413170809691673E-3</v>
      </c>
      <c r="I2687" s="6">
        <f t="shared" si="267"/>
        <v>3.39</v>
      </c>
      <c r="J2687" s="6">
        <f t="shared" si="267"/>
        <v>2035853.3090540378</v>
      </c>
      <c r="K2687" s="18">
        <f t="shared" si="267"/>
        <v>0.3</v>
      </c>
      <c r="L2687" s="35">
        <f>Data!BM47</f>
        <v>7.8249908120590368E-3</v>
      </c>
      <c r="Q2687" s="21">
        <v>0</v>
      </c>
      <c r="R2687" s="21">
        <v>0</v>
      </c>
      <c r="S2687" s="21">
        <v>0</v>
      </c>
      <c r="T2687" s="38">
        <v>0</v>
      </c>
    </row>
    <row r="2688" spans="1:20" x14ac:dyDescent="0.25">
      <c r="A2688" s="17" t="s">
        <v>289</v>
      </c>
      <c r="B2688" s="8" t="s">
        <v>338</v>
      </c>
      <c r="C2688" s="8" t="s">
        <v>72</v>
      </c>
      <c r="D2688" s="8" t="str">
        <f t="shared" si="263"/>
        <v>Week_34-generic-fifi</v>
      </c>
      <c r="E2688" s="8" t="str">
        <f t="shared" si="264"/>
        <v>Umbrella-vod.umb</v>
      </c>
      <c r="H2688" s="24">
        <f t="shared" si="267"/>
        <v>8.7413170809691673E-3</v>
      </c>
      <c r="I2688" s="6">
        <f t="shared" si="267"/>
        <v>3.39</v>
      </c>
      <c r="J2688" s="6">
        <f t="shared" si="267"/>
        <v>2035853.3090540378</v>
      </c>
      <c r="K2688" s="18">
        <f t="shared" si="267"/>
        <v>0.3</v>
      </c>
      <c r="L2688" s="35">
        <f>Data!BM48</f>
        <v>7.8249908120590368E-3</v>
      </c>
      <c r="Q2688" s="21">
        <v>0</v>
      </c>
      <c r="R2688" s="21">
        <v>0</v>
      </c>
      <c r="S2688" s="21">
        <v>0</v>
      </c>
      <c r="T2688" s="38">
        <v>0</v>
      </c>
    </row>
    <row r="2689" spans="1:20" x14ac:dyDescent="0.25">
      <c r="A2689" s="17" t="s">
        <v>290</v>
      </c>
      <c r="B2689" s="8" t="s">
        <v>338</v>
      </c>
      <c r="C2689" s="8" t="s">
        <v>72</v>
      </c>
      <c r="D2689" s="8" t="str">
        <f t="shared" si="263"/>
        <v>Week_35-generic-fifi</v>
      </c>
      <c r="E2689" s="8" t="str">
        <f t="shared" si="264"/>
        <v>Umbrella-vod.umb</v>
      </c>
      <c r="H2689" s="24">
        <f t="shared" si="267"/>
        <v>8.7413170809691673E-3</v>
      </c>
      <c r="I2689" s="6">
        <f t="shared" si="267"/>
        <v>3.39</v>
      </c>
      <c r="J2689" s="6">
        <f t="shared" si="267"/>
        <v>2035853.3090540378</v>
      </c>
      <c r="K2689" s="18">
        <f t="shared" si="267"/>
        <v>0.3</v>
      </c>
      <c r="L2689" s="35">
        <f>Data!BM49</f>
        <v>7.8249908120590368E-3</v>
      </c>
      <c r="Q2689" s="21">
        <v>0</v>
      </c>
      <c r="R2689" s="21">
        <v>0</v>
      </c>
      <c r="S2689" s="21">
        <v>0</v>
      </c>
      <c r="T2689" s="38">
        <v>0</v>
      </c>
    </row>
    <row r="2690" spans="1:20" x14ac:dyDescent="0.25">
      <c r="A2690" s="17" t="s">
        <v>291</v>
      </c>
      <c r="B2690" s="8" t="s">
        <v>338</v>
      </c>
      <c r="C2690" s="8" t="s">
        <v>72</v>
      </c>
      <c r="D2690" s="8" t="str">
        <f t="shared" si="263"/>
        <v>Week_36-generic-fifi</v>
      </c>
      <c r="E2690" s="8" t="str">
        <f t="shared" si="264"/>
        <v>Umbrella-vod.umb</v>
      </c>
      <c r="H2690" s="24">
        <f t="shared" si="267"/>
        <v>8.7413170809691673E-3</v>
      </c>
      <c r="I2690" s="6">
        <f t="shared" si="267"/>
        <v>3.39</v>
      </c>
      <c r="J2690" s="6">
        <f t="shared" si="267"/>
        <v>2035853.3090540378</v>
      </c>
      <c r="K2690" s="18">
        <f t="shared" si="267"/>
        <v>0.3</v>
      </c>
      <c r="L2690" s="35">
        <f>Data!BM50</f>
        <v>7.8249908120590368E-3</v>
      </c>
      <c r="Q2690" s="21">
        <v>0</v>
      </c>
      <c r="R2690" s="21">
        <v>0</v>
      </c>
      <c r="S2690" s="21">
        <v>0</v>
      </c>
      <c r="T2690" s="38">
        <v>0</v>
      </c>
    </row>
    <row r="2691" spans="1:20" x14ac:dyDescent="0.25">
      <c r="A2691" s="17" t="s">
        <v>292</v>
      </c>
      <c r="B2691" s="8" t="s">
        <v>338</v>
      </c>
      <c r="C2691" s="8" t="s">
        <v>72</v>
      </c>
      <c r="D2691" s="8" t="str">
        <f t="shared" si="263"/>
        <v>Week_37-generic-fifi</v>
      </c>
      <c r="E2691" s="8" t="str">
        <f t="shared" si="264"/>
        <v>Umbrella-vod.umb</v>
      </c>
      <c r="H2691" s="24">
        <f t="shared" ref="H2691:K2706" si="268">H2690</f>
        <v>8.7413170809691673E-3</v>
      </c>
      <c r="I2691" s="6">
        <f t="shared" si="268"/>
        <v>3.39</v>
      </c>
      <c r="J2691" s="6">
        <f t="shared" si="268"/>
        <v>2035853.3090540378</v>
      </c>
      <c r="K2691" s="18">
        <f t="shared" si="268"/>
        <v>0.3</v>
      </c>
      <c r="L2691" s="35">
        <f>Data!BM51</f>
        <v>8.2011922934080266E-3</v>
      </c>
      <c r="Q2691" s="21">
        <v>0</v>
      </c>
      <c r="R2691" s="21">
        <v>0</v>
      </c>
      <c r="S2691" s="21">
        <v>0</v>
      </c>
      <c r="T2691" s="38">
        <v>0</v>
      </c>
    </row>
    <row r="2692" spans="1:20" x14ac:dyDescent="0.25">
      <c r="A2692" s="17" t="s">
        <v>293</v>
      </c>
      <c r="B2692" s="8" t="s">
        <v>338</v>
      </c>
      <c r="C2692" s="8" t="s">
        <v>72</v>
      </c>
      <c r="D2692" s="8" t="str">
        <f t="shared" si="263"/>
        <v>Week_38-generic-fifi</v>
      </c>
      <c r="E2692" s="8" t="str">
        <f t="shared" si="264"/>
        <v>Umbrella-vod.umb</v>
      </c>
      <c r="H2692" s="24">
        <f t="shared" si="268"/>
        <v>8.7413170809691673E-3</v>
      </c>
      <c r="I2692" s="6">
        <f t="shared" si="268"/>
        <v>3.39</v>
      </c>
      <c r="J2692" s="6">
        <f t="shared" si="268"/>
        <v>2035853.3090540378</v>
      </c>
      <c r="K2692" s="18">
        <f t="shared" si="268"/>
        <v>0.3</v>
      </c>
      <c r="L2692" s="35">
        <f>Data!BM52</f>
        <v>8.2011922934080266E-3</v>
      </c>
      <c r="Q2692" s="21">
        <v>0</v>
      </c>
      <c r="R2692" s="21">
        <v>0</v>
      </c>
      <c r="S2692" s="21">
        <v>0</v>
      </c>
      <c r="T2692" s="38">
        <v>0</v>
      </c>
    </row>
    <row r="2693" spans="1:20" x14ac:dyDescent="0.25">
      <c r="A2693" s="17" t="s">
        <v>294</v>
      </c>
      <c r="B2693" s="8" t="s">
        <v>338</v>
      </c>
      <c r="C2693" s="8" t="s">
        <v>72</v>
      </c>
      <c r="D2693" s="8" t="str">
        <f t="shared" si="263"/>
        <v>Week_39-generic-fifi</v>
      </c>
      <c r="E2693" s="8" t="str">
        <f t="shared" si="264"/>
        <v>Umbrella-vod.umb</v>
      </c>
      <c r="H2693" s="24">
        <f t="shared" si="268"/>
        <v>8.7413170809691673E-3</v>
      </c>
      <c r="I2693" s="6">
        <f t="shared" si="268"/>
        <v>3.39</v>
      </c>
      <c r="J2693" s="6">
        <f t="shared" si="268"/>
        <v>2035853.3090540378</v>
      </c>
      <c r="K2693" s="18">
        <f t="shared" si="268"/>
        <v>0.3</v>
      </c>
      <c r="L2693" s="35">
        <f>Data!BM53</f>
        <v>8.2011922934080266E-3</v>
      </c>
      <c r="Q2693" s="21">
        <v>0</v>
      </c>
      <c r="R2693" s="21">
        <v>0</v>
      </c>
      <c r="S2693" s="21">
        <v>0</v>
      </c>
      <c r="T2693" s="38">
        <v>0</v>
      </c>
    </row>
    <row r="2694" spans="1:20" x14ac:dyDescent="0.25">
      <c r="A2694" s="17" t="s">
        <v>295</v>
      </c>
      <c r="B2694" s="8" t="s">
        <v>338</v>
      </c>
      <c r="C2694" s="8" t="s">
        <v>72</v>
      </c>
      <c r="D2694" s="8" t="str">
        <f t="shared" si="263"/>
        <v>Week_40-generic-fifi</v>
      </c>
      <c r="E2694" s="8" t="str">
        <f t="shared" si="264"/>
        <v>Umbrella-vod.umb</v>
      </c>
      <c r="H2694" s="24">
        <f t="shared" si="268"/>
        <v>8.7413170809691673E-3</v>
      </c>
      <c r="I2694" s="6">
        <f t="shared" si="268"/>
        <v>3.39</v>
      </c>
      <c r="J2694" s="6">
        <f t="shared" si="268"/>
        <v>2035853.3090540378</v>
      </c>
      <c r="K2694" s="18">
        <f t="shared" si="268"/>
        <v>0.3</v>
      </c>
      <c r="L2694" s="35">
        <f>Data!BM54</f>
        <v>8.2011922934080266E-3</v>
      </c>
      <c r="Q2694" s="21">
        <v>0</v>
      </c>
      <c r="R2694" s="21">
        <v>0</v>
      </c>
      <c r="S2694" s="21">
        <v>0</v>
      </c>
      <c r="T2694" s="38">
        <v>0</v>
      </c>
    </row>
    <row r="2695" spans="1:20" x14ac:dyDescent="0.25">
      <c r="A2695" s="17" t="s">
        <v>296</v>
      </c>
      <c r="B2695" s="8" t="s">
        <v>338</v>
      </c>
      <c r="C2695" s="8" t="s">
        <v>72</v>
      </c>
      <c r="D2695" s="8" t="str">
        <f t="shared" si="263"/>
        <v>Week_41-generic-fifi</v>
      </c>
      <c r="E2695" s="8" t="str">
        <f t="shared" si="264"/>
        <v>Umbrella-vod.umb</v>
      </c>
      <c r="H2695" s="24">
        <f t="shared" si="268"/>
        <v>8.7413170809691673E-3</v>
      </c>
      <c r="I2695" s="6">
        <f t="shared" si="268"/>
        <v>3.39</v>
      </c>
      <c r="J2695" s="6">
        <f t="shared" si="268"/>
        <v>2035853.3090540378</v>
      </c>
      <c r="K2695" s="18">
        <f t="shared" si="268"/>
        <v>0.3</v>
      </c>
      <c r="L2695" s="35">
        <f>Data!BM55</f>
        <v>9.7059982188039962E-3</v>
      </c>
      <c r="Q2695" s="21">
        <v>0</v>
      </c>
      <c r="R2695" s="21">
        <v>0</v>
      </c>
      <c r="S2695" s="21">
        <v>0</v>
      </c>
      <c r="T2695" s="38">
        <v>0</v>
      </c>
    </row>
    <row r="2696" spans="1:20" x14ac:dyDescent="0.25">
      <c r="A2696" s="17" t="s">
        <v>297</v>
      </c>
      <c r="B2696" s="8" t="s">
        <v>338</v>
      </c>
      <c r="C2696" s="8" t="s">
        <v>72</v>
      </c>
      <c r="D2696" s="8" t="str">
        <f t="shared" si="263"/>
        <v>Week_42-generic-fifi</v>
      </c>
      <c r="E2696" s="8" t="str">
        <f t="shared" si="264"/>
        <v>Umbrella-vod.umb</v>
      </c>
      <c r="H2696" s="24">
        <f t="shared" si="268"/>
        <v>8.7413170809691673E-3</v>
      </c>
      <c r="I2696" s="6">
        <f t="shared" si="268"/>
        <v>3.39</v>
      </c>
      <c r="J2696" s="6">
        <f t="shared" si="268"/>
        <v>2035853.3090540378</v>
      </c>
      <c r="K2696" s="18">
        <f t="shared" si="268"/>
        <v>0.3</v>
      </c>
      <c r="L2696" s="35">
        <f>Data!BM56</f>
        <v>9.7059982188039962E-3</v>
      </c>
      <c r="Q2696" s="21">
        <v>0</v>
      </c>
      <c r="R2696" s="21">
        <v>0</v>
      </c>
      <c r="S2696" s="21">
        <v>0</v>
      </c>
      <c r="T2696" s="38">
        <v>0</v>
      </c>
    </row>
    <row r="2697" spans="1:20" x14ac:dyDescent="0.25">
      <c r="A2697" s="17" t="s">
        <v>298</v>
      </c>
      <c r="B2697" s="8" t="s">
        <v>338</v>
      </c>
      <c r="C2697" s="8" t="s">
        <v>72</v>
      </c>
      <c r="D2697" s="8" t="str">
        <f t="shared" si="263"/>
        <v>Week_43-generic-fifi</v>
      </c>
      <c r="E2697" s="8" t="str">
        <f t="shared" si="264"/>
        <v>Umbrella-vod.umb</v>
      </c>
      <c r="H2697" s="24">
        <f t="shared" si="268"/>
        <v>8.7413170809691673E-3</v>
      </c>
      <c r="I2697" s="6">
        <f t="shared" si="268"/>
        <v>3.39</v>
      </c>
      <c r="J2697" s="6">
        <f t="shared" si="268"/>
        <v>2035853.3090540378</v>
      </c>
      <c r="K2697" s="18">
        <f t="shared" si="268"/>
        <v>0.3</v>
      </c>
      <c r="L2697" s="35">
        <f>Data!BM57</f>
        <v>9.7059982188039962E-3</v>
      </c>
      <c r="Q2697" s="21">
        <v>0</v>
      </c>
      <c r="R2697" s="21">
        <v>0</v>
      </c>
      <c r="S2697" s="21">
        <v>0</v>
      </c>
      <c r="T2697" s="38">
        <v>0</v>
      </c>
    </row>
    <row r="2698" spans="1:20" x14ac:dyDescent="0.25">
      <c r="A2698" s="17" t="s">
        <v>299</v>
      </c>
      <c r="B2698" s="8" t="s">
        <v>338</v>
      </c>
      <c r="C2698" s="8" t="s">
        <v>72</v>
      </c>
      <c r="D2698" s="8" t="str">
        <f t="shared" si="263"/>
        <v>Week_44-generic-fifi</v>
      </c>
      <c r="E2698" s="8" t="str">
        <f t="shared" si="264"/>
        <v>Umbrella-vod.umb</v>
      </c>
      <c r="H2698" s="24">
        <f t="shared" si="268"/>
        <v>8.7413170809691673E-3</v>
      </c>
      <c r="I2698" s="6">
        <f t="shared" si="268"/>
        <v>3.39</v>
      </c>
      <c r="J2698" s="6">
        <f t="shared" si="268"/>
        <v>2035853.3090540378</v>
      </c>
      <c r="K2698" s="18">
        <f t="shared" si="268"/>
        <v>0.3</v>
      </c>
      <c r="L2698" s="35">
        <f>Data!BM58</f>
        <v>9.7059982188039962E-3</v>
      </c>
      <c r="Q2698" s="21">
        <v>0</v>
      </c>
      <c r="R2698" s="21">
        <v>0</v>
      </c>
      <c r="S2698" s="21">
        <v>0</v>
      </c>
      <c r="T2698" s="38">
        <v>0</v>
      </c>
    </row>
    <row r="2699" spans="1:20" x14ac:dyDescent="0.25">
      <c r="A2699" s="17" t="s">
        <v>300</v>
      </c>
      <c r="B2699" s="8" t="s">
        <v>338</v>
      </c>
      <c r="C2699" s="8" t="s">
        <v>72</v>
      </c>
      <c r="D2699" s="8" t="str">
        <f t="shared" si="263"/>
        <v>Week_45-generic-fifi</v>
      </c>
      <c r="E2699" s="8" t="str">
        <f t="shared" si="264"/>
        <v>Umbrella-vod.umb</v>
      </c>
      <c r="H2699" s="24">
        <f t="shared" si="268"/>
        <v>8.7413170809691673E-3</v>
      </c>
      <c r="I2699" s="6">
        <f t="shared" si="268"/>
        <v>3.39</v>
      </c>
      <c r="J2699" s="6">
        <f t="shared" si="268"/>
        <v>2035853.3090540378</v>
      </c>
      <c r="K2699" s="18">
        <f t="shared" si="268"/>
        <v>0.3</v>
      </c>
      <c r="L2699" s="35">
        <f>Data!BM59</f>
        <v>8.3516728859476235E-3</v>
      </c>
      <c r="Q2699" s="21">
        <v>0</v>
      </c>
      <c r="R2699" s="21">
        <v>0</v>
      </c>
      <c r="S2699" s="21">
        <v>0</v>
      </c>
      <c r="T2699" s="38">
        <v>0</v>
      </c>
    </row>
    <row r="2700" spans="1:20" x14ac:dyDescent="0.25">
      <c r="A2700" s="17" t="s">
        <v>301</v>
      </c>
      <c r="B2700" s="8" t="s">
        <v>338</v>
      </c>
      <c r="C2700" s="8" t="s">
        <v>72</v>
      </c>
      <c r="D2700" s="8" t="str">
        <f t="shared" si="263"/>
        <v>Week_46-generic-fifi</v>
      </c>
      <c r="E2700" s="8" t="str">
        <f t="shared" si="264"/>
        <v>Umbrella-vod.umb</v>
      </c>
      <c r="H2700" s="24">
        <f t="shared" si="268"/>
        <v>8.7413170809691673E-3</v>
      </c>
      <c r="I2700" s="6">
        <f t="shared" si="268"/>
        <v>3.39</v>
      </c>
      <c r="J2700" s="6">
        <f t="shared" si="268"/>
        <v>2035853.3090540378</v>
      </c>
      <c r="K2700" s="18">
        <f t="shared" si="268"/>
        <v>0.3</v>
      </c>
      <c r="L2700" s="35">
        <f>Data!BM60</f>
        <v>8.3516728859476235E-3</v>
      </c>
      <c r="Q2700" s="21">
        <v>0</v>
      </c>
      <c r="R2700" s="21">
        <v>0</v>
      </c>
      <c r="S2700" s="21">
        <v>0</v>
      </c>
      <c r="T2700" s="38">
        <v>0</v>
      </c>
    </row>
    <row r="2701" spans="1:20" x14ac:dyDescent="0.25">
      <c r="A2701" s="17" t="s">
        <v>272</v>
      </c>
      <c r="B2701" s="8" t="s">
        <v>338</v>
      </c>
      <c r="C2701" s="8" t="s">
        <v>72</v>
      </c>
      <c r="D2701" s="8" t="str">
        <f t="shared" si="263"/>
        <v>Week_47-generic-fifi</v>
      </c>
      <c r="E2701" s="8" t="str">
        <f t="shared" si="264"/>
        <v>Umbrella-vod.umb</v>
      </c>
      <c r="H2701" s="24">
        <f t="shared" si="268"/>
        <v>8.7413170809691673E-3</v>
      </c>
      <c r="I2701" s="6">
        <f t="shared" si="268"/>
        <v>3.39</v>
      </c>
      <c r="J2701" s="6">
        <f t="shared" si="268"/>
        <v>2035853.3090540378</v>
      </c>
      <c r="K2701" s="18">
        <f t="shared" si="268"/>
        <v>0.3</v>
      </c>
      <c r="L2701" s="35">
        <f>Data!BM61</f>
        <v>8.3516728859476235E-3</v>
      </c>
      <c r="Q2701" s="21">
        <v>0</v>
      </c>
      <c r="R2701" s="21">
        <v>0</v>
      </c>
      <c r="S2701" s="21">
        <v>0</v>
      </c>
      <c r="T2701" s="38">
        <v>0</v>
      </c>
    </row>
    <row r="2702" spans="1:20" x14ac:dyDescent="0.25">
      <c r="A2702" s="17" t="s">
        <v>273</v>
      </c>
      <c r="B2702" s="8" t="s">
        <v>338</v>
      </c>
      <c r="C2702" s="8" t="s">
        <v>72</v>
      </c>
      <c r="D2702" s="8" t="str">
        <f t="shared" si="263"/>
        <v>Week_48-generic-fifi</v>
      </c>
      <c r="E2702" s="8" t="str">
        <f t="shared" si="264"/>
        <v>Umbrella-vod.umb</v>
      </c>
      <c r="H2702" s="24">
        <f t="shared" si="268"/>
        <v>8.7413170809691673E-3</v>
      </c>
      <c r="I2702" s="6">
        <f t="shared" si="268"/>
        <v>3.39</v>
      </c>
      <c r="J2702" s="6">
        <f t="shared" si="268"/>
        <v>2035853.3090540378</v>
      </c>
      <c r="K2702" s="18">
        <f t="shared" si="268"/>
        <v>0.3</v>
      </c>
      <c r="L2702" s="35">
        <f>Data!BM62</f>
        <v>8.3516728859476235E-3</v>
      </c>
      <c r="Q2702" s="21">
        <v>0</v>
      </c>
      <c r="R2702" s="21">
        <v>0</v>
      </c>
      <c r="S2702" s="21">
        <v>0</v>
      </c>
      <c r="T2702" s="38">
        <v>0</v>
      </c>
    </row>
    <row r="2703" spans="1:20" x14ac:dyDescent="0.25">
      <c r="A2703" s="17" t="s">
        <v>274</v>
      </c>
      <c r="B2703" s="8" t="s">
        <v>338</v>
      </c>
      <c r="C2703" s="8" t="s">
        <v>72</v>
      </c>
      <c r="D2703" s="8" t="str">
        <f t="shared" si="263"/>
        <v>Week_49-generic-fifi</v>
      </c>
      <c r="E2703" s="8" t="str">
        <f t="shared" si="264"/>
        <v>Umbrella-vod.umb</v>
      </c>
      <c r="H2703" s="24">
        <f t="shared" si="268"/>
        <v>8.7413170809691673E-3</v>
      </c>
      <c r="I2703" s="6">
        <f t="shared" si="268"/>
        <v>3.39</v>
      </c>
      <c r="J2703" s="6">
        <f t="shared" si="268"/>
        <v>2035853.3090540378</v>
      </c>
      <c r="K2703" s="18">
        <f t="shared" si="268"/>
        <v>0.3</v>
      </c>
      <c r="L2703" s="35">
        <f>Data!BM63</f>
        <v>8.3516728859476235E-3</v>
      </c>
      <c r="Q2703" s="21">
        <v>0</v>
      </c>
      <c r="R2703" s="21">
        <v>0</v>
      </c>
      <c r="S2703" s="21">
        <v>0</v>
      </c>
      <c r="T2703" s="38">
        <v>0</v>
      </c>
    </row>
    <row r="2704" spans="1:20" x14ac:dyDescent="0.25">
      <c r="A2704" s="17" t="s">
        <v>275</v>
      </c>
      <c r="B2704" s="8" t="s">
        <v>338</v>
      </c>
      <c r="C2704" s="8" t="s">
        <v>72</v>
      </c>
      <c r="D2704" s="8" t="str">
        <f t="shared" si="263"/>
        <v>Week_50-generic-fifi</v>
      </c>
      <c r="E2704" s="8" t="str">
        <f t="shared" si="264"/>
        <v>Umbrella-vod.umb</v>
      </c>
      <c r="H2704" s="24">
        <f t="shared" si="268"/>
        <v>8.7413170809691673E-3</v>
      </c>
      <c r="I2704" s="6">
        <f t="shared" si="268"/>
        <v>3.39</v>
      </c>
      <c r="J2704" s="6">
        <f t="shared" si="268"/>
        <v>2035853.3090540378</v>
      </c>
      <c r="K2704" s="18">
        <f t="shared" si="268"/>
        <v>0.3</v>
      </c>
      <c r="L2704" s="35">
        <f>Data!BM64</f>
        <v>7.2983087381704474E-3</v>
      </c>
      <c r="Q2704" s="21">
        <v>0</v>
      </c>
      <c r="R2704" s="21">
        <v>0</v>
      </c>
      <c r="S2704" s="21">
        <v>0</v>
      </c>
      <c r="T2704" s="38">
        <v>0</v>
      </c>
    </row>
    <row r="2705" spans="1:20" x14ac:dyDescent="0.25">
      <c r="A2705" s="17" t="s">
        <v>276</v>
      </c>
      <c r="B2705" s="8" t="s">
        <v>338</v>
      </c>
      <c r="C2705" s="8" t="s">
        <v>72</v>
      </c>
      <c r="D2705" s="8" t="str">
        <f t="shared" si="263"/>
        <v>Week_51-generic-fifi</v>
      </c>
      <c r="E2705" s="8" t="str">
        <f t="shared" si="264"/>
        <v>Umbrella-vod.umb</v>
      </c>
      <c r="H2705" s="24">
        <f t="shared" si="268"/>
        <v>8.7413170809691673E-3</v>
      </c>
      <c r="I2705" s="6">
        <f t="shared" si="268"/>
        <v>3.39</v>
      </c>
      <c r="J2705" s="6">
        <f t="shared" si="268"/>
        <v>2035853.3090540378</v>
      </c>
      <c r="K2705" s="18">
        <f t="shared" si="268"/>
        <v>0.3</v>
      </c>
      <c r="L2705" s="35">
        <f>Data!BM65</f>
        <v>7.2983087381704474E-3</v>
      </c>
      <c r="Q2705" s="21">
        <v>0</v>
      </c>
      <c r="R2705" s="21">
        <v>0</v>
      </c>
      <c r="S2705" s="21">
        <v>0</v>
      </c>
      <c r="T2705" s="38">
        <v>0</v>
      </c>
    </row>
    <row r="2706" spans="1:20" x14ac:dyDescent="0.25">
      <c r="A2706" s="17" t="s">
        <v>277</v>
      </c>
      <c r="B2706" s="8" t="s">
        <v>338</v>
      </c>
      <c r="C2706" s="8" t="s">
        <v>72</v>
      </c>
      <c r="D2706" s="8" t="str">
        <f t="shared" si="263"/>
        <v>Week_52-generic-fifi</v>
      </c>
      <c r="E2706" s="8" t="str">
        <f t="shared" si="264"/>
        <v>Umbrella-vod.umb</v>
      </c>
      <c r="H2706" s="24">
        <f t="shared" si="268"/>
        <v>8.7413170809691673E-3</v>
      </c>
      <c r="I2706" s="6">
        <f t="shared" si="268"/>
        <v>3.39</v>
      </c>
      <c r="J2706" s="6">
        <f t="shared" si="268"/>
        <v>2035853.3090540378</v>
      </c>
      <c r="K2706" s="18">
        <f t="shared" si="268"/>
        <v>0.3</v>
      </c>
      <c r="L2706" s="35">
        <f>Data!BM66</f>
        <v>7.2983087381704474E-3</v>
      </c>
      <c r="Q2706" s="21">
        <v>0</v>
      </c>
      <c r="R2706" s="21">
        <v>0</v>
      </c>
      <c r="S2706" s="21">
        <v>0</v>
      </c>
      <c r="T2706" s="38">
        <v>0</v>
      </c>
    </row>
    <row r="2708" spans="1:20" x14ac:dyDescent="0.25">
      <c r="A2708" s="16" t="s">
        <v>328</v>
      </c>
      <c r="B2708" s="8" t="s">
        <v>338</v>
      </c>
      <c r="C2708" s="8" t="s">
        <v>72</v>
      </c>
      <c r="D2708" s="8" t="str">
        <f>A2708&amp;"-generic-cofi"</f>
        <v>Week_40_old-generic-cofi</v>
      </c>
      <c r="E2708" s="8" t="str">
        <f>IF(RIGHT(A2708,3)="old","Initial",B2708&amp;"-"&amp;C2708)</f>
        <v>Initial</v>
      </c>
      <c r="H2708" s="25">
        <f>SUMIFS(Data!N$2:N$48,Data!$L$2:$L$48,$C2708,Data!$M$2:$M$48,RIGHT($D2708,4))</f>
        <v>7.6908113887560487E-3</v>
      </c>
      <c r="I2708" s="42">
        <f>VLOOKUP(C2708,parms,8,FALSE)</f>
        <v>3.39</v>
      </c>
      <c r="J2708" s="28">
        <f>SUMIFS(Data!O$2:O$48,Data!$L$2:$L$48,$C2708,Data!$M$2:$M$48,RIGHT($D2708,4))</f>
        <v>1784299.7696383011</v>
      </c>
      <c r="K2708" s="25">
        <f>SUMIFS(Data!Q$2:Q$48,Data!$L$2:$L$48,$C2708,Data!$M$2:$M$48,RIGHT($D2708,4))</f>
        <v>0.3</v>
      </c>
      <c r="L2708" s="35">
        <f>Data!BM2</f>
        <v>8.2011922934080266E-3</v>
      </c>
      <c r="Q2708" s="21">
        <v>0</v>
      </c>
      <c r="R2708" s="21">
        <v>0</v>
      </c>
      <c r="S2708" s="21">
        <v>0</v>
      </c>
      <c r="T2708" s="38">
        <v>0</v>
      </c>
    </row>
    <row r="2709" spans="1:20" x14ac:dyDescent="0.25">
      <c r="A2709" s="16" t="s">
        <v>316</v>
      </c>
      <c r="B2709" s="8" t="s">
        <v>338</v>
      </c>
      <c r="C2709" s="8" t="s">
        <v>72</v>
      </c>
      <c r="D2709" s="8" t="str">
        <f t="shared" ref="D2709:D2772" si="269">A2709&amp;"-generic-cofi"</f>
        <v>Week_41_old-generic-cofi</v>
      </c>
      <c r="E2709" s="8" t="str">
        <f t="shared" ref="E2709:E2772" si="270">IF(RIGHT(A2709,3)="old","Initial",B2709&amp;"-"&amp;C2709)</f>
        <v>Initial</v>
      </c>
      <c r="H2709" s="24">
        <f t="shared" ref="H2709:K2724" si="271">H2708</f>
        <v>7.6908113887560487E-3</v>
      </c>
      <c r="I2709" s="6">
        <f>I2708</f>
        <v>3.39</v>
      </c>
      <c r="J2709" s="6">
        <f t="shared" si="271"/>
        <v>1784299.7696383011</v>
      </c>
      <c r="K2709" s="18">
        <f t="shared" si="271"/>
        <v>0.3</v>
      </c>
      <c r="L2709" s="35">
        <f>Data!BM3</f>
        <v>9.7059982188039962E-3</v>
      </c>
      <c r="Q2709" s="21">
        <v>0</v>
      </c>
      <c r="R2709" s="21">
        <v>0</v>
      </c>
      <c r="S2709" s="21">
        <v>0</v>
      </c>
      <c r="T2709" s="38">
        <v>0</v>
      </c>
    </row>
    <row r="2710" spans="1:20" x14ac:dyDescent="0.25">
      <c r="A2710" s="16" t="s">
        <v>317</v>
      </c>
      <c r="B2710" s="8" t="s">
        <v>338</v>
      </c>
      <c r="C2710" s="8" t="s">
        <v>72</v>
      </c>
      <c r="D2710" s="8" t="str">
        <f t="shared" si="269"/>
        <v>Week_42_old-generic-cofi</v>
      </c>
      <c r="E2710" s="8" t="str">
        <f t="shared" si="270"/>
        <v>Initial</v>
      </c>
      <c r="H2710" s="24">
        <f t="shared" si="271"/>
        <v>7.6908113887560487E-3</v>
      </c>
      <c r="I2710" s="6">
        <f t="shared" si="271"/>
        <v>3.39</v>
      </c>
      <c r="J2710" s="6">
        <f t="shared" si="271"/>
        <v>1784299.7696383011</v>
      </c>
      <c r="K2710" s="18">
        <f t="shared" si="271"/>
        <v>0.3</v>
      </c>
      <c r="L2710" s="35">
        <f>Data!BM4</f>
        <v>9.7059982188039962E-3</v>
      </c>
      <c r="Q2710" s="21">
        <v>0</v>
      </c>
      <c r="R2710" s="21">
        <v>0</v>
      </c>
      <c r="S2710" s="21">
        <v>0</v>
      </c>
      <c r="T2710" s="38">
        <v>0</v>
      </c>
    </row>
    <row r="2711" spans="1:20" x14ac:dyDescent="0.25">
      <c r="A2711" s="16" t="s">
        <v>318</v>
      </c>
      <c r="B2711" s="8" t="s">
        <v>338</v>
      </c>
      <c r="C2711" s="8" t="s">
        <v>72</v>
      </c>
      <c r="D2711" s="8" t="str">
        <f t="shared" si="269"/>
        <v>Week_43_old-generic-cofi</v>
      </c>
      <c r="E2711" s="8" t="str">
        <f t="shared" si="270"/>
        <v>Initial</v>
      </c>
      <c r="H2711" s="24">
        <f t="shared" si="271"/>
        <v>7.6908113887560487E-3</v>
      </c>
      <c r="I2711" s="6">
        <f t="shared" si="271"/>
        <v>3.39</v>
      </c>
      <c r="J2711" s="6">
        <f t="shared" si="271"/>
        <v>1784299.7696383011</v>
      </c>
      <c r="K2711" s="18">
        <f t="shared" si="271"/>
        <v>0.3</v>
      </c>
      <c r="L2711" s="35">
        <f>Data!BM5</f>
        <v>9.7059982188039962E-3</v>
      </c>
      <c r="Q2711" s="21">
        <v>0</v>
      </c>
      <c r="R2711" s="21">
        <v>0</v>
      </c>
      <c r="S2711" s="21">
        <v>0</v>
      </c>
      <c r="T2711" s="38">
        <v>0</v>
      </c>
    </row>
    <row r="2712" spans="1:20" x14ac:dyDescent="0.25">
      <c r="A2712" s="16" t="s">
        <v>319</v>
      </c>
      <c r="B2712" s="8" t="s">
        <v>338</v>
      </c>
      <c r="C2712" s="8" t="s">
        <v>72</v>
      </c>
      <c r="D2712" s="8" t="str">
        <f t="shared" si="269"/>
        <v>Week_44_old-generic-cofi</v>
      </c>
      <c r="E2712" s="8" t="str">
        <f t="shared" si="270"/>
        <v>Initial</v>
      </c>
      <c r="H2712" s="24">
        <f t="shared" si="271"/>
        <v>7.6908113887560487E-3</v>
      </c>
      <c r="I2712" s="6">
        <f t="shared" si="271"/>
        <v>3.39</v>
      </c>
      <c r="J2712" s="6">
        <f t="shared" si="271"/>
        <v>1784299.7696383011</v>
      </c>
      <c r="K2712" s="18">
        <f t="shared" si="271"/>
        <v>0.3</v>
      </c>
      <c r="L2712" s="35">
        <f>Data!BM6</f>
        <v>9.7059982188039962E-3</v>
      </c>
      <c r="Q2712" s="21">
        <v>0</v>
      </c>
      <c r="R2712" s="21">
        <v>0</v>
      </c>
      <c r="S2712" s="21">
        <v>0</v>
      </c>
      <c r="T2712" s="38">
        <v>0</v>
      </c>
    </row>
    <row r="2713" spans="1:20" x14ac:dyDescent="0.25">
      <c r="A2713" s="16" t="s">
        <v>320</v>
      </c>
      <c r="B2713" s="8" t="s">
        <v>338</v>
      </c>
      <c r="C2713" s="8" t="s">
        <v>72</v>
      </c>
      <c r="D2713" s="8" t="str">
        <f t="shared" si="269"/>
        <v>Week_45_old-generic-cofi</v>
      </c>
      <c r="E2713" s="8" t="str">
        <f t="shared" si="270"/>
        <v>Initial</v>
      </c>
      <c r="H2713" s="24">
        <f t="shared" si="271"/>
        <v>7.6908113887560487E-3</v>
      </c>
      <c r="I2713" s="6">
        <f t="shared" si="271"/>
        <v>3.39</v>
      </c>
      <c r="J2713" s="6">
        <f t="shared" si="271"/>
        <v>1784299.7696383011</v>
      </c>
      <c r="K2713" s="18">
        <f t="shared" si="271"/>
        <v>0.3</v>
      </c>
      <c r="L2713" s="35">
        <f>Data!BM7</f>
        <v>8.3516728859476235E-3</v>
      </c>
      <c r="Q2713" s="21">
        <v>0</v>
      </c>
      <c r="R2713" s="21">
        <v>0</v>
      </c>
      <c r="S2713" s="21">
        <v>0</v>
      </c>
      <c r="T2713" s="38">
        <v>0</v>
      </c>
    </row>
    <row r="2714" spans="1:20" x14ac:dyDescent="0.25">
      <c r="A2714" s="16" t="s">
        <v>321</v>
      </c>
      <c r="B2714" s="8" t="s">
        <v>338</v>
      </c>
      <c r="C2714" s="8" t="s">
        <v>72</v>
      </c>
      <c r="D2714" s="8" t="str">
        <f t="shared" si="269"/>
        <v>Week_46_old-generic-cofi</v>
      </c>
      <c r="E2714" s="8" t="str">
        <f t="shared" si="270"/>
        <v>Initial</v>
      </c>
      <c r="H2714" s="24">
        <f t="shared" si="271"/>
        <v>7.6908113887560487E-3</v>
      </c>
      <c r="I2714" s="6">
        <f t="shared" si="271"/>
        <v>3.39</v>
      </c>
      <c r="J2714" s="6">
        <f t="shared" si="271"/>
        <v>1784299.7696383011</v>
      </c>
      <c r="K2714" s="18">
        <f t="shared" si="271"/>
        <v>0.3</v>
      </c>
      <c r="L2714" s="35">
        <f>Data!BM8</f>
        <v>8.3516728859476235E-3</v>
      </c>
      <c r="Q2714" s="21">
        <v>0</v>
      </c>
      <c r="R2714" s="21">
        <v>0</v>
      </c>
      <c r="S2714" s="21">
        <v>0</v>
      </c>
      <c r="T2714" s="38">
        <v>0</v>
      </c>
    </row>
    <row r="2715" spans="1:20" x14ac:dyDescent="0.25">
      <c r="A2715" s="16" t="s">
        <v>322</v>
      </c>
      <c r="B2715" s="8" t="s">
        <v>338</v>
      </c>
      <c r="C2715" s="8" t="s">
        <v>72</v>
      </c>
      <c r="D2715" s="8" t="str">
        <f t="shared" si="269"/>
        <v>Week_47_old-generic-cofi</v>
      </c>
      <c r="E2715" s="8" t="str">
        <f t="shared" si="270"/>
        <v>Initial</v>
      </c>
      <c r="H2715" s="24">
        <f t="shared" si="271"/>
        <v>7.6908113887560487E-3</v>
      </c>
      <c r="I2715" s="6">
        <f t="shared" si="271"/>
        <v>3.39</v>
      </c>
      <c r="J2715" s="6">
        <f t="shared" si="271"/>
        <v>1784299.7696383011</v>
      </c>
      <c r="K2715" s="18">
        <f t="shared" si="271"/>
        <v>0.3</v>
      </c>
      <c r="L2715" s="35">
        <f>Data!BM9</f>
        <v>8.3516728859476235E-3</v>
      </c>
      <c r="Q2715" s="21">
        <v>0</v>
      </c>
      <c r="R2715" s="21">
        <v>0</v>
      </c>
      <c r="S2715" s="21">
        <v>0</v>
      </c>
      <c r="T2715" s="38">
        <v>0</v>
      </c>
    </row>
    <row r="2716" spans="1:20" x14ac:dyDescent="0.25">
      <c r="A2716" s="16" t="s">
        <v>323</v>
      </c>
      <c r="B2716" s="8" t="s">
        <v>338</v>
      </c>
      <c r="C2716" s="8" t="s">
        <v>72</v>
      </c>
      <c r="D2716" s="8" t="str">
        <f t="shared" si="269"/>
        <v>Week_48_old-generic-cofi</v>
      </c>
      <c r="E2716" s="8" t="str">
        <f t="shared" si="270"/>
        <v>Initial</v>
      </c>
      <c r="H2716" s="24">
        <f t="shared" si="271"/>
        <v>7.6908113887560487E-3</v>
      </c>
      <c r="I2716" s="6">
        <f t="shared" si="271"/>
        <v>3.39</v>
      </c>
      <c r="J2716" s="6">
        <f t="shared" si="271"/>
        <v>1784299.7696383011</v>
      </c>
      <c r="K2716" s="18">
        <f t="shared" si="271"/>
        <v>0.3</v>
      </c>
      <c r="L2716" s="35">
        <f>Data!BM10</f>
        <v>8.3516728859476235E-3</v>
      </c>
      <c r="Q2716" s="21">
        <v>0</v>
      </c>
      <c r="R2716" s="21">
        <v>0</v>
      </c>
      <c r="S2716" s="21">
        <v>0</v>
      </c>
      <c r="T2716" s="38">
        <v>0</v>
      </c>
    </row>
    <row r="2717" spans="1:20" x14ac:dyDescent="0.25">
      <c r="A2717" s="16" t="s">
        <v>324</v>
      </c>
      <c r="B2717" s="8" t="s">
        <v>338</v>
      </c>
      <c r="C2717" s="8" t="s">
        <v>72</v>
      </c>
      <c r="D2717" s="8" t="str">
        <f t="shared" si="269"/>
        <v>Week_49_old-generic-cofi</v>
      </c>
      <c r="E2717" s="8" t="str">
        <f t="shared" si="270"/>
        <v>Initial</v>
      </c>
      <c r="H2717" s="24">
        <f t="shared" si="271"/>
        <v>7.6908113887560487E-3</v>
      </c>
      <c r="I2717" s="6">
        <f t="shared" si="271"/>
        <v>3.39</v>
      </c>
      <c r="J2717" s="6">
        <f t="shared" si="271"/>
        <v>1784299.7696383011</v>
      </c>
      <c r="K2717" s="18">
        <f t="shared" si="271"/>
        <v>0.3</v>
      </c>
      <c r="L2717" s="35">
        <f>Data!BM11</f>
        <v>8.3516728859476235E-3</v>
      </c>
      <c r="Q2717" s="21">
        <v>0</v>
      </c>
      <c r="R2717" s="21">
        <v>0</v>
      </c>
      <c r="S2717" s="21">
        <v>0</v>
      </c>
      <c r="T2717" s="38">
        <v>0</v>
      </c>
    </row>
    <row r="2718" spans="1:20" x14ac:dyDescent="0.25">
      <c r="A2718" s="16" t="s">
        <v>325</v>
      </c>
      <c r="B2718" s="8" t="s">
        <v>338</v>
      </c>
      <c r="C2718" s="8" t="s">
        <v>72</v>
      </c>
      <c r="D2718" s="8" t="str">
        <f t="shared" si="269"/>
        <v>Week_50_old-generic-cofi</v>
      </c>
      <c r="E2718" s="8" t="str">
        <f t="shared" si="270"/>
        <v>Initial</v>
      </c>
      <c r="H2718" s="24">
        <f t="shared" si="271"/>
        <v>7.6908113887560487E-3</v>
      </c>
      <c r="I2718" s="6">
        <f t="shared" si="271"/>
        <v>3.39</v>
      </c>
      <c r="J2718" s="6">
        <f t="shared" si="271"/>
        <v>1784299.7696383011</v>
      </c>
      <c r="K2718" s="18">
        <f t="shared" si="271"/>
        <v>0.3</v>
      </c>
      <c r="L2718" s="35">
        <f>Data!BM12</f>
        <v>7.2983087381704474E-3</v>
      </c>
      <c r="Q2718" s="21">
        <v>0</v>
      </c>
      <c r="R2718" s="21">
        <v>0</v>
      </c>
      <c r="S2718" s="21">
        <v>0</v>
      </c>
      <c r="T2718" s="38">
        <v>0</v>
      </c>
    </row>
    <row r="2719" spans="1:20" x14ac:dyDescent="0.25">
      <c r="A2719" s="16" t="s">
        <v>326</v>
      </c>
      <c r="B2719" s="8" t="s">
        <v>338</v>
      </c>
      <c r="C2719" s="8" t="s">
        <v>72</v>
      </c>
      <c r="D2719" s="8" t="str">
        <f t="shared" si="269"/>
        <v>Week_51_old-generic-cofi</v>
      </c>
      <c r="E2719" s="8" t="str">
        <f t="shared" si="270"/>
        <v>Initial</v>
      </c>
      <c r="H2719" s="24">
        <f t="shared" si="271"/>
        <v>7.6908113887560487E-3</v>
      </c>
      <c r="I2719" s="6">
        <f t="shared" si="271"/>
        <v>3.39</v>
      </c>
      <c r="J2719" s="6">
        <f t="shared" si="271"/>
        <v>1784299.7696383011</v>
      </c>
      <c r="K2719" s="18">
        <f t="shared" si="271"/>
        <v>0.3</v>
      </c>
      <c r="L2719" s="35">
        <f>Data!BM13</f>
        <v>7.2983087381704474E-3</v>
      </c>
      <c r="Q2719" s="21">
        <v>0</v>
      </c>
      <c r="R2719" s="21">
        <v>0</v>
      </c>
      <c r="S2719" s="21">
        <v>0</v>
      </c>
      <c r="T2719" s="38">
        <v>0</v>
      </c>
    </row>
    <row r="2720" spans="1:20" x14ac:dyDescent="0.25">
      <c r="A2720" s="16" t="s">
        <v>327</v>
      </c>
      <c r="B2720" s="8" t="s">
        <v>338</v>
      </c>
      <c r="C2720" s="8" t="s">
        <v>72</v>
      </c>
      <c r="D2720" s="8" t="str">
        <f t="shared" si="269"/>
        <v>Week_52_old-generic-cofi</v>
      </c>
      <c r="E2720" s="8" t="str">
        <f t="shared" si="270"/>
        <v>Initial</v>
      </c>
      <c r="H2720" s="24">
        <f t="shared" si="271"/>
        <v>7.6908113887560487E-3</v>
      </c>
      <c r="I2720" s="6">
        <f t="shared" si="271"/>
        <v>3.39</v>
      </c>
      <c r="J2720" s="6">
        <f t="shared" si="271"/>
        <v>1784299.7696383011</v>
      </c>
      <c r="K2720" s="18">
        <f t="shared" si="271"/>
        <v>0.3</v>
      </c>
      <c r="L2720" s="35">
        <f>Data!BM14</f>
        <v>7.2983087381704474E-3</v>
      </c>
      <c r="Q2720" s="21">
        <v>0</v>
      </c>
      <c r="R2720" s="21">
        <v>0</v>
      </c>
      <c r="S2720" s="21">
        <v>0</v>
      </c>
      <c r="T2720" s="38">
        <v>0</v>
      </c>
    </row>
    <row r="2721" spans="1:20" x14ac:dyDescent="0.25">
      <c r="A2721" s="17" t="s">
        <v>262</v>
      </c>
      <c r="B2721" s="8" t="s">
        <v>338</v>
      </c>
      <c r="C2721" s="8" t="s">
        <v>72</v>
      </c>
      <c r="D2721" s="8" t="str">
        <f t="shared" si="269"/>
        <v>Week_01-generic-cofi</v>
      </c>
      <c r="E2721" s="8" t="str">
        <f t="shared" si="270"/>
        <v>Umbrella-vod.umb</v>
      </c>
      <c r="H2721" s="24">
        <f t="shared" si="271"/>
        <v>7.6908113887560487E-3</v>
      </c>
      <c r="I2721" s="6">
        <f t="shared" si="271"/>
        <v>3.39</v>
      </c>
      <c r="J2721" s="6">
        <f t="shared" si="271"/>
        <v>1784299.7696383011</v>
      </c>
      <c r="K2721" s="18">
        <f t="shared" si="271"/>
        <v>0.3</v>
      </c>
      <c r="L2721" s="35">
        <f>Data!BM15</f>
        <v>7.2983087381704474E-3</v>
      </c>
      <c r="Q2721" s="21">
        <v>0</v>
      </c>
      <c r="R2721" s="21">
        <v>0</v>
      </c>
      <c r="S2721" s="21">
        <v>0</v>
      </c>
      <c r="T2721" s="38">
        <v>0</v>
      </c>
    </row>
    <row r="2722" spans="1:20" x14ac:dyDescent="0.25">
      <c r="A2722" s="17" t="s">
        <v>263</v>
      </c>
      <c r="B2722" s="8" t="s">
        <v>338</v>
      </c>
      <c r="C2722" s="8" t="s">
        <v>72</v>
      </c>
      <c r="D2722" s="8" t="str">
        <f t="shared" si="269"/>
        <v>Week_02-generic-cofi</v>
      </c>
      <c r="E2722" s="8" t="str">
        <f t="shared" si="270"/>
        <v>Umbrella-vod.umb</v>
      </c>
      <c r="H2722" s="24">
        <f t="shared" si="271"/>
        <v>7.6908113887560487E-3</v>
      </c>
      <c r="I2722" s="6">
        <f t="shared" si="271"/>
        <v>3.39</v>
      </c>
      <c r="J2722" s="6">
        <f t="shared" si="271"/>
        <v>1784299.7696383011</v>
      </c>
      <c r="K2722" s="18">
        <f t="shared" si="271"/>
        <v>0.3</v>
      </c>
      <c r="L2722" s="35">
        <f>Data!BM16</f>
        <v>6.922107256821455E-3</v>
      </c>
      <c r="Q2722" s="21">
        <v>0</v>
      </c>
      <c r="R2722" s="21">
        <v>0</v>
      </c>
      <c r="S2722" s="21">
        <v>0</v>
      </c>
      <c r="T2722" s="38">
        <v>0</v>
      </c>
    </row>
    <row r="2723" spans="1:20" x14ac:dyDescent="0.25">
      <c r="A2723" s="17" t="s">
        <v>264</v>
      </c>
      <c r="B2723" s="8" t="s">
        <v>338</v>
      </c>
      <c r="C2723" s="8" t="s">
        <v>72</v>
      </c>
      <c r="D2723" s="8" t="str">
        <f t="shared" si="269"/>
        <v>Week_03-generic-cofi</v>
      </c>
      <c r="E2723" s="8" t="str">
        <f t="shared" si="270"/>
        <v>Umbrella-vod.umb</v>
      </c>
      <c r="H2723" s="24">
        <f t="shared" si="271"/>
        <v>7.6908113887560487E-3</v>
      </c>
      <c r="I2723" s="6">
        <f t="shared" si="271"/>
        <v>3.39</v>
      </c>
      <c r="J2723" s="6">
        <f t="shared" si="271"/>
        <v>1784299.7696383011</v>
      </c>
      <c r="K2723" s="18">
        <f t="shared" si="271"/>
        <v>0.3</v>
      </c>
      <c r="L2723" s="35">
        <f>Data!BM17</f>
        <v>6.922107256821455E-3</v>
      </c>
      <c r="Q2723" s="21">
        <v>0</v>
      </c>
      <c r="R2723" s="21">
        <v>0</v>
      </c>
      <c r="S2723" s="21">
        <v>0</v>
      </c>
      <c r="T2723" s="38">
        <v>0</v>
      </c>
    </row>
    <row r="2724" spans="1:20" x14ac:dyDescent="0.25">
      <c r="A2724" s="17" t="s">
        <v>265</v>
      </c>
      <c r="B2724" s="8" t="s">
        <v>338</v>
      </c>
      <c r="C2724" s="8" t="s">
        <v>72</v>
      </c>
      <c r="D2724" s="8" t="str">
        <f t="shared" si="269"/>
        <v>Week_04-generic-cofi</v>
      </c>
      <c r="E2724" s="8" t="str">
        <f t="shared" si="270"/>
        <v>Umbrella-vod.umb</v>
      </c>
      <c r="H2724" s="24">
        <f t="shared" si="271"/>
        <v>7.6908113887560487E-3</v>
      </c>
      <c r="I2724" s="6">
        <f t="shared" si="271"/>
        <v>3.39</v>
      </c>
      <c r="J2724" s="6">
        <f t="shared" si="271"/>
        <v>1784299.7696383011</v>
      </c>
      <c r="K2724" s="18">
        <f t="shared" si="271"/>
        <v>0.3</v>
      </c>
      <c r="L2724" s="35">
        <f>Data!BM18</f>
        <v>6.922107256821455E-3</v>
      </c>
      <c r="Q2724" s="21">
        <v>0</v>
      </c>
      <c r="R2724" s="21">
        <v>0</v>
      </c>
      <c r="S2724" s="21">
        <v>0</v>
      </c>
      <c r="T2724" s="38">
        <v>0</v>
      </c>
    </row>
    <row r="2725" spans="1:20" x14ac:dyDescent="0.25">
      <c r="A2725" s="17" t="s">
        <v>266</v>
      </c>
      <c r="B2725" s="8" t="s">
        <v>338</v>
      </c>
      <c r="C2725" s="8" t="s">
        <v>72</v>
      </c>
      <c r="D2725" s="8" t="str">
        <f t="shared" si="269"/>
        <v>Week_05-generic-cofi</v>
      </c>
      <c r="E2725" s="8" t="str">
        <f t="shared" si="270"/>
        <v>Umbrella-vod.umb</v>
      </c>
      <c r="H2725" s="24">
        <f t="shared" ref="H2725:K2740" si="272">H2724</f>
        <v>7.6908113887560487E-3</v>
      </c>
      <c r="I2725" s="6">
        <f t="shared" si="272"/>
        <v>3.39</v>
      </c>
      <c r="J2725" s="6">
        <f t="shared" si="272"/>
        <v>1784299.7696383011</v>
      </c>
      <c r="K2725" s="18">
        <f t="shared" si="272"/>
        <v>0.3</v>
      </c>
      <c r="L2725" s="35">
        <f>Data!BM19</f>
        <v>6.922107256821455E-3</v>
      </c>
      <c r="Q2725" s="21">
        <v>0</v>
      </c>
      <c r="R2725" s="21">
        <v>0</v>
      </c>
      <c r="S2725" s="21">
        <v>0</v>
      </c>
      <c r="T2725" s="38">
        <v>0</v>
      </c>
    </row>
    <row r="2726" spans="1:20" x14ac:dyDescent="0.25">
      <c r="A2726" s="17" t="s">
        <v>267</v>
      </c>
      <c r="B2726" s="8" t="s">
        <v>338</v>
      </c>
      <c r="C2726" s="8" t="s">
        <v>72</v>
      </c>
      <c r="D2726" s="8" t="str">
        <f t="shared" si="269"/>
        <v>Week_06-generic-cofi</v>
      </c>
      <c r="E2726" s="8" t="str">
        <f t="shared" si="270"/>
        <v>Umbrella-vod.umb</v>
      </c>
      <c r="H2726" s="24">
        <f t="shared" si="272"/>
        <v>7.6908113887560487E-3</v>
      </c>
      <c r="I2726" s="6">
        <f t="shared" si="272"/>
        <v>3.39</v>
      </c>
      <c r="J2726" s="6">
        <f t="shared" si="272"/>
        <v>1784299.7696383011</v>
      </c>
      <c r="K2726" s="18">
        <f t="shared" si="272"/>
        <v>0.3</v>
      </c>
      <c r="L2726" s="35">
        <f>Data!BM20</f>
        <v>7.1478281456308504E-3</v>
      </c>
      <c r="Q2726" s="21">
        <v>0</v>
      </c>
      <c r="R2726" s="21">
        <v>0</v>
      </c>
      <c r="S2726" s="21">
        <v>0</v>
      </c>
      <c r="T2726" s="38">
        <v>0</v>
      </c>
    </row>
    <row r="2727" spans="1:20" x14ac:dyDescent="0.25">
      <c r="A2727" s="17" t="s">
        <v>268</v>
      </c>
      <c r="B2727" s="8" t="s">
        <v>338</v>
      </c>
      <c r="C2727" s="8" t="s">
        <v>72</v>
      </c>
      <c r="D2727" s="8" t="str">
        <f t="shared" si="269"/>
        <v>Week_07-generic-cofi</v>
      </c>
      <c r="E2727" s="8" t="str">
        <f t="shared" si="270"/>
        <v>Umbrella-vod.umb</v>
      </c>
      <c r="H2727" s="24">
        <f t="shared" si="272"/>
        <v>7.6908113887560487E-3</v>
      </c>
      <c r="I2727" s="6">
        <f t="shared" si="272"/>
        <v>3.39</v>
      </c>
      <c r="J2727" s="6">
        <f t="shared" si="272"/>
        <v>1784299.7696383011</v>
      </c>
      <c r="K2727" s="18">
        <f t="shared" si="272"/>
        <v>0.3</v>
      </c>
      <c r="L2727" s="35">
        <f>Data!BM21</f>
        <v>7.1478281456308504E-3</v>
      </c>
      <c r="Q2727" s="21">
        <v>0</v>
      </c>
      <c r="R2727" s="21">
        <v>0</v>
      </c>
      <c r="S2727" s="21">
        <v>0</v>
      </c>
      <c r="T2727" s="38">
        <v>0</v>
      </c>
    </row>
    <row r="2728" spans="1:20" x14ac:dyDescent="0.25">
      <c r="A2728" s="17" t="s">
        <v>269</v>
      </c>
      <c r="B2728" s="8" t="s">
        <v>338</v>
      </c>
      <c r="C2728" s="8" t="s">
        <v>72</v>
      </c>
      <c r="D2728" s="8" t="str">
        <f t="shared" si="269"/>
        <v>Week_08-generic-cofi</v>
      </c>
      <c r="E2728" s="8" t="str">
        <f t="shared" si="270"/>
        <v>Umbrella-vod.umb</v>
      </c>
      <c r="H2728" s="24">
        <f t="shared" si="272"/>
        <v>7.6908113887560487E-3</v>
      </c>
      <c r="I2728" s="6">
        <f t="shared" si="272"/>
        <v>3.39</v>
      </c>
      <c r="J2728" s="6">
        <f t="shared" si="272"/>
        <v>1784299.7696383011</v>
      </c>
      <c r="K2728" s="18">
        <f t="shared" si="272"/>
        <v>0.3</v>
      </c>
      <c r="L2728" s="35">
        <f>Data!BM22</f>
        <v>7.1478281456308504E-3</v>
      </c>
      <c r="Q2728" s="21">
        <v>0</v>
      </c>
      <c r="R2728" s="21">
        <v>0</v>
      </c>
      <c r="S2728" s="21">
        <v>0</v>
      </c>
      <c r="T2728" s="38">
        <v>0</v>
      </c>
    </row>
    <row r="2729" spans="1:20" x14ac:dyDescent="0.25">
      <c r="A2729" s="17" t="s">
        <v>270</v>
      </c>
      <c r="B2729" s="8" t="s">
        <v>338</v>
      </c>
      <c r="C2729" s="8" t="s">
        <v>72</v>
      </c>
      <c r="D2729" s="8" t="str">
        <f t="shared" si="269"/>
        <v>Week_09-generic-cofi</v>
      </c>
      <c r="E2729" s="8" t="str">
        <f t="shared" si="270"/>
        <v>Umbrella-vod.umb</v>
      </c>
      <c r="H2729" s="24">
        <f t="shared" si="272"/>
        <v>7.6908113887560487E-3</v>
      </c>
      <c r="I2729" s="6">
        <f t="shared" si="272"/>
        <v>3.39</v>
      </c>
      <c r="J2729" s="6">
        <f t="shared" si="272"/>
        <v>1784299.7696383011</v>
      </c>
      <c r="K2729" s="18">
        <f t="shared" si="272"/>
        <v>0.3</v>
      </c>
      <c r="L2729" s="35">
        <f>Data!BM23</f>
        <v>7.1478281456308504E-3</v>
      </c>
      <c r="Q2729" s="21">
        <v>0</v>
      </c>
      <c r="R2729" s="21">
        <v>0</v>
      </c>
      <c r="S2729" s="21">
        <v>0</v>
      </c>
      <c r="T2729" s="38">
        <v>0</v>
      </c>
    </row>
    <row r="2730" spans="1:20" x14ac:dyDescent="0.25">
      <c r="A2730" s="17" t="s">
        <v>249</v>
      </c>
      <c r="B2730" s="8" t="s">
        <v>338</v>
      </c>
      <c r="C2730" s="8" t="s">
        <v>72</v>
      </c>
      <c r="D2730" s="8" t="str">
        <f t="shared" si="269"/>
        <v>Week_10-generic-cofi</v>
      </c>
      <c r="E2730" s="8" t="str">
        <f t="shared" si="270"/>
        <v>Umbrella-vod.umb</v>
      </c>
      <c r="H2730" s="24">
        <f t="shared" si="272"/>
        <v>7.6908113887560487E-3</v>
      </c>
      <c r="I2730" s="6">
        <f t="shared" si="272"/>
        <v>3.39</v>
      </c>
      <c r="J2730" s="6">
        <f t="shared" si="272"/>
        <v>1784299.7696383011</v>
      </c>
      <c r="K2730" s="18">
        <f t="shared" si="272"/>
        <v>0.3</v>
      </c>
      <c r="L2730" s="35">
        <f>Data!BM24</f>
        <v>7.1478281456308504E-3</v>
      </c>
      <c r="Q2730" s="21">
        <v>0</v>
      </c>
      <c r="R2730" s="21">
        <v>0</v>
      </c>
      <c r="S2730" s="21">
        <v>0</v>
      </c>
      <c r="T2730" s="38">
        <v>0</v>
      </c>
    </row>
    <row r="2731" spans="1:20" x14ac:dyDescent="0.25">
      <c r="A2731" s="17" t="s">
        <v>250</v>
      </c>
      <c r="B2731" s="8" t="s">
        <v>338</v>
      </c>
      <c r="C2731" s="8" t="s">
        <v>72</v>
      </c>
      <c r="D2731" s="8" t="str">
        <f t="shared" si="269"/>
        <v>Week_11-generic-cofi</v>
      </c>
      <c r="E2731" s="8" t="str">
        <f t="shared" si="270"/>
        <v>Umbrella-vod.umb</v>
      </c>
      <c r="H2731" s="24">
        <f t="shared" si="272"/>
        <v>7.6908113887560487E-3</v>
      </c>
      <c r="I2731" s="6">
        <f t="shared" si="272"/>
        <v>3.39</v>
      </c>
      <c r="J2731" s="6">
        <f t="shared" si="272"/>
        <v>1784299.7696383011</v>
      </c>
      <c r="K2731" s="18">
        <f t="shared" si="272"/>
        <v>0.3</v>
      </c>
      <c r="L2731" s="35">
        <f>Data!BM25</f>
        <v>7.1478281456308504E-3</v>
      </c>
      <c r="Q2731" s="21">
        <v>0</v>
      </c>
      <c r="R2731" s="21">
        <v>0</v>
      </c>
      <c r="S2731" s="21">
        <v>0</v>
      </c>
      <c r="T2731" s="38">
        <v>0</v>
      </c>
    </row>
    <row r="2732" spans="1:20" x14ac:dyDescent="0.25">
      <c r="A2732" s="17" t="s">
        <v>251</v>
      </c>
      <c r="B2732" s="8" t="s">
        <v>338</v>
      </c>
      <c r="C2732" s="8" t="s">
        <v>72</v>
      </c>
      <c r="D2732" s="8" t="str">
        <f t="shared" si="269"/>
        <v>Week_12-generic-cofi</v>
      </c>
      <c r="E2732" s="8" t="str">
        <f t="shared" si="270"/>
        <v>Umbrella-vod.umb</v>
      </c>
      <c r="H2732" s="24">
        <f t="shared" si="272"/>
        <v>7.6908113887560487E-3</v>
      </c>
      <c r="I2732" s="6">
        <f t="shared" si="272"/>
        <v>3.39</v>
      </c>
      <c r="J2732" s="6">
        <f t="shared" si="272"/>
        <v>1784299.7696383011</v>
      </c>
      <c r="K2732" s="18">
        <f t="shared" si="272"/>
        <v>0.3</v>
      </c>
      <c r="L2732" s="35">
        <f>Data!BM26</f>
        <v>7.1478281456308504E-3</v>
      </c>
      <c r="Q2732" s="21">
        <v>0</v>
      </c>
      <c r="R2732" s="21">
        <v>0</v>
      </c>
      <c r="S2732" s="21">
        <v>0</v>
      </c>
      <c r="T2732" s="38">
        <v>0</v>
      </c>
    </row>
    <row r="2733" spans="1:20" x14ac:dyDescent="0.25">
      <c r="A2733" s="17" t="s">
        <v>252</v>
      </c>
      <c r="B2733" s="8" t="s">
        <v>338</v>
      </c>
      <c r="C2733" s="8" t="s">
        <v>72</v>
      </c>
      <c r="D2733" s="8" t="str">
        <f t="shared" si="269"/>
        <v>Week_13-generic-cofi</v>
      </c>
      <c r="E2733" s="8" t="str">
        <f t="shared" si="270"/>
        <v>Umbrella-vod.umb</v>
      </c>
      <c r="H2733" s="24">
        <f t="shared" si="272"/>
        <v>7.6908113887560487E-3</v>
      </c>
      <c r="I2733" s="6">
        <f t="shared" si="272"/>
        <v>3.39</v>
      </c>
      <c r="J2733" s="6">
        <f t="shared" si="272"/>
        <v>1784299.7696383011</v>
      </c>
      <c r="K2733" s="18">
        <f t="shared" si="272"/>
        <v>0.3</v>
      </c>
      <c r="L2733" s="35">
        <f>Data!BM27</f>
        <v>7.1478281456308504E-3</v>
      </c>
      <c r="Q2733" s="21">
        <v>0</v>
      </c>
      <c r="R2733" s="21">
        <v>0</v>
      </c>
      <c r="S2733" s="21">
        <v>0</v>
      </c>
      <c r="T2733" s="38">
        <v>0</v>
      </c>
    </row>
    <row r="2734" spans="1:20" x14ac:dyDescent="0.25">
      <c r="A2734" s="17" t="s">
        <v>253</v>
      </c>
      <c r="B2734" s="8" t="s">
        <v>338</v>
      </c>
      <c r="C2734" s="8" t="s">
        <v>72</v>
      </c>
      <c r="D2734" s="8" t="str">
        <f t="shared" si="269"/>
        <v>Week_14-generic-cofi</v>
      </c>
      <c r="E2734" s="8" t="str">
        <f t="shared" si="270"/>
        <v>Umbrella-vod.umb</v>
      </c>
      <c r="H2734" s="24">
        <f t="shared" si="272"/>
        <v>7.6908113887560487E-3</v>
      </c>
      <c r="I2734" s="6">
        <f t="shared" si="272"/>
        <v>3.39</v>
      </c>
      <c r="J2734" s="6">
        <f t="shared" si="272"/>
        <v>1784299.7696383011</v>
      </c>
      <c r="K2734" s="18">
        <f t="shared" si="272"/>
        <v>0.3</v>
      </c>
      <c r="L2734" s="35">
        <f>Data!BM28</f>
        <v>7.1478281456308504E-3</v>
      </c>
      <c r="Q2734" s="21">
        <v>0</v>
      </c>
      <c r="R2734" s="21">
        <v>0</v>
      </c>
      <c r="S2734" s="21">
        <v>0</v>
      </c>
      <c r="T2734" s="38">
        <v>0</v>
      </c>
    </row>
    <row r="2735" spans="1:20" x14ac:dyDescent="0.25">
      <c r="A2735" s="17" t="s">
        <v>254</v>
      </c>
      <c r="B2735" s="8" t="s">
        <v>338</v>
      </c>
      <c r="C2735" s="8" t="s">
        <v>72</v>
      </c>
      <c r="D2735" s="8" t="str">
        <f t="shared" si="269"/>
        <v>Week_15-generic-cofi</v>
      </c>
      <c r="E2735" s="8" t="str">
        <f t="shared" si="270"/>
        <v>Umbrella-vod.umb</v>
      </c>
      <c r="H2735" s="24">
        <f t="shared" si="272"/>
        <v>7.6908113887560487E-3</v>
      </c>
      <c r="I2735" s="6">
        <f t="shared" si="272"/>
        <v>3.39</v>
      </c>
      <c r="J2735" s="6">
        <f t="shared" si="272"/>
        <v>1784299.7696383011</v>
      </c>
      <c r="K2735" s="18">
        <f t="shared" si="272"/>
        <v>0.3</v>
      </c>
      <c r="L2735" s="35">
        <f>Data!BM29</f>
        <v>7.3735490344402459E-3</v>
      </c>
      <c r="Q2735" s="21">
        <v>0</v>
      </c>
      <c r="R2735" s="21">
        <v>0</v>
      </c>
      <c r="S2735" s="21">
        <v>0</v>
      </c>
      <c r="T2735" s="38">
        <v>0</v>
      </c>
    </row>
    <row r="2736" spans="1:20" x14ac:dyDescent="0.25">
      <c r="A2736" s="17" t="s">
        <v>255</v>
      </c>
      <c r="B2736" s="8" t="s">
        <v>338</v>
      </c>
      <c r="C2736" s="8" t="s">
        <v>72</v>
      </c>
      <c r="D2736" s="8" t="str">
        <f t="shared" si="269"/>
        <v>Week_16-generic-cofi</v>
      </c>
      <c r="E2736" s="8" t="str">
        <f t="shared" si="270"/>
        <v>Umbrella-vod.umb</v>
      </c>
      <c r="H2736" s="24">
        <f t="shared" si="272"/>
        <v>7.6908113887560487E-3</v>
      </c>
      <c r="I2736" s="6">
        <f t="shared" si="272"/>
        <v>3.39</v>
      </c>
      <c r="J2736" s="6">
        <f t="shared" si="272"/>
        <v>1784299.7696383011</v>
      </c>
      <c r="K2736" s="18">
        <f t="shared" si="272"/>
        <v>0.3</v>
      </c>
      <c r="L2736" s="35">
        <f>Data!BM30</f>
        <v>7.3735490344402459E-3</v>
      </c>
      <c r="Q2736" s="21">
        <v>0</v>
      </c>
      <c r="R2736" s="21">
        <v>0</v>
      </c>
      <c r="S2736" s="21">
        <v>0</v>
      </c>
      <c r="T2736" s="38">
        <v>0</v>
      </c>
    </row>
    <row r="2737" spans="1:20" x14ac:dyDescent="0.25">
      <c r="A2737" s="17" t="s">
        <v>256</v>
      </c>
      <c r="B2737" s="8" t="s">
        <v>338</v>
      </c>
      <c r="C2737" s="8" t="s">
        <v>72</v>
      </c>
      <c r="D2737" s="8" t="str">
        <f t="shared" si="269"/>
        <v>Week_17-generic-cofi</v>
      </c>
      <c r="E2737" s="8" t="str">
        <f t="shared" si="270"/>
        <v>Umbrella-vod.umb</v>
      </c>
      <c r="H2737" s="24">
        <f t="shared" si="272"/>
        <v>7.6908113887560487E-3</v>
      </c>
      <c r="I2737" s="6">
        <f t="shared" si="272"/>
        <v>3.39</v>
      </c>
      <c r="J2737" s="6">
        <f t="shared" si="272"/>
        <v>1784299.7696383011</v>
      </c>
      <c r="K2737" s="18">
        <f t="shared" si="272"/>
        <v>0.3</v>
      </c>
      <c r="L2737" s="35">
        <f>Data!BM31</f>
        <v>7.3735490344402459E-3</v>
      </c>
      <c r="Q2737" s="21">
        <v>0</v>
      </c>
      <c r="R2737" s="21">
        <v>0</v>
      </c>
      <c r="S2737" s="21">
        <v>0</v>
      </c>
      <c r="T2737" s="38">
        <v>0</v>
      </c>
    </row>
    <row r="2738" spans="1:20" x14ac:dyDescent="0.25">
      <c r="A2738" s="17" t="s">
        <v>257</v>
      </c>
      <c r="B2738" s="8" t="s">
        <v>338</v>
      </c>
      <c r="C2738" s="8" t="s">
        <v>72</v>
      </c>
      <c r="D2738" s="8" t="str">
        <f t="shared" si="269"/>
        <v>Week_18-generic-cofi</v>
      </c>
      <c r="E2738" s="8" t="str">
        <f t="shared" si="270"/>
        <v>Umbrella-vod.umb</v>
      </c>
      <c r="H2738" s="24">
        <f t="shared" si="272"/>
        <v>7.6908113887560487E-3</v>
      </c>
      <c r="I2738" s="6">
        <f t="shared" si="272"/>
        <v>3.39</v>
      </c>
      <c r="J2738" s="6">
        <f t="shared" si="272"/>
        <v>1784299.7696383011</v>
      </c>
      <c r="K2738" s="18">
        <f t="shared" si="272"/>
        <v>0.3</v>
      </c>
      <c r="L2738" s="35">
        <f>Data!BM32</f>
        <v>7.3735490344402459E-3</v>
      </c>
      <c r="Q2738" s="21">
        <v>0</v>
      </c>
      <c r="R2738" s="21">
        <v>0</v>
      </c>
      <c r="S2738" s="21">
        <v>0</v>
      </c>
      <c r="T2738" s="38">
        <v>0</v>
      </c>
    </row>
    <row r="2739" spans="1:20" x14ac:dyDescent="0.25">
      <c r="A2739" s="17" t="s">
        <v>258</v>
      </c>
      <c r="B2739" s="8" t="s">
        <v>338</v>
      </c>
      <c r="C2739" s="8" t="s">
        <v>72</v>
      </c>
      <c r="D2739" s="8" t="str">
        <f t="shared" si="269"/>
        <v>Week_19-generic-cofi</v>
      </c>
      <c r="E2739" s="8" t="str">
        <f t="shared" si="270"/>
        <v>Umbrella-vod.umb</v>
      </c>
      <c r="H2739" s="24">
        <f t="shared" si="272"/>
        <v>7.6908113887560487E-3</v>
      </c>
      <c r="I2739" s="6">
        <f t="shared" si="272"/>
        <v>3.39</v>
      </c>
      <c r="J2739" s="6">
        <f t="shared" si="272"/>
        <v>1784299.7696383011</v>
      </c>
      <c r="K2739" s="18">
        <f t="shared" si="272"/>
        <v>0.3</v>
      </c>
      <c r="L2739" s="35">
        <f>Data!BM33</f>
        <v>6.922107256821455E-3</v>
      </c>
      <c r="Q2739" s="21">
        <v>0</v>
      </c>
      <c r="R2739" s="21">
        <v>0</v>
      </c>
      <c r="S2739" s="21">
        <v>0</v>
      </c>
      <c r="T2739" s="38">
        <v>0</v>
      </c>
    </row>
    <row r="2740" spans="1:20" x14ac:dyDescent="0.25">
      <c r="A2740" s="17" t="s">
        <v>259</v>
      </c>
      <c r="B2740" s="8" t="s">
        <v>338</v>
      </c>
      <c r="C2740" s="8" t="s">
        <v>72</v>
      </c>
      <c r="D2740" s="8" t="str">
        <f t="shared" si="269"/>
        <v>Week_20-generic-cofi</v>
      </c>
      <c r="E2740" s="8" t="str">
        <f t="shared" si="270"/>
        <v>Umbrella-vod.umb</v>
      </c>
      <c r="H2740" s="24">
        <f t="shared" si="272"/>
        <v>7.6908113887560487E-3</v>
      </c>
      <c r="I2740" s="6">
        <f t="shared" si="272"/>
        <v>3.39</v>
      </c>
      <c r="J2740" s="6">
        <f t="shared" si="272"/>
        <v>1784299.7696383011</v>
      </c>
      <c r="K2740" s="18">
        <f t="shared" si="272"/>
        <v>0.3</v>
      </c>
      <c r="L2740" s="35">
        <f>Data!BM34</f>
        <v>6.922107256821455E-3</v>
      </c>
      <c r="Q2740" s="21">
        <v>0</v>
      </c>
      <c r="R2740" s="21">
        <v>0</v>
      </c>
      <c r="S2740" s="21">
        <v>0</v>
      </c>
      <c r="T2740" s="38">
        <v>0</v>
      </c>
    </row>
    <row r="2741" spans="1:20" x14ac:dyDescent="0.25">
      <c r="A2741" s="17" t="s">
        <v>260</v>
      </c>
      <c r="B2741" s="8" t="s">
        <v>338</v>
      </c>
      <c r="C2741" s="8" t="s">
        <v>72</v>
      </c>
      <c r="D2741" s="8" t="str">
        <f t="shared" si="269"/>
        <v>Week_21-generic-cofi</v>
      </c>
      <c r="E2741" s="8" t="str">
        <f t="shared" si="270"/>
        <v>Umbrella-vod.umb</v>
      </c>
      <c r="H2741" s="24">
        <f t="shared" ref="H2741:K2756" si="273">H2740</f>
        <v>7.6908113887560487E-3</v>
      </c>
      <c r="I2741" s="6">
        <f t="shared" si="273"/>
        <v>3.39</v>
      </c>
      <c r="J2741" s="6">
        <f t="shared" si="273"/>
        <v>1784299.7696383011</v>
      </c>
      <c r="K2741" s="18">
        <f t="shared" si="273"/>
        <v>0.3</v>
      </c>
      <c r="L2741" s="35">
        <f>Data!BM35</f>
        <v>6.922107256821455E-3</v>
      </c>
      <c r="Q2741" s="21">
        <v>0</v>
      </c>
      <c r="R2741" s="21">
        <v>0</v>
      </c>
      <c r="S2741" s="21">
        <v>0</v>
      </c>
      <c r="T2741" s="38">
        <v>0</v>
      </c>
    </row>
    <row r="2742" spans="1:20" x14ac:dyDescent="0.25">
      <c r="A2742" s="17" t="s">
        <v>261</v>
      </c>
      <c r="B2742" s="8" t="s">
        <v>338</v>
      </c>
      <c r="C2742" s="8" t="s">
        <v>72</v>
      </c>
      <c r="D2742" s="8" t="str">
        <f t="shared" si="269"/>
        <v>Week_22-generic-cofi</v>
      </c>
      <c r="E2742" s="8" t="str">
        <f t="shared" si="270"/>
        <v>Umbrella-vod.umb</v>
      </c>
      <c r="H2742" s="24">
        <f t="shared" si="273"/>
        <v>7.6908113887560487E-3</v>
      </c>
      <c r="I2742" s="6">
        <f t="shared" si="273"/>
        <v>3.39</v>
      </c>
      <c r="J2742" s="6">
        <f t="shared" si="273"/>
        <v>1784299.7696383011</v>
      </c>
      <c r="K2742" s="18">
        <f t="shared" si="273"/>
        <v>0.3</v>
      </c>
      <c r="L2742" s="35">
        <f>Data!BM36</f>
        <v>6.922107256821455E-3</v>
      </c>
      <c r="Q2742" s="21">
        <v>0</v>
      </c>
      <c r="R2742" s="21">
        <v>0</v>
      </c>
      <c r="S2742" s="21">
        <v>0</v>
      </c>
      <c r="T2742" s="38">
        <v>0</v>
      </c>
    </row>
    <row r="2743" spans="1:20" x14ac:dyDescent="0.25">
      <c r="A2743" s="17" t="s">
        <v>278</v>
      </c>
      <c r="B2743" s="8" t="s">
        <v>338</v>
      </c>
      <c r="C2743" s="8" t="s">
        <v>72</v>
      </c>
      <c r="D2743" s="8" t="str">
        <f t="shared" si="269"/>
        <v>Week_23-generic-cofi</v>
      </c>
      <c r="E2743" s="8" t="str">
        <f t="shared" si="270"/>
        <v>Umbrella-vod.umb</v>
      </c>
      <c r="H2743" s="24">
        <f t="shared" si="273"/>
        <v>7.6908113887560487E-3</v>
      </c>
      <c r="I2743" s="6">
        <f t="shared" si="273"/>
        <v>3.39</v>
      </c>
      <c r="J2743" s="6">
        <f t="shared" si="273"/>
        <v>1784299.7696383011</v>
      </c>
      <c r="K2743" s="18">
        <f t="shared" si="273"/>
        <v>0.3</v>
      </c>
      <c r="L2743" s="35">
        <f>Data!BM37</f>
        <v>7.1478281456308504E-3</v>
      </c>
      <c r="Q2743" s="21">
        <v>0</v>
      </c>
      <c r="R2743" s="21">
        <v>0</v>
      </c>
      <c r="S2743" s="21">
        <v>0</v>
      </c>
      <c r="T2743" s="38">
        <v>0</v>
      </c>
    </row>
    <row r="2744" spans="1:20" x14ac:dyDescent="0.25">
      <c r="A2744" s="17" t="s">
        <v>279</v>
      </c>
      <c r="B2744" s="8" t="s">
        <v>338</v>
      </c>
      <c r="C2744" s="8" t="s">
        <v>72</v>
      </c>
      <c r="D2744" s="8" t="str">
        <f t="shared" si="269"/>
        <v>Week_24-generic-cofi</v>
      </c>
      <c r="E2744" s="8" t="str">
        <f t="shared" si="270"/>
        <v>Umbrella-vod.umb</v>
      </c>
      <c r="H2744" s="24">
        <f t="shared" si="273"/>
        <v>7.6908113887560487E-3</v>
      </c>
      <c r="I2744" s="6">
        <f t="shared" si="273"/>
        <v>3.39</v>
      </c>
      <c r="J2744" s="6">
        <f t="shared" si="273"/>
        <v>1784299.7696383011</v>
      </c>
      <c r="K2744" s="18">
        <f t="shared" si="273"/>
        <v>0.3</v>
      </c>
      <c r="L2744" s="35">
        <f>Data!BM38</f>
        <v>7.1478281456308504E-3</v>
      </c>
      <c r="Q2744" s="21">
        <v>0</v>
      </c>
      <c r="R2744" s="21">
        <v>0</v>
      </c>
      <c r="S2744" s="21">
        <v>0</v>
      </c>
      <c r="T2744" s="38">
        <v>0</v>
      </c>
    </row>
    <row r="2745" spans="1:20" x14ac:dyDescent="0.25">
      <c r="A2745" s="17" t="s">
        <v>280</v>
      </c>
      <c r="B2745" s="8" t="s">
        <v>338</v>
      </c>
      <c r="C2745" s="8" t="s">
        <v>72</v>
      </c>
      <c r="D2745" s="8" t="str">
        <f t="shared" si="269"/>
        <v>Week_25-generic-cofi</v>
      </c>
      <c r="E2745" s="8" t="str">
        <f t="shared" si="270"/>
        <v>Umbrella-vod.umb</v>
      </c>
      <c r="H2745" s="24">
        <f t="shared" si="273"/>
        <v>7.6908113887560487E-3</v>
      </c>
      <c r="I2745" s="6">
        <f t="shared" si="273"/>
        <v>3.39</v>
      </c>
      <c r="J2745" s="6">
        <f t="shared" si="273"/>
        <v>1784299.7696383011</v>
      </c>
      <c r="K2745" s="18">
        <f t="shared" si="273"/>
        <v>0.3</v>
      </c>
      <c r="L2745" s="35">
        <f>Data!BM39</f>
        <v>7.1478281456308504E-3</v>
      </c>
      <c r="Q2745" s="21">
        <v>0</v>
      </c>
      <c r="R2745" s="21">
        <v>0</v>
      </c>
      <c r="S2745" s="21">
        <v>0</v>
      </c>
      <c r="T2745" s="38">
        <v>0</v>
      </c>
    </row>
    <row r="2746" spans="1:20" x14ac:dyDescent="0.25">
      <c r="A2746" s="17" t="s">
        <v>281</v>
      </c>
      <c r="B2746" s="8" t="s">
        <v>338</v>
      </c>
      <c r="C2746" s="8" t="s">
        <v>72</v>
      </c>
      <c r="D2746" s="8" t="str">
        <f t="shared" si="269"/>
        <v>Week_26-generic-cofi</v>
      </c>
      <c r="E2746" s="8" t="str">
        <f t="shared" si="270"/>
        <v>Umbrella-vod.umb</v>
      </c>
      <c r="H2746" s="24">
        <f t="shared" si="273"/>
        <v>7.6908113887560487E-3</v>
      </c>
      <c r="I2746" s="6">
        <f t="shared" si="273"/>
        <v>3.39</v>
      </c>
      <c r="J2746" s="6">
        <f t="shared" si="273"/>
        <v>1784299.7696383011</v>
      </c>
      <c r="K2746" s="18">
        <f t="shared" si="273"/>
        <v>0.3</v>
      </c>
      <c r="L2746" s="35">
        <f>Data!BM40</f>
        <v>7.1478281456308504E-3</v>
      </c>
      <c r="Q2746" s="21">
        <v>0</v>
      </c>
      <c r="R2746" s="21">
        <v>0</v>
      </c>
      <c r="S2746" s="21">
        <v>0</v>
      </c>
      <c r="T2746" s="38">
        <v>0</v>
      </c>
    </row>
    <row r="2747" spans="1:20" x14ac:dyDescent="0.25">
      <c r="A2747" s="17" t="s">
        <v>282</v>
      </c>
      <c r="B2747" s="8" t="s">
        <v>338</v>
      </c>
      <c r="C2747" s="8" t="s">
        <v>72</v>
      </c>
      <c r="D2747" s="8" t="str">
        <f t="shared" si="269"/>
        <v>Week_27-generic-cofi</v>
      </c>
      <c r="E2747" s="8" t="str">
        <f t="shared" si="270"/>
        <v>Umbrella-vod.umb</v>
      </c>
      <c r="H2747" s="24">
        <f t="shared" si="273"/>
        <v>7.6908113887560487E-3</v>
      </c>
      <c r="I2747" s="6">
        <f t="shared" si="273"/>
        <v>3.39</v>
      </c>
      <c r="J2747" s="6">
        <f t="shared" si="273"/>
        <v>1784299.7696383011</v>
      </c>
      <c r="K2747" s="18">
        <f t="shared" si="273"/>
        <v>0.3</v>
      </c>
      <c r="L2747" s="35">
        <f>Data!BM41</f>
        <v>7.1478281456308504E-3</v>
      </c>
      <c r="Q2747" s="21">
        <v>0</v>
      </c>
      <c r="R2747" s="21">
        <v>0</v>
      </c>
      <c r="S2747" s="21">
        <v>0</v>
      </c>
      <c r="T2747" s="38">
        <v>0</v>
      </c>
    </row>
    <row r="2748" spans="1:20" x14ac:dyDescent="0.25">
      <c r="A2748" s="17" t="s">
        <v>283</v>
      </c>
      <c r="B2748" s="8" t="s">
        <v>338</v>
      </c>
      <c r="C2748" s="8" t="s">
        <v>72</v>
      </c>
      <c r="D2748" s="8" t="str">
        <f t="shared" si="269"/>
        <v>Week_28-generic-cofi</v>
      </c>
      <c r="E2748" s="8" t="str">
        <f t="shared" si="270"/>
        <v>Umbrella-vod.umb</v>
      </c>
      <c r="H2748" s="24">
        <f t="shared" si="273"/>
        <v>7.6908113887560487E-3</v>
      </c>
      <c r="I2748" s="6">
        <f t="shared" si="273"/>
        <v>3.39</v>
      </c>
      <c r="J2748" s="6">
        <f t="shared" si="273"/>
        <v>1784299.7696383011</v>
      </c>
      <c r="K2748" s="18">
        <f t="shared" si="273"/>
        <v>0.3</v>
      </c>
      <c r="L2748" s="35">
        <f>Data!BM42</f>
        <v>6.6963863680120595E-3</v>
      </c>
      <c r="Q2748" s="21">
        <v>0</v>
      </c>
      <c r="R2748" s="21">
        <v>0</v>
      </c>
      <c r="S2748" s="21">
        <v>0</v>
      </c>
      <c r="T2748" s="38">
        <v>0</v>
      </c>
    </row>
    <row r="2749" spans="1:20" x14ac:dyDescent="0.25">
      <c r="A2749" s="17" t="s">
        <v>284</v>
      </c>
      <c r="B2749" s="8" t="s">
        <v>338</v>
      </c>
      <c r="C2749" s="8" t="s">
        <v>72</v>
      </c>
      <c r="D2749" s="8" t="str">
        <f t="shared" si="269"/>
        <v>Week_29-generic-cofi</v>
      </c>
      <c r="E2749" s="8" t="str">
        <f t="shared" si="270"/>
        <v>Umbrella-vod.umb</v>
      </c>
      <c r="H2749" s="24">
        <f t="shared" si="273"/>
        <v>7.6908113887560487E-3</v>
      </c>
      <c r="I2749" s="6">
        <f t="shared" si="273"/>
        <v>3.39</v>
      </c>
      <c r="J2749" s="6">
        <f t="shared" si="273"/>
        <v>1784299.7696383011</v>
      </c>
      <c r="K2749" s="18">
        <f t="shared" si="273"/>
        <v>0.3</v>
      </c>
      <c r="L2749" s="35">
        <f>Data!BM43</f>
        <v>6.6963863680120595E-3</v>
      </c>
      <c r="Q2749" s="21">
        <v>0</v>
      </c>
      <c r="R2749" s="21">
        <v>0</v>
      </c>
      <c r="S2749" s="21">
        <v>0</v>
      </c>
      <c r="T2749" s="38">
        <v>0</v>
      </c>
    </row>
    <row r="2750" spans="1:20" x14ac:dyDescent="0.25">
      <c r="A2750" s="17" t="s">
        <v>285</v>
      </c>
      <c r="B2750" s="8" t="s">
        <v>338</v>
      </c>
      <c r="C2750" s="8" t="s">
        <v>72</v>
      </c>
      <c r="D2750" s="8" t="str">
        <f t="shared" si="269"/>
        <v>Week_30-generic-cofi</v>
      </c>
      <c r="E2750" s="8" t="str">
        <f t="shared" si="270"/>
        <v>Umbrella-vod.umb</v>
      </c>
      <c r="H2750" s="24">
        <f t="shared" si="273"/>
        <v>7.6908113887560487E-3</v>
      </c>
      <c r="I2750" s="6">
        <f t="shared" si="273"/>
        <v>3.39</v>
      </c>
      <c r="J2750" s="6">
        <f t="shared" si="273"/>
        <v>1784299.7696383011</v>
      </c>
      <c r="K2750" s="18">
        <f t="shared" si="273"/>
        <v>0.3</v>
      </c>
      <c r="L2750" s="35">
        <f>Data!BM44</f>
        <v>6.6963863680120595E-3</v>
      </c>
      <c r="Q2750" s="21">
        <v>0</v>
      </c>
      <c r="R2750" s="21">
        <v>0</v>
      </c>
      <c r="S2750" s="21">
        <v>0</v>
      </c>
      <c r="T2750" s="38">
        <v>0</v>
      </c>
    </row>
    <row r="2751" spans="1:20" x14ac:dyDescent="0.25">
      <c r="A2751" s="17" t="s">
        <v>286</v>
      </c>
      <c r="B2751" s="8" t="s">
        <v>338</v>
      </c>
      <c r="C2751" s="8" t="s">
        <v>72</v>
      </c>
      <c r="D2751" s="8" t="str">
        <f t="shared" si="269"/>
        <v>Week_31-generic-cofi</v>
      </c>
      <c r="E2751" s="8" t="str">
        <f t="shared" si="270"/>
        <v>Umbrella-vod.umb</v>
      </c>
      <c r="H2751" s="24">
        <f t="shared" si="273"/>
        <v>7.6908113887560487E-3</v>
      </c>
      <c r="I2751" s="6">
        <f t="shared" si="273"/>
        <v>3.39</v>
      </c>
      <c r="J2751" s="6">
        <f t="shared" si="273"/>
        <v>1784299.7696383011</v>
      </c>
      <c r="K2751" s="18">
        <f t="shared" si="273"/>
        <v>0.3</v>
      </c>
      <c r="L2751" s="35">
        <f>Data!BM45</f>
        <v>6.6963863680120595E-3</v>
      </c>
      <c r="Q2751" s="21">
        <v>0</v>
      </c>
      <c r="R2751" s="21">
        <v>0</v>
      </c>
      <c r="S2751" s="21">
        <v>0</v>
      </c>
      <c r="T2751" s="38">
        <v>0</v>
      </c>
    </row>
    <row r="2752" spans="1:20" x14ac:dyDescent="0.25">
      <c r="A2752" s="17" t="s">
        <v>287</v>
      </c>
      <c r="B2752" s="8" t="s">
        <v>338</v>
      </c>
      <c r="C2752" s="8" t="s">
        <v>72</v>
      </c>
      <c r="D2752" s="8" t="str">
        <f t="shared" si="269"/>
        <v>Week_32-generic-cofi</v>
      </c>
      <c r="E2752" s="8" t="str">
        <f t="shared" si="270"/>
        <v>Umbrella-vod.umb</v>
      </c>
      <c r="H2752" s="24">
        <f t="shared" si="273"/>
        <v>7.6908113887560487E-3</v>
      </c>
      <c r="I2752" s="6">
        <f t="shared" si="273"/>
        <v>3.39</v>
      </c>
      <c r="J2752" s="6">
        <f t="shared" si="273"/>
        <v>1784299.7696383011</v>
      </c>
      <c r="K2752" s="18">
        <f t="shared" si="273"/>
        <v>0.3</v>
      </c>
      <c r="L2752" s="35">
        <f>Data!BM46</f>
        <v>7.8249908120590368E-3</v>
      </c>
      <c r="Q2752" s="21">
        <v>0</v>
      </c>
      <c r="R2752" s="21">
        <v>0</v>
      </c>
      <c r="S2752" s="21">
        <v>0</v>
      </c>
      <c r="T2752" s="38">
        <v>0</v>
      </c>
    </row>
    <row r="2753" spans="1:20" x14ac:dyDescent="0.25">
      <c r="A2753" s="17" t="s">
        <v>288</v>
      </c>
      <c r="B2753" s="8" t="s">
        <v>338</v>
      </c>
      <c r="C2753" s="8" t="s">
        <v>72</v>
      </c>
      <c r="D2753" s="8" t="str">
        <f t="shared" si="269"/>
        <v>Week_33-generic-cofi</v>
      </c>
      <c r="E2753" s="8" t="str">
        <f t="shared" si="270"/>
        <v>Umbrella-vod.umb</v>
      </c>
      <c r="H2753" s="24">
        <f t="shared" si="273"/>
        <v>7.6908113887560487E-3</v>
      </c>
      <c r="I2753" s="6">
        <f t="shared" si="273"/>
        <v>3.39</v>
      </c>
      <c r="J2753" s="6">
        <f t="shared" si="273"/>
        <v>1784299.7696383011</v>
      </c>
      <c r="K2753" s="18">
        <f t="shared" si="273"/>
        <v>0.3</v>
      </c>
      <c r="L2753" s="35">
        <f>Data!BM47</f>
        <v>7.8249908120590368E-3</v>
      </c>
      <c r="Q2753" s="21">
        <v>0</v>
      </c>
      <c r="R2753" s="21">
        <v>0</v>
      </c>
      <c r="S2753" s="21">
        <v>0</v>
      </c>
      <c r="T2753" s="38">
        <v>0</v>
      </c>
    </row>
    <row r="2754" spans="1:20" x14ac:dyDescent="0.25">
      <c r="A2754" s="17" t="s">
        <v>289</v>
      </c>
      <c r="B2754" s="8" t="s">
        <v>338</v>
      </c>
      <c r="C2754" s="8" t="s">
        <v>72</v>
      </c>
      <c r="D2754" s="8" t="str">
        <f t="shared" si="269"/>
        <v>Week_34-generic-cofi</v>
      </c>
      <c r="E2754" s="8" t="str">
        <f t="shared" si="270"/>
        <v>Umbrella-vod.umb</v>
      </c>
      <c r="H2754" s="24">
        <f t="shared" si="273"/>
        <v>7.6908113887560487E-3</v>
      </c>
      <c r="I2754" s="6">
        <f t="shared" si="273"/>
        <v>3.39</v>
      </c>
      <c r="J2754" s="6">
        <f t="shared" si="273"/>
        <v>1784299.7696383011</v>
      </c>
      <c r="K2754" s="18">
        <f t="shared" si="273"/>
        <v>0.3</v>
      </c>
      <c r="L2754" s="35">
        <f>Data!BM48</f>
        <v>7.8249908120590368E-3</v>
      </c>
      <c r="Q2754" s="21">
        <v>0</v>
      </c>
      <c r="R2754" s="21">
        <v>0</v>
      </c>
      <c r="S2754" s="21">
        <v>0</v>
      </c>
      <c r="T2754" s="38">
        <v>0</v>
      </c>
    </row>
    <row r="2755" spans="1:20" x14ac:dyDescent="0.25">
      <c r="A2755" s="17" t="s">
        <v>290</v>
      </c>
      <c r="B2755" s="8" t="s">
        <v>338</v>
      </c>
      <c r="C2755" s="8" t="s">
        <v>72</v>
      </c>
      <c r="D2755" s="8" t="str">
        <f t="shared" si="269"/>
        <v>Week_35-generic-cofi</v>
      </c>
      <c r="E2755" s="8" t="str">
        <f t="shared" si="270"/>
        <v>Umbrella-vod.umb</v>
      </c>
      <c r="H2755" s="24">
        <f t="shared" si="273"/>
        <v>7.6908113887560487E-3</v>
      </c>
      <c r="I2755" s="6">
        <f t="shared" si="273"/>
        <v>3.39</v>
      </c>
      <c r="J2755" s="6">
        <f t="shared" si="273"/>
        <v>1784299.7696383011</v>
      </c>
      <c r="K2755" s="18">
        <f t="shared" si="273"/>
        <v>0.3</v>
      </c>
      <c r="L2755" s="35">
        <f>Data!BM49</f>
        <v>7.8249908120590368E-3</v>
      </c>
      <c r="Q2755" s="21">
        <v>0</v>
      </c>
      <c r="R2755" s="21">
        <v>0</v>
      </c>
      <c r="S2755" s="21">
        <v>0</v>
      </c>
      <c r="T2755" s="38">
        <v>0</v>
      </c>
    </row>
    <row r="2756" spans="1:20" x14ac:dyDescent="0.25">
      <c r="A2756" s="17" t="s">
        <v>291</v>
      </c>
      <c r="B2756" s="8" t="s">
        <v>338</v>
      </c>
      <c r="C2756" s="8" t="s">
        <v>72</v>
      </c>
      <c r="D2756" s="8" t="str">
        <f t="shared" si="269"/>
        <v>Week_36-generic-cofi</v>
      </c>
      <c r="E2756" s="8" t="str">
        <f t="shared" si="270"/>
        <v>Umbrella-vod.umb</v>
      </c>
      <c r="H2756" s="24">
        <f t="shared" si="273"/>
        <v>7.6908113887560487E-3</v>
      </c>
      <c r="I2756" s="6">
        <f t="shared" si="273"/>
        <v>3.39</v>
      </c>
      <c r="J2756" s="6">
        <f t="shared" si="273"/>
        <v>1784299.7696383011</v>
      </c>
      <c r="K2756" s="18">
        <f t="shared" si="273"/>
        <v>0.3</v>
      </c>
      <c r="L2756" s="35">
        <f>Data!BM50</f>
        <v>7.8249908120590368E-3</v>
      </c>
      <c r="Q2756" s="21">
        <v>0</v>
      </c>
      <c r="R2756" s="21">
        <v>0</v>
      </c>
      <c r="S2756" s="21">
        <v>0</v>
      </c>
      <c r="T2756" s="38">
        <v>0</v>
      </c>
    </row>
    <row r="2757" spans="1:20" x14ac:dyDescent="0.25">
      <c r="A2757" s="17" t="s">
        <v>292</v>
      </c>
      <c r="B2757" s="8" t="s">
        <v>338</v>
      </c>
      <c r="C2757" s="8" t="s">
        <v>72</v>
      </c>
      <c r="D2757" s="8" t="str">
        <f t="shared" si="269"/>
        <v>Week_37-generic-cofi</v>
      </c>
      <c r="E2757" s="8" t="str">
        <f t="shared" si="270"/>
        <v>Umbrella-vod.umb</v>
      </c>
      <c r="H2757" s="24">
        <f t="shared" ref="H2757:K2772" si="274">H2756</f>
        <v>7.6908113887560487E-3</v>
      </c>
      <c r="I2757" s="6">
        <f t="shared" si="274"/>
        <v>3.39</v>
      </c>
      <c r="J2757" s="6">
        <f t="shared" si="274"/>
        <v>1784299.7696383011</v>
      </c>
      <c r="K2757" s="18">
        <f t="shared" si="274"/>
        <v>0.3</v>
      </c>
      <c r="L2757" s="35">
        <f>Data!BM51</f>
        <v>8.2011922934080266E-3</v>
      </c>
      <c r="Q2757" s="21">
        <v>0</v>
      </c>
      <c r="R2757" s="21">
        <v>0</v>
      </c>
      <c r="S2757" s="21">
        <v>0</v>
      </c>
      <c r="T2757" s="38">
        <v>0</v>
      </c>
    </row>
    <row r="2758" spans="1:20" x14ac:dyDescent="0.25">
      <c r="A2758" s="17" t="s">
        <v>293</v>
      </c>
      <c r="B2758" s="8" t="s">
        <v>338</v>
      </c>
      <c r="C2758" s="8" t="s">
        <v>72</v>
      </c>
      <c r="D2758" s="8" t="str">
        <f t="shared" si="269"/>
        <v>Week_38-generic-cofi</v>
      </c>
      <c r="E2758" s="8" t="str">
        <f t="shared" si="270"/>
        <v>Umbrella-vod.umb</v>
      </c>
      <c r="H2758" s="24">
        <f t="shared" si="274"/>
        <v>7.6908113887560487E-3</v>
      </c>
      <c r="I2758" s="6">
        <f t="shared" si="274"/>
        <v>3.39</v>
      </c>
      <c r="J2758" s="6">
        <f t="shared" si="274"/>
        <v>1784299.7696383011</v>
      </c>
      <c r="K2758" s="18">
        <f t="shared" si="274"/>
        <v>0.3</v>
      </c>
      <c r="L2758" s="35">
        <f>Data!BM52</f>
        <v>8.2011922934080266E-3</v>
      </c>
      <c r="Q2758" s="21">
        <v>0</v>
      </c>
      <c r="R2758" s="21">
        <v>0</v>
      </c>
      <c r="S2758" s="21">
        <v>0</v>
      </c>
      <c r="T2758" s="38">
        <v>0</v>
      </c>
    </row>
    <row r="2759" spans="1:20" x14ac:dyDescent="0.25">
      <c r="A2759" s="17" t="s">
        <v>294</v>
      </c>
      <c r="B2759" s="8" t="s">
        <v>338</v>
      </c>
      <c r="C2759" s="8" t="s">
        <v>72</v>
      </c>
      <c r="D2759" s="8" t="str">
        <f t="shared" si="269"/>
        <v>Week_39-generic-cofi</v>
      </c>
      <c r="E2759" s="8" t="str">
        <f t="shared" si="270"/>
        <v>Umbrella-vod.umb</v>
      </c>
      <c r="H2759" s="24">
        <f t="shared" si="274"/>
        <v>7.6908113887560487E-3</v>
      </c>
      <c r="I2759" s="6">
        <f t="shared" si="274"/>
        <v>3.39</v>
      </c>
      <c r="J2759" s="6">
        <f t="shared" si="274"/>
        <v>1784299.7696383011</v>
      </c>
      <c r="K2759" s="18">
        <f t="shared" si="274"/>
        <v>0.3</v>
      </c>
      <c r="L2759" s="35">
        <f>Data!BM53</f>
        <v>8.2011922934080266E-3</v>
      </c>
      <c r="Q2759" s="21">
        <v>0</v>
      </c>
      <c r="R2759" s="21">
        <v>0</v>
      </c>
      <c r="S2759" s="21">
        <v>0</v>
      </c>
      <c r="T2759" s="38">
        <v>0</v>
      </c>
    </row>
    <row r="2760" spans="1:20" x14ac:dyDescent="0.25">
      <c r="A2760" s="17" t="s">
        <v>295</v>
      </c>
      <c r="B2760" s="8" t="s">
        <v>338</v>
      </c>
      <c r="C2760" s="8" t="s">
        <v>72</v>
      </c>
      <c r="D2760" s="8" t="str">
        <f t="shared" si="269"/>
        <v>Week_40-generic-cofi</v>
      </c>
      <c r="E2760" s="8" t="str">
        <f t="shared" si="270"/>
        <v>Umbrella-vod.umb</v>
      </c>
      <c r="H2760" s="24">
        <f t="shared" si="274"/>
        <v>7.6908113887560487E-3</v>
      </c>
      <c r="I2760" s="6">
        <f t="shared" si="274"/>
        <v>3.39</v>
      </c>
      <c r="J2760" s="6">
        <f t="shared" si="274"/>
        <v>1784299.7696383011</v>
      </c>
      <c r="K2760" s="18">
        <f t="shared" si="274"/>
        <v>0.3</v>
      </c>
      <c r="L2760" s="35">
        <f>Data!BM54</f>
        <v>8.2011922934080266E-3</v>
      </c>
      <c r="Q2760" s="21">
        <v>0</v>
      </c>
      <c r="R2760" s="21">
        <v>0</v>
      </c>
      <c r="S2760" s="21">
        <v>0</v>
      </c>
      <c r="T2760" s="38">
        <v>0</v>
      </c>
    </row>
    <row r="2761" spans="1:20" x14ac:dyDescent="0.25">
      <c r="A2761" s="17" t="s">
        <v>296</v>
      </c>
      <c r="B2761" s="8" t="s">
        <v>338</v>
      </c>
      <c r="C2761" s="8" t="s">
        <v>72</v>
      </c>
      <c r="D2761" s="8" t="str">
        <f t="shared" si="269"/>
        <v>Week_41-generic-cofi</v>
      </c>
      <c r="E2761" s="8" t="str">
        <f t="shared" si="270"/>
        <v>Umbrella-vod.umb</v>
      </c>
      <c r="H2761" s="24">
        <f t="shared" si="274"/>
        <v>7.6908113887560487E-3</v>
      </c>
      <c r="I2761" s="6">
        <f t="shared" si="274"/>
        <v>3.39</v>
      </c>
      <c r="J2761" s="6">
        <f t="shared" si="274"/>
        <v>1784299.7696383011</v>
      </c>
      <c r="K2761" s="18">
        <f t="shared" si="274"/>
        <v>0.3</v>
      </c>
      <c r="L2761" s="35">
        <f>Data!BM55</f>
        <v>9.7059982188039962E-3</v>
      </c>
      <c r="Q2761" s="21">
        <v>0</v>
      </c>
      <c r="R2761" s="21">
        <v>0</v>
      </c>
      <c r="S2761" s="21">
        <v>0</v>
      </c>
      <c r="T2761" s="38">
        <v>0</v>
      </c>
    </row>
    <row r="2762" spans="1:20" x14ac:dyDescent="0.25">
      <c r="A2762" s="17" t="s">
        <v>297</v>
      </c>
      <c r="B2762" s="8" t="s">
        <v>338</v>
      </c>
      <c r="C2762" s="8" t="s">
        <v>72</v>
      </c>
      <c r="D2762" s="8" t="str">
        <f t="shared" si="269"/>
        <v>Week_42-generic-cofi</v>
      </c>
      <c r="E2762" s="8" t="str">
        <f t="shared" si="270"/>
        <v>Umbrella-vod.umb</v>
      </c>
      <c r="H2762" s="24">
        <f t="shared" si="274"/>
        <v>7.6908113887560487E-3</v>
      </c>
      <c r="I2762" s="6">
        <f t="shared" si="274"/>
        <v>3.39</v>
      </c>
      <c r="J2762" s="6">
        <f t="shared" si="274"/>
        <v>1784299.7696383011</v>
      </c>
      <c r="K2762" s="18">
        <f t="shared" si="274"/>
        <v>0.3</v>
      </c>
      <c r="L2762" s="35">
        <f>Data!BM56</f>
        <v>9.7059982188039962E-3</v>
      </c>
      <c r="Q2762" s="21">
        <v>0</v>
      </c>
      <c r="R2762" s="21">
        <v>0</v>
      </c>
      <c r="S2762" s="21">
        <v>0</v>
      </c>
      <c r="T2762" s="38">
        <v>0</v>
      </c>
    </row>
    <row r="2763" spans="1:20" x14ac:dyDescent="0.25">
      <c r="A2763" s="17" t="s">
        <v>298</v>
      </c>
      <c r="B2763" s="8" t="s">
        <v>338</v>
      </c>
      <c r="C2763" s="8" t="s">
        <v>72</v>
      </c>
      <c r="D2763" s="8" t="str">
        <f t="shared" si="269"/>
        <v>Week_43-generic-cofi</v>
      </c>
      <c r="E2763" s="8" t="str">
        <f t="shared" si="270"/>
        <v>Umbrella-vod.umb</v>
      </c>
      <c r="H2763" s="24">
        <f t="shared" si="274"/>
        <v>7.6908113887560487E-3</v>
      </c>
      <c r="I2763" s="6">
        <f t="shared" si="274"/>
        <v>3.39</v>
      </c>
      <c r="J2763" s="6">
        <f t="shared" si="274"/>
        <v>1784299.7696383011</v>
      </c>
      <c r="K2763" s="18">
        <f t="shared" si="274"/>
        <v>0.3</v>
      </c>
      <c r="L2763" s="35">
        <f>Data!BM57</f>
        <v>9.7059982188039962E-3</v>
      </c>
      <c r="Q2763" s="21">
        <v>0</v>
      </c>
      <c r="R2763" s="21">
        <v>0</v>
      </c>
      <c r="S2763" s="21">
        <v>0</v>
      </c>
      <c r="T2763" s="38">
        <v>0</v>
      </c>
    </row>
    <row r="2764" spans="1:20" x14ac:dyDescent="0.25">
      <c r="A2764" s="17" t="s">
        <v>299</v>
      </c>
      <c r="B2764" s="8" t="s">
        <v>338</v>
      </c>
      <c r="C2764" s="8" t="s">
        <v>72</v>
      </c>
      <c r="D2764" s="8" t="str">
        <f t="shared" si="269"/>
        <v>Week_44-generic-cofi</v>
      </c>
      <c r="E2764" s="8" t="str">
        <f t="shared" si="270"/>
        <v>Umbrella-vod.umb</v>
      </c>
      <c r="H2764" s="24">
        <f t="shared" si="274"/>
        <v>7.6908113887560487E-3</v>
      </c>
      <c r="I2764" s="6">
        <f t="shared" si="274"/>
        <v>3.39</v>
      </c>
      <c r="J2764" s="6">
        <f t="shared" si="274"/>
        <v>1784299.7696383011</v>
      </c>
      <c r="K2764" s="18">
        <f t="shared" si="274"/>
        <v>0.3</v>
      </c>
      <c r="L2764" s="35">
        <f>Data!BM58</f>
        <v>9.7059982188039962E-3</v>
      </c>
      <c r="Q2764" s="21">
        <v>0</v>
      </c>
      <c r="R2764" s="21">
        <v>0</v>
      </c>
      <c r="S2764" s="21">
        <v>0</v>
      </c>
      <c r="T2764" s="38">
        <v>0</v>
      </c>
    </row>
    <row r="2765" spans="1:20" x14ac:dyDescent="0.25">
      <c r="A2765" s="17" t="s">
        <v>300</v>
      </c>
      <c r="B2765" s="8" t="s">
        <v>338</v>
      </c>
      <c r="C2765" s="8" t="s">
        <v>72</v>
      </c>
      <c r="D2765" s="8" t="str">
        <f t="shared" si="269"/>
        <v>Week_45-generic-cofi</v>
      </c>
      <c r="E2765" s="8" t="str">
        <f t="shared" si="270"/>
        <v>Umbrella-vod.umb</v>
      </c>
      <c r="H2765" s="24">
        <f t="shared" si="274"/>
        <v>7.6908113887560487E-3</v>
      </c>
      <c r="I2765" s="6">
        <f t="shared" si="274"/>
        <v>3.39</v>
      </c>
      <c r="J2765" s="6">
        <f t="shared" si="274"/>
        <v>1784299.7696383011</v>
      </c>
      <c r="K2765" s="18">
        <f t="shared" si="274"/>
        <v>0.3</v>
      </c>
      <c r="L2765" s="35">
        <f>Data!BM59</f>
        <v>8.3516728859476235E-3</v>
      </c>
      <c r="Q2765" s="21">
        <v>0</v>
      </c>
      <c r="R2765" s="21">
        <v>0</v>
      </c>
      <c r="S2765" s="21">
        <v>0</v>
      </c>
      <c r="T2765" s="38">
        <v>0</v>
      </c>
    </row>
    <row r="2766" spans="1:20" x14ac:dyDescent="0.25">
      <c r="A2766" s="17" t="s">
        <v>301</v>
      </c>
      <c r="B2766" s="8" t="s">
        <v>338</v>
      </c>
      <c r="C2766" s="8" t="s">
        <v>72</v>
      </c>
      <c r="D2766" s="8" t="str">
        <f t="shared" si="269"/>
        <v>Week_46-generic-cofi</v>
      </c>
      <c r="E2766" s="8" t="str">
        <f t="shared" si="270"/>
        <v>Umbrella-vod.umb</v>
      </c>
      <c r="H2766" s="24">
        <f t="shared" si="274"/>
        <v>7.6908113887560487E-3</v>
      </c>
      <c r="I2766" s="6">
        <f t="shared" si="274"/>
        <v>3.39</v>
      </c>
      <c r="J2766" s="6">
        <f t="shared" si="274"/>
        <v>1784299.7696383011</v>
      </c>
      <c r="K2766" s="18">
        <f t="shared" si="274"/>
        <v>0.3</v>
      </c>
      <c r="L2766" s="35">
        <f>Data!BM60</f>
        <v>8.3516728859476235E-3</v>
      </c>
      <c r="Q2766" s="21">
        <v>0</v>
      </c>
      <c r="R2766" s="21">
        <v>0</v>
      </c>
      <c r="S2766" s="21">
        <v>0</v>
      </c>
      <c r="T2766" s="38">
        <v>0</v>
      </c>
    </row>
    <row r="2767" spans="1:20" x14ac:dyDescent="0.25">
      <c r="A2767" s="17" t="s">
        <v>272</v>
      </c>
      <c r="B2767" s="8" t="s">
        <v>338</v>
      </c>
      <c r="C2767" s="8" t="s">
        <v>72</v>
      </c>
      <c r="D2767" s="8" t="str">
        <f t="shared" si="269"/>
        <v>Week_47-generic-cofi</v>
      </c>
      <c r="E2767" s="8" t="str">
        <f t="shared" si="270"/>
        <v>Umbrella-vod.umb</v>
      </c>
      <c r="H2767" s="24">
        <f t="shared" si="274"/>
        <v>7.6908113887560487E-3</v>
      </c>
      <c r="I2767" s="6">
        <f t="shared" si="274"/>
        <v>3.39</v>
      </c>
      <c r="J2767" s="6">
        <f t="shared" si="274"/>
        <v>1784299.7696383011</v>
      </c>
      <c r="K2767" s="18">
        <f t="shared" si="274"/>
        <v>0.3</v>
      </c>
      <c r="L2767" s="35">
        <f>Data!BM61</f>
        <v>8.3516728859476235E-3</v>
      </c>
      <c r="Q2767" s="21">
        <v>0</v>
      </c>
      <c r="R2767" s="21">
        <v>0</v>
      </c>
      <c r="S2767" s="21">
        <v>0</v>
      </c>
      <c r="T2767" s="38">
        <v>0</v>
      </c>
    </row>
    <row r="2768" spans="1:20" x14ac:dyDescent="0.25">
      <c r="A2768" s="17" t="s">
        <v>273</v>
      </c>
      <c r="B2768" s="8" t="s">
        <v>338</v>
      </c>
      <c r="C2768" s="8" t="s">
        <v>72</v>
      </c>
      <c r="D2768" s="8" t="str">
        <f t="shared" si="269"/>
        <v>Week_48-generic-cofi</v>
      </c>
      <c r="E2768" s="8" t="str">
        <f t="shared" si="270"/>
        <v>Umbrella-vod.umb</v>
      </c>
      <c r="H2768" s="24">
        <f t="shared" si="274"/>
        <v>7.6908113887560487E-3</v>
      </c>
      <c r="I2768" s="6">
        <f t="shared" si="274"/>
        <v>3.39</v>
      </c>
      <c r="J2768" s="6">
        <f t="shared" si="274"/>
        <v>1784299.7696383011</v>
      </c>
      <c r="K2768" s="18">
        <f t="shared" si="274"/>
        <v>0.3</v>
      </c>
      <c r="L2768" s="35">
        <f>Data!BM62</f>
        <v>8.3516728859476235E-3</v>
      </c>
      <c r="Q2768" s="21">
        <v>0</v>
      </c>
      <c r="R2768" s="21">
        <v>0</v>
      </c>
      <c r="S2768" s="21">
        <v>0</v>
      </c>
      <c r="T2768" s="38">
        <v>0</v>
      </c>
    </row>
    <row r="2769" spans="1:20" x14ac:dyDescent="0.25">
      <c r="A2769" s="17" t="s">
        <v>274</v>
      </c>
      <c r="B2769" s="8" t="s">
        <v>338</v>
      </c>
      <c r="C2769" s="8" t="s">
        <v>72</v>
      </c>
      <c r="D2769" s="8" t="str">
        <f t="shared" si="269"/>
        <v>Week_49-generic-cofi</v>
      </c>
      <c r="E2769" s="8" t="str">
        <f t="shared" si="270"/>
        <v>Umbrella-vod.umb</v>
      </c>
      <c r="H2769" s="24">
        <f t="shared" si="274"/>
        <v>7.6908113887560487E-3</v>
      </c>
      <c r="I2769" s="6">
        <f t="shared" si="274"/>
        <v>3.39</v>
      </c>
      <c r="J2769" s="6">
        <f t="shared" si="274"/>
        <v>1784299.7696383011</v>
      </c>
      <c r="K2769" s="18">
        <f t="shared" si="274"/>
        <v>0.3</v>
      </c>
      <c r="L2769" s="35">
        <f>Data!BM63</f>
        <v>8.3516728859476235E-3</v>
      </c>
      <c r="Q2769" s="21">
        <v>0</v>
      </c>
      <c r="R2769" s="21">
        <v>0</v>
      </c>
      <c r="S2769" s="21">
        <v>0</v>
      </c>
      <c r="T2769" s="38">
        <v>0</v>
      </c>
    </row>
    <row r="2770" spans="1:20" x14ac:dyDescent="0.25">
      <c r="A2770" s="17" t="s">
        <v>275</v>
      </c>
      <c r="B2770" s="8" t="s">
        <v>338</v>
      </c>
      <c r="C2770" s="8" t="s">
        <v>72</v>
      </c>
      <c r="D2770" s="8" t="str">
        <f t="shared" si="269"/>
        <v>Week_50-generic-cofi</v>
      </c>
      <c r="E2770" s="8" t="str">
        <f t="shared" si="270"/>
        <v>Umbrella-vod.umb</v>
      </c>
      <c r="H2770" s="24">
        <f t="shared" si="274"/>
        <v>7.6908113887560487E-3</v>
      </c>
      <c r="I2770" s="6">
        <f t="shared" si="274"/>
        <v>3.39</v>
      </c>
      <c r="J2770" s="6">
        <f t="shared" si="274"/>
        <v>1784299.7696383011</v>
      </c>
      <c r="K2770" s="18">
        <f t="shared" si="274"/>
        <v>0.3</v>
      </c>
      <c r="L2770" s="35">
        <f>Data!BM64</f>
        <v>7.2983087381704474E-3</v>
      </c>
      <c r="Q2770" s="21">
        <v>0</v>
      </c>
      <c r="R2770" s="21">
        <v>0</v>
      </c>
      <c r="S2770" s="21">
        <v>0</v>
      </c>
      <c r="T2770" s="38">
        <v>0</v>
      </c>
    </row>
    <row r="2771" spans="1:20" x14ac:dyDescent="0.25">
      <c r="A2771" s="17" t="s">
        <v>276</v>
      </c>
      <c r="B2771" s="8" t="s">
        <v>338</v>
      </c>
      <c r="C2771" s="8" t="s">
        <v>72</v>
      </c>
      <c r="D2771" s="8" t="str">
        <f t="shared" si="269"/>
        <v>Week_51-generic-cofi</v>
      </c>
      <c r="E2771" s="8" t="str">
        <f t="shared" si="270"/>
        <v>Umbrella-vod.umb</v>
      </c>
      <c r="H2771" s="24">
        <f t="shared" si="274"/>
        <v>7.6908113887560487E-3</v>
      </c>
      <c r="I2771" s="6">
        <f t="shared" si="274"/>
        <v>3.39</v>
      </c>
      <c r="J2771" s="6">
        <f t="shared" si="274"/>
        <v>1784299.7696383011</v>
      </c>
      <c r="K2771" s="18">
        <f t="shared" si="274"/>
        <v>0.3</v>
      </c>
      <c r="L2771" s="35">
        <f>Data!BM65</f>
        <v>7.2983087381704474E-3</v>
      </c>
      <c r="Q2771" s="21">
        <v>0</v>
      </c>
      <c r="R2771" s="21">
        <v>0</v>
      </c>
      <c r="S2771" s="21">
        <v>0</v>
      </c>
      <c r="T2771" s="38">
        <v>0</v>
      </c>
    </row>
    <row r="2772" spans="1:20" x14ac:dyDescent="0.25">
      <c r="A2772" s="17" t="s">
        <v>277</v>
      </c>
      <c r="B2772" s="8" t="s">
        <v>338</v>
      </c>
      <c r="C2772" s="8" t="s">
        <v>72</v>
      </c>
      <c r="D2772" s="8" t="str">
        <f t="shared" si="269"/>
        <v>Week_52-generic-cofi</v>
      </c>
      <c r="E2772" s="8" t="str">
        <f t="shared" si="270"/>
        <v>Umbrella-vod.umb</v>
      </c>
      <c r="H2772" s="24">
        <f t="shared" si="274"/>
        <v>7.6908113887560487E-3</v>
      </c>
      <c r="I2772" s="6">
        <f t="shared" si="274"/>
        <v>3.39</v>
      </c>
      <c r="J2772" s="6">
        <f t="shared" si="274"/>
        <v>1784299.7696383011</v>
      </c>
      <c r="K2772" s="18">
        <f t="shared" si="274"/>
        <v>0.3</v>
      </c>
      <c r="L2772" s="35">
        <f>Data!BM66</f>
        <v>7.2983087381704474E-3</v>
      </c>
      <c r="Q2772" s="21">
        <v>0</v>
      </c>
      <c r="R2772" s="21">
        <v>0</v>
      </c>
      <c r="S2772" s="21">
        <v>0</v>
      </c>
      <c r="T2772" s="38">
        <v>0</v>
      </c>
    </row>
    <row r="2774" spans="1:20" x14ac:dyDescent="0.25">
      <c r="A2774" s="16" t="s">
        <v>328</v>
      </c>
      <c r="B2774" s="8" t="s">
        <v>338</v>
      </c>
      <c r="C2774" s="8" t="s">
        <v>72</v>
      </c>
      <c r="D2774" s="8" t="str">
        <f>A2774&amp;"-generic-refi"</f>
        <v>Week_40_old-generic-refi</v>
      </c>
      <c r="E2774" s="8" t="str">
        <f>IF(RIGHT(A2774,3)="old","Initial",B2774&amp;"-"&amp;C2774)</f>
        <v>Initial</v>
      </c>
      <c r="H2774" s="25">
        <f>SUMIFS(Data!N$2:N$48,Data!$L$2:$L$48,$C2774,Data!$M$2:$M$48,RIGHT($D2774,4))</f>
        <v>1.0503671756571888E-2</v>
      </c>
      <c r="I2774" s="42">
        <f>VLOOKUP(C2774,parms,8,FALSE)</f>
        <v>3.39</v>
      </c>
      <c r="J2774" s="28">
        <f>SUMIFS(Data!O$2:O$48,Data!$L$2:$L$48,$C2774,Data!$M$2:$M$48,RIGHT($D2774,4))</f>
        <v>2299161.2477619587</v>
      </c>
      <c r="K2774" s="25">
        <f>SUMIFS(Data!Q$2:Q$48,Data!$L$2:$L$48,$C2774,Data!$M$2:$M$48,RIGHT($D2774,4))</f>
        <v>0.3</v>
      </c>
      <c r="L2774" s="35">
        <f>Data!BM2</f>
        <v>8.2011922934080266E-3</v>
      </c>
      <c r="Q2774" s="21">
        <v>0</v>
      </c>
      <c r="R2774" s="21">
        <v>0</v>
      </c>
      <c r="S2774" s="21">
        <v>0</v>
      </c>
      <c r="T2774" s="38">
        <v>0</v>
      </c>
    </row>
    <row r="2775" spans="1:20" x14ac:dyDescent="0.25">
      <c r="A2775" s="16" t="s">
        <v>316</v>
      </c>
      <c r="B2775" s="8" t="s">
        <v>338</v>
      </c>
      <c r="C2775" s="8" t="s">
        <v>72</v>
      </c>
      <c r="D2775" s="8" t="str">
        <f t="shared" ref="D2775:D2838" si="275">A2775&amp;"-generic-refi"</f>
        <v>Week_41_old-generic-refi</v>
      </c>
      <c r="E2775" s="8" t="str">
        <f t="shared" ref="E2775:E2838" si="276">IF(RIGHT(A2775,3)="old","Initial",B2775&amp;"-"&amp;C2775)</f>
        <v>Initial</v>
      </c>
      <c r="H2775" s="24">
        <f t="shared" ref="H2775:K2790" si="277">H2774</f>
        <v>1.0503671756571888E-2</v>
      </c>
      <c r="I2775" s="6">
        <f>I2774</f>
        <v>3.39</v>
      </c>
      <c r="J2775" s="6">
        <f t="shared" si="277"/>
        <v>2299161.2477619587</v>
      </c>
      <c r="K2775" s="18">
        <f t="shared" si="277"/>
        <v>0.3</v>
      </c>
      <c r="L2775" s="35">
        <f>Data!BM3</f>
        <v>9.7059982188039962E-3</v>
      </c>
      <c r="Q2775" s="21">
        <v>0</v>
      </c>
      <c r="R2775" s="21">
        <v>0</v>
      </c>
      <c r="S2775" s="21">
        <v>0</v>
      </c>
      <c r="T2775" s="38">
        <v>0</v>
      </c>
    </row>
    <row r="2776" spans="1:20" x14ac:dyDescent="0.25">
      <c r="A2776" s="16" t="s">
        <v>317</v>
      </c>
      <c r="B2776" s="8" t="s">
        <v>338</v>
      </c>
      <c r="C2776" s="8" t="s">
        <v>72</v>
      </c>
      <c r="D2776" s="8" t="str">
        <f t="shared" si="275"/>
        <v>Week_42_old-generic-refi</v>
      </c>
      <c r="E2776" s="8" t="str">
        <f t="shared" si="276"/>
        <v>Initial</v>
      </c>
      <c r="H2776" s="24">
        <f t="shared" si="277"/>
        <v>1.0503671756571888E-2</v>
      </c>
      <c r="I2776" s="6">
        <f t="shared" si="277"/>
        <v>3.39</v>
      </c>
      <c r="J2776" s="6">
        <f t="shared" si="277"/>
        <v>2299161.2477619587</v>
      </c>
      <c r="K2776" s="18">
        <f t="shared" si="277"/>
        <v>0.3</v>
      </c>
      <c r="L2776" s="35">
        <f>Data!BM4</f>
        <v>9.7059982188039962E-3</v>
      </c>
      <c r="Q2776" s="21">
        <v>0</v>
      </c>
      <c r="R2776" s="21">
        <v>0</v>
      </c>
      <c r="S2776" s="21">
        <v>0</v>
      </c>
      <c r="T2776" s="38">
        <v>0</v>
      </c>
    </row>
    <row r="2777" spans="1:20" x14ac:dyDescent="0.25">
      <c r="A2777" s="16" t="s">
        <v>318</v>
      </c>
      <c r="B2777" s="8" t="s">
        <v>338</v>
      </c>
      <c r="C2777" s="8" t="s">
        <v>72</v>
      </c>
      <c r="D2777" s="8" t="str">
        <f t="shared" si="275"/>
        <v>Week_43_old-generic-refi</v>
      </c>
      <c r="E2777" s="8" t="str">
        <f t="shared" si="276"/>
        <v>Initial</v>
      </c>
      <c r="H2777" s="24">
        <f t="shared" si="277"/>
        <v>1.0503671756571888E-2</v>
      </c>
      <c r="I2777" s="6">
        <f t="shared" si="277"/>
        <v>3.39</v>
      </c>
      <c r="J2777" s="6">
        <f t="shared" si="277"/>
        <v>2299161.2477619587</v>
      </c>
      <c r="K2777" s="18">
        <f t="shared" si="277"/>
        <v>0.3</v>
      </c>
      <c r="L2777" s="35">
        <f>Data!BM5</f>
        <v>9.7059982188039962E-3</v>
      </c>
      <c r="Q2777" s="21">
        <v>0</v>
      </c>
      <c r="R2777" s="21">
        <v>0</v>
      </c>
      <c r="S2777" s="21">
        <v>0</v>
      </c>
      <c r="T2777" s="38">
        <v>0</v>
      </c>
    </row>
    <row r="2778" spans="1:20" x14ac:dyDescent="0.25">
      <c r="A2778" s="16" t="s">
        <v>319</v>
      </c>
      <c r="B2778" s="8" t="s">
        <v>338</v>
      </c>
      <c r="C2778" s="8" t="s">
        <v>72</v>
      </c>
      <c r="D2778" s="8" t="str">
        <f t="shared" si="275"/>
        <v>Week_44_old-generic-refi</v>
      </c>
      <c r="E2778" s="8" t="str">
        <f t="shared" si="276"/>
        <v>Initial</v>
      </c>
      <c r="H2778" s="24">
        <f t="shared" si="277"/>
        <v>1.0503671756571888E-2</v>
      </c>
      <c r="I2778" s="6">
        <f t="shared" si="277"/>
        <v>3.39</v>
      </c>
      <c r="J2778" s="6">
        <f t="shared" si="277"/>
        <v>2299161.2477619587</v>
      </c>
      <c r="K2778" s="18">
        <f t="shared" si="277"/>
        <v>0.3</v>
      </c>
      <c r="L2778" s="35">
        <f>Data!BM6</f>
        <v>9.7059982188039962E-3</v>
      </c>
      <c r="Q2778" s="21">
        <v>0</v>
      </c>
      <c r="R2778" s="21">
        <v>0</v>
      </c>
      <c r="S2778" s="21">
        <v>0</v>
      </c>
      <c r="T2778" s="38">
        <v>0</v>
      </c>
    </row>
    <row r="2779" spans="1:20" x14ac:dyDescent="0.25">
      <c r="A2779" s="16" t="s">
        <v>320</v>
      </c>
      <c r="B2779" s="8" t="s">
        <v>338</v>
      </c>
      <c r="C2779" s="8" t="s">
        <v>72</v>
      </c>
      <c r="D2779" s="8" t="str">
        <f t="shared" si="275"/>
        <v>Week_45_old-generic-refi</v>
      </c>
      <c r="E2779" s="8" t="str">
        <f t="shared" si="276"/>
        <v>Initial</v>
      </c>
      <c r="H2779" s="24">
        <f t="shared" si="277"/>
        <v>1.0503671756571888E-2</v>
      </c>
      <c r="I2779" s="6">
        <f t="shared" si="277"/>
        <v>3.39</v>
      </c>
      <c r="J2779" s="6">
        <f t="shared" si="277"/>
        <v>2299161.2477619587</v>
      </c>
      <c r="K2779" s="18">
        <f t="shared" si="277"/>
        <v>0.3</v>
      </c>
      <c r="L2779" s="35">
        <f>Data!BM7</f>
        <v>8.3516728859476235E-3</v>
      </c>
      <c r="Q2779" s="21">
        <v>0</v>
      </c>
      <c r="R2779" s="21">
        <v>0</v>
      </c>
      <c r="S2779" s="21">
        <v>0</v>
      </c>
      <c r="T2779" s="38">
        <v>0</v>
      </c>
    </row>
    <row r="2780" spans="1:20" x14ac:dyDescent="0.25">
      <c r="A2780" s="16" t="s">
        <v>321</v>
      </c>
      <c r="B2780" s="8" t="s">
        <v>338</v>
      </c>
      <c r="C2780" s="8" t="s">
        <v>72</v>
      </c>
      <c r="D2780" s="8" t="str">
        <f t="shared" si="275"/>
        <v>Week_46_old-generic-refi</v>
      </c>
      <c r="E2780" s="8" t="str">
        <f t="shared" si="276"/>
        <v>Initial</v>
      </c>
      <c r="H2780" s="24">
        <f t="shared" si="277"/>
        <v>1.0503671756571888E-2</v>
      </c>
      <c r="I2780" s="6">
        <f t="shared" si="277"/>
        <v>3.39</v>
      </c>
      <c r="J2780" s="6">
        <f t="shared" si="277"/>
        <v>2299161.2477619587</v>
      </c>
      <c r="K2780" s="18">
        <f t="shared" si="277"/>
        <v>0.3</v>
      </c>
      <c r="L2780" s="35">
        <f>Data!BM8</f>
        <v>8.3516728859476235E-3</v>
      </c>
      <c r="Q2780" s="21">
        <v>0</v>
      </c>
      <c r="R2780" s="21">
        <v>0</v>
      </c>
      <c r="S2780" s="21">
        <v>0</v>
      </c>
      <c r="T2780" s="38">
        <v>0</v>
      </c>
    </row>
    <row r="2781" spans="1:20" x14ac:dyDescent="0.25">
      <c r="A2781" s="16" t="s">
        <v>322</v>
      </c>
      <c r="B2781" s="8" t="s">
        <v>338</v>
      </c>
      <c r="C2781" s="8" t="s">
        <v>72</v>
      </c>
      <c r="D2781" s="8" t="str">
        <f t="shared" si="275"/>
        <v>Week_47_old-generic-refi</v>
      </c>
      <c r="E2781" s="8" t="str">
        <f t="shared" si="276"/>
        <v>Initial</v>
      </c>
      <c r="H2781" s="24">
        <f t="shared" si="277"/>
        <v>1.0503671756571888E-2</v>
      </c>
      <c r="I2781" s="6">
        <f t="shared" si="277"/>
        <v>3.39</v>
      </c>
      <c r="J2781" s="6">
        <f t="shared" si="277"/>
        <v>2299161.2477619587</v>
      </c>
      <c r="K2781" s="18">
        <f t="shared" si="277"/>
        <v>0.3</v>
      </c>
      <c r="L2781" s="35">
        <f>Data!BM9</f>
        <v>8.3516728859476235E-3</v>
      </c>
      <c r="Q2781" s="21">
        <v>0</v>
      </c>
      <c r="R2781" s="21">
        <v>0</v>
      </c>
      <c r="S2781" s="21">
        <v>0</v>
      </c>
      <c r="T2781" s="38">
        <v>0</v>
      </c>
    </row>
    <row r="2782" spans="1:20" x14ac:dyDescent="0.25">
      <c r="A2782" s="16" t="s">
        <v>323</v>
      </c>
      <c r="B2782" s="8" t="s">
        <v>338</v>
      </c>
      <c r="C2782" s="8" t="s">
        <v>72</v>
      </c>
      <c r="D2782" s="8" t="str">
        <f t="shared" si="275"/>
        <v>Week_48_old-generic-refi</v>
      </c>
      <c r="E2782" s="8" t="str">
        <f t="shared" si="276"/>
        <v>Initial</v>
      </c>
      <c r="H2782" s="24">
        <f t="shared" si="277"/>
        <v>1.0503671756571888E-2</v>
      </c>
      <c r="I2782" s="6">
        <f t="shared" si="277"/>
        <v>3.39</v>
      </c>
      <c r="J2782" s="6">
        <f t="shared" si="277"/>
        <v>2299161.2477619587</v>
      </c>
      <c r="K2782" s="18">
        <f t="shared" si="277"/>
        <v>0.3</v>
      </c>
      <c r="L2782" s="35">
        <f>Data!BM10</f>
        <v>8.3516728859476235E-3</v>
      </c>
      <c r="Q2782" s="21">
        <v>0</v>
      </c>
      <c r="R2782" s="21">
        <v>0</v>
      </c>
      <c r="S2782" s="21">
        <v>0</v>
      </c>
      <c r="T2782" s="38">
        <v>0</v>
      </c>
    </row>
    <row r="2783" spans="1:20" x14ac:dyDescent="0.25">
      <c r="A2783" s="16" t="s">
        <v>324</v>
      </c>
      <c r="B2783" s="8" t="s">
        <v>338</v>
      </c>
      <c r="C2783" s="8" t="s">
        <v>72</v>
      </c>
      <c r="D2783" s="8" t="str">
        <f t="shared" si="275"/>
        <v>Week_49_old-generic-refi</v>
      </c>
      <c r="E2783" s="8" t="str">
        <f t="shared" si="276"/>
        <v>Initial</v>
      </c>
      <c r="H2783" s="24">
        <f t="shared" si="277"/>
        <v>1.0503671756571888E-2</v>
      </c>
      <c r="I2783" s="6">
        <f t="shared" si="277"/>
        <v>3.39</v>
      </c>
      <c r="J2783" s="6">
        <f t="shared" si="277"/>
        <v>2299161.2477619587</v>
      </c>
      <c r="K2783" s="18">
        <f t="shared" si="277"/>
        <v>0.3</v>
      </c>
      <c r="L2783" s="35">
        <f>Data!BM11</f>
        <v>8.3516728859476235E-3</v>
      </c>
      <c r="Q2783" s="21">
        <v>0</v>
      </c>
      <c r="R2783" s="21">
        <v>0</v>
      </c>
      <c r="S2783" s="21">
        <v>0</v>
      </c>
      <c r="T2783" s="38">
        <v>0</v>
      </c>
    </row>
    <row r="2784" spans="1:20" x14ac:dyDescent="0.25">
      <c r="A2784" s="16" t="s">
        <v>325</v>
      </c>
      <c r="B2784" s="8" t="s">
        <v>338</v>
      </c>
      <c r="C2784" s="8" t="s">
        <v>72</v>
      </c>
      <c r="D2784" s="8" t="str">
        <f t="shared" si="275"/>
        <v>Week_50_old-generic-refi</v>
      </c>
      <c r="E2784" s="8" t="str">
        <f t="shared" si="276"/>
        <v>Initial</v>
      </c>
      <c r="H2784" s="24">
        <f t="shared" si="277"/>
        <v>1.0503671756571888E-2</v>
      </c>
      <c r="I2784" s="6">
        <f t="shared" si="277"/>
        <v>3.39</v>
      </c>
      <c r="J2784" s="6">
        <f t="shared" si="277"/>
        <v>2299161.2477619587</v>
      </c>
      <c r="K2784" s="18">
        <f t="shared" si="277"/>
        <v>0.3</v>
      </c>
      <c r="L2784" s="35">
        <f>Data!BM12</f>
        <v>7.2983087381704474E-3</v>
      </c>
      <c r="Q2784" s="21">
        <v>0</v>
      </c>
      <c r="R2784" s="21">
        <v>0</v>
      </c>
      <c r="S2784" s="21">
        <v>0</v>
      </c>
      <c r="T2784" s="38">
        <v>0</v>
      </c>
    </row>
    <row r="2785" spans="1:20" x14ac:dyDescent="0.25">
      <c r="A2785" s="16" t="s">
        <v>326</v>
      </c>
      <c r="B2785" s="8" t="s">
        <v>338</v>
      </c>
      <c r="C2785" s="8" t="s">
        <v>72</v>
      </c>
      <c r="D2785" s="8" t="str">
        <f t="shared" si="275"/>
        <v>Week_51_old-generic-refi</v>
      </c>
      <c r="E2785" s="8" t="str">
        <f t="shared" si="276"/>
        <v>Initial</v>
      </c>
      <c r="H2785" s="24">
        <f t="shared" si="277"/>
        <v>1.0503671756571888E-2</v>
      </c>
      <c r="I2785" s="6">
        <f t="shared" si="277"/>
        <v>3.39</v>
      </c>
      <c r="J2785" s="6">
        <f t="shared" si="277"/>
        <v>2299161.2477619587</v>
      </c>
      <c r="K2785" s="18">
        <f t="shared" si="277"/>
        <v>0.3</v>
      </c>
      <c r="L2785" s="35">
        <f>Data!BM13</f>
        <v>7.2983087381704474E-3</v>
      </c>
      <c r="Q2785" s="21">
        <v>0</v>
      </c>
      <c r="R2785" s="21">
        <v>0</v>
      </c>
      <c r="S2785" s="21">
        <v>0</v>
      </c>
      <c r="T2785" s="38">
        <v>0</v>
      </c>
    </row>
    <row r="2786" spans="1:20" x14ac:dyDescent="0.25">
      <c r="A2786" s="16" t="s">
        <v>327</v>
      </c>
      <c r="B2786" s="8" t="s">
        <v>338</v>
      </c>
      <c r="C2786" s="8" t="s">
        <v>72</v>
      </c>
      <c r="D2786" s="8" t="str">
        <f t="shared" si="275"/>
        <v>Week_52_old-generic-refi</v>
      </c>
      <c r="E2786" s="8" t="str">
        <f t="shared" si="276"/>
        <v>Initial</v>
      </c>
      <c r="H2786" s="24">
        <f t="shared" si="277"/>
        <v>1.0503671756571888E-2</v>
      </c>
      <c r="I2786" s="6">
        <f t="shared" si="277"/>
        <v>3.39</v>
      </c>
      <c r="J2786" s="6">
        <f t="shared" si="277"/>
        <v>2299161.2477619587</v>
      </c>
      <c r="K2786" s="18">
        <f t="shared" si="277"/>
        <v>0.3</v>
      </c>
      <c r="L2786" s="35">
        <f>Data!BM14</f>
        <v>7.2983087381704474E-3</v>
      </c>
      <c r="Q2786" s="21">
        <v>0</v>
      </c>
      <c r="R2786" s="21">
        <v>0</v>
      </c>
      <c r="S2786" s="21">
        <v>0</v>
      </c>
      <c r="T2786" s="38">
        <v>0</v>
      </c>
    </row>
    <row r="2787" spans="1:20" x14ac:dyDescent="0.25">
      <c r="A2787" s="17" t="s">
        <v>262</v>
      </c>
      <c r="B2787" s="8" t="s">
        <v>338</v>
      </c>
      <c r="C2787" s="8" t="s">
        <v>72</v>
      </c>
      <c r="D2787" s="8" t="str">
        <f t="shared" si="275"/>
        <v>Week_01-generic-refi</v>
      </c>
      <c r="E2787" s="8" t="str">
        <f t="shared" si="276"/>
        <v>Umbrella-vod.umb</v>
      </c>
      <c r="H2787" s="24">
        <f t="shared" si="277"/>
        <v>1.0503671756571888E-2</v>
      </c>
      <c r="I2787" s="6">
        <f t="shared" si="277"/>
        <v>3.39</v>
      </c>
      <c r="J2787" s="6">
        <f t="shared" si="277"/>
        <v>2299161.2477619587</v>
      </c>
      <c r="K2787" s="18">
        <f t="shared" si="277"/>
        <v>0.3</v>
      </c>
      <c r="L2787" s="35">
        <f>Data!BM15</f>
        <v>7.2983087381704474E-3</v>
      </c>
      <c r="Q2787" s="21">
        <v>0</v>
      </c>
      <c r="R2787" s="21">
        <v>0</v>
      </c>
      <c r="S2787" s="21">
        <v>0</v>
      </c>
      <c r="T2787" s="38">
        <v>0</v>
      </c>
    </row>
    <row r="2788" spans="1:20" x14ac:dyDescent="0.25">
      <c r="A2788" s="17" t="s">
        <v>263</v>
      </c>
      <c r="B2788" s="8" t="s">
        <v>338</v>
      </c>
      <c r="C2788" s="8" t="s">
        <v>72</v>
      </c>
      <c r="D2788" s="8" t="str">
        <f t="shared" si="275"/>
        <v>Week_02-generic-refi</v>
      </c>
      <c r="E2788" s="8" t="str">
        <f t="shared" si="276"/>
        <v>Umbrella-vod.umb</v>
      </c>
      <c r="H2788" s="24">
        <f t="shared" si="277"/>
        <v>1.0503671756571888E-2</v>
      </c>
      <c r="I2788" s="6">
        <f t="shared" si="277"/>
        <v>3.39</v>
      </c>
      <c r="J2788" s="6">
        <f t="shared" si="277"/>
        <v>2299161.2477619587</v>
      </c>
      <c r="K2788" s="18">
        <f t="shared" si="277"/>
        <v>0.3</v>
      </c>
      <c r="L2788" s="35">
        <f>Data!BM16</f>
        <v>6.922107256821455E-3</v>
      </c>
      <c r="Q2788" s="21">
        <v>0</v>
      </c>
      <c r="R2788" s="21">
        <v>0</v>
      </c>
      <c r="S2788" s="21">
        <v>0</v>
      </c>
      <c r="T2788" s="38">
        <v>0</v>
      </c>
    </row>
    <row r="2789" spans="1:20" x14ac:dyDescent="0.25">
      <c r="A2789" s="17" t="s">
        <v>264</v>
      </c>
      <c r="B2789" s="8" t="s">
        <v>338</v>
      </c>
      <c r="C2789" s="8" t="s">
        <v>72</v>
      </c>
      <c r="D2789" s="8" t="str">
        <f t="shared" si="275"/>
        <v>Week_03-generic-refi</v>
      </c>
      <c r="E2789" s="8" t="str">
        <f t="shared" si="276"/>
        <v>Umbrella-vod.umb</v>
      </c>
      <c r="H2789" s="24">
        <f t="shared" si="277"/>
        <v>1.0503671756571888E-2</v>
      </c>
      <c r="I2789" s="6">
        <f t="shared" si="277"/>
        <v>3.39</v>
      </c>
      <c r="J2789" s="6">
        <f t="shared" si="277"/>
        <v>2299161.2477619587</v>
      </c>
      <c r="K2789" s="18">
        <f t="shared" si="277"/>
        <v>0.3</v>
      </c>
      <c r="L2789" s="35">
        <f>Data!BM17</f>
        <v>6.922107256821455E-3</v>
      </c>
      <c r="Q2789" s="21">
        <v>0</v>
      </c>
      <c r="R2789" s="21">
        <v>0</v>
      </c>
      <c r="S2789" s="21">
        <v>0</v>
      </c>
      <c r="T2789" s="38">
        <v>0</v>
      </c>
    </row>
    <row r="2790" spans="1:20" x14ac:dyDescent="0.25">
      <c r="A2790" s="17" t="s">
        <v>265</v>
      </c>
      <c r="B2790" s="8" t="s">
        <v>338</v>
      </c>
      <c r="C2790" s="8" t="s">
        <v>72</v>
      </c>
      <c r="D2790" s="8" t="str">
        <f t="shared" si="275"/>
        <v>Week_04-generic-refi</v>
      </c>
      <c r="E2790" s="8" t="str">
        <f t="shared" si="276"/>
        <v>Umbrella-vod.umb</v>
      </c>
      <c r="H2790" s="24">
        <f t="shared" si="277"/>
        <v>1.0503671756571888E-2</v>
      </c>
      <c r="I2790" s="6">
        <f t="shared" si="277"/>
        <v>3.39</v>
      </c>
      <c r="J2790" s="6">
        <f t="shared" si="277"/>
        <v>2299161.2477619587</v>
      </c>
      <c r="K2790" s="18">
        <f t="shared" si="277"/>
        <v>0.3</v>
      </c>
      <c r="L2790" s="35">
        <f>Data!BM18</f>
        <v>6.922107256821455E-3</v>
      </c>
      <c r="Q2790" s="21">
        <v>0</v>
      </c>
      <c r="R2790" s="21">
        <v>0</v>
      </c>
      <c r="S2790" s="21">
        <v>0</v>
      </c>
      <c r="T2790" s="38">
        <v>0</v>
      </c>
    </row>
    <row r="2791" spans="1:20" x14ac:dyDescent="0.25">
      <c r="A2791" s="17" t="s">
        <v>266</v>
      </c>
      <c r="B2791" s="8" t="s">
        <v>338</v>
      </c>
      <c r="C2791" s="8" t="s">
        <v>72</v>
      </c>
      <c r="D2791" s="8" t="str">
        <f t="shared" si="275"/>
        <v>Week_05-generic-refi</v>
      </c>
      <c r="E2791" s="8" t="str">
        <f t="shared" si="276"/>
        <v>Umbrella-vod.umb</v>
      </c>
      <c r="H2791" s="24">
        <f t="shared" ref="H2791:K2806" si="278">H2790</f>
        <v>1.0503671756571888E-2</v>
      </c>
      <c r="I2791" s="6">
        <f t="shared" si="278"/>
        <v>3.39</v>
      </c>
      <c r="J2791" s="6">
        <f t="shared" si="278"/>
        <v>2299161.2477619587</v>
      </c>
      <c r="K2791" s="18">
        <f t="shared" si="278"/>
        <v>0.3</v>
      </c>
      <c r="L2791" s="35">
        <f>Data!BM19</f>
        <v>6.922107256821455E-3</v>
      </c>
      <c r="Q2791" s="21">
        <v>0</v>
      </c>
      <c r="R2791" s="21">
        <v>0</v>
      </c>
      <c r="S2791" s="21">
        <v>0</v>
      </c>
      <c r="T2791" s="38">
        <v>0</v>
      </c>
    </row>
    <row r="2792" spans="1:20" x14ac:dyDescent="0.25">
      <c r="A2792" s="17" t="s">
        <v>267</v>
      </c>
      <c r="B2792" s="8" t="s">
        <v>338</v>
      </c>
      <c r="C2792" s="8" t="s">
        <v>72</v>
      </c>
      <c r="D2792" s="8" t="str">
        <f t="shared" si="275"/>
        <v>Week_06-generic-refi</v>
      </c>
      <c r="E2792" s="8" t="str">
        <f t="shared" si="276"/>
        <v>Umbrella-vod.umb</v>
      </c>
      <c r="H2792" s="24">
        <f t="shared" si="278"/>
        <v>1.0503671756571888E-2</v>
      </c>
      <c r="I2792" s="6">
        <f t="shared" si="278"/>
        <v>3.39</v>
      </c>
      <c r="J2792" s="6">
        <f t="shared" si="278"/>
        <v>2299161.2477619587</v>
      </c>
      <c r="K2792" s="18">
        <f t="shared" si="278"/>
        <v>0.3</v>
      </c>
      <c r="L2792" s="35">
        <f>Data!BM20</f>
        <v>7.1478281456308504E-3</v>
      </c>
      <c r="Q2792" s="21">
        <v>0</v>
      </c>
      <c r="R2792" s="21">
        <v>0</v>
      </c>
      <c r="S2792" s="21">
        <v>0</v>
      </c>
      <c r="T2792" s="38">
        <v>0</v>
      </c>
    </row>
    <row r="2793" spans="1:20" x14ac:dyDescent="0.25">
      <c r="A2793" s="17" t="s">
        <v>268</v>
      </c>
      <c r="B2793" s="8" t="s">
        <v>338</v>
      </c>
      <c r="C2793" s="8" t="s">
        <v>72</v>
      </c>
      <c r="D2793" s="8" t="str">
        <f t="shared" si="275"/>
        <v>Week_07-generic-refi</v>
      </c>
      <c r="E2793" s="8" t="str">
        <f t="shared" si="276"/>
        <v>Umbrella-vod.umb</v>
      </c>
      <c r="H2793" s="24">
        <f t="shared" si="278"/>
        <v>1.0503671756571888E-2</v>
      </c>
      <c r="I2793" s="6">
        <f t="shared" si="278"/>
        <v>3.39</v>
      </c>
      <c r="J2793" s="6">
        <f t="shared" si="278"/>
        <v>2299161.2477619587</v>
      </c>
      <c r="K2793" s="18">
        <f t="shared" si="278"/>
        <v>0.3</v>
      </c>
      <c r="L2793" s="35">
        <f>Data!BM21</f>
        <v>7.1478281456308504E-3</v>
      </c>
      <c r="Q2793" s="21">
        <v>0</v>
      </c>
      <c r="R2793" s="21">
        <v>0</v>
      </c>
      <c r="S2793" s="21">
        <v>0</v>
      </c>
      <c r="T2793" s="38">
        <v>0</v>
      </c>
    </row>
    <row r="2794" spans="1:20" x14ac:dyDescent="0.25">
      <c r="A2794" s="17" t="s">
        <v>269</v>
      </c>
      <c r="B2794" s="8" t="s">
        <v>338</v>
      </c>
      <c r="C2794" s="8" t="s">
        <v>72</v>
      </c>
      <c r="D2794" s="8" t="str">
        <f t="shared" si="275"/>
        <v>Week_08-generic-refi</v>
      </c>
      <c r="E2794" s="8" t="str">
        <f t="shared" si="276"/>
        <v>Umbrella-vod.umb</v>
      </c>
      <c r="H2794" s="24">
        <f t="shared" si="278"/>
        <v>1.0503671756571888E-2</v>
      </c>
      <c r="I2794" s="6">
        <f t="shared" si="278"/>
        <v>3.39</v>
      </c>
      <c r="J2794" s="6">
        <f t="shared" si="278"/>
        <v>2299161.2477619587</v>
      </c>
      <c r="K2794" s="18">
        <f t="shared" si="278"/>
        <v>0.3</v>
      </c>
      <c r="L2794" s="35">
        <f>Data!BM22</f>
        <v>7.1478281456308504E-3</v>
      </c>
      <c r="Q2794" s="21">
        <v>0</v>
      </c>
      <c r="R2794" s="21">
        <v>0</v>
      </c>
      <c r="S2794" s="21">
        <v>0</v>
      </c>
      <c r="T2794" s="38">
        <v>0</v>
      </c>
    </row>
    <row r="2795" spans="1:20" x14ac:dyDescent="0.25">
      <c r="A2795" s="17" t="s">
        <v>270</v>
      </c>
      <c r="B2795" s="8" t="s">
        <v>338</v>
      </c>
      <c r="C2795" s="8" t="s">
        <v>72</v>
      </c>
      <c r="D2795" s="8" t="str">
        <f t="shared" si="275"/>
        <v>Week_09-generic-refi</v>
      </c>
      <c r="E2795" s="8" t="str">
        <f t="shared" si="276"/>
        <v>Umbrella-vod.umb</v>
      </c>
      <c r="H2795" s="24">
        <f t="shared" si="278"/>
        <v>1.0503671756571888E-2</v>
      </c>
      <c r="I2795" s="6">
        <f t="shared" si="278"/>
        <v>3.39</v>
      </c>
      <c r="J2795" s="6">
        <f t="shared" si="278"/>
        <v>2299161.2477619587</v>
      </c>
      <c r="K2795" s="18">
        <f t="shared" si="278"/>
        <v>0.3</v>
      </c>
      <c r="L2795" s="35">
        <f>Data!BM23</f>
        <v>7.1478281456308504E-3</v>
      </c>
      <c r="Q2795" s="21">
        <v>0</v>
      </c>
      <c r="R2795" s="21">
        <v>0</v>
      </c>
      <c r="S2795" s="21">
        <v>0</v>
      </c>
      <c r="T2795" s="38">
        <v>0</v>
      </c>
    </row>
    <row r="2796" spans="1:20" x14ac:dyDescent="0.25">
      <c r="A2796" s="17" t="s">
        <v>249</v>
      </c>
      <c r="B2796" s="8" t="s">
        <v>338</v>
      </c>
      <c r="C2796" s="8" t="s">
        <v>72</v>
      </c>
      <c r="D2796" s="8" t="str">
        <f t="shared" si="275"/>
        <v>Week_10-generic-refi</v>
      </c>
      <c r="E2796" s="8" t="str">
        <f t="shared" si="276"/>
        <v>Umbrella-vod.umb</v>
      </c>
      <c r="H2796" s="24">
        <f t="shared" si="278"/>
        <v>1.0503671756571888E-2</v>
      </c>
      <c r="I2796" s="6">
        <f t="shared" si="278"/>
        <v>3.39</v>
      </c>
      <c r="J2796" s="6">
        <f t="shared" si="278"/>
        <v>2299161.2477619587</v>
      </c>
      <c r="K2796" s="18">
        <f t="shared" si="278"/>
        <v>0.3</v>
      </c>
      <c r="L2796" s="35">
        <f>Data!BM24</f>
        <v>7.1478281456308504E-3</v>
      </c>
      <c r="Q2796" s="21">
        <v>0</v>
      </c>
      <c r="R2796" s="21">
        <v>0</v>
      </c>
      <c r="S2796" s="21">
        <v>0</v>
      </c>
      <c r="T2796" s="38">
        <v>0</v>
      </c>
    </row>
    <row r="2797" spans="1:20" x14ac:dyDescent="0.25">
      <c r="A2797" s="17" t="s">
        <v>250</v>
      </c>
      <c r="B2797" s="8" t="s">
        <v>338</v>
      </c>
      <c r="C2797" s="8" t="s">
        <v>72</v>
      </c>
      <c r="D2797" s="8" t="str">
        <f t="shared" si="275"/>
        <v>Week_11-generic-refi</v>
      </c>
      <c r="E2797" s="8" t="str">
        <f t="shared" si="276"/>
        <v>Umbrella-vod.umb</v>
      </c>
      <c r="H2797" s="24">
        <f t="shared" si="278"/>
        <v>1.0503671756571888E-2</v>
      </c>
      <c r="I2797" s="6">
        <f t="shared" si="278"/>
        <v>3.39</v>
      </c>
      <c r="J2797" s="6">
        <f t="shared" si="278"/>
        <v>2299161.2477619587</v>
      </c>
      <c r="K2797" s="18">
        <f t="shared" si="278"/>
        <v>0.3</v>
      </c>
      <c r="L2797" s="35">
        <f>Data!BM25</f>
        <v>7.1478281456308504E-3</v>
      </c>
      <c r="Q2797" s="21">
        <v>0</v>
      </c>
      <c r="R2797" s="21">
        <v>0</v>
      </c>
      <c r="S2797" s="21">
        <v>0</v>
      </c>
      <c r="T2797" s="38">
        <v>0</v>
      </c>
    </row>
    <row r="2798" spans="1:20" x14ac:dyDescent="0.25">
      <c r="A2798" s="17" t="s">
        <v>251</v>
      </c>
      <c r="B2798" s="8" t="s">
        <v>338</v>
      </c>
      <c r="C2798" s="8" t="s">
        <v>72</v>
      </c>
      <c r="D2798" s="8" t="str">
        <f t="shared" si="275"/>
        <v>Week_12-generic-refi</v>
      </c>
      <c r="E2798" s="8" t="str">
        <f t="shared" si="276"/>
        <v>Umbrella-vod.umb</v>
      </c>
      <c r="H2798" s="24">
        <f t="shared" si="278"/>
        <v>1.0503671756571888E-2</v>
      </c>
      <c r="I2798" s="6">
        <f t="shared" si="278"/>
        <v>3.39</v>
      </c>
      <c r="J2798" s="6">
        <f t="shared" si="278"/>
        <v>2299161.2477619587</v>
      </c>
      <c r="K2798" s="18">
        <f t="shared" si="278"/>
        <v>0.3</v>
      </c>
      <c r="L2798" s="35">
        <f>Data!BM26</f>
        <v>7.1478281456308504E-3</v>
      </c>
      <c r="Q2798" s="21">
        <v>0</v>
      </c>
      <c r="R2798" s="21">
        <v>0</v>
      </c>
      <c r="S2798" s="21">
        <v>0</v>
      </c>
      <c r="T2798" s="38">
        <v>0</v>
      </c>
    </row>
    <row r="2799" spans="1:20" x14ac:dyDescent="0.25">
      <c r="A2799" s="17" t="s">
        <v>252</v>
      </c>
      <c r="B2799" s="8" t="s">
        <v>338</v>
      </c>
      <c r="C2799" s="8" t="s">
        <v>72</v>
      </c>
      <c r="D2799" s="8" t="str">
        <f t="shared" si="275"/>
        <v>Week_13-generic-refi</v>
      </c>
      <c r="E2799" s="8" t="str">
        <f t="shared" si="276"/>
        <v>Umbrella-vod.umb</v>
      </c>
      <c r="H2799" s="24">
        <f t="shared" si="278"/>
        <v>1.0503671756571888E-2</v>
      </c>
      <c r="I2799" s="6">
        <f t="shared" si="278"/>
        <v>3.39</v>
      </c>
      <c r="J2799" s="6">
        <f t="shared" si="278"/>
        <v>2299161.2477619587</v>
      </c>
      <c r="K2799" s="18">
        <f t="shared" si="278"/>
        <v>0.3</v>
      </c>
      <c r="L2799" s="35">
        <f>Data!BM27</f>
        <v>7.1478281456308504E-3</v>
      </c>
      <c r="Q2799" s="21">
        <v>0</v>
      </c>
      <c r="R2799" s="21">
        <v>0</v>
      </c>
      <c r="S2799" s="21">
        <v>0</v>
      </c>
      <c r="T2799" s="38">
        <v>0</v>
      </c>
    </row>
    <row r="2800" spans="1:20" x14ac:dyDescent="0.25">
      <c r="A2800" s="17" t="s">
        <v>253</v>
      </c>
      <c r="B2800" s="8" t="s">
        <v>338</v>
      </c>
      <c r="C2800" s="8" t="s">
        <v>72</v>
      </c>
      <c r="D2800" s="8" t="str">
        <f t="shared" si="275"/>
        <v>Week_14-generic-refi</v>
      </c>
      <c r="E2800" s="8" t="str">
        <f t="shared" si="276"/>
        <v>Umbrella-vod.umb</v>
      </c>
      <c r="H2800" s="24">
        <f t="shared" si="278"/>
        <v>1.0503671756571888E-2</v>
      </c>
      <c r="I2800" s="6">
        <f t="shared" si="278"/>
        <v>3.39</v>
      </c>
      <c r="J2800" s="6">
        <f t="shared" si="278"/>
        <v>2299161.2477619587</v>
      </c>
      <c r="K2800" s="18">
        <f t="shared" si="278"/>
        <v>0.3</v>
      </c>
      <c r="L2800" s="35">
        <f>Data!BM28</f>
        <v>7.1478281456308504E-3</v>
      </c>
      <c r="Q2800" s="21">
        <v>0</v>
      </c>
      <c r="R2800" s="21">
        <v>0</v>
      </c>
      <c r="S2800" s="21">
        <v>0</v>
      </c>
      <c r="T2800" s="38">
        <v>0</v>
      </c>
    </row>
    <row r="2801" spans="1:20" x14ac:dyDescent="0.25">
      <c r="A2801" s="17" t="s">
        <v>254</v>
      </c>
      <c r="B2801" s="8" t="s">
        <v>338</v>
      </c>
      <c r="C2801" s="8" t="s">
        <v>72</v>
      </c>
      <c r="D2801" s="8" t="str">
        <f t="shared" si="275"/>
        <v>Week_15-generic-refi</v>
      </c>
      <c r="E2801" s="8" t="str">
        <f t="shared" si="276"/>
        <v>Umbrella-vod.umb</v>
      </c>
      <c r="H2801" s="24">
        <f t="shared" si="278"/>
        <v>1.0503671756571888E-2</v>
      </c>
      <c r="I2801" s="6">
        <f t="shared" si="278"/>
        <v>3.39</v>
      </c>
      <c r="J2801" s="6">
        <f t="shared" si="278"/>
        <v>2299161.2477619587</v>
      </c>
      <c r="K2801" s="18">
        <f t="shared" si="278"/>
        <v>0.3</v>
      </c>
      <c r="L2801" s="35">
        <f>Data!BM29</f>
        <v>7.3735490344402459E-3</v>
      </c>
      <c r="Q2801" s="21">
        <v>0</v>
      </c>
      <c r="R2801" s="21">
        <v>0</v>
      </c>
      <c r="S2801" s="21">
        <v>0</v>
      </c>
      <c r="T2801" s="38">
        <v>0</v>
      </c>
    </row>
    <row r="2802" spans="1:20" x14ac:dyDescent="0.25">
      <c r="A2802" s="17" t="s">
        <v>255</v>
      </c>
      <c r="B2802" s="8" t="s">
        <v>338</v>
      </c>
      <c r="C2802" s="8" t="s">
        <v>72</v>
      </c>
      <c r="D2802" s="8" t="str">
        <f t="shared" si="275"/>
        <v>Week_16-generic-refi</v>
      </c>
      <c r="E2802" s="8" t="str">
        <f t="shared" si="276"/>
        <v>Umbrella-vod.umb</v>
      </c>
      <c r="H2802" s="24">
        <f t="shared" si="278"/>
        <v>1.0503671756571888E-2</v>
      </c>
      <c r="I2802" s="6">
        <f t="shared" si="278"/>
        <v>3.39</v>
      </c>
      <c r="J2802" s="6">
        <f t="shared" si="278"/>
        <v>2299161.2477619587</v>
      </c>
      <c r="K2802" s="18">
        <f t="shared" si="278"/>
        <v>0.3</v>
      </c>
      <c r="L2802" s="35">
        <f>Data!BM30</f>
        <v>7.3735490344402459E-3</v>
      </c>
      <c r="Q2802" s="21">
        <v>0</v>
      </c>
      <c r="R2802" s="21">
        <v>0</v>
      </c>
      <c r="S2802" s="21">
        <v>0</v>
      </c>
      <c r="T2802" s="38">
        <v>0</v>
      </c>
    </row>
    <row r="2803" spans="1:20" x14ac:dyDescent="0.25">
      <c r="A2803" s="17" t="s">
        <v>256</v>
      </c>
      <c r="B2803" s="8" t="s">
        <v>338</v>
      </c>
      <c r="C2803" s="8" t="s">
        <v>72</v>
      </c>
      <c r="D2803" s="8" t="str">
        <f t="shared" si="275"/>
        <v>Week_17-generic-refi</v>
      </c>
      <c r="E2803" s="8" t="str">
        <f t="shared" si="276"/>
        <v>Umbrella-vod.umb</v>
      </c>
      <c r="H2803" s="24">
        <f t="shared" si="278"/>
        <v>1.0503671756571888E-2</v>
      </c>
      <c r="I2803" s="6">
        <f t="shared" si="278"/>
        <v>3.39</v>
      </c>
      <c r="J2803" s="6">
        <f t="shared" si="278"/>
        <v>2299161.2477619587</v>
      </c>
      <c r="K2803" s="18">
        <f t="shared" si="278"/>
        <v>0.3</v>
      </c>
      <c r="L2803" s="35">
        <f>Data!BM31</f>
        <v>7.3735490344402459E-3</v>
      </c>
      <c r="Q2803" s="21">
        <v>0</v>
      </c>
      <c r="R2803" s="21">
        <v>0</v>
      </c>
      <c r="S2803" s="21">
        <v>0</v>
      </c>
      <c r="T2803" s="38">
        <v>0</v>
      </c>
    </row>
    <row r="2804" spans="1:20" x14ac:dyDescent="0.25">
      <c r="A2804" s="17" t="s">
        <v>257</v>
      </c>
      <c r="B2804" s="8" t="s">
        <v>338</v>
      </c>
      <c r="C2804" s="8" t="s">
        <v>72</v>
      </c>
      <c r="D2804" s="8" t="str">
        <f t="shared" si="275"/>
        <v>Week_18-generic-refi</v>
      </c>
      <c r="E2804" s="8" t="str">
        <f t="shared" si="276"/>
        <v>Umbrella-vod.umb</v>
      </c>
      <c r="H2804" s="24">
        <f t="shared" si="278"/>
        <v>1.0503671756571888E-2</v>
      </c>
      <c r="I2804" s="6">
        <f t="shared" si="278"/>
        <v>3.39</v>
      </c>
      <c r="J2804" s="6">
        <f t="shared" si="278"/>
        <v>2299161.2477619587</v>
      </c>
      <c r="K2804" s="18">
        <f t="shared" si="278"/>
        <v>0.3</v>
      </c>
      <c r="L2804" s="35">
        <f>Data!BM32</f>
        <v>7.3735490344402459E-3</v>
      </c>
      <c r="Q2804" s="21">
        <v>0</v>
      </c>
      <c r="R2804" s="21">
        <v>0</v>
      </c>
      <c r="S2804" s="21">
        <v>0</v>
      </c>
      <c r="T2804" s="38">
        <v>0</v>
      </c>
    </row>
    <row r="2805" spans="1:20" x14ac:dyDescent="0.25">
      <c r="A2805" s="17" t="s">
        <v>258</v>
      </c>
      <c r="B2805" s="8" t="s">
        <v>338</v>
      </c>
      <c r="C2805" s="8" t="s">
        <v>72</v>
      </c>
      <c r="D2805" s="8" t="str">
        <f t="shared" si="275"/>
        <v>Week_19-generic-refi</v>
      </c>
      <c r="E2805" s="8" t="str">
        <f t="shared" si="276"/>
        <v>Umbrella-vod.umb</v>
      </c>
      <c r="H2805" s="24">
        <f t="shared" si="278"/>
        <v>1.0503671756571888E-2</v>
      </c>
      <c r="I2805" s="6">
        <f t="shared" si="278"/>
        <v>3.39</v>
      </c>
      <c r="J2805" s="6">
        <f t="shared" si="278"/>
        <v>2299161.2477619587</v>
      </c>
      <c r="K2805" s="18">
        <f t="shared" si="278"/>
        <v>0.3</v>
      </c>
      <c r="L2805" s="35">
        <f>Data!BM33</f>
        <v>6.922107256821455E-3</v>
      </c>
      <c r="Q2805" s="21">
        <v>0</v>
      </c>
      <c r="R2805" s="21">
        <v>0</v>
      </c>
      <c r="S2805" s="21">
        <v>0</v>
      </c>
      <c r="T2805" s="38">
        <v>0</v>
      </c>
    </row>
    <row r="2806" spans="1:20" x14ac:dyDescent="0.25">
      <c r="A2806" s="17" t="s">
        <v>259</v>
      </c>
      <c r="B2806" s="8" t="s">
        <v>338</v>
      </c>
      <c r="C2806" s="8" t="s">
        <v>72</v>
      </c>
      <c r="D2806" s="8" t="str">
        <f t="shared" si="275"/>
        <v>Week_20-generic-refi</v>
      </c>
      <c r="E2806" s="8" t="str">
        <f t="shared" si="276"/>
        <v>Umbrella-vod.umb</v>
      </c>
      <c r="H2806" s="24">
        <f t="shared" si="278"/>
        <v>1.0503671756571888E-2</v>
      </c>
      <c r="I2806" s="6">
        <f t="shared" si="278"/>
        <v>3.39</v>
      </c>
      <c r="J2806" s="6">
        <f t="shared" si="278"/>
        <v>2299161.2477619587</v>
      </c>
      <c r="K2806" s="18">
        <f t="shared" si="278"/>
        <v>0.3</v>
      </c>
      <c r="L2806" s="35">
        <f>Data!BM34</f>
        <v>6.922107256821455E-3</v>
      </c>
      <c r="Q2806" s="21">
        <v>0</v>
      </c>
      <c r="R2806" s="21">
        <v>0</v>
      </c>
      <c r="S2806" s="21">
        <v>0</v>
      </c>
      <c r="T2806" s="38">
        <v>0</v>
      </c>
    </row>
    <row r="2807" spans="1:20" x14ac:dyDescent="0.25">
      <c r="A2807" s="17" t="s">
        <v>260</v>
      </c>
      <c r="B2807" s="8" t="s">
        <v>338</v>
      </c>
      <c r="C2807" s="8" t="s">
        <v>72</v>
      </c>
      <c r="D2807" s="8" t="str">
        <f t="shared" si="275"/>
        <v>Week_21-generic-refi</v>
      </c>
      <c r="E2807" s="8" t="str">
        <f t="shared" si="276"/>
        <v>Umbrella-vod.umb</v>
      </c>
      <c r="H2807" s="24">
        <f t="shared" ref="H2807:K2822" si="279">H2806</f>
        <v>1.0503671756571888E-2</v>
      </c>
      <c r="I2807" s="6">
        <f t="shared" si="279"/>
        <v>3.39</v>
      </c>
      <c r="J2807" s="6">
        <f t="shared" si="279"/>
        <v>2299161.2477619587</v>
      </c>
      <c r="K2807" s="18">
        <f t="shared" si="279"/>
        <v>0.3</v>
      </c>
      <c r="L2807" s="35">
        <f>Data!BM35</f>
        <v>6.922107256821455E-3</v>
      </c>
      <c r="Q2807" s="21">
        <v>0</v>
      </c>
      <c r="R2807" s="21">
        <v>0</v>
      </c>
      <c r="S2807" s="21">
        <v>0</v>
      </c>
      <c r="T2807" s="38">
        <v>0</v>
      </c>
    </row>
    <row r="2808" spans="1:20" x14ac:dyDescent="0.25">
      <c r="A2808" s="17" t="s">
        <v>261</v>
      </c>
      <c r="B2808" s="8" t="s">
        <v>338</v>
      </c>
      <c r="C2808" s="8" t="s">
        <v>72</v>
      </c>
      <c r="D2808" s="8" t="str">
        <f t="shared" si="275"/>
        <v>Week_22-generic-refi</v>
      </c>
      <c r="E2808" s="8" t="str">
        <f t="shared" si="276"/>
        <v>Umbrella-vod.umb</v>
      </c>
      <c r="H2808" s="24">
        <f t="shared" si="279"/>
        <v>1.0503671756571888E-2</v>
      </c>
      <c r="I2808" s="6">
        <f t="shared" si="279"/>
        <v>3.39</v>
      </c>
      <c r="J2808" s="6">
        <f t="shared" si="279"/>
        <v>2299161.2477619587</v>
      </c>
      <c r="K2808" s="18">
        <f t="shared" si="279"/>
        <v>0.3</v>
      </c>
      <c r="L2808" s="35">
        <f>Data!BM36</f>
        <v>6.922107256821455E-3</v>
      </c>
      <c r="Q2808" s="21">
        <v>0</v>
      </c>
      <c r="R2808" s="21">
        <v>0</v>
      </c>
      <c r="S2808" s="21">
        <v>0</v>
      </c>
      <c r="T2808" s="38">
        <v>0</v>
      </c>
    </row>
    <row r="2809" spans="1:20" x14ac:dyDescent="0.25">
      <c r="A2809" s="17" t="s">
        <v>278</v>
      </c>
      <c r="B2809" s="8" t="s">
        <v>338</v>
      </c>
      <c r="C2809" s="8" t="s">
        <v>72</v>
      </c>
      <c r="D2809" s="8" t="str">
        <f t="shared" si="275"/>
        <v>Week_23-generic-refi</v>
      </c>
      <c r="E2809" s="8" t="str">
        <f t="shared" si="276"/>
        <v>Umbrella-vod.umb</v>
      </c>
      <c r="H2809" s="24">
        <f t="shared" si="279"/>
        <v>1.0503671756571888E-2</v>
      </c>
      <c r="I2809" s="6">
        <f t="shared" si="279"/>
        <v>3.39</v>
      </c>
      <c r="J2809" s="6">
        <f t="shared" si="279"/>
        <v>2299161.2477619587</v>
      </c>
      <c r="K2809" s="18">
        <f t="shared" si="279"/>
        <v>0.3</v>
      </c>
      <c r="L2809" s="35">
        <f>Data!BM37</f>
        <v>7.1478281456308504E-3</v>
      </c>
      <c r="Q2809" s="21">
        <v>0</v>
      </c>
      <c r="R2809" s="21">
        <v>0</v>
      </c>
      <c r="S2809" s="21">
        <v>0</v>
      </c>
      <c r="T2809" s="38">
        <v>0</v>
      </c>
    </row>
    <row r="2810" spans="1:20" x14ac:dyDescent="0.25">
      <c r="A2810" s="17" t="s">
        <v>279</v>
      </c>
      <c r="B2810" s="8" t="s">
        <v>338</v>
      </c>
      <c r="C2810" s="8" t="s">
        <v>72</v>
      </c>
      <c r="D2810" s="8" t="str">
        <f t="shared" si="275"/>
        <v>Week_24-generic-refi</v>
      </c>
      <c r="E2810" s="8" t="str">
        <f t="shared" si="276"/>
        <v>Umbrella-vod.umb</v>
      </c>
      <c r="H2810" s="24">
        <f t="shared" si="279"/>
        <v>1.0503671756571888E-2</v>
      </c>
      <c r="I2810" s="6">
        <f t="shared" si="279"/>
        <v>3.39</v>
      </c>
      <c r="J2810" s="6">
        <f t="shared" si="279"/>
        <v>2299161.2477619587</v>
      </c>
      <c r="K2810" s="18">
        <f t="shared" si="279"/>
        <v>0.3</v>
      </c>
      <c r="L2810" s="35">
        <f>Data!BM38</f>
        <v>7.1478281456308504E-3</v>
      </c>
      <c r="Q2810" s="21">
        <v>0</v>
      </c>
      <c r="R2810" s="21">
        <v>0</v>
      </c>
      <c r="S2810" s="21">
        <v>0</v>
      </c>
      <c r="T2810" s="38">
        <v>0</v>
      </c>
    </row>
    <row r="2811" spans="1:20" x14ac:dyDescent="0.25">
      <c r="A2811" s="17" t="s">
        <v>280</v>
      </c>
      <c r="B2811" s="8" t="s">
        <v>338</v>
      </c>
      <c r="C2811" s="8" t="s">
        <v>72</v>
      </c>
      <c r="D2811" s="8" t="str">
        <f t="shared" si="275"/>
        <v>Week_25-generic-refi</v>
      </c>
      <c r="E2811" s="8" t="str">
        <f t="shared" si="276"/>
        <v>Umbrella-vod.umb</v>
      </c>
      <c r="H2811" s="24">
        <f t="shared" si="279"/>
        <v>1.0503671756571888E-2</v>
      </c>
      <c r="I2811" s="6">
        <f t="shared" si="279"/>
        <v>3.39</v>
      </c>
      <c r="J2811" s="6">
        <f t="shared" si="279"/>
        <v>2299161.2477619587</v>
      </c>
      <c r="K2811" s="18">
        <f t="shared" si="279"/>
        <v>0.3</v>
      </c>
      <c r="L2811" s="35">
        <f>Data!BM39</f>
        <v>7.1478281456308504E-3</v>
      </c>
      <c r="Q2811" s="21">
        <v>0</v>
      </c>
      <c r="R2811" s="21">
        <v>0</v>
      </c>
      <c r="S2811" s="21">
        <v>0</v>
      </c>
      <c r="T2811" s="38">
        <v>0</v>
      </c>
    </row>
    <row r="2812" spans="1:20" x14ac:dyDescent="0.25">
      <c r="A2812" s="17" t="s">
        <v>281</v>
      </c>
      <c r="B2812" s="8" t="s">
        <v>338</v>
      </c>
      <c r="C2812" s="8" t="s">
        <v>72</v>
      </c>
      <c r="D2812" s="8" t="str">
        <f t="shared" si="275"/>
        <v>Week_26-generic-refi</v>
      </c>
      <c r="E2812" s="8" t="str">
        <f t="shared" si="276"/>
        <v>Umbrella-vod.umb</v>
      </c>
      <c r="H2812" s="24">
        <f t="shared" si="279"/>
        <v>1.0503671756571888E-2</v>
      </c>
      <c r="I2812" s="6">
        <f t="shared" si="279"/>
        <v>3.39</v>
      </c>
      <c r="J2812" s="6">
        <f t="shared" si="279"/>
        <v>2299161.2477619587</v>
      </c>
      <c r="K2812" s="18">
        <f t="shared" si="279"/>
        <v>0.3</v>
      </c>
      <c r="L2812" s="35">
        <f>Data!BM40</f>
        <v>7.1478281456308504E-3</v>
      </c>
      <c r="Q2812" s="21">
        <v>0</v>
      </c>
      <c r="R2812" s="21">
        <v>0</v>
      </c>
      <c r="S2812" s="21">
        <v>0</v>
      </c>
      <c r="T2812" s="38">
        <v>0</v>
      </c>
    </row>
    <row r="2813" spans="1:20" x14ac:dyDescent="0.25">
      <c r="A2813" s="17" t="s">
        <v>282</v>
      </c>
      <c r="B2813" s="8" t="s">
        <v>338</v>
      </c>
      <c r="C2813" s="8" t="s">
        <v>72</v>
      </c>
      <c r="D2813" s="8" t="str">
        <f t="shared" si="275"/>
        <v>Week_27-generic-refi</v>
      </c>
      <c r="E2813" s="8" t="str">
        <f t="shared" si="276"/>
        <v>Umbrella-vod.umb</v>
      </c>
      <c r="H2813" s="24">
        <f t="shared" si="279"/>
        <v>1.0503671756571888E-2</v>
      </c>
      <c r="I2813" s="6">
        <f t="shared" si="279"/>
        <v>3.39</v>
      </c>
      <c r="J2813" s="6">
        <f t="shared" si="279"/>
        <v>2299161.2477619587</v>
      </c>
      <c r="K2813" s="18">
        <f t="shared" si="279"/>
        <v>0.3</v>
      </c>
      <c r="L2813" s="35">
        <f>Data!BM41</f>
        <v>7.1478281456308504E-3</v>
      </c>
      <c r="Q2813" s="21">
        <v>0</v>
      </c>
      <c r="R2813" s="21">
        <v>0</v>
      </c>
      <c r="S2813" s="21">
        <v>0</v>
      </c>
      <c r="T2813" s="38">
        <v>0</v>
      </c>
    </row>
    <row r="2814" spans="1:20" x14ac:dyDescent="0.25">
      <c r="A2814" s="17" t="s">
        <v>283</v>
      </c>
      <c r="B2814" s="8" t="s">
        <v>338</v>
      </c>
      <c r="C2814" s="8" t="s">
        <v>72</v>
      </c>
      <c r="D2814" s="8" t="str">
        <f t="shared" si="275"/>
        <v>Week_28-generic-refi</v>
      </c>
      <c r="E2814" s="8" t="str">
        <f t="shared" si="276"/>
        <v>Umbrella-vod.umb</v>
      </c>
      <c r="H2814" s="24">
        <f t="shared" si="279"/>
        <v>1.0503671756571888E-2</v>
      </c>
      <c r="I2814" s="6">
        <f t="shared" si="279"/>
        <v>3.39</v>
      </c>
      <c r="J2814" s="6">
        <f t="shared" si="279"/>
        <v>2299161.2477619587</v>
      </c>
      <c r="K2814" s="18">
        <f t="shared" si="279"/>
        <v>0.3</v>
      </c>
      <c r="L2814" s="35">
        <f>Data!BM42</f>
        <v>6.6963863680120595E-3</v>
      </c>
      <c r="Q2814" s="21">
        <v>0</v>
      </c>
      <c r="R2814" s="21">
        <v>0</v>
      </c>
      <c r="S2814" s="21">
        <v>0</v>
      </c>
      <c r="T2814" s="38">
        <v>0</v>
      </c>
    </row>
    <row r="2815" spans="1:20" x14ac:dyDescent="0.25">
      <c r="A2815" s="17" t="s">
        <v>284</v>
      </c>
      <c r="B2815" s="8" t="s">
        <v>338</v>
      </c>
      <c r="C2815" s="8" t="s">
        <v>72</v>
      </c>
      <c r="D2815" s="8" t="str">
        <f t="shared" si="275"/>
        <v>Week_29-generic-refi</v>
      </c>
      <c r="E2815" s="8" t="str">
        <f t="shared" si="276"/>
        <v>Umbrella-vod.umb</v>
      </c>
      <c r="H2815" s="24">
        <f t="shared" si="279"/>
        <v>1.0503671756571888E-2</v>
      </c>
      <c r="I2815" s="6">
        <f t="shared" si="279"/>
        <v>3.39</v>
      </c>
      <c r="J2815" s="6">
        <f t="shared" si="279"/>
        <v>2299161.2477619587</v>
      </c>
      <c r="K2815" s="18">
        <f t="shared" si="279"/>
        <v>0.3</v>
      </c>
      <c r="L2815" s="35">
        <f>Data!BM43</f>
        <v>6.6963863680120595E-3</v>
      </c>
      <c r="Q2815" s="21">
        <v>0</v>
      </c>
      <c r="R2815" s="21">
        <v>0</v>
      </c>
      <c r="S2815" s="21">
        <v>0</v>
      </c>
      <c r="T2815" s="38">
        <v>0</v>
      </c>
    </row>
    <row r="2816" spans="1:20" x14ac:dyDescent="0.25">
      <c r="A2816" s="17" t="s">
        <v>285</v>
      </c>
      <c r="B2816" s="8" t="s">
        <v>338</v>
      </c>
      <c r="C2816" s="8" t="s">
        <v>72</v>
      </c>
      <c r="D2816" s="8" t="str">
        <f t="shared" si="275"/>
        <v>Week_30-generic-refi</v>
      </c>
      <c r="E2816" s="8" t="str">
        <f t="shared" si="276"/>
        <v>Umbrella-vod.umb</v>
      </c>
      <c r="H2816" s="24">
        <f t="shared" si="279"/>
        <v>1.0503671756571888E-2</v>
      </c>
      <c r="I2816" s="6">
        <f t="shared" si="279"/>
        <v>3.39</v>
      </c>
      <c r="J2816" s="6">
        <f t="shared" si="279"/>
        <v>2299161.2477619587</v>
      </c>
      <c r="K2816" s="18">
        <f t="shared" si="279"/>
        <v>0.3</v>
      </c>
      <c r="L2816" s="35">
        <f>Data!BM44</f>
        <v>6.6963863680120595E-3</v>
      </c>
      <c r="Q2816" s="21">
        <v>0</v>
      </c>
      <c r="R2816" s="21">
        <v>0</v>
      </c>
      <c r="S2816" s="21">
        <v>0</v>
      </c>
      <c r="T2816" s="38">
        <v>0</v>
      </c>
    </row>
    <row r="2817" spans="1:20" x14ac:dyDescent="0.25">
      <c r="A2817" s="17" t="s">
        <v>286</v>
      </c>
      <c r="B2817" s="8" t="s">
        <v>338</v>
      </c>
      <c r="C2817" s="8" t="s">
        <v>72</v>
      </c>
      <c r="D2817" s="8" t="str">
        <f t="shared" si="275"/>
        <v>Week_31-generic-refi</v>
      </c>
      <c r="E2817" s="8" t="str">
        <f t="shared" si="276"/>
        <v>Umbrella-vod.umb</v>
      </c>
      <c r="H2817" s="24">
        <f t="shared" si="279"/>
        <v>1.0503671756571888E-2</v>
      </c>
      <c r="I2817" s="6">
        <f t="shared" si="279"/>
        <v>3.39</v>
      </c>
      <c r="J2817" s="6">
        <f t="shared" si="279"/>
        <v>2299161.2477619587</v>
      </c>
      <c r="K2817" s="18">
        <f t="shared" si="279"/>
        <v>0.3</v>
      </c>
      <c r="L2817" s="35">
        <f>Data!BM45</f>
        <v>6.6963863680120595E-3</v>
      </c>
      <c r="Q2817" s="21">
        <v>0</v>
      </c>
      <c r="R2817" s="21">
        <v>0</v>
      </c>
      <c r="S2817" s="21">
        <v>0</v>
      </c>
      <c r="T2817" s="38">
        <v>0</v>
      </c>
    </row>
    <row r="2818" spans="1:20" x14ac:dyDescent="0.25">
      <c r="A2818" s="17" t="s">
        <v>287</v>
      </c>
      <c r="B2818" s="8" t="s">
        <v>338</v>
      </c>
      <c r="C2818" s="8" t="s">
        <v>72</v>
      </c>
      <c r="D2818" s="8" t="str">
        <f t="shared" si="275"/>
        <v>Week_32-generic-refi</v>
      </c>
      <c r="E2818" s="8" t="str">
        <f t="shared" si="276"/>
        <v>Umbrella-vod.umb</v>
      </c>
      <c r="H2818" s="24">
        <f t="shared" si="279"/>
        <v>1.0503671756571888E-2</v>
      </c>
      <c r="I2818" s="6">
        <f t="shared" si="279"/>
        <v>3.39</v>
      </c>
      <c r="J2818" s="6">
        <f t="shared" si="279"/>
        <v>2299161.2477619587</v>
      </c>
      <c r="K2818" s="18">
        <f t="shared" si="279"/>
        <v>0.3</v>
      </c>
      <c r="L2818" s="35">
        <f>Data!BM46</f>
        <v>7.8249908120590368E-3</v>
      </c>
      <c r="Q2818" s="21">
        <v>0</v>
      </c>
      <c r="R2818" s="21">
        <v>0</v>
      </c>
      <c r="S2818" s="21">
        <v>0</v>
      </c>
      <c r="T2818" s="38">
        <v>0</v>
      </c>
    </row>
    <row r="2819" spans="1:20" x14ac:dyDescent="0.25">
      <c r="A2819" s="17" t="s">
        <v>288</v>
      </c>
      <c r="B2819" s="8" t="s">
        <v>338</v>
      </c>
      <c r="C2819" s="8" t="s">
        <v>72</v>
      </c>
      <c r="D2819" s="8" t="str">
        <f t="shared" si="275"/>
        <v>Week_33-generic-refi</v>
      </c>
      <c r="E2819" s="8" t="str">
        <f t="shared" si="276"/>
        <v>Umbrella-vod.umb</v>
      </c>
      <c r="H2819" s="24">
        <f t="shared" si="279"/>
        <v>1.0503671756571888E-2</v>
      </c>
      <c r="I2819" s="6">
        <f t="shared" si="279"/>
        <v>3.39</v>
      </c>
      <c r="J2819" s="6">
        <f t="shared" si="279"/>
        <v>2299161.2477619587</v>
      </c>
      <c r="K2819" s="18">
        <f t="shared" si="279"/>
        <v>0.3</v>
      </c>
      <c r="L2819" s="35">
        <f>Data!BM47</f>
        <v>7.8249908120590368E-3</v>
      </c>
      <c r="Q2819" s="21">
        <v>0</v>
      </c>
      <c r="R2819" s="21">
        <v>0</v>
      </c>
      <c r="S2819" s="21">
        <v>0</v>
      </c>
      <c r="T2819" s="38">
        <v>0</v>
      </c>
    </row>
    <row r="2820" spans="1:20" x14ac:dyDescent="0.25">
      <c r="A2820" s="17" t="s">
        <v>289</v>
      </c>
      <c r="B2820" s="8" t="s">
        <v>338</v>
      </c>
      <c r="C2820" s="8" t="s">
        <v>72</v>
      </c>
      <c r="D2820" s="8" t="str">
        <f t="shared" si="275"/>
        <v>Week_34-generic-refi</v>
      </c>
      <c r="E2820" s="8" t="str">
        <f t="shared" si="276"/>
        <v>Umbrella-vod.umb</v>
      </c>
      <c r="H2820" s="24">
        <f t="shared" si="279"/>
        <v>1.0503671756571888E-2</v>
      </c>
      <c r="I2820" s="6">
        <f t="shared" si="279"/>
        <v>3.39</v>
      </c>
      <c r="J2820" s="6">
        <f t="shared" si="279"/>
        <v>2299161.2477619587</v>
      </c>
      <c r="K2820" s="18">
        <f t="shared" si="279"/>
        <v>0.3</v>
      </c>
      <c r="L2820" s="35">
        <f>Data!BM48</f>
        <v>7.8249908120590368E-3</v>
      </c>
      <c r="Q2820" s="21">
        <v>0</v>
      </c>
      <c r="R2820" s="21">
        <v>0</v>
      </c>
      <c r="S2820" s="21">
        <v>0</v>
      </c>
      <c r="T2820" s="38">
        <v>0</v>
      </c>
    </row>
    <row r="2821" spans="1:20" x14ac:dyDescent="0.25">
      <c r="A2821" s="17" t="s">
        <v>290</v>
      </c>
      <c r="B2821" s="8" t="s">
        <v>338</v>
      </c>
      <c r="C2821" s="8" t="s">
        <v>72</v>
      </c>
      <c r="D2821" s="8" t="str">
        <f t="shared" si="275"/>
        <v>Week_35-generic-refi</v>
      </c>
      <c r="E2821" s="8" t="str">
        <f t="shared" si="276"/>
        <v>Umbrella-vod.umb</v>
      </c>
      <c r="H2821" s="24">
        <f t="shared" si="279"/>
        <v>1.0503671756571888E-2</v>
      </c>
      <c r="I2821" s="6">
        <f t="shared" si="279"/>
        <v>3.39</v>
      </c>
      <c r="J2821" s="6">
        <f t="shared" si="279"/>
        <v>2299161.2477619587</v>
      </c>
      <c r="K2821" s="18">
        <f t="shared" si="279"/>
        <v>0.3</v>
      </c>
      <c r="L2821" s="35">
        <f>Data!BM49</f>
        <v>7.8249908120590368E-3</v>
      </c>
      <c r="Q2821" s="21">
        <v>0</v>
      </c>
      <c r="R2821" s="21">
        <v>0</v>
      </c>
      <c r="S2821" s="21">
        <v>0</v>
      </c>
      <c r="T2821" s="38">
        <v>0</v>
      </c>
    </row>
    <row r="2822" spans="1:20" x14ac:dyDescent="0.25">
      <c r="A2822" s="17" t="s">
        <v>291</v>
      </c>
      <c r="B2822" s="8" t="s">
        <v>338</v>
      </c>
      <c r="C2822" s="8" t="s">
        <v>72</v>
      </c>
      <c r="D2822" s="8" t="str">
        <f t="shared" si="275"/>
        <v>Week_36-generic-refi</v>
      </c>
      <c r="E2822" s="8" t="str">
        <f t="shared" si="276"/>
        <v>Umbrella-vod.umb</v>
      </c>
      <c r="H2822" s="24">
        <f t="shared" si="279"/>
        <v>1.0503671756571888E-2</v>
      </c>
      <c r="I2822" s="6">
        <f t="shared" si="279"/>
        <v>3.39</v>
      </c>
      <c r="J2822" s="6">
        <f t="shared" si="279"/>
        <v>2299161.2477619587</v>
      </c>
      <c r="K2822" s="18">
        <f t="shared" si="279"/>
        <v>0.3</v>
      </c>
      <c r="L2822" s="35">
        <f>Data!BM50</f>
        <v>7.8249908120590368E-3</v>
      </c>
      <c r="Q2822" s="21">
        <v>0</v>
      </c>
      <c r="R2822" s="21">
        <v>0</v>
      </c>
      <c r="S2822" s="21">
        <v>0</v>
      </c>
      <c r="T2822" s="38">
        <v>0</v>
      </c>
    </row>
    <row r="2823" spans="1:20" x14ac:dyDescent="0.25">
      <c r="A2823" s="17" t="s">
        <v>292</v>
      </c>
      <c r="B2823" s="8" t="s">
        <v>338</v>
      </c>
      <c r="C2823" s="8" t="s">
        <v>72</v>
      </c>
      <c r="D2823" s="8" t="str">
        <f t="shared" si="275"/>
        <v>Week_37-generic-refi</v>
      </c>
      <c r="E2823" s="8" t="str">
        <f t="shared" si="276"/>
        <v>Umbrella-vod.umb</v>
      </c>
      <c r="H2823" s="24">
        <f t="shared" ref="H2823:K2838" si="280">H2822</f>
        <v>1.0503671756571888E-2</v>
      </c>
      <c r="I2823" s="6">
        <f t="shared" si="280"/>
        <v>3.39</v>
      </c>
      <c r="J2823" s="6">
        <f t="shared" si="280"/>
        <v>2299161.2477619587</v>
      </c>
      <c r="K2823" s="18">
        <f t="shared" si="280"/>
        <v>0.3</v>
      </c>
      <c r="L2823" s="35">
        <f>Data!BM51</f>
        <v>8.2011922934080266E-3</v>
      </c>
      <c r="Q2823" s="21">
        <v>0</v>
      </c>
      <c r="R2823" s="21">
        <v>0</v>
      </c>
      <c r="S2823" s="21">
        <v>0</v>
      </c>
      <c r="T2823" s="38">
        <v>0</v>
      </c>
    </row>
    <row r="2824" spans="1:20" x14ac:dyDescent="0.25">
      <c r="A2824" s="17" t="s">
        <v>293</v>
      </c>
      <c r="B2824" s="8" t="s">
        <v>338</v>
      </c>
      <c r="C2824" s="8" t="s">
        <v>72</v>
      </c>
      <c r="D2824" s="8" t="str">
        <f t="shared" si="275"/>
        <v>Week_38-generic-refi</v>
      </c>
      <c r="E2824" s="8" t="str">
        <f t="shared" si="276"/>
        <v>Umbrella-vod.umb</v>
      </c>
      <c r="H2824" s="24">
        <f t="shared" si="280"/>
        <v>1.0503671756571888E-2</v>
      </c>
      <c r="I2824" s="6">
        <f t="shared" si="280"/>
        <v>3.39</v>
      </c>
      <c r="J2824" s="6">
        <f t="shared" si="280"/>
        <v>2299161.2477619587</v>
      </c>
      <c r="K2824" s="18">
        <f t="shared" si="280"/>
        <v>0.3</v>
      </c>
      <c r="L2824" s="35">
        <f>Data!BM52</f>
        <v>8.2011922934080266E-3</v>
      </c>
      <c r="Q2824" s="21">
        <v>0</v>
      </c>
      <c r="R2824" s="21">
        <v>0</v>
      </c>
      <c r="S2824" s="21">
        <v>0</v>
      </c>
      <c r="T2824" s="38">
        <v>0</v>
      </c>
    </row>
    <row r="2825" spans="1:20" x14ac:dyDescent="0.25">
      <c r="A2825" s="17" t="s">
        <v>294</v>
      </c>
      <c r="B2825" s="8" t="s">
        <v>338</v>
      </c>
      <c r="C2825" s="8" t="s">
        <v>72</v>
      </c>
      <c r="D2825" s="8" t="str">
        <f t="shared" si="275"/>
        <v>Week_39-generic-refi</v>
      </c>
      <c r="E2825" s="8" t="str">
        <f t="shared" si="276"/>
        <v>Umbrella-vod.umb</v>
      </c>
      <c r="H2825" s="24">
        <f t="shared" si="280"/>
        <v>1.0503671756571888E-2</v>
      </c>
      <c r="I2825" s="6">
        <f t="shared" si="280"/>
        <v>3.39</v>
      </c>
      <c r="J2825" s="6">
        <f t="shared" si="280"/>
        <v>2299161.2477619587</v>
      </c>
      <c r="K2825" s="18">
        <f t="shared" si="280"/>
        <v>0.3</v>
      </c>
      <c r="L2825" s="35">
        <f>Data!BM53</f>
        <v>8.2011922934080266E-3</v>
      </c>
      <c r="Q2825" s="21">
        <v>0</v>
      </c>
      <c r="R2825" s="21">
        <v>0</v>
      </c>
      <c r="S2825" s="21">
        <v>0</v>
      </c>
      <c r="T2825" s="38">
        <v>0</v>
      </c>
    </row>
    <row r="2826" spans="1:20" x14ac:dyDescent="0.25">
      <c r="A2826" s="17" t="s">
        <v>295</v>
      </c>
      <c r="B2826" s="8" t="s">
        <v>338</v>
      </c>
      <c r="C2826" s="8" t="s">
        <v>72</v>
      </c>
      <c r="D2826" s="8" t="str">
        <f t="shared" si="275"/>
        <v>Week_40-generic-refi</v>
      </c>
      <c r="E2826" s="8" t="str">
        <f t="shared" si="276"/>
        <v>Umbrella-vod.umb</v>
      </c>
      <c r="H2826" s="24">
        <f t="shared" si="280"/>
        <v>1.0503671756571888E-2</v>
      </c>
      <c r="I2826" s="6">
        <f t="shared" si="280"/>
        <v>3.39</v>
      </c>
      <c r="J2826" s="6">
        <f t="shared" si="280"/>
        <v>2299161.2477619587</v>
      </c>
      <c r="K2826" s="18">
        <f t="shared" si="280"/>
        <v>0.3</v>
      </c>
      <c r="L2826" s="35">
        <f>Data!BM54</f>
        <v>8.2011922934080266E-3</v>
      </c>
      <c r="Q2826" s="21">
        <v>0</v>
      </c>
      <c r="R2826" s="21">
        <v>0</v>
      </c>
      <c r="S2826" s="21">
        <v>0</v>
      </c>
      <c r="T2826" s="38">
        <v>0</v>
      </c>
    </row>
    <row r="2827" spans="1:20" x14ac:dyDescent="0.25">
      <c r="A2827" s="17" t="s">
        <v>296</v>
      </c>
      <c r="B2827" s="8" t="s">
        <v>338</v>
      </c>
      <c r="C2827" s="8" t="s">
        <v>72</v>
      </c>
      <c r="D2827" s="8" t="str">
        <f t="shared" si="275"/>
        <v>Week_41-generic-refi</v>
      </c>
      <c r="E2827" s="8" t="str">
        <f t="shared" si="276"/>
        <v>Umbrella-vod.umb</v>
      </c>
      <c r="H2827" s="24">
        <f t="shared" si="280"/>
        <v>1.0503671756571888E-2</v>
      </c>
      <c r="I2827" s="6">
        <f t="shared" si="280"/>
        <v>3.39</v>
      </c>
      <c r="J2827" s="6">
        <f t="shared" si="280"/>
        <v>2299161.2477619587</v>
      </c>
      <c r="K2827" s="18">
        <f t="shared" si="280"/>
        <v>0.3</v>
      </c>
      <c r="L2827" s="35">
        <f>Data!BM55</f>
        <v>9.7059982188039962E-3</v>
      </c>
      <c r="Q2827" s="21">
        <v>0</v>
      </c>
      <c r="R2827" s="21">
        <v>0</v>
      </c>
      <c r="S2827" s="21">
        <v>0</v>
      </c>
      <c r="T2827" s="38">
        <v>0</v>
      </c>
    </row>
    <row r="2828" spans="1:20" x14ac:dyDescent="0.25">
      <c r="A2828" s="17" t="s">
        <v>297</v>
      </c>
      <c r="B2828" s="8" t="s">
        <v>338</v>
      </c>
      <c r="C2828" s="8" t="s">
        <v>72</v>
      </c>
      <c r="D2828" s="8" t="str">
        <f t="shared" si="275"/>
        <v>Week_42-generic-refi</v>
      </c>
      <c r="E2828" s="8" t="str">
        <f t="shared" si="276"/>
        <v>Umbrella-vod.umb</v>
      </c>
      <c r="H2828" s="24">
        <f t="shared" si="280"/>
        <v>1.0503671756571888E-2</v>
      </c>
      <c r="I2828" s="6">
        <f t="shared" si="280"/>
        <v>3.39</v>
      </c>
      <c r="J2828" s="6">
        <f t="shared" si="280"/>
        <v>2299161.2477619587</v>
      </c>
      <c r="K2828" s="18">
        <f t="shared" si="280"/>
        <v>0.3</v>
      </c>
      <c r="L2828" s="35">
        <f>Data!BM56</f>
        <v>9.7059982188039962E-3</v>
      </c>
      <c r="Q2828" s="21">
        <v>0</v>
      </c>
      <c r="R2828" s="21">
        <v>0</v>
      </c>
      <c r="S2828" s="21">
        <v>0</v>
      </c>
      <c r="T2828" s="38">
        <v>0</v>
      </c>
    </row>
    <row r="2829" spans="1:20" x14ac:dyDescent="0.25">
      <c r="A2829" s="17" t="s">
        <v>298</v>
      </c>
      <c r="B2829" s="8" t="s">
        <v>338</v>
      </c>
      <c r="C2829" s="8" t="s">
        <v>72</v>
      </c>
      <c r="D2829" s="8" t="str">
        <f t="shared" si="275"/>
        <v>Week_43-generic-refi</v>
      </c>
      <c r="E2829" s="8" t="str">
        <f t="shared" si="276"/>
        <v>Umbrella-vod.umb</v>
      </c>
      <c r="H2829" s="24">
        <f t="shared" si="280"/>
        <v>1.0503671756571888E-2</v>
      </c>
      <c r="I2829" s="6">
        <f t="shared" si="280"/>
        <v>3.39</v>
      </c>
      <c r="J2829" s="6">
        <f t="shared" si="280"/>
        <v>2299161.2477619587</v>
      </c>
      <c r="K2829" s="18">
        <f t="shared" si="280"/>
        <v>0.3</v>
      </c>
      <c r="L2829" s="35">
        <f>Data!BM57</f>
        <v>9.7059982188039962E-3</v>
      </c>
      <c r="Q2829" s="21">
        <v>0</v>
      </c>
      <c r="R2829" s="21">
        <v>0</v>
      </c>
      <c r="S2829" s="21">
        <v>0</v>
      </c>
      <c r="T2829" s="38">
        <v>0</v>
      </c>
    </row>
    <row r="2830" spans="1:20" x14ac:dyDescent="0.25">
      <c r="A2830" s="17" t="s">
        <v>299</v>
      </c>
      <c r="B2830" s="8" t="s">
        <v>338</v>
      </c>
      <c r="C2830" s="8" t="s">
        <v>72</v>
      </c>
      <c r="D2830" s="8" t="str">
        <f t="shared" si="275"/>
        <v>Week_44-generic-refi</v>
      </c>
      <c r="E2830" s="8" t="str">
        <f t="shared" si="276"/>
        <v>Umbrella-vod.umb</v>
      </c>
      <c r="H2830" s="24">
        <f t="shared" si="280"/>
        <v>1.0503671756571888E-2</v>
      </c>
      <c r="I2830" s="6">
        <f t="shared" si="280"/>
        <v>3.39</v>
      </c>
      <c r="J2830" s="6">
        <f t="shared" si="280"/>
        <v>2299161.2477619587</v>
      </c>
      <c r="K2830" s="18">
        <f t="shared" si="280"/>
        <v>0.3</v>
      </c>
      <c r="L2830" s="35">
        <f>Data!BM58</f>
        <v>9.7059982188039962E-3</v>
      </c>
      <c r="Q2830" s="21">
        <v>0</v>
      </c>
      <c r="R2830" s="21">
        <v>0</v>
      </c>
      <c r="S2830" s="21">
        <v>0</v>
      </c>
      <c r="T2830" s="38">
        <v>0</v>
      </c>
    </row>
    <row r="2831" spans="1:20" x14ac:dyDescent="0.25">
      <c r="A2831" s="17" t="s">
        <v>300</v>
      </c>
      <c r="B2831" s="8" t="s">
        <v>338</v>
      </c>
      <c r="C2831" s="8" t="s">
        <v>72</v>
      </c>
      <c r="D2831" s="8" t="str">
        <f t="shared" si="275"/>
        <v>Week_45-generic-refi</v>
      </c>
      <c r="E2831" s="8" t="str">
        <f t="shared" si="276"/>
        <v>Umbrella-vod.umb</v>
      </c>
      <c r="H2831" s="24">
        <f t="shared" si="280"/>
        <v>1.0503671756571888E-2</v>
      </c>
      <c r="I2831" s="6">
        <f t="shared" si="280"/>
        <v>3.39</v>
      </c>
      <c r="J2831" s="6">
        <f t="shared" si="280"/>
        <v>2299161.2477619587</v>
      </c>
      <c r="K2831" s="18">
        <f t="shared" si="280"/>
        <v>0.3</v>
      </c>
      <c r="L2831" s="35">
        <f>Data!BM59</f>
        <v>8.3516728859476235E-3</v>
      </c>
      <c r="Q2831" s="21">
        <v>0</v>
      </c>
      <c r="R2831" s="21">
        <v>0</v>
      </c>
      <c r="S2831" s="21">
        <v>0</v>
      </c>
      <c r="T2831" s="38">
        <v>0</v>
      </c>
    </row>
    <row r="2832" spans="1:20" x14ac:dyDescent="0.25">
      <c r="A2832" s="17" t="s">
        <v>301</v>
      </c>
      <c r="B2832" s="8" t="s">
        <v>338</v>
      </c>
      <c r="C2832" s="8" t="s">
        <v>72</v>
      </c>
      <c r="D2832" s="8" t="str">
        <f t="shared" si="275"/>
        <v>Week_46-generic-refi</v>
      </c>
      <c r="E2832" s="8" t="str">
        <f t="shared" si="276"/>
        <v>Umbrella-vod.umb</v>
      </c>
      <c r="H2832" s="24">
        <f t="shared" si="280"/>
        <v>1.0503671756571888E-2</v>
      </c>
      <c r="I2832" s="6">
        <f t="shared" si="280"/>
        <v>3.39</v>
      </c>
      <c r="J2832" s="6">
        <f t="shared" si="280"/>
        <v>2299161.2477619587</v>
      </c>
      <c r="K2832" s="18">
        <f t="shared" si="280"/>
        <v>0.3</v>
      </c>
      <c r="L2832" s="35">
        <f>Data!BM60</f>
        <v>8.3516728859476235E-3</v>
      </c>
      <c r="Q2832" s="21">
        <v>0</v>
      </c>
      <c r="R2832" s="21">
        <v>0</v>
      </c>
      <c r="S2832" s="21">
        <v>0</v>
      </c>
      <c r="T2832" s="38">
        <v>0</v>
      </c>
    </row>
    <row r="2833" spans="1:20" x14ac:dyDescent="0.25">
      <c r="A2833" s="17" t="s">
        <v>272</v>
      </c>
      <c r="B2833" s="8" t="s">
        <v>338</v>
      </c>
      <c r="C2833" s="8" t="s">
        <v>72</v>
      </c>
      <c r="D2833" s="8" t="str">
        <f t="shared" si="275"/>
        <v>Week_47-generic-refi</v>
      </c>
      <c r="E2833" s="8" t="str">
        <f t="shared" si="276"/>
        <v>Umbrella-vod.umb</v>
      </c>
      <c r="H2833" s="24">
        <f t="shared" si="280"/>
        <v>1.0503671756571888E-2</v>
      </c>
      <c r="I2833" s="6">
        <f t="shared" si="280"/>
        <v>3.39</v>
      </c>
      <c r="J2833" s="6">
        <f t="shared" si="280"/>
        <v>2299161.2477619587</v>
      </c>
      <c r="K2833" s="18">
        <f t="shared" si="280"/>
        <v>0.3</v>
      </c>
      <c r="L2833" s="35">
        <f>Data!BM61</f>
        <v>8.3516728859476235E-3</v>
      </c>
      <c r="Q2833" s="21">
        <v>0</v>
      </c>
      <c r="R2833" s="21">
        <v>0</v>
      </c>
      <c r="S2833" s="21">
        <v>0</v>
      </c>
      <c r="T2833" s="38">
        <v>0</v>
      </c>
    </row>
    <row r="2834" spans="1:20" x14ac:dyDescent="0.25">
      <c r="A2834" s="17" t="s">
        <v>273</v>
      </c>
      <c r="B2834" s="8" t="s">
        <v>338</v>
      </c>
      <c r="C2834" s="8" t="s">
        <v>72</v>
      </c>
      <c r="D2834" s="8" t="str">
        <f t="shared" si="275"/>
        <v>Week_48-generic-refi</v>
      </c>
      <c r="E2834" s="8" t="str">
        <f t="shared" si="276"/>
        <v>Umbrella-vod.umb</v>
      </c>
      <c r="H2834" s="24">
        <f t="shared" si="280"/>
        <v>1.0503671756571888E-2</v>
      </c>
      <c r="I2834" s="6">
        <f t="shared" si="280"/>
        <v>3.39</v>
      </c>
      <c r="J2834" s="6">
        <f t="shared" si="280"/>
        <v>2299161.2477619587</v>
      </c>
      <c r="K2834" s="18">
        <f t="shared" si="280"/>
        <v>0.3</v>
      </c>
      <c r="L2834" s="35">
        <f>Data!BM62</f>
        <v>8.3516728859476235E-3</v>
      </c>
      <c r="Q2834" s="21">
        <v>0</v>
      </c>
      <c r="R2834" s="21">
        <v>0</v>
      </c>
      <c r="S2834" s="21">
        <v>0</v>
      </c>
      <c r="T2834" s="38">
        <v>0</v>
      </c>
    </row>
    <row r="2835" spans="1:20" x14ac:dyDescent="0.25">
      <c r="A2835" s="17" t="s">
        <v>274</v>
      </c>
      <c r="B2835" s="8" t="s">
        <v>338</v>
      </c>
      <c r="C2835" s="8" t="s">
        <v>72</v>
      </c>
      <c r="D2835" s="8" t="str">
        <f t="shared" si="275"/>
        <v>Week_49-generic-refi</v>
      </c>
      <c r="E2835" s="8" t="str">
        <f t="shared" si="276"/>
        <v>Umbrella-vod.umb</v>
      </c>
      <c r="H2835" s="24">
        <f t="shared" si="280"/>
        <v>1.0503671756571888E-2</v>
      </c>
      <c r="I2835" s="6">
        <f t="shared" si="280"/>
        <v>3.39</v>
      </c>
      <c r="J2835" s="6">
        <f t="shared" si="280"/>
        <v>2299161.2477619587</v>
      </c>
      <c r="K2835" s="18">
        <f t="shared" si="280"/>
        <v>0.3</v>
      </c>
      <c r="L2835" s="35">
        <f>Data!BM63</f>
        <v>8.3516728859476235E-3</v>
      </c>
      <c r="Q2835" s="21">
        <v>0</v>
      </c>
      <c r="R2835" s="21">
        <v>0</v>
      </c>
      <c r="S2835" s="21">
        <v>0</v>
      </c>
      <c r="T2835" s="38">
        <v>0</v>
      </c>
    </row>
    <row r="2836" spans="1:20" x14ac:dyDescent="0.25">
      <c r="A2836" s="17" t="s">
        <v>275</v>
      </c>
      <c r="B2836" s="8" t="s">
        <v>338</v>
      </c>
      <c r="C2836" s="8" t="s">
        <v>72</v>
      </c>
      <c r="D2836" s="8" t="str">
        <f t="shared" si="275"/>
        <v>Week_50-generic-refi</v>
      </c>
      <c r="E2836" s="8" t="str">
        <f t="shared" si="276"/>
        <v>Umbrella-vod.umb</v>
      </c>
      <c r="H2836" s="24">
        <f t="shared" si="280"/>
        <v>1.0503671756571888E-2</v>
      </c>
      <c r="I2836" s="6">
        <f t="shared" si="280"/>
        <v>3.39</v>
      </c>
      <c r="J2836" s="6">
        <f t="shared" si="280"/>
        <v>2299161.2477619587</v>
      </c>
      <c r="K2836" s="18">
        <f t="shared" si="280"/>
        <v>0.3</v>
      </c>
      <c r="L2836" s="35">
        <f>Data!BM64</f>
        <v>7.2983087381704474E-3</v>
      </c>
      <c r="Q2836" s="21">
        <v>0</v>
      </c>
      <c r="R2836" s="21">
        <v>0</v>
      </c>
      <c r="S2836" s="21">
        <v>0</v>
      </c>
      <c r="T2836" s="38">
        <v>0</v>
      </c>
    </row>
    <row r="2837" spans="1:20" x14ac:dyDescent="0.25">
      <c r="A2837" s="17" t="s">
        <v>276</v>
      </c>
      <c r="B2837" s="8" t="s">
        <v>338</v>
      </c>
      <c r="C2837" s="8" t="s">
        <v>72</v>
      </c>
      <c r="D2837" s="8" t="str">
        <f t="shared" si="275"/>
        <v>Week_51-generic-refi</v>
      </c>
      <c r="E2837" s="8" t="str">
        <f t="shared" si="276"/>
        <v>Umbrella-vod.umb</v>
      </c>
      <c r="H2837" s="24">
        <f t="shared" si="280"/>
        <v>1.0503671756571888E-2</v>
      </c>
      <c r="I2837" s="6">
        <f t="shared" si="280"/>
        <v>3.39</v>
      </c>
      <c r="J2837" s="6">
        <f t="shared" si="280"/>
        <v>2299161.2477619587</v>
      </c>
      <c r="K2837" s="18">
        <f t="shared" si="280"/>
        <v>0.3</v>
      </c>
      <c r="L2837" s="35">
        <f>Data!BM65</f>
        <v>7.2983087381704474E-3</v>
      </c>
      <c r="Q2837" s="21">
        <v>0</v>
      </c>
      <c r="R2837" s="21">
        <v>0</v>
      </c>
      <c r="S2837" s="21">
        <v>0</v>
      </c>
      <c r="T2837" s="38">
        <v>0</v>
      </c>
    </row>
    <row r="2838" spans="1:20" x14ac:dyDescent="0.25">
      <c r="A2838" s="17" t="s">
        <v>277</v>
      </c>
      <c r="B2838" s="8" t="s">
        <v>338</v>
      </c>
      <c r="C2838" s="8" t="s">
        <v>72</v>
      </c>
      <c r="D2838" s="8" t="str">
        <f t="shared" si="275"/>
        <v>Week_52-generic-refi</v>
      </c>
      <c r="E2838" s="8" t="str">
        <f t="shared" si="276"/>
        <v>Umbrella-vod.umb</v>
      </c>
      <c r="H2838" s="24">
        <f t="shared" si="280"/>
        <v>1.0503671756571888E-2</v>
      </c>
      <c r="I2838" s="6">
        <f t="shared" si="280"/>
        <v>3.39</v>
      </c>
      <c r="J2838" s="6">
        <f t="shared" si="280"/>
        <v>2299161.2477619587</v>
      </c>
      <c r="K2838" s="18">
        <f t="shared" si="280"/>
        <v>0.3</v>
      </c>
      <c r="L2838" s="35">
        <f>Data!BM66</f>
        <v>7.2983087381704474E-3</v>
      </c>
      <c r="Q2838" s="21">
        <v>0</v>
      </c>
      <c r="R2838" s="21">
        <v>0</v>
      </c>
      <c r="S2838" s="21">
        <v>0</v>
      </c>
      <c r="T2838" s="38">
        <v>0</v>
      </c>
    </row>
    <row r="2840" spans="1:20" x14ac:dyDescent="0.25">
      <c r="A2840" s="8" t="s">
        <v>336</v>
      </c>
      <c r="E2840" s="8" t="s">
        <v>337</v>
      </c>
      <c r="Q2840" s="21">
        <v>970913.36037299992</v>
      </c>
      <c r="R2840" s="21">
        <v>148322.35132337149</v>
      </c>
      <c r="S2840" s="21">
        <v>1977423.6025965088</v>
      </c>
    </row>
    <row r="2842" spans="1:20" x14ac:dyDescent="0.25">
      <c r="A2842" s="8" t="s">
        <v>336</v>
      </c>
      <c r="E2842" s="8" t="s">
        <v>40</v>
      </c>
      <c r="Q2842" s="21">
        <v>1391400.0694220013</v>
      </c>
      <c r="R2842" s="21">
        <v>259731.98249728067</v>
      </c>
      <c r="S2842" s="21">
        <v>4031770.5823417795</v>
      </c>
    </row>
    <row r="2843" spans="1:20" x14ac:dyDescent="0.25">
      <c r="A2843" s="8" t="s">
        <v>336</v>
      </c>
      <c r="E2843" s="8" t="s">
        <v>53</v>
      </c>
      <c r="Q2843" s="21">
        <v>1175354.6196075189</v>
      </c>
      <c r="R2843" s="21">
        <v>123988.77855437728</v>
      </c>
      <c r="S2843" s="21">
        <v>2206553.9462042698</v>
      </c>
    </row>
    <row r="2844" spans="1:20" x14ac:dyDescent="0.25">
      <c r="A2844" s="8" t="s">
        <v>336</v>
      </c>
      <c r="E2844" s="8" t="s">
        <v>60</v>
      </c>
      <c r="Q2844" s="21">
        <v>1259749.324198344</v>
      </c>
      <c r="R2844" s="21">
        <v>214662.85363497704</v>
      </c>
      <c r="S2844" s="21">
        <v>3190697.7952350364</v>
      </c>
    </row>
    <row r="2845" spans="1:20" x14ac:dyDescent="0.25">
      <c r="A2845" s="8" t="s">
        <v>336</v>
      </c>
      <c r="E2845" s="8" t="s">
        <v>338</v>
      </c>
      <c r="Q2845" s="21">
        <v>889081.39856000035</v>
      </c>
      <c r="R2845" s="21">
        <v>167814.73143826248</v>
      </c>
      <c r="S2845" s="21">
        <v>1707051.988502054</v>
      </c>
    </row>
    <row r="2847" spans="1:20" x14ac:dyDescent="0.25">
      <c r="A2847" s="8" t="s">
        <v>336</v>
      </c>
      <c r="E2847" s="8" t="s">
        <v>61</v>
      </c>
      <c r="Q2847" s="21">
        <v>726517.95000000019</v>
      </c>
      <c r="R2847" s="21">
        <v>180959.70971034886</v>
      </c>
      <c r="S2847" s="21">
        <v>3050079.869802881</v>
      </c>
    </row>
    <row r="2848" spans="1:20" x14ac:dyDescent="0.25">
      <c r="A2848" s="8" t="s">
        <v>336</v>
      </c>
      <c r="E2848" s="8" t="s">
        <v>62</v>
      </c>
      <c r="Q2848" s="21">
        <v>484480.75152400008</v>
      </c>
      <c r="R2848" s="21">
        <v>61372.225429228311</v>
      </c>
      <c r="S2848" s="21">
        <v>923473.36662065145</v>
      </c>
    </row>
    <row r="2849" spans="1:19" x14ac:dyDescent="0.25">
      <c r="A2849" s="8" t="s">
        <v>336</v>
      </c>
      <c r="E2849" s="8" t="s">
        <v>63</v>
      </c>
      <c r="Q2849" s="21">
        <v>60893.967854002178</v>
      </c>
      <c r="R2849" s="21">
        <v>4083.5172036881286</v>
      </c>
      <c r="S2849" s="21">
        <v>25382.671470562145</v>
      </c>
    </row>
    <row r="2850" spans="1:19" x14ac:dyDescent="0.25">
      <c r="A2850" s="8" t="s">
        <v>336</v>
      </c>
      <c r="E2850" s="8" t="s">
        <v>64</v>
      </c>
      <c r="Q2850" s="21">
        <v>0</v>
      </c>
      <c r="R2850" s="21">
        <v>0</v>
      </c>
      <c r="S2850" s="21">
        <v>0</v>
      </c>
    </row>
    <row r="2851" spans="1:19" x14ac:dyDescent="0.25">
      <c r="A2851" s="8" t="s">
        <v>336</v>
      </c>
      <c r="E2851" s="8" t="s">
        <v>330</v>
      </c>
      <c r="Q2851" s="21">
        <v>3000.0000009999999</v>
      </c>
      <c r="R2851" s="21">
        <v>381.93941750682501</v>
      </c>
      <c r="S2851" s="21">
        <v>2377.8228328710757</v>
      </c>
    </row>
    <row r="2852" spans="1:19" x14ac:dyDescent="0.25">
      <c r="A2852" s="8" t="s">
        <v>336</v>
      </c>
      <c r="E2852" s="8" t="s">
        <v>331</v>
      </c>
      <c r="Q2852" s="21">
        <v>76507.400042999987</v>
      </c>
      <c r="R2852" s="21">
        <v>8389.927228947754</v>
      </c>
      <c r="S2852" s="21">
        <v>39911.587690957604</v>
      </c>
    </row>
    <row r="2853" spans="1:19" x14ac:dyDescent="0.25">
      <c r="A2853" s="8" t="s">
        <v>336</v>
      </c>
      <c r="E2853" s="8" t="s">
        <v>74</v>
      </c>
      <c r="Q2853" s="21">
        <v>39999.999999999971</v>
      </c>
      <c r="R2853" s="21">
        <v>4544.6635075607574</v>
      </c>
      <c r="S2853" s="21">
        <v>-9454.7360761434084</v>
      </c>
    </row>
    <row r="2854" spans="1:19" x14ac:dyDescent="0.25">
      <c r="A2854" s="8" t="s">
        <v>336</v>
      </c>
      <c r="E2854" s="8" t="s">
        <v>329</v>
      </c>
      <c r="Q2854" s="21">
        <v>0</v>
      </c>
      <c r="R2854" s="21">
        <v>0</v>
      </c>
      <c r="S2854" s="21">
        <v>0</v>
      </c>
    </row>
    <row r="2855" spans="1:19" x14ac:dyDescent="0.25">
      <c r="A2855" s="8" t="s">
        <v>336</v>
      </c>
      <c r="E2855" s="8" t="s">
        <v>65</v>
      </c>
      <c r="Q2855" s="21">
        <v>841651.79999999993</v>
      </c>
      <c r="R2855" s="21">
        <v>99542.008506768587</v>
      </c>
      <c r="S2855" s="21">
        <v>1743811.3827997881</v>
      </c>
    </row>
    <row r="2856" spans="1:19" x14ac:dyDescent="0.25">
      <c r="A2856" s="8" t="s">
        <v>336</v>
      </c>
      <c r="E2856" s="8" t="s">
        <v>66</v>
      </c>
      <c r="Q2856" s="21">
        <v>0</v>
      </c>
      <c r="R2856" s="21">
        <v>0</v>
      </c>
      <c r="S2856" s="21">
        <v>0</v>
      </c>
    </row>
    <row r="2857" spans="1:19" x14ac:dyDescent="0.25">
      <c r="A2857" s="8" t="s">
        <v>336</v>
      </c>
      <c r="E2857" s="8" t="s">
        <v>332</v>
      </c>
      <c r="Q2857" s="21">
        <v>78902.23001900001</v>
      </c>
      <c r="R2857" s="21">
        <v>3747.6606962605451</v>
      </c>
      <c r="S2857" s="21">
        <v>-2509.8432244140708</v>
      </c>
    </row>
    <row r="2858" spans="1:19" x14ac:dyDescent="0.25">
      <c r="A2858" s="8" t="s">
        <v>336</v>
      </c>
      <c r="E2858" s="8" t="s">
        <v>67</v>
      </c>
      <c r="Q2858" s="21">
        <v>254800.5895885191</v>
      </c>
      <c r="R2858" s="21">
        <v>20699.109351348168</v>
      </c>
      <c r="S2858" s="21">
        <v>465252.40662889549</v>
      </c>
    </row>
    <row r="2859" spans="1:19" x14ac:dyDescent="0.25">
      <c r="A2859" s="8" t="s">
        <v>336</v>
      </c>
      <c r="E2859" s="8" t="s">
        <v>76</v>
      </c>
      <c r="Q2859" s="21">
        <v>0</v>
      </c>
      <c r="R2859" s="21">
        <v>0</v>
      </c>
      <c r="S2859" s="21">
        <v>0</v>
      </c>
    </row>
    <row r="2860" spans="1:19" x14ac:dyDescent="0.25">
      <c r="A2860" s="8" t="s">
        <v>336</v>
      </c>
      <c r="E2860" s="8" t="s">
        <v>68</v>
      </c>
      <c r="Q2860" s="21">
        <v>831671.4600000002</v>
      </c>
      <c r="R2860" s="21">
        <v>159759.26111609585</v>
      </c>
      <c r="S2860" s="21">
        <v>2432779.5300701484</v>
      </c>
    </row>
    <row r="2861" spans="1:19" x14ac:dyDescent="0.25">
      <c r="A2861" s="8" t="s">
        <v>336</v>
      </c>
      <c r="E2861" s="8" t="s">
        <v>333</v>
      </c>
      <c r="Q2861" s="21">
        <v>98130.829987000005</v>
      </c>
      <c r="R2861" s="21">
        <v>9250.2340686344705</v>
      </c>
      <c r="S2861" s="21">
        <v>27899.070453562425</v>
      </c>
    </row>
    <row r="2862" spans="1:19" x14ac:dyDescent="0.25">
      <c r="A2862" s="8" t="s">
        <v>336</v>
      </c>
      <c r="E2862" s="8" t="s">
        <v>69</v>
      </c>
      <c r="Q2862" s="21">
        <v>329947.03421134403</v>
      </c>
      <c r="R2862" s="21">
        <v>45653.358450246684</v>
      </c>
      <c r="S2862" s="21">
        <v>730019.19471132488</v>
      </c>
    </row>
    <row r="2863" spans="1:19" x14ac:dyDescent="0.25">
      <c r="A2863" s="8" t="s">
        <v>336</v>
      </c>
      <c r="E2863" s="8" t="s">
        <v>70</v>
      </c>
      <c r="Q2863" s="21">
        <v>83646.430000000008</v>
      </c>
      <c r="R2863" s="21">
        <v>64289.248121481411</v>
      </c>
      <c r="S2863" s="21">
        <v>931993.98126560613</v>
      </c>
    </row>
    <row r="2864" spans="1:19" x14ac:dyDescent="0.25">
      <c r="A2864" s="8" t="s">
        <v>336</v>
      </c>
      <c r="E2864" s="8" t="s">
        <v>334</v>
      </c>
      <c r="Q2864" s="21">
        <v>186825.00014500003</v>
      </c>
      <c r="R2864" s="21">
        <v>22890.453011153128</v>
      </c>
      <c r="S2864" s="21">
        <v>150931.47744468888</v>
      </c>
    </row>
    <row r="2865" spans="1:19" x14ac:dyDescent="0.25">
      <c r="A2865" s="8" t="s">
        <v>336</v>
      </c>
      <c r="E2865" s="8" t="s">
        <v>335</v>
      </c>
      <c r="Q2865" s="21">
        <v>468232.07996199996</v>
      </c>
      <c r="R2865" s="21">
        <v>70401.322261300069</v>
      </c>
      <c r="S2865" s="21">
        <v>619561.34637890989</v>
      </c>
    </row>
    <row r="2866" spans="1:19" x14ac:dyDescent="0.25">
      <c r="A2866" s="8" t="s">
        <v>336</v>
      </c>
      <c r="E2866" s="8" t="s">
        <v>71</v>
      </c>
      <c r="Q2866" s="21">
        <v>150377.88845299996</v>
      </c>
      <c r="R2866" s="21">
        <v>10233.708044327763</v>
      </c>
      <c r="S2866" s="21">
        <v>4565.1834128491864</v>
      </c>
    </row>
    <row r="2867" spans="1:19" x14ac:dyDescent="0.25">
      <c r="A2867" s="8" t="s">
        <v>336</v>
      </c>
      <c r="E2867" s="8" t="s">
        <v>72</v>
      </c>
      <c r="Q2867" s="21">
        <v>0</v>
      </c>
      <c r="R2867" s="21">
        <v>0</v>
      </c>
      <c r="S2867" s="21">
        <v>0</v>
      </c>
    </row>
    <row r="2869" spans="1:19" x14ac:dyDescent="0.25">
      <c r="A2869" s="8" t="s">
        <v>339</v>
      </c>
      <c r="Q2869" s="21">
        <v>5686500</v>
      </c>
      <c r="R2869" s="21">
        <v>914520.6974482683</v>
      </c>
      <c r="S2869" s="21">
        <v>13113497.914879661</v>
      </c>
    </row>
    <row r="2871" spans="1:19" x14ac:dyDescent="0.25">
      <c r="A2871" s="8" t="s">
        <v>406</v>
      </c>
      <c r="Q2871" s="21">
        <f>Q2869-Q2840</f>
        <v>4715586.6396270003</v>
      </c>
      <c r="R2871" s="21">
        <f>R2869-R2840</f>
        <v>766198.34612489678</v>
      </c>
      <c r="S2871" s="21">
        <f>S2869-S2840</f>
        <v>11136074.312283153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AB70-205D-43DA-845A-F91F738C8B14}">
  <sheetPr codeName="Sheet4"/>
  <dimension ref="A1:T2871"/>
  <sheetViews>
    <sheetView showGridLines="0" workbookViewId="0">
      <pane ySplit="1" topLeftCell="A2836" activePane="bottomLeft" state="frozen"/>
      <selection pane="bottomLeft"/>
    </sheetView>
  </sheetViews>
  <sheetFormatPr defaultColWidth="9.1796875" defaultRowHeight="12.5" x14ac:dyDescent="0.25"/>
  <cols>
    <col min="1" max="1" width="12.26953125" style="8" bestFit="1" customWidth="1"/>
    <col min="2" max="2" width="8.26953125" style="8" bestFit="1" customWidth="1"/>
    <col min="3" max="3" width="16.54296875" style="8" bestFit="1" customWidth="1"/>
    <col min="4" max="4" width="22.7265625" style="8" bestFit="1" customWidth="1"/>
    <col min="5" max="5" width="24.7265625" style="8" bestFit="1" customWidth="1"/>
    <col min="6" max="6" width="12.453125" style="4" bestFit="1" customWidth="1"/>
    <col min="7" max="7" width="5.7265625" style="19" bestFit="1" customWidth="1"/>
    <col min="8" max="8" width="9.54296875" style="4" bestFit="1" customWidth="1"/>
    <col min="9" max="9" width="11.453125" style="4" bestFit="1" customWidth="1"/>
    <col min="10" max="10" width="12.7265625" style="6" bestFit="1" customWidth="1"/>
    <col min="11" max="11" width="9.81640625" style="18" bestFit="1" customWidth="1"/>
    <col min="12" max="12" width="11.54296875" style="35" bestFit="1" customWidth="1"/>
    <col min="13" max="13" width="12" style="21" bestFit="1" customWidth="1"/>
    <col min="14" max="14" width="10.1796875" style="21" bestFit="1" customWidth="1"/>
    <col min="15" max="15" width="10.7265625" style="21" bestFit="1" customWidth="1"/>
    <col min="16" max="16" width="15.08984375" style="21" bestFit="1" customWidth="1"/>
    <col min="17" max="17" width="10" style="21" bestFit="1" customWidth="1"/>
    <col min="18" max="18" width="11.1796875" style="21" bestFit="1" customWidth="1"/>
    <col min="19" max="19" width="10.7265625" style="21" bestFit="1" customWidth="1"/>
    <col min="20" max="20" width="13.7265625" style="38" bestFit="1" customWidth="1"/>
    <col min="21" max="16384" width="9.1796875" style="4"/>
  </cols>
  <sheetData>
    <row r="1" spans="1:20" ht="13" x14ac:dyDescent="0.3">
      <c r="A1" s="15" t="s">
        <v>77</v>
      </c>
      <c r="B1" s="15" t="s">
        <v>78</v>
      </c>
      <c r="C1" s="15" t="s">
        <v>0</v>
      </c>
      <c r="D1" s="15" t="s">
        <v>79</v>
      </c>
      <c r="E1" s="15" t="s">
        <v>80</v>
      </c>
      <c r="F1" s="13" t="s">
        <v>246</v>
      </c>
      <c r="G1" s="30" t="s">
        <v>82</v>
      </c>
      <c r="H1" s="13" t="s">
        <v>85</v>
      </c>
      <c r="I1" s="13" t="s">
        <v>443</v>
      </c>
      <c r="J1" s="26" t="s">
        <v>440</v>
      </c>
      <c r="K1" s="29" t="s">
        <v>4</v>
      </c>
      <c r="L1" s="34" t="s">
        <v>441</v>
      </c>
      <c r="M1" s="36" t="s">
        <v>83</v>
      </c>
      <c r="N1" s="36" t="s">
        <v>305</v>
      </c>
      <c r="O1" s="36" t="s">
        <v>306</v>
      </c>
      <c r="P1" s="36" t="s">
        <v>451</v>
      </c>
      <c r="Q1" s="36" t="s">
        <v>307</v>
      </c>
      <c r="R1" s="36" t="s">
        <v>308</v>
      </c>
      <c r="S1" s="36" t="s">
        <v>309</v>
      </c>
      <c r="T1" s="37" t="s">
        <v>353</v>
      </c>
    </row>
    <row r="2" spans="1:20" x14ac:dyDescent="0.25">
      <c r="A2" s="16" t="s">
        <v>328</v>
      </c>
      <c r="B2" s="8" t="s">
        <v>40</v>
      </c>
      <c r="C2" s="8" t="s">
        <v>61</v>
      </c>
      <c r="E2" s="8" t="str">
        <f>IF(RIGHT(A2,3)="old","Initial",B2&amp;"-"&amp;C2)</f>
        <v>Initial</v>
      </c>
      <c r="F2" s="21">
        <f>Data!AN2</f>
        <v>393432.46859552251</v>
      </c>
      <c r="G2" s="19">
        <f>Data!AP2</f>
        <v>6.2941960634324765</v>
      </c>
      <c r="H2" s="25">
        <f>VLOOKUP(C2,parms,3,FALSE)</f>
        <v>3.0461531455782658E-2</v>
      </c>
      <c r="I2" s="42">
        <f>VLOOKUP(C2,parms,8,FALSE)</f>
        <v>3.15</v>
      </c>
      <c r="J2" s="27">
        <f>VLOOKUP(C2,parms,4,FALSE)</f>
        <v>63.027152600987208</v>
      </c>
      <c r="K2" s="25">
        <f>VLOOKUP(C2,parms,6,FALSE)</f>
        <v>0.65</v>
      </c>
      <c r="L2" s="35">
        <f>Data!BL2</f>
        <v>1830.26323436441</v>
      </c>
      <c r="M2" s="39">
        <f>VLOOKUP(C2,Data!$CB$2:$EB$22,1+VALUE(MID(A2,6,2)),FALSE)</f>
        <v>3043.56</v>
      </c>
      <c r="P2" s="27">
        <v>3500</v>
      </c>
      <c r="Q2" s="21">
        <v>3043.56</v>
      </c>
      <c r="R2" s="21">
        <v>312.06563053658124</v>
      </c>
      <c r="S2" s="21">
        <v>3143.6771292561575</v>
      </c>
      <c r="T2" s="38">
        <v>2.6038982427993962E-2</v>
      </c>
    </row>
    <row r="3" spans="1:20" x14ac:dyDescent="0.25">
      <c r="A3" s="16" t="s">
        <v>316</v>
      </c>
      <c r="B3" s="8" t="s">
        <v>40</v>
      </c>
      <c r="C3" s="8" t="s">
        <v>61</v>
      </c>
      <c r="E3" s="8" t="str">
        <f t="shared" ref="E3:E66" si="0">IF(RIGHT(A3,3)="old","Initial",B3&amp;"-"&amp;C3)</f>
        <v>Initial</v>
      </c>
      <c r="F3" s="21">
        <f>Data!AN3</f>
        <v>228081.015200244</v>
      </c>
      <c r="G3" s="19">
        <f>Data!AP3</f>
        <v>7.9971814637423746</v>
      </c>
      <c r="H3" s="18">
        <f>H2</f>
        <v>3.0461531455782658E-2</v>
      </c>
      <c r="I3" s="6">
        <f>I2</f>
        <v>3.15</v>
      </c>
      <c r="J3" s="6">
        <f>J2</f>
        <v>63.027152600987208</v>
      </c>
      <c r="K3" s="18">
        <f>K2</f>
        <v>0.65</v>
      </c>
      <c r="L3" s="35">
        <f>Data!BL3</f>
        <v>1725.3903664173188</v>
      </c>
      <c r="M3" s="39">
        <f>VLOOKUP(C3,Data!$CB$2:$EB$22,1+VALUE(MID(A3,6,2)),FALSE)</f>
        <v>14599.11</v>
      </c>
      <c r="P3" s="6">
        <f>P2</f>
        <v>3500</v>
      </c>
      <c r="Q3" s="21">
        <v>14599.11</v>
      </c>
      <c r="R3" s="21">
        <v>976.11695920162629</v>
      </c>
      <c r="S3" s="21">
        <v>9990.3710256012237</v>
      </c>
      <c r="T3" s="38">
        <v>0.14049503836073385</v>
      </c>
    </row>
    <row r="4" spans="1:20" x14ac:dyDescent="0.25">
      <c r="A4" s="16" t="s">
        <v>317</v>
      </c>
      <c r="B4" s="8" t="s">
        <v>40</v>
      </c>
      <c r="C4" s="8" t="s">
        <v>61</v>
      </c>
      <c r="E4" s="8" t="str">
        <f t="shared" si="0"/>
        <v>Initial</v>
      </c>
      <c r="F4" s="21">
        <f>Data!AN4</f>
        <v>317634.99002545653</v>
      </c>
      <c r="G4" s="19">
        <f>Data!AP4</f>
        <v>6.7548152855074779</v>
      </c>
      <c r="H4" s="18">
        <f t="shared" ref="H4:K19" si="1">H3</f>
        <v>3.0461531455782658E-2</v>
      </c>
      <c r="I4" s="6">
        <f t="shared" si="1"/>
        <v>3.15</v>
      </c>
      <c r="J4" s="6">
        <f t="shared" si="1"/>
        <v>63.027152600987208</v>
      </c>
      <c r="K4" s="18">
        <f t="shared" si="1"/>
        <v>0.65</v>
      </c>
      <c r="L4" s="35">
        <f>Data!BL4</f>
        <v>1946.9834473517333</v>
      </c>
      <c r="M4" s="39">
        <f>VLOOKUP(C4,Data!$CB$2:$EB$22,1+VALUE(MID(A4,6,2)),FALSE)</f>
        <v>396.47</v>
      </c>
      <c r="P4" s="6">
        <f t="shared" ref="P4:P66" si="2">P3</f>
        <v>3500</v>
      </c>
      <c r="Q4" s="21">
        <v>396.47</v>
      </c>
      <c r="R4" s="21">
        <v>935.10609062200331</v>
      </c>
      <c r="S4" s="21">
        <v>19500.407080689642</v>
      </c>
      <c r="T4" s="38">
        <v>9.6645316925104807E-2</v>
      </c>
    </row>
    <row r="5" spans="1:20" x14ac:dyDescent="0.25">
      <c r="A5" s="16" t="s">
        <v>318</v>
      </c>
      <c r="B5" s="8" t="s">
        <v>40</v>
      </c>
      <c r="C5" s="8" t="s">
        <v>61</v>
      </c>
      <c r="E5" s="8" t="str">
        <f t="shared" si="0"/>
        <v>Initial</v>
      </c>
      <c r="F5" s="21">
        <f>Data!AN5</f>
        <v>322486.62248072354</v>
      </c>
      <c r="G5" s="19">
        <f>Data!AP5</f>
        <v>6.9739033911176911</v>
      </c>
      <c r="H5" s="18">
        <f t="shared" si="1"/>
        <v>3.0461531455782658E-2</v>
      </c>
      <c r="I5" s="6">
        <f t="shared" si="1"/>
        <v>3.15</v>
      </c>
      <c r="J5" s="6">
        <f t="shared" si="1"/>
        <v>63.027152600987208</v>
      </c>
      <c r="K5" s="18">
        <f t="shared" si="1"/>
        <v>0.65</v>
      </c>
      <c r="L5" s="35">
        <f>Data!BL5</f>
        <v>1944.8608207636205</v>
      </c>
      <c r="M5" s="39">
        <f>VLOOKUP(C5,Data!$CB$2:$EB$22,1+VALUE(MID(A5,6,2)),FALSE)</f>
        <v>44909.79</v>
      </c>
      <c r="P5" s="6">
        <f t="shared" si="2"/>
        <v>3500</v>
      </c>
      <c r="Q5" s="21">
        <v>44909.79</v>
      </c>
      <c r="R5" s="21">
        <v>3448.7758043153863</v>
      </c>
      <c r="S5" s="21">
        <v>30852.212222297087</v>
      </c>
      <c r="T5" s="38">
        <v>0.35107631033810494</v>
      </c>
    </row>
    <row r="6" spans="1:20" x14ac:dyDescent="0.25">
      <c r="A6" s="16" t="s">
        <v>319</v>
      </c>
      <c r="B6" s="8" t="s">
        <v>40</v>
      </c>
      <c r="C6" s="8" t="s">
        <v>61</v>
      </c>
      <c r="E6" s="8" t="str">
        <f t="shared" si="0"/>
        <v>Initial</v>
      </c>
      <c r="F6" s="21">
        <f>Data!AN6</f>
        <v>401386.27962260752</v>
      </c>
      <c r="G6" s="19">
        <f>Data!AP6</f>
        <v>6.2238891290728731</v>
      </c>
      <c r="H6" s="18">
        <f t="shared" si="1"/>
        <v>3.0461531455782658E-2</v>
      </c>
      <c r="I6" s="6">
        <f t="shared" si="1"/>
        <v>3.15</v>
      </c>
      <c r="J6" s="6">
        <f t="shared" si="1"/>
        <v>63.027152600987208</v>
      </c>
      <c r="K6" s="18">
        <f t="shared" si="1"/>
        <v>0.65</v>
      </c>
      <c r="L6" s="35">
        <f>Data!BL6</f>
        <v>2085.2620813272074</v>
      </c>
      <c r="M6" s="39">
        <f>VLOOKUP(C6,Data!$CB$2:$EB$22,1+VALUE(MID(A6,6,2)),FALSE)</f>
        <v>1534.66</v>
      </c>
      <c r="P6" s="6">
        <f t="shared" si="2"/>
        <v>3500</v>
      </c>
      <c r="Q6" s="21">
        <v>1534.66</v>
      </c>
      <c r="R6" s="21">
        <v>3103.1838658361112</v>
      </c>
      <c r="S6" s="21">
        <v>59304.037833488866</v>
      </c>
      <c r="T6" s="38">
        <v>0.25380095488289778</v>
      </c>
    </row>
    <row r="7" spans="1:20" x14ac:dyDescent="0.25">
      <c r="A7" s="16" t="s">
        <v>320</v>
      </c>
      <c r="B7" s="8" t="s">
        <v>40</v>
      </c>
      <c r="C7" s="8" t="s">
        <v>61</v>
      </c>
      <c r="E7" s="8" t="str">
        <f t="shared" si="0"/>
        <v>Initial</v>
      </c>
      <c r="F7" s="21">
        <f>Data!AN7</f>
        <v>309588.89609523199</v>
      </c>
      <c r="G7" s="19">
        <f>Data!AP7</f>
        <v>6.9990429098927924</v>
      </c>
      <c r="H7" s="18">
        <f t="shared" si="1"/>
        <v>3.0461531455782658E-2</v>
      </c>
      <c r="I7" s="6">
        <f t="shared" si="1"/>
        <v>3.15</v>
      </c>
      <c r="J7" s="6">
        <f t="shared" si="1"/>
        <v>63.027152600987208</v>
      </c>
      <c r="K7" s="18">
        <f t="shared" si="1"/>
        <v>0.65</v>
      </c>
      <c r="L7" s="35">
        <f>Data!BL7</f>
        <v>1650.6523731634045</v>
      </c>
      <c r="M7" s="39">
        <f>VLOOKUP(C7,Data!$CB$2:$EB$22,1+VALUE(MID(A7,6,2)),FALSE)</f>
        <v>51717.140000000007</v>
      </c>
      <c r="P7" s="6">
        <f t="shared" si="2"/>
        <v>3500</v>
      </c>
      <c r="Q7" s="21">
        <v>51717.140000000007</v>
      </c>
      <c r="R7" s="21">
        <v>4688.1191888157009</v>
      </c>
      <c r="S7" s="21">
        <v>51641.754213020562</v>
      </c>
      <c r="T7" s="38">
        <v>0.49712034249272496</v>
      </c>
    </row>
    <row r="8" spans="1:20" x14ac:dyDescent="0.25">
      <c r="A8" s="16" t="s">
        <v>321</v>
      </c>
      <c r="B8" s="8" t="s">
        <v>40</v>
      </c>
      <c r="C8" s="8" t="s">
        <v>61</v>
      </c>
      <c r="E8" s="8" t="str">
        <f t="shared" si="0"/>
        <v>Initial</v>
      </c>
      <c r="F8" s="21">
        <f>Data!AN8</f>
        <v>309968.77520157403</v>
      </c>
      <c r="G8" s="19">
        <f>Data!AP8</f>
        <v>6.9767010399881384</v>
      </c>
      <c r="H8" s="18">
        <f t="shared" si="1"/>
        <v>3.0461531455782658E-2</v>
      </c>
      <c r="I8" s="6">
        <f t="shared" si="1"/>
        <v>3.15</v>
      </c>
      <c r="J8" s="6">
        <f t="shared" si="1"/>
        <v>63.027152600987208</v>
      </c>
      <c r="K8" s="18">
        <f t="shared" si="1"/>
        <v>0.65</v>
      </c>
      <c r="L8" s="35">
        <f>Data!BL8</f>
        <v>1731.9975466831138</v>
      </c>
      <c r="M8" s="39">
        <f>VLOOKUP(C8,Data!$CB$2:$EB$22,1+VALUE(MID(A8,6,2)),FALSE)</f>
        <v>1858.89</v>
      </c>
      <c r="P8" s="6">
        <f t="shared" si="2"/>
        <v>3500</v>
      </c>
      <c r="Q8" s="21">
        <v>1858.89</v>
      </c>
      <c r="R8" s="21">
        <v>3504.3189974675138</v>
      </c>
      <c r="S8" s="21">
        <v>75154.155881357641</v>
      </c>
      <c r="T8" s="38">
        <v>0.37113674289436949</v>
      </c>
    </row>
    <row r="9" spans="1:20" x14ac:dyDescent="0.25">
      <c r="A9" s="16" t="s">
        <v>322</v>
      </c>
      <c r="B9" s="8" t="s">
        <v>40</v>
      </c>
      <c r="C9" s="8" t="s">
        <v>61</v>
      </c>
      <c r="E9" s="8" t="str">
        <f t="shared" si="0"/>
        <v>Initial</v>
      </c>
      <c r="F9" s="21">
        <f>Data!AN9</f>
        <v>454180.53004536044</v>
      </c>
      <c r="G9" s="19">
        <f>Data!AP9</f>
        <v>6.0080329106190753</v>
      </c>
      <c r="H9" s="18">
        <f t="shared" si="1"/>
        <v>3.0461531455782658E-2</v>
      </c>
      <c r="I9" s="6">
        <f t="shared" si="1"/>
        <v>3.15</v>
      </c>
      <c r="J9" s="6">
        <f t="shared" si="1"/>
        <v>63.027152600987208</v>
      </c>
      <c r="K9" s="18">
        <f t="shared" si="1"/>
        <v>0.65</v>
      </c>
      <c r="L9" s="35">
        <f>Data!BL9</f>
        <v>2385.2246421647269</v>
      </c>
      <c r="M9" s="39">
        <f>VLOOKUP(C9,Data!$CB$2:$EB$22,1+VALUE(MID(A9,6,2)),FALSE)</f>
        <v>0</v>
      </c>
      <c r="P9" s="6">
        <f t="shared" si="2"/>
        <v>3500</v>
      </c>
      <c r="Q9" s="21">
        <v>0</v>
      </c>
      <c r="R9" s="21">
        <v>3601.119867783711</v>
      </c>
      <c r="S9" s="21">
        <v>68152.287044295561</v>
      </c>
      <c r="T9" s="38">
        <v>0.26028990871775259</v>
      </c>
    </row>
    <row r="10" spans="1:20" x14ac:dyDescent="0.25">
      <c r="A10" s="16" t="s">
        <v>323</v>
      </c>
      <c r="B10" s="8" t="s">
        <v>40</v>
      </c>
      <c r="C10" s="8" t="s">
        <v>61</v>
      </c>
      <c r="E10" s="8" t="str">
        <f t="shared" si="0"/>
        <v>Initial</v>
      </c>
      <c r="F10" s="21">
        <f>Data!AN10</f>
        <v>455011.73547455797</v>
      </c>
      <c r="G10" s="19">
        <f>Data!AP10</f>
        <v>6.0449284141776669</v>
      </c>
      <c r="H10" s="18">
        <f t="shared" si="1"/>
        <v>3.0461531455782658E-2</v>
      </c>
      <c r="I10" s="6">
        <f t="shared" si="1"/>
        <v>3.15</v>
      </c>
      <c r="J10" s="6">
        <f t="shared" si="1"/>
        <v>63.027152600987208</v>
      </c>
      <c r="K10" s="18">
        <f t="shared" si="1"/>
        <v>0.65</v>
      </c>
      <c r="L10" s="35">
        <f>Data!BL10</f>
        <v>2385.2246421647269</v>
      </c>
      <c r="M10" s="39">
        <f>VLOOKUP(C10,Data!$CB$2:$EB$22,1+VALUE(MID(A10,6,2)),FALSE)</f>
        <v>0</v>
      </c>
      <c r="P10" s="6">
        <f t="shared" si="2"/>
        <v>3500</v>
      </c>
      <c r="Q10" s="21">
        <v>0</v>
      </c>
      <c r="R10" s="21">
        <v>2466.6659728604554</v>
      </c>
      <c r="S10" s="21">
        <v>46969.080567032499</v>
      </c>
      <c r="T10" s="38">
        <v>0.17796557870980956</v>
      </c>
    </row>
    <row r="11" spans="1:20" x14ac:dyDescent="0.25">
      <c r="A11" s="16" t="s">
        <v>324</v>
      </c>
      <c r="B11" s="8" t="s">
        <v>40</v>
      </c>
      <c r="C11" s="8" t="s">
        <v>61</v>
      </c>
      <c r="E11" s="8" t="str">
        <f t="shared" si="0"/>
        <v>Initial</v>
      </c>
      <c r="F11" s="21">
        <f>Data!AN11</f>
        <v>290055.894256228</v>
      </c>
      <c r="G11" s="19">
        <f>Data!AP11</f>
        <v>7.3475859223576458</v>
      </c>
      <c r="H11" s="18">
        <f t="shared" si="1"/>
        <v>3.0461531455782658E-2</v>
      </c>
      <c r="I11" s="6">
        <f t="shared" si="1"/>
        <v>3.15</v>
      </c>
      <c r="J11" s="6">
        <f t="shared" si="1"/>
        <v>63.027152600987208</v>
      </c>
      <c r="K11" s="18">
        <f t="shared" si="1"/>
        <v>0.65</v>
      </c>
      <c r="L11" s="35">
        <f>Data!BL11</f>
        <v>2385.2246421647269</v>
      </c>
      <c r="M11" s="39">
        <f>VLOOKUP(C11,Data!$CB$2:$EB$22,1+VALUE(MID(A11,6,2)),FALSE)</f>
        <v>0</v>
      </c>
      <c r="P11" s="6">
        <f t="shared" si="2"/>
        <v>3500</v>
      </c>
      <c r="Q11" s="21">
        <v>0</v>
      </c>
      <c r="R11" s="21">
        <v>1056.7588268320681</v>
      </c>
      <c r="S11" s="21">
        <v>24458.572779979229</v>
      </c>
      <c r="T11" s="38">
        <v>0.11960310517425032</v>
      </c>
    </row>
    <row r="12" spans="1:20" x14ac:dyDescent="0.25">
      <c r="A12" s="16" t="s">
        <v>325</v>
      </c>
      <c r="B12" s="8" t="s">
        <v>40</v>
      </c>
      <c r="C12" s="8" t="s">
        <v>61</v>
      </c>
      <c r="E12" s="8" t="str">
        <f t="shared" si="0"/>
        <v>Initial</v>
      </c>
      <c r="F12" s="21">
        <f>Data!AN12</f>
        <v>348451.97318493499</v>
      </c>
      <c r="G12" s="19">
        <f>Data!AP12</f>
        <v>6.6816214516324974</v>
      </c>
      <c r="H12" s="18">
        <f t="shared" si="1"/>
        <v>3.0461531455782658E-2</v>
      </c>
      <c r="I12" s="6">
        <f t="shared" si="1"/>
        <v>3.15</v>
      </c>
      <c r="J12" s="6">
        <f t="shared" si="1"/>
        <v>63.027152600987208</v>
      </c>
      <c r="K12" s="18">
        <f t="shared" si="1"/>
        <v>0.65</v>
      </c>
      <c r="L12" s="35">
        <f>Data!BL12</f>
        <v>2011.4207803329416</v>
      </c>
      <c r="M12" s="39">
        <f>VLOOKUP(C12,Data!$CB$2:$EB$22,1+VALUE(MID(A12,6,2)),FALSE)</f>
        <v>0</v>
      </c>
      <c r="P12" s="6">
        <f t="shared" si="2"/>
        <v>3500</v>
      </c>
      <c r="Q12" s="21">
        <v>0</v>
      </c>
      <c r="R12" s="21">
        <v>843.45554987673518</v>
      </c>
      <c r="S12" s="21">
        <v>17752.299690997865</v>
      </c>
      <c r="T12" s="38">
        <v>7.9463472281437575E-2</v>
      </c>
    </row>
    <row r="13" spans="1:20" x14ac:dyDescent="0.25">
      <c r="A13" s="16" t="s">
        <v>326</v>
      </c>
      <c r="B13" s="8" t="s">
        <v>40</v>
      </c>
      <c r="C13" s="8" t="s">
        <v>61</v>
      </c>
      <c r="E13" s="8" t="str">
        <f t="shared" si="0"/>
        <v>Initial</v>
      </c>
      <c r="F13" s="21">
        <f>Data!AN13</f>
        <v>427408.08445701201</v>
      </c>
      <c r="G13" s="19">
        <f>Data!AP13</f>
        <v>6.1680815445545676</v>
      </c>
      <c r="H13" s="18">
        <f t="shared" si="1"/>
        <v>3.0461531455782658E-2</v>
      </c>
      <c r="I13" s="6">
        <f t="shared" si="1"/>
        <v>3.15</v>
      </c>
      <c r="J13" s="6">
        <f t="shared" si="1"/>
        <v>63.027152600987208</v>
      </c>
      <c r="K13" s="18">
        <f t="shared" si="1"/>
        <v>0.65</v>
      </c>
      <c r="L13" s="35">
        <f>Data!BL13</f>
        <v>2011.4207803329416</v>
      </c>
      <c r="M13" s="39">
        <f>VLOOKUP(C13,Data!$CB$2:$EB$22,1+VALUE(MID(A13,6,2)),FALSE)</f>
        <v>0</v>
      </c>
      <c r="P13" s="6">
        <f t="shared" si="2"/>
        <v>3500</v>
      </c>
      <c r="Q13" s="21">
        <v>0</v>
      </c>
      <c r="R13" s="21">
        <v>682.17617086857194</v>
      </c>
      <c r="S13" s="21">
        <v>13254.312486458424</v>
      </c>
      <c r="T13" s="38">
        <v>5.2396475969616496E-2</v>
      </c>
    </row>
    <row r="14" spans="1:20" x14ac:dyDescent="0.25">
      <c r="A14" s="16" t="s">
        <v>327</v>
      </c>
      <c r="B14" s="8" t="s">
        <v>40</v>
      </c>
      <c r="C14" s="8" t="s">
        <v>61</v>
      </c>
      <c r="E14" s="8" t="str">
        <f t="shared" si="0"/>
        <v>Initial</v>
      </c>
      <c r="F14" s="21">
        <f>Data!AN14</f>
        <v>330189.49929959601</v>
      </c>
      <c r="G14" s="19">
        <f>Data!AP14</f>
        <v>6.4579352380155601</v>
      </c>
      <c r="H14" s="18">
        <f t="shared" si="1"/>
        <v>3.0461531455782658E-2</v>
      </c>
      <c r="I14" s="6">
        <f t="shared" si="1"/>
        <v>3.15</v>
      </c>
      <c r="J14" s="6">
        <f t="shared" si="1"/>
        <v>63.027152600987208</v>
      </c>
      <c r="K14" s="18">
        <f t="shared" si="1"/>
        <v>0.65</v>
      </c>
      <c r="L14" s="35">
        <f>Data!BL14</f>
        <v>2011.4207803329416</v>
      </c>
      <c r="M14" s="39">
        <f>VLOOKUP(C14,Data!$CB$2:$EB$22,1+VALUE(MID(A14,6,2)),FALSE)</f>
        <v>0</v>
      </c>
      <c r="P14" s="6">
        <f t="shared" si="2"/>
        <v>3500</v>
      </c>
      <c r="Q14" s="21">
        <v>0</v>
      </c>
      <c r="R14" s="21">
        <v>345.77253346222176</v>
      </c>
      <c r="S14" s="21">
        <v>7033.8763787783291</v>
      </c>
      <c r="T14" s="38">
        <v>3.4377595766786784E-2</v>
      </c>
    </row>
    <row r="15" spans="1:20" x14ac:dyDescent="0.25">
      <c r="A15" s="17" t="s">
        <v>262</v>
      </c>
      <c r="B15" s="8" t="s">
        <v>40</v>
      </c>
      <c r="C15" s="8" t="s">
        <v>61</v>
      </c>
      <c r="E15" s="8" t="str">
        <f t="shared" si="0"/>
        <v>FiFi-tv.fifi</v>
      </c>
      <c r="F15" s="21">
        <f>Data!AN15</f>
        <v>340832.86210744851</v>
      </c>
      <c r="G15" s="19">
        <f>Data!AP15</f>
        <v>6.8003506949188122</v>
      </c>
      <c r="H15" s="18">
        <f t="shared" si="1"/>
        <v>3.0461531455782658E-2</v>
      </c>
      <c r="I15" s="6">
        <f t="shared" si="1"/>
        <v>3.15</v>
      </c>
      <c r="J15" s="6">
        <f t="shared" si="1"/>
        <v>63.027152600987208</v>
      </c>
      <c r="K15" s="18">
        <f t="shared" si="1"/>
        <v>0.65</v>
      </c>
      <c r="L15" s="35">
        <f>Data!BL15</f>
        <v>2011.4207803329416</v>
      </c>
      <c r="P15" s="6">
        <f t="shared" si="2"/>
        <v>3500</v>
      </c>
      <c r="Q15" s="21">
        <v>51381.981279054082</v>
      </c>
      <c r="R15" s="21">
        <v>3615.2790499210573</v>
      </c>
      <c r="S15" s="21">
        <v>26061.289729232587</v>
      </c>
      <c r="T15" s="38">
        <v>0.34821592529477685</v>
      </c>
    </row>
    <row r="16" spans="1:20" x14ac:dyDescent="0.25">
      <c r="A16" s="17" t="s">
        <v>263</v>
      </c>
      <c r="B16" s="8" t="s">
        <v>40</v>
      </c>
      <c r="C16" s="8" t="s">
        <v>61</v>
      </c>
      <c r="E16" s="8" t="str">
        <f t="shared" si="0"/>
        <v>FiFi-tv.fifi</v>
      </c>
      <c r="F16" s="21">
        <f>Data!AN16</f>
        <v>439217.36949841853</v>
      </c>
      <c r="G16" s="19">
        <f>Data!AP16</f>
        <v>6.2729203283091328</v>
      </c>
      <c r="H16" s="18">
        <f t="shared" si="1"/>
        <v>3.0461531455782658E-2</v>
      </c>
      <c r="I16" s="6">
        <f t="shared" si="1"/>
        <v>3.15</v>
      </c>
      <c r="J16" s="6">
        <f t="shared" si="1"/>
        <v>63.027152600987208</v>
      </c>
      <c r="K16" s="18">
        <f t="shared" si="1"/>
        <v>0.65</v>
      </c>
      <c r="L16" s="35">
        <f>Data!BL16</f>
        <v>1316.3689574269065</v>
      </c>
      <c r="P16" s="6">
        <f t="shared" si="2"/>
        <v>3500</v>
      </c>
      <c r="Q16" s="21">
        <v>64549.810346981132</v>
      </c>
      <c r="R16" s="21">
        <v>8726.4834204305735</v>
      </c>
      <c r="S16" s="21">
        <v>107882.87566743427</v>
      </c>
      <c r="T16" s="38">
        <v>0.65224089847584277</v>
      </c>
    </row>
    <row r="17" spans="1:20" x14ac:dyDescent="0.25">
      <c r="A17" s="17" t="s">
        <v>264</v>
      </c>
      <c r="B17" s="8" t="s">
        <v>40</v>
      </c>
      <c r="C17" s="8" t="s">
        <v>61</v>
      </c>
      <c r="E17" s="8" t="str">
        <f t="shared" si="0"/>
        <v>FiFi-tv.fifi</v>
      </c>
      <c r="F17" s="21">
        <f>Data!AN17</f>
        <v>392882.00916213804</v>
      </c>
      <c r="G17" s="19">
        <f>Data!AP17</f>
        <v>6.511570805271405</v>
      </c>
      <c r="H17" s="18">
        <f t="shared" si="1"/>
        <v>3.0461531455782658E-2</v>
      </c>
      <c r="I17" s="6">
        <f t="shared" si="1"/>
        <v>3.15</v>
      </c>
      <c r="J17" s="6">
        <f t="shared" si="1"/>
        <v>63.027152600987208</v>
      </c>
      <c r="K17" s="18">
        <f t="shared" si="1"/>
        <v>0.65</v>
      </c>
      <c r="L17" s="35">
        <f>Data!BL17</f>
        <v>1613.3688301958209</v>
      </c>
      <c r="P17" s="6">
        <f t="shared" si="2"/>
        <v>3500</v>
      </c>
      <c r="Q17" s="21">
        <v>5603.1556191447371</v>
      </c>
      <c r="R17" s="21">
        <v>6267.2713952077511</v>
      </c>
      <c r="S17" s="21">
        <v>122947.65593495952</v>
      </c>
      <c r="T17" s="38">
        <v>0.5236783574810252</v>
      </c>
    </row>
    <row r="18" spans="1:20" x14ac:dyDescent="0.25">
      <c r="A18" s="17" t="s">
        <v>265</v>
      </c>
      <c r="B18" s="8" t="s">
        <v>40</v>
      </c>
      <c r="C18" s="8" t="s">
        <v>61</v>
      </c>
      <c r="E18" s="8" t="str">
        <f t="shared" si="0"/>
        <v>FiFi-tv.fifi</v>
      </c>
      <c r="F18" s="21">
        <f>Data!AN18</f>
        <v>287120.72270037199</v>
      </c>
      <c r="G18" s="19">
        <f>Data!AP18</f>
        <v>7.4241408592468048</v>
      </c>
      <c r="H18" s="18">
        <f t="shared" si="1"/>
        <v>3.0461531455782658E-2</v>
      </c>
      <c r="I18" s="6">
        <f t="shared" si="1"/>
        <v>3.15</v>
      </c>
      <c r="J18" s="6">
        <f t="shared" si="1"/>
        <v>63.027152600987208</v>
      </c>
      <c r="K18" s="18">
        <f t="shared" si="1"/>
        <v>0.65</v>
      </c>
      <c r="L18" s="35">
        <f>Data!BL18</f>
        <v>1235.0682156437022</v>
      </c>
      <c r="P18" s="6">
        <f t="shared" si="2"/>
        <v>3500</v>
      </c>
      <c r="Q18" s="21">
        <v>27011.817299604001</v>
      </c>
      <c r="R18" s="21">
        <v>4928.8982530842395</v>
      </c>
      <c r="S18" s="21">
        <v>88255.612672543619</v>
      </c>
      <c r="T18" s="38">
        <v>0.56355146217188845</v>
      </c>
    </row>
    <row r="19" spans="1:20" x14ac:dyDescent="0.25">
      <c r="A19" s="17" t="s">
        <v>266</v>
      </c>
      <c r="B19" s="8" t="s">
        <v>40</v>
      </c>
      <c r="C19" s="8" t="s">
        <v>61</v>
      </c>
      <c r="E19" s="8" t="str">
        <f t="shared" si="0"/>
        <v>FiFi-tv.fifi</v>
      </c>
      <c r="F19" s="21">
        <f>Data!AN19</f>
        <v>319043.21232711151</v>
      </c>
      <c r="G19" s="19">
        <f>Data!AP19</f>
        <v>7.2881301476597384</v>
      </c>
      <c r="H19" s="18">
        <f t="shared" si="1"/>
        <v>3.0461531455782658E-2</v>
      </c>
      <c r="I19" s="6">
        <f t="shared" si="1"/>
        <v>3.15</v>
      </c>
      <c r="J19" s="6">
        <f t="shared" si="1"/>
        <v>63.027152600987208</v>
      </c>
      <c r="K19" s="18">
        <f t="shared" si="1"/>
        <v>0.65</v>
      </c>
      <c r="L19" s="35">
        <f>Data!BL19</f>
        <v>1600.0804117994869</v>
      </c>
      <c r="P19" s="6">
        <f t="shared" si="2"/>
        <v>3500</v>
      </c>
      <c r="Q19" s="21">
        <v>12427.619213270777</v>
      </c>
      <c r="R19" s="21">
        <v>4706.2181931882087</v>
      </c>
      <c r="S19" s="21">
        <v>95615.902476734351</v>
      </c>
      <c r="T19" s="38">
        <v>0.48425132226759959</v>
      </c>
    </row>
    <row r="20" spans="1:20" x14ac:dyDescent="0.25">
      <c r="A20" s="17" t="s">
        <v>267</v>
      </c>
      <c r="B20" s="8" t="s">
        <v>40</v>
      </c>
      <c r="C20" s="8" t="s">
        <v>61</v>
      </c>
      <c r="E20" s="8" t="str">
        <f t="shared" si="0"/>
        <v>FiFi-tv.fifi</v>
      </c>
      <c r="F20" s="21">
        <f>Data!AN20</f>
        <v>242439.8542396205</v>
      </c>
      <c r="G20" s="19">
        <f>Data!AP20</f>
        <v>8.3972135913050998</v>
      </c>
      <c r="H20" s="18">
        <f t="shared" ref="H20:K35" si="3">H19</f>
        <v>3.0461531455782658E-2</v>
      </c>
      <c r="I20" s="6">
        <f t="shared" si="3"/>
        <v>3.15</v>
      </c>
      <c r="J20" s="6">
        <f t="shared" si="3"/>
        <v>63.027152600987208</v>
      </c>
      <c r="K20" s="18">
        <f t="shared" si="3"/>
        <v>0.65</v>
      </c>
      <c r="L20" s="35">
        <f>Data!BL20</f>
        <v>1560.3788617732253</v>
      </c>
      <c r="P20" s="6">
        <f t="shared" si="2"/>
        <v>3500</v>
      </c>
      <c r="Q20" s="21">
        <v>13523.838638906853</v>
      </c>
      <c r="R20" s="21">
        <v>3199.8566386165589</v>
      </c>
      <c r="S20" s="21">
        <v>71116.282277552426</v>
      </c>
      <c r="T20" s="38">
        <v>0.43328611638994463</v>
      </c>
    </row>
    <row r="21" spans="1:20" x14ac:dyDescent="0.25">
      <c r="A21" s="17" t="s">
        <v>268</v>
      </c>
      <c r="B21" s="8" t="s">
        <v>40</v>
      </c>
      <c r="C21" s="8" t="s">
        <v>61</v>
      </c>
      <c r="E21" s="8" t="str">
        <f t="shared" si="0"/>
        <v>FiFi-tv.fifi</v>
      </c>
      <c r="F21" s="21">
        <f>Data!AN21</f>
        <v>452969.13318074099</v>
      </c>
      <c r="G21" s="19">
        <f>Data!AP21</f>
        <v>6.5182322286433863</v>
      </c>
      <c r="H21" s="18">
        <f t="shared" si="3"/>
        <v>3.0461531455782658E-2</v>
      </c>
      <c r="I21" s="6">
        <f t="shared" si="3"/>
        <v>3.15</v>
      </c>
      <c r="J21" s="6">
        <f t="shared" si="3"/>
        <v>63.027152600987208</v>
      </c>
      <c r="K21" s="18">
        <f t="shared" si="3"/>
        <v>0.65</v>
      </c>
      <c r="L21" s="35">
        <f>Data!BL21</f>
        <v>1755.0704770950981</v>
      </c>
      <c r="P21" s="6">
        <f t="shared" si="2"/>
        <v>3500</v>
      </c>
      <c r="Q21" s="21">
        <v>43867.21532824992</v>
      </c>
      <c r="R21" s="21">
        <v>7381.9098685553363</v>
      </c>
      <c r="S21" s="21">
        <v>107701.34353634795</v>
      </c>
      <c r="T21" s="38">
        <v>0.53499336480202375</v>
      </c>
    </row>
    <row r="22" spans="1:20" x14ac:dyDescent="0.25">
      <c r="A22" s="17" t="s">
        <v>269</v>
      </c>
      <c r="B22" s="8" t="s">
        <v>40</v>
      </c>
      <c r="C22" s="8" t="s">
        <v>61</v>
      </c>
      <c r="E22" s="8" t="str">
        <f t="shared" si="0"/>
        <v>FiFi-tv.fifi</v>
      </c>
      <c r="F22" s="21">
        <f>Data!AN22</f>
        <v>374829.33619855496</v>
      </c>
      <c r="G22" s="19">
        <f>Data!AP22</f>
        <v>7.0414807493575111</v>
      </c>
      <c r="H22" s="18">
        <f t="shared" si="3"/>
        <v>3.0461531455782658E-2</v>
      </c>
      <c r="I22" s="6">
        <f t="shared" si="3"/>
        <v>3.15</v>
      </c>
      <c r="J22" s="6">
        <f t="shared" si="3"/>
        <v>63.027152600987208</v>
      </c>
      <c r="K22" s="18">
        <f t="shared" si="3"/>
        <v>0.65</v>
      </c>
      <c r="L22" s="35">
        <f>Data!BL22</f>
        <v>1419.9591140658622</v>
      </c>
      <c r="P22" s="6">
        <f t="shared" si="2"/>
        <v>3500</v>
      </c>
      <c r="Q22" s="21">
        <v>36202.453251086867</v>
      </c>
      <c r="R22" s="21">
        <v>6786.0181580693161</v>
      </c>
      <c r="S22" s="21">
        <v>114315.93785714527</v>
      </c>
      <c r="T22" s="38">
        <v>0.59433281520931924</v>
      </c>
    </row>
    <row r="23" spans="1:20" x14ac:dyDescent="0.25">
      <c r="A23" s="17" t="s">
        <v>270</v>
      </c>
      <c r="B23" s="8" t="s">
        <v>40</v>
      </c>
      <c r="C23" s="8" t="s">
        <v>61</v>
      </c>
      <c r="E23" s="8" t="str">
        <f t="shared" si="0"/>
        <v>FiFi-tv.fifi</v>
      </c>
      <c r="F23" s="21">
        <f>Data!AN23</f>
        <v>369195.690608576</v>
      </c>
      <c r="G23" s="19">
        <f>Data!AP23</f>
        <v>6.974183994639545</v>
      </c>
      <c r="H23" s="18">
        <f t="shared" si="3"/>
        <v>3.0461531455782658E-2</v>
      </c>
      <c r="I23" s="6">
        <f t="shared" si="3"/>
        <v>3.15</v>
      </c>
      <c r="J23" s="6">
        <f t="shared" si="3"/>
        <v>63.027152600987208</v>
      </c>
      <c r="K23" s="18">
        <f t="shared" si="3"/>
        <v>0.65</v>
      </c>
      <c r="L23" s="35">
        <f>Data!BL23</f>
        <v>1825.677908080751</v>
      </c>
      <c r="P23" s="6">
        <f t="shared" si="2"/>
        <v>3500</v>
      </c>
      <c r="Q23" s="21">
        <v>3900.5691911301592</v>
      </c>
      <c r="R23" s="21">
        <v>5198.4720925138936</v>
      </c>
      <c r="S23" s="21">
        <v>110302.99853107067</v>
      </c>
      <c r="T23" s="38">
        <v>0.4622398248894567</v>
      </c>
    </row>
    <row r="24" spans="1:20" x14ac:dyDescent="0.25">
      <c r="A24" s="17" t="s">
        <v>249</v>
      </c>
      <c r="B24" s="8" t="s">
        <v>40</v>
      </c>
      <c r="C24" s="8" t="s">
        <v>61</v>
      </c>
      <c r="E24" s="8" t="str">
        <f t="shared" si="0"/>
        <v>FiFi-tv.fifi</v>
      </c>
      <c r="F24" s="21">
        <f>Data!AN24</f>
        <v>327686.09035661601</v>
      </c>
      <c r="G24" s="19">
        <f>Data!AP24</f>
        <v>7.4058431193070975</v>
      </c>
      <c r="H24" s="18">
        <f t="shared" si="3"/>
        <v>3.0461531455782658E-2</v>
      </c>
      <c r="I24" s="6">
        <f t="shared" si="3"/>
        <v>3.15</v>
      </c>
      <c r="J24" s="6">
        <f t="shared" si="3"/>
        <v>63.027152600987208</v>
      </c>
      <c r="K24" s="18">
        <f t="shared" si="3"/>
        <v>0.65</v>
      </c>
      <c r="L24" s="35">
        <f>Data!BL24</f>
        <v>1504.6108258458892</v>
      </c>
      <c r="P24" s="6">
        <f t="shared" si="2"/>
        <v>3500</v>
      </c>
      <c r="Q24" s="21">
        <v>35273.767394829039</v>
      </c>
      <c r="R24" s="21">
        <v>5384.012606483222</v>
      </c>
      <c r="S24" s="21">
        <v>90326.663660528226</v>
      </c>
      <c r="T24" s="38">
        <v>0.53938184881156648</v>
      </c>
    </row>
    <row r="25" spans="1:20" x14ac:dyDescent="0.25">
      <c r="A25" s="17" t="s">
        <v>250</v>
      </c>
      <c r="B25" s="8" t="s">
        <v>40</v>
      </c>
      <c r="C25" s="8" t="s">
        <v>61</v>
      </c>
      <c r="E25" s="8" t="str">
        <f t="shared" si="0"/>
        <v>FiFi-tv.fifi</v>
      </c>
      <c r="F25" s="21">
        <f>Data!AN25</f>
        <v>447161.2574520745</v>
      </c>
      <c r="G25" s="19">
        <f>Data!AP25</f>
        <v>6.5316916589065332</v>
      </c>
      <c r="H25" s="18">
        <f t="shared" si="3"/>
        <v>3.0461531455782658E-2</v>
      </c>
      <c r="I25" s="6">
        <f t="shared" si="3"/>
        <v>3.15</v>
      </c>
      <c r="J25" s="6">
        <f t="shared" si="3"/>
        <v>63.027152600987208</v>
      </c>
      <c r="K25" s="18">
        <f t="shared" si="3"/>
        <v>0.65</v>
      </c>
      <c r="L25" s="35">
        <f>Data!BL25</f>
        <v>1970.6821198758307</v>
      </c>
      <c r="P25" s="6">
        <f t="shared" si="2"/>
        <v>3500</v>
      </c>
      <c r="Q25" s="21">
        <v>18293.611936916703</v>
      </c>
      <c r="R25" s="21">
        <v>6518.5242604861296</v>
      </c>
      <c r="S25" s="21">
        <v>115823.90826596426</v>
      </c>
      <c r="T25" s="38">
        <v>0.47855668105272364</v>
      </c>
    </row>
    <row r="26" spans="1:20" x14ac:dyDescent="0.25">
      <c r="A26" s="17" t="s">
        <v>251</v>
      </c>
      <c r="B26" s="8" t="s">
        <v>40</v>
      </c>
      <c r="C26" s="8" t="s">
        <v>61</v>
      </c>
      <c r="E26" s="8" t="str">
        <f t="shared" si="0"/>
        <v>FiFi-tv.fifi</v>
      </c>
      <c r="F26" s="21">
        <f>Data!AN26</f>
        <v>382858.71242734947</v>
      </c>
      <c r="G26" s="19">
        <f>Data!AP26</f>
        <v>6.8320565796721962</v>
      </c>
      <c r="H26" s="18">
        <f t="shared" si="3"/>
        <v>3.0461531455782658E-2</v>
      </c>
      <c r="I26" s="6">
        <f t="shared" si="3"/>
        <v>3.15</v>
      </c>
      <c r="J26" s="6">
        <f t="shared" si="3"/>
        <v>63.027152600987208</v>
      </c>
      <c r="K26" s="18">
        <f t="shared" si="3"/>
        <v>0.65</v>
      </c>
      <c r="L26" s="35">
        <f>Data!BL26</f>
        <v>1732.3697433913301</v>
      </c>
      <c r="P26" s="6">
        <f t="shared" si="2"/>
        <v>3500</v>
      </c>
      <c r="Q26" s="21">
        <v>27401.618924876333</v>
      </c>
      <c r="R26" s="21">
        <v>5719.7671593837649</v>
      </c>
      <c r="S26" s="21">
        <v>95693.365569825197</v>
      </c>
      <c r="T26" s="38">
        <v>0.49044248206965424</v>
      </c>
    </row>
    <row r="27" spans="1:20" x14ac:dyDescent="0.25">
      <c r="A27" s="17" t="s">
        <v>252</v>
      </c>
      <c r="B27" s="8" t="s">
        <v>40</v>
      </c>
      <c r="C27" s="8" t="s">
        <v>61</v>
      </c>
      <c r="E27" s="8" t="str">
        <f t="shared" si="0"/>
        <v>FiFi-tv.fifi</v>
      </c>
      <c r="F27" s="21">
        <f>Data!AN27</f>
        <v>557747.14345524705</v>
      </c>
      <c r="G27" s="19">
        <f>Data!AP27</f>
        <v>6.0639302973535694</v>
      </c>
      <c r="H27" s="18">
        <f t="shared" si="3"/>
        <v>3.0461531455782658E-2</v>
      </c>
      <c r="I27" s="6">
        <f t="shared" si="3"/>
        <v>3.15</v>
      </c>
      <c r="J27" s="6">
        <f t="shared" si="3"/>
        <v>63.027152600987208</v>
      </c>
      <c r="K27" s="18">
        <f t="shared" si="3"/>
        <v>0.65</v>
      </c>
      <c r="L27" s="35">
        <f>Data!BL27</f>
        <v>2408.5300324575032</v>
      </c>
      <c r="P27" s="6">
        <f t="shared" si="2"/>
        <v>3500</v>
      </c>
      <c r="Q27" s="21">
        <v>22112.871691961274</v>
      </c>
      <c r="R27" s="21">
        <v>7514.341913554802</v>
      </c>
      <c r="S27" s="21">
        <v>121421.43193001681</v>
      </c>
      <c r="T27" s="38">
        <v>0.44228464678861557</v>
      </c>
    </row>
    <row r="28" spans="1:20" x14ac:dyDescent="0.25">
      <c r="A28" s="17" t="s">
        <v>253</v>
      </c>
      <c r="B28" s="8" t="s">
        <v>40</v>
      </c>
      <c r="C28" s="8" t="s">
        <v>61</v>
      </c>
      <c r="E28" s="8" t="str">
        <f t="shared" si="0"/>
        <v>FiFi-tv.fifi</v>
      </c>
      <c r="F28" s="21">
        <f>Data!AN28</f>
        <v>460276.56861699698</v>
      </c>
      <c r="G28" s="19">
        <f>Data!AP28</f>
        <v>6.561013101182815</v>
      </c>
      <c r="H28" s="18">
        <f t="shared" si="3"/>
        <v>3.0461531455782658E-2</v>
      </c>
      <c r="I28" s="6">
        <f t="shared" si="3"/>
        <v>3.15</v>
      </c>
      <c r="J28" s="6">
        <f t="shared" si="3"/>
        <v>63.027152600987208</v>
      </c>
      <c r="K28" s="18">
        <f t="shared" si="3"/>
        <v>0.65</v>
      </c>
      <c r="L28" s="35">
        <f>Data!BL28</f>
        <v>1404.9358525229909</v>
      </c>
      <c r="P28" s="6">
        <f t="shared" si="2"/>
        <v>3500</v>
      </c>
      <c r="Q28" s="21">
        <v>58903.346620149787</v>
      </c>
      <c r="R28" s="21">
        <v>9088.4943869647705</v>
      </c>
      <c r="S28" s="21">
        <v>128930.30521999253</v>
      </c>
      <c r="T28" s="38">
        <v>0.64821838255609721</v>
      </c>
    </row>
    <row r="29" spans="1:20" x14ac:dyDescent="0.25">
      <c r="A29" s="17" t="s">
        <v>254</v>
      </c>
      <c r="B29" s="8" t="s">
        <v>40</v>
      </c>
      <c r="C29" s="8" t="s">
        <v>61</v>
      </c>
      <c r="E29" s="8" t="str">
        <f t="shared" si="0"/>
        <v>FiFi-tv.fifi</v>
      </c>
      <c r="F29" s="21">
        <f>Data!AN29</f>
        <v>243335.124867429</v>
      </c>
      <c r="G29" s="19">
        <f>Data!AP29</f>
        <v>7.9500102667883148</v>
      </c>
      <c r="H29" s="18">
        <f t="shared" si="3"/>
        <v>3.0461531455782658E-2</v>
      </c>
      <c r="I29" s="6">
        <f t="shared" si="3"/>
        <v>3.15</v>
      </c>
      <c r="J29" s="6">
        <f t="shared" si="3"/>
        <v>63.027152600987208</v>
      </c>
      <c r="K29" s="18">
        <f t="shared" si="3"/>
        <v>0.65</v>
      </c>
      <c r="L29" s="35">
        <f>Data!BL29</f>
        <v>2118.2218837134515</v>
      </c>
      <c r="P29" s="6">
        <f t="shared" si="2"/>
        <v>3500</v>
      </c>
      <c r="Q29" s="21">
        <v>0</v>
      </c>
      <c r="R29" s="21">
        <v>3653.6915913368543</v>
      </c>
      <c r="S29" s="21">
        <v>91497.689837839294</v>
      </c>
      <c r="T29" s="38">
        <v>0.49291876205183116</v>
      </c>
    </row>
    <row r="30" spans="1:20" x14ac:dyDescent="0.25">
      <c r="A30" s="17" t="s">
        <v>255</v>
      </c>
      <c r="B30" s="8" t="s">
        <v>40</v>
      </c>
      <c r="C30" s="8" t="s">
        <v>61</v>
      </c>
      <c r="E30" s="8" t="str">
        <f t="shared" si="0"/>
        <v>FiFi-tv.fifi</v>
      </c>
      <c r="F30" s="21">
        <f>Data!AN30</f>
        <v>393041.42493798002</v>
      </c>
      <c r="G30" s="19">
        <f>Data!AP30</f>
        <v>6.7206571007122111</v>
      </c>
      <c r="H30" s="18">
        <f t="shared" si="3"/>
        <v>3.0461531455782658E-2</v>
      </c>
      <c r="I30" s="6">
        <f t="shared" si="3"/>
        <v>3.15</v>
      </c>
      <c r="J30" s="6">
        <f t="shared" si="3"/>
        <v>63.027152600987208</v>
      </c>
      <c r="K30" s="18">
        <f t="shared" si="3"/>
        <v>0.65</v>
      </c>
      <c r="L30" s="35">
        <f>Data!BL30</f>
        <v>1867.8014293073777</v>
      </c>
      <c r="P30" s="6">
        <f t="shared" si="2"/>
        <v>3500</v>
      </c>
      <c r="Q30" s="21">
        <v>21754.594912632463</v>
      </c>
      <c r="R30" s="21">
        <v>5571.8391151339683</v>
      </c>
      <c r="S30" s="21">
        <v>96201.628443793656</v>
      </c>
      <c r="T30" s="38">
        <v>0.46538084997526374</v>
      </c>
    </row>
    <row r="31" spans="1:20" x14ac:dyDescent="0.25">
      <c r="A31" s="17" t="s">
        <v>256</v>
      </c>
      <c r="B31" s="8" t="s">
        <v>40</v>
      </c>
      <c r="C31" s="8" t="s">
        <v>61</v>
      </c>
      <c r="E31" s="8" t="str">
        <f t="shared" si="0"/>
        <v>FiFi-tv.fifi</v>
      </c>
      <c r="F31" s="21">
        <f>Data!AN31</f>
        <v>330046.27460601699</v>
      </c>
      <c r="G31" s="19">
        <f>Data!AP31</f>
        <v>6.9582860389366274</v>
      </c>
      <c r="H31" s="18">
        <f t="shared" si="3"/>
        <v>3.0461531455782658E-2</v>
      </c>
      <c r="I31" s="6">
        <f t="shared" si="3"/>
        <v>3.15</v>
      </c>
      <c r="J31" s="6">
        <f t="shared" si="3"/>
        <v>63.027152600987208</v>
      </c>
      <c r="K31" s="18">
        <f t="shared" si="3"/>
        <v>0.65</v>
      </c>
      <c r="L31" s="35">
        <f>Data!BL31</f>
        <v>2118.2218837134515</v>
      </c>
      <c r="P31" s="6">
        <f t="shared" si="2"/>
        <v>3500</v>
      </c>
      <c r="Q31" s="21">
        <v>0</v>
      </c>
      <c r="R31" s="21">
        <v>3361.7216219031866</v>
      </c>
      <c r="S31" s="21">
        <v>73684.234979713059</v>
      </c>
      <c r="T31" s="38">
        <v>0.33437606198339853</v>
      </c>
    </row>
    <row r="32" spans="1:20" x14ac:dyDescent="0.25">
      <c r="A32" s="17" t="s">
        <v>257</v>
      </c>
      <c r="B32" s="8" t="s">
        <v>40</v>
      </c>
      <c r="C32" s="8" t="s">
        <v>61</v>
      </c>
      <c r="E32" s="8" t="str">
        <f t="shared" si="0"/>
        <v>FiFi-tv.fifi</v>
      </c>
      <c r="F32" s="21">
        <f>Data!AN32</f>
        <v>229113.786208976</v>
      </c>
      <c r="G32" s="19">
        <f>Data!AP32</f>
        <v>8.3126244248613048</v>
      </c>
      <c r="H32" s="18">
        <f t="shared" si="3"/>
        <v>3.0461531455782658E-2</v>
      </c>
      <c r="I32" s="6">
        <f t="shared" si="3"/>
        <v>3.15</v>
      </c>
      <c r="J32" s="6">
        <f t="shared" si="3"/>
        <v>63.027152600987208</v>
      </c>
      <c r="K32" s="18">
        <f t="shared" si="3"/>
        <v>0.65</v>
      </c>
      <c r="L32" s="35">
        <f>Data!BL32</f>
        <v>2118.2218837134515</v>
      </c>
      <c r="P32" s="6">
        <f t="shared" si="2"/>
        <v>3500</v>
      </c>
      <c r="Q32" s="21">
        <v>0</v>
      </c>
      <c r="R32" s="21">
        <v>1622.4020730138764</v>
      </c>
      <c r="S32" s="21">
        <v>42482.220162104393</v>
      </c>
      <c r="T32" s="38">
        <v>0.23246390906732439</v>
      </c>
    </row>
    <row r="33" spans="1:20" x14ac:dyDescent="0.25">
      <c r="A33" s="17" t="s">
        <v>258</v>
      </c>
      <c r="B33" s="8" t="s">
        <v>40</v>
      </c>
      <c r="C33" s="8" t="s">
        <v>61</v>
      </c>
      <c r="E33" s="8" t="str">
        <f t="shared" si="0"/>
        <v>FiFi-tv.fifi</v>
      </c>
      <c r="F33" s="21">
        <f>Data!AN33</f>
        <v>575747.91897149396</v>
      </c>
      <c r="G33" s="19">
        <f>Data!AP33</f>
        <v>5.8386874031403826</v>
      </c>
      <c r="H33" s="18">
        <f t="shared" si="3"/>
        <v>3.0461531455782658E-2</v>
      </c>
      <c r="I33" s="6">
        <f t="shared" si="3"/>
        <v>3.15</v>
      </c>
      <c r="J33" s="6">
        <f t="shared" si="3"/>
        <v>63.027152600987208</v>
      </c>
      <c r="K33" s="18">
        <f t="shared" si="3"/>
        <v>0.65</v>
      </c>
      <c r="L33" s="35">
        <f>Data!BL33</f>
        <v>2136.0220676102031</v>
      </c>
      <c r="P33" s="6">
        <f t="shared" si="2"/>
        <v>3500</v>
      </c>
      <c r="Q33" s="21">
        <v>69025.104381691039</v>
      </c>
      <c r="R33" s="21">
        <v>8694.5396165329039</v>
      </c>
      <c r="S33" s="21">
        <v>90883.697264049333</v>
      </c>
      <c r="T33" s="38">
        <v>0.49574972280852392</v>
      </c>
    </row>
    <row r="34" spans="1:20" x14ac:dyDescent="0.25">
      <c r="A34" s="17" t="s">
        <v>259</v>
      </c>
      <c r="B34" s="8" t="s">
        <v>40</v>
      </c>
      <c r="C34" s="8" t="s">
        <v>61</v>
      </c>
      <c r="E34" s="8" t="str">
        <f t="shared" si="0"/>
        <v>FiFi-tv.fifi</v>
      </c>
      <c r="F34" s="21">
        <f>Data!AN34</f>
        <v>336725.53496230103</v>
      </c>
      <c r="G34" s="19">
        <f>Data!AP34</f>
        <v>7.1135985788344387</v>
      </c>
      <c r="H34" s="18">
        <f t="shared" si="3"/>
        <v>3.0461531455782658E-2</v>
      </c>
      <c r="I34" s="6">
        <f t="shared" si="3"/>
        <v>3.15</v>
      </c>
      <c r="J34" s="6">
        <f t="shared" si="3"/>
        <v>63.027152600987208</v>
      </c>
      <c r="K34" s="18">
        <f t="shared" si="3"/>
        <v>0.65</v>
      </c>
      <c r="L34" s="35">
        <f>Data!BL34</f>
        <v>2136.0220676102031</v>
      </c>
      <c r="P34" s="6">
        <f t="shared" si="2"/>
        <v>3500</v>
      </c>
      <c r="Q34" s="21">
        <v>0</v>
      </c>
      <c r="R34" s="21">
        <v>3684.4153941269597</v>
      </c>
      <c r="S34" s="21">
        <v>82559.774151216392</v>
      </c>
      <c r="T34" s="38">
        <v>0.35920370115810651</v>
      </c>
    </row>
    <row r="35" spans="1:20" x14ac:dyDescent="0.25">
      <c r="A35" s="17" t="s">
        <v>260</v>
      </c>
      <c r="B35" s="8" t="s">
        <v>40</v>
      </c>
      <c r="C35" s="8" t="s">
        <v>61</v>
      </c>
      <c r="E35" s="8" t="str">
        <f t="shared" si="0"/>
        <v>FiFi-tv.fifi</v>
      </c>
      <c r="F35" s="21">
        <f>Data!AN35</f>
        <v>229185.51881171801</v>
      </c>
      <c r="G35" s="19">
        <f>Data!AP35</f>
        <v>8.3136684020358853</v>
      </c>
      <c r="H35" s="18">
        <f t="shared" si="3"/>
        <v>3.0461531455782658E-2</v>
      </c>
      <c r="I35" s="6">
        <f t="shared" si="3"/>
        <v>3.15</v>
      </c>
      <c r="J35" s="6">
        <f t="shared" si="3"/>
        <v>63.027152600987208</v>
      </c>
      <c r="K35" s="18">
        <f t="shared" si="3"/>
        <v>0.65</v>
      </c>
      <c r="L35" s="35">
        <f>Data!BL35</f>
        <v>2136.0220676102031</v>
      </c>
      <c r="P35" s="6">
        <f t="shared" si="2"/>
        <v>3500</v>
      </c>
      <c r="Q35" s="21">
        <v>0</v>
      </c>
      <c r="R35" s="21">
        <v>1753.6870732101675</v>
      </c>
      <c r="S35" s="21">
        <v>45925.654343959402</v>
      </c>
      <c r="T35" s="38">
        <v>0.25119627440081205</v>
      </c>
    </row>
    <row r="36" spans="1:20" x14ac:dyDescent="0.25">
      <c r="A36" s="17" t="s">
        <v>261</v>
      </c>
      <c r="B36" s="8" t="s">
        <v>40</v>
      </c>
      <c r="C36" s="8" t="s">
        <v>61</v>
      </c>
      <c r="E36" s="8" t="str">
        <f t="shared" si="0"/>
        <v>FiFi-tv.fifi</v>
      </c>
      <c r="F36" s="21">
        <f>Data!AN36</f>
        <v>214943.993567217</v>
      </c>
      <c r="G36" s="19">
        <f>Data!AP36</f>
        <v>8.3132960896176691</v>
      </c>
      <c r="H36" s="18">
        <f t="shared" ref="H36:K51" si="4">H35</f>
        <v>3.0461531455782658E-2</v>
      </c>
      <c r="I36" s="6">
        <f t="shared" si="4"/>
        <v>3.15</v>
      </c>
      <c r="J36" s="6">
        <f t="shared" si="4"/>
        <v>63.027152600987208</v>
      </c>
      <c r="K36" s="18">
        <f t="shared" si="4"/>
        <v>0.65</v>
      </c>
      <c r="L36" s="35">
        <f>Data!BL36</f>
        <v>2136.0220676102031</v>
      </c>
      <c r="P36" s="6">
        <f t="shared" si="2"/>
        <v>3500</v>
      </c>
      <c r="Q36" s="21">
        <v>0</v>
      </c>
      <c r="R36" s="21">
        <v>1122.3170750070919</v>
      </c>
      <c r="S36" s="21">
        <v>29389.985575547933</v>
      </c>
      <c r="T36" s="38">
        <v>0.17141093465076729</v>
      </c>
    </row>
    <row r="37" spans="1:20" x14ac:dyDescent="0.25">
      <c r="A37" s="17" t="s">
        <v>278</v>
      </c>
      <c r="B37" s="8" t="s">
        <v>40</v>
      </c>
      <c r="C37" s="8" t="s">
        <v>61</v>
      </c>
      <c r="E37" s="8" t="str">
        <f t="shared" si="0"/>
        <v>FiFi-tv.fifi</v>
      </c>
      <c r="F37" s="21">
        <f>Data!AN37</f>
        <v>205737.99774799301</v>
      </c>
      <c r="G37" s="19">
        <f>Data!AP37</f>
        <v>8.078181260819024</v>
      </c>
      <c r="H37" s="18">
        <f t="shared" si="4"/>
        <v>3.0461531455782658E-2</v>
      </c>
      <c r="I37" s="6">
        <f t="shared" si="4"/>
        <v>3.15</v>
      </c>
      <c r="J37" s="6">
        <f t="shared" si="4"/>
        <v>63.027152600987208</v>
      </c>
      <c r="K37" s="18">
        <f t="shared" si="4"/>
        <v>0.65</v>
      </c>
      <c r="L37" s="35">
        <f>Data!BL37</f>
        <v>1441.8148956368873</v>
      </c>
      <c r="P37" s="6">
        <f t="shared" si="2"/>
        <v>3500</v>
      </c>
      <c r="Q37" s="21">
        <v>25787.90377114385</v>
      </c>
      <c r="R37" s="21">
        <v>2091.2581722922941</v>
      </c>
      <c r="S37" s="21">
        <v>27426.818352536844</v>
      </c>
      <c r="T37" s="38">
        <v>0.33368862965324986</v>
      </c>
    </row>
    <row r="38" spans="1:20" x14ac:dyDescent="0.25">
      <c r="A38" s="17" t="s">
        <v>279</v>
      </c>
      <c r="B38" s="8" t="s">
        <v>40</v>
      </c>
      <c r="C38" s="8" t="s">
        <v>61</v>
      </c>
      <c r="E38" s="8" t="str">
        <f t="shared" si="0"/>
        <v>FiFi-tv.fifi</v>
      </c>
      <c r="F38" s="21">
        <f>Data!AN38</f>
        <v>436708.84697628801</v>
      </c>
      <c r="G38" s="19">
        <f>Data!AP38</f>
        <v>6.0086222354126866</v>
      </c>
      <c r="H38" s="18">
        <f t="shared" si="4"/>
        <v>3.0461531455782658E-2</v>
      </c>
      <c r="I38" s="6">
        <f t="shared" si="4"/>
        <v>3.15</v>
      </c>
      <c r="J38" s="6">
        <f t="shared" si="4"/>
        <v>63.027152600987208</v>
      </c>
      <c r="K38" s="18">
        <f t="shared" si="4"/>
        <v>0.65</v>
      </c>
      <c r="L38" s="35">
        <f>Data!BL38</f>
        <v>1441.8148956368873</v>
      </c>
      <c r="P38" s="6">
        <f t="shared" si="2"/>
        <v>3500</v>
      </c>
      <c r="Q38" s="21">
        <v>52743.175477107332</v>
      </c>
      <c r="R38" s="21">
        <v>7584.5006023788255</v>
      </c>
      <c r="S38" s="21">
        <v>90809.881259348782</v>
      </c>
      <c r="T38" s="38">
        <v>0.57014230390267895</v>
      </c>
    </row>
    <row r="39" spans="1:20" x14ac:dyDescent="0.25">
      <c r="A39" s="17" t="s">
        <v>280</v>
      </c>
      <c r="B39" s="8" t="s">
        <v>40</v>
      </c>
      <c r="C39" s="8" t="s">
        <v>61</v>
      </c>
      <c r="E39" s="8" t="str">
        <f t="shared" si="0"/>
        <v>FiFi-tv.fifi</v>
      </c>
      <c r="F39" s="21">
        <f>Data!AN39</f>
        <v>253284.44575174601</v>
      </c>
      <c r="G39" s="19">
        <f>Data!AP39</f>
        <v>7.1299227048638949</v>
      </c>
      <c r="H39" s="18">
        <f t="shared" si="4"/>
        <v>3.0461531455782658E-2</v>
      </c>
      <c r="I39" s="6">
        <f t="shared" si="4"/>
        <v>3.15</v>
      </c>
      <c r="J39" s="6">
        <f t="shared" si="4"/>
        <v>63.027152600987208</v>
      </c>
      <c r="K39" s="18">
        <f t="shared" si="4"/>
        <v>0.65</v>
      </c>
      <c r="L39" s="35">
        <f>Data!BL39</f>
        <v>1441.8148956368873</v>
      </c>
      <c r="P39" s="6">
        <f t="shared" si="2"/>
        <v>3500</v>
      </c>
      <c r="Q39" s="21">
        <v>0</v>
      </c>
      <c r="R39" s="21">
        <v>3258.650910496161</v>
      </c>
      <c r="S39" s="21">
        <v>73186.876709011747</v>
      </c>
      <c r="T39" s="38">
        <v>0.42235494569741006</v>
      </c>
    </row>
    <row r="40" spans="1:20" x14ac:dyDescent="0.25">
      <c r="A40" s="17" t="s">
        <v>281</v>
      </c>
      <c r="B40" s="8" t="s">
        <v>40</v>
      </c>
      <c r="C40" s="8" t="s">
        <v>61</v>
      </c>
      <c r="E40" s="8" t="str">
        <f t="shared" si="0"/>
        <v>FiFi-tv.fifi</v>
      </c>
      <c r="F40" s="21">
        <f>Data!AN40</f>
        <v>201747.696799417</v>
      </c>
      <c r="G40" s="19">
        <f>Data!AP40</f>
        <v>8.2743415496816937</v>
      </c>
      <c r="H40" s="18">
        <f t="shared" si="4"/>
        <v>3.0461531455782658E-2</v>
      </c>
      <c r="I40" s="6">
        <f t="shared" si="4"/>
        <v>3.15</v>
      </c>
      <c r="J40" s="6">
        <f t="shared" si="4"/>
        <v>63.027152600987208</v>
      </c>
      <c r="K40" s="18">
        <f t="shared" si="4"/>
        <v>0.65</v>
      </c>
      <c r="L40" s="35">
        <f>Data!BL40</f>
        <v>1441.8148956368873</v>
      </c>
      <c r="P40" s="6">
        <f t="shared" si="2"/>
        <v>3500</v>
      </c>
      <c r="Q40" s="21">
        <v>7783.7850965978105</v>
      </c>
      <c r="R40" s="21">
        <v>2196.9684178159287</v>
      </c>
      <c r="S40" s="21">
        <v>49478.386151451472</v>
      </c>
      <c r="T40" s="38">
        <v>0.35748966811678262</v>
      </c>
    </row>
    <row r="41" spans="1:20" x14ac:dyDescent="0.25">
      <c r="A41" s="17" t="s">
        <v>282</v>
      </c>
      <c r="B41" s="8" t="s">
        <v>40</v>
      </c>
      <c r="C41" s="8" t="s">
        <v>61</v>
      </c>
      <c r="E41" s="8" t="str">
        <f t="shared" si="0"/>
        <v>FiFi-tv.fifi</v>
      </c>
      <c r="F41" s="21">
        <f>Data!AN41</f>
        <v>320149.29401431349</v>
      </c>
      <c r="G41" s="19">
        <f>Data!AP41</f>
        <v>6.8001837755390948</v>
      </c>
      <c r="H41" s="18">
        <f t="shared" si="4"/>
        <v>3.0461531455782658E-2</v>
      </c>
      <c r="I41" s="6">
        <f t="shared" si="4"/>
        <v>3.15</v>
      </c>
      <c r="J41" s="6">
        <f t="shared" si="4"/>
        <v>63.027152600987208</v>
      </c>
      <c r="K41" s="18">
        <f t="shared" si="4"/>
        <v>0.65</v>
      </c>
      <c r="L41" s="35">
        <f>Data!BL41</f>
        <v>1441.8148956368873</v>
      </c>
      <c r="P41" s="6">
        <f t="shared" si="2"/>
        <v>3500</v>
      </c>
      <c r="Q41" s="21">
        <v>36353.447508052661</v>
      </c>
      <c r="R41" s="21">
        <v>4848.9295306440508</v>
      </c>
      <c r="S41" s="21">
        <v>67513.430049454255</v>
      </c>
      <c r="T41" s="38">
        <v>0.49721198713333425</v>
      </c>
    </row>
    <row r="42" spans="1:20" x14ac:dyDescent="0.25">
      <c r="A42" s="17" t="s">
        <v>283</v>
      </c>
      <c r="B42" s="8" t="s">
        <v>40</v>
      </c>
      <c r="C42" s="8" t="s">
        <v>61</v>
      </c>
      <c r="E42" s="8" t="str">
        <f t="shared" si="0"/>
        <v>FiFi-tv.fifi</v>
      </c>
      <c r="F42" s="21">
        <f>Data!AN42</f>
        <v>391341.29065537348</v>
      </c>
      <c r="G42" s="19">
        <f>Data!AP42</f>
        <v>6.2266027992457467</v>
      </c>
      <c r="H42" s="18">
        <f t="shared" si="4"/>
        <v>3.0461531455782658E-2</v>
      </c>
      <c r="I42" s="6">
        <f t="shared" si="4"/>
        <v>3.15</v>
      </c>
      <c r="J42" s="6">
        <f t="shared" si="4"/>
        <v>63.027152600987208</v>
      </c>
      <c r="K42" s="18">
        <f t="shared" si="4"/>
        <v>0.65</v>
      </c>
      <c r="L42" s="35">
        <f>Data!BL42</f>
        <v>1281.6132405661219</v>
      </c>
      <c r="P42" s="6">
        <f t="shared" si="2"/>
        <v>3500</v>
      </c>
      <c r="Q42" s="21">
        <v>37647.682595985454</v>
      </c>
      <c r="R42" s="21">
        <v>7136.8146030135749</v>
      </c>
      <c r="S42" s="21">
        <v>102332.36322620464</v>
      </c>
      <c r="T42" s="38">
        <v>0.59868311307476207</v>
      </c>
    </row>
    <row r="43" spans="1:20" x14ac:dyDescent="0.25">
      <c r="A43" s="17" t="s">
        <v>284</v>
      </c>
      <c r="B43" s="8" t="s">
        <v>40</v>
      </c>
      <c r="C43" s="8" t="s">
        <v>61</v>
      </c>
      <c r="E43" s="8" t="str">
        <f t="shared" si="0"/>
        <v>FiFi-tv.fifi</v>
      </c>
      <c r="F43" s="21">
        <f>Data!AN43</f>
        <v>230648.18602876749</v>
      </c>
      <c r="G43" s="19">
        <f>Data!AP43</f>
        <v>7.6727442277060725</v>
      </c>
      <c r="H43" s="18">
        <f t="shared" si="4"/>
        <v>3.0461531455782658E-2</v>
      </c>
      <c r="I43" s="6">
        <f t="shared" si="4"/>
        <v>3.15</v>
      </c>
      <c r="J43" s="6">
        <f t="shared" si="4"/>
        <v>63.027152600987208</v>
      </c>
      <c r="K43" s="18">
        <f t="shared" si="4"/>
        <v>0.65</v>
      </c>
      <c r="L43" s="35">
        <f>Data!BL43</f>
        <v>1281.6132405661219</v>
      </c>
      <c r="P43" s="6">
        <f t="shared" si="2"/>
        <v>3500</v>
      </c>
      <c r="Q43" s="21">
        <v>3500</v>
      </c>
      <c r="R43" s="21">
        <v>3309.2538628463485</v>
      </c>
      <c r="S43" s="21">
        <v>76481.83419363029</v>
      </c>
      <c r="T43" s="38">
        <v>0.47100802575434897</v>
      </c>
    </row>
    <row r="44" spans="1:20" x14ac:dyDescent="0.25">
      <c r="A44" s="17" t="s">
        <v>285</v>
      </c>
      <c r="B44" s="8" t="s">
        <v>40</v>
      </c>
      <c r="C44" s="8" t="s">
        <v>61</v>
      </c>
      <c r="E44" s="8" t="str">
        <f t="shared" si="0"/>
        <v>FiFi-tv.fifi</v>
      </c>
      <c r="F44" s="21">
        <f>Data!AN44</f>
        <v>255011.21194764899</v>
      </c>
      <c r="G44" s="19">
        <f>Data!AP44</f>
        <v>7.3396787033818205</v>
      </c>
      <c r="H44" s="18">
        <f t="shared" si="4"/>
        <v>3.0461531455782658E-2</v>
      </c>
      <c r="I44" s="6">
        <f t="shared" si="4"/>
        <v>3.15</v>
      </c>
      <c r="J44" s="6">
        <f t="shared" si="4"/>
        <v>63.027152600987208</v>
      </c>
      <c r="K44" s="18">
        <f t="shared" si="4"/>
        <v>0.65</v>
      </c>
      <c r="L44" s="35">
        <f>Data!BL44</f>
        <v>1281.6132405661219</v>
      </c>
      <c r="P44" s="6">
        <f t="shared" si="2"/>
        <v>3500</v>
      </c>
      <c r="Q44" s="21">
        <v>21238.776695435059</v>
      </c>
      <c r="R44" s="21">
        <v>3820.1639645157879</v>
      </c>
      <c r="S44" s="21">
        <v>67083.367999982001</v>
      </c>
      <c r="T44" s="38">
        <v>0.49178014943836623</v>
      </c>
    </row>
    <row r="45" spans="1:20" x14ac:dyDescent="0.25">
      <c r="A45" s="17" t="s">
        <v>286</v>
      </c>
      <c r="B45" s="8" t="s">
        <v>40</v>
      </c>
      <c r="C45" s="8" t="s">
        <v>61</v>
      </c>
      <c r="E45" s="8" t="str">
        <f t="shared" si="0"/>
        <v>FiFi-tv.fifi</v>
      </c>
      <c r="F45" s="21">
        <f>Data!AN45</f>
        <v>290283.21400129853</v>
      </c>
      <c r="G45" s="19">
        <f>Data!AP45</f>
        <v>6.8519846037487664</v>
      </c>
      <c r="H45" s="18">
        <f t="shared" si="4"/>
        <v>3.0461531455782658E-2</v>
      </c>
      <c r="I45" s="6">
        <f t="shared" si="4"/>
        <v>3.15</v>
      </c>
      <c r="J45" s="6">
        <f t="shared" si="4"/>
        <v>63.027152600987208</v>
      </c>
      <c r="K45" s="18">
        <f t="shared" si="4"/>
        <v>0.65</v>
      </c>
      <c r="L45" s="35">
        <f>Data!BL45</f>
        <v>1679.6010050259222</v>
      </c>
      <c r="P45" s="6">
        <f t="shared" si="2"/>
        <v>3500</v>
      </c>
      <c r="Q45" s="21">
        <v>0</v>
      </c>
      <c r="R45" s="21">
        <v>3147.2944336643627</v>
      </c>
      <c r="S45" s="21">
        <v>67930.420959237075</v>
      </c>
      <c r="T45" s="38">
        <v>0.35592928075431063</v>
      </c>
    </row>
    <row r="46" spans="1:20" x14ac:dyDescent="0.25">
      <c r="A46" s="17" t="s">
        <v>287</v>
      </c>
      <c r="B46" s="8" t="s">
        <v>40</v>
      </c>
      <c r="C46" s="8" t="s">
        <v>61</v>
      </c>
      <c r="E46" s="8" t="str">
        <f t="shared" si="0"/>
        <v>FiFi-tv.fifi</v>
      </c>
      <c r="F46" s="21">
        <f>Data!AN46</f>
        <v>329127.09109349351</v>
      </c>
      <c r="G46" s="19">
        <f>Data!AP46</f>
        <v>6.6607284125131931</v>
      </c>
      <c r="H46" s="18">
        <f t="shared" si="4"/>
        <v>3.0461531455782658E-2</v>
      </c>
      <c r="I46" s="6">
        <f t="shared" si="4"/>
        <v>3.15</v>
      </c>
      <c r="J46" s="6">
        <f t="shared" si="4"/>
        <v>63.027152600987208</v>
      </c>
      <c r="K46" s="18">
        <f t="shared" si="4"/>
        <v>0.65</v>
      </c>
      <c r="L46" s="35">
        <f>Data!BL46</f>
        <v>1785.0855563801672</v>
      </c>
      <c r="P46" s="6">
        <f t="shared" si="2"/>
        <v>3500</v>
      </c>
      <c r="Q46" s="21">
        <v>18876.530566266512</v>
      </c>
      <c r="R46" s="21">
        <v>3656.9235657633089</v>
      </c>
      <c r="S46" s="21">
        <v>57850.459728869981</v>
      </c>
      <c r="T46" s="38">
        <v>0.36475438199113719</v>
      </c>
    </row>
    <row r="47" spans="1:20" x14ac:dyDescent="0.25">
      <c r="A47" s="17" t="s">
        <v>288</v>
      </c>
      <c r="B47" s="8" t="s">
        <v>40</v>
      </c>
      <c r="C47" s="8" t="s">
        <v>61</v>
      </c>
      <c r="E47" s="8" t="str">
        <f t="shared" si="0"/>
        <v>FiFi-tv.fifi</v>
      </c>
      <c r="F47" s="21">
        <f>Data!AN47</f>
        <v>290379.33513653348</v>
      </c>
      <c r="G47" s="19">
        <f>Data!AP47</f>
        <v>6.8891115045051432</v>
      </c>
      <c r="H47" s="18">
        <f t="shared" si="4"/>
        <v>3.0461531455782658E-2</v>
      </c>
      <c r="I47" s="6">
        <f t="shared" si="4"/>
        <v>3.15</v>
      </c>
      <c r="J47" s="6">
        <f t="shared" si="4"/>
        <v>63.027152600987208</v>
      </c>
      <c r="K47" s="18">
        <f t="shared" si="4"/>
        <v>0.65</v>
      </c>
      <c r="L47" s="35">
        <f>Data!BL47</f>
        <v>1690.7075426683041</v>
      </c>
      <c r="P47" s="6">
        <f t="shared" si="2"/>
        <v>3500</v>
      </c>
      <c r="Q47" s="21">
        <v>16160.20353278222</v>
      </c>
      <c r="R47" s="21">
        <v>3186.0366046421245</v>
      </c>
      <c r="S47" s="21">
        <v>52979.024961683652</v>
      </c>
      <c r="T47" s="38">
        <v>0.36019138470752299</v>
      </c>
    </row>
    <row r="48" spans="1:20" x14ac:dyDescent="0.25">
      <c r="A48" s="17" t="s">
        <v>289</v>
      </c>
      <c r="B48" s="8" t="s">
        <v>40</v>
      </c>
      <c r="C48" s="8" t="s">
        <v>61</v>
      </c>
      <c r="E48" s="8" t="str">
        <f t="shared" si="0"/>
        <v>FiFi-tv.fifi</v>
      </c>
      <c r="F48" s="21">
        <f>Data!AN48</f>
        <v>328074.70488976047</v>
      </c>
      <c r="G48" s="19">
        <f>Data!AP48</f>
        <v>6.6769335668378105</v>
      </c>
      <c r="H48" s="18">
        <f t="shared" si="4"/>
        <v>3.0461531455782658E-2</v>
      </c>
      <c r="I48" s="6">
        <f t="shared" si="4"/>
        <v>3.15</v>
      </c>
      <c r="J48" s="6">
        <f t="shared" si="4"/>
        <v>63.027152600987208</v>
      </c>
      <c r="K48" s="18">
        <f t="shared" si="4"/>
        <v>0.65</v>
      </c>
      <c r="L48" s="35">
        <f>Data!BL48</f>
        <v>1640.0237687431245</v>
      </c>
      <c r="P48" s="6">
        <f t="shared" si="2"/>
        <v>3500</v>
      </c>
      <c r="Q48" s="21">
        <v>27532.176549184886</v>
      </c>
      <c r="R48" s="21">
        <v>4265.9609843916824</v>
      </c>
      <c r="S48" s="21">
        <v>62190.968439056778</v>
      </c>
      <c r="T48" s="38">
        <v>0.42686681981600794</v>
      </c>
    </row>
    <row r="49" spans="1:20" x14ac:dyDescent="0.25">
      <c r="A49" s="17" t="s">
        <v>290</v>
      </c>
      <c r="B49" s="8" t="s">
        <v>40</v>
      </c>
      <c r="C49" s="8" t="s">
        <v>61</v>
      </c>
      <c r="E49" s="8" t="str">
        <f t="shared" si="0"/>
        <v>FiFi-tv.fifi</v>
      </c>
      <c r="F49" s="21">
        <f>Data!AN49</f>
        <v>287583.00118987449</v>
      </c>
      <c r="G49" s="19">
        <f>Data!AP49</f>
        <v>7.111582871611037</v>
      </c>
      <c r="H49" s="18">
        <f t="shared" si="4"/>
        <v>3.0461531455782658E-2</v>
      </c>
      <c r="I49" s="6">
        <f t="shared" si="4"/>
        <v>3.15</v>
      </c>
      <c r="J49" s="6">
        <f t="shared" si="4"/>
        <v>63.027152600987208</v>
      </c>
      <c r="K49" s="18">
        <f t="shared" si="4"/>
        <v>0.65</v>
      </c>
      <c r="L49" s="35">
        <f>Data!BL49</f>
        <v>2090.1152728342267</v>
      </c>
      <c r="P49" s="6">
        <f t="shared" si="2"/>
        <v>3500</v>
      </c>
      <c r="Q49" s="21">
        <v>0</v>
      </c>
      <c r="R49" s="21">
        <v>2659.499185013749</v>
      </c>
      <c r="S49" s="21">
        <v>59576.733881302956</v>
      </c>
      <c r="T49" s="38">
        <v>0.3035882202543716</v>
      </c>
    </row>
    <row r="50" spans="1:20" x14ac:dyDescent="0.25">
      <c r="A50" s="17" t="s">
        <v>291</v>
      </c>
      <c r="B50" s="8" t="s">
        <v>40</v>
      </c>
      <c r="C50" s="8" t="s">
        <v>61</v>
      </c>
      <c r="E50" s="8" t="str">
        <f t="shared" si="0"/>
        <v>FiFi-tv.fifi</v>
      </c>
      <c r="F50" s="21">
        <f>Data!AN50</f>
        <v>348609.08602096396</v>
      </c>
      <c r="G50" s="19">
        <f>Data!AP50</f>
        <v>6.5637372420193243</v>
      </c>
      <c r="H50" s="18">
        <f t="shared" si="4"/>
        <v>3.0461531455782658E-2</v>
      </c>
      <c r="I50" s="6">
        <f t="shared" si="4"/>
        <v>3.15</v>
      </c>
      <c r="J50" s="6">
        <f t="shared" si="4"/>
        <v>63.027152600987208</v>
      </c>
      <c r="K50" s="18">
        <f t="shared" si="4"/>
        <v>0.65</v>
      </c>
      <c r="L50" s="35">
        <f>Data!BL50</f>
        <v>2828.7555777959278</v>
      </c>
      <c r="P50" s="6">
        <f t="shared" si="2"/>
        <v>3500</v>
      </c>
      <c r="Q50" s="21">
        <v>0</v>
      </c>
      <c r="R50" s="21">
        <v>2225.4673445963913</v>
      </c>
      <c r="S50" s="21">
        <v>46013.256105469329</v>
      </c>
      <c r="T50" s="38">
        <v>0.20957080909697257</v>
      </c>
    </row>
    <row r="51" spans="1:20" x14ac:dyDescent="0.25">
      <c r="A51" s="17" t="s">
        <v>292</v>
      </c>
      <c r="B51" s="8" t="s">
        <v>40</v>
      </c>
      <c r="C51" s="8" t="s">
        <v>61</v>
      </c>
      <c r="E51" s="8" t="str">
        <f t="shared" si="0"/>
        <v>FiFi-tv.fifi</v>
      </c>
      <c r="F51" s="21">
        <f>Data!AN51</f>
        <v>241297.1653229885</v>
      </c>
      <c r="G51" s="19">
        <f>Data!AP51</f>
        <v>7.6437660299865655</v>
      </c>
      <c r="H51" s="18">
        <f t="shared" si="4"/>
        <v>3.0461531455782658E-2</v>
      </c>
      <c r="I51" s="6">
        <f t="shared" si="4"/>
        <v>3.15</v>
      </c>
      <c r="J51" s="6">
        <f t="shared" si="4"/>
        <v>63.027152600987208</v>
      </c>
      <c r="K51" s="18">
        <f t="shared" si="4"/>
        <v>0.65</v>
      </c>
      <c r="L51" s="35">
        <f>Data!BL51</f>
        <v>1922.1607123485817</v>
      </c>
      <c r="P51" s="6">
        <f t="shared" si="2"/>
        <v>3500</v>
      </c>
      <c r="Q51" s="21">
        <v>8870.9711503310245</v>
      </c>
      <c r="R51" s="21">
        <v>1487.3596693724346</v>
      </c>
      <c r="S51" s="21">
        <v>26941.471192300327</v>
      </c>
      <c r="T51" s="38">
        <v>0.20235411824197236</v>
      </c>
    </row>
    <row r="52" spans="1:20" x14ac:dyDescent="0.25">
      <c r="A52" s="17" t="s">
        <v>293</v>
      </c>
      <c r="B52" s="8" t="s">
        <v>40</v>
      </c>
      <c r="C52" s="8" t="s">
        <v>61</v>
      </c>
      <c r="E52" s="8" t="str">
        <f t="shared" si="0"/>
        <v>FiFi-tv.fifi</v>
      </c>
      <c r="F52" s="21">
        <f>Data!AN52</f>
        <v>285302.18935091398</v>
      </c>
      <c r="G52" s="19">
        <f>Data!AP52</f>
        <v>7.1103422436825836</v>
      </c>
      <c r="H52" s="18">
        <f t="shared" ref="H52:K66" si="5">H51</f>
        <v>3.0461531455782658E-2</v>
      </c>
      <c r="I52" s="6">
        <f t="shared" si="5"/>
        <v>3.15</v>
      </c>
      <c r="J52" s="6">
        <f t="shared" si="5"/>
        <v>63.027152600987208</v>
      </c>
      <c r="K52" s="18">
        <f t="shared" si="5"/>
        <v>0.65</v>
      </c>
      <c r="L52" s="35">
        <f>Data!BL52</f>
        <v>1655.1084423786397</v>
      </c>
      <c r="P52" s="6">
        <f t="shared" si="2"/>
        <v>3500</v>
      </c>
      <c r="Q52" s="21">
        <v>34906.909552562203</v>
      </c>
      <c r="R52" s="21">
        <v>3321.5610912413854</v>
      </c>
      <c r="S52" s="21">
        <v>39488.014294819826</v>
      </c>
      <c r="T52" s="38">
        <v>0.38219535665258764</v>
      </c>
    </row>
    <row r="53" spans="1:20" x14ac:dyDescent="0.25">
      <c r="A53" s="17" t="s">
        <v>294</v>
      </c>
      <c r="B53" s="8" t="s">
        <v>40</v>
      </c>
      <c r="C53" s="8" t="s">
        <v>61</v>
      </c>
      <c r="E53" s="8" t="str">
        <f t="shared" si="0"/>
        <v>FiFi-tv.fifi</v>
      </c>
      <c r="F53" s="21">
        <f>Data!AN53</f>
        <v>415829.06386048801</v>
      </c>
      <c r="G53" s="19">
        <f>Data!AP53</f>
        <v>6.129014958880469</v>
      </c>
      <c r="H53" s="18">
        <f t="shared" si="5"/>
        <v>3.0461531455782658E-2</v>
      </c>
      <c r="I53" s="6">
        <f t="shared" si="5"/>
        <v>3.15</v>
      </c>
      <c r="J53" s="6">
        <f t="shared" si="5"/>
        <v>63.027152600987208</v>
      </c>
      <c r="K53" s="18">
        <f t="shared" si="5"/>
        <v>0.65</v>
      </c>
      <c r="L53" s="35">
        <f>Data!BL53</f>
        <v>1978.6811625276007</v>
      </c>
      <c r="P53" s="6">
        <f t="shared" si="2"/>
        <v>3500</v>
      </c>
      <c r="Q53" s="21">
        <v>23876.362873851853</v>
      </c>
      <c r="R53" s="21">
        <v>5018.3587103828022</v>
      </c>
      <c r="S53" s="21">
        <v>73010.063281785668</v>
      </c>
      <c r="T53" s="38">
        <v>0.39618235300285376</v>
      </c>
    </row>
    <row r="54" spans="1:20" x14ac:dyDescent="0.25">
      <c r="A54" s="17" t="s">
        <v>295</v>
      </c>
      <c r="B54" s="8" t="s">
        <v>40</v>
      </c>
      <c r="C54" s="8" t="s">
        <v>61</v>
      </c>
      <c r="E54" s="8" t="str">
        <f t="shared" si="0"/>
        <v>FiFi-tv.fifi</v>
      </c>
      <c r="F54" s="21">
        <f>Data!AN54</f>
        <v>393432.46859552251</v>
      </c>
      <c r="G54" s="19">
        <f>Data!AP54</f>
        <v>6.2941960634324765</v>
      </c>
      <c r="H54" s="18">
        <f t="shared" si="5"/>
        <v>3.0461531455782658E-2</v>
      </c>
      <c r="I54" s="6">
        <f t="shared" si="5"/>
        <v>3.15</v>
      </c>
      <c r="J54" s="6">
        <f t="shared" si="5"/>
        <v>63.027152600987208</v>
      </c>
      <c r="K54" s="18">
        <f t="shared" si="5"/>
        <v>0.65</v>
      </c>
      <c r="L54" s="35">
        <f>Data!BL54</f>
        <v>1830.26323436441</v>
      </c>
      <c r="P54" s="6">
        <f t="shared" si="2"/>
        <v>3500</v>
      </c>
      <c r="Q54" s="21">
        <v>24942.458406888789</v>
      </c>
      <c r="R54" s="21">
        <v>5029.3961665731958</v>
      </c>
      <c r="S54" s="21">
        <v>74773.959085336523</v>
      </c>
      <c r="T54" s="38">
        <v>0.41965646194244421</v>
      </c>
    </row>
    <row r="55" spans="1:20" x14ac:dyDescent="0.25">
      <c r="A55" s="17" t="s">
        <v>296</v>
      </c>
      <c r="B55" s="8" t="s">
        <v>40</v>
      </c>
      <c r="C55" s="8" t="s">
        <v>61</v>
      </c>
      <c r="E55" s="8" t="str">
        <f t="shared" si="0"/>
        <v>FiFi-tv.fifi</v>
      </c>
      <c r="F55" s="21">
        <f>Data!AN55</f>
        <v>228081.015200244</v>
      </c>
      <c r="G55" s="19">
        <f>Data!AP55</f>
        <v>7.9971814637423746</v>
      </c>
      <c r="H55" s="18">
        <f t="shared" si="5"/>
        <v>3.0461531455782658E-2</v>
      </c>
      <c r="I55" s="6">
        <f t="shared" si="5"/>
        <v>3.15</v>
      </c>
      <c r="J55" s="6">
        <f t="shared" si="5"/>
        <v>63.027152600987208</v>
      </c>
      <c r="K55" s="18">
        <f t="shared" si="5"/>
        <v>0.65</v>
      </c>
      <c r="L55" s="35">
        <f>Data!BL55</f>
        <v>1725.3903664173188</v>
      </c>
      <c r="P55" s="6">
        <f t="shared" si="2"/>
        <v>3500</v>
      </c>
      <c r="Q55" s="21">
        <v>0</v>
      </c>
      <c r="R55" s="21">
        <v>2069.7596412208109</v>
      </c>
      <c r="S55" s="21">
        <v>52139.566827095383</v>
      </c>
      <c r="T55" s="38">
        <v>0.29790585795031854</v>
      </c>
    </row>
    <row r="56" spans="1:20" x14ac:dyDescent="0.25">
      <c r="A56" s="17" t="s">
        <v>297</v>
      </c>
      <c r="B56" s="8" t="s">
        <v>40</v>
      </c>
      <c r="C56" s="8" t="s">
        <v>61</v>
      </c>
      <c r="E56" s="8" t="str">
        <f t="shared" si="0"/>
        <v>FiFi-tv.fifi</v>
      </c>
      <c r="F56" s="21">
        <f>Data!AN56</f>
        <v>317634.99002545653</v>
      </c>
      <c r="G56" s="19">
        <f>Data!AP56</f>
        <v>6.7548152855074779</v>
      </c>
      <c r="H56" s="18">
        <f t="shared" si="5"/>
        <v>3.0461531455782658E-2</v>
      </c>
      <c r="I56" s="6">
        <f t="shared" si="5"/>
        <v>3.15</v>
      </c>
      <c r="J56" s="6">
        <f t="shared" si="5"/>
        <v>63.027152600987208</v>
      </c>
      <c r="K56" s="18">
        <f t="shared" si="5"/>
        <v>0.65</v>
      </c>
      <c r="L56" s="35">
        <f>Data!BL56</f>
        <v>1946.9834473517333</v>
      </c>
      <c r="P56" s="6">
        <f t="shared" si="2"/>
        <v>3500</v>
      </c>
      <c r="Q56" s="21">
        <v>16820.957668719358</v>
      </c>
      <c r="R56" s="21">
        <v>2972.0838203557028</v>
      </c>
      <c r="S56" s="21">
        <v>46418.055572857338</v>
      </c>
      <c r="T56" s="38">
        <v>0.30717154516146017</v>
      </c>
    </row>
    <row r="57" spans="1:20" x14ac:dyDescent="0.25">
      <c r="A57" s="17" t="s">
        <v>298</v>
      </c>
      <c r="B57" s="8" t="s">
        <v>40</v>
      </c>
      <c r="C57" s="8" t="s">
        <v>61</v>
      </c>
      <c r="E57" s="8" t="str">
        <f t="shared" si="0"/>
        <v>FiFi-tv.fifi</v>
      </c>
      <c r="F57" s="21">
        <f>Data!AN57</f>
        <v>322486.62248072354</v>
      </c>
      <c r="G57" s="19">
        <f>Data!AP57</f>
        <v>6.9739033911176911</v>
      </c>
      <c r="H57" s="18">
        <f t="shared" si="5"/>
        <v>3.0461531455782658E-2</v>
      </c>
      <c r="I57" s="6">
        <f t="shared" si="5"/>
        <v>3.15</v>
      </c>
      <c r="J57" s="6">
        <f t="shared" si="5"/>
        <v>63.027152600987208</v>
      </c>
      <c r="K57" s="18">
        <f t="shared" si="5"/>
        <v>0.65</v>
      </c>
      <c r="L57" s="35">
        <f>Data!BL57</f>
        <v>1944.8608207636205</v>
      </c>
      <c r="P57" s="6">
        <f t="shared" si="2"/>
        <v>3500</v>
      </c>
      <c r="Q57" s="21">
        <v>19086.415049249532</v>
      </c>
      <c r="R57" s="21">
        <v>3200.5476394487023</v>
      </c>
      <c r="S57" s="21">
        <v>51222.561564733296</v>
      </c>
      <c r="T57" s="38">
        <v>0.32580733572562104</v>
      </c>
    </row>
    <row r="58" spans="1:20" x14ac:dyDescent="0.25">
      <c r="A58" s="17" t="s">
        <v>299</v>
      </c>
      <c r="B58" s="8" t="s">
        <v>40</v>
      </c>
      <c r="C58" s="8" t="s">
        <v>61</v>
      </c>
      <c r="E58" s="8" t="str">
        <f t="shared" si="0"/>
        <v>FiFi-tv.fifi</v>
      </c>
      <c r="F58" s="21">
        <f>Data!AN58</f>
        <v>401386.27962260752</v>
      </c>
      <c r="G58" s="19">
        <f>Data!AP58</f>
        <v>6.2238891290728731</v>
      </c>
      <c r="H58" s="18">
        <f t="shared" si="5"/>
        <v>3.0461531455782658E-2</v>
      </c>
      <c r="I58" s="6">
        <f t="shared" si="5"/>
        <v>3.15</v>
      </c>
      <c r="J58" s="6">
        <f t="shared" si="5"/>
        <v>63.027152600987208</v>
      </c>
      <c r="K58" s="18">
        <f t="shared" si="5"/>
        <v>0.65</v>
      </c>
      <c r="L58" s="35">
        <f>Data!BL58</f>
        <v>2085.2620813272074</v>
      </c>
      <c r="P58" s="6">
        <f t="shared" si="2"/>
        <v>3500</v>
      </c>
      <c r="Q58" s="21">
        <v>21589.516803832747</v>
      </c>
      <c r="R58" s="21">
        <v>4197.4439995787343</v>
      </c>
      <c r="S58" s="21">
        <v>60702.425344608542</v>
      </c>
      <c r="T58" s="38">
        <v>0.34329751030512579</v>
      </c>
    </row>
    <row r="59" spans="1:20" x14ac:dyDescent="0.25">
      <c r="A59" s="17" t="s">
        <v>300</v>
      </c>
      <c r="B59" s="8" t="s">
        <v>40</v>
      </c>
      <c r="C59" s="8" t="s">
        <v>61</v>
      </c>
      <c r="E59" s="8" t="str">
        <f t="shared" si="0"/>
        <v>FiFi-tv.fifi</v>
      </c>
      <c r="F59" s="21">
        <f>Data!AN59</f>
        <v>309588.89609523199</v>
      </c>
      <c r="G59" s="19">
        <f>Data!AP59</f>
        <v>6.9990429098927924</v>
      </c>
      <c r="H59" s="18">
        <f t="shared" si="5"/>
        <v>3.0461531455782658E-2</v>
      </c>
      <c r="I59" s="6">
        <f t="shared" si="5"/>
        <v>3.15</v>
      </c>
      <c r="J59" s="6">
        <f t="shared" si="5"/>
        <v>63.027152600987208</v>
      </c>
      <c r="K59" s="18">
        <f t="shared" si="5"/>
        <v>0.65</v>
      </c>
      <c r="L59" s="35">
        <f>Data!BL59</f>
        <v>1650.6523731634045</v>
      </c>
      <c r="P59" s="6">
        <f t="shared" si="2"/>
        <v>3500</v>
      </c>
      <c r="Q59" s="21">
        <v>30749.280069595927</v>
      </c>
      <c r="R59" s="21">
        <v>4091.4907619325218</v>
      </c>
      <c r="S59" s="21">
        <v>59455.756066220434</v>
      </c>
      <c r="T59" s="38">
        <v>0.43385485883765029</v>
      </c>
    </row>
    <row r="60" spans="1:20" x14ac:dyDescent="0.25">
      <c r="A60" s="17" t="s">
        <v>301</v>
      </c>
      <c r="B60" s="8" t="s">
        <v>40</v>
      </c>
      <c r="C60" s="8" t="s">
        <v>61</v>
      </c>
      <c r="E60" s="8" t="str">
        <f t="shared" si="0"/>
        <v>FiFi-tv.fifi</v>
      </c>
      <c r="F60" s="21">
        <f>Data!AN60</f>
        <v>309968.77520157403</v>
      </c>
      <c r="G60" s="19">
        <f>Data!AP60</f>
        <v>6.9767010399881384</v>
      </c>
      <c r="H60" s="18">
        <f t="shared" si="5"/>
        <v>3.0461531455782658E-2</v>
      </c>
      <c r="I60" s="6">
        <f t="shared" si="5"/>
        <v>3.15</v>
      </c>
      <c r="J60" s="6">
        <f t="shared" si="5"/>
        <v>63.027152600987208</v>
      </c>
      <c r="K60" s="18">
        <f t="shared" si="5"/>
        <v>0.65</v>
      </c>
      <c r="L60" s="35">
        <f>Data!BL60</f>
        <v>1731.9975466831138</v>
      </c>
      <c r="P60" s="6">
        <f t="shared" si="2"/>
        <v>3500</v>
      </c>
      <c r="Q60" s="21">
        <v>14011.212463098271</v>
      </c>
      <c r="R60" s="21">
        <v>3704.5216260380284</v>
      </c>
      <c r="S60" s="21">
        <v>67401.608162171629</v>
      </c>
      <c r="T60" s="38">
        <v>0.39233987866489972</v>
      </c>
    </row>
    <row r="61" spans="1:20" x14ac:dyDescent="0.25">
      <c r="A61" s="17" t="s">
        <v>272</v>
      </c>
      <c r="B61" s="8" t="s">
        <v>40</v>
      </c>
      <c r="C61" s="8" t="s">
        <v>61</v>
      </c>
      <c r="E61" s="8" t="str">
        <f t="shared" si="0"/>
        <v>FiFi-tv.fifi</v>
      </c>
      <c r="F61" s="21">
        <f>Data!AN61</f>
        <v>454180.53004536044</v>
      </c>
      <c r="G61" s="19">
        <f>Data!AP61</f>
        <v>6.0080329106190753</v>
      </c>
      <c r="H61" s="18">
        <f t="shared" si="5"/>
        <v>3.0461531455782658E-2</v>
      </c>
      <c r="I61" s="6">
        <f t="shared" si="5"/>
        <v>3.15</v>
      </c>
      <c r="J61" s="6">
        <f t="shared" si="5"/>
        <v>63.027152600987208</v>
      </c>
      <c r="K61" s="18">
        <f t="shared" si="5"/>
        <v>0.65</v>
      </c>
      <c r="L61" s="35">
        <f>Data!BL61</f>
        <v>2385.2246421647269</v>
      </c>
      <c r="P61" s="6">
        <f t="shared" si="2"/>
        <v>3500</v>
      </c>
      <c r="Q61" s="21">
        <v>8611.1623240997669</v>
      </c>
      <c r="R61" s="21">
        <v>4383.9154384539552</v>
      </c>
      <c r="S61" s="21">
        <v>74355.76860544784</v>
      </c>
      <c r="T61" s="38">
        <v>0.3168705822624569</v>
      </c>
    </row>
    <row r="62" spans="1:20" x14ac:dyDescent="0.25">
      <c r="A62" s="17" t="s">
        <v>273</v>
      </c>
      <c r="B62" s="8" t="s">
        <v>40</v>
      </c>
      <c r="C62" s="8" t="s">
        <v>61</v>
      </c>
      <c r="E62" s="8" t="str">
        <f t="shared" si="0"/>
        <v>FiFi-tv.fifi</v>
      </c>
      <c r="F62" s="21">
        <f>Data!AN62</f>
        <v>455011.73547455797</v>
      </c>
      <c r="G62" s="19">
        <f>Data!AP62</f>
        <v>6.0449284141776669</v>
      </c>
      <c r="H62" s="18">
        <f t="shared" si="5"/>
        <v>3.0461531455782658E-2</v>
      </c>
      <c r="I62" s="6">
        <f t="shared" si="5"/>
        <v>3.15</v>
      </c>
      <c r="J62" s="6">
        <f t="shared" si="5"/>
        <v>63.027152600987208</v>
      </c>
      <c r="K62" s="18">
        <f t="shared" si="5"/>
        <v>0.65</v>
      </c>
      <c r="L62" s="35">
        <f>Data!BL62</f>
        <v>2385.2246421647269</v>
      </c>
      <c r="P62" s="6">
        <f t="shared" si="2"/>
        <v>3500</v>
      </c>
      <c r="Q62" s="21">
        <v>18666.456510864464</v>
      </c>
      <c r="R62" s="21">
        <v>4304.3488200091087</v>
      </c>
      <c r="S62" s="21">
        <v>63294.907021941835</v>
      </c>
      <c r="T62" s="38">
        <v>0.31055113953410129</v>
      </c>
    </row>
    <row r="63" spans="1:20" x14ac:dyDescent="0.25">
      <c r="A63" s="17" t="s">
        <v>274</v>
      </c>
      <c r="B63" s="8" t="s">
        <v>40</v>
      </c>
      <c r="C63" s="8" t="s">
        <v>61</v>
      </c>
      <c r="E63" s="8" t="str">
        <f t="shared" si="0"/>
        <v>FiFi-tv.fifi</v>
      </c>
      <c r="F63" s="21">
        <f>Data!AN63</f>
        <v>290055.894256228</v>
      </c>
      <c r="G63" s="19">
        <f>Data!AP63</f>
        <v>7.3475859223576458</v>
      </c>
      <c r="H63" s="18">
        <f t="shared" si="5"/>
        <v>3.0461531455782658E-2</v>
      </c>
      <c r="I63" s="6">
        <f t="shared" si="5"/>
        <v>3.15</v>
      </c>
      <c r="J63" s="6">
        <f t="shared" si="5"/>
        <v>63.027152600987208</v>
      </c>
      <c r="K63" s="18">
        <f t="shared" si="5"/>
        <v>0.65</v>
      </c>
      <c r="L63" s="35">
        <f>Data!BL63</f>
        <v>2385.2246421647269</v>
      </c>
      <c r="P63" s="6">
        <f t="shared" si="2"/>
        <v>3500</v>
      </c>
      <c r="Q63" s="21">
        <v>0</v>
      </c>
      <c r="R63" s="21">
        <v>1897.1398231524995</v>
      </c>
      <c r="S63" s="21">
        <v>43909.103250619046</v>
      </c>
      <c r="T63" s="38">
        <v>0.21471674334528634</v>
      </c>
    </row>
    <row r="64" spans="1:20" x14ac:dyDescent="0.25">
      <c r="A64" s="17" t="s">
        <v>275</v>
      </c>
      <c r="B64" s="8" t="s">
        <v>40</v>
      </c>
      <c r="C64" s="8" t="s">
        <v>61</v>
      </c>
      <c r="E64" s="8" t="str">
        <f t="shared" si="0"/>
        <v>FiFi-tv.fifi</v>
      </c>
      <c r="F64" s="21">
        <f>Data!AN64</f>
        <v>348451.97318493499</v>
      </c>
      <c r="G64" s="19">
        <f>Data!AP64</f>
        <v>6.6816214516324974</v>
      </c>
      <c r="H64" s="18">
        <f t="shared" si="5"/>
        <v>3.0461531455782658E-2</v>
      </c>
      <c r="I64" s="6">
        <f t="shared" si="5"/>
        <v>3.15</v>
      </c>
      <c r="J64" s="6">
        <f t="shared" si="5"/>
        <v>63.027152600987208</v>
      </c>
      <c r="K64" s="18">
        <f t="shared" si="5"/>
        <v>0.65</v>
      </c>
      <c r="L64" s="35">
        <f>Data!BL64</f>
        <v>2011.4207803329416</v>
      </c>
      <c r="P64" s="6">
        <f t="shared" si="2"/>
        <v>3500</v>
      </c>
      <c r="Q64" s="21">
        <v>33378.332730634269</v>
      </c>
      <c r="R64" s="21">
        <v>3643.0373099221474</v>
      </c>
      <c r="S64" s="21">
        <v>43297.065422446845</v>
      </c>
      <c r="T64" s="38">
        <v>0.34321713140609256</v>
      </c>
    </row>
    <row r="65" spans="1:20" x14ac:dyDescent="0.25">
      <c r="A65" s="17" t="s">
        <v>276</v>
      </c>
      <c r="B65" s="8" t="s">
        <v>40</v>
      </c>
      <c r="C65" s="8" t="s">
        <v>61</v>
      </c>
      <c r="E65" s="8" t="str">
        <f t="shared" si="0"/>
        <v>FiFi-tv.fifi</v>
      </c>
      <c r="F65" s="21">
        <f>Data!AN65</f>
        <v>427408.08445701201</v>
      </c>
      <c r="G65" s="19">
        <f>Data!AP65</f>
        <v>6.1680815445545676</v>
      </c>
      <c r="H65" s="18">
        <f t="shared" si="5"/>
        <v>3.0461531455782658E-2</v>
      </c>
      <c r="I65" s="6">
        <f t="shared" si="5"/>
        <v>3.15</v>
      </c>
      <c r="J65" s="6">
        <f t="shared" si="5"/>
        <v>63.027152600987208</v>
      </c>
      <c r="K65" s="18">
        <f t="shared" si="5"/>
        <v>0.65</v>
      </c>
      <c r="L65" s="35">
        <f>Data!BL65</f>
        <v>2011.4207803329416</v>
      </c>
      <c r="P65" s="6">
        <f t="shared" si="2"/>
        <v>3500</v>
      </c>
      <c r="Q65" s="21">
        <v>31820.570990968688</v>
      </c>
      <c r="R65" s="21">
        <v>5312.0706838595506</v>
      </c>
      <c r="S65" s="21">
        <v>71390.077226754191</v>
      </c>
      <c r="T65" s="38">
        <v>0.408008657912173</v>
      </c>
    </row>
    <row r="66" spans="1:20" x14ac:dyDescent="0.25">
      <c r="A66" s="17" t="s">
        <v>277</v>
      </c>
      <c r="B66" s="8" t="s">
        <v>40</v>
      </c>
      <c r="C66" s="8" t="s">
        <v>61</v>
      </c>
      <c r="E66" s="8" t="str">
        <f t="shared" si="0"/>
        <v>FiFi-tv.fifi</v>
      </c>
      <c r="F66" s="21">
        <f>Data!AN66</f>
        <v>330189.49929959601</v>
      </c>
      <c r="G66" s="19">
        <f>Data!AP66</f>
        <v>6.4579352380155601</v>
      </c>
      <c r="H66" s="18">
        <f t="shared" si="5"/>
        <v>3.0461531455782658E-2</v>
      </c>
      <c r="I66" s="6">
        <f t="shared" si="5"/>
        <v>3.15</v>
      </c>
      <c r="J66" s="6">
        <f t="shared" si="5"/>
        <v>63.027152600987208</v>
      </c>
      <c r="K66" s="18">
        <f t="shared" si="5"/>
        <v>0.65</v>
      </c>
      <c r="L66" s="35">
        <f>Data!BL66</f>
        <v>2011.4207803329416</v>
      </c>
      <c r="P66" s="6">
        <f t="shared" si="2"/>
        <v>3500</v>
      </c>
      <c r="Q66" s="21">
        <v>0</v>
      </c>
      <c r="R66" s="21">
        <v>2904.5549104338115</v>
      </c>
      <c r="S66" s="21">
        <v>59085.896646551169</v>
      </c>
      <c r="T66" s="38">
        <v>0.28877832948011961</v>
      </c>
    </row>
    <row r="68" spans="1:20" x14ac:dyDescent="0.25">
      <c r="A68" s="16" t="s">
        <v>328</v>
      </c>
      <c r="B68" s="8" t="s">
        <v>40</v>
      </c>
      <c r="C68" s="8" t="s">
        <v>61</v>
      </c>
      <c r="D68" s="8" t="str">
        <f>A68&amp;"-generic-cofi"</f>
        <v>Week_40_old-generic-cofi</v>
      </c>
      <c r="E68" s="8" t="str">
        <f>IF(RIGHT(A68,3)="old","Initial",B68&amp;"-"&amp;C68)</f>
        <v>Initial</v>
      </c>
      <c r="H68" s="25">
        <f>SUMIFS(Data!N$2:N$48,Data!$L$2:$L$48,$C68,Data!$M$2:$M$48,RIGHT($D68,4))</f>
        <v>4.1802592378385852E-3</v>
      </c>
      <c r="I68" s="42">
        <f>VLOOKUP(C68,parms,8,FALSE)</f>
        <v>3.15</v>
      </c>
      <c r="J68" s="28">
        <f>SUMIFS(Data!O$2:O$48,Data!$L$2:$L$48,$C68,Data!$M$2:$M$48,RIGHT($D68,4))</f>
        <v>84.453237241467946</v>
      </c>
      <c r="K68" s="25">
        <f>SUMIFS(Data!Q$2:Q$48,Data!$L$2:$L$48,$C68,Data!$M$2:$M$48,RIGHT($D68,4))</f>
        <v>0.65</v>
      </c>
      <c r="L68" s="35">
        <f>Data!BL2</f>
        <v>1830.26323436441</v>
      </c>
      <c r="Q68" s="21">
        <v>0</v>
      </c>
      <c r="R68" s="21">
        <v>8.245494287535962</v>
      </c>
      <c r="S68" s="21">
        <v>184.49269313336731</v>
      </c>
      <c r="T68" s="38">
        <v>1.949769780746724E-2</v>
      </c>
    </row>
    <row r="69" spans="1:20" x14ac:dyDescent="0.25">
      <c r="A69" s="16" t="s">
        <v>316</v>
      </c>
      <c r="B69" s="8" t="s">
        <v>40</v>
      </c>
      <c r="C69" s="8" t="s">
        <v>61</v>
      </c>
      <c r="D69" s="8" t="str">
        <f t="shared" ref="D69:D132" si="6">A69&amp;"-generic-cofi"</f>
        <v>Week_41_old-generic-cofi</v>
      </c>
      <c r="E69" s="8" t="str">
        <f t="shared" ref="E69:E132" si="7">IF(RIGHT(A69,3)="old","Initial",B69&amp;"-"&amp;C69)</f>
        <v>Initial</v>
      </c>
      <c r="H69" s="18">
        <f t="shared" ref="H69:K84" si="8">H68</f>
        <v>4.1802592378385852E-3</v>
      </c>
      <c r="I69" s="6">
        <f>I68</f>
        <v>3.15</v>
      </c>
      <c r="J69" s="6">
        <f t="shared" si="8"/>
        <v>84.453237241467946</v>
      </c>
      <c r="K69" s="18">
        <f t="shared" si="8"/>
        <v>0.65</v>
      </c>
      <c r="L69" s="35">
        <f>Data!BL3</f>
        <v>1725.3903664173188</v>
      </c>
      <c r="P69" s="6"/>
      <c r="Q69" s="21">
        <v>0</v>
      </c>
      <c r="R69" s="21">
        <v>65.774375256715459</v>
      </c>
      <c r="S69" s="21">
        <v>1286.9030965362329</v>
      </c>
      <c r="T69" s="38">
        <v>0.10683889096794186</v>
      </c>
    </row>
    <row r="70" spans="1:20" x14ac:dyDescent="0.25">
      <c r="A70" s="16" t="s">
        <v>317</v>
      </c>
      <c r="B70" s="8" t="s">
        <v>40</v>
      </c>
      <c r="C70" s="8" t="s">
        <v>61</v>
      </c>
      <c r="D70" s="8" t="str">
        <f t="shared" si="6"/>
        <v>Week_42_old-generic-cofi</v>
      </c>
      <c r="E70" s="8" t="str">
        <f t="shared" si="7"/>
        <v>Initial</v>
      </c>
      <c r="H70" s="18">
        <f t="shared" si="8"/>
        <v>4.1802592378385852E-3</v>
      </c>
      <c r="I70" s="6">
        <f t="shared" si="8"/>
        <v>3.15</v>
      </c>
      <c r="J70" s="6">
        <f t="shared" si="8"/>
        <v>84.453237241467946</v>
      </c>
      <c r="K70" s="18">
        <f t="shared" si="8"/>
        <v>0.65</v>
      </c>
      <c r="L70" s="35">
        <f>Data!BL4</f>
        <v>1946.9834473517333</v>
      </c>
      <c r="P70" s="6"/>
      <c r="Q70" s="21">
        <v>0</v>
      </c>
      <c r="R70" s="21">
        <v>42.759479536158494</v>
      </c>
      <c r="S70" s="21">
        <v>860.39271099527093</v>
      </c>
      <c r="T70" s="38">
        <v>7.3048086121054179E-2</v>
      </c>
    </row>
    <row r="71" spans="1:20" x14ac:dyDescent="0.25">
      <c r="A71" s="16" t="s">
        <v>318</v>
      </c>
      <c r="B71" s="8" t="s">
        <v>40</v>
      </c>
      <c r="C71" s="8" t="s">
        <v>61</v>
      </c>
      <c r="D71" s="8" t="str">
        <f t="shared" si="6"/>
        <v>Week_43_old-generic-cofi</v>
      </c>
      <c r="E71" s="8" t="str">
        <f t="shared" si="7"/>
        <v>Initial</v>
      </c>
      <c r="H71" s="18">
        <f t="shared" si="8"/>
        <v>4.1802592378385852E-3</v>
      </c>
      <c r="I71" s="6">
        <f t="shared" si="8"/>
        <v>3.15</v>
      </c>
      <c r="J71" s="6">
        <f t="shared" si="8"/>
        <v>84.453237241467946</v>
      </c>
      <c r="K71" s="18">
        <f t="shared" si="8"/>
        <v>0.65</v>
      </c>
      <c r="L71" s="35">
        <f>Data!BL5</f>
        <v>1944.8608207636205</v>
      </c>
      <c r="P71" s="6"/>
      <c r="Q71" s="21">
        <v>0</v>
      </c>
      <c r="R71" s="21">
        <v>120.30841098177812</v>
      </c>
      <c r="S71" s="21">
        <v>2693.1983551917406</v>
      </c>
      <c r="T71" s="38">
        <v>0.27582960110110288</v>
      </c>
    </row>
    <row r="72" spans="1:20" x14ac:dyDescent="0.25">
      <c r="A72" s="16" t="s">
        <v>319</v>
      </c>
      <c r="B72" s="8" t="s">
        <v>40</v>
      </c>
      <c r="C72" s="8" t="s">
        <v>61</v>
      </c>
      <c r="D72" s="8" t="str">
        <f t="shared" si="6"/>
        <v>Week_44_old-generic-cofi</v>
      </c>
      <c r="E72" s="8" t="str">
        <f t="shared" si="7"/>
        <v>Initial</v>
      </c>
      <c r="H72" s="18">
        <f t="shared" si="8"/>
        <v>4.1802592378385852E-3</v>
      </c>
      <c r="I72" s="6">
        <f t="shared" si="8"/>
        <v>3.15</v>
      </c>
      <c r="J72" s="6">
        <f t="shared" si="8"/>
        <v>84.453237241467946</v>
      </c>
      <c r="K72" s="18">
        <f t="shared" si="8"/>
        <v>0.65</v>
      </c>
      <c r="L72" s="35">
        <f>Data!BL6</f>
        <v>2085.2620813272074</v>
      </c>
      <c r="P72" s="6"/>
      <c r="Q72" s="21">
        <v>0</v>
      </c>
      <c r="R72" s="21">
        <v>85.467946488302985</v>
      </c>
      <c r="S72" s="21">
        <v>1951.6766972622261</v>
      </c>
      <c r="T72" s="38">
        <v>0.19626680863313661</v>
      </c>
    </row>
    <row r="73" spans="1:20" x14ac:dyDescent="0.25">
      <c r="A73" s="16" t="s">
        <v>320</v>
      </c>
      <c r="B73" s="8" t="s">
        <v>40</v>
      </c>
      <c r="C73" s="8" t="s">
        <v>61</v>
      </c>
      <c r="D73" s="8" t="str">
        <f t="shared" si="6"/>
        <v>Week_45_old-generic-cofi</v>
      </c>
      <c r="E73" s="8" t="str">
        <f t="shared" si="7"/>
        <v>Initial</v>
      </c>
      <c r="H73" s="18">
        <f t="shared" si="8"/>
        <v>4.1802592378385852E-3</v>
      </c>
      <c r="I73" s="6">
        <f t="shared" si="8"/>
        <v>3.15</v>
      </c>
      <c r="J73" s="6">
        <f t="shared" si="8"/>
        <v>84.453237241467946</v>
      </c>
      <c r="K73" s="18">
        <f t="shared" si="8"/>
        <v>0.65</v>
      </c>
      <c r="L73" s="35">
        <f>Data!BL7</f>
        <v>1650.6523731634045</v>
      </c>
      <c r="P73" s="6"/>
      <c r="Q73" s="21">
        <v>0</v>
      </c>
      <c r="R73" s="21">
        <v>280.27003913619615</v>
      </c>
      <c r="S73" s="21">
        <v>5394.3390292220647</v>
      </c>
      <c r="T73" s="38">
        <v>0.40130767799985667</v>
      </c>
    </row>
    <row r="74" spans="1:20" x14ac:dyDescent="0.25">
      <c r="A74" s="16" t="s">
        <v>321</v>
      </c>
      <c r="B74" s="8" t="s">
        <v>40</v>
      </c>
      <c r="C74" s="8" t="s">
        <v>61</v>
      </c>
      <c r="D74" s="8" t="str">
        <f t="shared" si="6"/>
        <v>Week_46_old-generic-cofi</v>
      </c>
      <c r="E74" s="8" t="str">
        <f t="shared" si="7"/>
        <v>Initial</v>
      </c>
      <c r="H74" s="18">
        <f t="shared" si="8"/>
        <v>4.1802592378385852E-3</v>
      </c>
      <c r="I74" s="6">
        <f t="shared" si="8"/>
        <v>3.15</v>
      </c>
      <c r="J74" s="6">
        <f t="shared" si="8"/>
        <v>84.453237241467946</v>
      </c>
      <c r="K74" s="18">
        <f t="shared" si="8"/>
        <v>0.65</v>
      </c>
      <c r="L74" s="35">
        <f>Data!BL8</f>
        <v>1731.9975466831138</v>
      </c>
      <c r="P74" s="6"/>
      <c r="Q74" s="21">
        <v>0</v>
      </c>
      <c r="R74" s="21">
        <v>164.71447403632794</v>
      </c>
      <c r="S74" s="21">
        <v>3466.9399696842602</v>
      </c>
      <c r="T74" s="38">
        <v>0.2926029910336172</v>
      </c>
    </row>
    <row r="75" spans="1:20" x14ac:dyDescent="0.25">
      <c r="A75" s="16" t="s">
        <v>322</v>
      </c>
      <c r="B75" s="8" t="s">
        <v>40</v>
      </c>
      <c r="C75" s="8" t="s">
        <v>61</v>
      </c>
      <c r="D75" s="8" t="str">
        <f t="shared" si="6"/>
        <v>Week_47_old-generic-cofi</v>
      </c>
      <c r="E75" s="8" t="str">
        <f t="shared" si="7"/>
        <v>Initial</v>
      </c>
      <c r="H75" s="18">
        <f t="shared" si="8"/>
        <v>4.1802592378385852E-3</v>
      </c>
      <c r="I75" s="6">
        <f t="shared" si="8"/>
        <v>3.15</v>
      </c>
      <c r="J75" s="6">
        <f t="shared" si="8"/>
        <v>84.453237241467946</v>
      </c>
      <c r="K75" s="18">
        <f t="shared" si="8"/>
        <v>0.65</v>
      </c>
      <c r="L75" s="35">
        <f>Data!BL9</f>
        <v>2385.2246421647269</v>
      </c>
      <c r="P75" s="6"/>
      <c r="Q75" s="21">
        <v>0</v>
      </c>
      <c r="R75" s="21">
        <v>103.3503528163448</v>
      </c>
      <c r="S75" s="21">
        <v>2204.5516591357714</v>
      </c>
      <c r="T75" s="38">
        <v>0.20148865199690347</v>
      </c>
    </row>
    <row r="76" spans="1:20" x14ac:dyDescent="0.25">
      <c r="A76" s="16" t="s">
        <v>323</v>
      </c>
      <c r="B76" s="8" t="s">
        <v>40</v>
      </c>
      <c r="C76" s="8" t="s">
        <v>61</v>
      </c>
      <c r="D76" s="8" t="str">
        <f t="shared" si="6"/>
        <v>Week_48_old-generic-cofi</v>
      </c>
      <c r="E76" s="8" t="str">
        <f t="shared" si="7"/>
        <v>Initial</v>
      </c>
      <c r="H76" s="18">
        <f t="shared" si="8"/>
        <v>4.1802592378385852E-3</v>
      </c>
      <c r="I76" s="6">
        <f t="shared" si="8"/>
        <v>3.15</v>
      </c>
      <c r="J76" s="6">
        <f t="shared" si="8"/>
        <v>84.453237241467946</v>
      </c>
      <c r="K76" s="18">
        <f t="shared" si="8"/>
        <v>0.65</v>
      </c>
      <c r="L76" s="35">
        <f>Data!BL10</f>
        <v>2385.2246421647269</v>
      </c>
      <c r="P76" s="6"/>
      <c r="Q76" s="21">
        <v>0</v>
      </c>
      <c r="R76" s="21">
        <v>59.139060693257541</v>
      </c>
      <c r="S76" s="21">
        <v>1333.4790528365841</v>
      </c>
      <c r="T76" s="38">
        <v>0.13606173463545057</v>
      </c>
    </row>
    <row r="77" spans="1:20" x14ac:dyDescent="0.25">
      <c r="A77" s="16" t="s">
        <v>324</v>
      </c>
      <c r="B77" s="8" t="s">
        <v>40</v>
      </c>
      <c r="C77" s="8" t="s">
        <v>61</v>
      </c>
      <c r="D77" s="8" t="str">
        <f t="shared" si="6"/>
        <v>Week_49_old-generic-cofi</v>
      </c>
      <c r="E77" s="8" t="str">
        <f t="shared" si="7"/>
        <v>Initial</v>
      </c>
      <c r="H77" s="18">
        <f t="shared" si="8"/>
        <v>4.1802592378385852E-3</v>
      </c>
      <c r="I77" s="6">
        <f t="shared" si="8"/>
        <v>3.15</v>
      </c>
      <c r="J77" s="6">
        <f t="shared" si="8"/>
        <v>84.453237241467946</v>
      </c>
      <c r="K77" s="18">
        <f t="shared" si="8"/>
        <v>0.65</v>
      </c>
      <c r="L77" s="35">
        <f>Data!BL11</f>
        <v>2385.2246421647269</v>
      </c>
      <c r="P77" s="6"/>
      <c r="Q77" s="21">
        <v>0</v>
      </c>
      <c r="R77" s="21">
        <v>42.377995321680636</v>
      </c>
      <c r="S77" s="21">
        <v>932.22778388288077</v>
      </c>
      <c r="T77" s="38">
        <v>9.0686243010447587E-2</v>
      </c>
    </row>
    <row r="78" spans="1:20" x14ac:dyDescent="0.25">
      <c r="A78" s="16" t="s">
        <v>325</v>
      </c>
      <c r="B78" s="8" t="s">
        <v>40</v>
      </c>
      <c r="C78" s="8" t="s">
        <v>61</v>
      </c>
      <c r="D78" s="8" t="str">
        <f t="shared" si="6"/>
        <v>Week_50_old-generic-cofi</v>
      </c>
      <c r="E78" s="8" t="str">
        <f t="shared" si="7"/>
        <v>Initial</v>
      </c>
      <c r="H78" s="18">
        <f t="shared" si="8"/>
        <v>4.1802592378385852E-3</v>
      </c>
      <c r="I78" s="6">
        <f t="shared" si="8"/>
        <v>3.15</v>
      </c>
      <c r="J78" s="6">
        <f t="shared" si="8"/>
        <v>84.453237241467946</v>
      </c>
      <c r="K78" s="18">
        <f t="shared" si="8"/>
        <v>0.65</v>
      </c>
      <c r="L78" s="35">
        <f>Data!BL12</f>
        <v>2011.4207803329416</v>
      </c>
      <c r="P78" s="6"/>
      <c r="Q78" s="21">
        <v>0</v>
      </c>
      <c r="R78" s="21">
        <v>42.45471058852609</v>
      </c>
      <c r="S78" s="21">
        <v>818.99333011248177</v>
      </c>
      <c r="T78" s="38">
        <v>5.9921879401263145E-2</v>
      </c>
    </row>
    <row r="79" spans="1:20" x14ac:dyDescent="0.25">
      <c r="A79" s="16" t="s">
        <v>326</v>
      </c>
      <c r="B79" s="8" t="s">
        <v>40</v>
      </c>
      <c r="C79" s="8" t="s">
        <v>61</v>
      </c>
      <c r="D79" s="8" t="str">
        <f t="shared" si="6"/>
        <v>Week_51_old-generic-cofi</v>
      </c>
      <c r="E79" s="8" t="str">
        <f t="shared" si="7"/>
        <v>Initial</v>
      </c>
      <c r="H79" s="18">
        <f t="shared" si="8"/>
        <v>4.1802592378385852E-3</v>
      </c>
      <c r="I79" s="6">
        <f t="shared" si="8"/>
        <v>3.15</v>
      </c>
      <c r="J79" s="6">
        <f t="shared" si="8"/>
        <v>84.453237241467946</v>
      </c>
      <c r="K79" s="18">
        <f t="shared" si="8"/>
        <v>0.65</v>
      </c>
      <c r="L79" s="35">
        <f>Data!BL13</f>
        <v>2011.4207803329416</v>
      </c>
      <c r="P79" s="6"/>
      <c r="Q79" s="21">
        <v>0</v>
      </c>
      <c r="R79" s="21">
        <v>17.113115983518131</v>
      </c>
      <c r="S79" s="21">
        <v>386.42048067496631</v>
      </c>
      <c r="T79" s="38">
        <v>3.9369073318460845E-2</v>
      </c>
    </row>
    <row r="80" spans="1:20" x14ac:dyDescent="0.25">
      <c r="A80" s="16" t="s">
        <v>327</v>
      </c>
      <c r="B80" s="8" t="s">
        <v>40</v>
      </c>
      <c r="C80" s="8" t="s">
        <v>61</v>
      </c>
      <c r="D80" s="8" t="str">
        <f t="shared" si="6"/>
        <v>Week_52_old-generic-cofi</v>
      </c>
      <c r="E80" s="8" t="str">
        <f t="shared" si="7"/>
        <v>Initial</v>
      </c>
      <c r="H80" s="18">
        <f t="shared" si="8"/>
        <v>4.1802592378385852E-3</v>
      </c>
      <c r="I80" s="6">
        <f t="shared" si="8"/>
        <v>3.15</v>
      </c>
      <c r="J80" s="6">
        <f t="shared" si="8"/>
        <v>84.453237241467946</v>
      </c>
      <c r="K80" s="18">
        <f t="shared" si="8"/>
        <v>0.65</v>
      </c>
      <c r="L80" s="35">
        <f>Data!BL14</f>
        <v>2011.4207803329416</v>
      </c>
      <c r="P80" s="6"/>
      <c r="Q80" s="21">
        <v>0</v>
      </c>
      <c r="R80" s="21">
        <v>11.048636148363229</v>
      </c>
      <c r="S80" s="21">
        <v>228.58035245199866</v>
      </c>
      <c r="T80" s="38">
        <v>2.5769399122185233E-2</v>
      </c>
    </row>
    <row r="81" spans="1:20" x14ac:dyDescent="0.25">
      <c r="A81" s="17" t="s">
        <v>262</v>
      </c>
      <c r="B81" s="8" t="s">
        <v>40</v>
      </c>
      <c r="C81" s="8" t="s">
        <v>61</v>
      </c>
      <c r="D81" s="8" t="str">
        <f t="shared" si="6"/>
        <v>Week_01-generic-cofi</v>
      </c>
      <c r="E81" s="8" t="str">
        <f t="shared" si="7"/>
        <v>FiFi-tv.fifi</v>
      </c>
      <c r="H81" s="18">
        <f t="shared" si="8"/>
        <v>4.1802592378385852E-3</v>
      </c>
      <c r="I81" s="6">
        <f t="shared" si="8"/>
        <v>3.15</v>
      </c>
      <c r="J81" s="6">
        <f t="shared" si="8"/>
        <v>84.453237241467946</v>
      </c>
      <c r="K81" s="18">
        <f t="shared" si="8"/>
        <v>0.65</v>
      </c>
      <c r="L81" s="35">
        <f>Data!BL15</f>
        <v>2011.4207803329416</v>
      </c>
      <c r="P81" s="6"/>
      <c r="Q81" s="21">
        <v>0</v>
      </c>
      <c r="R81" s="21">
        <v>173.53676052250344</v>
      </c>
      <c r="S81" s="21">
        <v>3338.6898229863054</v>
      </c>
      <c r="T81" s="38">
        <v>0.27344870432234136</v>
      </c>
    </row>
    <row r="82" spans="1:20" x14ac:dyDescent="0.25">
      <c r="A82" s="17" t="s">
        <v>263</v>
      </c>
      <c r="B82" s="8" t="s">
        <v>40</v>
      </c>
      <c r="C82" s="8" t="s">
        <v>61</v>
      </c>
      <c r="D82" s="8" t="str">
        <f t="shared" si="6"/>
        <v>Week_02-generic-cofi</v>
      </c>
      <c r="E82" s="8" t="str">
        <f t="shared" si="7"/>
        <v>FiFi-tv.fifi</v>
      </c>
      <c r="H82" s="18">
        <f t="shared" si="8"/>
        <v>4.1802592378385852E-3</v>
      </c>
      <c r="I82" s="6">
        <f t="shared" si="8"/>
        <v>3.15</v>
      </c>
      <c r="J82" s="6">
        <f t="shared" si="8"/>
        <v>84.453237241467946</v>
      </c>
      <c r="K82" s="18">
        <f t="shared" si="8"/>
        <v>0.65</v>
      </c>
      <c r="L82" s="35">
        <f>Data!BL16</f>
        <v>1316.3689574269065</v>
      </c>
      <c r="P82" s="6"/>
      <c r="Q82" s="21">
        <v>0</v>
      </c>
      <c r="R82" s="21">
        <v>432.44270366251516</v>
      </c>
      <c r="S82" s="21">
        <v>7991.4615495167436</v>
      </c>
      <c r="T82" s="38">
        <v>0.54537033656340395</v>
      </c>
    </row>
    <row r="83" spans="1:20" x14ac:dyDescent="0.25">
      <c r="A83" s="17" t="s">
        <v>264</v>
      </c>
      <c r="B83" s="8" t="s">
        <v>40</v>
      </c>
      <c r="C83" s="8" t="s">
        <v>61</v>
      </c>
      <c r="D83" s="8" t="str">
        <f t="shared" si="6"/>
        <v>Week_03-generic-cofi</v>
      </c>
      <c r="E83" s="8" t="str">
        <f t="shared" si="7"/>
        <v>FiFi-tv.fifi</v>
      </c>
      <c r="H83" s="18">
        <f t="shared" si="8"/>
        <v>4.1802592378385852E-3</v>
      </c>
      <c r="I83" s="6">
        <f t="shared" si="8"/>
        <v>3.15</v>
      </c>
      <c r="J83" s="6">
        <f t="shared" si="8"/>
        <v>84.453237241467946</v>
      </c>
      <c r="K83" s="18">
        <f t="shared" si="8"/>
        <v>0.65</v>
      </c>
      <c r="L83" s="35">
        <f>Data!BL17</f>
        <v>1613.3688301958209</v>
      </c>
      <c r="P83" s="6"/>
      <c r="Q83" s="21">
        <v>0</v>
      </c>
      <c r="R83" s="21">
        <v>253.80878053944309</v>
      </c>
      <c r="S83" s="21">
        <v>5334.4969243973401</v>
      </c>
      <c r="T83" s="38">
        <v>0.42506580071869104</v>
      </c>
    </row>
    <row r="84" spans="1:20" x14ac:dyDescent="0.25">
      <c r="A84" s="17" t="s">
        <v>265</v>
      </c>
      <c r="B84" s="8" t="s">
        <v>40</v>
      </c>
      <c r="C84" s="8" t="s">
        <v>61</v>
      </c>
      <c r="D84" s="8" t="str">
        <f t="shared" si="6"/>
        <v>Week_04-generic-cofi</v>
      </c>
      <c r="E84" s="8" t="str">
        <f t="shared" si="7"/>
        <v>FiFi-tv.fifi</v>
      </c>
      <c r="H84" s="18">
        <f t="shared" si="8"/>
        <v>4.1802592378385852E-3</v>
      </c>
      <c r="I84" s="6">
        <f t="shared" si="8"/>
        <v>3.15</v>
      </c>
      <c r="J84" s="6">
        <f t="shared" si="8"/>
        <v>84.453237241467946</v>
      </c>
      <c r="K84" s="18">
        <f t="shared" si="8"/>
        <v>0.65</v>
      </c>
      <c r="L84" s="35">
        <f>Data!BL18</f>
        <v>1235.0682156437022</v>
      </c>
      <c r="P84" s="6"/>
      <c r="Q84" s="21">
        <v>0</v>
      </c>
      <c r="R84" s="21">
        <v>198.98028466309833</v>
      </c>
      <c r="S84" s="21">
        <v>4569.4418025844971</v>
      </c>
      <c r="T84" s="38">
        <v>0.46137897513428872</v>
      </c>
    </row>
    <row r="85" spans="1:20" x14ac:dyDescent="0.25">
      <c r="A85" s="17" t="s">
        <v>266</v>
      </c>
      <c r="B85" s="8" t="s">
        <v>40</v>
      </c>
      <c r="C85" s="8" t="s">
        <v>61</v>
      </c>
      <c r="D85" s="8" t="str">
        <f t="shared" si="6"/>
        <v>Week_05-generic-cofi</v>
      </c>
      <c r="E85" s="8" t="str">
        <f t="shared" si="7"/>
        <v>FiFi-tv.fifi</v>
      </c>
      <c r="H85" s="18">
        <f t="shared" ref="H85:K100" si="9">H84</f>
        <v>4.1802592378385852E-3</v>
      </c>
      <c r="I85" s="6">
        <f t="shared" si="9"/>
        <v>3.15</v>
      </c>
      <c r="J85" s="6">
        <f t="shared" si="9"/>
        <v>84.453237241467946</v>
      </c>
      <c r="K85" s="18">
        <f t="shared" si="9"/>
        <v>0.65</v>
      </c>
      <c r="L85" s="35">
        <f>Data!BL19</f>
        <v>1600.0804117994869</v>
      </c>
      <c r="P85" s="6"/>
      <c r="Q85" s="21">
        <v>0</v>
      </c>
      <c r="R85" s="21">
        <v>232.7508229028881</v>
      </c>
      <c r="S85" s="21">
        <v>4859.3757214736188</v>
      </c>
      <c r="T85" s="38">
        <v>0.38991044852363566</v>
      </c>
    </row>
    <row r="86" spans="1:20" x14ac:dyDescent="0.25">
      <c r="A86" s="17" t="s">
        <v>267</v>
      </c>
      <c r="B86" s="8" t="s">
        <v>40</v>
      </c>
      <c r="C86" s="8" t="s">
        <v>61</v>
      </c>
      <c r="D86" s="8" t="str">
        <f t="shared" si="6"/>
        <v>Week_06-generic-cofi</v>
      </c>
      <c r="E86" s="8" t="str">
        <f t="shared" si="7"/>
        <v>FiFi-tv.fifi</v>
      </c>
      <c r="H86" s="18">
        <f t="shared" si="9"/>
        <v>4.1802592378385852E-3</v>
      </c>
      <c r="I86" s="6">
        <f t="shared" si="9"/>
        <v>3.15</v>
      </c>
      <c r="J86" s="6">
        <f t="shared" si="9"/>
        <v>84.453237241467946</v>
      </c>
      <c r="K86" s="18">
        <f t="shared" si="9"/>
        <v>0.65</v>
      </c>
      <c r="L86" s="35">
        <f>Data!BL20</f>
        <v>1560.3788617732253</v>
      </c>
      <c r="P86" s="6"/>
      <c r="Q86" s="21">
        <v>0</v>
      </c>
      <c r="R86" s="21">
        <v>208.23842714559632</v>
      </c>
      <c r="S86" s="21">
        <v>4352.1298732760697</v>
      </c>
      <c r="T86" s="38">
        <v>0.34545981590719943</v>
      </c>
    </row>
    <row r="87" spans="1:20" x14ac:dyDescent="0.25">
      <c r="A87" s="17" t="s">
        <v>268</v>
      </c>
      <c r="B87" s="8" t="s">
        <v>40</v>
      </c>
      <c r="C87" s="8" t="s">
        <v>61</v>
      </c>
      <c r="D87" s="8" t="str">
        <f t="shared" si="6"/>
        <v>Week_07-generic-cofi</v>
      </c>
      <c r="E87" s="8" t="str">
        <f t="shared" si="7"/>
        <v>FiFi-tv.fifi</v>
      </c>
      <c r="H87" s="18">
        <f t="shared" si="9"/>
        <v>4.1802592378385852E-3</v>
      </c>
      <c r="I87" s="6">
        <f t="shared" si="9"/>
        <v>3.15</v>
      </c>
      <c r="J87" s="6">
        <f t="shared" si="9"/>
        <v>84.453237241467946</v>
      </c>
      <c r="K87" s="18">
        <f t="shared" si="9"/>
        <v>0.65</v>
      </c>
      <c r="L87" s="35">
        <f>Data!BL21</f>
        <v>1755.0704770950981</v>
      </c>
      <c r="P87" s="6"/>
      <c r="Q87" s="21">
        <v>0</v>
      </c>
      <c r="R87" s="21">
        <v>179.10483771489416</v>
      </c>
      <c r="S87" s="21">
        <v>4316.5753038529165</v>
      </c>
      <c r="T87" s="38">
        <v>0.43528940189917276</v>
      </c>
    </row>
    <row r="88" spans="1:20" x14ac:dyDescent="0.25">
      <c r="A88" s="17" t="s">
        <v>269</v>
      </c>
      <c r="B88" s="8" t="s">
        <v>40</v>
      </c>
      <c r="C88" s="8" t="s">
        <v>61</v>
      </c>
      <c r="D88" s="8" t="str">
        <f t="shared" si="6"/>
        <v>Week_08-generic-cofi</v>
      </c>
      <c r="E88" s="8" t="str">
        <f t="shared" si="7"/>
        <v>FiFi-tv.fifi</v>
      </c>
      <c r="H88" s="18">
        <f t="shared" si="9"/>
        <v>4.1802592378385852E-3</v>
      </c>
      <c r="I88" s="6">
        <f t="shared" si="9"/>
        <v>3.15</v>
      </c>
      <c r="J88" s="6">
        <f t="shared" si="9"/>
        <v>84.453237241467946</v>
      </c>
      <c r="K88" s="18">
        <f t="shared" si="9"/>
        <v>0.65</v>
      </c>
      <c r="L88" s="35">
        <f>Data!BL22</f>
        <v>1419.9591140658622</v>
      </c>
      <c r="P88" s="6"/>
      <c r="Q88" s="21">
        <v>0</v>
      </c>
      <c r="R88" s="21">
        <v>334.65870646236482</v>
      </c>
      <c r="S88" s="21">
        <v>7009.7274368328435</v>
      </c>
      <c r="T88" s="38">
        <v>0.48999014944060859</v>
      </c>
    </row>
    <row r="89" spans="1:20" x14ac:dyDescent="0.25">
      <c r="A89" s="17" t="s">
        <v>270</v>
      </c>
      <c r="B89" s="8" t="s">
        <v>40</v>
      </c>
      <c r="C89" s="8" t="s">
        <v>61</v>
      </c>
      <c r="D89" s="8" t="str">
        <f t="shared" si="6"/>
        <v>Week_09-generic-cofi</v>
      </c>
      <c r="E89" s="8" t="str">
        <f t="shared" si="7"/>
        <v>FiFi-tv.fifi</v>
      </c>
      <c r="H89" s="18">
        <f t="shared" si="9"/>
        <v>4.1802592378385852E-3</v>
      </c>
      <c r="I89" s="6">
        <f t="shared" si="9"/>
        <v>3.15</v>
      </c>
      <c r="J89" s="6">
        <f t="shared" si="9"/>
        <v>84.453237241467946</v>
      </c>
      <c r="K89" s="18">
        <f t="shared" si="9"/>
        <v>0.65</v>
      </c>
      <c r="L89" s="35">
        <f>Data!BL23</f>
        <v>1825.677908080751</v>
      </c>
      <c r="P89" s="6"/>
      <c r="Q89" s="21">
        <v>0</v>
      </c>
      <c r="R89" s="21">
        <v>230.79441002708381</v>
      </c>
      <c r="S89" s="21">
        <v>4758.4044780082095</v>
      </c>
      <c r="T89" s="38">
        <v>0.37058186583291142</v>
      </c>
    </row>
    <row r="90" spans="1:20" x14ac:dyDescent="0.25">
      <c r="A90" s="17" t="s">
        <v>249</v>
      </c>
      <c r="B90" s="8" t="s">
        <v>40</v>
      </c>
      <c r="C90" s="8" t="s">
        <v>61</v>
      </c>
      <c r="D90" s="8" t="str">
        <f t="shared" si="6"/>
        <v>Week_10-generic-cofi</v>
      </c>
      <c r="E90" s="8" t="str">
        <f t="shared" si="7"/>
        <v>FiFi-tv.fifi</v>
      </c>
      <c r="H90" s="18">
        <f t="shared" si="9"/>
        <v>4.1802592378385852E-3</v>
      </c>
      <c r="I90" s="6">
        <f t="shared" si="9"/>
        <v>3.15</v>
      </c>
      <c r="J90" s="6">
        <f t="shared" si="9"/>
        <v>84.453237241467946</v>
      </c>
      <c r="K90" s="18">
        <f t="shared" si="9"/>
        <v>0.65</v>
      </c>
      <c r="L90" s="35">
        <f>Data!BL24</f>
        <v>1504.6108258458892</v>
      </c>
      <c r="P90" s="6"/>
      <c r="Q90" s="21">
        <v>0</v>
      </c>
      <c r="R90" s="21">
        <v>278.47878437716531</v>
      </c>
      <c r="S90" s="21">
        <v>5830.4942161952522</v>
      </c>
      <c r="T90" s="38">
        <v>0.43927152207292242</v>
      </c>
    </row>
    <row r="91" spans="1:20" x14ac:dyDescent="0.25">
      <c r="A91" s="17" t="s">
        <v>250</v>
      </c>
      <c r="B91" s="8" t="s">
        <v>40</v>
      </c>
      <c r="C91" s="8" t="s">
        <v>61</v>
      </c>
      <c r="D91" s="8" t="str">
        <f t="shared" si="6"/>
        <v>Week_11-generic-cofi</v>
      </c>
      <c r="E91" s="8" t="str">
        <f t="shared" si="7"/>
        <v>FiFi-tv.fifi</v>
      </c>
      <c r="H91" s="18">
        <f t="shared" si="9"/>
        <v>4.1802592378385852E-3</v>
      </c>
      <c r="I91" s="6">
        <f t="shared" si="9"/>
        <v>3.15</v>
      </c>
      <c r="J91" s="6">
        <f t="shared" si="9"/>
        <v>84.453237241467946</v>
      </c>
      <c r="K91" s="18">
        <f t="shared" si="9"/>
        <v>0.65</v>
      </c>
      <c r="L91" s="35">
        <f>Data!BL25</f>
        <v>1970.6821198758307</v>
      </c>
      <c r="P91" s="6"/>
      <c r="Q91" s="21">
        <v>0</v>
      </c>
      <c r="R91" s="21">
        <v>208.92255415404185</v>
      </c>
      <c r="S91" s="21">
        <v>4581.3378979567715</v>
      </c>
      <c r="T91" s="38">
        <v>0.38489017596839681</v>
      </c>
    </row>
    <row r="92" spans="1:20" x14ac:dyDescent="0.25">
      <c r="A92" s="17" t="s">
        <v>251</v>
      </c>
      <c r="B92" s="8" t="s">
        <v>40</v>
      </c>
      <c r="C92" s="8" t="s">
        <v>61</v>
      </c>
      <c r="D92" s="8" t="str">
        <f t="shared" si="6"/>
        <v>Week_12-generic-cofi</v>
      </c>
      <c r="E92" s="8" t="str">
        <f t="shared" si="7"/>
        <v>FiFi-tv.fifi</v>
      </c>
      <c r="H92" s="18">
        <f t="shared" si="9"/>
        <v>4.1802592378385852E-3</v>
      </c>
      <c r="I92" s="6">
        <f t="shared" si="9"/>
        <v>3.15</v>
      </c>
      <c r="J92" s="6">
        <f t="shared" si="9"/>
        <v>84.453237241467946</v>
      </c>
      <c r="K92" s="18">
        <f t="shared" si="9"/>
        <v>0.65</v>
      </c>
      <c r="L92" s="35">
        <f>Data!BL26</f>
        <v>1732.3697433913301</v>
      </c>
      <c r="P92" s="6"/>
      <c r="Q92" s="21">
        <v>0</v>
      </c>
      <c r="R92" s="21">
        <v>223.09340759758297</v>
      </c>
      <c r="S92" s="21">
        <v>4895.3552318336206</v>
      </c>
      <c r="T92" s="38">
        <v>0.39538442618115555</v>
      </c>
    </row>
    <row r="93" spans="1:20" x14ac:dyDescent="0.25">
      <c r="A93" s="17" t="s">
        <v>252</v>
      </c>
      <c r="B93" s="8" t="s">
        <v>40</v>
      </c>
      <c r="C93" s="8" t="s">
        <v>61</v>
      </c>
      <c r="D93" s="8" t="str">
        <f t="shared" si="6"/>
        <v>Week_13-generic-cofi</v>
      </c>
      <c r="E93" s="8" t="str">
        <f t="shared" si="7"/>
        <v>FiFi-tv.fifi</v>
      </c>
      <c r="H93" s="18">
        <f t="shared" si="9"/>
        <v>4.1802592378385852E-3</v>
      </c>
      <c r="I93" s="6">
        <f t="shared" si="9"/>
        <v>3.15</v>
      </c>
      <c r="J93" s="6">
        <f t="shared" si="9"/>
        <v>84.453237241467946</v>
      </c>
      <c r="K93" s="18">
        <f t="shared" si="9"/>
        <v>0.65</v>
      </c>
      <c r="L93" s="35">
        <f>Data!BL27</f>
        <v>2408.5300324575032</v>
      </c>
      <c r="P93" s="6"/>
      <c r="Q93" s="21">
        <v>0</v>
      </c>
      <c r="R93" s="21">
        <v>198.64804191518994</v>
      </c>
      <c r="S93" s="21">
        <v>4322.735894787811</v>
      </c>
      <c r="T93" s="38">
        <v>0.3532318582967926</v>
      </c>
    </row>
    <row r="94" spans="1:20" x14ac:dyDescent="0.25">
      <c r="A94" s="17" t="s">
        <v>253</v>
      </c>
      <c r="B94" s="8" t="s">
        <v>40</v>
      </c>
      <c r="C94" s="8" t="s">
        <v>61</v>
      </c>
      <c r="D94" s="8" t="str">
        <f t="shared" si="6"/>
        <v>Week_14-generic-cofi</v>
      </c>
      <c r="E94" s="8" t="str">
        <f t="shared" si="7"/>
        <v>FiFi-tv.fifi</v>
      </c>
      <c r="H94" s="18">
        <f t="shared" si="9"/>
        <v>4.1802592378385852E-3</v>
      </c>
      <c r="I94" s="6">
        <f t="shared" si="9"/>
        <v>3.15</v>
      </c>
      <c r="J94" s="6">
        <f t="shared" si="9"/>
        <v>84.453237241467946</v>
      </c>
      <c r="K94" s="18">
        <f t="shared" si="9"/>
        <v>0.65</v>
      </c>
      <c r="L94" s="35">
        <f>Data!BL28</f>
        <v>1404.9358525229909</v>
      </c>
      <c r="P94" s="6"/>
      <c r="Q94" s="21">
        <v>0</v>
      </c>
      <c r="R94" s="21">
        <v>370.73259539268452</v>
      </c>
      <c r="S94" s="21">
        <v>7903.6983279091919</v>
      </c>
      <c r="T94" s="38">
        <v>0.54145153040056959</v>
      </c>
    </row>
    <row r="95" spans="1:20" x14ac:dyDescent="0.25">
      <c r="A95" s="17" t="s">
        <v>254</v>
      </c>
      <c r="B95" s="8" t="s">
        <v>40</v>
      </c>
      <c r="C95" s="8" t="s">
        <v>61</v>
      </c>
      <c r="D95" s="8" t="str">
        <f t="shared" si="6"/>
        <v>Week_15-generic-cofi</v>
      </c>
      <c r="E95" s="8" t="str">
        <f t="shared" si="7"/>
        <v>FiFi-tv.fifi</v>
      </c>
      <c r="H95" s="18">
        <f t="shared" si="9"/>
        <v>4.1802592378385852E-3</v>
      </c>
      <c r="I95" s="6">
        <f t="shared" si="9"/>
        <v>3.15</v>
      </c>
      <c r="J95" s="6">
        <f t="shared" si="9"/>
        <v>84.453237241467946</v>
      </c>
      <c r="K95" s="18">
        <f t="shared" si="9"/>
        <v>0.65</v>
      </c>
      <c r="L95" s="35">
        <f>Data!BL29</f>
        <v>2118.2218837134515</v>
      </c>
      <c r="P95" s="6"/>
      <c r="Q95" s="21">
        <v>0</v>
      </c>
      <c r="R95" s="21">
        <v>197.33851180725361</v>
      </c>
      <c r="S95" s="21">
        <v>4293.9703425148955</v>
      </c>
      <c r="T95" s="38">
        <v>0.39757857174070865</v>
      </c>
    </row>
    <row r="96" spans="1:20" x14ac:dyDescent="0.25">
      <c r="A96" s="17" t="s">
        <v>255</v>
      </c>
      <c r="B96" s="8" t="s">
        <v>40</v>
      </c>
      <c r="C96" s="8" t="s">
        <v>61</v>
      </c>
      <c r="D96" s="8" t="str">
        <f t="shared" si="6"/>
        <v>Week_16-generic-cofi</v>
      </c>
      <c r="E96" s="8" t="str">
        <f t="shared" si="7"/>
        <v>FiFi-tv.fifi</v>
      </c>
      <c r="H96" s="18">
        <f t="shared" si="9"/>
        <v>4.1802592378385852E-3</v>
      </c>
      <c r="I96" s="6">
        <f t="shared" si="9"/>
        <v>3.15</v>
      </c>
      <c r="J96" s="6">
        <f t="shared" si="9"/>
        <v>84.453237241467946</v>
      </c>
      <c r="K96" s="18">
        <f t="shared" si="9"/>
        <v>0.65</v>
      </c>
      <c r="L96" s="35">
        <f>Data!BL30</f>
        <v>1867.8014293073777</v>
      </c>
      <c r="P96" s="6"/>
      <c r="Q96" s="21">
        <v>0</v>
      </c>
      <c r="R96" s="21">
        <v>277.42685773192648</v>
      </c>
      <c r="S96" s="21">
        <v>5397.3819283833982</v>
      </c>
      <c r="T96" s="38">
        <v>0.37332758336664962</v>
      </c>
    </row>
    <row r="97" spans="1:20" x14ac:dyDescent="0.25">
      <c r="A97" s="17" t="s">
        <v>256</v>
      </c>
      <c r="B97" s="8" t="s">
        <v>40</v>
      </c>
      <c r="C97" s="8" t="s">
        <v>61</v>
      </c>
      <c r="D97" s="8" t="str">
        <f t="shared" si="6"/>
        <v>Week_17-generic-cofi</v>
      </c>
      <c r="E97" s="8" t="str">
        <f t="shared" si="7"/>
        <v>FiFi-tv.fifi</v>
      </c>
      <c r="H97" s="18">
        <f t="shared" si="9"/>
        <v>4.1802592378385852E-3</v>
      </c>
      <c r="I97" s="6">
        <f t="shared" si="9"/>
        <v>3.15</v>
      </c>
      <c r="J97" s="6">
        <f t="shared" si="9"/>
        <v>84.453237241467946</v>
      </c>
      <c r="K97" s="18">
        <f t="shared" si="9"/>
        <v>0.65</v>
      </c>
      <c r="L97" s="35">
        <f>Data!BL31</f>
        <v>2118.2218837134515</v>
      </c>
      <c r="P97" s="6"/>
      <c r="Q97" s="21">
        <v>0</v>
      </c>
      <c r="R97" s="21">
        <v>170.72934941477325</v>
      </c>
      <c r="S97" s="21">
        <v>3475.3758130830797</v>
      </c>
      <c r="T97" s="38">
        <v>0.26196598794869153</v>
      </c>
    </row>
    <row r="98" spans="1:20" x14ac:dyDescent="0.25">
      <c r="A98" s="17" t="s">
        <v>257</v>
      </c>
      <c r="B98" s="8" t="s">
        <v>40</v>
      </c>
      <c r="C98" s="8" t="s">
        <v>61</v>
      </c>
      <c r="D98" s="8" t="str">
        <f t="shared" si="6"/>
        <v>Week_18-generic-cofi</v>
      </c>
      <c r="E98" s="8" t="str">
        <f t="shared" si="7"/>
        <v>FiFi-tv.fifi</v>
      </c>
      <c r="H98" s="18">
        <f t="shared" si="9"/>
        <v>4.1802592378385852E-3</v>
      </c>
      <c r="I98" s="6">
        <f t="shared" si="9"/>
        <v>3.15</v>
      </c>
      <c r="J98" s="6">
        <f t="shared" si="9"/>
        <v>84.453237241467946</v>
      </c>
      <c r="K98" s="18">
        <f t="shared" si="9"/>
        <v>0.65</v>
      </c>
      <c r="L98" s="35">
        <f>Data!BL32</f>
        <v>2118.2218837134515</v>
      </c>
      <c r="P98" s="6"/>
      <c r="Q98" s="21">
        <v>0</v>
      </c>
      <c r="R98" s="21">
        <v>72.852464221393603</v>
      </c>
      <c r="S98" s="21">
        <v>1767.7971777996599</v>
      </c>
      <c r="T98" s="38">
        <v>0.17917675876736894</v>
      </c>
    </row>
    <row r="99" spans="1:20" x14ac:dyDescent="0.25">
      <c r="A99" s="17" t="s">
        <v>258</v>
      </c>
      <c r="B99" s="8" t="s">
        <v>40</v>
      </c>
      <c r="C99" s="8" t="s">
        <v>61</v>
      </c>
      <c r="D99" s="8" t="str">
        <f t="shared" si="6"/>
        <v>Week_19-generic-cofi</v>
      </c>
      <c r="E99" s="8" t="str">
        <f t="shared" si="7"/>
        <v>FiFi-tv.fifi</v>
      </c>
      <c r="H99" s="18">
        <f t="shared" si="9"/>
        <v>4.1802592378385852E-3</v>
      </c>
      <c r="I99" s="6">
        <f t="shared" si="9"/>
        <v>3.15</v>
      </c>
      <c r="J99" s="6">
        <f t="shared" si="9"/>
        <v>84.453237241467946</v>
      </c>
      <c r="K99" s="18">
        <f t="shared" si="9"/>
        <v>0.65</v>
      </c>
      <c r="L99" s="35">
        <f>Data!BL33</f>
        <v>2136.0220676102031</v>
      </c>
      <c r="P99" s="6"/>
      <c r="Q99" s="21">
        <v>0</v>
      </c>
      <c r="R99" s="21">
        <v>162.92610896070215</v>
      </c>
      <c r="S99" s="21">
        <v>3845.3489111656145</v>
      </c>
      <c r="T99" s="38">
        <v>0.40009032098389274</v>
      </c>
    </row>
    <row r="100" spans="1:20" x14ac:dyDescent="0.25">
      <c r="A100" s="17" t="s">
        <v>259</v>
      </c>
      <c r="B100" s="8" t="s">
        <v>40</v>
      </c>
      <c r="C100" s="8" t="s">
        <v>61</v>
      </c>
      <c r="D100" s="8" t="str">
        <f t="shared" si="6"/>
        <v>Week_20-generic-cofi</v>
      </c>
      <c r="E100" s="8" t="str">
        <f t="shared" si="7"/>
        <v>FiFi-tv.fifi</v>
      </c>
      <c r="H100" s="18">
        <f t="shared" si="9"/>
        <v>4.1802592378385852E-3</v>
      </c>
      <c r="I100" s="6">
        <f t="shared" si="9"/>
        <v>3.15</v>
      </c>
      <c r="J100" s="6">
        <f t="shared" si="9"/>
        <v>84.453237241467946</v>
      </c>
      <c r="K100" s="18">
        <f t="shared" si="9"/>
        <v>0.65</v>
      </c>
      <c r="L100" s="35">
        <f>Data!BL34</f>
        <v>2136.0220676102031</v>
      </c>
      <c r="P100" s="6"/>
      <c r="Q100" s="21">
        <v>0</v>
      </c>
      <c r="R100" s="21">
        <v>179.76674249934987</v>
      </c>
      <c r="S100" s="21">
        <v>3596.104571070287</v>
      </c>
      <c r="T100" s="38">
        <v>0.28260918026656712</v>
      </c>
    </row>
    <row r="101" spans="1:20" x14ac:dyDescent="0.25">
      <c r="A101" s="17" t="s">
        <v>260</v>
      </c>
      <c r="B101" s="8" t="s">
        <v>40</v>
      </c>
      <c r="C101" s="8" t="s">
        <v>61</v>
      </c>
      <c r="D101" s="8" t="str">
        <f t="shared" si="6"/>
        <v>Week_21-generic-cofi</v>
      </c>
      <c r="E101" s="8" t="str">
        <f t="shared" si="7"/>
        <v>FiFi-tv.fifi</v>
      </c>
      <c r="H101" s="18">
        <f t="shared" ref="H101:K116" si="10">H100</f>
        <v>4.1802592378385852E-3</v>
      </c>
      <c r="I101" s="6">
        <f t="shared" si="10"/>
        <v>3.15</v>
      </c>
      <c r="J101" s="6">
        <f t="shared" si="10"/>
        <v>84.453237241467946</v>
      </c>
      <c r="K101" s="18">
        <f t="shared" si="10"/>
        <v>0.65</v>
      </c>
      <c r="L101" s="35">
        <f>Data!BL35</f>
        <v>2136.0220676102031</v>
      </c>
      <c r="P101" s="6"/>
      <c r="Q101" s="21">
        <v>0</v>
      </c>
      <c r="R101" s="21">
        <v>117.78819244142399</v>
      </c>
      <c r="S101" s="21">
        <v>2422.4193268402341</v>
      </c>
      <c r="T101" s="38">
        <v>0.19417399289294945</v>
      </c>
    </row>
    <row r="102" spans="1:20" x14ac:dyDescent="0.25">
      <c r="A102" s="17" t="s">
        <v>261</v>
      </c>
      <c r="B102" s="8" t="s">
        <v>40</v>
      </c>
      <c r="C102" s="8" t="s">
        <v>61</v>
      </c>
      <c r="D102" s="8" t="str">
        <f t="shared" si="6"/>
        <v>Week_22-generic-cofi</v>
      </c>
      <c r="E102" s="8" t="str">
        <f t="shared" si="7"/>
        <v>FiFi-tv.fifi</v>
      </c>
      <c r="H102" s="18">
        <f t="shared" si="10"/>
        <v>4.1802592378385852E-3</v>
      </c>
      <c r="I102" s="6">
        <f t="shared" si="10"/>
        <v>3.15</v>
      </c>
      <c r="J102" s="6">
        <f t="shared" si="10"/>
        <v>84.453237241467946</v>
      </c>
      <c r="K102" s="18">
        <f t="shared" si="10"/>
        <v>0.65</v>
      </c>
      <c r="L102" s="35">
        <f>Data!BL36</f>
        <v>2136.0220676102031</v>
      </c>
      <c r="P102" s="6"/>
      <c r="Q102" s="21">
        <v>0</v>
      </c>
      <c r="R102" s="21">
        <v>78.016734299727489</v>
      </c>
      <c r="S102" s="21">
        <v>1592.1577927820831</v>
      </c>
      <c r="T102" s="38">
        <v>0.13092585114010857</v>
      </c>
    </row>
    <row r="103" spans="1:20" x14ac:dyDescent="0.25">
      <c r="A103" s="17" t="s">
        <v>278</v>
      </c>
      <c r="B103" s="8" t="s">
        <v>40</v>
      </c>
      <c r="C103" s="8" t="s">
        <v>61</v>
      </c>
      <c r="D103" s="8" t="str">
        <f t="shared" si="6"/>
        <v>Week_23-generic-cofi</v>
      </c>
      <c r="E103" s="8" t="str">
        <f t="shared" si="7"/>
        <v>FiFi-tv.fifi</v>
      </c>
      <c r="H103" s="18">
        <f t="shared" si="10"/>
        <v>4.1802592378385852E-3</v>
      </c>
      <c r="I103" s="6">
        <f t="shared" si="10"/>
        <v>3.15</v>
      </c>
      <c r="J103" s="6">
        <f t="shared" si="10"/>
        <v>84.453237241467946</v>
      </c>
      <c r="K103" s="18">
        <f t="shared" si="10"/>
        <v>0.65</v>
      </c>
      <c r="L103" s="35">
        <f>Data!BL37</f>
        <v>1441.8148956368873</v>
      </c>
      <c r="P103" s="6"/>
      <c r="Q103" s="21">
        <v>0</v>
      </c>
      <c r="R103" s="21">
        <v>98.178791813728253</v>
      </c>
      <c r="S103" s="21">
        <v>2298.416739640074</v>
      </c>
      <c r="T103" s="38">
        <v>0.26139722419960254</v>
      </c>
    </row>
    <row r="104" spans="1:20" x14ac:dyDescent="0.25">
      <c r="A104" s="17" t="s">
        <v>279</v>
      </c>
      <c r="B104" s="8" t="s">
        <v>40</v>
      </c>
      <c r="C104" s="8" t="s">
        <v>61</v>
      </c>
      <c r="D104" s="8" t="str">
        <f t="shared" si="6"/>
        <v>Week_24-generic-cofi</v>
      </c>
      <c r="E104" s="8" t="str">
        <f t="shared" si="7"/>
        <v>FiFi-tv.fifi</v>
      </c>
      <c r="H104" s="18">
        <f t="shared" si="10"/>
        <v>4.1802592378385852E-3</v>
      </c>
      <c r="I104" s="6">
        <f t="shared" si="10"/>
        <v>3.15</v>
      </c>
      <c r="J104" s="6">
        <f t="shared" si="10"/>
        <v>84.453237241467946</v>
      </c>
      <c r="K104" s="18">
        <f t="shared" si="10"/>
        <v>0.65</v>
      </c>
      <c r="L104" s="35">
        <f>Data!BL38</f>
        <v>1441.8148956368873</v>
      </c>
      <c r="P104" s="6"/>
      <c r="Q104" s="21">
        <v>0</v>
      </c>
      <c r="R104" s="21">
        <v>200.5512106541658</v>
      </c>
      <c r="S104" s="21">
        <v>4400.8546126259725</v>
      </c>
      <c r="T104" s="38">
        <v>0.46746087058961705</v>
      </c>
    </row>
    <row r="105" spans="1:20" x14ac:dyDescent="0.25">
      <c r="A105" s="17" t="s">
        <v>280</v>
      </c>
      <c r="B105" s="8" t="s">
        <v>40</v>
      </c>
      <c r="C105" s="8" t="s">
        <v>61</v>
      </c>
      <c r="D105" s="8" t="str">
        <f t="shared" si="6"/>
        <v>Week_25-generic-cofi</v>
      </c>
      <c r="E105" s="8" t="str">
        <f t="shared" si="7"/>
        <v>FiFi-tv.fifi</v>
      </c>
      <c r="H105" s="18">
        <f t="shared" si="10"/>
        <v>4.1802592378385852E-3</v>
      </c>
      <c r="I105" s="6">
        <f t="shared" si="10"/>
        <v>3.15</v>
      </c>
      <c r="J105" s="6">
        <f t="shared" si="10"/>
        <v>84.453237241467946</v>
      </c>
      <c r="K105" s="18">
        <f t="shared" si="10"/>
        <v>0.65</v>
      </c>
      <c r="L105" s="35">
        <f>Data!BL39</f>
        <v>1441.8148956368873</v>
      </c>
      <c r="P105" s="6"/>
      <c r="Q105" s="21">
        <v>0</v>
      </c>
      <c r="R105" s="21">
        <v>140.8451120274301</v>
      </c>
      <c r="S105" s="21">
        <v>3061.9253416977335</v>
      </c>
      <c r="T105" s="38">
        <v>0.33606052519625929</v>
      </c>
    </row>
    <row r="106" spans="1:20" x14ac:dyDescent="0.25">
      <c r="A106" s="17" t="s">
        <v>281</v>
      </c>
      <c r="B106" s="8" t="s">
        <v>40</v>
      </c>
      <c r="C106" s="8" t="s">
        <v>61</v>
      </c>
      <c r="D106" s="8" t="str">
        <f t="shared" si="6"/>
        <v>Week_26-generic-cofi</v>
      </c>
      <c r="E106" s="8" t="str">
        <f t="shared" si="7"/>
        <v>FiFi-tv.fifi</v>
      </c>
      <c r="H106" s="18">
        <f t="shared" si="10"/>
        <v>4.1802592378385852E-3</v>
      </c>
      <c r="I106" s="6">
        <f t="shared" si="10"/>
        <v>3.15</v>
      </c>
      <c r="J106" s="6">
        <f t="shared" si="10"/>
        <v>84.453237241467946</v>
      </c>
      <c r="K106" s="18">
        <f t="shared" si="10"/>
        <v>0.65</v>
      </c>
      <c r="L106" s="35">
        <f>Data!BL40</f>
        <v>1441.8148956368873</v>
      </c>
      <c r="P106" s="6"/>
      <c r="Q106" s="21">
        <v>0</v>
      </c>
      <c r="R106" s="21">
        <v>159.918351242873</v>
      </c>
      <c r="S106" s="21">
        <v>3156.6452913561689</v>
      </c>
      <c r="T106" s="38">
        <v>0.28117758855636898</v>
      </c>
    </row>
    <row r="107" spans="1:20" x14ac:dyDescent="0.25">
      <c r="A107" s="17" t="s">
        <v>282</v>
      </c>
      <c r="B107" s="8" t="s">
        <v>40</v>
      </c>
      <c r="C107" s="8" t="s">
        <v>61</v>
      </c>
      <c r="D107" s="8" t="str">
        <f t="shared" si="6"/>
        <v>Week_27-generic-cofi</v>
      </c>
      <c r="E107" s="8" t="str">
        <f t="shared" si="7"/>
        <v>FiFi-tv.fifi</v>
      </c>
      <c r="H107" s="18">
        <f t="shared" si="10"/>
        <v>4.1802592378385852E-3</v>
      </c>
      <c r="I107" s="6">
        <f t="shared" si="10"/>
        <v>3.15</v>
      </c>
      <c r="J107" s="6">
        <f t="shared" si="10"/>
        <v>84.453237241467946</v>
      </c>
      <c r="K107" s="18">
        <f t="shared" si="10"/>
        <v>0.65</v>
      </c>
      <c r="L107" s="35">
        <f>Data!BL41</f>
        <v>1441.8148956368873</v>
      </c>
      <c r="P107" s="6"/>
      <c r="Q107" s="21">
        <v>0</v>
      </c>
      <c r="R107" s="21">
        <v>201.3710061954811</v>
      </c>
      <c r="S107" s="21">
        <v>4245.1596973128644</v>
      </c>
      <c r="T107" s="38">
        <v>0.40138910494076585</v>
      </c>
    </row>
    <row r="108" spans="1:20" x14ac:dyDescent="0.25">
      <c r="A108" s="17" t="s">
        <v>283</v>
      </c>
      <c r="B108" s="8" t="s">
        <v>40</v>
      </c>
      <c r="C108" s="8" t="s">
        <v>61</v>
      </c>
      <c r="D108" s="8" t="str">
        <f t="shared" si="6"/>
        <v>Week_28-generic-cofi</v>
      </c>
      <c r="E108" s="8" t="str">
        <f t="shared" si="7"/>
        <v>FiFi-tv.fifi</v>
      </c>
      <c r="H108" s="18">
        <f t="shared" si="10"/>
        <v>4.1802592378385852E-3</v>
      </c>
      <c r="I108" s="6">
        <f t="shared" si="10"/>
        <v>3.15</v>
      </c>
      <c r="J108" s="6">
        <f t="shared" si="10"/>
        <v>84.453237241467946</v>
      </c>
      <c r="K108" s="18">
        <f t="shared" si="10"/>
        <v>0.65</v>
      </c>
      <c r="L108" s="35">
        <f>Data!BL42</f>
        <v>1281.6132405661219</v>
      </c>
      <c r="P108" s="6"/>
      <c r="Q108" s="21">
        <v>0</v>
      </c>
      <c r="R108" s="21">
        <v>241.37284397615107</v>
      </c>
      <c r="S108" s="21">
        <v>5123.4521116019505</v>
      </c>
      <c r="T108" s="38">
        <v>0.49407740798494804</v>
      </c>
    </row>
    <row r="109" spans="1:20" x14ac:dyDescent="0.25">
      <c r="A109" s="17" t="s">
        <v>284</v>
      </c>
      <c r="B109" s="8" t="s">
        <v>40</v>
      </c>
      <c r="C109" s="8" t="s">
        <v>61</v>
      </c>
      <c r="D109" s="8" t="str">
        <f t="shared" si="6"/>
        <v>Week_29-generic-cofi</v>
      </c>
      <c r="E109" s="8" t="str">
        <f t="shared" si="7"/>
        <v>FiFi-tv.fifi</v>
      </c>
      <c r="H109" s="18">
        <f t="shared" si="10"/>
        <v>4.1802592378385852E-3</v>
      </c>
      <c r="I109" s="6">
        <f t="shared" si="10"/>
        <v>3.15</v>
      </c>
      <c r="J109" s="6">
        <f t="shared" si="10"/>
        <v>84.453237241467946</v>
      </c>
      <c r="K109" s="18">
        <f t="shared" si="10"/>
        <v>0.65</v>
      </c>
      <c r="L109" s="35">
        <f>Data!BL43</f>
        <v>1281.6132405661219</v>
      </c>
      <c r="P109" s="6"/>
      <c r="Q109" s="21">
        <v>0</v>
      </c>
      <c r="R109" s="21">
        <v>172.25303053784</v>
      </c>
      <c r="S109" s="21">
        <v>3728.9203765044153</v>
      </c>
      <c r="T109" s="38">
        <v>0.3782568235052729</v>
      </c>
    </row>
    <row r="110" spans="1:20" x14ac:dyDescent="0.25">
      <c r="A110" s="17" t="s">
        <v>285</v>
      </c>
      <c r="B110" s="8" t="s">
        <v>40</v>
      </c>
      <c r="C110" s="8" t="s">
        <v>61</v>
      </c>
      <c r="D110" s="8" t="str">
        <f t="shared" si="6"/>
        <v>Week_30-generic-cofi</v>
      </c>
      <c r="E110" s="8" t="str">
        <f t="shared" si="7"/>
        <v>FiFi-tv.fifi</v>
      </c>
      <c r="H110" s="18">
        <f t="shared" si="10"/>
        <v>4.1802592378385852E-3</v>
      </c>
      <c r="I110" s="6">
        <f t="shared" si="10"/>
        <v>3.15</v>
      </c>
      <c r="J110" s="6">
        <f t="shared" si="10"/>
        <v>84.453237241467946</v>
      </c>
      <c r="K110" s="18">
        <f t="shared" si="10"/>
        <v>0.65</v>
      </c>
      <c r="L110" s="35">
        <f>Data!BL44</f>
        <v>1281.6132405661219</v>
      </c>
      <c r="P110" s="6"/>
      <c r="Q110" s="21">
        <v>0</v>
      </c>
      <c r="R110" s="21">
        <v>231.66430007572794</v>
      </c>
      <c r="S110" s="21">
        <v>4650.9034004160549</v>
      </c>
      <c r="T110" s="38">
        <v>0.39656934989783565</v>
      </c>
    </row>
    <row r="111" spans="1:20" x14ac:dyDescent="0.25">
      <c r="A111" s="17" t="s">
        <v>286</v>
      </c>
      <c r="B111" s="8" t="s">
        <v>40</v>
      </c>
      <c r="C111" s="8" t="s">
        <v>61</v>
      </c>
      <c r="D111" s="8" t="str">
        <f t="shared" si="6"/>
        <v>Week_31-generic-cofi</v>
      </c>
      <c r="E111" s="8" t="str">
        <f t="shared" si="7"/>
        <v>FiFi-tv.fifi</v>
      </c>
      <c r="H111" s="18">
        <f t="shared" si="10"/>
        <v>4.1802592378385852E-3</v>
      </c>
      <c r="I111" s="6">
        <f t="shared" si="10"/>
        <v>3.15</v>
      </c>
      <c r="J111" s="6">
        <f t="shared" si="10"/>
        <v>84.453237241467946</v>
      </c>
      <c r="K111" s="18">
        <f t="shared" si="10"/>
        <v>0.65</v>
      </c>
      <c r="L111" s="35">
        <f>Data!BL45</f>
        <v>1679.6010050259222</v>
      </c>
      <c r="P111" s="6"/>
      <c r="Q111" s="21">
        <v>0</v>
      </c>
      <c r="R111" s="21">
        <v>148.80982901369813</v>
      </c>
      <c r="S111" s="21">
        <v>3013.345855547198</v>
      </c>
      <c r="T111" s="38">
        <v>0.2798751668501489</v>
      </c>
    </row>
    <row r="112" spans="1:20" x14ac:dyDescent="0.25">
      <c r="A112" s="17" t="s">
        <v>287</v>
      </c>
      <c r="B112" s="8" t="s">
        <v>40</v>
      </c>
      <c r="C112" s="8" t="s">
        <v>61</v>
      </c>
      <c r="D112" s="8" t="str">
        <f t="shared" si="6"/>
        <v>Week_32-generic-cofi</v>
      </c>
      <c r="E112" s="8" t="str">
        <f t="shared" si="7"/>
        <v>FiFi-tv.fifi</v>
      </c>
      <c r="H112" s="18">
        <f t="shared" si="10"/>
        <v>4.1802592378385852E-3</v>
      </c>
      <c r="I112" s="6">
        <f t="shared" si="10"/>
        <v>3.15</v>
      </c>
      <c r="J112" s="6">
        <f t="shared" si="10"/>
        <v>84.453237241467946</v>
      </c>
      <c r="K112" s="18">
        <f t="shared" si="10"/>
        <v>0.65</v>
      </c>
      <c r="L112" s="35">
        <f>Data!BL46</f>
        <v>1785.0855563801672</v>
      </c>
      <c r="P112" s="6"/>
      <c r="Q112" s="21">
        <v>0</v>
      </c>
      <c r="R112" s="21">
        <v>118.831622714386</v>
      </c>
      <c r="S112" s="21">
        <v>2632.2594698077382</v>
      </c>
      <c r="T112" s="38">
        <v>0.28725189651248151</v>
      </c>
    </row>
    <row r="113" spans="1:20" x14ac:dyDescent="0.25">
      <c r="A113" s="17" t="s">
        <v>288</v>
      </c>
      <c r="B113" s="8" t="s">
        <v>40</v>
      </c>
      <c r="C113" s="8" t="s">
        <v>61</v>
      </c>
      <c r="D113" s="8" t="str">
        <f t="shared" si="6"/>
        <v>Week_33-generic-cofi</v>
      </c>
      <c r="E113" s="8" t="str">
        <f t="shared" si="7"/>
        <v>FiFi-tv.fifi</v>
      </c>
      <c r="H113" s="18">
        <f t="shared" si="10"/>
        <v>4.1802592378385852E-3</v>
      </c>
      <c r="I113" s="6">
        <f t="shared" si="10"/>
        <v>3.15</v>
      </c>
      <c r="J113" s="6">
        <f t="shared" si="10"/>
        <v>84.453237241467946</v>
      </c>
      <c r="K113" s="18">
        <f t="shared" si="10"/>
        <v>0.65</v>
      </c>
      <c r="L113" s="35">
        <f>Data!BL47</f>
        <v>1690.7075426683041</v>
      </c>
      <c r="P113" s="6"/>
      <c r="Q113" s="21">
        <v>0</v>
      </c>
      <c r="R113" s="21">
        <v>166.16970076158586</v>
      </c>
      <c r="S113" s="21">
        <v>3258.815568209212</v>
      </c>
      <c r="T113" s="38">
        <v>0.28343455275094642</v>
      </c>
    </row>
    <row r="114" spans="1:20" x14ac:dyDescent="0.25">
      <c r="A114" s="17" t="s">
        <v>289</v>
      </c>
      <c r="B114" s="8" t="s">
        <v>40</v>
      </c>
      <c r="C114" s="8" t="s">
        <v>61</v>
      </c>
      <c r="D114" s="8" t="str">
        <f t="shared" si="6"/>
        <v>Week_34-generic-cofi</v>
      </c>
      <c r="E114" s="8" t="str">
        <f t="shared" si="7"/>
        <v>FiFi-tv.fifi</v>
      </c>
      <c r="H114" s="18">
        <f t="shared" si="10"/>
        <v>4.1802592378385852E-3</v>
      </c>
      <c r="I114" s="6">
        <f t="shared" si="10"/>
        <v>3.15</v>
      </c>
      <c r="J114" s="6">
        <f t="shared" si="10"/>
        <v>84.453237241467946</v>
      </c>
      <c r="K114" s="18">
        <f t="shared" si="10"/>
        <v>0.65</v>
      </c>
      <c r="L114" s="35">
        <f>Data!BL48</f>
        <v>1640.0237687431245</v>
      </c>
      <c r="P114" s="6"/>
      <c r="Q114" s="21">
        <v>0</v>
      </c>
      <c r="R114" s="21">
        <v>183.14424888555411</v>
      </c>
      <c r="S114" s="21">
        <v>3742.8978099237656</v>
      </c>
      <c r="T114" s="38">
        <v>0.33993459367449796</v>
      </c>
    </row>
    <row r="115" spans="1:20" x14ac:dyDescent="0.25">
      <c r="A115" s="17" t="s">
        <v>290</v>
      </c>
      <c r="B115" s="8" t="s">
        <v>40</v>
      </c>
      <c r="C115" s="8" t="s">
        <v>61</v>
      </c>
      <c r="D115" s="8" t="str">
        <f t="shared" si="6"/>
        <v>Week_35-generic-cofi</v>
      </c>
      <c r="E115" s="8" t="str">
        <f t="shared" si="7"/>
        <v>FiFi-tv.fifi</v>
      </c>
      <c r="H115" s="18">
        <f t="shared" si="10"/>
        <v>4.1802592378385852E-3</v>
      </c>
      <c r="I115" s="6">
        <f t="shared" si="10"/>
        <v>3.15</v>
      </c>
      <c r="J115" s="6">
        <f t="shared" si="10"/>
        <v>84.453237241467946</v>
      </c>
      <c r="K115" s="18">
        <f t="shared" si="10"/>
        <v>0.65</v>
      </c>
      <c r="L115" s="35">
        <f>Data!BL49</f>
        <v>2090.1152728342267</v>
      </c>
      <c r="P115" s="6"/>
      <c r="Q115" s="21">
        <v>0</v>
      </c>
      <c r="R115" s="21">
        <v>133.94551188535922</v>
      </c>
      <c r="S115" s="21">
        <v>2749.3586221337655</v>
      </c>
      <c r="T115" s="38">
        <v>0.23663625130674926</v>
      </c>
    </row>
    <row r="116" spans="1:20" x14ac:dyDescent="0.25">
      <c r="A116" s="17" t="s">
        <v>291</v>
      </c>
      <c r="B116" s="8" t="s">
        <v>40</v>
      </c>
      <c r="C116" s="8" t="s">
        <v>61</v>
      </c>
      <c r="D116" s="8" t="str">
        <f t="shared" si="6"/>
        <v>Week_36-generic-cofi</v>
      </c>
      <c r="E116" s="8" t="str">
        <f t="shared" si="7"/>
        <v>FiFi-tv.fifi</v>
      </c>
      <c r="H116" s="18">
        <f t="shared" si="10"/>
        <v>4.1802592378385852E-3</v>
      </c>
      <c r="I116" s="6">
        <f t="shared" si="10"/>
        <v>3.15</v>
      </c>
      <c r="J116" s="6">
        <f t="shared" si="10"/>
        <v>84.453237241467946</v>
      </c>
      <c r="K116" s="18">
        <f t="shared" si="10"/>
        <v>0.65</v>
      </c>
      <c r="L116" s="35">
        <f>Data!BL50</f>
        <v>2828.7555777959278</v>
      </c>
      <c r="P116" s="6"/>
      <c r="Q116" s="21">
        <v>0</v>
      </c>
      <c r="R116" s="21">
        <v>88.632934922094151</v>
      </c>
      <c r="S116" s="21">
        <v>1793.6813310762047</v>
      </c>
      <c r="T116" s="38">
        <v>0.16097385188489666</v>
      </c>
    </row>
    <row r="117" spans="1:20" x14ac:dyDescent="0.25">
      <c r="A117" s="17" t="s">
        <v>292</v>
      </c>
      <c r="B117" s="8" t="s">
        <v>40</v>
      </c>
      <c r="C117" s="8" t="s">
        <v>61</v>
      </c>
      <c r="D117" s="8" t="str">
        <f t="shared" si="6"/>
        <v>Week_37-generic-cofi</v>
      </c>
      <c r="E117" s="8" t="str">
        <f t="shared" si="7"/>
        <v>FiFi-tv.fifi</v>
      </c>
      <c r="H117" s="18">
        <f t="shared" ref="H117:K132" si="11">H116</f>
        <v>4.1802592378385852E-3</v>
      </c>
      <c r="I117" s="6">
        <f t="shared" si="11"/>
        <v>3.15</v>
      </c>
      <c r="J117" s="6">
        <f t="shared" si="11"/>
        <v>84.453237241467946</v>
      </c>
      <c r="K117" s="18">
        <f t="shared" si="11"/>
        <v>0.65</v>
      </c>
      <c r="L117" s="35">
        <f>Data!BL51</f>
        <v>1922.1607123485817</v>
      </c>
      <c r="P117" s="6"/>
      <c r="Q117" s="21">
        <v>0</v>
      </c>
      <c r="R117" s="21">
        <v>87.494190881351372</v>
      </c>
      <c r="S117" s="21">
        <v>1763.4118630033063</v>
      </c>
      <c r="T117" s="38">
        <v>0.1552635292519543</v>
      </c>
    </row>
    <row r="118" spans="1:20" x14ac:dyDescent="0.25">
      <c r="A118" s="17" t="s">
        <v>293</v>
      </c>
      <c r="B118" s="8" t="s">
        <v>40</v>
      </c>
      <c r="C118" s="8" t="s">
        <v>61</v>
      </c>
      <c r="D118" s="8" t="str">
        <f t="shared" si="6"/>
        <v>Week_38-generic-cofi</v>
      </c>
      <c r="E118" s="8" t="str">
        <f t="shared" si="7"/>
        <v>FiFi-tv.fifi</v>
      </c>
      <c r="H118" s="18">
        <f t="shared" si="11"/>
        <v>4.1802592378385852E-3</v>
      </c>
      <c r="I118" s="6">
        <f t="shared" si="11"/>
        <v>3.15</v>
      </c>
      <c r="J118" s="6">
        <f t="shared" si="11"/>
        <v>84.453237241467946</v>
      </c>
      <c r="K118" s="18">
        <f t="shared" si="11"/>
        <v>0.65</v>
      </c>
      <c r="L118" s="35">
        <f>Data!BL52</f>
        <v>1655.1084423786397</v>
      </c>
      <c r="P118" s="6"/>
      <c r="Q118" s="21">
        <v>0</v>
      </c>
      <c r="R118" s="21">
        <v>174.24341903842645</v>
      </c>
      <c r="S118" s="21">
        <v>3489.4411255090586</v>
      </c>
      <c r="T118" s="38">
        <v>0.30190751052802811</v>
      </c>
    </row>
    <row r="119" spans="1:20" x14ac:dyDescent="0.25">
      <c r="A119" s="17" t="s">
        <v>294</v>
      </c>
      <c r="B119" s="8" t="s">
        <v>40</v>
      </c>
      <c r="C119" s="8" t="s">
        <v>61</v>
      </c>
      <c r="D119" s="8" t="str">
        <f t="shared" si="6"/>
        <v>Week_39-generic-cofi</v>
      </c>
      <c r="E119" s="8" t="str">
        <f t="shared" si="7"/>
        <v>FiFi-tv.fifi</v>
      </c>
      <c r="H119" s="18">
        <f t="shared" si="11"/>
        <v>4.1802592378385852E-3</v>
      </c>
      <c r="I119" s="6">
        <f t="shared" si="11"/>
        <v>3.15</v>
      </c>
      <c r="J119" s="6">
        <f t="shared" si="11"/>
        <v>84.453237241467946</v>
      </c>
      <c r="K119" s="18">
        <f t="shared" si="11"/>
        <v>0.65</v>
      </c>
      <c r="L119" s="35">
        <f>Data!BL53</f>
        <v>1978.6811625276007</v>
      </c>
      <c r="P119" s="6"/>
      <c r="Q119" s="21">
        <v>0</v>
      </c>
      <c r="R119" s="21">
        <v>183.6966994646084</v>
      </c>
      <c r="S119" s="21">
        <v>3670.1464344215897</v>
      </c>
      <c r="T119" s="38">
        <v>0.31373670108643081</v>
      </c>
    </row>
    <row r="120" spans="1:20" x14ac:dyDescent="0.25">
      <c r="A120" s="17" t="s">
        <v>295</v>
      </c>
      <c r="B120" s="8" t="s">
        <v>40</v>
      </c>
      <c r="C120" s="8" t="s">
        <v>61</v>
      </c>
      <c r="D120" s="8" t="str">
        <f t="shared" si="6"/>
        <v>Week_40-generic-cofi</v>
      </c>
      <c r="E120" s="8" t="str">
        <f t="shared" si="7"/>
        <v>FiFi-tv.fifi</v>
      </c>
      <c r="H120" s="18">
        <f t="shared" si="11"/>
        <v>4.1802592378385852E-3</v>
      </c>
      <c r="I120" s="6">
        <f t="shared" si="11"/>
        <v>3.15</v>
      </c>
      <c r="J120" s="6">
        <f t="shared" si="11"/>
        <v>84.453237241467946</v>
      </c>
      <c r="K120" s="18">
        <f t="shared" si="11"/>
        <v>0.65</v>
      </c>
      <c r="L120" s="35">
        <f>Data!BL54</f>
        <v>1830.26323436441</v>
      </c>
      <c r="P120" s="6"/>
      <c r="Q120" s="21">
        <v>0</v>
      </c>
      <c r="R120" s="21">
        <v>141.14027402238489</v>
      </c>
      <c r="S120" s="21">
        <v>3158.009496572301</v>
      </c>
      <c r="T120" s="38">
        <v>0.33374717335156201</v>
      </c>
    </row>
    <row r="121" spans="1:20" x14ac:dyDescent="0.25">
      <c r="A121" s="17" t="s">
        <v>296</v>
      </c>
      <c r="B121" s="8" t="s">
        <v>40</v>
      </c>
      <c r="C121" s="8" t="s">
        <v>61</v>
      </c>
      <c r="D121" s="8" t="str">
        <f t="shared" si="6"/>
        <v>Week_41-generic-cofi</v>
      </c>
      <c r="E121" s="8" t="str">
        <f t="shared" si="7"/>
        <v>FiFi-tv.fifi</v>
      </c>
      <c r="H121" s="18">
        <f t="shared" si="11"/>
        <v>4.1802592378385852E-3</v>
      </c>
      <c r="I121" s="6">
        <f t="shared" si="11"/>
        <v>3.15</v>
      </c>
      <c r="J121" s="6">
        <f t="shared" si="11"/>
        <v>84.453237241467946</v>
      </c>
      <c r="K121" s="18">
        <f t="shared" si="11"/>
        <v>0.65</v>
      </c>
      <c r="L121" s="35">
        <f>Data!BL55</f>
        <v>1725.3903664173188</v>
      </c>
      <c r="P121" s="6"/>
      <c r="Q121" s="21">
        <v>0</v>
      </c>
      <c r="R121" s="21">
        <v>142.82411265732941</v>
      </c>
      <c r="S121" s="21">
        <v>2794.4133581107822</v>
      </c>
      <c r="T121" s="38">
        <v>0.23199262235837848</v>
      </c>
    </row>
    <row r="122" spans="1:20" x14ac:dyDescent="0.25">
      <c r="A122" s="17" t="s">
        <v>297</v>
      </c>
      <c r="B122" s="8" t="s">
        <v>40</v>
      </c>
      <c r="C122" s="8" t="s">
        <v>61</v>
      </c>
      <c r="D122" s="8" t="str">
        <f t="shared" si="6"/>
        <v>Week_42-generic-cofi</v>
      </c>
      <c r="E122" s="8" t="str">
        <f t="shared" si="7"/>
        <v>FiFi-tv.fifi</v>
      </c>
      <c r="H122" s="18">
        <f t="shared" si="11"/>
        <v>4.1802592378385852E-3</v>
      </c>
      <c r="I122" s="6">
        <f t="shared" si="11"/>
        <v>3.15</v>
      </c>
      <c r="J122" s="6">
        <f t="shared" si="11"/>
        <v>84.453237241467946</v>
      </c>
      <c r="K122" s="18">
        <f t="shared" si="11"/>
        <v>0.65</v>
      </c>
      <c r="L122" s="35">
        <f>Data!BL56</f>
        <v>1946.9834473517333</v>
      </c>
      <c r="P122" s="6"/>
      <c r="Q122" s="21">
        <v>0</v>
      </c>
      <c r="R122" s="21">
        <v>140.23456502176134</v>
      </c>
      <c r="S122" s="21">
        <v>2821.7555237613547</v>
      </c>
      <c r="T122" s="38">
        <v>0.23956948714017257</v>
      </c>
    </row>
    <row r="123" spans="1:20" x14ac:dyDescent="0.25">
      <c r="A123" s="17" t="s">
        <v>298</v>
      </c>
      <c r="B123" s="8" t="s">
        <v>40</v>
      </c>
      <c r="C123" s="8" t="s">
        <v>61</v>
      </c>
      <c r="D123" s="8" t="str">
        <f t="shared" si="6"/>
        <v>Week_43-generic-cofi</v>
      </c>
      <c r="E123" s="8" t="str">
        <f t="shared" si="7"/>
        <v>FiFi-tv.fifi</v>
      </c>
      <c r="H123" s="18">
        <f t="shared" si="11"/>
        <v>4.1802592378385852E-3</v>
      </c>
      <c r="I123" s="6">
        <f t="shared" si="11"/>
        <v>3.15</v>
      </c>
      <c r="J123" s="6">
        <f t="shared" si="11"/>
        <v>84.453237241467946</v>
      </c>
      <c r="K123" s="18">
        <f t="shared" si="11"/>
        <v>0.65</v>
      </c>
      <c r="L123" s="35">
        <f>Data!BL57</f>
        <v>1944.8608207636205</v>
      </c>
      <c r="P123" s="6"/>
      <c r="Q123" s="21">
        <v>0</v>
      </c>
      <c r="R123" s="21">
        <v>111.17390542831052</v>
      </c>
      <c r="S123" s="21">
        <v>2488.7152676724909</v>
      </c>
      <c r="T123" s="38">
        <v>0.2548870335573391</v>
      </c>
    </row>
    <row r="124" spans="1:20" x14ac:dyDescent="0.25">
      <c r="A124" s="17" t="s">
        <v>299</v>
      </c>
      <c r="B124" s="8" t="s">
        <v>40</v>
      </c>
      <c r="C124" s="8" t="s">
        <v>61</v>
      </c>
      <c r="D124" s="8" t="str">
        <f t="shared" si="6"/>
        <v>Week_44-generic-cofi</v>
      </c>
      <c r="E124" s="8" t="str">
        <f t="shared" si="7"/>
        <v>FiFi-tv.fifi</v>
      </c>
      <c r="H124" s="18">
        <f t="shared" si="11"/>
        <v>4.1802592378385852E-3</v>
      </c>
      <c r="I124" s="6">
        <f t="shared" si="11"/>
        <v>3.15</v>
      </c>
      <c r="J124" s="6">
        <f t="shared" si="11"/>
        <v>84.453237241467946</v>
      </c>
      <c r="K124" s="18">
        <f t="shared" si="11"/>
        <v>0.65</v>
      </c>
      <c r="L124" s="35">
        <f>Data!BL58</f>
        <v>2085.2620813272074</v>
      </c>
      <c r="P124" s="6"/>
      <c r="Q124" s="21">
        <v>0</v>
      </c>
      <c r="R124" s="21">
        <v>117.29811917244119</v>
      </c>
      <c r="S124" s="21">
        <v>2678.5247011038432</v>
      </c>
      <c r="T124" s="38">
        <v>0.26936095290174178</v>
      </c>
    </row>
    <row r="125" spans="1:20" x14ac:dyDescent="0.25">
      <c r="A125" s="17" t="s">
        <v>300</v>
      </c>
      <c r="B125" s="8" t="s">
        <v>40</v>
      </c>
      <c r="C125" s="8" t="s">
        <v>61</v>
      </c>
      <c r="D125" s="8" t="str">
        <f t="shared" si="6"/>
        <v>Week_45-generic-cofi</v>
      </c>
      <c r="E125" s="8" t="str">
        <f t="shared" si="7"/>
        <v>FiFi-tv.fifi</v>
      </c>
      <c r="H125" s="18">
        <f t="shared" si="11"/>
        <v>4.1802592378385852E-3</v>
      </c>
      <c r="I125" s="6">
        <f t="shared" si="11"/>
        <v>3.15</v>
      </c>
      <c r="J125" s="6">
        <f t="shared" si="11"/>
        <v>84.453237241467946</v>
      </c>
      <c r="K125" s="18">
        <f t="shared" si="11"/>
        <v>0.65</v>
      </c>
      <c r="L125" s="35">
        <f>Data!BL59</f>
        <v>1650.6523731634045</v>
      </c>
      <c r="P125" s="6"/>
      <c r="Q125" s="21">
        <v>0</v>
      </c>
      <c r="R125" s="21">
        <v>241.60875955041391</v>
      </c>
      <c r="S125" s="21">
        <v>4650.2279211206878</v>
      </c>
      <c r="T125" s="38">
        <v>0.34595010789749536</v>
      </c>
    </row>
    <row r="126" spans="1:20" x14ac:dyDescent="0.25">
      <c r="A126" s="17" t="s">
        <v>301</v>
      </c>
      <c r="B126" s="8" t="s">
        <v>40</v>
      </c>
      <c r="C126" s="8" t="s">
        <v>61</v>
      </c>
      <c r="D126" s="8" t="str">
        <f t="shared" si="6"/>
        <v>Week_46-generic-cofi</v>
      </c>
      <c r="E126" s="8" t="str">
        <f t="shared" si="7"/>
        <v>FiFi-tv.fifi</v>
      </c>
      <c r="H126" s="18">
        <f t="shared" si="11"/>
        <v>4.1802592378385852E-3</v>
      </c>
      <c r="I126" s="6">
        <f t="shared" si="11"/>
        <v>3.15</v>
      </c>
      <c r="J126" s="6">
        <f t="shared" si="11"/>
        <v>84.453237241467946</v>
      </c>
      <c r="K126" s="18">
        <f t="shared" si="11"/>
        <v>0.65</v>
      </c>
      <c r="L126" s="35">
        <f>Data!BL60</f>
        <v>1731.9975466831138</v>
      </c>
      <c r="P126" s="6"/>
      <c r="Q126" s="21">
        <v>0</v>
      </c>
      <c r="R126" s="21">
        <v>174.77803238066309</v>
      </c>
      <c r="S126" s="21">
        <v>3678.75956152857</v>
      </c>
      <c r="T126" s="38">
        <v>0.31048015264446838</v>
      </c>
    </row>
    <row r="127" spans="1:20" x14ac:dyDescent="0.25">
      <c r="A127" s="17" t="s">
        <v>272</v>
      </c>
      <c r="B127" s="8" t="s">
        <v>40</v>
      </c>
      <c r="C127" s="8" t="s">
        <v>61</v>
      </c>
      <c r="D127" s="8" t="str">
        <f t="shared" si="6"/>
        <v>Week_47-generic-cofi</v>
      </c>
      <c r="E127" s="8" t="str">
        <f t="shared" si="7"/>
        <v>FiFi-tv.fifi</v>
      </c>
      <c r="H127" s="18">
        <f t="shared" si="11"/>
        <v>4.1802592378385852E-3</v>
      </c>
      <c r="I127" s="6">
        <f t="shared" si="11"/>
        <v>3.15</v>
      </c>
      <c r="J127" s="6">
        <f t="shared" si="11"/>
        <v>84.453237241467946</v>
      </c>
      <c r="K127" s="18">
        <f t="shared" si="11"/>
        <v>0.65</v>
      </c>
      <c r="L127" s="35">
        <f>Data!BL61</f>
        <v>2385.2246421647269</v>
      </c>
      <c r="P127" s="6"/>
      <c r="Q127" s="21">
        <v>0</v>
      </c>
      <c r="R127" s="21">
        <v>126.96565316915387</v>
      </c>
      <c r="S127" s="21">
        <v>2708.2862682114492</v>
      </c>
      <c r="T127" s="38">
        <v>0.2475283113200305</v>
      </c>
    </row>
    <row r="128" spans="1:20" x14ac:dyDescent="0.25">
      <c r="A128" s="17" t="s">
        <v>273</v>
      </c>
      <c r="B128" s="8" t="s">
        <v>40</v>
      </c>
      <c r="C128" s="8" t="s">
        <v>61</v>
      </c>
      <c r="D128" s="8" t="str">
        <f t="shared" si="6"/>
        <v>Week_48-generic-cofi</v>
      </c>
      <c r="E128" s="8" t="str">
        <f t="shared" si="7"/>
        <v>FiFi-tv.fifi</v>
      </c>
      <c r="H128" s="18">
        <f t="shared" si="11"/>
        <v>4.1802592378385852E-3</v>
      </c>
      <c r="I128" s="6">
        <f t="shared" si="11"/>
        <v>3.15</v>
      </c>
      <c r="J128" s="6">
        <f t="shared" si="11"/>
        <v>84.453237241467946</v>
      </c>
      <c r="K128" s="18">
        <f t="shared" si="11"/>
        <v>0.65</v>
      </c>
      <c r="L128" s="35">
        <f>Data!BL62</f>
        <v>2385.2246421647269</v>
      </c>
      <c r="P128" s="6"/>
      <c r="Q128" s="21">
        <v>0</v>
      </c>
      <c r="R128" s="21">
        <v>105.3325490778609</v>
      </c>
      <c r="S128" s="21">
        <v>2375.0588212034741</v>
      </c>
      <c r="T128" s="38">
        <v>0.24233948211391609</v>
      </c>
    </row>
    <row r="129" spans="1:20" x14ac:dyDescent="0.25">
      <c r="A129" s="17" t="s">
        <v>274</v>
      </c>
      <c r="B129" s="8" t="s">
        <v>40</v>
      </c>
      <c r="C129" s="8" t="s">
        <v>61</v>
      </c>
      <c r="D129" s="8" t="str">
        <f t="shared" si="6"/>
        <v>Week_49-generic-cofi</v>
      </c>
      <c r="E129" s="8" t="str">
        <f t="shared" si="7"/>
        <v>FiFi-tv.fifi</v>
      </c>
      <c r="H129" s="18">
        <f t="shared" si="11"/>
        <v>4.1802592378385852E-3</v>
      </c>
      <c r="I129" s="6">
        <f t="shared" si="11"/>
        <v>3.15</v>
      </c>
      <c r="J129" s="6">
        <f t="shared" si="11"/>
        <v>84.453237241467946</v>
      </c>
      <c r="K129" s="18">
        <f t="shared" si="11"/>
        <v>0.65</v>
      </c>
      <c r="L129" s="35">
        <f>Data!BL63</f>
        <v>2385.2246421647269</v>
      </c>
      <c r="P129" s="6"/>
      <c r="Q129" s="21">
        <v>0</v>
      </c>
      <c r="R129" s="21">
        <v>77.130181410253286</v>
      </c>
      <c r="S129" s="21">
        <v>1696.7036203758173</v>
      </c>
      <c r="T129" s="38">
        <v>0.16505373417773883</v>
      </c>
    </row>
    <row r="130" spans="1:20" x14ac:dyDescent="0.25">
      <c r="A130" s="17" t="s">
        <v>275</v>
      </c>
      <c r="B130" s="8" t="s">
        <v>40</v>
      </c>
      <c r="C130" s="8" t="s">
        <v>61</v>
      </c>
      <c r="D130" s="8" t="str">
        <f t="shared" si="6"/>
        <v>Week_50-generic-cofi</v>
      </c>
      <c r="E130" s="8" t="str">
        <f t="shared" si="7"/>
        <v>FiFi-tv.fifi</v>
      </c>
      <c r="H130" s="18">
        <f t="shared" si="11"/>
        <v>4.1802592378385852E-3</v>
      </c>
      <c r="I130" s="6">
        <f t="shared" si="11"/>
        <v>3.15</v>
      </c>
      <c r="J130" s="6">
        <f t="shared" si="11"/>
        <v>84.453237241467946</v>
      </c>
      <c r="K130" s="18">
        <f t="shared" si="11"/>
        <v>0.65</v>
      </c>
      <c r="L130" s="35">
        <f>Data!BL64</f>
        <v>2011.4207803329416</v>
      </c>
      <c r="P130" s="6"/>
      <c r="Q130" s="21">
        <v>0</v>
      </c>
      <c r="R130" s="21">
        <v>190.79521571520775</v>
      </c>
      <c r="S130" s="21">
        <v>3680.6282959412874</v>
      </c>
      <c r="T130" s="38">
        <v>0.26929421371475615</v>
      </c>
    </row>
    <row r="131" spans="1:20" x14ac:dyDescent="0.25">
      <c r="A131" s="17" t="s">
        <v>276</v>
      </c>
      <c r="B131" s="8" t="s">
        <v>40</v>
      </c>
      <c r="C131" s="8" t="s">
        <v>61</v>
      </c>
      <c r="D131" s="8" t="str">
        <f t="shared" si="6"/>
        <v>Week_51-generic-cofi</v>
      </c>
      <c r="E131" s="8" t="str">
        <f t="shared" si="7"/>
        <v>FiFi-tv.fifi</v>
      </c>
      <c r="H131" s="18">
        <f t="shared" si="11"/>
        <v>4.1802592378385852E-3</v>
      </c>
      <c r="I131" s="6">
        <f t="shared" si="11"/>
        <v>3.15</v>
      </c>
      <c r="J131" s="6">
        <f t="shared" si="11"/>
        <v>84.453237241467946</v>
      </c>
      <c r="K131" s="18">
        <f t="shared" si="11"/>
        <v>0.65</v>
      </c>
      <c r="L131" s="35">
        <f>Data!BL65</f>
        <v>2011.4207803329416</v>
      </c>
      <c r="P131" s="6"/>
      <c r="Q131" s="21">
        <v>0</v>
      </c>
      <c r="R131" s="21">
        <v>140.7476542547964</v>
      </c>
      <c r="S131" s="21">
        <v>3178.1340267543314</v>
      </c>
      <c r="T131" s="38">
        <v>0.32379285719182693</v>
      </c>
    </row>
    <row r="132" spans="1:20" x14ac:dyDescent="0.25">
      <c r="A132" s="17" t="s">
        <v>277</v>
      </c>
      <c r="B132" s="8" t="s">
        <v>40</v>
      </c>
      <c r="C132" s="8" t="s">
        <v>61</v>
      </c>
      <c r="D132" s="8" t="str">
        <f t="shared" si="6"/>
        <v>Week_52-generic-cofi</v>
      </c>
      <c r="E132" s="8" t="str">
        <f t="shared" si="7"/>
        <v>FiFi-tv.fifi</v>
      </c>
      <c r="H132" s="18">
        <f t="shared" si="11"/>
        <v>4.1802592378385852E-3</v>
      </c>
      <c r="I132" s="6">
        <f t="shared" si="11"/>
        <v>3.15</v>
      </c>
      <c r="J132" s="6">
        <f t="shared" si="11"/>
        <v>84.453237241467946</v>
      </c>
      <c r="K132" s="18">
        <f t="shared" si="11"/>
        <v>0.65</v>
      </c>
      <c r="L132" s="35">
        <f>Data!BL66</f>
        <v>2011.4207803329416</v>
      </c>
      <c r="P132" s="6"/>
      <c r="Q132" s="21">
        <v>0</v>
      </c>
      <c r="R132" s="21">
        <v>96.277367851963447</v>
      </c>
      <c r="S132" s="21">
        <v>1991.8399322085302</v>
      </c>
      <c r="T132" s="38">
        <v>0.22455350011487474</v>
      </c>
    </row>
    <row r="134" spans="1:20" x14ac:dyDescent="0.25">
      <c r="A134" s="16" t="s">
        <v>328</v>
      </c>
      <c r="B134" s="8" t="s">
        <v>40</v>
      </c>
      <c r="C134" s="8" t="s">
        <v>61</v>
      </c>
      <c r="D134" s="8" t="str">
        <f>A134&amp;"-generic-refi"</f>
        <v>Week_40_old-generic-refi</v>
      </c>
      <c r="E134" s="8" t="str">
        <f>IF(RIGHT(A134,3)="old","Initial",B134&amp;"-"&amp;C134)</f>
        <v>Initial</v>
      </c>
      <c r="H134" s="25">
        <f>SUMIFS(Data!N$2:N$48,Data!$L$2:$L$48,$C134,Data!$M$2:$M$48,RIGHT($D134,4))</f>
        <v>5.7091597585954825E-3</v>
      </c>
      <c r="I134" s="42">
        <f>VLOOKUP(C134,parms,8,FALSE)</f>
        <v>3.15</v>
      </c>
      <c r="J134" s="28">
        <f>SUMIFS(Data!O$2:O$48,Data!$L$2:$L$48,$C134,Data!$M$2:$M$48,RIGHT($D134,4))</f>
        <v>108.82230307802553</v>
      </c>
      <c r="K134" s="25">
        <f>SUMIFS(Data!Q$2:Q$48,Data!$L$2:$L$48,$C134,Data!$M$2:$M$48,RIGHT($D134,4))</f>
        <v>0.65</v>
      </c>
      <c r="L134" s="35">
        <f>Data!BL2</f>
        <v>1830.26323436441</v>
      </c>
      <c r="Q134" s="21">
        <v>0</v>
      </c>
      <c r="R134" s="21">
        <v>13.782772757963034</v>
      </c>
      <c r="S134" s="21">
        <v>215.58662980289716</v>
      </c>
      <c r="T134" s="38">
        <v>1.5164790255258742E-2</v>
      </c>
    </row>
    <row r="135" spans="1:20" x14ac:dyDescent="0.25">
      <c r="A135" s="16" t="s">
        <v>316</v>
      </c>
      <c r="B135" s="8" t="s">
        <v>40</v>
      </c>
      <c r="C135" s="8" t="s">
        <v>61</v>
      </c>
      <c r="D135" s="8" t="str">
        <f t="shared" ref="D135:D198" si="12">A135&amp;"-generic-refi"</f>
        <v>Week_41_old-generic-refi</v>
      </c>
      <c r="E135" s="8" t="str">
        <f t="shared" ref="E135:E198" si="13">IF(RIGHT(A135,3)="old","Initial",B135&amp;"-"&amp;C135)</f>
        <v>Initial</v>
      </c>
      <c r="H135" s="18">
        <f t="shared" ref="H135:K150" si="14">H134</f>
        <v>5.7091597585954825E-3</v>
      </c>
      <c r="I135" s="6">
        <f>I134</f>
        <v>3.15</v>
      </c>
      <c r="J135" s="6">
        <f t="shared" si="14"/>
        <v>108.82230307802553</v>
      </c>
      <c r="K135" s="18">
        <f t="shared" si="14"/>
        <v>0.65</v>
      </c>
      <c r="L135" s="35">
        <f>Data!BL3</f>
        <v>1725.3903664173188</v>
      </c>
      <c r="Q135" s="21">
        <v>0</v>
      </c>
      <c r="R135" s="21">
        <v>137.56529328698926</v>
      </c>
      <c r="S135" s="21">
        <v>1726.9817872051403</v>
      </c>
      <c r="T135" s="38">
        <v>8.3951826638922866E-2</v>
      </c>
    </row>
    <row r="136" spans="1:20" x14ac:dyDescent="0.25">
      <c r="A136" s="16" t="s">
        <v>317</v>
      </c>
      <c r="B136" s="8" t="s">
        <v>40</v>
      </c>
      <c r="C136" s="8" t="s">
        <v>61</v>
      </c>
      <c r="D136" s="8" t="str">
        <f t="shared" si="12"/>
        <v>Week_42_old-generic-refi</v>
      </c>
      <c r="E136" s="8" t="str">
        <f t="shared" si="13"/>
        <v>Initial</v>
      </c>
      <c r="H136" s="18">
        <f t="shared" si="14"/>
        <v>5.7091597585954825E-3</v>
      </c>
      <c r="I136" s="6">
        <f t="shared" si="14"/>
        <v>3.15</v>
      </c>
      <c r="J136" s="6">
        <f t="shared" si="14"/>
        <v>108.82230307802553</v>
      </c>
      <c r="K136" s="18">
        <f t="shared" si="14"/>
        <v>0.65</v>
      </c>
      <c r="L136" s="35">
        <f>Data!BL4</f>
        <v>1946.9834473517333</v>
      </c>
      <c r="Q136" s="21">
        <v>0</v>
      </c>
      <c r="R136" s="21">
        <v>83.458425751394941</v>
      </c>
      <c r="S136" s="21">
        <v>1107.4100015122121</v>
      </c>
      <c r="T136" s="38">
        <v>5.7168176187342601E-2</v>
      </c>
    </row>
    <row r="137" spans="1:20" x14ac:dyDescent="0.25">
      <c r="A137" s="16" t="s">
        <v>318</v>
      </c>
      <c r="B137" s="8" t="s">
        <v>40</v>
      </c>
      <c r="C137" s="8" t="s">
        <v>61</v>
      </c>
      <c r="D137" s="8" t="str">
        <f t="shared" si="12"/>
        <v>Week_43_old-generic-refi</v>
      </c>
      <c r="E137" s="8" t="str">
        <f t="shared" si="13"/>
        <v>Initial</v>
      </c>
      <c r="H137" s="18">
        <f t="shared" si="14"/>
        <v>5.7091597585954825E-3</v>
      </c>
      <c r="I137" s="6">
        <f t="shared" si="14"/>
        <v>3.15</v>
      </c>
      <c r="J137" s="6">
        <f t="shared" si="14"/>
        <v>108.82230307802553</v>
      </c>
      <c r="K137" s="18">
        <f t="shared" si="14"/>
        <v>0.65</v>
      </c>
      <c r="L137" s="35">
        <f>Data!BL5</f>
        <v>1944.8608207636205</v>
      </c>
      <c r="Q137" s="21">
        <v>0</v>
      </c>
      <c r="R137" s="21">
        <v>237.37788132917311</v>
      </c>
      <c r="S137" s="21">
        <v>3488.2975341114616</v>
      </c>
      <c r="T137" s="38">
        <v>0.2215562192995143</v>
      </c>
    </row>
    <row r="138" spans="1:20" x14ac:dyDescent="0.25">
      <c r="A138" s="16" t="s">
        <v>319</v>
      </c>
      <c r="B138" s="8" t="s">
        <v>40</v>
      </c>
      <c r="C138" s="8" t="s">
        <v>61</v>
      </c>
      <c r="D138" s="8" t="str">
        <f t="shared" si="12"/>
        <v>Week_44_old-generic-refi</v>
      </c>
      <c r="E138" s="8" t="str">
        <f t="shared" si="13"/>
        <v>Initial</v>
      </c>
      <c r="H138" s="18">
        <f t="shared" si="14"/>
        <v>5.7091597585954825E-3</v>
      </c>
      <c r="I138" s="6">
        <f t="shared" si="14"/>
        <v>3.15</v>
      </c>
      <c r="J138" s="6">
        <f t="shared" si="14"/>
        <v>108.82230307802553</v>
      </c>
      <c r="K138" s="18">
        <f t="shared" si="14"/>
        <v>0.65</v>
      </c>
      <c r="L138" s="35">
        <f>Data!BL6</f>
        <v>2085.2620813272074</v>
      </c>
      <c r="Q138" s="21">
        <v>0</v>
      </c>
      <c r="R138" s="21">
        <v>146.13919273591483</v>
      </c>
      <c r="S138" s="21">
        <v>2307.1632732376756</v>
      </c>
      <c r="T138" s="38">
        <v>0.15596468132907082</v>
      </c>
    </row>
    <row r="139" spans="1:20" x14ac:dyDescent="0.25">
      <c r="A139" s="16" t="s">
        <v>320</v>
      </c>
      <c r="B139" s="8" t="s">
        <v>40</v>
      </c>
      <c r="C139" s="8" t="s">
        <v>61</v>
      </c>
      <c r="D139" s="8" t="str">
        <f t="shared" si="12"/>
        <v>Week_45_old-generic-refi</v>
      </c>
      <c r="E139" s="8" t="str">
        <f t="shared" si="13"/>
        <v>Initial</v>
      </c>
      <c r="H139" s="18">
        <f t="shared" si="14"/>
        <v>5.7091597585954825E-3</v>
      </c>
      <c r="I139" s="6">
        <f t="shared" si="14"/>
        <v>3.15</v>
      </c>
      <c r="J139" s="6">
        <f t="shared" si="14"/>
        <v>108.82230307802553</v>
      </c>
      <c r="K139" s="18">
        <f t="shared" si="14"/>
        <v>0.65</v>
      </c>
      <c r="L139" s="35">
        <f>Data!BL7</f>
        <v>1650.6523731634045</v>
      </c>
      <c r="Q139" s="21">
        <v>0</v>
      </c>
      <c r="R139" s="21">
        <v>606.75096668603362</v>
      </c>
      <c r="S139" s="21">
        <v>7471.8427790694859</v>
      </c>
      <c r="T139" s="38">
        <v>0.3284235404022523</v>
      </c>
    </row>
    <row r="140" spans="1:20" x14ac:dyDescent="0.25">
      <c r="A140" s="16" t="s">
        <v>321</v>
      </c>
      <c r="B140" s="8" t="s">
        <v>40</v>
      </c>
      <c r="C140" s="8" t="s">
        <v>61</v>
      </c>
      <c r="D140" s="8" t="str">
        <f t="shared" si="12"/>
        <v>Week_46_old-generic-refi</v>
      </c>
      <c r="E140" s="8" t="str">
        <f t="shared" si="13"/>
        <v>Initial</v>
      </c>
      <c r="H140" s="18">
        <f t="shared" si="14"/>
        <v>5.7091597585954825E-3</v>
      </c>
      <c r="I140" s="6">
        <f t="shared" si="14"/>
        <v>3.15</v>
      </c>
      <c r="J140" s="6">
        <f t="shared" si="14"/>
        <v>108.82230307802553</v>
      </c>
      <c r="K140" s="18">
        <f t="shared" si="14"/>
        <v>0.65</v>
      </c>
      <c r="L140" s="35">
        <f>Data!BL8</f>
        <v>1731.9975466831138</v>
      </c>
      <c r="Q140" s="21">
        <v>0</v>
      </c>
      <c r="R140" s="21">
        <v>334.03427772291678</v>
      </c>
      <c r="S140" s="21">
        <v>4548.8941313843225</v>
      </c>
      <c r="T140" s="38">
        <v>0.23558569095517756</v>
      </c>
    </row>
    <row r="141" spans="1:20" x14ac:dyDescent="0.25">
      <c r="A141" s="16" t="s">
        <v>322</v>
      </c>
      <c r="B141" s="8" t="s">
        <v>40</v>
      </c>
      <c r="C141" s="8" t="s">
        <v>61</v>
      </c>
      <c r="D141" s="8" t="str">
        <f t="shared" si="12"/>
        <v>Week_47_old-generic-refi</v>
      </c>
      <c r="E141" s="8" t="str">
        <f t="shared" si="13"/>
        <v>Initial</v>
      </c>
      <c r="H141" s="18">
        <f t="shared" si="14"/>
        <v>5.7091597585954825E-3</v>
      </c>
      <c r="I141" s="6">
        <f t="shared" si="14"/>
        <v>3.15</v>
      </c>
      <c r="J141" s="6">
        <f t="shared" si="14"/>
        <v>108.82230307802553</v>
      </c>
      <c r="K141" s="18">
        <f t="shared" si="14"/>
        <v>0.65</v>
      </c>
      <c r="L141" s="35">
        <f>Data!BL9</f>
        <v>2385.2246421647269</v>
      </c>
      <c r="Q141" s="21">
        <v>0</v>
      </c>
      <c r="R141" s="21">
        <v>226.79249651554204</v>
      </c>
      <c r="S141" s="21">
        <v>3099.2328038887845</v>
      </c>
      <c r="T141" s="38">
        <v>0.16022348478538462</v>
      </c>
    </row>
    <row r="142" spans="1:20" x14ac:dyDescent="0.25">
      <c r="A142" s="16" t="s">
        <v>323</v>
      </c>
      <c r="B142" s="8" t="s">
        <v>40</v>
      </c>
      <c r="C142" s="8" t="s">
        <v>61</v>
      </c>
      <c r="D142" s="8" t="str">
        <f t="shared" si="12"/>
        <v>Week_48_old-generic-refi</v>
      </c>
      <c r="E142" s="8" t="str">
        <f t="shared" si="13"/>
        <v>Initial</v>
      </c>
      <c r="H142" s="18">
        <f t="shared" si="14"/>
        <v>5.7091597585954825E-3</v>
      </c>
      <c r="I142" s="6">
        <f t="shared" si="14"/>
        <v>3.15</v>
      </c>
      <c r="J142" s="6">
        <f t="shared" si="14"/>
        <v>108.82230307802553</v>
      </c>
      <c r="K142" s="18">
        <f t="shared" si="14"/>
        <v>0.65</v>
      </c>
      <c r="L142" s="35">
        <f>Data!BL10</f>
        <v>2385.2246421647269</v>
      </c>
      <c r="Q142" s="21">
        <v>0</v>
      </c>
      <c r="R142" s="21">
        <v>92.952266351109841</v>
      </c>
      <c r="S142" s="21">
        <v>1510.2907911221782</v>
      </c>
      <c r="T142" s="38">
        <v>0.10729817756148297</v>
      </c>
    </row>
    <row r="143" spans="1:20" x14ac:dyDescent="0.25">
      <c r="A143" s="16" t="s">
        <v>324</v>
      </c>
      <c r="B143" s="8" t="s">
        <v>40</v>
      </c>
      <c r="C143" s="8" t="s">
        <v>61</v>
      </c>
      <c r="D143" s="8" t="str">
        <f t="shared" si="12"/>
        <v>Week_49_old-generic-refi</v>
      </c>
      <c r="E143" s="8" t="str">
        <f t="shared" si="13"/>
        <v>Initial</v>
      </c>
      <c r="H143" s="18">
        <f t="shared" si="14"/>
        <v>5.7091597585954825E-3</v>
      </c>
      <c r="I143" s="6">
        <f t="shared" si="14"/>
        <v>3.15</v>
      </c>
      <c r="J143" s="6">
        <f t="shared" si="14"/>
        <v>108.82230307802553</v>
      </c>
      <c r="K143" s="18">
        <f t="shared" si="14"/>
        <v>0.65</v>
      </c>
      <c r="L143" s="35">
        <f>Data!BL11</f>
        <v>2385.2246421647269</v>
      </c>
      <c r="Q143" s="21">
        <v>0</v>
      </c>
      <c r="R143" s="21">
        <v>80.419422436585705</v>
      </c>
      <c r="S143" s="21">
        <v>1165.2719772205974</v>
      </c>
      <c r="T143" s="38">
        <v>7.1120937134590334E-2</v>
      </c>
    </row>
    <row r="144" spans="1:20" x14ac:dyDescent="0.25">
      <c r="A144" s="16" t="s">
        <v>325</v>
      </c>
      <c r="B144" s="8" t="s">
        <v>40</v>
      </c>
      <c r="C144" s="8" t="s">
        <v>61</v>
      </c>
      <c r="D144" s="8" t="str">
        <f t="shared" si="12"/>
        <v>Week_50_old-generic-refi</v>
      </c>
      <c r="E144" s="8" t="str">
        <f t="shared" si="13"/>
        <v>Initial</v>
      </c>
      <c r="H144" s="18">
        <f t="shared" si="14"/>
        <v>5.7091597585954825E-3</v>
      </c>
      <c r="I144" s="6">
        <f t="shared" si="14"/>
        <v>3.15</v>
      </c>
      <c r="J144" s="6">
        <f t="shared" si="14"/>
        <v>108.82230307802553</v>
      </c>
      <c r="K144" s="18">
        <f t="shared" si="14"/>
        <v>0.65</v>
      </c>
      <c r="L144" s="35">
        <f>Data!BL12</f>
        <v>2011.4207803329416</v>
      </c>
      <c r="Q144" s="21">
        <v>0</v>
      </c>
      <c r="R144" s="21">
        <v>73.777784063749394</v>
      </c>
      <c r="S144" s="21">
        <v>956.0251360027878</v>
      </c>
      <c r="T144" s="38">
        <v>4.6823200415274879E-2</v>
      </c>
    </row>
    <row r="145" spans="1:20" x14ac:dyDescent="0.25">
      <c r="A145" s="16" t="s">
        <v>326</v>
      </c>
      <c r="B145" s="8" t="s">
        <v>40</v>
      </c>
      <c r="C145" s="8" t="s">
        <v>61</v>
      </c>
      <c r="D145" s="8" t="str">
        <f t="shared" si="12"/>
        <v>Week_51_old-generic-refi</v>
      </c>
      <c r="E145" s="8" t="str">
        <f t="shared" si="13"/>
        <v>Initial</v>
      </c>
      <c r="H145" s="18">
        <f t="shared" si="14"/>
        <v>5.7091597585954825E-3</v>
      </c>
      <c r="I145" s="6">
        <f t="shared" si="14"/>
        <v>3.15</v>
      </c>
      <c r="J145" s="6">
        <f t="shared" si="14"/>
        <v>108.82230307802553</v>
      </c>
      <c r="K145" s="18">
        <f t="shared" si="14"/>
        <v>0.65</v>
      </c>
      <c r="L145" s="35">
        <f>Data!BL13</f>
        <v>2011.4207803329416</v>
      </c>
      <c r="Q145" s="21">
        <v>0</v>
      </c>
      <c r="R145" s="21">
        <v>45.603829973131667</v>
      </c>
      <c r="S145" s="21">
        <v>613.10973259951368</v>
      </c>
      <c r="T145" s="38">
        <v>3.0689871080989417E-2</v>
      </c>
    </row>
    <row r="146" spans="1:20" x14ac:dyDescent="0.25">
      <c r="A146" s="16" t="s">
        <v>327</v>
      </c>
      <c r="B146" s="8" t="s">
        <v>40</v>
      </c>
      <c r="C146" s="8" t="s">
        <v>61</v>
      </c>
      <c r="D146" s="8" t="str">
        <f t="shared" si="12"/>
        <v>Week_52_old-generic-refi</v>
      </c>
      <c r="E146" s="8" t="str">
        <f t="shared" si="13"/>
        <v>Initial</v>
      </c>
      <c r="H146" s="18">
        <f t="shared" si="14"/>
        <v>5.7091597585954825E-3</v>
      </c>
      <c r="I146" s="6">
        <f t="shared" si="14"/>
        <v>3.15</v>
      </c>
      <c r="J146" s="6">
        <f t="shared" si="14"/>
        <v>108.82230307802553</v>
      </c>
      <c r="K146" s="18">
        <f t="shared" si="14"/>
        <v>0.65</v>
      </c>
      <c r="L146" s="35">
        <f>Data!BL14</f>
        <v>2011.4207803329416</v>
      </c>
      <c r="Q146" s="21">
        <v>0</v>
      </c>
      <c r="R146" s="21">
        <v>20.34142863178516</v>
      </c>
      <c r="S146" s="21">
        <v>279.35001400449335</v>
      </c>
      <c r="T146" s="38">
        <v>2.0057060564206641E-2</v>
      </c>
    </row>
    <row r="147" spans="1:20" x14ac:dyDescent="0.25">
      <c r="A147" s="17" t="s">
        <v>262</v>
      </c>
      <c r="B147" s="8" t="s">
        <v>40</v>
      </c>
      <c r="C147" s="8" t="s">
        <v>61</v>
      </c>
      <c r="D147" s="8" t="str">
        <f t="shared" si="12"/>
        <v>Week_01-generic-refi</v>
      </c>
      <c r="E147" s="8" t="str">
        <f t="shared" si="13"/>
        <v>FiFi-tv.fifi</v>
      </c>
      <c r="H147" s="18">
        <f t="shared" si="14"/>
        <v>5.7091597585954825E-3</v>
      </c>
      <c r="I147" s="6">
        <f t="shared" si="14"/>
        <v>3.15</v>
      </c>
      <c r="J147" s="6">
        <f t="shared" si="14"/>
        <v>108.82230307802553</v>
      </c>
      <c r="K147" s="18">
        <f t="shared" si="14"/>
        <v>0.65</v>
      </c>
      <c r="L147" s="35">
        <f>Data!BL15</f>
        <v>2011.4207803329416</v>
      </c>
      <c r="Q147" s="21">
        <v>0</v>
      </c>
      <c r="R147" s="21">
        <v>302.45457902469059</v>
      </c>
      <c r="S147" s="21">
        <v>4079.5701672833852</v>
      </c>
      <c r="T147" s="38">
        <v>0.21957073822254625</v>
      </c>
    </row>
    <row r="148" spans="1:20" x14ac:dyDescent="0.25">
      <c r="A148" s="17" t="s">
        <v>263</v>
      </c>
      <c r="B148" s="8" t="s">
        <v>40</v>
      </c>
      <c r="C148" s="8" t="s">
        <v>61</v>
      </c>
      <c r="D148" s="8" t="str">
        <f t="shared" si="12"/>
        <v>Week_02-generic-refi</v>
      </c>
      <c r="E148" s="8" t="str">
        <f t="shared" si="13"/>
        <v>FiFi-tv.fifi</v>
      </c>
      <c r="H148" s="18">
        <f t="shared" si="14"/>
        <v>5.7091597585954825E-3</v>
      </c>
      <c r="I148" s="6">
        <f t="shared" si="14"/>
        <v>3.15</v>
      </c>
      <c r="J148" s="6">
        <f t="shared" si="14"/>
        <v>108.82230307802553</v>
      </c>
      <c r="K148" s="18">
        <f t="shared" si="14"/>
        <v>0.65</v>
      </c>
      <c r="L148" s="35">
        <f>Data!BL16</f>
        <v>1316.3689574269065</v>
      </c>
      <c r="Q148" s="21">
        <v>0</v>
      </c>
      <c r="R148" s="21">
        <v>901.47494483692367</v>
      </c>
      <c r="S148" s="21">
        <v>11202.269758536961</v>
      </c>
      <c r="T148" s="38">
        <v>0.45759960344310213</v>
      </c>
    </row>
    <row r="149" spans="1:20" x14ac:dyDescent="0.25">
      <c r="A149" s="17" t="s">
        <v>264</v>
      </c>
      <c r="B149" s="8" t="s">
        <v>40</v>
      </c>
      <c r="C149" s="8" t="s">
        <v>61</v>
      </c>
      <c r="D149" s="8" t="str">
        <f t="shared" si="12"/>
        <v>Week_03-generic-refi</v>
      </c>
      <c r="E149" s="8" t="str">
        <f t="shared" si="13"/>
        <v>FiFi-tv.fifi</v>
      </c>
      <c r="H149" s="18">
        <f t="shared" si="14"/>
        <v>5.7091597585954825E-3</v>
      </c>
      <c r="I149" s="6">
        <f t="shared" si="14"/>
        <v>3.15</v>
      </c>
      <c r="J149" s="6">
        <f t="shared" si="14"/>
        <v>108.82230307802553</v>
      </c>
      <c r="K149" s="18">
        <f t="shared" si="14"/>
        <v>0.65</v>
      </c>
      <c r="L149" s="35">
        <f>Data!BL17</f>
        <v>1613.3688301958209</v>
      </c>
      <c r="Q149" s="21">
        <v>0</v>
      </c>
      <c r="R149" s="21">
        <v>468.80682067141225</v>
      </c>
      <c r="S149" s="21">
        <v>6563.7047248975832</v>
      </c>
      <c r="T149" s="38">
        <v>0.34919942340096133</v>
      </c>
    </row>
    <row r="150" spans="1:20" x14ac:dyDescent="0.25">
      <c r="A150" s="17" t="s">
        <v>265</v>
      </c>
      <c r="B150" s="8" t="s">
        <v>40</v>
      </c>
      <c r="C150" s="8" t="s">
        <v>61</v>
      </c>
      <c r="D150" s="8" t="str">
        <f t="shared" si="12"/>
        <v>Week_04-generic-refi</v>
      </c>
      <c r="E150" s="8" t="str">
        <f t="shared" si="13"/>
        <v>FiFi-tv.fifi</v>
      </c>
      <c r="H150" s="18">
        <f t="shared" si="14"/>
        <v>5.7091597585954825E-3</v>
      </c>
      <c r="I150" s="6">
        <f t="shared" si="14"/>
        <v>3.15</v>
      </c>
      <c r="J150" s="6">
        <f t="shared" si="14"/>
        <v>108.82230307802553</v>
      </c>
      <c r="K150" s="18">
        <f t="shared" si="14"/>
        <v>0.65</v>
      </c>
      <c r="L150" s="35">
        <f>Data!BL18</f>
        <v>1235.0682156437022</v>
      </c>
      <c r="Q150" s="21">
        <v>0</v>
      </c>
      <c r="R150" s="21">
        <v>428.9830345177694</v>
      </c>
      <c r="S150" s="21">
        <v>6382.1088376139369</v>
      </c>
      <c r="T150" s="38">
        <v>0.38133116978601678</v>
      </c>
    </row>
    <row r="151" spans="1:20" x14ac:dyDescent="0.25">
      <c r="A151" s="17" t="s">
        <v>266</v>
      </c>
      <c r="B151" s="8" t="s">
        <v>40</v>
      </c>
      <c r="C151" s="8" t="s">
        <v>61</v>
      </c>
      <c r="D151" s="8" t="str">
        <f t="shared" si="12"/>
        <v>Week_05-generic-refi</v>
      </c>
      <c r="E151" s="8" t="str">
        <f t="shared" si="13"/>
        <v>FiFi-tv.fifi</v>
      </c>
      <c r="H151" s="18">
        <f t="shared" ref="H151:K166" si="15">H150</f>
        <v>5.7091597585954825E-3</v>
      </c>
      <c r="I151" s="6">
        <f t="shared" si="15"/>
        <v>3.15</v>
      </c>
      <c r="J151" s="6">
        <f t="shared" si="15"/>
        <v>108.82230307802553</v>
      </c>
      <c r="K151" s="18">
        <f t="shared" si="15"/>
        <v>0.65</v>
      </c>
      <c r="L151" s="35">
        <f>Data!BL19</f>
        <v>1600.0804117994869</v>
      </c>
      <c r="Q151" s="21">
        <v>0</v>
      </c>
      <c r="R151" s="21">
        <v>497.00603567855921</v>
      </c>
      <c r="S151" s="21">
        <v>6693.0234063935914</v>
      </c>
      <c r="T151" s="38">
        <v>0.31852274929627022</v>
      </c>
    </row>
    <row r="152" spans="1:20" x14ac:dyDescent="0.25">
      <c r="A152" s="17" t="s">
        <v>267</v>
      </c>
      <c r="B152" s="8" t="s">
        <v>40</v>
      </c>
      <c r="C152" s="8" t="s">
        <v>61</v>
      </c>
      <c r="D152" s="8" t="str">
        <f t="shared" si="12"/>
        <v>Week_06-generic-refi</v>
      </c>
      <c r="E152" s="8" t="str">
        <f t="shared" si="13"/>
        <v>FiFi-tv.fifi</v>
      </c>
      <c r="H152" s="18">
        <f t="shared" si="15"/>
        <v>5.7091597585954825E-3</v>
      </c>
      <c r="I152" s="6">
        <f t="shared" si="15"/>
        <v>3.15</v>
      </c>
      <c r="J152" s="6">
        <f t="shared" si="15"/>
        <v>108.82230307802553</v>
      </c>
      <c r="K152" s="18">
        <f t="shared" si="15"/>
        <v>0.65</v>
      </c>
      <c r="L152" s="35">
        <f>Data!BL20</f>
        <v>1560.3788617732253</v>
      </c>
      <c r="Q152" s="21">
        <v>0</v>
      </c>
      <c r="R152" s="21">
        <v>459.26494624267394</v>
      </c>
      <c r="S152" s="21">
        <v>6211.9985331462094</v>
      </c>
      <c r="T152" s="38">
        <v>0.28029499977153804</v>
      </c>
    </row>
    <row r="153" spans="1:20" x14ac:dyDescent="0.25">
      <c r="A153" s="17" t="s">
        <v>268</v>
      </c>
      <c r="B153" s="8" t="s">
        <v>40</v>
      </c>
      <c r="C153" s="8" t="s">
        <v>61</v>
      </c>
      <c r="D153" s="8" t="str">
        <f t="shared" si="12"/>
        <v>Week_07-generic-refi</v>
      </c>
      <c r="E153" s="8" t="str">
        <f t="shared" si="13"/>
        <v>FiFi-tv.fifi</v>
      </c>
      <c r="H153" s="18">
        <f t="shared" si="15"/>
        <v>5.7091597585954825E-3</v>
      </c>
      <c r="I153" s="6">
        <f t="shared" si="15"/>
        <v>3.15</v>
      </c>
      <c r="J153" s="6">
        <f t="shared" si="15"/>
        <v>108.82230307802553</v>
      </c>
      <c r="K153" s="18">
        <f t="shared" si="15"/>
        <v>0.65</v>
      </c>
      <c r="L153" s="35">
        <f>Data!BL21</f>
        <v>1755.0704770950981</v>
      </c>
      <c r="Q153" s="21">
        <v>0</v>
      </c>
      <c r="R153" s="21">
        <v>366.67073829032347</v>
      </c>
      <c r="S153" s="21">
        <v>5830.0269048963328</v>
      </c>
      <c r="T153" s="38">
        <v>0.35819858869569621</v>
      </c>
    </row>
    <row r="154" spans="1:20" x14ac:dyDescent="0.25">
      <c r="A154" s="17" t="s">
        <v>269</v>
      </c>
      <c r="B154" s="8" t="s">
        <v>40</v>
      </c>
      <c r="C154" s="8" t="s">
        <v>61</v>
      </c>
      <c r="D154" s="8" t="str">
        <f t="shared" si="12"/>
        <v>Week_08-generic-refi</v>
      </c>
      <c r="E154" s="8" t="str">
        <f t="shared" si="13"/>
        <v>FiFi-tv.fifi</v>
      </c>
      <c r="H154" s="18">
        <f t="shared" si="15"/>
        <v>5.7091597585954825E-3</v>
      </c>
      <c r="I154" s="6">
        <f t="shared" si="15"/>
        <v>3.15</v>
      </c>
      <c r="J154" s="6">
        <f t="shared" si="15"/>
        <v>108.82230307802553</v>
      </c>
      <c r="K154" s="18">
        <f t="shared" si="15"/>
        <v>0.65</v>
      </c>
      <c r="L154" s="35">
        <f>Data!BL22</f>
        <v>1419.9591140658622</v>
      </c>
      <c r="Q154" s="21">
        <v>0</v>
      </c>
      <c r="R154" s="21">
        <v>509.6869428137062</v>
      </c>
      <c r="S154" s="21">
        <v>7633.9224431289449</v>
      </c>
      <c r="T154" s="38">
        <v>0.40699028750387078</v>
      </c>
    </row>
    <row r="155" spans="1:20" x14ac:dyDescent="0.25">
      <c r="A155" s="17" t="s">
        <v>270</v>
      </c>
      <c r="B155" s="8" t="s">
        <v>40</v>
      </c>
      <c r="C155" s="8" t="s">
        <v>61</v>
      </c>
      <c r="D155" s="8" t="str">
        <f t="shared" si="12"/>
        <v>Week_09-generic-refi</v>
      </c>
      <c r="E155" s="8" t="str">
        <f t="shared" si="13"/>
        <v>FiFi-tv.fifi</v>
      </c>
      <c r="H155" s="18">
        <f t="shared" si="15"/>
        <v>5.7091597585954825E-3</v>
      </c>
      <c r="I155" s="6">
        <f t="shared" si="15"/>
        <v>3.15</v>
      </c>
      <c r="J155" s="6">
        <f t="shared" si="15"/>
        <v>108.82230307802553</v>
      </c>
      <c r="K155" s="18">
        <f t="shared" si="15"/>
        <v>0.65</v>
      </c>
      <c r="L155" s="35">
        <f>Data!BL23</f>
        <v>1825.677908080751</v>
      </c>
      <c r="Q155" s="21">
        <v>0</v>
      </c>
      <c r="R155" s="21">
        <v>495.62039575935648</v>
      </c>
      <c r="S155" s="21">
        <v>6663.6901974778311</v>
      </c>
      <c r="T155" s="38">
        <v>0.30182597787560972</v>
      </c>
    </row>
    <row r="156" spans="1:20" x14ac:dyDescent="0.25">
      <c r="A156" s="17" t="s">
        <v>249</v>
      </c>
      <c r="B156" s="8" t="s">
        <v>40</v>
      </c>
      <c r="C156" s="8" t="s">
        <v>61</v>
      </c>
      <c r="D156" s="8" t="str">
        <f t="shared" si="12"/>
        <v>Week_10-generic-refi</v>
      </c>
      <c r="E156" s="8" t="str">
        <f t="shared" si="13"/>
        <v>FiFi-tv.fifi</v>
      </c>
      <c r="H156" s="18">
        <f t="shared" si="15"/>
        <v>5.7091597585954825E-3</v>
      </c>
      <c r="I156" s="6">
        <f t="shared" si="15"/>
        <v>3.15</v>
      </c>
      <c r="J156" s="6">
        <f t="shared" si="15"/>
        <v>108.82230307802553</v>
      </c>
      <c r="K156" s="18">
        <f t="shared" si="15"/>
        <v>0.65</v>
      </c>
      <c r="L156" s="35">
        <f>Data!BL24</f>
        <v>1504.6108258458892</v>
      </c>
      <c r="Q156" s="21">
        <v>0</v>
      </c>
      <c r="R156" s="21">
        <v>622.29652816206965</v>
      </c>
      <c r="S156" s="21">
        <v>8520.7785302797474</v>
      </c>
      <c r="T156" s="38">
        <v>0.36171363646520904</v>
      </c>
    </row>
    <row r="157" spans="1:20" x14ac:dyDescent="0.25">
      <c r="A157" s="17" t="s">
        <v>250</v>
      </c>
      <c r="B157" s="8" t="s">
        <v>40</v>
      </c>
      <c r="C157" s="8" t="s">
        <v>61</v>
      </c>
      <c r="D157" s="8" t="str">
        <f t="shared" si="12"/>
        <v>Week_11-generic-refi</v>
      </c>
      <c r="E157" s="8" t="str">
        <f t="shared" si="13"/>
        <v>FiFi-tv.fifi</v>
      </c>
      <c r="H157" s="18">
        <f t="shared" si="15"/>
        <v>5.7091597585954825E-3</v>
      </c>
      <c r="I157" s="6">
        <f t="shared" si="15"/>
        <v>3.15</v>
      </c>
      <c r="J157" s="6">
        <f t="shared" si="15"/>
        <v>108.82230307802553</v>
      </c>
      <c r="K157" s="18">
        <f t="shared" si="15"/>
        <v>0.65</v>
      </c>
      <c r="L157" s="35">
        <f>Data!BL25</f>
        <v>1970.6821198758307</v>
      </c>
      <c r="Q157" s="21">
        <v>0</v>
      </c>
      <c r="R157" s="21">
        <v>449.34534826869162</v>
      </c>
      <c r="S157" s="21">
        <v>6387.553395061891</v>
      </c>
      <c r="T157" s="38">
        <v>0.31417479994145103</v>
      </c>
    </row>
    <row r="158" spans="1:20" x14ac:dyDescent="0.25">
      <c r="A158" s="17" t="s">
        <v>251</v>
      </c>
      <c r="B158" s="8" t="s">
        <v>40</v>
      </c>
      <c r="C158" s="8" t="s">
        <v>61</v>
      </c>
      <c r="D158" s="8" t="str">
        <f t="shared" si="12"/>
        <v>Week_12-generic-refi</v>
      </c>
      <c r="E158" s="8" t="str">
        <f t="shared" si="13"/>
        <v>FiFi-tv.fifi</v>
      </c>
      <c r="H158" s="18">
        <f t="shared" si="15"/>
        <v>5.7091597585954825E-3</v>
      </c>
      <c r="I158" s="6">
        <f t="shared" si="15"/>
        <v>3.15</v>
      </c>
      <c r="J158" s="6">
        <f t="shared" si="15"/>
        <v>108.82230307802553</v>
      </c>
      <c r="K158" s="18">
        <f t="shared" si="15"/>
        <v>0.65</v>
      </c>
      <c r="L158" s="35">
        <f>Data!BL26</f>
        <v>1732.3697433913301</v>
      </c>
      <c r="Q158" s="21">
        <v>0</v>
      </c>
      <c r="R158" s="21">
        <v>376.14801375776398</v>
      </c>
      <c r="S158" s="21">
        <v>5671.5894017982091</v>
      </c>
      <c r="T158" s="38">
        <v>0.32327278493903633</v>
      </c>
    </row>
    <row r="159" spans="1:20" x14ac:dyDescent="0.25">
      <c r="A159" s="17" t="s">
        <v>252</v>
      </c>
      <c r="B159" s="8" t="s">
        <v>40</v>
      </c>
      <c r="C159" s="8" t="s">
        <v>61</v>
      </c>
      <c r="D159" s="8" t="str">
        <f t="shared" si="12"/>
        <v>Week_13-generic-refi</v>
      </c>
      <c r="E159" s="8" t="str">
        <f t="shared" si="13"/>
        <v>FiFi-tv.fifi</v>
      </c>
      <c r="H159" s="18">
        <f t="shared" si="15"/>
        <v>5.7091597585954825E-3</v>
      </c>
      <c r="I159" s="6">
        <f t="shared" si="15"/>
        <v>3.15</v>
      </c>
      <c r="J159" s="6">
        <f t="shared" si="15"/>
        <v>108.82230307802553</v>
      </c>
      <c r="K159" s="18">
        <f t="shared" si="15"/>
        <v>0.65</v>
      </c>
      <c r="L159" s="35">
        <f>Data!BL27</f>
        <v>2408.5300324575032</v>
      </c>
      <c r="Q159" s="21">
        <v>0</v>
      </c>
      <c r="R159" s="21">
        <v>418.24878305478245</v>
      </c>
      <c r="S159" s="21">
        <v>5936.6338143753574</v>
      </c>
      <c r="T159" s="38">
        <v>0.28693597071237875</v>
      </c>
    </row>
    <row r="160" spans="1:20" x14ac:dyDescent="0.25">
      <c r="A160" s="17" t="s">
        <v>253</v>
      </c>
      <c r="B160" s="8" t="s">
        <v>40</v>
      </c>
      <c r="C160" s="8" t="s">
        <v>61</v>
      </c>
      <c r="D160" s="8" t="str">
        <f t="shared" si="12"/>
        <v>Week_14-generic-refi</v>
      </c>
      <c r="E160" s="8" t="str">
        <f t="shared" si="13"/>
        <v>FiFi-tv.fifi</v>
      </c>
      <c r="H160" s="18">
        <f t="shared" si="15"/>
        <v>5.7091597585954825E-3</v>
      </c>
      <c r="I160" s="6">
        <f t="shared" si="15"/>
        <v>3.15</v>
      </c>
      <c r="J160" s="6">
        <f t="shared" si="15"/>
        <v>108.82230307802553</v>
      </c>
      <c r="K160" s="18">
        <f t="shared" si="15"/>
        <v>0.65</v>
      </c>
      <c r="L160" s="35">
        <f>Data!BL28</f>
        <v>1404.9358525229909</v>
      </c>
      <c r="Q160" s="21">
        <v>0</v>
      </c>
      <c r="R160" s="21">
        <v>620.3964982052712</v>
      </c>
      <c r="S160" s="21">
        <v>9317.5984017338196</v>
      </c>
      <c r="T160" s="38">
        <v>0.4539746993997551</v>
      </c>
    </row>
    <row r="161" spans="1:20" x14ac:dyDescent="0.25">
      <c r="A161" s="17" t="s">
        <v>254</v>
      </c>
      <c r="B161" s="8" t="s">
        <v>40</v>
      </c>
      <c r="C161" s="8" t="s">
        <v>61</v>
      </c>
      <c r="D161" s="8" t="str">
        <f t="shared" si="12"/>
        <v>Week_15-generic-refi</v>
      </c>
      <c r="E161" s="8" t="str">
        <f t="shared" si="13"/>
        <v>FiFi-tv.fifi</v>
      </c>
      <c r="H161" s="18">
        <f t="shared" si="15"/>
        <v>5.7091597585954825E-3</v>
      </c>
      <c r="I161" s="6">
        <f t="shared" si="15"/>
        <v>3.15</v>
      </c>
      <c r="J161" s="6">
        <f t="shared" si="15"/>
        <v>108.82230307802553</v>
      </c>
      <c r="K161" s="18">
        <f t="shared" si="15"/>
        <v>0.65</v>
      </c>
      <c r="L161" s="35">
        <f>Data!BL29</f>
        <v>2118.2218837134515</v>
      </c>
      <c r="Q161" s="21">
        <v>0</v>
      </c>
      <c r="R161" s="21">
        <v>451.15250551695289</v>
      </c>
      <c r="S161" s="21">
        <v>6279.9499163860683</v>
      </c>
      <c r="T161" s="38">
        <v>0.32517945184462338</v>
      </c>
    </row>
    <row r="162" spans="1:20" x14ac:dyDescent="0.25">
      <c r="A162" s="17" t="s">
        <v>255</v>
      </c>
      <c r="B162" s="8" t="s">
        <v>40</v>
      </c>
      <c r="C162" s="8" t="s">
        <v>61</v>
      </c>
      <c r="D162" s="8" t="str">
        <f t="shared" si="12"/>
        <v>Week_16-generic-refi</v>
      </c>
      <c r="E162" s="8" t="str">
        <f t="shared" si="13"/>
        <v>FiFi-tv.fifi</v>
      </c>
      <c r="H162" s="18">
        <f t="shared" si="15"/>
        <v>5.7091597585954825E-3</v>
      </c>
      <c r="I162" s="6">
        <f t="shared" si="15"/>
        <v>3.15</v>
      </c>
      <c r="J162" s="6">
        <f t="shared" si="15"/>
        <v>108.82230307802553</v>
      </c>
      <c r="K162" s="18">
        <f t="shared" si="15"/>
        <v>0.65</v>
      </c>
      <c r="L162" s="35">
        <f>Data!BL30</f>
        <v>1867.8014293073777</v>
      </c>
      <c r="Q162" s="21">
        <v>0</v>
      </c>
      <c r="R162" s="21">
        <v>504.63390068556851</v>
      </c>
      <c r="S162" s="21">
        <v>6829.3620246763958</v>
      </c>
      <c r="T162" s="38">
        <v>0.30419075998620571</v>
      </c>
    </row>
    <row r="163" spans="1:20" x14ac:dyDescent="0.25">
      <c r="A163" s="17" t="s">
        <v>256</v>
      </c>
      <c r="B163" s="8" t="s">
        <v>40</v>
      </c>
      <c r="C163" s="8" t="s">
        <v>61</v>
      </c>
      <c r="D163" s="8" t="str">
        <f t="shared" si="12"/>
        <v>Week_17-generic-refi</v>
      </c>
      <c r="E163" s="8" t="str">
        <f t="shared" si="13"/>
        <v>FiFi-tv.fifi</v>
      </c>
      <c r="H163" s="18">
        <f t="shared" si="15"/>
        <v>5.7091597585954825E-3</v>
      </c>
      <c r="I163" s="6">
        <f t="shared" si="15"/>
        <v>3.15</v>
      </c>
      <c r="J163" s="6">
        <f t="shared" si="15"/>
        <v>108.82230307802553</v>
      </c>
      <c r="K163" s="18">
        <f t="shared" si="15"/>
        <v>0.65</v>
      </c>
      <c r="L163" s="35">
        <f>Data!BL31</f>
        <v>2118.2218837134515</v>
      </c>
      <c r="Q163" s="21">
        <v>0</v>
      </c>
      <c r="R163" s="21">
        <v>395.47297389128471</v>
      </c>
      <c r="S163" s="21">
        <v>5023.1813203584225</v>
      </c>
      <c r="T163" s="38">
        <v>0.21001540114035433</v>
      </c>
    </row>
    <row r="164" spans="1:20" x14ac:dyDescent="0.25">
      <c r="A164" s="17" t="s">
        <v>257</v>
      </c>
      <c r="B164" s="8" t="s">
        <v>40</v>
      </c>
      <c r="C164" s="8" t="s">
        <v>61</v>
      </c>
      <c r="D164" s="8" t="str">
        <f t="shared" si="12"/>
        <v>Week_18-generic-refi</v>
      </c>
      <c r="E164" s="8" t="str">
        <f t="shared" si="13"/>
        <v>FiFi-tv.fifi</v>
      </c>
      <c r="H164" s="18">
        <f t="shared" si="15"/>
        <v>5.7091597585954825E-3</v>
      </c>
      <c r="I164" s="6">
        <f t="shared" si="15"/>
        <v>3.15</v>
      </c>
      <c r="J164" s="6">
        <f t="shared" si="15"/>
        <v>108.82230307802553</v>
      </c>
      <c r="K164" s="18">
        <f t="shared" si="15"/>
        <v>0.65</v>
      </c>
      <c r="L164" s="35">
        <f>Data!BL32</f>
        <v>2118.2218837134515</v>
      </c>
      <c r="Q164" s="21">
        <v>0</v>
      </c>
      <c r="R164" s="21">
        <v>133.42497083101918</v>
      </c>
      <c r="S164" s="21">
        <v>2139.6515849459483</v>
      </c>
      <c r="T164" s="38">
        <v>0.14206950311472988</v>
      </c>
    </row>
    <row r="165" spans="1:20" x14ac:dyDescent="0.25">
      <c r="A165" s="17" t="s">
        <v>258</v>
      </c>
      <c r="B165" s="8" t="s">
        <v>40</v>
      </c>
      <c r="C165" s="8" t="s">
        <v>61</v>
      </c>
      <c r="D165" s="8" t="str">
        <f t="shared" si="12"/>
        <v>Week_19-generic-refi</v>
      </c>
      <c r="E165" s="8" t="str">
        <f t="shared" si="13"/>
        <v>FiFi-tv.fifi</v>
      </c>
      <c r="H165" s="18">
        <f t="shared" si="15"/>
        <v>5.7091597585954825E-3</v>
      </c>
      <c r="I165" s="6">
        <f t="shared" si="15"/>
        <v>3.15</v>
      </c>
      <c r="J165" s="6">
        <f t="shared" si="15"/>
        <v>108.82230307802553</v>
      </c>
      <c r="K165" s="18">
        <f t="shared" si="15"/>
        <v>0.65</v>
      </c>
      <c r="L165" s="35">
        <f>Data!BL33</f>
        <v>2136.0220676102031</v>
      </c>
      <c r="Q165" s="21">
        <v>0</v>
      </c>
      <c r="R165" s="21">
        <v>359.81313903783564</v>
      </c>
      <c r="S165" s="21">
        <v>5317.081199915865</v>
      </c>
      <c r="T165" s="38">
        <v>0.32736402000295695</v>
      </c>
    </row>
    <row r="166" spans="1:20" x14ac:dyDescent="0.25">
      <c r="A166" s="17" t="s">
        <v>259</v>
      </c>
      <c r="B166" s="8" t="s">
        <v>40</v>
      </c>
      <c r="C166" s="8" t="s">
        <v>61</v>
      </c>
      <c r="D166" s="8" t="str">
        <f t="shared" si="12"/>
        <v>Week_20-generic-refi</v>
      </c>
      <c r="E166" s="8" t="str">
        <f t="shared" si="13"/>
        <v>FiFi-tv.fifi</v>
      </c>
      <c r="H166" s="18">
        <f t="shared" si="15"/>
        <v>5.7091597585954825E-3</v>
      </c>
      <c r="I166" s="6">
        <f t="shared" si="15"/>
        <v>3.15</v>
      </c>
      <c r="J166" s="6">
        <f t="shared" si="15"/>
        <v>108.82230307802553</v>
      </c>
      <c r="K166" s="18">
        <f t="shared" si="15"/>
        <v>0.65</v>
      </c>
      <c r="L166" s="35">
        <f>Data!BL34</f>
        <v>2136.0220676102031</v>
      </c>
      <c r="Q166" s="21">
        <v>0</v>
      </c>
      <c r="R166" s="21">
        <v>193.60182081421499</v>
      </c>
      <c r="S166" s="21">
        <v>3115.9047996417867</v>
      </c>
      <c r="T166" s="38">
        <v>0.22721788671316667</v>
      </c>
    </row>
    <row r="167" spans="1:20" x14ac:dyDescent="0.25">
      <c r="A167" s="17" t="s">
        <v>260</v>
      </c>
      <c r="B167" s="8" t="s">
        <v>40</v>
      </c>
      <c r="C167" s="8" t="s">
        <v>61</v>
      </c>
      <c r="D167" s="8" t="str">
        <f t="shared" si="12"/>
        <v>Week_21-generic-refi</v>
      </c>
      <c r="E167" s="8" t="str">
        <f t="shared" si="13"/>
        <v>FiFi-tv.fifi</v>
      </c>
      <c r="H167" s="18">
        <f t="shared" ref="H167:K182" si="16">H166</f>
        <v>5.7091597585954825E-3</v>
      </c>
      <c r="I167" s="6">
        <f t="shared" si="16"/>
        <v>3.15</v>
      </c>
      <c r="J167" s="6">
        <f t="shared" si="16"/>
        <v>108.82230307802553</v>
      </c>
      <c r="K167" s="18">
        <f t="shared" si="16"/>
        <v>0.65</v>
      </c>
      <c r="L167" s="35">
        <f>Data!BL35</f>
        <v>2136.0220676102031</v>
      </c>
      <c r="Q167" s="21">
        <v>0</v>
      </c>
      <c r="R167" s="21">
        <v>318.20124274620554</v>
      </c>
      <c r="S167" s="21">
        <v>3937.4447247497833</v>
      </c>
      <c r="T167" s="38">
        <v>0.154259574490059</v>
      </c>
    </row>
    <row r="168" spans="1:20" x14ac:dyDescent="0.25">
      <c r="A168" s="17" t="s">
        <v>261</v>
      </c>
      <c r="B168" s="8" t="s">
        <v>40</v>
      </c>
      <c r="C168" s="8" t="s">
        <v>61</v>
      </c>
      <c r="D168" s="8" t="str">
        <f t="shared" si="12"/>
        <v>Week_22-generic-refi</v>
      </c>
      <c r="E168" s="8" t="str">
        <f t="shared" si="13"/>
        <v>FiFi-tv.fifi</v>
      </c>
      <c r="H168" s="18">
        <f t="shared" si="16"/>
        <v>5.7091597585954825E-3</v>
      </c>
      <c r="I168" s="6">
        <f t="shared" si="16"/>
        <v>3.15</v>
      </c>
      <c r="J168" s="6">
        <f t="shared" si="16"/>
        <v>108.82230307802553</v>
      </c>
      <c r="K168" s="18">
        <f t="shared" si="16"/>
        <v>0.65</v>
      </c>
      <c r="L168" s="35">
        <f>Data!BL36</f>
        <v>2136.0220676102031</v>
      </c>
      <c r="Q168" s="21">
        <v>0</v>
      </c>
      <c r="R168" s="21">
        <v>135.51420947240837</v>
      </c>
      <c r="S168" s="21">
        <v>1846.2601137368333</v>
      </c>
      <c r="T168" s="38">
        <v>0.10318242939718303</v>
      </c>
    </row>
    <row r="169" spans="1:20" x14ac:dyDescent="0.25">
      <c r="A169" s="17" t="s">
        <v>278</v>
      </c>
      <c r="B169" s="8" t="s">
        <v>40</v>
      </c>
      <c r="C169" s="8" t="s">
        <v>61</v>
      </c>
      <c r="D169" s="8" t="str">
        <f t="shared" si="12"/>
        <v>Week_23-generic-refi</v>
      </c>
      <c r="E169" s="8" t="str">
        <f t="shared" si="13"/>
        <v>FiFi-tv.fifi</v>
      </c>
      <c r="H169" s="18">
        <f t="shared" si="16"/>
        <v>5.7091597585954825E-3</v>
      </c>
      <c r="I169" s="6">
        <f t="shared" si="16"/>
        <v>3.15</v>
      </c>
      <c r="J169" s="6">
        <f t="shared" si="16"/>
        <v>108.82230307802553</v>
      </c>
      <c r="K169" s="18">
        <f t="shared" si="16"/>
        <v>0.65</v>
      </c>
      <c r="L169" s="35">
        <f>Data!BL37</f>
        <v>1441.8148956368873</v>
      </c>
      <c r="Q169" s="21">
        <v>0</v>
      </c>
      <c r="R169" s="21">
        <v>178.02141074336322</v>
      </c>
      <c r="S169" s="21">
        <v>2800.2940339140787</v>
      </c>
      <c r="T169" s="38">
        <v>0.20954297373720243</v>
      </c>
    </row>
    <row r="170" spans="1:20" x14ac:dyDescent="0.25">
      <c r="A170" s="17" t="s">
        <v>279</v>
      </c>
      <c r="B170" s="8" t="s">
        <v>40</v>
      </c>
      <c r="C170" s="8" t="s">
        <v>61</v>
      </c>
      <c r="D170" s="8" t="str">
        <f t="shared" si="12"/>
        <v>Week_24-generic-refi</v>
      </c>
      <c r="E170" s="8" t="str">
        <f t="shared" si="13"/>
        <v>FiFi-tv.fifi</v>
      </c>
      <c r="H170" s="18">
        <f t="shared" si="16"/>
        <v>5.7091597585954825E-3</v>
      </c>
      <c r="I170" s="6">
        <f t="shared" si="16"/>
        <v>3.15</v>
      </c>
      <c r="J170" s="6">
        <f t="shared" si="16"/>
        <v>108.82230307802553</v>
      </c>
      <c r="K170" s="18">
        <f t="shared" si="16"/>
        <v>0.65</v>
      </c>
      <c r="L170" s="35">
        <f>Data!BL38</f>
        <v>1441.8148956368873</v>
      </c>
      <c r="Q170" s="21">
        <v>0</v>
      </c>
      <c r="R170" s="21">
        <v>350.20449292108674</v>
      </c>
      <c r="S170" s="21">
        <v>5230.1862208134671</v>
      </c>
      <c r="T170" s="38">
        <v>0.38675946605247691</v>
      </c>
    </row>
    <row r="171" spans="1:20" x14ac:dyDescent="0.25">
      <c r="A171" s="17" t="s">
        <v>280</v>
      </c>
      <c r="B171" s="8" t="s">
        <v>40</v>
      </c>
      <c r="C171" s="8" t="s">
        <v>61</v>
      </c>
      <c r="D171" s="8" t="str">
        <f t="shared" si="12"/>
        <v>Week_25-generic-refi</v>
      </c>
      <c r="E171" s="8" t="str">
        <f t="shared" si="13"/>
        <v>FiFi-tv.fifi</v>
      </c>
      <c r="H171" s="18">
        <f t="shared" si="16"/>
        <v>5.7091597585954825E-3</v>
      </c>
      <c r="I171" s="6">
        <f t="shared" si="16"/>
        <v>3.15</v>
      </c>
      <c r="J171" s="6">
        <f t="shared" si="16"/>
        <v>108.82230307802553</v>
      </c>
      <c r="K171" s="18">
        <f t="shared" si="16"/>
        <v>0.65</v>
      </c>
      <c r="L171" s="35">
        <f>Data!BL39</f>
        <v>1441.8148956368873</v>
      </c>
      <c r="Q171" s="21">
        <v>0</v>
      </c>
      <c r="R171" s="21">
        <v>297.20846733654588</v>
      </c>
      <c r="S171" s="21">
        <v>4044.9169138963348</v>
      </c>
      <c r="T171" s="38">
        <v>0.2722871320163589</v>
      </c>
    </row>
    <row r="172" spans="1:20" x14ac:dyDescent="0.25">
      <c r="A172" s="17" t="s">
        <v>281</v>
      </c>
      <c r="B172" s="8" t="s">
        <v>40</v>
      </c>
      <c r="C172" s="8" t="s">
        <v>61</v>
      </c>
      <c r="D172" s="8" t="str">
        <f t="shared" si="12"/>
        <v>Week_26-generic-refi</v>
      </c>
      <c r="E172" s="8" t="str">
        <f t="shared" si="13"/>
        <v>FiFi-tv.fifi</v>
      </c>
      <c r="H172" s="18">
        <f t="shared" si="16"/>
        <v>5.7091597585954825E-3</v>
      </c>
      <c r="I172" s="6">
        <f t="shared" si="16"/>
        <v>3.15</v>
      </c>
      <c r="J172" s="6">
        <f t="shared" si="16"/>
        <v>108.82230307802553</v>
      </c>
      <c r="K172" s="18">
        <f t="shared" si="16"/>
        <v>0.65</v>
      </c>
      <c r="L172" s="35">
        <f>Data!BL40</f>
        <v>1441.8148956368873</v>
      </c>
      <c r="Q172" s="21">
        <v>0</v>
      </c>
      <c r="R172" s="21">
        <v>316.22264498717692</v>
      </c>
      <c r="S172" s="21">
        <v>4105.7791708739851</v>
      </c>
      <c r="T172" s="38">
        <v>0.22602136153759966</v>
      </c>
    </row>
    <row r="173" spans="1:20" x14ac:dyDescent="0.25">
      <c r="A173" s="17" t="s">
        <v>282</v>
      </c>
      <c r="B173" s="8" t="s">
        <v>40</v>
      </c>
      <c r="C173" s="8" t="s">
        <v>61</v>
      </c>
      <c r="D173" s="8" t="str">
        <f t="shared" si="12"/>
        <v>Week_27-generic-refi</v>
      </c>
      <c r="E173" s="8" t="str">
        <f t="shared" si="13"/>
        <v>FiFi-tv.fifi</v>
      </c>
      <c r="H173" s="18">
        <f t="shared" si="16"/>
        <v>5.7091597585954825E-3</v>
      </c>
      <c r="I173" s="6">
        <f t="shared" si="16"/>
        <v>3.15</v>
      </c>
      <c r="J173" s="6">
        <f t="shared" si="16"/>
        <v>108.82230307802553</v>
      </c>
      <c r="K173" s="18">
        <f t="shared" si="16"/>
        <v>0.65</v>
      </c>
      <c r="L173" s="35">
        <f>Data!BL41</f>
        <v>1441.8148956368873</v>
      </c>
      <c r="Q173" s="21">
        <v>0</v>
      </c>
      <c r="R173" s="21">
        <v>439.12842245371996</v>
      </c>
      <c r="S173" s="21">
        <v>5896.6347378356704</v>
      </c>
      <c r="T173" s="38">
        <v>0.32849442712492261</v>
      </c>
    </row>
    <row r="174" spans="1:20" x14ac:dyDescent="0.25">
      <c r="A174" s="17" t="s">
        <v>283</v>
      </c>
      <c r="B174" s="8" t="s">
        <v>40</v>
      </c>
      <c r="C174" s="8" t="s">
        <v>61</v>
      </c>
      <c r="D174" s="8" t="str">
        <f t="shared" si="12"/>
        <v>Week_28-generic-refi</v>
      </c>
      <c r="E174" s="8" t="str">
        <f t="shared" si="13"/>
        <v>FiFi-tv.fifi</v>
      </c>
      <c r="H174" s="18">
        <f t="shared" si="16"/>
        <v>5.7091597585954825E-3</v>
      </c>
      <c r="I174" s="6">
        <f t="shared" si="16"/>
        <v>3.15</v>
      </c>
      <c r="J174" s="6">
        <f t="shared" si="16"/>
        <v>108.82230307802553</v>
      </c>
      <c r="K174" s="18">
        <f t="shared" si="16"/>
        <v>0.65</v>
      </c>
      <c r="L174" s="35">
        <f>Data!BL42</f>
        <v>1281.6132405661219</v>
      </c>
      <c r="Q174" s="21">
        <v>0</v>
      </c>
      <c r="R174" s="21">
        <v>503.81610888454389</v>
      </c>
      <c r="S174" s="21">
        <v>7019.2340001494822</v>
      </c>
      <c r="T174" s="38">
        <v>0.4106818017061008</v>
      </c>
    </row>
    <row r="175" spans="1:20" x14ac:dyDescent="0.25">
      <c r="A175" s="17" t="s">
        <v>284</v>
      </c>
      <c r="B175" s="8" t="s">
        <v>40</v>
      </c>
      <c r="C175" s="8" t="s">
        <v>61</v>
      </c>
      <c r="D175" s="8" t="str">
        <f t="shared" si="12"/>
        <v>Week_29-generic-refi</v>
      </c>
      <c r="E175" s="8" t="str">
        <f t="shared" si="13"/>
        <v>FiFi-tv.fifi</v>
      </c>
      <c r="H175" s="18">
        <f t="shared" si="16"/>
        <v>5.7091597585954825E-3</v>
      </c>
      <c r="I175" s="6">
        <f t="shared" si="16"/>
        <v>3.15</v>
      </c>
      <c r="J175" s="6">
        <f t="shared" si="16"/>
        <v>108.82230307802553</v>
      </c>
      <c r="K175" s="18">
        <f t="shared" si="16"/>
        <v>0.65</v>
      </c>
      <c r="L175" s="35">
        <f>Data!BL43</f>
        <v>1281.6132405661219</v>
      </c>
      <c r="Q175" s="21">
        <v>0</v>
      </c>
      <c r="R175" s="21">
        <v>368.96548047654562</v>
      </c>
      <c r="S175" s="21">
        <v>5041.5793640865859</v>
      </c>
      <c r="T175" s="38">
        <v>0.30844195987553413</v>
      </c>
    </row>
    <row r="176" spans="1:20" x14ac:dyDescent="0.25">
      <c r="A176" s="17" t="s">
        <v>285</v>
      </c>
      <c r="B176" s="8" t="s">
        <v>40</v>
      </c>
      <c r="C176" s="8" t="s">
        <v>61</v>
      </c>
      <c r="D176" s="8" t="str">
        <f t="shared" si="12"/>
        <v>Week_30-generic-refi</v>
      </c>
      <c r="E176" s="8" t="str">
        <f t="shared" si="13"/>
        <v>FiFi-tv.fifi</v>
      </c>
      <c r="H176" s="18">
        <f t="shared" si="16"/>
        <v>5.7091597585954825E-3</v>
      </c>
      <c r="I176" s="6">
        <f t="shared" si="16"/>
        <v>3.15</v>
      </c>
      <c r="J176" s="6">
        <f t="shared" si="16"/>
        <v>108.82230307802553</v>
      </c>
      <c r="K176" s="18">
        <f t="shared" si="16"/>
        <v>0.65</v>
      </c>
      <c r="L176" s="35">
        <f>Data!BL44</f>
        <v>1281.6132405661219</v>
      </c>
      <c r="Q176" s="21">
        <v>0</v>
      </c>
      <c r="R176" s="21">
        <v>446.91408476420747</v>
      </c>
      <c r="S176" s="21">
        <v>5913.9204902461188</v>
      </c>
      <c r="T176" s="38">
        <v>0.32430226622821379</v>
      </c>
    </row>
    <row r="177" spans="1:20" x14ac:dyDescent="0.25">
      <c r="A177" s="17" t="s">
        <v>286</v>
      </c>
      <c r="B177" s="8" t="s">
        <v>40</v>
      </c>
      <c r="C177" s="8" t="s">
        <v>61</v>
      </c>
      <c r="D177" s="8" t="str">
        <f t="shared" si="12"/>
        <v>Week_31-generic-refi</v>
      </c>
      <c r="E177" s="8" t="str">
        <f t="shared" si="13"/>
        <v>FiFi-tv.fifi</v>
      </c>
      <c r="H177" s="18">
        <f t="shared" si="16"/>
        <v>5.7091597585954825E-3</v>
      </c>
      <c r="I177" s="6">
        <f t="shared" si="16"/>
        <v>3.15</v>
      </c>
      <c r="J177" s="6">
        <f t="shared" si="16"/>
        <v>108.82230307802553</v>
      </c>
      <c r="K177" s="18">
        <f t="shared" si="16"/>
        <v>0.65</v>
      </c>
      <c r="L177" s="35">
        <f>Data!BL45</f>
        <v>1679.6010050259222</v>
      </c>
      <c r="Q177" s="21">
        <v>0</v>
      </c>
      <c r="R177" s="21">
        <v>257.97414147893971</v>
      </c>
      <c r="S177" s="21">
        <v>3564.1385661692138</v>
      </c>
      <c r="T177" s="38">
        <v>0.22493326023622695</v>
      </c>
    </row>
    <row r="178" spans="1:20" x14ac:dyDescent="0.25">
      <c r="A178" s="17" t="s">
        <v>287</v>
      </c>
      <c r="B178" s="8" t="s">
        <v>40</v>
      </c>
      <c r="C178" s="8" t="s">
        <v>61</v>
      </c>
      <c r="D178" s="8" t="str">
        <f t="shared" si="12"/>
        <v>Week_32-generic-refi</v>
      </c>
      <c r="E178" s="8" t="str">
        <f t="shared" si="13"/>
        <v>FiFi-tv.fifi</v>
      </c>
      <c r="H178" s="18">
        <f t="shared" si="16"/>
        <v>5.7091597585954825E-3</v>
      </c>
      <c r="I178" s="6">
        <f t="shared" si="16"/>
        <v>3.15</v>
      </c>
      <c r="J178" s="6">
        <f t="shared" si="16"/>
        <v>108.82230307802553</v>
      </c>
      <c r="K178" s="18">
        <f t="shared" si="16"/>
        <v>0.65</v>
      </c>
      <c r="L178" s="35">
        <f>Data!BL46</f>
        <v>1785.0855563801672</v>
      </c>
      <c r="Q178" s="21">
        <v>0</v>
      </c>
      <c r="R178" s="21">
        <v>240.43113924638544</v>
      </c>
      <c r="S178" s="21">
        <v>3402.4335464140081</v>
      </c>
      <c r="T178" s="38">
        <v>0.23110195799807609</v>
      </c>
    </row>
    <row r="179" spans="1:20" x14ac:dyDescent="0.25">
      <c r="A179" s="17" t="s">
        <v>288</v>
      </c>
      <c r="B179" s="8" t="s">
        <v>40</v>
      </c>
      <c r="C179" s="8" t="s">
        <v>61</v>
      </c>
      <c r="D179" s="8" t="str">
        <f t="shared" si="12"/>
        <v>Week_33-generic-refi</v>
      </c>
      <c r="E179" s="8" t="str">
        <f t="shared" si="13"/>
        <v>FiFi-tv.fifi</v>
      </c>
      <c r="H179" s="18">
        <f t="shared" si="16"/>
        <v>5.7091597585954825E-3</v>
      </c>
      <c r="I179" s="6">
        <f t="shared" si="16"/>
        <v>3.15</v>
      </c>
      <c r="J179" s="6">
        <f t="shared" si="16"/>
        <v>108.82230307802553</v>
      </c>
      <c r="K179" s="18">
        <f t="shared" si="16"/>
        <v>0.65</v>
      </c>
      <c r="L179" s="35">
        <f>Data!BL47</f>
        <v>1690.7075426683041</v>
      </c>
      <c r="Q179" s="21">
        <v>0</v>
      </c>
      <c r="R179" s="21">
        <v>334.33734485692116</v>
      </c>
      <c r="S179" s="21">
        <v>4260.3812789097738</v>
      </c>
      <c r="T179" s="38">
        <v>0.22790797648489369</v>
      </c>
    </row>
    <row r="180" spans="1:20" x14ac:dyDescent="0.25">
      <c r="A180" s="17" t="s">
        <v>289</v>
      </c>
      <c r="B180" s="8" t="s">
        <v>40</v>
      </c>
      <c r="C180" s="8" t="s">
        <v>61</v>
      </c>
      <c r="D180" s="8" t="str">
        <f t="shared" si="12"/>
        <v>Week_34-generic-refi</v>
      </c>
      <c r="E180" s="8" t="str">
        <f t="shared" si="13"/>
        <v>FiFi-tv.fifi</v>
      </c>
      <c r="H180" s="18">
        <f t="shared" si="16"/>
        <v>5.7091597585954825E-3</v>
      </c>
      <c r="I180" s="6">
        <f t="shared" si="16"/>
        <v>3.15</v>
      </c>
      <c r="J180" s="6">
        <f t="shared" si="16"/>
        <v>108.82230307802553</v>
      </c>
      <c r="K180" s="18">
        <f t="shared" si="16"/>
        <v>0.65</v>
      </c>
      <c r="L180" s="35">
        <f>Data!BL48</f>
        <v>1640.0237687431245</v>
      </c>
      <c r="Q180" s="21">
        <v>0</v>
      </c>
      <c r="R180" s="21">
        <v>338.45011741862919</v>
      </c>
      <c r="S180" s="21">
        <v>4692.6582293176943</v>
      </c>
      <c r="T180" s="38">
        <v>0.27558460742864799</v>
      </c>
    </row>
    <row r="181" spans="1:20" x14ac:dyDescent="0.25">
      <c r="A181" s="17" t="s">
        <v>290</v>
      </c>
      <c r="B181" s="8" t="s">
        <v>40</v>
      </c>
      <c r="C181" s="8" t="s">
        <v>61</v>
      </c>
      <c r="D181" s="8" t="str">
        <f t="shared" si="12"/>
        <v>Week_35-generic-refi</v>
      </c>
      <c r="E181" s="8" t="str">
        <f t="shared" si="13"/>
        <v>FiFi-tv.fifi</v>
      </c>
      <c r="H181" s="18">
        <f t="shared" si="16"/>
        <v>5.7091597585954825E-3</v>
      </c>
      <c r="I181" s="6">
        <f t="shared" si="16"/>
        <v>3.15</v>
      </c>
      <c r="J181" s="6">
        <f t="shared" si="16"/>
        <v>108.82230307802553</v>
      </c>
      <c r="K181" s="18">
        <f t="shared" si="16"/>
        <v>0.65</v>
      </c>
      <c r="L181" s="35">
        <f>Data!BL49</f>
        <v>2090.1152728342267</v>
      </c>
      <c r="Q181" s="21">
        <v>0</v>
      </c>
      <c r="R181" s="21">
        <v>244.91420441326278</v>
      </c>
      <c r="S181" s="21">
        <v>3376.232954397999</v>
      </c>
      <c r="T181" s="38">
        <v>0.18905390784829745</v>
      </c>
    </row>
    <row r="182" spans="1:20" x14ac:dyDescent="0.25">
      <c r="A182" s="17" t="s">
        <v>291</v>
      </c>
      <c r="B182" s="8" t="s">
        <v>40</v>
      </c>
      <c r="C182" s="8" t="s">
        <v>61</v>
      </c>
      <c r="D182" s="8" t="str">
        <f t="shared" si="12"/>
        <v>Week_36-generic-refi</v>
      </c>
      <c r="E182" s="8" t="str">
        <f t="shared" si="13"/>
        <v>FiFi-tv.fifi</v>
      </c>
      <c r="H182" s="18">
        <f t="shared" si="16"/>
        <v>5.7091597585954825E-3</v>
      </c>
      <c r="I182" s="6">
        <f t="shared" si="16"/>
        <v>3.15</v>
      </c>
      <c r="J182" s="6">
        <f t="shared" si="16"/>
        <v>108.82230307802553</v>
      </c>
      <c r="K182" s="18">
        <f t="shared" si="16"/>
        <v>0.65</v>
      </c>
      <c r="L182" s="35">
        <f>Data!BL50</f>
        <v>2828.7555777959278</v>
      </c>
      <c r="Q182" s="21">
        <v>0</v>
      </c>
      <c r="R182" s="21">
        <v>146.80241332757089</v>
      </c>
      <c r="S182" s="21">
        <v>2074.9552305489397</v>
      </c>
      <c r="T182" s="38">
        <v>0.12734056113246983</v>
      </c>
    </row>
    <row r="183" spans="1:20" x14ac:dyDescent="0.25">
      <c r="A183" s="17" t="s">
        <v>292</v>
      </c>
      <c r="B183" s="8" t="s">
        <v>40</v>
      </c>
      <c r="C183" s="8" t="s">
        <v>61</v>
      </c>
      <c r="D183" s="8" t="str">
        <f t="shared" si="12"/>
        <v>Week_37-generic-refi</v>
      </c>
      <c r="E183" s="8" t="str">
        <f t="shared" si="13"/>
        <v>FiFi-tv.fifi</v>
      </c>
      <c r="H183" s="18">
        <f t="shared" ref="H183:K198" si="17">H182</f>
        <v>5.7091597585954825E-3</v>
      </c>
      <c r="I183" s="6">
        <f t="shared" si="17"/>
        <v>3.15</v>
      </c>
      <c r="J183" s="6">
        <f t="shared" si="17"/>
        <v>108.82230307802553</v>
      </c>
      <c r="K183" s="18">
        <f t="shared" si="17"/>
        <v>0.65</v>
      </c>
      <c r="L183" s="35">
        <f>Data!BL51</f>
        <v>1922.1607123485817</v>
      </c>
      <c r="Q183" s="21">
        <v>0</v>
      </c>
      <c r="R183" s="21">
        <v>145.61030962154234</v>
      </c>
      <c r="S183" s="21">
        <v>2050.4619386996073</v>
      </c>
      <c r="T183" s="38">
        <v>0.12273483435177568</v>
      </c>
    </row>
    <row r="184" spans="1:20" x14ac:dyDescent="0.25">
      <c r="A184" s="17" t="s">
        <v>293</v>
      </c>
      <c r="B184" s="8" t="s">
        <v>40</v>
      </c>
      <c r="C184" s="8" t="s">
        <v>61</v>
      </c>
      <c r="D184" s="8" t="str">
        <f t="shared" si="12"/>
        <v>Week_38-generic-refi</v>
      </c>
      <c r="E184" s="8" t="str">
        <f t="shared" si="13"/>
        <v>FiFi-tv.fifi</v>
      </c>
      <c r="H184" s="18">
        <f t="shared" si="17"/>
        <v>5.7091597585954825E-3</v>
      </c>
      <c r="I184" s="6">
        <f t="shared" si="17"/>
        <v>3.15</v>
      </c>
      <c r="J184" s="6">
        <f t="shared" si="17"/>
        <v>108.82230307802553</v>
      </c>
      <c r="K184" s="18">
        <f t="shared" si="17"/>
        <v>0.65</v>
      </c>
      <c r="L184" s="35">
        <f>Data!BL52</f>
        <v>1655.1084423786397</v>
      </c>
      <c r="Q184" s="21">
        <v>0</v>
      </c>
      <c r="R184" s="21">
        <v>341.929830397248</v>
      </c>
      <c r="S184" s="21">
        <v>4501.3808155655124</v>
      </c>
      <c r="T184" s="38">
        <v>0.2434001785455665</v>
      </c>
    </row>
    <row r="185" spans="1:20" x14ac:dyDescent="0.25">
      <c r="A185" s="17" t="s">
        <v>294</v>
      </c>
      <c r="B185" s="8" t="s">
        <v>40</v>
      </c>
      <c r="C185" s="8" t="s">
        <v>61</v>
      </c>
      <c r="D185" s="8" t="str">
        <f t="shared" si="12"/>
        <v>Week_39-generic-refi</v>
      </c>
      <c r="E185" s="8" t="str">
        <f t="shared" si="13"/>
        <v>FiFi-tv.fifi</v>
      </c>
      <c r="H185" s="18">
        <f t="shared" si="17"/>
        <v>5.7091597585954825E-3</v>
      </c>
      <c r="I185" s="6">
        <f t="shared" si="17"/>
        <v>3.15</v>
      </c>
      <c r="J185" s="6">
        <f t="shared" si="17"/>
        <v>108.82230307802553</v>
      </c>
      <c r="K185" s="18">
        <f t="shared" si="17"/>
        <v>0.65</v>
      </c>
      <c r="L185" s="35">
        <f>Data!BL53</f>
        <v>1978.6811625276007</v>
      </c>
      <c r="Q185" s="21">
        <v>0</v>
      </c>
      <c r="R185" s="21">
        <v>294.93307375087647</v>
      </c>
      <c r="S185" s="21">
        <v>4136.312024611434</v>
      </c>
      <c r="T185" s="38">
        <v>0.25336881196219097</v>
      </c>
    </row>
    <row r="186" spans="1:20" x14ac:dyDescent="0.25">
      <c r="A186" s="17" t="s">
        <v>295</v>
      </c>
      <c r="B186" s="8" t="s">
        <v>40</v>
      </c>
      <c r="C186" s="8" t="s">
        <v>61</v>
      </c>
      <c r="D186" s="8" t="str">
        <f t="shared" si="12"/>
        <v>Week_40-generic-refi</v>
      </c>
      <c r="E186" s="8" t="str">
        <f t="shared" si="13"/>
        <v>FiFi-tv.fifi</v>
      </c>
      <c r="H186" s="18">
        <f t="shared" si="17"/>
        <v>5.7091597585954825E-3</v>
      </c>
      <c r="I186" s="6">
        <f t="shared" si="17"/>
        <v>3.15</v>
      </c>
      <c r="J186" s="6">
        <f t="shared" si="17"/>
        <v>108.82230307802553</v>
      </c>
      <c r="K186" s="18">
        <f t="shared" si="17"/>
        <v>0.65</v>
      </c>
      <c r="L186" s="35">
        <f>Data!BL54</f>
        <v>1830.26323436441</v>
      </c>
      <c r="Q186" s="21">
        <v>0</v>
      </c>
      <c r="R186" s="21">
        <v>245.68497221322454</v>
      </c>
      <c r="S186" s="21">
        <v>3842.9419161732922</v>
      </c>
      <c r="T186" s="38">
        <v>0.27032014079533118</v>
      </c>
    </row>
    <row r="187" spans="1:20" x14ac:dyDescent="0.25">
      <c r="A187" s="17" t="s">
        <v>296</v>
      </c>
      <c r="B187" s="8" t="s">
        <v>40</v>
      </c>
      <c r="C187" s="8" t="s">
        <v>61</v>
      </c>
      <c r="D187" s="8" t="str">
        <f t="shared" si="12"/>
        <v>Week_41-generic-refi</v>
      </c>
      <c r="E187" s="8" t="str">
        <f t="shared" si="13"/>
        <v>FiFi-tv.fifi</v>
      </c>
      <c r="H187" s="18">
        <f t="shared" si="17"/>
        <v>5.7091597585954825E-3</v>
      </c>
      <c r="I187" s="6">
        <f t="shared" si="17"/>
        <v>3.15</v>
      </c>
      <c r="J187" s="6">
        <f t="shared" si="17"/>
        <v>108.82230307802553</v>
      </c>
      <c r="K187" s="18">
        <f t="shared" si="17"/>
        <v>0.65</v>
      </c>
      <c r="L187" s="35">
        <f>Data!BL55</f>
        <v>1725.3903664173188</v>
      </c>
      <c r="Q187" s="21">
        <v>0</v>
      </c>
      <c r="R187" s="21">
        <v>303.5188311216163</v>
      </c>
      <c r="S187" s="21">
        <v>3810.3469334179763</v>
      </c>
      <c r="T187" s="38">
        <v>0.1852281173770477</v>
      </c>
    </row>
    <row r="188" spans="1:20" x14ac:dyDescent="0.25">
      <c r="A188" s="17" t="s">
        <v>297</v>
      </c>
      <c r="B188" s="8" t="s">
        <v>40</v>
      </c>
      <c r="C188" s="8" t="s">
        <v>61</v>
      </c>
      <c r="D188" s="8" t="str">
        <f t="shared" si="12"/>
        <v>Week_42-generic-refi</v>
      </c>
      <c r="E188" s="8" t="str">
        <f t="shared" si="13"/>
        <v>FiFi-tv.fifi</v>
      </c>
      <c r="H188" s="18">
        <f t="shared" si="17"/>
        <v>5.7091597585954825E-3</v>
      </c>
      <c r="I188" s="6">
        <f t="shared" si="17"/>
        <v>3.15</v>
      </c>
      <c r="J188" s="6">
        <f t="shared" si="17"/>
        <v>108.82230307802553</v>
      </c>
      <c r="K188" s="18">
        <f t="shared" si="17"/>
        <v>0.65</v>
      </c>
      <c r="L188" s="35">
        <f>Data!BL56</f>
        <v>1946.9834473517333</v>
      </c>
      <c r="Q188" s="21">
        <v>0</v>
      </c>
      <c r="R188" s="21">
        <v>279.5270910206969</v>
      </c>
      <c r="S188" s="21">
        <v>3709.0454738748808</v>
      </c>
      <c r="T188" s="38">
        <v>0.1914732256777496</v>
      </c>
    </row>
    <row r="189" spans="1:20" x14ac:dyDescent="0.25">
      <c r="A189" s="17" t="s">
        <v>298</v>
      </c>
      <c r="B189" s="8" t="s">
        <v>40</v>
      </c>
      <c r="C189" s="8" t="s">
        <v>61</v>
      </c>
      <c r="D189" s="8" t="str">
        <f t="shared" si="12"/>
        <v>Week_43-generic-refi</v>
      </c>
      <c r="E189" s="8" t="str">
        <f t="shared" si="13"/>
        <v>FiFi-tv.fifi</v>
      </c>
      <c r="H189" s="18">
        <f t="shared" si="17"/>
        <v>5.7091597585954825E-3</v>
      </c>
      <c r="I189" s="6">
        <f t="shared" si="17"/>
        <v>3.15</v>
      </c>
      <c r="J189" s="6">
        <f t="shared" si="17"/>
        <v>108.82230307802553</v>
      </c>
      <c r="K189" s="18">
        <f t="shared" si="17"/>
        <v>0.65</v>
      </c>
      <c r="L189" s="35">
        <f>Data!BL57</f>
        <v>1944.8608207636205</v>
      </c>
      <c r="Q189" s="21">
        <v>0</v>
      </c>
      <c r="R189" s="21">
        <v>218.71928597526997</v>
      </c>
      <c r="S189" s="21">
        <v>3214.1071512562548</v>
      </c>
      <c r="T189" s="38">
        <v>0.20414125282958562</v>
      </c>
    </row>
    <row r="190" spans="1:20" x14ac:dyDescent="0.25">
      <c r="A190" s="17" t="s">
        <v>299</v>
      </c>
      <c r="B190" s="8" t="s">
        <v>40</v>
      </c>
      <c r="C190" s="8" t="s">
        <v>61</v>
      </c>
      <c r="D190" s="8" t="str">
        <f t="shared" si="12"/>
        <v>Week_44-generic-refi</v>
      </c>
      <c r="E190" s="8" t="str">
        <f t="shared" si="13"/>
        <v>FiFi-tv.fifi</v>
      </c>
      <c r="H190" s="18">
        <f t="shared" si="17"/>
        <v>5.7091597585954825E-3</v>
      </c>
      <c r="I190" s="6">
        <f t="shared" si="17"/>
        <v>3.15</v>
      </c>
      <c r="J190" s="6">
        <f t="shared" si="17"/>
        <v>108.82230307802553</v>
      </c>
      <c r="K190" s="18">
        <f t="shared" si="17"/>
        <v>0.65</v>
      </c>
      <c r="L190" s="35">
        <f>Data!BL58</f>
        <v>2085.2620813272074</v>
      </c>
      <c r="Q190" s="21">
        <v>0</v>
      </c>
      <c r="R190" s="21">
        <v>202.54725298840398</v>
      </c>
      <c r="S190" s="21">
        <v>3197.7019609961262</v>
      </c>
      <c r="T190" s="38">
        <v>0.21616526802294</v>
      </c>
    </row>
    <row r="191" spans="1:20" x14ac:dyDescent="0.25">
      <c r="A191" s="17" t="s">
        <v>300</v>
      </c>
      <c r="B191" s="8" t="s">
        <v>40</v>
      </c>
      <c r="C191" s="8" t="s">
        <v>61</v>
      </c>
      <c r="D191" s="8" t="str">
        <f t="shared" si="12"/>
        <v>Week_45-generic-refi</v>
      </c>
      <c r="E191" s="8" t="str">
        <f t="shared" si="13"/>
        <v>FiFi-tv.fifi</v>
      </c>
      <c r="H191" s="18">
        <f t="shared" si="17"/>
        <v>5.7091597585954825E-3</v>
      </c>
      <c r="I191" s="6">
        <f t="shared" si="17"/>
        <v>3.15</v>
      </c>
      <c r="J191" s="6">
        <f t="shared" si="17"/>
        <v>108.82230307802553</v>
      </c>
      <c r="K191" s="18">
        <f t="shared" si="17"/>
        <v>0.65</v>
      </c>
      <c r="L191" s="35">
        <f>Data!BL59</f>
        <v>1650.6523731634045</v>
      </c>
      <c r="Q191" s="21">
        <v>0</v>
      </c>
      <c r="R191" s="21">
        <v>518.6081847410552</v>
      </c>
      <c r="S191" s="21">
        <v>6386.4073286741123</v>
      </c>
      <c r="T191" s="38">
        <v>0.28071341533169281</v>
      </c>
    </row>
    <row r="192" spans="1:20" x14ac:dyDescent="0.25">
      <c r="A192" s="17" t="s">
        <v>301</v>
      </c>
      <c r="B192" s="8" t="s">
        <v>40</v>
      </c>
      <c r="C192" s="8" t="s">
        <v>61</v>
      </c>
      <c r="D192" s="8" t="str">
        <f t="shared" si="12"/>
        <v>Week_46-generic-refi</v>
      </c>
      <c r="E192" s="8" t="str">
        <f t="shared" si="13"/>
        <v>FiFi-tv.fifi</v>
      </c>
      <c r="H192" s="18">
        <f t="shared" si="17"/>
        <v>5.7091597585954825E-3</v>
      </c>
      <c r="I192" s="6">
        <f t="shared" si="17"/>
        <v>3.15</v>
      </c>
      <c r="J192" s="6">
        <f t="shared" si="17"/>
        <v>108.82230307802553</v>
      </c>
      <c r="K192" s="18">
        <f t="shared" si="17"/>
        <v>0.65</v>
      </c>
      <c r="L192" s="35">
        <f>Data!BL60</f>
        <v>1731.9975466831138</v>
      </c>
      <c r="Q192" s="21">
        <v>0</v>
      </c>
      <c r="R192" s="21">
        <v>355.35218813782757</v>
      </c>
      <c r="S192" s="21">
        <v>4839.2024142372684</v>
      </c>
      <c r="T192" s="38">
        <v>0.25062065889036433</v>
      </c>
    </row>
    <row r="193" spans="1:20" x14ac:dyDescent="0.25">
      <c r="A193" s="17" t="s">
        <v>272</v>
      </c>
      <c r="B193" s="8" t="s">
        <v>40</v>
      </c>
      <c r="C193" s="8" t="s">
        <v>61</v>
      </c>
      <c r="D193" s="8" t="str">
        <f t="shared" si="12"/>
        <v>Week_47-generic-refi</v>
      </c>
      <c r="E193" s="8" t="str">
        <f t="shared" si="13"/>
        <v>FiFi-tv.fifi</v>
      </c>
      <c r="H193" s="18">
        <f t="shared" si="17"/>
        <v>5.7091597585954825E-3</v>
      </c>
      <c r="I193" s="6">
        <f t="shared" si="17"/>
        <v>3.15</v>
      </c>
      <c r="J193" s="6">
        <f t="shared" si="17"/>
        <v>108.82230307802553</v>
      </c>
      <c r="K193" s="18">
        <f t="shared" si="17"/>
        <v>0.65</v>
      </c>
      <c r="L193" s="35">
        <f>Data!BL61</f>
        <v>2385.2246421647269</v>
      </c>
      <c r="Q193" s="21">
        <v>0</v>
      </c>
      <c r="R193" s="21">
        <v>280.33245003512525</v>
      </c>
      <c r="S193" s="21">
        <v>3830.8830251967092</v>
      </c>
      <c r="T193" s="38">
        <v>0.19804818383827971</v>
      </c>
    </row>
    <row r="194" spans="1:20" x14ac:dyDescent="0.25">
      <c r="A194" s="17" t="s">
        <v>273</v>
      </c>
      <c r="B194" s="8" t="s">
        <v>40</v>
      </c>
      <c r="C194" s="8" t="s">
        <v>61</v>
      </c>
      <c r="D194" s="8" t="str">
        <f t="shared" si="12"/>
        <v>Week_48-generic-refi</v>
      </c>
      <c r="E194" s="8" t="str">
        <f t="shared" si="13"/>
        <v>FiFi-tv.fifi</v>
      </c>
      <c r="H194" s="18">
        <f t="shared" si="17"/>
        <v>5.7091597585954825E-3</v>
      </c>
      <c r="I194" s="6">
        <f t="shared" si="17"/>
        <v>3.15</v>
      </c>
      <c r="J194" s="6">
        <f t="shared" si="17"/>
        <v>108.82230307802553</v>
      </c>
      <c r="K194" s="18">
        <f t="shared" si="17"/>
        <v>0.65</v>
      </c>
      <c r="L194" s="35">
        <f>Data!BL62</f>
        <v>2385.2246421647269</v>
      </c>
      <c r="Q194" s="21">
        <v>0</v>
      </c>
      <c r="R194" s="21">
        <v>167.85387264098753</v>
      </c>
      <c r="S194" s="21">
        <v>2727.2939978278596</v>
      </c>
      <c r="T194" s="38">
        <v>0.19375982251991841</v>
      </c>
    </row>
    <row r="195" spans="1:20" x14ac:dyDescent="0.25">
      <c r="A195" s="17" t="s">
        <v>274</v>
      </c>
      <c r="B195" s="8" t="s">
        <v>40</v>
      </c>
      <c r="C195" s="8" t="s">
        <v>61</v>
      </c>
      <c r="D195" s="8" t="str">
        <f t="shared" si="12"/>
        <v>Week_49-generic-refi</v>
      </c>
      <c r="E195" s="8" t="str">
        <f t="shared" si="13"/>
        <v>FiFi-tv.fifi</v>
      </c>
      <c r="H195" s="18">
        <f t="shared" si="17"/>
        <v>5.7091597585954825E-3</v>
      </c>
      <c r="I195" s="6">
        <f t="shared" si="17"/>
        <v>3.15</v>
      </c>
      <c r="J195" s="6">
        <f t="shared" si="17"/>
        <v>108.82230307802553</v>
      </c>
      <c r="K195" s="18">
        <f t="shared" si="17"/>
        <v>0.65</v>
      </c>
      <c r="L195" s="35">
        <f>Data!BL63</f>
        <v>2385.2246421647269</v>
      </c>
      <c r="Q195" s="21">
        <v>0</v>
      </c>
      <c r="R195" s="21">
        <v>147.71507268064835</v>
      </c>
      <c r="S195" s="21">
        <v>2140.381385399704</v>
      </c>
      <c r="T195" s="38">
        <v>0.13063553653641313</v>
      </c>
    </row>
    <row r="196" spans="1:20" x14ac:dyDescent="0.25">
      <c r="A196" s="17" t="s">
        <v>275</v>
      </c>
      <c r="B196" s="8" t="s">
        <v>40</v>
      </c>
      <c r="C196" s="8" t="s">
        <v>61</v>
      </c>
      <c r="D196" s="8" t="str">
        <f t="shared" si="12"/>
        <v>Week_50-generic-refi</v>
      </c>
      <c r="E196" s="8" t="str">
        <f t="shared" si="13"/>
        <v>FiFi-tv.fifi</v>
      </c>
      <c r="H196" s="18">
        <f t="shared" si="17"/>
        <v>5.7091597585954825E-3</v>
      </c>
      <c r="I196" s="6">
        <f t="shared" si="17"/>
        <v>3.15</v>
      </c>
      <c r="J196" s="6">
        <f t="shared" si="17"/>
        <v>108.82230307802553</v>
      </c>
      <c r="K196" s="18">
        <f t="shared" si="17"/>
        <v>0.65</v>
      </c>
      <c r="L196" s="35">
        <f>Data!BL64</f>
        <v>2011.4207803329416</v>
      </c>
      <c r="Q196" s="21">
        <v>0</v>
      </c>
      <c r="R196" s="21">
        <v>340.51698533925452</v>
      </c>
      <c r="S196" s="21">
        <v>4412.4772972162909</v>
      </c>
      <c r="T196" s="38">
        <v>0.2161097036415226</v>
      </c>
    </row>
    <row r="197" spans="1:20" x14ac:dyDescent="0.25">
      <c r="A197" s="17" t="s">
        <v>276</v>
      </c>
      <c r="B197" s="8" t="s">
        <v>40</v>
      </c>
      <c r="C197" s="8" t="s">
        <v>61</v>
      </c>
      <c r="D197" s="8" t="str">
        <f t="shared" si="12"/>
        <v>Week_51-generic-refi</v>
      </c>
      <c r="E197" s="8" t="str">
        <f t="shared" si="13"/>
        <v>FiFi-tv.fifi</v>
      </c>
      <c r="H197" s="18">
        <f t="shared" si="17"/>
        <v>5.7091597585954825E-3</v>
      </c>
      <c r="I197" s="6">
        <f t="shared" si="17"/>
        <v>3.15</v>
      </c>
      <c r="J197" s="6">
        <f t="shared" si="17"/>
        <v>108.82230307802553</v>
      </c>
      <c r="K197" s="18">
        <f t="shared" si="17"/>
        <v>0.65</v>
      </c>
      <c r="L197" s="35">
        <f>Data!BL65</f>
        <v>2011.4207803329416</v>
      </c>
      <c r="Q197" s="21">
        <v>0</v>
      </c>
      <c r="R197" s="21">
        <v>389.13287601617418</v>
      </c>
      <c r="S197" s="21">
        <v>5231.6034355123402</v>
      </c>
      <c r="T197" s="38">
        <v>0.26187357082392271</v>
      </c>
    </row>
    <row r="198" spans="1:20" x14ac:dyDescent="0.25">
      <c r="A198" s="17" t="s">
        <v>277</v>
      </c>
      <c r="B198" s="8" t="s">
        <v>40</v>
      </c>
      <c r="C198" s="8" t="s">
        <v>61</v>
      </c>
      <c r="D198" s="8" t="str">
        <f t="shared" si="12"/>
        <v>Week_52-generic-refi</v>
      </c>
      <c r="E198" s="8" t="str">
        <f t="shared" si="13"/>
        <v>FiFi-tv.fifi</v>
      </c>
      <c r="H198" s="18">
        <f t="shared" si="17"/>
        <v>5.7091597585954825E-3</v>
      </c>
      <c r="I198" s="6">
        <f t="shared" si="17"/>
        <v>3.15</v>
      </c>
      <c r="J198" s="6">
        <f t="shared" si="17"/>
        <v>108.82230307802553</v>
      </c>
      <c r="K198" s="18">
        <f t="shared" si="17"/>
        <v>0.65</v>
      </c>
      <c r="L198" s="35">
        <f>Data!BL66</f>
        <v>2011.4207803329416</v>
      </c>
      <c r="Q198" s="21">
        <v>0</v>
      </c>
      <c r="R198" s="21">
        <v>181.64936311089096</v>
      </c>
      <c r="S198" s="21">
        <v>2494.6011928406733</v>
      </c>
      <c r="T198" s="38">
        <v>0.17910995059961843</v>
      </c>
    </row>
    <row r="200" spans="1:20" x14ac:dyDescent="0.25">
      <c r="A200" s="16" t="s">
        <v>328</v>
      </c>
      <c r="B200" s="8" t="s">
        <v>40</v>
      </c>
      <c r="C200" s="8" t="s">
        <v>62</v>
      </c>
      <c r="E200" s="8" t="str">
        <f>IF(RIGHT(A200,3)="old","Initial",B200&amp;"-"&amp;C200)</f>
        <v>Initial</v>
      </c>
      <c r="F200" s="21">
        <f t="shared" ref="F200:G215" si="18">F2</f>
        <v>393432.46859552251</v>
      </c>
      <c r="G200" s="19">
        <f t="shared" si="18"/>
        <v>6.2941960634324765</v>
      </c>
      <c r="H200" s="25">
        <f>VLOOKUP(C200,parms,3,FALSE)</f>
        <v>8.6056724656215413E-3</v>
      </c>
      <c r="I200" s="42">
        <f>VLOOKUP(C200,parms,8,FALSE)</f>
        <v>3.39</v>
      </c>
      <c r="J200" s="27">
        <f>VLOOKUP(C200,parms,4,FALSE)</f>
        <v>1289611.991400274</v>
      </c>
      <c r="K200" s="25">
        <f>VLOOKUP(C200,parms,6,FALSE)</f>
        <v>0.3</v>
      </c>
      <c r="L200" s="35">
        <f>Data!BM2</f>
        <v>8.2011922934080266E-3</v>
      </c>
      <c r="M200" s="39">
        <f>VLOOKUP(C200,Data!$CB$2:$EB$22,1+VALUE(MID(A200,6,2)),FALSE)</f>
        <v>58461.900151000023</v>
      </c>
      <c r="Q200" s="21">
        <v>58461.900151000023</v>
      </c>
      <c r="R200" s="21">
        <v>3372.2908898722462</v>
      </c>
      <c r="S200" s="21">
        <v>13493.765397424679</v>
      </c>
      <c r="T200" s="38">
        <v>0.99602449431380846</v>
      </c>
    </row>
    <row r="201" spans="1:20" x14ac:dyDescent="0.25">
      <c r="A201" s="16" t="s">
        <v>316</v>
      </c>
      <c r="B201" s="8" t="s">
        <v>40</v>
      </c>
      <c r="C201" s="8" t="s">
        <v>62</v>
      </c>
      <c r="E201" s="8" t="str">
        <f t="shared" ref="E201:E264" si="19">IF(RIGHT(A201,3)="old","Initial",B201&amp;"-"&amp;C201)</f>
        <v>Initial</v>
      </c>
      <c r="F201" s="21">
        <f t="shared" si="18"/>
        <v>228081.015200244</v>
      </c>
      <c r="G201" s="19">
        <f t="shared" si="18"/>
        <v>7.9971814637423746</v>
      </c>
      <c r="H201" s="18">
        <f t="shared" ref="H201:K216" si="20">H200</f>
        <v>8.6056724656215413E-3</v>
      </c>
      <c r="I201" s="6">
        <f>I200</f>
        <v>3.39</v>
      </c>
      <c r="J201" s="6">
        <f t="shared" si="20"/>
        <v>1289611.991400274</v>
      </c>
      <c r="K201" s="18">
        <f t="shared" si="20"/>
        <v>0.3</v>
      </c>
      <c r="L201" s="35">
        <f>Data!BM3</f>
        <v>9.7059982188039962E-3</v>
      </c>
      <c r="M201" s="39">
        <f>VLOOKUP(C201,Data!$CB$2:$EB$22,1+VALUE(MID(A201,6,2)),FALSE)</f>
        <v>61013.154124999979</v>
      </c>
      <c r="Q201" s="21">
        <v>61013.154124999979</v>
      </c>
      <c r="R201" s="21">
        <v>1959.9345544491073</v>
      </c>
      <c r="S201" s="21">
        <v>-7878.455865328724</v>
      </c>
      <c r="T201" s="38">
        <v>0.9985449501755076</v>
      </c>
    </row>
    <row r="202" spans="1:20" x14ac:dyDescent="0.25">
      <c r="A202" s="16" t="s">
        <v>317</v>
      </c>
      <c r="B202" s="8" t="s">
        <v>40</v>
      </c>
      <c r="C202" s="8" t="s">
        <v>62</v>
      </c>
      <c r="E202" s="8" t="str">
        <f t="shared" si="19"/>
        <v>Initial</v>
      </c>
      <c r="F202" s="21">
        <f t="shared" si="18"/>
        <v>317634.99002545653</v>
      </c>
      <c r="G202" s="19">
        <f t="shared" si="18"/>
        <v>6.7548152855074779</v>
      </c>
      <c r="H202" s="18">
        <f t="shared" si="20"/>
        <v>8.6056724656215413E-3</v>
      </c>
      <c r="I202" s="6">
        <f t="shared" si="20"/>
        <v>3.39</v>
      </c>
      <c r="J202" s="6">
        <f t="shared" si="20"/>
        <v>1289611.991400274</v>
      </c>
      <c r="K202" s="18">
        <f t="shared" si="20"/>
        <v>0.3</v>
      </c>
      <c r="L202" s="35">
        <f>Data!BM4</f>
        <v>9.7059982188039962E-3</v>
      </c>
      <c r="M202" s="39">
        <f>VLOOKUP(C202,Data!$CB$2:$EB$22,1+VALUE(MID(A202,6,2)),FALSE)</f>
        <v>60961.623980000011</v>
      </c>
      <c r="Q202" s="21">
        <v>60961.623980000011</v>
      </c>
      <c r="R202" s="21">
        <v>2730.5085919891544</v>
      </c>
      <c r="S202" s="21">
        <v>1563.8112011408739</v>
      </c>
      <c r="T202" s="38">
        <v>0.99891928439188282</v>
      </c>
    </row>
    <row r="203" spans="1:20" x14ac:dyDescent="0.25">
      <c r="A203" s="16" t="s">
        <v>318</v>
      </c>
      <c r="B203" s="8" t="s">
        <v>40</v>
      </c>
      <c r="C203" s="8" t="s">
        <v>62</v>
      </c>
      <c r="E203" s="8" t="str">
        <f t="shared" si="19"/>
        <v>Initial</v>
      </c>
      <c r="F203" s="21">
        <f t="shared" si="18"/>
        <v>322486.62248072354</v>
      </c>
      <c r="G203" s="19">
        <f t="shared" si="18"/>
        <v>6.9739033911176911</v>
      </c>
      <c r="H203" s="18">
        <f t="shared" si="20"/>
        <v>8.6056724656215413E-3</v>
      </c>
      <c r="I203" s="6">
        <f t="shared" si="20"/>
        <v>3.39</v>
      </c>
      <c r="J203" s="6">
        <f t="shared" si="20"/>
        <v>1289611.991400274</v>
      </c>
      <c r="K203" s="18">
        <f t="shared" si="20"/>
        <v>0.3</v>
      </c>
      <c r="L203" s="35">
        <f>Data!BM5</f>
        <v>9.7059982188039962E-3</v>
      </c>
      <c r="M203" s="39">
        <f>VLOOKUP(C203,Data!$CB$2:$EB$22,1+VALUE(MID(A203,6,2)),FALSE)</f>
        <v>11255.507248</v>
      </c>
      <c r="Q203" s="21">
        <v>11255.507248</v>
      </c>
      <c r="R203" s="21">
        <v>2629.7072767943896</v>
      </c>
      <c r="S203" s="21">
        <v>50914.802791010261</v>
      </c>
      <c r="T203" s="38">
        <v>0.94756910355862434</v>
      </c>
    </row>
    <row r="204" spans="1:20" x14ac:dyDescent="0.25">
      <c r="A204" s="16" t="s">
        <v>319</v>
      </c>
      <c r="B204" s="8" t="s">
        <v>40</v>
      </c>
      <c r="C204" s="8" t="s">
        <v>62</v>
      </c>
      <c r="E204" s="8" t="str">
        <f t="shared" si="19"/>
        <v>Initial</v>
      </c>
      <c r="F204" s="21">
        <f t="shared" si="18"/>
        <v>401386.27962260752</v>
      </c>
      <c r="G204" s="19">
        <f t="shared" si="18"/>
        <v>6.2238891290728731</v>
      </c>
      <c r="H204" s="18">
        <f t="shared" si="20"/>
        <v>8.6056724656215413E-3</v>
      </c>
      <c r="I204" s="6">
        <f t="shared" si="20"/>
        <v>3.39</v>
      </c>
      <c r="J204" s="6">
        <f t="shared" si="20"/>
        <v>1289611.991400274</v>
      </c>
      <c r="K204" s="18">
        <f t="shared" si="20"/>
        <v>0.3</v>
      </c>
      <c r="L204" s="35">
        <f>Data!BM6</f>
        <v>9.7059982188039962E-3</v>
      </c>
      <c r="M204" s="39">
        <f>VLOOKUP(C204,Data!$CB$2:$EB$22,1+VALUE(MID(A204,6,2)),FALSE)</f>
        <v>6016.5490659999996</v>
      </c>
      <c r="Q204" s="21">
        <v>6016.5490659999996</v>
      </c>
      <c r="R204" s="21">
        <v>2572.1947074226337</v>
      </c>
      <c r="S204" s="21">
        <v>48254.146290340264</v>
      </c>
      <c r="T204" s="38">
        <v>0.74465739109879125</v>
      </c>
    </row>
    <row r="205" spans="1:20" x14ac:dyDescent="0.25">
      <c r="A205" s="16" t="s">
        <v>320</v>
      </c>
      <c r="B205" s="8" t="s">
        <v>40</v>
      </c>
      <c r="C205" s="8" t="s">
        <v>62</v>
      </c>
      <c r="E205" s="8" t="str">
        <f t="shared" si="19"/>
        <v>Initial</v>
      </c>
      <c r="F205" s="21">
        <f t="shared" si="18"/>
        <v>309588.89609523199</v>
      </c>
      <c r="G205" s="19">
        <f t="shared" si="18"/>
        <v>6.9990429098927924</v>
      </c>
      <c r="H205" s="18">
        <f t="shared" si="20"/>
        <v>8.6056724656215413E-3</v>
      </c>
      <c r="I205" s="6">
        <f t="shared" si="20"/>
        <v>3.39</v>
      </c>
      <c r="J205" s="6">
        <f t="shared" si="20"/>
        <v>1289611.991400274</v>
      </c>
      <c r="K205" s="18">
        <f t="shared" si="20"/>
        <v>0.3</v>
      </c>
      <c r="L205" s="35">
        <f>Data!BM7</f>
        <v>8.3516728859476235E-3</v>
      </c>
      <c r="M205" s="39">
        <f>VLOOKUP(C205,Data!$CB$2:$EB$22,1+VALUE(MID(A205,6,2)),FALSE)</f>
        <v>6902.1493109999983</v>
      </c>
      <c r="Q205" s="21">
        <v>6902.1493109999983</v>
      </c>
      <c r="R205" s="21">
        <v>1732.2709014138511</v>
      </c>
      <c r="S205" s="21">
        <v>34199.018765178771</v>
      </c>
      <c r="T205" s="38">
        <v>0.65019798893281666</v>
      </c>
    </row>
    <row r="206" spans="1:20" x14ac:dyDescent="0.25">
      <c r="A206" s="16" t="s">
        <v>321</v>
      </c>
      <c r="B206" s="8" t="s">
        <v>40</v>
      </c>
      <c r="C206" s="8" t="s">
        <v>62</v>
      </c>
      <c r="E206" s="8" t="str">
        <f t="shared" si="19"/>
        <v>Initial</v>
      </c>
      <c r="F206" s="21">
        <f t="shared" si="18"/>
        <v>309968.77520157403</v>
      </c>
      <c r="G206" s="19">
        <f t="shared" si="18"/>
        <v>6.9767010399881384</v>
      </c>
      <c r="H206" s="18">
        <f t="shared" si="20"/>
        <v>8.6056724656215413E-3</v>
      </c>
      <c r="I206" s="6">
        <f t="shared" si="20"/>
        <v>3.39</v>
      </c>
      <c r="J206" s="6">
        <f t="shared" si="20"/>
        <v>1289611.991400274</v>
      </c>
      <c r="K206" s="18">
        <f t="shared" si="20"/>
        <v>0.3</v>
      </c>
      <c r="L206" s="35">
        <f>Data!BM8</f>
        <v>8.3516728859476235E-3</v>
      </c>
      <c r="M206" s="39">
        <f>VLOOKUP(C206,Data!$CB$2:$EB$22,1+VALUE(MID(A206,6,2)),FALSE)</f>
        <v>6370.2564680000032</v>
      </c>
      <c r="Q206" s="21">
        <v>6370.2564680000032</v>
      </c>
      <c r="R206" s="21">
        <v>1590.0767135209551</v>
      </c>
      <c r="S206" s="21">
        <v>31236.674160391911</v>
      </c>
      <c r="T206" s="38">
        <v>0.5960947783074434</v>
      </c>
    </row>
    <row r="207" spans="1:20" x14ac:dyDescent="0.25">
      <c r="A207" s="16" t="s">
        <v>322</v>
      </c>
      <c r="B207" s="8" t="s">
        <v>40</v>
      </c>
      <c r="C207" s="8" t="s">
        <v>62</v>
      </c>
      <c r="E207" s="8" t="str">
        <f t="shared" si="19"/>
        <v>Initial</v>
      </c>
      <c r="F207" s="21">
        <f t="shared" si="18"/>
        <v>454180.53004536044</v>
      </c>
      <c r="G207" s="19">
        <f t="shared" si="18"/>
        <v>6.0080329106190753</v>
      </c>
      <c r="H207" s="18">
        <f t="shared" si="20"/>
        <v>8.6056724656215413E-3</v>
      </c>
      <c r="I207" s="6">
        <f t="shared" si="20"/>
        <v>3.39</v>
      </c>
      <c r="J207" s="6">
        <f t="shared" si="20"/>
        <v>1289611.991400274</v>
      </c>
      <c r="K207" s="18">
        <f t="shared" si="20"/>
        <v>0.3</v>
      </c>
      <c r="L207" s="35">
        <f>Data!BM9</f>
        <v>8.3516728859476235E-3</v>
      </c>
      <c r="M207" s="39">
        <f>VLOOKUP(C207,Data!$CB$2:$EB$22,1+VALUE(MID(A207,6,2)),FALSE)</f>
        <v>4014.8051510000009</v>
      </c>
      <c r="Q207" s="21">
        <v>4014.8051510000009</v>
      </c>
      <c r="R207" s="21">
        <v>1857.3262079011827</v>
      </c>
      <c r="S207" s="21">
        <v>33813.787820778896</v>
      </c>
      <c r="T207" s="38">
        <v>0.47519828151564292</v>
      </c>
    </row>
    <row r="208" spans="1:20" x14ac:dyDescent="0.25">
      <c r="A208" s="16" t="s">
        <v>323</v>
      </c>
      <c r="B208" s="8" t="s">
        <v>40</v>
      </c>
      <c r="C208" s="8" t="s">
        <v>62</v>
      </c>
      <c r="E208" s="8" t="str">
        <f t="shared" si="19"/>
        <v>Initial</v>
      </c>
      <c r="F208" s="21">
        <f t="shared" si="18"/>
        <v>455011.73547455797</v>
      </c>
      <c r="G208" s="19">
        <f t="shared" si="18"/>
        <v>6.0449284141776669</v>
      </c>
      <c r="H208" s="18">
        <f t="shared" si="20"/>
        <v>8.6056724656215413E-3</v>
      </c>
      <c r="I208" s="6">
        <f t="shared" si="20"/>
        <v>3.39</v>
      </c>
      <c r="J208" s="6">
        <f t="shared" si="20"/>
        <v>1289611.991400274</v>
      </c>
      <c r="K208" s="18">
        <f t="shared" si="20"/>
        <v>0.3</v>
      </c>
      <c r="L208" s="35">
        <f>Data!BM10</f>
        <v>8.3516728859476235E-3</v>
      </c>
      <c r="M208" s="39">
        <f>VLOOKUP(C208,Data!$CB$2:$EB$22,1+VALUE(MID(A208,6,2)),FALSE)</f>
        <v>906.49023799999998</v>
      </c>
      <c r="Q208" s="21">
        <v>906.49023799999998</v>
      </c>
      <c r="R208" s="21">
        <v>949.11832804636379</v>
      </c>
      <c r="S208" s="21">
        <v>18543.134227226259</v>
      </c>
      <c r="T208" s="38">
        <v>0.24238902364686554</v>
      </c>
    </row>
    <row r="209" spans="1:20" x14ac:dyDescent="0.25">
      <c r="A209" s="16" t="s">
        <v>324</v>
      </c>
      <c r="B209" s="8" t="s">
        <v>40</v>
      </c>
      <c r="C209" s="8" t="s">
        <v>62</v>
      </c>
      <c r="E209" s="8" t="str">
        <f t="shared" si="19"/>
        <v>Initial</v>
      </c>
      <c r="F209" s="21">
        <f t="shared" si="18"/>
        <v>290055.894256228</v>
      </c>
      <c r="G209" s="19">
        <f t="shared" si="18"/>
        <v>7.3475859223576458</v>
      </c>
      <c r="H209" s="18">
        <f t="shared" si="20"/>
        <v>8.6056724656215413E-3</v>
      </c>
      <c r="I209" s="6">
        <f t="shared" si="20"/>
        <v>3.39</v>
      </c>
      <c r="J209" s="6">
        <f t="shared" si="20"/>
        <v>1289611.991400274</v>
      </c>
      <c r="K209" s="18">
        <f t="shared" si="20"/>
        <v>0.3</v>
      </c>
      <c r="L209" s="35">
        <f>Data!BM11</f>
        <v>8.3516728859476235E-3</v>
      </c>
      <c r="M209" s="39">
        <f>VLOOKUP(C209,Data!$CB$2:$EB$22,1+VALUE(MID(A209,6,2)),FALSE)</f>
        <v>0</v>
      </c>
      <c r="Q209" s="21">
        <v>0</v>
      </c>
      <c r="R209" s="21">
        <v>199.44656799375306</v>
      </c>
      <c r="S209" s="21">
        <v>4967.8781959091848</v>
      </c>
      <c r="T209" s="38">
        <v>7.9902443298376147E-2</v>
      </c>
    </row>
    <row r="210" spans="1:20" x14ac:dyDescent="0.25">
      <c r="A210" s="16" t="s">
        <v>325</v>
      </c>
      <c r="B210" s="8" t="s">
        <v>40</v>
      </c>
      <c r="C210" s="8" t="s">
        <v>62</v>
      </c>
      <c r="E210" s="8" t="str">
        <f t="shared" si="19"/>
        <v>Initial</v>
      </c>
      <c r="F210" s="21">
        <f t="shared" si="18"/>
        <v>348451.97318493499</v>
      </c>
      <c r="G210" s="19">
        <f t="shared" si="18"/>
        <v>6.6816214516324974</v>
      </c>
      <c r="H210" s="18">
        <f t="shared" si="20"/>
        <v>8.6056724656215413E-3</v>
      </c>
      <c r="I210" s="6">
        <f t="shared" si="20"/>
        <v>3.39</v>
      </c>
      <c r="J210" s="6">
        <f t="shared" si="20"/>
        <v>1289611.991400274</v>
      </c>
      <c r="K210" s="18">
        <f t="shared" si="20"/>
        <v>0.3</v>
      </c>
      <c r="L210" s="35">
        <f>Data!BM12</f>
        <v>7.2983087381704474E-3</v>
      </c>
      <c r="M210" s="39">
        <f>VLOOKUP(C210,Data!$CB$2:$EB$22,1+VALUE(MID(A210,6,2)),FALSE)</f>
        <v>0</v>
      </c>
      <c r="Q210" s="21">
        <v>0</v>
      </c>
      <c r="R210" s="21">
        <v>73.986589684824324</v>
      </c>
      <c r="S210" s="21">
        <v>1675.8478043745506</v>
      </c>
      <c r="T210" s="38">
        <v>2.4673188045554073E-2</v>
      </c>
    </row>
    <row r="211" spans="1:20" x14ac:dyDescent="0.25">
      <c r="A211" s="16" t="s">
        <v>326</v>
      </c>
      <c r="B211" s="8" t="s">
        <v>40</v>
      </c>
      <c r="C211" s="8" t="s">
        <v>62</v>
      </c>
      <c r="E211" s="8" t="str">
        <f t="shared" si="19"/>
        <v>Initial</v>
      </c>
      <c r="F211" s="21">
        <f t="shared" si="18"/>
        <v>427408.08445701201</v>
      </c>
      <c r="G211" s="19">
        <f t="shared" si="18"/>
        <v>6.1680815445545676</v>
      </c>
      <c r="H211" s="18">
        <f t="shared" si="20"/>
        <v>8.6056724656215413E-3</v>
      </c>
      <c r="I211" s="6">
        <f t="shared" si="20"/>
        <v>3.39</v>
      </c>
      <c r="J211" s="6">
        <f t="shared" si="20"/>
        <v>1289611.991400274</v>
      </c>
      <c r="K211" s="18">
        <f t="shared" si="20"/>
        <v>0.3</v>
      </c>
      <c r="L211" s="35">
        <f>Data!BM13</f>
        <v>7.2983087381704474E-3</v>
      </c>
      <c r="M211" s="39">
        <f>VLOOKUP(C211,Data!$CB$2:$EB$22,1+VALUE(MID(A211,6,2)),FALSE)</f>
        <v>0</v>
      </c>
      <c r="Q211" s="21">
        <v>0</v>
      </c>
      <c r="R211" s="21">
        <v>27.463838340376661</v>
      </c>
      <c r="S211" s="21">
        <v>574.26326904958614</v>
      </c>
      <c r="T211" s="38">
        <v>7.4667857288170936E-3</v>
      </c>
    </row>
    <row r="212" spans="1:20" x14ac:dyDescent="0.25">
      <c r="A212" s="16" t="s">
        <v>327</v>
      </c>
      <c r="B212" s="8" t="s">
        <v>40</v>
      </c>
      <c r="C212" s="8" t="s">
        <v>62</v>
      </c>
      <c r="E212" s="8" t="str">
        <f t="shared" si="19"/>
        <v>Initial</v>
      </c>
      <c r="F212" s="21">
        <f t="shared" si="18"/>
        <v>330189.49929959601</v>
      </c>
      <c r="G212" s="19">
        <f t="shared" si="18"/>
        <v>6.4579352380155601</v>
      </c>
      <c r="H212" s="18">
        <f t="shared" si="20"/>
        <v>8.6056724656215413E-3</v>
      </c>
      <c r="I212" s="6">
        <f t="shared" si="20"/>
        <v>3.39</v>
      </c>
      <c r="J212" s="6">
        <f t="shared" si="20"/>
        <v>1289611.991400274</v>
      </c>
      <c r="K212" s="18">
        <f t="shared" si="20"/>
        <v>0.3</v>
      </c>
      <c r="L212" s="35">
        <f>Data!BM14</f>
        <v>7.2983087381704474E-3</v>
      </c>
      <c r="M212" s="39">
        <f>VLOOKUP(C212,Data!$CB$2:$EB$22,1+VALUE(MID(A212,6,2)),FALSE)</f>
        <v>0</v>
      </c>
      <c r="Q212" s="21">
        <v>0</v>
      </c>
      <c r="R212" s="21">
        <v>6.3817725513147971</v>
      </c>
      <c r="S212" s="21">
        <v>139.71232031806204</v>
      </c>
      <c r="T212" s="38">
        <v>2.2459146670822383E-3</v>
      </c>
    </row>
    <row r="213" spans="1:20" x14ac:dyDescent="0.25">
      <c r="A213" s="17" t="s">
        <v>262</v>
      </c>
      <c r="B213" s="8" t="s">
        <v>40</v>
      </c>
      <c r="C213" s="8" t="s">
        <v>62</v>
      </c>
      <c r="E213" s="8" t="str">
        <f t="shared" si="19"/>
        <v>FiFi-vod.fifi</v>
      </c>
      <c r="F213" s="21">
        <f t="shared" si="18"/>
        <v>340832.86210744851</v>
      </c>
      <c r="G213" s="19">
        <f t="shared" si="18"/>
        <v>6.8003506949188122</v>
      </c>
      <c r="H213" s="18">
        <f t="shared" si="20"/>
        <v>8.6056724656215413E-3</v>
      </c>
      <c r="I213" s="6">
        <f t="shared" si="20"/>
        <v>3.39</v>
      </c>
      <c r="J213" s="6">
        <f t="shared" si="20"/>
        <v>1289611.991400274</v>
      </c>
      <c r="K213" s="18">
        <f t="shared" si="20"/>
        <v>0.3</v>
      </c>
      <c r="L213" s="35">
        <f>Data!BM15</f>
        <v>7.2983087381704474E-3</v>
      </c>
      <c r="Q213" s="21">
        <v>9623.6758408506594</v>
      </c>
      <c r="R213" s="21">
        <v>1878.7796617941615</v>
      </c>
      <c r="S213" s="21">
        <v>33688.186520878808</v>
      </c>
      <c r="T213" s="38">
        <v>0.64054489748848309</v>
      </c>
    </row>
    <row r="214" spans="1:20" x14ac:dyDescent="0.25">
      <c r="A214" s="17" t="s">
        <v>263</v>
      </c>
      <c r="B214" s="8" t="s">
        <v>40</v>
      </c>
      <c r="C214" s="8" t="s">
        <v>62</v>
      </c>
      <c r="E214" s="8" t="str">
        <f t="shared" si="19"/>
        <v>FiFi-vod.fifi</v>
      </c>
      <c r="F214" s="21">
        <f t="shared" si="18"/>
        <v>439217.36949841853</v>
      </c>
      <c r="G214" s="19">
        <f t="shared" si="18"/>
        <v>6.2729203283091328</v>
      </c>
      <c r="H214" s="18">
        <f t="shared" si="20"/>
        <v>8.6056724656215413E-3</v>
      </c>
      <c r="I214" s="6">
        <f t="shared" si="20"/>
        <v>3.39</v>
      </c>
      <c r="J214" s="6">
        <f t="shared" si="20"/>
        <v>1289611.991400274</v>
      </c>
      <c r="K214" s="18">
        <f t="shared" si="20"/>
        <v>0.3</v>
      </c>
      <c r="L214" s="35">
        <f>Data!BM16</f>
        <v>6.922107256821455E-3</v>
      </c>
      <c r="Q214" s="21">
        <v>8404.923378166508</v>
      </c>
      <c r="R214" s="21">
        <v>2695.198903536957</v>
      </c>
      <c r="S214" s="21">
        <v>48909.020110758931</v>
      </c>
      <c r="T214" s="38">
        <v>0.71306070136881972</v>
      </c>
    </row>
    <row r="215" spans="1:20" x14ac:dyDescent="0.25">
      <c r="A215" s="17" t="s">
        <v>264</v>
      </c>
      <c r="B215" s="8" t="s">
        <v>40</v>
      </c>
      <c r="C215" s="8" t="s">
        <v>62</v>
      </c>
      <c r="E215" s="8" t="str">
        <f t="shared" si="19"/>
        <v>FiFi-vod.fifi</v>
      </c>
      <c r="F215" s="21">
        <f t="shared" si="18"/>
        <v>392882.00916213804</v>
      </c>
      <c r="G215" s="19">
        <f t="shared" si="18"/>
        <v>6.511570805271405</v>
      </c>
      <c r="H215" s="18">
        <f t="shared" si="20"/>
        <v>8.6056724656215413E-3</v>
      </c>
      <c r="I215" s="6">
        <f t="shared" si="20"/>
        <v>3.39</v>
      </c>
      <c r="J215" s="6">
        <f t="shared" si="20"/>
        <v>1289611.991400274</v>
      </c>
      <c r="K215" s="18">
        <f t="shared" si="20"/>
        <v>0.3</v>
      </c>
      <c r="L215" s="35">
        <f>Data!BM17</f>
        <v>6.922107256821455E-3</v>
      </c>
      <c r="Q215" s="21">
        <v>7138.3569950557876</v>
      </c>
      <c r="R215" s="21">
        <v>2336.0539654868335</v>
      </c>
      <c r="S215" s="21">
        <v>44428.223921020879</v>
      </c>
      <c r="T215" s="38">
        <v>0.690932969380323</v>
      </c>
    </row>
    <row r="216" spans="1:20" x14ac:dyDescent="0.25">
      <c r="A216" s="17" t="s">
        <v>265</v>
      </c>
      <c r="B216" s="8" t="s">
        <v>40</v>
      </c>
      <c r="C216" s="8" t="s">
        <v>62</v>
      </c>
      <c r="E216" s="8" t="str">
        <f t="shared" si="19"/>
        <v>FiFi-vod.fifi</v>
      </c>
      <c r="F216" s="21">
        <f t="shared" ref="F216:G231" si="21">F18</f>
        <v>287120.72270037199</v>
      </c>
      <c r="G216" s="19">
        <f t="shared" si="21"/>
        <v>7.4241408592468048</v>
      </c>
      <c r="H216" s="18">
        <f t="shared" si="20"/>
        <v>8.6056724656215413E-3</v>
      </c>
      <c r="I216" s="6">
        <f t="shared" si="20"/>
        <v>3.39</v>
      </c>
      <c r="J216" s="6">
        <f t="shared" si="20"/>
        <v>1289611.991400274</v>
      </c>
      <c r="K216" s="18">
        <f t="shared" si="20"/>
        <v>0.3</v>
      </c>
      <c r="L216" s="35">
        <f>Data!BM18</f>
        <v>6.922107256821455E-3</v>
      </c>
      <c r="Q216" s="21">
        <v>5708.231927273916</v>
      </c>
      <c r="R216" s="21">
        <v>1554.3149953951593</v>
      </c>
      <c r="S216" s="21">
        <v>33410.515320612474</v>
      </c>
      <c r="T216" s="38">
        <v>0.62905654564890412</v>
      </c>
    </row>
    <row r="217" spans="1:20" x14ac:dyDescent="0.25">
      <c r="A217" s="17" t="s">
        <v>266</v>
      </c>
      <c r="B217" s="8" t="s">
        <v>40</v>
      </c>
      <c r="C217" s="8" t="s">
        <v>62</v>
      </c>
      <c r="E217" s="8" t="str">
        <f t="shared" si="19"/>
        <v>FiFi-vod.fifi</v>
      </c>
      <c r="F217" s="21">
        <f t="shared" si="21"/>
        <v>319043.21232711151</v>
      </c>
      <c r="G217" s="19">
        <f t="shared" si="21"/>
        <v>7.2881301476597384</v>
      </c>
      <c r="H217" s="18">
        <f t="shared" ref="H217:K232" si="22">H216</f>
        <v>8.6056724656215413E-3</v>
      </c>
      <c r="I217" s="6">
        <f t="shared" si="22"/>
        <v>3.39</v>
      </c>
      <c r="J217" s="6">
        <f t="shared" si="22"/>
        <v>1289611.991400274</v>
      </c>
      <c r="K217" s="18">
        <f t="shared" si="22"/>
        <v>0.3</v>
      </c>
      <c r="L217" s="35">
        <f>Data!BM19</f>
        <v>6.922107256821455E-3</v>
      </c>
      <c r="Q217" s="21">
        <v>6972.8773665812923</v>
      </c>
      <c r="R217" s="21">
        <v>1811.9123324102907</v>
      </c>
      <c r="S217" s="21">
        <v>37793.607946641248</v>
      </c>
      <c r="T217" s="38">
        <v>0.65993757844855228</v>
      </c>
    </row>
    <row r="218" spans="1:20" x14ac:dyDescent="0.25">
      <c r="A218" s="17" t="s">
        <v>267</v>
      </c>
      <c r="B218" s="8" t="s">
        <v>40</v>
      </c>
      <c r="C218" s="8" t="s">
        <v>62</v>
      </c>
      <c r="E218" s="8" t="str">
        <f t="shared" si="19"/>
        <v>FiFi-vod.fifi</v>
      </c>
      <c r="F218" s="21">
        <f t="shared" si="21"/>
        <v>242439.8542396205</v>
      </c>
      <c r="G218" s="19">
        <f t="shared" si="21"/>
        <v>8.3972135913050998</v>
      </c>
      <c r="H218" s="18">
        <f t="shared" si="22"/>
        <v>8.6056724656215413E-3</v>
      </c>
      <c r="I218" s="6">
        <f t="shared" si="22"/>
        <v>3.39</v>
      </c>
      <c r="J218" s="6">
        <f t="shared" si="22"/>
        <v>1289611.991400274</v>
      </c>
      <c r="K218" s="18">
        <f t="shared" si="22"/>
        <v>0.3</v>
      </c>
      <c r="L218" s="35">
        <f>Data!BM20</f>
        <v>7.1478281456308504E-3</v>
      </c>
      <c r="Q218" s="21">
        <v>5438.8279762385237</v>
      </c>
      <c r="R218" s="21">
        <v>1249.5789463947008</v>
      </c>
      <c r="S218" s="21">
        <v>30132.378671693314</v>
      </c>
      <c r="T218" s="38">
        <v>0.5989283523977269</v>
      </c>
    </row>
    <row r="219" spans="1:20" x14ac:dyDescent="0.25">
      <c r="A219" s="17" t="s">
        <v>268</v>
      </c>
      <c r="B219" s="8" t="s">
        <v>40</v>
      </c>
      <c r="C219" s="8" t="s">
        <v>62</v>
      </c>
      <c r="E219" s="8" t="str">
        <f t="shared" si="19"/>
        <v>FiFi-vod.fifi</v>
      </c>
      <c r="F219" s="21">
        <f t="shared" si="21"/>
        <v>452969.13318074099</v>
      </c>
      <c r="G219" s="19">
        <f t="shared" si="21"/>
        <v>6.5182322286433863</v>
      </c>
      <c r="H219" s="18">
        <f t="shared" si="22"/>
        <v>8.6056724656215413E-3</v>
      </c>
      <c r="I219" s="6">
        <f t="shared" si="22"/>
        <v>3.39</v>
      </c>
      <c r="J219" s="6">
        <f t="shared" si="22"/>
        <v>1289611.991400274</v>
      </c>
      <c r="K219" s="18">
        <f t="shared" si="22"/>
        <v>0.3</v>
      </c>
      <c r="L219" s="35">
        <f>Data!BM21</f>
        <v>7.1478281456308504E-3</v>
      </c>
      <c r="Q219" s="21">
        <v>9322.0903731407871</v>
      </c>
      <c r="R219" s="21">
        <v>2820.1062274483288</v>
      </c>
      <c r="S219" s="21">
        <v>52993.253373695181</v>
      </c>
      <c r="T219" s="38">
        <v>0.72345587226027552</v>
      </c>
    </row>
    <row r="220" spans="1:20" x14ac:dyDescent="0.25">
      <c r="A220" s="17" t="s">
        <v>269</v>
      </c>
      <c r="B220" s="8" t="s">
        <v>40</v>
      </c>
      <c r="C220" s="8" t="s">
        <v>62</v>
      </c>
      <c r="E220" s="8" t="str">
        <f t="shared" si="19"/>
        <v>FiFi-vod.fifi</v>
      </c>
      <c r="F220" s="21">
        <f t="shared" si="21"/>
        <v>374829.33619855496</v>
      </c>
      <c r="G220" s="19">
        <f t="shared" si="21"/>
        <v>7.0414807493575111</v>
      </c>
      <c r="H220" s="18">
        <f t="shared" si="22"/>
        <v>8.6056724656215413E-3</v>
      </c>
      <c r="I220" s="6">
        <f t="shared" si="22"/>
        <v>3.39</v>
      </c>
      <c r="J220" s="6">
        <f t="shared" si="22"/>
        <v>1289611.991400274</v>
      </c>
      <c r="K220" s="18">
        <f t="shared" si="22"/>
        <v>0.3</v>
      </c>
      <c r="L220" s="35">
        <f>Data!BM22</f>
        <v>7.1478281456308504E-3</v>
      </c>
      <c r="Q220" s="21">
        <v>7260.3327406343078</v>
      </c>
      <c r="R220" s="21">
        <v>2227.7666343279006</v>
      </c>
      <c r="S220" s="21">
        <v>45917.837457583897</v>
      </c>
      <c r="T220" s="38">
        <v>0.69063933327902682</v>
      </c>
    </row>
    <row r="221" spans="1:20" x14ac:dyDescent="0.25">
      <c r="A221" s="17" t="s">
        <v>270</v>
      </c>
      <c r="B221" s="8" t="s">
        <v>40</v>
      </c>
      <c r="C221" s="8" t="s">
        <v>62</v>
      </c>
      <c r="E221" s="8" t="str">
        <f t="shared" si="19"/>
        <v>FiFi-vod.fifi</v>
      </c>
      <c r="F221" s="21">
        <f t="shared" si="21"/>
        <v>369195.690608576</v>
      </c>
      <c r="G221" s="19">
        <f t="shared" si="21"/>
        <v>6.974183994639545</v>
      </c>
      <c r="H221" s="18">
        <f t="shared" si="22"/>
        <v>8.6056724656215413E-3</v>
      </c>
      <c r="I221" s="6">
        <f t="shared" si="22"/>
        <v>3.39</v>
      </c>
      <c r="J221" s="6">
        <f t="shared" si="22"/>
        <v>1289611.991400274</v>
      </c>
      <c r="K221" s="18">
        <f t="shared" si="22"/>
        <v>0.3</v>
      </c>
      <c r="L221" s="35">
        <f>Data!BM23</f>
        <v>7.1478281456308504E-3</v>
      </c>
      <c r="Q221" s="21">
        <v>7342.3184567455737</v>
      </c>
      <c r="R221" s="21">
        <v>2169.6563406597306</v>
      </c>
      <c r="S221" s="21">
        <v>43953.746302656269</v>
      </c>
      <c r="T221" s="38">
        <v>0.68288805172896927</v>
      </c>
    </row>
    <row r="222" spans="1:20" x14ac:dyDescent="0.25">
      <c r="A222" s="17" t="s">
        <v>249</v>
      </c>
      <c r="B222" s="8" t="s">
        <v>40</v>
      </c>
      <c r="C222" s="8" t="s">
        <v>62</v>
      </c>
      <c r="E222" s="8" t="str">
        <f t="shared" si="19"/>
        <v>FiFi-vod.fifi</v>
      </c>
      <c r="F222" s="21">
        <f t="shared" si="21"/>
        <v>327686.09035661601</v>
      </c>
      <c r="G222" s="19">
        <f t="shared" si="21"/>
        <v>7.4058431193070975</v>
      </c>
      <c r="H222" s="18">
        <f t="shared" si="22"/>
        <v>8.6056724656215413E-3</v>
      </c>
      <c r="I222" s="6">
        <f t="shared" si="22"/>
        <v>3.39</v>
      </c>
      <c r="J222" s="6">
        <f t="shared" si="22"/>
        <v>1289611.991400274</v>
      </c>
      <c r="K222" s="18">
        <f t="shared" si="22"/>
        <v>0.3</v>
      </c>
      <c r="L222" s="35">
        <f>Data!BM24</f>
        <v>7.1478281456308504E-3</v>
      </c>
      <c r="Q222" s="21">
        <v>6864.9016156179132</v>
      </c>
      <c r="R222" s="21">
        <v>1871.1633593992676</v>
      </c>
      <c r="S222" s="21">
        <v>40112.166748521529</v>
      </c>
      <c r="T222" s="38">
        <v>0.66354271456279457</v>
      </c>
    </row>
    <row r="223" spans="1:20" x14ac:dyDescent="0.25">
      <c r="A223" s="17" t="s">
        <v>250</v>
      </c>
      <c r="B223" s="8" t="s">
        <v>40</v>
      </c>
      <c r="C223" s="8" t="s">
        <v>62</v>
      </c>
      <c r="E223" s="8" t="str">
        <f t="shared" si="19"/>
        <v>FiFi-vod.fifi</v>
      </c>
      <c r="F223" s="21">
        <f t="shared" si="21"/>
        <v>447161.2574520745</v>
      </c>
      <c r="G223" s="19">
        <f t="shared" si="21"/>
        <v>6.5316916589065332</v>
      </c>
      <c r="H223" s="18">
        <f t="shared" si="22"/>
        <v>8.6056724656215413E-3</v>
      </c>
      <c r="I223" s="6">
        <f t="shared" si="22"/>
        <v>3.39</v>
      </c>
      <c r="J223" s="6">
        <f t="shared" si="22"/>
        <v>1289611.991400274</v>
      </c>
      <c r="K223" s="18">
        <f t="shared" si="22"/>
        <v>0.3</v>
      </c>
      <c r="L223" s="35">
        <f>Data!BM25</f>
        <v>7.1478281456308504E-3</v>
      </c>
      <c r="Q223" s="21">
        <v>8736.3556767727132</v>
      </c>
      <c r="R223" s="21">
        <v>2772.3464730632413</v>
      </c>
      <c r="S223" s="21">
        <v>52650.145134491046</v>
      </c>
      <c r="T223" s="38">
        <v>0.72044117140722164</v>
      </c>
    </row>
    <row r="224" spans="1:20" x14ac:dyDescent="0.25">
      <c r="A224" s="17" t="s">
        <v>251</v>
      </c>
      <c r="B224" s="8" t="s">
        <v>40</v>
      </c>
      <c r="C224" s="8" t="s">
        <v>62</v>
      </c>
      <c r="E224" s="8" t="str">
        <f t="shared" si="19"/>
        <v>FiFi-vod.fifi</v>
      </c>
      <c r="F224" s="21">
        <f t="shared" si="21"/>
        <v>382858.71242734947</v>
      </c>
      <c r="G224" s="19">
        <f t="shared" si="21"/>
        <v>6.8320565796721962</v>
      </c>
      <c r="H224" s="18">
        <f t="shared" si="22"/>
        <v>8.6056724656215413E-3</v>
      </c>
      <c r="I224" s="6">
        <f t="shared" si="22"/>
        <v>3.39</v>
      </c>
      <c r="J224" s="6">
        <f t="shared" si="22"/>
        <v>1289611.991400274</v>
      </c>
      <c r="K224" s="18">
        <f t="shared" si="22"/>
        <v>0.3</v>
      </c>
      <c r="L224" s="35">
        <f>Data!BM26</f>
        <v>7.1478281456308504E-3</v>
      </c>
      <c r="Q224" s="21">
        <v>7207.3765553425237</v>
      </c>
      <c r="R224" s="21">
        <v>2266.2761890780885</v>
      </c>
      <c r="S224" s="21">
        <v>45281.102479582325</v>
      </c>
      <c r="T224" s="38">
        <v>0.68784326411734076</v>
      </c>
    </row>
    <row r="225" spans="1:20" x14ac:dyDescent="0.25">
      <c r="A225" s="17" t="s">
        <v>252</v>
      </c>
      <c r="B225" s="8" t="s">
        <v>40</v>
      </c>
      <c r="C225" s="8" t="s">
        <v>62</v>
      </c>
      <c r="E225" s="8" t="str">
        <f t="shared" si="19"/>
        <v>FiFi-vod.fifi</v>
      </c>
      <c r="F225" s="21">
        <f t="shared" si="21"/>
        <v>557747.14345524705</v>
      </c>
      <c r="G225" s="19">
        <f t="shared" si="21"/>
        <v>6.0639302973535694</v>
      </c>
      <c r="H225" s="18">
        <f t="shared" si="22"/>
        <v>8.6056724656215413E-3</v>
      </c>
      <c r="I225" s="6">
        <f t="shared" si="22"/>
        <v>3.39</v>
      </c>
      <c r="J225" s="6">
        <f t="shared" si="22"/>
        <v>1289611.991400274</v>
      </c>
      <c r="K225" s="18">
        <f t="shared" si="22"/>
        <v>0.3</v>
      </c>
      <c r="L225" s="35">
        <f>Data!BM27</f>
        <v>7.1478281456308504E-3</v>
      </c>
      <c r="Q225" s="21">
        <v>9881.1092976951259</v>
      </c>
      <c r="R225" s="21">
        <v>3641.0275027500734</v>
      </c>
      <c r="S225" s="21">
        <v>64966.487089671478</v>
      </c>
      <c r="T225" s="38">
        <v>0.75858070517743059</v>
      </c>
    </row>
    <row r="226" spans="1:20" x14ac:dyDescent="0.25">
      <c r="A226" s="17" t="s">
        <v>253</v>
      </c>
      <c r="B226" s="8" t="s">
        <v>40</v>
      </c>
      <c r="C226" s="8" t="s">
        <v>62</v>
      </c>
      <c r="E226" s="8" t="str">
        <f t="shared" si="19"/>
        <v>FiFi-vod.fifi</v>
      </c>
      <c r="F226" s="21">
        <f t="shared" si="21"/>
        <v>460276.56861699698</v>
      </c>
      <c r="G226" s="19">
        <f t="shared" si="21"/>
        <v>6.561013101182815</v>
      </c>
      <c r="H226" s="18">
        <f t="shared" si="22"/>
        <v>8.6056724656215413E-3</v>
      </c>
      <c r="I226" s="6">
        <f t="shared" si="22"/>
        <v>3.39</v>
      </c>
      <c r="J226" s="6">
        <f t="shared" si="22"/>
        <v>1289611.991400274</v>
      </c>
      <c r="K226" s="18">
        <f t="shared" si="22"/>
        <v>0.3</v>
      </c>
      <c r="L226" s="35">
        <f>Data!BM28</f>
        <v>7.1478281456308504E-3</v>
      </c>
      <c r="Q226" s="21">
        <v>8126.1868894567151</v>
      </c>
      <c r="R226" s="21">
        <v>2890.0199661668103</v>
      </c>
      <c r="S226" s="21">
        <v>56153.158648317498</v>
      </c>
      <c r="T226" s="38">
        <v>0.72962072839377456</v>
      </c>
    </row>
    <row r="227" spans="1:20" x14ac:dyDescent="0.25">
      <c r="A227" s="17" t="s">
        <v>254</v>
      </c>
      <c r="B227" s="8" t="s">
        <v>40</v>
      </c>
      <c r="C227" s="8" t="s">
        <v>62</v>
      </c>
      <c r="E227" s="8" t="str">
        <f t="shared" si="19"/>
        <v>FiFi-vod.fifi</v>
      </c>
      <c r="F227" s="21">
        <f t="shared" si="21"/>
        <v>243335.124867429</v>
      </c>
      <c r="G227" s="19">
        <f t="shared" si="21"/>
        <v>7.9500102667883148</v>
      </c>
      <c r="H227" s="18">
        <f t="shared" si="22"/>
        <v>8.6056724656215413E-3</v>
      </c>
      <c r="I227" s="6">
        <f t="shared" si="22"/>
        <v>3.39</v>
      </c>
      <c r="J227" s="6">
        <f t="shared" si="22"/>
        <v>1289611.991400274</v>
      </c>
      <c r="K227" s="18">
        <f t="shared" si="22"/>
        <v>0.3</v>
      </c>
      <c r="L227" s="35">
        <f>Data!BM29</f>
        <v>7.3735490344402459E-3</v>
      </c>
      <c r="Q227" s="21">
        <v>4175.4469377731602</v>
      </c>
      <c r="R227" s="21">
        <v>1182.3009554110329</v>
      </c>
      <c r="S227" s="21">
        <v>27688.1961103219</v>
      </c>
      <c r="T227" s="38">
        <v>0.5645968164320736</v>
      </c>
    </row>
    <row r="228" spans="1:20" x14ac:dyDescent="0.25">
      <c r="A228" s="17" t="s">
        <v>255</v>
      </c>
      <c r="B228" s="8" t="s">
        <v>40</v>
      </c>
      <c r="C228" s="8" t="s">
        <v>62</v>
      </c>
      <c r="E228" s="8" t="str">
        <f t="shared" si="19"/>
        <v>FiFi-vod.fifi</v>
      </c>
      <c r="F228" s="21">
        <f t="shared" si="21"/>
        <v>393041.42493798002</v>
      </c>
      <c r="G228" s="19">
        <f t="shared" si="21"/>
        <v>6.7206571007122111</v>
      </c>
      <c r="H228" s="18">
        <f t="shared" si="22"/>
        <v>8.6056724656215413E-3</v>
      </c>
      <c r="I228" s="6">
        <f t="shared" si="22"/>
        <v>3.39</v>
      </c>
      <c r="J228" s="6">
        <f t="shared" si="22"/>
        <v>1289611.991400274</v>
      </c>
      <c r="K228" s="18">
        <f t="shared" si="22"/>
        <v>0.3</v>
      </c>
      <c r="L228" s="35">
        <f>Data!BM30</f>
        <v>7.3735490344402459E-3</v>
      </c>
      <c r="Q228" s="21">
        <v>8496.5329217010458</v>
      </c>
      <c r="R228" s="21">
        <v>2303.8409997056583</v>
      </c>
      <c r="S228" s="21">
        <v>43991.940094747872</v>
      </c>
      <c r="T228" s="38">
        <v>0.68112898924890219</v>
      </c>
    </row>
    <row r="229" spans="1:20" x14ac:dyDescent="0.25">
      <c r="A229" s="17" t="s">
        <v>256</v>
      </c>
      <c r="B229" s="8" t="s">
        <v>40</v>
      </c>
      <c r="C229" s="8" t="s">
        <v>62</v>
      </c>
      <c r="E229" s="8" t="str">
        <f t="shared" si="19"/>
        <v>FiFi-vod.fifi</v>
      </c>
      <c r="F229" s="21">
        <f t="shared" si="21"/>
        <v>330046.27460601699</v>
      </c>
      <c r="G229" s="19">
        <f t="shared" si="21"/>
        <v>6.9582860389366274</v>
      </c>
      <c r="H229" s="18">
        <f t="shared" si="22"/>
        <v>8.6056724656215413E-3</v>
      </c>
      <c r="I229" s="6">
        <f t="shared" si="22"/>
        <v>3.39</v>
      </c>
      <c r="J229" s="6">
        <f t="shared" si="22"/>
        <v>1289611.991400274</v>
      </c>
      <c r="K229" s="18">
        <f t="shared" si="22"/>
        <v>0.3</v>
      </c>
      <c r="L229" s="35">
        <f>Data!BM31</f>
        <v>7.3735490344402459E-3</v>
      </c>
      <c r="Q229" s="21">
        <v>6277.3224250453341</v>
      </c>
      <c r="R229" s="21">
        <v>1798.5592979755304</v>
      </c>
      <c r="S229" s="21">
        <v>36148.154855651141</v>
      </c>
      <c r="T229" s="38">
        <v>0.63323529479321472</v>
      </c>
    </row>
    <row r="230" spans="1:20" x14ac:dyDescent="0.25">
      <c r="A230" s="17" t="s">
        <v>257</v>
      </c>
      <c r="B230" s="8" t="s">
        <v>40</v>
      </c>
      <c r="C230" s="8" t="s">
        <v>62</v>
      </c>
      <c r="E230" s="8" t="str">
        <f t="shared" si="19"/>
        <v>FiFi-vod.fifi</v>
      </c>
      <c r="F230" s="21">
        <f t="shared" si="21"/>
        <v>229113.786208976</v>
      </c>
      <c r="G230" s="19">
        <f t="shared" si="21"/>
        <v>8.3126244248613048</v>
      </c>
      <c r="H230" s="18">
        <f t="shared" si="22"/>
        <v>8.6056724656215413E-3</v>
      </c>
      <c r="I230" s="6">
        <f t="shared" si="22"/>
        <v>3.39</v>
      </c>
      <c r="J230" s="6">
        <f t="shared" si="22"/>
        <v>1289611.991400274</v>
      </c>
      <c r="K230" s="18">
        <f t="shared" si="22"/>
        <v>0.3</v>
      </c>
      <c r="L230" s="35">
        <f>Data!BM32</f>
        <v>7.3735490344402459E-3</v>
      </c>
      <c r="Q230" s="21">
        <v>4896.7047046855678</v>
      </c>
      <c r="R230" s="21">
        <v>1099.6898253094548</v>
      </c>
      <c r="S230" s="21">
        <v>26092.331115870089</v>
      </c>
      <c r="T230" s="38">
        <v>0.55774305588405015</v>
      </c>
    </row>
    <row r="231" spans="1:20" x14ac:dyDescent="0.25">
      <c r="A231" s="17" t="s">
        <v>258</v>
      </c>
      <c r="B231" s="8" t="s">
        <v>40</v>
      </c>
      <c r="C231" s="8" t="s">
        <v>62</v>
      </c>
      <c r="E231" s="8" t="str">
        <f t="shared" si="19"/>
        <v>FiFi-vod.fifi</v>
      </c>
      <c r="F231" s="21">
        <f t="shared" si="21"/>
        <v>575747.91897149396</v>
      </c>
      <c r="G231" s="19">
        <f t="shared" si="21"/>
        <v>5.8386874031403826</v>
      </c>
      <c r="H231" s="18">
        <f t="shared" si="22"/>
        <v>8.6056724656215413E-3</v>
      </c>
      <c r="I231" s="6">
        <f t="shared" si="22"/>
        <v>3.39</v>
      </c>
      <c r="J231" s="6">
        <f t="shared" si="22"/>
        <v>1289611.991400274</v>
      </c>
      <c r="K231" s="18">
        <f t="shared" si="22"/>
        <v>0.3</v>
      </c>
      <c r="L231" s="35">
        <f>Data!BM33</f>
        <v>6.922107256821455E-3</v>
      </c>
      <c r="Q231" s="21">
        <v>10734.167626410401</v>
      </c>
      <c r="R231" s="21">
        <v>3789.237866883052</v>
      </c>
      <c r="S231" s="21">
        <v>64266.786982547754</v>
      </c>
      <c r="T231" s="38">
        <v>0.76477675462977901</v>
      </c>
    </row>
    <row r="232" spans="1:20" x14ac:dyDescent="0.25">
      <c r="A232" s="17" t="s">
        <v>259</v>
      </c>
      <c r="B232" s="8" t="s">
        <v>40</v>
      </c>
      <c r="C232" s="8" t="s">
        <v>62</v>
      </c>
      <c r="E232" s="8" t="str">
        <f t="shared" si="19"/>
        <v>FiFi-vod.fifi</v>
      </c>
      <c r="F232" s="21">
        <f t="shared" ref="F232:G247" si="23">F34</f>
        <v>336725.53496230103</v>
      </c>
      <c r="G232" s="19">
        <f t="shared" si="23"/>
        <v>7.1135985788344387</v>
      </c>
      <c r="H232" s="18">
        <f t="shared" si="22"/>
        <v>8.6056724656215413E-3</v>
      </c>
      <c r="I232" s="6">
        <f t="shared" si="22"/>
        <v>3.39</v>
      </c>
      <c r="J232" s="6">
        <f t="shared" si="22"/>
        <v>1289611.991400274</v>
      </c>
      <c r="K232" s="18">
        <f t="shared" si="22"/>
        <v>0.3</v>
      </c>
      <c r="L232" s="35">
        <f>Data!BM34</f>
        <v>6.922107256821455E-3</v>
      </c>
      <c r="Q232" s="21">
        <v>6018.0880952048428</v>
      </c>
      <c r="R232" s="21">
        <v>1941.1676758919525</v>
      </c>
      <c r="S232" s="21">
        <v>40793.362938304883</v>
      </c>
      <c r="T232" s="38">
        <v>0.66988798223020107</v>
      </c>
    </row>
    <row r="233" spans="1:20" x14ac:dyDescent="0.25">
      <c r="A233" s="17" t="s">
        <v>260</v>
      </c>
      <c r="B233" s="8" t="s">
        <v>40</v>
      </c>
      <c r="C233" s="8" t="s">
        <v>62</v>
      </c>
      <c r="E233" s="8" t="str">
        <f t="shared" si="19"/>
        <v>FiFi-vod.fifi</v>
      </c>
      <c r="F233" s="21">
        <f t="shared" si="23"/>
        <v>229185.51881171801</v>
      </c>
      <c r="G233" s="19">
        <f t="shared" si="23"/>
        <v>8.3136684020358853</v>
      </c>
      <c r="H233" s="18">
        <f t="shared" ref="H233:K248" si="24">H232</f>
        <v>8.6056724656215413E-3</v>
      </c>
      <c r="I233" s="6">
        <f t="shared" si="24"/>
        <v>3.39</v>
      </c>
      <c r="J233" s="6">
        <f t="shared" si="24"/>
        <v>1289611.991400274</v>
      </c>
      <c r="K233" s="18">
        <f t="shared" si="24"/>
        <v>0.3</v>
      </c>
      <c r="L233" s="35">
        <f>Data!BM35</f>
        <v>6.922107256821455E-3</v>
      </c>
      <c r="Q233" s="21">
        <v>4882.8374252314961</v>
      </c>
      <c r="R233" s="21">
        <v>1153.7965823640438</v>
      </c>
      <c r="S233" s="21">
        <v>27634.999196078352</v>
      </c>
      <c r="T233" s="38">
        <v>0.58500188092558725</v>
      </c>
    </row>
    <row r="234" spans="1:20" x14ac:dyDescent="0.25">
      <c r="A234" s="17" t="s">
        <v>261</v>
      </c>
      <c r="B234" s="8" t="s">
        <v>40</v>
      </c>
      <c r="C234" s="8" t="s">
        <v>62</v>
      </c>
      <c r="E234" s="8" t="str">
        <f t="shared" si="19"/>
        <v>FiFi-vod.fifi</v>
      </c>
      <c r="F234" s="21">
        <f t="shared" si="23"/>
        <v>214943.993567217</v>
      </c>
      <c r="G234" s="19">
        <f t="shared" si="23"/>
        <v>8.3132960896176691</v>
      </c>
      <c r="H234" s="18">
        <f t="shared" si="24"/>
        <v>8.6056724656215413E-3</v>
      </c>
      <c r="I234" s="6">
        <f t="shared" si="24"/>
        <v>3.39</v>
      </c>
      <c r="J234" s="6">
        <f t="shared" si="24"/>
        <v>1289611.991400274</v>
      </c>
      <c r="K234" s="18">
        <f t="shared" si="24"/>
        <v>0.3</v>
      </c>
      <c r="L234" s="35">
        <f>Data!BM36</f>
        <v>6.922107256821455E-3</v>
      </c>
      <c r="Q234" s="21">
        <v>4922.597317605675</v>
      </c>
      <c r="R234" s="21">
        <v>1031.2024160238982</v>
      </c>
      <c r="S234" s="21">
        <v>24138.82521556857</v>
      </c>
      <c r="T234" s="38">
        <v>0.55748578180501651</v>
      </c>
    </row>
    <row r="235" spans="1:20" x14ac:dyDescent="0.25">
      <c r="A235" s="17" t="s">
        <v>278</v>
      </c>
      <c r="B235" s="8" t="s">
        <v>40</v>
      </c>
      <c r="C235" s="8" t="s">
        <v>62</v>
      </c>
      <c r="E235" s="8" t="str">
        <f t="shared" si="19"/>
        <v>FiFi-vod.fifi</v>
      </c>
      <c r="F235" s="21">
        <f t="shared" si="23"/>
        <v>205737.99774799301</v>
      </c>
      <c r="G235" s="19">
        <f t="shared" si="23"/>
        <v>8.078181260819024</v>
      </c>
      <c r="H235" s="18">
        <f t="shared" si="24"/>
        <v>8.6056724656215413E-3</v>
      </c>
      <c r="I235" s="6">
        <f t="shared" si="24"/>
        <v>3.39</v>
      </c>
      <c r="J235" s="6">
        <f t="shared" si="24"/>
        <v>1289611.991400274</v>
      </c>
      <c r="K235" s="18">
        <f t="shared" si="24"/>
        <v>0.3</v>
      </c>
      <c r="L235" s="35">
        <f>Data!BM37</f>
        <v>7.1478281456308504E-3</v>
      </c>
      <c r="Q235" s="21">
        <v>4296.9074102657696</v>
      </c>
      <c r="R235" s="21">
        <v>900.68769237081654</v>
      </c>
      <c r="S235" s="21">
        <v>20368.456095775513</v>
      </c>
      <c r="T235" s="38">
        <v>0.5087154254318742</v>
      </c>
    </row>
    <row r="236" spans="1:20" x14ac:dyDescent="0.25">
      <c r="A236" s="17" t="s">
        <v>279</v>
      </c>
      <c r="B236" s="8" t="s">
        <v>40</v>
      </c>
      <c r="C236" s="8" t="s">
        <v>62</v>
      </c>
      <c r="E236" s="8" t="str">
        <f t="shared" si="19"/>
        <v>FiFi-vod.fifi</v>
      </c>
      <c r="F236" s="21">
        <f t="shared" si="23"/>
        <v>436708.84697628801</v>
      </c>
      <c r="G236" s="19">
        <f t="shared" si="23"/>
        <v>6.0086222354126866</v>
      </c>
      <c r="H236" s="18">
        <f t="shared" si="24"/>
        <v>8.6056724656215413E-3</v>
      </c>
      <c r="I236" s="6">
        <f t="shared" si="24"/>
        <v>3.39</v>
      </c>
      <c r="J236" s="6">
        <f t="shared" si="24"/>
        <v>1289611.991400274</v>
      </c>
      <c r="K236" s="18">
        <f t="shared" si="24"/>
        <v>0.3</v>
      </c>
      <c r="L236" s="35">
        <f>Data!BM38</f>
        <v>7.1478281456308504E-3</v>
      </c>
      <c r="Q236" s="21">
        <v>8795.7508098443795</v>
      </c>
      <c r="R236" s="21">
        <v>2588.7476308235987</v>
      </c>
      <c r="S236" s="21">
        <v>43935.043484282432</v>
      </c>
      <c r="T236" s="38">
        <v>0.68883136147038582</v>
      </c>
    </row>
    <row r="237" spans="1:20" x14ac:dyDescent="0.25">
      <c r="A237" s="17" t="s">
        <v>280</v>
      </c>
      <c r="B237" s="8" t="s">
        <v>40</v>
      </c>
      <c r="C237" s="8" t="s">
        <v>62</v>
      </c>
      <c r="E237" s="8" t="str">
        <f t="shared" si="19"/>
        <v>FiFi-vod.fifi</v>
      </c>
      <c r="F237" s="21">
        <f t="shared" si="23"/>
        <v>253284.44575174601</v>
      </c>
      <c r="G237" s="19">
        <f t="shared" si="23"/>
        <v>7.1299227048638949</v>
      </c>
      <c r="H237" s="18">
        <f t="shared" si="24"/>
        <v>8.6056724656215413E-3</v>
      </c>
      <c r="I237" s="6">
        <f t="shared" si="24"/>
        <v>3.39</v>
      </c>
      <c r="J237" s="6">
        <f t="shared" si="24"/>
        <v>1289611.991400274</v>
      </c>
      <c r="K237" s="18">
        <f t="shared" si="24"/>
        <v>0.3</v>
      </c>
      <c r="L237" s="35">
        <f>Data!BM39</f>
        <v>7.1478281456308504E-3</v>
      </c>
      <c r="Q237" s="21">
        <v>4088.595103934726</v>
      </c>
      <c r="R237" s="21">
        <v>1194.1719470071605</v>
      </c>
      <c r="S237" s="21">
        <v>24775.06386610528</v>
      </c>
      <c r="T237" s="38">
        <v>0.54786496822671427</v>
      </c>
    </row>
    <row r="238" spans="1:20" x14ac:dyDescent="0.25">
      <c r="A238" s="17" t="s">
        <v>281</v>
      </c>
      <c r="B238" s="8" t="s">
        <v>40</v>
      </c>
      <c r="C238" s="8" t="s">
        <v>62</v>
      </c>
      <c r="E238" s="8" t="str">
        <f t="shared" si="19"/>
        <v>FiFi-vod.fifi</v>
      </c>
      <c r="F238" s="21">
        <f t="shared" si="23"/>
        <v>201747.696799417</v>
      </c>
      <c r="G238" s="19">
        <f t="shared" si="23"/>
        <v>8.2743415496816937</v>
      </c>
      <c r="H238" s="18">
        <f t="shared" si="24"/>
        <v>8.6056724656215413E-3</v>
      </c>
      <c r="I238" s="6">
        <f t="shared" si="24"/>
        <v>3.39</v>
      </c>
      <c r="J238" s="6">
        <f t="shared" si="24"/>
        <v>1289611.991400274</v>
      </c>
      <c r="K238" s="18">
        <f t="shared" si="24"/>
        <v>0.3</v>
      </c>
      <c r="L238" s="35">
        <f>Data!BM40</f>
        <v>7.1478281456308504E-3</v>
      </c>
      <c r="Q238" s="21">
        <v>4397.0088253114882</v>
      </c>
      <c r="R238" s="21">
        <v>886.9694593199581</v>
      </c>
      <c r="S238" s="21">
        <v>20482.500344052456</v>
      </c>
      <c r="T238" s="38">
        <v>0.51087572623881372</v>
      </c>
    </row>
    <row r="239" spans="1:20" x14ac:dyDescent="0.25">
      <c r="A239" s="17" t="s">
        <v>282</v>
      </c>
      <c r="B239" s="8" t="s">
        <v>40</v>
      </c>
      <c r="C239" s="8" t="s">
        <v>62</v>
      </c>
      <c r="E239" s="8" t="str">
        <f t="shared" si="19"/>
        <v>FiFi-vod.fifi</v>
      </c>
      <c r="F239" s="21">
        <f t="shared" si="23"/>
        <v>320149.29401431349</v>
      </c>
      <c r="G239" s="19">
        <f t="shared" si="23"/>
        <v>6.8001837755390948</v>
      </c>
      <c r="H239" s="18">
        <f t="shared" si="24"/>
        <v>8.6056724656215413E-3</v>
      </c>
      <c r="I239" s="6">
        <f t="shared" si="24"/>
        <v>3.39</v>
      </c>
      <c r="J239" s="6">
        <f t="shared" si="24"/>
        <v>1289611.991400274</v>
      </c>
      <c r="K239" s="18">
        <f t="shared" si="24"/>
        <v>0.3</v>
      </c>
      <c r="L239" s="35">
        <f>Data!BM41</f>
        <v>7.1478281456308504E-3</v>
      </c>
      <c r="Q239" s="21">
        <v>7062.3585792017557</v>
      </c>
      <c r="R239" s="21">
        <v>1721.8003472153716</v>
      </c>
      <c r="S239" s="21">
        <v>32629.655704835001</v>
      </c>
      <c r="T239" s="38">
        <v>0.62495022666024047</v>
      </c>
    </row>
    <row r="240" spans="1:20" x14ac:dyDescent="0.25">
      <c r="A240" s="17" t="s">
        <v>283</v>
      </c>
      <c r="B240" s="8" t="s">
        <v>40</v>
      </c>
      <c r="C240" s="8" t="s">
        <v>62</v>
      </c>
      <c r="E240" s="8" t="str">
        <f t="shared" si="19"/>
        <v>FiFi-vod.fifi</v>
      </c>
      <c r="F240" s="21">
        <f t="shared" si="23"/>
        <v>391341.29065537348</v>
      </c>
      <c r="G240" s="19">
        <f t="shared" si="23"/>
        <v>6.2266027992457467</v>
      </c>
      <c r="H240" s="18">
        <f t="shared" si="24"/>
        <v>8.6056724656215413E-3</v>
      </c>
      <c r="I240" s="6">
        <f t="shared" si="24"/>
        <v>3.39</v>
      </c>
      <c r="J240" s="6">
        <f t="shared" si="24"/>
        <v>1289611.991400274</v>
      </c>
      <c r="K240" s="18">
        <f t="shared" si="24"/>
        <v>0.3</v>
      </c>
      <c r="L240" s="35">
        <f>Data!BM42</f>
        <v>6.6963863680120595E-3</v>
      </c>
      <c r="Q240" s="21">
        <v>7464.7392504194013</v>
      </c>
      <c r="R240" s="21">
        <v>2310.541389038855</v>
      </c>
      <c r="S240" s="21">
        <v>41306.592349365441</v>
      </c>
      <c r="T240" s="38">
        <v>0.68607764218559331</v>
      </c>
    </row>
    <row r="241" spans="1:20" x14ac:dyDescent="0.25">
      <c r="A241" s="17" t="s">
        <v>284</v>
      </c>
      <c r="B241" s="8" t="s">
        <v>40</v>
      </c>
      <c r="C241" s="8" t="s">
        <v>62</v>
      </c>
      <c r="E241" s="8" t="str">
        <f t="shared" si="19"/>
        <v>FiFi-vod.fifi</v>
      </c>
      <c r="F241" s="21">
        <f t="shared" si="23"/>
        <v>230648.18602876749</v>
      </c>
      <c r="G241" s="19">
        <f t="shared" si="23"/>
        <v>7.6727442277060725</v>
      </c>
      <c r="H241" s="18">
        <f t="shared" si="24"/>
        <v>8.6056724656215413E-3</v>
      </c>
      <c r="I241" s="6">
        <f t="shared" si="24"/>
        <v>3.39</v>
      </c>
      <c r="J241" s="6">
        <f t="shared" si="24"/>
        <v>1289611.991400274</v>
      </c>
      <c r="K241" s="18">
        <f t="shared" si="24"/>
        <v>0.3</v>
      </c>
      <c r="L241" s="35">
        <f>Data!BM43</f>
        <v>6.6963863680120595E-3</v>
      </c>
      <c r="Q241" s="21">
        <v>4241.755109378616</v>
      </c>
      <c r="R241" s="21">
        <v>1126.9324275113158</v>
      </c>
      <c r="S241" s="21">
        <v>25070.436793726978</v>
      </c>
      <c r="T241" s="38">
        <v>0.56775768294521001</v>
      </c>
    </row>
    <row r="242" spans="1:20" x14ac:dyDescent="0.25">
      <c r="A242" s="17" t="s">
        <v>285</v>
      </c>
      <c r="B242" s="8" t="s">
        <v>40</v>
      </c>
      <c r="C242" s="8" t="s">
        <v>62</v>
      </c>
      <c r="E242" s="8" t="str">
        <f t="shared" si="19"/>
        <v>FiFi-vod.fifi</v>
      </c>
      <c r="F242" s="21">
        <f t="shared" si="23"/>
        <v>255011.21194764899</v>
      </c>
      <c r="G242" s="19">
        <f t="shared" si="23"/>
        <v>7.3396787033818205</v>
      </c>
      <c r="H242" s="18">
        <f t="shared" si="24"/>
        <v>8.6056724656215413E-3</v>
      </c>
      <c r="I242" s="6">
        <f t="shared" si="24"/>
        <v>3.39</v>
      </c>
      <c r="J242" s="6">
        <f t="shared" si="24"/>
        <v>1289611.991400274</v>
      </c>
      <c r="K242" s="18">
        <f t="shared" si="24"/>
        <v>0.3</v>
      </c>
      <c r="L242" s="35">
        <f>Data!BM44</f>
        <v>6.6963863680120595E-3</v>
      </c>
      <c r="Q242" s="21">
        <v>5554.2708400897836</v>
      </c>
      <c r="R242" s="21">
        <v>1297.6595518080426</v>
      </c>
      <c r="S242" s="21">
        <v>26733.459318738423</v>
      </c>
      <c r="T242" s="38">
        <v>0.59131198270213114</v>
      </c>
    </row>
    <row r="243" spans="1:20" x14ac:dyDescent="0.25">
      <c r="A243" s="17" t="s">
        <v>286</v>
      </c>
      <c r="B243" s="8" t="s">
        <v>40</v>
      </c>
      <c r="C243" s="8" t="s">
        <v>62</v>
      </c>
      <c r="E243" s="8" t="str">
        <f t="shared" si="19"/>
        <v>FiFi-vod.fifi</v>
      </c>
      <c r="F243" s="21">
        <f t="shared" si="23"/>
        <v>290283.21400129853</v>
      </c>
      <c r="G243" s="19">
        <f t="shared" si="23"/>
        <v>6.8519846037487664</v>
      </c>
      <c r="H243" s="18">
        <f t="shared" si="24"/>
        <v>8.6056724656215413E-3</v>
      </c>
      <c r="I243" s="6">
        <f t="shared" si="24"/>
        <v>3.39</v>
      </c>
      <c r="J243" s="6">
        <f t="shared" si="24"/>
        <v>1289611.991400274</v>
      </c>
      <c r="K243" s="18">
        <f t="shared" si="24"/>
        <v>0.3</v>
      </c>
      <c r="L243" s="35">
        <f>Data!BM45</f>
        <v>6.6963863680120595E-3</v>
      </c>
      <c r="Q243" s="21">
        <v>5934.0884980986975</v>
      </c>
      <c r="R243" s="21">
        <v>1537.3622000605076</v>
      </c>
      <c r="S243" s="21">
        <v>29776.110906329064</v>
      </c>
      <c r="T243" s="38">
        <v>0.61541696343193375</v>
      </c>
    </row>
    <row r="244" spans="1:20" x14ac:dyDescent="0.25">
      <c r="A244" s="17" t="s">
        <v>287</v>
      </c>
      <c r="B244" s="8" t="s">
        <v>40</v>
      </c>
      <c r="C244" s="8" t="s">
        <v>62</v>
      </c>
      <c r="E244" s="8" t="str">
        <f t="shared" si="19"/>
        <v>FiFi-vod.fifi</v>
      </c>
      <c r="F244" s="21">
        <f t="shared" si="23"/>
        <v>329127.09109349351</v>
      </c>
      <c r="G244" s="19">
        <f t="shared" si="23"/>
        <v>6.6607284125131931</v>
      </c>
      <c r="H244" s="18">
        <f t="shared" si="24"/>
        <v>8.6056724656215413E-3</v>
      </c>
      <c r="I244" s="6">
        <f t="shared" si="24"/>
        <v>3.39</v>
      </c>
      <c r="J244" s="6">
        <f t="shared" si="24"/>
        <v>1289611.991400274</v>
      </c>
      <c r="K244" s="18">
        <f t="shared" si="24"/>
        <v>0.3</v>
      </c>
      <c r="L244" s="35">
        <f>Data!BM46</f>
        <v>7.8249908120590368E-3</v>
      </c>
      <c r="Q244" s="21">
        <v>6160.0757143602495</v>
      </c>
      <c r="R244" s="21">
        <v>1677.485808532635</v>
      </c>
      <c r="S244" s="21">
        <v>31717.334625810301</v>
      </c>
      <c r="T244" s="38">
        <v>0.59225728396204114</v>
      </c>
    </row>
    <row r="245" spans="1:20" x14ac:dyDescent="0.25">
      <c r="A245" s="17" t="s">
        <v>288</v>
      </c>
      <c r="B245" s="8" t="s">
        <v>40</v>
      </c>
      <c r="C245" s="8" t="s">
        <v>62</v>
      </c>
      <c r="E245" s="8" t="str">
        <f t="shared" si="19"/>
        <v>FiFi-vod.fifi</v>
      </c>
      <c r="F245" s="21">
        <f t="shared" si="23"/>
        <v>290379.33513653348</v>
      </c>
      <c r="G245" s="19">
        <f t="shared" si="23"/>
        <v>6.8891115045051432</v>
      </c>
      <c r="H245" s="18">
        <f t="shared" si="24"/>
        <v>8.6056724656215413E-3</v>
      </c>
      <c r="I245" s="6">
        <f t="shared" si="24"/>
        <v>3.39</v>
      </c>
      <c r="J245" s="6">
        <f t="shared" si="24"/>
        <v>1289611.991400274</v>
      </c>
      <c r="K245" s="18">
        <f t="shared" si="24"/>
        <v>0.3</v>
      </c>
      <c r="L245" s="35">
        <f>Data!BM47</f>
        <v>7.8249908120590368E-3</v>
      </c>
      <c r="Q245" s="21">
        <v>5413.3378684938298</v>
      </c>
      <c r="R245" s="21">
        <v>1382.3216683967951</v>
      </c>
      <c r="S245" s="21">
        <v>26869.524019928336</v>
      </c>
      <c r="T245" s="38">
        <v>0.55316997139155422</v>
      </c>
    </row>
    <row r="246" spans="1:20" x14ac:dyDescent="0.25">
      <c r="A246" s="17" t="s">
        <v>289</v>
      </c>
      <c r="B246" s="8" t="s">
        <v>40</v>
      </c>
      <c r="C246" s="8" t="s">
        <v>62</v>
      </c>
      <c r="E246" s="8" t="str">
        <f t="shared" si="19"/>
        <v>FiFi-vod.fifi</v>
      </c>
      <c r="F246" s="21">
        <f t="shared" si="23"/>
        <v>328074.70488976047</v>
      </c>
      <c r="G246" s="19">
        <f t="shared" si="23"/>
        <v>6.6769335668378105</v>
      </c>
      <c r="H246" s="18">
        <f t="shared" si="24"/>
        <v>8.6056724656215413E-3</v>
      </c>
      <c r="I246" s="6">
        <f t="shared" si="24"/>
        <v>3.39</v>
      </c>
      <c r="J246" s="6">
        <f t="shared" si="24"/>
        <v>1289611.991400274</v>
      </c>
      <c r="K246" s="18">
        <f t="shared" si="24"/>
        <v>0.3</v>
      </c>
      <c r="L246" s="35">
        <f>Data!BM48</f>
        <v>7.8249908120590368E-3</v>
      </c>
      <c r="Q246" s="21">
        <v>6606.4390996197353</v>
      </c>
      <c r="R246" s="21">
        <v>1671.2322446417882</v>
      </c>
      <c r="S246" s="21">
        <v>31221.576519241509</v>
      </c>
      <c r="T246" s="38">
        <v>0.59194212437784888</v>
      </c>
    </row>
    <row r="247" spans="1:20" x14ac:dyDescent="0.25">
      <c r="A247" s="17" t="s">
        <v>290</v>
      </c>
      <c r="B247" s="8" t="s">
        <v>40</v>
      </c>
      <c r="C247" s="8" t="s">
        <v>62</v>
      </c>
      <c r="E247" s="8" t="str">
        <f t="shared" si="19"/>
        <v>FiFi-vod.fifi</v>
      </c>
      <c r="F247" s="21">
        <f t="shared" si="23"/>
        <v>287583.00118987449</v>
      </c>
      <c r="G247" s="19">
        <f t="shared" si="23"/>
        <v>7.111582871611037</v>
      </c>
      <c r="H247" s="18">
        <f t="shared" si="24"/>
        <v>8.6056724656215413E-3</v>
      </c>
      <c r="I247" s="6">
        <f t="shared" si="24"/>
        <v>3.39</v>
      </c>
      <c r="J247" s="6">
        <f t="shared" si="24"/>
        <v>1289611.991400274</v>
      </c>
      <c r="K247" s="18">
        <f t="shared" si="24"/>
        <v>0.3</v>
      </c>
      <c r="L247" s="35">
        <f>Data!BM49</f>
        <v>7.8249908120590368E-3</v>
      </c>
      <c r="Q247" s="21">
        <v>5638.7525902970528</v>
      </c>
      <c r="R247" s="21">
        <v>1393.1873276012993</v>
      </c>
      <c r="S247" s="21">
        <v>27948.578000454647</v>
      </c>
      <c r="T247" s="38">
        <v>0.5629391993874524</v>
      </c>
    </row>
    <row r="248" spans="1:20" x14ac:dyDescent="0.25">
      <c r="A248" s="17" t="s">
        <v>291</v>
      </c>
      <c r="B248" s="8" t="s">
        <v>40</v>
      </c>
      <c r="C248" s="8" t="s">
        <v>62</v>
      </c>
      <c r="E248" s="8" t="str">
        <f t="shared" si="19"/>
        <v>FiFi-vod.fifi</v>
      </c>
      <c r="F248" s="21">
        <f t="shared" ref="F248:G263" si="25">F50</f>
        <v>348609.08602096396</v>
      </c>
      <c r="G248" s="19">
        <f t="shared" si="25"/>
        <v>6.5637372420193243</v>
      </c>
      <c r="H248" s="18">
        <f t="shared" si="24"/>
        <v>8.6056724656215413E-3</v>
      </c>
      <c r="I248" s="6">
        <f t="shared" si="24"/>
        <v>3.39</v>
      </c>
      <c r="J248" s="6">
        <f t="shared" si="24"/>
        <v>1289611.991400274</v>
      </c>
      <c r="K248" s="18">
        <f t="shared" si="24"/>
        <v>0.3</v>
      </c>
      <c r="L248" s="35">
        <f>Data!BM50</f>
        <v>7.8249908120590368E-3</v>
      </c>
      <c r="Q248" s="21">
        <v>6979.6021700272086</v>
      </c>
      <c r="R248" s="21">
        <v>1828.0757329728731</v>
      </c>
      <c r="S248" s="21">
        <v>33697.037559411125</v>
      </c>
      <c r="T248" s="38">
        <v>0.60935540640226193</v>
      </c>
    </row>
    <row r="249" spans="1:20" x14ac:dyDescent="0.25">
      <c r="A249" s="17" t="s">
        <v>292</v>
      </c>
      <c r="B249" s="8" t="s">
        <v>40</v>
      </c>
      <c r="C249" s="8" t="s">
        <v>62</v>
      </c>
      <c r="E249" s="8" t="str">
        <f t="shared" si="19"/>
        <v>FiFi-vod.fifi</v>
      </c>
      <c r="F249" s="21">
        <f t="shared" si="25"/>
        <v>241297.1653229885</v>
      </c>
      <c r="G249" s="19">
        <f t="shared" si="25"/>
        <v>7.6437660299865655</v>
      </c>
      <c r="H249" s="18">
        <f t="shared" ref="H249:K264" si="26">H248</f>
        <v>8.6056724656215413E-3</v>
      </c>
      <c r="I249" s="6">
        <f t="shared" si="26"/>
        <v>3.39</v>
      </c>
      <c r="J249" s="6">
        <f t="shared" si="26"/>
        <v>1289611.991400274</v>
      </c>
      <c r="K249" s="18">
        <f t="shared" si="26"/>
        <v>0.3</v>
      </c>
      <c r="L249" s="35">
        <f>Data!BM51</f>
        <v>8.2011922934080266E-3</v>
      </c>
      <c r="Q249" s="21">
        <v>4182.137017808167</v>
      </c>
      <c r="R249" s="21">
        <v>1021.7940211480727</v>
      </c>
      <c r="S249" s="21">
        <v>22294.964494789925</v>
      </c>
      <c r="T249" s="38">
        <v>0.49206936123503964</v>
      </c>
    </row>
    <row r="250" spans="1:20" x14ac:dyDescent="0.25">
      <c r="A250" s="17" t="s">
        <v>293</v>
      </c>
      <c r="B250" s="8" t="s">
        <v>40</v>
      </c>
      <c r="C250" s="8" t="s">
        <v>62</v>
      </c>
      <c r="E250" s="8" t="str">
        <f t="shared" si="19"/>
        <v>FiFi-vod.fifi</v>
      </c>
      <c r="F250" s="21">
        <f t="shared" si="25"/>
        <v>285302.18935091398</v>
      </c>
      <c r="G250" s="19">
        <f t="shared" si="25"/>
        <v>7.1103422436825836</v>
      </c>
      <c r="H250" s="18">
        <f t="shared" si="26"/>
        <v>8.6056724656215413E-3</v>
      </c>
      <c r="I250" s="6">
        <f t="shared" si="26"/>
        <v>3.39</v>
      </c>
      <c r="J250" s="6">
        <f t="shared" si="26"/>
        <v>1289611.991400274</v>
      </c>
      <c r="K250" s="18">
        <f t="shared" si="26"/>
        <v>0.3</v>
      </c>
      <c r="L250" s="35">
        <f>Data!BM52</f>
        <v>8.2011922934080266E-3</v>
      </c>
      <c r="Q250" s="21">
        <v>6021.8198233795683</v>
      </c>
      <c r="R250" s="21">
        <v>1321.3592920984256</v>
      </c>
      <c r="S250" s="21">
        <v>25828.304107229364</v>
      </c>
      <c r="T250" s="38">
        <v>0.53818427739890096</v>
      </c>
    </row>
    <row r="251" spans="1:20" x14ac:dyDescent="0.25">
      <c r="A251" s="17" t="s">
        <v>294</v>
      </c>
      <c r="B251" s="8" t="s">
        <v>40</v>
      </c>
      <c r="C251" s="8" t="s">
        <v>62</v>
      </c>
      <c r="E251" s="8" t="str">
        <f t="shared" si="19"/>
        <v>FiFi-vod.fifi</v>
      </c>
      <c r="F251" s="21">
        <f t="shared" si="25"/>
        <v>415829.06386048801</v>
      </c>
      <c r="G251" s="19">
        <f t="shared" si="25"/>
        <v>6.129014958880469</v>
      </c>
      <c r="H251" s="18">
        <f t="shared" si="26"/>
        <v>8.6056724656215413E-3</v>
      </c>
      <c r="I251" s="6">
        <f t="shared" si="26"/>
        <v>3.39</v>
      </c>
      <c r="J251" s="6">
        <f t="shared" si="26"/>
        <v>1289611.991400274</v>
      </c>
      <c r="K251" s="18">
        <f t="shared" si="26"/>
        <v>0.3</v>
      </c>
      <c r="L251" s="35">
        <f>Data!BM53</f>
        <v>8.2011922934080266E-3</v>
      </c>
      <c r="Q251" s="21">
        <v>8133.4275400438801</v>
      </c>
      <c r="R251" s="21">
        <v>2263.0846148108594</v>
      </c>
      <c r="S251" s="21">
        <v>38887.497820501441</v>
      </c>
      <c r="T251" s="38">
        <v>0.63241350987922917</v>
      </c>
    </row>
    <row r="252" spans="1:20" x14ac:dyDescent="0.25">
      <c r="A252" s="17" t="s">
        <v>295</v>
      </c>
      <c r="B252" s="8" t="s">
        <v>40</v>
      </c>
      <c r="C252" s="8" t="s">
        <v>62</v>
      </c>
      <c r="E252" s="8" t="str">
        <f t="shared" si="19"/>
        <v>FiFi-vod.fifi</v>
      </c>
      <c r="F252" s="21">
        <f t="shared" si="25"/>
        <v>393432.46859552251</v>
      </c>
      <c r="G252" s="19">
        <f t="shared" si="25"/>
        <v>6.2941960634324765</v>
      </c>
      <c r="H252" s="18">
        <f t="shared" si="26"/>
        <v>8.6056724656215413E-3</v>
      </c>
      <c r="I252" s="6">
        <f t="shared" si="26"/>
        <v>3.39</v>
      </c>
      <c r="J252" s="6">
        <f t="shared" si="26"/>
        <v>1289611.991400274</v>
      </c>
      <c r="K252" s="18">
        <f t="shared" si="26"/>
        <v>0.3</v>
      </c>
      <c r="L252" s="35">
        <f>Data!BM54</f>
        <v>8.2011922934080266E-3</v>
      </c>
      <c r="Q252" s="21">
        <v>7105.0576898420486</v>
      </c>
      <c r="R252" s="21">
        <v>2104.8678026252851</v>
      </c>
      <c r="S252" s="21">
        <v>37807.189970706102</v>
      </c>
      <c r="T252" s="38">
        <v>0.62168417766199568</v>
      </c>
    </row>
    <row r="253" spans="1:20" x14ac:dyDescent="0.25">
      <c r="A253" s="17" t="s">
        <v>296</v>
      </c>
      <c r="B253" s="8" t="s">
        <v>40</v>
      </c>
      <c r="C253" s="8" t="s">
        <v>62</v>
      </c>
      <c r="E253" s="8" t="str">
        <f t="shared" si="19"/>
        <v>FiFi-vod.fifi</v>
      </c>
      <c r="F253" s="21">
        <f t="shared" si="25"/>
        <v>228081.015200244</v>
      </c>
      <c r="G253" s="19">
        <f t="shared" si="25"/>
        <v>7.9971814637423746</v>
      </c>
      <c r="H253" s="18">
        <f t="shared" si="26"/>
        <v>8.6056724656215413E-3</v>
      </c>
      <c r="I253" s="6">
        <f t="shared" si="26"/>
        <v>3.39</v>
      </c>
      <c r="J253" s="6">
        <f t="shared" si="26"/>
        <v>1289611.991400274</v>
      </c>
      <c r="K253" s="18">
        <f t="shared" si="26"/>
        <v>0.3</v>
      </c>
      <c r="L253" s="35">
        <f>Data!BM55</f>
        <v>9.7059982188039962E-3</v>
      </c>
      <c r="Q253" s="21">
        <v>2581.1226617965717</v>
      </c>
      <c r="R253" s="21">
        <v>769.69693362134262</v>
      </c>
      <c r="S253" s="21">
        <v>18285.703848571087</v>
      </c>
      <c r="T253" s="38">
        <v>0.39214420935049743</v>
      </c>
    </row>
    <row r="254" spans="1:20" x14ac:dyDescent="0.25">
      <c r="A254" s="17" t="s">
        <v>297</v>
      </c>
      <c r="B254" s="8" t="s">
        <v>40</v>
      </c>
      <c r="C254" s="8" t="s">
        <v>62</v>
      </c>
      <c r="E254" s="8" t="str">
        <f t="shared" si="19"/>
        <v>FiFi-vod.fifi</v>
      </c>
      <c r="F254" s="21">
        <f t="shared" si="25"/>
        <v>317634.99002545653</v>
      </c>
      <c r="G254" s="19">
        <f t="shared" si="25"/>
        <v>6.7548152855074779</v>
      </c>
      <c r="H254" s="18">
        <f t="shared" si="26"/>
        <v>8.6056724656215413E-3</v>
      </c>
      <c r="I254" s="6">
        <f t="shared" si="26"/>
        <v>3.39</v>
      </c>
      <c r="J254" s="6">
        <f t="shared" si="26"/>
        <v>1289611.991400274</v>
      </c>
      <c r="K254" s="18">
        <f t="shared" si="26"/>
        <v>0.3</v>
      </c>
      <c r="L254" s="35">
        <f>Data!BM56</f>
        <v>9.7059982188039962E-3</v>
      </c>
      <c r="Q254" s="21">
        <v>6394.1645420713503</v>
      </c>
      <c r="R254" s="21">
        <v>1320.9299974352734</v>
      </c>
      <c r="S254" s="21">
        <v>23853.57874493891</v>
      </c>
      <c r="T254" s="38">
        <v>0.48324420279833935</v>
      </c>
    </row>
    <row r="255" spans="1:20" x14ac:dyDescent="0.25">
      <c r="A255" s="17" t="s">
        <v>298</v>
      </c>
      <c r="B255" s="8" t="s">
        <v>40</v>
      </c>
      <c r="C255" s="8" t="s">
        <v>62</v>
      </c>
      <c r="E255" s="8" t="str">
        <f t="shared" si="19"/>
        <v>FiFi-vod.fifi</v>
      </c>
      <c r="F255" s="21">
        <f t="shared" si="25"/>
        <v>322486.62248072354</v>
      </c>
      <c r="G255" s="19">
        <f t="shared" si="25"/>
        <v>6.9739033911176911</v>
      </c>
      <c r="H255" s="18">
        <f t="shared" si="26"/>
        <v>8.6056724656215413E-3</v>
      </c>
      <c r="I255" s="6">
        <f t="shared" si="26"/>
        <v>3.39</v>
      </c>
      <c r="J255" s="6">
        <f t="shared" si="26"/>
        <v>1289611.991400274</v>
      </c>
      <c r="K255" s="18">
        <f t="shared" si="26"/>
        <v>0.3</v>
      </c>
      <c r="L255" s="35">
        <f>Data!BM57</f>
        <v>9.7059982188039962E-3</v>
      </c>
      <c r="Q255" s="21">
        <v>6373.7331430576514</v>
      </c>
      <c r="R255" s="21">
        <v>1407.0563849013081</v>
      </c>
      <c r="S255" s="21">
        <v>26891.236104134681</v>
      </c>
      <c r="T255" s="38">
        <v>0.50700820165909943</v>
      </c>
    </row>
    <row r="256" spans="1:20" x14ac:dyDescent="0.25">
      <c r="A256" s="17" t="s">
        <v>299</v>
      </c>
      <c r="B256" s="8" t="s">
        <v>40</v>
      </c>
      <c r="C256" s="8" t="s">
        <v>62</v>
      </c>
      <c r="E256" s="8" t="str">
        <f t="shared" si="19"/>
        <v>FiFi-vod.fifi</v>
      </c>
      <c r="F256" s="21">
        <f t="shared" si="25"/>
        <v>401386.27962260752</v>
      </c>
      <c r="G256" s="19">
        <f t="shared" si="25"/>
        <v>6.2238891290728731</v>
      </c>
      <c r="H256" s="18">
        <f t="shared" si="26"/>
        <v>8.6056724656215413E-3</v>
      </c>
      <c r="I256" s="6">
        <f t="shared" si="26"/>
        <v>3.39</v>
      </c>
      <c r="J256" s="6">
        <f t="shared" si="26"/>
        <v>1289611.991400274</v>
      </c>
      <c r="K256" s="18">
        <f t="shared" si="26"/>
        <v>0.3</v>
      </c>
      <c r="L256" s="35">
        <f>Data!BM58</f>
        <v>9.7059982188039962E-3</v>
      </c>
      <c r="Q256" s="21">
        <v>7512.2559849867512</v>
      </c>
      <c r="R256" s="21">
        <v>1921.1689373663708</v>
      </c>
      <c r="S256" s="21">
        <v>33022.456969285304</v>
      </c>
      <c r="T256" s="38">
        <v>0.55618365306130646</v>
      </c>
    </row>
    <row r="257" spans="1:20" x14ac:dyDescent="0.25">
      <c r="A257" s="17" t="s">
        <v>300</v>
      </c>
      <c r="B257" s="8" t="s">
        <v>40</v>
      </c>
      <c r="C257" s="8" t="s">
        <v>62</v>
      </c>
      <c r="E257" s="8" t="str">
        <f t="shared" si="19"/>
        <v>FiFi-vod.fifi</v>
      </c>
      <c r="F257" s="21">
        <f t="shared" si="25"/>
        <v>309588.89609523199</v>
      </c>
      <c r="G257" s="19">
        <f t="shared" si="25"/>
        <v>6.9990429098927924</v>
      </c>
      <c r="H257" s="18">
        <f t="shared" si="26"/>
        <v>8.6056724656215413E-3</v>
      </c>
      <c r="I257" s="6">
        <f t="shared" si="26"/>
        <v>3.39</v>
      </c>
      <c r="J257" s="6">
        <f t="shared" si="26"/>
        <v>1289611.991400274</v>
      </c>
      <c r="K257" s="18">
        <f t="shared" si="26"/>
        <v>0.3</v>
      </c>
      <c r="L257" s="35">
        <f>Data!BM59</f>
        <v>8.3516728859476235E-3</v>
      </c>
      <c r="Q257" s="21">
        <v>6210.467313575954</v>
      </c>
      <c r="R257" s="21">
        <v>1491.1960492541052</v>
      </c>
      <c r="S257" s="21">
        <v>29170.776696759222</v>
      </c>
      <c r="T257" s="38">
        <v>0.55971192008030113</v>
      </c>
    </row>
    <row r="258" spans="1:20" x14ac:dyDescent="0.25">
      <c r="A258" s="17" t="s">
        <v>301</v>
      </c>
      <c r="B258" s="8" t="s">
        <v>40</v>
      </c>
      <c r="C258" s="8" t="s">
        <v>62</v>
      </c>
      <c r="E258" s="8" t="str">
        <f t="shared" si="19"/>
        <v>FiFi-vod.fifi</v>
      </c>
      <c r="F258" s="21">
        <f t="shared" si="25"/>
        <v>309968.77520157403</v>
      </c>
      <c r="G258" s="19">
        <f t="shared" si="25"/>
        <v>6.9767010399881384</v>
      </c>
      <c r="H258" s="18">
        <f t="shared" si="26"/>
        <v>8.6056724656215413E-3</v>
      </c>
      <c r="I258" s="6">
        <f t="shared" si="26"/>
        <v>3.39</v>
      </c>
      <c r="J258" s="6">
        <f t="shared" si="26"/>
        <v>1289611.991400274</v>
      </c>
      <c r="K258" s="18">
        <f t="shared" si="26"/>
        <v>0.3</v>
      </c>
      <c r="L258" s="35">
        <f>Data!BM60</f>
        <v>8.3516728859476235E-3</v>
      </c>
      <c r="Q258" s="21">
        <v>6163.4499941351314</v>
      </c>
      <c r="R258" s="21">
        <v>1490.7087411572063</v>
      </c>
      <c r="S258" s="21">
        <v>29093.327077770387</v>
      </c>
      <c r="T258" s="38">
        <v>0.55884328663200833</v>
      </c>
    </row>
    <row r="259" spans="1:20" x14ac:dyDescent="0.25">
      <c r="A259" s="17" t="s">
        <v>272</v>
      </c>
      <c r="B259" s="8" t="s">
        <v>40</v>
      </c>
      <c r="C259" s="8" t="s">
        <v>62</v>
      </c>
      <c r="E259" s="8" t="str">
        <f t="shared" si="19"/>
        <v>FiFi-vod.fifi</v>
      </c>
      <c r="F259" s="21">
        <f t="shared" si="25"/>
        <v>454180.53004536044</v>
      </c>
      <c r="G259" s="19">
        <f t="shared" si="25"/>
        <v>6.0080329106190753</v>
      </c>
      <c r="H259" s="18">
        <f t="shared" si="26"/>
        <v>8.6056724656215413E-3</v>
      </c>
      <c r="I259" s="6">
        <f t="shared" si="26"/>
        <v>3.39</v>
      </c>
      <c r="J259" s="6">
        <f t="shared" si="26"/>
        <v>1289611.991400274</v>
      </c>
      <c r="K259" s="18">
        <f t="shared" si="26"/>
        <v>0.3</v>
      </c>
      <c r="L259" s="35">
        <f>Data!BM61</f>
        <v>8.3516728859476235E-3</v>
      </c>
      <c r="Q259" s="21">
        <v>8674.4000518712946</v>
      </c>
      <c r="R259" s="21">
        <v>2542.014470561001</v>
      </c>
      <c r="S259" s="21">
        <v>43099.397316706134</v>
      </c>
      <c r="T259" s="38">
        <v>0.65037627900782469</v>
      </c>
    </row>
    <row r="260" spans="1:20" x14ac:dyDescent="0.25">
      <c r="A260" s="17" t="s">
        <v>273</v>
      </c>
      <c r="B260" s="8" t="s">
        <v>40</v>
      </c>
      <c r="C260" s="8" t="s">
        <v>62</v>
      </c>
      <c r="E260" s="8" t="str">
        <f t="shared" si="19"/>
        <v>FiFi-vod.fifi</v>
      </c>
      <c r="F260" s="21">
        <f t="shared" si="25"/>
        <v>455011.73547455797</v>
      </c>
      <c r="G260" s="19">
        <f t="shared" si="25"/>
        <v>6.0449284141776669</v>
      </c>
      <c r="H260" s="18">
        <f t="shared" si="26"/>
        <v>8.6056724656215413E-3</v>
      </c>
      <c r="I260" s="6">
        <f t="shared" si="26"/>
        <v>3.39</v>
      </c>
      <c r="J260" s="6">
        <f t="shared" si="26"/>
        <v>1289611.991400274</v>
      </c>
      <c r="K260" s="18">
        <f t="shared" si="26"/>
        <v>0.3</v>
      </c>
      <c r="L260" s="35">
        <f>Data!BM62</f>
        <v>8.3516728859476235E-3</v>
      </c>
      <c r="Q260" s="21">
        <v>8008.6572329448309</v>
      </c>
      <c r="R260" s="21">
        <v>2557.5080563755632</v>
      </c>
      <c r="S260" s="21">
        <v>44400.583842068438</v>
      </c>
      <c r="T260" s="38">
        <v>0.65314498986640923</v>
      </c>
    </row>
    <row r="261" spans="1:20" x14ac:dyDescent="0.25">
      <c r="A261" s="17" t="s">
        <v>274</v>
      </c>
      <c r="B261" s="8" t="s">
        <v>40</v>
      </c>
      <c r="C261" s="8" t="s">
        <v>62</v>
      </c>
      <c r="E261" s="8" t="str">
        <f t="shared" si="19"/>
        <v>FiFi-vod.fifi</v>
      </c>
      <c r="F261" s="21">
        <f t="shared" si="25"/>
        <v>290055.894256228</v>
      </c>
      <c r="G261" s="19">
        <f t="shared" si="25"/>
        <v>7.3475859223576458</v>
      </c>
      <c r="H261" s="18">
        <f t="shared" si="26"/>
        <v>8.6056724656215413E-3</v>
      </c>
      <c r="I261" s="6">
        <f t="shared" si="26"/>
        <v>3.39</v>
      </c>
      <c r="J261" s="6">
        <f t="shared" si="26"/>
        <v>1289611.991400274</v>
      </c>
      <c r="K261" s="18">
        <f t="shared" si="26"/>
        <v>0.3</v>
      </c>
      <c r="L261" s="35">
        <f>Data!BM63</f>
        <v>8.3516728859476235E-3</v>
      </c>
      <c r="Q261" s="21">
        <v>5235.4827551167582</v>
      </c>
      <c r="R261" s="21">
        <v>1378.7456329418551</v>
      </c>
      <c r="S261" s="21">
        <v>29106.749535445324</v>
      </c>
      <c r="T261" s="38">
        <v>0.55235417619455274</v>
      </c>
    </row>
    <row r="262" spans="1:20" x14ac:dyDescent="0.25">
      <c r="A262" s="17" t="s">
        <v>275</v>
      </c>
      <c r="B262" s="8" t="s">
        <v>40</v>
      </c>
      <c r="C262" s="8" t="s">
        <v>62</v>
      </c>
      <c r="E262" s="8" t="str">
        <f t="shared" si="19"/>
        <v>FiFi-vod.fifi</v>
      </c>
      <c r="F262" s="21">
        <f t="shared" si="25"/>
        <v>348451.97318493499</v>
      </c>
      <c r="G262" s="19">
        <f t="shared" si="25"/>
        <v>6.6816214516324974</v>
      </c>
      <c r="H262" s="18">
        <f t="shared" si="26"/>
        <v>8.6056724656215413E-3</v>
      </c>
      <c r="I262" s="6">
        <f t="shared" si="26"/>
        <v>3.39</v>
      </c>
      <c r="J262" s="6">
        <f t="shared" si="26"/>
        <v>1289611.991400274</v>
      </c>
      <c r="K262" s="18">
        <f t="shared" si="26"/>
        <v>0.3</v>
      </c>
      <c r="L262" s="35">
        <f>Data!BM64</f>
        <v>7.2983087381704474E-3</v>
      </c>
      <c r="Q262" s="21">
        <v>7396.5060745122382</v>
      </c>
      <c r="R262" s="21">
        <v>1924.8884478974853</v>
      </c>
      <c r="S262" s="21">
        <v>36203.55838063587</v>
      </c>
      <c r="T262" s="38">
        <v>0.64191544500166176</v>
      </c>
    </row>
    <row r="263" spans="1:20" x14ac:dyDescent="0.25">
      <c r="A263" s="17" t="s">
        <v>276</v>
      </c>
      <c r="B263" s="8" t="s">
        <v>40</v>
      </c>
      <c r="C263" s="8" t="s">
        <v>62</v>
      </c>
      <c r="E263" s="8" t="str">
        <f t="shared" si="19"/>
        <v>FiFi-vod.fifi</v>
      </c>
      <c r="F263" s="21">
        <f t="shared" si="25"/>
        <v>427408.08445701201</v>
      </c>
      <c r="G263" s="19">
        <f t="shared" si="25"/>
        <v>6.1680815445545676</v>
      </c>
      <c r="H263" s="18">
        <f t="shared" si="26"/>
        <v>8.6056724656215413E-3</v>
      </c>
      <c r="I263" s="6">
        <f t="shared" si="26"/>
        <v>3.39</v>
      </c>
      <c r="J263" s="6">
        <f t="shared" si="26"/>
        <v>1289611.991400274</v>
      </c>
      <c r="K263" s="18">
        <f t="shared" si="26"/>
        <v>0.3</v>
      </c>
      <c r="L263" s="35">
        <f>Data!BM65</f>
        <v>7.2983087381704474E-3</v>
      </c>
      <c r="Q263" s="21">
        <v>7935.767028650288</v>
      </c>
      <c r="R263" s="21">
        <v>2514.957822567018</v>
      </c>
      <c r="S263" s="21">
        <v>44651.48908645242</v>
      </c>
      <c r="T263" s="38">
        <v>0.68375916524794023</v>
      </c>
    </row>
    <row r="264" spans="1:20" x14ac:dyDescent="0.25">
      <c r="A264" s="17" t="s">
        <v>277</v>
      </c>
      <c r="B264" s="8" t="s">
        <v>40</v>
      </c>
      <c r="C264" s="8" t="s">
        <v>62</v>
      </c>
      <c r="E264" s="8" t="str">
        <f t="shared" si="19"/>
        <v>FiFi-vod.fifi</v>
      </c>
      <c r="F264" s="21">
        <f t="shared" ref="F264:G264" si="27">F66</f>
        <v>330189.49929959601</v>
      </c>
      <c r="G264" s="19">
        <f t="shared" si="27"/>
        <v>6.4579352380155601</v>
      </c>
      <c r="H264" s="18">
        <f t="shared" si="26"/>
        <v>8.6056724656215413E-3</v>
      </c>
      <c r="I264" s="6">
        <f t="shared" si="26"/>
        <v>3.39</v>
      </c>
      <c r="J264" s="6">
        <f t="shared" si="26"/>
        <v>1289611.991400274</v>
      </c>
      <c r="K264" s="18">
        <f t="shared" si="26"/>
        <v>0.3</v>
      </c>
      <c r="L264" s="35">
        <f>Data!BM66</f>
        <v>7.2983087381704474E-3</v>
      </c>
      <c r="Q264" s="21">
        <v>5588.1476248782119</v>
      </c>
      <c r="R264" s="21">
        <v>1730.5355084807848</v>
      </c>
      <c r="S264" s="21">
        <v>32297.428731621032</v>
      </c>
      <c r="T264" s="38">
        <v>0.60902124749069508</v>
      </c>
    </row>
    <row r="265" spans="1:20" x14ac:dyDescent="0.25">
      <c r="A265" s="17"/>
    </row>
    <row r="266" spans="1:20" x14ac:dyDescent="0.25">
      <c r="A266" s="16" t="s">
        <v>328</v>
      </c>
      <c r="B266" s="8" t="s">
        <v>40</v>
      </c>
      <c r="C266" s="8" t="s">
        <v>63</v>
      </c>
      <c r="E266" s="8" t="str">
        <f>IF(RIGHT(A266,3)="old","Initial",B266&amp;"-"&amp;C266)</f>
        <v>Initial</v>
      </c>
      <c r="F266" s="21">
        <f>F200</f>
        <v>393432.46859552251</v>
      </c>
      <c r="G266" s="19">
        <f>G200</f>
        <v>6.2941960634324765</v>
      </c>
      <c r="H266" s="25">
        <f>VLOOKUP(C266,parms,3,FALSE)</f>
        <v>1.3595575351387496E-2</v>
      </c>
      <c r="I266" s="42">
        <f>VLOOKUP(C266,parms,8,FALSE)</f>
        <v>3.05</v>
      </c>
      <c r="J266" s="27">
        <f>VLOOKUP(C266,parms,4,FALSE)</f>
        <v>3445046.6631700112</v>
      </c>
      <c r="K266" s="25">
        <f>VLOOKUP(C266,parms,6,FALSE)</f>
        <v>0.15</v>
      </c>
      <c r="L266" s="35">
        <f>Data!BN2</f>
        <v>2.8519919861854207E-2</v>
      </c>
      <c r="M266" s="39">
        <f>VLOOKUP(C266,Data!$CB$2:$EB$22,1+VALUE(MID(A266,6,2)),FALSE)</f>
        <v>0</v>
      </c>
      <c r="Q266" s="21">
        <v>0</v>
      </c>
      <c r="R266" s="21">
        <v>0</v>
      </c>
      <c r="S266" s="21">
        <v>0</v>
      </c>
      <c r="T266" s="38">
        <v>0</v>
      </c>
    </row>
    <row r="267" spans="1:20" x14ac:dyDescent="0.25">
      <c r="A267" s="16" t="s">
        <v>316</v>
      </c>
      <c r="B267" s="8" t="s">
        <v>40</v>
      </c>
      <c r="C267" s="8" t="s">
        <v>63</v>
      </c>
      <c r="E267" s="8" t="str">
        <f t="shared" ref="E267:E330" si="28">IF(RIGHT(A267,3)="old","Initial",B267&amp;"-"&amp;C267)</f>
        <v>Initial</v>
      </c>
      <c r="F267" s="21">
        <f>F201</f>
        <v>228081.015200244</v>
      </c>
      <c r="G267" s="19">
        <f>G201</f>
        <v>7.9971814637423746</v>
      </c>
      <c r="H267" s="18">
        <f t="shared" ref="H267:K282" si="29">H266</f>
        <v>1.3595575351387496E-2</v>
      </c>
      <c r="I267" s="6">
        <f>I266</f>
        <v>3.05</v>
      </c>
      <c r="J267" s="6">
        <f t="shared" si="29"/>
        <v>3445046.6631700112</v>
      </c>
      <c r="K267" s="18">
        <f t="shared" si="29"/>
        <v>0.15</v>
      </c>
      <c r="L267" s="35">
        <f>Data!BN3</f>
        <v>3.3752932680543052E-2</v>
      </c>
      <c r="M267" s="39">
        <f>VLOOKUP(C267,Data!$CB$2:$EB$22,1+VALUE(MID(A267,6,2)),FALSE)</f>
        <v>0</v>
      </c>
      <c r="Q267" s="21">
        <v>0</v>
      </c>
      <c r="R267" s="21">
        <v>0</v>
      </c>
      <c r="S267" s="21">
        <v>0</v>
      </c>
      <c r="T267" s="38">
        <v>0</v>
      </c>
    </row>
    <row r="268" spans="1:20" x14ac:dyDescent="0.25">
      <c r="A268" s="16" t="s">
        <v>317</v>
      </c>
      <c r="B268" s="8" t="s">
        <v>40</v>
      </c>
      <c r="C268" s="8" t="s">
        <v>63</v>
      </c>
      <c r="E268" s="8" t="str">
        <f t="shared" si="28"/>
        <v>Initial</v>
      </c>
      <c r="F268" s="21">
        <f t="shared" ref="F268:G283" si="30">F202</f>
        <v>317634.99002545653</v>
      </c>
      <c r="G268" s="19">
        <f t="shared" si="30"/>
        <v>6.7548152855074779</v>
      </c>
      <c r="H268" s="18">
        <f t="shared" si="29"/>
        <v>1.3595575351387496E-2</v>
      </c>
      <c r="I268" s="6">
        <f t="shared" si="29"/>
        <v>3.05</v>
      </c>
      <c r="J268" s="6">
        <f t="shared" si="29"/>
        <v>3445046.6631700112</v>
      </c>
      <c r="K268" s="18">
        <f t="shared" si="29"/>
        <v>0.15</v>
      </c>
      <c r="L268" s="35">
        <f>Data!BN4</f>
        <v>3.3752932680543052E-2</v>
      </c>
      <c r="M268" s="39">
        <f>VLOOKUP(C268,Data!$CB$2:$EB$22,1+VALUE(MID(A268,6,2)),FALSE)</f>
        <v>0</v>
      </c>
      <c r="Q268" s="21">
        <v>0</v>
      </c>
      <c r="R268" s="21">
        <v>0</v>
      </c>
      <c r="S268" s="21">
        <v>0</v>
      </c>
      <c r="T268" s="38">
        <v>0</v>
      </c>
    </row>
    <row r="269" spans="1:20" x14ac:dyDescent="0.25">
      <c r="A269" s="16" t="s">
        <v>318</v>
      </c>
      <c r="B269" s="8" t="s">
        <v>40</v>
      </c>
      <c r="C269" s="8" t="s">
        <v>63</v>
      </c>
      <c r="E269" s="8" t="str">
        <f t="shared" si="28"/>
        <v>Initial</v>
      </c>
      <c r="F269" s="21">
        <f t="shared" si="30"/>
        <v>322486.62248072354</v>
      </c>
      <c r="G269" s="19">
        <f t="shared" si="30"/>
        <v>6.9739033911176911</v>
      </c>
      <c r="H269" s="18">
        <f t="shared" si="29"/>
        <v>1.3595575351387496E-2</v>
      </c>
      <c r="I269" s="6">
        <f t="shared" si="29"/>
        <v>3.05</v>
      </c>
      <c r="J269" s="6">
        <f t="shared" si="29"/>
        <v>3445046.6631700112</v>
      </c>
      <c r="K269" s="18">
        <f t="shared" si="29"/>
        <v>0.15</v>
      </c>
      <c r="L269" s="35">
        <f>Data!BN5</f>
        <v>3.3752932680543052E-2</v>
      </c>
      <c r="M269" s="39">
        <f>VLOOKUP(C269,Data!$CB$2:$EB$22,1+VALUE(MID(A269,6,2)),FALSE)</f>
        <v>0</v>
      </c>
      <c r="Q269" s="21">
        <v>0</v>
      </c>
      <c r="R269" s="21">
        <v>0</v>
      </c>
      <c r="S269" s="21">
        <v>0</v>
      </c>
      <c r="T269" s="38">
        <v>0</v>
      </c>
    </row>
    <row r="270" spans="1:20" x14ac:dyDescent="0.25">
      <c r="A270" s="16" t="s">
        <v>319</v>
      </c>
      <c r="B270" s="8" t="s">
        <v>40</v>
      </c>
      <c r="C270" s="8" t="s">
        <v>63</v>
      </c>
      <c r="E270" s="8" t="str">
        <f t="shared" si="28"/>
        <v>Initial</v>
      </c>
      <c r="F270" s="21">
        <f t="shared" si="30"/>
        <v>401386.27962260752</v>
      </c>
      <c r="G270" s="19">
        <f t="shared" si="30"/>
        <v>6.2238891290728731</v>
      </c>
      <c r="H270" s="18">
        <f t="shared" si="29"/>
        <v>1.3595575351387496E-2</v>
      </c>
      <c r="I270" s="6">
        <f t="shared" si="29"/>
        <v>3.05</v>
      </c>
      <c r="J270" s="6">
        <f t="shared" si="29"/>
        <v>3445046.6631700112</v>
      </c>
      <c r="K270" s="18">
        <f t="shared" si="29"/>
        <v>0.15</v>
      </c>
      <c r="L270" s="35">
        <f>Data!BN6</f>
        <v>3.3752932680543052E-2</v>
      </c>
      <c r="M270" s="39">
        <f>VLOOKUP(C270,Data!$CB$2:$EB$22,1+VALUE(MID(A270,6,2)),FALSE)</f>
        <v>0</v>
      </c>
      <c r="Q270" s="21">
        <v>0</v>
      </c>
      <c r="R270" s="21">
        <v>0</v>
      </c>
      <c r="S270" s="21">
        <v>0</v>
      </c>
      <c r="T270" s="38">
        <v>0</v>
      </c>
    </row>
    <row r="271" spans="1:20" x14ac:dyDescent="0.25">
      <c r="A271" s="16" t="s">
        <v>320</v>
      </c>
      <c r="B271" s="8" t="s">
        <v>40</v>
      </c>
      <c r="C271" s="8" t="s">
        <v>63</v>
      </c>
      <c r="E271" s="8" t="str">
        <f t="shared" si="28"/>
        <v>Initial</v>
      </c>
      <c r="F271" s="21">
        <f t="shared" si="30"/>
        <v>309588.89609523199</v>
      </c>
      <c r="G271" s="19">
        <f t="shared" si="30"/>
        <v>6.9990429098927924</v>
      </c>
      <c r="H271" s="18">
        <f t="shared" si="29"/>
        <v>1.3595575351387496E-2</v>
      </c>
      <c r="I271" s="6">
        <f t="shared" si="29"/>
        <v>3.05</v>
      </c>
      <c r="J271" s="6">
        <f t="shared" si="29"/>
        <v>3445046.6631700112</v>
      </c>
      <c r="K271" s="18">
        <f t="shared" si="29"/>
        <v>0.15</v>
      </c>
      <c r="L271" s="35">
        <f>Data!BN7</f>
        <v>2.904322114372309E-2</v>
      </c>
      <c r="M271" s="39">
        <f>VLOOKUP(C271,Data!$CB$2:$EB$22,1+VALUE(MID(A271,6,2)),FALSE)</f>
        <v>0</v>
      </c>
      <c r="Q271" s="21">
        <v>0</v>
      </c>
      <c r="R271" s="21">
        <v>0</v>
      </c>
      <c r="S271" s="21">
        <v>0</v>
      </c>
      <c r="T271" s="38">
        <v>0</v>
      </c>
    </row>
    <row r="272" spans="1:20" x14ac:dyDescent="0.25">
      <c r="A272" s="16" t="s">
        <v>321</v>
      </c>
      <c r="B272" s="8" t="s">
        <v>40</v>
      </c>
      <c r="C272" s="8" t="s">
        <v>63</v>
      </c>
      <c r="E272" s="8" t="str">
        <f t="shared" si="28"/>
        <v>Initial</v>
      </c>
      <c r="F272" s="21">
        <f t="shared" si="30"/>
        <v>309968.77520157403</v>
      </c>
      <c r="G272" s="19">
        <f t="shared" si="30"/>
        <v>6.9767010399881384</v>
      </c>
      <c r="H272" s="18">
        <f t="shared" si="29"/>
        <v>1.3595575351387496E-2</v>
      </c>
      <c r="I272" s="6">
        <f t="shared" si="29"/>
        <v>3.05</v>
      </c>
      <c r="J272" s="6">
        <f t="shared" si="29"/>
        <v>3445046.6631700112</v>
      </c>
      <c r="K272" s="18">
        <f t="shared" si="29"/>
        <v>0.15</v>
      </c>
      <c r="L272" s="35">
        <f>Data!BN8</f>
        <v>2.904322114372309E-2</v>
      </c>
      <c r="M272" s="39">
        <f>VLOOKUP(C272,Data!$CB$2:$EB$22,1+VALUE(MID(A272,6,2)),FALSE)</f>
        <v>0</v>
      </c>
      <c r="Q272" s="21">
        <v>0</v>
      </c>
      <c r="R272" s="21">
        <v>0</v>
      </c>
      <c r="S272" s="21">
        <v>0</v>
      </c>
      <c r="T272" s="38">
        <v>0</v>
      </c>
    </row>
    <row r="273" spans="1:20" x14ac:dyDescent="0.25">
      <c r="A273" s="16" t="s">
        <v>322</v>
      </c>
      <c r="B273" s="8" t="s">
        <v>40</v>
      </c>
      <c r="C273" s="8" t="s">
        <v>63</v>
      </c>
      <c r="E273" s="8" t="str">
        <f t="shared" si="28"/>
        <v>Initial</v>
      </c>
      <c r="F273" s="21">
        <f t="shared" si="30"/>
        <v>454180.53004536044</v>
      </c>
      <c r="G273" s="19">
        <f t="shared" si="30"/>
        <v>6.0080329106190753</v>
      </c>
      <c r="H273" s="18">
        <f t="shared" si="29"/>
        <v>1.3595575351387496E-2</v>
      </c>
      <c r="I273" s="6">
        <f t="shared" si="29"/>
        <v>3.05</v>
      </c>
      <c r="J273" s="6">
        <f t="shared" si="29"/>
        <v>3445046.6631700112</v>
      </c>
      <c r="K273" s="18">
        <f t="shared" si="29"/>
        <v>0.15</v>
      </c>
      <c r="L273" s="35">
        <f>Data!BN9</f>
        <v>2.904322114372309E-2</v>
      </c>
      <c r="M273" s="39">
        <f>VLOOKUP(C273,Data!$CB$2:$EB$22,1+VALUE(MID(A273,6,2)),FALSE)</f>
        <v>0</v>
      </c>
      <c r="Q273" s="21">
        <v>0</v>
      </c>
      <c r="R273" s="21">
        <v>0</v>
      </c>
      <c r="S273" s="21">
        <v>0</v>
      </c>
      <c r="T273" s="38">
        <v>0</v>
      </c>
    </row>
    <row r="274" spans="1:20" x14ac:dyDescent="0.25">
      <c r="A274" s="16" t="s">
        <v>323</v>
      </c>
      <c r="B274" s="8" t="s">
        <v>40</v>
      </c>
      <c r="C274" s="8" t="s">
        <v>63</v>
      </c>
      <c r="E274" s="8" t="str">
        <f t="shared" si="28"/>
        <v>Initial</v>
      </c>
      <c r="F274" s="21">
        <f t="shared" si="30"/>
        <v>455011.73547455797</v>
      </c>
      <c r="G274" s="19">
        <f t="shared" si="30"/>
        <v>6.0449284141776669</v>
      </c>
      <c r="H274" s="18">
        <f t="shared" si="29"/>
        <v>1.3595575351387496E-2</v>
      </c>
      <c r="I274" s="6">
        <f t="shared" si="29"/>
        <v>3.05</v>
      </c>
      <c r="J274" s="6">
        <f t="shared" si="29"/>
        <v>3445046.6631700112</v>
      </c>
      <c r="K274" s="18">
        <f t="shared" si="29"/>
        <v>0.15</v>
      </c>
      <c r="L274" s="35">
        <f>Data!BN10</f>
        <v>2.904322114372309E-2</v>
      </c>
      <c r="M274" s="39">
        <f>VLOOKUP(C274,Data!$CB$2:$EB$22,1+VALUE(MID(A274,6,2)),FALSE)</f>
        <v>0</v>
      </c>
      <c r="Q274" s="21">
        <v>0</v>
      </c>
      <c r="R274" s="21">
        <v>0</v>
      </c>
      <c r="S274" s="21">
        <v>0</v>
      </c>
      <c r="T274" s="38">
        <v>0</v>
      </c>
    </row>
    <row r="275" spans="1:20" x14ac:dyDescent="0.25">
      <c r="A275" s="16" t="s">
        <v>324</v>
      </c>
      <c r="B275" s="8" t="s">
        <v>40</v>
      </c>
      <c r="C275" s="8" t="s">
        <v>63</v>
      </c>
      <c r="E275" s="8" t="str">
        <f t="shared" si="28"/>
        <v>Initial</v>
      </c>
      <c r="F275" s="21">
        <f t="shared" si="30"/>
        <v>290055.894256228</v>
      </c>
      <c r="G275" s="19">
        <f t="shared" si="30"/>
        <v>7.3475859223576458</v>
      </c>
      <c r="H275" s="18">
        <f t="shared" si="29"/>
        <v>1.3595575351387496E-2</v>
      </c>
      <c r="I275" s="6">
        <f t="shared" si="29"/>
        <v>3.05</v>
      </c>
      <c r="J275" s="6">
        <f t="shared" si="29"/>
        <v>3445046.6631700112</v>
      </c>
      <c r="K275" s="18">
        <f t="shared" si="29"/>
        <v>0.15</v>
      </c>
      <c r="L275" s="35">
        <f>Data!BN11</f>
        <v>2.904322114372309E-2</v>
      </c>
      <c r="M275" s="39">
        <f>VLOOKUP(C275,Data!$CB$2:$EB$22,1+VALUE(MID(A275,6,2)),FALSE)</f>
        <v>0</v>
      </c>
      <c r="Q275" s="21">
        <v>0</v>
      </c>
      <c r="R275" s="21">
        <v>0</v>
      </c>
      <c r="S275" s="21">
        <v>0</v>
      </c>
      <c r="T275" s="38">
        <v>0</v>
      </c>
    </row>
    <row r="276" spans="1:20" x14ac:dyDescent="0.25">
      <c r="A276" s="16" t="s">
        <v>325</v>
      </c>
      <c r="B276" s="8" t="s">
        <v>40</v>
      </c>
      <c r="C276" s="8" t="s">
        <v>63</v>
      </c>
      <c r="E276" s="8" t="str">
        <f t="shared" si="28"/>
        <v>Initial</v>
      </c>
      <c r="F276" s="21">
        <f t="shared" si="30"/>
        <v>348451.97318493499</v>
      </c>
      <c r="G276" s="19">
        <f t="shared" si="30"/>
        <v>6.6816214516324974</v>
      </c>
      <c r="H276" s="18">
        <f t="shared" si="29"/>
        <v>1.3595575351387496E-2</v>
      </c>
      <c r="I276" s="6">
        <f t="shared" si="29"/>
        <v>3.05</v>
      </c>
      <c r="J276" s="6">
        <f t="shared" si="29"/>
        <v>3445046.6631700112</v>
      </c>
      <c r="K276" s="18">
        <f t="shared" si="29"/>
        <v>0.15</v>
      </c>
      <c r="L276" s="35">
        <f>Data!BN12</f>
        <v>2.5380112170640897E-2</v>
      </c>
      <c r="M276" s="39">
        <f>VLOOKUP(C276,Data!$CB$2:$EB$22,1+VALUE(MID(A276,6,2)),FALSE)</f>
        <v>0</v>
      </c>
      <c r="Q276" s="21">
        <v>0</v>
      </c>
      <c r="R276" s="21">
        <v>0</v>
      </c>
      <c r="S276" s="21">
        <v>0</v>
      </c>
      <c r="T276" s="38">
        <v>0</v>
      </c>
    </row>
    <row r="277" spans="1:20" x14ac:dyDescent="0.25">
      <c r="A277" s="16" t="s">
        <v>326</v>
      </c>
      <c r="B277" s="8" t="s">
        <v>40</v>
      </c>
      <c r="C277" s="8" t="s">
        <v>63</v>
      </c>
      <c r="E277" s="8" t="str">
        <f t="shared" si="28"/>
        <v>Initial</v>
      </c>
      <c r="F277" s="21">
        <f t="shared" si="30"/>
        <v>427408.08445701201</v>
      </c>
      <c r="G277" s="19">
        <f t="shared" si="30"/>
        <v>6.1680815445545676</v>
      </c>
      <c r="H277" s="18">
        <f t="shared" si="29"/>
        <v>1.3595575351387496E-2</v>
      </c>
      <c r="I277" s="6">
        <f t="shared" si="29"/>
        <v>3.05</v>
      </c>
      <c r="J277" s="6">
        <f t="shared" si="29"/>
        <v>3445046.6631700112</v>
      </c>
      <c r="K277" s="18">
        <f t="shared" si="29"/>
        <v>0.15</v>
      </c>
      <c r="L277" s="35">
        <f>Data!BN13</f>
        <v>2.5380112170640897E-2</v>
      </c>
      <c r="M277" s="39">
        <f>VLOOKUP(C277,Data!$CB$2:$EB$22,1+VALUE(MID(A277,6,2)),FALSE)</f>
        <v>0</v>
      </c>
      <c r="Q277" s="21">
        <v>0</v>
      </c>
      <c r="R277" s="21">
        <v>0</v>
      </c>
      <c r="S277" s="21">
        <v>0</v>
      </c>
      <c r="T277" s="38">
        <v>0</v>
      </c>
    </row>
    <row r="278" spans="1:20" x14ac:dyDescent="0.25">
      <c r="A278" s="16" t="s">
        <v>327</v>
      </c>
      <c r="B278" s="8" t="s">
        <v>40</v>
      </c>
      <c r="C278" s="8" t="s">
        <v>63</v>
      </c>
      <c r="E278" s="8" t="str">
        <f t="shared" si="28"/>
        <v>Initial</v>
      </c>
      <c r="F278" s="21">
        <f t="shared" si="30"/>
        <v>330189.49929959601</v>
      </c>
      <c r="G278" s="19">
        <f t="shared" si="30"/>
        <v>6.4579352380155601</v>
      </c>
      <c r="H278" s="18">
        <f t="shared" si="29"/>
        <v>1.3595575351387496E-2</v>
      </c>
      <c r="I278" s="6">
        <f t="shared" si="29"/>
        <v>3.05</v>
      </c>
      <c r="J278" s="6">
        <f t="shared" si="29"/>
        <v>3445046.6631700112</v>
      </c>
      <c r="K278" s="18">
        <f t="shared" si="29"/>
        <v>0.15</v>
      </c>
      <c r="L278" s="35">
        <f>Data!BN14</f>
        <v>2.5380112170640897E-2</v>
      </c>
      <c r="M278" s="39">
        <f>VLOOKUP(C278,Data!$CB$2:$EB$22,1+VALUE(MID(A278,6,2)),FALSE)</f>
        <v>0</v>
      </c>
      <c r="Q278" s="21">
        <v>0</v>
      </c>
      <c r="R278" s="21">
        <v>0</v>
      </c>
      <c r="S278" s="21">
        <v>0</v>
      </c>
      <c r="T278" s="38">
        <v>0</v>
      </c>
    </row>
    <row r="279" spans="1:20" x14ac:dyDescent="0.25">
      <c r="A279" s="17" t="s">
        <v>262</v>
      </c>
      <c r="B279" s="8" t="s">
        <v>40</v>
      </c>
      <c r="C279" s="8" t="s">
        <v>63</v>
      </c>
      <c r="E279" s="8" t="str">
        <f t="shared" si="28"/>
        <v>FiFi-display.fifi</v>
      </c>
      <c r="F279" s="21">
        <f t="shared" si="30"/>
        <v>340832.86210744851</v>
      </c>
      <c r="G279" s="19">
        <f t="shared" si="30"/>
        <v>6.8003506949188122</v>
      </c>
      <c r="H279" s="18">
        <f t="shared" si="29"/>
        <v>1.3595575351387496E-2</v>
      </c>
      <c r="I279" s="6">
        <f t="shared" si="29"/>
        <v>3.05</v>
      </c>
      <c r="J279" s="6">
        <f t="shared" si="29"/>
        <v>3445046.6631700112</v>
      </c>
      <c r="K279" s="18">
        <f t="shared" si="29"/>
        <v>0.15</v>
      </c>
      <c r="L279" s="35">
        <f>Data!BN15</f>
        <v>2.5380112170640897E-2</v>
      </c>
      <c r="Q279" s="21">
        <v>0</v>
      </c>
      <c r="R279" s="21">
        <v>0</v>
      </c>
      <c r="S279" s="21">
        <v>0</v>
      </c>
      <c r="T279" s="38">
        <v>0</v>
      </c>
    </row>
    <row r="280" spans="1:20" x14ac:dyDescent="0.25">
      <c r="A280" s="17" t="s">
        <v>263</v>
      </c>
      <c r="B280" s="8" t="s">
        <v>40</v>
      </c>
      <c r="C280" s="8" t="s">
        <v>63</v>
      </c>
      <c r="E280" s="8" t="str">
        <f t="shared" si="28"/>
        <v>FiFi-display.fifi</v>
      </c>
      <c r="F280" s="21">
        <f t="shared" si="30"/>
        <v>439217.36949841853</v>
      </c>
      <c r="G280" s="19">
        <f t="shared" si="30"/>
        <v>6.2729203283091328</v>
      </c>
      <c r="H280" s="18">
        <f t="shared" si="29"/>
        <v>1.3595575351387496E-2</v>
      </c>
      <c r="I280" s="6">
        <f t="shared" si="29"/>
        <v>3.05</v>
      </c>
      <c r="J280" s="6">
        <f t="shared" si="29"/>
        <v>3445046.6631700112</v>
      </c>
      <c r="K280" s="18">
        <f t="shared" si="29"/>
        <v>0.15</v>
      </c>
      <c r="L280" s="35">
        <f>Data!BN16</f>
        <v>2.4071858965968689E-2</v>
      </c>
      <c r="Q280" s="21">
        <v>0</v>
      </c>
      <c r="R280" s="21">
        <v>0</v>
      </c>
      <c r="S280" s="21">
        <v>0</v>
      </c>
      <c r="T280" s="38">
        <v>0</v>
      </c>
    </row>
    <row r="281" spans="1:20" x14ac:dyDescent="0.25">
      <c r="A281" s="17" t="s">
        <v>264</v>
      </c>
      <c r="B281" s="8" t="s">
        <v>40</v>
      </c>
      <c r="C281" s="8" t="s">
        <v>63</v>
      </c>
      <c r="E281" s="8" t="str">
        <f t="shared" si="28"/>
        <v>FiFi-display.fifi</v>
      </c>
      <c r="F281" s="21">
        <f t="shared" si="30"/>
        <v>392882.00916213804</v>
      </c>
      <c r="G281" s="19">
        <f t="shared" si="30"/>
        <v>6.511570805271405</v>
      </c>
      <c r="H281" s="18">
        <f t="shared" si="29"/>
        <v>1.3595575351387496E-2</v>
      </c>
      <c r="I281" s="6">
        <f t="shared" si="29"/>
        <v>3.05</v>
      </c>
      <c r="J281" s="6">
        <f t="shared" si="29"/>
        <v>3445046.6631700112</v>
      </c>
      <c r="K281" s="18">
        <f t="shared" si="29"/>
        <v>0.15</v>
      </c>
      <c r="L281" s="35">
        <f>Data!BN17</f>
        <v>2.4071858965968689E-2</v>
      </c>
      <c r="Q281" s="21">
        <v>0</v>
      </c>
      <c r="R281" s="21">
        <v>0</v>
      </c>
      <c r="S281" s="21">
        <v>0</v>
      </c>
      <c r="T281" s="38">
        <v>0</v>
      </c>
    </row>
    <row r="282" spans="1:20" x14ac:dyDescent="0.25">
      <c r="A282" s="17" t="s">
        <v>265</v>
      </c>
      <c r="B282" s="8" t="s">
        <v>40</v>
      </c>
      <c r="C282" s="8" t="s">
        <v>63</v>
      </c>
      <c r="E282" s="8" t="str">
        <f t="shared" si="28"/>
        <v>FiFi-display.fifi</v>
      </c>
      <c r="F282" s="21">
        <f t="shared" si="30"/>
        <v>287120.72270037199</v>
      </c>
      <c r="G282" s="19">
        <f t="shared" si="30"/>
        <v>7.4241408592468048</v>
      </c>
      <c r="H282" s="18">
        <f t="shared" si="29"/>
        <v>1.3595575351387496E-2</v>
      </c>
      <c r="I282" s="6">
        <f t="shared" si="29"/>
        <v>3.05</v>
      </c>
      <c r="J282" s="6">
        <f t="shared" si="29"/>
        <v>3445046.6631700112</v>
      </c>
      <c r="K282" s="18">
        <f t="shared" si="29"/>
        <v>0.15</v>
      </c>
      <c r="L282" s="35">
        <f>Data!BN18</f>
        <v>2.4071858965968689E-2</v>
      </c>
      <c r="Q282" s="21">
        <v>0</v>
      </c>
      <c r="R282" s="21">
        <v>0</v>
      </c>
      <c r="S282" s="21">
        <v>0</v>
      </c>
      <c r="T282" s="38">
        <v>0</v>
      </c>
    </row>
    <row r="283" spans="1:20" x14ac:dyDescent="0.25">
      <c r="A283" s="17" t="s">
        <v>266</v>
      </c>
      <c r="B283" s="8" t="s">
        <v>40</v>
      </c>
      <c r="C283" s="8" t="s">
        <v>63</v>
      </c>
      <c r="E283" s="8" t="str">
        <f t="shared" si="28"/>
        <v>FiFi-display.fifi</v>
      </c>
      <c r="F283" s="21">
        <f t="shared" si="30"/>
        <v>319043.21232711151</v>
      </c>
      <c r="G283" s="19">
        <f t="shared" si="30"/>
        <v>7.2881301476597384</v>
      </c>
      <c r="H283" s="18">
        <f t="shared" ref="H283:K298" si="31">H282</f>
        <v>1.3595575351387496E-2</v>
      </c>
      <c r="I283" s="6">
        <f t="shared" si="31"/>
        <v>3.05</v>
      </c>
      <c r="J283" s="6">
        <f t="shared" si="31"/>
        <v>3445046.6631700112</v>
      </c>
      <c r="K283" s="18">
        <f t="shared" si="31"/>
        <v>0.15</v>
      </c>
      <c r="L283" s="35">
        <f>Data!BN19</f>
        <v>2.4071858965968689E-2</v>
      </c>
      <c r="Q283" s="21">
        <v>0</v>
      </c>
      <c r="R283" s="21">
        <v>0</v>
      </c>
      <c r="S283" s="21">
        <v>0</v>
      </c>
      <c r="T283" s="38">
        <v>0</v>
      </c>
    </row>
    <row r="284" spans="1:20" x14ac:dyDescent="0.25">
      <c r="A284" s="17" t="s">
        <v>267</v>
      </c>
      <c r="B284" s="8" t="s">
        <v>40</v>
      </c>
      <c r="C284" s="8" t="s">
        <v>63</v>
      </c>
      <c r="E284" s="8" t="str">
        <f t="shared" si="28"/>
        <v>FiFi-display.fifi</v>
      </c>
      <c r="F284" s="21">
        <f t="shared" ref="F284:G299" si="32">F218</f>
        <v>242439.8542396205</v>
      </c>
      <c r="G284" s="19">
        <f t="shared" si="32"/>
        <v>8.3972135913050998</v>
      </c>
      <c r="H284" s="18">
        <f t="shared" si="31"/>
        <v>1.3595575351387496E-2</v>
      </c>
      <c r="I284" s="6">
        <f t="shared" si="31"/>
        <v>3.05</v>
      </c>
      <c r="J284" s="6">
        <f t="shared" si="31"/>
        <v>3445046.6631700112</v>
      </c>
      <c r="K284" s="18">
        <f t="shared" si="31"/>
        <v>0.15</v>
      </c>
      <c r="L284" s="35">
        <f>Data!BN20</f>
        <v>2.4856810888772018E-2</v>
      </c>
      <c r="Q284" s="21">
        <v>0</v>
      </c>
      <c r="R284" s="21">
        <v>0</v>
      </c>
      <c r="S284" s="21">
        <v>0</v>
      </c>
      <c r="T284" s="38">
        <v>0</v>
      </c>
    </row>
    <row r="285" spans="1:20" x14ac:dyDescent="0.25">
      <c r="A285" s="17" t="s">
        <v>268</v>
      </c>
      <c r="B285" s="8" t="s">
        <v>40</v>
      </c>
      <c r="C285" s="8" t="s">
        <v>63</v>
      </c>
      <c r="E285" s="8" t="str">
        <f t="shared" si="28"/>
        <v>FiFi-display.fifi</v>
      </c>
      <c r="F285" s="21">
        <f t="shared" si="32"/>
        <v>452969.13318074099</v>
      </c>
      <c r="G285" s="19">
        <f t="shared" si="32"/>
        <v>6.5182322286433863</v>
      </c>
      <c r="H285" s="18">
        <f t="shared" si="31"/>
        <v>1.3595575351387496E-2</v>
      </c>
      <c r="I285" s="6">
        <f t="shared" si="31"/>
        <v>3.05</v>
      </c>
      <c r="J285" s="6">
        <f t="shared" si="31"/>
        <v>3445046.6631700112</v>
      </c>
      <c r="K285" s="18">
        <f t="shared" si="31"/>
        <v>0.15</v>
      </c>
      <c r="L285" s="35">
        <f>Data!BN21</f>
        <v>2.4856810888772018E-2</v>
      </c>
      <c r="Q285" s="21">
        <v>0</v>
      </c>
      <c r="R285" s="21">
        <v>0</v>
      </c>
      <c r="S285" s="21">
        <v>0</v>
      </c>
      <c r="T285" s="38">
        <v>0</v>
      </c>
    </row>
    <row r="286" spans="1:20" x14ac:dyDescent="0.25">
      <c r="A286" s="17" t="s">
        <v>269</v>
      </c>
      <c r="B286" s="8" t="s">
        <v>40</v>
      </c>
      <c r="C286" s="8" t="s">
        <v>63</v>
      </c>
      <c r="E286" s="8" t="str">
        <f t="shared" si="28"/>
        <v>FiFi-display.fifi</v>
      </c>
      <c r="F286" s="21">
        <f t="shared" si="32"/>
        <v>374829.33619855496</v>
      </c>
      <c r="G286" s="19">
        <f t="shared" si="32"/>
        <v>7.0414807493575111</v>
      </c>
      <c r="H286" s="18">
        <f t="shared" si="31"/>
        <v>1.3595575351387496E-2</v>
      </c>
      <c r="I286" s="6">
        <f t="shared" si="31"/>
        <v>3.05</v>
      </c>
      <c r="J286" s="6">
        <f t="shared" si="31"/>
        <v>3445046.6631700112</v>
      </c>
      <c r="K286" s="18">
        <f t="shared" si="31"/>
        <v>0.15</v>
      </c>
      <c r="L286" s="35">
        <f>Data!BN22</f>
        <v>2.4856810888772018E-2</v>
      </c>
      <c r="Q286" s="21">
        <v>0</v>
      </c>
      <c r="R286" s="21">
        <v>0</v>
      </c>
      <c r="S286" s="21">
        <v>0</v>
      </c>
      <c r="T286" s="38">
        <v>0</v>
      </c>
    </row>
    <row r="287" spans="1:20" x14ac:dyDescent="0.25">
      <c r="A287" s="17" t="s">
        <v>270</v>
      </c>
      <c r="B287" s="8" t="s">
        <v>40</v>
      </c>
      <c r="C287" s="8" t="s">
        <v>63</v>
      </c>
      <c r="E287" s="8" t="str">
        <f t="shared" si="28"/>
        <v>FiFi-display.fifi</v>
      </c>
      <c r="F287" s="21">
        <f t="shared" si="32"/>
        <v>369195.690608576</v>
      </c>
      <c r="G287" s="19">
        <f t="shared" si="32"/>
        <v>6.974183994639545</v>
      </c>
      <c r="H287" s="18">
        <f t="shared" si="31"/>
        <v>1.3595575351387496E-2</v>
      </c>
      <c r="I287" s="6">
        <f t="shared" si="31"/>
        <v>3.05</v>
      </c>
      <c r="J287" s="6">
        <f t="shared" si="31"/>
        <v>3445046.6631700112</v>
      </c>
      <c r="K287" s="18">
        <f t="shared" si="31"/>
        <v>0.15</v>
      </c>
      <c r="L287" s="35">
        <f>Data!BN23</f>
        <v>2.4856810888772018E-2</v>
      </c>
      <c r="Q287" s="21">
        <v>0</v>
      </c>
      <c r="R287" s="21">
        <v>0</v>
      </c>
      <c r="S287" s="21">
        <v>0</v>
      </c>
      <c r="T287" s="38">
        <v>0</v>
      </c>
    </row>
    <row r="288" spans="1:20" x14ac:dyDescent="0.25">
      <c r="A288" s="17" t="s">
        <v>249</v>
      </c>
      <c r="B288" s="8" t="s">
        <v>40</v>
      </c>
      <c r="C288" s="8" t="s">
        <v>63</v>
      </c>
      <c r="E288" s="8" t="str">
        <f t="shared" si="28"/>
        <v>FiFi-display.fifi</v>
      </c>
      <c r="F288" s="21">
        <f t="shared" si="32"/>
        <v>327686.09035661601</v>
      </c>
      <c r="G288" s="19">
        <f t="shared" si="32"/>
        <v>7.4058431193070975</v>
      </c>
      <c r="H288" s="18">
        <f t="shared" si="31"/>
        <v>1.3595575351387496E-2</v>
      </c>
      <c r="I288" s="6">
        <f t="shared" si="31"/>
        <v>3.05</v>
      </c>
      <c r="J288" s="6">
        <f t="shared" si="31"/>
        <v>3445046.6631700112</v>
      </c>
      <c r="K288" s="18">
        <f t="shared" si="31"/>
        <v>0.15</v>
      </c>
      <c r="L288" s="35">
        <f>Data!BN24</f>
        <v>2.4856810888772018E-2</v>
      </c>
      <c r="Q288" s="21">
        <v>0</v>
      </c>
      <c r="R288" s="21">
        <v>0</v>
      </c>
      <c r="S288" s="21">
        <v>0</v>
      </c>
      <c r="T288" s="38">
        <v>0</v>
      </c>
    </row>
    <row r="289" spans="1:20" x14ac:dyDescent="0.25">
      <c r="A289" s="17" t="s">
        <v>250</v>
      </c>
      <c r="B289" s="8" t="s">
        <v>40</v>
      </c>
      <c r="C289" s="8" t="s">
        <v>63</v>
      </c>
      <c r="E289" s="8" t="str">
        <f t="shared" si="28"/>
        <v>FiFi-display.fifi</v>
      </c>
      <c r="F289" s="21">
        <f t="shared" si="32"/>
        <v>447161.2574520745</v>
      </c>
      <c r="G289" s="19">
        <f t="shared" si="32"/>
        <v>6.5316916589065332</v>
      </c>
      <c r="H289" s="18">
        <f t="shared" si="31"/>
        <v>1.3595575351387496E-2</v>
      </c>
      <c r="I289" s="6">
        <f t="shared" si="31"/>
        <v>3.05</v>
      </c>
      <c r="J289" s="6">
        <f t="shared" si="31"/>
        <v>3445046.6631700112</v>
      </c>
      <c r="K289" s="18">
        <f t="shared" si="31"/>
        <v>0.15</v>
      </c>
      <c r="L289" s="35">
        <f>Data!BN25</f>
        <v>2.4856810888772018E-2</v>
      </c>
      <c r="Q289" s="21">
        <v>0</v>
      </c>
      <c r="R289" s="21">
        <v>0</v>
      </c>
      <c r="S289" s="21">
        <v>0</v>
      </c>
      <c r="T289" s="38">
        <v>0</v>
      </c>
    </row>
    <row r="290" spans="1:20" x14ac:dyDescent="0.25">
      <c r="A290" s="17" t="s">
        <v>251</v>
      </c>
      <c r="B290" s="8" t="s">
        <v>40</v>
      </c>
      <c r="C290" s="8" t="s">
        <v>63</v>
      </c>
      <c r="E290" s="8" t="str">
        <f t="shared" si="28"/>
        <v>FiFi-display.fifi</v>
      </c>
      <c r="F290" s="21">
        <f t="shared" si="32"/>
        <v>382858.71242734947</v>
      </c>
      <c r="G290" s="19">
        <f t="shared" si="32"/>
        <v>6.8320565796721962</v>
      </c>
      <c r="H290" s="18">
        <f t="shared" si="31"/>
        <v>1.3595575351387496E-2</v>
      </c>
      <c r="I290" s="6">
        <f t="shared" si="31"/>
        <v>3.05</v>
      </c>
      <c r="J290" s="6">
        <f t="shared" si="31"/>
        <v>3445046.6631700112</v>
      </c>
      <c r="K290" s="18">
        <f t="shared" si="31"/>
        <v>0.15</v>
      </c>
      <c r="L290" s="35">
        <f>Data!BN26</f>
        <v>2.4856810888772018E-2</v>
      </c>
      <c r="Q290" s="21">
        <v>0</v>
      </c>
      <c r="R290" s="21">
        <v>0</v>
      </c>
      <c r="S290" s="21">
        <v>0</v>
      </c>
      <c r="T290" s="38">
        <v>0</v>
      </c>
    </row>
    <row r="291" spans="1:20" x14ac:dyDescent="0.25">
      <c r="A291" s="17" t="s">
        <v>252</v>
      </c>
      <c r="B291" s="8" t="s">
        <v>40</v>
      </c>
      <c r="C291" s="8" t="s">
        <v>63</v>
      </c>
      <c r="E291" s="8" t="str">
        <f t="shared" si="28"/>
        <v>FiFi-display.fifi</v>
      </c>
      <c r="F291" s="21">
        <f t="shared" si="32"/>
        <v>557747.14345524705</v>
      </c>
      <c r="G291" s="19">
        <f t="shared" si="32"/>
        <v>6.0639302973535694</v>
      </c>
      <c r="H291" s="18">
        <f t="shared" si="31"/>
        <v>1.3595575351387496E-2</v>
      </c>
      <c r="I291" s="6">
        <f t="shared" si="31"/>
        <v>3.05</v>
      </c>
      <c r="J291" s="6">
        <f t="shared" si="31"/>
        <v>3445046.6631700112</v>
      </c>
      <c r="K291" s="18">
        <f t="shared" si="31"/>
        <v>0.15</v>
      </c>
      <c r="L291" s="35">
        <f>Data!BN27</f>
        <v>2.4856810888772018E-2</v>
      </c>
      <c r="Q291" s="21">
        <v>0</v>
      </c>
      <c r="R291" s="21">
        <v>0</v>
      </c>
      <c r="S291" s="21">
        <v>0</v>
      </c>
      <c r="T291" s="38">
        <v>0</v>
      </c>
    </row>
    <row r="292" spans="1:20" x14ac:dyDescent="0.25">
      <c r="A292" s="17" t="s">
        <v>253</v>
      </c>
      <c r="B292" s="8" t="s">
        <v>40</v>
      </c>
      <c r="C292" s="8" t="s">
        <v>63</v>
      </c>
      <c r="E292" s="8" t="str">
        <f t="shared" si="28"/>
        <v>FiFi-display.fifi</v>
      </c>
      <c r="F292" s="21">
        <f t="shared" si="32"/>
        <v>460276.56861699698</v>
      </c>
      <c r="G292" s="19">
        <f t="shared" si="32"/>
        <v>6.561013101182815</v>
      </c>
      <c r="H292" s="18">
        <f t="shared" si="31"/>
        <v>1.3595575351387496E-2</v>
      </c>
      <c r="I292" s="6">
        <f t="shared" si="31"/>
        <v>3.05</v>
      </c>
      <c r="J292" s="6">
        <f t="shared" si="31"/>
        <v>3445046.6631700112</v>
      </c>
      <c r="K292" s="18">
        <f t="shared" si="31"/>
        <v>0.15</v>
      </c>
      <c r="L292" s="35">
        <f>Data!BN28</f>
        <v>2.4856810888772018E-2</v>
      </c>
      <c r="Q292" s="21">
        <v>0</v>
      </c>
      <c r="R292" s="21">
        <v>0</v>
      </c>
      <c r="S292" s="21">
        <v>0</v>
      </c>
      <c r="T292" s="38">
        <v>0</v>
      </c>
    </row>
    <row r="293" spans="1:20" x14ac:dyDescent="0.25">
      <c r="A293" s="17" t="s">
        <v>254</v>
      </c>
      <c r="B293" s="8" t="s">
        <v>40</v>
      </c>
      <c r="C293" s="8" t="s">
        <v>63</v>
      </c>
      <c r="E293" s="8" t="str">
        <f t="shared" si="28"/>
        <v>FiFi-display.fifi</v>
      </c>
      <c r="F293" s="21">
        <f t="shared" si="32"/>
        <v>243335.124867429</v>
      </c>
      <c r="G293" s="19">
        <f t="shared" si="32"/>
        <v>7.9500102667883148</v>
      </c>
      <c r="H293" s="18">
        <f t="shared" si="31"/>
        <v>1.3595575351387496E-2</v>
      </c>
      <c r="I293" s="6">
        <f t="shared" si="31"/>
        <v>3.05</v>
      </c>
      <c r="J293" s="6">
        <f t="shared" si="31"/>
        <v>3445046.6631700112</v>
      </c>
      <c r="K293" s="18">
        <f t="shared" si="31"/>
        <v>0.15</v>
      </c>
      <c r="L293" s="35">
        <f>Data!BN29</f>
        <v>2.5641762811575344E-2</v>
      </c>
      <c r="Q293" s="21">
        <v>0</v>
      </c>
      <c r="R293" s="21">
        <v>0</v>
      </c>
      <c r="S293" s="21">
        <v>0</v>
      </c>
      <c r="T293" s="38">
        <v>0</v>
      </c>
    </row>
    <row r="294" spans="1:20" x14ac:dyDescent="0.25">
      <c r="A294" s="17" t="s">
        <v>255</v>
      </c>
      <c r="B294" s="8" t="s">
        <v>40</v>
      </c>
      <c r="C294" s="8" t="s">
        <v>63</v>
      </c>
      <c r="E294" s="8" t="str">
        <f t="shared" si="28"/>
        <v>FiFi-display.fifi</v>
      </c>
      <c r="F294" s="21">
        <f t="shared" si="32"/>
        <v>393041.42493798002</v>
      </c>
      <c r="G294" s="19">
        <f t="shared" si="32"/>
        <v>6.7206571007122111</v>
      </c>
      <c r="H294" s="18">
        <f t="shared" si="31"/>
        <v>1.3595575351387496E-2</v>
      </c>
      <c r="I294" s="6">
        <f t="shared" si="31"/>
        <v>3.05</v>
      </c>
      <c r="J294" s="6">
        <f t="shared" si="31"/>
        <v>3445046.6631700112</v>
      </c>
      <c r="K294" s="18">
        <f t="shared" si="31"/>
        <v>0.15</v>
      </c>
      <c r="L294" s="35">
        <f>Data!BN30</f>
        <v>2.5641762811575344E-2</v>
      </c>
      <c r="Q294" s="21">
        <v>0</v>
      </c>
      <c r="R294" s="21">
        <v>0</v>
      </c>
      <c r="S294" s="21">
        <v>0</v>
      </c>
      <c r="T294" s="38">
        <v>0</v>
      </c>
    </row>
    <row r="295" spans="1:20" x14ac:dyDescent="0.25">
      <c r="A295" s="17" t="s">
        <v>256</v>
      </c>
      <c r="B295" s="8" t="s">
        <v>40</v>
      </c>
      <c r="C295" s="8" t="s">
        <v>63</v>
      </c>
      <c r="E295" s="8" t="str">
        <f t="shared" si="28"/>
        <v>FiFi-display.fifi</v>
      </c>
      <c r="F295" s="21">
        <f t="shared" si="32"/>
        <v>330046.27460601699</v>
      </c>
      <c r="G295" s="19">
        <f t="shared" si="32"/>
        <v>6.9582860389366274</v>
      </c>
      <c r="H295" s="18">
        <f t="shared" si="31"/>
        <v>1.3595575351387496E-2</v>
      </c>
      <c r="I295" s="6">
        <f t="shared" si="31"/>
        <v>3.05</v>
      </c>
      <c r="J295" s="6">
        <f t="shared" si="31"/>
        <v>3445046.6631700112</v>
      </c>
      <c r="K295" s="18">
        <f t="shared" si="31"/>
        <v>0.15</v>
      </c>
      <c r="L295" s="35">
        <f>Data!BN31</f>
        <v>2.5641762811575344E-2</v>
      </c>
      <c r="Q295" s="21">
        <v>0</v>
      </c>
      <c r="R295" s="21">
        <v>0</v>
      </c>
      <c r="S295" s="21">
        <v>0</v>
      </c>
      <c r="T295" s="38">
        <v>0</v>
      </c>
    </row>
    <row r="296" spans="1:20" x14ac:dyDescent="0.25">
      <c r="A296" s="17" t="s">
        <v>257</v>
      </c>
      <c r="B296" s="8" t="s">
        <v>40</v>
      </c>
      <c r="C296" s="8" t="s">
        <v>63</v>
      </c>
      <c r="E296" s="8" t="str">
        <f t="shared" si="28"/>
        <v>FiFi-display.fifi</v>
      </c>
      <c r="F296" s="21">
        <f t="shared" si="32"/>
        <v>229113.786208976</v>
      </c>
      <c r="G296" s="19">
        <f t="shared" si="32"/>
        <v>8.3126244248613048</v>
      </c>
      <c r="H296" s="18">
        <f t="shared" si="31"/>
        <v>1.3595575351387496E-2</v>
      </c>
      <c r="I296" s="6">
        <f t="shared" si="31"/>
        <v>3.05</v>
      </c>
      <c r="J296" s="6">
        <f t="shared" si="31"/>
        <v>3445046.6631700112</v>
      </c>
      <c r="K296" s="18">
        <f t="shared" si="31"/>
        <v>0.15</v>
      </c>
      <c r="L296" s="35">
        <f>Data!BN32</f>
        <v>2.5641762811575344E-2</v>
      </c>
      <c r="Q296" s="21">
        <v>0</v>
      </c>
      <c r="R296" s="21">
        <v>0</v>
      </c>
      <c r="S296" s="21">
        <v>0</v>
      </c>
      <c r="T296" s="38">
        <v>0</v>
      </c>
    </row>
    <row r="297" spans="1:20" x14ac:dyDescent="0.25">
      <c r="A297" s="17" t="s">
        <v>258</v>
      </c>
      <c r="B297" s="8" t="s">
        <v>40</v>
      </c>
      <c r="C297" s="8" t="s">
        <v>63</v>
      </c>
      <c r="E297" s="8" t="str">
        <f t="shared" si="28"/>
        <v>FiFi-display.fifi</v>
      </c>
      <c r="F297" s="21">
        <f t="shared" si="32"/>
        <v>575747.91897149396</v>
      </c>
      <c r="G297" s="19">
        <f t="shared" si="32"/>
        <v>5.8386874031403826</v>
      </c>
      <c r="H297" s="18">
        <f t="shared" si="31"/>
        <v>1.3595575351387496E-2</v>
      </c>
      <c r="I297" s="6">
        <f t="shared" si="31"/>
        <v>3.05</v>
      </c>
      <c r="J297" s="6">
        <f t="shared" si="31"/>
        <v>3445046.6631700112</v>
      </c>
      <c r="K297" s="18">
        <f t="shared" si="31"/>
        <v>0.15</v>
      </c>
      <c r="L297" s="35">
        <f>Data!BN33</f>
        <v>2.4071858965968689E-2</v>
      </c>
      <c r="Q297" s="21">
        <v>0</v>
      </c>
      <c r="R297" s="21">
        <v>0</v>
      </c>
      <c r="S297" s="21">
        <v>0</v>
      </c>
      <c r="T297" s="38">
        <v>0</v>
      </c>
    </row>
    <row r="298" spans="1:20" x14ac:dyDescent="0.25">
      <c r="A298" s="17" t="s">
        <v>259</v>
      </c>
      <c r="B298" s="8" t="s">
        <v>40</v>
      </c>
      <c r="C298" s="8" t="s">
        <v>63</v>
      </c>
      <c r="E298" s="8" t="str">
        <f t="shared" si="28"/>
        <v>FiFi-display.fifi</v>
      </c>
      <c r="F298" s="21">
        <f t="shared" si="32"/>
        <v>336725.53496230103</v>
      </c>
      <c r="G298" s="19">
        <f t="shared" si="32"/>
        <v>7.1135985788344387</v>
      </c>
      <c r="H298" s="18">
        <f t="shared" si="31"/>
        <v>1.3595575351387496E-2</v>
      </c>
      <c r="I298" s="6">
        <f t="shared" si="31"/>
        <v>3.05</v>
      </c>
      <c r="J298" s="6">
        <f t="shared" si="31"/>
        <v>3445046.6631700112</v>
      </c>
      <c r="K298" s="18">
        <f t="shared" si="31"/>
        <v>0.15</v>
      </c>
      <c r="L298" s="35">
        <f>Data!BN34</f>
        <v>2.4071858965968689E-2</v>
      </c>
      <c r="Q298" s="21">
        <v>0</v>
      </c>
      <c r="R298" s="21">
        <v>0</v>
      </c>
      <c r="S298" s="21">
        <v>0</v>
      </c>
      <c r="T298" s="38">
        <v>0</v>
      </c>
    </row>
    <row r="299" spans="1:20" x14ac:dyDescent="0.25">
      <c r="A299" s="17" t="s">
        <v>260</v>
      </c>
      <c r="B299" s="8" t="s">
        <v>40</v>
      </c>
      <c r="C299" s="8" t="s">
        <v>63</v>
      </c>
      <c r="E299" s="8" t="str">
        <f t="shared" si="28"/>
        <v>FiFi-display.fifi</v>
      </c>
      <c r="F299" s="21">
        <f t="shared" si="32"/>
        <v>229185.51881171801</v>
      </c>
      <c r="G299" s="19">
        <f t="shared" si="32"/>
        <v>8.3136684020358853</v>
      </c>
      <c r="H299" s="18">
        <f t="shared" ref="H299:K314" si="33">H298</f>
        <v>1.3595575351387496E-2</v>
      </c>
      <c r="I299" s="6">
        <f t="shared" si="33"/>
        <v>3.05</v>
      </c>
      <c r="J299" s="6">
        <f t="shared" si="33"/>
        <v>3445046.6631700112</v>
      </c>
      <c r="K299" s="18">
        <f t="shared" si="33"/>
        <v>0.15</v>
      </c>
      <c r="L299" s="35">
        <f>Data!BN35</f>
        <v>2.4071858965968689E-2</v>
      </c>
      <c r="Q299" s="21">
        <v>0</v>
      </c>
      <c r="R299" s="21">
        <v>0</v>
      </c>
      <c r="S299" s="21">
        <v>0</v>
      </c>
      <c r="T299" s="38">
        <v>0</v>
      </c>
    </row>
    <row r="300" spans="1:20" x14ac:dyDescent="0.25">
      <c r="A300" s="17" t="s">
        <v>261</v>
      </c>
      <c r="B300" s="8" t="s">
        <v>40</v>
      </c>
      <c r="C300" s="8" t="s">
        <v>63</v>
      </c>
      <c r="E300" s="8" t="str">
        <f t="shared" si="28"/>
        <v>FiFi-display.fifi</v>
      </c>
      <c r="F300" s="21">
        <f t="shared" ref="F300:G315" si="34">F234</f>
        <v>214943.993567217</v>
      </c>
      <c r="G300" s="19">
        <f t="shared" si="34"/>
        <v>8.3132960896176691</v>
      </c>
      <c r="H300" s="18">
        <f t="shared" si="33"/>
        <v>1.3595575351387496E-2</v>
      </c>
      <c r="I300" s="6">
        <f t="shared" si="33"/>
        <v>3.05</v>
      </c>
      <c r="J300" s="6">
        <f t="shared" si="33"/>
        <v>3445046.6631700112</v>
      </c>
      <c r="K300" s="18">
        <f t="shared" si="33"/>
        <v>0.15</v>
      </c>
      <c r="L300" s="35">
        <f>Data!BN36</f>
        <v>2.4071858965968689E-2</v>
      </c>
      <c r="Q300" s="21">
        <v>0</v>
      </c>
      <c r="R300" s="21">
        <v>0</v>
      </c>
      <c r="S300" s="21">
        <v>0</v>
      </c>
      <c r="T300" s="38">
        <v>0</v>
      </c>
    </row>
    <row r="301" spans="1:20" x14ac:dyDescent="0.25">
      <c r="A301" s="17" t="s">
        <v>278</v>
      </c>
      <c r="B301" s="8" t="s">
        <v>40</v>
      </c>
      <c r="C301" s="8" t="s">
        <v>63</v>
      </c>
      <c r="E301" s="8" t="str">
        <f t="shared" si="28"/>
        <v>FiFi-display.fifi</v>
      </c>
      <c r="F301" s="21">
        <f t="shared" si="34"/>
        <v>205737.99774799301</v>
      </c>
      <c r="G301" s="19">
        <f t="shared" si="34"/>
        <v>8.078181260819024</v>
      </c>
      <c r="H301" s="18">
        <f t="shared" si="33"/>
        <v>1.3595575351387496E-2</v>
      </c>
      <c r="I301" s="6">
        <f t="shared" si="33"/>
        <v>3.05</v>
      </c>
      <c r="J301" s="6">
        <f t="shared" si="33"/>
        <v>3445046.6631700112</v>
      </c>
      <c r="K301" s="18">
        <f t="shared" si="33"/>
        <v>0.15</v>
      </c>
      <c r="L301" s="35">
        <f>Data!BN37</f>
        <v>2.4856810888772018E-2</v>
      </c>
      <c r="Q301" s="21">
        <v>0</v>
      </c>
      <c r="R301" s="21">
        <v>0</v>
      </c>
      <c r="S301" s="21">
        <v>0</v>
      </c>
      <c r="T301" s="38">
        <v>0</v>
      </c>
    </row>
    <row r="302" spans="1:20" x14ac:dyDescent="0.25">
      <c r="A302" s="17" t="s">
        <v>279</v>
      </c>
      <c r="B302" s="8" t="s">
        <v>40</v>
      </c>
      <c r="C302" s="8" t="s">
        <v>63</v>
      </c>
      <c r="E302" s="8" t="str">
        <f t="shared" si="28"/>
        <v>FiFi-display.fifi</v>
      </c>
      <c r="F302" s="21">
        <f t="shared" si="34"/>
        <v>436708.84697628801</v>
      </c>
      <c r="G302" s="19">
        <f t="shared" si="34"/>
        <v>6.0086222354126866</v>
      </c>
      <c r="H302" s="18">
        <f t="shared" si="33"/>
        <v>1.3595575351387496E-2</v>
      </c>
      <c r="I302" s="6">
        <f t="shared" si="33"/>
        <v>3.05</v>
      </c>
      <c r="J302" s="6">
        <f t="shared" si="33"/>
        <v>3445046.6631700112</v>
      </c>
      <c r="K302" s="18">
        <f t="shared" si="33"/>
        <v>0.15</v>
      </c>
      <c r="L302" s="35">
        <f>Data!BN38</f>
        <v>2.4856810888772018E-2</v>
      </c>
      <c r="Q302" s="21">
        <v>0</v>
      </c>
      <c r="R302" s="21">
        <v>0</v>
      </c>
      <c r="S302" s="21">
        <v>0</v>
      </c>
      <c r="T302" s="38">
        <v>0</v>
      </c>
    </row>
    <row r="303" spans="1:20" x14ac:dyDescent="0.25">
      <c r="A303" s="17" t="s">
        <v>280</v>
      </c>
      <c r="B303" s="8" t="s">
        <v>40</v>
      </c>
      <c r="C303" s="8" t="s">
        <v>63</v>
      </c>
      <c r="E303" s="8" t="str">
        <f t="shared" si="28"/>
        <v>FiFi-display.fifi</v>
      </c>
      <c r="F303" s="21">
        <f t="shared" si="34"/>
        <v>253284.44575174601</v>
      </c>
      <c r="G303" s="19">
        <f t="shared" si="34"/>
        <v>7.1299227048638949</v>
      </c>
      <c r="H303" s="18">
        <f t="shared" si="33"/>
        <v>1.3595575351387496E-2</v>
      </c>
      <c r="I303" s="6">
        <f t="shared" si="33"/>
        <v>3.05</v>
      </c>
      <c r="J303" s="6">
        <f t="shared" si="33"/>
        <v>3445046.6631700112</v>
      </c>
      <c r="K303" s="18">
        <f t="shared" si="33"/>
        <v>0.15</v>
      </c>
      <c r="L303" s="35">
        <f>Data!BN39</f>
        <v>2.4856810888772018E-2</v>
      </c>
      <c r="Q303" s="21">
        <v>0</v>
      </c>
      <c r="R303" s="21">
        <v>0</v>
      </c>
      <c r="S303" s="21">
        <v>0</v>
      </c>
      <c r="T303" s="38">
        <v>0</v>
      </c>
    </row>
    <row r="304" spans="1:20" x14ac:dyDescent="0.25">
      <c r="A304" s="17" t="s">
        <v>281</v>
      </c>
      <c r="B304" s="8" t="s">
        <v>40</v>
      </c>
      <c r="C304" s="8" t="s">
        <v>63</v>
      </c>
      <c r="E304" s="8" t="str">
        <f t="shared" si="28"/>
        <v>FiFi-display.fifi</v>
      </c>
      <c r="F304" s="21">
        <f t="shared" si="34"/>
        <v>201747.696799417</v>
      </c>
      <c r="G304" s="19">
        <f t="shared" si="34"/>
        <v>8.2743415496816937</v>
      </c>
      <c r="H304" s="18">
        <f t="shared" si="33"/>
        <v>1.3595575351387496E-2</v>
      </c>
      <c r="I304" s="6">
        <f t="shared" si="33"/>
        <v>3.05</v>
      </c>
      <c r="J304" s="6">
        <f t="shared" si="33"/>
        <v>3445046.6631700112</v>
      </c>
      <c r="K304" s="18">
        <f t="shared" si="33"/>
        <v>0.15</v>
      </c>
      <c r="L304" s="35">
        <f>Data!BN40</f>
        <v>2.4856810888772018E-2</v>
      </c>
      <c r="Q304" s="21">
        <v>0</v>
      </c>
      <c r="R304" s="21">
        <v>0</v>
      </c>
      <c r="S304" s="21">
        <v>0</v>
      </c>
      <c r="T304" s="38">
        <v>0</v>
      </c>
    </row>
    <row r="305" spans="1:20" x14ac:dyDescent="0.25">
      <c r="A305" s="17" t="s">
        <v>282</v>
      </c>
      <c r="B305" s="8" t="s">
        <v>40</v>
      </c>
      <c r="C305" s="8" t="s">
        <v>63</v>
      </c>
      <c r="E305" s="8" t="str">
        <f t="shared" si="28"/>
        <v>FiFi-display.fifi</v>
      </c>
      <c r="F305" s="21">
        <f t="shared" si="34"/>
        <v>320149.29401431349</v>
      </c>
      <c r="G305" s="19">
        <f t="shared" si="34"/>
        <v>6.8001837755390948</v>
      </c>
      <c r="H305" s="18">
        <f t="shared" si="33"/>
        <v>1.3595575351387496E-2</v>
      </c>
      <c r="I305" s="6">
        <f t="shared" si="33"/>
        <v>3.05</v>
      </c>
      <c r="J305" s="6">
        <f t="shared" si="33"/>
        <v>3445046.6631700112</v>
      </c>
      <c r="K305" s="18">
        <f t="shared" si="33"/>
        <v>0.15</v>
      </c>
      <c r="L305" s="35">
        <f>Data!BN41</f>
        <v>2.4856810888772018E-2</v>
      </c>
      <c r="Q305" s="21">
        <v>0</v>
      </c>
      <c r="R305" s="21">
        <v>0</v>
      </c>
      <c r="S305" s="21">
        <v>0</v>
      </c>
      <c r="T305" s="38">
        <v>0</v>
      </c>
    </row>
    <row r="306" spans="1:20" x14ac:dyDescent="0.25">
      <c r="A306" s="17" t="s">
        <v>283</v>
      </c>
      <c r="B306" s="8" t="s">
        <v>40</v>
      </c>
      <c r="C306" s="8" t="s">
        <v>63</v>
      </c>
      <c r="E306" s="8" t="str">
        <f t="shared" si="28"/>
        <v>FiFi-display.fifi</v>
      </c>
      <c r="F306" s="21">
        <f t="shared" si="34"/>
        <v>391341.29065537348</v>
      </c>
      <c r="G306" s="19">
        <f t="shared" si="34"/>
        <v>6.2266027992457467</v>
      </c>
      <c r="H306" s="18">
        <f t="shared" si="33"/>
        <v>1.3595575351387496E-2</v>
      </c>
      <c r="I306" s="6">
        <f t="shared" si="33"/>
        <v>3.05</v>
      </c>
      <c r="J306" s="6">
        <f t="shared" si="33"/>
        <v>3445046.6631700112</v>
      </c>
      <c r="K306" s="18">
        <f t="shared" si="33"/>
        <v>0.15</v>
      </c>
      <c r="L306" s="35">
        <f>Data!BN42</f>
        <v>2.3286907043165363E-2</v>
      </c>
      <c r="Q306" s="21">
        <v>0</v>
      </c>
      <c r="R306" s="21">
        <v>0</v>
      </c>
      <c r="S306" s="21">
        <v>0</v>
      </c>
      <c r="T306" s="38">
        <v>0</v>
      </c>
    </row>
    <row r="307" spans="1:20" x14ac:dyDescent="0.25">
      <c r="A307" s="17" t="s">
        <v>284</v>
      </c>
      <c r="B307" s="8" t="s">
        <v>40</v>
      </c>
      <c r="C307" s="8" t="s">
        <v>63</v>
      </c>
      <c r="E307" s="8" t="str">
        <f t="shared" si="28"/>
        <v>FiFi-display.fifi</v>
      </c>
      <c r="F307" s="21">
        <f t="shared" si="34"/>
        <v>230648.18602876749</v>
      </c>
      <c r="G307" s="19">
        <f t="shared" si="34"/>
        <v>7.6727442277060725</v>
      </c>
      <c r="H307" s="18">
        <f t="shared" si="33"/>
        <v>1.3595575351387496E-2</v>
      </c>
      <c r="I307" s="6">
        <f t="shared" si="33"/>
        <v>3.05</v>
      </c>
      <c r="J307" s="6">
        <f t="shared" si="33"/>
        <v>3445046.6631700112</v>
      </c>
      <c r="K307" s="18">
        <f t="shared" si="33"/>
        <v>0.15</v>
      </c>
      <c r="L307" s="35">
        <f>Data!BN43</f>
        <v>2.3286907043165363E-2</v>
      </c>
      <c r="Q307" s="21">
        <v>0</v>
      </c>
      <c r="R307" s="21">
        <v>0</v>
      </c>
      <c r="S307" s="21">
        <v>0</v>
      </c>
      <c r="T307" s="38">
        <v>0</v>
      </c>
    </row>
    <row r="308" spans="1:20" x14ac:dyDescent="0.25">
      <c r="A308" s="17" t="s">
        <v>285</v>
      </c>
      <c r="B308" s="8" t="s">
        <v>40</v>
      </c>
      <c r="C308" s="8" t="s">
        <v>63</v>
      </c>
      <c r="E308" s="8" t="str">
        <f t="shared" si="28"/>
        <v>FiFi-display.fifi</v>
      </c>
      <c r="F308" s="21">
        <f t="shared" si="34"/>
        <v>255011.21194764899</v>
      </c>
      <c r="G308" s="19">
        <f t="shared" si="34"/>
        <v>7.3396787033818205</v>
      </c>
      <c r="H308" s="18">
        <f t="shared" si="33"/>
        <v>1.3595575351387496E-2</v>
      </c>
      <c r="I308" s="6">
        <f t="shared" si="33"/>
        <v>3.05</v>
      </c>
      <c r="J308" s="6">
        <f t="shared" si="33"/>
        <v>3445046.6631700112</v>
      </c>
      <c r="K308" s="18">
        <f t="shared" si="33"/>
        <v>0.15</v>
      </c>
      <c r="L308" s="35">
        <f>Data!BN44</f>
        <v>2.3286907043165363E-2</v>
      </c>
      <c r="Q308" s="21">
        <v>0</v>
      </c>
      <c r="R308" s="21">
        <v>0</v>
      </c>
      <c r="S308" s="21">
        <v>0</v>
      </c>
      <c r="T308" s="38">
        <v>0</v>
      </c>
    </row>
    <row r="309" spans="1:20" x14ac:dyDescent="0.25">
      <c r="A309" s="17" t="s">
        <v>286</v>
      </c>
      <c r="B309" s="8" t="s">
        <v>40</v>
      </c>
      <c r="C309" s="8" t="s">
        <v>63</v>
      </c>
      <c r="E309" s="8" t="str">
        <f t="shared" si="28"/>
        <v>FiFi-display.fifi</v>
      </c>
      <c r="F309" s="21">
        <f t="shared" si="34"/>
        <v>290283.21400129853</v>
      </c>
      <c r="G309" s="19">
        <f t="shared" si="34"/>
        <v>6.8519846037487664</v>
      </c>
      <c r="H309" s="18">
        <f t="shared" si="33"/>
        <v>1.3595575351387496E-2</v>
      </c>
      <c r="I309" s="6">
        <f t="shared" si="33"/>
        <v>3.05</v>
      </c>
      <c r="J309" s="6">
        <f t="shared" si="33"/>
        <v>3445046.6631700112</v>
      </c>
      <c r="K309" s="18">
        <f t="shared" si="33"/>
        <v>0.15</v>
      </c>
      <c r="L309" s="35">
        <f>Data!BN45</f>
        <v>2.3286907043165363E-2</v>
      </c>
      <c r="Q309" s="21">
        <v>0</v>
      </c>
      <c r="R309" s="21">
        <v>0</v>
      </c>
      <c r="S309" s="21">
        <v>0</v>
      </c>
      <c r="T309" s="38">
        <v>0</v>
      </c>
    </row>
    <row r="310" spans="1:20" x14ac:dyDescent="0.25">
      <c r="A310" s="17" t="s">
        <v>287</v>
      </c>
      <c r="B310" s="8" t="s">
        <v>40</v>
      </c>
      <c r="C310" s="8" t="s">
        <v>63</v>
      </c>
      <c r="E310" s="8" t="str">
        <f t="shared" si="28"/>
        <v>FiFi-display.fifi</v>
      </c>
      <c r="F310" s="21">
        <f t="shared" si="34"/>
        <v>329127.09109349351</v>
      </c>
      <c r="G310" s="19">
        <f t="shared" si="34"/>
        <v>6.6607284125131931</v>
      </c>
      <c r="H310" s="18">
        <f t="shared" si="33"/>
        <v>1.3595575351387496E-2</v>
      </c>
      <c r="I310" s="6">
        <f t="shared" si="33"/>
        <v>3.05</v>
      </c>
      <c r="J310" s="6">
        <f t="shared" si="33"/>
        <v>3445046.6631700112</v>
      </c>
      <c r="K310" s="18">
        <f t="shared" si="33"/>
        <v>0.15</v>
      </c>
      <c r="L310" s="35">
        <f>Data!BN46</f>
        <v>2.7211666657181995E-2</v>
      </c>
      <c r="Q310" s="21">
        <v>0</v>
      </c>
      <c r="R310" s="21">
        <v>0</v>
      </c>
      <c r="S310" s="21">
        <v>0</v>
      </c>
      <c r="T310" s="38">
        <v>0</v>
      </c>
    </row>
    <row r="311" spans="1:20" x14ac:dyDescent="0.25">
      <c r="A311" s="17" t="s">
        <v>288</v>
      </c>
      <c r="B311" s="8" t="s">
        <v>40</v>
      </c>
      <c r="C311" s="8" t="s">
        <v>63</v>
      </c>
      <c r="E311" s="8" t="str">
        <f t="shared" si="28"/>
        <v>FiFi-display.fifi</v>
      </c>
      <c r="F311" s="21">
        <f t="shared" si="34"/>
        <v>290379.33513653348</v>
      </c>
      <c r="G311" s="19">
        <f t="shared" si="34"/>
        <v>6.8891115045051432</v>
      </c>
      <c r="H311" s="18">
        <f t="shared" si="33"/>
        <v>1.3595575351387496E-2</v>
      </c>
      <c r="I311" s="6">
        <f t="shared" si="33"/>
        <v>3.05</v>
      </c>
      <c r="J311" s="6">
        <f t="shared" si="33"/>
        <v>3445046.6631700112</v>
      </c>
      <c r="K311" s="18">
        <f t="shared" si="33"/>
        <v>0.15</v>
      </c>
      <c r="L311" s="35">
        <f>Data!BN47</f>
        <v>2.7211666657181995E-2</v>
      </c>
      <c r="Q311" s="21">
        <v>0</v>
      </c>
      <c r="R311" s="21">
        <v>0</v>
      </c>
      <c r="S311" s="21">
        <v>0</v>
      </c>
      <c r="T311" s="38">
        <v>0</v>
      </c>
    </row>
    <row r="312" spans="1:20" x14ac:dyDescent="0.25">
      <c r="A312" s="17" t="s">
        <v>289</v>
      </c>
      <c r="B312" s="8" t="s">
        <v>40</v>
      </c>
      <c r="C312" s="8" t="s">
        <v>63</v>
      </c>
      <c r="E312" s="8" t="str">
        <f t="shared" si="28"/>
        <v>FiFi-display.fifi</v>
      </c>
      <c r="F312" s="21">
        <f t="shared" si="34"/>
        <v>328074.70488976047</v>
      </c>
      <c r="G312" s="19">
        <f t="shared" si="34"/>
        <v>6.6769335668378105</v>
      </c>
      <c r="H312" s="18">
        <f t="shared" si="33"/>
        <v>1.3595575351387496E-2</v>
      </c>
      <c r="I312" s="6">
        <f t="shared" si="33"/>
        <v>3.05</v>
      </c>
      <c r="J312" s="6">
        <f t="shared" si="33"/>
        <v>3445046.6631700112</v>
      </c>
      <c r="K312" s="18">
        <f t="shared" si="33"/>
        <v>0.15</v>
      </c>
      <c r="L312" s="35">
        <f>Data!BN48</f>
        <v>2.7211666657181995E-2</v>
      </c>
      <c r="Q312" s="21">
        <v>0</v>
      </c>
      <c r="R312" s="21">
        <v>0</v>
      </c>
      <c r="S312" s="21">
        <v>0</v>
      </c>
      <c r="T312" s="38">
        <v>0</v>
      </c>
    </row>
    <row r="313" spans="1:20" x14ac:dyDescent="0.25">
      <c r="A313" s="17" t="s">
        <v>290</v>
      </c>
      <c r="B313" s="8" t="s">
        <v>40</v>
      </c>
      <c r="C313" s="8" t="s">
        <v>63</v>
      </c>
      <c r="E313" s="8" t="str">
        <f t="shared" si="28"/>
        <v>FiFi-display.fifi</v>
      </c>
      <c r="F313" s="21">
        <f t="shared" si="34"/>
        <v>287583.00118987449</v>
      </c>
      <c r="G313" s="19">
        <f t="shared" si="34"/>
        <v>7.111582871611037</v>
      </c>
      <c r="H313" s="18">
        <f t="shared" si="33"/>
        <v>1.3595575351387496E-2</v>
      </c>
      <c r="I313" s="6">
        <f t="shared" si="33"/>
        <v>3.05</v>
      </c>
      <c r="J313" s="6">
        <f t="shared" si="33"/>
        <v>3445046.6631700112</v>
      </c>
      <c r="K313" s="18">
        <f t="shared" si="33"/>
        <v>0.15</v>
      </c>
      <c r="L313" s="35">
        <f>Data!BN49</f>
        <v>2.7211666657181995E-2</v>
      </c>
      <c r="Q313" s="21">
        <v>0</v>
      </c>
      <c r="R313" s="21">
        <v>0</v>
      </c>
      <c r="S313" s="21">
        <v>0</v>
      </c>
      <c r="T313" s="38">
        <v>0</v>
      </c>
    </row>
    <row r="314" spans="1:20" x14ac:dyDescent="0.25">
      <c r="A314" s="17" t="s">
        <v>291</v>
      </c>
      <c r="B314" s="8" t="s">
        <v>40</v>
      </c>
      <c r="C314" s="8" t="s">
        <v>63</v>
      </c>
      <c r="E314" s="8" t="str">
        <f t="shared" si="28"/>
        <v>FiFi-display.fifi</v>
      </c>
      <c r="F314" s="21">
        <f t="shared" si="34"/>
        <v>348609.08602096396</v>
      </c>
      <c r="G314" s="19">
        <f t="shared" si="34"/>
        <v>6.5637372420193243</v>
      </c>
      <c r="H314" s="18">
        <f t="shared" si="33"/>
        <v>1.3595575351387496E-2</v>
      </c>
      <c r="I314" s="6">
        <f t="shared" si="33"/>
        <v>3.05</v>
      </c>
      <c r="J314" s="6">
        <f t="shared" si="33"/>
        <v>3445046.6631700112</v>
      </c>
      <c r="K314" s="18">
        <f t="shared" si="33"/>
        <v>0.15</v>
      </c>
      <c r="L314" s="35">
        <f>Data!BN50</f>
        <v>2.7211666657181995E-2</v>
      </c>
      <c r="Q314" s="21">
        <v>0</v>
      </c>
      <c r="R314" s="21">
        <v>0</v>
      </c>
      <c r="S314" s="21">
        <v>0</v>
      </c>
      <c r="T314" s="38">
        <v>0</v>
      </c>
    </row>
    <row r="315" spans="1:20" x14ac:dyDescent="0.25">
      <c r="A315" s="17" t="s">
        <v>292</v>
      </c>
      <c r="B315" s="8" t="s">
        <v>40</v>
      </c>
      <c r="C315" s="8" t="s">
        <v>63</v>
      </c>
      <c r="E315" s="8" t="str">
        <f t="shared" si="28"/>
        <v>FiFi-display.fifi</v>
      </c>
      <c r="F315" s="21">
        <f t="shared" si="34"/>
        <v>241297.1653229885</v>
      </c>
      <c r="G315" s="19">
        <f t="shared" si="34"/>
        <v>7.6437660299865655</v>
      </c>
      <c r="H315" s="18">
        <f t="shared" ref="H315:K330" si="35">H314</f>
        <v>1.3595575351387496E-2</v>
      </c>
      <c r="I315" s="6">
        <f t="shared" si="35"/>
        <v>3.05</v>
      </c>
      <c r="J315" s="6">
        <f t="shared" si="35"/>
        <v>3445046.6631700112</v>
      </c>
      <c r="K315" s="18">
        <f t="shared" si="35"/>
        <v>0.15</v>
      </c>
      <c r="L315" s="35">
        <f>Data!BN51</f>
        <v>2.8519919861854207E-2</v>
      </c>
      <c r="Q315" s="21">
        <v>0</v>
      </c>
      <c r="R315" s="21">
        <v>0</v>
      </c>
      <c r="S315" s="21">
        <v>0</v>
      </c>
      <c r="T315" s="38">
        <v>0</v>
      </c>
    </row>
    <row r="316" spans="1:20" x14ac:dyDescent="0.25">
      <c r="A316" s="17" t="s">
        <v>293</v>
      </c>
      <c r="B316" s="8" t="s">
        <v>40</v>
      </c>
      <c r="C316" s="8" t="s">
        <v>63</v>
      </c>
      <c r="E316" s="8" t="str">
        <f t="shared" si="28"/>
        <v>FiFi-display.fifi</v>
      </c>
      <c r="F316" s="21">
        <f t="shared" ref="F316:G330" si="36">F250</f>
        <v>285302.18935091398</v>
      </c>
      <c r="G316" s="19">
        <f t="shared" si="36"/>
        <v>7.1103422436825836</v>
      </c>
      <c r="H316" s="18">
        <f t="shared" si="35"/>
        <v>1.3595575351387496E-2</v>
      </c>
      <c r="I316" s="6">
        <f t="shared" si="35"/>
        <v>3.05</v>
      </c>
      <c r="J316" s="6">
        <f t="shared" si="35"/>
        <v>3445046.6631700112</v>
      </c>
      <c r="K316" s="18">
        <f t="shared" si="35"/>
        <v>0.15</v>
      </c>
      <c r="L316" s="35">
        <f>Data!BN52</f>
        <v>2.8519919861854207E-2</v>
      </c>
      <c r="Q316" s="21">
        <v>0</v>
      </c>
      <c r="R316" s="21">
        <v>0</v>
      </c>
      <c r="S316" s="21">
        <v>0</v>
      </c>
      <c r="T316" s="38">
        <v>0</v>
      </c>
    </row>
    <row r="317" spans="1:20" x14ac:dyDescent="0.25">
      <c r="A317" s="17" t="s">
        <v>294</v>
      </c>
      <c r="B317" s="8" t="s">
        <v>40</v>
      </c>
      <c r="C317" s="8" t="s">
        <v>63</v>
      </c>
      <c r="E317" s="8" t="str">
        <f t="shared" si="28"/>
        <v>FiFi-display.fifi</v>
      </c>
      <c r="F317" s="21">
        <f t="shared" si="36"/>
        <v>415829.06386048801</v>
      </c>
      <c r="G317" s="19">
        <f t="shared" si="36"/>
        <v>6.129014958880469</v>
      </c>
      <c r="H317" s="18">
        <f t="shared" si="35"/>
        <v>1.3595575351387496E-2</v>
      </c>
      <c r="I317" s="6">
        <f t="shared" si="35"/>
        <v>3.05</v>
      </c>
      <c r="J317" s="6">
        <f t="shared" si="35"/>
        <v>3445046.6631700112</v>
      </c>
      <c r="K317" s="18">
        <f t="shared" si="35"/>
        <v>0.15</v>
      </c>
      <c r="L317" s="35">
        <f>Data!BN53</f>
        <v>2.8519919861854207E-2</v>
      </c>
      <c r="Q317" s="21">
        <v>0</v>
      </c>
      <c r="R317" s="21">
        <v>0</v>
      </c>
      <c r="S317" s="21">
        <v>0</v>
      </c>
      <c r="T317" s="38">
        <v>0</v>
      </c>
    </row>
    <row r="318" spans="1:20" x14ac:dyDescent="0.25">
      <c r="A318" s="17" t="s">
        <v>295</v>
      </c>
      <c r="B318" s="8" t="s">
        <v>40</v>
      </c>
      <c r="C318" s="8" t="s">
        <v>63</v>
      </c>
      <c r="E318" s="8" t="str">
        <f t="shared" si="28"/>
        <v>FiFi-display.fifi</v>
      </c>
      <c r="F318" s="21">
        <f t="shared" si="36"/>
        <v>393432.46859552251</v>
      </c>
      <c r="G318" s="19">
        <f t="shared" si="36"/>
        <v>6.2941960634324765</v>
      </c>
      <c r="H318" s="18">
        <f t="shared" si="35"/>
        <v>1.3595575351387496E-2</v>
      </c>
      <c r="I318" s="6">
        <f t="shared" si="35"/>
        <v>3.05</v>
      </c>
      <c r="J318" s="6">
        <f t="shared" si="35"/>
        <v>3445046.6631700112</v>
      </c>
      <c r="K318" s="18">
        <f t="shared" si="35"/>
        <v>0.15</v>
      </c>
      <c r="L318" s="35">
        <f>Data!BN54</f>
        <v>2.8519919861854207E-2</v>
      </c>
      <c r="Q318" s="21">
        <v>0</v>
      </c>
      <c r="R318" s="21">
        <v>0</v>
      </c>
      <c r="S318" s="21">
        <v>0</v>
      </c>
      <c r="T318" s="38">
        <v>0</v>
      </c>
    </row>
    <row r="319" spans="1:20" x14ac:dyDescent="0.25">
      <c r="A319" s="17" t="s">
        <v>296</v>
      </c>
      <c r="B319" s="8" t="s">
        <v>40</v>
      </c>
      <c r="C319" s="8" t="s">
        <v>63</v>
      </c>
      <c r="E319" s="8" t="str">
        <f t="shared" si="28"/>
        <v>FiFi-display.fifi</v>
      </c>
      <c r="F319" s="21">
        <f t="shared" si="36"/>
        <v>228081.015200244</v>
      </c>
      <c r="G319" s="19">
        <f t="shared" si="36"/>
        <v>7.9971814637423746</v>
      </c>
      <c r="H319" s="18">
        <f t="shared" si="35"/>
        <v>1.3595575351387496E-2</v>
      </c>
      <c r="I319" s="6">
        <f t="shared" si="35"/>
        <v>3.05</v>
      </c>
      <c r="J319" s="6">
        <f t="shared" si="35"/>
        <v>3445046.6631700112</v>
      </c>
      <c r="K319" s="18">
        <f t="shared" si="35"/>
        <v>0.15</v>
      </c>
      <c r="L319" s="35">
        <f>Data!BN55</f>
        <v>3.3752932680543052E-2</v>
      </c>
      <c r="Q319" s="21">
        <v>0</v>
      </c>
      <c r="R319" s="21">
        <v>0</v>
      </c>
      <c r="S319" s="21">
        <v>0</v>
      </c>
      <c r="T319" s="38">
        <v>0</v>
      </c>
    </row>
    <row r="320" spans="1:20" x14ac:dyDescent="0.25">
      <c r="A320" s="17" t="s">
        <v>297</v>
      </c>
      <c r="B320" s="8" t="s">
        <v>40</v>
      </c>
      <c r="C320" s="8" t="s">
        <v>63</v>
      </c>
      <c r="E320" s="8" t="str">
        <f t="shared" si="28"/>
        <v>FiFi-display.fifi</v>
      </c>
      <c r="F320" s="21">
        <f t="shared" si="36"/>
        <v>317634.99002545653</v>
      </c>
      <c r="G320" s="19">
        <f t="shared" si="36"/>
        <v>6.7548152855074779</v>
      </c>
      <c r="H320" s="18">
        <f t="shared" si="35"/>
        <v>1.3595575351387496E-2</v>
      </c>
      <c r="I320" s="6">
        <f t="shared" si="35"/>
        <v>3.05</v>
      </c>
      <c r="J320" s="6">
        <f t="shared" si="35"/>
        <v>3445046.6631700112</v>
      </c>
      <c r="K320" s="18">
        <f t="shared" si="35"/>
        <v>0.15</v>
      </c>
      <c r="L320" s="35">
        <f>Data!BN56</f>
        <v>3.3752932680543052E-2</v>
      </c>
      <c r="Q320" s="21">
        <v>0</v>
      </c>
      <c r="R320" s="21">
        <v>0</v>
      </c>
      <c r="S320" s="21">
        <v>0</v>
      </c>
      <c r="T320" s="38">
        <v>0</v>
      </c>
    </row>
    <row r="321" spans="1:20" x14ac:dyDescent="0.25">
      <c r="A321" s="17" t="s">
        <v>298</v>
      </c>
      <c r="B321" s="8" t="s">
        <v>40</v>
      </c>
      <c r="C321" s="8" t="s">
        <v>63</v>
      </c>
      <c r="E321" s="8" t="str">
        <f t="shared" si="28"/>
        <v>FiFi-display.fifi</v>
      </c>
      <c r="F321" s="21">
        <f t="shared" si="36"/>
        <v>322486.62248072354</v>
      </c>
      <c r="G321" s="19">
        <f t="shared" si="36"/>
        <v>6.9739033911176911</v>
      </c>
      <c r="H321" s="18">
        <f t="shared" si="35"/>
        <v>1.3595575351387496E-2</v>
      </c>
      <c r="I321" s="6">
        <f t="shared" si="35"/>
        <v>3.05</v>
      </c>
      <c r="J321" s="6">
        <f t="shared" si="35"/>
        <v>3445046.6631700112</v>
      </c>
      <c r="K321" s="18">
        <f t="shared" si="35"/>
        <v>0.15</v>
      </c>
      <c r="L321" s="35">
        <f>Data!BN57</f>
        <v>3.3752932680543052E-2</v>
      </c>
      <c r="Q321" s="21">
        <v>0</v>
      </c>
      <c r="R321" s="21">
        <v>0</v>
      </c>
      <c r="S321" s="21">
        <v>0</v>
      </c>
      <c r="T321" s="38">
        <v>0</v>
      </c>
    </row>
    <row r="322" spans="1:20" x14ac:dyDescent="0.25">
      <c r="A322" s="17" t="s">
        <v>299</v>
      </c>
      <c r="B322" s="8" t="s">
        <v>40</v>
      </c>
      <c r="C322" s="8" t="s">
        <v>63</v>
      </c>
      <c r="E322" s="8" t="str">
        <f t="shared" si="28"/>
        <v>FiFi-display.fifi</v>
      </c>
      <c r="F322" s="21">
        <f t="shared" si="36"/>
        <v>401386.27962260752</v>
      </c>
      <c r="G322" s="19">
        <f t="shared" si="36"/>
        <v>6.2238891290728731</v>
      </c>
      <c r="H322" s="18">
        <f t="shared" si="35"/>
        <v>1.3595575351387496E-2</v>
      </c>
      <c r="I322" s="6">
        <f t="shared" si="35"/>
        <v>3.05</v>
      </c>
      <c r="J322" s="6">
        <f t="shared" si="35"/>
        <v>3445046.6631700112</v>
      </c>
      <c r="K322" s="18">
        <f t="shared" si="35"/>
        <v>0.15</v>
      </c>
      <c r="L322" s="35">
        <f>Data!BN58</f>
        <v>3.3752932680543052E-2</v>
      </c>
      <c r="Q322" s="21">
        <v>0</v>
      </c>
      <c r="R322" s="21">
        <v>0</v>
      </c>
      <c r="S322" s="21">
        <v>0</v>
      </c>
      <c r="T322" s="38">
        <v>0</v>
      </c>
    </row>
    <row r="323" spans="1:20" x14ac:dyDescent="0.25">
      <c r="A323" s="17" t="s">
        <v>300</v>
      </c>
      <c r="B323" s="8" t="s">
        <v>40</v>
      </c>
      <c r="C323" s="8" t="s">
        <v>63</v>
      </c>
      <c r="E323" s="8" t="str">
        <f t="shared" si="28"/>
        <v>FiFi-display.fifi</v>
      </c>
      <c r="F323" s="21">
        <f t="shared" si="36"/>
        <v>309588.89609523199</v>
      </c>
      <c r="G323" s="19">
        <f t="shared" si="36"/>
        <v>6.9990429098927924</v>
      </c>
      <c r="H323" s="18">
        <f t="shared" si="35"/>
        <v>1.3595575351387496E-2</v>
      </c>
      <c r="I323" s="6">
        <f t="shared" si="35"/>
        <v>3.05</v>
      </c>
      <c r="J323" s="6">
        <f t="shared" si="35"/>
        <v>3445046.6631700112</v>
      </c>
      <c r="K323" s="18">
        <f t="shared" si="35"/>
        <v>0.15</v>
      </c>
      <c r="L323" s="35">
        <f>Data!BN59</f>
        <v>2.904322114372309E-2</v>
      </c>
      <c r="Q323" s="21">
        <v>0</v>
      </c>
      <c r="R323" s="21">
        <v>0</v>
      </c>
      <c r="S323" s="21">
        <v>0</v>
      </c>
      <c r="T323" s="38">
        <v>0</v>
      </c>
    </row>
    <row r="324" spans="1:20" x14ac:dyDescent="0.25">
      <c r="A324" s="17" t="s">
        <v>301</v>
      </c>
      <c r="B324" s="8" t="s">
        <v>40</v>
      </c>
      <c r="C324" s="8" t="s">
        <v>63</v>
      </c>
      <c r="E324" s="8" t="str">
        <f t="shared" si="28"/>
        <v>FiFi-display.fifi</v>
      </c>
      <c r="F324" s="21">
        <f t="shared" si="36"/>
        <v>309968.77520157403</v>
      </c>
      <c r="G324" s="19">
        <f t="shared" si="36"/>
        <v>6.9767010399881384</v>
      </c>
      <c r="H324" s="18">
        <f t="shared" si="35"/>
        <v>1.3595575351387496E-2</v>
      </c>
      <c r="I324" s="6">
        <f t="shared" si="35"/>
        <v>3.05</v>
      </c>
      <c r="J324" s="6">
        <f t="shared" si="35"/>
        <v>3445046.6631700112</v>
      </c>
      <c r="K324" s="18">
        <f t="shared" si="35"/>
        <v>0.15</v>
      </c>
      <c r="L324" s="35">
        <f>Data!BN60</f>
        <v>2.904322114372309E-2</v>
      </c>
      <c r="Q324" s="21">
        <v>0</v>
      </c>
      <c r="R324" s="21">
        <v>0</v>
      </c>
      <c r="S324" s="21">
        <v>0</v>
      </c>
      <c r="T324" s="38">
        <v>0</v>
      </c>
    </row>
    <row r="325" spans="1:20" x14ac:dyDescent="0.25">
      <c r="A325" s="17" t="s">
        <v>272</v>
      </c>
      <c r="B325" s="8" t="s">
        <v>40</v>
      </c>
      <c r="C325" s="8" t="s">
        <v>63</v>
      </c>
      <c r="E325" s="8" t="str">
        <f t="shared" si="28"/>
        <v>FiFi-display.fifi</v>
      </c>
      <c r="F325" s="21">
        <f t="shared" si="36"/>
        <v>454180.53004536044</v>
      </c>
      <c r="G325" s="19">
        <f t="shared" si="36"/>
        <v>6.0080329106190753</v>
      </c>
      <c r="H325" s="18">
        <f t="shared" si="35"/>
        <v>1.3595575351387496E-2</v>
      </c>
      <c r="I325" s="6">
        <f t="shared" si="35"/>
        <v>3.05</v>
      </c>
      <c r="J325" s="6">
        <f t="shared" si="35"/>
        <v>3445046.6631700112</v>
      </c>
      <c r="K325" s="18">
        <f t="shared" si="35"/>
        <v>0.15</v>
      </c>
      <c r="L325" s="35">
        <f>Data!BN61</f>
        <v>2.904322114372309E-2</v>
      </c>
      <c r="Q325" s="21">
        <v>0</v>
      </c>
      <c r="R325" s="21">
        <v>0</v>
      </c>
      <c r="S325" s="21">
        <v>0</v>
      </c>
      <c r="T325" s="38">
        <v>0</v>
      </c>
    </row>
    <row r="326" spans="1:20" x14ac:dyDescent="0.25">
      <c r="A326" s="17" t="s">
        <v>273</v>
      </c>
      <c r="B326" s="8" t="s">
        <v>40</v>
      </c>
      <c r="C326" s="8" t="s">
        <v>63</v>
      </c>
      <c r="E326" s="8" t="str">
        <f t="shared" si="28"/>
        <v>FiFi-display.fifi</v>
      </c>
      <c r="F326" s="21">
        <f t="shared" si="36"/>
        <v>455011.73547455797</v>
      </c>
      <c r="G326" s="19">
        <f t="shared" si="36"/>
        <v>6.0449284141776669</v>
      </c>
      <c r="H326" s="18">
        <f t="shared" si="35"/>
        <v>1.3595575351387496E-2</v>
      </c>
      <c r="I326" s="6">
        <f t="shared" si="35"/>
        <v>3.05</v>
      </c>
      <c r="J326" s="6">
        <f t="shared" si="35"/>
        <v>3445046.6631700112</v>
      </c>
      <c r="K326" s="18">
        <f t="shared" si="35"/>
        <v>0.15</v>
      </c>
      <c r="L326" s="35">
        <f>Data!BN62</f>
        <v>2.904322114372309E-2</v>
      </c>
      <c r="Q326" s="21">
        <v>0</v>
      </c>
      <c r="R326" s="21">
        <v>0</v>
      </c>
      <c r="S326" s="21">
        <v>0</v>
      </c>
      <c r="T326" s="38">
        <v>0</v>
      </c>
    </row>
    <row r="327" spans="1:20" x14ac:dyDescent="0.25">
      <c r="A327" s="17" t="s">
        <v>274</v>
      </c>
      <c r="B327" s="8" t="s">
        <v>40</v>
      </c>
      <c r="C327" s="8" t="s">
        <v>63</v>
      </c>
      <c r="E327" s="8" t="str">
        <f t="shared" si="28"/>
        <v>FiFi-display.fifi</v>
      </c>
      <c r="F327" s="21">
        <f t="shared" si="36"/>
        <v>290055.894256228</v>
      </c>
      <c r="G327" s="19">
        <f t="shared" si="36"/>
        <v>7.3475859223576458</v>
      </c>
      <c r="H327" s="18">
        <f t="shared" si="35"/>
        <v>1.3595575351387496E-2</v>
      </c>
      <c r="I327" s="6">
        <f t="shared" si="35"/>
        <v>3.05</v>
      </c>
      <c r="J327" s="6">
        <f t="shared" si="35"/>
        <v>3445046.6631700112</v>
      </c>
      <c r="K327" s="18">
        <f t="shared" si="35"/>
        <v>0.15</v>
      </c>
      <c r="L327" s="35">
        <f>Data!BN63</f>
        <v>2.904322114372309E-2</v>
      </c>
      <c r="Q327" s="21">
        <v>0</v>
      </c>
      <c r="R327" s="21">
        <v>0</v>
      </c>
      <c r="S327" s="21">
        <v>0</v>
      </c>
      <c r="T327" s="38">
        <v>0</v>
      </c>
    </row>
    <row r="328" spans="1:20" x14ac:dyDescent="0.25">
      <c r="A328" s="17" t="s">
        <v>275</v>
      </c>
      <c r="B328" s="8" t="s">
        <v>40</v>
      </c>
      <c r="C328" s="8" t="s">
        <v>63</v>
      </c>
      <c r="E328" s="8" t="str">
        <f t="shared" si="28"/>
        <v>FiFi-display.fifi</v>
      </c>
      <c r="F328" s="21">
        <f t="shared" si="36"/>
        <v>348451.97318493499</v>
      </c>
      <c r="G328" s="19">
        <f t="shared" si="36"/>
        <v>6.6816214516324974</v>
      </c>
      <c r="H328" s="18">
        <f t="shared" si="35"/>
        <v>1.3595575351387496E-2</v>
      </c>
      <c r="I328" s="6">
        <f t="shared" si="35"/>
        <v>3.05</v>
      </c>
      <c r="J328" s="6">
        <f t="shared" si="35"/>
        <v>3445046.6631700112</v>
      </c>
      <c r="K328" s="18">
        <f t="shared" si="35"/>
        <v>0.15</v>
      </c>
      <c r="L328" s="35">
        <f>Data!BN64</f>
        <v>2.5380112170640897E-2</v>
      </c>
      <c r="Q328" s="21">
        <v>0</v>
      </c>
      <c r="R328" s="21">
        <v>0</v>
      </c>
      <c r="S328" s="21">
        <v>0</v>
      </c>
      <c r="T328" s="38">
        <v>0</v>
      </c>
    </row>
    <row r="329" spans="1:20" x14ac:dyDescent="0.25">
      <c r="A329" s="17" t="s">
        <v>276</v>
      </c>
      <c r="B329" s="8" t="s">
        <v>40</v>
      </c>
      <c r="C329" s="8" t="s">
        <v>63</v>
      </c>
      <c r="E329" s="8" t="str">
        <f t="shared" si="28"/>
        <v>FiFi-display.fifi</v>
      </c>
      <c r="F329" s="21">
        <f t="shared" si="36"/>
        <v>427408.08445701201</v>
      </c>
      <c r="G329" s="19">
        <f t="shared" si="36"/>
        <v>6.1680815445545676</v>
      </c>
      <c r="H329" s="18">
        <f t="shared" si="35"/>
        <v>1.3595575351387496E-2</v>
      </c>
      <c r="I329" s="6">
        <f t="shared" si="35"/>
        <v>3.05</v>
      </c>
      <c r="J329" s="6">
        <f t="shared" si="35"/>
        <v>3445046.6631700112</v>
      </c>
      <c r="K329" s="18">
        <f t="shared" si="35"/>
        <v>0.15</v>
      </c>
      <c r="L329" s="35">
        <f>Data!BN65</f>
        <v>2.5380112170640897E-2</v>
      </c>
      <c r="Q329" s="21">
        <v>0</v>
      </c>
      <c r="R329" s="21">
        <v>0</v>
      </c>
      <c r="S329" s="21">
        <v>0</v>
      </c>
      <c r="T329" s="38">
        <v>0</v>
      </c>
    </row>
    <row r="330" spans="1:20" x14ac:dyDescent="0.25">
      <c r="A330" s="17" t="s">
        <v>277</v>
      </c>
      <c r="B330" s="8" t="s">
        <v>40</v>
      </c>
      <c r="C330" s="8" t="s">
        <v>63</v>
      </c>
      <c r="E330" s="8" t="str">
        <f t="shared" si="28"/>
        <v>FiFi-display.fifi</v>
      </c>
      <c r="F330" s="21">
        <f t="shared" si="36"/>
        <v>330189.49929959601</v>
      </c>
      <c r="G330" s="19">
        <f t="shared" si="36"/>
        <v>6.4579352380155601</v>
      </c>
      <c r="H330" s="18">
        <f t="shared" si="35"/>
        <v>1.3595575351387496E-2</v>
      </c>
      <c r="I330" s="6">
        <f t="shared" si="35"/>
        <v>3.05</v>
      </c>
      <c r="J330" s="6">
        <f t="shared" si="35"/>
        <v>3445046.6631700112</v>
      </c>
      <c r="K330" s="18">
        <f t="shared" si="35"/>
        <v>0.15</v>
      </c>
      <c r="L330" s="35">
        <f>Data!BN66</f>
        <v>2.5380112170640897E-2</v>
      </c>
      <c r="Q330" s="21">
        <v>0</v>
      </c>
      <c r="R330" s="21">
        <v>0</v>
      </c>
      <c r="S330" s="21">
        <v>0</v>
      </c>
      <c r="T330" s="38">
        <v>0</v>
      </c>
    </row>
    <row r="332" spans="1:20" x14ac:dyDescent="0.25">
      <c r="A332" s="16" t="s">
        <v>328</v>
      </c>
      <c r="B332" s="8" t="s">
        <v>40</v>
      </c>
      <c r="C332" s="8" t="s">
        <v>64</v>
      </c>
      <c r="E332" s="8" t="str">
        <f>IF(RIGHT(A332,3)="old","Initial",B332&amp;"-"&amp;C332)</f>
        <v>Initial</v>
      </c>
      <c r="F332" s="21">
        <f>F266</f>
        <v>393432.46859552251</v>
      </c>
      <c r="G332" s="19">
        <f>G266</f>
        <v>6.2941960634324765</v>
      </c>
      <c r="H332" s="25">
        <f>VLOOKUP(C332,parms,3,FALSE)</f>
        <v>1.6495032356043775E-3</v>
      </c>
      <c r="I332" s="42">
        <f>VLOOKUP(C332,parms,8,FALSE)</f>
        <v>1.18</v>
      </c>
      <c r="J332" s="27">
        <f>VLOOKUP(C332,parms,4,FALSE)</f>
        <v>295274.89988850313</v>
      </c>
      <c r="K332" s="25">
        <f>VLOOKUP(C332,parms,6,FALSE)</f>
        <v>0.15</v>
      </c>
      <c r="L332" s="35">
        <f>Data!BO2</f>
        <v>2.0641875000000001E-2</v>
      </c>
      <c r="M332" s="39">
        <f>VLOOKUP(C332,Data!$CB$2:$EB$22,1+VALUE(MID(A332,6,2)),FALSE)</f>
        <v>0</v>
      </c>
      <c r="Q332" s="21">
        <v>0</v>
      </c>
      <c r="R332" s="21">
        <v>0</v>
      </c>
      <c r="S332" s="21">
        <v>0</v>
      </c>
      <c r="T332" s="38">
        <v>0</v>
      </c>
    </row>
    <row r="333" spans="1:20" x14ac:dyDescent="0.25">
      <c r="A333" s="16" t="s">
        <v>316</v>
      </c>
      <c r="B333" s="8" t="s">
        <v>40</v>
      </c>
      <c r="C333" s="8" t="s">
        <v>64</v>
      </c>
      <c r="E333" s="8" t="str">
        <f t="shared" ref="E333:E396" si="37">IF(RIGHT(A333,3)="old","Initial",B333&amp;"-"&amp;C333)</f>
        <v>Initial</v>
      </c>
      <c r="F333" s="21">
        <f>F267</f>
        <v>228081.015200244</v>
      </c>
      <c r="G333" s="19">
        <f>G267</f>
        <v>7.9971814637423746</v>
      </c>
      <c r="H333" s="18">
        <f t="shared" ref="H333:K348" si="38">H332</f>
        <v>1.6495032356043775E-3</v>
      </c>
      <c r="I333" s="6">
        <f>I332</f>
        <v>1.18</v>
      </c>
      <c r="J333" s="6">
        <f t="shared" si="38"/>
        <v>295274.89988850313</v>
      </c>
      <c r="K333" s="18">
        <f t="shared" si="38"/>
        <v>0.15</v>
      </c>
      <c r="L333" s="35">
        <f>Data!BO3</f>
        <v>2.4429374999999996E-2</v>
      </c>
      <c r="M333" s="39">
        <f>VLOOKUP(C333,Data!$CB$2:$EB$22,1+VALUE(MID(A333,6,2)),FALSE)</f>
        <v>0</v>
      </c>
      <c r="Q333" s="21">
        <v>0</v>
      </c>
      <c r="R333" s="21">
        <v>0</v>
      </c>
      <c r="S333" s="21">
        <v>0</v>
      </c>
      <c r="T333" s="38">
        <v>0</v>
      </c>
    </row>
    <row r="334" spans="1:20" x14ac:dyDescent="0.25">
      <c r="A334" s="16" t="s">
        <v>317</v>
      </c>
      <c r="B334" s="8" t="s">
        <v>40</v>
      </c>
      <c r="C334" s="8" t="s">
        <v>64</v>
      </c>
      <c r="E334" s="8" t="str">
        <f t="shared" si="37"/>
        <v>Initial</v>
      </c>
      <c r="F334" s="21">
        <f t="shared" ref="F334:G349" si="39">F268</f>
        <v>317634.99002545653</v>
      </c>
      <c r="G334" s="19">
        <f t="shared" si="39"/>
        <v>6.7548152855074779</v>
      </c>
      <c r="H334" s="18">
        <f t="shared" si="38"/>
        <v>1.6495032356043775E-3</v>
      </c>
      <c r="I334" s="6">
        <f t="shared" si="38"/>
        <v>1.18</v>
      </c>
      <c r="J334" s="6">
        <f t="shared" si="38"/>
        <v>295274.89988850313</v>
      </c>
      <c r="K334" s="18">
        <f t="shared" si="38"/>
        <v>0.15</v>
      </c>
      <c r="L334" s="35">
        <f>Data!BO4</f>
        <v>2.4429374999999996E-2</v>
      </c>
      <c r="M334" s="39">
        <f>VLOOKUP(C334,Data!$CB$2:$EB$22,1+VALUE(MID(A334,6,2)),FALSE)</f>
        <v>0</v>
      </c>
      <c r="Q334" s="21">
        <v>0</v>
      </c>
      <c r="R334" s="21">
        <v>0</v>
      </c>
      <c r="S334" s="21">
        <v>0</v>
      </c>
      <c r="T334" s="38">
        <v>0</v>
      </c>
    </row>
    <row r="335" spans="1:20" x14ac:dyDescent="0.25">
      <c r="A335" s="16" t="s">
        <v>318</v>
      </c>
      <c r="B335" s="8" t="s">
        <v>40</v>
      </c>
      <c r="C335" s="8" t="s">
        <v>64</v>
      </c>
      <c r="E335" s="8" t="str">
        <f t="shared" si="37"/>
        <v>Initial</v>
      </c>
      <c r="F335" s="21">
        <f t="shared" si="39"/>
        <v>322486.62248072354</v>
      </c>
      <c r="G335" s="19">
        <f t="shared" si="39"/>
        <v>6.9739033911176911</v>
      </c>
      <c r="H335" s="18">
        <f t="shared" si="38"/>
        <v>1.6495032356043775E-3</v>
      </c>
      <c r="I335" s="6">
        <f t="shared" si="38"/>
        <v>1.18</v>
      </c>
      <c r="J335" s="6">
        <f t="shared" si="38"/>
        <v>295274.89988850313</v>
      </c>
      <c r="K335" s="18">
        <f t="shared" si="38"/>
        <v>0.15</v>
      </c>
      <c r="L335" s="35">
        <f>Data!BO5</f>
        <v>2.4429374999999996E-2</v>
      </c>
      <c r="M335" s="39">
        <f>VLOOKUP(C335,Data!$CB$2:$EB$22,1+VALUE(MID(A335,6,2)),FALSE)</f>
        <v>0</v>
      </c>
      <c r="Q335" s="21">
        <v>0</v>
      </c>
      <c r="R335" s="21">
        <v>0</v>
      </c>
      <c r="S335" s="21">
        <v>0</v>
      </c>
      <c r="T335" s="38">
        <v>0</v>
      </c>
    </row>
    <row r="336" spans="1:20" x14ac:dyDescent="0.25">
      <c r="A336" s="16" t="s">
        <v>319</v>
      </c>
      <c r="B336" s="8" t="s">
        <v>40</v>
      </c>
      <c r="C336" s="8" t="s">
        <v>64</v>
      </c>
      <c r="E336" s="8" t="str">
        <f t="shared" si="37"/>
        <v>Initial</v>
      </c>
      <c r="F336" s="21">
        <f t="shared" si="39"/>
        <v>401386.27962260752</v>
      </c>
      <c r="G336" s="19">
        <f t="shared" si="39"/>
        <v>6.2238891290728731</v>
      </c>
      <c r="H336" s="18">
        <f t="shared" si="38"/>
        <v>1.6495032356043775E-3</v>
      </c>
      <c r="I336" s="6">
        <f t="shared" si="38"/>
        <v>1.18</v>
      </c>
      <c r="J336" s="6">
        <f t="shared" si="38"/>
        <v>295274.89988850313</v>
      </c>
      <c r="K336" s="18">
        <f t="shared" si="38"/>
        <v>0.15</v>
      </c>
      <c r="L336" s="35">
        <f>Data!BO6</f>
        <v>2.4429374999999996E-2</v>
      </c>
      <c r="M336" s="39">
        <f>VLOOKUP(C336,Data!$CB$2:$EB$22,1+VALUE(MID(A336,6,2)),FALSE)</f>
        <v>0</v>
      </c>
      <c r="Q336" s="21">
        <v>0</v>
      </c>
      <c r="R336" s="21">
        <v>0</v>
      </c>
      <c r="S336" s="21">
        <v>0</v>
      </c>
      <c r="T336" s="38">
        <v>0</v>
      </c>
    </row>
    <row r="337" spans="1:20" x14ac:dyDescent="0.25">
      <c r="A337" s="16" t="s">
        <v>320</v>
      </c>
      <c r="B337" s="8" t="s">
        <v>40</v>
      </c>
      <c r="C337" s="8" t="s">
        <v>64</v>
      </c>
      <c r="E337" s="8" t="str">
        <f t="shared" si="37"/>
        <v>Initial</v>
      </c>
      <c r="F337" s="21">
        <f t="shared" si="39"/>
        <v>309588.89609523199</v>
      </c>
      <c r="G337" s="19">
        <f t="shared" si="39"/>
        <v>6.9990429098927924</v>
      </c>
      <c r="H337" s="18">
        <f t="shared" si="38"/>
        <v>1.6495032356043775E-3</v>
      </c>
      <c r="I337" s="6">
        <f t="shared" si="38"/>
        <v>1.18</v>
      </c>
      <c r="J337" s="6">
        <f t="shared" si="38"/>
        <v>295274.89988850313</v>
      </c>
      <c r="K337" s="18">
        <f t="shared" si="38"/>
        <v>0.15</v>
      </c>
      <c r="L337" s="35">
        <f>Data!BO7</f>
        <v>2.1020624999999998E-2</v>
      </c>
      <c r="M337" s="39">
        <f>VLOOKUP(C337,Data!$CB$2:$EB$22,1+VALUE(MID(A337,6,2)),FALSE)</f>
        <v>0</v>
      </c>
      <c r="Q337" s="21">
        <v>0</v>
      </c>
      <c r="R337" s="21">
        <v>0</v>
      </c>
      <c r="S337" s="21">
        <v>0</v>
      </c>
      <c r="T337" s="38">
        <v>0</v>
      </c>
    </row>
    <row r="338" spans="1:20" x14ac:dyDescent="0.25">
      <c r="A338" s="16" t="s">
        <v>321</v>
      </c>
      <c r="B338" s="8" t="s">
        <v>40</v>
      </c>
      <c r="C338" s="8" t="s">
        <v>64</v>
      </c>
      <c r="E338" s="8" t="str">
        <f t="shared" si="37"/>
        <v>Initial</v>
      </c>
      <c r="F338" s="21">
        <f t="shared" si="39"/>
        <v>309968.77520157403</v>
      </c>
      <c r="G338" s="19">
        <f t="shared" si="39"/>
        <v>6.9767010399881384</v>
      </c>
      <c r="H338" s="18">
        <f t="shared" si="38"/>
        <v>1.6495032356043775E-3</v>
      </c>
      <c r="I338" s="6">
        <f t="shared" si="38"/>
        <v>1.18</v>
      </c>
      <c r="J338" s="6">
        <f t="shared" si="38"/>
        <v>295274.89988850313</v>
      </c>
      <c r="K338" s="18">
        <f t="shared" si="38"/>
        <v>0.15</v>
      </c>
      <c r="L338" s="35">
        <f>Data!BO8</f>
        <v>2.1020624999999998E-2</v>
      </c>
      <c r="M338" s="39">
        <f>VLOOKUP(C338,Data!$CB$2:$EB$22,1+VALUE(MID(A338,6,2)),FALSE)</f>
        <v>0</v>
      </c>
      <c r="Q338" s="21">
        <v>0</v>
      </c>
      <c r="R338" s="21">
        <v>0</v>
      </c>
      <c r="S338" s="21">
        <v>0</v>
      </c>
      <c r="T338" s="38">
        <v>0</v>
      </c>
    </row>
    <row r="339" spans="1:20" x14ac:dyDescent="0.25">
      <c r="A339" s="16" t="s">
        <v>322</v>
      </c>
      <c r="B339" s="8" t="s">
        <v>40</v>
      </c>
      <c r="C339" s="8" t="s">
        <v>64</v>
      </c>
      <c r="E339" s="8" t="str">
        <f t="shared" si="37"/>
        <v>Initial</v>
      </c>
      <c r="F339" s="21">
        <f t="shared" si="39"/>
        <v>454180.53004536044</v>
      </c>
      <c r="G339" s="19">
        <f t="shared" si="39"/>
        <v>6.0080329106190753</v>
      </c>
      <c r="H339" s="18">
        <f t="shared" si="38"/>
        <v>1.6495032356043775E-3</v>
      </c>
      <c r="I339" s="6">
        <f t="shared" si="38"/>
        <v>1.18</v>
      </c>
      <c r="J339" s="6">
        <f t="shared" si="38"/>
        <v>295274.89988850313</v>
      </c>
      <c r="K339" s="18">
        <f t="shared" si="38"/>
        <v>0.15</v>
      </c>
      <c r="L339" s="35">
        <f>Data!BO9</f>
        <v>2.1020624999999998E-2</v>
      </c>
      <c r="M339" s="39">
        <f>VLOOKUP(C339,Data!$CB$2:$EB$22,1+VALUE(MID(A339,6,2)),FALSE)</f>
        <v>0</v>
      </c>
      <c r="Q339" s="21">
        <v>0</v>
      </c>
      <c r="R339" s="21">
        <v>0</v>
      </c>
      <c r="S339" s="21">
        <v>0</v>
      </c>
      <c r="T339" s="38">
        <v>0</v>
      </c>
    </row>
    <row r="340" spans="1:20" x14ac:dyDescent="0.25">
      <c r="A340" s="16" t="s">
        <v>323</v>
      </c>
      <c r="B340" s="8" t="s">
        <v>40</v>
      </c>
      <c r="C340" s="8" t="s">
        <v>64</v>
      </c>
      <c r="E340" s="8" t="str">
        <f t="shared" si="37"/>
        <v>Initial</v>
      </c>
      <c r="F340" s="21">
        <f t="shared" si="39"/>
        <v>455011.73547455797</v>
      </c>
      <c r="G340" s="19">
        <f t="shared" si="39"/>
        <v>6.0449284141776669</v>
      </c>
      <c r="H340" s="18">
        <f t="shared" si="38"/>
        <v>1.6495032356043775E-3</v>
      </c>
      <c r="I340" s="6">
        <f t="shared" si="38"/>
        <v>1.18</v>
      </c>
      <c r="J340" s="6">
        <f t="shared" si="38"/>
        <v>295274.89988850313</v>
      </c>
      <c r="K340" s="18">
        <f t="shared" si="38"/>
        <v>0.15</v>
      </c>
      <c r="L340" s="35">
        <f>Data!BO10</f>
        <v>2.1020624999999998E-2</v>
      </c>
      <c r="M340" s="39">
        <f>VLOOKUP(C340,Data!$CB$2:$EB$22,1+VALUE(MID(A340,6,2)),FALSE)</f>
        <v>0</v>
      </c>
      <c r="Q340" s="21">
        <v>0</v>
      </c>
      <c r="R340" s="21">
        <v>0</v>
      </c>
      <c r="S340" s="21">
        <v>0</v>
      </c>
      <c r="T340" s="38">
        <v>0</v>
      </c>
    </row>
    <row r="341" spans="1:20" x14ac:dyDescent="0.25">
      <c r="A341" s="16" t="s">
        <v>324</v>
      </c>
      <c r="B341" s="8" t="s">
        <v>40</v>
      </c>
      <c r="C341" s="8" t="s">
        <v>64</v>
      </c>
      <c r="E341" s="8" t="str">
        <f t="shared" si="37"/>
        <v>Initial</v>
      </c>
      <c r="F341" s="21">
        <f t="shared" si="39"/>
        <v>290055.894256228</v>
      </c>
      <c r="G341" s="19">
        <f t="shared" si="39"/>
        <v>7.3475859223576458</v>
      </c>
      <c r="H341" s="18">
        <f t="shared" si="38"/>
        <v>1.6495032356043775E-3</v>
      </c>
      <c r="I341" s="6">
        <f t="shared" si="38"/>
        <v>1.18</v>
      </c>
      <c r="J341" s="6">
        <f t="shared" si="38"/>
        <v>295274.89988850313</v>
      </c>
      <c r="K341" s="18">
        <f t="shared" si="38"/>
        <v>0.15</v>
      </c>
      <c r="L341" s="35">
        <f>Data!BO11</f>
        <v>2.1020624999999998E-2</v>
      </c>
      <c r="M341" s="39">
        <f>VLOOKUP(C341,Data!$CB$2:$EB$22,1+VALUE(MID(A341,6,2)),FALSE)</f>
        <v>0</v>
      </c>
      <c r="Q341" s="21">
        <v>0</v>
      </c>
      <c r="R341" s="21">
        <v>0</v>
      </c>
      <c r="S341" s="21">
        <v>0</v>
      </c>
      <c r="T341" s="38">
        <v>0</v>
      </c>
    </row>
    <row r="342" spans="1:20" x14ac:dyDescent="0.25">
      <c r="A342" s="16" t="s">
        <v>325</v>
      </c>
      <c r="B342" s="8" t="s">
        <v>40</v>
      </c>
      <c r="C342" s="8" t="s">
        <v>64</v>
      </c>
      <c r="E342" s="8" t="str">
        <f t="shared" si="37"/>
        <v>Initial</v>
      </c>
      <c r="F342" s="21">
        <f t="shared" si="39"/>
        <v>348451.97318493499</v>
      </c>
      <c r="G342" s="19">
        <f t="shared" si="39"/>
        <v>6.6816214516324974</v>
      </c>
      <c r="H342" s="18">
        <f t="shared" si="38"/>
        <v>1.6495032356043775E-3</v>
      </c>
      <c r="I342" s="6">
        <f t="shared" si="38"/>
        <v>1.18</v>
      </c>
      <c r="J342" s="6">
        <f t="shared" si="38"/>
        <v>295274.89988850313</v>
      </c>
      <c r="K342" s="18">
        <f t="shared" si="38"/>
        <v>0.15</v>
      </c>
      <c r="L342" s="35">
        <f>Data!BO12</f>
        <v>1.8369375E-2</v>
      </c>
      <c r="M342" s="39">
        <f>VLOOKUP(C342,Data!$CB$2:$EB$22,1+VALUE(MID(A342,6,2)),FALSE)</f>
        <v>0</v>
      </c>
      <c r="Q342" s="21">
        <v>0</v>
      </c>
      <c r="R342" s="21">
        <v>0</v>
      </c>
      <c r="S342" s="21">
        <v>0</v>
      </c>
      <c r="T342" s="38">
        <v>0</v>
      </c>
    </row>
    <row r="343" spans="1:20" x14ac:dyDescent="0.25">
      <c r="A343" s="16" t="s">
        <v>326</v>
      </c>
      <c r="B343" s="8" t="s">
        <v>40</v>
      </c>
      <c r="C343" s="8" t="s">
        <v>64</v>
      </c>
      <c r="E343" s="8" t="str">
        <f t="shared" si="37"/>
        <v>Initial</v>
      </c>
      <c r="F343" s="21">
        <f t="shared" si="39"/>
        <v>427408.08445701201</v>
      </c>
      <c r="G343" s="19">
        <f t="shared" si="39"/>
        <v>6.1680815445545676</v>
      </c>
      <c r="H343" s="18">
        <f t="shared" si="38"/>
        <v>1.6495032356043775E-3</v>
      </c>
      <c r="I343" s="6">
        <f t="shared" si="38"/>
        <v>1.18</v>
      </c>
      <c r="J343" s="6">
        <f t="shared" si="38"/>
        <v>295274.89988850313</v>
      </c>
      <c r="K343" s="18">
        <f t="shared" si="38"/>
        <v>0.15</v>
      </c>
      <c r="L343" s="35">
        <f>Data!BO13</f>
        <v>1.8369375E-2</v>
      </c>
      <c r="M343" s="39">
        <f>VLOOKUP(C343,Data!$CB$2:$EB$22,1+VALUE(MID(A343,6,2)),FALSE)</f>
        <v>0</v>
      </c>
      <c r="Q343" s="21">
        <v>0</v>
      </c>
      <c r="R343" s="21">
        <v>0</v>
      </c>
      <c r="S343" s="21">
        <v>0</v>
      </c>
      <c r="T343" s="38">
        <v>0</v>
      </c>
    </row>
    <row r="344" spans="1:20" x14ac:dyDescent="0.25">
      <c r="A344" s="16" t="s">
        <v>327</v>
      </c>
      <c r="B344" s="8" t="s">
        <v>40</v>
      </c>
      <c r="C344" s="8" t="s">
        <v>64</v>
      </c>
      <c r="E344" s="8" t="str">
        <f t="shared" si="37"/>
        <v>Initial</v>
      </c>
      <c r="F344" s="21">
        <f t="shared" si="39"/>
        <v>330189.49929959601</v>
      </c>
      <c r="G344" s="19">
        <f t="shared" si="39"/>
        <v>6.4579352380155601</v>
      </c>
      <c r="H344" s="18">
        <f t="shared" si="38"/>
        <v>1.6495032356043775E-3</v>
      </c>
      <c r="I344" s="6">
        <f t="shared" si="38"/>
        <v>1.18</v>
      </c>
      <c r="J344" s="6">
        <f t="shared" si="38"/>
        <v>295274.89988850313</v>
      </c>
      <c r="K344" s="18">
        <f t="shared" si="38"/>
        <v>0.15</v>
      </c>
      <c r="L344" s="35">
        <f>Data!BO14</f>
        <v>1.8369375E-2</v>
      </c>
      <c r="M344" s="39">
        <f>VLOOKUP(C344,Data!$CB$2:$EB$22,1+VALUE(MID(A344,6,2)),FALSE)</f>
        <v>0</v>
      </c>
      <c r="Q344" s="21">
        <v>0</v>
      </c>
      <c r="R344" s="21">
        <v>0</v>
      </c>
      <c r="S344" s="21">
        <v>0</v>
      </c>
      <c r="T344" s="38">
        <v>0</v>
      </c>
    </row>
    <row r="345" spans="1:20" x14ac:dyDescent="0.25">
      <c r="A345" s="17" t="s">
        <v>262</v>
      </c>
      <c r="B345" s="8" t="s">
        <v>40</v>
      </c>
      <c r="C345" s="8" t="s">
        <v>64</v>
      </c>
      <c r="E345" s="8" t="str">
        <f t="shared" si="37"/>
        <v>FiFi-influencer.fifi</v>
      </c>
      <c r="F345" s="21">
        <f t="shared" si="39"/>
        <v>340832.86210744851</v>
      </c>
      <c r="G345" s="19">
        <f t="shared" si="39"/>
        <v>6.8003506949188122</v>
      </c>
      <c r="H345" s="18">
        <f t="shared" si="38"/>
        <v>1.6495032356043775E-3</v>
      </c>
      <c r="I345" s="6">
        <f t="shared" si="38"/>
        <v>1.18</v>
      </c>
      <c r="J345" s="6">
        <f t="shared" si="38"/>
        <v>295274.89988850313</v>
      </c>
      <c r="K345" s="18">
        <f t="shared" si="38"/>
        <v>0.15</v>
      </c>
      <c r="L345" s="35">
        <f>Data!BO15</f>
        <v>1.8369375E-2</v>
      </c>
      <c r="Q345" s="21">
        <v>0</v>
      </c>
      <c r="R345" s="21">
        <v>0</v>
      </c>
      <c r="S345" s="21">
        <v>0</v>
      </c>
      <c r="T345" s="38">
        <v>0</v>
      </c>
    </row>
    <row r="346" spans="1:20" x14ac:dyDescent="0.25">
      <c r="A346" s="17" t="s">
        <v>263</v>
      </c>
      <c r="B346" s="8" t="s">
        <v>40</v>
      </c>
      <c r="C346" s="8" t="s">
        <v>64</v>
      </c>
      <c r="E346" s="8" t="str">
        <f t="shared" si="37"/>
        <v>FiFi-influencer.fifi</v>
      </c>
      <c r="F346" s="21">
        <f t="shared" si="39"/>
        <v>439217.36949841853</v>
      </c>
      <c r="G346" s="19">
        <f t="shared" si="39"/>
        <v>6.2729203283091328</v>
      </c>
      <c r="H346" s="18">
        <f t="shared" si="38"/>
        <v>1.6495032356043775E-3</v>
      </c>
      <c r="I346" s="6">
        <f t="shared" si="38"/>
        <v>1.18</v>
      </c>
      <c r="J346" s="6">
        <f t="shared" si="38"/>
        <v>295274.89988850313</v>
      </c>
      <c r="K346" s="18">
        <f t="shared" si="38"/>
        <v>0.15</v>
      </c>
      <c r="L346" s="35">
        <f>Data!BO16</f>
        <v>1.7422499999999997E-2</v>
      </c>
      <c r="Q346" s="21">
        <v>0</v>
      </c>
      <c r="R346" s="21">
        <v>0</v>
      </c>
      <c r="S346" s="21">
        <v>0</v>
      </c>
      <c r="T346" s="38">
        <v>0</v>
      </c>
    </row>
    <row r="347" spans="1:20" x14ac:dyDescent="0.25">
      <c r="A347" s="17" t="s">
        <v>264</v>
      </c>
      <c r="B347" s="8" t="s">
        <v>40</v>
      </c>
      <c r="C347" s="8" t="s">
        <v>64</v>
      </c>
      <c r="E347" s="8" t="str">
        <f t="shared" si="37"/>
        <v>FiFi-influencer.fifi</v>
      </c>
      <c r="F347" s="21">
        <f t="shared" si="39"/>
        <v>392882.00916213804</v>
      </c>
      <c r="G347" s="19">
        <f t="shared" si="39"/>
        <v>6.511570805271405</v>
      </c>
      <c r="H347" s="18">
        <f t="shared" si="38"/>
        <v>1.6495032356043775E-3</v>
      </c>
      <c r="I347" s="6">
        <f t="shared" si="38"/>
        <v>1.18</v>
      </c>
      <c r="J347" s="6">
        <f t="shared" si="38"/>
        <v>295274.89988850313</v>
      </c>
      <c r="K347" s="18">
        <f t="shared" si="38"/>
        <v>0.15</v>
      </c>
      <c r="L347" s="35">
        <f>Data!BO17</f>
        <v>1.7422499999999997E-2</v>
      </c>
      <c r="Q347" s="21">
        <v>0</v>
      </c>
      <c r="R347" s="21">
        <v>0</v>
      </c>
      <c r="S347" s="21">
        <v>0</v>
      </c>
      <c r="T347" s="38">
        <v>0</v>
      </c>
    </row>
    <row r="348" spans="1:20" x14ac:dyDescent="0.25">
      <c r="A348" s="17" t="s">
        <v>265</v>
      </c>
      <c r="B348" s="8" t="s">
        <v>40</v>
      </c>
      <c r="C348" s="8" t="s">
        <v>64</v>
      </c>
      <c r="E348" s="8" t="str">
        <f t="shared" si="37"/>
        <v>FiFi-influencer.fifi</v>
      </c>
      <c r="F348" s="21">
        <f t="shared" si="39"/>
        <v>287120.72270037199</v>
      </c>
      <c r="G348" s="19">
        <f t="shared" si="39"/>
        <v>7.4241408592468048</v>
      </c>
      <c r="H348" s="18">
        <f t="shared" si="38"/>
        <v>1.6495032356043775E-3</v>
      </c>
      <c r="I348" s="6">
        <f t="shared" si="38"/>
        <v>1.18</v>
      </c>
      <c r="J348" s="6">
        <f t="shared" si="38"/>
        <v>295274.89988850313</v>
      </c>
      <c r="K348" s="18">
        <f t="shared" si="38"/>
        <v>0.15</v>
      </c>
      <c r="L348" s="35">
        <f>Data!BO18</f>
        <v>1.7422499999999997E-2</v>
      </c>
      <c r="Q348" s="21">
        <v>0</v>
      </c>
      <c r="R348" s="21">
        <v>0</v>
      </c>
      <c r="S348" s="21">
        <v>0</v>
      </c>
      <c r="T348" s="38">
        <v>0</v>
      </c>
    </row>
    <row r="349" spans="1:20" x14ac:dyDescent="0.25">
      <c r="A349" s="17" t="s">
        <v>266</v>
      </c>
      <c r="B349" s="8" t="s">
        <v>40</v>
      </c>
      <c r="C349" s="8" t="s">
        <v>64</v>
      </c>
      <c r="E349" s="8" t="str">
        <f t="shared" si="37"/>
        <v>FiFi-influencer.fifi</v>
      </c>
      <c r="F349" s="21">
        <f t="shared" si="39"/>
        <v>319043.21232711151</v>
      </c>
      <c r="G349" s="19">
        <f t="shared" si="39"/>
        <v>7.2881301476597384</v>
      </c>
      <c r="H349" s="18">
        <f t="shared" ref="H349:K364" si="40">H348</f>
        <v>1.6495032356043775E-3</v>
      </c>
      <c r="I349" s="6">
        <f t="shared" si="40"/>
        <v>1.18</v>
      </c>
      <c r="J349" s="6">
        <f t="shared" si="40"/>
        <v>295274.89988850313</v>
      </c>
      <c r="K349" s="18">
        <f t="shared" si="40"/>
        <v>0.15</v>
      </c>
      <c r="L349" s="35">
        <f>Data!BO19</f>
        <v>1.7422499999999997E-2</v>
      </c>
      <c r="Q349" s="21">
        <v>0</v>
      </c>
      <c r="R349" s="21">
        <v>0</v>
      </c>
      <c r="S349" s="21">
        <v>0</v>
      </c>
      <c r="T349" s="38">
        <v>0</v>
      </c>
    </row>
    <row r="350" spans="1:20" x14ac:dyDescent="0.25">
      <c r="A350" s="17" t="s">
        <v>267</v>
      </c>
      <c r="B350" s="8" t="s">
        <v>40</v>
      </c>
      <c r="C350" s="8" t="s">
        <v>64</v>
      </c>
      <c r="E350" s="8" t="str">
        <f t="shared" si="37"/>
        <v>FiFi-influencer.fifi</v>
      </c>
      <c r="F350" s="21">
        <f t="shared" ref="F350:G365" si="41">F284</f>
        <v>242439.8542396205</v>
      </c>
      <c r="G350" s="19">
        <f t="shared" si="41"/>
        <v>8.3972135913050998</v>
      </c>
      <c r="H350" s="18">
        <f t="shared" si="40"/>
        <v>1.6495032356043775E-3</v>
      </c>
      <c r="I350" s="6">
        <f t="shared" si="40"/>
        <v>1.18</v>
      </c>
      <c r="J350" s="6">
        <f t="shared" si="40"/>
        <v>295274.89988850313</v>
      </c>
      <c r="K350" s="18">
        <f t="shared" si="40"/>
        <v>0.15</v>
      </c>
      <c r="L350" s="35">
        <f>Data!BO20</f>
        <v>1.7990625E-2</v>
      </c>
      <c r="Q350" s="21">
        <v>0</v>
      </c>
      <c r="R350" s="21">
        <v>0</v>
      </c>
      <c r="S350" s="21">
        <v>0</v>
      </c>
      <c r="T350" s="38">
        <v>0</v>
      </c>
    </row>
    <row r="351" spans="1:20" x14ac:dyDescent="0.25">
      <c r="A351" s="17" t="s">
        <v>268</v>
      </c>
      <c r="B351" s="8" t="s">
        <v>40</v>
      </c>
      <c r="C351" s="8" t="s">
        <v>64</v>
      </c>
      <c r="E351" s="8" t="str">
        <f t="shared" si="37"/>
        <v>FiFi-influencer.fifi</v>
      </c>
      <c r="F351" s="21">
        <f t="shared" si="41"/>
        <v>452969.13318074099</v>
      </c>
      <c r="G351" s="19">
        <f t="shared" si="41"/>
        <v>6.5182322286433863</v>
      </c>
      <c r="H351" s="18">
        <f t="shared" si="40"/>
        <v>1.6495032356043775E-3</v>
      </c>
      <c r="I351" s="6">
        <f t="shared" si="40"/>
        <v>1.18</v>
      </c>
      <c r="J351" s="6">
        <f t="shared" si="40"/>
        <v>295274.89988850313</v>
      </c>
      <c r="K351" s="18">
        <f t="shared" si="40"/>
        <v>0.15</v>
      </c>
      <c r="L351" s="35">
        <f>Data!BO21</f>
        <v>1.7990625E-2</v>
      </c>
      <c r="Q351" s="21">
        <v>0</v>
      </c>
      <c r="R351" s="21">
        <v>0</v>
      </c>
      <c r="S351" s="21">
        <v>0</v>
      </c>
      <c r="T351" s="38">
        <v>0</v>
      </c>
    </row>
    <row r="352" spans="1:20" x14ac:dyDescent="0.25">
      <c r="A352" s="17" t="s">
        <v>269</v>
      </c>
      <c r="B352" s="8" t="s">
        <v>40</v>
      </c>
      <c r="C352" s="8" t="s">
        <v>64</v>
      </c>
      <c r="E352" s="8" t="str">
        <f t="shared" si="37"/>
        <v>FiFi-influencer.fifi</v>
      </c>
      <c r="F352" s="21">
        <f t="shared" si="41"/>
        <v>374829.33619855496</v>
      </c>
      <c r="G352" s="19">
        <f t="shared" si="41"/>
        <v>7.0414807493575111</v>
      </c>
      <c r="H352" s="18">
        <f t="shared" si="40"/>
        <v>1.6495032356043775E-3</v>
      </c>
      <c r="I352" s="6">
        <f t="shared" si="40"/>
        <v>1.18</v>
      </c>
      <c r="J352" s="6">
        <f t="shared" si="40"/>
        <v>295274.89988850313</v>
      </c>
      <c r="K352" s="18">
        <f t="shared" si="40"/>
        <v>0.15</v>
      </c>
      <c r="L352" s="35">
        <f>Data!BO22</f>
        <v>1.7990625E-2</v>
      </c>
      <c r="Q352" s="21">
        <v>0</v>
      </c>
      <c r="R352" s="21">
        <v>0</v>
      </c>
      <c r="S352" s="21">
        <v>0</v>
      </c>
      <c r="T352" s="38">
        <v>0</v>
      </c>
    </row>
    <row r="353" spans="1:20" x14ac:dyDescent="0.25">
      <c r="A353" s="17" t="s">
        <v>270</v>
      </c>
      <c r="B353" s="8" t="s">
        <v>40</v>
      </c>
      <c r="C353" s="8" t="s">
        <v>64</v>
      </c>
      <c r="E353" s="8" t="str">
        <f t="shared" si="37"/>
        <v>FiFi-influencer.fifi</v>
      </c>
      <c r="F353" s="21">
        <f t="shared" si="41"/>
        <v>369195.690608576</v>
      </c>
      <c r="G353" s="19">
        <f t="shared" si="41"/>
        <v>6.974183994639545</v>
      </c>
      <c r="H353" s="18">
        <f t="shared" si="40"/>
        <v>1.6495032356043775E-3</v>
      </c>
      <c r="I353" s="6">
        <f t="shared" si="40"/>
        <v>1.18</v>
      </c>
      <c r="J353" s="6">
        <f t="shared" si="40"/>
        <v>295274.89988850313</v>
      </c>
      <c r="K353" s="18">
        <f t="shared" si="40"/>
        <v>0.15</v>
      </c>
      <c r="L353" s="35">
        <f>Data!BO23</f>
        <v>1.7990625E-2</v>
      </c>
      <c r="Q353" s="21">
        <v>0</v>
      </c>
      <c r="R353" s="21">
        <v>0</v>
      </c>
      <c r="S353" s="21">
        <v>0</v>
      </c>
      <c r="T353" s="38">
        <v>0</v>
      </c>
    </row>
    <row r="354" spans="1:20" x14ac:dyDescent="0.25">
      <c r="A354" s="17" t="s">
        <v>249</v>
      </c>
      <c r="B354" s="8" t="s">
        <v>40</v>
      </c>
      <c r="C354" s="8" t="s">
        <v>64</v>
      </c>
      <c r="E354" s="8" t="str">
        <f t="shared" si="37"/>
        <v>FiFi-influencer.fifi</v>
      </c>
      <c r="F354" s="21">
        <f t="shared" si="41"/>
        <v>327686.09035661601</v>
      </c>
      <c r="G354" s="19">
        <f t="shared" si="41"/>
        <v>7.4058431193070975</v>
      </c>
      <c r="H354" s="18">
        <f t="shared" si="40"/>
        <v>1.6495032356043775E-3</v>
      </c>
      <c r="I354" s="6">
        <f t="shared" si="40"/>
        <v>1.18</v>
      </c>
      <c r="J354" s="6">
        <f t="shared" si="40"/>
        <v>295274.89988850313</v>
      </c>
      <c r="K354" s="18">
        <f t="shared" si="40"/>
        <v>0.15</v>
      </c>
      <c r="L354" s="35">
        <f>Data!BO24</f>
        <v>1.7990625E-2</v>
      </c>
      <c r="Q354" s="21">
        <v>0</v>
      </c>
      <c r="R354" s="21">
        <v>0</v>
      </c>
      <c r="S354" s="21">
        <v>0</v>
      </c>
      <c r="T354" s="38">
        <v>0</v>
      </c>
    </row>
    <row r="355" spans="1:20" x14ac:dyDescent="0.25">
      <c r="A355" s="17" t="s">
        <v>250</v>
      </c>
      <c r="B355" s="8" t="s">
        <v>40</v>
      </c>
      <c r="C355" s="8" t="s">
        <v>64</v>
      </c>
      <c r="E355" s="8" t="str">
        <f t="shared" si="37"/>
        <v>FiFi-influencer.fifi</v>
      </c>
      <c r="F355" s="21">
        <f t="shared" si="41"/>
        <v>447161.2574520745</v>
      </c>
      <c r="G355" s="19">
        <f t="shared" si="41"/>
        <v>6.5316916589065332</v>
      </c>
      <c r="H355" s="18">
        <f t="shared" si="40"/>
        <v>1.6495032356043775E-3</v>
      </c>
      <c r="I355" s="6">
        <f t="shared" si="40"/>
        <v>1.18</v>
      </c>
      <c r="J355" s="6">
        <f t="shared" si="40"/>
        <v>295274.89988850313</v>
      </c>
      <c r="K355" s="18">
        <f t="shared" si="40"/>
        <v>0.15</v>
      </c>
      <c r="L355" s="35">
        <f>Data!BO25</f>
        <v>1.7990625E-2</v>
      </c>
      <c r="Q355" s="21">
        <v>0</v>
      </c>
      <c r="R355" s="21">
        <v>0</v>
      </c>
      <c r="S355" s="21">
        <v>0</v>
      </c>
      <c r="T355" s="38">
        <v>0</v>
      </c>
    </row>
    <row r="356" spans="1:20" x14ac:dyDescent="0.25">
      <c r="A356" s="17" t="s">
        <v>251</v>
      </c>
      <c r="B356" s="8" t="s">
        <v>40</v>
      </c>
      <c r="C356" s="8" t="s">
        <v>64</v>
      </c>
      <c r="E356" s="8" t="str">
        <f t="shared" si="37"/>
        <v>FiFi-influencer.fifi</v>
      </c>
      <c r="F356" s="21">
        <f t="shared" si="41"/>
        <v>382858.71242734947</v>
      </c>
      <c r="G356" s="19">
        <f t="shared" si="41"/>
        <v>6.8320565796721962</v>
      </c>
      <c r="H356" s="18">
        <f t="shared" si="40"/>
        <v>1.6495032356043775E-3</v>
      </c>
      <c r="I356" s="6">
        <f t="shared" si="40"/>
        <v>1.18</v>
      </c>
      <c r="J356" s="6">
        <f t="shared" si="40"/>
        <v>295274.89988850313</v>
      </c>
      <c r="K356" s="18">
        <f t="shared" si="40"/>
        <v>0.15</v>
      </c>
      <c r="L356" s="35">
        <f>Data!BO26</f>
        <v>1.7990625E-2</v>
      </c>
      <c r="Q356" s="21">
        <v>0</v>
      </c>
      <c r="R356" s="21">
        <v>0</v>
      </c>
      <c r="S356" s="21">
        <v>0</v>
      </c>
      <c r="T356" s="38">
        <v>0</v>
      </c>
    </row>
    <row r="357" spans="1:20" x14ac:dyDescent="0.25">
      <c r="A357" s="17" t="s">
        <v>252</v>
      </c>
      <c r="B357" s="8" t="s">
        <v>40</v>
      </c>
      <c r="C357" s="8" t="s">
        <v>64</v>
      </c>
      <c r="E357" s="8" t="str">
        <f t="shared" si="37"/>
        <v>FiFi-influencer.fifi</v>
      </c>
      <c r="F357" s="21">
        <f t="shared" si="41"/>
        <v>557747.14345524705</v>
      </c>
      <c r="G357" s="19">
        <f t="shared" si="41"/>
        <v>6.0639302973535694</v>
      </c>
      <c r="H357" s="18">
        <f t="shared" si="40"/>
        <v>1.6495032356043775E-3</v>
      </c>
      <c r="I357" s="6">
        <f t="shared" si="40"/>
        <v>1.18</v>
      </c>
      <c r="J357" s="6">
        <f t="shared" si="40"/>
        <v>295274.89988850313</v>
      </c>
      <c r="K357" s="18">
        <f t="shared" si="40"/>
        <v>0.15</v>
      </c>
      <c r="L357" s="35">
        <f>Data!BO27</f>
        <v>1.7990625E-2</v>
      </c>
      <c r="Q357" s="21">
        <v>0</v>
      </c>
      <c r="R357" s="21">
        <v>0</v>
      </c>
      <c r="S357" s="21">
        <v>0</v>
      </c>
      <c r="T357" s="38">
        <v>0</v>
      </c>
    </row>
    <row r="358" spans="1:20" x14ac:dyDescent="0.25">
      <c r="A358" s="17" t="s">
        <v>253</v>
      </c>
      <c r="B358" s="8" t="s">
        <v>40</v>
      </c>
      <c r="C358" s="8" t="s">
        <v>64</v>
      </c>
      <c r="E358" s="8" t="str">
        <f t="shared" si="37"/>
        <v>FiFi-influencer.fifi</v>
      </c>
      <c r="F358" s="21">
        <f t="shared" si="41"/>
        <v>460276.56861699698</v>
      </c>
      <c r="G358" s="19">
        <f t="shared" si="41"/>
        <v>6.561013101182815</v>
      </c>
      <c r="H358" s="18">
        <f t="shared" si="40"/>
        <v>1.6495032356043775E-3</v>
      </c>
      <c r="I358" s="6">
        <f t="shared" si="40"/>
        <v>1.18</v>
      </c>
      <c r="J358" s="6">
        <f t="shared" si="40"/>
        <v>295274.89988850313</v>
      </c>
      <c r="K358" s="18">
        <f t="shared" si="40"/>
        <v>0.15</v>
      </c>
      <c r="L358" s="35">
        <f>Data!BO28</f>
        <v>1.7990625E-2</v>
      </c>
      <c r="Q358" s="21">
        <v>0</v>
      </c>
      <c r="R358" s="21">
        <v>0</v>
      </c>
      <c r="S358" s="21">
        <v>0</v>
      </c>
      <c r="T358" s="38">
        <v>0</v>
      </c>
    </row>
    <row r="359" spans="1:20" x14ac:dyDescent="0.25">
      <c r="A359" s="17" t="s">
        <v>254</v>
      </c>
      <c r="B359" s="8" t="s">
        <v>40</v>
      </c>
      <c r="C359" s="8" t="s">
        <v>64</v>
      </c>
      <c r="E359" s="8" t="str">
        <f t="shared" si="37"/>
        <v>FiFi-influencer.fifi</v>
      </c>
      <c r="F359" s="21">
        <f t="shared" si="41"/>
        <v>243335.124867429</v>
      </c>
      <c r="G359" s="19">
        <f t="shared" si="41"/>
        <v>7.9500102667883148</v>
      </c>
      <c r="H359" s="18">
        <f t="shared" si="40"/>
        <v>1.6495032356043775E-3</v>
      </c>
      <c r="I359" s="6">
        <f t="shared" si="40"/>
        <v>1.18</v>
      </c>
      <c r="J359" s="6">
        <f t="shared" si="40"/>
        <v>295274.89988850313</v>
      </c>
      <c r="K359" s="18">
        <f t="shared" si="40"/>
        <v>0.15</v>
      </c>
      <c r="L359" s="35">
        <f>Data!BO29</f>
        <v>1.8558749999999999E-2</v>
      </c>
      <c r="Q359" s="21">
        <v>0</v>
      </c>
      <c r="R359" s="21">
        <v>0</v>
      </c>
      <c r="S359" s="21">
        <v>0</v>
      </c>
      <c r="T359" s="38">
        <v>0</v>
      </c>
    </row>
    <row r="360" spans="1:20" x14ac:dyDescent="0.25">
      <c r="A360" s="17" t="s">
        <v>255</v>
      </c>
      <c r="B360" s="8" t="s">
        <v>40</v>
      </c>
      <c r="C360" s="8" t="s">
        <v>64</v>
      </c>
      <c r="E360" s="8" t="str">
        <f t="shared" si="37"/>
        <v>FiFi-influencer.fifi</v>
      </c>
      <c r="F360" s="21">
        <f t="shared" si="41"/>
        <v>393041.42493798002</v>
      </c>
      <c r="G360" s="19">
        <f t="shared" si="41"/>
        <v>6.7206571007122111</v>
      </c>
      <c r="H360" s="18">
        <f t="shared" si="40"/>
        <v>1.6495032356043775E-3</v>
      </c>
      <c r="I360" s="6">
        <f t="shared" si="40"/>
        <v>1.18</v>
      </c>
      <c r="J360" s="6">
        <f t="shared" si="40"/>
        <v>295274.89988850313</v>
      </c>
      <c r="K360" s="18">
        <f t="shared" si="40"/>
        <v>0.15</v>
      </c>
      <c r="L360" s="35">
        <f>Data!BO30</f>
        <v>1.8558749999999999E-2</v>
      </c>
      <c r="Q360" s="21">
        <v>0</v>
      </c>
      <c r="R360" s="21">
        <v>0</v>
      </c>
      <c r="S360" s="21">
        <v>0</v>
      </c>
      <c r="T360" s="38">
        <v>0</v>
      </c>
    </row>
    <row r="361" spans="1:20" x14ac:dyDescent="0.25">
      <c r="A361" s="17" t="s">
        <v>256</v>
      </c>
      <c r="B361" s="8" t="s">
        <v>40</v>
      </c>
      <c r="C361" s="8" t="s">
        <v>64</v>
      </c>
      <c r="E361" s="8" t="str">
        <f t="shared" si="37"/>
        <v>FiFi-influencer.fifi</v>
      </c>
      <c r="F361" s="21">
        <f t="shared" si="41"/>
        <v>330046.27460601699</v>
      </c>
      <c r="G361" s="19">
        <f t="shared" si="41"/>
        <v>6.9582860389366274</v>
      </c>
      <c r="H361" s="18">
        <f t="shared" si="40"/>
        <v>1.6495032356043775E-3</v>
      </c>
      <c r="I361" s="6">
        <f t="shared" si="40"/>
        <v>1.18</v>
      </c>
      <c r="J361" s="6">
        <f t="shared" si="40"/>
        <v>295274.89988850313</v>
      </c>
      <c r="K361" s="18">
        <f t="shared" si="40"/>
        <v>0.15</v>
      </c>
      <c r="L361" s="35">
        <f>Data!BO31</f>
        <v>1.8558749999999999E-2</v>
      </c>
      <c r="Q361" s="21">
        <v>0</v>
      </c>
      <c r="R361" s="21">
        <v>0</v>
      </c>
      <c r="S361" s="21">
        <v>0</v>
      </c>
      <c r="T361" s="38">
        <v>0</v>
      </c>
    </row>
    <row r="362" spans="1:20" x14ac:dyDescent="0.25">
      <c r="A362" s="17" t="s">
        <v>257</v>
      </c>
      <c r="B362" s="8" t="s">
        <v>40</v>
      </c>
      <c r="C362" s="8" t="s">
        <v>64</v>
      </c>
      <c r="E362" s="8" t="str">
        <f t="shared" si="37"/>
        <v>FiFi-influencer.fifi</v>
      </c>
      <c r="F362" s="21">
        <f t="shared" si="41"/>
        <v>229113.786208976</v>
      </c>
      <c r="G362" s="19">
        <f t="shared" si="41"/>
        <v>8.3126244248613048</v>
      </c>
      <c r="H362" s="18">
        <f t="shared" si="40"/>
        <v>1.6495032356043775E-3</v>
      </c>
      <c r="I362" s="6">
        <f t="shared" si="40"/>
        <v>1.18</v>
      </c>
      <c r="J362" s="6">
        <f t="shared" si="40"/>
        <v>295274.89988850313</v>
      </c>
      <c r="K362" s="18">
        <f t="shared" si="40"/>
        <v>0.15</v>
      </c>
      <c r="L362" s="35">
        <f>Data!BO32</f>
        <v>1.8558749999999999E-2</v>
      </c>
      <c r="Q362" s="21">
        <v>0</v>
      </c>
      <c r="R362" s="21">
        <v>0</v>
      </c>
      <c r="S362" s="21">
        <v>0</v>
      </c>
      <c r="T362" s="38">
        <v>0</v>
      </c>
    </row>
    <row r="363" spans="1:20" x14ac:dyDescent="0.25">
      <c r="A363" s="17" t="s">
        <v>258</v>
      </c>
      <c r="B363" s="8" t="s">
        <v>40</v>
      </c>
      <c r="C363" s="8" t="s">
        <v>64</v>
      </c>
      <c r="E363" s="8" t="str">
        <f t="shared" si="37"/>
        <v>FiFi-influencer.fifi</v>
      </c>
      <c r="F363" s="21">
        <f t="shared" si="41"/>
        <v>575747.91897149396</v>
      </c>
      <c r="G363" s="19">
        <f t="shared" si="41"/>
        <v>5.8386874031403826</v>
      </c>
      <c r="H363" s="18">
        <f t="shared" si="40"/>
        <v>1.6495032356043775E-3</v>
      </c>
      <c r="I363" s="6">
        <f t="shared" si="40"/>
        <v>1.18</v>
      </c>
      <c r="J363" s="6">
        <f t="shared" si="40"/>
        <v>295274.89988850313</v>
      </c>
      <c r="K363" s="18">
        <f t="shared" si="40"/>
        <v>0.15</v>
      </c>
      <c r="L363" s="35">
        <f>Data!BO33</f>
        <v>1.7422499999999997E-2</v>
      </c>
      <c r="Q363" s="21">
        <v>0</v>
      </c>
      <c r="R363" s="21">
        <v>0</v>
      </c>
      <c r="S363" s="21">
        <v>0</v>
      </c>
      <c r="T363" s="38">
        <v>0</v>
      </c>
    </row>
    <row r="364" spans="1:20" x14ac:dyDescent="0.25">
      <c r="A364" s="17" t="s">
        <v>259</v>
      </c>
      <c r="B364" s="8" t="s">
        <v>40</v>
      </c>
      <c r="C364" s="8" t="s">
        <v>64</v>
      </c>
      <c r="E364" s="8" t="str">
        <f t="shared" si="37"/>
        <v>FiFi-influencer.fifi</v>
      </c>
      <c r="F364" s="21">
        <f t="shared" si="41"/>
        <v>336725.53496230103</v>
      </c>
      <c r="G364" s="19">
        <f t="shared" si="41"/>
        <v>7.1135985788344387</v>
      </c>
      <c r="H364" s="18">
        <f t="shared" si="40"/>
        <v>1.6495032356043775E-3</v>
      </c>
      <c r="I364" s="6">
        <f t="shared" si="40"/>
        <v>1.18</v>
      </c>
      <c r="J364" s="6">
        <f t="shared" si="40"/>
        <v>295274.89988850313</v>
      </c>
      <c r="K364" s="18">
        <f t="shared" si="40"/>
        <v>0.15</v>
      </c>
      <c r="L364" s="35">
        <f>Data!BO34</f>
        <v>1.8937499999999999E-2</v>
      </c>
      <c r="Q364" s="21">
        <v>0</v>
      </c>
      <c r="R364" s="21">
        <v>0</v>
      </c>
      <c r="S364" s="21">
        <v>0</v>
      </c>
      <c r="T364" s="38">
        <v>0</v>
      </c>
    </row>
    <row r="365" spans="1:20" x14ac:dyDescent="0.25">
      <c r="A365" s="17" t="s">
        <v>260</v>
      </c>
      <c r="B365" s="8" t="s">
        <v>40</v>
      </c>
      <c r="C365" s="8" t="s">
        <v>64</v>
      </c>
      <c r="E365" s="8" t="str">
        <f t="shared" si="37"/>
        <v>FiFi-influencer.fifi</v>
      </c>
      <c r="F365" s="21">
        <f t="shared" si="41"/>
        <v>229185.51881171801</v>
      </c>
      <c r="G365" s="19">
        <f t="shared" si="41"/>
        <v>8.3136684020358853</v>
      </c>
      <c r="H365" s="18">
        <f t="shared" ref="H365:K380" si="42">H364</f>
        <v>1.6495032356043775E-3</v>
      </c>
      <c r="I365" s="6">
        <f t="shared" si="42"/>
        <v>1.18</v>
      </c>
      <c r="J365" s="6">
        <f t="shared" si="42"/>
        <v>295274.89988850313</v>
      </c>
      <c r="K365" s="18">
        <f t="shared" si="42"/>
        <v>0.15</v>
      </c>
      <c r="L365" s="35">
        <f>Data!BO35</f>
        <v>1.8937499999999999E-2</v>
      </c>
      <c r="Q365" s="21">
        <v>0</v>
      </c>
      <c r="R365" s="21">
        <v>0</v>
      </c>
      <c r="S365" s="21">
        <v>0</v>
      </c>
      <c r="T365" s="38">
        <v>0</v>
      </c>
    </row>
    <row r="366" spans="1:20" x14ac:dyDescent="0.25">
      <c r="A366" s="17" t="s">
        <v>261</v>
      </c>
      <c r="B366" s="8" t="s">
        <v>40</v>
      </c>
      <c r="C366" s="8" t="s">
        <v>64</v>
      </c>
      <c r="E366" s="8" t="str">
        <f t="shared" si="37"/>
        <v>FiFi-influencer.fifi</v>
      </c>
      <c r="F366" s="21">
        <f t="shared" ref="F366:G381" si="43">F300</f>
        <v>214943.993567217</v>
      </c>
      <c r="G366" s="19">
        <f t="shared" si="43"/>
        <v>8.3132960896176691</v>
      </c>
      <c r="H366" s="18">
        <f t="shared" si="42"/>
        <v>1.6495032356043775E-3</v>
      </c>
      <c r="I366" s="6">
        <f t="shared" si="42"/>
        <v>1.18</v>
      </c>
      <c r="J366" s="6">
        <f t="shared" si="42"/>
        <v>295274.89988850313</v>
      </c>
      <c r="K366" s="18">
        <f t="shared" si="42"/>
        <v>0.15</v>
      </c>
      <c r="L366" s="35">
        <f>Data!BO36</f>
        <v>1.8937499999999999E-2</v>
      </c>
      <c r="Q366" s="21">
        <v>0</v>
      </c>
      <c r="R366" s="21">
        <v>0</v>
      </c>
      <c r="S366" s="21">
        <v>0</v>
      </c>
      <c r="T366" s="38">
        <v>0</v>
      </c>
    </row>
    <row r="367" spans="1:20" x14ac:dyDescent="0.25">
      <c r="A367" s="17" t="s">
        <v>278</v>
      </c>
      <c r="B367" s="8" t="s">
        <v>40</v>
      </c>
      <c r="C367" s="8" t="s">
        <v>64</v>
      </c>
      <c r="E367" s="8" t="str">
        <f t="shared" si="37"/>
        <v>FiFi-influencer.fifi</v>
      </c>
      <c r="F367" s="21">
        <f t="shared" si="43"/>
        <v>205737.99774799301</v>
      </c>
      <c r="G367" s="19">
        <f t="shared" si="43"/>
        <v>8.078181260819024</v>
      </c>
      <c r="H367" s="18">
        <f t="shared" si="42"/>
        <v>1.6495032356043775E-3</v>
      </c>
      <c r="I367" s="6">
        <f t="shared" si="42"/>
        <v>1.18</v>
      </c>
      <c r="J367" s="6">
        <f t="shared" si="42"/>
        <v>295274.89988850313</v>
      </c>
      <c r="K367" s="18">
        <f t="shared" si="42"/>
        <v>0.15</v>
      </c>
      <c r="L367" s="35">
        <f>Data!BO37</f>
        <v>1.8937499999999999E-2</v>
      </c>
      <c r="Q367" s="21">
        <v>0</v>
      </c>
      <c r="R367" s="21">
        <v>0</v>
      </c>
      <c r="S367" s="21">
        <v>0</v>
      </c>
      <c r="T367" s="38">
        <v>0</v>
      </c>
    </row>
    <row r="368" spans="1:20" x14ac:dyDescent="0.25">
      <c r="A368" s="17" t="s">
        <v>279</v>
      </c>
      <c r="B368" s="8" t="s">
        <v>40</v>
      </c>
      <c r="C368" s="8" t="s">
        <v>64</v>
      </c>
      <c r="E368" s="8" t="str">
        <f t="shared" si="37"/>
        <v>FiFi-influencer.fifi</v>
      </c>
      <c r="F368" s="21">
        <f t="shared" si="43"/>
        <v>436708.84697628801</v>
      </c>
      <c r="G368" s="19">
        <f t="shared" si="43"/>
        <v>6.0086222354126866</v>
      </c>
      <c r="H368" s="18">
        <f t="shared" si="42"/>
        <v>1.6495032356043775E-3</v>
      </c>
      <c r="I368" s="6">
        <f t="shared" si="42"/>
        <v>1.18</v>
      </c>
      <c r="J368" s="6">
        <f t="shared" si="42"/>
        <v>295274.89988850313</v>
      </c>
      <c r="K368" s="18">
        <f t="shared" si="42"/>
        <v>0.15</v>
      </c>
      <c r="L368" s="35">
        <f>Data!BO38</f>
        <v>1.7990625E-2</v>
      </c>
      <c r="Q368" s="21">
        <v>0</v>
      </c>
      <c r="R368" s="21">
        <v>0</v>
      </c>
      <c r="S368" s="21">
        <v>0</v>
      </c>
      <c r="T368" s="38">
        <v>0</v>
      </c>
    </row>
    <row r="369" spans="1:20" x14ac:dyDescent="0.25">
      <c r="A369" s="17" t="s">
        <v>280</v>
      </c>
      <c r="B369" s="8" t="s">
        <v>40</v>
      </c>
      <c r="C369" s="8" t="s">
        <v>64</v>
      </c>
      <c r="E369" s="8" t="str">
        <f t="shared" si="37"/>
        <v>FiFi-influencer.fifi</v>
      </c>
      <c r="F369" s="21">
        <f t="shared" si="43"/>
        <v>253284.44575174601</v>
      </c>
      <c r="G369" s="19">
        <f t="shared" si="43"/>
        <v>7.1299227048638949</v>
      </c>
      <c r="H369" s="18">
        <f t="shared" si="42"/>
        <v>1.6495032356043775E-3</v>
      </c>
      <c r="I369" s="6">
        <f t="shared" si="42"/>
        <v>1.18</v>
      </c>
      <c r="J369" s="6">
        <f t="shared" si="42"/>
        <v>295274.89988850313</v>
      </c>
      <c r="K369" s="18">
        <f t="shared" si="42"/>
        <v>0.15</v>
      </c>
      <c r="L369" s="35">
        <f>Data!BO39</f>
        <v>1.7990625E-2</v>
      </c>
      <c r="Q369" s="21">
        <v>0</v>
      </c>
      <c r="R369" s="21">
        <v>0</v>
      </c>
      <c r="S369" s="21">
        <v>0</v>
      </c>
      <c r="T369" s="38">
        <v>0</v>
      </c>
    </row>
    <row r="370" spans="1:20" x14ac:dyDescent="0.25">
      <c r="A370" s="17" t="s">
        <v>281</v>
      </c>
      <c r="B370" s="8" t="s">
        <v>40</v>
      </c>
      <c r="C370" s="8" t="s">
        <v>64</v>
      </c>
      <c r="E370" s="8" t="str">
        <f t="shared" si="37"/>
        <v>FiFi-influencer.fifi</v>
      </c>
      <c r="F370" s="21">
        <f t="shared" si="43"/>
        <v>201747.696799417</v>
      </c>
      <c r="G370" s="19">
        <f t="shared" si="43"/>
        <v>8.2743415496816937</v>
      </c>
      <c r="H370" s="18">
        <f t="shared" si="42"/>
        <v>1.6495032356043775E-3</v>
      </c>
      <c r="I370" s="6">
        <f t="shared" si="42"/>
        <v>1.18</v>
      </c>
      <c r="J370" s="6">
        <f t="shared" si="42"/>
        <v>295274.89988850313</v>
      </c>
      <c r="K370" s="18">
        <f t="shared" si="42"/>
        <v>0.15</v>
      </c>
      <c r="L370" s="35">
        <f>Data!BO40</f>
        <v>1.7990625E-2</v>
      </c>
      <c r="Q370" s="21">
        <v>0</v>
      </c>
      <c r="R370" s="21">
        <v>0</v>
      </c>
      <c r="S370" s="21">
        <v>0</v>
      </c>
      <c r="T370" s="38">
        <v>0</v>
      </c>
    </row>
    <row r="371" spans="1:20" x14ac:dyDescent="0.25">
      <c r="A371" s="17" t="s">
        <v>282</v>
      </c>
      <c r="B371" s="8" t="s">
        <v>40</v>
      </c>
      <c r="C371" s="8" t="s">
        <v>64</v>
      </c>
      <c r="E371" s="8" t="str">
        <f t="shared" si="37"/>
        <v>FiFi-influencer.fifi</v>
      </c>
      <c r="F371" s="21">
        <f t="shared" si="43"/>
        <v>320149.29401431349</v>
      </c>
      <c r="G371" s="19">
        <f t="shared" si="43"/>
        <v>6.8001837755390948</v>
      </c>
      <c r="H371" s="18">
        <f t="shared" si="42"/>
        <v>1.6495032356043775E-3</v>
      </c>
      <c r="I371" s="6">
        <f t="shared" si="42"/>
        <v>1.18</v>
      </c>
      <c r="J371" s="6">
        <f t="shared" si="42"/>
        <v>295274.89988850313</v>
      </c>
      <c r="K371" s="18">
        <f t="shared" si="42"/>
        <v>0.15</v>
      </c>
      <c r="L371" s="35">
        <f>Data!BO41</f>
        <v>1.7990625E-2</v>
      </c>
      <c r="Q371" s="21">
        <v>0</v>
      </c>
      <c r="R371" s="21">
        <v>0</v>
      </c>
      <c r="S371" s="21">
        <v>0</v>
      </c>
      <c r="T371" s="38">
        <v>0</v>
      </c>
    </row>
    <row r="372" spans="1:20" x14ac:dyDescent="0.25">
      <c r="A372" s="17" t="s">
        <v>283</v>
      </c>
      <c r="B372" s="8" t="s">
        <v>40</v>
      </c>
      <c r="C372" s="8" t="s">
        <v>64</v>
      </c>
      <c r="E372" s="8" t="str">
        <f t="shared" si="37"/>
        <v>FiFi-influencer.fifi</v>
      </c>
      <c r="F372" s="21">
        <f t="shared" si="43"/>
        <v>391341.29065537348</v>
      </c>
      <c r="G372" s="19">
        <f t="shared" si="43"/>
        <v>6.2266027992457467</v>
      </c>
      <c r="H372" s="18">
        <f t="shared" si="42"/>
        <v>1.6495032356043775E-3</v>
      </c>
      <c r="I372" s="6">
        <f t="shared" si="42"/>
        <v>1.18</v>
      </c>
      <c r="J372" s="6">
        <f t="shared" si="42"/>
        <v>295274.89988850313</v>
      </c>
      <c r="K372" s="18">
        <f t="shared" si="42"/>
        <v>0.15</v>
      </c>
      <c r="L372" s="35">
        <f>Data!BO42</f>
        <v>1.6854374999999998E-2</v>
      </c>
      <c r="Q372" s="21">
        <v>0</v>
      </c>
      <c r="R372" s="21">
        <v>0</v>
      </c>
      <c r="S372" s="21">
        <v>0</v>
      </c>
      <c r="T372" s="38">
        <v>0</v>
      </c>
    </row>
    <row r="373" spans="1:20" x14ac:dyDescent="0.25">
      <c r="A373" s="17" t="s">
        <v>284</v>
      </c>
      <c r="B373" s="8" t="s">
        <v>40</v>
      </c>
      <c r="C373" s="8" t="s">
        <v>64</v>
      </c>
      <c r="E373" s="8" t="str">
        <f t="shared" si="37"/>
        <v>FiFi-influencer.fifi</v>
      </c>
      <c r="F373" s="21">
        <f t="shared" si="43"/>
        <v>230648.18602876749</v>
      </c>
      <c r="G373" s="19">
        <f t="shared" si="43"/>
        <v>7.6727442277060725</v>
      </c>
      <c r="H373" s="18">
        <f t="shared" si="42"/>
        <v>1.6495032356043775E-3</v>
      </c>
      <c r="I373" s="6">
        <f t="shared" si="42"/>
        <v>1.18</v>
      </c>
      <c r="J373" s="6">
        <f t="shared" si="42"/>
        <v>295274.89988850313</v>
      </c>
      <c r="K373" s="18">
        <f t="shared" si="42"/>
        <v>0.15</v>
      </c>
      <c r="L373" s="35">
        <f>Data!BO43</f>
        <v>1.6854374999999998E-2</v>
      </c>
      <c r="Q373" s="21">
        <v>0</v>
      </c>
      <c r="R373" s="21">
        <v>0</v>
      </c>
      <c r="S373" s="21">
        <v>0</v>
      </c>
      <c r="T373" s="38">
        <v>0</v>
      </c>
    </row>
    <row r="374" spans="1:20" x14ac:dyDescent="0.25">
      <c r="A374" s="17" t="s">
        <v>285</v>
      </c>
      <c r="B374" s="8" t="s">
        <v>40</v>
      </c>
      <c r="C374" s="8" t="s">
        <v>64</v>
      </c>
      <c r="E374" s="8" t="str">
        <f t="shared" si="37"/>
        <v>FiFi-influencer.fifi</v>
      </c>
      <c r="F374" s="21">
        <f t="shared" si="43"/>
        <v>255011.21194764899</v>
      </c>
      <c r="G374" s="19">
        <f t="shared" si="43"/>
        <v>7.3396787033818205</v>
      </c>
      <c r="H374" s="18">
        <f t="shared" si="42"/>
        <v>1.6495032356043775E-3</v>
      </c>
      <c r="I374" s="6">
        <f t="shared" si="42"/>
        <v>1.18</v>
      </c>
      <c r="J374" s="6">
        <f t="shared" si="42"/>
        <v>295274.89988850313</v>
      </c>
      <c r="K374" s="18">
        <f t="shared" si="42"/>
        <v>0.15</v>
      </c>
      <c r="L374" s="35">
        <f>Data!BO44</f>
        <v>1.6854374999999998E-2</v>
      </c>
      <c r="Q374" s="21">
        <v>0</v>
      </c>
      <c r="R374" s="21">
        <v>0</v>
      </c>
      <c r="S374" s="21">
        <v>0</v>
      </c>
      <c r="T374" s="38">
        <v>0</v>
      </c>
    </row>
    <row r="375" spans="1:20" x14ac:dyDescent="0.25">
      <c r="A375" s="17" t="s">
        <v>286</v>
      </c>
      <c r="B375" s="8" t="s">
        <v>40</v>
      </c>
      <c r="C375" s="8" t="s">
        <v>64</v>
      </c>
      <c r="E375" s="8" t="str">
        <f t="shared" si="37"/>
        <v>FiFi-influencer.fifi</v>
      </c>
      <c r="F375" s="21">
        <f t="shared" si="43"/>
        <v>290283.21400129853</v>
      </c>
      <c r="G375" s="19">
        <f t="shared" si="43"/>
        <v>6.8519846037487664</v>
      </c>
      <c r="H375" s="18">
        <f t="shared" si="42"/>
        <v>1.6495032356043775E-3</v>
      </c>
      <c r="I375" s="6">
        <f t="shared" si="42"/>
        <v>1.18</v>
      </c>
      <c r="J375" s="6">
        <f t="shared" si="42"/>
        <v>295274.89988850313</v>
      </c>
      <c r="K375" s="18">
        <f t="shared" si="42"/>
        <v>0.15</v>
      </c>
      <c r="L375" s="35">
        <f>Data!BO45</f>
        <v>1.6854374999999998E-2</v>
      </c>
      <c r="Q375" s="21">
        <v>0</v>
      </c>
      <c r="R375" s="21">
        <v>0</v>
      </c>
      <c r="S375" s="21">
        <v>0</v>
      </c>
      <c r="T375" s="38">
        <v>0</v>
      </c>
    </row>
    <row r="376" spans="1:20" x14ac:dyDescent="0.25">
      <c r="A376" s="17" t="s">
        <v>287</v>
      </c>
      <c r="B376" s="8" t="s">
        <v>40</v>
      </c>
      <c r="C376" s="8" t="s">
        <v>64</v>
      </c>
      <c r="E376" s="8" t="str">
        <f t="shared" si="37"/>
        <v>FiFi-influencer.fifi</v>
      </c>
      <c r="F376" s="21">
        <f t="shared" si="43"/>
        <v>329127.09109349351</v>
      </c>
      <c r="G376" s="19">
        <f t="shared" si="43"/>
        <v>6.6607284125131931</v>
      </c>
      <c r="H376" s="18">
        <f t="shared" si="42"/>
        <v>1.6495032356043775E-3</v>
      </c>
      <c r="I376" s="6">
        <f t="shared" si="42"/>
        <v>1.18</v>
      </c>
      <c r="J376" s="6">
        <f t="shared" si="42"/>
        <v>295274.89988850313</v>
      </c>
      <c r="K376" s="18">
        <f t="shared" si="42"/>
        <v>0.15</v>
      </c>
      <c r="L376" s="35">
        <f>Data!BO46</f>
        <v>1.9695000000000001E-2</v>
      </c>
      <c r="Q376" s="21">
        <v>0</v>
      </c>
      <c r="R376" s="21">
        <v>0</v>
      </c>
      <c r="S376" s="21">
        <v>0</v>
      </c>
      <c r="T376" s="38">
        <v>0</v>
      </c>
    </row>
    <row r="377" spans="1:20" x14ac:dyDescent="0.25">
      <c r="A377" s="17" t="s">
        <v>288</v>
      </c>
      <c r="B377" s="8" t="s">
        <v>40</v>
      </c>
      <c r="C377" s="8" t="s">
        <v>64</v>
      </c>
      <c r="E377" s="8" t="str">
        <f t="shared" si="37"/>
        <v>FiFi-influencer.fifi</v>
      </c>
      <c r="F377" s="21">
        <f t="shared" si="43"/>
        <v>290379.33513653348</v>
      </c>
      <c r="G377" s="19">
        <f t="shared" si="43"/>
        <v>6.8891115045051432</v>
      </c>
      <c r="H377" s="18">
        <f t="shared" si="42"/>
        <v>1.6495032356043775E-3</v>
      </c>
      <c r="I377" s="6">
        <f t="shared" si="42"/>
        <v>1.18</v>
      </c>
      <c r="J377" s="6">
        <f t="shared" si="42"/>
        <v>295274.89988850313</v>
      </c>
      <c r="K377" s="18">
        <f t="shared" si="42"/>
        <v>0.15</v>
      </c>
      <c r="L377" s="35">
        <f>Data!BO47</f>
        <v>1.9695000000000001E-2</v>
      </c>
      <c r="Q377" s="21">
        <v>0</v>
      </c>
      <c r="R377" s="21">
        <v>0</v>
      </c>
      <c r="S377" s="21">
        <v>0</v>
      </c>
      <c r="T377" s="38">
        <v>0</v>
      </c>
    </row>
    <row r="378" spans="1:20" x14ac:dyDescent="0.25">
      <c r="A378" s="17" t="s">
        <v>289</v>
      </c>
      <c r="B378" s="8" t="s">
        <v>40</v>
      </c>
      <c r="C378" s="8" t="s">
        <v>64</v>
      </c>
      <c r="E378" s="8" t="str">
        <f t="shared" si="37"/>
        <v>FiFi-influencer.fifi</v>
      </c>
      <c r="F378" s="21">
        <f t="shared" si="43"/>
        <v>328074.70488976047</v>
      </c>
      <c r="G378" s="19">
        <f t="shared" si="43"/>
        <v>6.6769335668378105</v>
      </c>
      <c r="H378" s="18">
        <f t="shared" si="42"/>
        <v>1.6495032356043775E-3</v>
      </c>
      <c r="I378" s="6">
        <f t="shared" si="42"/>
        <v>1.18</v>
      </c>
      <c r="J378" s="6">
        <f t="shared" si="42"/>
        <v>295274.89988850313</v>
      </c>
      <c r="K378" s="18">
        <f t="shared" si="42"/>
        <v>0.15</v>
      </c>
      <c r="L378" s="35">
        <f>Data!BO48</f>
        <v>1.9695000000000001E-2</v>
      </c>
      <c r="Q378" s="21">
        <v>0</v>
      </c>
      <c r="R378" s="21">
        <v>0</v>
      </c>
      <c r="S378" s="21">
        <v>0</v>
      </c>
      <c r="T378" s="38">
        <v>0</v>
      </c>
    </row>
    <row r="379" spans="1:20" x14ac:dyDescent="0.25">
      <c r="A379" s="17" t="s">
        <v>290</v>
      </c>
      <c r="B379" s="8" t="s">
        <v>40</v>
      </c>
      <c r="C379" s="8" t="s">
        <v>64</v>
      </c>
      <c r="E379" s="8" t="str">
        <f t="shared" si="37"/>
        <v>FiFi-influencer.fifi</v>
      </c>
      <c r="F379" s="21">
        <f t="shared" si="43"/>
        <v>287583.00118987449</v>
      </c>
      <c r="G379" s="19">
        <f t="shared" si="43"/>
        <v>7.111582871611037</v>
      </c>
      <c r="H379" s="18">
        <f t="shared" si="42"/>
        <v>1.6495032356043775E-3</v>
      </c>
      <c r="I379" s="6">
        <f t="shared" si="42"/>
        <v>1.18</v>
      </c>
      <c r="J379" s="6">
        <f t="shared" si="42"/>
        <v>295274.89988850313</v>
      </c>
      <c r="K379" s="18">
        <f t="shared" si="42"/>
        <v>0.15</v>
      </c>
      <c r="L379" s="35">
        <f>Data!BO49</f>
        <v>1.9695000000000001E-2</v>
      </c>
      <c r="Q379" s="21">
        <v>0</v>
      </c>
      <c r="R379" s="21">
        <v>0</v>
      </c>
      <c r="S379" s="21">
        <v>0</v>
      </c>
      <c r="T379" s="38">
        <v>0</v>
      </c>
    </row>
    <row r="380" spans="1:20" x14ac:dyDescent="0.25">
      <c r="A380" s="17" t="s">
        <v>291</v>
      </c>
      <c r="B380" s="8" t="s">
        <v>40</v>
      </c>
      <c r="C380" s="8" t="s">
        <v>64</v>
      </c>
      <c r="E380" s="8" t="str">
        <f t="shared" si="37"/>
        <v>FiFi-influencer.fifi</v>
      </c>
      <c r="F380" s="21">
        <f t="shared" si="43"/>
        <v>348609.08602096396</v>
      </c>
      <c r="G380" s="19">
        <f t="shared" si="43"/>
        <v>6.5637372420193243</v>
      </c>
      <c r="H380" s="18">
        <f t="shared" si="42"/>
        <v>1.6495032356043775E-3</v>
      </c>
      <c r="I380" s="6">
        <f t="shared" si="42"/>
        <v>1.18</v>
      </c>
      <c r="J380" s="6">
        <f t="shared" si="42"/>
        <v>295274.89988850313</v>
      </c>
      <c r="K380" s="18">
        <f t="shared" si="42"/>
        <v>0.15</v>
      </c>
      <c r="L380" s="35">
        <f>Data!BO50</f>
        <v>1.9695000000000001E-2</v>
      </c>
      <c r="Q380" s="21">
        <v>0</v>
      </c>
      <c r="R380" s="21">
        <v>0</v>
      </c>
      <c r="S380" s="21">
        <v>0</v>
      </c>
      <c r="T380" s="38">
        <v>0</v>
      </c>
    </row>
    <row r="381" spans="1:20" x14ac:dyDescent="0.25">
      <c r="A381" s="17" t="s">
        <v>292</v>
      </c>
      <c r="B381" s="8" t="s">
        <v>40</v>
      </c>
      <c r="C381" s="8" t="s">
        <v>64</v>
      </c>
      <c r="E381" s="8" t="str">
        <f t="shared" si="37"/>
        <v>FiFi-influencer.fifi</v>
      </c>
      <c r="F381" s="21">
        <f t="shared" si="43"/>
        <v>241297.1653229885</v>
      </c>
      <c r="G381" s="19">
        <f t="shared" si="43"/>
        <v>7.6437660299865655</v>
      </c>
      <c r="H381" s="18">
        <f t="shared" ref="H381:K396" si="44">H380</f>
        <v>1.6495032356043775E-3</v>
      </c>
      <c r="I381" s="6">
        <f t="shared" si="44"/>
        <v>1.18</v>
      </c>
      <c r="J381" s="6">
        <f t="shared" si="44"/>
        <v>295274.89988850313</v>
      </c>
      <c r="K381" s="18">
        <f t="shared" si="44"/>
        <v>0.15</v>
      </c>
      <c r="L381" s="35">
        <f>Data!BO51</f>
        <v>2.0641875000000001E-2</v>
      </c>
      <c r="Q381" s="21">
        <v>0</v>
      </c>
      <c r="R381" s="21">
        <v>0</v>
      </c>
      <c r="S381" s="21">
        <v>0</v>
      </c>
      <c r="T381" s="38">
        <v>0</v>
      </c>
    </row>
    <row r="382" spans="1:20" x14ac:dyDescent="0.25">
      <c r="A382" s="17" t="s">
        <v>293</v>
      </c>
      <c r="B382" s="8" t="s">
        <v>40</v>
      </c>
      <c r="C382" s="8" t="s">
        <v>64</v>
      </c>
      <c r="E382" s="8" t="str">
        <f t="shared" si="37"/>
        <v>FiFi-influencer.fifi</v>
      </c>
      <c r="F382" s="21">
        <f t="shared" ref="F382:G396" si="45">F316</f>
        <v>285302.18935091398</v>
      </c>
      <c r="G382" s="19">
        <f t="shared" si="45"/>
        <v>7.1103422436825836</v>
      </c>
      <c r="H382" s="18">
        <f t="shared" si="44"/>
        <v>1.6495032356043775E-3</v>
      </c>
      <c r="I382" s="6">
        <f t="shared" si="44"/>
        <v>1.18</v>
      </c>
      <c r="J382" s="6">
        <f t="shared" si="44"/>
        <v>295274.89988850313</v>
      </c>
      <c r="K382" s="18">
        <f t="shared" si="44"/>
        <v>0.15</v>
      </c>
      <c r="L382" s="35">
        <f>Data!BO52</f>
        <v>2.0641875000000001E-2</v>
      </c>
      <c r="Q382" s="21">
        <v>0</v>
      </c>
      <c r="R382" s="21">
        <v>0</v>
      </c>
      <c r="S382" s="21">
        <v>0</v>
      </c>
      <c r="T382" s="38">
        <v>0</v>
      </c>
    </row>
    <row r="383" spans="1:20" x14ac:dyDescent="0.25">
      <c r="A383" s="17" t="s">
        <v>294</v>
      </c>
      <c r="B383" s="8" t="s">
        <v>40</v>
      </c>
      <c r="C383" s="8" t="s">
        <v>64</v>
      </c>
      <c r="E383" s="8" t="str">
        <f t="shared" si="37"/>
        <v>FiFi-influencer.fifi</v>
      </c>
      <c r="F383" s="21">
        <f t="shared" si="45"/>
        <v>415829.06386048801</v>
      </c>
      <c r="G383" s="19">
        <f t="shared" si="45"/>
        <v>6.129014958880469</v>
      </c>
      <c r="H383" s="18">
        <f t="shared" si="44"/>
        <v>1.6495032356043775E-3</v>
      </c>
      <c r="I383" s="6">
        <f t="shared" si="44"/>
        <v>1.18</v>
      </c>
      <c r="J383" s="6">
        <f t="shared" si="44"/>
        <v>295274.89988850313</v>
      </c>
      <c r="K383" s="18">
        <f t="shared" si="44"/>
        <v>0.15</v>
      </c>
      <c r="L383" s="35">
        <f>Data!BO53</f>
        <v>2.0641875000000001E-2</v>
      </c>
      <c r="Q383" s="21">
        <v>0</v>
      </c>
      <c r="R383" s="21">
        <v>0</v>
      </c>
      <c r="S383" s="21">
        <v>0</v>
      </c>
      <c r="T383" s="38">
        <v>0</v>
      </c>
    </row>
    <row r="384" spans="1:20" x14ac:dyDescent="0.25">
      <c r="A384" s="17" t="s">
        <v>295</v>
      </c>
      <c r="B384" s="8" t="s">
        <v>40</v>
      </c>
      <c r="C384" s="8" t="s">
        <v>64</v>
      </c>
      <c r="E384" s="8" t="str">
        <f t="shared" si="37"/>
        <v>FiFi-influencer.fifi</v>
      </c>
      <c r="F384" s="21">
        <f t="shared" si="45"/>
        <v>393432.46859552251</v>
      </c>
      <c r="G384" s="19">
        <f t="shared" si="45"/>
        <v>6.2941960634324765</v>
      </c>
      <c r="H384" s="18">
        <f t="shared" si="44"/>
        <v>1.6495032356043775E-3</v>
      </c>
      <c r="I384" s="6">
        <f t="shared" si="44"/>
        <v>1.18</v>
      </c>
      <c r="J384" s="6">
        <f t="shared" si="44"/>
        <v>295274.89988850313</v>
      </c>
      <c r="K384" s="18">
        <f t="shared" si="44"/>
        <v>0.15</v>
      </c>
      <c r="L384" s="35">
        <f>Data!BO54</f>
        <v>2.0641875000000001E-2</v>
      </c>
      <c r="Q384" s="21">
        <v>0</v>
      </c>
      <c r="R384" s="21">
        <v>0</v>
      </c>
      <c r="S384" s="21">
        <v>0</v>
      </c>
      <c r="T384" s="38">
        <v>0</v>
      </c>
    </row>
    <row r="385" spans="1:20" x14ac:dyDescent="0.25">
      <c r="A385" s="17" t="s">
        <v>296</v>
      </c>
      <c r="B385" s="8" t="s">
        <v>40</v>
      </c>
      <c r="C385" s="8" t="s">
        <v>64</v>
      </c>
      <c r="E385" s="8" t="str">
        <f t="shared" si="37"/>
        <v>FiFi-influencer.fifi</v>
      </c>
      <c r="F385" s="21">
        <f t="shared" si="45"/>
        <v>228081.015200244</v>
      </c>
      <c r="G385" s="19">
        <f t="shared" si="45"/>
        <v>7.9971814637423746</v>
      </c>
      <c r="H385" s="18">
        <f t="shared" si="44"/>
        <v>1.6495032356043775E-3</v>
      </c>
      <c r="I385" s="6">
        <f t="shared" si="44"/>
        <v>1.18</v>
      </c>
      <c r="J385" s="6">
        <f t="shared" si="44"/>
        <v>295274.89988850313</v>
      </c>
      <c r="K385" s="18">
        <f t="shared" si="44"/>
        <v>0.15</v>
      </c>
      <c r="L385" s="35">
        <f>Data!BO55</f>
        <v>2.4429374999999996E-2</v>
      </c>
      <c r="Q385" s="21">
        <v>0</v>
      </c>
      <c r="R385" s="21">
        <v>0</v>
      </c>
      <c r="S385" s="21">
        <v>0</v>
      </c>
      <c r="T385" s="38">
        <v>0</v>
      </c>
    </row>
    <row r="386" spans="1:20" x14ac:dyDescent="0.25">
      <c r="A386" s="17" t="s">
        <v>297</v>
      </c>
      <c r="B386" s="8" t="s">
        <v>40</v>
      </c>
      <c r="C386" s="8" t="s">
        <v>64</v>
      </c>
      <c r="E386" s="8" t="str">
        <f t="shared" si="37"/>
        <v>FiFi-influencer.fifi</v>
      </c>
      <c r="F386" s="21">
        <f t="shared" si="45"/>
        <v>317634.99002545653</v>
      </c>
      <c r="G386" s="19">
        <f t="shared" si="45"/>
        <v>6.7548152855074779</v>
      </c>
      <c r="H386" s="18">
        <f t="shared" si="44"/>
        <v>1.6495032356043775E-3</v>
      </c>
      <c r="I386" s="6">
        <f t="shared" si="44"/>
        <v>1.18</v>
      </c>
      <c r="J386" s="6">
        <f t="shared" si="44"/>
        <v>295274.89988850313</v>
      </c>
      <c r="K386" s="18">
        <f t="shared" si="44"/>
        <v>0.15</v>
      </c>
      <c r="L386" s="35">
        <f>Data!BO56</f>
        <v>2.4429374999999996E-2</v>
      </c>
      <c r="Q386" s="21">
        <v>0</v>
      </c>
      <c r="R386" s="21">
        <v>0</v>
      </c>
      <c r="S386" s="21">
        <v>0</v>
      </c>
      <c r="T386" s="38">
        <v>0</v>
      </c>
    </row>
    <row r="387" spans="1:20" x14ac:dyDescent="0.25">
      <c r="A387" s="17" t="s">
        <v>298</v>
      </c>
      <c r="B387" s="8" t="s">
        <v>40</v>
      </c>
      <c r="C387" s="8" t="s">
        <v>64</v>
      </c>
      <c r="E387" s="8" t="str">
        <f t="shared" si="37"/>
        <v>FiFi-influencer.fifi</v>
      </c>
      <c r="F387" s="21">
        <f t="shared" si="45"/>
        <v>322486.62248072354</v>
      </c>
      <c r="G387" s="19">
        <f t="shared" si="45"/>
        <v>6.9739033911176911</v>
      </c>
      <c r="H387" s="18">
        <f t="shared" si="44"/>
        <v>1.6495032356043775E-3</v>
      </c>
      <c r="I387" s="6">
        <f t="shared" si="44"/>
        <v>1.18</v>
      </c>
      <c r="J387" s="6">
        <f t="shared" si="44"/>
        <v>295274.89988850313</v>
      </c>
      <c r="K387" s="18">
        <f t="shared" si="44"/>
        <v>0.15</v>
      </c>
      <c r="L387" s="35">
        <f>Data!BO57</f>
        <v>2.4429374999999996E-2</v>
      </c>
      <c r="Q387" s="21">
        <v>0</v>
      </c>
      <c r="R387" s="21">
        <v>0</v>
      </c>
      <c r="S387" s="21">
        <v>0</v>
      </c>
      <c r="T387" s="38">
        <v>0</v>
      </c>
    </row>
    <row r="388" spans="1:20" x14ac:dyDescent="0.25">
      <c r="A388" s="17" t="s">
        <v>299</v>
      </c>
      <c r="B388" s="8" t="s">
        <v>40</v>
      </c>
      <c r="C388" s="8" t="s">
        <v>64</v>
      </c>
      <c r="E388" s="8" t="str">
        <f t="shared" si="37"/>
        <v>FiFi-influencer.fifi</v>
      </c>
      <c r="F388" s="21">
        <f t="shared" si="45"/>
        <v>401386.27962260752</v>
      </c>
      <c r="G388" s="19">
        <f t="shared" si="45"/>
        <v>6.2238891290728731</v>
      </c>
      <c r="H388" s="18">
        <f t="shared" si="44"/>
        <v>1.6495032356043775E-3</v>
      </c>
      <c r="I388" s="6">
        <f t="shared" si="44"/>
        <v>1.18</v>
      </c>
      <c r="J388" s="6">
        <f t="shared" si="44"/>
        <v>295274.89988850313</v>
      </c>
      <c r="K388" s="18">
        <f t="shared" si="44"/>
        <v>0.15</v>
      </c>
      <c r="L388" s="35">
        <f>Data!BO58</f>
        <v>2.4429374999999996E-2</v>
      </c>
      <c r="Q388" s="21">
        <v>0</v>
      </c>
      <c r="R388" s="21">
        <v>0</v>
      </c>
      <c r="S388" s="21">
        <v>0</v>
      </c>
      <c r="T388" s="38">
        <v>0</v>
      </c>
    </row>
    <row r="389" spans="1:20" x14ac:dyDescent="0.25">
      <c r="A389" s="17" t="s">
        <v>300</v>
      </c>
      <c r="B389" s="8" t="s">
        <v>40</v>
      </c>
      <c r="C389" s="8" t="s">
        <v>64</v>
      </c>
      <c r="E389" s="8" t="str">
        <f t="shared" si="37"/>
        <v>FiFi-influencer.fifi</v>
      </c>
      <c r="F389" s="21">
        <f t="shared" si="45"/>
        <v>309588.89609523199</v>
      </c>
      <c r="G389" s="19">
        <f t="shared" si="45"/>
        <v>6.9990429098927924</v>
      </c>
      <c r="H389" s="18">
        <f t="shared" si="44"/>
        <v>1.6495032356043775E-3</v>
      </c>
      <c r="I389" s="6">
        <f t="shared" si="44"/>
        <v>1.18</v>
      </c>
      <c r="J389" s="6">
        <f t="shared" si="44"/>
        <v>295274.89988850313</v>
      </c>
      <c r="K389" s="18">
        <f t="shared" si="44"/>
        <v>0.15</v>
      </c>
      <c r="L389" s="35">
        <f>Data!BO59</f>
        <v>2.1020624999999998E-2</v>
      </c>
      <c r="Q389" s="21">
        <v>0</v>
      </c>
      <c r="R389" s="21">
        <v>0</v>
      </c>
      <c r="S389" s="21">
        <v>0</v>
      </c>
      <c r="T389" s="38">
        <v>0</v>
      </c>
    </row>
    <row r="390" spans="1:20" x14ac:dyDescent="0.25">
      <c r="A390" s="17" t="s">
        <v>301</v>
      </c>
      <c r="B390" s="8" t="s">
        <v>40</v>
      </c>
      <c r="C390" s="8" t="s">
        <v>64</v>
      </c>
      <c r="E390" s="8" t="str">
        <f t="shared" si="37"/>
        <v>FiFi-influencer.fifi</v>
      </c>
      <c r="F390" s="21">
        <f t="shared" si="45"/>
        <v>309968.77520157403</v>
      </c>
      <c r="G390" s="19">
        <f t="shared" si="45"/>
        <v>6.9767010399881384</v>
      </c>
      <c r="H390" s="18">
        <f t="shared" si="44"/>
        <v>1.6495032356043775E-3</v>
      </c>
      <c r="I390" s="6">
        <f t="shared" si="44"/>
        <v>1.18</v>
      </c>
      <c r="J390" s="6">
        <f t="shared" si="44"/>
        <v>295274.89988850313</v>
      </c>
      <c r="K390" s="18">
        <f t="shared" si="44"/>
        <v>0.15</v>
      </c>
      <c r="L390" s="35">
        <f>Data!BO60</f>
        <v>2.1020624999999998E-2</v>
      </c>
      <c r="Q390" s="21">
        <v>0</v>
      </c>
      <c r="R390" s="21">
        <v>0</v>
      </c>
      <c r="S390" s="21">
        <v>0</v>
      </c>
      <c r="T390" s="38">
        <v>0</v>
      </c>
    </row>
    <row r="391" spans="1:20" x14ac:dyDescent="0.25">
      <c r="A391" s="17" t="s">
        <v>272</v>
      </c>
      <c r="B391" s="8" t="s">
        <v>40</v>
      </c>
      <c r="C391" s="8" t="s">
        <v>64</v>
      </c>
      <c r="E391" s="8" t="str">
        <f t="shared" si="37"/>
        <v>FiFi-influencer.fifi</v>
      </c>
      <c r="F391" s="21">
        <f t="shared" si="45"/>
        <v>454180.53004536044</v>
      </c>
      <c r="G391" s="19">
        <f t="shared" si="45"/>
        <v>6.0080329106190753</v>
      </c>
      <c r="H391" s="18">
        <f t="shared" si="44"/>
        <v>1.6495032356043775E-3</v>
      </c>
      <c r="I391" s="6">
        <f t="shared" si="44"/>
        <v>1.18</v>
      </c>
      <c r="J391" s="6">
        <f t="shared" si="44"/>
        <v>295274.89988850313</v>
      </c>
      <c r="K391" s="18">
        <f t="shared" si="44"/>
        <v>0.15</v>
      </c>
      <c r="L391" s="35">
        <f>Data!BO61</f>
        <v>2.1020624999999998E-2</v>
      </c>
      <c r="Q391" s="21">
        <v>0</v>
      </c>
      <c r="R391" s="21">
        <v>0</v>
      </c>
      <c r="S391" s="21">
        <v>0</v>
      </c>
      <c r="T391" s="38">
        <v>0</v>
      </c>
    </row>
    <row r="392" spans="1:20" x14ac:dyDescent="0.25">
      <c r="A392" s="17" t="s">
        <v>273</v>
      </c>
      <c r="B392" s="8" t="s">
        <v>40</v>
      </c>
      <c r="C392" s="8" t="s">
        <v>64</v>
      </c>
      <c r="E392" s="8" t="str">
        <f t="shared" si="37"/>
        <v>FiFi-influencer.fifi</v>
      </c>
      <c r="F392" s="21">
        <f t="shared" si="45"/>
        <v>455011.73547455797</v>
      </c>
      <c r="G392" s="19">
        <f t="shared" si="45"/>
        <v>6.0449284141776669</v>
      </c>
      <c r="H392" s="18">
        <f t="shared" si="44"/>
        <v>1.6495032356043775E-3</v>
      </c>
      <c r="I392" s="6">
        <f t="shared" si="44"/>
        <v>1.18</v>
      </c>
      <c r="J392" s="6">
        <f t="shared" si="44"/>
        <v>295274.89988850313</v>
      </c>
      <c r="K392" s="18">
        <f t="shared" si="44"/>
        <v>0.15</v>
      </c>
      <c r="L392" s="35">
        <f>Data!BO62</f>
        <v>2.1020624999999998E-2</v>
      </c>
      <c r="Q392" s="21">
        <v>0</v>
      </c>
      <c r="R392" s="21">
        <v>0</v>
      </c>
      <c r="S392" s="21">
        <v>0</v>
      </c>
      <c r="T392" s="38">
        <v>0</v>
      </c>
    </row>
    <row r="393" spans="1:20" x14ac:dyDescent="0.25">
      <c r="A393" s="17" t="s">
        <v>274</v>
      </c>
      <c r="B393" s="8" t="s">
        <v>40</v>
      </c>
      <c r="C393" s="8" t="s">
        <v>64</v>
      </c>
      <c r="E393" s="8" t="str">
        <f t="shared" si="37"/>
        <v>FiFi-influencer.fifi</v>
      </c>
      <c r="F393" s="21">
        <f t="shared" si="45"/>
        <v>290055.894256228</v>
      </c>
      <c r="G393" s="19">
        <f t="shared" si="45"/>
        <v>7.3475859223576458</v>
      </c>
      <c r="H393" s="18">
        <f t="shared" si="44"/>
        <v>1.6495032356043775E-3</v>
      </c>
      <c r="I393" s="6">
        <f t="shared" si="44"/>
        <v>1.18</v>
      </c>
      <c r="J393" s="6">
        <f t="shared" si="44"/>
        <v>295274.89988850313</v>
      </c>
      <c r="K393" s="18">
        <f t="shared" si="44"/>
        <v>0.15</v>
      </c>
      <c r="L393" s="35">
        <f>Data!BO63</f>
        <v>2.1020624999999998E-2</v>
      </c>
      <c r="Q393" s="21">
        <v>0</v>
      </c>
      <c r="R393" s="21">
        <v>0</v>
      </c>
      <c r="S393" s="21">
        <v>0</v>
      </c>
      <c r="T393" s="38">
        <v>0</v>
      </c>
    </row>
    <row r="394" spans="1:20" x14ac:dyDescent="0.25">
      <c r="A394" s="17" t="s">
        <v>275</v>
      </c>
      <c r="B394" s="8" t="s">
        <v>40</v>
      </c>
      <c r="C394" s="8" t="s">
        <v>64</v>
      </c>
      <c r="E394" s="8" t="str">
        <f t="shared" si="37"/>
        <v>FiFi-influencer.fifi</v>
      </c>
      <c r="F394" s="21">
        <f t="shared" si="45"/>
        <v>348451.97318493499</v>
      </c>
      <c r="G394" s="19">
        <f t="shared" si="45"/>
        <v>6.6816214516324974</v>
      </c>
      <c r="H394" s="18">
        <f t="shared" si="44"/>
        <v>1.6495032356043775E-3</v>
      </c>
      <c r="I394" s="6">
        <f t="shared" si="44"/>
        <v>1.18</v>
      </c>
      <c r="J394" s="6">
        <f t="shared" si="44"/>
        <v>295274.89988850313</v>
      </c>
      <c r="K394" s="18">
        <f t="shared" si="44"/>
        <v>0.15</v>
      </c>
      <c r="L394" s="35">
        <f>Data!BO64</f>
        <v>1.8369375E-2</v>
      </c>
      <c r="Q394" s="21">
        <v>0</v>
      </c>
      <c r="R394" s="21">
        <v>0</v>
      </c>
      <c r="S394" s="21">
        <v>0</v>
      </c>
      <c r="T394" s="38">
        <v>0</v>
      </c>
    </row>
    <row r="395" spans="1:20" x14ac:dyDescent="0.25">
      <c r="A395" s="17" t="s">
        <v>276</v>
      </c>
      <c r="B395" s="8" t="s">
        <v>40</v>
      </c>
      <c r="C395" s="8" t="s">
        <v>64</v>
      </c>
      <c r="E395" s="8" t="str">
        <f t="shared" si="37"/>
        <v>FiFi-influencer.fifi</v>
      </c>
      <c r="F395" s="21">
        <f t="shared" si="45"/>
        <v>427408.08445701201</v>
      </c>
      <c r="G395" s="19">
        <f t="shared" si="45"/>
        <v>6.1680815445545676</v>
      </c>
      <c r="H395" s="18">
        <f t="shared" si="44"/>
        <v>1.6495032356043775E-3</v>
      </c>
      <c r="I395" s="6">
        <f t="shared" si="44"/>
        <v>1.18</v>
      </c>
      <c r="J395" s="6">
        <f t="shared" si="44"/>
        <v>295274.89988850313</v>
      </c>
      <c r="K395" s="18">
        <f t="shared" si="44"/>
        <v>0.15</v>
      </c>
      <c r="L395" s="35">
        <f>Data!BO65</f>
        <v>1.8369375E-2</v>
      </c>
      <c r="Q395" s="21">
        <v>0</v>
      </c>
      <c r="R395" s="21">
        <v>0</v>
      </c>
      <c r="S395" s="21">
        <v>0</v>
      </c>
      <c r="T395" s="38">
        <v>0</v>
      </c>
    </row>
    <row r="396" spans="1:20" x14ac:dyDescent="0.25">
      <c r="A396" s="17" t="s">
        <v>277</v>
      </c>
      <c r="B396" s="8" t="s">
        <v>40</v>
      </c>
      <c r="C396" s="8" t="s">
        <v>64</v>
      </c>
      <c r="E396" s="8" t="str">
        <f t="shared" si="37"/>
        <v>FiFi-influencer.fifi</v>
      </c>
      <c r="F396" s="21">
        <f t="shared" si="45"/>
        <v>330189.49929959601</v>
      </c>
      <c r="G396" s="19">
        <f t="shared" si="45"/>
        <v>6.4579352380155601</v>
      </c>
      <c r="H396" s="18">
        <f t="shared" si="44"/>
        <v>1.6495032356043775E-3</v>
      </c>
      <c r="I396" s="6">
        <f t="shared" si="44"/>
        <v>1.18</v>
      </c>
      <c r="J396" s="6">
        <f t="shared" si="44"/>
        <v>295274.89988850313</v>
      </c>
      <c r="K396" s="18">
        <f t="shared" si="44"/>
        <v>0.15</v>
      </c>
      <c r="L396" s="35">
        <f>Data!BO66</f>
        <v>1.8369375E-2</v>
      </c>
      <c r="Q396" s="21">
        <v>0</v>
      </c>
      <c r="R396" s="21">
        <v>0</v>
      </c>
      <c r="S396" s="21">
        <v>0</v>
      </c>
      <c r="T396" s="38">
        <v>0</v>
      </c>
    </row>
    <row r="398" spans="1:20" x14ac:dyDescent="0.25">
      <c r="A398" s="16" t="s">
        <v>328</v>
      </c>
      <c r="B398" s="8" t="s">
        <v>40</v>
      </c>
      <c r="C398" s="8" t="s">
        <v>330</v>
      </c>
      <c r="E398" s="8" t="str">
        <f>IF(RIGHT(A398,3)="old","Initial",B398&amp;"-"&amp;C398)</f>
        <v>Initial</v>
      </c>
      <c r="F398" s="21">
        <f>F332</f>
        <v>393432.46859552251</v>
      </c>
      <c r="G398" s="19">
        <f>G332</f>
        <v>6.2941960634324765</v>
      </c>
      <c r="H398" s="25">
        <f>VLOOKUP(C398,parms,3,FALSE)</f>
        <v>4.2364184842433907E-3</v>
      </c>
      <c r="I398" s="42">
        <f>VLOOKUP(C398,parms,8,FALSE)</f>
        <v>2.04</v>
      </c>
      <c r="J398" s="27">
        <f>VLOOKUP(C398,parms,4,FALSE)</f>
        <v>3365376.811358091</v>
      </c>
      <c r="K398" s="25">
        <f>VLOOKUP(C398,parms,6,FALSE)</f>
        <v>0.15</v>
      </c>
      <c r="L398" s="35">
        <f>Data!BQ2</f>
        <v>3.1584228432180814E-3</v>
      </c>
      <c r="M398" s="39">
        <f>VLOOKUP(C398,Data!$CB$2:$EB$22,1+VALUE(MID(A398,6,2)),FALSE)</f>
        <v>0</v>
      </c>
      <c r="Q398" s="21">
        <v>0</v>
      </c>
      <c r="R398" s="21">
        <v>0</v>
      </c>
      <c r="S398" s="21">
        <v>0</v>
      </c>
      <c r="T398" s="38">
        <v>0</v>
      </c>
    </row>
    <row r="399" spans="1:20" x14ac:dyDescent="0.25">
      <c r="A399" s="16" t="s">
        <v>316</v>
      </c>
      <c r="B399" s="8" t="s">
        <v>40</v>
      </c>
      <c r="C399" s="8" t="s">
        <v>330</v>
      </c>
      <c r="E399" s="8" t="str">
        <f t="shared" ref="E399:E462" si="46">IF(RIGHT(A399,3)="old","Initial",B399&amp;"-"&amp;C399)</f>
        <v>Initial</v>
      </c>
      <c r="F399" s="21">
        <f>F333</f>
        <v>228081.015200244</v>
      </c>
      <c r="G399" s="19">
        <f>G333</f>
        <v>7.9971814637423746</v>
      </c>
      <c r="H399" s="18">
        <f t="shared" ref="H399:K414" si="47">H398</f>
        <v>4.2364184842433907E-3</v>
      </c>
      <c r="I399" s="6">
        <f>I398</f>
        <v>2.04</v>
      </c>
      <c r="J399" s="6">
        <f t="shared" si="47"/>
        <v>3365376.811358091</v>
      </c>
      <c r="K399" s="18">
        <f t="shared" si="47"/>
        <v>0.15</v>
      </c>
      <c r="L399" s="35">
        <f>Data!BQ3</f>
        <v>3.7379499704140603E-3</v>
      </c>
      <c r="M399" s="39">
        <f>VLOOKUP(C399,Data!$CB$2:$EB$22,1+VALUE(MID(A399,6,2)),FALSE)</f>
        <v>0</v>
      </c>
      <c r="Q399" s="21">
        <v>0</v>
      </c>
      <c r="R399" s="21">
        <v>0</v>
      </c>
      <c r="S399" s="21">
        <v>0</v>
      </c>
      <c r="T399" s="38">
        <v>0</v>
      </c>
    </row>
    <row r="400" spans="1:20" x14ac:dyDescent="0.25">
      <c r="A400" s="16" t="s">
        <v>317</v>
      </c>
      <c r="B400" s="8" t="s">
        <v>40</v>
      </c>
      <c r="C400" s="8" t="s">
        <v>330</v>
      </c>
      <c r="E400" s="8" t="str">
        <f t="shared" si="46"/>
        <v>Initial</v>
      </c>
      <c r="F400" s="21">
        <f t="shared" ref="F400:G415" si="48">F334</f>
        <v>317634.99002545653</v>
      </c>
      <c r="G400" s="19">
        <f t="shared" si="48"/>
        <v>6.7548152855074779</v>
      </c>
      <c r="H400" s="18">
        <f t="shared" si="47"/>
        <v>4.2364184842433907E-3</v>
      </c>
      <c r="I400" s="6">
        <f t="shared" si="47"/>
        <v>2.04</v>
      </c>
      <c r="J400" s="6">
        <f t="shared" si="47"/>
        <v>3365376.811358091</v>
      </c>
      <c r="K400" s="18">
        <f t="shared" si="47"/>
        <v>0.15</v>
      </c>
      <c r="L400" s="35">
        <f>Data!BQ4</f>
        <v>3.7379499704140603E-3</v>
      </c>
      <c r="M400" s="39">
        <f>VLOOKUP(C400,Data!$CB$2:$EB$22,1+VALUE(MID(A400,6,2)),FALSE)</f>
        <v>0</v>
      </c>
      <c r="Q400" s="21">
        <v>0</v>
      </c>
      <c r="R400" s="21">
        <v>0</v>
      </c>
      <c r="S400" s="21">
        <v>0</v>
      </c>
      <c r="T400" s="38">
        <v>0</v>
      </c>
    </row>
    <row r="401" spans="1:20" x14ac:dyDescent="0.25">
      <c r="A401" s="16" t="s">
        <v>318</v>
      </c>
      <c r="B401" s="8" t="s">
        <v>40</v>
      </c>
      <c r="C401" s="8" t="s">
        <v>330</v>
      </c>
      <c r="E401" s="8" t="str">
        <f t="shared" si="46"/>
        <v>Initial</v>
      </c>
      <c r="F401" s="21">
        <f t="shared" si="48"/>
        <v>322486.62248072354</v>
      </c>
      <c r="G401" s="19">
        <f t="shared" si="48"/>
        <v>6.9739033911176911</v>
      </c>
      <c r="H401" s="18">
        <f t="shared" si="47"/>
        <v>4.2364184842433907E-3</v>
      </c>
      <c r="I401" s="6">
        <f t="shared" si="47"/>
        <v>2.04</v>
      </c>
      <c r="J401" s="6">
        <f t="shared" si="47"/>
        <v>3365376.811358091</v>
      </c>
      <c r="K401" s="18">
        <f t="shared" si="47"/>
        <v>0.15</v>
      </c>
      <c r="L401" s="35">
        <f>Data!BQ5</f>
        <v>3.7379499704140603E-3</v>
      </c>
      <c r="M401" s="39">
        <f>VLOOKUP(C401,Data!$CB$2:$EB$22,1+VALUE(MID(A401,6,2)),FALSE)</f>
        <v>0</v>
      </c>
      <c r="Q401" s="21">
        <v>0</v>
      </c>
      <c r="R401" s="21">
        <v>0</v>
      </c>
      <c r="S401" s="21">
        <v>0</v>
      </c>
      <c r="T401" s="38">
        <v>0</v>
      </c>
    </row>
    <row r="402" spans="1:20" x14ac:dyDescent="0.25">
      <c r="A402" s="16" t="s">
        <v>319</v>
      </c>
      <c r="B402" s="8" t="s">
        <v>40</v>
      </c>
      <c r="C402" s="8" t="s">
        <v>330</v>
      </c>
      <c r="E402" s="8" t="str">
        <f t="shared" si="46"/>
        <v>Initial</v>
      </c>
      <c r="F402" s="21">
        <f t="shared" si="48"/>
        <v>401386.27962260752</v>
      </c>
      <c r="G402" s="19">
        <f t="shared" si="48"/>
        <v>6.2238891290728731</v>
      </c>
      <c r="H402" s="18">
        <f t="shared" si="47"/>
        <v>4.2364184842433907E-3</v>
      </c>
      <c r="I402" s="6">
        <f t="shared" si="47"/>
        <v>2.04</v>
      </c>
      <c r="J402" s="6">
        <f t="shared" si="47"/>
        <v>3365376.811358091</v>
      </c>
      <c r="K402" s="18">
        <f t="shared" si="47"/>
        <v>0.15</v>
      </c>
      <c r="L402" s="35">
        <f>Data!BQ6</f>
        <v>3.7379499704140603E-3</v>
      </c>
      <c r="M402" s="39">
        <f>VLOOKUP(C402,Data!$CB$2:$EB$22,1+VALUE(MID(A402,6,2)),FALSE)</f>
        <v>0</v>
      </c>
      <c r="Q402" s="21">
        <v>0</v>
      </c>
      <c r="R402" s="21">
        <v>0</v>
      </c>
      <c r="S402" s="21">
        <v>0</v>
      </c>
      <c r="T402" s="38">
        <v>0</v>
      </c>
    </row>
    <row r="403" spans="1:20" x14ac:dyDescent="0.25">
      <c r="A403" s="16" t="s">
        <v>320</v>
      </c>
      <c r="B403" s="8" t="s">
        <v>40</v>
      </c>
      <c r="C403" s="8" t="s">
        <v>330</v>
      </c>
      <c r="E403" s="8" t="str">
        <f t="shared" si="46"/>
        <v>Initial</v>
      </c>
      <c r="F403" s="21">
        <f t="shared" si="48"/>
        <v>309588.89609523199</v>
      </c>
      <c r="G403" s="19">
        <f t="shared" si="48"/>
        <v>6.9990429098927924</v>
      </c>
      <c r="H403" s="18">
        <f t="shared" si="47"/>
        <v>4.2364184842433907E-3</v>
      </c>
      <c r="I403" s="6">
        <f t="shared" si="47"/>
        <v>2.04</v>
      </c>
      <c r="J403" s="6">
        <f t="shared" si="47"/>
        <v>3365376.811358091</v>
      </c>
      <c r="K403" s="18">
        <f t="shared" si="47"/>
        <v>0.15</v>
      </c>
      <c r="L403" s="35">
        <f>Data!BQ7</f>
        <v>3.2163755559376796E-3</v>
      </c>
      <c r="M403" s="39">
        <f>VLOOKUP(C403,Data!$CB$2:$EB$22,1+VALUE(MID(A403,6,2)),FALSE)</f>
        <v>0</v>
      </c>
      <c r="Q403" s="21">
        <v>0</v>
      </c>
      <c r="R403" s="21">
        <v>0</v>
      </c>
      <c r="S403" s="21">
        <v>0</v>
      </c>
      <c r="T403" s="38">
        <v>0</v>
      </c>
    </row>
    <row r="404" spans="1:20" x14ac:dyDescent="0.25">
      <c r="A404" s="16" t="s">
        <v>321</v>
      </c>
      <c r="B404" s="8" t="s">
        <v>40</v>
      </c>
      <c r="C404" s="8" t="s">
        <v>330</v>
      </c>
      <c r="E404" s="8" t="str">
        <f t="shared" si="46"/>
        <v>Initial</v>
      </c>
      <c r="F404" s="21">
        <f t="shared" si="48"/>
        <v>309968.77520157403</v>
      </c>
      <c r="G404" s="19">
        <f t="shared" si="48"/>
        <v>6.9767010399881384</v>
      </c>
      <c r="H404" s="18">
        <f t="shared" si="47"/>
        <v>4.2364184842433907E-3</v>
      </c>
      <c r="I404" s="6">
        <f t="shared" si="47"/>
        <v>2.04</v>
      </c>
      <c r="J404" s="6">
        <f t="shared" si="47"/>
        <v>3365376.811358091</v>
      </c>
      <c r="K404" s="18">
        <f t="shared" si="47"/>
        <v>0.15</v>
      </c>
      <c r="L404" s="35">
        <f>Data!BQ8</f>
        <v>3.2163755559376796E-3</v>
      </c>
      <c r="M404" s="39">
        <f>VLOOKUP(C404,Data!$CB$2:$EB$22,1+VALUE(MID(A404,6,2)),FALSE)</f>
        <v>0</v>
      </c>
      <c r="Q404" s="21">
        <v>0</v>
      </c>
      <c r="R404" s="21">
        <v>0</v>
      </c>
      <c r="S404" s="21">
        <v>0</v>
      </c>
      <c r="T404" s="38">
        <v>0</v>
      </c>
    </row>
    <row r="405" spans="1:20" x14ac:dyDescent="0.25">
      <c r="A405" s="16" t="s">
        <v>322</v>
      </c>
      <c r="B405" s="8" t="s">
        <v>40</v>
      </c>
      <c r="C405" s="8" t="s">
        <v>330</v>
      </c>
      <c r="E405" s="8" t="str">
        <f t="shared" si="46"/>
        <v>Initial</v>
      </c>
      <c r="F405" s="21">
        <f t="shared" si="48"/>
        <v>454180.53004536044</v>
      </c>
      <c r="G405" s="19">
        <f t="shared" si="48"/>
        <v>6.0080329106190753</v>
      </c>
      <c r="H405" s="18">
        <f t="shared" si="47"/>
        <v>4.2364184842433907E-3</v>
      </c>
      <c r="I405" s="6">
        <f t="shared" si="47"/>
        <v>2.04</v>
      </c>
      <c r="J405" s="6">
        <f t="shared" si="47"/>
        <v>3365376.811358091</v>
      </c>
      <c r="K405" s="18">
        <f t="shared" si="47"/>
        <v>0.15</v>
      </c>
      <c r="L405" s="35">
        <f>Data!BQ9</f>
        <v>3.2163755559376796E-3</v>
      </c>
      <c r="M405" s="39">
        <f>VLOOKUP(C405,Data!$CB$2:$EB$22,1+VALUE(MID(A405,6,2)),FALSE)</f>
        <v>0</v>
      </c>
      <c r="Q405" s="21">
        <v>0</v>
      </c>
      <c r="R405" s="21">
        <v>0</v>
      </c>
      <c r="S405" s="21">
        <v>0</v>
      </c>
      <c r="T405" s="38">
        <v>0</v>
      </c>
    </row>
    <row r="406" spans="1:20" x14ac:dyDescent="0.25">
      <c r="A406" s="16" t="s">
        <v>323</v>
      </c>
      <c r="B406" s="8" t="s">
        <v>40</v>
      </c>
      <c r="C406" s="8" t="s">
        <v>330</v>
      </c>
      <c r="E406" s="8" t="str">
        <f t="shared" si="46"/>
        <v>Initial</v>
      </c>
      <c r="F406" s="21">
        <f t="shared" si="48"/>
        <v>455011.73547455797</v>
      </c>
      <c r="G406" s="19">
        <f t="shared" si="48"/>
        <v>6.0449284141776669</v>
      </c>
      <c r="H406" s="18">
        <f t="shared" si="47"/>
        <v>4.2364184842433907E-3</v>
      </c>
      <c r="I406" s="6">
        <f t="shared" si="47"/>
        <v>2.04</v>
      </c>
      <c r="J406" s="6">
        <f t="shared" si="47"/>
        <v>3365376.811358091</v>
      </c>
      <c r="K406" s="18">
        <f t="shared" si="47"/>
        <v>0.15</v>
      </c>
      <c r="L406" s="35">
        <f>Data!BQ10</f>
        <v>3.2163755559376796E-3</v>
      </c>
      <c r="M406" s="39">
        <f>VLOOKUP(C406,Data!$CB$2:$EB$22,1+VALUE(MID(A406,6,2)),FALSE)</f>
        <v>0</v>
      </c>
      <c r="Q406" s="21">
        <v>0</v>
      </c>
      <c r="R406" s="21">
        <v>0</v>
      </c>
      <c r="S406" s="21">
        <v>0</v>
      </c>
      <c r="T406" s="38">
        <v>0</v>
      </c>
    </row>
    <row r="407" spans="1:20" x14ac:dyDescent="0.25">
      <c r="A407" s="16" t="s">
        <v>324</v>
      </c>
      <c r="B407" s="8" t="s">
        <v>40</v>
      </c>
      <c r="C407" s="8" t="s">
        <v>330</v>
      </c>
      <c r="E407" s="8" t="str">
        <f t="shared" si="46"/>
        <v>Initial</v>
      </c>
      <c r="F407" s="21">
        <f t="shared" si="48"/>
        <v>290055.894256228</v>
      </c>
      <c r="G407" s="19">
        <f t="shared" si="48"/>
        <v>7.3475859223576458</v>
      </c>
      <c r="H407" s="18">
        <f t="shared" si="47"/>
        <v>4.2364184842433907E-3</v>
      </c>
      <c r="I407" s="6">
        <f t="shared" si="47"/>
        <v>2.04</v>
      </c>
      <c r="J407" s="6">
        <f t="shared" si="47"/>
        <v>3365376.811358091</v>
      </c>
      <c r="K407" s="18">
        <f t="shared" si="47"/>
        <v>0.15</v>
      </c>
      <c r="L407" s="35">
        <f>Data!BQ11</f>
        <v>3.2163755559376796E-3</v>
      </c>
      <c r="M407" s="39">
        <f>VLOOKUP(C407,Data!$CB$2:$EB$22,1+VALUE(MID(A407,6,2)),FALSE)</f>
        <v>0</v>
      </c>
      <c r="Q407" s="21">
        <v>0</v>
      </c>
      <c r="R407" s="21">
        <v>0</v>
      </c>
      <c r="S407" s="21">
        <v>0</v>
      </c>
      <c r="T407" s="38">
        <v>0</v>
      </c>
    </row>
    <row r="408" spans="1:20" x14ac:dyDescent="0.25">
      <c r="A408" s="16" t="s">
        <v>325</v>
      </c>
      <c r="B408" s="8" t="s">
        <v>40</v>
      </c>
      <c r="C408" s="8" t="s">
        <v>330</v>
      </c>
      <c r="E408" s="8" t="str">
        <f t="shared" si="46"/>
        <v>Initial</v>
      </c>
      <c r="F408" s="21">
        <f t="shared" si="48"/>
        <v>348451.97318493499</v>
      </c>
      <c r="G408" s="19">
        <f t="shared" si="48"/>
        <v>6.6816214516324974</v>
      </c>
      <c r="H408" s="18">
        <f t="shared" si="47"/>
        <v>4.2364184842433907E-3</v>
      </c>
      <c r="I408" s="6">
        <f t="shared" si="47"/>
        <v>2.04</v>
      </c>
      <c r="J408" s="6">
        <f t="shared" si="47"/>
        <v>3365376.811358091</v>
      </c>
      <c r="K408" s="18">
        <f t="shared" si="47"/>
        <v>0.15</v>
      </c>
      <c r="L408" s="35">
        <f>Data!BQ12</f>
        <v>2.8107065669004949E-3</v>
      </c>
      <c r="M408" s="39">
        <f>VLOOKUP(C408,Data!$CB$2:$EB$22,1+VALUE(MID(A408,6,2)),FALSE)</f>
        <v>0</v>
      </c>
      <c r="Q408" s="21">
        <v>0</v>
      </c>
      <c r="R408" s="21">
        <v>0</v>
      </c>
      <c r="S408" s="21">
        <v>0</v>
      </c>
      <c r="T408" s="38">
        <v>0</v>
      </c>
    </row>
    <row r="409" spans="1:20" x14ac:dyDescent="0.25">
      <c r="A409" s="16" t="s">
        <v>326</v>
      </c>
      <c r="B409" s="8" t="s">
        <v>40</v>
      </c>
      <c r="C409" s="8" t="s">
        <v>330</v>
      </c>
      <c r="E409" s="8" t="str">
        <f t="shared" si="46"/>
        <v>Initial</v>
      </c>
      <c r="F409" s="21">
        <f t="shared" si="48"/>
        <v>427408.08445701201</v>
      </c>
      <c r="G409" s="19">
        <f t="shared" si="48"/>
        <v>6.1680815445545676</v>
      </c>
      <c r="H409" s="18">
        <f t="shared" si="47"/>
        <v>4.2364184842433907E-3</v>
      </c>
      <c r="I409" s="6">
        <f t="shared" si="47"/>
        <v>2.04</v>
      </c>
      <c r="J409" s="6">
        <f t="shared" si="47"/>
        <v>3365376.811358091</v>
      </c>
      <c r="K409" s="18">
        <f t="shared" si="47"/>
        <v>0.15</v>
      </c>
      <c r="L409" s="35">
        <f>Data!BQ13</f>
        <v>2.8107065669004949E-3</v>
      </c>
      <c r="M409" s="39">
        <f>VLOOKUP(C409,Data!$CB$2:$EB$22,1+VALUE(MID(A409,6,2)),FALSE)</f>
        <v>0</v>
      </c>
      <c r="Q409" s="21">
        <v>0</v>
      </c>
      <c r="R409" s="21">
        <v>0</v>
      </c>
      <c r="S409" s="21">
        <v>0</v>
      </c>
      <c r="T409" s="38">
        <v>0</v>
      </c>
    </row>
    <row r="410" spans="1:20" x14ac:dyDescent="0.25">
      <c r="A410" s="16" t="s">
        <v>327</v>
      </c>
      <c r="B410" s="8" t="s">
        <v>40</v>
      </c>
      <c r="C410" s="8" t="s">
        <v>330</v>
      </c>
      <c r="E410" s="8" t="str">
        <f t="shared" si="46"/>
        <v>Initial</v>
      </c>
      <c r="F410" s="21">
        <f t="shared" si="48"/>
        <v>330189.49929959601</v>
      </c>
      <c r="G410" s="19">
        <f t="shared" si="48"/>
        <v>6.4579352380155601</v>
      </c>
      <c r="H410" s="18">
        <f t="shared" si="47"/>
        <v>4.2364184842433907E-3</v>
      </c>
      <c r="I410" s="6">
        <f t="shared" si="47"/>
        <v>2.04</v>
      </c>
      <c r="J410" s="6">
        <f t="shared" si="47"/>
        <v>3365376.811358091</v>
      </c>
      <c r="K410" s="18">
        <f t="shared" si="47"/>
        <v>0.15</v>
      </c>
      <c r="L410" s="35">
        <f>Data!BQ14</f>
        <v>2.8107065669004949E-3</v>
      </c>
      <c r="M410" s="39">
        <f>VLOOKUP(C410,Data!$CB$2:$EB$22,1+VALUE(MID(A410,6,2)),FALSE)</f>
        <v>0</v>
      </c>
      <c r="Q410" s="21">
        <v>0</v>
      </c>
      <c r="R410" s="21">
        <v>0</v>
      </c>
      <c r="S410" s="21">
        <v>0</v>
      </c>
      <c r="T410" s="38">
        <v>0</v>
      </c>
    </row>
    <row r="411" spans="1:20" x14ac:dyDescent="0.25">
      <c r="A411" s="17" t="s">
        <v>262</v>
      </c>
      <c r="B411" s="8" t="s">
        <v>40</v>
      </c>
      <c r="C411" s="8" t="s">
        <v>330</v>
      </c>
      <c r="E411" s="8" t="str">
        <f t="shared" si="46"/>
        <v>FiFi-social.display.fifi</v>
      </c>
      <c r="F411" s="21">
        <f t="shared" si="48"/>
        <v>340832.86210744851</v>
      </c>
      <c r="G411" s="19">
        <f t="shared" si="48"/>
        <v>6.8003506949188122</v>
      </c>
      <c r="H411" s="18">
        <f t="shared" si="47"/>
        <v>4.2364184842433907E-3</v>
      </c>
      <c r="I411" s="6">
        <f t="shared" si="47"/>
        <v>2.04</v>
      </c>
      <c r="J411" s="6">
        <f t="shared" si="47"/>
        <v>3365376.811358091</v>
      </c>
      <c r="K411" s="18">
        <f t="shared" si="47"/>
        <v>0.15</v>
      </c>
      <c r="L411" s="35">
        <f>Data!BQ15</f>
        <v>2.8107065669004949E-3</v>
      </c>
      <c r="Q411" s="21">
        <v>0</v>
      </c>
      <c r="R411" s="21">
        <v>0</v>
      </c>
      <c r="S411" s="21">
        <v>0</v>
      </c>
      <c r="T411" s="38">
        <v>0</v>
      </c>
    </row>
    <row r="412" spans="1:20" x14ac:dyDescent="0.25">
      <c r="A412" s="17" t="s">
        <v>263</v>
      </c>
      <c r="B412" s="8" t="s">
        <v>40</v>
      </c>
      <c r="C412" s="8" t="s">
        <v>330</v>
      </c>
      <c r="E412" s="8" t="str">
        <f t="shared" si="46"/>
        <v>FiFi-social.display.fifi</v>
      </c>
      <c r="F412" s="21">
        <f t="shared" si="48"/>
        <v>439217.36949841853</v>
      </c>
      <c r="G412" s="19">
        <f t="shared" si="48"/>
        <v>6.2729203283091328</v>
      </c>
      <c r="H412" s="18">
        <f t="shared" si="47"/>
        <v>4.2364184842433907E-3</v>
      </c>
      <c r="I412" s="6">
        <f t="shared" si="47"/>
        <v>2.04</v>
      </c>
      <c r="J412" s="6">
        <f t="shared" si="47"/>
        <v>3365376.811358091</v>
      </c>
      <c r="K412" s="18">
        <f t="shared" si="47"/>
        <v>0.15</v>
      </c>
      <c r="L412" s="35">
        <f>Data!BQ16</f>
        <v>2.6658247851015005E-3</v>
      </c>
      <c r="Q412" s="21">
        <v>0</v>
      </c>
      <c r="R412" s="21">
        <v>0</v>
      </c>
      <c r="S412" s="21">
        <v>0</v>
      </c>
      <c r="T412" s="38">
        <v>0</v>
      </c>
    </row>
    <row r="413" spans="1:20" x14ac:dyDescent="0.25">
      <c r="A413" s="17" t="s">
        <v>264</v>
      </c>
      <c r="B413" s="8" t="s">
        <v>40</v>
      </c>
      <c r="C413" s="8" t="s">
        <v>330</v>
      </c>
      <c r="E413" s="8" t="str">
        <f t="shared" si="46"/>
        <v>FiFi-social.display.fifi</v>
      </c>
      <c r="F413" s="21">
        <f t="shared" si="48"/>
        <v>392882.00916213804</v>
      </c>
      <c r="G413" s="19">
        <f t="shared" si="48"/>
        <v>6.511570805271405</v>
      </c>
      <c r="H413" s="18">
        <f t="shared" si="47"/>
        <v>4.2364184842433907E-3</v>
      </c>
      <c r="I413" s="6">
        <f t="shared" si="47"/>
        <v>2.04</v>
      </c>
      <c r="J413" s="6">
        <f t="shared" si="47"/>
        <v>3365376.811358091</v>
      </c>
      <c r="K413" s="18">
        <f t="shared" si="47"/>
        <v>0.15</v>
      </c>
      <c r="L413" s="35">
        <f>Data!BQ17</f>
        <v>2.6658247851015005E-3</v>
      </c>
      <c r="Q413" s="21">
        <v>0</v>
      </c>
      <c r="R413" s="21">
        <v>0</v>
      </c>
      <c r="S413" s="21">
        <v>0</v>
      </c>
      <c r="T413" s="38">
        <v>0</v>
      </c>
    </row>
    <row r="414" spans="1:20" x14ac:dyDescent="0.25">
      <c r="A414" s="17" t="s">
        <v>265</v>
      </c>
      <c r="B414" s="8" t="s">
        <v>40</v>
      </c>
      <c r="C414" s="8" t="s">
        <v>330</v>
      </c>
      <c r="E414" s="8" t="str">
        <f t="shared" si="46"/>
        <v>FiFi-social.display.fifi</v>
      </c>
      <c r="F414" s="21">
        <f t="shared" si="48"/>
        <v>287120.72270037199</v>
      </c>
      <c r="G414" s="19">
        <f t="shared" si="48"/>
        <v>7.4241408592468048</v>
      </c>
      <c r="H414" s="18">
        <f t="shared" si="47"/>
        <v>4.2364184842433907E-3</v>
      </c>
      <c r="I414" s="6">
        <f t="shared" si="47"/>
        <v>2.04</v>
      </c>
      <c r="J414" s="6">
        <f t="shared" si="47"/>
        <v>3365376.811358091</v>
      </c>
      <c r="K414" s="18">
        <f t="shared" si="47"/>
        <v>0.15</v>
      </c>
      <c r="L414" s="35">
        <f>Data!BQ18</f>
        <v>2.6658247851015005E-3</v>
      </c>
      <c r="Q414" s="21">
        <v>0</v>
      </c>
      <c r="R414" s="21">
        <v>0</v>
      </c>
      <c r="S414" s="21">
        <v>0</v>
      </c>
      <c r="T414" s="38">
        <v>0</v>
      </c>
    </row>
    <row r="415" spans="1:20" x14ac:dyDescent="0.25">
      <c r="A415" s="17" t="s">
        <v>266</v>
      </c>
      <c r="B415" s="8" t="s">
        <v>40</v>
      </c>
      <c r="C415" s="8" t="s">
        <v>330</v>
      </c>
      <c r="E415" s="8" t="str">
        <f t="shared" si="46"/>
        <v>FiFi-social.display.fifi</v>
      </c>
      <c r="F415" s="21">
        <f t="shared" si="48"/>
        <v>319043.21232711151</v>
      </c>
      <c r="G415" s="19">
        <f t="shared" si="48"/>
        <v>7.2881301476597384</v>
      </c>
      <c r="H415" s="18">
        <f t="shared" ref="H415:K430" si="49">H414</f>
        <v>4.2364184842433907E-3</v>
      </c>
      <c r="I415" s="6">
        <f t="shared" si="49"/>
        <v>2.04</v>
      </c>
      <c r="J415" s="6">
        <f t="shared" si="49"/>
        <v>3365376.811358091</v>
      </c>
      <c r="K415" s="18">
        <f t="shared" si="49"/>
        <v>0.15</v>
      </c>
      <c r="L415" s="35">
        <f>Data!BQ19</f>
        <v>2.6658247851015005E-3</v>
      </c>
      <c r="Q415" s="21">
        <v>0</v>
      </c>
      <c r="R415" s="21">
        <v>0</v>
      </c>
      <c r="S415" s="21">
        <v>0</v>
      </c>
      <c r="T415" s="38">
        <v>0</v>
      </c>
    </row>
    <row r="416" spans="1:20" x14ac:dyDescent="0.25">
      <c r="A416" s="17" t="s">
        <v>267</v>
      </c>
      <c r="B416" s="8" t="s">
        <v>40</v>
      </c>
      <c r="C416" s="8" t="s">
        <v>330</v>
      </c>
      <c r="E416" s="8" t="str">
        <f t="shared" si="46"/>
        <v>FiFi-social.display.fifi</v>
      </c>
      <c r="F416" s="21">
        <f t="shared" ref="F416:G431" si="50">F350</f>
        <v>242439.8542396205</v>
      </c>
      <c r="G416" s="19">
        <f t="shared" si="50"/>
        <v>8.3972135913050998</v>
      </c>
      <c r="H416" s="18">
        <f t="shared" si="49"/>
        <v>4.2364184842433907E-3</v>
      </c>
      <c r="I416" s="6">
        <f t="shared" si="49"/>
        <v>2.04</v>
      </c>
      <c r="J416" s="6">
        <f t="shared" si="49"/>
        <v>3365376.811358091</v>
      </c>
      <c r="K416" s="18">
        <f t="shared" si="49"/>
        <v>0.15</v>
      </c>
      <c r="L416" s="35">
        <f>Data!BQ20</f>
        <v>2.7527538541808972E-3</v>
      </c>
      <c r="Q416" s="21">
        <v>0</v>
      </c>
      <c r="R416" s="21">
        <v>0</v>
      </c>
      <c r="S416" s="21">
        <v>0</v>
      </c>
      <c r="T416" s="38">
        <v>0</v>
      </c>
    </row>
    <row r="417" spans="1:20" x14ac:dyDescent="0.25">
      <c r="A417" s="17" t="s">
        <v>268</v>
      </c>
      <c r="B417" s="8" t="s">
        <v>40</v>
      </c>
      <c r="C417" s="8" t="s">
        <v>330</v>
      </c>
      <c r="E417" s="8" t="str">
        <f t="shared" si="46"/>
        <v>FiFi-social.display.fifi</v>
      </c>
      <c r="F417" s="21">
        <f t="shared" si="50"/>
        <v>452969.13318074099</v>
      </c>
      <c r="G417" s="19">
        <f t="shared" si="50"/>
        <v>6.5182322286433863</v>
      </c>
      <c r="H417" s="18">
        <f t="shared" si="49"/>
        <v>4.2364184842433907E-3</v>
      </c>
      <c r="I417" s="6">
        <f t="shared" si="49"/>
        <v>2.04</v>
      </c>
      <c r="J417" s="6">
        <f t="shared" si="49"/>
        <v>3365376.811358091</v>
      </c>
      <c r="K417" s="18">
        <f t="shared" si="49"/>
        <v>0.15</v>
      </c>
      <c r="L417" s="35">
        <f>Data!BQ21</f>
        <v>2.7527538541808972E-3</v>
      </c>
      <c r="Q417" s="21">
        <v>0</v>
      </c>
      <c r="R417" s="21">
        <v>0</v>
      </c>
      <c r="S417" s="21">
        <v>0</v>
      </c>
      <c r="T417" s="38">
        <v>0</v>
      </c>
    </row>
    <row r="418" spans="1:20" x14ac:dyDescent="0.25">
      <c r="A418" s="17" t="s">
        <v>269</v>
      </c>
      <c r="B418" s="8" t="s">
        <v>40</v>
      </c>
      <c r="C418" s="8" t="s">
        <v>330</v>
      </c>
      <c r="E418" s="8" t="str">
        <f t="shared" si="46"/>
        <v>FiFi-social.display.fifi</v>
      </c>
      <c r="F418" s="21">
        <f t="shared" si="50"/>
        <v>374829.33619855496</v>
      </c>
      <c r="G418" s="19">
        <f t="shared" si="50"/>
        <v>7.0414807493575111</v>
      </c>
      <c r="H418" s="18">
        <f t="shared" si="49"/>
        <v>4.2364184842433907E-3</v>
      </c>
      <c r="I418" s="6">
        <f t="shared" si="49"/>
        <v>2.04</v>
      </c>
      <c r="J418" s="6">
        <f t="shared" si="49"/>
        <v>3365376.811358091</v>
      </c>
      <c r="K418" s="18">
        <f t="shared" si="49"/>
        <v>0.15</v>
      </c>
      <c r="L418" s="35">
        <f>Data!BQ22</f>
        <v>2.7527538541808972E-3</v>
      </c>
      <c r="Q418" s="21">
        <v>0</v>
      </c>
      <c r="R418" s="21">
        <v>0</v>
      </c>
      <c r="S418" s="21">
        <v>0</v>
      </c>
      <c r="T418" s="38">
        <v>0</v>
      </c>
    </row>
    <row r="419" spans="1:20" x14ac:dyDescent="0.25">
      <c r="A419" s="17" t="s">
        <v>270</v>
      </c>
      <c r="B419" s="8" t="s">
        <v>40</v>
      </c>
      <c r="C419" s="8" t="s">
        <v>330</v>
      </c>
      <c r="E419" s="8" t="str">
        <f t="shared" si="46"/>
        <v>FiFi-social.display.fifi</v>
      </c>
      <c r="F419" s="21">
        <f t="shared" si="50"/>
        <v>369195.690608576</v>
      </c>
      <c r="G419" s="19">
        <f t="shared" si="50"/>
        <v>6.974183994639545</v>
      </c>
      <c r="H419" s="18">
        <f t="shared" si="49"/>
        <v>4.2364184842433907E-3</v>
      </c>
      <c r="I419" s="6">
        <f t="shared" si="49"/>
        <v>2.04</v>
      </c>
      <c r="J419" s="6">
        <f t="shared" si="49"/>
        <v>3365376.811358091</v>
      </c>
      <c r="K419" s="18">
        <f t="shared" si="49"/>
        <v>0.15</v>
      </c>
      <c r="L419" s="35">
        <f>Data!BQ23</f>
        <v>2.7527538541808972E-3</v>
      </c>
      <c r="Q419" s="21">
        <v>0</v>
      </c>
      <c r="R419" s="21">
        <v>0</v>
      </c>
      <c r="S419" s="21">
        <v>0</v>
      </c>
      <c r="T419" s="38">
        <v>0</v>
      </c>
    </row>
    <row r="420" spans="1:20" x14ac:dyDescent="0.25">
      <c r="A420" s="17" t="s">
        <v>249</v>
      </c>
      <c r="B420" s="8" t="s">
        <v>40</v>
      </c>
      <c r="C420" s="8" t="s">
        <v>330</v>
      </c>
      <c r="E420" s="8" t="str">
        <f t="shared" si="46"/>
        <v>FiFi-social.display.fifi</v>
      </c>
      <c r="F420" s="21">
        <f t="shared" si="50"/>
        <v>327686.09035661601</v>
      </c>
      <c r="G420" s="19">
        <f t="shared" si="50"/>
        <v>7.4058431193070975</v>
      </c>
      <c r="H420" s="18">
        <f t="shared" si="49"/>
        <v>4.2364184842433907E-3</v>
      </c>
      <c r="I420" s="6">
        <f t="shared" si="49"/>
        <v>2.04</v>
      </c>
      <c r="J420" s="6">
        <f t="shared" si="49"/>
        <v>3365376.811358091</v>
      </c>
      <c r="K420" s="18">
        <f t="shared" si="49"/>
        <v>0.15</v>
      </c>
      <c r="L420" s="35">
        <f>Data!BQ24</f>
        <v>2.7527538541808972E-3</v>
      </c>
      <c r="Q420" s="21">
        <v>0</v>
      </c>
      <c r="R420" s="21">
        <v>0</v>
      </c>
      <c r="S420" s="21">
        <v>0</v>
      </c>
      <c r="T420" s="38">
        <v>0</v>
      </c>
    </row>
    <row r="421" spans="1:20" x14ac:dyDescent="0.25">
      <c r="A421" s="17" t="s">
        <v>250</v>
      </c>
      <c r="B421" s="8" t="s">
        <v>40</v>
      </c>
      <c r="C421" s="8" t="s">
        <v>330</v>
      </c>
      <c r="E421" s="8" t="str">
        <f t="shared" si="46"/>
        <v>FiFi-social.display.fifi</v>
      </c>
      <c r="F421" s="21">
        <f t="shared" si="50"/>
        <v>447161.2574520745</v>
      </c>
      <c r="G421" s="19">
        <f t="shared" si="50"/>
        <v>6.5316916589065332</v>
      </c>
      <c r="H421" s="18">
        <f t="shared" si="49"/>
        <v>4.2364184842433907E-3</v>
      </c>
      <c r="I421" s="6">
        <f t="shared" si="49"/>
        <v>2.04</v>
      </c>
      <c r="J421" s="6">
        <f t="shared" si="49"/>
        <v>3365376.811358091</v>
      </c>
      <c r="K421" s="18">
        <f t="shared" si="49"/>
        <v>0.15</v>
      </c>
      <c r="L421" s="35">
        <f>Data!BQ25</f>
        <v>2.7527538541808972E-3</v>
      </c>
      <c r="Q421" s="21">
        <v>0</v>
      </c>
      <c r="R421" s="21">
        <v>0</v>
      </c>
      <c r="S421" s="21">
        <v>0</v>
      </c>
      <c r="T421" s="38">
        <v>0</v>
      </c>
    </row>
    <row r="422" spans="1:20" x14ac:dyDescent="0.25">
      <c r="A422" s="17" t="s">
        <v>251</v>
      </c>
      <c r="B422" s="8" t="s">
        <v>40</v>
      </c>
      <c r="C422" s="8" t="s">
        <v>330</v>
      </c>
      <c r="E422" s="8" t="str">
        <f t="shared" si="46"/>
        <v>FiFi-social.display.fifi</v>
      </c>
      <c r="F422" s="21">
        <f t="shared" si="50"/>
        <v>382858.71242734947</v>
      </c>
      <c r="G422" s="19">
        <f t="shared" si="50"/>
        <v>6.8320565796721962</v>
      </c>
      <c r="H422" s="18">
        <f t="shared" si="49"/>
        <v>4.2364184842433907E-3</v>
      </c>
      <c r="I422" s="6">
        <f t="shared" si="49"/>
        <v>2.04</v>
      </c>
      <c r="J422" s="6">
        <f t="shared" si="49"/>
        <v>3365376.811358091</v>
      </c>
      <c r="K422" s="18">
        <f t="shared" si="49"/>
        <v>0.15</v>
      </c>
      <c r="L422" s="35">
        <f>Data!BQ26</f>
        <v>2.7527538541808972E-3</v>
      </c>
      <c r="Q422" s="21">
        <v>0</v>
      </c>
      <c r="R422" s="21">
        <v>0</v>
      </c>
      <c r="S422" s="21">
        <v>0</v>
      </c>
      <c r="T422" s="38">
        <v>0</v>
      </c>
    </row>
    <row r="423" spans="1:20" x14ac:dyDescent="0.25">
      <c r="A423" s="17" t="s">
        <v>252</v>
      </c>
      <c r="B423" s="8" t="s">
        <v>40</v>
      </c>
      <c r="C423" s="8" t="s">
        <v>330</v>
      </c>
      <c r="E423" s="8" t="str">
        <f t="shared" si="46"/>
        <v>FiFi-social.display.fifi</v>
      </c>
      <c r="F423" s="21">
        <f t="shared" si="50"/>
        <v>557747.14345524705</v>
      </c>
      <c r="G423" s="19">
        <f t="shared" si="50"/>
        <v>6.0639302973535694</v>
      </c>
      <c r="H423" s="18">
        <f t="shared" si="49"/>
        <v>4.2364184842433907E-3</v>
      </c>
      <c r="I423" s="6">
        <f t="shared" si="49"/>
        <v>2.04</v>
      </c>
      <c r="J423" s="6">
        <f t="shared" si="49"/>
        <v>3365376.811358091</v>
      </c>
      <c r="K423" s="18">
        <f t="shared" si="49"/>
        <v>0.15</v>
      </c>
      <c r="L423" s="35">
        <f>Data!BQ27</f>
        <v>2.7527538541808972E-3</v>
      </c>
      <c r="Q423" s="21">
        <v>50.945936355868731</v>
      </c>
      <c r="R423" s="21">
        <v>12.958390608553119</v>
      </c>
      <c r="S423" s="21">
        <v>109.35476957307159</v>
      </c>
      <c r="T423" s="38">
        <v>5.4842198696666289E-3</v>
      </c>
    </row>
    <row r="424" spans="1:20" x14ac:dyDescent="0.25">
      <c r="A424" s="17" t="s">
        <v>253</v>
      </c>
      <c r="B424" s="8" t="s">
        <v>40</v>
      </c>
      <c r="C424" s="8" t="s">
        <v>330</v>
      </c>
      <c r="E424" s="8" t="str">
        <f t="shared" si="46"/>
        <v>FiFi-social.display.fifi</v>
      </c>
      <c r="F424" s="21">
        <f t="shared" si="50"/>
        <v>460276.56861699698</v>
      </c>
      <c r="G424" s="19">
        <f t="shared" si="50"/>
        <v>6.561013101182815</v>
      </c>
      <c r="H424" s="18">
        <f t="shared" si="49"/>
        <v>4.2364184842433907E-3</v>
      </c>
      <c r="I424" s="6">
        <f t="shared" si="49"/>
        <v>2.04</v>
      </c>
      <c r="J424" s="6">
        <f t="shared" si="49"/>
        <v>3365376.811358091</v>
      </c>
      <c r="K424" s="18">
        <f t="shared" si="49"/>
        <v>0.15</v>
      </c>
      <c r="L424" s="35">
        <f>Data!BQ28</f>
        <v>2.7527538541808972E-3</v>
      </c>
      <c r="Q424" s="21">
        <v>0</v>
      </c>
      <c r="R424" s="21">
        <v>1.6078233801796602</v>
      </c>
      <c r="S424" s="21">
        <v>21.519858533963447</v>
      </c>
      <c r="T424" s="38">
        <v>8.2455687793503429E-4</v>
      </c>
    </row>
    <row r="425" spans="1:20" x14ac:dyDescent="0.25">
      <c r="A425" s="17" t="s">
        <v>254</v>
      </c>
      <c r="B425" s="8" t="s">
        <v>40</v>
      </c>
      <c r="C425" s="8" t="s">
        <v>330</v>
      </c>
      <c r="E425" s="8" t="str">
        <f t="shared" si="46"/>
        <v>FiFi-social.display.fifi</v>
      </c>
      <c r="F425" s="21">
        <f t="shared" si="50"/>
        <v>243335.124867429</v>
      </c>
      <c r="G425" s="19">
        <f t="shared" si="50"/>
        <v>7.9500102667883148</v>
      </c>
      <c r="H425" s="18">
        <f t="shared" si="49"/>
        <v>4.2364184842433907E-3</v>
      </c>
      <c r="I425" s="6">
        <f t="shared" si="49"/>
        <v>2.04</v>
      </c>
      <c r="J425" s="6">
        <f t="shared" si="49"/>
        <v>3365376.811358091</v>
      </c>
      <c r="K425" s="18">
        <f t="shared" si="49"/>
        <v>0.15</v>
      </c>
      <c r="L425" s="35">
        <f>Data!BQ29</f>
        <v>2.8396829232602938E-3</v>
      </c>
      <c r="Q425" s="21">
        <v>0</v>
      </c>
      <c r="R425" s="21">
        <v>0.12754627464166146</v>
      </c>
      <c r="S425" s="21">
        <v>2.068548153499294</v>
      </c>
      <c r="T425" s="38">
        <v>1.2372689698758599E-4</v>
      </c>
    </row>
    <row r="426" spans="1:20" x14ac:dyDescent="0.25">
      <c r="A426" s="17" t="s">
        <v>255</v>
      </c>
      <c r="B426" s="8" t="s">
        <v>40</v>
      </c>
      <c r="C426" s="8" t="s">
        <v>330</v>
      </c>
      <c r="E426" s="8" t="str">
        <f t="shared" si="46"/>
        <v>FiFi-social.display.fifi</v>
      </c>
      <c r="F426" s="21">
        <f t="shared" si="50"/>
        <v>393041.42493798002</v>
      </c>
      <c r="G426" s="19">
        <f t="shared" si="50"/>
        <v>6.7206571007122111</v>
      </c>
      <c r="H426" s="18">
        <f t="shared" si="49"/>
        <v>4.2364184842433907E-3</v>
      </c>
      <c r="I426" s="6">
        <f t="shared" si="49"/>
        <v>2.04</v>
      </c>
      <c r="J426" s="6">
        <f t="shared" si="49"/>
        <v>3365376.811358091</v>
      </c>
      <c r="K426" s="18">
        <f t="shared" si="49"/>
        <v>0.15</v>
      </c>
      <c r="L426" s="35">
        <f>Data!BQ30</f>
        <v>2.8396829232602938E-3</v>
      </c>
      <c r="Q426" s="21">
        <v>0</v>
      </c>
      <c r="R426" s="21">
        <v>3.0904050027225842E-2</v>
      </c>
      <c r="S426" s="21">
        <v>0.42369886744273111</v>
      </c>
      <c r="T426" s="38">
        <v>1.8560010529578008E-5</v>
      </c>
    </row>
    <row r="427" spans="1:20" x14ac:dyDescent="0.25">
      <c r="A427" s="17" t="s">
        <v>256</v>
      </c>
      <c r="B427" s="8" t="s">
        <v>40</v>
      </c>
      <c r="C427" s="8" t="s">
        <v>330</v>
      </c>
      <c r="E427" s="8" t="str">
        <f t="shared" si="46"/>
        <v>FiFi-social.display.fifi</v>
      </c>
      <c r="F427" s="21">
        <f t="shared" si="50"/>
        <v>330046.27460601699</v>
      </c>
      <c r="G427" s="19">
        <f t="shared" si="50"/>
        <v>6.9582860389366274</v>
      </c>
      <c r="H427" s="18">
        <f t="shared" si="49"/>
        <v>4.2364184842433907E-3</v>
      </c>
      <c r="I427" s="6">
        <f t="shared" si="49"/>
        <v>2.04</v>
      </c>
      <c r="J427" s="6">
        <f t="shared" si="49"/>
        <v>3365376.811358091</v>
      </c>
      <c r="K427" s="18">
        <f t="shared" si="49"/>
        <v>0.15</v>
      </c>
      <c r="L427" s="35">
        <f>Data!BQ31</f>
        <v>2.8396829232602938E-3</v>
      </c>
      <c r="Q427" s="21">
        <v>0</v>
      </c>
      <c r="R427" s="21">
        <v>3.8926610751530439E-3</v>
      </c>
      <c r="S427" s="21">
        <v>5.5255948395640922E-2</v>
      </c>
      <c r="T427" s="38">
        <v>2.7840235399256841E-6</v>
      </c>
    </row>
    <row r="428" spans="1:20" x14ac:dyDescent="0.25">
      <c r="A428" s="17" t="s">
        <v>257</v>
      </c>
      <c r="B428" s="8" t="s">
        <v>40</v>
      </c>
      <c r="C428" s="8" t="s">
        <v>330</v>
      </c>
      <c r="E428" s="8" t="str">
        <f t="shared" si="46"/>
        <v>FiFi-social.display.fifi</v>
      </c>
      <c r="F428" s="21">
        <f t="shared" si="50"/>
        <v>229113.786208976</v>
      </c>
      <c r="G428" s="19">
        <f t="shared" si="50"/>
        <v>8.3126244248613048</v>
      </c>
      <c r="H428" s="18">
        <f t="shared" si="49"/>
        <v>4.2364184842433907E-3</v>
      </c>
      <c r="I428" s="6">
        <f t="shared" si="49"/>
        <v>2.04</v>
      </c>
      <c r="J428" s="6">
        <f t="shared" si="49"/>
        <v>3365376.811358091</v>
      </c>
      <c r="K428" s="18">
        <f t="shared" si="49"/>
        <v>0.15</v>
      </c>
      <c r="L428" s="35">
        <f>Data!BQ32</f>
        <v>2.8396829232602938E-3</v>
      </c>
      <c r="Q428" s="21">
        <v>0</v>
      </c>
      <c r="R428" s="21">
        <v>4.0533560351178042E-4</v>
      </c>
      <c r="S428" s="21">
        <v>6.8735813815565651E-3</v>
      </c>
      <c r="T428" s="38">
        <v>4.1760402513801864E-7</v>
      </c>
    </row>
    <row r="429" spans="1:20" x14ac:dyDescent="0.25">
      <c r="A429" s="17" t="s">
        <v>258</v>
      </c>
      <c r="B429" s="8" t="s">
        <v>40</v>
      </c>
      <c r="C429" s="8" t="s">
        <v>330</v>
      </c>
      <c r="E429" s="8" t="str">
        <f t="shared" si="46"/>
        <v>FiFi-social.display.fifi</v>
      </c>
      <c r="F429" s="21">
        <f t="shared" si="50"/>
        <v>575747.91897149396</v>
      </c>
      <c r="G429" s="19">
        <f t="shared" si="50"/>
        <v>5.8386874031403826</v>
      </c>
      <c r="H429" s="18">
        <f t="shared" si="49"/>
        <v>4.2364184842433907E-3</v>
      </c>
      <c r="I429" s="6">
        <f t="shared" si="49"/>
        <v>2.04</v>
      </c>
      <c r="J429" s="6">
        <f t="shared" si="49"/>
        <v>3365376.811358091</v>
      </c>
      <c r="K429" s="18">
        <f t="shared" si="49"/>
        <v>0.15</v>
      </c>
      <c r="L429" s="35">
        <f>Data!BQ33</f>
        <v>2.6658247851015005E-3</v>
      </c>
      <c r="Q429" s="21">
        <v>282.59739822733729</v>
      </c>
      <c r="R429" s="21">
        <v>75.63327020873912</v>
      </c>
      <c r="S429" s="21">
        <v>618.26460670586141</v>
      </c>
      <c r="T429" s="38">
        <v>3.1008563494127506E-2</v>
      </c>
    </row>
    <row r="430" spans="1:20" x14ac:dyDescent="0.25">
      <c r="A430" s="17" t="s">
        <v>259</v>
      </c>
      <c r="B430" s="8" t="s">
        <v>40</v>
      </c>
      <c r="C430" s="8" t="s">
        <v>330</v>
      </c>
      <c r="E430" s="8" t="str">
        <f t="shared" si="46"/>
        <v>FiFi-social.display.fifi</v>
      </c>
      <c r="F430" s="21">
        <f t="shared" si="50"/>
        <v>336725.53496230103</v>
      </c>
      <c r="G430" s="19">
        <f t="shared" si="50"/>
        <v>7.1135985788344387</v>
      </c>
      <c r="H430" s="18">
        <f t="shared" si="49"/>
        <v>4.2364184842433907E-3</v>
      </c>
      <c r="I430" s="6">
        <f t="shared" si="49"/>
        <v>2.04</v>
      </c>
      <c r="J430" s="6">
        <f t="shared" si="49"/>
        <v>3365376.811358091</v>
      </c>
      <c r="K430" s="18">
        <f t="shared" si="49"/>
        <v>0.15</v>
      </c>
      <c r="L430" s="35">
        <f>Data!BQ34</f>
        <v>2.6658247851015005E-3</v>
      </c>
      <c r="Q430" s="21">
        <v>0</v>
      </c>
      <c r="R430" s="21">
        <v>6.724256751389964</v>
      </c>
      <c r="S430" s="21">
        <v>97.580673071627274</v>
      </c>
      <c r="T430" s="38">
        <v>4.7137807863243397E-3</v>
      </c>
    </row>
    <row r="431" spans="1:20" x14ac:dyDescent="0.25">
      <c r="A431" s="17" t="s">
        <v>260</v>
      </c>
      <c r="B431" s="8" t="s">
        <v>40</v>
      </c>
      <c r="C431" s="8" t="s">
        <v>330</v>
      </c>
      <c r="E431" s="8" t="str">
        <f t="shared" si="46"/>
        <v>FiFi-social.display.fifi</v>
      </c>
      <c r="F431" s="21">
        <f t="shared" si="50"/>
        <v>229185.51881171801</v>
      </c>
      <c r="G431" s="19">
        <f t="shared" si="50"/>
        <v>8.3136684020358853</v>
      </c>
      <c r="H431" s="18">
        <f t="shared" ref="H431:K446" si="51">H430</f>
        <v>4.2364184842433907E-3</v>
      </c>
      <c r="I431" s="6">
        <f t="shared" si="51"/>
        <v>2.04</v>
      </c>
      <c r="J431" s="6">
        <f t="shared" si="51"/>
        <v>3365376.811358091</v>
      </c>
      <c r="K431" s="18">
        <f t="shared" si="51"/>
        <v>0.15</v>
      </c>
      <c r="L431" s="35">
        <f>Data!BQ35</f>
        <v>2.6658247851015005E-3</v>
      </c>
      <c r="Q431" s="21">
        <v>0</v>
      </c>
      <c r="R431" s="21">
        <v>0.68788901985295881</v>
      </c>
      <c r="S431" s="21">
        <v>11.666517665256318</v>
      </c>
      <c r="T431" s="38">
        <v>7.084877571204018E-4</v>
      </c>
    </row>
    <row r="432" spans="1:20" x14ac:dyDescent="0.25">
      <c r="A432" s="17" t="s">
        <v>261</v>
      </c>
      <c r="B432" s="8" t="s">
        <v>40</v>
      </c>
      <c r="C432" s="8" t="s">
        <v>330</v>
      </c>
      <c r="E432" s="8" t="str">
        <f t="shared" si="46"/>
        <v>FiFi-social.display.fifi</v>
      </c>
      <c r="F432" s="21">
        <f t="shared" ref="F432:G447" si="52">F366</f>
        <v>214943.993567217</v>
      </c>
      <c r="G432" s="19">
        <f t="shared" si="52"/>
        <v>8.3132960896176691</v>
      </c>
      <c r="H432" s="18">
        <f t="shared" si="51"/>
        <v>4.2364184842433907E-3</v>
      </c>
      <c r="I432" s="6">
        <f t="shared" si="51"/>
        <v>2.04</v>
      </c>
      <c r="J432" s="6">
        <f t="shared" si="51"/>
        <v>3365376.811358091</v>
      </c>
      <c r="K432" s="18">
        <f t="shared" si="51"/>
        <v>0.15</v>
      </c>
      <c r="L432" s="35">
        <f>Data!BQ36</f>
        <v>2.6658247851015005E-3</v>
      </c>
      <c r="Q432" s="21">
        <v>0</v>
      </c>
      <c r="R432" s="21">
        <v>9.6800719102384539E-2</v>
      </c>
      <c r="S432" s="21">
        <v>1.6416554007555049</v>
      </c>
      <c r="T432" s="38">
        <v>1.0630517718079879E-4</v>
      </c>
    </row>
    <row r="433" spans="1:20" x14ac:dyDescent="0.25">
      <c r="A433" s="17" t="s">
        <v>278</v>
      </c>
      <c r="B433" s="8" t="s">
        <v>40</v>
      </c>
      <c r="C433" s="8" t="s">
        <v>330</v>
      </c>
      <c r="E433" s="8" t="str">
        <f t="shared" si="46"/>
        <v>FiFi-social.display.fifi</v>
      </c>
      <c r="F433" s="21">
        <f t="shared" si="52"/>
        <v>205737.99774799301</v>
      </c>
      <c r="G433" s="19">
        <f t="shared" si="52"/>
        <v>8.078181260819024</v>
      </c>
      <c r="H433" s="18">
        <f t="shared" si="51"/>
        <v>4.2364184842433907E-3</v>
      </c>
      <c r="I433" s="6">
        <f t="shared" si="51"/>
        <v>2.04</v>
      </c>
      <c r="J433" s="6">
        <f t="shared" si="51"/>
        <v>3365376.811358091</v>
      </c>
      <c r="K433" s="18">
        <f t="shared" si="51"/>
        <v>0.15</v>
      </c>
      <c r="L433" s="35">
        <f>Data!BQ37</f>
        <v>2.7527538541808972E-3</v>
      </c>
      <c r="Q433" s="21">
        <v>0</v>
      </c>
      <c r="R433" s="21">
        <v>1.3898843347968573E-2</v>
      </c>
      <c r="S433" s="21">
        <v>0.22904584679646253</v>
      </c>
      <c r="T433" s="38">
        <v>1.5946497049723618E-5</v>
      </c>
    </row>
    <row r="434" spans="1:20" x14ac:dyDescent="0.25">
      <c r="A434" s="17" t="s">
        <v>279</v>
      </c>
      <c r="B434" s="8" t="s">
        <v>40</v>
      </c>
      <c r="C434" s="8" t="s">
        <v>330</v>
      </c>
      <c r="E434" s="8" t="str">
        <f t="shared" si="46"/>
        <v>FiFi-social.display.fifi</v>
      </c>
      <c r="F434" s="21">
        <f t="shared" si="52"/>
        <v>436708.84697628801</v>
      </c>
      <c r="G434" s="19">
        <f t="shared" si="52"/>
        <v>6.0086222354126866</v>
      </c>
      <c r="H434" s="18">
        <f t="shared" si="51"/>
        <v>4.2364184842433907E-3</v>
      </c>
      <c r="I434" s="6">
        <f t="shared" si="51"/>
        <v>2.04</v>
      </c>
      <c r="J434" s="6">
        <f t="shared" si="51"/>
        <v>3365376.811358091</v>
      </c>
      <c r="K434" s="18">
        <f t="shared" si="51"/>
        <v>0.15</v>
      </c>
      <c r="L434" s="35">
        <f>Data!BQ38</f>
        <v>2.7527538541808972E-3</v>
      </c>
      <c r="Q434" s="21">
        <v>0</v>
      </c>
      <c r="R434" s="21">
        <v>4.4253777056045161E-3</v>
      </c>
      <c r="S434" s="21">
        <v>5.4244462679269537E-2</v>
      </c>
      <c r="T434" s="38">
        <v>2.391990768679797E-6</v>
      </c>
    </row>
    <row r="435" spans="1:20" x14ac:dyDescent="0.25">
      <c r="A435" s="17" t="s">
        <v>280</v>
      </c>
      <c r="B435" s="8" t="s">
        <v>40</v>
      </c>
      <c r="C435" s="8" t="s">
        <v>330</v>
      </c>
      <c r="E435" s="8" t="str">
        <f t="shared" si="46"/>
        <v>FiFi-social.display.fifi</v>
      </c>
      <c r="F435" s="21">
        <f t="shared" si="52"/>
        <v>253284.44575174601</v>
      </c>
      <c r="G435" s="19">
        <f t="shared" si="52"/>
        <v>7.1299227048638949</v>
      </c>
      <c r="H435" s="18">
        <f t="shared" si="51"/>
        <v>4.2364184842433907E-3</v>
      </c>
      <c r="I435" s="6">
        <f t="shared" si="51"/>
        <v>2.04</v>
      </c>
      <c r="J435" s="6">
        <f t="shared" si="51"/>
        <v>3365376.811358091</v>
      </c>
      <c r="K435" s="18">
        <f t="shared" si="51"/>
        <v>0.15</v>
      </c>
      <c r="L435" s="35">
        <f>Data!BQ39</f>
        <v>2.7527538541808972E-3</v>
      </c>
      <c r="Q435" s="21">
        <v>0</v>
      </c>
      <c r="R435" s="21">
        <v>3.8499808971127758E-4</v>
      </c>
      <c r="S435" s="21">
        <v>5.5998135071697961E-3</v>
      </c>
      <c r="T435" s="38">
        <v>3.5879898008239763E-7</v>
      </c>
    </row>
    <row r="436" spans="1:20" x14ac:dyDescent="0.25">
      <c r="A436" s="17" t="s">
        <v>281</v>
      </c>
      <c r="B436" s="8" t="s">
        <v>40</v>
      </c>
      <c r="C436" s="8" t="s">
        <v>330</v>
      </c>
      <c r="E436" s="8" t="str">
        <f t="shared" si="46"/>
        <v>FiFi-social.display.fifi</v>
      </c>
      <c r="F436" s="21">
        <f t="shared" si="52"/>
        <v>201747.696799417</v>
      </c>
      <c r="G436" s="19">
        <f t="shared" si="52"/>
        <v>8.2743415496816937</v>
      </c>
      <c r="H436" s="18">
        <f t="shared" si="51"/>
        <v>4.2364184842433907E-3</v>
      </c>
      <c r="I436" s="6">
        <f t="shared" si="51"/>
        <v>2.04</v>
      </c>
      <c r="J436" s="6">
        <f t="shared" si="51"/>
        <v>3365376.811358091</v>
      </c>
      <c r="K436" s="18">
        <f t="shared" si="51"/>
        <v>0.15</v>
      </c>
      <c r="L436" s="35">
        <f>Data!BQ40</f>
        <v>2.7527538541808972E-3</v>
      </c>
      <c r="Q436" s="21">
        <v>0</v>
      </c>
      <c r="R436" s="21">
        <v>4.5999166774943842E-5</v>
      </c>
      <c r="S436" s="21">
        <v>7.7645014646917721E-4</v>
      </c>
      <c r="T436" s="38">
        <v>5.3819855239112258E-8</v>
      </c>
    </row>
    <row r="437" spans="1:20" x14ac:dyDescent="0.25">
      <c r="A437" s="17" t="s">
        <v>282</v>
      </c>
      <c r="B437" s="8" t="s">
        <v>40</v>
      </c>
      <c r="C437" s="8" t="s">
        <v>330</v>
      </c>
      <c r="E437" s="8" t="str">
        <f t="shared" si="46"/>
        <v>FiFi-social.display.fifi</v>
      </c>
      <c r="F437" s="21">
        <f t="shared" si="52"/>
        <v>320149.29401431349</v>
      </c>
      <c r="G437" s="19">
        <f t="shared" si="52"/>
        <v>6.8001837755390948</v>
      </c>
      <c r="H437" s="18">
        <f t="shared" si="51"/>
        <v>4.2364184842433907E-3</v>
      </c>
      <c r="I437" s="6">
        <f t="shared" si="51"/>
        <v>2.04</v>
      </c>
      <c r="J437" s="6">
        <f t="shared" si="51"/>
        <v>3365376.811358091</v>
      </c>
      <c r="K437" s="18">
        <f t="shared" si="51"/>
        <v>0.15</v>
      </c>
      <c r="L437" s="35">
        <f>Data!BQ41</f>
        <v>2.7527538541808972E-3</v>
      </c>
      <c r="Q437" s="21">
        <v>0</v>
      </c>
      <c r="R437" s="21">
        <v>1.0949270851852761E-5</v>
      </c>
      <c r="S437" s="21">
        <v>1.5189239016153463E-4</v>
      </c>
      <c r="T437" s="38">
        <v>8.0729785079114436E-9</v>
      </c>
    </row>
    <row r="438" spans="1:20" x14ac:dyDescent="0.25">
      <c r="A438" s="17" t="s">
        <v>283</v>
      </c>
      <c r="B438" s="8" t="s">
        <v>40</v>
      </c>
      <c r="C438" s="8" t="s">
        <v>330</v>
      </c>
      <c r="E438" s="8" t="str">
        <f t="shared" si="46"/>
        <v>FiFi-social.display.fifi</v>
      </c>
      <c r="F438" s="21">
        <f t="shared" si="52"/>
        <v>391341.29065537348</v>
      </c>
      <c r="G438" s="19">
        <f t="shared" si="52"/>
        <v>6.2266027992457467</v>
      </c>
      <c r="H438" s="18">
        <f t="shared" si="51"/>
        <v>4.2364184842433907E-3</v>
      </c>
      <c r="I438" s="6">
        <f t="shared" si="51"/>
        <v>2.04</v>
      </c>
      <c r="J438" s="6">
        <f t="shared" si="51"/>
        <v>3365376.811358091</v>
      </c>
      <c r="K438" s="18">
        <f t="shared" si="51"/>
        <v>0.15</v>
      </c>
      <c r="L438" s="35">
        <f>Data!BQ42</f>
        <v>2.578895716022103E-3</v>
      </c>
      <c r="Q438" s="21">
        <v>0</v>
      </c>
      <c r="R438" s="21">
        <v>2.0076110925264213E-6</v>
      </c>
      <c r="S438" s="21">
        <v>2.5501217570984526E-5</v>
      </c>
      <c r="T438" s="38">
        <v>1.2109467872889468E-9</v>
      </c>
    </row>
    <row r="439" spans="1:20" x14ac:dyDescent="0.25">
      <c r="A439" s="17" t="s">
        <v>284</v>
      </c>
      <c r="B439" s="8" t="s">
        <v>40</v>
      </c>
      <c r="C439" s="8" t="s">
        <v>330</v>
      </c>
      <c r="E439" s="8" t="str">
        <f t="shared" si="46"/>
        <v>FiFi-social.display.fifi</v>
      </c>
      <c r="F439" s="21">
        <f t="shared" si="52"/>
        <v>230648.18602876749</v>
      </c>
      <c r="G439" s="19">
        <f t="shared" si="52"/>
        <v>7.6727442277060725</v>
      </c>
      <c r="H439" s="18">
        <f t="shared" si="51"/>
        <v>4.2364184842433907E-3</v>
      </c>
      <c r="I439" s="6">
        <f t="shared" si="51"/>
        <v>2.04</v>
      </c>
      <c r="J439" s="6">
        <f t="shared" si="51"/>
        <v>3365376.811358091</v>
      </c>
      <c r="K439" s="18">
        <f t="shared" si="51"/>
        <v>0.15</v>
      </c>
      <c r="L439" s="35">
        <f>Data!BQ43</f>
        <v>2.578895716022103E-3</v>
      </c>
      <c r="Q439" s="21">
        <v>0</v>
      </c>
      <c r="R439" s="21">
        <v>1.7748647162452959E-7</v>
      </c>
      <c r="S439" s="21">
        <v>2.7780889333321751E-6</v>
      </c>
      <c r="T439" s="38">
        <v>1.8164203474668739E-10</v>
      </c>
    </row>
    <row r="440" spans="1:20" x14ac:dyDescent="0.25">
      <c r="A440" s="17" t="s">
        <v>285</v>
      </c>
      <c r="B440" s="8" t="s">
        <v>40</v>
      </c>
      <c r="C440" s="8" t="s">
        <v>330</v>
      </c>
      <c r="E440" s="8" t="str">
        <f t="shared" si="46"/>
        <v>FiFi-social.display.fifi</v>
      </c>
      <c r="F440" s="21">
        <f t="shared" si="52"/>
        <v>255011.21194764899</v>
      </c>
      <c r="G440" s="19">
        <f t="shared" si="52"/>
        <v>7.3396787033818205</v>
      </c>
      <c r="H440" s="18">
        <f t="shared" si="51"/>
        <v>4.2364184842433907E-3</v>
      </c>
      <c r="I440" s="6">
        <f t="shared" si="51"/>
        <v>2.04</v>
      </c>
      <c r="J440" s="6">
        <f t="shared" si="51"/>
        <v>3365376.811358091</v>
      </c>
      <c r="K440" s="18">
        <f t="shared" si="51"/>
        <v>0.15</v>
      </c>
      <c r="L440" s="35">
        <f>Data!BQ44</f>
        <v>2.578895716022103E-3</v>
      </c>
      <c r="Q440" s="21">
        <v>0</v>
      </c>
      <c r="R440" s="21">
        <v>2.9435127664813061E-8</v>
      </c>
      <c r="S440" s="21">
        <v>4.4073053449161716E-7</v>
      </c>
      <c r="T440" s="38">
        <v>2.7246316314233354E-11</v>
      </c>
    </row>
    <row r="441" spans="1:20" x14ac:dyDescent="0.25">
      <c r="A441" s="17" t="s">
        <v>286</v>
      </c>
      <c r="B441" s="8" t="s">
        <v>40</v>
      </c>
      <c r="C441" s="8" t="s">
        <v>330</v>
      </c>
      <c r="E441" s="8" t="str">
        <f t="shared" si="46"/>
        <v>FiFi-social.display.fifi</v>
      </c>
      <c r="F441" s="21">
        <f t="shared" si="52"/>
        <v>290283.21400129853</v>
      </c>
      <c r="G441" s="19">
        <f t="shared" si="52"/>
        <v>6.8519846037487664</v>
      </c>
      <c r="H441" s="18">
        <f t="shared" si="51"/>
        <v>4.2364184842433907E-3</v>
      </c>
      <c r="I441" s="6">
        <f t="shared" si="51"/>
        <v>2.04</v>
      </c>
      <c r="J441" s="6">
        <f t="shared" si="51"/>
        <v>3365376.811358091</v>
      </c>
      <c r="K441" s="18">
        <f t="shared" si="51"/>
        <v>0.15</v>
      </c>
      <c r="L441" s="35">
        <f>Data!BQ45</f>
        <v>2.578895716022103E-3</v>
      </c>
      <c r="Q441" s="21">
        <v>0</v>
      </c>
      <c r="R441" s="21">
        <v>5.0259761150067235E-9</v>
      </c>
      <c r="S441" s="21">
        <v>7.0253338356023627E-8</v>
      </c>
      <c r="T441" s="38">
        <v>4.0869529982501263E-12</v>
      </c>
    </row>
    <row r="442" spans="1:20" x14ac:dyDescent="0.25">
      <c r="A442" s="17" t="s">
        <v>287</v>
      </c>
      <c r="B442" s="8" t="s">
        <v>40</v>
      </c>
      <c r="C442" s="8" t="s">
        <v>330</v>
      </c>
      <c r="E442" s="8" t="str">
        <f t="shared" si="46"/>
        <v>FiFi-social.display.fifi</v>
      </c>
      <c r="F442" s="21">
        <f t="shared" si="52"/>
        <v>329127.09109349351</v>
      </c>
      <c r="G442" s="19">
        <f t="shared" si="52"/>
        <v>6.6607284125131931</v>
      </c>
      <c r="H442" s="18">
        <f t="shared" si="51"/>
        <v>4.2364184842433907E-3</v>
      </c>
      <c r="I442" s="6">
        <f t="shared" si="51"/>
        <v>2.04</v>
      </c>
      <c r="J442" s="6">
        <f t="shared" si="51"/>
        <v>3365376.811358091</v>
      </c>
      <c r="K442" s="18">
        <f t="shared" si="51"/>
        <v>0.15</v>
      </c>
      <c r="L442" s="35">
        <f>Data!BQ46</f>
        <v>3.0135410614190871E-3</v>
      </c>
      <c r="Q442" s="21">
        <v>0</v>
      </c>
      <c r="R442" s="21">
        <v>8.5480906243248881E-10</v>
      </c>
      <c r="S442" s="21">
        <v>1.16150480592124E-8</v>
      </c>
      <c r="T442" s="38">
        <v>6.1306515419801144E-13</v>
      </c>
    </row>
    <row r="443" spans="1:20" x14ac:dyDescent="0.25">
      <c r="A443" s="17" t="s">
        <v>288</v>
      </c>
      <c r="B443" s="8" t="s">
        <v>40</v>
      </c>
      <c r="C443" s="8" t="s">
        <v>330</v>
      </c>
      <c r="E443" s="8" t="str">
        <f t="shared" si="46"/>
        <v>FiFi-social.display.fifi</v>
      </c>
      <c r="F443" s="21">
        <f t="shared" si="52"/>
        <v>290379.33513653348</v>
      </c>
      <c r="G443" s="19">
        <f t="shared" si="52"/>
        <v>6.8891115045051432</v>
      </c>
      <c r="H443" s="18">
        <f t="shared" si="51"/>
        <v>4.2364184842433907E-3</v>
      </c>
      <c r="I443" s="6">
        <f t="shared" si="51"/>
        <v>2.04</v>
      </c>
      <c r="J443" s="6">
        <f t="shared" si="51"/>
        <v>3365376.811358091</v>
      </c>
      <c r="K443" s="18">
        <f t="shared" si="51"/>
        <v>0.15</v>
      </c>
      <c r="L443" s="35">
        <f>Data!BQ47</f>
        <v>3.0135410614190871E-3</v>
      </c>
      <c r="Q443" s="21">
        <v>0</v>
      </c>
      <c r="R443" s="21">
        <v>1.1308503255709041E-10</v>
      </c>
      <c r="S443" s="21">
        <v>1.589273013503836E-9</v>
      </c>
      <c r="T443" s="38">
        <v>9.1926466438962962E-14</v>
      </c>
    </row>
    <row r="444" spans="1:20" x14ac:dyDescent="0.25">
      <c r="A444" s="17" t="s">
        <v>289</v>
      </c>
      <c r="B444" s="8" t="s">
        <v>40</v>
      </c>
      <c r="C444" s="8" t="s">
        <v>330</v>
      </c>
      <c r="E444" s="8" t="str">
        <f t="shared" si="46"/>
        <v>FiFi-social.display.fifi</v>
      </c>
      <c r="F444" s="21">
        <f t="shared" si="52"/>
        <v>328074.70488976047</v>
      </c>
      <c r="G444" s="19">
        <f t="shared" si="52"/>
        <v>6.6769335668378105</v>
      </c>
      <c r="H444" s="18">
        <f t="shared" si="51"/>
        <v>4.2364184842433907E-3</v>
      </c>
      <c r="I444" s="6">
        <f t="shared" si="51"/>
        <v>2.04</v>
      </c>
      <c r="J444" s="6">
        <f t="shared" si="51"/>
        <v>3365376.811358091</v>
      </c>
      <c r="K444" s="18">
        <f t="shared" si="51"/>
        <v>0.15</v>
      </c>
      <c r="L444" s="35">
        <f>Data!BQ48</f>
        <v>3.0135410614190871E-3</v>
      </c>
      <c r="Q444" s="21">
        <v>0</v>
      </c>
      <c r="R444" s="21">
        <v>1.9133900714613175E-11</v>
      </c>
      <c r="S444" s="21">
        <v>2.6062179924972307E-10</v>
      </c>
      <c r="T444" s="38">
        <v>1.3766765505351941E-14</v>
      </c>
    </row>
    <row r="445" spans="1:20" x14ac:dyDescent="0.25">
      <c r="A445" s="17" t="s">
        <v>290</v>
      </c>
      <c r="B445" s="8" t="s">
        <v>40</v>
      </c>
      <c r="C445" s="8" t="s">
        <v>330</v>
      </c>
      <c r="E445" s="8" t="str">
        <f t="shared" si="46"/>
        <v>FiFi-social.display.fifi</v>
      </c>
      <c r="F445" s="21">
        <f t="shared" si="52"/>
        <v>287583.00118987449</v>
      </c>
      <c r="G445" s="19">
        <f t="shared" si="52"/>
        <v>7.111582871611037</v>
      </c>
      <c r="H445" s="18">
        <f t="shared" si="51"/>
        <v>4.2364184842433907E-3</v>
      </c>
      <c r="I445" s="6">
        <f t="shared" si="51"/>
        <v>2.04</v>
      </c>
      <c r="J445" s="6">
        <f t="shared" si="51"/>
        <v>3365376.811358091</v>
      </c>
      <c r="K445" s="18">
        <f t="shared" si="51"/>
        <v>0.15</v>
      </c>
      <c r="L445" s="35">
        <f>Data!BQ49</f>
        <v>3.0135410614190871E-3</v>
      </c>
      <c r="Q445" s="21">
        <v>0</v>
      </c>
      <c r="R445" s="21">
        <v>2.5699572356768221E-12</v>
      </c>
      <c r="S445" s="21">
        <v>3.7283986270344758E-11</v>
      </c>
      <c r="T445" s="38">
        <v>2.1094237467877974E-15</v>
      </c>
    </row>
    <row r="446" spans="1:20" x14ac:dyDescent="0.25">
      <c r="A446" s="17" t="s">
        <v>291</v>
      </c>
      <c r="B446" s="8" t="s">
        <v>40</v>
      </c>
      <c r="C446" s="8" t="s">
        <v>330</v>
      </c>
      <c r="E446" s="8" t="str">
        <f t="shared" si="46"/>
        <v>FiFi-social.display.fifi</v>
      </c>
      <c r="F446" s="21">
        <f t="shared" si="52"/>
        <v>348609.08602096396</v>
      </c>
      <c r="G446" s="19">
        <f t="shared" si="52"/>
        <v>6.5637372420193243</v>
      </c>
      <c r="H446" s="18">
        <f t="shared" si="51"/>
        <v>4.2364184842433907E-3</v>
      </c>
      <c r="I446" s="6">
        <f t="shared" si="51"/>
        <v>2.04</v>
      </c>
      <c r="J446" s="6">
        <f t="shared" si="51"/>
        <v>3365376.811358091</v>
      </c>
      <c r="K446" s="18">
        <f t="shared" si="51"/>
        <v>0.15</v>
      </c>
      <c r="L446" s="35">
        <f>Data!BQ50</f>
        <v>3.0135410614190871E-3</v>
      </c>
      <c r="Q446" s="21">
        <v>0</v>
      </c>
      <c r="R446" s="21">
        <v>4.9189118638084595E-13</v>
      </c>
      <c r="S446" s="21">
        <v>6.5864347781008151E-12</v>
      </c>
      <c r="T446" s="38">
        <v>3.3306690738754696E-16</v>
      </c>
    </row>
    <row r="447" spans="1:20" x14ac:dyDescent="0.25">
      <c r="A447" s="17" t="s">
        <v>292</v>
      </c>
      <c r="B447" s="8" t="s">
        <v>40</v>
      </c>
      <c r="C447" s="8" t="s">
        <v>330</v>
      </c>
      <c r="E447" s="8" t="str">
        <f t="shared" si="46"/>
        <v>FiFi-social.display.fifi</v>
      </c>
      <c r="F447" s="21">
        <f t="shared" si="52"/>
        <v>241297.1653229885</v>
      </c>
      <c r="G447" s="19">
        <f t="shared" si="52"/>
        <v>7.6437660299865655</v>
      </c>
      <c r="H447" s="18">
        <f t="shared" ref="H447:K462" si="53">H446</f>
        <v>4.2364184842433907E-3</v>
      </c>
      <c r="I447" s="6">
        <f t="shared" si="53"/>
        <v>2.04</v>
      </c>
      <c r="J447" s="6">
        <f t="shared" si="53"/>
        <v>3365376.811358091</v>
      </c>
      <c r="K447" s="18">
        <f t="shared" si="53"/>
        <v>0.15</v>
      </c>
      <c r="L447" s="35">
        <f>Data!BQ51</f>
        <v>3.1584228432180814E-3</v>
      </c>
      <c r="Q447" s="21">
        <v>0</v>
      </c>
      <c r="R447" s="21">
        <v>0</v>
      </c>
      <c r="S447" s="21">
        <v>0</v>
      </c>
      <c r="T447" s="38">
        <v>0</v>
      </c>
    </row>
    <row r="448" spans="1:20" x14ac:dyDescent="0.25">
      <c r="A448" s="17" t="s">
        <v>293</v>
      </c>
      <c r="B448" s="8" t="s">
        <v>40</v>
      </c>
      <c r="C448" s="8" t="s">
        <v>330</v>
      </c>
      <c r="E448" s="8" t="str">
        <f t="shared" si="46"/>
        <v>FiFi-social.display.fifi</v>
      </c>
      <c r="F448" s="21">
        <f t="shared" ref="F448:G462" si="54">F382</f>
        <v>285302.18935091398</v>
      </c>
      <c r="G448" s="19">
        <f t="shared" si="54"/>
        <v>7.1103422436825836</v>
      </c>
      <c r="H448" s="18">
        <f t="shared" si="53"/>
        <v>4.2364184842433907E-3</v>
      </c>
      <c r="I448" s="6">
        <f t="shared" si="53"/>
        <v>2.04</v>
      </c>
      <c r="J448" s="6">
        <f t="shared" si="53"/>
        <v>3365376.811358091</v>
      </c>
      <c r="K448" s="18">
        <f t="shared" si="53"/>
        <v>0.15</v>
      </c>
      <c r="L448" s="35">
        <f>Data!BQ52</f>
        <v>3.1584228432180814E-3</v>
      </c>
      <c r="Q448" s="21">
        <v>0</v>
      </c>
      <c r="R448" s="21">
        <v>0</v>
      </c>
      <c r="S448" s="21">
        <v>0</v>
      </c>
      <c r="T448" s="38">
        <v>0</v>
      </c>
    </row>
    <row r="449" spans="1:20" x14ac:dyDescent="0.25">
      <c r="A449" s="17" t="s">
        <v>294</v>
      </c>
      <c r="B449" s="8" t="s">
        <v>40</v>
      </c>
      <c r="C449" s="8" t="s">
        <v>330</v>
      </c>
      <c r="E449" s="8" t="str">
        <f t="shared" si="46"/>
        <v>FiFi-social.display.fifi</v>
      </c>
      <c r="F449" s="21">
        <f t="shared" si="54"/>
        <v>415829.06386048801</v>
      </c>
      <c r="G449" s="19">
        <f t="shared" si="54"/>
        <v>6.129014958880469</v>
      </c>
      <c r="H449" s="18">
        <f t="shared" si="53"/>
        <v>4.2364184842433907E-3</v>
      </c>
      <c r="I449" s="6">
        <f t="shared" si="53"/>
        <v>2.04</v>
      </c>
      <c r="J449" s="6">
        <f t="shared" si="53"/>
        <v>3365376.811358091</v>
      </c>
      <c r="K449" s="18">
        <f t="shared" si="53"/>
        <v>0.15</v>
      </c>
      <c r="L449" s="35">
        <f>Data!BQ53</f>
        <v>3.1584228432180814E-3</v>
      </c>
      <c r="Q449" s="21">
        <v>0</v>
      </c>
      <c r="R449" s="21">
        <v>0</v>
      </c>
      <c r="S449" s="21">
        <v>0</v>
      </c>
      <c r="T449" s="38">
        <v>0</v>
      </c>
    </row>
    <row r="450" spans="1:20" x14ac:dyDescent="0.25">
      <c r="A450" s="17" t="s">
        <v>295</v>
      </c>
      <c r="B450" s="8" t="s">
        <v>40</v>
      </c>
      <c r="C450" s="8" t="s">
        <v>330</v>
      </c>
      <c r="E450" s="8" t="str">
        <f t="shared" si="46"/>
        <v>FiFi-social.display.fifi</v>
      </c>
      <c r="F450" s="21">
        <f t="shared" si="54"/>
        <v>393432.46859552251</v>
      </c>
      <c r="G450" s="19">
        <f t="shared" si="54"/>
        <v>6.2941960634324765</v>
      </c>
      <c r="H450" s="18">
        <f t="shared" si="53"/>
        <v>4.2364184842433907E-3</v>
      </c>
      <c r="I450" s="6">
        <f t="shared" si="53"/>
        <v>2.04</v>
      </c>
      <c r="J450" s="6">
        <f t="shared" si="53"/>
        <v>3365376.811358091</v>
      </c>
      <c r="K450" s="18">
        <f t="shared" si="53"/>
        <v>0.15</v>
      </c>
      <c r="L450" s="35">
        <f>Data!BQ54</f>
        <v>3.1584228432180814E-3</v>
      </c>
      <c r="Q450" s="21">
        <v>0</v>
      </c>
      <c r="R450" s="21">
        <v>0</v>
      </c>
      <c r="S450" s="21">
        <v>0</v>
      </c>
      <c r="T450" s="38">
        <v>0</v>
      </c>
    </row>
    <row r="451" spans="1:20" x14ac:dyDescent="0.25">
      <c r="A451" s="17" t="s">
        <v>296</v>
      </c>
      <c r="B451" s="8" t="s">
        <v>40</v>
      </c>
      <c r="C451" s="8" t="s">
        <v>330</v>
      </c>
      <c r="E451" s="8" t="str">
        <f t="shared" si="46"/>
        <v>FiFi-social.display.fifi</v>
      </c>
      <c r="F451" s="21">
        <f t="shared" si="54"/>
        <v>228081.015200244</v>
      </c>
      <c r="G451" s="19">
        <f t="shared" si="54"/>
        <v>7.9971814637423746</v>
      </c>
      <c r="H451" s="18">
        <f t="shared" si="53"/>
        <v>4.2364184842433907E-3</v>
      </c>
      <c r="I451" s="6">
        <f t="shared" si="53"/>
        <v>2.04</v>
      </c>
      <c r="J451" s="6">
        <f t="shared" si="53"/>
        <v>3365376.811358091</v>
      </c>
      <c r="K451" s="18">
        <f t="shared" si="53"/>
        <v>0.15</v>
      </c>
      <c r="L451" s="35">
        <f>Data!BQ55</f>
        <v>3.7379499704140603E-3</v>
      </c>
      <c r="Q451" s="21">
        <v>0</v>
      </c>
      <c r="R451" s="21">
        <v>0</v>
      </c>
      <c r="S451" s="21">
        <v>0</v>
      </c>
      <c r="T451" s="38">
        <v>0</v>
      </c>
    </row>
    <row r="452" spans="1:20" x14ac:dyDescent="0.25">
      <c r="A452" s="17" t="s">
        <v>297</v>
      </c>
      <c r="B452" s="8" t="s">
        <v>40</v>
      </c>
      <c r="C452" s="8" t="s">
        <v>330</v>
      </c>
      <c r="E452" s="8" t="str">
        <f t="shared" si="46"/>
        <v>FiFi-social.display.fifi</v>
      </c>
      <c r="F452" s="21">
        <f t="shared" si="54"/>
        <v>317634.99002545653</v>
      </c>
      <c r="G452" s="19">
        <f t="shared" si="54"/>
        <v>6.7548152855074779</v>
      </c>
      <c r="H452" s="18">
        <f t="shared" si="53"/>
        <v>4.2364184842433907E-3</v>
      </c>
      <c r="I452" s="6">
        <f t="shared" si="53"/>
        <v>2.04</v>
      </c>
      <c r="J452" s="6">
        <f t="shared" si="53"/>
        <v>3365376.811358091</v>
      </c>
      <c r="K452" s="18">
        <f t="shared" si="53"/>
        <v>0.15</v>
      </c>
      <c r="L452" s="35">
        <f>Data!BQ56</f>
        <v>3.7379499704140603E-3</v>
      </c>
      <c r="Q452" s="21">
        <v>0</v>
      </c>
      <c r="R452" s="21">
        <v>0</v>
      </c>
      <c r="S452" s="21">
        <v>0</v>
      </c>
      <c r="T452" s="38">
        <v>0</v>
      </c>
    </row>
    <row r="453" spans="1:20" x14ac:dyDescent="0.25">
      <c r="A453" s="17" t="s">
        <v>298</v>
      </c>
      <c r="B453" s="8" t="s">
        <v>40</v>
      </c>
      <c r="C453" s="8" t="s">
        <v>330</v>
      </c>
      <c r="E453" s="8" t="str">
        <f t="shared" si="46"/>
        <v>FiFi-social.display.fifi</v>
      </c>
      <c r="F453" s="21">
        <f t="shared" si="54"/>
        <v>322486.62248072354</v>
      </c>
      <c r="G453" s="19">
        <f t="shared" si="54"/>
        <v>6.9739033911176911</v>
      </c>
      <c r="H453" s="18">
        <f t="shared" si="53"/>
        <v>4.2364184842433907E-3</v>
      </c>
      <c r="I453" s="6">
        <f t="shared" si="53"/>
        <v>2.04</v>
      </c>
      <c r="J453" s="6">
        <f t="shared" si="53"/>
        <v>3365376.811358091</v>
      </c>
      <c r="K453" s="18">
        <f t="shared" si="53"/>
        <v>0.15</v>
      </c>
      <c r="L453" s="35">
        <f>Data!BQ57</f>
        <v>3.7379499704140603E-3</v>
      </c>
      <c r="Q453" s="21">
        <v>0</v>
      </c>
      <c r="R453" s="21">
        <v>0</v>
      </c>
      <c r="S453" s="21">
        <v>0</v>
      </c>
      <c r="T453" s="38">
        <v>0</v>
      </c>
    </row>
    <row r="454" spans="1:20" x14ac:dyDescent="0.25">
      <c r="A454" s="17" t="s">
        <v>299</v>
      </c>
      <c r="B454" s="8" t="s">
        <v>40</v>
      </c>
      <c r="C454" s="8" t="s">
        <v>330</v>
      </c>
      <c r="E454" s="8" t="str">
        <f t="shared" si="46"/>
        <v>FiFi-social.display.fifi</v>
      </c>
      <c r="F454" s="21">
        <f t="shared" si="54"/>
        <v>401386.27962260752</v>
      </c>
      <c r="G454" s="19">
        <f t="shared" si="54"/>
        <v>6.2238891290728731</v>
      </c>
      <c r="H454" s="18">
        <f t="shared" si="53"/>
        <v>4.2364184842433907E-3</v>
      </c>
      <c r="I454" s="6">
        <f t="shared" si="53"/>
        <v>2.04</v>
      </c>
      <c r="J454" s="6">
        <f t="shared" si="53"/>
        <v>3365376.811358091</v>
      </c>
      <c r="K454" s="18">
        <f t="shared" si="53"/>
        <v>0.15</v>
      </c>
      <c r="L454" s="35">
        <f>Data!BQ58</f>
        <v>3.7379499704140603E-3</v>
      </c>
      <c r="Q454" s="21">
        <v>0</v>
      </c>
      <c r="R454" s="21">
        <v>0</v>
      </c>
      <c r="S454" s="21">
        <v>0</v>
      </c>
      <c r="T454" s="38">
        <v>0</v>
      </c>
    </row>
    <row r="455" spans="1:20" x14ac:dyDescent="0.25">
      <c r="A455" s="17" t="s">
        <v>300</v>
      </c>
      <c r="B455" s="8" t="s">
        <v>40</v>
      </c>
      <c r="C455" s="8" t="s">
        <v>330</v>
      </c>
      <c r="E455" s="8" t="str">
        <f t="shared" si="46"/>
        <v>FiFi-social.display.fifi</v>
      </c>
      <c r="F455" s="21">
        <f t="shared" si="54"/>
        <v>309588.89609523199</v>
      </c>
      <c r="G455" s="19">
        <f t="shared" si="54"/>
        <v>6.9990429098927924</v>
      </c>
      <c r="H455" s="18">
        <f t="shared" si="53"/>
        <v>4.2364184842433907E-3</v>
      </c>
      <c r="I455" s="6">
        <f t="shared" si="53"/>
        <v>2.04</v>
      </c>
      <c r="J455" s="6">
        <f t="shared" si="53"/>
        <v>3365376.811358091</v>
      </c>
      <c r="K455" s="18">
        <f t="shared" si="53"/>
        <v>0.15</v>
      </c>
      <c r="L455" s="35">
        <f>Data!BQ59</f>
        <v>3.2163755559376796E-3</v>
      </c>
      <c r="Q455" s="21">
        <v>0</v>
      </c>
      <c r="R455" s="21">
        <v>0</v>
      </c>
      <c r="S455" s="21">
        <v>0</v>
      </c>
      <c r="T455" s="38">
        <v>0</v>
      </c>
    </row>
    <row r="456" spans="1:20" x14ac:dyDescent="0.25">
      <c r="A456" s="17" t="s">
        <v>301</v>
      </c>
      <c r="B456" s="8" t="s">
        <v>40</v>
      </c>
      <c r="C456" s="8" t="s">
        <v>330</v>
      </c>
      <c r="E456" s="8" t="str">
        <f t="shared" si="46"/>
        <v>FiFi-social.display.fifi</v>
      </c>
      <c r="F456" s="21">
        <f t="shared" si="54"/>
        <v>309968.77520157403</v>
      </c>
      <c r="G456" s="19">
        <f t="shared" si="54"/>
        <v>6.9767010399881384</v>
      </c>
      <c r="H456" s="18">
        <f t="shared" si="53"/>
        <v>4.2364184842433907E-3</v>
      </c>
      <c r="I456" s="6">
        <f t="shared" si="53"/>
        <v>2.04</v>
      </c>
      <c r="J456" s="6">
        <f t="shared" si="53"/>
        <v>3365376.811358091</v>
      </c>
      <c r="K456" s="18">
        <f t="shared" si="53"/>
        <v>0.15</v>
      </c>
      <c r="L456" s="35">
        <f>Data!BQ60</f>
        <v>3.2163755559376796E-3</v>
      </c>
      <c r="Q456" s="21">
        <v>0</v>
      </c>
      <c r="R456" s="21">
        <v>0</v>
      </c>
      <c r="S456" s="21">
        <v>0</v>
      </c>
      <c r="T456" s="38">
        <v>0</v>
      </c>
    </row>
    <row r="457" spans="1:20" x14ac:dyDescent="0.25">
      <c r="A457" s="17" t="s">
        <v>272</v>
      </c>
      <c r="B457" s="8" t="s">
        <v>40</v>
      </c>
      <c r="C457" s="8" t="s">
        <v>330</v>
      </c>
      <c r="E457" s="8" t="str">
        <f t="shared" si="46"/>
        <v>FiFi-social.display.fifi</v>
      </c>
      <c r="F457" s="21">
        <f t="shared" si="54"/>
        <v>454180.53004536044</v>
      </c>
      <c r="G457" s="19">
        <f t="shared" si="54"/>
        <v>6.0080329106190753</v>
      </c>
      <c r="H457" s="18">
        <f t="shared" si="53"/>
        <v>4.2364184842433907E-3</v>
      </c>
      <c r="I457" s="6">
        <f t="shared" si="53"/>
        <v>2.04</v>
      </c>
      <c r="J457" s="6">
        <f t="shared" si="53"/>
        <v>3365376.811358091</v>
      </c>
      <c r="K457" s="18">
        <f t="shared" si="53"/>
        <v>0.15</v>
      </c>
      <c r="L457" s="35">
        <f>Data!BQ61</f>
        <v>3.2163755559376796E-3</v>
      </c>
      <c r="Q457" s="21">
        <v>0</v>
      </c>
      <c r="R457" s="21">
        <v>0</v>
      </c>
      <c r="S457" s="21">
        <v>0</v>
      </c>
      <c r="T457" s="38">
        <v>0</v>
      </c>
    </row>
    <row r="458" spans="1:20" x14ac:dyDescent="0.25">
      <c r="A458" s="17" t="s">
        <v>273</v>
      </c>
      <c r="B458" s="8" t="s">
        <v>40</v>
      </c>
      <c r="C458" s="8" t="s">
        <v>330</v>
      </c>
      <c r="E458" s="8" t="str">
        <f t="shared" si="46"/>
        <v>FiFi-social.display.fifi</v>
      </c>
      <c r="F458" s="21">
        <f t="shared" si="54"/>
        <v>455011.73547455797</v>
      </c>
      <c r="G458" s="19">
        <f t="shared" si="54"/>
        <v>6.0449284141776669</v>
      </c>
      <c r="H458" s="18">
        <f t="shared" si="53"/>
        <v>4.2364184842433907E-3</v>
      </c>
      <c r="I458" s="6">
        <f t="shared" si="53"/>
        <v>2.04</v>
      </c>
      <c r="J458" s="6">
        <f t="shared" si="53"/>
        <v>3365376.811358091</v>
      </c>
      <c r="K458" s="18">
        <f t="shared" si="53"/>
        <v>0.15</v>
      </c>
      <c r="L458" s="35">
        <f>Data!BQ62</f>
        <v>3.2163755559376796E-3</v>
      </c>
      <c r="Q458" s="21">
        <v>0</v>
      </c>
      <c r="R458" s="21">
        <v>0</v>
      </c>
      <c r="S458" s="21">
        <v>0</v>
      </c>
      <c r="T458" s="38">
        <v>0</v>
      </c>
    </row>
    <row r="459" spans="1:20" x14ac:dyDescent="0.25">
      <c r="A459" s="17" t="s">
        <v>274</v>
      </c>
      <c r="B459" s="8" t="s">
        <v>40</v>
      </c>
      <c r="C459" s="8" t="s">
        <v>330</v>
      </c>
      <c r="E459" s="8" t="str">
        <f t="shared" si="46"/>
        <v>FiFi-social.display.fifi</v>
      </c>
      <c r="F459" s="21">
        <f t="shared" si="54"/>
        <v>290055.894256228</v>
      </c>
      <c r="G459" s="19">
        <f t="shared" si="54"/>
        <v>7.3475859223576458</v>
      </c>
      <c r="H459" s="18">
        <f t="shared" si="53"/>
        <v>4.2364184842433907E-3</v>
      </c>
      <c r="I459" s="6">
        <f t="shared" si="53"/>
        <v>2.04</v>
      </c>
      <c r="J459" s="6">
        <f t="shared" si="53"/>
        <v>3365376.811358091</v>
      </c>
      <c r="K459" s="18">
        <f t="shared" si="53"/>
        <v>0.15</v>
      </c>
      <c r="L459" s="35">
        <f>Data!BQ63</f>
        <v>3.2163755559376796E-3</v>
      </c>
      <c r="Q459" s="21">
        <v>0</v>
      </c>
      <c r="R459" s="21">
        <v>0</v>
      </c>
      <c r="S459" s="21">
        <v>0</v>
      </c>
      <c r="T459" s="38">
        <v>0</v>
      </c>
    </row>
    <row r="460" spans="1:20" x14ac:dyDescent="0.25">
      <c r="A460" s="17" t="s">
        <v>275</v>
      </c>
      <c r="B460" s="8" t="s">
        <v>40</v>
      </c>
      <c r="C460" s="8" t="s">
        <v>330</v>
      </c>
      <c r="E460" s="8" t="str">
        <f t="shared" si="46"/>
        <v>FiFi-social.display.fifi</v>
      </c>
      <c r="F460" s="21">
        <f t="shared" si="54"/>
        <v>348451.97318493499</v>
      </c>
      <c r="G460" s="19">
        <f t="shared" si="54"/>
        <v>6.6816214516324974</v>
      </c>
      <c r="H460" s="18">
        <f t="shared" si="53"/>
        <v>4.2364184842433907E-3</v>
      </c>
      <c r="I460" s="6">
        <f t="shared" si="53"/>
        <v>2.04</v>
      </c>
      <c r="J460" s="6">
        <f t="shared" si="53"/>
        <v>3365376.811358091</v>
      </c>
      <c r="K460" s="18">
        <f t="shared" si="53"/>
        <v>0.15</v>
      </c>
      <c r="L460" s="35">
        <f>Data!BQ64</f>
        <v>2.8107065669004949E-3</v>
      </c>
      <c r="Q460" s="21">
        <v>0</v>
      </c>
      <c r="R460" s="21">
        <v>0</v>
      </c>
      <c r="S460" s="21">
        <v>0</v>
      </c>
      <c r="T460" s="38">
        <v>0</v>
      </c>
    </row>
    <row r="461" spans="1:20" x14ac:dyDescent="0.25">
      <c r="A461" s="17" t="s">
        <v>276</v>
      </c>
      <c r="B461" s="8" t="s">
        <v>40</v>
      </c>
      <c r="C461" s="8" t="s">
        <v>330</v>
      </c>
      <c r="E461" s="8" t="str">
        <f t="shared" si="46"/>
        <v>FiFi-social.display.fifi</v>
      </c>
      <c r="F461" s="21">
        <f t="shared" si="54"/>
        <v>427408.08445701201</v>
      </c>
      <c r="G461" s="19">
        <f t="shared" si="54"/>
        <v>6.1680815445545676</v>
      </c>
      <c r="H461" s="18">
        <f t="shared" si="53"/>
        <v>4.2364184842433907E-3</v>
      </c>
      <c r="I461" s="6">
        <f t="shared" si="53"/>
        <v>2.04</v>
      </c>
      <c r="J461" s="6">
        <f t="shared" si="53"/>
        <v>3365376.811358091</v>
      </c>
      <c r="K461" s="18">
        <f t="shared" si="53"/>
        <v>0.15</v>
      </c>
      <c r="L461" s="35">
        <f>Data!BQ65</f>
        <v>2.8107065669004949E-3</v>
      </c>
      <c r="Q461" s="21">
        <v>0</v>
      </c>
      <c r="R461" s="21">
        <v>0</v>
      </c>
      <c r="S461" s="21">
        <v>0</v>
      </c>
      <c r="T461" s="38">
        <v>0</v>
      </c>
    </row>
    <row r="462" spans="1:20" x14ac:dyDescent="0.25">
      <c r="A462" s="17" t="s">
        <v>277</v>
      </c>
      <c r="B462" s="8" t="s">
        <v>40</v>
      </c>
      <c r="C462" s="8" t="s">
        <v>330</v>
      </c>
      <c r="E462" s="8" t="str">
        <f t="shared" si="46"/>
        <v>FiFi-social.display.fifi</v>
      </c>
      <c r="F462" s="21">
        <f t="shared" si="54"/>
        <v>330189.49929959601</v>
      </c>
      <c r="G462" s="19">
        <f t="shared" si="54"/>
        <v>6.4579352380155601</v>
      </c>
      <c r="H462" s="18">
        <f t="shared" si="53"/>
        <v>4.2364184842433907E-3</v>
      </c>
      <c r="I462" s="6">
        <f t="shared" si="53"/>
        <v>2.04</v>
      </c>
      <c r="J462" s="6">
        <f t="shared" si="53"/>
        <v>3365376.811358091</v>
      </c>
      <c r="K462" s="18">
        <f t="shared" si="53"/>
        <v>0.15</v>
      </c>
      <c r="L462" s="35">
        <f>Data!BQ66</f>
        <v>2.8107065669004949E-3</v>
      </c>
      <c r="Q462" s="21">
        <v>0</v>
      </c>
      <c r="R462" s="21">
        <v>0</v>
      </c>
      <c r="S462" s="21">
        <v>0</v>
      </c>
      <c r="T462" s="38">
        <v>0</v>
      </c>
    </row>
    <row r="464" spans="1:20" x14ac:dyDescent="0.25">
      <c r="A464" s="16" t="s">
        <v>328</v>
      </c>
      <c r="B464" s="8" t="s">
        <v>40</v>
      </c>
      <c r="C464" s="8" t="s">
        <v>331</v>
      </c>
      <c r="E464" s="8" t="str">
        <f>IF(RIGHT(A464,3)="old","Initial",B464&amp;"-"&amp;C464)</f>
        <v>Initial</v>
      </c>
      <c r="F464" s="21">
        <f>F398</f>
        <v>393432.46859552251</v>
      </c>
      <c r="G464" s="19">
        <f>G398</f>
        <v>6.2941960634324765</v>
      </c>
      <c r="H464" s="25">
        <f>VLOOKUP(C464,parms,3,FALSE)</f>
        <v>8.4730704380975939E-3</v>
      </c>
      <c r="I464" s="42">
        <f>VLOOKUP(C464,parms,8,FALSE)</f>
        <v>2.04</v>
      </c>
      <c r="J464" s="27">
        <f>VLOOKUP(C464,parms,4,FALSE)</f>
        <v>5329890.8361619459</v>
      </c>
      <c r="K464" s="25">
        <f>VLOOKUP(C464,parms,6,FALSE)</f>
        <v>0.15</v>
      </c>
      <c r="L464" s="35">
        <f>Data!BR2</f>
        <v>4.0496729639443564E-3</v>
      </c>
      <c r="M464" s="39">
        <f>VLOOKUP(C464,Data!$CB$2:$EB$22,1+VALUE(MID(A464,6,2)),FALSE)</f>
        <v>10858.380008</v>
      </c>
      <c r="Q464" s="21">
        <v>10858.380008</v>
      </c>
      <c r="R464" s="21">
        <v>1317.855845401416</v>
      </c>
      <c r="S464" s="21">
        <v>6063.0998635660253</v>
      </c>
      <c r="T464" s="38">
        <v>0.39532737853755795</v>
      </c>
    </row>
    <row r="465" spans="1:20" x14ac:dyDescent="0.25">
      <c r="A465" s="16" t="s">
        <v>316</v>
      </c>
      <c r="B465" s="8" t="s">
        <v>40</v>
      </c>
      <c r="C465" s="8" t="s">
        <v>331</v>
      </c>
      <c r="E465" s="8" t="str">
        <f t="shared" ref="E465:E528" si="55">IF(RIGHT(A465,3)="old","Initial",B465&amp;"-"&amp;C465)</f>
        <v>Initial</v>
      </c>
      <c r="F465" s="21">
        <f>F399</f>
        <v>228081.015200244</v>
      </c>
      <c r="G465" s="19">
        <f>G399</f>
        <v>7.9971814637423746</v>
      </c>
      <c r="H465" s="18">
        <f t="shared" ref="H465:K480" si="56">H464</f>
        <v>8.4730704380975939E-3</v>
      </c>
      <c r="I465" s="6">
        <f>I464</f>
        <v>2.04</v>
      </c>
      <c r="J465" s="6">
        <f t="shared" si="56"/>
        <v>5329890.8361619459</v>
      </c>
      <c r="K465" s="18">
        <f t="shared" si="56"/>
        <v>0.15</v>
      </c>
      <c r="L465" s="35">
        <f>Data!BR3</f>
        <v>4.7927322233836875E-3</v>
      </c>
      <c r="M465" s="39">
        <f>VLOOKUP(C465,Data!$CB$2:$EB$22,1+VALUE(MID(A465,6,2)),FALSE)</f>
        <v>4980.160003</v>
      </c>
      <c r="Q465" s="21">
        <v>4980.160003</v>
      </c>
      <c r="R465" s="21">
        <v>457.89747928956524</v>
      </c>
      <c r="S465" s="21">
        <v>2490.0940336844933</v>
      </c>
      <c r="T465" s="38">
        <v>0.23693995334129758</v>
      </c>
    </row>
    <row r="466" spans="1:20" x14ac:dyDescent="0.25">
      <c r="A466" s="16" t="s">
        <v>317</v>
      </c>
      <c r="B466" s="8" t="s">
        <v>40</v>
      </c>
      <c r="C466" s="8" t="s">
        <v>331</v>
      </c>
      <c r="E466" s="8" t="str">
        <f t="shared" si="55"/>
        <v>Initial</v>
      </c>
      <c r="F466" s="21">
        <f t="shared" ref="F466:G481" si="57">F400</f>
        <v>317634.99002545653</v>
      </c>
      <c r="G466" s="19">
        <f t="shared" si="57"/>
        <v>6.7548152855074779</v>
      </c>
      <c r="H466" s="18">
        <f t="shared" si="56"/>
        <v>8.4730704380975939E-3</v>
      </c>
      <c r="I466" s="6">
        <f t="shared" si="56"/>
        <v>2.04</v>
      </c>
      <c r="J466" s="6">
        <f t="shared" si="56"/>
        <v>5329890.8361619459</v>
      </c>
      <c r="K466" s="18">
        <f t="shared" si="56"/>
        <v>0.15</v>
      </c>
      <c r="L466" s="35">
        <f>Data!BR4</f>
        <v>4.7927322233836875E-3</v>
      </c>
      <c r="M466" s="39">
        <f>VLOOKUP(C466,Data!$CB$2:$EB$22,1+VALUE(MID(A466,6,2)),FALSE)</f>
        <v>10776.160011</v>
      </c>
      <c r="Q466" s="21">
        <v>10776.160011</v>
      </c>
      <c r="R466" s="21">
        <v>996.44420343963543</v>
      </c>
      <c r="S466" s="21">
        <v>2954.6649235607201</v>
      </c>
      <c r="T466" s="38">
        <v>0.37024042084990227</v>
      </c>
    </row>
    <row r="467" spans="1:20" x14ac:dyDescent="0.25">
      <c r="A467" s="16" t="s">
        <v>318</v>
      </c>
      <c r="B467" s="8" t="s">
        <v>40</v>
      </c>
      <c r="C467" s="8" t="s">
        <v>331</v>
      </c>
      <c r="E467" s="8" t="str">
        <f t="shared" si="55"/>
        <v>Initial</v>
      </c>
      <c r="F467" s="21">
        <f t="shared" si="57"/>
        <v>322486.62248072354</v>
      </c>
      <c r="G467" s="19">
        <f t="shared" si="57"/>
        <v>6.9739033911176911</v>
      </c>
      <c r="H467" s="18">
        <f t="shared" si="56"/>
        <v>8.4730704380975939E-3</v>
      </c>
      <c r="I467" s="6">
        <f t="shared" si="56"/>
        <v>2.04</v>
      </c>
      <c r="J467" s="6">
        <f t="shared" si="56"/>
        <v>5329890.8361619459</v>
      </c>
      <c r="K467" s="18">
        <f t="shared" si="56"/>
        <v>0.15</v>
      </c>
      <c r="L467" s="35">
        <f>Data!BR5</f>
        <v>4.7927322233836875E-3</v>
      </c>
      <c r="M467" s="39">
        <f>VLOOKUP(C467,Data!$CB$2:$EB$22,1+VALUE(MID(A467,6,2)),FALSE)</f>
        <v>6795.4300030000004</v>
      </c>
      <c r="Q467" s="21">
        <v>6795.4300030000004</v>
      </c>
      <c r="R467" s="21">
        <v>778.57402819804736</v>
      </c>
      <c r="S467" s="21">
        <v>4281.1581101925085</v>
      </c>
      <c r="T467" s="38">
        <v>0.28493604495776115</v>
      </c>
    </row>
    <row r="468" spans="1:20" x14ac:dyDescent="0.25">
      <c r="A468" s="16" t="s">
        <v>319</v>
      </c>
      <c r="B468" s="8" t="s">
        <v>40</v>
      </c>
      <c r="C468" s="8" t="s">
        <v>331</v>
      </c>
      <c r="E468" s="8" t="str">
        <f t="shared" si="55"/>
        <v>Initial</v>
      </c>
      <c r="F468" s="21">
        <f t="shared" si="57"/>
        <v>401386.27962260752</v>
      </c>
      <c r="G468" s="19">
        <f t="shared" si="57"/>
        <v>6.2238891290728731</v>
      </c>
      <c r="H468" s="18">
        <f t="shared" si="56"/>
        <v>8.4730704380975939E-3</v>
      </c>
      <c r="I468" s="6">
        <f t="shared" si="56"/>
        <v>2.04</v>
      </c>
      <c r="J468" s="6">
        <f t="shared" si="56"/>
        <v>5329890.8361619459</v>
      </c>
      <c r="K468" s="18">
        <f t="shared" si="56"/>
        <v>0.15</v>
      </c>
      <c r="L468" s="35">
        <f>Data!BR6</f>
        <v>4.7927322233836875E-3</v>
      </c>
      <c r="M468" s="39">
        <f>VLOOKUP(C468,Data!$CB$2:$EB$22,1+VALUE(MID(A468,6,2)),FALSE)</f>
        <v>0</v>
      </c>
      <c r="Q468" s="21">
        <v>0</v>
      </c>
      <c r="R468" s="21">
        <v>166.86209264229402</v>
      </c>
      <c r="S468" s="21">
        <v>2118.603575479478</v>
      </c>
      <c r="T468" s="38">
        <v>4.9063027780316348E-2</v>
      </c>
    </row>
    <row r="469" spans="1:20" x14ac:dyDescent="0.25">
      <c r="A469" s="16" t="s">
        <v>320</v>
      </c>
      <c r="B469" s="8" t="s">
        <v>40</v>
      </c>
      <c r="C469" s="8" t="s">
        <v>331</v>
      </c>
      <c r="E469" s="8" t="str">
        <f t="shared" si="55"/>
        <v>Initial</v>
      </c>
      <c r="F469" s="21">
        <f t="shared" si="57"/>
        <v>309588.89609523199</v>
      </c>
      <c r="G469" s="19">
        <f t="shared" si="57"/>
        <v>6.9990429098927924</v>
      </c>
      <c r="H469" s="18">
        <f t="shared" si="56"/>
        <v>8.4730704380975939E-3</v>
      </c>
      <c r="I469" s="6">
        <f t="shared" si="56"/>
        <v>2.04</v>
      </c>
      <c r="J469" s="6">
        <f t="shared" si="56"/>
        <v>5329890.8361619459</v>
      </c>
      <c r="K469" s="18">
        <f t="shared" si="56"/>
        <v>0.15</v>
      </c>
      <c r="L469" s="35">
        <f>Data!BR7</f>
        <v>4.1239788898882893E-3</v>
      </c>
      <c r="M469" s="39">
        <f>VLOOKUP(C469,Data!$CB$2:$EB$22,1+VALUE(MID(A469,6,2)),FALSE)</f>
        <v>0</v>
      </c>
      <c r="Q469" s="21">
        <v>0</v>
      </c>
      <c r="R469" s="21">
        <v>19.720255846666653</v>
      </c>
      <c r="S469" s="21">
        <v>281.56675040436363</v>
      </c>
      <c r="T469" s="38">
        <v>7.517723573701951E-3</v>
      </c>
    </row>
    <row r="470" spans="1:20" x14ac:dyDescent="0.25">
      <c r="A470" s="16" t="s">
        <v>321</v>
      </c>
      <c r="B470" s="8" t="s">
        <v>40</v>
      </c>
      <c r="C470" s="8" t="s">
        <v>331</v>
      </c>
      <c r="E470" s="8" t="str">
        <f t="shared" si="55"/>
        <v>Initial</v>
      </c>
      <c r="F470" s="21">
        <f t="shared" si="57"/>
        <v>309968.77520157403</v>
      </c>
      <c r="G470" s="19">
        <f t="shared" si="57"/>
        <v>6.9767010399881384</v>
      </c>
      <c r="H470" s="18">
        <f t="shared" si="56"/>
        <v>8.4730704380975939E-3</v>
      </c>
      <c r="I470" s="6">
        <f t="shared" si="56"/>
        <v>2.04</v>
      </c>
      <c r="J470" s="6">
        <f t="shared" si="56"/>
        <v>5329890.8361619459</v>
      </c>
      <c r="K470" s="18">
        <f t="shared" si="56"/>
        <v>0.15</v>
      </c>
      <c r="L470" s="35">
        <f>Data!BR8</f>
        <v>4.1239788898882893E-3</v>
      </c>
      <c r="M470" s="39">
        <f>VLOOKUP(C470,Data!$CB$2:$EB$22,1+VALUE(MID(A470,6,2)),FALSE)</f>
        <v>0</v>
      </c>
      <c r="Q470" s="21">
        <v>0</v>
      </c>
      <c r="R470" s="21">
        <v>2.9711747494120657</v>
      </c>
      <c r="S470" s="21">
        <v>42.287155846987702</v>
      </c>
      <c r="T470" s="38">
        <v>1.1312782345527239E-3</v>
      </c>
    </row>
    <row r="471" spans="1:20" x14ac:dyDescent="0.25">
      <c r="A471" s="16" t="s">
        <v>322</v>
      </c>
      <c r="B471" s="8" t="s">
        <v>40</v>
      </c>
      <c r="C471" s="8" t="s">
        <v>331</v>
      </c>
      <c r="E471" s="8" t="str">
        <f t="shared" si="55"/>
        <v>Initial</v>
      </c>
      <c r="F471" s="21">
        <f t="shared" si="57"/>
        <v>454180.53004536044</v>
      </c>
      <c r="G471" s="19">
        <f t="shared" si="57"/>
        <v>6.0080329106190753</v>
      </c>
      <c r="H471" s="18">
        <f t="shared" si="56"/>
        <v>8.4730704380975939E-3</v>
      </c>
      <c r="I471" s="6">
        <f t="shared" si="56"/>
        <v>2.04</v>
      </c>
      <c r="J471" s="6">
        <f t="shared" si="56"/>
        <v>5329890.8361619459</v>
      </c>
      <c r="K471" s="18">
        <f t="shared" si="56"/>
        <v>0.15</v>
      </c>
      <c r="L471" s="35">
        <f>Data!BR9</f>
        <v>4.1239788898882893E-3</v>
      </c>
      <c r="M471" s="39">
        <f>VLOOKUP(C471,Data!$CB$2:$EB$22,1+VALUE(MID(A471,6,2)),FALSE)</f>
        <v>0</v>
      </c>
      <c r="Q471" s="21">
        <v>0</v>
      </c>
      <c r="R471" s="21">
        <v>0.65333950861875234</v>
      </c>
      <c r="S471" s="21">
        <v>8.0075819499618852</v>
      </c>
      <c r="T471" s="38">
        <v>1.697733787862088E-4</v>
      </c>
    </row>
    <row r="472" spans="1:20" x14ac:dyDescent="0.25">
      <c r="A472" s="16" t="s">
        <v>323</v>
      </c>
      <c r="B472" s="8" t="s">
        <v>40</v>
      </c>
      <c r="C472" s="8" t="s">
        <v>331</v>
      </c>
      <c r="E472" s="8" t="str">
        <f t="shared" si="55"/>
        <v>Initial</v>
      </c>
      <c r="F472" s="21">
        <f t="shared" si="57"/>
        <v>455011.73547455797</v>
      </c>
      <c r="G472" s="19">
        <f t="shared" si="57"/>
        <v>6.0449284141776669</v>
      </c>
      <c r="H472" s="18">
        <f t="shared" si="56"/>
        <v>8.4730704380975939E-3</v>
      </c>
      <c r="I472" s="6">
        <f t="shared" si="56"/>
        <v>2.04</v>
      </c>
      <c r="J472" s="6">
        <f t="shared" si="56"/>
        <v>5329890.8361619459</v>
      </c>
      <c r="K472" s="18">
        <f t="shared" si="56"/>
        <v>0.15</v>
      </c>
      <c r="L472" s="35">
        <f>Data!BR10</f>
        <v>4.1239788898882893E-3</v>
      </c>
      <c r="M472" s="39">
        <f>VLOOKUP(C472,Data!$CB$2:$EB$22,1+VALUE(MID(A472,6,2)),FALSE)</f>
        <v>0</v>
      </c>
      <c r="Q472" s="21">
        <v>0</v>
      </c>
      <c r="R472" s="21">
        <v>9.8187364679024017E-2</v>
      </c>
      <c r="S472" s="21">
        <v>1.2108126049493722</v>
      </c>
      <c r="T472" s="38">
        <v>2.5467844476545487E-5</v>
      </c>
    </row>
    <row r="473" spans="1:20" x14ac:dyDescent="0.25">
      <c r="A473" s="16" t="s">
        <v>324</v>
      </c>
      <c r="B473" s="8" t="s">
        <v>40</v>
      </c>
      <c r="C473" s="8" t="s">
        <v>331</v>
      </c>
      <c r="E473" s="8" t="str">
        <f t="shared" si="55"/>
        <v>Initial</v>
      </c>
      <c r="F473" s="21">
        <f t="shared" si="57"/>
        <v>290055.894256228</v>
      </c>
      <c r="G473" s="19">
        <f t="shared" si="57"/>
        <v>7.3475859223576458</v>
      </c>
      <c r="H473" s="18">
        <f t="shared" si="56"/>
        <v>8.4730704380975939E-3</v>
      </c>
      <c r="I473" s="6">
        <f t="shared" si="56"/>
        <v>2.04</v>
      </c>
      <c r="J473" s="6">
        <f t="shared" si="56"/>
        <v>5329890.8361619459</v>
      </c>
      <c r="K473" s="18">
        <f t="shared" si="56"/>
        <v>0.15</v>
      </c>
      <c r="L473" s="35">
        <f>Data!BR11</f>
        <v>4.1239788898882893E-3</v>
      </c>
      <c r="M473" s="39">
        <f>VLOOKUP(C473,Data!$CB$2:$EB$22,1+VALUE(MID(A473,6,2)),FALSE)</f>
        <v>0</v>
      </c>
      <c r="Q473" s="21">
        <v>0</v>
      </c>
      <c r="R473" s="21">
        <v>9.3888123906531781E-3</v>
      </c>
      <c r="S473" s="21">
        <v>0.14072961572840947</v>
      </c>
      <c r="T473" s="38">
        <v>3.8202180211444059E-6</v>
      </c>
    </row>
    <row r="474" spans="1:20" x14ac:dyDescent="0.25">
      <c r="A474" s="16" t="s">
        <v>325</v>
      </c>
      <c r="B474" s="8" t="s">
        <v>40</v>
      </c>
      <c r="C474" s="8" t="s">
        <v>331</v>
      </c>
      <c r="E474" s="8" t="str">
        <f t="shared" si="55"/>
        <v>Initial</v>
      </c>
      <c r="F474" s="21">
        <f t="shared" si="57"/>
        <v>348451.97318493499</v>
      </c>
      <c r="G474" s="19">
        <f t="shared" si="57"/>
        <v>6.6816214516324974</v>
      </c>
      <c r="H474" s="18">
        <f t="shared" si="56"/>
        <v>8.4730704380975939E-3</v>
      </c>
      <c r="I474" s="6">
        <f t="shared" si="56"/>
        <v>2.04</v>
      </c>
      <c r="J474" s="6">
        <f t="shared" si="56"/>
        <v>5329890.8361619459</v>
      </c>
      <c r="K474" s="18">
        <f t="shared" si="56"/>
        <v>0.15</v>
      </c>
      <c r="L474" s="35">
        <f>Data!BR12</f>
        <v>3.6038374082807572E-3</v>
      </c>
      <c r="M474" s="39">
        <f>VLOOKUP(C474,Data!$CB$2:$EB$22,1+VALUE(MID(A474,6,2)),FALSE)</f>
        <v>0</v>
      </c>
      <c r="Q474" s="21">
        <v>0</v>
      </c>
      <c r="R474" s="21">
        <v>1.6918578004307672E-3</v>
      </c>
      <c r="S474" s="21">
        <v>2.3060880879838777E-2</v>
      </c>
      <c r="T474" s="38">
        <v>5.7303363354410664E-7</v>
      </c>
    </row>
    <row r="475" spans="1:20" x14ac:dyDescent="0.25">
      <c r="A475" s="16" t="s">
        <v>326</v>
      </c>
      <c r="B475" s="8" t="s">
        <v>40</v>
      </c>
      <c r="C475" s="8" t="s">
        <v>331</v>
      </c>
      <c r="E475" s="8" t="str">
        <f t="shared" si="55"/>
        <v>Initial</v>
      </c>
      <c r="F475" s="21">
        <f t="shared" si="57"/>
        <v>427408.08445701201</v>
      </c>
      <c r="G475" s="19">
        <f t="shared" si="57"/>
        <v>6.1680815445545676</v>
      </c>
      <c r="H475" s="18">
        <f t="shared" si="56"/>
        <v>8.4730704380975939E-3</v>
      </c>
      <c r="I475" s="6">
        <f t="shared" si="56"/>
        <v>2.04</v>
      </c>
      <c r="J475" s="6">
        <f t="shared" si="56"/>
        <v>5329890.8361619459</v>
      </c>
      <c r="K475" s="18">
        <f t="shared" si="56"/>
        <v>0.15</v>
      </c>
      <c r="L475" s="35">
        <f>Data!BR13</f>
        <v>3.6038374082807572E-3</v>
      </c>
      <c r="M475" s="39">
        <f>VLOOKUP(C475,Data!$CB$2:$EB$22,1+VALUE(MID(A475,6,2)),FALSE)</f>
        <v>0</v>
      </c>
      <c r="Q475" s="21">
        <v>0</v>
      </c>
      <c r="R475" s="21">
        <v>3.112827304684434E-4</v>
      </c>
      <c r="S475" s="21">
        <v>3.9168352204795578E-3</v>
      </c>
      <c r="T475" s="38">
        <v>8.5955065953768894E-8</v>
      </c>
    </row>
    <row r="476" spans="1:20" x14ac:dyDescent="0.25">
      <c r="A476" s="16" t="s">
        <v>327</v>
      </c>
      <c r="B476" s="8" t="s">
        <v>40</v>
      </c>
      <c r="C476" s="8" t="s">
        <v>331</v>
      </c>
      <c r="E476" s="8" t="str">
        <f t="shared" si="55"/>
        <v>Initial</v>
      </c>
      <c r="F476" s="21">
        <f t="shared" si="57"/>
        <v>330189.49929959601</v>
      </c>
      <c r="G476" s="19">
        <f t="shared" si="57"/>
        <v>6.4579352380155601</v>
      </c>
      <c r="H476" s="18">
        <f t="shared" si="56"/>
        <v>8.4730704380975939E-3</v>
      </c>
      <c r="I476" s="6">
        <f t="shared" si="56"/>
        <v>2.04</v>
      </c>
      <c r="J476" s="6">
        <f t="shared" si="56"/>
        <v>5329890.8361619459</v>
      </c>
      <c r="K476" s="18">
        <f t="shared" si="56"/>
        <v>0.15</v>
      </c>
      <c r="L476" s="35">
        <f>Data!BR14</f>
        <v>3.6038374082807572E-3</v>
      </c>
      <c r="M476" s="39">
        <f>VLOOKUP(C476,Data!$CB$2:$EB$22,1+VALUE(MID(A476,6,2)),FALSE)</f>
        <v>0</v>
      </c>
      <c r="Q476" s="21">
        <v>0</v>
      </c>
      <c r="R476" s="21">
        <v>3.60717182824105E-5</v>
      </c>
      <c r="S476" s="21">
        <v>4.7521559400716764E-4</v>
      </c>
      <c r="T476" s="38">
        <v>1.2893260459279077E-8</v>
      </c>
    </row>
    <row r="477" spans="1:20" x14ac:dyDescent="0.25">
      <c r="A477" s="17" t="s">
        <v>262</v>
      </c>
      <c r="B477" s="8" t="s">
        <v>40</v>
      </c>
      <c r="C477" s="8" t="s">
        <v>331</v>
      </c>
      <c r="E477" s="8" t="str">
        <f t="shared" si="55"/>
        <v>FiFi-social.video.fifi</v>
      </c>
      <c r="F477" s="21">
        <f t="shared" si="57"/>
        <v>340832.86210744851</v>
      </c>
      <c r="G477" s="19">
        <f t="shared" si="57"/>
        <v>6.8003506949188122</v>
      </c>
      <c r="H477" s="18">
        <f t="shared" si="56"/>
        <v>8.4730704380975939E-3</v>
      </c>
      <c r="I477" s="6">
        <f t="shared" si="56"/>
        <v>2.04</v>
      </c>
      <c r="J477" s="6">
        <f t="shared" si="56"/>
        <v>5329890.8361619459</v>
      </c>
      <c r="K477" s="18">
        <f t="shared" si="56"/>
        <v>0.15</v>
      </c>
      <c r="L477" s="35">
        <f>Data!BR15</f>
        <v>3.6038374082807572E-3</v>
      </c>
      <c r="Q477" s="21">
        <v>0</v>
      </c>
      <c r="R477" s="21">
        <v>5.5851687046304884E-6</v>
      </c>
      <c r="S477" s="21">
        <v>7.7481455998816397E-5</v>
      </c>
      <c r="T477" s="38">
        <v>1.9339890799940918E-9</v>
      </c>
    </row>
    <row r="478" spans="1:20" x14ac:dyDescent="0.25">
      <c r="A478" s="17" t="s">
        <v>263</v>
      </c>
      <c r="B478" s="8" t="s">
        <v>40</v>
      </c>
      <c r="C478" s="8" t="s">
        <v>331</v>
      </c>
      <c r="E478" s="8" t="str">
        <f t="shared" si="55"/>
        <v>FiFi-social.video.fifi</v>
      </c>
      <c r="F478" s="21">
        <f t="shared" si="57"/>
        <v>439217.36949841853</v>
      </c>
      <c r="G478" s="19">
        <f t="shared" si="57"/>
        <v>6.2729203283091328</v>
      </c>
      <c r="H478" s="18">
        <f t="shared" si="56"/>
        <v>8.4730704380975939E-3</v>
      </c>
      <c r="I478" s="6">
        <f t="shared" si="56"/>
        <v>2.04</v>
      </c>
      <c r="J478" s="6">
        <f t="shared" si="56"/>
        <v>5329890.8361619459</v>
      </c>
      <c r="K478" s="18">
        <f t="shared" si="56"/>
        <v>0.15</v>
      </c>
      <c r="L478" s="35">
        <f>Data!BR16</f>
        <v>3.4180725934209242E-3</v>
      </c>
      <c r="Q478" s="21">
        <v>0</v>
      </c>
      <c r="R478" s="21">
        <v>1.0796068751361301E-6</v>
      </c>
      <c r="S478" s="21">
        <v>1.3815467343792409E-5</v>
      </c>
      <c r="T478" s="38">
        <v>2.9009838975468938E-10</v>
      </c>
    </row>
    <row r="479" spans="1:20" x14ac:dyDescent="0.25">
      <c r="A479" s="17" t="s">
        <v>264</v>
      </c>
      <c r="B479" s="8" t="s">
        <v>40</v>
      </c>
      <c r="C479" s="8" t="s">
        <v>331</v>
      </c>
      <c r="E479" s="8" t="str">
        <f t="shared" si="55"/>
        <v>FiFi-social.video.fifi</v>
      </c>
      <c r="F479" s="21">
        <f t="shared" si="57"/>
        <v>392882.00916213804</v>
      </c>
      <c r="G479" s="19">
        <f t="shared" si="57"/>
        <v>6.511570805271405</v>
      </c>
      <c r="H479" s="18">
        <f t="shared" si="56"/>
        <v>8.4730704380975939E-3</v>
      </c>
      <c r="I479" s="6">
        <f t="shared" si="56"/>
        <v>2.04</v>
      </c>
      <c r="J479" s="6">
        <f t="shared" si="56"/>
        <v>5329890.8361619459</v>
      </c>
      <c r="K479" s="18">
        <f t="shared" si="56"/>
        <v>0.15</v>
      </c>
      <c r="L479" s="35">
        <f>Data!BR17</f>
        <v>3.4180725934209242E-3</v>
      </c>
      <c r="Q479" s="21">
        <v>0</v>
      </c>
      <c r="R479" s="21">
        <v>1.4485697952063321E-7</v>
      </c>
      <c r="S479" s="21">
        <v>1.9242228167241601E-6</v>
      </c>
      <c r="T479" s="38">
        <v>4.3514747360973161E-11</v>
      </c>
    </row>
    <row r="480" spans="1:20" x14ac:dyDescent="0.25">
      <c r="A480" s="17" t="s">
        <v>265</v>
      </c>
      <c r="B480" s="8" t="s">
        <v>40</v>
      </c>
      <c r="C480" s="8" t="s">
        <v>331</v>
      </c>
      <c r="E480" s="8" t="str">
        <f t="shared" si="55"/>
        <v>FiFi-social.video.fifi</v>
      </c>
      <c r="F480" s="21">
        <f t="shared" si="57"/>
        <v>287120.72270037199</v>
      </c>
      <c r="G480" s="19">
        <f t="shared" si="57"/>
        <v>7.4241408592468048</v>
      </c>
      <c r="H480" s="18">
        <f t="shared" si="56"/>
        <v>8.4730704380975939E-3</v>
      </c>
      <c r="I480" s="6">
        <f t="shared" si="56"/>
        <v>2.04</v>
      </c>
      <c r="J480" s="6">
        <f t="shared" si="56"/>
        <v>5329890.8361619459</v>
      </c>
      <c r="K480" s="18">
        <f t="shared" si="56"/>
        <v>0.15</v>
      </c>
      <c r="L480" s="35">
        <f>Data!BR18</f>
        <v>3.4180725934209242E-3</v>
      </c>
      <c r="Q480" s="21">
        <v>0</v>
      </c>
      <c r="R480" s="21">
        <v>1.5879390155969465E-8</v>
      </c>
      <c r="S480" s="21">
        <v>2.4049729172478294E-7</v>
      </c>
      <c r="T480" s="38">
        <v>6.5272232063762203E-12</v>
      </c>
    </row>
    <row r="481" spans="1:20" x14ac:dyDescent="0.25">
      <c r="A481" s="17" t="s">
        <v>266</v>
      </c>
      <c r="B481" s="8" t="s">
        <v>40</v>
      </c>
      <c r="C481" s="8" t="s">
        <v>331</v>
      </c>
      <c r="E481" s="8" t="str">
        <f t="shared" si="55"/>
        <v>FiFi-social.video.fifi</v>
      </c>
      <c r="F481" s="21">
        <f t="shared" si="57"/>
        <v>319043.21232711151</v>
      </c>
      <c r="G481" s="19">
        <f t="shared" si="57"/>
        <v>7.2881301476597384</v>
      </c>
      <c r="H481" s="18">
        <f t="shared" ref="H481:K496" si="58">H480</f>
        <v>8.4730704380975939E-3</v>
      </c>
      <c r="I481" s="6">
        <f t="shared" si="58"/>
        <v>2.04</v>
      </c>
      <c r="J481" s="6">
        <f t="shared" si="58"/>
        <v>5329890.8361619459</v>
      </c>
      <c r="K481" s="18">
        <f t="shared" si="58"/>
        <v>0.15</v>
      </c>
      <c r="L481" s="35">
        <f>Data!BR19</f>
        <v>3.4180725934209242E-3</v>
      </c>
      <c r="Q481" s="21">
        <v>0</v>
      </c>
      <c r="R481" s="21">
        <v>2.6467925198268039E-9</v>
      </c>
      <c r="S481" s="21">
        <v>3.9351943451034039E-8</v>
      </c>
      <c r="T481" s="38">
        <v>9.7910568541692555E-13</v>
      </c>
    </row>
    <row r="482" spans="1:20" x14ac:dyDescent="0.25">
      <c r="A482" s="17" t="s">
        <v>267</v>
      </c>
      <c r="B482" s="8" t="s">
        <v>40</v>
      </c>
      <c r="C482" s="8" t="s">
        <v>331</v>
      </c>
      <c r="E482" s="8" t="str">
        <f t="shared" si="55"/>
        <v>FiFi-social.video.fifi</v>
      </c>
      <c r="F482" s="21">
        <f t="shared" ref="F482:G497" si="59">F416</f>
        <v>242439.8542396205</v>
      </c>
      <c r="G482" s="19">
        <f t="shared" si="59"/>
        <v>8.3972135913050998</v>
      </c>
      <c r="H482" s="18">
        <f t="shared" si="58"/>
        <v>8.4730704380975939E-3</v>
      </c>
      <c r="I482" s="6">
        <f t="shared" si="58"/>
        <v>2.04</v>
      </c>
      <c r="J482" s="6">
        <f t="shared" si="58"/>
        <v>5329890.8361619459</v>
      </c>
      <c r="K482" s="18">
        <f t="shared" si="58"/>
        <v>0.15</v>
      </c>
      <c r="L482" s="35">
        <f>Data!BR20</f>
        <v>3.5295314823368239E-3</v>
      </c>
      <c r="Q482" s="21">
        <v>0</v>
      </c>
      <c r="R482" s="21">
        <v>3.0172750738934388E-10</v>
      </c>
      <c r="S482" s="21">
        <v>5.1686874648776319E-9</v>
      </c>
      <c r="T482" s="38">
        <v>1.4688250615790821E-13</v>
      </c>
    </row>
    <row r="483" spans="1:20" x14ac:dyDescent="0.25">
      <c r="A483" s="17" t="s">
        <v>268</v>
      </c>
      <c r="B483" s="8" t="s">
        <v>40</v>
      </c>
      <c r="C483" s="8" t="s">
        <v>331</v>
      </c>
      <c r="E483" s="8" t="str">
        <f t="shared" si="55"/>
        <v>FiFi-social.video.fifi</v>
      </c>
      <c r="F483" s="21">
        <f t="shared" si="59"/>
        <v>452969.13318074099</v>
      </c>
      <c r="G483" s="19">
        <f t="shared" si="59"/>
        <v>6.5182322286433863</v>
      </c>
      <c r="H483" s="18">
        <f t="shared" si="58"/>
        <v>8.4730704380975939E-3</v>
      </c>
      <c r="I483" s="6">
        <f t="shared" si="58"/>
        <v>2.04</v>
      </c>
      <c r="J483" s="6">
        <f t="shared" si="58"/>
        <v>5329890.8361619459</v>
      </c>
      <c r="K483" s="18">
        <f t="shared" si="58"/>
        <v>0.15</v>
      </c>
      <c r="L483" s="35">
        <f>Data!BR21</f>
        <v>3.5295314823368239E-3</v>
      </c>
      <c r="Q483" s="21">
        <v>0</v>
      </c>
      <c r="R483" s="21">
        <v>8.4369377662145334E-11</v>
      </c>
      <c r="S483" s="21">
        <v>1.1218759610394815E-9</v>
      </c>
      <c r="T483" s="38">
        <v>2.19824158875781E-14</v>
      </c>
    </row>
    <row r="484" spans="1:20" x14ac:dyDescent="0.25">
      <c r="A484" s="17" t="s">
        <v>269</v>
      </c>
      <c r="B484" s="8" t="s">
        <v>40</v>
      </c>
      <c r="C484" s="8" t="s">
        <v>331</v>
      </c>
      <c r="E484" s="8" t="str">
        <f t="shared" si="55"/>
        <v>FiFi-social.video.fifi</v>
      </c>
      <c r="F484" s="21">
        <f t="shared" si="59"/>
        <v>374829.33619855496</v>
      </c>
      <c r="G484" s="19">
        <f t="shared" si="59"/>
        <v>7.0414807493575111</v>
      </c>
      <c r="H484" s="18">
        <f t="shared" si="58"/>
        <v>8.4730704380975939E-3</v>
      </c>
      <c r="I484" s="6">
        <f t="shared" si="58"/>
        <v>2.04</v>
      </c>
      <c r="J484" s="6">
        <f t="shared" si="58"/>
        <v>5329890.8361619459</v>
      </c>
      <c r="K484" s="18">
        <f t="shared" si="58"/>
        <v>0.15</v>
      </c>
      <c r="L484" s="35">
        <f>Data!BR22</f>
        <v>3.5295314823368239E-3</v>
      </c>
      <c r="Q484" s="21">
        <v>0</v>
      </c>
      <c r="R484" s="21">
        <v>1.0578056323792451E-11</v>
      </c>
      <c r="S484" s="21">
        <v>1.5194976713799224E-10</v>
      </c>
      <c r="T484" s="38">
        <v>3.3306690738754696E-15</v>
      </c>
    </row>
    <row r="485" spans="1:20" x14ac:dyDescent="0.25">
      <c r="A485" s="17" t="s">
        <v>270</v>
      </c>
      <c r="B485" s="8" t="s">
        <v>40</v>
      </c>
      <c r="C485" s="8" t="s">
        <v>331</v>
      </c>
      <c r="E485" s="8" t="str">
        <f t="shared" si="55"/>
        <v>FiFi-social.video.fifi</v>
      </c>
      <c r="F485" s="21">
        <f t="shared" si="59"/>
        <v>369195.690608576</v>
      </c>
      <c r="G485" s="19">
        <f t="shared" si="59"/>
        <v>6.974183994639545</v>
      </c>
      <c r="H485" s="18">
        <f t="shared" si="58"/>
        <v>8.4730704380975939E-3</v>
      </c>
      <c r="I485" s="6">
        <f t="shared" si="58"/>
        <v>2.04</v>
      </c>
      <c r="J485" s="6">
        <f t="shared" si="58"/>
        <v>5329890.8361619459</v>
      </c>
      <c r="K485" s="18">
        <f t="shared" si="58"/>
        <v>0.15</v>
      </c>
      <c r="L485" s="35">
        <f>Data!BR23</f>
        <v>3.5295314823368239E-3</v>
      </c>
      <c r="Q485" s="21">
        <v>0</v>
      </c>
      <c r="R485" s="21">
        <v>1.3892092329686138E-12</v>
      </c>
      <c r="S485" s="21">
        <v>1.9764745627461379E-11</v>
      </c>
      <c r="T485" s="38">
        <v>4.4408920985006262E-16</v>
      </c>
    </row>
    <row r="486" spans="1:20" x14ac:dyDescent="0.25">
      <c r="A486" s="17" t="s">
        <v>249</v>
      </c>
      <c r="B486" s="8" t="s">
        <v>40</v>
      </c>
      <c r="C486" s="8" t="s">
        <v>331</v>
      </c>
      <c r="E486" s="8" t="str">
        <f t="shared" si="55"/>
        <v>FiFi-social.video.fifi</v>
      </c>
      <c r="F486" s="21">
        <f t="shared" si="59"/>
        <v>327686.09035661601</v>
      </c>
      <c r="G486" s="19">
        <f t="shared" si="59"/>
        <v>7.4058431193070975</v>
      </c>
      <c r="H486" s="18">
        <f t="shared" si="58"/>
        <v>8.4730704380975939E-3</v>
      </c>
      <c r="I486" s="6">
        <f t="shared" si="58"/>
        <v>2.04</v>
      </c>
      <c r="J486" s="6">
        <f t="shared" si="58"/>
        <v>5329890.8361619459</v>
      </c>
      <c r="K486" s="18">
        <f t="shared" si="58"/>
        <v>0.15</v>
      </c>
      <c r="L486" s="35">
        <f>Data!BR24</f>
        <v>3.5295314823368239E-3</v>
      </c>
      <c r="Q486" s="21">
        <v>0</v>
      </c>
      <c r="R486" s="21">
        <v>3.0825423604512683E-13</v>
      </c>
      <c r="S486" s="21">
        <v>4.6570803265446196E-12</v>
      </c>
      <c r="T486" s="38">
        <v>1.1102230246251565E-16</v>
      </c>
    </row>
    <row r="487" spans="1:20" x14ac:dyDescent="0.25">
      <c r="A487" s="17" t="s">
        <v>250</v>
      </c>
      <c r="B487" s="8" t="s">
        <v>40</v>
      </c>
      <c r="C487" s="8" t="s">
        <v>331</v>
      </c>
      <c r="E487" s="8" t="str">
        <f t="shared" si="55"/>
        <v>FiFi-social.video.fifi</v>
      </c>
      <c r="F487" s="21">
        <f t="shared" si="59"/>
        <v>447161.2574520745</v>
      </c>
      <c r="G487" s="19">
        <f t="shared" si="59"/>
        <v>6.5316916589065332</v>
      </c>
      <c r="H487" s="18">
        <f t="shared" si="58"/>
        <v>8.4730704380975939E-3</v>
      </c>
      <c r="I487" s="6">
        <f t="shared" si="58"/>
        <v>2.04</v>
      </c>
      <c r="J487" s="6">
        <f t="shared" si="58"/>
        <v>5329890.8361619459</v>
      </c>
      <c r="K487" s="18">
        <f t="shared" si="58"/>
        <v>0.15</v>
      </c>
      <c r="L487" s="35">
        <f>Data!BR25</f>
        <v>3.5295314823368239E-3</v>
      </c>
      <c r="Q487" s="21">
        <v>0</v>
      </c>
      <c r="R487" s="21">
        <v>0</v>
      </c>
      <c r="S487" s="21">
        <v>0</v>
      </c>
      <c r="T487" s="38">
        <v>0</v>
      </c>
    </row>
    <row r="488" spans="1:20" x14ac:dyDescent="0.25">
      <c r="A488" s="17" t="s">
        <v>251</v>
      </c>
      <c r="B488" s="8" t="s">
        <v>40</v>
      </c>
      <c r="C488" s="8" t="s">
        <v>331</v>
      </c>
      <c r="E488" s="8" t="str">
        <f t="shared" si="55"/>
        <v>FiFi-social.video.fifi</v>
      </c>
      <c r="F488" s="21">
        <f t="shared" si="59"/>
        <v>382858.71242734947</v>
      </c>
      <c r="G488" s="19">
        <f t="shared" si="59"/>
        <v>6.8320565796721962</v>
      </c>
      <c r="H488" s="18">
        <f t="shared" si="58"/>
        <v>8.4730704380975939E-3</v>
      </c>
      <c r="I488" s="6">
        <f t="shared" si="58"/>
        <v>2.04</v>
      </c>
      <c r="J488" s="6">
        <f t="shared" si="58"/>
        <v>5329890.8361619459</v>
      </c>
      <c r="K488" s="18">
        <f t="shared" si="58"/>
        <v>0.15</v>
      </c>
      <c r="L488" s="35">
        <f>Data!BR26</f>
        <v>3.5295314823368239E-3</v>
      </c>
      <c r="Q488" s="21">
        <v>0</v>
      </c>
      <c r="R488" s="21">
        <v>0</v>
      </c>
      <c r="S488" s="21">
        <v>0</v>
      </c>
      <c r="T488" s="38">
        <v>0</v>
      </c>
    </row>
    <row r="489" spans="1:20" x14ac:dyDescent="0.25">
      <c r="A489" s="17" t="s">
        <v>252</v>
      </c>
      <c r="B489" s="8" t="s">
        <v>40</v>
      </c>
      <c r="C489" s="8" t="s">
        <v>331</v>
      </c>
      <c r="E489" s="8" t="str">
        <f t="shared" si="55"/>
        <v>FiFi-social.video.fifi</v>
      </c>
      <c r="F489" s="21">
        <f t="shared" si="59"/>
        <v>557747.14345524705</v>
      </c>
      <c r="G489" s="19">
        <f t="shared" si="59"/>
        <v>6.0639302973535694</v>
      </c>
      <c r="H489" s="18">
        <f t="shared" si="58"/>
        <v>8.4730704380975939E-3</v>
      </c>
      <c r="I489" s="6">
        <f t="shared" si="58"/>
        <v>2.04</v>
      </c>
      <c r="J489" s="6">
        <f t="shared" si="58"/>
        <v>5329890.8361619459</v>
      </c>
      <c r="K489" s="18">
        <f t="shared" si="58"/>
        <v>0.15</v>
      </c>
      <c r="L489" s="35">
        <f>Data!BR27</f>
        <v>3.5295314823368239E-3</v>
      </c>
      <c r="Q489" s="21">
        <v>0</v>
      </c>
      <c r="R489" s="21">
        <v>0</v>
      </c>
      <c r="S489" s="21">
        <v>0</v>
      </c>
      <c r="T489" s="38">
        <v>0</v>
      </c>
    </row>
    <row r="490" spans="1:20" x14ac:dyDescent="0.25">
      <c r="A490" s="17" t="s">
        <v>253</v>
      </c>
      <c r="B490" s="8" t="s">
        <v>40</v>
      </c>
      <c r="C490" s="8" t="s">
        <v>331</v>
      </c>
      <c r="E490" s="8" t="str">
        <f t="shared" si="55"/>
        <v>FiFi-social.video.fifi</v>
      </c>
      <c r="F490" s="21">
        <f t="shared" si="59"/>
        <v>460276.56861699698</v>
      </c>
      <c r="G490" s="19">
        <f t="shared" si="59"/>
        <v>6.561013101182815</v>
      </c>
      <c r="H490" s="18">
        <f t="shared" si="58"/>
        <v>8.4730704380975939E-3</v>
      </c>
      <c r="I490" s="6">
        <f t="shared" si="58"/>
        <v>2.04</v>
      </c>
      <c r="J490" s="6">
        <f t="shared" si="58"/>
        <v>5329890.8361619459</v>
      </c>
      <c r="K490" s="18">
        <f t="shared" si="58"/>
        <v>0.15</v>
      </c>
      <c r="L490" s="35">
        <f>Data!BR28</f>
        <v>3.5295314823368239E-3</v>
      </c>
      <c r="Q490" s="21">
        <v>0</v>
      </c>
      <c r="R490" s="21">
        <v>0</v>
      </c>
      <c r="S490" s="21">
        <v>0</v>
      </c>
      <c r="T490" s="38">
        <v>0</v>
      </c>
    </row>
    <row r="491" spans="1:20" x14ac:dyDescent="0.25">
      <c r="A491" s="17" t="s">
        <v>254</v>
      </c>
      <c r="B491" s="8" t="s">
        <v>40</v>
      </c>
      <c r="C491" s="8" t="s">
        <v>331</v>
      </c>
      <c r="E491" s="8" t="str">
        <f t="shared" si="55"/>
        <v>FiFi-social.video.fifi</v>
      </c>
      <c r="F491" s="21">
        <f t="shared" si="59"/>
        <v>243335.124867429</v>
      </c>
      <c r="G491" s="19">
        <f t="shared" si="59"/>
        <v>7.9500102667883148</v>
      </c>
      <c r="H491" s="18">
        <f t="shared" si="58"/>
        <v>8.4730704380975939E-3</v>
      </c>
      <c r="I491" s="6">
        <f t="shared" si="58"/>
        <v>2.04</v>
      </c>
      <c r="J491" s="6">
        <f t="shared" si="58"/>
        <v>5329890.8361619459</v>
      </c>
      <c r="K491" s="18">
        <f t="shared" si="58"/>
        <v>0.15</v>
      </c>
      <c r="L491" s="35">
        <f>Data!BR29</f>
        <v>3.6409903712527236E-3</v>
      </c>
      <c r="Q491" s="21">
        <v>0</v>
      </c>
      <c r="R491" s="21">
        <v>0</v>
      </c>
      <c r="S491" s="21">
        <v>0</v>
      </c>
      <c r="T491" s="38">
        <v>0</v>
      </c>
    </row>
    <row r="492" spans="1:20" x14ac:dyDescent="0.25">
      <c r="A492" s="17" t="s">
        <v>255</v>
      </c>
      <c r="B492" s="8" t="s">
        <v>40</v>
      </c>
      <c r="C492" s="8" t="s">
        <v>331</v>
      </c>
      <c r="E492" s="8" t="str">
        <f t="shared" si="55"/>
        <v>FiFi-social.video.fifi</v>
      </c>
      <c r="F492" s="21">
        <f t="shared" si="59"/>
        <v>393041.42493798002</v>
      </c>
      <c r="G492" s="19">
        <f t="shared" si="59"/>
        <v>6.7206571007122111</v>
      </c>
      <c r="H492" s="18">
        <f t="shared" si="58"/>
        <v>8.4730704380975939E-3</v>
      </c>
      <c r="I492" s="6">
        <f t="shared" si="58"/>
        <v>2.04</v>
      </c>
      <c r="J492" s="6">
        <f t="shared" si="58"/>
        <v>5329890.8361619459</v>
      </c>
      <c r="K492" s="18">
        <f t="shared" si="58"/>
        <v>0.15</v>
      </c>
      <c r="L492" s="35">
        <f>Data!BR30</f>
        <v>3.6409903712527236E-3</v>
      </c>
      <c r="Q492" s="21">
        <v>0</v>
      </c>
      <c r="R492" s="21">
        <v>0</v>
      </c>
      <c r="S492" s="21">
        <v>0</v>
      </c>
      <c r="T492" s="38">
        <v>0</v>
      </c>
    </row>
    <row r="493" spans="1:20" x14ac:dyDescent="0.25">
      <c r="A493" s="17" t="s">
        <v>256</v>
      </c>
      <c r="B493" s="8" t="s">
        <v>40</v>
      </c>
      <c r="C493" s="8" t="s">
        <v>331</v>
      </c>
      <c r="E493" s="8" t="str">
        <f t="shared" si="55"/>
        <v>FiFi-social.video.fifi</v>
      </c>
      <c r="F493" s="21">
        <f t="shared" si="59"/>
        <v>330046.27460601699</v>
      </c>
      <c r="G493" s="19">
        <f t="shared" si="59"/>
        <v>6.9582860389366274</v>
      </c>
      <c r="H493" s="18">
        <f t="shared" si="58"/>
        <v>8.4730704380975939E-3</v>
      </c>
      <c r="I493" s="6">
        <f t="shared" si="58"/>
        <v>2.04</v>
      </c>
      <c r="J493" s="6">
        <f t="shared" si="58"/>
        <v>5329890.8361619459</v>
      </c>
      <c r="K493" s="18">
        <f t="shared" si="58"/>
        <v>0.15</v>
      </c>
      <c r="L493" s="35">
        <f>Data!BR31</f>
        <v>3.6409903712527236E-3</v>
      </c>
      <c r="Q493" s="21">
        <v>0</v>
      </c>
      <c r="R493" s="21">
        <v>0</v>
      </c>
      <c r="S493" s="21">
        <v>0</v>
      </c>
      <c r="T493" s="38">
        <v>0</v>
      </c>
    </row>
    <row r="494" spans="1:20" x14ac:dyDescent="0.25">
      <c r="A494" s="17" t="s">
        <v>257</v>
      </c>
      <c r="B494" s="8" t="s">
        <v>40</v>
      </c>
      <c r="C494" s="8" t="s">
        <v>331</v>
      </c>
      <c r="E494" s="8" t="str">
        <f t="shared" si="55"/>
        <v>FiFi-social.video.fifi</v>
      </c>
      <c r="F494" s="21">
        <f t="shared" si="59"/>
        <v>229113.786208976</v>
      </c>
      <c r="G494" s="19">
        <f t="shared" si="59"/>
        <v>8.3126244248613048</v>
      </c>
      <c r="H494" s="18">
        <f t="shared" si="58"/>
        <v>8.4730704380975939E-3</v>
      </c>
      <c r="I494" s="6">
        <f t="shared" si="58"/>
        <v>2.04</v>
      </c>
      <c r="J494" s="6">
        <f t="shared" si="58"/>
        <v>5329890.8361619459</v>
      </c>
      <c r="K494" s="18">
        <f t="shared" si="58"/>
        <v>0.15</v>
      </c>
      <c r="L494" s="35">
        <f>Data!BR32</f>
        <v>3.6409903712527236E-3</v>
      </c>
      <c r="Q494" s="21">
        <v>0</v>
      </c>
      <c r="R494" s="21">
        <v>0</v>
      </c>
      <c r="S494" s="21">
        <v>0</v>
      </c>
      <c r="T494" s="38">
        <v>0</v>
      </c>
    </row>
    <row r="495" spans="1:20" x14ac:dyDescent="0.25">
      <c r="A495" s="17" t="s">
        <v>258</v>
      </c>
      <c r="B495" s="8" t="s">
        <v>40</v>
      </c>
      <c r="C495" s="8" t="s">
        <v>331</v>
      </c>
      <c r="E495" s="8" t="str">
        <f t="shared" si="55"/>
        <v>FiFi-social.video.fifi</v>
      </c>
      <c r="F495" s="21">
        <f t="shared" si="59"/>
        <v>575747.91897149396</v>
      </c>
      <c r="G495" s="19">
        <f t="shared" si="59"/>
        <v>5.8386874031403826</v>
      </c>
      <c r="H495" s="18">
        <f t="shared" si="58"/>
        <v>8.4730704380975939E-3</v>
      </c>
      <c r="I495" s="6">
        <f t="shared" si="58"/>
        <v>2.04</v>
      </c>
      <c r="J495" s="6">
        <f t="shared" si="58"/>
        <v>5329890.8361619459</v>
      </c>
      <c r="K495" s="18">
        <f t="shared" si="58"/>
        <v>0.15</v>
      </c>
      <c r="L495" s="35">
        <f>Data!BR33</f>
        <v>3.4180725934209242E-3</v>
      </c>
      <c r="Q495" s="21">
        <v>297.3207784364015</v>
      </c>
      <c r="R495" s="21">
        <v>78.969573130966737</v>
      </c>
      <c r="S495" s="21">
        <v>643.27967138074189</v>
      </c>
      <c r="T495" s="38">
        <v>1.6187754030921209E-2</v>
      </c>
    </row>
    <row r="496" spans="1:20" x14ac:dyDescent="0.25">
      <c r="A496" s="17" t="s">
        <v>259</v>
      </c>
      <c r="B496" s="8" t="s">
        <v>40</v>
      </c>
      <c r="C496" s="8" t="s">
        <v>331</v>
      </c>
      <c r="E496" s="8" t="str">
        <f t="shared" si="55"/>
        <v>FiFi-social.video.fifi</v>
      </c>
      <c r="F496" s="21">
        <f t="shared" si="59"/>
        <v>336725.53496230103</v>
      </c>
      <c r="G496" s="19">
        <f t="shared" si="59"/>
        <v>7.1135985788344387</v>
      </c>
      <c r="H496" s="18">
        <f t="shared" si="58"/>
        <v>8.4730704380975939E-3</v>
      </c>
      <c r="I496" s="6">
        <f t="shared" si="58"/>
        <v>2.04</v>
      </c>
      <c r="J496" s="6">
        <f t="shared" si="58"/>
        <v>5329890.8361619459</v>
      </c>
      <c r="K496" s="18">
        <f t="shared" si="58"/>
        <v>0.15</v>
      </c>
      <c r="L496" s="35">
        <f>Data!BR34</f>
        <v>3.4180725934209242E-3</v>
      </c>
      <c r="Q496" s="21">
        <v>0</v>
      </c>
      <c r="R496" s="21">
        <v>6.975933270512539</v>
      </c>
      <c r="S496" s="21">
        <v>101.23293755829022</v>
      </c>
      <c r="T496" s="38">
        <v>2.4450370772567398E-3</v>
      </c>
    </row>
    <row r="497" spans="1:20" x14ac:dyDescent="0.25">
      <c r="A497" s="17" t="s">
        <v>260</v>
      </c>
      <c r="B497" s="8" t="s">
        <v>40</v>
      </c>
      <c r="C497" s="8" t="s">
        <v>331</v>
      </c>
      <c r="E497" s="8" t="str">
        <f t="shared" si="55"/>
        <v>FiFi-social.video.fifi</v>
      </c>
      <c r="F497" s="21">
        <f t="shared" si="59"/>
        <v>229185.51881171801</v>
      </c>
      <c r="G497" s="19">
        <f t="shared" si="59"/>
        <v>8.3136684020358853</v>
      </c>
      <c r="H497" s="18">
        <f t="shared" ref="H497:K512" si="60">H496</f>
        <v>8.4730704380975939E-3</v>
      </c>
      <c r="I497" s="6">
        <f t="shared" si="60"/>
        <v>2.04</v>
      </c>
      <c r="J497" s="6">
        <f t="shared" si="60"/>
        <v>5329890.8361619459</v>
      </c>
      <c r="K497" s="18">
        <f t="shared" si="60"/>
        <v>0.15</v>
      </c>
      <c r="L497" s="35">
        <f>Data!BR35</f>
        <v>3.4180725934209242E-3</v>
      </c>
      <c r="Q497" s="21">
        <v>0</v>
      </c>
      <c r="R497" s="21">
        <v>0.71294567358697269</v>
      </c>
      <c r="S497" s="21">
        <v>12.09147559449114</v>
      </c>
      <c r="T497" s="38">
        <v>3.6713724787196256E-4</v>
      </c>
    </row>
    <row r="498" spans="1:20" x14ac:dyDescent="0.25">
      <c r="A498" s="17" t="s">
        <v>261</v>
      </c>
      <c r="B498" s="8" t="s">
        <v>40</v>
      </c>
      <c r="C498" s="8" t="s">
        <v>331</v>
      </c>
      <c r="E498" s="8" t="str">
        <f t="shared" si="55"/>
        <v>FiFi-social.video.fifi</v>
      </c>
      <c r="F498" s="21">
        <f t="shared" ref="F498:G513" si="61">F432</f>
        <v>214943.993567217</v>
      </c>
      <c r="G498" s="19">
        <f t="shared" si="61"/>
        <v>8.3132960896176691</v>
      </c>
      <c r="H498" s="18">
        <f t="shared" si="60"/>
        <v>8.4730704380975939E-3</v>
      </c>
      <c r="I498" s="6">
        <f t="shared" si="60"/>
        <v>2.04</v>
      </c>
      <c r="J498" s="6">
        <f t="shared" si="60"/>
        <v>5329890.8361619459</v>
      </c>
      <c r="K498" s="18">
        <f t="shared" si="60"/>
        <v>0.15</v>
      </c>
      <c r="L498" s="35">
        <f>Data!BR36</f>
        <v>3.4180725934209242E-3</v>
      </c>
      <c r="Q498" s="21">
        <v>0</v>
      </c>
      <c r="R498" s="21">
        <v>0.10031216690531126</v>
      </c>
      <c r="S498" s="21">
        <v>1.7012064795449982</v>
      </c>
      <c r="T498" s="38">
        <v>5.5079181973893832E-5</v>
      </c>
    </row>
    <row r="499" spans="1:20" x14ac:dyDescent="0.25">
      <c r="A499" s="17" t="s">
        <v>278</v>
      </c>
      <c r="B499" s="8" t="s">
        <v>40</v>
      </c>
      <c r="C499" s="8" t="s">
        <v>331</v>
      </c>
      <c r="E499" s="8" t="str">
        <f t="shared" si="55"/>
        <v>FiFi-social.video.fifi</v>
      </c>
      <c r="F499" s="21">
        <f t="shared" si="61"/>
        <v>205737.99774799301</v>
      </c>
      <c r="G499" s="19">
        <f t="shared" si="61"/>
        <v>8.078181260819024</v>
      </c>
      <c r="H499" s="18">
        <f t="shared" si="60"/>
        <v>8.4730704380975939E-3</v>
      </c>
      <c r="I499" s="6">
        <f t="shared" si="60"/>
        <v>2.04</v>
      </c>
      <c r="J499" s="6">
        <f t="shared" si="60"/>
        <v>5329890.8361619459</v>
      </c>
      <c r="K499" s="18">
        <f t="shared" si="60"/>
        <v>0.15</v>
      </c>
      <c r="L499" s="35">
        <f>Data!BR37</f>
        <v>3.5295314823368239E-3</v>
      </c>
      <c r="Q499" s="21">
        <v>0</v>
      </c>
      <c r="R499" s="21">
        <v>1.4402710551024833E-2</v>
      </c>
      <c r="S499" s="21">
        <v>0.23734932121571006</v>
      </c>
      <c r="T499" s="38">
        <v>8.2620707020364392E-6</v>
      </c>
    </row>
    <row r="500" spans="1:20" x14ac:dyDescent="0.25">
      <c r="A500" s="17" t="s">
        <v>279</v>
      </c>
      <c r="B500" s="8" t="s">
        <v>40</v>
      </c>
      <c r="C500" s="8" t="s">
        <v>331</v>
      </c>
      <c r="E500" s="8" t="str">
        <f t="shared" si="55"/>
        <v>FiFi-social.video.fifi</v>
      </c>
      <c r="F500" s="21">
        <f t="shared" si="61"/>
        <v>436708.84697628801</v>
      </c>
      <c r="G500" s="19">
        <f t="shared" si="61"/>
        <v>6.0086222354126866</v>
      </c>
      <c r="H500" s="18">
        <f t="shared" si="60"/>
        <v>8.4730704380975939E-3</v>
      </c>
      <c r="I500" s="6">
        <f t="shared" si="60"/>
        <v>2.04</v>
      </c>
      <c r="J500" s="6">
        <f t="shared" si="60"/>
        <v>5329890.8361619459</v>
      </c>
      <c r="K500" s="18">
        <f t="shared" si="60"/>
        <v>0.15</v>
      </c>
      <c r="L500" s="35">
        <f>Data!BR38</f>
        <v>3.5295314823368239E-3</v>
      </c>
      <c r="Q500" s="21">
        <v>0</v>
      </c>
      <c r="R500" s="21">
        <v>4.5857935379525908E-3</v>
      </c>
      <c r="S500" s="21">
        <v>5.6210774079073648E-2</v>
      </c>
      <c r="T500" s="38">
        <v>1.2393149569911444E-6</v>
      </c>
    </row>
    <row r="501" spans="1:20" x14ac:dyDescent="0.25">
      <c r="A501" s="17" t="s">
        <v>280</v>
      </c>
      <c r="B501" s="8" t="s">
        <v>40</v>
      </c>
      <c r="C501" s="8" t="s">
        <v>331</v>
      </c>
      <c r="E501" s="8" t="str">
        <f t="shared" si="55"/>
        <v>FiFi-social.video.fifi</v>
      </c>
      <c r="F501" s="21">
        <f t="shared" si="61"/>
        <v>253284.44575174601</v>
      </c>
      <c r="G501" s="19">
        <f t="shared" si="61"/>
        <v>7.1299227048638949</v>
      </c>
      <c r="H501" s="18">
        <f t="shared" si="60"/>
        <v>8.4730704380975939E-3</v>
      </c>
      <c r="I501" s="6">
        <f t="shared" si="60"/>
        <v>2.04</v>
      </c>
      <c r="J501" s="6">
        <f t="shared" si="60"/>
        <v>5329890.8361619459</v>
      </c>
      <c r="K501" s="18">
        <f t="shared" si="60"/>
        <v>0.15</v>
      </c>
      <c r="L501" s="35">
        <f>Data!BR39</f>
        <v>3.5295314823368239E-3</v>
      </c>
      <c r="Q501" s="21">
        <v>0</v>
      </c>
      <c r="R501" s="21">
        <v>3.9895371759946115E-4</v>
      </c>
      <c r="S501" s="21">
        <v>5.802798705376604E-3</v>
      </c>
      <c r="T501" s="38">
        <v>1.8589734152030246E-7</v>
      </c>
    </row>
    <row r="502" spans="1:20" x14ac:dyDescent="0.25">
      <c r="A502" s="17" t="s">
        <v>281</v>
      </c>
      <c r="B502" s="8" t="s">
        <v>40</v>
      </c>
      <c r="C502" s="8" t="s">
        <v>331</v>
      </c>
      <c r="E502" s="8" t="str">
        <f t="shared" si="55"/>
        <v>FiFi-social.video.fifi</v>
      </c>
      <c r="F502" s="21">
        <f t="shared" si="61"/>
        <v>201747.696799417</v>
      </c>
      <c r="G502" s="19">
        <f t="shared" si="61"/>
        <v>8.2743415496816937</v>
      </c>
      <c r="H502" s="18">
        <f t="shared" si="60"/>
        <v>8.4730704380975939E-3</v>
      </c>
      <c r="I502" s="6">
        <f t="shared" si="60"/>
        <v>2.04</v>
      </c>
      <c r="J502" s="6">
        <f t="shared" si="60"/>
        <v>5329890.8361619459</v>
      </c>
      <c r="K502" s="18">
        <f t="shared" si="60"/>
        <v>0.15</v>
      </c>
      <c r="L502" s="35">
        <f>Data!BR40</f>
        <v>3.5295314823368239E-3</v>
      </c>
      <c r="Q502" s="21">
        <v>0</v>
      </c>
      <c r="R502" s="21">
        <v>4.7666566948532291E-5</v>
      </c>
      <c r="S502" s="21">
        <v>8.0459528908316676E-4</v>
      </c>
      <c r="T502" s="38">
        <v>2.7884603404082497E-8</v>
      </c>
    </row>
    <row r="503" spans="1:20" x14ac:dyDescent="0.25">
      <c r="A503" s="17" t="s">
        <v>282</v>
      </c>
      <c r="B503" s="8" t="s">
        <v>40</v>
      </c>
      <c r="C503" s="8" t="s">
        <v>331</v>
      </c>
      <c r="E503" s="8" t="str">
        <f t="shared" si="55"/>
        <v>FiFi-social.video.fifi</v>
      </c>
      <c r="F503" s="21">
        <f t="shared" si="61"/>
        <v>320149.29401431349</v>
      </c>
      <c r="G503" s="19">
        <f t="shared" si="61"/>
        <v>6.8001837755390948</v>
      </c>
      <c r="H503" s="18">
        <f t="shared" si="60"/>
        <v>8.4730704380975939E-3</v>
      </c>
      <c r="I503" s="6">
        <f t="shared" si="60"/>
        <v>2.04</v>
      </c>
      <c r="J503" s="6">
        <f t="shared" si="60"/>
        <v>5329890.8361619459</v>
      </c>
      <c r="K503" s="18">
        <f t="shared" si="60"/>
        <v>0.15</v>
      </c>
      <c r="L503" s="35">
        <f>Data!BR41</f>
        <v>3.5295314823368239E-3</v>
      </c>
      <c r="Q503" s="21">
        <v>0</v>
      </c>
      <c r="R503" s="21">
        <v>1.134616508107413E-5</v>
      </c>
      <c r="S503" s="21">
        <v>1.5739825570577337E-4</v>
      </c>
      <c r="T503" s="38">
        <v>4.18269052726572E-9</v>
      </c>
    </row>
    <row r="504" spans="1:20" x14ac:dyDescent="0.25">
      <c r="A504" s="17" t="s">
        <v>283</v>
      </c>
      <c r="B504" s="8" t="s">
        <v>40</v>
      </c>
      <c r="C504" s="8" t="s">
        <v>331</v>
      </c>
      <c r="E504" s="8" t="str">
        <f t="shared" si="55"/>
        <v>FiFi-social.video.fifi</v>
      </c>
      <c r="F504" s="21">
        <f t="shared" si="61"/>
        <v>391341.29065537348</v>
      </c>
      <c r="G504" s="19">
        <f t="shared" si="61"/>
        <v>6.2266027992457467</v>
      </c>
      <c r="H504" s="18">
        <f t="shared" si="60"/>
        <v>8.4730704380975939E-3</v>
      </c>
      <c r="I504" s="6">
        <f t="shared" si="60"/>
        <v>2.04</v>
      </c>
      <c r="J504" s="6">
        <f t="shared" si="60"/>
        <v>5329890.8361619459</v>
      </c>
      <c r="K504" s="18">
        <f t="shared" si="60"/>
        <v>0.15</v>
      </c>
      <c r="L504" s="35">
        <f>Data!BR42</f>
        <v>3.306613704505025E-3</v>
      </c>
      <c r="Q504" s="21">
        <v>0</v>
      </c>
      <c r="R504" s="21">
        <v>2.0803838695948889E-6</v>
      </c>
      <c r="S504" s="21">
        <v>2.6425597012887476E-5</v>
      </c>
      <c r="T504" s="38">
        <v>6.2740357353874288E-10</v>
      </c>
    </row>
    <row r="505" spans="1:20" x14ac:dyDescent="0.25">
      <c r="A505" s="17" t="s">
        <v>284</v>
      </c>
      <c r="B505" s="8" t="s">
        <v>40</v>
      </c>
      <c r="C505" s="8" t="s">
        <v>331</v>
      </c>
      <c r="E505" s="8" t="str">
        <f t="shared" si="55"/>
        <v>FiFi-social.video.fifi</v>
      </c>
      <c r="F505" s="21">
        <f t="shared" si="61"/>
        <v>230648.18602876749</v>
      </c>
      <c r="G505" s="19">
        <f t="shared" si="61"/>
        <v>7.6727442277060725</v>
      </c>
      <c r="H505" s="18">
        <f t="shared" si="60"/>
        <v>8.4730704380975939E-3</v>
      </c>
      <c r="I505" s="6">
        <f t="shared" si="60"/>
        <v>2.04</v>
      </c>
      <c r="J505" s="6">
        <f t="shared" si="60"/>
        <v>5329890.8361619459</v>
      </c>
      <c r="K505" s="18">
        <f t="shared" si="60"/>
        <v>0.15</v>
      </c>
      <c r="L505" s="35">
        <f>Data!BR43</f>
        <v>3.306613704505025E-3</v>
      </c>
      <c r="Q505" s="21">
        <v>0</v>
      </c>
      <c r="R505" s="21">
        <v>1.8391998714457468E-7</v>
      </c>
      <c r="S505" s="21">
        <v>2.8787888802355533E-6</v>
      </c>
      <c r="T505" s="38">
        <v>9.4110497173005569E-11</v>
      </c>
    </row>
    <row r="506" spans="1:20" x14ac:dyDescent="0.25">
      <c r="A506" s="17" t="s">
        <v>285</v>
      </c>
      <c r="B506" s="8" t="s">
        <v>40</v>
      </c>
      <c r="C506" s="8" t="s">
        <v>331</v>
      </c>
      <c r="E506" s="8" t="str">
        <f t="shared" si="55"/>
        <v>FiFi-social.video.fifi</v>
      </c>
      <c r="F506" s="21">
        <f t="shared" si="61"/>
        <v>255011.21194764899</v>
      </c>
      <c r="G506" s="19">
        <f t="shared" si="61"/>
        <v>7.3396787033818205</v>
      </c>
      <c r="H506" s="18">
        <f t="shared" si="60"/>
        <v>8.4730704380975939E-3</v>
      </c>
      <c r="I506" s="6">
        <f t="shared" si="60"/>
        <v>2.04</v>
      </c>
      <c r="J506" s="6">
        <f t="shared" si="60"/>
        <v>5329890.8361619459</v>
      </c>
      <c r="K506" s="18">
        <f t="shared" si="60"/>
        <v>0.15</v>
      </c>
      <c r="L506" s="35">
        <f>Data!BR44</f>
        <v>3.306613704505025E-3</v>
      </c>
      <c r="Q506" s="21">
        <v>0</v>
      </c>
      <c r="R506" s="21">
        <v>3.0502125382355537E-8</v>
      </c>
      <c r="S506" s="21">
        <v>4.5670663215658434E-7</v>
      </c>
      <c r="T506" s="38">
        <v>1.4116596780411328E-11</v>
      </c>
    </row>
    <row r="507" spans="1:20" x14ac:dyDescent="0.25">
      <c r="A507" s="17" t="s">
        <v>286</v>
      </c>
      <c r="B507" s="8" t="s">
        <v>40</v>
      </c>
      <c r="C507" s="8" t="s">
        <v>331</v>
      </c>
      <c r="E507" s="8" t="str">
        <f t="shared" si="55"/>
        <v>FiFi-social.video.fifi</v>
      </c>
      <c r="F507" s="21">
        <f t="shared" si="61"/>
        <v>290283.21400129853</v>
      </c>
      <c r="G507" s="19">
        <f t="shared" si="61"/>
        <v>6.8519846037487664</v>
      </c>
      <c r="H507" s="18">
        <f t="shared" si="60"/>
        <v>8.4730704380975939E-3</v>
      </c>
      <c r="I507" s="6">
        <f t="shared" si="60"/>
        <v>2.04</v>
      </c>
      <c r="J507" s="6">
        <f t="shared" si="60"/>
        <v>5329890.8361619459</v>
      </c>
      <c r="K507" s="18">
        <f t="shared" si="60"/>
        <v>0.15</v>
      </c>
      <c r="L507" s="35">
        <f>Data!BR45</f>
        <v>3.306613704505025E-3</v>
      </c>
      <c r="Q507" s="21">
        <v>0</v>
      </c>
      <c r="R507" s="21">
        <v>5.208251868014175E-9</v>
      </c>
      <c r="S507" s="21">
        <v>7.2801197688640914E-8</v>
      </c>
      <c r="T507" s="38">
        <v>2.1175283748675611E-12</v>
      </c>
    </row>
    <row r="508" spans="1:20" x14ac:dyDescent="0.25">
      <c r="A508" s="17" t="s">
        <v>287</v>
      </c>
      <c r="B508" s="8" t="s">
        <v>40</v>
      </c>
      <c r="C508" s="8" t="s">
        <v>331</v>
      </c>
      <c r="E508" s="8" t="str">
        <f t="shared" si="55"/>
        <v>FiFi-social.video.fifi</v>
      </c>
      <c r="F508" s="21">
        <f t="shared" si="61"/>
        <v>329127.09109349351</v>
      </c>
      <c r="G508" s="19">
        <f t="shared" si="61"/>
        <v>6.6607284125131931</v>
      </c>
      <c r="H508" s="18">
        <f t="shared" si="60"/>
        <v>8.4730704380975939E-3</v>
      </c>
      <c r="I508" s="6">
        <f t="shared" si="60"/>
        <v>2.04</v>
      </c>
      <c r="J508" s="6">
        <f t="shared" si="60"/>
        <v>5329890.8361619459</v>
      </c>
      <c r="K508" s="18">
        <f t="shared" si="60"/>
        <v>0.15</v>
      </c>
      <c r="L508" s="35">
        <f>Data!BR46</f>
        <v>3.8639081490845235E-3</v>
      </c>
      <c r="Q508" s="21">
        <v>0</v>
      </c>
      <c r="R508" s="21">
        <v>8.8579359526896169E-10</v>
      </c>
      <c r="S508" s="21">
        <v>1.2036062357965577E-8</v>
      </c>
      <c r="T508" s="38">
        <v>3.1763480734525729E-13</v>
      </c>
    </row>
    <row r="509" spans="1:20" x14ac:dyDescent="0.25">
      <c r="A509" s="17" t="s">
        <v>288</v>
      </c>
      <c r="B509" s="8" t="s">
        <v>40</v>
      </c>
      <c r="C509" s="8" t="s">
        <v>331</v>
      </c>
      <c r="E509" s="8" t="str">
        <f t="shared" si="55"/>
        <v>FiFi-social.video.fifi</v>
      </c>
      <c r="F509" s="21">
        <f t="shared" si="61"/>
        <v>290379.33513653348</v>
      </c>
      <c r="G509" s="19">
        <f t="shared" si="61"/>
        <v>6.8891115045051432</v>
      </c>
      <c r="H509" s="18">
        <f t="shared" si="60"/>
        <v>8.4730704380975939E-3</v>
      </c>
      <c r="I509" s="6">
        <f t="shared" si="60"/>
        <v>2.04</v>
      </c>
      <c r="J509" s="6">
        <f t="shared" si="60"/>
        <v>5329890.8361619459</v>
      </c>
      <c r="K509" s="18">
        <f t="shared" si="60"/>
        <v>0.15</v>
      </c>
      <c r="L509" s="35">
        <f>Data!BR47</f>
        <v>3.8639081490845235E-3</v>
      </c>
      <c r="Q509" s="21">
        <v>0</v>
      </c>
      <c r="R509" s="21">
        <v>1.1718554531225194E-10</v>
      </c>
      <c r="S509" s="21">
        <v>1.646900748279581E-9</v>
      </c>
      <c r="T509" s="38">
        <v>4.7628567756419216E-14</v>
      </c>
    </row>
    <row r="510" spans="1:20" x14ac:dyDescent="0.25">
      <c r="A510" s="17" t="s">
        <v>289</v>
      </c>
      <c r="B510" s="8" t="s">
        <v>40</v>
      </c>
      <c r="C510" s="8" t="s">
        <v>331</v>
      </c>
      <c r="E510" s="8" t="str">
        <f t="shared" si="55"/>
        <v>FiFi-social.video.fifi</v>
      </c>
      <c r="F510" s="21">
        <f t="shared" si="61"/>
        <v>328074.70488976047</v>
      </c>
      <c r="G510" s="19">
        <f t="shared" si="61"/>
        <v>6.6769335668378105</v>
      </c>
      <c r="H510" s="18">
        <f t="shared" si="60"/>
        <v>8.4730704380975939E-3</v>
      </c>
      <c r="I510" s="6">
        <f t="shared" si="60"/>
        <v>2.04</v>
      </c>
      <c r="J510" s="6">
        <f t="shared" si="60"/>
        <v>5329890.8361619459</v>
      </c>
      <c r="K510" s="18">
        <f t="shared" si="60"/>
        <v>0.15</v>
      </c>
      <c r="L510" s="35">
        <f>Data!BR48</f>
        <v>3.8639081490845235E-3</v>
      </c>
      <c r="Q510" s="21">
        <v>0</v>
      </c>
      <c r="R510" s="21">
        <v>1.9751667561884444E-11</v>
      </c>
      <c r="S510" s="21">
        <v>2.6903636717573427E-10</v>
      </c>
      <c r="T510" s="38">
        <v>7.1054273576010019E-15</v>
      </c>
    </row>
    <row r="511" spans="1:20" x14ac:dyDescent="0.25">
      <c r="A511" s="17" t="s">
        <v>290</v>
      </c>
      <c r="B511" s="8" t="s">
        <v>40</v>
      </c>
      <c r="C511" s="8" t="s">
        <v>331</v>
      </c>
      <c r="E511" s="8" t="str">
        <f t="shared" si="55"/>
        <v>FiFi-social.video.fifi</v>
      </c>
      <c r="F511" s="21">
        <f t="shared" si="61"/>
        <v>287583.00118987449</v>
      </c>
      <c r="G511" s="19">
        <f t="shared" si="61"/>
        <v>7.111582871611037</v>
      </c>
      <c r="H511" s="18">
        <f t="shared" si="60"/>
        <v>8.4730704380975939E-3</v>
      </c>
      <c r="I511" s="6">
        <f t="shared" si="60"/>
        <v>2.04</v>
      </c>
      <c r="J511" s="6">
        <f t="shared" si="60"/>
        <v>5329890.8361619459</v>
      </c>
      <c r="K511" s="18">
        <f t="shared" si="60"/>
        <v>0.15</v>
      </c>
      <c r="L511" s="35">
        <f>Data!BR49</f>
        <v>3.8639081490845235E-3</v>
      </c>
      <c r="Q511" s="21">
        <v>0</v>
      </c>
      <c r="R511" s="21">
        <v>2.7052926852914173E-12</v>
      </c>
      <c r="S511" s="21">
        <v>3.924738277176266E-11</v>
      </c>
      <c r="T511" s="38">
        <v>1.1102230246251565E-15</v>
      </c>
    </row>
    <row r="512" spans="1:20" x14ac:dyDescent="0.25">
      <c r="A512" s="17" t="s">
        <v>291</v>
      </c>
      <c r="B512" s="8" t="s">
        <v>40</v>
      </c>
      <c r="C512" s="8" t="s">
        <v>331</v>
      </c>
      <c r="E512" s="8" t="str">
        <f t="shared" si="55"/>
        <v>FiFi-social.video.fifi</v>
      </c>
      <c r="F512" s="21">
        <f t="shared" si="61"/>
        <v>348609.08602096396</v>
      </c>
      <c r="G512" s="19">
        <f t="shared" si="61"/>
        <v>6.5637372420193243</v>
      </c>
      <c r="H512" s="18">
        <f t="shared" si="60"/>
        <v>8.4730704380975939E-3</v>
      </c>
      <c r="I512" s="6">
        <f t="shared" si="60"/>
        <v>2.04</v>
      </c>
      <c r="J512" s="6">
        <f t="shared" si="60"/>
        <v>5329890.8361619459</v>
      </c>
      <c r="K512" s="18">
        <f t="shared" si="60"/>
        <v>0.15</v>
      </c>
      <c r="L512" s="35">
        <f>Data!BR50</f>
        <v>3.8639081490845235E-3</v>
      </c>
      <c r="Q512" s="21">
        <v>0</v>
      </c>
      <c r="R512" s="21">
        <v>3.2793649365108766E-13</v>
      </c>
      <c r="S512" s="21">
        <v>4.3910775118455508E-12</v>
      </c>
      <c r="T512" s="38">
        <v>1.1102230246251565E-16</v>
      </c>
    </row>
    <row r="513" spans="1:20" x14ac:dyDescent="0.25">
      <c r="A513" s="17" t="s">
        <v>292</v>
      </c>
      <c r="B513" s="8" t="s">
        <v>40</v>
      </c>
      <c r="C513" s="8" t="s">
        <v>331</v>
      </c>
      <c r="E513" s="8" t="str">
        <f t="shared" si="55"/>
        <v>FiFi-social.video.fifi</v>
      </c>
      <c r="F513" s="21">
        <f t="shared" si="61"/>
        <v>241297.1653229885</v>
      </c>
      <c r="G513" s="19">
        <f t="shared" si="61"/>
        <v>7.6437660299865655</v>
      </c>
      <c r="H513" s="18">
        <f t="shared" ref="H513:K528" si="62">H512</f>
        <v>8.4730704380975939E-3</v>
      </c>
      <c r="I513" s="6">
        <f t="shared" si="62"/>
        <v>2.04</v>
      </c>
      <c r="J513" s="6">
        <f t="shared" si="62"/>
        <v>5329890.8361619459</v>
      </c>
      <c r="K513" s="18">
        <f t="shared" si="62"/>
        <v>0.15</v>
      </c>
      <c r="L513" s="35">
        <f>Data!BR51</f>
        <v>4.0496729639443564E-3</v>
      </c>
      <c r="Q513" s="21">
        <v>0</v>
      </c>
      <c r="R513" s="21">
        <v>0</v>
      </c>
      <c r="S513" s="21">
        <v>0</v>
      </c>
      <c r="T513" s="38">
        <v>0</v>
      </c>
    </row>
    <row r="514" spans="1:20" x14ac:dyDescent="0.25">
      <c r="A514" s="17" t="s">
        <v>293</v>
      </c>
      <c r="B514" s="8" t="s">
        <v>40</v>
      </c>
      <c r="C514" s="8" t="s">
        <v>331</v>
      </c>
      <c r="E514" s="8" t="str">
        <f t="shared" si="55"/>
        <v>FiFi-social.video.fifi</v>
      </c>
      <c r="F514" s="21">
        <f t="shared" ref="F514:G528" si="63">F448</f>
        <v>285302.18935091398</v>
      </c>
      <c r="G514" s="19">
        <f t="shared" si="63"/>
        <v>7.1103422436825836</v>
      </c>
      <c r="H514" s="18">
        <f t="shared" si="62"/>
        <v>8.4730704380975939E-3</v>
      </c>
      <c r="I514" s="6">
        <f t="shared" si="62"/>
        <v>2.04</v>
      </c>
      <c r="J514" s="6">
        <f t="shared" si="62"/>
        <v>5329890.8361619459</v>
      </c>
      <c r="K514" s="18">
        <f t="shared" si="62"/>
        <v>0.15</v>
      </c>
      <c r="L514" s="35">
        <f>Data!BR52</f>
        <v>4.0496729639443564E-3</v>
      </c>
      <c r="Q514" s="21">
        <v>0</v>
      </c>
      <c r="R514" s="21">
        <v>0</v>
      </c>
      <c r="S514" s="21">
        <v>0</v>
      </c>
      <c r="T514" s="38">
        <v>0</v>
      </c>
    </row>
    <row r="515" spans="1:20" x14ac:dyDescent="0.25">
      <c r="A515" s="17" t="s">
        <v>294</v>
      </c>
      <c r="B515" s="8" t="s">
        <v>40</v>
      </c>
      <c r="C515" s="8" t="s">
        <v>331</v>
      </c>
      <c r="E515" s="8" t="str">
        <f t="shared" si="55"/>
        <v>FiFi-social.video.fifi</v>
      </c>
      <c r="F515" s="21">
        <f t="shared" si="63"/>
        <v>415829.06386048801</v>
      </c>
      <c r="G515" s="19">
        <f t="shared" si="63"/>
        <v>6.129014958880469</v>
      </c>
      <c r="H515" s="18">
        <f t="shared" si="62"/>
        <v>8.4730704380975939E-3</v>
      </c>
      <c r="I515" s="6">
        <f t="shared" si="62"/>
        <v>2.04</v>
      </c>
      <c r="J515" s="6">
        <f t="shared" si="62"/>
        <v>5329890.8361619459</v>
      </c>
      <c r="K515" s="18">
        <f t="shared" si="62"/>
        <v>0.15</v>
      </c>
      <c r="L515" s="35">
        <f>Data!BR53</f>
        <v>4.0496729639443564E-3</v>
      </c>
      <c r="Q515" s="21">
        <v>0</v>
      </c>
      <c r="R515" s="21">
        <v>0</v>
      </c>
      <c r="S515" s="21">
        <v>0</v>
      </c>
      <c r="T515" s="38">
        <v>0</v>
      </c>
    </row>
    <row r="516" spans="1:20" x14ac:dyDescent="0.25">
      <c r="A516" s="17" t="s">
        <v>295</v>
      </c>
      <c r="B516" s="8" t="s">
        <v>40</v>
      </c>
      <c r="C516" s="8" t="s">
        <v>331</v>
      </c>
      <c r="E516" s="8" t="str">
        <f t="shared" si="55"/>
        <v>FiFi-social.video.fifi</v>
      </c>
      <c r="F516" s="21">
        <f t="shared" si="63"/>
        <v>393432.46859552251</v>
      </c>
      <c r="G516" s="19">
        <f t="shared" si="63"/>
        <v>6.2941960634324765</v>
      </c>
      <c r="H516" s="18">
        <f t="shared" si="62"/>
        <v>8.4730704380975939E-3</v>
      </c>
      <c r="I516" s="6">
        <f t="shared" si="62"/>
        <v>2.04</v>
      </c>
      <c r="J516" s="6">
        <f t="shared" si="62"/>
        <v>5329890.8361619459</v>
      </c>
      <c r="K516" s="18">
        <f t="shared" si="62"/>
        <v>0.15</v>
      </c>
      <c r="L516" s="35">
        <f>Data!BR54</f>
        <v>4.0496729639443564E-3</v>
      </c>
      <c r="Q516" s="21">
        <v>0</v>
      </c>
      <c r="R516" s="21">
        <v>0</v>
      </c>
      <c r="S516" s="21">
        <v>0</v>
      </c>
      <c r="T516" s="38">
        <v>0</v>
      </c>
    </row>
    <row r="517" spans="1:20" x14ac:dyDescent="0.25">
      <c r="A517" s="17" t="s">
        <v>296</v>
      </c>
      <c r="B517" s="8" t="s">
        <v>40</v>
      </c>
      <c r="C517" s="8" t="s">
        <v>331</v>
      </c>
      <c r="E517" s="8" t="str">
        <f t="shared" si="55"/>
        <v>FiFi-social.video.fifi</v>
      </c>
      <c r="F517" s="21">
        <f t="shared" si="63"/>
        <v>228081.015200244</v>
      </c>
      <c r="G517" s="19">
        <f t="shared" si="63"/>
        <v>7.9971814637423746</v>
      </c>
      <c r="H517" s="18">
        <f t="shared" si="62"/>
        <v>8.4730704380975939E-3</v>
      </c>
      <c r="I517" s="6">
        <f t="shared" si="62"/>
        <v>2.04</v>
      </c>
      <c r="J517" s="6">
        <f t="shared" si="62"/>
        <v>5329890.8361619459</v>
      </c>
      <c r="K517" s="18">
        <f t="shared" si="62"/>
        <v>0.15</v>
      </c>
      <c r="L517" s="35">
        <f>Data!BR55</f>
        <v>4.7927322233836875E-3</v>
      </c>
      <c r="Q517" s="21">
        <v>0</v>
      </c>
      <c r="R517" s="21">
        <v>0</v>
      </c>
      <c r="S517" s="21">
        <v>0</v>
      </c>
      <c r="T517" s="38">
        <v>0</v>
      </c>
    </row>
    <row r="518" spans="1:20" x14ac:dyDescent="0.25">
      <c r="A518" s="17" t="s">
        <v>297</v>
      </c>
      <c r="B518" s="8" t="s">
        <v>40</v>
      </c>
      <c r="C518" s="8" t="s">
        <v>331</v>
      </c>
      <c r="E518" s="8" t="str">
        <f t="shared" si="55"/>
        <v>FiFi-social.video.fifi</v>
      </c>
      <c r="F518" s="21">
        <f t="shared" si="63"/>
        <v>317634.99002545653</v>
      </c>
      <c r="G518" s="19">
        <f t="shared" si="63"/>
        <v>6.7548152855074779</v>
      </c>
      <c r="H518" s="18">
        <f t="shared" si="62"/>
        <v>8.4730704380975939E-3</v>
      </c>
      <c r="I518" s="6">
        <f t="shared" si="62"/>
        <v>2.04</v>
      </c>
      <c r="J518" s="6">
        <f t="shared" si="62"/>
        <v>5329890.8361619459</v>
      </c>
      <c r="K518" s="18">
        <f t="shared" si="62"/>
        <v>0.15</v>
      </c>
      <c r="L518" s="35">
        <f>Data!BR56</f>
        <v>4.7927322233836875E-3</v>
      </c>
      <c r="Q518" s="21">
        <v>0</v>
      </c>
      <c r="R518" s="21">
        <v>0</v>
      </c>
      <c r="S518" s="21">
        <v>0</v>
      </c>
      <c r="T518" s="38">
        <v>0</v>
      </c>
    </row>
    <row r="519" spans="1:20" x14ac:dyDescent="0.25">
      <c r="A519" s="17" t="s">
        <v>298</v>
      </c>
      <c r="B519" s="8" t="s">
        <v>40</v>
      </c>
      <c r="C519" s="8" t="s">
        <v>331</v>
      </c>
      <c r="E519" s="8" t="str">
        <f t="shared" si="55"/>
        <v>FiFi-social.video.fifi</v>
      </c>
      <c r="F519" s="21">
        <f t="shared" si="63"/>
        <v>322486.62248072354</v>
      </c>
      <c r="G519" s="19">
        <f t="shared" si="63"/>
        <v>6.9739033911176911</v>
      </c>
      <c r="H519" s="18">
        <f t="shared" si="62"/>
        <v>8.4730704380975939E-3</v>
      </c>
      <c r="I519" s="6">
        <f t="shared" si="62"/>
        <v>2.04</v>
      </c>
      <c r="J519" s="6">
        <f t="shared" si="62"/>
        <v>5329890.8361619459</v>
      </c>
      <c r="K519" s="18">
        <f t="shared" si="62"/>
        <v>0.15</v>
      </c>
      <c r="L519" s="35">
        <f>Data!BR57</f>
        <v>4.7927322233836875E-3</v>
      </c>
      <c r="Q519" s="21">
        <v>0</v>
      </c>
      <c r="R519" s="21">
        <v>0</v>
      </c>
      <c r="S519" s="21">
        <v>0</v>
      </c>
      <c r="T519" s="38">
        <v>0</v>
      </c>
    </row>
    <row r="520" spans="1:20" x14ac:dyDescent="0.25">
      <c r="A520" s="17" t="s">
        <v>299</v>
      </c>
      <c r="B520" s="8" t="s">
        <v>40</v>
      </c>
      <c r="C520" s="8" t="s">
        <v>331</v>
      </c>
      <c r="E520" s="8" t="str">
        <f t="shared" si="55"/>
        <v>FiFi-social.video.fifi</v>
      </c>
      <c r="F520" s="21">
        <f t="shared" si="63"/>
        <v>401386.27962260752</v>
      </c>
      <c r="G520" s="19">
        <f t="shared" si="63"/>
        <v>6.2238891290728731</v>
      </c>
      <c r="H520" s="18">
        <f t="shared" si="62"/>
        <v>8.4730704380975939E-3</v>
      </c>
      <c r="I520" s="6">
        <f t="shared" si="62"/>
        <v>2.04</v>
      </c>
      <c r="J520" s="6">
        <f t="shared" si="62"/>
        <v>5329890.8361619459</v>
      </c>
      <c r="K520" s="18">
        <f t="shared" si="62"/>
        <v>0.15</v>
      </c>
      <c r="L520" s="35">
        <f>Data!BR58</f>
        <v>4.7927322233836875E-3</v>
      </c>
      <c r="Q520" s="21">
        <v>0</v>
      </c>
      <c r="R520" s="21">
        <v>0</v>
      </c>
      <c r="S520" s="21">
        <v>0</v>
      </c>
      <c r="T520" s="38">
        <v>0</v>
      </c>
    </row>
    <row r="521" spans="1:20" x14ac:dyDescent="0.25">
      <c r="A521" s="17" t="s">
        <v>300</v>
      </c>
      <c r="B521" s="8" t="s">
        <v>40</v>
      </c>
      <c r="C521" s="8" t="s">
        <v>331</v>
      </c>
      <c r="E521" s="8" t="str">
        <f t="shared" si="55"/>
        <v>FiFi-social.video.fifi</v>
      </c>
      <c r="F521" s="21">
        <f t="shared" si="63"/>
        <v>309588.89609523199</v>
      </c>
      <c r="G521" s="19">
        <f t="shared" si="63"/>
        <v>6.9990429098927924</v>
      </c>
      <c r="H521" s="18">
        <f t="shared" si="62"/>
        <v>8.4730704380975939E-3</v>
      </c>
      <c r="I521" s="6">
        <f t="shared" si="62"/>
        <v>2.04</v>
      </c>
      <c r="J521" s="6">
        <f t="shared" si="62"/>
        <v>5329890.8361619459</v>
      </c>
      <c r="K521" s="18">
        <f t="shared" si="62"/>
        <v>0.15</v>
      </c>
      <c r="L521" s="35">
        <f>Data!BR59</f>
        <v>4.1239788898882893E-3</v>
      </c>
      <c r="Q521" s="21">
        <v>0</v>
      </c>
      <c r="R521" s="21">
        <v>0</v>
      </c>
      <c r="S521" s="21">
        <v>0</v>
      </c>
      <c r="T521" s="38">
        <v>0</v>
      </c>
    </row>
    <row r="522" spans="1:20" x14ac:dyDescent="0.25">
      <c r="A522" s="17" t="s">
        <v>301</v>
      </c>
      <c r="B522" s="8" t="s">
        <v>40</v>
      </c>
      <c r="C522" s="8" t="s">
        <v>331</v>
      </c>
      <c r="E522" s="8" t="str">
        <f t="shared" si="55"/>
        <v>FiFi-social.video.fifi</v>
      </c>
      <c r="F522" s="21">
        <f t="shared" si="63"/>
        <v>309968.77520157403</v>
      </c>
      <c r="G522" s="19">
        <f t="shared" si="63"/>
        <v>6.9767010399881384</v>
      </c>
      <c r="H522" s="18">
        <f t="shared" si="62"/>
        <v>8.4730704380975939E-3</v>
      </c>
      <c r="I522" s="6">
        <f t="shared" si="62"/>
        <v>2.04</v>
      </c>
      <c r="J522" s="6">
        <f t="shared" si="62"/>
        <v>5329890.8361619459</v>
      </c>
      <c r="K522" s="18">
        <f t="shared" si="62"/>
        <v>0.15</v>
      </c>
      <c r="L522" s="35">
        <f>Data!BR60</f>
        <v>4.1239788898882893E-3</v>
      </c>
      <c r="Q522" s="21">
        <v>0</v>
      </c>
      <c r="R522" s="21">
        <v>0</v>
      </c>
      <c r="S522" s="21">
        <v>0</v>
      </c>
      <c r="T522" s="38">
        <v>0</v>
      </c>
    </row>
    <row r="523" spans="1:20" x14ac:dyDescent="0.25">
      <c r="A523" s="17" t="s">
        <v>272</v>
      </c>
      <c r="B523" s="8" t="s">
        <v>40</v>
      </c>
      <c r="C523" s="8" t="s">
        <v>331</v>
      </c>
      <c r="E523" s="8" t="str">
        <f t="shared" si="55"/>
        <v>FiFi-social.video.fifi</v>
      </c>
      <c r="F523" s="21">
        <f t="shared" si="63"/>
        <v>454180.53004536044</v>
      </c>
      <c r="G523" s="19">
        <f t="shared" si="63"/>
        <v>6.0080329106190753</v>
      </c>
      <c r="H523" s="18">
        <f t="shared" si="62"/>
        <v>8.4730704380975939E-3</v>
      </c>
      <c r="I523" s="6">
        <f t="shared" si="62"/>
        <v>2.04</v>
      </c>
      <c r="J523" s="6">
        <f t="shared" si="62"/>
        <v>5329890.8361619459</v>
      </c>
      <c r="K523" s="18">
        <f t="shared" si="62"/>
        <v>0.15</v>
      </c>
      <c r="L523" s="35">
        <f>Data!BR61</f>
        <v>4.1239788898882893E-3</v>
      </c>
      <c r="Q523" s="21">
        <v>0</v>
      </c>
      <c r="R523" s="21">
        <v>0</v>
      </c>
      <c r="S523" s="21">
        <v>0</v>
      </c>
      <c r="T523" s="38">
        <v>0</v>
      </c>
    </row>
    <row r="524" spans="1:20" x14ac:dyDescent="0.25">
      <c r="A524" s="17" t="s">
        <v>273</v>
      </c>
      <c r="B524" s="8" t="s">
        <v>40</v>
      </c>
      <c r="C524" s="8" t="s">
        <v>331</v>
      </c>
      <c r="E524" s="8" t="str">
        <f t="shared" si="55"/>
        <v>FiFi-social.video.fifi</v>
      </c>
      <c r="F524" s="21">
        <f t="shared" si="63"/>
        <v>455011.73547455797</v>
      </c>
      <c r="G524" s="19">
        <f t="shared" si="63"/>
        <v>6.0449284141776669</v>
      </c>
      <c r="H524" s="18">
        <f t="shared" si="62"/>
        <v>8.4730704380975939E-3</v>
      </c>
      <c r="I524" s="6">
        <f t="shared" si="62"/>
        <v>2.04</v>
      </c>
      <c r="J524" s="6">
        <f t="shared" si="62"/>
        <v>5329890.8361619459</v>
      </c>
      <c r="K524" s="18">
        <f t="shared" si="62"/>
        <v>0.15</v>
      </c>
      <c r="L524" s="35">
        <f>Data!BR62</f>
        <v>4.1239788898882893E-3</v>
      </c>
      <c r="Q524" s="21">
        <v>0</v>
      </c>
      <c r="R524" s="21">
        <v>0</v>
      </c>
      <c r="S524" s="21">
        <v>0</v>
      </c>
      <c r="T524" s="38">
        <v>0</v>
      </c>
    </row>
    <row r="525" spans="1:20" x14ac:dyDescent="0.25">
      <c r="A525" s="17" t="s">
        <v>274</v>
      </c>
      <c r="B525" s="8" t="s">
        <v>40</v>
      </c>
      <c r="C525" s="8" t="s">
        <v>331</v>
      </c>
      <c r="E525" s="8" t="str">
        <f t="shared" si="55"/>
        <v>FiFi-social.video.fifi</v>
      </c>
      <c r="F525" s="21">
        <f t="shared" si="63"/>
        <v>290055.894256228</v>
      </c>
      <c r="G525" s="19">
        <f t="shared" si="63"/>
        <v>7.3475859223576458</v>
      </c>
      <c r="H525" s="18">
        <f t="shared" si="62"/>
        <v>8.4730704380975939E-3</v>
      </c>
      <c r="I525" s="6">
        <f t="shared" si="62"/>
        <v>2.04</v>
      </c>
      <c r="J525" s="6">
        <f t="shared" si="62"/>
        <v>5329890.8361619459</v>
      </c>
      <c r="K525" s="18">
        <f t="shared" si="62"/>
        <v>0.15</v>
      </c>
      <c r="L525" s="35">
        <f>Data!BR63</f>
        <v>4.1239788898882893E-3</v>
      </c>
      <c r="Q525" s="21">
        <v>0</v>
      </c>
      <c r="R525" s="21">
        <v>0</v>
      </c>
      <c r="S525" s="21">
        <v>0</v>
      </c>
      <c r="T525" s="38">
        <v>0</v>
      </c>
    </row>
    <row r="526" spans="1:20" x14ac:dyDescent="0.25">
      <c r="A526" s="17" t="s">
        <v>275</v>
      </c>
      <c r="B526" s="8" t="s">
        <v>40</v>
      </c>
      <c r="C526" s="8" t="s">
        <v>331</v>
      </c>
      <c r="E526" s="8" t="str">
        <f t="shared" si="55"/>
        <v>FiFi-social.video.fifi</v>
      </c>
      <c r="F526" s="21">
        <f t="shared" si="63"/>
        <v>348451.97318493499</v>
      </c>
      <c r="G526" s="19">
        <f t="shared" si="63"/>
        <v>6.6816214516324974</v>
      </c>
      <c r="H526" s="18">
        <f t="shared" si="62"/>
        <v>8.4730704380975939E-3</v>
      </c>
      <c r="I526" s="6">
        <f t="shared" si="62"/>
        <v>2.04</v>
      </c>
      <c r="J526" s="6">
        <f t="shared" si="62"/>
        <v>5329890.8361619459</v>
      </c>
      <c r="K526" s="18">
        <f t="shared" si="62"/>
        <v>0.15</v>
      </c>
      <c r="L526" s="35">
        <f>Data!BR64</f>
        <v>3.6038374082807572E-3</v>
      </c>
      <c r="Q526" s="21">
        <v>0</v>
      </c>
      <c r="R526" s="21">
        <v>0</v>
      </c>
      <c r="S526" s="21">
        <v>0</v>
      </c>
      <c r="T526" s="38">
        <v>0</v>
      </c>
    </row>
    <row r="527" spans="1:20" x14ac:dyDescent="0.25">
      <c r="A527" s="17" t="s">
        <v>276</v>
      </c>
      <c r="B527" s="8" t="s">
        <v>40</v>
      </c>
      <c r="C527" s="8" t="s">
        <v>331</v>
      </c>
      <c r="E527" s="8" t="str">
        <f t="shared" si="55"/>
        <v>FiFi-social.video.fifi</v>
      </c>
      <c r="F527" s="21">
        <f t="shared" si="63"/>
        <v>427408.08445701201</v>
      </c>
      <c r="G527" s="19">
        <f t="shared" si="63"/>
        <v>6.1680815445545676</v>
      </c>
      <c r="H527" s="18">
        <f t="shared" si="62"/>
        <v>8.4730704380975939E-3</v>
      </c>
      <c r="I527" s="6">
        <f t="shared" si="62"/>
        <v>2.04</v>
      </c>
      <c r="J527" s="6">
        <f t="shared" si="62"/>
        <v>5329890.8361619459</v>
      </c>
      <c r="K527" s="18">
        <f t="shared" si="62"/>
        <v>0.15</v>
      </c>
      <c r="L527" s="35">
        <f>Data!BR65</f>
        <v>3.6038374082807572E-3</v>
      </c>
      <c r="Q527" s="21">
        <v>0</v>
      </c>
      <c r="R527" s="21">
        <v>0</v>
      </c>
      <c r="S527" s="21">
        <v>0</v>
      </c>
      <c r="T527" s="38">
        <v>0</v>
      </c>
    </row>
    <row r="528" spans="1:20" x14ac:dyDescent="0.25">
      <c r="A528" s="17" t="s">
        <v>277</v>
      </c>
      <c r="B528" s="8" t="s">
        <v>40</v>
      </c>
      <c r="C528" s="8" t="s">
        <v>331</v>
      </c>
      <c r="E528" s="8" t="str">
        <f t="shared" si="55"/>
        <v>FiFi-social.video.fifi</v>
      </c>
      <c r="F528" s="21">
        <f t="shared" si="63"/>
        <v>330189.49929959601</v>
      </c>
      <c r="G528" s="19">
        <f t="shared" si="63"/>
        <v>6.4579352380155601</v>
      </c>
      <c r="H528" s="18">
        <f t="shared" si="62"/>
        <v>8.4730704380975939E-3</v>
      </c>
      <c r="I528" s="6">
        <f t="shared" si="62"/>
        <v>2.04</v>
      </c>
      <c r="J528" s="6">
        <f t="shared" si="62"/>
        <v>5329890.8361619459</v>
      </c>
      <c r="K528" s="18">
        <f t="shared" si="62"/>
        <v>0.15</v>
      </c>
      <c r="L528" s="35">
        <f>Data!BR66</f>
        <v>3.6038374082807572E-3</v>
      </c>
      <c r="Q528" s="21">
        <v>0</v>
      </c>
      <c r="R528" s="21">
        <v>0</v>
      </c>
      <c r="S528" s="21">
        <v>0</v>
      </c>
      <c r="T528" s="38">
        <v>0</v>
      </c>
    </row>
    <row r="530" spans="1:20" x14ac:dyDescent="0.25">
      <c r="A530" s="16" t="s">
        <v>328</v>
      </c>
      <c r="B530" s="8" t="s">
        <v>40</v>
      </c>
      <c r="C530" s="8" t="s">
        <v>74</v>
      </c>
      <c r="E530" s="8" t="str">
        <f>IF(RIGHT(A530,3)="old","Initial",B530&amp;"-"&amp;C530)</f>
        <v>Initial</v>
      </c>
      <c r="F530" s="21">
        <f>F464</f>
        <v>393432.46859552251</v>
      </c>
      <c r="G530" s="19">
        <f>G464</f>
        <v>6.2941960634324765</v>
      </c>
      <c r="H530" s="25">
        <f>VLOOKUP(C530,parms,3,FALSE)</f>
        <v>1.6312326832536614E-3</v>
      </c>
      <c r="I530" s="42">
        <f>VLOOKUP(C530,parms,8,FALSE)</f>
        <v>1</v>
      </c>
      <c r="J530" s="27">
        <f>VLOOKUP(C530,parms,4,FALSE)</f>
        <v>2732.6454960550273</v>
      </c>
      <c r="K530" s="25">
        <f>VLOOKUP(C530,parms,6,FALSE)</f>
        <v>0.15</v>
      </c>
      <c r="L530" s="35">
        <f>Data!BU2</f>
        <v>1</v>
      </c>
      <c r="M530" s="39">
        <f>VLOOKUP(C530,Data!$CB$2:$EB$22,1+VALUE(MID(A530,6,2)),FALSE)</f>
        <v>5438.0675000000001</v>
      </c>
      <c r="Q530" s="21">
        <v>5438.0675000000001</v>
      </c>
      <c r="R530" s="21">
        <v>554.054830197554</v>
      </c>
      <c r="S530" s="21">
        <v>-1950.7377688448059</v>
      </c>
      <c r="T530" s="38">
        <v>0.86330972497941083</v>
      </c>
    </row>
    <row r="531" spans="1:20" x14ac:dyDescent="0.25">
      <c r="A531" s="16" t="s">
        <v>316</v>
      </c>
      <c r="B531" s="8" t="s">
        <v>40</v>
      </c>
      <c r="C531" s="8" t="s">
        <v>74</v>
      </c>
      <c r="E531" s="8" t="str">
        <f t="shared" ref="E531:E594" si="64">IF(RIGHT(A531,3)="old","Initial",B531&amp;"-"&amp;C531)</f>
        <v>Initial</v>
      </c>
      <c r="F531" s="21">
        <f>F465</f>
        <v>228081.015200244</v>
      </c>
      <c r="G531" s="19">
        <f>G465</f>
        <v>7.9971814637423746</v>
      </c>
      <c r="H531" s="18">
        <f t="shared" ref="H531:K546" si="65">H530</f>
        <v>1.6312326832536614E-3</v>
      </c>
      <c r="I531" s="6">
        <f>I530</f>
        <v>1</v>
      </c>
      <c r="J531" s="6">
        <f t="shared" si="65"/>
        <v>2732.6454960550273</v>
      </c>
      <c r="K531" s="18">
        <f t="shared" si="65"/>
        <v>0.15</v>
      </c>
      <c r="L531" s="35">
        <f>Data!BU3</f>
        <v>1</v>
      </c>
      <c r="M531" s="39">
        <f>VLOOKUP(C531,Data!$CB$2:$EB$22,1+VALUE(MID(A531,6,2)),FALSE)</f>
        <v>5438.0675000000001</v>
      </c>
      <c r="Q531" s="21">
        <v>5438.0675000000001</v>
      </c>
      <c r="R531" s="21">
        <v>334.32177237590452</v>
      </c>
      <c r="S531" s="21">
        <v>-2764.4356190299191</v>
      </c>
      <c r="T531" s="38">
        <v>0.89858591890382122</v>
      </c>
    </row>
    <row r="532" spans="1:20" x14ac:dyDescent="0.25">
      <c r="A532" s="16" t="s">
        <v>317</v>
      </c>
      <c r="B532" s="8" t="s">
        <v>40</v>
      </c>
      <c r="C532" s="8" t="s">
        <v>74</v>
      </c>
      <c r="E532" s="8" t="str">
        <f t="shared" si="64"/>
        <v>Initial</v>
      </c>
      <c r="F532" s="21">
        <f t="shared" ref="F532:G547" si="66">F466</f>
        <v>317634.99002545653</v>
      </c>
      <c r="G532" s="19">
        <f t="shared" si="66"/>
        <v>6.7548152855074779</v>
      </c>
      <c r="H532" s="18">
        <f t="shared" si="65"/>
        <v>1.6312326832536614E-3</v>
      </c>
      <c r="I532" s="6">
        <f t="shared" si="65"/>
        <v>1</v>
      </c>
      <c r="J532" s="6">
        <f t="shared" si="65"/>
        <v>2732.6454960550273</v>
      </c>
      <c r="K532" s="18">
        <f t="shared" si="65"/>
        <v>0.15</v>
      </c>
      <c r="L532" s="35">
        <f>Data!BU4</f>
        <v>1</v>
      </c>
      <c r="M532" s="39">
        <f>VLOOKUP(C532,Data!$CB$2:$EB$22,1+VALUE(MID(A532,6,2)),FALSE)</f>
        <v>5438.0675000000001</v>
      </c>
      <c r="Q532" s="21">
        <v>5438.0675000000001</v>
      </c>
      <c r="R532" s="21">
        <v>467.8911423579612</v>
      </c>
      <c r="S532" s="21">
        <v>-2277.5492596468885</v>
      </c>
      <c r="T532" s="38">
        <v>0.90302665949543237</v>
      </c>
    </row>
    <row r="533" spans="1:20" x14ac:dyDescent="0.25">
      <c r="A533" s="16" t="s">
        <v>318</v>
      </c>
      <c r="B533" s="8" t="s">
        <v>40</v>
      </c>
      <c r="C533" s="8" t="s">
        <v>74</v>
      </c>
      <c r="E533" s="8" t="str">
        <f t="shared" si="64"/>
        <v>Initial</v>
      </c>
      <c r="F533" s="21">
        <f t="shared" si="66"/>
        <v>322486.62248072354</v>
      </c>
      <c r="G533" s="19">
        <f t="shared" si="66"/>
        <v>6.9739033911176911</v>
      </c>
      <c r="H533" s="18">
        <f t="shared" si="65"/>
        <v>1.6312326832536614E-3</v>
      </c>
      <c r="I533" s="6">
        <f t="shared" si="65"/>
        <v>1</v>
      </c>
      <c r="J533" s="6">
        <f t="shared" si="65"/>
        <v>2732.6454960550273</v>
      </c>
      <c r="K533" s="18">
        <f t="shared" si="65"/>
        <v>0.15</v>
      </c>
      <c r="L533" s="35">
        <f>Data!BU5</f>
        <v>1</v>
      </c>
      <c r="M533" s="39">
        <f>VLOOKUP(C533,Data!$CB$2:$EB$22,1+VALUE(MID(A533,6,2)),FALSE)</f>
        <v>5438.0675000000001</v>
      </c>
      <c r="Q533" s="21">
        <v>5438.0675000000001</v>
      </c>
      <c r="R533" s="21">
        <v>475.37929688360913</v>
      </c>
      <c r="S533" s="21">
        <v>-2122.818209396255</v>
      </c>
      <c r="T533" s="38">
        <v>0.90367578669360249</v>
      </c>
    </row>
    <row r="534" spans="1:20" x14ac:dyDescent="0.25">
      <c r="A534" s="16" t="s">
        <v>319</v>
      </c>
      <c r="B534" s="8" t="s">
        <v>40</v>
      </c>
      <c r="C534" s="8" t="s">
        <v>74</v>
      </c>
      <c r="E534" s="8" t="str">
        <f t="shared" si="64"/>
        <v>Initial</v>
      </c>
      <c r="F534" s="21">
        <f t="shared" si="66"/>
        <v>401386.27962260752</v>
      </c>
      <c r="G534" s="19">
        <f t="shared" si="66"/>
        <v>6.2238891290728731</v>
      </c>
      <c r="H534" s="18">
        <f t="shared" si="65"/>
        <v>1.6312326832536614E-3</v>
      </c>
      <c r="I534" s="6">
        <f t="shared" si="65"/>
        <v>1</v>
      </c>
      <c r="J534" s="6">
        <f t="shared" si="65"/>
        <v>2732.6454960550273</v>
      </c>
      <c r="K534" s="18">
        <f t="shared" si="65"/>
        <v>0.15</v>
      </c>
      <c r="L534" s="35">
        <f>Data!BU6</f>
        <v>1</v>
      </c>
      <c r="M534" s="39">
        <f>VLOOKUP(C534,Data!$CB$2:$EB$22,1+VALUE(MID(A534,6,2)),FALSE)</f>
        <v>1929.6375</v>
      </c>
      <c r="Q534" s="21">
        <v>1929.6375</v>
      </c>
      <c r="R534" s="21">
        <v>427.26305801371683</v>
      </c>
      <c r="S534" s="21">
        <v>729.60040202600453</v>
      </c>
      <c r="T534" s="38">
        <v>0.65255467746901386</v>
      </c>
    </row>
    <row r="535" spans="1:20" x14ac:dyDescent="0.25">
      <c r="A535" s="16" t="s">
        <v>320</v>
      </c>
      <c r="B535" s="8" t="s">
        <v>40</v>
      </c>
      <c r="C535" s="8" t="s">
        <v>74</v>
      </c>
      <c r="E535" s="8" t="str">
        <f t="shared" si="64"/>
        <v>Initial</v>
      </c>
      <c r="F535" s="21">
        <f t="shared" si="66"/>
        <v>309588.89609523199</v>
      </c>
      <c r="G535" s="19">
        <f t="shared" si="66"/>
        <v>6.9990429098927924</v>
      </c>
      <c r="H535" s="18">
        <f t="shared" si="65"/>
        <v>1.6312326832536614E-3</v>
      </c>
      <c r="I535" s="6">
        <f t="shared" si="65"/>
        <v>1</v>
      </c>
      <c r="J535" s="6">
        <f t="shared" si="65"/>
        <v>2732.6454960550273</v>
      </c>
      <c r="K535" s="18">
        <f t="shared" si="65"/>
        <v>0.15</v>
      </c>
      <c r="L535" s="35">
        <f>Data!BU7</f>
        <v>1</v>
      </c>
      <c r="M535" s="39">
        <f>VLOOKUP(C535,Data!$CB$2:$EB$22,1+VALUE(MID(A535,6,2)),FALSE)</f>
        <v>1929.6375</v>
      </c>
      <c r="Q535" s="21">
        <v>1929.6375</v>
      </c>
      <c r="R535" s="21">
        <v>292.31499352623621</v>
      </c>
      <c r="S535" s="21">
        <v>116.2876828951612</v>
      </c>
      <c r="T535" s="38">
        <v>0.578828360661506</v>
      </c>
    </row>
    <row r="536" spans="1:20" x14ac:dyDescent="0.25">
      <c r="A536" s="16" t="s">
        <v>321</v>
      </c>
      <c r="B536" s="8" t="s">
        <v>40</v>
      </c>
      <c r="C536" s="8" t="s">
        <v>74</v>
      </c>
      <c r="E536" s="8" t="str">
        <f t="shared" si="64"/>
        <v>Initial</v>
      </c>
      <c r="F536" s="21">
        <f t="shared" si="66"/>
        <v>309968.77520157403</v>
      </c>
      <c r="G536" s="19">
        <f t="shared" si="66"/>
        <v>6.9767010399881384</v>
      </c>
      <c r="H536" s="18">
        <f t="shared" si="65"/>
        <v>1.6312326832536614E-3</v>
      </c>
      <c r="I536" s="6">
        <f t="shared" si="65"/>
        <v>1</v>
      </c>
      <c r="J536" s="6">
        <f t="shared" si="65"/>
        <v>2732.6454960550273</v>
      </c>
      <c r="K536" s="18">
        <f t="shared" si="65"/>
        <v>0.15</v>
      </c>
      <c r="L536" s="35">
        <f>Data!BU8</f>
        <v>1</v>
      </c>
      <c r="M536" s="39">
        <f>VLOOKUP(C536,Data!$CB$2:$EB$22,1+VALUE(MID(A536,6,2)),FALSE)</f>
        <v>1929.6375</v>
      </c>
      <c r="Q536" s="21">
        <v>1929.6375</v>
      </c>
      <c r="R536" s="21">
        <v>286.43708776854874</v>
      </c>
      <c r="S536" s="21">
        <v>68.748428126007411</v>
      </c>
      <c r="T536" s="38">
        <v>0.56649409594666689</v>
      </c>
    </row>
    <row r="537" spans="1:20" x14ac:dyDescent="0.25">
      <c r="A537" s="16" t="s">
        <v>322</v>
      </c>
      <c r="B537" s="8" t="s">
        <v>40</v>
      </c>
      <c r="C537" s="8" t="s">
        <v>74</v>
      </c>
      <c r="E537" s="8" t="str">
        <f t="shared" si="64"/>
        <v>Initial</v>
      </c>
      <c r="F537" s="21">
        <f t="shared" si="66"/>
        <v>454180.53004536044</v>
      </c>
      <c r="G537" s="19">
        <f t="shared" si="66"/>
        <v>6.0080329106190753</v>
      </c>
      <c r="H537" s="18">
        <f t="shared" si="65"/>
        <v>1.6312326832536614E-3</v>
      </c>
      <c r="I537" s="6">
        <f t="shared" si="65"/>
        <v>1</v>
      </c>
      <c r="J537" s="6">
        <f t="shared" si="65"/>
        <v>2732.6454960550273</v>
      </c>
      <c r="K537" s="18">
        <f t="shared" si="65"/>
        <v>0.15</v>
      </c>
      <c r="L537" s="35">
        <f>Data!BU9</f>
        <v>1</v>
      </c>
      <c r="M537" s="39">
        <f>VLOOKUP(C537,Data!$CB$2:$EB$22,1+VALUE(MID(A537,6,2)),FALSE)</f>
        <v>1929.6375</v>
      </c>
      <c r="Q537" s="21">
        <v>1929.6375</v>
      </c>
      <c r="R537" s="21">
        <v>418.30720395506518</v>
      </c>
      <c r="S537" s="21">
        <v>583.56594811107766</v>
      </c>
      <c r="T537" s="38">
        <v>0.56461305639501869</v>
      </c>
    </row>
    <row r="538" spans="1:20" x14ac:dyDescent="0.25">
      <c r="A538" s="16" t="s">
        <v>323</v>
      </c>
      <c r="B538" s="8" t="s">
        <v>40</v>
      </c>
      <c r="C538" s="8" t="s">
        <v>74</v>
      </c>
      <c r="E538" s="8" t="str">
        <f t="shared" si="64"/>
        <v>Initial</v>
      </c>
      <c r="F538" s="21">
        <f t="shared" si="66"/>
        <v>455011.73547455797</v>
      </c>
      <c r="G538" s="19">
        <f t="shared" si="66"/>
        <v>6.0449284141776669</v>
      </c>
      <c r="H538" s="18">
        <f t="shared" si="65"/>
        <v>1.6312326832536614E-3</v>
      </c>
      <c r="I538" s="6">
        <f t="shared" si="65"/>
        <v>1</v>
      </c>
      <c r="J538" s="6">
        <f t="shared" si="65"/>
        <v>2732.6454960550273</v>
      </c>
      <c r="K538" s="18">
        <f t="shared" si="65"/>
        <v>0.15</v>
      </c>
      <c r="L538" s="35">
        <f>Data!BU10</f>
        <v>1</v>
      </c>
      <c r="M538" s="39">
        <f>VLOOKUP(C538,Data!$CB$2:$EB$22,1+VALUE(MID(A538,6,2)),FALSE)</f>
        <v>0</v>
      </c>
      <c r="Q538" s="21">
        <v>0</v>
      </c>
      <c r="R538" s="21">
        <v>87.036148733011757</v>
      </c>
      <c r="S538" s="21">
        <v>526.12728853677629</v>
      </c>
      <c r="T538" s="38">
        <v>0.11726304120203501</v>
      </c>
    </row>
    <row r="539" spans="1:20" x14ac:dyDescent="0.25">
      <c r="A539" s="16" t="s">
        <v>324</v>
      </c>
      <c r="B539" s="8" t="s">
        <v>40</v>
      </c>
      <c r="C539" s="8" t="s">
        <v>74</v>
      </c>
      <c r="E539" s="8" t="str">
        <f t="shared" si="64"/>
        <v>Initial</v>
      </c>
      <c r="F539" s="21">
        <f t="shared" si="66"/>
        <v>290055.894256228</v>
      </c>
      <c r="G539" s="19">
        <f t="shared" si="66"/>
        <v>7.3475859223576458</v>
      </c>
      <c r="H539" s="18">
        <f t="shared" si="65"/>
        <v>1.6312326832536614E-3</v>
      </c>
      <c r="I539" s="6">
        <f t="shared" si="65"/>
        <v>1</v>
      </c>
      <c r="J539" s="6">
        <f t="shared" si="65"/>
        <v>2732.6454960550273</v>
      </c>
      <c r="K539" s="18">
        <f t="shared" si="65"/>
        <v>0.15</v>
      </c>
      <c r="L539" s="35">
        <f>Data!BU11</f>
        <v>1</v>
      </c>
      <c r="M539" s="39">
        <f>VLOOKUP(C539,Data!$CB$2:$EB$22,1+VALUE(MID(A539,6,2)),FALSE)</f>
        <v>0</v>
      </c>
      <c r="Q539" s="21">
        <v>0</v>
      </c>
      <c r="R539" s="21">
        <v>8.7699389676746335</v>
      </c>
      <c r="S539" s="21">
        <v>64.437880098821879</v>
      </c>
      <c r="T539" s="38">
        <v>1.8535271908540096E-2</v>
      </c>
    </row>
    <row r="540" spans="1:20" x14ac:dyDescent="0.25">
      <c r="A540" s="16" t="s">
        <v>325</v>
      </c>
      <c r="B540" s="8" t="s">
        <v>40</v>
      </c>
      <c r="C540" s="8" t="s">
        <v>74</v>
      </c>
      <c r="E540" s="8" t="str">
        <f t="shared" si="64"/>
        <v>Initial</v>
      </c>
      <c r="F540" s="21">
        <f t="shared" si="66"/>
        <v>348451.97318493499</v>
      </c>
      <c r="G540" s="19">
        <f t="shared" si="66"/>
        <v>6.6816214516324974</v>
      </c>
      <c r="H540" s="18">
        <f t="shared" si="65"/>
        <v>1.6312326832536614E-3</v>
      </c>
      <c r="I540" s="6">
        <f t="shared" si="65"/>
        <v>1</v>
      </c>
      <c r="J540" s="6">
        <f t="shared" si="65"/>
        <v>2732.6454960550273</v>
      </c>
      <c r="K540" s="18">
        <f t="shared" si="65"/>
        <v>0.15</v>
      </c>
      <c r="L540" s="35">
        <f>Data!BU12</f>
        <v>1</v>
      </c>
      <c r="M540" s="39">
        <f>VLOOKUP(C540,Data!$CB$2:$EB$22,1+VALUE(MID(A540,6,2)),FALSE)</f>
        <v>0</v>
      </c>
      <c r="Q540" s="21">
        <v>0</v>
      </c>
      <c r="R540" s="21">
        <v>1.5929279236199101</v>
      </c>
      <c r="S540" s="21">
        <v>10.643341385363204</v>
      </c>
      <c r="T540" s="38">
        <v>2.80244619311798E-3</v>
      </c>
    </row>
    <row r="541" spans="1:20" x14ac:dyDescent="0.25">
      <c r="A541" s="16" t="s">
        <v>326</v>
      </c>
      <c r="B541" s="8" t="s">
        <v>40</v>
      </c>
      <c r="C541" s="8" t="s">
        <v>74</v>
      </c>
      <c r="E541" s="8" t="str">
        <f t="shared" si="64"/>
        <v>Initial</v>
      </c>
      <c r="F541" s="21">
        <f t="shared" si="66"/>
        <v>427408.08445701201</v>
      </c>
      <c r="G541" s="19">
        <f t="shared" si="66"/>
        <v>6.1680815445545676</v>
      </c>
      <c r="H541" s="18">
        <f t="shared" si="65"/>
        <v>1.6312326832536614E-3</v>
      </c>
      <c r="I541" s="6">
        <f t="shared" si="65"/>
        <v>1</v>
      </c>
      <c r="J541" s="6">
        <f t="shared" si="65"/>
        <v>2732.6454960550273</v>
      </c>
      <c r="K541" s="18">
        <f t="shared" si="65"/>
        <v>0.15</v>
      </c>
      <c r="L541" s="35">
        <f>Data!BU13</f>
        <v>1</v>
      </c>
      <c r="M541" s="39">
        <f>VLOOKUP(C541,Data!$CB$2:$EB$22,1+VALUE(MID(A541,6,2)),FALSE)</f>
        <v>0</v>
      </c>
      <c r="Q541" s="21">
        <v>0</v>
      </c>
      <c r="R541" s="21">
        <v>0.2934303541002749</v>
      </c>
      <c r="S541" s="21">
        <v>1.8099023517380171</v>
      </c>
      <c r="T541" s="38">
        <v>4.2086846962330338E-4</v>
      </c>
    </row>
    <row r="542" spans="1:20" x14ac:dyDescent="0.25">
      <c r="A542" s="16" t="s">
        <v>327</v>
      </c>
      <c r="B542" s="8" t="s">
        <v>40</v>
      </c>
      <c r="C542" s="8" t="s">
        <v>74</v>
      </c>
      <c r="E542" s="8" t="str">
        <f t="shared" si="64"/>
        <v>Initial</v>
      </c>
      <c r="F542" s="21">
        <f t="shared" si="66"/>
        <v>330189.49929959601</v>
      </c>
      <c r="G542" s="19">
        <f t="shared" si="66"/>
        <v>6.4579352380155601</v>
      </c>
      <c r="H542" s="18">
        <f t="shared" si="65"/>
        <v>1.6312326832536614E-3</v>
      </c>
      <c r="I542" s="6">
        <f t="shared" si="65"/>
        <v>1</v>
      </c>
      <c r="J542" s="6">
        <f t="shared" si="65"/>
        <v>2732.6454960550273</v>
      </c>
      <c r="K542" s="18">
        <f t="shared" si="65"/>
        <v>0.15</v>
      </c>
      <c r="L542" s="35">
        <f>Data!BU14</f>
        <v>1</v>
      </c>
      <c r="M542" s="39">
        <f>VLOOKUP(C542,Data!$CB$2:$EB$22,1+VALUE(MID(A542,6,2)),FALSE)</f>
        <v>0</v>
      </c>
      <c r="Q542" s="21">
        <v>0</v>
      </c>
      <c r="R542" s="21">
        <v>3.4009051276020053E-2</v>
      </c>
      <c r="S542" s="21">
        <v>0.21962825064688798</v>
      </c>
      <c r="T542" s="38">
        <v>6.3141565429747359E-5</v>
      </c>
    </row>
    <row r="543" spans="1:20" x14ac:dyDescent="0.25">
      <c r="A543" s="17" t="s">
        <v>262</v>
      </c>
      <c r="B543" s="8" t="s">
        <v>40</v>
      </c>
      <c r="C543" s="8" t="s">
        <v>74</v>
      </c>
      <c r="E543" s="8" t="str">
        <f t="shared" si="64"/>
        <v>FiFi-content.fifi</v>
      </c>
      <c r="F543" s="21">
        <f t="shared" si="66"/>
        <v>340832.86210744851</v>
      </c>
      <c r="G543" s="19">
        <f t="shared" si="66"/>
        <v>6.8003506949188122</v>
      </c>
      <c r="H543" s="18">
        <f t="shared" si="65"/>
        <v>1.6312326832536614E-3</v>
      </c>
      <c r="I543" s="6">
        <f t="shared" si="65"/>
        <v>1</v>
      </c>
      <c r="J543" s="6">
        <f t="shared" si="65"/>
        <v>2732.6454960550273</v>
      </c>
      <c r="K543" s="18">
        <f t="shared" si="65"/>
        <v>0.15</v>
      </c>
      <c r="L543" s="35">
        <f>Data!BU15</f>
        <v>1</v>
      </c>
      <c r="Q543" s="21">
        <v>0</v>
      </c>
      <c r="R543" s="21">
        <v>5.2659367020687188E-3</v>
      </c>
      <c r="S543" s="21">
        <v>3.5810216311311489E-2</v>
      </c>
      <c r="T543" s="38">
        <v>9.4714889865565866E-6</v>
      </c>
    </row>
    <row r="544" spans="1:20" x14ac:dyDescent="0.25">
      <c r="A544" s="17" t="s">
        <v>263</v>
      </c>
      <c r="B544" s="8" t="s">
        <v>40</v>
      </c>
      <c r="C544" s="8" t="s">
        <v>74</v>
      </c>
      <c r="E544" s="8" t="str">
        <f t="shared" si="64"/>
        <v>FiFi-content.fifi</v>
      </c>
      <c r="F544" s="21">
        <f t="shared" si="66"/>
        <v>439217.36949841853</v>
      </c>
      <c r="G544" s="19">
        <f t="shared" si="66"/>
        <v>6.2729203283091328</v>
      </c>
      <c r="H544" s="18">
        <f t="shared" si="65"/>
        <v>1.6312326832536614E-3</v>
      </c>
      <c r="I544" s="6">
        <f t="shared" si="65"/>
        <v>1</v>
      </c>
      <c r="J544" s="6">
        <f t="shared" si="65"/>
        <v>2732.6454960550273</v>
      </c>
      <c r="K544" s="18">
        <f t="shared" si="65"/>
        <v>0.15</v>
      </c>
      <c r="L544" s="35">
        <f>Data!BU16</f>
        <v>1</v>
      </c>
      <c r="Q544" s="21">
        <v>0</v>
      </c>
      <c r="R544" s="21">
        <v>1.0179036854950582E-3</v>
      </c>
      <c r="S544" s="21">
        <v>6.3852287210027373E-3</v>
      </c>
      <c r="T544" s="38">
        <v>1.4207290669476791E-6</v>
      </c>
    </row>
    <row r="545" spans="1:20" x14ac:dyDescent="0.25">
      <c r="A545" s="17" t="s">
        <v>264</v>
      </c>
      <c r="B545" s="8" t="s">
        <v>40</v>
      </c>
      <c r="C545" s="8" t="s">
        <v>74</v>
      </c>
      <c r="E545" s="8" t="str">
        <f t="shared" si="64"/>
        <v>FiFi-content.fifi</v>
      </c>
      <c r="F545" s="21">
        <f t="shared" si="66"/>
        <v>392882.00916213804</v>
      </c>
      <c r="G545" s="19">
        <f t="shared" si="66"/>
        <v>6.511570805271405</v>
      </c>
      <c r="H545" s="18">
        <f t="shared" si="65"/>
        <v>1.6312326832536614E-3</v>
      </c>
      <c r="I545" s="6">
        <f t="shared" si="65"/>
        <v>1</v>
      </c>
      <c r="J545" s="6">
        <f t="shared" si="65"/>
        <v>2732.6454960550273</v>
      </c>
      <c r="K545" s="18">
        <f t="shared" si="65"/>
        <v>0.15</v>
      </c>
      <c r="L545" s="35">
        <f>Data!BU17</f>
        <v>1</v>
      </c>
      <c r="Q545" s="21">
        <v>0</v>
      </c>
      <c r="R545" s="21">
        <v>1.3657802981226856E-4</v>
      </c>
      <c r="S545" s="21">
        <v>8.8933751156705567E-4</v>
      </c>
      <c r="T545" s="38">
        <v>2.1310948872255153E-7</v>
      </c>
    </row>
    <row r="546" spans="1:20" x14ac:dyDescent="0.25">
      <c r="A546" s="17" t="s">
        <v>265</v>
      </c>
      <c r="B546" s="8" t="s">
        <v>40</v>
      </c>
      <c r="C546" s="8" t="s">
        <v>74</v>
      </c>
      <c r="E546" s="8" t="str">
        <f t="shared" si="64"/>
        <v>FiFi-content.fifi</v>
      </c>
      <c r="F546" s="21">
        <f t="shared" si="66"/>
        <v>287120.72270037199</v>
      </c>
      <c r="G546" s="19">
        <f t="shared" si="66"/>
        <v>7.4241408592468048</v>
      </c>
      <c r="H546" s="18">
        <f t="shared" si="65"/>
        <v>1.6312326832536614E-3</v>
      </c>
      <c r="I546" s="6">
        <f t="shared" si="65"/>
        <v>1</v>
      </c>
      <c r="J546" s="6">
        <f t="shared" si="65"/>
        <v>2732.6454960550273</v>
      </c>
      <c r="K546" s="18">
        <f t="shared" si="65"/>
        <v>0.15</v>
      </c>
      <c r="L546" s="35">
        <f>Data!BU18</f>
        <v>1</v>
      </c>
      <c r="Q546" s="21">
        <v>0</v>
      </c>
      <c r="R546" s="21">
        <v>1.4971817959603647E-5</v>
      </c>
      <c r="S546" s="21">
        <v>1.1115288545109857E-4</v>
      </c>
      <c r="T546" s="38">
        <v>3.1966426172758133E-8</v>
      </c>
    </row>
    <row r="547" spans="1:20" x14ac:dyDescent="0.25">
      <c r="A547" s="17" t="s">
        <v>266</v>
      </c>
      <c r="B547" s="8" t="s">
        <v>40</v>
      </c>
      <c r="C547" s="8" t="s">
        <v>74</v>
      </c>
      <c r="E547" s="8" t="str">
        <f t="shared" si="64"/>
        <v>FiFi-content.fifi</v>
      </c>
      <c r="F547" s="21">
        <f t="shared" si="66"/>
        <v>319043.21232711151</v>
      </c>
      <c r="G547" s="19">
        <f t="shared" si="66"/>
        <v>7.2881301476597384</v>
      </c>
      <c r="H547" s="18">
        <f t="shared" ref="H547:K562" si="67">H546</f>
        <v>1.6312326832536614E-3</v>
      </c>
      <c r="I547" s="6">
        <f t="shared" si="67"/>
        <v>1</v>
      </c>
      <c r="J547" s="6">
        <f t="shared" si="67"/>
        <v>2732.6454960550273</v>
      </c>
      <c r="K547" s="18">
        <f t="shared" si="67"/>
        <v>0.15</v>
      </c>
      <c r="L547" s="35">
        <f>Data!BU19</f>
        <v>1</v>
      </c>
      <c r="Q547" s="21">
        <v>0</v>
      </c>
      <c r="R547" s="21">
        <v>2.4954609196699987E-6</v>
      </c>
      <c r="S547" s="21">
        <v>1.8187243960953612E-5</v>
      </c>
      <c r="T547" s="38">
        <v>4.7949639814248712E-9</v>
      </c>
    </row>
    <row r="548" spans="1:20" x14ac:dyDescent="0.25">
      <c r="A548" s="17" t="s">
        <v>267</v>
      </c>
      <c r="B548" s="8" t="s">
        <v>40</v>
      </c>
      <c r="C548" s="8" t="s">
        <v>74</v>
      </c>
      <c r="E548" s="8" t="str">
        <f t="shared" si="64"/>
        <v>FiFi-content.fifi</v>
      </c>
      <c r="F548" s="21">
        <f t="shared" ref="F548:G563" si="68">F482</f>
        <v>242439.8542396205</v>
      </c>
      <c r="G548" s="19">
        <f t="shared" si="68"/>
        <v>8.3972135913050998</v>
      </c>
      <c r="H548" s="18">
        <f t="shared" si="67"/>
        <v>1.6312326832536614E-3</v>
      </c>
      <c r="I548" s="6">
        <f t="shared" si="67"/>
        <v>1</v>
      </c>
      <c r="J548" s="6">
        <f t="shared" si="67"/>
        <v>2732.6454960550273</v>
      </c>
      <c r="K548" s="18">
        <f t="shared" si="67"/>
        <v>0.15</v>
      </c>
      <c r="L548" s="35">
        <f>Data!BU20</f>
        <v>1</v>
      </c>
      <c r="Q548" s="21">
        <v>0</v>
      </c>
      <c r="R548" s="21">
        <v>2.8444382495600344E-7</v>
      </c>
      <c r="S548" s="21">
        <v>2.3885355528833608E-6</v>
      </c>
      <c r="T548" s="38">
        <v>7.192445528048097E-10</v>
      </c>
    </row>
    <row r="549" spans="1:20" x14ac:dyDescent="0.25">
      <c r="A549" s="17" t="s">
        <v>268</v>
      </c>
      <c r="B549" s="8" t="s">
        <v>40</v>
      </c>
      <c r="C549" s="8" t="s">
        <v>74</v>
      </c>
      <c r="E549" s="8" t="str">
        <f t="shared" si="64"/>
        <v>FiFi-content.fifi</v>
      </c>
      <c r="F549" s="21">
        <f t="shared" si="68"/>
        <v>452969.13318074099</v>
      </c>
      <c r="G549" s="19">
        <f t="shared" si="68"/>
        <v>6.5182322286433863</v>
      </c>
      <c r="H549" s="18">
        <f t="shared" si="67"/>
        <v>1.6312326832536614E-3</v>
      </c>
      <c r="I549" s="6">
        <f t="shared" si="67"/>
        <v>1</v>
      </c>
      <c r="J549" s="6">
        <f t="shared" si="67"/>
        <v>2732.6454960550273</v>
      </c>
      <c r="K549" s="18">
        <f t="shared" si="67"/>
        <v>0.15</v>
      </c>
      <c r="L549" s="35">
        <f>Data!BU21</f>
        <v>1</v>
      </c>
      <c r="Q549" s="21">
        <v>0</v>
      </c>
      <c r="R549" s="21">
        <v>7.9717272427044914E-8</v>
      </c>
      <c r="S549" s="21">
        <v>5.1961569431350896E-7</v>
      </c>
      <c r="T549" s="38">
        <v>1.0788669957406682E-10</v>
      </c>
    </row>
    <row r="550" spans="1:20" x14ac:dyDescent="0.25">
      <c r="A550" s="17" t="s">
        <v>269</v>
      </c>
      <c r="B550" s="8" t="s">
        <v>40</v>
      </c>
      <c r="C550" s="8" t="s">
        <v>74</v>
      </c>
      <c r="E550" s="8" t="str">
        <f t="shared" si="64"/>
        <v>FiFi-content.fifi</v>
      </c>
      <c r="F550" s="21">
        <f t="shared" si="68"/>
        <v>374829.33619855496</v>
      </c>
      <c r="G550" s="19">
        <f t="shared" si="68"/>
        <v>7.0414807493575111</v>
      </c>
      <c r="H550" s="18">
        <f t="shared" si="67"/>
        <v>1.6312326832536614E-3</v>
      </c>
      <c r="I550" s="6">
        <f t="shared" si="67"/>
        <v>1</v>
      </c>
      <c r="J550" s="6">
        <f t="shared" si="67"/>
        <v>2732.6454960550273</v>
      </c>
      <c r="K550" s="18">
        <f t="shared" si="67"/>
        <v>0.15</v>
      </c>
      <c r="L550" s="35">
        <f>Data!BU22</f>
        <v>1</v>
      </c>
      <c r="Q550" s="21">
        <v>0</v>
      </c>
      <c r="R550" s="21">
        <v>9.8948677840368927E-9</v>
      </c>
      <c r="S550" s="21">
        <v>6.9674521018733606E-8</v>
      </c>
      <c r="T550" s="38">
        <v>1.6183054896146132E-11</v>
      </c>
    </row>
    <row r="551" spans="1:20" x14ac:dyDescent="0.25">
      <c r="A551" s="17" t="s">
        <v>270</v>
      </c>
      <c r="B551" s="8" t="s">
        <v>40</v>
      </c>
      <c r="C551" s="8" t="s">
        <v>74</v>
      </c>
      <c r="E551" s="8" t="str">
        <f t="shared" si="64"/>
        <v>FiFi-content.fifi</v>
      </c>
      <c r="F551" s="21">
        <f t="shared" si="68"/>
        <v>369195.690608576</v>
      </c>
      <c r="G551" s="19">
        <f t="shared" si="68"/>
        <v>6.974183994639545</v>
      </c>
      <c r="H551" s="18">
        <f t="shared" si="67"/>
        <v>1.6312326832536614E-3</v>
      </c>
      <c r="I551" s="6">
        <f t="shared" si="67"/>
        <v>1</v>
      </c>
      <c r="J551" s="6">
        <f t="shared" si="67"/>
        <v>2732.6454960550273</v>
      </c>
      <c r="K551" s="18">
        <f t="shared" si="67"/>
        <v>0.15</v>
      </c>
      <c r="L551" s="35">
        <f>Data!BU23</f>
        <v>1</v>
      </c>
      <c r="Q551" s="21">
        <v>0</v>
      </c>
      <c r="R551" s="21">
        <v>1.461949088945207E-9</v>
      </c>
      <c r="S551" s="21">
        <v>1.0195901937099528E-8</v>
      </c>
      <c r="T551" s="38">
        <v>2.4275026433429048E-12</v>
      </c>
    </row>
    <row r="552" spans="1:20" x14ac:dyDescent="0.25">
      <c r="A552" s="17" t="s">
        <v>249</v>
      </c>
      <c r="B552" s="8" t="s">
        <v>40</v>
      </c>
      <c r="C552" s="8" t="s">
        <v>74</v>
      </c>
      <c r="E552" s="8" t="str">
        <f t="shared" si="64"/>
        <v>FiFi-content.fifi</v>
      </c>
      <c r="F552" s="21">
        <f t="shared" si="68"/>
        <v>327686.09035661601</v>
      </c>
      <c r="G552" s="19">
        <f t="shared" si="68"/>
        <v>7.4058431193070975</v>
      </c>
      <c r="H552" s="18">
        <f t="shared" si="67"/>
        <v>1.6312326832536614E-3</v>
      </c>
      <c r="I552" s="6">
        <f t="shared" si="67"/>
        <v>1</v>
      </c>
      <c r="J552" s="6">
        <f t="shared" si="67"/>
        <v>2732.6454960550273</v>
      </c>
      <c r="K552" s="18">
        <f t="shared" si="67"/>
        <v>0.15</v>
      </c>
      <c r="L552" s="35">
        <f>Data!BU24</f>
        <v>1</v>
      </c>
      <c r="Q552" s="21">
        <v>0</v>
      </c>
      <c r="R552" s="21">
        <v>1.9465160752512302E-10</v>
      </c>
      <c r="S552" s="21">
        <v>1.4415592682519982E-9</v>
      </c>
      <c r="T552" s="38">
        <v>3.6415315207705135E-13</v>
      </c>
    </row>
    <row r="553" spans="1:20" x14ac:dyDescent="0.25">
      <c r="A553" s="17" t="s">
        <v>250</v>
      </c>
      <c r="B553" s="8" t="s">
        <v>40</v>
      </c>
      <c r="C553" s="8" t="s">
        <v>74</v>
      </c>
      <c r="E553" s="8" t="str">
        <f t="shared" si="64"/>
        <v>FiFi-content.fifi</v>
      </c>
      <c r="F553" s="21">
        <f t="shared" si="68"/>
        <v>447161.2574520745</v>
      </c>
      <c r="G553" s="19">
        <f t="shared" si="68"/>
        <v>6.5316916589065332</v>
      </c>
      <c r="H553" s="18">
        <f t="shared" si="67"/>
        <v>1.6312326832536614E-3</v>
      </c>
      <c r="I553" s="6">
        <f t="shared" si="67"/>
        <v>1</v>
      </c>
      <c r="J553" s="6">
        <f t="shared" si="67"/>
        <v>2732.6454960550273</v>
      </c>
      <c r="K553" s="18">
        <f t="shared" si="67"/>
        <v>0.15</v>
      </c>
      <c r="L553" s="35">
        <f>Data!BU25</f>
        <v>1</v>
      </c>
      <c r="Q553" s="21">
        <v>0</v>
      </c>
      <c r="R553" s="21">
        <v>3.9843310479524756E-11</v>
      </c>
      <c r="S553" s="21">
        <v>2.6024421872233512E-10</v>
      </c>
      <c r="T553" s="38">
        <v>5.4622972811557702E-14</v>
      </c>
    </row>
    <row r="554" spans="1:20" x14ac:dyDescent="0.25">
      <c r="A554" s="17" t="s">
        <v>251</v>
      </c>
      <c r="B554" s="8" t="s">
        <v>40</v>
      </c>
      <c r="C554" s="8" t="s">
        <v>74</v>
      </c>
      <c r="E554" s="8" t="str">
        <f t="shared" si="64"/>
        <v>FiFi-content.fifi</v>
      </c>
      <c r="F554" s="21">
        <f t="shared" si="68"/>
        <v>382858.71242734947</v>
      </c>
      <c r="G554" s="19">
        <f t="shared" si="68"/>
        <v>6.8320565796721962</v>
      </c>
      <c r="H554" s="18">
        <f t="shared" si="67"/>
        <v>1.6312326832536614E-3</v>
      </c>
      <c r="I554" s="6">
        <f t="shared" si="67"/>
        <v>1</v>
      </c>
      <c r="J554" s="6">
        <f t="shared" si="67"/>
        <v>2732.6454960550273</v>
      </c>
      <c r="K554" s="18">
        <f t="shared" si="67"/>
        <v>0.15</v>
      </c>
      <c r="L554" s="35">
        <f>Data!BU26</f>
        <v>1</v>
      </c>
      <c r="Q554" s="21">
        <v>0</v>
      </c>
      <c r="R554" s="21">
        <v>5.130933646148376E-12</v>
      </c>
      <c r="S554" s="21">
        <v>3.5054828977029466E-11</v>
      </c>
      <c r="T554" s="38">
        <v>8.2156503822261584E-15</v>
      </c>
    </row>
    <row r="555" spans="1:20" x14ac:dyDescent="0.25">
      <c r="A555" s="17" t="s">
        <v>252</v>
      </c>
      <c r="B555" s="8" t="s">
        <v>40</v>
      </c>
      <c r="C555" s="8" t="s">
        <v>74</v>
      </c>
      <c r="E555" s="8" t="str">
        <f t="shared" si="64"/>
        <v>FiFi-content.fifi</v>
      </c>
      <c r="F555" s="21">
        <f t="shared" si="68"/>
        <v>557747.14345524705</v>
      </c>
      <c r="G555" s="19">
        <f t="shared" si="68"/>
        <v>6.0639302973535694</v>
      </c>
      <c r="H555" s="18">
        <f t="shared" si="67"/>
        <v>1.6312326832536614E-3</v>
      </c>
      <c r="I555" s="6">
        <f t="shared" si="67"/>
        <v>1</v>
      </c>
      <c r="J555" s="6">
        <f t="shared" si="67"/>
        <v>2732.6454960550273</v>
      </c>
      <c r="K555" s="18">
        <f t="shared" si="67"/>
        <v>0.15</v>
      </c>
      <c r="L555" s="35">
        <f>Data!BU27</f>
        <v>1</v>
      </c>
      <c r="Q555" s="21">
        <v>0</v>
      </c>
      <c r="R555" s="21">
        <v>1.1111077683868811E-12</v>
      </c>
      <c r="S555" s="21">
        <v>6.7376800603461207E-12</v>
      </c>
      <c r="T555" s="38">
        <v>1.2212453270876722E-15</v>
      </c>
    </row>
    <row r="556" spans="1:20" x14ac:dyDescent="0.25">
      <c r="A556" s="17" t="s">
        <v>253</v>
      </c>
      <c r="B556" s="8" t="s">
        <v>40</v>
      </c>
      <c r="C556" s="8" t="s">
        <v>74</v>
      </c>
      <c r="E556" s="8" t="str">
        <f t="shared" si="64"/>
        <v>FiFi-content.fifi</v>
      </c>
      <c r="F556" s="21">
        <f t="shared" si="68"/>
        <v>460276.56861699698</v>
      </c>
      <c r="G556" s="19">
        <f t="shared" si="68"/>
        <v>6.561013101182815</v>
      </c>
      <c r="H556" s="18">
        <f t="shared" si="67"/>
        <v>1.6312326832536614E-3</v>
      </c>
      <c r="I556" s="6">
        <f t="shared" si="67"/>
        <v>1</v>
      </c>
      <c r="J556" s="6">
        <f t="shared" si="67"/>
        <v>2732.6454960550273</v>
      </c>
      <c r="K556" s="18">
        <f t="shared" si="67"/>
        <v>0.15</v>
      </c>
      <c r="L556" s="35">
        <f>Data!BU28</f>
        <v>1</v>
      </c>
      <c r="Q556" s="21">
        <v>0</v>
      </c>
      <c r="R556" s="21">
        <v>1.6671512660690712E-13</v>
      </c>
      <c r="S556" s="21">
        <v>1.0938201298332694E-12</v>
      </c>
      <c r="T556" s="38">
        <v>2.2204460492503131E-16</v>
      </c>
    </row>
    <row r="557" spans="1:20" x14ac:dyDescent="0.25">
      <c r="A557" s="17" t="s">
        <v>254</v>
      </c>
      <c r="B557" s="8" t="s">
        <v>40</v>
      </c>
      <c r="C557" s="8" t="s">
        <v>74</v>
      </c>
      <c r="E557" s="8" t="str">
        <f t="shared" si="64"/>
        <v>FiFi-content.fifi</v>
      </c>
      <c r="F557" s="21">
        <f t="shared" si="68"/>
        <v>243335.124867429</v>
      </c>
      <c r="G557" s="19">
        <f t="shared" si="68"/>
        <v>7.9500102667883148</v>
      </c>
      <c r="H557" s="18">
        <f t="shared" si="67"/>
        <v>1.6312326832536614E-3</v>
      </c>
      <c r="I557" s="6">
        <f t="shared" si="67"/>
        <v>1</v>
      </c>
      <c r="J557" s="6">
        <f t="shared" si="67"/>
        <v>2732.6454960550273</v>
      </c>
      <c r="K557" s="18">
        <f t="shared" si="67"/>
        <v>0.15</v>
      </c>
      <c r="L557" s="35">
        <f>Data!BU29</f>
        <v>1</v>
      </c>
      <c r="Q557" s="21">
        <v>0</v>
      </c>
      <c r="R557" s="21">
        <v>0</v>
      </c>
      <c r="S557" s="21">
        <v>0</v>
      </c>
      <c r="T557" s="38">
        <v>0</v>
      </c>
    </row>
    <row r="558" spans="1:20" x14ac:dyDescent="0.25">
      <c r="A558" s="17" t="s">
        <v>255</v>
      </c>
      <c r="B558" s="8" t="s">
        <v>40</v>
      </c>
      <c r="C558" s="8" t="s">
        <v>74</v>
      </c>
      <c r="E558" s="8" t="str">
        <f t="shared" si="64"/>
        <v>FiFi-content.fifi</v>
      </c>
      <c r="F558" s="21">
        <f t="shared" si="68"/>
        <v>393041.42493798002</v>
      </c>
      <c r="G558" s="19">
        <f t="shared" si="68"/>
        <v>6.7206571007122111</v>
      </c>
      <c r="H558" s="18">
        <f t="shared" si="67"/>
        <v>1.6312326832536614E-3</v>
      </c>
      <c r="I558" s="6">
        <f t="shared" si="67"/>
        <v>1</v>
      </c>
      <c r="J558" s="6">
        <f t="shared" si="67"/>
        <v>2732.6454960550273</v>
      </c>
      <c r="K558" s="18">
        <f t="shared" si="67"/>
        <v>0.15</v>
      </c>
      <c r="L558" s="35">
        <f>Data!BU30</f>
        <v>1</v>
      </c>
      <c r="Q558" s="21">
        <v>0</v>
      </c>
      <c r="R558" s="21">
        <v>0</v>
      </c>
      <c r="S558" s="21">
        <v>0</v>
      </c>
      <c r="T558" s="38">
        <v>0</v>
      </c>
    </row>
    <row r="559" spans="1:20" x14ac:dyDescent="0.25">
      <c r="A559" s="17" t="s">
        <v>256</v>
      </c>
      <c r="B559" s="8" t="s">
        <v>40</v>
      </c>
      <c r="C559" s="8" t="s">
        <v>74</v>
      </c>
      <c r="E559" s="8" t="str">
        <f t="shared" si="64"/>
        <v>FiFi-content.fifi</v>
      </c>
      <c r="F559" s="21">
        <f t="shared" si="68"/>
        <v>330046.27460601699</v>
      </c>
      <c r="G559" s="19">
        <f t="shared" si="68"/>
        <v>6.9582860389366274</v>
      </c>
      <c r="H559" s="18">
        <f t="shared" si="67"/>
        <v>1.6312326832536614E-3</v>
      </c>
      <c r="I559" s="6">
        <f t="shared" si="67"/>
        <v>1</v>
      </c>
      <c r="J559" s="6">
        <f t="shared" si="67"/>
        <v>2732.6454960550273</v>
      </c>
      <c r="K559" s="18">
        <f t="shared" si="67"/>
        <v>0.15</v>
      </c>
      <c r="L559" s="35">
        <f>Data!BU31</f>
        <v>1</v>
      </c>
      <c r="Q559" s="21">
        <v>0</v>
      </c>
      <c r="R559" s="21">
        <v>0</v>
      </c>
      <c r="S559" s="21">
        <v>0</v>
      </c>
      <c r="T559" s="38">
        <v>0</v>
      </c>
    </row>
    <row r="560" spans="1:20" x14ac:dyDescent="0.25">
      <c r="A560" s="17" t="s">
        <v>257</v>
      </c>
      <c r="B560" s="8" t="s">
        <v>40</v>
      </c>
      <c r="C560" s="8" t="s">
        <v>74</v>
      </c>
      <c r="E560" s="8" t="str">
        <f t="shared" si="64"/>
        <v>FiFi-content.fifi</v>
      </c>
      <c r="F560" s="21">
        <f t="shared" si="68"/>
        <v>229113.786208976</v>
      </c>
      <c r="G560" s="19">
        <f t="shared" si="68"/>
        <v>8.3126244248613048</v>
      </c>
      <c r="H560" s="18">
        <f t="shared" si="67"/>
        <v>1.6312326832536614E-3</v>
      </c>
      <c r="I560" s="6">
        <f t="shared" si="67"/>
        <v>1</v>
      </c>
      <c r="J560" s="6">
        <f t="shared" si="67"/>
        <v>2732.6454960550273</v>
      </c>
      <c r="K560" s="18">
        <f t="shared" si="67"/>
        <v>0.15</v>
      </c>
      <c r="L560" s="35">
        <f>Data!BU32</f>
        <v>1</v>
      </c>
      <c r="Q560" s="21">
        <v>0</v>
      </c>
      <c r="R560" s="21">
        <v>0</v>
      </c>
      <c r="S560" s="21">
        <v>0</v>
      </c>
      <c r="T560" s="38">
        <v>0</v>
      </c>
    </row>
    <row r="561" spans="1:20" x14ac:dyDescent="0.25">
      <c r="A561" s="17" t="s">
        <v>258</v>
      </c>
      <c r="B561" s="8" t="s">
        <v>40</v>
      </c>
      <c r="C561" s="8" t="s">
        <v>74</v>
      </c>
      <c r="E561" s="8" t="str">
        <f t="shared" si="64"/>
        <v>FiFi-content.fifi</v>
      </c>
      <c r="F561" s="21">
        <f t="shared" si="68"/>
        <v>575747.91897149396</v>
      </c>
      <c r="G561" s="19">
        <f t="shared" si="68"/>
        <v>5.8386874031403826</v>
      </c>
      <c r="H561" s="18">
        <f t="shared" si="67"/>
        <v>1.6312326832536614E-3</v>
      </c>
      <c r="I561" s="6">
        <f t="shared" si="67"/>
        <v>1</v>
      </c>
      <c r="J561" s="6">
        <f t="shared" si="67"/>
        <v>2732.6454960550273</v>
      </c>
      <c r="K561" s="18">
        <f t="shared" si="67"/>
        <v>0.15</v>
      </c>
      <c r="L561" s="35">
        <f>Data!BU33</f>
        <v>1</v>
      </c>
      <c r="Q561" s="21">
        <v>0</v>
      </c>
      <c r="R561" s="21">
        <v>0</v>
      </c>
      <c r="S561" s="21">
        <v>0</v>
      </c>
      <c r="T561" s="38">
        <v>0</v>
      </c>
    </row>
    <row r="562" spans="1:20" x14ac:dyDescent="0.25">
      <c r="A562" s="17" t="s">
        <v>259</v>
      </c>
      <c r="B562" s="8" t="s">
        <v>40</v>
      </c>
      <c r="C562" s="8" t="s">
        <v>74</v>
      </c>
      <c r="E562" s="8" t="str">
        <f t="shared" si="64"/>
        <v>FiFi-content.fifi</v>
      </c>
      <c r="F562" s="21">
        <f t="shared" si="68"/>
        <v>336725.53496230103</v>
      </c>
      <c r="G562" s="19">
        <f t="shared" si="68"/>
        <v>7.1135985788344387</v>
      </c>
      <c r="H562" s="18">
        <f t="shared" si="67"/>
        <v>1.6312326832536614E-3</v>
      </c>
      <c r="I562" s="6">
        <f t="shared" si="67"/>
        <v>1</v>
      </c>
      <c r="J562" s="6">
        <f t="shared" si="67"/>
        <v>2732.6454960550273</v>
      </c>
      <c r="K562" s="18">
        <f t="shared" si="67"/>
        <v>0.15</v>
      </c>
      <c r="L562" s="35">
        <f>Data!BU34</f>
        <v>1</v>
      </c>
      <c r="Q562" s="21">
        <v>0</v>
      </c>
      <c r="R562" s="21">
        <v>0</v>
      </c>
      <c r="S562" s="21">
        <v>0</v>
      </c>
      <c r="T562" s="38">
        <v>0</v>
      </c>
    </row>
    <row r="563" spans="1:20" x14ac:dyDescent="0.25">
      <c r="A563" s="17" t="s">
        <v>260</v>
      </c>
      <c r="B563" s="8" t="s">
        <v>40</v>
      </c>
      <c r="C563" s="8" t="s">
        <v>74</v>
      </c>
      <c r="E563" s="8" t="str">
        <f t="shared" si="64"/>
        <v>FiFi-content.fifi</v>
      </c>
      <c r="F563" s="21">
        <f t="shared" si="68"/>
        <v>229185.51881171801</v>
      </c>
      <c r="G563" s="19">
        <f t="shared" si="68"/>
        <v>8.3136684020358853</v>
      </c>
      <c r="H563" s="18">
        <f t="shared" ref="H563:K578" si="69">H562</f>
        <v>1.6312326832536614E-3</v>
      </c>
      <c r="I563" s="6">
        <f t="shared" si="69"/>
        <v>1</v>
      </c>
      <c r="J563" s="6">
        <f t="shared" si="69"/>
        <v>2732.6454960550273</v>
      </c>
      <c r="K563" s="18">
        <f t="shared" si="69"/>
        <v>0.15</v>
      </c>
      <c r="L563" s="35">
        <f>Data!BU35</f>
        <v>1</v>
      </c>
      <c r="Q563" s="21">
        <v>0</v>
      </c>
      <c r="R563" s="21">
        <v>0</v>
      </c>
      <c r="S563" s="21">
        <v>0</v>
      </c>
      <c r="T563" s="38">
        <v>0</v>
      </c>
    </row>
    <row r="564" spans="1:20" x14ac:dyDescent="0.25">
      <c r="A564" s="17" t="s">
        <v>261</v>
      </c>
      <c r="B564" s="8" t="s">
        <v>40</v>
      </c>
      <c r="C564" s="8" t="s">
        <v>74</v>
      </c>
      <c r="E564" s="8" t="str">
        <f t="shared" si="64"/>
        <v>FiFi-content.fifi</v>
      </c>
      <c r="F564" s="21">
        <f t="shared" ref="F564:G579" si="70">F498</f>
        <v>214943.993567217</v>
      </c>
      <c r="G564" s="19">
        <f t="shared" si="70"/>
        <v>8.3132960896176691</v>
      </c>
      <c r="H564" s="18">
        <f t="shared" si="69"/>
        <v>1.6312326832536614E-3</v>
      </c>
      <c r="I564" s="6">
        <f t="shared" si="69"/>
        <v>1</v>
      </c>
      <c r="J564" s="6">
        <f t="shared" si="69"/>
        <v>2732.6454960550273</v>
      </c>
      <c r="K564" s="18">
        <f t="shared" si="69"/>
        <v>0.15</v>
      </c>
      <c r="L564" s="35">
        <f>Data!BU36</f>
        <v>1</v>
      </c>
      <c r="Q564" s="21">
        <v>0</v>
      </c>
      <c r="R564" s="21">
        <v>0</v>
      </c>
      <c r="S564" s="21">
        <v>0</v>
      </c>
      <c r="T564" s="38">
        <v>0</v>
      </c>
    </row>
    <row r="565" spans="1:20" x14ac:dyDescent="0.25">
      <c r="A565" s="17" t="s">
        <v>278</v>
      </c>
      <c r="B565" s="8" t="s">
        <v>40</v>
      </c>
      <c r="C565" s="8" t="s">
        <v>74</v>
      </c>
      <c r="E565" s="8" t="str">
        <f t="shared" si="64"/>
        <v>FiFi-content.fifi</v>
      </c>
      <c r="F565" s="21">
        <f t="shared" si="70"/>
        <v>205737.99774799301</v>
      </c>
      <c r="G565" s="19">
        <f t="shared" si="70"/>
        <v>8.078181260819024</v>
      </c>
      <c r="H565" s="18">
        <f t="shared" si="69"/>
        <v>1.6312326832536614E-3</v>
      </c>
      <c r="I565" s="6">
        <f t="shared" si="69"/>
        <v>1</v>
      </c>
      <c r="J565" s="6">
        <f t="shared" si="69"/>
        <v>2732.6454960550273</v>
      </c>
      <c r="K565" s="18">
        <f t="shared" si="69"/>
        <v>0.15</v>
      </c>
      <c r="L565" s="35">
        <f>Data!BU37</f>
        <v>1</v>
      </c>
      <c r="Q565" s="21">
        <v>0</v>
      </c>
      <c r="R565" s="21">
        <v>0</v>
      </c>
      <c r="S565" s="21">
        <v>0</v>
      </c>
      <c r="T565" s="38">
        <v>0</v>
      </c>
    </row>
    <row r="566" spans="1:20" x14ac:dyDescent="0.25">
      <c r="A566" s="17" t="s">
        <v>279</v>
      </c>
      <c r="B566" s="8" t="s">
        <v>40</v>
      </c>
      <c r="C566" s="8" t="s">
        <v>74</v>
      </c>
      <c r="E566" s="8" t="str">
        <f t="shared" si="64"/>
        <v>FiFi-content.fifi</v>
      </c>
      <c r="F566" s="21">
        <f t="shared" si="70"/>
        <v>436708.84697628801</v>
      </c>
      <c r="G566" s="19">
        <f t="shared" si="70"/>
        <v>6.0086222354126866</v>
      </c>
      <c r="H566" s="18">
        <f t="shared" si="69"/>
        <v>1.6312326832536614E-3</v>
      </c>
      <c r="I566" s="6">
        <f t="shared" si="69"/>
        <v>1</v>
      </c>
      <c r="J566" s="6">
        <f t="shared" si="69"/>
        <v>2732.6454960550273</v>
      </c>
      <c r="K566" s="18">
        <f t="shared" si="69"/>
        <v>0.15</v>
      </c>
      <c r="L566" s="35">
        <f>Data!BU38</f>
        <v>1</v>
      </c>
      <c r="Q566" s="21">
        <v>0</v>
      </c>
      <c r="R566" s="21">
        <v>0</v>
      </c>
      <c r="S566" s="21">
        <v>0</v>
      </c>
      <c r="T566" s="38">
        <v>0</v>
      </c>
    </row>
    <row r="567" spans="1:20" x14ac:dyDescent="0.25">
      <c r="A567" s="17" t="s">
        <v>280</v>
      </c>
      <c r="B567" s="8" t="s">
        <v>40</v>
      </c>
      <c r="C567" s="8" t="s">
        <v>74</v>
      </c>
      <c r="E567" s="8" t="str">
        <f t="shared" si="64"/>
        <v>FiFi-content.fifi</v>
      </c>
      <c r="F567" s="21">
        <f t="shared" si="70"/>
        <v>253284.44575174601</v>
      </c>
      <c r="G567" s="19">
        <f t="shared" si="70"/>
        <v>7.1299227048638949</v>
      </c>
      <c r="H567" s="18">
        <f t="shared" si="69"/>
        <v>1.6312326832536614E-3</v>
      </c>
      <c r="I567" s="6">
        <f t="shared" si="69"/>
        <v>1</v>
      </c>
      <c r="J567" s="6">
        <f t="shared" si="69"/>
        <v>2732.6454960550273</v>
      </c>
      <c r="K567" s="18">
        <f t="shared" si="69"/>
        <v>0.15</v>
      </c>
      <c r="L567" s="35">
        <f>Data!BU39</f>
        <v>1</v>
      </c>
      <c r="Q567" s="21">
        <v>0</v>
      </c>
      <c r="R567" s="21">
        <v>0</v>
      </c>
      <c r="S567" s="21">
        <v>0</v>
      </c>
      <c r="T567" s="38">
        <v>0</v>
      </c>
    </row>
    <row r="568" spans="1:20" x14ac:dyDescent="0.25">
      <c r="A568" s="17" t="s">
        <v>281</v>
      </c>
      <c r="B568" s="8" t="s">
        <v>40</v>
      </c>
      <c r="C568" s="8" t="s">
        <v>74</v>
      </c>
      <c r="E568" s="8" t="str">
        <f t="shared" si="64"/>
        <v>FiFi-content.fifi</v>
      </c>
      <c r="F568" s="21">
        <f t="shared" si="70"/>
        <v>201747.696799417</v>
      </c>
      <c r="G568" s="19">
        <f t="shared" si="70"/>
        <v>8.2743415496816937</v>
      </c>
      <c r="H568" s="18">
        <f t="shared" si="69"/>
        <v>1.6312326832536614E-3</v>
      </c>
      <c r="I568" s="6">
        <f t="shared" si="69"/>
        <v>1</v>
      </c>
      <c r="J568" s="6">
        <f t="shared" si="69"/>
        <v>2732.6454960550273</v>
      </c>
      <c r="K568" s="18">
        <f t="shared" si="69"/>
        <v>0.15</v>
      </c>
      <c r="L568" s="35">
        <f>Data!BU40</f>
        <v>1</v>
      </c>
      <c r="Q568" s="21">
        <v>0</v>
      </c>
      <c r="R568" s="21">
        <v>0</v>
      </c>
      <c r="S568" s="21">
        <v>0</v>
      </c>
      <c r="T568" s="38">
        <v>0</v>
      </c>
    </row>
    <row r="569" spans="1:20" x14ac:dyDescent="0.25">
      <c r="A569" s="17" t="s">
        <v>282</v>
      </c>
      <c r="B569" s="8" t="s">
        <v>40</v>
      </c>
      <c r="C569" s="8" t="s">
        <v>74</v>
      </c>
      <c r="E569" s="8" t="str">
        <f t="shared" si="64"/>
        <v>FiFi-content.fifi</v>
      </c>
      <c r="F569" s="21">
        <f t="shared" si="70"/>
        <v>320149.29401431349</v>
      </c>
      <c r="G569" s="19">
        <f t="shared" si="70"/>
        <v>6.8001837755390948</v>
      </c>
      <c r="H569" s="18">
        <f t="shared" si="69"/>
        <v>1.6312326832536614E-3</v>
      </c>
      <c r="I569" s="6">
        <f t="shared" si="69"/>
        <v>1</v>
      </c>
      <c r="J569" s="6">
        <f t="shared" si="69"/>
        <v>2732.6454960550273</v>
      </c>
      <c r="K569" s="18">
        <f t="shared" si="69"/>
        <v>0.15</v>
      </c>
      <c r="L569" s="35">
        <f>Data!BU41</f>
        <v>1</v>
      </c>
      <c r="Q569" s="21">
        <v>0</v>
      </c>
      <c r="R569" s="21">
        <v>0</v>
      </c>
      <c r="S569" s="21">
        <v>0</v>
      </c>
      <c r="T569" s="38">
        <v>0</v>
      </c>
    </row>
    <row r="570" spans="1:20" x14ac:dyDescent="0.25">
      <c r="A570" s="17" t="s">
        <v>283</v>
      </c>
      <c r="B570" s="8" t="s">
        <v>40</v>
      </c>
      <c r="C570" s="8" t="s">
        <v>74</v>
      </c>
      <c r="E570" s="8" t="str">
        <f t="shared" si="64"/>
        <v>FiFi-content.fifi</v>
      </c>
      <c r="F570" s="21">
        <f t="shared" si="70"/>
        <v>391341.29065537348</v>
      </c>
      <c r="G570" s="19">
        <f t="shared" si="70"/>
        <v>6.2266027992457467</v>
      </c>
      <c r="H570" s="18">
        <f t="shared" si="69"/>
        <v>1.6312326832536614E-3</v>
      </c>
      <c r="I570" s="6">
        <f t="shared" si="69"/>
        <v>1</v>
      </c>
      <c r="J570" s="6">
        <f t="shared" si="69"/>
        <v>2732.6454960550273</v>
      </c>
      <c r="K570" s="18">
        <f t="shared" si="69"/>
        <v>0.15</v>
      </c>
      <c r="L570" s="35">
        <f>Data!BU42</f>
        <v>1</v>
      </c>
      <c r="Q570" s="21">
        <v>0</v>
      </c>
      <c r="R570" s="21">
        <v>0</v>
      </c>
      <c r="S570" s="21">
        <v>0</v>
      </c>
      <c r="T570" s="38">
        <v>0</v>
      </c>
    </row>
    <row r="571" spans="1:20" x14ac:dyDescent="0.25">
      <c r="A571" s="17" t="s">
        <v>284</v>
      </c>
      <c r="B571" s="8" t="s">
        <v>40</v>
      </c>
      <c r="C571" s="8" t="s">
        <v>74</v>
      </c>
      <c r="E571" s="8" t="str">
        <f t="shared" si="64"/>
        <v>FiFi-content.fifi</v>
      </c>
      <c r="F571" s="21">
        <f t="shared" si="70"/>
        <v>230648.18602876749</v>
      </c>
      <c r="G571" s="19">
        <f t="shared" si="70"/>
        <v>7.6727442277060725</v>
      </c>
      <c r="H571" s="18">
        <f t="shared" si="69"/>
        <v>1.6312326832536614E-3</v>
      </c>
      <c r="I571" s="6">
        <f t="shared" si="69"/>
        <v>1</v>
      </c>
      <c r="J571" s="6">
        <f t="shared" si="69"/>
        <v>2732.6454960550273</v>
      </c>
      <c r="K571" s="18">
        <f t="shared" si="69"/>
        <v>0.15</v>
      </c>
      <c r="L571" s="35">
        <f>Data!BU43</f>
        <v>1</v>
      </c>
      <c r="Q571" s="21">
        <v>0</v>
      </c>
      <c r="R571" s="21">
        <v>0</v>
      </c>
      <c r="S571" s="21">
        <v>0</v>
      </c>
      <c r="T571" s="38">
        <v>0</v>
      </c>
    </row>
    <row r="572" spans="1:20" x14ac:dyDescent="0.25">
      <c r="A572" s="17" t="s">
        <v>285</v>
      </c>
      <c r="B572" s="8" t="s">
        <v>40</v>
      </c>
      <c r="C572" s="8" t="s">
        <v>74</v>
      </c>
      <c r="E572" s="8" t="str">
        <f t="shared" si="64"/>
        <v>FiFi-content.fifi</v>
      </c>
      <c r="F572" s="21">
        <f t="shared" si="70"/>
        <v>255011.21194764899</v>
      </c>
      <c r="G572" s="19">
        <f t="shared" si="70"/>
        <v>7.3396787033818205</v>
      </c>
      <c r="H572" s="18">
        <f t="shared" si="69"/>
        <v>1.6312326832536614E-3</v>
      </c>
      <c r="I572" s="6">
        <f t="shared" si="69"/>
        <v>1</v>
      </c>
      <c r="J572" s="6">
        <f t="shared" si="69"/>
        <v>2732.6454960550273</v>
      </c>
      <c r="K572" s="18">
        <f t="shared" si="69"/>
        <v>0.15</v>
      </c>
      <c r="L572" s="35">
        <f>Data!BU44</f>
        <v>1</v>
      </c>
      <c r="Q572" s="21">
        <v>0</v>
      </c>
      <c r="R572" s="21">
        <v>0</v>
      </c>
      <c r="S572" s="21">
        <v>0</v>
      </c>
      <c r="T572" s="38">
        <v>0</v>
      </c>
    </row>
    <row r="573" spans="1:20" x14ac:dyDescent="0.25">
      <c r="A573" s="17" t="s">
        <v>286</v>
      </c>
      <c r="B573" s="8" t="s">
        <v>40</v>
      </c>
      <c r="C573" s="8" t="s">
        <v>74</v>
      </c>
      <c r="E573" s="8" t="str">
        <f t="shared" si="64"/>
        <v>FiFi-content.fifi</v>
      </c>
      <c r="F573" s="21">
        <f t="shared" si="70"/>
        <v>290283.21400129853</v>
      </c>
      <c r="G573" s="19">
        <f t="shared" si="70"/>
        <v>6.8519846037487664</v>
      </c>
      <c r="H573" s="18">
        <f t="shared" si="69"/>
        <v>1.6312326832536614E-3</v>
      </c>
      <c r="I573" s="6">
        <f t="shared" si="69"/>
        <v>1</v>
      </c>
      <c r="J573" s="6">
        <f t="shared" si="69"/>
        <v>2732.6454960550273</v>
      </c>
      <c r="K573" s="18">
        <f t="shared" si="69"/>
        <v>0.15</v>
      </c>
      <c r="L573" s="35">
        <f>Data!BU45</f>
        <v>1</v>
      </c>
      <c r="Q573" s="21">
        <v>0</v>
      </c>
      <c r="R573" s="21">
        <v>0</v>
      </c>
      <c r="S573" s="21">
        <v>0</v>
      </c>
      <c r="T573" s="38">
        <v>0</v>
      </c>
    </row>
    <row r="574" spans="1:20" x14ac:dyDescent="0.25">
      <c r="A574" s="17" t="s">
        <v>287</v>
      </c>
      <c r="B574" s="8" t="s">
        <v>40</v>
      </c>
      <c r="C574" s="8" t="s">
        <v>74</v>
      </c>
      <c r="E574" s="8" t="str">
        <f t="shared" si="64"/>
        <v>FiFi-content.fifi</v>
      </c>
      <c r="F574" s="21">
        <f t="shared" si="70"/>
        <v>329127.09109349351</v>
      </c>
      <c r="G574" s="19">
        <f t="shared" si="70"/>
        <v>6.6607284125131931</v>
      </c>
      <c r="H574" s="18">
        <f t="shared" si="69"/>
        <v>1.6312326832536614E-3</v>
      </c>
      <c r="I574" s="6">
        <f t="shared" si="69"/>
        <v>1</v>
      </c>
      <c r="J574" s="6">
        <f t="shared" si="69"/>
        <v>2732.6454960550273</v>
      </c>
      <c r="K574" s="18">
        <f t="shared" si="69"/>
        <v>0.15</v>
      </c>
      <c r="L574" s="35">
        <f>Data!BU46</f>
        <v>1</v>
      </c>
      <c r="Q574" s="21">
        <v>0</v>
      </c>
      <c r="R574" s="21">
        <v>0</v>
      </c>
      <c r="S574" s="21">
        <v>0</v>
      </c>
      <c r="T574" s="38">
        <v>0</v>
      </c>
    </row>
    <row r="575" spans="1:20" x14ac:dyDescent="0.25">
      <c r="A575" s="17" t="s">
        <v>288</v>
      </c>
      <c r="B575" s="8" t="s">
        <v>40</v>
      </c>
      <c r="C575" s="8" t="s">
        <v>74</v>
      </c>
      <c r="E575" s="8" t="str">
        <f t="shared" si="64"/>
        <v>FiFi-content.fifi</v>
      </c>
      <c r="F575" s="21">
        <f t="shared" si="70"/>
        <v>290379.33513653348</v>
      </c>
      <c r="G575" s="19">
        <f t="shared" si="70"/>
        <v>6.8891115045051432</v>
      </c>
      <c r="H575" s="18">
        <f t="shared" si="69"/>
        <v>1.6312326832536614E-3</v>
      </c>
      <c r="I575" s="6">
        <f t="shared" si="69"/>
        <v>1</v>
      </c>
      <c r="J575" s="6">
        <f t="shared" si="69"/>
        <v>2732.6454960550273</v>
      </c>
      <c r="K575" s="18">
        <f t="shared" si="69"/>
        <v>0.15</v>
      </c>
      <c r="L575" s="35">
        <f>Data!BU47</f>
        <v>1</v>
      </c>
      <c r="Q575" s="21">
        <v>0</v>
      </c>
      <c r="R575" s="21">
        <v>0</v>
      </c>
      <c r="S575" s="21">
        <v>0</v>
      </c>
      <c r="T575" s="38">
        <v>0</v>
      </c>
    </row>
    <row r="576" spans="1:20" x14ac:dyDescent="0.25">
      <c r="A576" s="17" t="s">
        <v>289</v>
      </c>
      <c r="B576" s="8" t="s">
        <v>40</v>
      </c>
      <c r="C576" s="8" t="s">
        <v>74</v>
      </c>
      <c r="E576" s="8" t="str">
        <f t="shared" si="64"/>
        <v>FiFi-content.fifi</v>
      </c>
      <c r="F576" s="21">
        <f t="shared" si="70"/>
        <v>328074.70488976047</v>
      </c>
      <c r="G576" s="19">
        <f t="shared" si="70"/>
        <v>6.6769335668378105</v>
      </c>
      <c r="H576" s="18">
        <f t="shared" si="69"/>
        <v>1.6312326832536614E-3</v>
      </c>
      <c r="I576" s="6">
        <f t="shared" si="69"/>
        <v>1</v>
      </c>
      <c r="J576" s="6">
        <f t="shared" si="69"/>
        <v>2732.6454960550273</v>
      </c>
      <c r="K576" s="18">
        <f t="shared" si="69"/>
        <v>0.15</v>
      </c>
      <c r="L576" s="35">
        <f>Data!BU48</f>
        <v>1</v>
      </c>
      <c r="Q576" s="21">
        <v>0</v>
      </c>
      <c r="R576" s="21">
        <v>0</v>
      </c>
      <c r="S576" s="21">
        <v>0</v>
      </c>
      <c r="T576" s="38">
        <v>0</v>
      </c>
    </row>
    <row r="577" spans="1:20" x14ac:dyDescent="0.25">
      <c r="A577" s="17" t="s">
        <v>290</v>
      </c>
      <c r="B577" s="8" t="s">
        <v>40</v>
      </c>
      <c r="C577" s="8" t="s">
        <v>74</v>
      </c>
      <c r="E577" s="8" t="str">
        <f t="shared" si="64"/>
        <v>FiFi-content.fifi</v>
      </c>
      <c r="F577" s="21">
        <f t="shared" si="70"/>
        <v>287583.00118987449</v>
      </c>
      <c r="G577" s="19">
        <f t="shared" si="70"/>
        <v>7.111582871611037</v>
      </c>
      <c r="H577" s="18">
        <f t="shared" si="69"/>
        <v>1.6312326832536614E-3</v>
      </c>
      <c r="I577" s="6">
        <f t="shared" si="69"/>
        <v>1</v>
      </c>
      <c r="J577" s="6">
        <f t="shared" si="69"/>
        <v>2732.6454960550273</v>
      </c>
      <c r="K577" s="18">
        <f t="shared" si="69"/>
        <v>0.15</v>
      </c>
      <c r="L577" s="35">
        <f>Data!BU49</f>
        <v>1</v>
      </c>
      <c r="Q577" s="21">
        <v>0</v>
      </c>
      <c r="R577" s="21">
        <v>0</v>
      </c>
      <c r="S577" s="21">
        <v>0</v>
      </c>
      <c r="T577" s="38">
        <v>0</v>
      </c>
    </row>
    <row r="578" spans="1:20" x14ac:dyDescent="0.25">
      <c r="A578" s="17" t="s">
        <v>291</v>
      </c>
      <c r="B578" s="8" t="s">
        <v>40</v>
      </c>
      <c r="C578" s="8" t="s">
        <v>74</v>
      </c>
      <c r="E578" s="8" t="str">
        <f t="shared" si="64"/>
        <v>FiFi-content.fifi</v>
      </c>
      <c r="F578" s="21">
        <f t="shared" si="70"/>
        <v>348609.08602096396</v>
      </c>
      <c r="G578" s="19">
        <f t="shared" si="70"/>
        <v>6.5637372420193243</v>
      </c>
      <c r="H578" s="18">
        <f t="shared" si="69"/>
        <v>1.6312326832536614E-3</v>
      </c>
      <c r="I578" s="6">
        <f t="shared" si="69"/>
        <v>1</v>
      </c>
      <c r="J578" s="6">
        <f t="shared" si="69"/>
        <v>2732.6454960550273</v>
      </c>
      <c r="K578" s="18">
        <f t="shared" si="69"/>
        <v>0.15</v>
      </c>
      <c r="L578" s="35">
        <f>Data!BU50</f>
        <v>1</v>
      </c>
      <c r="Q578" s="21">
        <v>0</v>
      </c>
      <c r="R578" s="21">
        <v>0</v>
      </c>
      <c r="S578" s="21">
        <v>0</v>
      </c>
      <c r="T578" s="38">
        <v>0</v>
      </c>
    </row>
    <row r="579" spans="1:20" x14ac:dyDescent="0.25">
      <c r="A579" s="17" t="s">
        <v>292</v>
      </c>
      <c r="B579" s="8" t="s">
        <v>40</v>
      </c>
      <c r="C579" s="8" t="s">
        <v>74</v>
      </c>
      <c r="E579" s="8" t="str">
        <f t="shared" si="64"/>
        <v>FiFi-content.fifi</v>
      </c>
      <c r="F579" s="21">
        <f t="shared" si="70"/>
        <v>241297.1653229885</v>
      </c>
      <c r="G579" s="19">
        <f t="shared" si="70"/>
        <v>7.6437660299865655</v>
      </c>
      <c r="H579" s="18">
        <f t="shared" ref="H579:K594" si="71">H578</f>
        <v>1.6312326832536614E-3</v>
      </c>
      <c r="I579" s="6">
        <f t="shared" si="71"/>
        <v>1</v>
      </c>
      <c r="J579" s="6">
        <f t="shared" si="71"/>
        <v>2732.6454960550273</v>
      </c>
      <c r="K579" s="18">
        <f t="shared" si="71"/>
        <v>0.15</v>
      </c>
      <c r="L579" s="35">
        <f>Data!BU51</f>
        <v>1</v>
      </c>
      <c r="Q579" s="21">
        <v>0</v>
      </c>
      <c r="R579" s="21">
        <v>0</v>
      </c>
      <c r="S579" s="21">
        <v>0</v>
      </c>
      <c r="T579" s="38">
        <v>0</v>
      </c>
    </row>
    <row r="580" spans="1:20" x14ac:dyDescent="0.25">
      <c r="A580" s="17" t="s">
        <v>293</v>
      </c>
      <c r="B580" s="8" t="s">
        <v>40</v>
      </c>
      <c r="C580" s="8" t="s">
        <v>74</v>
      </c>
      <c r="E580" s="8" t="str">
        <f t="shared" si="64"/>
        <v>FiFi-content.fifi</v>
      </c>
      <c r="F580" s="21">
        <f t="shared" ref="F580:G594" si="72">F514</f>
        <v>285302.18935091398</v>
      </c>
      <c r="G580" s="19">
        <f t="shared" si="72"/>
        <v>7.1103422436825836</v>
      </c>
      <c r="H580" s="18">
        <f t="shared" si="71"/>
        <v>1.6312326832536614E-3</v>
      </c>
      <c r="I580" s="6">
        <f t="shared" si="71"/>
        <v>1</v>
      </c>
      <c r="J580" s="6">
        <f t="shared" si="71"/>
        <v>2732.6454960550273</v>
      </c>
      <c r="K580" s="18">
        <f t="shared" si="71"/>
        <v>0.15</v>
      </c>
      <c r="L580" s="35">
        <f>Data!BU52</f>
        <v>1</v>
      </c>
      <c r="Q580" s="21">
        <v>0</v>
      </c>
      <c r="R580" s="21">
        <v>0</v>
      </c>
      <c r="S580" s="21">
        <v>0</v>
      </c>
      <c r="T580" s="38">
        <v>0</v>
      </c>
    </row>
    <row r="581" spans="1:20" x14ac:dyDescent="0.25">
      <c r="A581" s="17" t="s">
        <v>294</v>
      </c>
      <c r="B581" s="8" t="s">
        <v>40</v>
      </c>
      <c r="C581" s="8" t="s">
        <v>74</v>
      </c>
      <c r="E581" s="8" t="str">
        <f t="shared" si="64"/>
        <v>FiFi-content.fifi</v>
      </c>
      <c r="F581" s="21">
        <f t="shared" si="72"/>
        <v>415829.06386048801</v>
      </c>
      <c r="G581" s="19">
        <f t="shared" si="72"/>
        <v>6.129014958880469</v>
      </c>
      <c r="H581" s="18">
        <f t="shared" si="71"/>
        <v>1.6312326832536614E-3</v>
      </c>
      <c r="I581" s="6">
        <f t="shared" si="71"/>
        <v>1</v>
      </c>
      <c r="J581" s="6">
        <f t="shared" si="71"/>
        <v>2732.6454960550273</v>
      </c>
      <c r="K581" s="18">
        <f t="shared" si="71"/>
        <v>0.15</v>
      </c>
      <c r="L581" s="35">
        <f>Data!BU53</f>
        <v>1</v>
      </c>
      <c r="Q581" s="21">
        <v>0</v>
      </c>
      <c r="R581" s="21">
        <v>0</v>
      </c>
      <c r="S581" s="21">
        <v>0</v>
      </c>
      <c r="T581" s="38">
        <v>0</v>
      </c>
    </row>
    <row r="582" spans="1:20" x14ac:dyDescent="0.25">
      <c r="A582" s="17" t="s">
        <v>295</v>
      </c>
      <c r="B582" s="8" t="s">
        <v>40</v>
      </c>
      <c r="C582" s="8" t="s">
        <v>74</v>
      </c>
      <c r="E582" s="8" t="str">
        <f t="shared" si="64"/>
        <v>FiFi-content.fifi</v>
      </c>
      <c r="F582" s="21">
        <f t="shared" si="72"/>
        <v>393432.46859552251</v>
      </c>
      <c r="G582" s="19">
        <f t="shared" si="72"/>
        <v>6.2941960634324765</v>
      </c>
      <c r="H582" s="18">
        <f t="shared" si="71"/>
        <v>1.6312326832536614E-3</v>
      </c>
      <c r="I582" s="6">
        <f t="shared" si="71"/>
        <v>1</v>
      </c>
      <c r="J582" s="6">
        <f t="shared" si="71"/>
        <v>2732.6454960550273</v>
      </c>
      <c r="K582" s="18">
        <f t="shared" si="71"/>
        <v>0.15</v>
      </c>
      <c r="L582" s="35">
        <f>Data!BU54</f>
        <v>1</v>
      </c>
      <c r="Q582" s="21">
        <v>0</v>
      </c>
      <c r="R582" s="21">
        <v>0</v>
      </c>
      <c r="S582" s="21">
        <v>0</v>
      </c>
      <c r="T582" s="38">
        <v>0</v>
      </c>
    </row>
    <row r="583" spans="1:20" x14ac:dyDescent="0.25">
      <c r="A583" s="17" t="s">
        <v>296</v>
      </c>
      <c r="B583" s="8" t="s">
        <v>40</v>
      </c>
      <c r="C583" s="8" t="s">
        <v>74</v>
      </c>
      <c r="E583" s="8" t="str">
        <f t="shared" si="64"/>
        <v>FiFi-content.fifi</v>
      </c>
      <c r="F583" s="21">
        <f t="shared" si="72"/>
        <v>228081.015200244</v>
      </c>
      <c r="G583" s="19">
        <f t="shared" si="72"/>
        <v>7.9971814637423746</v>
      </c>
      <c r="H583" s="18">
        <f t="shared" si="71"/>
        <v>1.6312326832536614E-3</v>
      </c>
      <c r="I583" s="6">
        <f t="shared" si="71"/>
        <v>1</v>
      </c>
      <c r="J583" s="6">
        <f t="shared" si="71"/>
        <v>2732.6454960550273</v>
      </c>
      <c r="K583" s="18">
        <f t="shared" si="71"/>
        <v>0.15</v>
      </c>
      <c r="L583" s="35">
        <f>Data!BU55</f>
        <v>1</v>
      </c>
      <c r="Q583" s="21">
        <v>0</v>
      </c>
      <c r="R583" s="21">
        <v>0</v>
      </c>
      <c r="S583" s="21">
        <v>0</v>
      </c>
      <c r="T583" s="38">
        <v>0</v>
      </c>
    </row>
    <row r="584" spans="1:20" x14ac:dyDescent="0.25">
      <c r="A584" s="17" t="s">
        <v>297</v>
      </c>
      <c r="B584" s="8" t="s">
        <v>40</v>
      </c>
      <c r="C584" s="8" t="s">
        <v>74</v>
      </c>
      <c r="E584" s="8" t="str">
        <f t="shared" si="64"/>
        <v>FiFi-content.fifi</v>
      </c>
      <c r="F584" s="21">
        <f t="shared" si="72"/>
        <v>317634.99002545653</v>
      </c>
      <c r="G584" s="19">
        <f t="shared" si="72"/>
        <v>6.7548152855074779</v>
      </c>
      <c r="H584" s="18">
        <f t="shared" si="71"/>
        <v>1.6312326832536614E-3</v>
      </c>
      <c r="I584" s="6">
        <f t="shared" si="71"/>
        <v>1</v>
      </c>
      <c r="J584" s="6">
        <f t="shared" si="71"/>
        <v>2732.6454960550273</v>
      </c>
      <c r="K584" s="18">
        <f t="shared" si="71"/>
        <v>0.15</v>
      </c>
      <c r="L584" s="35">
        <f>Data!BU56</f>
        <v>1</v>
      </c>
      <c r="Q584" s="21">
        <v>0</v>
      </c>
      <c r="R584" s="21">
        <v>0</v>
      </c>
      <c r="S584" s="21">
        <v>0</v>
      </c>
      <c r="T584" s="38">
        <v>0</v>
      </c>
    </row>
    <row r="585" spans="1:20" x14ac:dyDescent="0.25">
      <c r="A585" s="17" t="s">
        <v>298</v>
      </c>
      <c r="B585" s="8" t="s">
        <v>40</v>
      </c>
      <c r="C585" s="8" t="s">
        <v>74</v>
      </c>
      <c r="E585" s="8" t="str">
        <f t="shared" si="64"/>
        <v>FiFi-content.fifi</v>
      </c>
      <c r="F585" s="21">
        <f t="shared" si="72"/>
        <v>322486.62248072354</v>
      </c>
      <c r="G585" s="19">
        <f t="shared" si="72"/>
        <v>6.9739033911176911</v>
      </c>
      <c r="H585" s="18">
        <f t="shared" si="71"/>
        <v>1.6312326832536614E-3</v>
      </c>
      <c r="I585" s="6">
        <f t="shared" si="71"/>
        <v>1</v>
      </c>
      <c r="J585" s="6">
        <f t="shared" si="71"/>
        <v>2732.6454960550273</v>
      </c>
      <c r="K585" s="18">
        <f t="shared" si="71"/>
        <v>0.15</v>
      </c>
      <c r="L585" s="35">
        <f>Data!BU57</f>
        <v>1</v>
      </c>
      <c r="Q585" s="21">
        <v>0</v>
      </c>
      <c r="R585" s="21">
        <v>0</v>
      </c>
      <c r="S585" s="21">
        <v>0</v>
      </c>
      <c r="T585" s="38">
        <v>0</v>
      </c>
    </row>
    <row r="586" spans="1:20" x14ac:dyDescent="0.25">
      <c r="A586" s="17" t="s">
        <v>299</v>
      </c>
      <c r="B586" s="8" t="s">
        <v>40</v>
      </c>
      <c r="C586" s="8" t="s">
        <v>74</v>
      </c>
      <c r="E586" s="8" t="str">
        <f t="shared" si="64"/>
        <v>FiFi-content.fifi</v>
      </c>
      <c r="F586" s="21">
        <f t="shared" si="72"/>
        <v>401386.27962260752</v>
      </c>
      <c r="G586" s="19">
        <f t="shared" si="72"/>
        <v>6.2238891290728731</v>
      </c>
      <c r="H586" s="18">
        <f t="shared" si="71"/>
        <v>1.6312326832536614E-3</v>
      </c>
      <c r="I586" s="6">
        <f t="shared" si="71"/>
        <v>1</v>
      </c>
      <c r="J586" s="6">
        <f t="shared" si="71"/>
        <v>2732.6454960550273</v>
      </c>
      <c r="K586" s="18">
        <f t="shared" si="71"/>
        <v>0.15</v>
      </c>
      <c r="L586" s="35">
        <f>Data!BU58</f>
        <v>1</v>
      </c>
      <c r="Q586" s="21">
        <v>0</v>
      </c>
      <c r="R586" s="21">
        <v>0</v>
      </c>
      <c r="S586" s="21">
        <v>0</v>
      </c>
      <c r="T586" s="38">
        <v>0</v>
      </c>
    </row>
    <row r="587" spans="1:20" x14ac:dyDescent="0.25">
      <c r="A587" s="17" t="s">
        <v>300</v>
      </c>
      <c r="B587" s="8" t="s">
        <v>40</v>
      </c>
      <c r="C587" s="8" t="s">
        <v>74</v>
      </c>
      <c r="E587" s="8" t="str">
        <f t="shared" si="64"/>
        <v>FiFi-content.fifi</v>
      </c>
      <c r="F587" s="21">
        <f t="shared" si="72"/>
        <v>309588.89609523199</v>
      </c>
      <c r="G587" s="19">
        <f t="shared" si="72"/>
        <v>6.9990429098927924</v>
      </c>
      <c r="H587" s="18">
        <f t="shared" si="71"/>
        <v>1.6312326832536614E-3</v>
      </c>
      <c r="I587" s="6">
        <f t="shared" si="71"/>
        <v>1</v>
      </c>
      <c r="J587" s="6">
        <f t="shared" si="71"/>
        <v>2732.6454960550273</v>
      </c>
      <c r="K587" s="18">
        <f t="shared" si="71"/>
        <v>0.15</v>
      </c>
      <c r="L587" s="35">
        <f>Data!BU59</f>
        <v>1</v>
      </c>
      <c r="Q587" s="21">
        <v>0</v>
      </c>
      <c r="R587" s="21">
        <v>0</v>
      </c>
      <c r="S587" s="21">
        <v>0</v>
      </c>
      <c r="T587" s="38">
        <v>0</v>
      </c>
    </row>
    <row r="588" spans="1:20" x14ac:dyDescent="0.25">
      <c r="A588" s="17" t="s">
        <v>301</v>
      </c>
      <c r="B588" s="8" t="s">
        <v>40</v>
      </c>
      <c r="C588" s="8" t="s">
        <v>74</v>
      </c>
      <c r="E588" s="8" t="str">
        <f t="shared" si="64"/>
        <v>FiFi-content.fifi</v>
      </c>
      <c r="F588" s="21">
        <f t="shared" si="72"/>
        <v>309968.77520157403</v>
      </c>
      <c r="G588" s="19">
        <f t="shared" si="72"/>
        <v>6.9767010399881384</v>
      </c>
      <c r="H588" s="18">
        <f t="shared" si="71"/>
        <v>1.6312326832536614E-3</v>
      </c>
      <c r="I588" s="6">
        <f t="shared" si="71"/>
        <v>1</v>
      </c>
      <c r="J588" s="6">
        <f t="shared" si="71"/>
        <v>2732.6454960550273</v>
      </c>
      <c r="K588" s="18">
        <f t="shared" si="71"/>
        <v>0.15</v>
      </c>
      <c r="L588" s="35">
        <f>Data!BU60</f>
        <v>1</v>
      </c>
      <c r="Q588" s="21">
        <v>0</v>
      </c>
      <c r="R588" s="21">
        <v>0</v>
      </c>
      <c r="S588" s="21">
        <v>0</v>
      </c>
      <c r="T588" s="38">
        <v>0</v>
      </c>
    </row>
    <row r="589" spans="1:20" x14ac:dyDescent="0.25">
      <c r="A589" s="17" t="s">
        <v>272</v>
      </c>
      <c r="B589" s="8" t="s">
        <v>40</v>
      </c>
      <c r="C589" s="8" t="s">
        <v>74</v>
      </c>
      <c r="E589" s="8" t="str">
        <f t="shared" si="64"/>
        <v>FiFi-content.fifi</v>
      </c>
      <c r="F589" s="21">
        <f t="shared" si="72"/>
        <v>454180.53004536044</v>
      </c>
      <c r="G589" s="19">
        <f t="shared" si="72"/>
        <v>6.0080329106190753</v>
      </c>
      <c r="H589" s="18">
        <f t="shared" si="71"/>
        <v>1.6312326832536614E-3</v>
      </c>
      <c r="I589" s="6">
        <f t="shared" si="71"/>
        <v>1</v>
      </c>
      <c r="J589" s="6">
        <f t="shared" si="71"/>
        <v>2732.6454960550273</v>
      </c>
      <c r="K589" s="18">
        <f t="shared" si="71"/>
        <v>0.15</v>
      </c>
      <c r="L589" s="35">
        <f>Data!BU61</f>
        <v>1</v>
      </c>
      <c r="Q589" s="21">
        <v>0</v>
      </c>
      <c r="R589" s="21">
        <v>0</v>
      </c>
      <c r="S589" s="21">
        <v>0</v>
      </c>
      <c r="T589" s="38">
        <v>0</v>
      </c>
    </row>
    <row r="590" spans="1:20" x14ac:dyDescent="0.25">
      <c r="A590" s="17" t="s">
        <v>273</v>
      </c>
      <c r="B590" s="8" t="s">
        <v>40</v>
      </c>
      <c r="C590" s="8" t="s">
        <v>74</v>
      </c>
      <c r="E590" s="8" t="str">
        <f t="shared" si="64"/>
        <v>FiFi-content.fifi</v>
      </c>
      <c r="F590" s="21">
        <f t="shared" si="72"/>
        <v>455011.73547455797</v>
      </c>
      <c r="G590" s="19">
        <f t="shared" si="72"/>
        <v>6.0449284141776669</v>
      </c>
      <c r="H590" s="18">
        <f t="shared" si="71"/>
        <v>1.6312326832536614E-3</v>
      </c>
      <c r="I590" s="6">
        <f t="shared" si="71"/>
        <v>1</v>
      </c>
      <c r="J590" s="6">
        <f t="shared" si="71"/>
        <v>2732.6454960550273</v>
      </c>
      <c r="K590" s="18">
        <f t="shared" si="71"/>
        <v>0.15</v>
      </c>
      <c r="L590" s="35">
        <f>Data!BU62</f>
        <v>1</v>
      </c>
      <c r="Q590" s="21">
        <v>0</v>
      </c>
      <c r="R590" s="21">
        <v>0</v>
      </c>
      <c r="S590" s="21">
        <v>0</v>
      </c>
      <c r="T590" s="38">
        <v>0</v>
      </c>
    </row>
    <row r="591" spans="1:20" x14ac:dyDescent="0.25">
      <c r="A591" s="17" t="s">
        <v>274</v>
      </c>
      <c r="B591" s="8" t="s">
        <v>40</v>
      </c>
      <c r="C591" s="8" t="s">
        <v>74</v>
      </c>
      <c r="E591" s="8" t="str">
        <f t="shared" si="64"/>
        <v>FiFi-content.fifi</v>
      </c>
      <c r="F591" s="21">
        <f t="shared" si="72"/>
        <v>290055.894256228</v>
      </c>
      <c r="G591" s="19">
        <f t="shared" si="72"/>
        <v>7.3475859223576458</v>
      </c>
      <c r="H591" s="18">
        <f t="shared" si="71"/>
        <v>1.6312326832536614E-3</v>
      </c>
      <c r="I591" s="6">
        <f t="shared" si="71"/>
        <v>1</v>
      </c>
      <c r="J591" s="6">
        <f t="shared" si="71"/>
        <v>2732.6454960550273</v>
      </c>
      <c r="K591" s="18">
        <f t="shared" si="71"/>
        <v>0.15</v>
      </c>
      <c r="L591" s="35">
        <f>Data!BU63</f>
        <v>1</v>
      </c>
      <c r="Q591" s="21">
        <v>0</v>
      </c>
      <c r="R591" s="21">
        <v>0</v>
      </c>
      <c r="S591" s="21">
        <v>0</v>
      </c>
      <c r="T591" s="38">
        <v>0</v>
      </c>
    </row>
    <row r="592" spans="1:20" x14ac:dyDescent="0.25">
      <c r="A592" s="17" t="s">
        <v>275</v>
      </c>
      <c r="B592" s="8" t="s">
        <v>40</v>
      </c>
      <c r="C592" s="8" t="s">
        <v>74</v>
      </c>
      <c r="E592" s="8" t="str">
        <f t="shared" si="64"/>
        <v>FiFi-content.fifi</v>
      </c>
      <c r="F592" s="21">
        <f t="shared" si="72"/>
        <v>348451.97318493499</v>
      </c>
      <c r="G592" s="19">
        <f t="shared" si="72"/>
        <v>6.6816214516324974</v>
      </c>
      <c r="H592" s="18">
        <f t="shared" si="71"/>
        <v>1.6312326832536614E-3</v>
      </c>
      <c r="I592" s="6">
        <f t="shared" si="71"/>
        <v>1</v>
      </c>
      <c r="J592" s="6">
        <f t="shared" si="71"/>
        <v>2732.6454960550273</v>
      </c>
      <c r="K592" s="18">
        <f t="shared" si="71"/>
        <v>0.15</v>
      </c>
      <c r="L592" s="35">
        <f>Data!BU64</f>
        <v>1</v>
      </c>
      <c r="Q592" s="21">
        <v>0</v>
      </c>
      <c r="R592" s="21">
        <v>0</v>
      </c>
      <c r="S592" s="21">
        <v>0</v>
      </c>
      <c r="T592" s="38">
        <v>0</v>
      </c>
    </row>
    <row r="593" spans="1:20" x14ac:dyDescent="0.25">
      <c r="A593" s="17" t="s">
        <v>276</v>
      </c>
      <c r="B593" s="8" t="s">
        <v>40</v>
      </c>
      <c r="C593" s="8" t="s">
        <v>74</v>
      </c>
      <c r="E593" s="8" t="str">
        <f t="shared" si="64"/>
        <v>FiFi-content.fifi</v>
      </c>
      <c r="F593" s="21">
        <f t="shared" si="72"/>
        <v>427408.08445701201</v>
      </c>
      <c r="G593" s="19">
        <f t="shared" si="72"/>
        <v>6.1680815445545676</v>
      </c>
      <c r="H593" s="18">
        <f t="shared" si="71"/>
        <v>1.6312326832536614E-3</v>
      </c>
      <c r="I593" s="6">
        <f t="shared" si="71"/>
        <v>1</v>
      </c>
      <c r="J593" s="6">
        <f t="shared" si="71"/>
        <v>2732.6454960550273</v>
      </c>
      <c r="K593" s="18">
        <f t="shared" si="71"/>
        <v>0.15</v>
      </c>
      <c r="L593" s="35">
        <f>Data!BU65</f>
        <v>1</v>
      </c>
      <c r="Q593" s="21">
        <v>0</v>
      </c>
      <c r="R593" s="21">
        <v>0</v>
      </c>
      <c r="S593" s="21">
        <v>0</v>
      </c>
      <c r="T593" s="38">
        <v>0</v>
      </c>
    </row>
    <row r="594" spans="1:20" x14ac:dyDescent="0.25">
      <c r="A594" s="17" t="s">
        <v>277</v>
      </c>
      <c r="B594" s="8" t="s">
        <v>40</v>
      </c>
      <c r="C594" s="8" t="s">
        <v>74</v>
      </c>
      <c r="E594" s="8" t="str">
        <f t="shared" si="64"/>
        <v>FiFi-content.fifi</v>
      </c>
      <c r="F594" s="21">
        <f t="shared" si="72"/>
        <v>330189.49929959601</v>
      </c>
      <c r="G594" s="19">
        <f t="shared" si="72"/>
        <v>6.4579352380155601</v>
      </c>
      <c r="H594" s="18">
        <f t="shared" si="71"/>
        <v>1.6312326832536614E-3</v>
      </c>
      <c r="I594" s="6">
        <f t="shared" si="71"/>
        <v>1</v>
      </c>
      <c r="J594" s="6">
        <f t="shared" si="71"/>
        <v>2732.6454960550273</v>
      </c>
      <c r="K594" s="18">
        <f t="shared" si="71"/>
        <v>0.15</v>
      </c>
      <c r="L594" s="35">
        <f>Data!BU66</f>
        <v>1</v>
      </c>
      <c r="Q594" s="21">
        <v>0</v>
      </c>
      <c r="R594" s="21">
        <v>0</v>
      </c>
      <c r="S594" s="21">
        <v>0</v>
      </c>
      <c r="T594" s="38">
        <v>0</v>
      </c>
    </row>
    <row r="596" spans="1:20" x14ac:dyDescent="0.25">
      <c r="A596" s="16" t="s">
        <v>328</v>
      </c>
      <c r="B596" s="8" t="s">
        <v>40</v>
      </c>
      <c r="C596" s="8" t="s">
        <v>329</v>
      </c>
      <c r="E596" s="8" t="str">
        <f>IF(RIGHT(A596,3)="old","Initial",B596&amp;"-"&amp;C596)</f>
        <v>Initial</v>
      </c>
      <c r="F596" s="21">
        <f>F464</f>
        <v>393432.46859552251</v>
      </c>
      <c r="G596" s="19">
        <f>G464</f>
        <v>6.2941960634324765</v>
      </c>
      <c r="H596" s="25">
        <v>0</v>
      </c>
      <c r="I596" s="42">
        <v>2.04</v>
      </c>
      <c r="J596" s="27">
        <v>1</v>
      </c>
      <c r="K596" s="25">
        <v>0</v>
      </c>
      <c r="L596" s="35">
        <v>1</v>
      </c>
      <c r="Q596" s="21">
        <v>0</v>
      </c>
      <c r="R596" s="21">
        <v>0</v>
      </c>
      <c r="S596" s="21">
        <v>0</v>
      </c>
      <c r="T596" s="38">
        <v>0</v>
      </c>
    </row>
    <row r="597" spans="1:20" x14ac:dyDescent="0.25">
      <c r="A597" s="16" t="s">
        <v>316</v>
      </c>
      <c r="B597" s="8" t="s">
        <v>40</v>
      </c>
      <c r="C597" s="8" t="s">
        <v>329</v>
      </c>
      <c r="E597" s="8" t="str">
        <f t="shared" ref="E597:E660" si="73">IF(RIGHT(A597,3)="old","Initial",B597&amp;"-"&amp;C597)</f>
        <v>Initial</v>
      </c>
      <c r="F597" s="21">
        <f>F465</f>
        <v>228081.015200244</v>
      </c>
      <c r="G597" s="19">
        <f>G465</f>
        <v>7.9971814637423746</v>
      </c>
      <c r="H597" s="18">
        <f t="shared" ref="H597:K612" si="74">H596</f>
        <v>0</v>
      </c>
      <c r="I597" s="6">
        <f>I596</f>
        <v>2.04</v>
      </c>
      <c r="J597" s="6">
        <f t="shared" si="74"/>
        <v>1</v>
      </c>
      <c r="K597" s="18">
        <f t="shared" si="74"/>
        <v>0</v>
      </c>
      <c r="L597" s="35">
        <v>1</v>
      </c>
      <c r="Q597" s="21">
        <v>0</v>
      </c>
      <c r="R597" s="21">
        <v>0</v>
      </c>
      <c r="S597" s="21">
        <v>0</v>
      </c>
      <c r="T597" s="38">
        <v>0</v>
      </c>
    </row>
    <row r="598" spans="1:20" x14ac:dyDescent="0.25">
      <c r="A598" s="16" t="s">
        <v>317</v>
      </c>
      <c r="B598" s="8" t="s">
        <v>40</v>
      </c>
      <c r="C598" s="8" t="s">
        <v>329</v>
      </c>
      <c r="E598" s="8" t="str">
        <f t="shared" si="73"/>
        <v>Initial</v>
      </c>
      <c r="F598" s="21">
        <f t="shared" ref="F598:G613" si="75">F466</f>
        <v>317634.99002545653</v>
      </c>
      <c r="G598" s="19">
        <f t="shared" si="75"/>
        <v>6.7548152855074779</v>
      </c>
      <c r="H598" s="18">
        <f t="shared" si="74"/>
        <v>0</v>
      </c>
      <c r="I598" s="6">
        <f t="shared" si="74"/>
        <v>2.04</v>
      </c>
      <c r="J598" s="6">
        <f t="shared" si="74"/>
        <v>1</v>
      </c>
      <c r="K598" s="18">
        <f t="shared" si="74"/>
        <v>0</v>
      </c>
      <c r="L598" s="35">
        <v>1</v>
      </c>
      <c r="Q598" s="21">
        <v>0</v>
      </c>
      <c r="R598" s="21">
        <v>0</v>
      </c>
      <c r="S598" s="21">
        <v>0</v>
      </c>
      <c r="T598" s="38">
        <v>0</v>
      </c>
    </row>
    <row r="599" spans="1:20" x14ac:dyDescent="0.25">
      <c r="A599" s="16" t="s">
        <v>318</v>
      </c>
      <c r="B599" s="8" t="s">
        <v>40</v>
      </c>
      <c r="C599" s="8" t="s">
        <v>329</v>
      </c>
      <c r="E599" s="8" t="str">
        <f t="shared" si="73"/>
        <v>Initial</v>
      </c>
      <c r="F599" s="21">
        <f t="shared" si="75"/>
        <v>322486.62248072354</v>
      </c>
      <c r="G599" s="19">
        <f t="shared" si="75"/>
        <v>6.9739033911176911</v>
      </c>
      <c r="H599" s="18">
        <f t="shared" si="74"/>
        <v>0</v>
      </c>
      <c r="I599" s="6">
        <f t="shared" si="74"/>
        <v>2.04</v>
      </c>
      <c r="J599" s="6">
        <f t="shared" si="74"/>
        <v>1</v>
      </c>
      <c r="K599" s="18">
        <f t="shared" si="74"/>
        <v>0</v>
      </c>
      <c r="L599" s="35">
        <v>1</v>
      </c>
      <c r="Q599" s="21">
        <v>0</v>
      </c>
      <c r="R599" s="21">
        <v>0</v>
      </c>
      <c r="S599" s="21">
        <v>0</v>
      </c>
      <c r="T599" s="38">
        <v>0</v>
      </c>
    </row>
    <row r="600" spans="1:20" x14ac:dyDescent="0.25">
      <c r="A600" s="16" t="s">
        <v>319</v>
      </c>
      <c r="B600" s="8" t="s">
        <v>40</v>
      </c>
      <c r="C600" s="8" t="s">
        <v>329</v>
      </c>
      <c r="E600" s="8" t="str">
        <f t="shared" si="73"/>
        <v>Initial</v>
      </c>
      <c r="F600" s="21">
        <f t="shared" si="75"/>
        <v>401386.27962260752</v>
      </c>
      <c r="G600" s="19">
        <f t="shared" si="75"/>
        <v>6.2238891290728731</v>
      </c>
      <c r="H600" s="18">
        <f t="shared" si="74"/>
        <v>0</v>
      </c>
      <c r="I600" s="6">
        <f t="shared" si="74"/>
        <v>2.04</v>
      </c>
      <c r="J600" s="6">
        <f t="shared" si="74"/>
        <v>1</v>
      </c>
      <c r="K600" s="18">
        <f t="shared" si="74"/>
        <v>0</v>
      </c>
      <c r="L600" s="35">
        <v>1</v>
      </c>
      <c r="Q600" s="21">
        <v>0</v>
      </c>
      <c r="R600" s="21">
        <v>0</v>
      </c>
      <c r="S600" s="21">
        <v>0</v>
      </c>
      <c r="T600" s="38">
        <v>0</v>
      </c>
    </row>
    <row r="601" spans="1:20" x14ac:dyDescent="0.25">
      <c r="A601" s="16" t="s">
        <v>320</v>
      </c>
      <c r="B601" s="8" t="s">
        <v>40</v>
      </c>
      <c r="C601" s="8" t="s">
        <v>329</v>
      </c>
      <c r="E601" s="8" t="str">
        <f t="shared" si="73"/>
        <v>Initial</v>
      </c>
      <c r="F601" s="21">
        <f t="shared" si="75"/>
        <v>309588.89609523199</v>
      </c>
      <c r="G601" s="19">
        <f t="shared" si="75"/>
        <v>6.9990429098927924</v>
      </c>
      <c r="H601" s="18">
        <f t="shared" si="74"/>
        <v>0</v>
      </c>
      <c r="I601" s="6">
        <f t="shared" si="74"/>
        <v>2.04</v>
      </c>
      <c r="J601" s="6">
        <f t="shared" si="74"/>
        <v>1</v>
      </c>
      <c r="K601" s="18">
        <f t="shared" si="74"/>
        <v>0</v>
      </c>
      <c r="L601" s="35">
        <v>1</v>
      </c>
      <c r="Q601" s="21">
        <v>0</v>
      </c>
      <c r="R601" s="21">
        <v>0</v>
      </c>
      <c r="S601" s="21">
        <v>0</v>
      </c>
      <c r="T601" s="38">
        <v>0</v>
      </c>
    </row>
    <row r="602" spans="1:20" x14ac:dyDescent="0.25">
      <c r="A602" s="16" t="s">
        <v>321</v>
      </c>
      <c r="B602" s="8" t="s">
        <v>40</v>
      </c>
      <c r="C602" s="8" t="s">
        <v>329</v>
      </c>
      <c r="E602" s="8" t="str">
        <f t="shared" si="73"/>
        <v>Initial</v>
      </c>
      <c r="F602" s="21">
        <f t="shared" si="75"/>
        <v>309968.77520157403</v>
      </c>
      <c r="G602" s="19">
        <f t="shared" si="75"/>
        <v>6.9767010399881384</v>
      </c>
      <c r="H602" s="18">
        <f t="shared" si="74"/>
        <v>0</v>
      </c>
      <c r="I602" s="6">
        <f t="shared" si="74"/>
        <v>2.04</v>
      </c>
      <c r="J602" s="6">
        <f t="shared" si="74"/>
        <v>1</v>
      </c>
      <c r="K602" s="18">
        <f t="shared" si="74"/>
        <v>0</v>
      </c>
      <c r="L602" s="35">
        <v>1</v>
      </c>
      <c r="Q602" s="21">
        <v>0</v>
      </c>
      <c r="R602" s="21">
        <v>0</v>
      </c>
      <c r="S602" s="21">
        <v>0</v>
      </c>
      <c r="T602" s="38">
        <v>0</v>
      </c>
    </row>
    <row r="603" spans="1:20" x14ac:dyDescent="0.25">
      <c r="A603" s="16" t="s">
        <v>322</v>
      </c>
      <c r="B603" s="8" t="s">
        <v>40</v>
      </c>
      <c r="C603" s="8" t="s">
        <v>329</v>
      </c>
      <c r="E603" s="8" t="str">
        <f t="shared" si="73"/>
        <v>Initial</v>
      </c>
      <c r="F603" s="21">
        <f t="shared" si="75"/>
        <v>454180.53004536044</v>
      </c>
      <c r="G603" s="19">
        <f t="shared" si="75"/>
        <v>6.0080329106190753</v>
      </c>
      <c r="H603" s="18">
        <f t="shared" si="74"/>
        <v>0</v>
      </c>
      <c r="I603" s="6">
        <f t="shared" si="74"/>
        <v>2.04</v>
      </c>
      <c r="J603" s="6">
        <f t="shared" si="74"/>
        <v>1</v>
      </c>
      <c r="K603" s="18">
        <f t="shared" si="74"/>
        <v>0</v>
      </c>
      <c r="L603" s="35">
        <v>1</v>
      </c>
      <c r="Q603" s="21">
        <v>0</v>
      </c>
      <c r="R603" s="21">
        <v>0</v>
      </c>
      <c r="S603" s="21">
        <v>0</v>
      </c>
      <c r="T603" s="38">
        <v>0</v>
      </c>
    </row>
    <row r="604" spans="1:20" x14ac:dyDescent="0.25">
      <c r="A604" s="16" t="s">
        <v>323</v>
      </c>
      <c r="B604" s="8" t="s">
        <v>40</v>
      </c>
      <c r="C604" s="8" t="s">
        <v>329</v>
      </c>
      <c r="E604" s="8" t="str">
        <f t="shared" si="73"/>
        <v>Initial</v>
      </c>
      <c r="F604" s="21">
        <f t="shared" si="75"/>
        <v>455011.73547455797</v>
      </c>
      <c r="G604" s="19">
        <f t="shared" si="75"/>
        <v>6.0449284141776669</v>
      </c>
      <c r="H604" s="18">
        <f t="shared" si="74"/>
        <v>0</v>
      </c>
      <c r="I604" s="6">
        <f t="shared" si="74"/>
        <v>2.04</v>
      </c>
      <c r="J604" s="6">
        <f t="shared" si="74"/>
        <v>1</v>
      </c>
      <c r="K604" s="18">
        <f t="shared" si="74"/>
        <v>0</v>
      </c>
      <c r="L604" s="35">
        <v>1</v>
      </c>
      <c r="Q604" s="21">
        <v>0</v>
      </c>
      <c r="R604" s="21">
        <v>0</v>
      </c>
      <c r="S604" s="21">
        <v>0</v>
      </c>
      <c r="T604" s="38">
        <v>0</v>
      </c>
    </row>
    <row r="605" spans="1:20" x14ac:dyDescent="0.25">
      <c r="A605" s="16" t="s">
        <v>324</v>
      </c>
      <c r="B605" s="8" t="s">
        <v>40</v>
      </c>
      <c r="C605" s="8" t="s">
        <v>329</v>
      </c>
      <c r="E605" s="8" t="str">
        <f t="shared" si="73"/>
        <v>Initial</v>
      </c>
      <c r="F605" s="21">
        <f t="shared" si="75"/>
        <v>290055.894256228</v>
      </c>
      <c r="G605" s="19">
        <f t="shared" si="75"/>
        <v>7.3475859223576458</v>
      </c>
      <c r="H605" s="18">
        <f t="shared" si="74"/>
        <v>0</v>
      </c>
      <c r="I605" s="6">
        <f t="shared" si="74"/>
        <v>2.04</v>
      </c>
      <c r="J605" s="6">
        <f t="shared" si="74"/>
        <v>1</v>
      </c>
      <c r="K605" s="18">
        <f t="shared" si="74"/>
        <v>0</v>
      </c>
      <c r="L605" s="35">
        <v>1</v>
      </c>
      <c r="Q605" s="21">
        <v>0</v>
      </c>
      <c r="R605" s="21">
        <v>0</v>
      </c>
      <c r="S605" s="21">
        <v>0</v>
      </c>
      <c r="T605" s="38">
        <v>0</v>
      </c>
    </row>
    <row r="606" spans="1:20" x14ac:dyDescent="0.25">
      <c r="A606" s="16" t="s">
        <v>325</v>
      </c>
      <c r="B606" s="8" t="s">
        <v>40</v>
      </c>
      <c r="C606" s="8" t="s">
        <v>329</v>
      </c>
      <c r="E606" s="8" t="str">
        <f t="shared" si="73"/>
        <v>Initial</v>
      </c>
      <c r="F606" s="21">
        <f t="shared" si="75"/>
        <v>348451.97318493499</v>
      </c>
      <c r="G606" s="19">
        <f t="shared" si="75"/>
        <v>6.6816214516324974</v>
      </c>
      <c r="H606" s="18">
        <f t="shared" si="74"/>
        <v>0</v>
      </c>
      <c r="I606" s="6">
        <f t="shared" si="74"/>
        <v>2.04</v>
      </c>
      <c r="J606" s="6">
        <f t="shared" si="74"/>
        <v>1</v>
      </c>
      <c r="K606" s="18">
        <f t="shared" si="74"/>
        <v>0</v>
      </c>
      <c r="L606" s="35">
        <v>1</v>
      </c>
      <c r="Q606" s="21">
        <v>0</v>
      </c>
      <c r="R606" s="21">
        <v>0</v>
      </c>
      <c r="S606" s="21">
        <v>0</v>
      </c>
      <c r="T606" s="38">
        <v>0</v>
      </c>
    </row>
    <row r="607" spans="1:20" x14ac:dyDescent="0.25">
      <c r="A607" s="16" t="s">
        <v>326</v>
      </c>
      <c r="B607" s="8" t="s">
        <v>40</v>
      </c>
      <c r="C607" s="8" t="s">
        <v>329</v>
      </c>
      <c r="E607" s="8" t="str">
        <f t="shared" si="73"/>
        <v>Initial</v>
      </c>
      <c r="F607" s="21">
        <f t="shared" si="75"/>
        <v>427408.08445701201</v>
      </c>
      <c r="G607" s="19">
        <f t="shared" si="75"/>
        <v>6.1680815445545676</v>
      </c>
      <c r="H607" s="18">
        <f t="shared" si="74"/>
        <v>0</v>
      </c>
      <c r="I607" s="6">
        <f t="shared" si="74"/>
        <v>2.04</v>
      </c>
      <c r="J607" s="6">
        <f t="shared" si="74"/>
        <v>1</v>
      </c>
      <c r="K607" s="18">
        <f t="shared" si="74"/>
        <v>0</v>
      </c>
      <c r="L607" s="35">
        <v>1</v>
      </c>
      <c r="Q607" s="21">
        <v>0</v>
      </c>
      <c r="R607" s="21">
        <v>0</v>
      </c>
      <c r="S607" s="21">
        <v>0</v>
      </c>
      <c r="T607" s="38">
        <v>0</v>
      </c>
    </row>
    <row r="608" spans="1:20" x14ac:dyDescent="0.25">
      <c r="A608" s="16" t="s">
        <v>327</v>
      </c>
      <c r="B608" s="8" t="s">
        <v>40</v>
      </c>
      <c r="C608" s="8" t="s">
        <v>329</v>
      </c>
      <c r="E608" s="8" t="str">
        <f t="shared" si="73"/>
        <v>Initial</v>
      </c>
      <c r="F608" s="21">
        <f t="shared" si="75"/>
        <v>330189.49929959601</v>
      </c>
      <c r="G608" s="19">
        <f t="shared" si="75"/>
        <v>6.4579352380155601</v>
      </c>
      <c r="H608" s="18">
        <f t="shared" si="74"/>
        <v>0</v>
      </c>
      <c r="I608" s="6">
        <f t="shared" si="74"/>
        <v>2.04</v>
      </c>
      <c r="J608" s="6">
        <f t="shared" si="74"/>
        <v>1</v>
      </c>
      <c r="K608" s="18">
        <f t="shared" si="74"/>
        <v>0</v>
      </c>
      <c r="L608" s="35">
        <v>1</v>
      </c>
      <c r="Q608" s="21">
        <v>0</v>
      </c>
      <c r="R608" s="21">
        <v>0</v>
      </c>
      <c r="S608" s="21">
        <v>0</v>
      </c>
      <c r="T608" s="38">
        <v>0</v>
      </c>
    </row>
    <row r="609" spans="1:20" x14ac:dyDescent="0.25">
      <c r="A609" s="17" t="s">
        <v>262</v>
      </c>
      <c r="B609" s="8" t="s">
        <v>40</v>
      </c>
      <c r="C609" s="8" t="s">
        <v>329</v>
      </c>
      <c r="E609" s="8" t="str">
        <f t="shared" si="73"/>
        <v>FiFi-generic</v>
      </c>
      <c r="F609" s="21">
        <f t="shared" si="75"/>
        <v>340832.86210744851</v>
      </c>
      <c r="G609" s="19">
        <f t="shared" si="75"/>
        <v>6.8003506949188122</v>
      </c>
      <c r="H609" s="18">
        <f t="shared" si="74"/>
        <v>0</v>
      </c>
      <c r="I609" s="6">
        <f t="shared" si="74"/>
        <v>2.04</v>
      </c>
      <c r="J609" s="6">
        <f t="shared" si="74"/>
        <v>1</v>
      </c>
      <c r="K609" s="18">
        <f t="shared" si="74"/>
        <v>0</v>
      </c>
      <c r="L609" s="35">
        <v>1</v>
      </c>
      <c r="Q609" s="21">
        <v>0</v>
      </c>
      <c r="R609" s="21">
        <v>0</v>
      </c>
      <c r="S609" s="21">
        <v>0</v>
      </c>
      <c r="T609" s="38">
        <v>0</v>
      </c>
    </row>
    <row r="610" spans="1:20" x14ac:dyDescent="0.25">
      <c r="A610" s="17" t="s">
        <v>263</v>
      </c>
      <c r="B610" s="8" t="s">
        <v>40</v>
      </c>
      <c r="C610" s="8" t="s">
        <v>329</v>
      </c>
      <c r="E610" s="8" t="str">
        <f t="shared" si="73"/>
        <v>FiFi-generic</v>
      </c>
      <c r="F610" s="21">
        <f t="shared" si="75"/>
        <v>439217.36949841853</v>
      </c>
      <c r="G610" s="19">
        <f t="shared" si="75"/>
        <v>6.2729203283091328</v>
      </c>
      <c r="H610" s="18">
        <f t="shared" si="74"/>
        <v>0</v>
      </c>
      <c r="I610" s="6">
        <f t="shared" si="74"/>
        <v>2.04</v>
      </c>
      <c r="J610" s="6">
        <f t="shared" si="74"/>
        <v>1</v>
      </c>
      <c r="K610" s="18">
        <f t="shared" si="74"/>
        <v>0</v>
      </c>
      <c r="L610" s="35">
        <v>1</v>
      </c>
      <c r="Q610" s="21">
        <v>0</v>
      </c>
      <c r="R610" s="21">
        <v>0</v>
      </c>
      <c r="S610" s="21">
        <v>0</v>
      </c>
      <c r="T610" s="38">
        <v>0</v>
      </c>
    </row>
    <row r="611" spans="1:20" x14ac:dyDescent="0.25">
      <c r="A611" s="17" t="s">
        <v>264</v>
      </c>
      <c r="B611" s="8" t="s">
        <v>40</v>
      </c>
      <c r="C611" s="8" t="s">
        <v>329</v>
      </c>
      <c r="E611" s="8" t="str">
        <f t="shared" si="73"/>
        <v>FiFi-generic</v>
      </c>
      <c r="F611" s="21">
        <f t="shared" si="75"/>
        <v>392882.00916213804</v>
      </c>
      <c r="G611" s="19">
        <f t="shared" si="75"/>
        <v>6.511570805271405</v>
      </c>
      <c r="H611" s="18">
        <f t="shared" si="74"/>
        <v>0</v>
      </c>
      <c r="I611" s="6">
        <f t="shared" si="74"/>
        <v>2.04</v>
      </c>
      <c r="J611" s="6">
        <f t="shared" si="74"/>
        <v>1</v>
      </c>
      <c r="K611" s="18">
        <f t="shared" si="74"/>
        <v>0</v>
      </c>
      <c r="L611" s="35">
        <v>1</v>
      </c>
      <c r="Q611" s="21">
        <v>0</v>
      </c>
      <c r="R611" s="21">
        <v>0</v>
      </c>
      <c r="S611" s="21">
        <v>0</v>
      </c>
      <c r="T611" s="38">
        <v>0</v>
      </c>
    </row>
    <row r="612" spans="1:20" x14ac:dyDescent="0.25">
      <c r="A612" s="17" t="s">
        <v>265</v>
      </c>
      <c r="B612" s="8" t="s">
        <v>40</v>
      </c>
      <c r="C612" s="8" t="s">
        <v>329</v>
      </c>
      <c r="E612" s="8" t="str">
        <f t="shared" si="73"/>
        <v>FiFi-generic</v>
      </c>
      <c r="F612" s="21">
        <f t="shared" si="75"/>
        <v>287120.72270037199</v>
      </c>
      <c r="G612" s="19">
        <f t="shared" si="75"/>
        <v>7.4241408592468048</v>
      </c>
      <c r="H612" s="18">
        <f t="shared" si="74"/>
        <v>0</v>
      </c>
      <c r="I612" s="6">
        <f t="shared" si="74"/>
        <v>2.04</v>
      </c>
      <c r="J612" s="6">
        <f t="shared" si="74"/>
        <v>1</v>
      </c>
      <c r="K612" s="18">
        <f t="shared" si="74"/>
        <v>0</v>
      </c>
      <c r="L612" s="35">
        <v>1</v>
      </c>
      <c r="Q612" s="21">
        <v>0</v>
      </c>
      <c r="R612" s="21">
        <v>0</v>
      </c>
      <c r="S612" s="21">
        <v>0</v>
      </c>
      <c r="T612" s="38">
        <v>0</v>
      </c>
    </row>
    <row r="613" spans="1:20" x14ac:dyDescent="0.25">
      <c r="A613" s="17" t="s">
        <v>266</v>
      </c>
      <c r="B613" s="8" t="s">
        <v>40</v>
      </c>
      <c r="C613" s="8" t="s">
        <v>329</v>
      </c>
      <c r="E613" s="8" t="str">
        <f t="shared" si="73"/>
        <v>FiFi-generic</v>
      </c>
      <c r="F613" s="21">
        <f t="shared" si="75"/>
        <v>319043.21232711151</v>
      </c>
      <c r="G613" s="19">
        <f t="shared" si="75"/>
        <v>7.2881301476597384</v>
      </c>
      <c r="H613" s="18">
        <f t="shared" ref="H613:K628" si="76">H612</f>
        <v>0</v>
      </c>
      <c r="I613" s="6">
        <f t="shared" si="76"/>
        <v>2.04</v>
      </c>
      <c r="J613" s="6">
        <f t="shared" si="76"/>
        <v>1</v>
      </c>
      <c r="K613" s="18">
        <f t="shared" si="76"/>
        <v>0</v>
      </c>
      <c r="L613" s="35">
        <v>1</v>
      </c>
      <c r="Q613" s="21">
        <v>0</v>
      </c>
      <c r="R613" s="21">
        <v>0</v>
      </c>
      <c r="S613" s="21">
        <v>0</v>
      </c>
      <c r="T613" s="38">
        <v>0</v>
      </c>
    </row>
    <row r="614" spans="1:20" x14ac:dyDescent="0.25">
      <c r="A614" s="17" t="s">
        <v>267</v>
      </c>
      <c r="B614" s="8" t="s">
        <v>40</v>
      </c>
      <c r="C614" s="8" t="s">
        <v>329</v>
      </c>
      <c r="E614" s="8" t="str">
        <f t="shared" si="73"/>
        <v>FiFi-generic</v>
      </c>
      <c r="F614" s="21">
        <f t="shared" ref="F614:G629" si="77">F482</f>
        <v>242439.8542396205</v>
      </c>
      <c r="G614" s="19">
        <f t="shared" si="77"/>
        <v>8.3972135913050998</v>
      </c>
      <c r="H614" s="18">
        <f t="shared" si="76"/>
        <v>0</v>
      </c>
      <c r="I614" s="6">
        <f t="shared" si="76"/>
        <v>2.04</v>
      </c>
      <c r="J614" s="6">
        <f t="shared" si="76"/>
        <v>1</v>
      </c>
      <c r="K614" s="18">
        <f t="shared" si="76"/>
        <v>0</v>
      </c>
      <c r="L614" s="35">
        <v>1</v>
      </c>
      <c r="Q614" s="21">
        <v>0</v>
      </c>
      <c r="R614" s="21">
        <v>0</v>
      </c>
      <c r="S614" s="21">
        <v>0</v>
      </c>
      <c r="T614" s="38">
        <v>0</v>
      </c>
    </row>
    <row r="615" spans="1:20" x14ac:dyDescent="0.25">
      <c r="A615" s="17" t="s">
        <v>268</v>
      </c>
      <c r="B615" s="8" t="s">
        <v>40</v>
      </c>
      <c r="C615" s="8" t="s">
        <v>329</v>
      </c>
      <c r="E615" s="8" t="str">
        <f t="shared" si="73"/>
        <v>FiFi-generic</v>
      </c>
      <c r="F615" s="21">
        <f t="shared" si="77"/>
        <v>452969.13318074099</v>
      </c>
      <c r="G615" s="19">
        <f t="shared" si="77"/>
        <v>6.5182322286433863</v>
      </c>
      <c r="H615" s="18">
        <f t="shared" si="76"/>
        <v>0</v>
      </c>
      <c r="I615" s="6">
        <f t="shared" si="76"/>
        <v>2.04</v>
      </c>
      <c r="J615" s="6">
        <f t="shared" si="76"/>
        <v>1</v>
      </c>
      <c r="K615" s="18">
        <f t="shared" si="76"/>
        <v>0</v>
      </c>
      <c r="L615" s="35">
        <v>1</v>
      </c>
      <c r="Q615" s="21">
        <v>0</v>
      </c>
      <c r="R615" s="21">
        <v>0</v>
      </c>
      <c r="S615" s="21">
        <v>0</v>
      </c>
      <c r="T615" s="38">
        <v>0</v>
      </c>
    </row>
    <row r="616" spans="1:20" x14ac:dyDescent="0.25">
      <c r="A616" s="17" t="s">
        <v>269</v>
      </c>
      <c r="B616" s="8" t="s">
        <v>40</v>
      </c>
      <c r="C616" s="8" t="s">
        <v>329</v>
      </c>
      <c r="E616" s="8" t="str">
        <f t="shared" si="73"/>
        <v>FiFi-generic</v>
      </c>
      <c r="F616" s="21">
        <f t="shared" si="77"/>
        <v>374829.33619855496</v>
      </c>
      <c r="G616" s="19">
        <f t="shared" si="77"/>
        <v>7.0414807493575111</v>
      </c>
      <c r="H616" s="18">
        <f t="shared" si="76"/>
        <v>0</v>
      </c>
      <c r="I616" s="6">
        <f t="shared" si="76"/>
        <v>2.04</v>
      </c>
      <c r="J616" s="6">
        <f t="shared" si="76"/>
        <v>1</v>
      </c>
      <c r="K616" s="18">
        <f t="shared" si="76"/>
        <v>0</v>
      </c>
      <c r="L616" s="35">
        <v>1</v>
      </c>
      <c r="Q616" s="21">
        <v>0</v>
      </c>
      <c r="R616" s="21">
        <v>0</v>
      </c>
      <c r="S616" s="21">
        <v>0</v>
      </c>
      <c r="T616" s="38">
        <v>0</v>
      </c>
    </row>
    <row r="617" spans="1:20" x14ac:dyDescent="0.25">
      <c r="A617" s="17" t="s">
        <v>270</v>
      </c>
      <c r="B617" s="8" t="s">
        <v>40</v>
      </c>
      <c r="C617" s="8" t="s">
        <v>329</v>
      </c>
      <c r="E617" s="8" t="str">
        <f t="shared" si="73"/>
        <v>FiFi-generic</v>
      </c>
      <c r="F617" s="21">
        <f t="shared" si="77"/>
        <v>369195.690608576</v>
      </c>
      <c r="G617" s="19">
        <f t="shared" si="77"/>
        <v>6.974183994639545</v>
      </c>
      <c r="H617" s="18">
        <f t="shared" si="76"/>
        <v>0</v>
      </c>
      <c r="I617" s="6">
        <f t="shared" si="76"/>
        <v>2.04</v>
      </c>
      <c r="J617" s="6">
        <f t="shared" si="76"/>
        <v>1</v>
      </c>
      <c r="K617" s="18">
        <f t="shared" si="76"/>
        <v>0</v>
      </c>
      <c r="L617" s="35">
        <v>1</v>
      </c>
      <c r="Q617" s="21">
        <v>0</v>
      </c>
      <c r="R617" s="21">
        <v>0</v>
      </c>
      <c r="S617" s="21">
        <v>0</v>
      </c>
      <c r="T617" s="38">
        <v>0</v>
      </c>
    </row>
    <row r="618" spans="1:20" x14ac:dyDescent="0.25">
      <c r="A618" s="17" t="s">
        <v>249</v>
      </c>
      <c r="B618" s="8" t="s">
        <v>40</v>
      </c>
      <c r="C618" s="8" t="s">
        <v>329</v>
      </c>
      <c r="E618" s="8" t="str">
        <f t="shared" si="73"/>
        <v>FiFi-generic</v>
      </c>
      <c r="F618" s="21">
        <f t="shared" si="77"/>
        <v>327686.09035661601</v>
      </c>
      <c r="G618" s="19">
        <f t="shared" si="77"/>
        <v>7.4058431193070975</v>
      </c>
      <c r="H618" s="18">
        <f t="shared" si="76"/>
        <v>0</v>
      </c>
      <c r="I618" s="6">
        <f t="shared" si="76"/>
        <v>2.04</v>
      </c>
      <c r="J618" s="6">
        <f t="shared" si="76"/>
        <v>1</v>
      </c>
      <c r="K618" s="18">
        <f t="shared" si="76"/>
        <v>0</v>
      </c>
      <c r="L618" s="35">
        <v>1</v>
      </c>
      <c r="Q618" s="21">
        <v>0</v>
      </c>
      <c r="R618" s="21">
        <v>0</v>
      </c>
      <c r="S618" s="21">
        <v>0</v>
      </c>
      <c r="T618" s="38">
        <v>0</v>
      </c>
    </row>
    <row r="619" spans="1:20" x14ac:dyDescent="0.25">
      <c r="A619" s="17" t="s">
        <v>250</v>
      </c>
      <c r="B619" s="8" t="s">
        <v>40</v>
      </c>
      <c r="C619" s="8" t="s">
        <v>329</v>
      </c>
      <c r="E619" s="8" t="str">
        <f t="shared" si="73"/>
        <v>FiFi-generic</v>
      </c>
      <c r="F619" s="21">
        <f t="shared" si="77"/>
        <v>447161.2574520745</v>
      </c>
      <c r="G619" s="19">
        <f t="shared" si="77"/>
        <v>6.5316916589065332</v>
      </c>
      <c r="H619" s="18">
        <f t="shared" si="76"/>
        <v>0</v>
      </c>
      <c r="I619" s="6">
        <f t="shared" si="76"/>
        <v>2.04</v>
      </c>
      <c r="J619" s="6">
        <f t="shared" si="76"/>
        <v>1</v>
      </c>
      <c r="K619" s="18">
        <f t="shared" si="76"/>
        <v>0</v>
      </c>
      <c r="L619" s="35">
        <v>1</v>
      </c>
      <c r="Q619" s="21">
        <v>0</v>
      </c>
      <c r="R619" s="21">
        <v>0</v>
      </c>
      <c r="S619" s="21">
        <v>0</v>
      </c>
      <c r="T619" s="38">
        <v>0</v>
      </c>
    </row>
    <row r="620" spans="1:20" x14ac:dyDescent="0.25">
      <c r="A620" s="17" t="s">
        <v>251</v>
      </c>
      <c r="B620" s="8" t="s">
        <v>40</v>
      </c>
      <c r="C620" s="8" t="s">
        <v>329</v>
      </c>
      <c r="E620" s="8" t="str">
        <f t="shared" si="73"/>
        <v>FiFi-generic</v>
      </c>
      <c r="F620" s="21">
        <f t="shared" si="77"/>
        <v>382858.71242734947</v>
      </c>
      <c r="G620" s="19">
        <f t="shared" si="77"/>
        <v>6.8320565796721962</v>
      </c>
      <c r="H620" s="18">
        <f t="shared" si="76"/>
        <v>0</v>
      </c>
      <c r="I620" s="6">
        <f t="shared" si="76"/>
        <v>2.04</v>
      </c>
      <c r="J620" s="6">
        <f t="shared" si="76"/>
        <v>1</v>
      </c>
      <c r="K620" s="18">
        <f t="shared" si="76"/>
        <v>0</v>
      </c>
      <c r="L620" s="35">
        <v>1</v>
      </c>
      <c r="Q620" s="21">
        <v>0</v>
      </c>
      <c r="R620" s="21">
        <v>0</v>
      </c>
      <c r="S620" s="21">
        <v>0</v>
      </c>
      <c r="T620" s="38">
        <v>0</v>
      </c>
    </row>
    <row r="621" spans="1:20" x14ac:dyDescent="0.25">
      <c r="A621" s="17" t="s">
        <v>252</v>
      </c>
      <c r="B621" s="8" t="s">
        <v>40</v>
      </c>
      <c r="C621" s="8" t="s">
        <v>329</v>
      </c>
      <c r="E621" s="8" t="str">
        <f t="shared" si="73"/>
        <v>FiFi-generic</v>
      </c>
      <c r="F621" s="21">
        <f t="shared" si="77"/>
        <v>557747.14345524705</v>
      </c>
      <c r="G621" s="19">
        <f t="shared" si="77"/>
        <v>6.0639302973535694</v>
      </c>
      <c r="H621" s="18">
        <f t="shared" si="76"/>
        <v>0</v>
      </c>
      <c r="I621" s="6">
        <f t="shared" si="76"/>
        <v>2.04</v>
      </c>
      <c r="J621" s="6">
        <f t="shared" si="76"/>
        <v>1</v>
      </c>
      <c r="K621" s="18">
        <f t="shared" si="76"/>
        <v>0</v>
      </c>
      <c r="L621" s="35">
        <v>1</v>
      </c>
      <c r="Q621" s="21">
        <v>0</v>
      </c>
      <c r="R621" s="21">
        <v>0</v>
      </c>
      <c r="S621" s="21">
        <v>0</v>
      </c>
      <c r="T621" s="38">
        <v>0</v>
      </c>
    </row>
    <row r="622" spans="1:20" x14ac:dyDescent="0.25">
      <c r="A622" s="17" t="s">
        <v>253</v>
      </c>
      <c r="B622" s="8" t="s">
        <v>40</v>
      </c>
      <c r="C622" s="8" t="s">
        <v>329</v>
      </c>
      <c r="E622" s="8" t="str">
        <f t="shared" si="73"/>
        <v>FiFi-generic</v>
      </c>
      <c r="F622" s="21">
        <f t="shared" si="77"/>
        <v>460276.56861699698</v>
      </c>
      <c r="G622" s="19">
        <f t="shared" si="77"/>
        <v>6.561013101182815</v>
      </c>
      <c r="H622" s="18">
        <f t="shared" si="76"/>
        <v>0</v>
      </c>
      <c r="I622" s="6">
        <f t="shared" si="76"/>
        <v>2.04</v>
      </c>
      <c r="J622" s="6">
        <f t="shared" si="76"/>
        <v>1</v>
      </c>
      <c r="K622" s="18">
        <f t="shared" si="76"/>
        <v>0</v>
      </c>
      <c r="L622" s="35">
        <v>1</v>
      </c>
      <c r="Q622" s="21">
        <v>0</v>
      </c>
      <c r="R622" s="21">
        <v>0</v>
      </c>
      <c r="S622" s="21">
        <v>0</v>
      </c>
      <c r="T622" s="38">
        <v>0</v>
      </c>
    </row>
    <row r="623" spans="1:20" x14ac:dyDescent="0.25">
      <c r="A623" s="17" t="s">
        <v>254</v>
      </c>
      <c r="B623" s="8" t="s">
        <v>40</v>
      </c>
      <c r="C623" s="8" t="s">
        <v>329</v>
      </c>
      <c r="E623" s="8" t="str">
        <f t="shared" si="73"/>
        <v>FiFi-generic</v>
      </c>
      <c r="F623" s="21">
        <f t="shared" si="77"/>
        <v>243335.124867429</v>
      </c>
      <c r="G623" s="19">
        <f t="shared" si="77"/>
        <v>7.9500102667883148</v>
      </c>
      <c r="H623" s="18">
        <f t="shared" si="76"/>
        <v>0</v>
      </c>
      <c r="I623" s="6">
        <f t="shared" si="76"/>
        <v>2.04</v>
      </c>
      <c r="J623" s="6">
        <f t="shared" si="76"/>
        <v>1</v>
      </c>
      <c r="K623" s="18">
        <f t="shared" si="76"/>
        <v>0</v>
      </c>
      <c r="L623" s="35">
        <v>1</v>
      </c>
      <c r="Q623" s="21">
        <v>0</v>
      </c>
      <c r="R623" s="21">
        <v>0</v>
      </c>
      <c r="S623" s="21">
        <v>0</v>
      </c>
      <c r="T623" s="38">
        <v>0</v>
      </c>
    </row>
    <row r="624" spans="1:20" x14ac:dyDescent="0.25">
      <c r="A624" s="17" t="s">
        <v>255</v>
      </c>
      <c r="B624" s="8" t="s">
        <v>40</v>
      </c>
      <c r="C624" s="8" t="s">
        <v>329</v>
      </c>
      <c r="E624" s="8" t="str">
        <f t="shared" si="73"/>
        <v>FiFi-generic</v>
      </c>
      <c r="F624" s="21">
        <f t="shared" si="77"/>
        <v>393041.42493798002</v>
      </c>
      <c r="G624" s="19">
        <f t="shared" si="77"/>
        <v>6.7206571007122111</v>
      </c>
      <c r="H624" s="18">
        <f t="shared" si="76"/>
        <v>0</v>
      </c>
      <c r="I624" s="6">
        <f t="shared" si="76"/>
        <v>2.04</v>
      </c>
      <c r="J624" s="6">
        <f t="shared" si="76"/>
        <v>1</v>
      </c>
      <c r="K624" s="18">
        <f t="shared" si="76"/>
        <v>0</v>
      </c>
      <c r="L624" s="35">
        <v>1</v>
      </c>
      <c r="Q624" s="21">
        <v>0</v>
      </c>
      <c r="R624" s="21">
        <v>0</v>
      </c>
      <c r="S624" s="21">
        <v>0</v>
      </c>
      <c r="T624" s="38">
        <v>0</v>
      </c>
    </row>
    <row r="625" spans="1:20" x14ac:dyDescent="0.25">
      <c r="A625" s="17" t="s">
        <v>256</v>
      </c>
      <c r="B625" s="8" t="s">
        <v>40</v>
      </c>
      <c r="C625" s="8" t="s">
        <v>329</v>
      </c>
      <c r="E625" s="8" t="str">
        <f t="shared" si="73"/>
        <v>FiFi-generic</v>
      </c>
      <c r="F625" s="21">
        <f t="shared" si="77"/>
        <v>330046.27460601699</v>
      </c>
      <c r="G625" s="19">
        <f t="shared" si="77"/>
        <v>6.9582860389366274</v>
      </c>
      <c r="H625" s="18">
        <f t="shared" si="76"/>
        <v>0</v>
      </c>
      <c r="I625" s="6">
        <f t="shared" si="76"/>
        <v>2.04</v>
      </c>
      <c r="J625" s="6">
        <f t="shared" si="76"/>
        <v>1</v>
      </c>
      <c r="K625" s="18">
        <f t="shared" si="76"/>
        <v>0</v>
      </c>
      <c r="L625" s="35">
        <v>1</v>
      </c>
      <c r="Q625" s="21">
        <v>0</v>
      </c>
      <c r="R625" s="21">
        <v>0</v>
      </c>
      <c r="S625" s="21">
        <v>0</v>
      </c>
      <c r="T625" s="38">
        <v>0</v>
      </c>
    </row>
    <row r="626" spans="1:20" x14ac:dyDescent="0.25">
      <c r="A626" s="17" t="s">
        <v>257</v>
      </c>
      <c r="B626" s="8" t="s">
        <v>40</v>
      </c>
      <c r="C626" s="8" t="s">
        <v>329</v>
      </c>
      <c r="E626" s="8" t="str">
        <f t="shared" si="73"/>
        <v>FiFi-generic</v>
      </c>
      <c r="F626" s="21">
        <f t="shared" si="77"/>
        <v>229113.786208976</v>
      </c>
      <c r="G626" s="19">
        <f t="shared" si="77"/>
        <v>8.3126244248613048</v>
      </c>
      <c r="H626" s="18">
        <f t="shared" si="76"/>
        <v>0</v>
      </c>
      <c r="I626" s="6">
        <f t="shared" si="76"/>
        <v>2.04</v>
      </c>
      <c r="J626" s="6">
        <f t="shared" si="76"/>
        <v>1</v>
      </c>
      <c r="K626" s="18">
        <f t="shared" si="76"/>
        <v>0</v>
      </c>
      <c r="L626" s="35">
        <v>1</v>
      </c>
      <c r="Q626" s="21">
        <v>0</v>
      </c>
      <c r="R626" s="21">
        <v>0</v>
      </c>
      <c r="S626" s="21">
        <v>0</v>
      </c>
      <c r="T626" s="38">
        <v>0</v>
      </c>
    </row>
    <row r="627" spans="1:20" x14ac:dyDescent="0.25">
      <c r="A627" s="17" t="s">
        <v>258</v>
      </c>
      <c r="B627" s="8" t="s">
        <v>40</v>
      </c>
      <c r="C627" s="8" t="s">
        <v>329</v>
      </c>
      <c r="E627" s="8" t="str">
        <f t="shared" si="73"/>
        <v>FiFi-generic</v>
      </c>
      <c r="F627" s="21">
        <f t="shared" si="77"/>
        <v>575747.91897149396</v>
      </c>
      <c r="G627" s="19">
        <f t="shared" si="77"/>
        <v>5.8386874031403826</v>
      </c>
      <c r="H627" s="18">
        <f t="shared" si="76"/>
        <v>0</v>
      </c>
      <c r="I627" s="6">
        <f t="shared" si="76"/>
        <v>2.04</v>
      </c>
      <c r="J627" s="6">
        <f t="shared" si="76"/>
        <v>1</v>
      </c>
      <c r="K627" s="18">
        <f t="shared" si="76"/>
        <v>0</v>
      </c>
      <c r="L627" s="35">
        <v>1</v>
      </c>
      <c r="Q627" s="21">
        <v>0</v>
      </c>
      <c r="R627" s="21">
        <v>0</v>
      </c>
      <c r="S627" s="21">
        <v>0</v>
      </c>
      <c r="T627" s="38">
        <v>0</v>
      </c>
    </row>
    <row r="628" spans="1:20" x14ac:dyDescent="0.25">
      <c r="A628" s="17" t="s">
        <v>259</v>
      </c>
      <c r="B628" s="8" t="s">
        <v>40</v>
      </c>
      <c r="C628" s="8" t="s">
        <v>329</v>
      </c>
      <c r="E628" s="8" t="str">
        <f t="shared" si="73"/>
        <v>FiFi-generic</v>
      </c>
      <c r="F628" s="21">
        <f t="shared" si="77"/>
        <v>336725.53496230103</v>
      </c>
      <c r="G628" s="19">
        <f t="shared" si="77"/>
        <v>7.1135985788344387</v>
      </c>
      <c r="H628" s="18">
        <f t="shared" si="76"/>
        <v>0</v>
      </c>
      <c r="I628" s="6">
        <f t="shared" si="76"/>
        <v>2.04</v>
      </c>
      <c r="J628" s="6">
        <f t="shared" si="76"/>
        <v>1</v>
      </c>
      <c r="K628" s="18">
        <f t="shared" si="76"/>
        <v>0</v>
      </c>
      <c r="L628" s="35">
        <v>1</v>
      </c>
      <c r="Q628" s="21">
        <v>0</v>
      </c>
      <c r="R628" s="21">
        <v>0</v>
      </c>
      <c r="S628" s="21">
        <v>0</v>
      </c>
      <c r="T628" s="38">
        <v>0</v>
      </c>
    </row>
    <row r="629" spans="1:20" x14ac:dyDescent="0.25">
      <c r="A629" s="17" t="s">
        <v>260</v>
      </c>
      <c r="B629" s="8" t="s">
        <v>40</v>
      </c>
      <c r="C629" s="8" t="s">
        <v>329</v>
      </c>
      <c r="E629" s="8" t="str">
        <f t="shared" si="73"/>
        <v>FiFi-generic</v>
      </c>
      <c r="F629" s="21">
        <f t="shared" si="77"/>
        <v>229185.51881171801</v>
      </c>
      <c r="G629" s="19">
        <f t="shared" si="77"/>
        <v>8.3136684020358853</v>
      </c>
      <c r="H629" s="18">
        <f t="shared" ref="H629:K644" si="78">H628</f>
        <v>0</v>
      </c>
      <c r="I629" s="6">
        <f t="shared" si="78"/>
        <v>2.04</v>
      </c>
      <c r="J629" s="6">
        <f t="shared" si="78"/>
        <v>1</v>
      </c>
      <c r="K629" s="18">
        <f t="shared" si="78"/>
        <v>0</v>
      </c>
      <c r="L629" s="35">
        <v>1</v>
      </c>
      <c r="Q629" s="21">
        <v>0</v>
      </c>
      <c r="R629" s="21">
        <v>0</v>
      </c>
      <c r="S629" s="21">
        <v>0</v>
      </c>
      <c r="T629" s="38">
        <v>0</v>
      </c>
    </row>
    <row r="630" spans="1:20" x14ac:dyDescent="0.25">
      <c r="A630" s="17" t="s">
        <v>261</v>
      </c>
      <c r="B630" s="8" t="s">
        <v>40</v>
      </c>
      <c r="C630" s="8" t="s">
        <v>329</v>
      </c>
      <c r="E630" s="8" t="str">
        <f t="shared" si="73"/>
        <v>FiFi-generic</v>
      </c>
      <c r="F630" s="21">
        <f t="shared" ref="F630:G645" si="79">F498</f>
        <v>214943.993567217</v>
      </c>
      <c r="G630" s="19">
        <f t="shared" si="79"/>
        <v>8.3132960896176691</v>
      </c>
      <c r="H630" s="18">
        <f t="shared" si="78"/>
        <v>0</v>
      </c>
      <c r="I630" s="6">
        <f t="shared" si="78"/>
        <v>2.04</v>
      </c>
      <c r="J630" s="6">
        <f t="shared" si="78"/>
        <v>1</v>
      </c>
      <c r="K630" s="18">
        <f t="shared" si="78"/>
        <v>0</v>
      </c>
      <c r="L630" s="35">
        <v>1</v>
      </c>
      <c r="Q630" s="21">
        <v>0</v>
      </c>
      <c r="R630" s="21">
        <v>0</v>
      </c>
      <c r="S630" s="21">
        <v>0</v>
      </c>
      <c r="T630" s="38">
        <v>0</v>
      </c>
    </row>
    <row r="631" spans="1:20" x14ac:dyDescent="0.25">
      <c r="A631" s="17" t="s">
        <v>278</v>
      </c>
      <c r="B631" s="8" t="s">
        <v>40</v>
      </c>
      <c r="C631" s="8" t="s">
        <v>329</v>
      </c>
      <c r="E631" s="8" t="str">
        <f t="shared" si="73"/>
        <v>FiFi-generic</v>
      </c>
      <c r="F631" s="21">
        <f t="shared" si="79"/>
        <v>205737.99774799301</v>
      </c>
      <c r="G631" s="19">
        <f t="shared" si="79"/>
        <v>8.078181260819024</v>
      </c>
      <c r="H631" s="18">
        <f t="shared" si="78"/>
        <v>0</v>
      </c>
      <c r="I631" s="6">
        <f t="shared" si="78"/>
        <v>2.04</v>
      </c>
      <c r="J631" s="6">
        <f t="shared" si="78"/>
        <v>1</v>
      </c>
      <c r="K631" s="18">
        <f t="shared" si="78"/>
        <v>0</v>
      </c>
      <c r="L631" s="35">
        <v>1</v>
      </c>
      <c r="Q631" s="21">
        <v>0</v>
      </c>
      <c r="R631" s="21">
        <v>0</v>
      </c>
      <c r="S631" s="21">
        <v>0</v>
      </c>
      <c r="T631" s="38">
        <v>0</v>
      </c>
    </row>
    <row r="632" spans="1:20" x14ac:dyDescent="0.25">
      <c r="A632" s="17" t="s">
        <v>279</v>
      </c>
      <c r="B632" s="8" t="s">
        <v>40</v>
      </c>
      <c r="C632" s="8" t="s">
        <v>329</v>
      </c>
      <c r="E632" s="8" t="str">
        <f t="shared" si="73"/>
        <v>FiFi-generic</v>
      </c>
      <c r="F632" s="21">
        <f t="shared" si="79"/>
        <v>436708.84697628801</v>
      </c>
      <c r="G632" s="19">
        <f t="shared" si="79"/>
        <v>6.0086222354126866</v>
      </c>
      <c r="H632" s="18">
        <f t="shared" si="78"/>
        <v>0</v>
      </c>
      <c r="I632" s="6">
        <f t="shared" si="78"/>
        <v>2.04</v>
      </c>
      <c r="J632" s="6">
        <f t="shared" si="78"/>
        <v>1</v>
      </c>
      <c r="K632" s="18">
        <f t="shared" si="78"/>
        <v>0</v>
      </c>
      <c r="L632" s="35">
        <v>1</v>
      </c>
      <c r="Q632" s="21">
        <v>0</v>
      </c>
      <c r="R632" s="21">
        <v>0</v>
      </c>
      <c r="S632" s="21">
        <v>0</v>
      </c>
      <c r="T632" s="38">
        <v>0</v>
      </c>
    </row>
    <row r="633" spans="1:20" x14ac:dyDescent="0.25">
      <c r="A633" s="17" t="s">
        <v>280</v>
      </c>
      <c r="B633" s="8" t="s">
        <v>40</v>
      </c>
      <c r="C633" s="8" t="s">
        <v>329</v>
      </c>
      <c r="E633" s="8" t="str">
        <f t="shared" si="73"/>
        <v>FiFi-generic</v>
      </c>
      <c r="F633" s="21">
        <f t="shared" si="79"/>
        <v>253284.44575174601</v>
      </c>
      <c r="G633" s="19">
        <f t="shared" si="79"/>
        <v>7.1299227048638949</v>
      </c>
      <c r="H633" s="18">
        <f t="shared" si="78"/>
        <v>0</v>
      </c>
      <c r="I633" s="6">
        <f t="shared" si="78"/>
        <v>2.04</v>
      </c>
      <c r="J633" s="6">
        <f t="shared" si="78"/>
        <v>1</v>
      </c>
      <c r="K633" s="18">
        <f t="shared" si="78"/>
        <v>0</v>
      </c>
      <c r="L633" s="35">
        <v>1</v>
      </c>
      <c r="Q633" s="21">
        <v>0</v>
      </c>
      <c r="R633" s="21">
        <v>0</v>
      </c>
      <c r="S633" s="21">
        <v>0</v>
      </c>
      <c r="T633" s="38">
        <v>0</v>
      </c>
    </row>
    <row r="634" spans="1:20" x14ac:dyDescent="0.25">
      <c r="A634" s="17" t="s">
        <v>281</v>
      </c>
      <c r="B634" s="8" t="s">
        <v>40</v>
      </c>
      <c r="C634" s="8" t="s">
        <v>329</v>
      </c>
      <c r="E634" s="8" t="str">
        <f t="shared" si="73"/>
        <v>FiFi-generic</v>
      </c>
      <c r="F634" s="21">
        <f t="shared" si="79"/>
        <v>201747.696799417</v>
      </c>
      <c r="G634" s="19">
        <f t="shared" si="79"/>
        <v>8.2743415496816937</v>
      </c>
      <c r="H634" s="18">
        <f t="shared" si="78"/>
        <v>0</v>
      </c>
      <c r="I634" s="6">
        <f t="shared" si="78"/>
        <v>2.04</v>
      </c>
      <c r="J634" s="6">
        <f t="shared" si="78"/>
        <v>1</v>
      </c>
      <c r="K634" s="18">
        <f t="shared" si="78"/>
        <v>0</v>
      </c>
      <c r="L634" s="35">
        <v>1</v>
      </c>
      <c r="Q634" s="21">
        <v>0</v>
      </c>
      <c r="R634" s="21">
        <v>0</v>
      </c>
      <c r="S634" s="21">
        <v>0</v>
      </c>
      <c r="T634" s="38">
        <v>0</v>
      </c>
    </row>
    <row r="635" spans="1:20" x14ac:dyDescent="0.25">
      <c r="A635" s="17" t="s">
        <v>282</v>
      </c>
      <c r="B635" s="8" t="s">
        <v>40</v>
      </c>
      <c r="C635" s="8" t="s">
        <v>329</v>
      </c>
      <c r="E635" s="8" t="str">
        <f t="shared" si="73"/>
        <v>FiFi-generic</v>
      </c>
      <c r="F635" s="21">
        <f t="shared" si="79"/>
        <v>320149.29401431349</v>
      </c>
      <c r="G635" s="19">
        <f t="shared" si="79"/>
        <v>6.8001837755390948</v>
      </c>
      <c r="H635" s="18">
        <f t="shared" si="78"/>
        <v>0</v>
      </c>
      <c r="I635" s="6">
        <f t="shared" si="78"/>
        <v>2.04</v>
      </c>
      <c r="J635" s="6">
        <f t="shared" si="78"/>
        <v>1</v>
      </c>
      <c r="K635" s="18">
        <f t="shared" si="78"/>
        <v>0</v>
      </c>
      <c r="L635" s="35">
        <v>1</v>
      </c>
      <c r="Q635" s="21">
        <v>0</v>
      </c>
      <c r="R635" s="21">
        <v>0</v>
      </c>
      <c r="S635" s="21">
        <v>0</v>
      </c>
      <c r="T635" s="38">
        <v>0</v>
      </c>
    </row>
    <row r="636" spans="1:20" x14ac:dyDescent="0.25">
      <c r="A636" s="17" t="s">
        <v>283</v>
      </c>
      <c r="B636" s="8" t="s">
        <v>40</v>
      </c>
      <c r="C636" s="8" t="s">
        <v>329</v>
      </c>
      <c r="E636" s="8" t="str">
        <f t="shared" si="73"/>
        <v>FiFi-generic</v>
      </c>
      <c r="F636" s="21">
        <f t="shared" si="79"/>
        <v>391341.29065537348</v>
      </c>
      <c r="G636" s="19">
        <f t="shared" si="79"/>
        <v>6.2266027992457467</v>
      </c>
      <c r="H636" s="18">
        <f t="shared" si="78"/>
        <v>0</v>
      </c>
      <c r="I636" s="6">
        <f t="shared" si="78"/>
        <v>2.04</v>
      </c>
      <c r="J636" s="6">
        <f t="shared" si="78"/>
        <v>1</v>
      </c>
      <c r="K636" s="18">
        <f t="shared" si="78"/>
        <v>0</v>
      </c>
      <c r="L636" s="35">
        <v>1</v>
      </c>
      <c r="Q636" s="21">
        <v>0</v>
      </c>
      <c r="R636" s="21">
        <v>0</v>
      </c>
      <c r="S636" s="21">
        <v>0</v>
      </c>
      <c r="T636" s="38">
        <v>0</v>
      </c>
    </row>
    <row r="637" spans="1:20" x14ac:dyDescent="0.25">
      <c r="A637" s="17" t="s">
        <v>284</v>
      </c>
      <c r="B637" s="8" t="s">
        <v>40</v>
      </c>
      <c r="C637" s="8" t="s">
        <v>329</v>
      </c>
      <c r="E637" s="8" t="str">
        <f t="shared" si="73"/>
        <v>FiFi-generic</v>
      </c>
      <c r="F637" s="21">
        <f t="shared" si="79"/>
        <v>230648.18602876749</v>
      </c>
      <c r="G637" s="19">
        <f t="shared" si="79"/>
        <v>7.6727442277060725</v>
      </c>
      <c r="H637" s="18">
        <f t="shared" si="78"/>
        <v>0</v>
      </c>
      <c r="I637" s="6">
        <f t="shared" si="78"/>
        <v>2.04</v>
      </c>
      <c r="J637" s="6">
        <f t="shared" si="78"/>
        <v>1</v>
      </c>
      <c r="K637" s="18">
        <f t="shared" si="78"/>
        <v>0</v>
      </c>
      <c r="L637" s="35">
        <v>1</v>
      </c>
      <c r="Q637" s="21">
        <v>0</v>
      </c>
      <c r="R637" s="21">
        <v>0</v>
      </c>
      <c r="S637" s="21">
        <v>0</v>
      </c>
      <c r="T637" s="38">
        <v>0</v>
      </c>
    </row>
    <row r="638" spans="1:20" x14ac:dyDescent="0.25">
      <c r="A638" s="17" t="s">
        <v>285</v>
      </c>
      <c r="B638" s="8" t="s">
        <v>40</v>
      </c>
      <c r="C638" s="8" t="s">
        <v>329</v>
      </c>
      <c r="E638" s="8" t="str">
        <f t="shared" si="73"/>
        <v>FiFi-generic</v>
      </c>
      <c r="F638" s="21">
        <f t="shared" si="79"/>
        <v>255011.21194764899</v>
      </c>
      <c r="G638" s="19">
        <f t="shared" si="79"/>
        <v>7.3396787033818205</v>
      </c>
      <c r="H638" s="18">
        <f t="shared" si="78"/>
        <v>0</v>
      </c>
      <c r="I638" s="6">
        <f t="shared" si="78"/>
        <v>2.04</v>
      </c>
      <c r="J638" s="6">
        <f t="shared" si="78"/>
        <v>1</v>
      </c>
      <c r="K638" s="18">
        <f t="shared" si="78"/>
        <v>0</v>
      </c>
      <c r="L638" s="35">
        <v>1</v>
      </c>
      <c r="Q638" s="21">
        <v>0</v>
      </c>
      <c r="R638" s="21">
        <v>0</v>
      </c>
      <c r="S638" s="21">
        <v>0</v>
      </c>
      <c r="T638" s="38">
        <v>0</v>
      </c>
    </row>
    <row r="639" spans="1:20" x14ac:dyDescent="0.25">
      <c r="A639" s="17" t="s">
        <v>286</v>
      </c>
      <c r="B639" s="8" t="s">
        <v>40</v>
      </c>
      <c r="C639" s="8" t="s">
        <v>329</v>
      </c>
      <c r="E639" s="8" t="str">
        <f t="shared" si="73"/>
        <v>FiFi-generic</v>
      </c>
      <c r="F639" s="21">
        <f t="shared" si="79"/>
        <v>290283.21400129853</v>
      </c>
      <c r="G639" s="19">
        <f t="shared" si="79"/>
        <v>6.8519846037487664</v>
      </c>
      <c r="H639" s="18">
        <f t="shared" si="78"/>
        <v>0</v>
      </c>
      <c r="I639" s="6">
        <f t="shared" si="78"/>
        <v>2.04</v>
      </c>
      <c r="J639" s="6">
        <f t="shared" si="78"/>
        <v>1</v>
      </c>
      <c r="K639" s="18">
        <f t="shared" si="78"/>
        <v>0</v>
      </c>
      <c r="L639" s="35">
        <v>1</v>
      </c>
      <c r="Q639" s="21">
        <v>0</v>
      </c>
      <c r="R639" s="21">
        <v>0</v>
      </c>
      <c r="S639" s="21">
        <v>0</v>
      </c>
      <c r="T639" s="38">
        <v>0</v>
      </c>
    </row>
    <row r="640" spans="1:20" x14ac:dyDescent="0.25">
      <c r="A640" s="17" t="s">
        <v>287</v>
      </c>
      <c r="B640" s="8" t="s">
        <v>40</v>
      </c>
      <c r="C640" s="8" t="s">
        <v>329</v>
      </c>
      <c r="E640" s="8" t="str">
        <f t="shared" si="73"/>
        <v>FiFi-generic</v>
      </c>
      <c r="F640" s="21">
        <f t="shared" si="79"/>
        <v>329127.09109349351</v>
      </c>
      <c r="G640" s="19">
        <f t="shared" si="79"/>
        <v>6.6607284125131931</v>
      </c>
      <c r="H640" s="18">
        <f t="shared" si="78"/>
        <v>0</v>
      </c>
      <c r="I640" s="6">
        <f t="shared" si="78"/>
        <v>2.04</v>
      </c>
      <c r="J640" s="6">
        <f t="shared" si="78"/>
        <v>1</v>
      </c>
      <c r="K640" s="18">
        <f t="shared" si="78"/>
        <v>0</v>
      </c>
      <c r="L640" s="35">
        <v>1</v>
      </c>
      <c r="Q640" s="21">
        <v>0</v>
      </c>
      <c r="R640" s="21">
        <v>0</v>
      </c>
      <c r="S640" s="21">
        <v>0</v>
      </c>
      <c r="T640" s="38">
        <v>0</v>
      </c>
    </row>
    <row r="641" spans="1:20" x14ac:dyDescent="0.25">
      <c r="A641" s="17" t="s">
        <v>288</v>
      </c>
      <c r="B641" s="8" t="s">
        <v>40</v>
      </c>
      <c r="C641" s="8" t="s">
        <v>329</v>
      </c>
      <c r="E641" s="8" t="str">
        <f t="shared" si="73"/>
        <v>FiFi-generic</v>
      </c>
      <c r="F641" s="21">
        <f t="shared" si="79"/>
        <v>290379.33513653348</v>
      </c>
      <c r="G641" s="19">
        <f t="shared" si="79"/>
        <v>6.8891115045051432</v>
      </c>
      <c r="H641" s="18">
        <f t="shared" si="78"/>
        <v>0</v>
      </c>
      <c r="I641" s="6">
        <f t="shared" si="78"/>
        <v>2.04</v>
      </c>
      <c r="J641" s="6">
        <f t="shared" si="78"/>
        <v>1</v>
      </c>
      <c r="K641" s="18">
        <f t="shared" si="78"/>
        <v>0</v>
      </c>
      <c r="L641" s="35">
        <v>1</v>
      </c>
      <c r="Q641" s="21">
        <v>0</v>
      </c>
      <c r="R641" s="21">
        <v>0</v>
      </c>
      <c r="S641" s="21">
        <v>0</v>
      </c>
      <c r="T641" s="38">
        <v>0</v>
      </c>
    </row>
    <row r="642" spans="1:20" x14ac:dyDescent="0.25">
      <c r="A642" s="17" t="s">
        <v>289</v>
      </c>
      <c r="B642" s="8" t="s">
        <v>40</v>
      </c>
      <c r="C642" s="8" t="s">
        <v>329</v>
      </c>
      <c r="E642" s="8" t="str">
        <f t="shared" si="73"/>
        <v>FiFi-generic</v>
      </c>
      <c r="F642" s="21">
        <f t="shared" si="79"/>
        <v>328074.70488976047</v>
      </c>
      <c r="G642" s="19">
        <f t="shared" si="79"/>
        <v>6.6769335668378105</v>
      </c>
      <c r="H642" s="18">
        <f t="shared" si="78"/>
        <v>0</v>
      </c>
      <c r="I642" s="6">
        <f t="shared" si="78"/>
        <v>2.04</v>
      </c>
      <c r="J642" s="6">
        <f t="shared" si="78"/>
        <v>1</v>
      </c>
      <c r="K642" s="18">
        <f t="shared" si="78"/>
        <v>0</v>
      </c>
      <c r="L642" s="35">
        <v>1</v>
      </c>
      <c r="Q642" s="21">
        <v>0</v>
      </c>
      <c r="R642" s="21">
        <v>0</v>
      </c>
      <c r="S642" s="21">
        <v>0</v>
      </c>
      <c r="T642" s="38">
        <v>0</v>
      </c>
    </row>
    <row r="643" spans="1:20" x14ac:dyDescent="0.25">
      <c r="A643" s="17" t="s">
        <v>290</v>
      </c>
      <c r="B643" s="8" t="s">
        <v>40</v>
      </c>
      <c r="C643" s="8" t="s">
        <v>329</v>
      </c>
      <c r="E643" s="8" t="str">
        <f t="shared" si="73"/>
        <v>FiFi-generic</v>
      </c>
      <c r="F643" s="21">
        <f t="shared" si="79"/>
        <v>287583.00118987449</v>
      </c>
      <c r="G643" s="19">
        <f t="shared" si="79"/>
        <v>7.111582871611037</v>
      </c>
      <c r="H643" s="18">
        <f t="shared" si="78"/>
        <v>0</v>
      </c>
      <c r="I643" s="6">
        <f t="shared" si="78"/>
        <v>2.04</v>
      </c>
      <c r="J643" s="6">
        <f t="shared" si="78"/>
        <v>1</v>
      </c>
      <c r="K643" s="18">
        <f t="shared" si="78"/>
        <v>0</v>
      </c>
      <c r="L643" s="35">
        <v>1</v>
      </c>
      <c r="Q643" s="21">
        <v>0</v>
      </c>
      <c r="R643" s="21">
        <v>0</v>
      </c>
      <c r="S643" s="21">
        <v>0</v>
      </c>
      <c r="T643" s="38">
        <v>0</v>
      </c>
    </row>
    <row r="644" spans="1:20" x14ac:dyDescent="0.25">
      <c r="A644" s="17" t="s">
        <v>291</v>
      </c>
      <c r="B644" s="8" t="s">
        <v>40</v>
      </c>
      <c r="C644" s="8" t="s">
        <v>329</v>
      </c>
      <c r="E644" s="8" t="str">
        <f t="shared" si="73"/>
        <v>FiFi-generic</v>
      </c>
      <c r="F644" s="21">
        <f t="shared" si="79"/>
        <v>348609.08602096396</v>
      </c>
      <c r="G644" s="19">
        <f t="shared" si="79"/>
        <v>6.5637372420193243</v>
      </c>
      <c r="H644" s="18">
        <f t="shared" si="78"/>
        <v>0</v>
      </c>
      <c r="I644" s="6">
        <f t="shared" si="78"/>
        <v>2.04</v>
      </c>
      <c r="J644" s="6">
        <f t="shared" si="78"/>
        <v>1</v>
      </c>
      <c r="K644" s="18">
        <f t="shared" si="78"/>
        <v>0</v>
      </c>
      <c r="L644" s="35">
        <v>1</v>
      </c>
      <c r="Q644" s="21">
        <v>0</v>
      </c>
      <c r="R644" s="21">
        <v>0</v>
      </c>
      <c r="S644" s="21">
        <v>0</v>
      </c>
      <c r="T644" s="38">
        <v>0</v>
      </c>
    </row>
    <row r="645" spans="1:20" x14ac:dyDescent="0.25">
      <c r="A645" s="17" t="s">
        <v>292</v>
      </c>
      <c r="B645" s="8" t="s">
        <v>40</v>
      </c>
      <c r="C645" s="8" t="s">
        <v>329</v>
      </c>
      <c r="E645" s="8" t="str">
        <f t="shared" si="73"/>
        <v>FiFi-generic</v>
      </c>
      <c r="F645" s="21">
        <f t="shared" si="79"/>
        <v>241297.1653229885</v>
      </c>
      <c r="G645" s="19">
        <f t="shared" si="79"/>
        <v>7.6437660299865655</v>
      </c>
      <c r="H645" s="18">
        <f t="shared" ref="H645:K660" si="80">H644</f>
        <v>0</v>
      </c>
      <c r="I645" s="6">
        <f t="shared" si="80"/>
        <v>2.04</v>
      </c>
      <c r="J645" s="6">
        <f t="shared" si="80"/>
        <v>1</v>
      </c>
      <c r="K645" s="18">
        <f t="shared" si="80"/>
        <v>0</v>
      </c>
      <c r="L645" s="35">
        <v>1</v>
      </c>
      <c r="Q645" s="21">
        <v>0</v>
      </c>
      <c r="R645" s="21">
        <v>0</v>
      </c>
      <c r="S645" s="21">
        <v>0</v>
      </c>
      <c r="T645" s="38">
        <v>0</v>
      </c>
    </row>
    <row r="646" spans="1:20" x14ac:dyDescent="0.25">
      <c r="A646" s="17" t="s">
        <v>293</v>
      </c>
      <c r="B646" s="8" t="s">
        <v>40</v>
      </c>
      <c r="C646" s="8" t="s">
        <v>329</v>
      </c>
      <c r="E646" s="8" t="str">
        <f t="shared" si="73"/>
        <v>FiFi-generic</v>
      </c>
      <c r="F646" s="21">
        <f t="shared" ref="F646:G660" si="81">F514</f>
        <v>285302.18935091398</v>
      </c>
      <c r="G646" s="19">
        <f t="shared" si="81"/>
        <v>7.1103422436825836</v>
      </c>
      <c r="H646" s="18">
        <f t="shared" si="80"/>
        <v>0</v>
      </c>
      <c r="I646" s="6">
        <f t="shared" si="80"/>
        <v>2.04</v>
      </c>
      <c r="J646" s="6">
        <f t="shared" si="80"/>
        <v>1</v>
      </c>
      <c r="K646" s="18">
        <f t="shared" si="80"/>
        <v>0</v>
      </c>
      <c r="L646" s="35">
        <v>1</v>
      </c>
      <c r="Q646" s="21">
        <v>0</v>
      </c>
      <c r="R646" s="21">
        <v>0</v>
      </c>
      <c r="S646" s="21">
        <v>0</v>
      </c>
      <c r="T646" s="38">
        <v>0</v>
      </c>
    </row>
    <row r="647" spans="1:20" x14ac:dyDescent="0.25">
      <c r="A647" s="17" t="s">
        <v>294</v>
      </c>
      <c r="B647" s="8" t="s">
        <v>40</v>
      </c>
      <c r="C647" s="8" t="s">
        <v>329</v>
      </c>
      <c r="E647" s="8" t="str">
        <f t="shared" si="73"/>
        <v>FiFi-generic</v>
      </c>
      <c r="F647" s="21">
        <f t="shared" si="81"/>
        <v>415829.06386048801</v>
      </c>
      <c r="G647" s="19">
        <f t="shared" si="81"/>
        <v>6.129014958880469</v>
      </c>
      <c r="H647" s="18">
        <f t="shared" si="80"/>
        <v>0</v>
      </c>
      <c r="I647" s="6">
        <f t="shared" si="80"/>
        <v>2.04</v>
      </c>
      <c r="J647" s="6">
        <f t="shared" si="80"/>
        <v>1</v>
      </c>
      <c r="K647" s="18">
        <f t="shared" si="80"/>
        <v>0</v>
      </c>
      <c r="L647" s="35">
        <v>1</v>
      </c>
      <c r="Q647" s="21">
        <v>0</v>
      </c>
      <c r="R647" s="21">
        <v>0</v>
      </c>
      <c r="S647" s="21">
        <v>0</v>
      </c>
      <c r="T647" s="38">
        <v>0</v>
      </c>
    </row>
    <row r="648" spans="1:20" x14ac:dyDescent="0.25">
      <c r="A648" s="17" t="s">
        <v>295</v>
      </c>
      <c r="B648" s="8" t="s">
        <v>40</v>
      </c>
      <c r="C648" s="8" t="s">
        <v>329</v>
      </c>
      <c r="E648" s="8" t="str">
        <f t="shared" si="73"/>
        <v>FiFi-generic</v>
      </c>
      <c r="F648" s="21">
        <f t="shared" si="81"/>
        <v>393432.46859552251</v>
      </c>
      <c r="G648" s="19">
        <f t="shared" si="81"/>
        <v>6.2941960634324765</v>
      </c>
      <c r="H648" s="18">
        <f t="shared" si="80"/>
        <v>0</v>
      </c>
      <c r="I648" s="6">
        <f t="shared" si="80"/>
        <v>2.04</v>
      </c>
      <c r="J648" s="6">
        <f t="shared" si="80"/>
        <v>1</v>
      </c>
      <c r="K648" s="18">
        <f t="shared" si="80"/>
        <v>0</v>
      </c>
      <c r="L648" s="35">
        <v>1</v>
      </c>
      <c r="Q648" s="21">
        <v>0</v>
      </c>
      <c r="R648" s="21">
        <v>0</v>
      </c>
      <c r="S648" s="21">
        <v>0</v>
      </c>
      <c r="T648" s="38">
        <v>0</v>
      </c>
    </row>
    <row r="649" spans="1:20" x14ac:dyDescent="0.25">
      <c r="A649" s="17" t="s">
        <v>296</v>
      </c>
      <c r="B649" s="8" t="s">
        <v>40</v>
      </c>
      <c r="C649" s="8" t="s">
        <v>329</v>
      </c>
      <c r="E649" s="8" t="str">
        <f t="shared" si="73"/>
        <v>FiFi-generic</v>
      </c>
      <c r="F649" s="21">
        <f t="shared" si="81"/>
        <v>228081.015200244</v>
      </c>
      <c r="G649" s="19">
        <f t="shared" si="81"/>
        <v>7.9971814637423746</v>
      </c>
      <c r="H649" s="18">
        <f t="shared" si="80"/>
        <v>0</v>
      </c>
      <c r="I649" s="6">
        <f t="shared" si="80"/>
        <v>2.04</v>
      </c>
      <c r="J649" s="6">
        <f t="shared" si="80"/>
        <v>1</v>
      </c>
      <c r="K649" s="18">
        <f t="shared" si="80"/>
        <v>0</v>
      </c>
      <c r="L649" s="35">
        <v>1</v>
      </c>
      <c r="Q649" s="21">
        <v>0</v>
      </c>
      <c r="R649" s="21">
        <v>0</v>
      </c>
      <c r="S649" s="21">
        <v>0</v>
      </c>
      <c r="T649" s="38">
        <v>0</v>
      </c>
    </row>
    <row r="650" spans="1:20" x14ac:dyDescent="0.25">
      <c r="A650" s="17" t="s">
        <v>297</v>
      </c>
      <c r="B650" s="8" t="s">
        <v>40</v>
      </c>
      <c r="C650" s="8" t="s">
        <v>329</v>
      </c>
      <c r="E650" s="8" t="str">
        <f t="shared" si="73"/>
        <v>FiFi-generic</v>
      </c>
      <c r="F650" s="21">
        <f t="shared" si="81"/>
        <v>317634.99002545653</v>
      </c>
      <c r="G650" s="19">
        <f t="shared" si="81"/>
        <v>6.7548152855074779</v>
      </c>
      <c r="H650" s="18">
        <f t="shared" si="80"/>
        <v>0</v>
      </c>
      <c r="I650" s="6">
        <f t="shared" si="80"/>
        <v>2.04</v>
      </c>
      <c r="J650" s="6">
        <f t="shared" si="80"/>
        <v>1</v>
      </c>
      <c r="K650" s="18">
        <f t="shared" si="80"/>
        <v>0</v>
      </c>
      <c r="L650" s="35">
        <v>1</v>
      </c>
      <c r="Q650" s="21">
        <v>0</v>
      </c>
      <c r="R650" s="21">
        <v>0</v>
      </c>
      <c r="S650" s="21">
        <v>0</v>
      </c>
      <c r="T650" s="38">
        <v>0</v>
      </c>
    </row>
    <row r="651" spans="1:20" x14ac:dyDescent="0.25">
      <c r="A651" s="17" t="s">
        <v>298</v>
      </c>
      <c r="B651" s="8" t="s">
        <v>40</v>
      </c>
      <c r="C651" s="8" t="s">
        <v>329</v>
      </c>
      <c r="E651" s="8" t="str">
        <f t="shared" si="73"/>
        <v>FiFi-generic</v>
      </c>
      <c r="F651" s="21">
        <f t="shared" si="81"/>
        <v>322486.62248072354</v>
      </c>
      <c r="G651" s="19">
        <f t="shared" si="81"/>
        <v>6.9739033911176911</v>
      </c>
      <c r="H651" s="18">
        <f t="shared" si="80"/>
        <v>0</v>
      </c>
      <c r="I651" s="6">
        <f t="shared" si="80"/>
        <v>2.04</v>
      </c>
      <c r="J651" s="6">
        <f t="shared" si="80"/>
        <v>1</v>
      </c>
      <c r="K651" s="18">
        <f t="shared" si="80"/>
        <v>0</v>
      </c>
      <c r="L651" s="35">
        <v>1</v>
      </c>
      <c r="Q651" s="21">
        <v>0</v>
      </c>
      <c r="R651" s="21">
        <v>0</v>
      </c>
      <c r="S651" s="21">
        <v>0</v>
      </c>
      <c r="T651" s="38">
        <v>0</v>
      </c>
    </row>
    <row r="652" spans="1:20" x14ac:dyDescent="0.25">
      <c r="A652" s="17" t="s">
        <v>299</v>
      </c>
      <c r="B652" s="8" t="s">
        <v>40</v>
      </c>
      <c r="C652" s="8" t="s">
        <v>329</v>
      </c>
      <c r="E652" s="8" t="str">
        <f t="shared" si="73"/>
        <v>FiFi-generic</v>
      </c>
      <c r="F652" s="21">
        <f t="shared" si="81"/>
        <v>401386.27962260752</v>
      </c>
      <c r="G652" s="19">
        <f t="shared" si="81"/>
        <v>6.2238891290728731</v>
      </c>
      <c r="H652" s="18">
        <f t="shared" si="80"/>
        <v>0</v>
      </c>
      <c r="I652" s="6">
        <f t="shared" si="80"/>
        <v>2.04</v>
      </c>
      <c r="J652" s="6">
        <f t="shared" si="80"/>
        <v>1</v>
      </c>
      <c r="K652" s="18">
        <f t="shared" si="80"/>
        <v>0</v>
      </c>
      <c r="L652" s="35">
        <v>1</v>
      </c>
      <c r="Q652" s="21">
        <v>0</v>
      </c>
      <c r="R652" s="21">
        <v>0</v>
      </c>
      <c r="S652" s="21">
        <v>0</v>
      </c>
      <c r="T652" s="38">
        <v>0</v>
      </c>
    </row>
    <row r="653" spans="1:20" x14ac:dyDescent="0.25">
      <c r="A653" s="17" t="s">
        <v>300</v>
      </c>
      <c r="B653" s="8" t="s">
        <v>40</v>
      </c>
      <c r="C653" s="8" t="s">
        <v>329</v>
      </c>
      <c r="E653" s="8" t="str">
        <f t="shared" si="73"/>
        <v>FiFi-generic</v>
      </c>
      <c r="F653" s="21">
        <f t="shared" si="81"/>
        <v>309588.89609523199</v>
      </c>
      <c r="G653" s="19">
        <f t="shared" si="81"/>
        <v>6.9990429098927924</v>
      </c>
      <c r="H653" s="18">
        <f t="shared" si="80"/>
        <v>0</v>
      </c>
      <c r="I653" s="6">
        <f t="shared" si="80"/>
        <v>2.04</v>
      </c>
      <c r="J653" s="6">
        <f t="shared" si="80"/>
        <v>1</v>
      </c>
      <c r="K653" s="18">
        <f t="shared" si="80"/>
        <v>0</v>
      </c>
      <c r="L653" s="35">
        <v>1</v>
      </c>
      <c r="Q653" s="21">
        <v>0</v>
      </c>
      <c r="R653" s="21">
        <v>0</v>
      </c>
      <c r="S653" s="21">
        <v>0</v>
      </c>
      <c r="T653" s="38">
        <v>0</v>
      </c>
    </row>
    <row r="654" spans="1:20" x14ac:dyDescent="0.25">
      <c r="A654" s="17" t="s">
        <v>301</v>
      </c>
      <c r="B654" s="8" t="s">
        <v>40</v>
      </c>
      <c r="C654" s="8" t="s">
        <v>329</v>
      </c>
      <c r="E654" s="8" t="str">
        <f t="shared" si="73"/>
        <v>FiFi-generic</v>
      </c>
      <c r="F654" s="21">
        <f t="shared" si="81"/>
        <v>309968.77520157403</v>
      </c>
      <c r="G654" s="19">
        <f t="shared" si="81"/>
        <v>6.9767010399881384</v>
      </c>
      <c r="H654" s="18">
        <f t="shared" si="80"/>
        <v>0</v>
      </c>
      <c r="I654" s="6">
        <f t="shared" si="80"/>
        <v>2.04</v>
      </c>
      <c r="J654" s="6">
        <f t="shared" si="80"/>
        <v>1</v>
      </c>
      <c r="K654" s="18">
        <f t="shared" si="80"/>
        <v>0</v>
      </c>
      <c r="L654" s="35">
        <v>1</v>
      </c>
      <c r="Q654" s="21">
        <v>0</v>
      </c>
      <c r="R654" s="21">
        <v>0</v>
      </c>
      <c r="S654" s="21">
        <v>0</v>
      </c>
      <c r="T654" s="38">
        <v>0</v>
      </c>
    </row>
    <row r="655" spans="1:20" x14ac:dyDescent="0.25">
      <c r="A655" s="17" t="s">
        <v>272</v>
      </c>
      <c r="B655" s="8" t="s">
        <v>40</v>
      </c>
      <c r="C655" s="8" t="s">
        <v>329</v>
      </c>
      <c r="E655" s="8" t="str">
        <f t="shared" si="73"/>
        <v>FiFi-generic</v>
      </c>
      <c r="F655" s="21">
        <f t="shared" si="81"/>
        <v>454180.53004536044</v>
      </c>
      <c r="G655" s="19">
        <f t="shared" si="81"/>
        <v>6.0080329106190753</v>
      </c>
      <c r="H655" s="18">
        <f t="shared" si="80"/>
        <v>0</v>
      </c>
      <c r="I655" s="6">
        <f t="shared" si="80"/>
        <v>2.04</v>
      </c>
      <c r="J655" s="6">
        <f t="shared" si="80"/>
        <v>1</v>
      </c>
      <c r="K655" s="18">
        <f t="shared" si="80"/>
        <v>0</v>
      </c>
      <c r="L655" s="35">
        <v>1</v>
      </c>
      <c r="Q655" s="21">
        <v>0</v>
      </c>
      <c r="R655" s="21">
        <v>0</v>
      </c>
      <c r="S655" s="21">
        <v>0</v>
      </c>
      <c r="T655" s="38">
        <v>0</v>
      </c>
    </row>
    <row r="656" spans="1:20" x14ac:dyDescent="0.25">
      <c r="A656" s="17" t="s">
        <v>273</v>
      </c>
      <c r="B656" s="8" t="s">
        <v>40</v>
      </c>
      <c r="C656" s="8" t="s">
        <v>329</v>
      </c>
      <c r="E656" s="8" t="str">
        <f t="shared" si="73"/>
        <v>FiFi-generic</v>
      </c>
      <c r="F656" s="21">
        <f t="shared" si="81"/>
        <v>455011.73547455797</v>
      </c>
      <c r="G656" s="19">
        <f t="shared" si="81"/>
        <v>6.0449284141776669</v>
      </c>
      <c r="H656" s="18">
        <f t="shared" si="80"/>
        <v>0</v>
      </c>
      <c r="I656" s="6">
        <f t="shared" si="80"/>
        <v>2.04</v>
      </c>
      <c r="J656" s="6">
        <f t="shared" si="80"/>
        <v>1</v>
      </c>
      <c r="K656" s="18">
        <f t="shared" si="80"/>
        <v>0</v>
      </c>
      <c r="L656" s="35">
        <v>1</v>
      </c>
      <c r="Q656" s="21">
        <v>0</v>
      </c>
      <c r="R656" s="21">
        <v>0</v>
      </c>
      <c r="S656" s="21">
        <v>0</v>
      </c>
      <c r="T656" s="38">
        <v>0</v>
      </c>
    </row>
    <row r="657" spans="1:20" x14ac:dyDescent="0.25">
      <c r="A657" s="17" t="s">
        <v>274</v>
      </c>
      <c r="B657" s="8" t="s">
        <v>40</v>
      </c>
      <c r="C657" s="8" t="s">
        <v>329</v>
      </c>
      <c r="E657" s="8" t="str">
        <f t="shared" si="73"/>
        <v>FiFi-generic</v>
      </c>
      <c r="F657" s="21">
        <f t="shared" si="81"/>
        <v>290055.894256228</v>
      </c>
      <c r="G657" s="19">
        <f t="shared" si="81"/>
        <v>7.3475859223576458</v>
      </c>
      <c r="H657" s="18">
        <f t="shared" si="80"/>
        <v>0</v>
      </c>
      <c r="I657" s="6">
        <f t="shared" si="80"/>
        <v>2.04</v>
      </c>
      <c r="J657" s="6">
        <f t="shared" si="80"/>
        <v>1</v>
      </c>
      <c r="K657" s="18">
        <f t="shared" si="80"/>
        <v>0</v>
      </c>
      <c r="L657" s="35">
        <v>1</v>
      </c>
      <c r="Q657" s="21">
        <v>0</v>
      </c>
      <c r="R657" s="21">
        <v>0</v>
      </c>
      <c r="S657" s="21">
        <v>0</v>
      </c>
      <c r="T657" s="38">
        <v>0</v>
      </c>
    </row>
    <row r="658" spans="1:20" x14ac:dyDescent="0.25">
      <c r="A658" s="17" t="s">
        <v>275</v>
      </c>
      <c r="B658" s="8" t="s">
        <v>40</v>
      </c>
      <c r="C658" s="8" t="s">
        <v>329</v>
      </c>
      <c r="E658" s="8" t="str">
        <f t="shared" si="73"/>
        <v>FiFi-generic</v>
      </c>
      <c r="F658" s="21">
        <f t="shared" si="81"/>
        <v>348451.97318493499</v>
      </c>
      <c r="G658" s="19">
        <f t="shared" si="81"/>
        <v>6.6816214516324974</v>
      </c>
      <c r="H658" s="18">
        <f t="shared" si="80"/>
        <v>0</v>
      </c>
      <c r="I658" s="6">
        <f t="shared" si="80"/>
        <v>2.04</v>
      </c>
      <c r="J658" s="6">
        <f t="shared" si="80"/>
        <v>1</v>
      </c>
      <c r="K658" s="18">
        <f t="shared" si="80"/>
        <v>0</v>
      </c>
      <c r="L658" s="35">
        <v>1</v>
      </c>
      <c r="Q658" s="21">
        <v>0</v>
      </c>
      <c r="R658" s="21">
        <v>0</v>
      </c>
      <c r="S658" s="21">
        <v>0</v>
      </c>
      <c r="T658" s="38">
        <v>0</v>
      </c>
    </row>
    <row r="659" spans="1:20" x14ac:dyDescent="0.25">
      <c r="A659" s="17" t="s">
        <v>276</v>
      </c>
      <c r="B659" s="8" t="s">
        <v>40</v>
      </c>
      <c r="C659" s="8" t="s">
        <v>329</v>
      </c>
      <c r="E659" s="8" t="str">
        <f t="shared" si="73"/>
        <v>FiFi-generic</v>
      </c>
      <c r="F659" s="21">
        <f t="shared" si="81"/>
        <v>427408.08445701201</v>
      </c>
      <c r="G659" s="19">
        <f t="shared" si="81"/>
        <v>6.1680815445545676</v>
      </c>
      <c r="H659" s="18">
        <f t="shared" si="80"/>
        <v>0</v>
      </c>
      <c r="I659" s="6">
        <f t="shared" si="80"/>
        <v>2.04</v>
      </c>
      <c r="J659" s="6">
        <f t="shared" si="80"/>
        <v>1</v>
      </c>
      <c r="K659" s="18">
        <f t="shared" si="80"/>
        <v>0</v>
      </c>
      <c r="L659" s="35">
        <v>1</v>
      </c>
      <c r="Q659" s="21">
        <v>0</v>
      </c>
      <c r="R659" s="21">
        <v>0</v>
      </c>
      <c r="S659" s="21">
        <v>0</v>
      </c>
      <c r="T659" s="38">
        <v>0</v>
      </c>
    </row>
    <row r="660" spans="1:20" x14ac:dyDescent="0.25">
      <c r="A660" s="17" t="s">
        <v>277</v>
      </c>
      <c r="B660" s="8" t="s">
        <v>40</v>
      </c>
      <c r="C660" s="8" t="s">
        <v>329</v>
      </c>
      <c r="E660" s="8" t="str">
        <f t="shared" si="73"/>
        <v>FiFi-generic</v>
      </c>
      <c r="F660" s="21">
        <f t="shared" si="81"/>
        <v>330189.49929959601</v>
      </c>
      <c r="G660" s="19">
        <f t="shared" si="81"/>
        <v>6.4579352380155601</v>
      </c>
      <c r="H660" s="18">
        <f t="shared" si="80"/>
        <v>0</v>
      </c>
      <c r="I660" s="6">
        <f t="shared" si="80"/>
        <v>2.04</v>
      </c>
      <c r="J660" s="6">
        <f t="shared" si="80"/>
        <v>1</v>
      </c>
      <c r="K660" s="18">
        <f t="shared" si="80"/>
        <v>0</v>
      </c>
      <c r="L660" s="35">
        <v>1</v>
      </c>
      <c r="Q660" s="21">
        <v>0</v>
      </c>
      <c r="R660" s="21">
        <v>0</v>
      </c>
      <c r="S660" s="21">
        <v>0</v>
      </c>
      <c r="T660" s="38">
        <v>0</v>
      </c>
    </row>
    <row r="662" spans="1:20" x14ac:dyDescent="0.25">
      <c r="A662" s="16" t="s">
        <v>328</v>
      </c>
      <c r="B662" s="8" t="s">
        <v>53</v>
      </c>
      <c r="C662" s="8" t="s">
        <v>65</v>
      </c>
      <c r="E662" s="8" t="str">
        <f>IF(RIGHT(A662,3)="old","Initial",B662&amp;"-"&amp;C662)</f>
        <v>Initial</v>
      </c>
      <c r="F662" s="21">
        <f>Data!AQ2</f>
        <v>101164.9671476817</v>
      </c>
      <c r="G662" s="19">
        <f>Data!AS2</f>
        <v>10.968122894697334</v>
      </c>
      <c r="H662" s="25">
        <f>VLOOKUP(C662,parms,3,FALSE)</f>
        <v>2.6800754493750665E-2</v>
      </c>
      <c r="I662" s="42">
        <f>VLOOKUP(C662,parms,8,FALSE)</f>
        <v>3.15</v>
      </c>
      <c r="J662" s="27">
        <f>VLOOKUP(C662,parms,4,FALSE)</f>
        <v>55.239409129704896</v>
      </c>
      <c r="K662" s="25">
        <f>VLOOKUP(C662,parms,6,FALSE)</f>
        <v>0.65</v>
      </c>
      <c r="L662" s="35">
        <f>Data!BL2</f>
        <v>1830.26323436441</v>
      </c>
      <c r="M662" s="39">
        <f>VLOOKUP(C662,Data!$CB$2:$EB$22,1+VALUE(MID(A662,6,2)),FALSE)</f>
        <v>2842.58</v>
      </c>
      <c r="P662" s="27">
        <v>3500</v>
      </c>
      <c r="Q662" s="21">
        <v>2842.58</v>
      </c>
      <c r="R662" s="21">
        <v>75.168575767540815</v>
      </c>
      <c r="S662" s="21">
        <v>-245.53674296106965</v>
      </c>
      <c r="T662" s="38">
        <v>2.7724208506132553E-2</v>
      </c>
    </row>
    <row r="663" spans="1:20" x14ac:dyDescent="0.25">
      <c r="A663" s="16" t="s">
        <v>316</v>
      </c>
      <c r="B663" s="8" t="s">
        <v>53</v>
      </c>
      <c r="C663" s="8" t="s">
        <v>65</v>
      </c>
      <c r="E663" s="8" t="str">
        <f t="shared" ref="E663:E726" si="82">IF(RIGHT(A663,3)="old","Initial",B663&amp;"-"&amp;C663)</f>
        <v>Initial</v>
      </c>
      <c r="F663" s="21">
        <f>Data!AQ3</f>
        <v>147273.34304075674</v>
      </c>
      <c r="G663" s="19">
        <f>Data!AS3</f>
        <v>9.5908908109141535</v>
      </c>
      <c r="H663" s="18">
        <f t="shared" ref="H663:K678" si="83">H662</f>
        <v>2.6800754493750665E-2</v>
      </c>
      <c r="I663" s="6">
        <f>I662</f>
        <v>3.15</v>
      </c>
      <c r="J663" s="6">
        <f t="shared" si="83"/>
        <v>55.239409129704896</v>
      </c>
      <c r="K663" s="18">
        <f t="shared" si="83"/>
        <v>0.65</v>
      </c>
      <c r="L663" s="35">
        <f>Data!BL3</f>
        <v>1725.3903664173188</v>
      </c>
      <c r="M663" s="39">
        <f>VLOOKUP(C663,Data!$CB$2:$EB$22,1+VALUE(MID(A663,6,2)),FALSE)</f>
        <v>51146.689999999988</v>
      </c>
      <c r="P663" s="6">
        <f>P662</f>
        <v>3500</v>
      </c>
      <c r="Q663" s="21">
        <v>51146.689999999988</v>
      </c>
      <c r="R663" s="21">
        <v>1680.9550699744823</v>
      </c>
      <c r="S663" s="21">
        <v>-362.8419173398579</v>
      </c>
      <c r="T663" s="38">
        <v>0.42587773900962322</v>
      </c>
    </row>
    <row r="664" spans="1:20" x14ac:dyDescent="0.25">
      <c r="A664" s="16" t="s">
        <v>317</v>
      </c>
      <c r="B664" s="8" t="s">
        <v>53</v>
      </c>
      <c r="C664" s="8" t="s">
        <v>65</v>
      </c>
      <c r="E664" s="8" t="str">
        <f t="shared" si="82"/>
        <v>Initial</v>
      </c>
      <c r="F664" s="21">
        <f>Data!AQ4</f>
        <v>140029.762850681</v>
      </c>
      <c r="G664" s="19">
        <f>Data!AS4</f>
        <v>9.8635703103955539</v>
      </c>
      <c r="H664" s="18">
        <f t="shared" si="83"/>
        <v>2.6800754493750665E-2</v>
      </c>
      <c r="I664" s="6">
        <f t="shared" si="83"/>
        <v>3.15</v>
      </c>
      <c r="J664" s="6">
        <f t="shared" si="83"/>
        <v>55.239409129704896</v>
      </c>
      <c r="K664" s="18">
        <f t="shared" si="83"/>
        <v>0.65</v>
      </c>
      <c r="L664" s="35">
        <f>Data!BL4</f>
        <v>1946.9834473517333</v>
      </c>
      <c r="M664" s="39">
        <f>VLOOKUP(C664,Data!$CB$2:$EB$22,1+VALUE(MID(A664,6,2)),FALSE)</f>
        <v>2167.87</v>
      </c>
      <c r="P664" s="6">
        <f t="shared" ref="P664:P726" si="84">P663</f>
        <v>3500</v>
      </c>
      <c r="Q664" s="21">
        <v>2167.87</v>
      </c>
      <c r="R664" s="21">
        <v>1188.6186580263711</v>
      </c>
      <c r="S664" s="21">
        <v>34762.804672927021</v>
      </c>
      <c r="T664" s="38">
        <v>0.31671976714663252</v>
      </c>
    </row>
    <row r="665" spans="1:20" x14ac:dyDescent="0.25">
      <c r="A665" s="16" t="s">
        <v>318</v>
      </c>
      <c r="B665" s="8" t="s">
        <v>53</v>
      </c>
      <c r="C665" s="8" t="s">
        <v>65</v>
      </c>
      <c r="E665" s="8" t="str">
        <f t="shared" si="82"/>
        <v>Initial</v>
      </c>
      <c r="F665" s="21">
        <f>Data!AQ5</f>
        <v>104340.25747720734</v>
      </c>
      <c r="G665" s="19">
        <f>Data!AS5</f>
        <v>10.973424562583329</v>
      </c>
      <c r="H665" s="18">
        <f t="shared" si="83"/>
        <v>2.6800754493750665E-2</v>
      </c>
      <c r="I665" s="6">
        <f t="shared" si="83"/>
        <v>3.15</v>
      </c>
      <c r="J665" s="6">
        <f t="shared" si="83"/>
        <v>55.239409129704896</v>
      </c>
      <c r="K665" s="18">
        <f t="shared" si="83"/>
        <v>0.65</v>
      </c>
      <c r="L665" s="35">
        <f>Data!BL5</f>
        <v>1944.8608207636205</v>
      </c>
      <c r="M665" s="39">
        <f>VLOOKUP(C665,Data!$CB$2:$EB$22,1+VALUE(MID(A665,6,2)),FALSE)</f>
        <v>43096.660000000011</v>
      </c>
      <c r="P665" s="6">
        <f t="shared" si="84"/>
        <v>3500</v>
      </c>
      <c r="Q665" s="21">
        <v>43096.660000000011</v>
      </c>
      <c r="R665" s="21">
        <v>1334.6538767316883</v>
      </c>
      <c r="S665" s="21">
        <v>3037.3694454448923</v>
      </c>
      <c r="T665" s="38">
        <v>0.47727614451423572</v>
      </c>
    </row>
    <row r="666" spans="1:20" x14ac:dyDescent="0.25">
      <c r="A666" s="16" t="s">
        <v>319</v>
      </c>
      <c r="B666" s="8" t="s">
        <v>53</v>
      </c>
      <c r="C666" s="8" t="s">
        <v>65</v>
      </c>
      <c r="E666" s="8" t="str">
        <f t="shared" si="82"/>
        <v>Initial</v>
      </c>
      <c r="F666" s="21">
        <f>Data!AQ6</f>
        <v>104172.52557476799</v>
      </c>
      <c r="G666" s="19">
        <f>Data!AS6</f>
        <v>11.193720016366246</v>
      </c>
      <c r="H666" s="18">
        <f t="shared" si="83"/>
        <v>2.6800754493750665E-2</v>
      </c>
      <c r="I666" s="6">
        <f t="shared" si="83"/>
        <v>3.15</v>
      </c>
      <c r="J666" s="6">
        <f t="shared" si="83"/>
        <v>55.239409129704896</v>
      </c>
      <c r="K666" s="18">
        <f t="shared" si="83"/>
        <v>0.65</v>
      </c>
      <c r="L666" s="35">
        <f>Data!BL6</f>
        <v>2085.2620813272074</v>
      </c>
      <c r="M666" s="39">
        <f>VLOOKUP(C666,Data!$CB$2:$EB$22,1+VALUE(MID(A666,6,2)),FALSE)</f>
        <v>695.2</v>
      </c>
      <c r="P666" s="6">
        <f t="shared" si="84"/>
        <v>3500</v>
      </c>
      <c r="Q666" s="21">
        <v>695.2</v>
      </c>
      <c r="R666" s="21">
        <v>971.54717324148749</v>
      </c>
      <c r="S666" s="21">
        <v>33561.765175865439</v>
      </c>
      <c r="T666" s="38">
        <v>0.34798752778131214</v>
      </c>
    </row>
    <row r="667" spans="1:20" x14ac:dyDescent="0.25">
      <c r="A667" s="16" t="s">
        <v>320</v>
      </c>
      <c r="B667" s="8" t="s">
        <v>53</v>
      </c>
      <c r="C667" s="8" t="s">
        <v>65</v>
      </c>
      <c r="E667" s="8" t="str">
        <f t="shared" si="82"/>
        <v>Initial</v>
      </c>
      <c r="F667" s="21">
        <f>Data!AQ7</f>
        <v>167069.04494132148</v>
      </c>
      <c r="G667" s="19">
        <f>Data!AS7</f>
        <v>9.4347717151777815</v>
      </c>
      <c r="H667" s="18">
        <f t="shared" si="83"/>
        <v>2.6800754493750665E-2</v>
      </c>
      <c r="I667" s="6">
        <f t="shared" si="83"/>
        <v>3.15</v>
      </c>
      <c r="J667" s="6">
        <f t="shared" si="83"/>
        <v>55.239409129704896</v>
      </c>
      <c r="K667" s="18">
        <f t="shared" si="83"/>
        <v>0.65</v>
      </c>
      <c r="L667" s="35">
        <f>Data!BL7</f>
        <v>1650.6523731634045</v>
      </c>
      <c r="M667" s="39">
        <f>VLOOKUP(C667,Data!$CB$2:$EB$22,1+VALUE(MID(A667,6,2)),FALSE)</f>
        <v>35882.61</v>
      </c>
      <c r="P667" s="6">
        <f t="shared" si="84"/>
        <v>3500</v>
      </c>
      <c r="Q667" s="21">
        <v>35882.61</v>
      </c>
      <c r="R667" s="21">
        <v>2189.8671640212447</v>
      </c>
      <c r="S667" s="21">
        <v>29199.214854178295</v>
      </c>
      <c r="T667" s="38">
        <v>0.48907420901961485</v>
      </c>
    </row>
    <row r="668" spans="1:20" x14ac:dyDescent="0.25">
      <c r="A668" s="16" t="s">
        <v>321</v>
      </c>
      <c r="B668" s="8" t="s">
        <v>53</v>
      </c>
      <c r="C668" s="8" t="s">
        <v>65</v>
      </c>
      <c r="E668" s="8" t="str">
        <f t="shared" si="82"/>
        <v>Initial</v>
      </c>
      <c r="F668" s="21">
        <f>Data!AQ8</f>
        <v>134663.4657046372</v>
      </c>
      <c r="G668" s="19">
        <f>Data!AS8</f>
        <v>10.317735507089584</v>
      </c>
      <c r="H668" s="18">
        <f t="shared" si="83"/>
        <v>2.6800754493750665E-2</v>
      </c>
      <c r="I668" s="6">
        <f t="shared" si="83"/>
        <v>3.15</v>
      </c>
      <c r="J668" s="6">
        <f t="shared" si="83"/>
        <v>55.239409129704896</v>
      </c>
      <c r="K668" s="18">
        <f t="shared" si="83"/>
        <v>0.65</v>
      </c>
      <c r="L668" s="35">
        <f>Data!BL8</f>
        <v>1731.9975466831138</v>
      </c>
      <c r="M668" s="39">
        <f>VLOOKUP(C668,Data!$CB$2:$EB$22,1+VALUE(MID(A668,6,2)),FALSE)</f>
        <v>854.94</v>
      </c>
      <c r="P668" s="6">
        <f t="shared" si="84"/>
        <v>3500</v>
      </c>
      <c r="Q668" s="21">
        <v>854.94</v>
      </c>
      <c r="R668" s="21">
        <v>1297.2914591456524</v>
      </c>
      <c r="S668" s="21">
        <v>41308.156975874132</v>
      </c>
      <c r="T668" s="38">
        <v>0.35945187316464622</v>
      </c>
    </row>
    <row r="669" spans="1:20" x14ac:dyDescent="0.25">
      <c r="A669" s="16" t="s">
        <v>322</v>
      </c>
      <c r="B669" s="8" t="s">
        <v>53</v>
      </c>
      <c r="C669" s="8" t="s">
        <v>65</v>
      </c>
      <c r="E669" s="8" t="str">
        <f t="shared" si="82"/>
        <v>Initial</v>
      </c>
      <c r="F669" s="21">
        <f>Data!AQ9</f>
        <v>122703.84078918799</v>
      </c>
      <c r="G669" s="19">
        <f>Data!AS9</f>
        <v>10.456302746523619</v>
      </c>
      <c r="H669" s="18">
        <f t="shared" si="83"/>
        <v>2.6800754493750665E-2</v>
      </c>
      <c r="I669" s="6">
        <f t="shared" si="83"/>
        <v>3.15</v>
      </c>
      <c r="J669" s="6">
        <f t="shared" si="83"/>
        <v>55.239409129704896</v>
      </c>
      <c r="K669" s="18">
        <f t="shared" si="83"/>
        <v>0.65</v>
      </c>
      <c r="L669" s="35">
        <f>Data!BL9</f>
        <v>2385.2246421647269</v>
      </c>
      <c r="M669" s="39">
        <f>VLOOKUP(C669,Data!$CB$2:$EB$22,1+VALUE(MID(A669,6,2)),FALSE)</f>
        <v>0</v>
      </c>
      <c r="P669" s="6">
        <f t="shared" si="84"/>
        <v>3500</v>
      </c>
      <c r="Q669" s="21">
        <v>0</v>
      </c>
      <c r="R669" s="21">
        <v>826.6928316090507</v>
      </c>
      <c r="S669" s="21">
        <v>27229.074155908082</v>
      </c>
      <c r="T669" s="38">
        <v>0.25138478839235401</v>
      </c>
    </row>
    <row r="670" spans="1:20" x14ac:dyDescent="0.25">
      <c r="A670" s="16" t="s">
        <v>323</v>
      </c>
      <c r="B670" s="8" t="s">
        <v>53</v>
      </c>
      <c r="C670" s="8" t="s">
        <v>65</v>
      </c>
      <c r="E670" s="8" t="str">
        <f t="shared" si="82"/>
        <v>Initial</v>
      </c>
      <c r="F670" s="21">
        <f>Data!AQ10</f>
        <v>103976.50221745251</v>
      </c>
      <c r="G670" s="19">
        <f>Data!AS10</f>
        <v>11.053036600654009</v>
      </c>
      <c r="H670" s="18">
        <f t="shared" si="83"/>
        <v>2.6800754493750665E-2</v>
      </c>
      <c r="I670" s="6">
        <f t="shared" si="83"/>
        <v>3.15</v>
      </c>
      <c r="J670" s="6">
        <f t="shared" si="83"/>
        <v>55.239409129704896</v>
      </c>
      <c r="K670" s="18">
        <f t="shared" si="83"/>
        <v>0.65</v>
      </c>
      <c r="L670" s="35">
        <f>Data!BL10</f>
        <v>2385.2246421647269</v>
      </c>
      <c r="M670" s="39">
        <f>VLOOKUP(C670,Data!$CB$2:$EB$22,1+VALUE(MID(A670,6,2)),FALSE)</f>
        <v>0</v>
      </c>
      <c r="P670" s="6">
        <f t="shared" si="84"/>
        <v>3500</v>
      </c>
      <c r="Q670" s="21">
        <v>0</v>
      </c>
      <c r="R670" s="21">
        <v>478.03991853137558</v>
      </c>
      <c r="S670" s="21">
        <v>16643.94705571801</v>
      </c>
      <c r="T670" s="38">
        <v>0.17154653077694149</v>
      </c>
    </row>
    <row r="671" spans="1:20" x14ac:dyDescent="0.25">
      <c r="A671" s="16" t="s">
        <v>324</v>
      </c>
      <c r="B671" s="8" t="s">
        <v>53</v>
      </c>
      <c r="C671" s="8" t="s">
        <v>65</v>
      </c>
      <c r="E671" s="8" t="str">
        <f t="shared" si="82"/>
        <v>Initial</v>
      </c>
      <c r="F671" s="21">
        <f>Data!AQ11</f>
        <v>111788.15367445731</v>
      </c>
      <c r="G671" s="19">
        <f>Data!AS11</f>
        <v>10.78329449978415</v>
      </c>
      <c r="H671" s="18">
        <f t="shared" si="83"/>
        <v>2.6800754493750665E-2</v>
      </c>
      <c r="I671" s="6">
        <f t="shared" si="83"/>
        <v>3.15</v>
      </c>
      <c r="J671" s="6">
        <f t="shared" si="83"/>
        <v>55.239409129704896</v>
      </c>
      <c r="K671" s="18">
        <f t="shared" si="83"/>
        <v>0.65</v>
      </c>
      <c r="L671" s="35">
        <f>Data!BL11</f>
        <v>2385.2246421647269</v>
      </c>
      <c r="M671" s="39">
        <f>VLOOKUP(C671,Data!$CB$2:$EB$22,1+VALUE(MID(A671,6,2)),FALSE)</f>
        <v>0</v>
      </c>
      <c r="P671" s="6">
        <f t="shared" si="84"/>
        <v>3500</v>
      </c>
      <c r="Q671" s="21">
        <v>0</v>
      </c>
      <c r="R671" s="21">
        <v>344.96196800655252</v>
      </c>
      <c r="S671" s="21">
        <v>11717.453450555286</v>
      </c>
      <c r="T671" s="38">
        <v>0.11514058007975247</v>
      </c>
    </row>
    <row r="672" spans="1:20" x14ac:dyDescent="0.25">
      <c r="A672" s="16" t="s">
        <v>325</v>
      </c>
      <c r="B672" s="8" t="s">
        <v>53</v>
      </c>
      <c r="C672" s="8" t="s">
        <v>65</v>
      </c>
      <c r="E672" s="8" t="str">
        <f t="shared" si="82"/>
        <v>Initial</v>
      </c>
      <c r="F672" s="21">
        <f>Data!AQ12</f>
        <v>169487.33196936251</v>
      </c>
      <c r="G672" s="19">
        <f>Data!AS12</f>
        <v>9.4563668699484822</v>
      </c>
      <c r="H672" s="18">
        <f t="shared" si="83"/>
        <v>2.6800754493750665E-2</v>
      </c>
      <c r="I672" s="6">
        <f t="shared" si="83"/>
        <v>3.15</v>
      </c>
      <c r="J672" s="6">
        <f t="shared" si="83"/>
        <v>55.239409129704896</v>
      </c>
      <c r="K672" s="18">
        <f t="shared" si="83"/>
        <v>0.65</v>
      </c>
      <c r="L672" s="35">
        <f>Data!BL12</f>
        <v>2011.4207803329416</v>
      </c>
      <c r="M672" s="39">
        <f>VLOOKUP(C672,Data!$CB$2:$EB$22,1+VALUE(MID(A672,6,2)),FALSE)</f>
        <v>0</v>
      </c>
      <c r="P672" s="6">
        <f t="shared" si="84"/>
        <v>3500</v>
      </c>
      <c r="Q672" s="21">
        <v>0</v>
      </c>
      <c r="R672" s="21">
        <v>347.18958424369532</v>
      </c>
      <c r="S672" s="21">
        <v>10341.929058404796</v>
      </c>
      <c r="T672" s="38">
        <v>7.6433267185542553E-2</v>
      </c>
    </row>
    <row r="673" spans="1:20" x14ac:dyDescent="0.25">
      <c r="A673" s="16" t="s">
        <v>326</v>
      </c>
      <c r="B673" s="8" t="s">
        <v>53</v>
      </c>
      <c r="C673" s="8" t="s">
        <v>65</v>
      </c>
      <c r="E673" s="8" t="str">
        <f t="shared" si="82"/>
        <v>Initial</v>
      </c>
      <c r="F673" s="21">
        <f>Data!AQ13</f>
        <v>103984.99760192574</v>
      </c>
      <c r="G673" s="19">
        <f>Data!AS13</f>
        <v>11.068808534627422</v>
      </c>
      <c r="H673" s="18">
        <f t="shared" si="83"/>
        <v>2.6800754493750665E-2</v>
      </c>
      <c r="I673" s="6">
        <f t="shared" si="83"/>
        <v>3.15</v>
      </c>
      <c r="J673" s="6">
        <f t="shared" si="83"/>
        <v>55.239409129704896</v>
      </c>
      <c r="K673" s="18">
        <f t="shared" si="83"/>
        <v>0.65</v>
      </c>
      <c r="L673" s="35">
        <f>Data!BL13</f>
        <v>2011.4207803329416</v>
      </c>
      <c r="M673" s="39">
        <f>VLOOKUP(C673,Data!$CB$2:$EB$22,1+VALUE(MID(A673,6,2)),FALSE)</f>
        <v>0</v>
      </c>
      <c r="P673" s="6">
        <f t="shared" si="84"/>
        <v>3500</v>
      </c>
      <c r="Q673" s="21">
        <v>0</v>
      </c>
      <c r="R673" s="21">
        <v>140.37522807348745</v>
      </c>
      <c r="S673" s="21">
        <v>4894.427546032779</v>
      </c>
      <c r="T673" s="38">
        <v>5.0370094808802057E-2</v>
      </c>
    </row>
    <row r="674" spans="1:20" x14ac:dyDescent="0.25">
      <c r="A674" s="16" t="s">
        <v>327</v>
      </c>
      <c r="B674" s="8" t="s">
        <v>53</v>
      </c>
      <c r="C674" s="8" t="s">
        <v>65</v>
      </c>
      <c r="E674" s="8" t="str">
        <f t="shared" si="82"/>
        <v>Initial</v>
      </c>
      <c r="F674" s="21">
        <f>Data!AQ14</f>
        <v>102565.4676184479</v>
      </c>
      <c r="G674" s="19">
        <f>Data!AS14</f>
        <v>10.14145011871261</v>
      </c>
      <c r="H674" s="18">
        <f t="shared" si="83"/>
        <v>2.6800754493750665E-2</v>
      </c>
      <c r="I674" s="6">
        <f t="shared" si="83"/>
        <v>3.15</v>
      </c>
      <c r="J674" s="6">
        <f t="shared" si="83"/>
        <v>55.239409129704896</v>
      </c>
      <c r="K674" s="18">
        <f t="shared" si="83"/>
        <v>0.65</v>
      </c>
      <c r="L674" s="35">
        <f>Data!BL14</f>
        <v>2011.4207803329416</v>
      </c>
      <c r="M674" s="39">
        <f>VLOOKUP(C674,Data!$CB$2:$EB$22,1+VALUE(MID(A674,6,2)),FALSE)</f>
        <v>0</v>
      </c>
      <c r="P674" s="6">
        <f t="shared" si="84"/>
        <v>3500</v>
      </c>
      <c r="Q674" s="21">
        <v>0</v>
      </c>
      <c r="R674" s="21">
        <v>90.810147246065995</v>
      </c>
      <c r="S674" s="21">
        <v>2900.9817224921153</v>
      </c>
      <c r="T674" s="38">
        <v>3.3035903970173752E-2</v>
      </c>
    </row>
    <row r="675" spans="1:20" x14ac:dyDescent="0.25">
      <c r="A675" s="17" t="s">
        <v>262</v>
      </c>
      <c r="B675" s="8" t="s">
        <v>53</v>
      </c>
      <c r="C675" s="8" t="s">
        <v>65</v>
      </c>
      <c r="E675" s="8" t="str">
        <f t="shared" si="82"/>
        <v>CoFi-tv.cofi</v>
      </c>
      <c r="F675" s="21">
        <f>Data!AQ15</f>
        <v>151814.201921687</v>
      </c>
      <c r="G675" s="19">
        <f>Data!AS15</f>
        <v>9.4309277953496871</v>
      </c>
      <c r="H675" s="18">
        <f t="shared" si="83"/>
        <v>2.6800754493750665E-2</v>
      </c>
      <c r="I675" s="6">
        <f t="shared" si="83"/>
        <v>3.15</v>
      </c>
      <c r="J675" s="6">
        <f t="shared" si="83"/>
        <v>55.239409129704896</v>
      </c>
      <c r="K675" s="18">
        <f t="shared" si="83"/>
        <v>0.65</v>
      </c>
      <c r="L675" s="35">
        <f>Data!BL15</f>
        <v>2011.4207803329416</v>
      </c>
      <c r="P675" s="6">
        <f t="shared" si="84"/>
        <v>3500</v>
      </c>
      <c r="Q675" s="21">
        <v>51285.402946040311</v>
      </c>
      <c r="R675" s="21">
        <v>1559.6414173974467</v>
      </c>
      <c r="S675" s="21">
        <v>-4952.4763245869908</v>
      </c>
      <c r="T675" s="38">
        <v>0.38332340597867565</v>
      </c>
    </row>
    <row r="676" spans="1:20" x14ac:dyDescent="0.25">
      <c r="A676" s="17" t="s">
        <v>263</v>
      </c>
      <c r="B676" s="8" t="s">
        <v>53</v>
      </c>
      <c r="C676" s="8" t="s">
        <v>65</v>
      </c>
      <c r="E676" s="8" t="str">
        <f t="shared" si="82"/>
        <v>CoFi-tv.cofi</v>
      </c>
      <c r="F676" s="21">
        <f>Data!AQ16</f>
        <v>189685.37446517299</v>
      </c>
      <c r="G676" s="19">
        <f>Data!AS16</f>
        <v>9.0587332826533071</v>
      </c>
      <c r="H676" s="18">
        <f t="shared" si="83"/>
        <v>2.6800754493750665E-2</v>
      </c>
      <c r="I676" s="6">
        <f t="shared" si="83"/>
        <v>3.15</v>
      </c>
      <c r="J676" s="6">
        <f t="shared" si="83"/>
        <v>55.239409129704896</v>
      </c>
      <c r="K676" s="18">
        <f t="shared" si="83"/>
        <v>0.65</v>
      </c>
      <c r="L676" s="35">
        <f>Data!BL16</f>
        <v>1316.3689574269065</v>
      </c>
      <c r="P676" s="6">
        <f t="shared" si="84"/>
        <v>3500</v>
      </c>
      <c r="Q676" s="21">
        <v>63399.011467935059</v>
      </c>
      <c r="R676" s="21">
        <v>3531.087068220615</v>
      </c>
      <c r="S676" s="21">
        <v>37360.592770900774</v>
      </c>
      <c r="T676" s="38">
        <v>0.69458845370563105</v>
      </c>
    </row>
    <row r="677" spans="1:20" x14ac:dyDescent="0.25">
      <c r="A677" s="17" t="s">
        <v>264</v>
      </c>
      <c r="B677" s="8" t="s">
        <v>53</v>
      </c>
      <c r="C677" s="8" t="s">
        <v>65</v>
      </c>
      <c r="E677" s="8" t="str">
        <f t="shared" si="82"/>
        <v>CoFi-tv.cofi</v>
      </c>
      <c r="F677" s="21">
        <f>Data!AQ17</f>
        <v>142839.15179515848</v>
      </c>
      <c r="G677" s="19">
        <f>Data!AS17</f>
        <v>10.302832972074498</v>
      </c>
      <c r="H677" s="18">
        <f t="shared" si="83"/>
        <v>2.6800754493750665E-2</v>
      </c>
      <c r="I677" s="6">
        <f t="shared" si="83"/>
        <v>3.15</v>
      </c>
      <c r="J677" s="6">
        <f t="shared" si="83"/>
        <v>55.239409129704896</v>
      </c>
      <c r="K677" s="18">
        <f t="shared" si="83"/>
        <v>0.65</v>
      </c>
      <c r="L677" s="35">
        <f>Data!BL17</f>
        <v>1613.3688301958209</v>
      </c>
      <c r="P677" s="6">
        <f t="shared" si="84"/>
        <v>3500</v>
      </c>
      <c r="Q677" s="21">
        <v>0</v>
      </c>
      <c r="R677" s="21">
        <v>2057.3957613505559</v>
      </c>
      <c r="S677" s="21">
        <v>66770.565392943783</v>
      </c>
      <c r="T677" s="38">
        <v>0.53743204443201487</v>
      </c>
    </row>
    <row r="678" spans="1:20" x14ac:dyDescent="0.25">
      <c r="A678" s="17" t="s">
        <v>265</v>
      </c>
      <c r="B678" s="8" t="s">
        <v>53</v>
      </c>
      <c r="C678" s="8" t="s">
        <v>65</v>
      </c>
      <c r="E678" s="8" t="str">
        <f t="shared" si="82"/>
        <v>CoFi-tv.cofi</v>
      </c>
      <c r="F678" s="21">
        <f>Data!AQ18</f>
        <v>103168.9552285899</v>
      </c>
      <c r="G678" s="19">
        <f>Data!AS18</f>
        <v>11.257006974534221</v>
      </c>
      <c r="H678" s="18">
        <f t="shared" si="83"/>
        <v>2.6800754493750665E-2</v>
      </c>
      <c r="I678" s="6">
        <f t="shared" si="83"/>
        <v>3.15</v>
      </c>
      <c r="J678" s="6">
        <f t="shared" si="83"/>
        <v>55.239409129704896</v>
      </c>
      <c r="K678" s="18">
        <f t="shared" si="83"/>
        <v>0.65</v>
      </c>
      <c r="L678" s="35">
        <f>Data!BL18</f>
        <v>1235.0682156437022</v>
      </c>
      <c r="P678" s="6">
        <f t="shared" si="84"/>
        <v>3500</v>
      </c>
      <c r="Q678" s="21">
        <v>21712.478165158056</v>
      </c>
      <c r="R678" s="21">
        <v>1546.4494957753957</v>
      </c>
      <c r="S678" s="21">
        <v>33123.959027923898</v>
      </c>
      <c r="T678" s="38">
        <v>0.55929339213226836</v>
      </c>
    </row>
    <row r="679" spans="1:20" x14ac:dyDescent="0.25">
      <c r="A679" s="17" t="s">
        <v>266</v>
      </c>
      <c r="B679" s="8" t="s">
        <v>53</v>
      </c>
      <c r="C679" s="8" t="s">
        <v>65</v>
      </c>
      <c r="E679" s="8" t="str">
        <f t="shared" si="82"/>
        <v>CoFi-tv.cofi</v>
      </c>
      <c r="F679" s="21">
        <f>Data!AQ19</f>
        <v>142798.33267277651</v>
      </c>
      <c r="G679" s="19">
        <f>Data!AS19</f>
        <v>10.234322236037224</v>
      </c>
      <c r="H679" s="18">
        <f t="shared" ref="H679:K694" si="85">H678</f>
        <v>2.6800754493750665E-2</v>
      </c>
      <c r="I679" s="6">
        <f t="shared" si="85"/>
        <v>3.15</v>
      </c>
      <c r="J679" s="6">
        <f t="shared" si="85"/>
        <v>55.239409129704896</v>
      </c>
      <c r="K679" s="18">
        <f t="shared" si="85"/>
        <v>0.65</v>
      </c>
      <c r="L679" s="35">
        <f>Data!BL19</f>
        <v>1600.0804117994869</v>
      </c>
      <c r="P679" s="6">
        <f t="shared" si="84"/>
        <v>3500</v>
      </c>
      <c r="Q679" s="21">
        <v>20300.00782110191</v>
      </c>
      <c r="R679" s="21">
        <v>2041.344638962677</v>
      </c>
      <c r="S679" s="21">
        <v>45509.095493244065</v>
      </c>
      <c r="T679" s="38">
        <v>0.53339160431534416</v>
      </c>
    </row>
    <row r="680" spans="1:20" x14ac:dyDescent="0.25">
      <c r="A680" s="17" t="s">
        <v>267</v>
      </c>
      <c r="B680" s="8" t="s">
        <v>53</v>
      </c>
      <c r="C680" s="8" t="s">
        <v>65</v>
      </c>
      <c r="E680" s="8" t="str">
        <f t="shared" si="82"/>
        <v>CoFi-tv.cofi</v>
      </c>
      <c r="F680" s="21">
        <f>Data!AQ20</f>
        <v>144198.29399369101</v>
      </c>
      <c r="G680" s="19">
        <f>Data!AS20</f>
        <v>10.244972678420806</v>
      </c>
      <c r="H680" s="18">
        <f t="shared" si="85"/>
        <v>2.6800754493750665E-2</v>
      </c>
      <c r="I680" s="6">
        <f t="shared" si="85"/>
        <v>3.15</v>
      </c>
      <c r="J680" s="6">
        <f t="shared" si="85"/>
        <v>55.239409129704896</v>
      </c>
      <c r="K680" s="18">
        <f t="shared" si="85"/>
        <v>0.65</v>
      </c>
      <c r="L680" s="35">
        <f>Data!BL20</f>
        <v>1560.3788617732253</v>
      </c>
      <c r="P680" s="6">
        <f t="shared" si="84"/>
        <v>3500</v>
      </c>
      <c r="Q680" s="21">
        <v>25327.527821651758</v>
      </c>
      <c r="R680" s="21">
        <v>2109.4805649486912</v>
      </c>
      <c r="S680" s="21">
        <v>42748.920052059155</v>
      </c>
      <c r="T680" s="38">
        <v>0.54584380510209285</v>
      </c>
    </row>
    <row r="681" spans="1:20" x14ac:dyDescent="0.25">
      <c r="A681" s="17" t="s">
        <v>268</v>
      </c>
      <c r="B681" s="8" t="s">
        <v>53</v>
      </c>
      <c r="C681" s="8" t="s">
        <v>65</v>
      </c>
      <c r="E681" s="8" t="str">
        <f t="shared" si="82"/>
        <v>CoFi-tv.cofi</v>
      </c>
      <c r="F681" s="21">
        <f>Data!AQ21</f>
        <v>98429.665186519007</v>
      </c>
      <c r="G681" s="19">
        <f>Data!AS21</f>
        <v>11.814132511432707</v>
      </c>
      <c r="H681" s="18">
        <f t="shared" si="85"/>
        <v>2.6800754493750665E-2</v>
      </c>
      <c r="I681" s="6">
        <f t="shared" si="85"/>
        <v>3.15</v>
      </c>
      <c r="J681" s="6">
        <f t="shared" si="85"/>
        <v>55.239409129704896</v>
      </c>
      <c r="K681" s="18">
        <f t="shared" si="85"/>
        <v>0.65</v>
      </c>
      <c r="L681" s="35">
        <f>Data!BL21</f>
        <v>1755.0704770950981</v>
      </c>
      <c r="P681" s="6">
        <f t="shared" si="84"/>
        <v>3500</v>
      </c>
      <c r="Q681" s="21">
        <v>0</v>
      </c>
      <c r="R681" s="21">
        <v>1058.7191083452396</v>
      </c>
      <c r="S681" s="21">
        <v>39399.720690886104</v>
      </c>
      <c r="T681" s="38">
        <v>0.40133563533791261</v>
      </c>
    </row>
    <row r="682" spans="1:20" x14ac:dyDescent="0.25">
      <c r="A682" s="17" t="s">
        <v>269</v>
      </c>
      <c r="B682" s="8" t="s">
        <v>53</v>
      </c>
      <c r="C682" s="8" t="s">
        <v>65</v>
      </c>
      <c r="E682" s="8" t="str">
        <f t="shared" si="82"/>
        <v>CoFi-tv.cofi</v>
      </c>
      <c r="F682" s="21">
        <f>Data!AQ22</f>
        <v>163384.76716181752</v>
      </c>
      <c r="G682" s="19">
        <f>Data!AS22</f>
        <v>10.267597507715461</v>
      </c>
      <c r="H682" s="18">
        <f t="shared" si="85"/>
        <v>2.6800754493750665E-2</v>
      </c>
      <c r="I682" s="6">
        <f t="shared" si="85"/>
        <v>3.15</v>
      </c>
      <c r="J682" s="6">
        <f t="shared" si="85"/>
        <v>55.239409129704896</v>
      </c>
      <c r="K682" s="18">
        <f t="shared" si="85"/>
        <v>0.65</v>
      </c>
      <c r="L682" s="35">
        <f>Data!BL22</f>
        <v>1419.9591140658622</v>
      </c>
      <c r="P682" s="6">
        <f t="shared" si="84"/>
        <v>3500</v>
      </c>
      <c r="Q682" s="21">
        <v>54216.846700468224</v>
      </c>
      <c r="R682" s="21">
        <v>2807.2440082982739</v>
      </c>
      <c r="S682" s="21">
        <v>36577.655786462208</v>
      </c>
      <c r="T682" s="38">
        <v>0.64109380401866944</v>
      </c>
    </row>
    <row r="683" spans="1:20" x14ac:dyDescent="0.25">
      <c r="A683" s="17" t="s">
        <v>270</v>
      </c>
      <c r="B683" s="8" t="s">
        <v>53</v>
      </c>
      <c r="C683" s="8" t="s">
        <v>65</v>
      </c>
      <c r="E683" s="8" t="str">
        <f t="shared" si="82"/>
        <v>CoFi-tv.cofi</v>
      </c>
      <c r="F683" s="21">
        <f>Data!AQ23</f>
        <v>148983.40879257949</v>
      </c>
      <c r="G683" s="19">
        <f>Data!AS23</f>
        <v>10.106619196002974</v>
      </c>
      <c r="H683" s="18">
        <f t="shared" si="85"/>
        <v>2.6800754493750665E-2</v>
      </c>
      <c r="I683" s="6">
        <f t="shared" si="85"/>
        <v>3.15</v>
      </c>
      <c r="J683" s="6">
        <f t="shared" si="85"/>
        <v>55.239409129704896</v>
      </c>
      <c r="K683" s="18">
        <f t="shared" si="85"/>
        <v>0.65</v>
      </c>
      <c r="L683" s="35">
        <f>Data!BL23</f>
        <v>1825.677908080751</v>
      </c>
      <c r="P683" s="6">
        <f t="shared" si="84"/>
        <v>3500</v>
      </c>
      <c r="Q683" s="21">
        <v>0</v>
      </c>
      <c r="R683" s="21">
        <v>1941.599084603004</v>
      </c>
      <c r="S683" s="21">
        <v>61812.458125080142</v>
      </c>
      <c r="T683" s="38">
        <v>0.48626681372837788</v>
      </c>
    </row>
    <row r="684" spans="1:20" x14ac:dyDescent="0.25">
      <c r="A684" s="17" t="s">
        <v>249</v>
      </c>
      <c r="B684" s="8" t="s">
        <v>53</v>
      </c>
      <c r="C684" s="8" t="s">
        <v>65</v>
      </c>
      <c r="E684" s="8" t="str">
        <f t="shared" si="82"/>
        <v>CoFi-tv.cofi</v>
      </c>
      <c r="F684" s="21">
        <f>Data!AQ24</f>
        <v>151654.691624923</v>
      </c>
      <c r="G684" s="19">
        <f>Data!AS24</f>
        <v>10.263206967410436</v>
      </c>
      <c r="H684" s="18">
        <f t="shared" si="85"/>
        <v>2.6800754493750665E-2</v>
      </c>
      <c r="I684" s="6">
        <f t="shared" si="85"/>
        <v>3.15</v>
      </c>
      <c r="J684" s="6">
        <f t="shared" si="85"/>
        <v>55.239409129704896</v>
      </c>
      <c r="K684" s="18">
        <f t="shared" si="85"/>
        <v>0.65</v>
      </c>
      <c r="L684" s="35">
        <f>Data!BL24</f>
        <v>1504.6108258458892</v>
      </c>
      <c r="P684" s="6">
        <f t="shared" si="84"/>
        <v>3500</v>
      </c>
      <c r="Q684" s="21">
        <v>39404.933198758641</v>
      </c>
      <c r="R684" s="21">
        <v>2423.5689560801229</v>
      </c>
      <c r="S684" s="21">
        <v>38946.874658770983</v>
      </c>
      <c r="T684" s="38">
        <v>0.59628311308971349</v>
      </c>
    </row>
    <row r="685" spans="1:20" x14ac:dyDescent="0.25">
      <c r="A685" s="17" t="s">
        <v>250</v>
      </c>
      <c r="B685" s="8" t="s">
        <v>53</v>
      </c>
      <c r="C685" s="8" t="s">
        <v>65</v>
      </c>
      <c r="E685" s="8" t="str">
        <f t="shared" si="82"/>
        <v>CoFi-tv.cofi</v>
      </c>
      <c r="F685" s="21">
        <f>Data!AQ25</f>
        <v>129850.99598897449</v>
      </c>
      <c r="G685" s="19">
        <f>Data!AS25</f>
        <v>10.749217003596499</v>
      </c>
      <c r="H685" s="18">
        <f t="shared" si="85"/>
        <v>2.6800754493750665E-2</v>
      </c>
      <c r="I685" s="6">
        <f t="shared" si="85"/>
        <v>3.15</v>
      </c>
      <c r="J685" s="6">
        <f t="shared" si="85"/>
        <v>55.239409129704896</v>
      </c>
      <c r="K685" s="18">
        <f t="shared" si="85"/>
        <v>0.65</v>
      </c>
      <c r="L685" s="35">
        <f>Data!BL25</f>
        <v>1970.6821198758307</v>
      </c>
      <c r="P685" s="6">
        <f t="shared" si="84"/>
        <v>3500</v>
      </c>
      <c r="Q685" s="21">
        <v>0</v>
      </c>
      <c r="R685" s="21">
        <v>1550.1713595121917</v>
      </c>
      <c r="S685" s="21">
        <v>52488.854258893763</v>
      </c>
      <c r="T685" s="38">
        <v>0.44543814311906071</v>
      </c>
    </row>
    <row r="686" spans="1:20" x14ac:dyDescent="0.25">
      <c r="A686" s="17" t="s">
        <v>251</v>
      </c>
      <c r="B686" s="8" t="s">
        <v>53</v>
      </c>
      <c r="C686" s="8" t="s">
        <v>65</v>
      </c>
      <c r="E686" s="8" t="str">
        <f t="shared" si="82"/>
        <v>CoFi-tv.cofi</v>
      </c>
      <c r="F686" s="21">
        <f>Data!AQ26</f>
        <v>134978.302756513</v>
      </c>
      <c r="G686" s="19">
        <f>Data!AS26</f>
        <v>10.756408999327785</v>
      </c>
      <c r="H686" s="18">
        <f t="shared" si="85"/>
        <v>2.6800754493750665E-2</v>
      </c>
      <c r="I686" s="6">
        <f t="shared" si="85"/>
        <v>3.15</v>
      </c>
      <c r="J686" s="6">
        <f t="shared" si="85"/>
        <v>55.239409129704896</v>
      </c>
      <c r="K686" s="18">
        <f t="shared" si="85"/>
        <v>0.65</v>
      </c>
      <c r="L686" s="35">
        <f>Data!BL26</f>
        <v>1732.3697433913301</v>
      </c>
      <c r="P686" s="6">
        <f t="shared" si="84"/>
        <v>3500</v>
      </c>
      <c r="Q686" s="21">
        <v>26255.151568832745</v>
      </c>
      <c r="R686" s="21">
        <v>1743.2841812798288</v>
      </c>
      <c r="S686" s="21">
        <v>32812.003047265229</v>
      </c>
      <c r="T686" s="38">
        <v>0.48190031032580227</v>
      </c>
    </row>
    <row r="687" spans="1:20" x14ac:dyDescent="0.25">
      <c r="A687" s="17" t="s">
        <v>252</v>
      </c>
      <c r="B687" s="8" t="s">
        <v>53</v>
      </c>
      <c r="C687" s="8" t="s">
        <v>65</v>
      </c>
      <c r="E687" s="8" t="str">
        <f t="shared" si="82"/>
        <v>CoFi-tv.cofi</v>
      </c>
      <c r="F687" s="21">
        <f>Data!AQ27</f>
        <v>134530.63966644951</v>
      </c>
      <c r="G687" s="19">
        <f>Data!AS27</f>
        <v>10.667047927027582</v>
      </c>
      <c r="H687" s="18">
        <f t="shared" si="85"/>
        <v>2.6800754493750665E-2</v>
      </c>
      <c r="I687" s="6">
        <f t="shared" si="85"/>
        <v>3.15</v>
      </c>
      <c r="J687" s="6">
        <f t="shared" si="85"/>
        <v>55.239409129704896</v>
      </c>
      <c r="K687" s="18">
        <f t="shared" si="85"/>
        <v>0.65</v>
      </c>
      <c r="L687" s="35">
        <f>Data!BL27</f>
        <v>2408.5300324575032</v>
      </c>
      <c r="P687" s="6">
        <f t="shared" si="84"/>
        <v>3500</v>
      </c>
      <c r="Q687" s="21">
        <v>0</v>
      </c>
      <c r="R687" s="21">
        <v>1254.0664463058492</v>
      </c>
      <c r="S687" s="21">
        <v>42138.138692228211</v>
      </c>
      <c r="T687" s="38">
        <v>0.34781821377283839</v>
      </c>
    </row>
    <row r="688" spans="1:20" x14ac:dyDescent="0.25">
      <c r="A688" s="17" t="s">
        <v>253</v>
      </c>
      <c r="B688" s="8" t="s">
        <v>53</v>
      </c>
      <c r="C688" s="8" t="s">
        <v>65</v>
      </c>
      <c r="E688" s="8" t="str">
        <f t="shared" si="82"/>
        <v>CoFi-tv.cofi</v>
      </c>
      <c r="F688" s="21">
        <f>Data!AQ28</f>
        <v>163793.993132748</v>
      </c>
      <c r="G688" s="19">
        <f>Data!AS28</f>
        <v>10.450556475461539</v>
      </c>
      <c r="H688" s="18">
        <f t="shared" si="85"/>
        <v>2.6800754493750665E-2</v>
      </c>
      <c r="I688" s="6">
        <f t="shared" si="85"/>
        <v>3.15</v>
      </c>
      <c r="J688" s="6">
        <f t="shared" si="85"/>
        <v>55.239409129704896</v>
      </c>
      <c r="K688" s="18">
        <f t="shared" si="85"/>
        <v>0.65</v>
      </c>
      <c r="L688" s="35">
        <f>Data!BL28</f>
        <v>1404.9358525229909</v>
      </c>
      <c r="P688" s="6">
        <f t="shared" si="84"/>
        <v>3500</v>
      </c>
      <c r="Q688" s="21">
        <v>62667.700446628027</v>
      </c>
      <c r="R688" s="21">
        <v>2906.9591730840057</v>
      </c>
      <c r="S688" s="21">
        <v>33027.223735424421</v>
      </c>
      <c r="T688" s="38">
        <v>0.66220726525112794</v>
      </c>
    </row>
    <row r="689" spans="1:20" x14ac:dyDescent="0.25">
      <c r="A689" s="17" t="s">
        <v>254</v>
      </c>
      <c r="B689" s="8" t="s">
        <v>53</v>
      </c>
      <c r="C689" s="8" t="s">
        <v>65</v>
      </c>
      <c r="E689" s="8" t="str">
        <f t="shared" si="82"/>
        <v>CoFi-tv.cofi</v>
      </c>
      <c r="F689" s="21">
        <f>Data!AQ29</f>
        <v>118736.888545109</v>
      </c>
      <c r="G689" s="19">
        <f>Data!AS29</f>
        <v>10.666379327200589</v>
      </c>
      <c r="H689" s="18">
        <f t="shared" si="85"/>
        <v>2.6800754493750665E-2</v>
      </c>
      <c r="I689" s="6">
        <f t="shared" si="85"/>
        <v>3.15</v>
      </c>
      <c r="J689" s="6">
        <f t="shared" si="85"/>
        <v>55.239409129704896</v>
      </c>
      <c r="K689" s="18">
        <f t="shared" si="85"/>
        <v>0.65</v>
      </c>
      <c r="L689" s="35">
        <f>Data!BL29</f>
        <v>2118.2218837134515</v>
      </c>
      <c r="P689" s="6">
        <f t="shared" si="84"/>
        <v>3500</v>
      </c>
      <c r="Q689" s="21">
        <v>0</v>
      </c>
      <c r="R689" s="21">
        <v>1610.5898432014417</v>
      </c>
      <c r="S689" s="21">
        <v>54114.360955587741</v>
      </c>
      <c r="T689" s="38">
        <v>0.50611856886809536</v>
      </c>
    </row>
    <row r="690" spans="1:20" x14ac:dyDescent="0.25">
      <c r="A690" s="17" t="s">
        <v>255</v>
      </c>
      <c r="B690" s="8" t="s">
        <v>53</v>
      </c>
      <c r="C690" s="8" t="s">
        <v>65</v>
      </c>
      <c r="E690" s="8" t="str">
        <f t="shared" si="82"/>
        <v>CoFi-tv.cofi</v>
      </c>
      <c r="F690" s="21">
        <f>Data!AQ30</f>
        <v>177768.66401188599</v>
      </c>
      <c r="G690" s="19">
        <f>Data!AS30</f>
        <v>9.5368396438620078</v>
      </c>
      <c r="H690" s="18">
        <f t="shared" si="85"/>
        <v>2.6800754493750665E-2</v>
      </c>
      <c r="I690" s="6">
        <f t="shared" si="85"/>
        <v>3.15</v>
      </c>
      <c r="J690" s="6">
        <f t="shared" si="85"/>
        <v>55.239409129704896</v>
      </c>
      <c r="K690" s="18">
        <f t="shared" si="85"/>
        <v>0.65</v>
      </c>
      <c r="L690" s="35">
        <f>Data!BL30</f>
        <v>1867.8014293073777</v>
      </c>
      <c r="P690" s="6">
        <f t="shared" si="84"/>
        <v>3500</v>
      </c>
      <c r="Q690" s="21">
        <v>28913.660806378757</v>
      </c>
      <c r="R690" s="21">
        <v>2488.4394641871877</v>
      </c>
      <c r="S690" s="21">
        <v>45841.660813866212</v>
      </c>
      <c r="T690" s="38">
        <v>0.52230580320307984</v>
      </c>
    </row>
    <row r="691" spans="1:20" x14ac:dyDescent="0.25">
      <c r="A691" s="17" t="s">
        <v>256</v>
      </c>
      <c r="B691" s="8" t="s">
        <v>53</v>
      </c>
      <c r="C691" s="8" t="s">
        <v>65</v>
      </c>
      <c r="E691" s="8" t="str">
        <f t="shared" si="82"/>
        <v>CoFi-tv.cofi</v>
      </c>
      <c r="F691" s="21">
        <f>Data!AQ31</f>
        <v>155905.00634210001</v>
      </c>
      <c r="G691" s="19">
        <f>Data!AS31</f>
        <v>9.9784577197080004</v>
      </c>
      <c r="H691" s="18">
        <f t="shared" si="85"/>
        <v>2.6800754493750665E-2</v>
      </c>
      <c r="I691" s="6">
        <f t="shared" si="85"/>
        <v>3.15</v>
      </c>
      <c r="J691" s="6">
        <f t="shared" si="85"/>
        <v>55.239409129704896</v>
      </c>
      <c r="K691" s="18">
        <f t="shared" si="85"/>
        <v>0.65</v>
      </c>
      <c r="L691" s="35">
        <f>Data!BL31</f>
        <v>2118.2218837134515</v>
      </c>
      <c r="P691" s="6">
        <f t="shared" si="84"/>
        <v>3500</v>
      </c>
      <c r="Q691" s="21">
        <v>0</v>
      </c>
      <c r="R691" s="21">
        <v>1593.4074422712495</v>
      </c>
      <c r="S691" s="21">
        <v>50084.208697860951</v>
      </c>
      <c r="T691" s="38">
        <v>0.38134649542917254</v>
      </c>
    </row>
    <row r="692" spans="1:20" x14ac:dyDescent="0.25">
      <c r="A692" s="17" t="s">
        <v>257</v>
      </c>
      <c r="B692" s="8" t="s">
        <v>53</v>
      </c>
      <c r="C692" s="8" t="s">
        <v>65</v>
      </c>
      <c r="E692" s="8" t="str">
        <f t="shared" si="82"/>
        <v>CoFi-tv.cofi</v>
      </c>
      <c r="F692" s="21">
        <f>Data!AQ32</f>
        <v>97265.618974818106</v>
      </c>
      <c r="G692" s="19">
        <f>Data!AS32</f>
        <v>11.89482405682261</v>
      </c>
      <c r="H692" s="18">
        <f t="shared" si="85"/>
        <v>2.6800754493750665E-2</v>
      </c>
      <c r="I692" s="6">
        <f t="shared" si="85"/>
        <v>3.15</v>
      </c>
      <c r="J692" s="6">
        <f t="shared" si="85"/>
        <v>55.239409129704896</v>
      </c>
      <c r="K692" s="18">
        <f t="shared" si="85"/>
        <v>0.65</v>
      </c>
      <c r="L692" s="35">
        <f>Data!BL32</f>
        <v>2118.2218837134515</v>
      </c>
      <c r="P692" s="6">
        <f t="shared" si="84"/>
        <v>3500</v>
      </c>
      <c r="Q692" s="21">
        <v>0</v>
      </c>
      <c r="R692" s="21">
        <v>698.92875494678378</v>
      </c>
      <c r="S692" s="21">
        <v>26187.948890290147</v>
      </c>
      <c r="T692" s="38">
        <v>0.26811834687853175</v>
      </c>
    </row>
    <row r="693" spans="1:20" x14ac:dyDescent="0.25">
      <c r="A693" s="17" t="s">
        <v>258</v>
      </c>
      <c r="B693" s="8" t="s">
        <v>53</v>
      </c>
      <c r="C693" s="8" t="s">
        <v>65</v>
      </c>
      <c r="E693" s="8" t="str">
        <f t="shared" si="82"/>
        <v>CoFi-tv.cofi</v>
      </c>
      <c r="F693" s="21">
        <f>Data!AQ33</f>
        <v>97415.805385531698</v>
      </c>
      <c r="G693" s="19">
        <f>Data!AS33</f>
        <v>11.56950821742382</v>
      </c>
      <c r="H693" s="18">
        <f t="shared" si="85"/>
        <v>2.6800754493750665E-2</v>
      </c>
      <c r="I693" s="6">
        <f t="shared" si="85"/>
        <v>3.15</v>
      </c>
      <c r="J693" s="6">
        <f t="shared" si="85"/>
        <v>55.239409129704896</v>
      </c>
      <c r="K693" s="18">
        <f t="shared" si="85"/>
        <v>0.65</v>
      </c>
      <c r="L693" s="35">
        <f>Data!BL33</f>
        <v>2136.0220676102031</v>
      </c>
      <c r="P693" s="6">
        <f t="shared" si="84"/>
        <v>3500</v>
      </c>
      <c r="Q693" s="21">
        <v>3500</v>
      </c>
      <c r="R693" s="21">
        <v>541.72137099588042</v>
      </c>
      <c r="S693" s="21">
        <v>16242.467037866449</v>
      </c>
      <c r="T693" s="38">
        <v>0.20749112388087143</v>
      </c>
    </row>
    <row r="694" spans="1:20" x14ac:dyDescent="0.25">
      <c r="A694" s="17" t="s">
        <v>259</v>
      </c>
      <c r="B694" s="8" t="s">
        <v>53</v>
      </c>
      <c r="C694" s="8" t="s">
        <v>65</v>
      </c>
      <c r="E694" s="8" t="str">
        <f t="shared" si="82"/>
        <v>CoFi-tv.cofi</v>
      </c>
      <c r="F694" s="21">
        <f>Data!AQ34</f>
        <v>152166.78614067001</v>
      </c>
      <c r="G694" s="19">
        <f>Data!AS34</f>
        <v>9.8060204788667331</v>
      </c>
      <c r="H694" s="18">
        <f t="shared" si="85"/>
        <v>2.6800754493750665E-2</v>
      </c>
      <c r="I694" s="6">
        <f t="shared" si="85"/>
        <v>3.15</v>
      </c>
      <c r="J694" s="6">
        <f t="shared" si="85"/>
        <v>55.239409129704896</v>
      </c>
      <c r="K694" s="18">
        <f t="shared" si="85"/>
        <v>0.65</v>
      </c>
      <c r="L694" s="35">
        <f>Data!BL34</f>
        <v>2136.0220676102031</v>
      </c>
      <c r="P694" s="6">
        <f t="shared" si="84"/>
        <v>3500</v>
      </c>
      <c r="Q694" s="21">
        <v>30770.998956417687</v>
      </c>
      <c r="R694" s="21">
        <v>1376.9582670681718</v>
      </c>
      <c r="S694" s="21">
        <v>11761.816084640639</v>
      </c>
      <c r="T694" s="38">
        <v>0.33763999817832224</v>
      </c>
    </row>
    <row r="695" spans="1:20" x14ac:dyDescent="0.25">
      <c r="A695" s="17" t="s">
        <v>260</v>
      </c>
      <c r="B695" s="8" t="s">
        <v>53</v>
      </c>
      <c r="C695" s="8" t="s">
        <v>65</v>
      </c>
      <c r="E695" s="8" t="str">
        <f t="shared" si="82"/>
        <v>CoFi-tv.cofi</v>
      </c>
      <c r="F695" s="21">
        <f>Data!AQ35</f>
        <v>145113.38760294701</v>
      </c>
      <c r="G695" s="19">
        <f>Data!AS35</f>
        <v>10.081319949993899</v>
      </c>
      <c r="H695" s="18">
        <f t="shared" ref="H695:K710" si="86">H694</f>
        <v>2.6800754493750665E-2</v>
      </c>
      <c r="I695" s="6">
        <f t="shared" si="86"/>
        <v>3.15</v>
      </c>
      <c r="J695" s="6">
        <f t="shared" si="86"/>
        <v>55.239409129704896</v>
      </c>
      <c r="K695" s="18">
        <f t="shared" si="86"/>
        <v>0.65</v>
      </c>
      <c r="L695" s="35">
        <f>Data!BL35</f>
        <v>2136.0220676102031</v>
      </c>
      <c r="P695" s="6">
        <f t="shared" si="84"/>
        <v>3500</v>
      </c>
      <c r="Q695" s="21">
        <v>18545.418930477143</v>
      </c>
      <c r="R695" s="21">
        <v>1346.3864747753946</v>
      </c>
      <c r="S695" s="21">
        <v>24210.642479471557</v>
      </c>
      <c r="T695" s="38">
        <v>0.34619057428684763</v>
      </c>
    </row>
    <row r="696" spans="1:20" x14ac:dyDescent="0.25">
      <c r="A696" s="17" t="s">
        <v>261</v>
      </c>
      <c r="B696" s="8" t="s">
        <v>53</v>
      </c>
      <c r="C696" s="8" t="s">
        <v>65</v>
      </c>
      <c r="E696" s="8" t="str">
        <f t="shared" si="82"/>
        <v>CoFi-tv.cofi</v>
      </c>
      <c r="F696" s="21">
        <f>Data!AQ36</f>
        <v>142547.349343315</v>
      </c>
      <c r="G696" s="19">
        <f>Data!AS36</f>
        <v>10.00387305712248</v>
      </c>
      <c r="H696" s="18">
        <f t="shared" si="86"/>
        <v>2.6800754493750665E-2</v>
      </c>
      <c r="I696" s="6">
        <f t="shared" si="86"/>
        <v>3.15</v>
      </c>
      <c r="J696" s="6">
        <f t="shared" si="86"/>
        <v>55.239409129704896</v>
      </c>
      <c r="K696" s="18">
        <f t="shared" si="86"/>
        <v>0.65</v>
      </c>
      <c r="L696" s="35">
        <f>Data!BL36</f>
        <v>2136.0220676102031</v>
      </c>
      <c r="P696" s="6">
        <f t="shared" si="84"/>
        <v>3500</v>
      </c>
      <c r="Q696" s="21">
        <v>9646.6374464356777</v>
      </c>
      <c r="R696" s="21">
        <v>1149.5657093415916</v>
      </c>
      <c r="S696" s="21">
        <v>26578.707248848179</v>
      </c>
      <c r="T696" s="38">
        <v>0.30090377356364628</v>
      </c>
    </row>
    <row r="697" spans="1:20" x14ac:dyDescent="0.25">
      <c r="A697" s="17" t="s">
        <v>278</v>
      </c>
      <c r="B697" s="8" t="s">
        <v>53</v>
      </c>
      <c r="C697" s="8" t="s">
        <v>65</v>
      </c>
      <c r="E697" s="8" t="str">
        <f t="shared" si="82"/>
        <v>CoFi-tv.cofi</v>
      </c>
      <c r="F697" s="21">
        <f>Data!AQ37</f>
        <v>89849.0514662145</v>
      </c>
      <c r="G697" s="19">
        <f>Data!AS37</f>
        <v>11.47574594837338</v>
      </c>
      <c r="H697" s="18">
        <f t="shared" si="86"/>
        <v>2.6800754493750665E-2</v>
      </c>
      <c r="I697" s="6">
        <f t="shared" si="86"/>
        <v>3.15</v>
      </c>
      <c r="J697" s="6">
        <f t="shared" si="86"/>
        <v>55.239409129704896</v>
      </c>
      <c r="K697" s="18">
        <f t="shared" si="86"/>
        <v>0.65</v>
      </c>
      <c r="L697" s="35">
        <f>Data!BL37</f>
        <v>1441.8148956368873</v>
      </c>
      <c r="P697" s="6">
        <f t="shared" si="84"/>
        <v>3500</v>
      </c>
      <c r="Q697" s="21">
        <v>18608.952445048923</v>
      </c>
      <c r="R697" s="21">
        <v>897.46510867163374</v>
      </c>
      <c r="S697" s="21">
        <v>13833.154546582755</v>
      </c>
      <c r="T697" s="38">
        <v>0.37269799479910037</v>
      </c>
    </row>
    <row r="698" spans="1:20" x14ac:dyDescent="0.25">
      <c r="A698" s="17" t="s">
        <v>279</v>
      </c>
      <c r="B698" s="8" t="s">
        <v>53</v>
      </c>
      <c r="C698" s="8" t="s">
        <v>65</v>
      </c>
      <c r="E698" s="8" t="str">
        <f t="shared" si="82"/>
        <v>CoFi-tv.cofi</v>
      </c>
      <c r="F698" s="21">
        <f>Data!AQ38</f>
        <v>102630.58612210301</v>
      </c>
      <c r="G698" s="19">
        <f>Data!AS38</f>
        <v>10.756762154759192</v>
      </c>
      <c r="H698" s="18">
        <f t="shared" si="86"/>
        <v>2.6800754493750665E-2</v>
      </c>
      <c r="I698" s="6">
        <f t="shared" si="86"/>
        <v>3.15</v>
      </c>
      <c r="J698" s="6">
        <f t="shared" si="86"/>
        <v>55.239409129704896</v>
      </c>
      <c r="K698" s="18">
        <f t="shared" si="86"/>
        <v>0.65</v>
      </c>
      <c r="L698" s="35">
        <f>Data!BL38</f>
        <v>1441.8148956368873</v>
      </c>
      <c r="P698" s="6">
        <f t="shared" si="84"/>
        <v>3500</v>
      </c>
      <c r="Q698" s="21">
        <v>23592.46324232519</v>
      </c>
      <c r="R698" s="21">
        <v>1240.0210883279128</v>
      </c>
      <c r="S698" s="21">
        <v>18424.164286866151</v>
      </c>
      <c r="T698" s="38">
        <v>0.45082214539614762</v>
      </c>
    </row>
    <row r="699" spans="1:20" x14ac:dyDescent="0.25">
      <c r="A699" s="17" t="s">
        <v>280</v>
      </c>
      <c r="B699" s="8" t="s">
        <v>53</v>
      </c>
      <c r="C699" s="8" t="s">
        <v>65</v>
      </c>
      <c r="E699" s="8" t="str">
        <f t="shared" si="82"/>
        <v>CoFi-tv.cofi</v>
      </c>
      <c r="F699" s="21">
        <f>Data!AQ39</f>
        <v>100258.467636616</v>
      </c>
      <c r="G699" s="19">
        <f>Data!AS39</f>
        <v>10.65669779621145</v>
      </c>
      <c r="H699" s="18">
        <f t="shared" si="86"/>
        <v>2.6800754493750665E-2</v>
      </c>
      <c r="I699" s="6">
        <f t="shared" si="86"/>
        <v>3.15</v>
      </c>
      <c r="J699" s="6">
        <f t="shared" si="86"/>
        <v>55.239409129704896</v>
      </c>
      <c r="K699" s="18">
        <f t="shared" si="86"/>
        <v>0.65</v>
      </c>
      <c r="L699" s="35">
        <f>Data!BL39</f>
        <v>1441.8148956368873</v>
      </c>
      <c r="P699" s="6">
        <f t="shared" si="84"/>
        <v>3500</v>
      </c>
      <c r="Q699" s="21">
        <v>10403.408275146863</v>
      </c>
      <c r="R699" s="21">
        <v>1089.8256502585946</v>
      </c>
      <c r="S699" s="21">
        <v>26180.510931754387</v>
      </c>
      <c r="T699" s="38">
        <v>0.40559159100459852</v>
      </c>
    </row>
    <row r="700" spans="1:20" x14ac:dyDescent="0.25">
      <c r="A700" s="17" t="s">
        <v>281</v>
      </c>
      <c r="B700" s="8" t="s">
        <v>53</v>
      </c>
      <c r="C700" s="8" t="s">
        <v>65</v>
      </c>
      <c r="E700" s="8" t="str">
        <f t="shared" si="82"/>
        <v>CoFi-tv.cofi</v>
      </c>
      <c r="F700" s="21">
        <f>Data!AQ40</f>
        <v>136054.96228445024</v>
      </c>
      <c r="G700" s="19">
        <f>Data!AS40</f>
        <v>9.6760323677399889</v>
      </c>
      <c r="H700" s="18">
        <f t="shared" si="86"/>
        <v>2.6800754493750665E-2</v>
      </c>
      <c r="I700" s="6">
        <f t="shared" si="86"/>
        <v>3.15</v>
      </c>
      <c r="J700" s="6">
        <f t="shared" si="86"/>
        <v>55.239409129704896</v>
      </c>
      <c r="K700" s="18">
        <f t="shared" si="86"/>
        <v>0.65</v>
      </c>
      <c r="L700" s="35">
        <f>Data!BL40</f>
        <v>1441.8148956368873</v>
      </c>
      <c r="P700" s="6">
        <f t="shared" si="84"/>
        <v>3500</v>
      </c>
      <c r="Q700" s="21">
        <v>30844.109299161355</v>
      </c>
      <c r="R700" s="21">
        <v>1881.0393212546726</v>
      </c>
      <c r="S700" s="21">
        <v>26489.032376812036</v>
      </c>
      <c r="T700" s="38">
        <v>0.51586548014137645</v>
      </c>
    </row>
    <row r="701" spans="1:20" x14ac:dyDescent="0.25">
      <c r="A701" s="17" t="s">
        <v>282</v>
      </c>
      <c r="B701" s="8" t="s">
        <v>53</v>
      </c>
      <c r="C701" s="8" t="s">
        <v>65</v>
      </c>
      <c r="E701" s="8" t="str">
        <f t="shared" si="82"/>
        <v>CoFi-tv.cofi</v>
      </c>
      <c r="F701" s="21">
        <f>Data!AQ41</f>
        <v>120012.959289386</v>
      </c>
      <c r="G701" s="19">
        <f>Data!AS41</f>
        <v>10.333963539505701</v>
      </c>
      <c r="H701" s="18">
        <f t="shared" si="86"/>
        <v>2.6800754493750665E-2</v>
      </c>
      <c r="I701" s="6">
        <f t="shared" si="86"/>
        <v>3.15</v>
      </c>
      <c r="J701" s="6">
        <f t="shared" si="86"/>
        <v>55.239409129704896</v>
      </c>
      <c r="K701" s="18">
        <f t="shared" si="86"/>
        <v>0.65</v>
      </c>
      <c r="L701" s="35">
        <f>Data!BL41</f>
        <v>1441.8148956368873</v>
      </c>
      <c r="P701" s="6">
        <f t="shared" si="84"/>
        <v>3500</v>
      </c>
      <c r="Q701" s="21">
        <v>18448.520682792976</v>
      </c>
      <c r="R701" s="21">
        <v>1624.2087262729619</v>
      </c>
      <c r="S701" s="21">
        <v>34422.69765444014</v>
      </c>
      <c r="T701" s="38">
        <v>0.50497127505249662</v>
      </c>
    </row>
    <row r="702" spans="1:20" x14ac:dyDescent="0.25">
      <c r="A702" s="17" t="s">
        <v>283</v>
      </c>
      <c r="B702" s="8" t="s">
        <v>53</v>
      </c>
      <c r="C702" s="8" t="s">
        <v>65</v>
      </c>
      <c r="E702" s="8" t="str">
        <f t="shared" si="82"/>
        <v>CoFi-tv.cofi</v>
      </c>
      <c r="F702" s="21">
        <f>Data!AQ42</f>
        <v>116866.54268758249</v>
      </c>
      <c r="G702" s="19">
        <f>Data!AS42</f>
        <v>10.405048437786814</v>
      </c>
      <c r="H702" s="18">
        <f t="shared" si="86"/>
        <v>2.6800754493750665E-2</v>
      </c>
      <c r="I702" s="6">
        <f t="shared" si="86"/>
        <v>3.15</v>
      </c>
      <c r="J702" s="6">
        <f t="shared" si="86"/>
        <v>55.239409129704896</v>
      </c>
      <c r="K702" s="18">
        <f t="shared" si="86"/>
        <v>0.65</v>
      </c>
      <c r="L702" s="35">
        <f>Data!BL42</f>
        <v>1281.6132405661219</v>
      </c>
      <c r="P702" s="6">
        <f t="shared" si="84"/>
        <v>3500</v>
      </c>
      <c r="Q702" s="21">
        <v>26776.56783412171</v>
      </c>
      <c r="R702" s="21">
        <v>1773.5276602102615</v>
      </c>
      <c r="S702" s="21">
        <v>31352.401978142112</v>
      </c>
      <c r="T702" s="38">
        <v>0.56624026615693168</v>
      </c>
    </row>
    <row r="703" spans="1:20" x14ac:dyDescent="0.25">
      <c r="A703" s="17" t="s">
        <v>284</v>
      </c>
      <c r="B703" s="8" t="s">
        <v>53</v>
      </c>
      <c r="C703" s="8" t="s">
        <v>65</v>
      </c>
      <c r="E703" s="8" t="str">
        <f t="shared" si="82"/>
        <v>CoFi-tv.cofi</v>
      </c>
      <c r="F703" s="21">
        <f>Data!AQ43</f>
        <v>108937.3696959301</v>
      </c>
      <c r="G703" s="19">
        <f>Data!AS43</f>
        <v>10.611727060115518</v>
      </c>
      <c r="H703" s="18">
        <f t="shared" si="86"/>
        <v>2.6800754493750665E-2</v>
      </c>
      <c r="I703" s="6">
        <f t="shared" si="86"/>
        <v>3.15</v>
      </c>
      <c r="J703" s="6">
        <f t="shared" si="86"/>
        <v>55.239409129704896</v>
      </c>
      <c r="K703" s="18">
        <f t="shared" si="86"/>
        <v>0.65</v>
      </c>
      <c r="L703" s="35">
        <f>Data!BL43</f>
        <v>1281.6132405661219</v>
      </c>
      <c r="P703" s="6">
        <f t="shared" si="84"/>
        <v>3500</v>
      </c>
      <c r="Q703" s="21">
        <v>13715.850391916314</v>
      </c>
      <c r="R703" s="21">
        <v>1521.9609003680769</v>
      </c>
      <c r="S703" s="21">
        <v>37158.645671335842</v>
      </c>
      <c r="T703" s="38">
        <v>0.52129023543552888</v>
      </c>
    </row>
    <row r="704" spans="1:20" x14ac:dyDescent="0.25">
      <c r="A704" s="17" t="s">
        <v>285</v>
      </c>
      <c r="B704" s="8" t="s">
        <v>53</v>
      </c>
      <c r="C704" s="8" t="s">
        <v>65</v>
      </c>
      <c r="E704" s="8" t="str">
        <f t="shared" si="82"/>
        <v>CoFi-tv.cofi</v>
      </c>
      <c r="F704" s="21">
        <f>Data!AQ44</f>
        <v>139745.15273096098</v>
      </c>
      <c r="G704" s="19">
        <f>Data!AS44</f>
        <v>9.8411995603199642</v>
      </c>
      <c r="H704" s="18">
        <f t="shared" si="86"/>
        <v>2.6800754493750665E-2</v>
      </c>
      <c r="I704" s="6">
        <f t="shared" si="86"/>
        <v>3.15</v>
      </c>
      <c r="J704" s="6">
        <f t="shared" si="86"/>
        <v>55.239409129704896</v>
      </c>
      <c r="K704" s="18">
        <f t="shared" si="86"/>
        <v>0.65</v>
      </c>
      <c r="L704" s="35">
        <f>Data!BL44</f>
        <v>1281.6132405661219</v>
      </c>
      <c r="P704" s="6">
        <f t="shared" si="84"/>
        <v>3500</v>
      </c>
      <c r="Q704" s="21">
        <v>30779.680832832506</v>
      </c>
      <c r="R704" s="21">
        <v>2243.1259348330191</v>
      </c>
      <c r="S704" s="21">
        <v>38756.726552573695</v>
      </c>
      <c r="T704" s="38">
        <v>0.59892147235761606</v>
      </c>
    </row>
    <row r="705" spans="1:20" x14ac:dyDescent="0.25">
      <c r="A705" s="17" t="s">
        <v>286</v>
      </c>
      <c r="B705" s="8" t="s">
        <v>53</v>
      </c>
      <c r="C705" s="8" t="s">
        <v>65</v>
      </c>
      <c r="E705" s="8" t="str">
        <f t="shared" si="82"/>
        <v>CoFi-tv.cofi</v>
      </c>
      <c r="F705" s="21">
        <f>Data!AQ45</f>
        <v>127193.24193917849</v>
      </c>
      <c r="G705" s="19">
        <f>Data!AS45</f>
        <v>9.9262954008951514</v>
      </c>
      <c r="H705" s="18">
        <f t="shared" si="86"/>
        <v>2.6800754493750665E-2</v>
      </c>
      <c r="I705" s="6">
        <f t="shared" si="86"/>
        <v>3.15</v>
      </c>
      <c r="J705" s="6">
        <f t="shared" si="86"/>
        <v>55.239409129704896</v>
      </c>
      <c r="K705" s="18">
        <f t="shared" si="86"/>
        <v>0.65</v>
      </c>
      <c r="L705" s="35">
        <f>Data!BL45</f>
        <v>1679.6010050259222</v>
      </c>
      <c r="P705" s="6">
        <f t="shared" si="84"/>
        <v>3500</v>
      </c>
      <c r="Q705" s="21">
        <v>0</v>
      </c>
      <c r="R705" s="21">
        <v>1526.4823881745856</v>
      </c>
      <c r="S705" s="21">
        <v>47729.792594247236</v>
      </c>
      <c r="T705" s="38">
        <v>0.44779654728637686</v>
      </c>
    </row>
    <row r="706" spans="1:20" x14ac:dyDescent="0.25">
      <c r="A706" s="17" t="s">
        <v>287</v>
      </c>
      <c r="B706" s="8" t="s">
        <v>53</v>
      </c>
      <c r="C706" s="8" t="s">
        <v>65</v>
      </c>
      <c r="E706" s="8" t="str">
        <f t="shared" si="82"/>
        <v>CoFi-tv.cofi</v>
      </c>
      <c r="F706" s="21">
        <f>Data!AQ46</f>
        <v>98961.417574702558</v>
      </c>
      <c r="G706" s="19">
        <f>Data!AS46</f>
        <v>10.858416640618575</v>
      </c>
      <c r="H706" s="18">
        <f t="shared" si="86"/>
        <v>2.6800754493750665E-2</v>
      </c>
      <c r="I706" s="6">
        <f t="shared" si="86"/>
        <v>3.15</v>
      </c>
      <c r="J706" s="6">
        <f t="shared" si="86"/>
        <v>55.239409129704896</v>
      </c>
      <c r="K706" s="18">
        <f t="shared" si="86"/>
        <v>0.65</v>
      </c>
      <c r="L706" s="35">
        <f>Data!BL46</f>
        <v>1785.0855563801672</v>
      </c>
      <c r="P706" s="6">
        <f t="shared" si="84"/>
        <v>3500</v>
      </c>
      <c r="Q706" s="21">
        <v>0</v>
      </c>
      <c r="R706" s="21">
        <v>849.31692761478814</v>
      </c>
      <c r="S706" s="21">
        <v>29050.046738910089</v>
      </c>
      <c r="T706" s="38">
        <v>0.32022619268950936</v>
      </c>
    </row>
    <row r="707" spans="1:20" x14ac:dyDescent="0.25">
      <c r="A707" s="17" t="s">
        <v>288</v>
      </c>
      <c r="B707" s="8" t="s">
        <v>53</v>
      </c>
      <c r="C707" s="8" t="s">
        <v>65</v>
      </c>
      <c r="E707" s="8" t="str">
        <f t="shared" si="82"/>
        <v>CoFi-tv.cofi</v>
      </c>
      <c r="F707" s="21">
        <f>Data!AQ47</f>
        <v>140247.726458766</v>
      </c>
      <c r="G707" s="19">
        <f>Data!AS47</f>
        <v>9.6134169138285639</v>
      </c>
      <c r="H707" s="18">
        <f t="shared" si="86"/>
        <v>2.6800754493750665E-2</v>
      </c>
      <c r="I707" s="6">
        <f t="shared" si="86"/>
        <v>3.15</v>
      </c>
      <c r="J707" s="6">
        <f t="shared" si="86"/>
        <v>55.239409129704896</v>
      </c>
      <c r="K707" s="18">
        <f t="shared" si="86"/>
        <v>0.65</v>
      </c>
      <c r="L707" s="35">
        <f>Data!BL47</f>
        <v>1690.7075426683041</v>
      </c>
      <c r="P707" s="6">
        <f t="shared" si="84"/>
        <v>3500</v>
      </c>
      <c r="Q707" s="21">
        <v>31511.441897055254</v>
      </c>
      <c r="R707" s="21">
        <v>1671.6276151216234</v>
      </c>
      <c r="S707" s="21">
        <v>19109.225647769064</v>
      </c>
      <c r="T707" s="38">
        <v>0.44473026667375415</v>
      </c>
    </row>
    <row r="708" spans="1:20" x14ac:dyDescent="0.25">
      <c r="A708" s="17" t="s">
        <v>289</v>
      </c>
      <c r="B708" s="8" t="s">
        <v>53</v>
      </c>
      <c r="C708" s="8" t="s">
        <v>65</v>
      </c>
      <c r="E708" s="8" t="str">
        <f t="shared" si="82"/>
        <v>CoFi-tv.cofi</v>
      </c>
      <c r="F708" s="21">
        <f>Data!AQ48</f>
        <v>128882.724156953</v>
      </c>
      <c r="G708" s="19">
        <f>Data!AS48</f>
        <v>10.018080499707807</v>
      </c>
      <c r="H708" s="18">
        <f t="shared" si="86"/>
        <v>2.6800754493750665E-2</v>
      </c>
      <c r="I708" s="6">
        <f t="shared" si="86"/>
        <v>3.15</v>
      </c>
      <c r="J708" s="6">
        <f t="shared" si="86"/>
        <v>55.239409129704896</v>
      </c>
      <c r="K708" s="18">
        <f t="shared" si="86"/>
        <v>0.65</v>
      </c>
      <c r="L708" s="35">
        <f>Data!BL48</f>
        <v>1640.0237687431245</v>
      </c>
      <c r="P708" s="6">
        <f t="shared" si="84"/>
        <v>3500</v>
      </c>
      <c r="Q708" s="21">
        <v>18393.344081335665</v>
      </c>
      <c r="R708" s="21">
        <v>1530.645113816199</v>
      </c>
      <c r="S708" s="21">
        <v>29909.152713753901</v>
      </c>
      <c r="T708" s="38">
        <v>0.44313166223811995</v>
      </c>
    </row>
    <row r="709" spans="1:20" x14ac:dyDescent="0.25">
      <c r="A709" s="17" t="s">
        <v>290</v>
      </c>
      <c r="B709" s="8" t="s">
        <v>53</v>
      </c>
      <c r="C709" s="8" t="s">
        <v>65</v>
      </c>
      <c r="E709" s="8" t="str">
        <f t="shared" si="82"/>
        <v>CoFi-tv.cofi</v>
      </c>
      <c r="F709" s="21">
        <f>Data!AQ49</f>
        <v>135407.79754491249</v>
      </c>
      <c r="G709" s="19">
        <f>Data!AS49</f>
        <v>10.06173925353273</v>
      </c>
      <c r="H709" s="18">
        <f t="shared" si="86"/>
        <v>2.6800754493750665E-2</v>
      </c>
      <c r="I709" s="6">
        <f t="shared" si="86"/>
        <v>3.15</v>
      </c>
      <c r="J709" s="6">
        <f t="shared" si="86"/>
        <v>55.239409129704896</v>
      </c>
      <c r="K709" s="18">
        <f t="shared" si="86"/>
        <v>0.65</v>
      </c>
      <c r="L709" s="35">
        <f>Data!BL49</f>
        <v>2090.1152728342267</v>
      </c>
      <c r="P709" s="6">
        <f t="shared" si="84"/>
        <v>3500</v>
      </c>
      <c r="Q709" s="21">
        <v>0</v>
      </c>
      <c r="R709" s="21">
        <v>1148.584798564867</v>
      </c>
      <c r="S709" s="21">
        <v>36403.79637425299</v>
      </c>
      <c r="T709" s="38">
        <v>0.31649901990830975</v>
      </c>
    </row>
    <row r="710" spans="1:20" x14ac:dyDescent="0.25">
      <c r="A710" s="17" t="s">
        <v>291</v>
      </c>
      <c r="B710" s="8" t="s">
        <v>53</v>
      </c>
      <c r="C710" s="8" t="s">
        <v>65</v>
      </c>
      <c r="E710" s="8" t="str">
        <f t="shared" si="82"/>
        <v>CoFi-tv.cofi</v>
      </c>
      <c r="F710" s="21">
        <f>Data!AQ50</f>
        <v>131715.40721681551</v>
      </c>
      <c r="G710" s="19">
        <f>Data!AS50</f>
        <v>9.9201899973408398</v>
      </c>
      <c r="H710" s="18">
        <f t="shared" si="86"/>
        <v>2.6800754493750665E-2</v>
      </c>
      <c r="I710" s="6">
        <f t="shared" si="86"/>
        <v>3.15</v>
      </c>
      <c r="J710" s="6">
        <f t="shared" si="86"/>
        <v>55.239409129704896</v>
      </c>
      <c r="K710" s="18">
        <f t="shared" si="86"/>
        <v>0.65</v>
      </c>
      <c r="L710" s="35">
        <f>Data!BL50</f>
        <v>2828.7555777959278</v>
      </c>
      <c r="P710" s="6">
        <f t="shared" si="84"/>
        <v>3500</v>
      </c>
      <c r="Q710" s="21">
        <v>0</v>
      </c>
      <c r="R710" s="21">
        <v>773.53392610025128</v>
      </c>
      <c r="S710" s="21">
        <v>24171.85107635603</v>
      </c>
      <c r="T710" s="38">
        <v>0.2191269362623105</v>
      </c>
    </row>
    <row r="711" spans="1:20" x14ac:dyDescent="0.25">
      <c r="A711" s="17" t="s">
        <v>292</v>
      </c>
      <c r="B711" s="8" t="s">
        <v>53</v>
      </c>
      <c r="C711" s="8" t="s">
        <v>65</v>
      </c>
      <c r="E711" s="8" t="str">
        <f t="shared" si="82"/>
        <v>CoFi-tv.cofi</v>
      </c>
      <c r="F711" s="21">
        <f>Data!AQ51</f>
        <v>134805.17056130699</v>
      </c>
      <c r="G711" s="19">
        <f>Data!AS51</f>
        <v>9.8797139695342295</v>
      </c>
      <c r="H711" s="18">
        <f t="shared" ref="H711:K726" si="87">H710</f>
        <v>2.6800754493750665E-2</v>
      </c>
      <c r="I711" s="6">
        <f t="shared" si="87"/>
        <v>3.15</v>
      </c>
      <c r="J711" s="6">
        <f t="shared" si="87"/>
        <v>55.239409129704896</v>
      </c>
      <c r="K711" s="18">
        <f t="shared" si="87"/>
        <v>0.65</v>
      </c>
      <c r="L711" s="35">
        <f>Data!BL51</f>
        <v>1922.1607123485817</v>
      </c>
      <c r="P711" s="6">
        <f t="shared" si="84"/>
        <v>3500</v>
      </c>
      <c r="Q711" s="21">
        <v>26468.203230891279</v>
      </c>
      <c r="R711" s="21">
        <v>1215.3154887964868</v>
      </c>
      <c r="S711" s="21">
        <v>11353.750417078725</v>
      </c>
      <c r="T711" s="38">
        <v>0.33638410198314717</v>
      </c>
    </row>
    <row r="712" spans="1:20" x14ac:dyDescent="0.25">
      <c r="A712" s="17" t="s">
        <v>293</v>
      </c>
      <c r="B712" s="8" t="s">
        <v>53</v>
      </c>
      <c r="C712" s="8" t="s">
        <v>65</v>
      </c>
      <c r="E712" s="8" t="str">
        <f t="shared" si="82"/>
        <v>CoFi-tv.cofi</v>
      </c>
      <c r="F712" s="21">
        <f>Data!AQ52</f>
        <v>138063.61861453537</v>
      </c>
      <c r="G712" s="19">
        <f>Data!AS52</f>
        <v>9.8167859944510791</v>
      </c>
      <c r="H712" s="18">
        <f t="shared" si="87"/>
        <v>2.6800754493750665E-2</v>
      </c>
      <c r="I712" s="6">
        <f t="shared" si="87"/>
        <v>3.15</v>
      </c>
      <c r="J712" s="6">
        <f t="shared" si="87"/>
        <v>55.239409129704896</v>
      </c>
      <c r="K712" s="18">
        <f t="shared" si="87"/>
        <v>0.65</v>
      </c>
      <c r="L712" s="35">
        <f>Data!BL52</f>
        <v>1655.1084423786397</v>
      </c>
      <c r="P712" s="6">
        <f t="shared" si="84"/>
        <v>3500</v>
      </c>
      <c r="Q712" s="21">
        <v>32159.933049370062</v>
      </c>
      <c r="R712" s="21">
        <v>1706.2918365082755</v>
      </c>
      <c r="S712" s="21">
        <v>20603.517630333983</v>
      </c>
      <c r="T712" s="38">
        <v>0.46113388965822522</v>
      </c>
    </row>
    <row r="713" spans="1:20" x14ac:dyDescent="0.25">
      <c r="A713" s="17" t="s">
        <v>294</v>
      </c>
      <c r="B713" s="8" t="s">
        <v>53</v>
      </c>
      <c r="C713" s="8" t="s">
        <v>65</v>
      </c>
      <c r="E713" s="8" t="str">
        <f t="shared" si="82"/>
        <v>CoFi-tv.cofi</v>
      </c>
      <c r="F713" s="21">
        <f>Data!AQ53</f>
        <v>140066.027754765</v>
      </c>
      <c r="G713" s="19">
        <f>Data!AS53</f>
        <v>9.7938144488489662</v>
      </c>
      <c r="H713" s="18">
        <f t="shared" si="87"/>
        <v>2.6800754493750665E-2</v>
      </c>
      <c r="I713" s="6">
        <f t="shared" si="87"/>
        <v>3.15</v>
      </c>
      <c r="J713" s="6">
        <f t="shared" si="87"/>
        <v>55.239409129704896</v>
      </c>
      <c r="K713" s="18">
        <f t="shared" si="87"/>
        <v>0.65</v>
      </c>
      <c r="L713" s="35">
        <f>Data!BL53</f>
        <v>1978.6811625276007</v>
      </c>
      <c r="P713" s="6">
        <f t="shared" si="84"/>
        <v>3500</v>
      </c>
      <c r="Q713" s="21">
        <v>4286.0374842693427</v>
      </c>
      <c r="R713" s="21">
        <v>1338.901729002135</v>
      </c>
      <c r="S713" s="21">
        <v>37019.771077864069</v>
      </c>
      <c r="T713" s="38">
        <v>0.35667187893742469</v>
      </c>
    </row>
    <row r="714" spans="1:20" x14ac:dyDescent="0.25">
      <c r="A714" s="17" t="s">
        <v>295</v>
      </c>
      <c r="B714" s="8" t="s">
        <v>53</v>
      </c>
      <c r="C714" s="8" t="s">
        <v>65</v>
      </c>
      <c r="E714" s="8" t="str">
        <f t="shared" si="82"/>
        <v>CoFi-tv.cofi</v>
      </c>
      <c r="F714" s="21">
        <f>Data!AQ54</f>
        <v>101164.9671476817</v>
      </c>
      <c r="G714" s="19">
        <f>Data!AS54</f>
        <v>10.968122894697334</v>
      </c>
      <c r="H714" s="18">
        <f t="shared" si="87"/>
        <v>2.6800754493750665E-2</v>
      </c>
      <c r="I714" s="6">
        <f t="shared" si="87"/>
        <v>3.15</v>
      </c>
      <c r="J714" s="6">
        <f t="shared" si="87"/>
        <v>55.239409129704896</v>
      </c>
      <c r="K714" s="18">
        <f t="shared" si="87"/>
        <v>0.65</v>
      </c>
      <c r="L714" s="35">
        <f>Data!BL54</f>
        <v>1830.26323436441</v>
      </c>
      <c r="P714" s="6">
        <f t="shared" si="84"/>
        <v>3500</v>
      </c>
      <c r="Q714" s="21">
        <v>0</v>
      </c>
      <c r="R714" s="21">
        <v>675.85740800201472</v>
      </c>
      <c r="S714" s="21">
        <v>23350.594397311736</v>
      </c>
      <c r="T714" s="38">
        <v>0.24927453405274447</v>
      </c>
    </row>
    <row r="715" spans="1:20" x14ac:dyDescent="0.25">
      <c r="A715" s="17" t="s">
        <v>296</v>
      </c>
      <c r="B715" s="8" t="s">
        <v>53</v>
      </c>
      <c r="C715" s="8" t="s">
        <v>65</v>
      </c>
      <c r="E715" s="8" t="str">
        <f t="shared" si="82"/>
        <v>CoFi-tv.cofi</v>
      </c>
      <c r="F715" s="21">
        <f>Data!AQ55</f>
        <v>147273.34304075674</v>
      </c>
      <c r="G715" s="19">
        <f>Data!AS55</f>
        <v>9.5908908109141535</v>
      </c>
      <c r="H715" s="18">
        <f t="shared" si="87"/>
        <v>2.6800754493750665E-2</v>
      </c>
      <c r="I715" s="6">
        <f t="shared" si="87"/>
        <v>3.15</v>
      </c>
      <c r="J715" s="6">
        <f t="shared" si="87"/>
        <v>55.239409129704896</v>
      </c>
      <c r="K715" s="18">
        <f t="shared" si="87"/>
        <v>0.65</v>
      </c>
      <c r="L715" s="35">
        <f>Data!BL55</f>
        <v>1725.3903664173188</v>
      </c>
      <c r="P715" s="6">
        <f t="shared" si="84"/>
        <v>3500</v>
      </c>
      <c r="Q715" s="21">
        <v>40241.820272272707</v>
      </c>
      <c r="R715" s="21">
        <v>1799.3789625749266</v>
      </c>
      <c r="S715" s="21">
        <v>14119.768273890426</v>
      </c>
      <c r="T715" s="38">
        <v>0.45588097974238195</v>
      </c>
    </row>
    <row r="716" spans="1:20" x14ac:dyDescent="0.25">
      <c r="A716" s="17" t="s">
        <v>297</v>
      </c>
      <c r="B716" s="8" t="s">
        <v>53</v>
      </c>
      <c r="C716" s="8" t="s">
        <v>65</v>
      </c>
      <c r="E716" s="8" t="str">
        <f t="shared" si="82"/>
        <v>CoFi-tv.cofi</v>
      </c>
      <c r="F716" s="21">
        <f>Data!AQ56</f>
        <v>140029.762850681</v>
      </c>
      <c r="G716" s="19">
        <f>Data!AS56</f>
        <v>9.8635703103955539</v>
      </c>
      <c r="H716" s="18">
        <f t="shared" si="87"/>
        <v>2.6800754493750665E-2</v>
      </c>
      <c r="I716" s="6">
        <f t="shared" si="87"/>
        <v>3.15</v>
      </c>
      <c r="J716" s="6">
        <f t="shared" si="87"/>
        <v>55.239409129704896</v>
      </c>
      <c r="K716" s="18">
        <f t="shared" si="87"/>
        <v>0.65</v>
      </c>
      <c r="L716" s="35">
        <f>Data!BL56</f>
        <v>1946.9834473517333</v>
      </c>
      <c r="P716" s="6">
        <f t="shared" si="84"/>
        <v>3500</v>
      </c>
      <c r="Q716" s="21">
        <v>6939.5818905497654</v>
      </c>
      <c r="R716" s="21">
        <v>1384.0075461858517</v>
      </c>
      <c r="S716" s="21">
        <v>36061.873696505063</v>
      </c>
      <c r="T716" s="38">
        <v>0.36878316253676036</v>
      </c>
    </row>
    <row r="717" spans="1:20" x14ac:dyDescent="0.25">
      <c r="A717" s="17" t="s">
        <v>298</v>
      </c>
      <c r="B717" s="8" t="s">
        <v>53</v>
      </c>
      <c r="C717" s="8" t="s">
        <v>65</v>
      </c>
      <c r="E717" s="8" t="str">
        <f t="shared" si="82"/>
        <v>CoFi-tv.cofi</v>
      </c>
      <c r="F717" s="21">
        <f>Data!AQ57</f>
        <v>104340.25747720734</v>
      </c>
      <c r="G717" s="19">
        <f>Data!AS57</f>
        <v>10.973424562583329</v>
      </c>
      <c r="H717" s="18">
        <f t="shared" si="87"/>
        <v>2.6800754493750665E-2</v>
      </c>
      <c r="I717" s="6">
        <f t="shared" si="87"/>
        <v>3.15</v>
      </c>
      <c r="J717" s="6">
        <f t="shared" si="87"/>
        <v>55.239409129704896</v>
      </c>
      <c r="K717" s="18">
        <f t="shared" si="87"/>
        <v>0.65</v>
      </c>
      <c r="L717" s="35">
        <f>Data!BL57</f>
        <v>1944.8608207636205</v>
      </c>
      <c r="P717" s="6">
        <f t="shared" si="84"/>
        <v>3500</v>
      </c>
      <c r="Q717" s="21">
        <v>0</v>
      </c>
      <c r="R717" s="21">
        <v>722.84530309821832</v>
      </c>
      <c r="S717" s="21">
        <v>24986.078472492838</v>
      </c>
      <c r="T717" s="38">
        <v>0.25849160247282454</v>
      </c>
    </row>
    <row r="718" spans="1:20" x14ac:dyDescent="0.25">
      <c r="A718" s="17" t="s">
        <v>299</v>
      </c>
      <c r="B718" s="8" t="s">
        <v>53</v>
      </c>
      <c r="C718" s="8" t="s">
        <v>65</v>
      </c>
      <c r="E718" s="8" t="str">
        <f t="shared" si="82"/>
        <v>CoFi-tv.cofi</v>
      </c>
      <c r="F718" s="21">
        <f>Data!AQ58</f>
        <v>104172.52557476799</v>
      </c>
      <c r="G718" s="19">
        <f>Data!AS58</f>
        <v>11.193720016366246</v>
      </c>
      <c r="H718" s="18">
        <f t="shared" si="87"/>
        <v>2.6800754493750665E-2</v>
      </c>
      <c r="I718" s="6">
        <f t="shared" si="87"/>
        <v>3.15</v>
      </c>
      <c r="J718" s="6">
        <f t="shared" si="87"/>
        <v>55.239409129704896</v>
      </c>
      <c r="K718" s="18">
        <f t="shared" si="87"/>
        <v>0.65</v>
      </c>
      <c r="L718" s="35">
        <f>Data!BL58</f>
        <v>2085.2620813272074</v>
      </c>
      <c r="P718" s="6">
        <f t="shared" si="84"/>
        <v>3500</v>
      </c>
      <c r="Q718" s="21">
        <v>0</v>
      </c>
      <c r="R718" s="21">
        <v>493.23739640825465</v>
      </c>
      <c r="S718" s="21">
        <v>17391.658148535673</v>
      </c>
      <c r="T718" s="38">
        <v>0.17666714176393028</v>
      </c>
    </row>
    <row r="719" spans="1:20" x14ac:dyDescent="0.25">
      <c r="A719" s="17" t="s">
        <v>300</v>
      </c>
      <c r="B719" s="8" t="s">
        <v>53</v>
      </c>
      <c r="C719" s="8" t="s">
        <v>65</v>
      </c>
      <c r="E719" s="8" t="str">
        <f t="shared" si="82"/>
        <v>CoFi-tv.cofi</v>
      </c>
      <c r="F719" s="21">
        <f>Data!AQ59</f>
        <v>167069.04494132148</v>
      </c>
      <c r="G719" s="19">
        <f>Data!AS59</f>
        <v>9.4347717151777815</v>
      </c>
      <c r="H719" s="18">
        <f t="shared" si="87"/>
        <v>2.6800754493750665E-2</v>
      </c>
      <c r="I719" s="6">
        <f t="shared" si="87"/>
        <v>3.15</v>
      </c>
      <c r="J719" s="6">
        <f t="shared" si="87"/>
        <v>55.239409129704896</v>
      </c>
      <c r="K719" s="18">
        <f t="shared" si="87"/>
        <v>0.65</v>
      </c>
      <c r="L719" s="35">
        <f>Data!BL59</f>
        <v>1650.6523731634045</v>
      </c>
      <c r="P719" s="6">
        <f t="shared" si="84"/>
        <v>3500</v>
      </c>
      <c r="Q719" s="21">
        <v>60654.63849998283</v>
      </c>
      <c r="R719" s="21">
        <v>2448.6345274019877</v>
      </c>
      <c r="S719" s="21">
        <v>12117.631006828145</v>
      </c>
      <c r="T719" s="38">
        <v>0.54686604481897594</v>
      </c>
    </row>
    <row r="720" spans="1:20" x14ac:dyDescent="0.25">
      <c r="A720" s="17" t="s">
        <v>301</v>
      </c>
      <c r="B720" s="8" t="s">
        <v>53</v>
      </c>
      <c r="C720" s="8" t="s">
        <v>65</v>
      </c>
      <c r="E720" s="8" t="str">
        <f t="shared" si="82"/>
        <v>CoFi-tv.cofi</v>
      </c>
      <c r="F720" s="21">
        <f>Data!AQ60</f>
        <v>134663.4657046372</v>
      </c>
      <c r="G720" s="19">
        <f>Data!AS60</f>
        <v>10.317735507089584</v>
      </c>
      <c r="H720" s="18">
        <f t="shared" si="87"/>
        <v>2.6800754493750665E-2</v>
      </c>
      <c r="I720" s="6">
        <f t="shared" si="87"/>
        <v>3.15</v>
      </c>
      <c r="J720" s="6">
        <f t="shared" si="87"/>
        <v>55.239409129704896</v>
      </c>
      <c r="K720" s="18">
        <f t="shared" si="87"/>
        <v>0.65</v>
      </c>
      <c r="L720" s="35">
        <f>Data!BL60</f>
        <v>1731.9975466831138</v>
      </c>
      <c r="P720" s="6">
        <f t="shared" si="84"/>
        <v>3500</v>
      </c>
      <c r="Q720" s="21">
        <v>8320.2395691227048</v>
      </c>
      <c r="R720" s="21">
        <v>1631.3109828109352</v>
      </c>
      <c r="S720" s="21">
        <v>44698.781469806112</v>
      </c>
      <c r="T720" s="38">
        <v>0.45200157940731156</v>
      </c>
    </row>
    <row r="721" spans="1:20" x14ac:dyDescent="0.25">
      <c r="A721" s="17" t="s">
        <v>272</v>
      </c>
      <c r="B721" s="8" t="s">
        <v>53</v>
      </c>
      <c r="C721" s="8" t="s">
        <v>65</v>
      </c>
      <c r="E721" s="8" t="str">
        <f t="shared" si="82"/>
        <v>CoFi-tv.cofi</v>
      </c>
      <c r="F721" s="21">
        <f>Data!AQ61</f>
        <v>122703.84078918799</v>
      </c>
      <c r="G721" s="19">
        <f>Data!AS61</f>
        <v>10.456302746523619</v>
      </c>
      <c r="H721" s="18">
        <f t="shared" si="87"/>
        <v>2.6800754493750665E-2</v>
      </c>
      <c r="I721" s="6">
        <f t="shared" si="87"/>
        <v>3.15</v>
      </c>
      <c r="J721" s="6">
        <f t="shared" si="87"/>
        <v>55.239409129704896</v>
      </c>
      <c r="K721" s="18">
        <f t="shared" si="87"/>
        <v>0.65</v>
      </c>
      <c r="L721" s="35">
        <f>Data!BL61</f>
        <v>2385.2246421647269</v>
      </c>
      <c r="P721" s="6">
        <f t="shared" si="84"/>
        <v>3500</v>
      </c>
      <c r="Q721" s="21">
        <v>0</v>
      </c>
      <c r="R721" s="21">
        <v>1064.1614519008488</v>
      </c>
      <c r="S721" s="21">
        <v>35050.662083604533</v>
      </c>
      <c r="T721" s="38">
        <v>0.32359540469307524</v>
      </c>
    </row>
    <row r="722" spans="1:20" x14ac:dyDescent="0.25">
      <c r="A722" s="17" t="s">
        <v>273</v>
      </c>
      <c r="B722" s="8" t="s">
        <v>53</v>
      </c>
      <c r="C722" s="8" t="s">
        <v>65</v>
      </c>
      <c r="E722" s="8" t="str">
        <f t="shared" si="82"/>
        <v>CoFi-tv.cofi</v>
      </c>
      <c r="F722" s="21">
        <f>Data!AQ62</f>
        <v>103976.50221745251</v>
      </c>
      <c r="G722" s="19">
        <f>Data!AS62</f>
        <v>11.053036600654009</v>
      </c>
      <c r="H722" s="18">
        <f t="shared" si="87"/>
        <v>2.6800754493750665E-2</v>
      </c>
      <c r="I722" s="6">
        <f t="shared" si="87"/>
        <v>3.15</v>
      </c>
      <c r="J722" s="6">
        <f t="shared" si="87"/>
        <v>55.239409129704896</v>
      </c>
      <c r="K722" s="18">
        <f t="shared" si="87"/>
        <v>0.65</v>
      </c>
      <c r="L722" s="35">
        <f>Data!BL62</f>
        <v>2385.2246421647269</v>
      </c>
      <c r="P722" s="6">
        <f t="shared" si="84"/>
        <v>3500</v>
      </c>
      <c r="Q722" s="21">
        <v>0</v>
      </c>
      <c r="R722" s="21">
        <v>625.34160388743157</v>
      </c>
      <c r="S722" s="21">
        <v>21772.559452390306</v>
      </c>
      <c r="T722" s="38">
        <v>0.22440632787936587</v>
      </c>
    </row>
    <row r="723" spans="1:20" x14ac:dyDescent="0.25">
      <c r="A723" s="17" t="s">
        <v>274</v>
      </c>
      <c r="B723" s="8" t="s">
        <v>53</v>
      </c>
      <c r="C723" s="8" t="s">
        <v>65</v>
      </c>
      <c r="E723" s="8" t="str">
        <f t="shared" si="82"/>
        <v>CoFi-tv.cofi</v>
      </c>
      <c r="F723" s="21">
        <f>Data!AQ63</f>
        <v>111788.15367445731</v>
      </c>
      <c r="G723" s="19">
        <f>Data!AS63</f>
        <v>10.78329449978415</v>
      </c>
      <c r="H723" s="18">
        <f t="shared" si="87"/>
        <v>2.6800754493750665E-2</v>
      </c>
      <c r="I723" s="6">
        <f t="shared" si="87"/>
        <v>3.15</v>
      </c>
      <c r="J723" s="6">
        <f t="shared" si="87"/>
        <v>55.239409129704896</v>
      </c>
      <c r="K723" s="18">
        <f t="shared" si="87"/>
        <v>0.65</v>
      </c>
      <c r="L723" s="35">
        <f>Data!BL63</f>
        <v>2385.2246421647269</v>
      </c>
      <c r="P723" s="6">
        <f t="shared" si="84"/>
        <v>3500</v>
      </c>
      <c r="Q723" s="21">
        <v>0</v>
      </c>
      <c r="R723" s="21">
        <v>456.17439311140555</v>
      </c>
      <c r="S723" s="21">
        <v>15495.047896168864</v>
      </c>
      <c r="T723" s="38">
        <v>0.15226079716526486</v>
      </c>
    </row>
    <row r="724" spans="1:20" x14ac:dyDescent="0.25">
      <c r="A724" s="17" t="s">
        <v>275</v>
      </c>
      <c r="B724" s="8" t="s">
        <v>53</v>
      </c>
      <c r="C724" s="8" t="s">
        <v>65</v>
      </c>
      <c r="E724" s="8" t="str">
        <f t="shared" si="82"/>
        <v>CoFi-tv.cofi</v>
      </c>
      <c r="F724" s="21">
        <f>Data!AQ64</f>
        <v>169487.33196936251</v>
      </c>
      <c r="G724" s="19">
        <f>Data!AS64</f>
        <v>9.4563668699484822</v>
      </c>
      <c r="H724" s="18">
        <f t="shared" si="87"/>
        <v>2.6800754493750665E-2</v>
      </c>
      <c r="I724" s="6">
        <f t="shared" si="87"/>
        <v>3.15</v>
      </c>
      <c r="J724" s="6">
        <f t="shared" si="87"/>
        <v>55.239409129704896</v>
      </c>
      <c r="K724" s="18">
        <f t="shared" si="87"/>
        <v>0.65</v>
      </c>
      <c r="L724" s="35">
        <f>Data!BL64</f>
        <v>2011.4207803329416</v>
      </c>
      <c r="P724" s="6">
        <f t="shared" si="84"/>
        <v>3500</v>
      </c>
      <c r="Q724" s="21">
        <v>52086.864267511104</v>
      </c>
      <c r="R724" s="21">
        <v>1989.3178964584897</v>
      </c>
      <c r="S724" s="21">
        <v>7170.0532595657423</v>
      </c>
      <c r="T724" s="38">
        <v>0.43794535665064183</v>
      </c>
    </row>
    <row r="725" spans="1:20" x14ac:dyDescent="0.25">
      <c r="A725" s="17" t="s">
        <v>276</v>
      </c>
      <c r="B725" s="8" t="s">
        <v>53</v>
      </c>
      <c r="C725" s="8" t="s">
        <v>65</v>
      </c>
      <c r="E725" s="8" t="str">
        <f t="shared" si="82"/>
        <v>CoFi-tv.cofi</v>
      </c>
      <c r="F725" s="21">
        <f>Data!AQ65</f>
        <v>103984.99760192574</v>
      </c>
      <c r="G725" s="19">
        <f>Data!AS65</f>
        <v>11.068808534627422</v>
      </c>
      <c r="H725" s="18">
        <f t="shared" si="87"/>
        <v>2.6800754493750665E-2</v>
      </c>
      <c r="I725" s="6">
        <f t="shared" si="87"/>
        <v>3.15</v>
      </c>
      <c r="J725" s="6">
        <f t="shared" si="87"/>
        <v>55.239409129704896</v>
      </c>
      <c r="K725" s="18">
        <f t="shared" si="87"/>
        <v>0.65</v>
      </c>
      <c r="L725" s="35">
        <f>Data!BL65</f>
        <v>2011.4207803329416</v>
      </c>
      <c r="P725" s="6">
        <f t="shared" si="84"/>
        <v>3500</v>
      </c>
      <c r="Q725" s="21">
        <v>0</v>
      </c>
      <c r="R725" s="21">
        <v>870.53112835656896</v>
      </c>
      <c r="S725" s="21">
        <v>30352.588507117893</v>
      </c>
      <c r="T725" s="38">
        <v>0.31236804435593635</v>
      </c>
    </row>
    <row r="726" spans="1:20" x14ac:dyDescent="0.25">
      <c r="A726" s="17" t="s">
        <v>277</v>
      </c>
      <c r="B726" s="8" t="s">
        <v>53</v>
      </c>
      <c r="C726" s="8" t="s">
        <v>65</v>
      </c>
      <c r="E726" s="8" t="str">
        <f t="shared" si="82"/>
        <v>CoFi-tv.cofi</v>
      </c>
      <c r="F726" s="21">
        <f>Data!AQ66</f>
        <v>102565.4676184479</v>
      </c>
      <c r="G726" s="19">
        <f>Data!AS66</f>
        <v>10.14145011871261</v>
      </c>
      <c r="H726" s="18">
        <f t="shared" si="87"/>
        <v>2.6800754493750665E-2</v>
      </c>
      <c r="I726" s="6">
        <f t="shared" si="87"/>
        <v>3.15</v>
      </c>
      <c r="J726" s="6">
        <f t="shared" si="87"/>
        <v>55.239409129704896</v>
      </c>
      <c r="K726" s="18">
        <f t="shared" si="87"/>
        <v>0.65</v>
      </c>
      <c r="L726" s="35">
        <f>Data!BL66</f>
        <v>2011.4207803329416</v>
      </c>
      <c r="P726" s="6">
        <f t="shared" si="84"/>
        <v>3500</v>
      </c>
      <c r="Q726" s="21">
        <v>0</v>
      </c>
      <c r="R726" s="21">
        <v>593.91952810030898</v>
      </c>
      <c r="S726" s="21">
        <v>18973.096596589639</v>
      </c>
      <c r="T726" s="38">
        <v>0.21606251163944357</v>
      </c>
    </row>
    <row r="728" spans="1:20" x14ac:dyDescent="0.25">
      <c r="A728" s="16" t="s">
        <v>328</v>
      </c>
      <c r="B728" s="8" t="s">
        <v>53</v>
      </c>
      <c r="C728" s="8" t="s">
        <v>65</v>
      </c>
      <c r="D728" s="8" t="str">
        <f>A728&amp;"-generic-fifi"</f>
        <v>Week_40_old-generic-fifi</v>
      </c>
      <c r="E728" s="8" t="str">
        <f>IF(RIGHT(A728,3)="old","Initial",B728&amp;"-"&amp;C728)</f>
        <v>Initial</v>
      </c>
      <c r="H728" s="25">
        <f>SUMIFS(Data!N$2:N$48,Data!$L$2:$L$48,$C728,Data!$M$2:$M$48,RIGHT($D728,4))</f>
        <v>4.7512505029079777E-3</v>
      </c>
      <c r="I728" s="42">
        <f>VLOOKUP(C728,parms,8,FALSE)</f>
        <v>3.15</v>
      </c>
      <c r="J728" s="28">
        <f>SUMIFS(Data!O$2:O$48,Data!$L$2:$L$48,$C728,Data!$M$2:$M$48,RIGHT($D728,4))</f>
        <v>96.359594628665661</v>
      </c>
      <c r="K728" s="25">
        <f>SUMIFS(Data!Q$2:Q$48,Data!$L$2:$L$48,$C728,Data!$M$2:$M$48,RIGHT($D728,4))</f>
        <v>0.65</v>
      </c>
      <c r="L728" s="35">
        <f>Data!BL2</f>
        <v>1830.26323436441</v>
      </c>
      <c r="Q728" s="21">
        <v>0</v>
      </c>
      <c r="R728" s="21">
        <v>29.887327341544665</v>
      </c>
      <c r="S728" s="21">
        <v>383.75806412332321</v>
      </c>
      <c r="T728" s="38">
        <v>1.5988545375158481E-2</v>
      </c>
    </row>
    <row r="729" spans="1:20" x14ac:dyDescent="0.25">
      <c r="A729" s="16" t="s">
        <v>316</v>
      </c>
      <c r="B729" s="8" t="s">
        <v>53</v>
      </c>
      <c r="C729" s="8" t="s">
        <v>65</v>
      </c>
      <c r="D729" s="8" t="str">
        <f t="shared" ref="D729:D792" si="88">A729&amp;"-generic-fifi"</f>
        <v>Week_41_old-generic-fifi</v>
      </c>
      <c r="E729" s="8" t="str">
        <f t="shared" ref="E729:E792" si="89">IF(RIGHT(A729,3)="old","Initial",B729&amp;"-"&amp;C729)</f>
        <v>Initial</v>
      </c>
      <c r="H729" s="18">
        <f t="shared" ref="H729:K744" si="90">H728</f>
        <v>4.7512505029079777E-3</v>
      </c>
      <c r="I729" s="6">
        <f>I728</f>
        <v>3.15</v>
      </c>
      <c r="J729" s="6">
        <f t="shared" si="90"/>
        <v>96.359594628665661</v>
      </c>
      <c r="K729" s="18">
        <f t="shared" si="90"/>
        <v>0.65</v>
      </c>
      <c r="L729" s="35">
        <f>Data!BL3</f>
        <v>1725.3903664173188</v>
      </c>
      <c r="Q729" s="21">
        <v>0</v>
      </c>
      <c r="R729" s="21">
        <v>295.27632861096839</v>
      </c>
      <c r="S729" s="21">
        <v>4817.2118989730589</v>
      </c>
      <c r="T729" s="38">
        <v>0.27247807746769004</v>
      </c>
    </row>
    <row r="730" spans="1:20" x14ac:dyDescent="0.25">
      <c r="A730" s="16" t="s">
        <v>317</v>
      </c>
      <c r="B730" s="8" t="s">
        <v>53</v>
      </c>
      <c r="C730" s="8" t="s">
        <v>65</v>
      </c>
      <c r="D730" s="8" t="str">
        <f t="shared" si="88"/>
        <v>Week_42_old-generic-fifi</v>
      </c>
      <c r="E730" s="8" t="str">
        <f t="shared" si="89"/>
        <v>Initial</v>
      </c>
      <c r="H730" s="18">
        <f t="shared" si="90"/>
        <v>4.7512505029079777E-3</v>
      </c>
      <c r="I730" s="6">
        <f t="shared" si="90"/>
        <v>3.15</v>
      </c>
      <c r="J730" s="6">
        <f t="shared" si="90"/>
        <v>96.359594628665661</v>
      </c>
      <c r="K730" s="18">
        <f t="shared" si="90"/>
        <v>0.65</v>
      </c>
      <c r="L730" s="35">
        <f>Data!BL4</f>
        <v>1946.9834473517333</v>
      </c>
      <c r="Q730" s="21">
        <v>0</v>
      </c>
      <c r="R730" s="21">
        <v>296.00397681457321</v>
      </c>
      <c r="S730" s="21">
        <v>4078.8824618024842</v>
      </c>
      <c r="T730" s="38">
        <v>0.19613779105576445</v>
      </c>
    </row>
    <row r="731" spans="1:20" x14ac:dyDescent="0.25">
      <c r="A731" s="16" t="s">
        <v>318</v>
      </c>
      <c r="B731" s="8" t="s">
        <v>53</v>
      </c>
      <c r="C731" s="8" t="s">
        <v>65</v>
      </c>
      <c r="D731" s="8" t="str">
        <f t="shared" si="88"/>
        <v>Week_43_old-generic-fifi</v>
      </c>
      <c r="E731" s="8" t="str">
        <f t="shared" si="89"/>
        <v>Initial</v>
      </c>
      <c r="H731" s="18">
        <f t="shared" si="90"/>
        <v>4.7512505029079777E-3</v>
      </c>
      <c r="I731" s="6">
        <f t="shared" si="90"/>
        <v>3.15</v>
      </c>
      <c r="J731" s="6">
        <f t="shared" si="90"/>
        <v>96.359594628665661</v>
      </c>
      <c r="K731" s="18">
        <f t="shared" si="90"/>
        <v>0.65</v>
      </c>
      <c r="L731" s="35">
        <f>Data!BL5</f>
        <v>1944.8608207636205</v>
      </c>
      <c r="Q731" s="21">
        <v>0</v>
      </c>
      <c r="R731" s="21">
        <v>475.84603253437785</v>
      </c>
      <c r="S731" s="21">
        <v>6769.7486902804494</v>
      </c>
      <c r="T731" s="38">
        <v>0.3105609312284241</v>
      </c>
    </row>
    <row r="732" spans="1:20" x14ac:dyDescent="0.25">
      <c r="A732" s="16" t="s">
        <v>319</v>
      </c>
      <c r="B732" s="8" t="s">
        <v>53</v>
      </c>
      <c r="C732" s="8" t="s">
        <v>65</v>
      </c>
      <c r="D732" s="8" t="str">
        <f t="shared" si="88"/>
        <v>Week_44_old-generic-fifi</v>
      </c>
      <c r="E732" s="8" t="str">
        <f t="shared" si="89"/>
        <v>Initial</v>
      </c>
      <c r="H732" s="18">
        <f t="shared" si="90"/>
        <v>4.7512505029079777E-3</v>
      </c>
      <c r="I732" s="6">
        <f t="shared" si="90"/>
        <v>3.15</v>
      </c>
      <c r="J732" s="6">
        <f t="shared" si="90"/>
        <v>96.359594628665661</v>
      </c>
      <c r="K732" s="18">
        <f t="shared" si="90"/>
        <v>0.65</v>
      </c>
      <c r="L732" s="35">
        <f>Data!BL6</f>
        <v>2085.2620813272074</v>
      </c>
      <c r="Q732" s="21">
        <v>0</v>
      </c>
      <c r="R732" s="21">
        <v>414.66972879789682</v>
      </c>
      <c r="S732" s="21">
        <v>5264.9511711304858</v>
      </c>
      <c r="T732" s="38">
        <v>0.21743621573020377</v>
      </c>
    </row>
    <row r="733" spans="1:20" x14ac:dyDescent="0.25">
      <c r="A733" s="16" t="s">
        <v>320</v>
      </c>
      <c r="B733" s="8" t="s">
        <v>53</v>
      </c>
      <c r="C733" s="8" t="s">
        <v>65</v>
      </c>
      <c r="D733" s="8" t="str">
        <f t="shared" si="88"/>
        <v>Week_45_old-generic-fifi</v>
      </c>
      <c r="E733" s="8" t="str">
        <f t="shared" si="89"/>
        <v>Initial</v>
      </c>
      <c r="H733" s="18">
        <f t="shared" si="90"/>
        <v>4.7512505029079777E-3</v>
      </c>
      <c r="I733" s="6">
        <f t="shared" si="90"/>
        <v>3.15</v>
      </c>
      <c r="J733" s="6">
        <f t="shared" si="90"/>
        <v>96.359594628665661</v>
      </c>
      <c r="K733" s="18">
        <f t="shared" si="90"/>
        <v>0.65</v>
      </c>
      <c r="L733" s="35">
        <f>Data!BL7</f>
        <v>1650.6523731634045</v>
      </c>
      <c r="Q733" s="21">
        <v>0</v>
      </c>
      <c r="R733" s="21">
        <v>470.00008058461606</v>
      </c>
      <c r="S733" s="21">
        <v>6710.6834925961884</v>
      </c>
      <c r="T733" s="38">
        <v>0.31952484158252725</v>
      </c>
    </row>
    <row r="734" spans="1:20" x14ac:dyDescent="0.25">
      <c r="A734" s="16" t="s">
        <v>321</v>
      </c>
      <c r="B734" s="8" t="s">
        <v>53</v>
      </c>
      <c r="C734" s="8" t="s">
        <v>65</v>
      </c>
      <c r="D734" s="8" t="str">
        <f t="shared" si="88"/>
        <v>Week_46_old-generic-fifi</v>
      </c>
      <c r="E734" s="8" t="str">
        <f t="shared" si="89"/>
        <v>Initial</v>
      </c>
      <c r="H734" s="18">
        <f t="shared" si="90"/>
        <v>4.7512505029079777E-3</v>
      </c>
      <c r="I734" s="6">
        <f t="shared" si="90"/>
        <v>3.15</v>
      </c>
      <c r="J734" s="6">
        <f t="shared" si="90"/>
        <v>96.359594628665661</v>
      </c>
      <c r="K734" s="18">
        <f t="shared" si="90"/>
        <v>0.65</v>
      </c>
      <c r="L734" s="35">
        <f>Data!BL8</f>
        <v>1731.9975466831138</v>
      </c>
      <c r="Q734" s="21">
        <v>0</v>
      </c>
      <c r="R734" s="21">
        <v>331.88778586218422</v>
      </c>
      <c r="S734" s="21">
        <v>4723.5829959994853</v>
      </c>
      <c r="T734" s="38">
        <v>0.22535406373246802</v>
      </c>
    </row>
    <row r="735" spans="1:20" x14ac:dyDescent="0.25">
      <c r="A735" s="16" t="s">
        <v>322</v>
      </c>
      <c r="B735" s="8" t="s">
        <v>53</v>
      </c>
      <c r="C735" s="8" t="s">
        <v>65</v>
      </c>
      <c r="D735" s="8" t="str">
        <f t="shared" si="88"/>
        <v>Week_47_old-generic-fifi</v>
      </c>
      <c r="E735" s="8" t="str">
        <f t="shared" si="89"/>
        <v>Initial</v>
      </c>
      <c r="H735" s="18">
        <f t="shared" si="90"/>
        <v>4.7512505029079777E-3</v>
      </c>
      <c r="I735" s="6">
        <f t="shared" si="90"/>
        <v>3.15</v>
      </c>
      <c r="J735" s="6">
        <f t="shared" si="90"/>
        <v>96.359594628665661</v>
      </c>
      <c r="K735" s="18">
        <f t="shared" si="90"/>
        <v>0.65</v>
      </c>
      <c r="L735" s="35">
        <f>Data!BL9</f>
        <v>2385.2246421647269</v>
      </c>
      <c r="Q735" s="21">
        <v>0</v>
      </c>
      <c r="R735" s="21">
        <v>330.02076178058763</v>
      </c>
      <c r="S735" s="21">
        <v>4044.8622198493113</v>
      </c>
      <c r="T735" s="38">
        <v>0.15293427233470835</v>
      </c>
    </row>
    <row r="736" spans="1:20" x14ac:dyDescent="0.25">
      <c r="A736" s="16" t="s">
        <v>323</v>
      </c>
      <c r="B736" s="8" t="s">
        <v>53</v>
      </c>
      <c r="C736" s="8" t="s">
        <v>65</v>
      </c>
      <c r="D736" s="8" t="str">
        <f t="shared" si="88"/>
        <v>Week_48_old-generic-fifi</v>
      </c>
      <c r="E736" s="8" t="str">
        <f t="shared" si="89"/>
        <v>Initial</v>
      </c>
      <c r="H736" s="18">
        <f t="shared" si="90"/>
        <v>4.7512505029079777E-3</v>
      </c>
      <c r="I736" s="6">
        <f t="shared" si="90"/>
        <v>3.15</v>
      </c>
      <c r="J736" s="6">
        <f t="shared" si="90"/>
        <v>96.359594628665661</v>
      </c>
      <c r="K736" s="18">
        <f t="shared" si="90"/>
        <v>0.65</v>
      </c>
      <c r="L736" s="35">
        <f>Data!BL10</f>
        <v>2385.2246421647269</v>
      </c>
      <c r="Q736" s="21">
        <v>0</v>
      </c>
      <c r="R736" s="21">
        <v>221.09321636854071</v>
      </c>
      <c r="S736" s="21">
        <v>2726.4450382485697</v>
      </c>
      <c r="T736" s="38">
        <v>0.10226920763924097</v>
      </c>
    </row>
    <row r="737" spans="1:20" x14ac:dyDescent="0.25">
      <c r="A737" s="16" t="s">
        <v>324</v>
      </c>
      <c r="B737" s="8" t="s">
        <v>53</v>
      </c>
      <c r="C737" s="8" t="s">
        <v>65</v>
      </c>
      <c r="D737" s="8" t="str">
        <f t="shared" si="88"/>
        <v>Week_49_old-generic-fifi</v>
      </c>
      <c r="E737" s="8" t="str">
        <f t="shared" si="89"/>
        <v>Initial</v>
      </c>
      <c r="H737" s="18">
        <f t="shared" si="90"/>
        <v>4.7512505029079777E-3</v>
      </c>
      <c r="I737" s="6">
        <f t="shared" si="90"/>
        <v>3.15</v>
      </c>
      <c r="J737" s="6">
        <f t="shared" si="90"/>
        <v>96.359594628665661</v>
      </c>
      <c r="K737" s="18">
        <f t="shared" si="90"/>
        <v>0.65</v>
      </c>
      <c r="L737" s="35">
        <f>Data!BL11</f>
        <v>2385.2246421647269</v>
      </c>
      <c r="Q737" s="21">
        <v>0</v>
      </c>
      <c r="R737" s="21">
        <v>93.330949717315121</v>
      </c>
      <c r="S737" s="21">
        <v>1398.9446314169563</v>
      </c>
      <c r="T737" s="38">
        <v>6.7722980203157146E-2</v>
      </c>
    </row>
    <row r="738" spans="1:20" x14ac:dyDescent="0.25">
      <c r="A738" s="16" t="s">
        <v>325</v>
      </c>
      <c r="B738" s="8" t="s">
        <v>53</v>
      </c>
      <c r="C738" s="8" t="s">
        <v>65</v>
      </c>
      <c r="D738" s="8" t="str">
        <f t="shared" si="88"/>
        <v>Week_50_old-generic-fifi</v>
      </c>
      <c r="E738" s="8" t="str">
        <f t="shared" si="89"/>
        <v>Initial</v>
      </c>
      <c r="H738" s="18">
        <f t="shared" si="90"/>
        <v>4.7512505029079777E-3</v>
      </c>
      <c r="I738" s="6">
        <f t="shared" si="90"/>
        <v>3.15</v>
      </c>
      <c r="J738" s="6">
        <f t="shared" si="90"/>
        <v>96.359594628665661</v>
      </c>
      <c r="K738" s="18">
        <f t="shared" si="90"/>
        <v>0.65</v>
      </c>
      <c r="L738" s="35">
        <f>Data!BL12</f>
        <v>2011.4207803329416</v>
      </c>
      <c r="Q738" s="21">
        <v>0</v>
      </c>
      <c r="R738" s="21">
        <v>73.76978485316188</v>
      </c>
      <c r="S738" s="21">
        <v>1005.519624992689</v>
      </c>
      <c r="T738" s="38">
        <v>4.4558202219142085E-2</v>
      </c>
    </row>
    <row r="739" spans="1:20" x14ac:dyDescent="0.25">
      <c r="A739" s="16" t="s">
        <v>326</v>
      </c>
      <c r="B739" s="8" t="s">
        <v>53</v>
      </c>
      <c r="C739" s="8" t="s">
        <v>65</v>
      </c>
      <c r="D739" s="8" t="str">
        <f t="shared" si="88"/>
        <v>Week_51_old-generic-fifi</v>
      </c>
      <c r="E739" s="8" t="str">
        <f t="shared" si="89"/>
        <v>Initial</v>
      </c>
      <c r="H739" s="18">
        <f t="shared" si="90"/>
        <v>4.7512505029079777E-3</v>
      </c>
      <c r="I739" s="6">
        <f t="shared" si="90"/>
        <v>3.15</v>
      </c>
      <c r="J739" s="6">
        <f t="shared" si="90"/>
        <v>96.359594628665661</v>
      </c>
      <c r="K739" s="18">
        <f t="shared" si="90"/>
        <v>0.65</v>
      </c>
      <c r="L739" s="35">
        <f>Data!BL13</f>
        <v>2011.4207803329416</v>
      </c>
      <c r="Q739" s="21">
        <v>0</v>
      </c>
      <c r="R739" s="21">
        <v>59.283553142524376</v>
      </c>
      <c r="S739" s="21">
        <v>745.95821166941005</v>
      </c>
      <c r="T739" s="38">
        <v>2.9193325114246216E-2</v>
      </c>
    </row>
    <row r="740" spans="1:20" x14ac:dyDescent="0.25">
      <c r="A740" s="16" t="s">
        <v>327</v>
      </c>
      <c r="B740" s="8" t="s">
        <v>53</v>
      </c>
      <c r="C740" s="8" t="s">
        <v>65</v>
      </c>
      <c r="D740" s="8" t="str">
        <f t="shared" si="88"/>
        <v>Week_52_old-generic-fifi</v>
      </c>
      <c r="E740" s="8" t="str">
        <f t="shared" si="89"/>
        <v>Initial</v>
      </c>
      <c r="H740" s="18">
        <f t="shared" si="90"/>
        <v>4.7512505029079777E-3</v>
      </c>
      <c r="I740" s="6">
        <f t="shared" si="90"/>
        <v>3.15</v>
      </c>
      <c r="J740" s="6">
        <f t="shared" si="90"/>
        <v>96.359594628665661</v>
      </c>
      <c r="K740" s="18">
        <f t="shared" si="90"/>
        <v>0.65</v>
      </c>
      <c r="L740" s="35">
        <f>Data!BL14</f>
        <v>2011.4207803329416</v>
      </c>
      <c r="Q740" s="21">
        <v>0</v>
      </c>
      <c r="R740" s="21">
        <v>29.923383711884554</v>
      </c>
      <c r="S740" s="21">
        <v>394.21627919182589</v>
      </c>
      <c r="T740" s="38">
        <v>1.907390061315517E-2</v>
      </c>
    </row>
    <row r="741" spans="1:20" x14ac:dyDescent="0.25">
      <c r="A741" s="17" t="s">
        <v>262</v>
      </c>
      <c r="B741" s="8" t="s">
        <v>53</v>
      </c>
      <c r="C741" s="8" t="s">
        <v>65</v>
      </c>
      <c r="D741" s="8" t="str">
        <f t="shared" si="88"/>
        <v>Week_01-generic-fifi</v>
      </c>
      <c r="E741" s="8" t="str">
        <f t="shared" si="89"/>
        <v>CoFi-tv.cofi</v>
      </c>
      <c r="H741" s="18">
        <f t="shared" si="90"/>
        <v>4.7512505029079777E-3</v>
      </c>
      <c r="I741" s="6">
        <f t="shared" si="90"/>
        <v>3.15</v>
      </c>
      <c r="J741" s="6">
        <f t="shared" si="90"/>
        <v>96.359594628665661</v>
      </c>
      <c r="K741" s="18">
        <f t="shared" si="90"/>
        <v>0.65</v>
      </c>
      <c r="L741" s="35">
        <f>Data!BL15</f>
        <v>2011.4207803329416</v>
      </c>
      <c r="Q741" s="21">
        <v>0</v>
      </c>
      <c r="R741" s="21">
        <v>391.95138087337688</v>
      </c>
      <c r="S741" s="21">
        <v>5437.4299644051789</v>
      </c>
      <c r="T741" s="38">
        <v>0.24203758374978213</v>
      </c>
    </row>
    <row r="742" spans="1:20" x14ac:dyDescent="0.25">
      <c r="A742" s="17" t="s">
        <v>263</v>
      </c>
      <c r="B742" s="8" t="s">
        <v>53</v>
      </c>
      <c r="C742" s="8" t="s">
        <v>65</v>
      </c>
      <c r="D742" s="8" t="str">
        <f t="shared" si="88"/>
        <v>Week_02-generic-fifi</v>
      </c>
      <c r="E742" s="8" t="str">
        <f t="shared" si="89"/>
        <v>CoFi-tv.cofi</v>
      </c>
      <c r="H742" s="18">
        <f t="shared" si="90"/>
        <v>4.7512505029079777E-3</v>
      </c>
      <c r="I742" s="6">
        <f t="shared" si="90"/>
        <v>3.15</v>
      </c>
      <c r="J742" s="6">
        <f t="shared" si="90"/>
        <v>96.359594628665661</v>
      </c>
      <c r="K742" s="18">
        <f t="shared" si="90"/>
        <v>0.65</v>
      </c>
      <c r="L742" s="35">
        <f>Data!BL16</f>
        <v>1316.3689574269065</v>
      </c>
      <c r="Q742" s="21">
        <v>0</v>
      </c>
      <c r="R742" s="21">
        <v>1029.5488109986004</v>
      </c>
      <c r="S742" s="21">
        <v>13174.88643761922</v>
      </c>
      <c r="T742" s="38">
        <v>0.49335496842319859</v>
      </c>
    </row>
    <row r="743" spans="1:20" x14ac:dyDescent="0.25">
      <c r="A743" s="17" t="s">
        <v>264</v>
      </c>
      <c r="B743" s="8" t="s">
        <v>53</v>
      </c>
      <c r="C743" s="8" t="s">
        <v>65</v>
      </c>
      <c r="D743" s="8" t="str">
        <f t="shared" si="88"/>
        <v>Week_03-generic-fifi</v>
      </c>
      <c r="E743" s="8" t="str">
        <f t="shared" si="89"/>
        <v>CoFi-tv.cofi</v>
      </c>
      <c r="H743" s="18">
        <f t="shared" si="90"/>
        <v>4.7512505029079777E-3</v>
      </c>
      <c r="I743" s="6">
        <f t="shared" si="90"/>
        <v>3.15</v>
      </c>
      <c r="J743" s="6">
        <f t="shared" si="90"/>
        <v>96.359594628665661</v>
      </c>
      <c r="K743" s="18">
        <f t="shared" si="90"/>
        <v>0.65</v>
      </c>
      <c r="L743" s="35">
        <f>Data!BL17</f>
        <v>1613.3688301958209</v>
      </c>
      <c r="Q743" s="21">
        <v>0</v>
      </c>
      <c r="R743" s="21">
        <v>666.82924931914567</v>
      </c>
      <c r="S743" s="21">
        <v>8857.8959788138964</v>
      </c>
      <c r="T743" s="38">
        <v>0.35722724192515509</v>
      </c>
    </row>
    <row r="744" spans="1:20" x14ac:dyDescent="0.25">
      <c r="A744" s="17" t="s">
        <v>265</v>
      </c>
      <c r="B744" s="8" t="s">
        <v>53</v>
      </c>
      <c r="C744" s="8" t="s">
        <v>65</v>
      </c>
      <c r="D744" s="8" t="str">
        <f t="shared" si="88"/>
        <v>Week_04-generic-fifi</v>
      </c>
      <c r="E744" s="8" t="str">
        <f t="shared" si="89"/>
        <v>CoFi-tv.cofi</v>
      </c>
      <c r="H744" s="18">
        <f t="shared" si="90"/>
        <v>4.7512505029079777E-3</v>
      </c>
      <c r="I744" s="6">
        <f t="shared" si="90"/>
        <v>3.15</v>
      </c>
      <c r="J744" s="6">
        <f t="shared" si="90"/>
        <v>96.359594628665661</v>
      </c>
      <c r="K744" s="18">
        <f t="shared" si="90"/>
        <v>0.65</v>
      </c>
      <c r="L744" s="35">
        <f>Data!BL18</f>
        <v>1235.0682156437022</v>
      </c>
      <c r="Q744" s="21">
        <v>0</v>
      </c>
      <c r="R744" s="21">
        <v>511.32490930969004</v>
      </c>
      <c r="S744" s="21">
        <v>7744.1422291757435</v>
      </c>
      <c r="T744" s="38">
        <v>0.37482149016626698</v>
      </c>
    </row>
    <row r="745" spans="1:20" x14ac:dyDescent="0.25">
      <c r="A745" s="17" t="s">
        <v>266</v>
      </c>
      <c r="B745" s="8" t="s">
        <v>53</v>
      </c>
      <c r="C745" s="8" t="s">
        <v>65</v>
      </c>
      <c r="D745" s="8" t="str">
        <f t="shared" si="88"/>
        <v>Week_05-generic-fifi</v>
      </c>
      <c r="E745" s="8" t="str">
        <f t="shared" si="89"/>
        <v>CoFi-tv.cofi</v>
      </c>
      <c r="H745" s="18">
        <f t="shared" ref="H745:K760" si="91">H744</f>
        <v>4.7512505029079777E-3</v>
      </c>
      <c r="I745" s="6">
        <f t="shared" si="91"/>
        <v>3.15</v>
      </c>
      <c r="J745" s="6">
        <f t="shared" si="91"/>
        <v>96.359594628665661</v>
      </c>
      <c r="K745" s="18">
        <f t="shared" si="91"/>
        <v>0.65</v>
      </c>
      <c r="L745" s="35">
        <f>Data!BL19</f>
        <v>1600.0804117994869</v>
      </c>
      <c r="Q745" s="21">
        <v>0</v>
      </c>
      <c r="R745" s="21">
        <v>536.63457667642217</v>
      </c>
      <c r="S745" s="21">
        <v>7978.5677785661901</v>
      </c>
      <c r="T745" s="38">
        <v>0.35401463315371173</v>
      </c>
    </row>
    <row r="746" spans="1:20" x14ac:dyDescent="0.25">
      <c r="A746" s="17" t="s">
        <v>267</v>
      </c>
      <c r="B746" s="8" t="s">
        <v>53</v>
      </c>
      <c r="C746" s="8" t="s">
        <v>65</v>
      </c>
      <c r="D746" s="8" t="str">
        <f t="shared" si="88"/>
        <v>Week_06-generic-fifi</v>
      </c>
      <c r="E746" s="8" t="str">
        <f t="shared" si="89"/>
        <v>CoFi-tv.cofi</v>
      </c>
      <c r="H746" s="18">
        <f t="shared" si="91"/>
        <v>4.7512505029079777E-3</v>
      </c>
      <c r="I746" s="6">
        <f t="shared" si="91"/>
        <v>3.15</v>
      </c>
      <c r="J746" s="6">
        <f t="shared" si="91"/>
        <v>96.359594628665661</v>
      </c>
      <c r="K746" s="18">
        <f t="shared" si="91"/>
        <v>0.65</v>
      </c>
      <c r="L746" s="35">
        <f>Data!BL20</f>
        <v>1560.3788617732253</v>
      </c>
      <c r="Q746" s="21">
        <v>0</v>
      </c>
      <c r="R746" s="21">
        <v>419.23611802486323</v>
      </c>
      <c r="S746" s="21">
        <v>7181.6470656185147</v>
      </c>
      <c r="T746" s="38">
        <v>0.36395421059626587</v>
      </c>
    </row>
    <row r="747" spans="1:20" x14ac:dyDescent="0.25">
      <c r="A747" s="17" t="s">
        <v>268</v>
      </c>
      <c r="B747" s="8" t="s">
        <v>53</v>
      </c>
      <c r="C747" s="8" t="s">
        <v>65</v>
      </c>
      <c r="D747" s="8" t="str">
        <f t="shared" si="88"/>
        <v>Week_07-generic-fifi</v>
      </c>
      <c r="E747" s="8" t="str">
        <f t="shared" si="89"/>
        <v>CoFi-tv.cofi</v>
      </c>
      <c r="H747" s="18">
        <f t="shared" si="91"/>
        <v>4.7512505029079777E-3</v>
      </c>
      <c r="I747" s="6">
        <f t="shared" si="91"/>
        <v>3.15</v>
      </c>
      <c r="J747" s="6">
        <f t="shared" si="91"/>
        <v>96.359594628665661</v>
      </c>
      <c r="K747" s="18">
        <f t="shared" si="91"/>
        <v>0.65</v>
      </c>
      <c r="L747" s="35">
        <f>Data!BL21</f>
        <v>1755.0704770950981</v>
      </c>
      <c r="Q747" s="21">
        <v>0</v>
      </c>
      <c r="R747" s="21">
        <v>548.39280447172234</v>
      </c>
      <c r="S747" s="21">
        <v>7292.0853702099721</v>
      </c>
      <c r="T747" s="38">
        <v>0.25480926221994893</v>
      </c>
    </row>
    <row r="748" spans="1:20" x14ac:dyDescent="0.25">
      <c r="A748" s="17" t="s">
        <v>269</v>
      </c>
      <c r="B748" s="8" t="s">
        <v>53</v>
      </c>
      <c r="C748" s="8" t="s">
        <v>65</v>
      </c>
      <c r="D748" s="8" t="str">
        <f t="shared" si="88"/>
        <v>Week_08-generic-fifi</v>
      </c>
      <c r="E748" s="8" t="str">
        <f t="shared" si="89"/>
        <v>CoFi-tv.cofi</v>
      </c>
      <c r="H748" s="18">
        <f t="shared" si="91"/>
        <v>4.7512505029079777E-3</v>
      </c>
      <c r="I748" s="6">
        <f t="shared" si="91"/>
        <v>3.15</v>
      </c>
      <c r="J748" s="6">
        <f t="shared" si="91"/>
        <v>96.359594628665661</v>
      </c>
      <c r="K748" s="18">
        <f t="shared" si="91"/>
        <v>0.65</v>
      </c>
      <c r="L748" s="35">
        <f>Data!BL22</f>
        <v>1419.9591140658622</v>
      </c>
      <c r="Q748" s="21">
        <v>0</v>
      </c>
      <c r="R748" s="21">
        <v>791.15134299056888</v>
      </c>
      <c r="S748" s="21">
        <v>11364.588981052722</v>
      </c>
      <c r="T748" s="38">
        <v>0.44424041609831466</v>
      </c>
    </row>
    <row r="749" spans="1:20" x14ac:dyDescent="0.25">
      <c r="A749" s="17" t="s">
        <v>270</v>
      </c>
      <c r="B749" s="8" t="s">
        <v>53</v>
      </c>
      <c r="C749" s="8" t="s">
        <v>65</v>
      </c>
      <c r="D749" s="8" t="str">
        <f t="shared" si="88"/>
        <v>Week_09-generic-fifi</v>
      </c>
      <c r="E749" s="8" t="str">
        <f t="shared" si="89"/>
        <v>CoFi-tv.cofi</v>
      </c>
      <c r="H749" s="18">
        <f t="shared" si="91"/>
        <v>4.7512505029079777E-3</v>
      </c>
      <c r="I749" s="6">
        <f t="shared" si="91"/>
        <v>3.15</v>
      </c>
      <c r="J749" s="6">
        <f t="shared" si="91"/>
        <v>96.359594628665661</v>
      </c>
      <c r="K749" s="18">
        <f t="shared" si="91"/>
        <v>0.65</v>
      </c>
      <c r="L749" s="35">
        <f>Data!BL23</f>
        <v>1825.677908080751</v>
      </c>
      <c r="Q749" s="21">
        <v>0</v>
      </c>
      <c r="R749" s="21">
        <v>556.73618619188687</v>
      </c>
      <c r="S749" s="21">
        <v>7920.8724219112819</v>
      </c>
      <c r="T749" s="38">
        <v>0.31738390433088814</v>
      </c>
    </row>
    <row r="750" spans="1:20" x14ac:dyDescent="0.25">
      <c r="A750" s="17" t="s">
        <v>249</v>
      </c>
      <c r="B750" s="8" t="s">
        <v>53</v>
      </c>
      <c r="C750" s="8" t="s">
        <v>65</v>
      </c>
      <c r="D750" s="8" t="str">
        <f t="shared" si="88"/>
        <v>Week_10-generic-fifi</v>
      </c>
      <c r="E750" s="8" t="str">
        <f t="shared" si="89"/>
        <v>CoFi-tv.cofi</v>
      </c>
      <c r="H750" s="18">
        <f t="shared" si="91"/>
        <v>4.7512505029079777E-3</v>
      </c>
      <c r="I750" s="6">
        <f t="shared" si="91"/>
        <v>3.15</v>
      </c>
      <c r="J750" s="6">
        <f t="shared" si="91"/>
        <v>96.359594628665661</v>
      </c>
      <c r="K750" s="18">
        <f t="shared" si="91"/>
        <v>0.65</v>
      </c>
      <c r="L750" s="35">
        <f>Data!BL24</f>
        <v>1504.6108258458892</v>
      </c>
      <c r="Q750" s="21">
        <v>0</v>
      </c>
      <c r="R750" s="21">
        <v>631.27397920226667</v>
      </c>
      <c r="S750" s="21">
        <v>9537.2367527563438</v>
      </c>
      <c r="T750" s="38">
        <v>0.40546367549723761</v>
      </c>
    </row>
    <row r="751" spans="1:20" x14ac:dyDescent="0.25">
      <c r="A751" s="17" t="s">
        <v>250</v>
      </c>
      <c r="B751" s="8" t="s">
        <v>53</v>
      </c>
      <c r="C751" s="8" t="s">
        <v>65</v>
      </c>
      <c r="D751" s="8" t="str">
        <f t="shared" si="88"/>
        <v>Week_11-generic-fifi</v>
      </c>
      <c r="E751" s="8" t="str">
        <f t="shared" si="89"/>
        <v>CoFi-tv.cofi</v>
      </c>
      <c r="H751" s="18">
        <f t="shared" si="91"/>
        <v>4.7512505029079777E-3</v>
      </c>
      <c r="I751" s="6">
        <f t="shared" si="91"/>
        <v>3.15</v>
      </c>
      <c r="J751" s="6">
        <f t="shared" si="91"/>
        <v>96.359594628665661</v>
      </c>
      <c r="K751" s="18">
        <f t="shared" si="91"/>
        <v>0.65</v>
      </c>
      <c r="L751" s="35">
        <f>Data!BL25</f>
        <v>1970.6821198758307</v>
      </c>
      <c r="Q751" s="21">
        <v>0</v>
      </c>
      <c r="R751" s="21">
        <v>609.31202820010083</v>
      </c>
      <c r="S751" s="21">
        <v>8118.8701162226826</v>
      </c>
      <c r="T751" s="38">
        <v>0.28679241041978576</v>
      </c>
    </row>
    <row r="752" spans="1:20" x14ac:dyDescent="0.25">
      <c r="A752" s="17" t="s">
        <v>251</v>
      </c>
      <c r="B752" s="8" t="s">
        <v>53</v>
      </c>
      <c r="C752" s="8" t="s">
        <v>65</v>
      </c>
      <c r="D752" s="8" t="str">
        <f t="shared" si="88"/>
        <v>Week_12-generic-fifi</v>
      </c>
      <c r="E752" s="8" t="str">
        <f t="shared" si="89"/>
        <v>CoFi-tv.cofi</v>
      </c>
      <c r="H752" s="18">
        <f t="shared" si="91"/>
        <v>4.7512505029079777E-3</v>
      </c>
      <c r="I752" s="6">
        <f t="shared" si="91"/>
        <v>3.15</v>
      </c>
      <c r="J752" s="6">
        <f t="shared" si="91"/>
        <v>96.359594628665661</v>
      </c>
      <c r="K752" s="18">
        <f t="shared" si="91"/>
        <v>0.65</v>
      </c>
      <c r="L752" s="35">
        <f>Data!BL26</f>
        <v>1732.3697433913301</v>
      </c>
      <c r="Q752" s="21">
        <v>0</v>
      </c>
      <c r="R752" s="21">
        <v>571.30029863813945</v>
      </c>
      <c r="S752" s="21">
        <v>7962.4381671299579</v>
      </c>
      <c r="T752" s="38">
        <v>0.31406387733215291</v>
      </c>
    </row>
    <row r="753" spans="1:20" x14ac:dyDescent="0.25">
      <c r="A753" s="17" t="s">
        <v>252</v>
      </c>
      <c r="B753" s="8" t="s">
        <v>53</v>
      </c>
      <c r="C753" s="8" t="s">
        <v>65</v>
      </c>
      <c r="D753" s="8" t="str">
        <f t="shared" si="88"/>
        <v>Week_13-generic-fifi</v>
      </c>
      <c r="E753" s="8" t="str">
        <f t="shared" si="89"/>
        <v>CoFi-tv.cofi</v>
      </c>
      <c r="H753" s="18">
        <f t="shared" si="91"/>
        <v>4.7512505029079777E-3</v>
      </c>
      <c r="I753" s="6">
        <f t="shared" si="91"/>
        <v>3.15</v>
      </c>
      <c r="J753" s="6">
        <f t="shared" si="91"/>
        <v>96.359594628665661</v>
      </c>
      <c r="K753" s="18">
        <f t="shared" si="91"/>
        <v>0.65</v>
      </c>
      <c r="L753" s="35">
        <f>Data!BL27</f>
        <v>2408.5300324575032</v>
      </c>
      <c r="Q753" s="21">
        <v>0</v>
      </c>
      <c r="R753" s="21">
        <v>575.89649128838983</v>
      </c>
      <c r="S753" s="21">
        <v>7124.080210593097</v>
      </c>
      <c r="T753" s="38">
        <v>0.21731972624304008</v>
      </c>
    </row>
    <row r="754" spans="1:20" x14ac:dyDescent="0.25">
      <c r="A754" s="17" t="s">
        <v>253</v>
      </c>
      <c r="B754" s="8" t="s">
        <v>53</v>
      </c>
      <c r="C754" s="8" t="s">
        <v>65</v>
      </c>
      <c r="D754" s="8" t="str">
        <f t="shared" si="88"/>
        <v>Week_14-generic-fifi</v>
      </c>
      <c r="E754" s="8" t="str">
        <f t="shared" si="89"/>
        <v>CoFi-tv.cofi</v>
      </c>
      <c r="H754" s="18">
        <f t="shared" si="91"/>
        <v>4.7512505029079777E-3</v>
      </c>
      <c r="I754" s="6">
        <f t="shared" si="91"/>
        <v>3.15</v>
      </c>
      <c r="J754" s="6">
        <f t="shared" si="91"/>
        <v>96.359594628665661</v>
      </c>
      <c r="K754" s="18">
        <f t="shared" si="91"/>
        <v>0.65</v>
      </c>
      <c r="L754" s="35">
        <f>Data!BL28</f>
        <v>1404.9358525229909</v>
      </c>
      <c r="Q754" s="21">
        <v>0</v>
      </c>
      <c r="R754" s="21">
        <v>1013.0210106881831</v>
      </c>
      <c r="S754" s="21">
        <v>13558.746010713196</v>
      </c>
      <c r="T754" s="38">
        <v>0.46322464553845588</v>
      </c>
    </row>
    <row r="755" spans="1:20" x14ac:dyDescent="0.25">
      <c r="A755" s="17" t="s">
        <v>254</v>
      </c>
      <c r="B755" s="8" t="s">
        <v>53</v>
      </c>
      <c r="C755" s="8" t="s">
        <v>65</v>
      </c>
      <c r="D755" s="8" t="str">
        <f t="shared" si="88"/>
        <v>Week_15-generic-fifi</v>
      </c>
      <c r="E755" s="8" t="str">
        <f t="shared" si="89"/>
        <v>CoFi-tv.cofi</v>
      </c>
      <c r="H755" s="18">
        <f t="shared" si="91"/>
        <v>4.7512505029079777E-3</v>
      </c>
      <c r="I755" s="6">
        <f t="shared" si="91"/>
        <v>3.15</v>
      </c>
      <c r="J755" s="6">
        <f t="shared" si="91"/>
        <v>96.359594628665661</v>
      </c>
      <c r="K755" s="18">
        <f t="shared" si="91"/>
        <v>0.65</v>
      </c>
      <c r="L755" s="35">
        <f>Data!BL29</f>
        <v>2118.2218837134515</v>
      </c>
      <c r="Q755" s="21">
        <v>0</v>
      </c>
      <c r="R755" s="21">
        <v>384.57157368412902</v>
      </c>
      <c r="S755" s="21">
        <v>6236.989836571679</v>
      </c>
      <c r="T755" s="38">
        <v>0.33263232236917317</v>
      </c>
    </row>
    <row r="756" spans="1:20" x14ac:dyDescent="0.25">
      <c r="A756" s="17" t="s">
        <v>255</v>
      </c>
      <c r="B756" s="8" t="s">
        <v>53</v>
      </c>
      <c r="C756" s="8" t="s">
        <v>65</v>
      </c>
      <c r="D756" s="8" t="str">
        <f t="shared" si="88"/>
        <v>Week_16-generic-fifi</v>
      </c>
      <c r="E756" s="8" t="str">
        <f t="shared" si="89"/>
        <v>CoFi-tv.cofi</v>
      </c>
      <c r="H756" s="18">
        <f t="shared" si="91"/>
        <v>4.7512505029079777E-3</v>
      </c>
      <c r="I756" s="6">
        <f t="shared" si="91"/>
        <v>3.15</v>
      </c>
      <c r="J756" s="6">
        <f t="shared" si="91"/>
        <v>96.359594628665661</v>
      </c>
      <c r="K756" s="18">
        <f t="shared" si="91"/>
        <v>0.65</v>
      </c>
      <c r="L756" s="35">
        <f>Data!BL30</f>
        <v>1867.8014293073777</v>
      </c>
      <c r="Q756" s="21">
        <v>0</v>
      </c>
      <c r="R756" s="21">
        <v>644.75283489722688</v>
      </c>
      <c r="S756" s="21">
        <v>8839.6519448350064</v>
      </c>
      <c r="T756" s="38">
        <v>0.34526058825076411</v>
      </c>
    </row>
    <row r="757" spans="1:20" x14ac:dyDescent="0.25">
      <c r="A757" s="17" t="s">
        <v>256</v>
      </c>
      <c r="B757" s="8" t="s">
        <v>53</v>
      </c>
      <c r="C757" s="8" t="s">
        <v>65</v>
      </c>
      <c r="D757" s="8" t="str">
        <f t="shared" si="88"/>
        <v>Week_17-generic-fifi</v>
      </c>
      <c r="E757" s="8" t="str">
        <f t="shared" si="89"/>
        <v>CoFi-tv.cofi</v>
      </c>
      <c r="H757" s="18">
        <f t="shared" si="91"/>
        <v>4.7512505029079777E-3</v>
      </c>
      <c r="I757" s="6">
        <f t="shared" si="91"/>
        <v>3.15</v>
      </c>
      <c r="J757" s="6">
        <f t="shared" si="91"/>
        <v>96.359594628665661</v>
      </c>
      <c r="K757" s="18">
        <f t="shared" si="91"/>
        <v>0.65</v>
      </c>
      <c r="L757" s="35">
        <f>Data!BL31</f>
        <v>2118.2218837134515</v>
      </c>
      <c r="Q757" s="21">
        <v>0</v>
      </c>
      <c r="R757" s="21">
        <v>377.364191062793</v>
      </c>
      <c r="S757" s="21">
        <v>5356.6482838243674</v>
      </c>
      <c r="T757" s="38">
        <v>0.24064559868215585</v>
      </c>
    </row>
    <row r="758" spans="1:20" x14ac:dyDescent="0.25">
      <c r="A758" s="17" t="s">
        <v>257</v>
      </c>
      <c r="B758" s="8" t="s">
        <v>53</v>
      </c>
      <c r="C758" s="8" t="s">
        <v>65</v>
      </c>
      <c r="D758" s="8" t="str">
        <f t="shared" si="88"/>
        <v>Week_18-generic-fifi</v>
      </c>
      <c r="E758" s="8" t="str">
        <f t="shared" si="89"/>
        <v>CoFi-tv.cofi</v>
      </c>
      <c r="H758" s="18">
        <f t="shared" si="91"/>
        <v>4.7512505029079777E-3</v>
      </c>
      <c r="I758" s="6">
        <f t="shared" si="91"/>
        <v>3.15</v>
      </c>
      <c r="J758" s="6">
        <f t="shared" si="91"/>
        <v>96.359594628665661</v>
      </c>
      <c r="K758" s="18">
        <f t="shared" si="91"/>
        <v>0.65</v>
      </c>
      <c r="L758" s="35">
        <f>Data!BL32</f>
        <v>2118.2218837134515</v>
      </c>
      <c r="Q758" s="21">
        <v>0</v>
      </c>
      <c r="R758" s="21">
        <v>178.35340506951997</v>
      </c>
      <c r="S758" s="21">
        <v>3024.4731373256705</v>
      </c>
      <c r="T758" s="38">
        <v>0.16384087334995767</v>
      </c>
    </row>
    <row r="759" spans="1:20" x14ac:dyDescent="0.25">
      <c r="A759" s="17" t="s">
        <v>258</v>
      </c>
      <c r="B759" s="8" t="s">
        <v>53</v>
      </c>
      <c r="C759" s="8" t="s">
        <v>65</v>
      </c>
      <c r="D759" s="8" t="str">
        <f t="shared" si="88"/>
        <v>Week_19-generic-fifi</v>
      </c>
      <c r="E759" s="8" t="str">
        <f t="shared" si="89"/>
        <v>CoFi-tv.cofi</v>
      </c>
      <c r="H759" s="18">
        <f t="shared" si="91"/>
        <v>4.7512505029079777E-3</v>
      </c>
      <c r="I759" s="6">
        <f t="shared" si="91"/>
        <v>3.15</v>
      </c>
      <c r="J759" s="6">
        <f t="shared" si="91"/>
        <v>96.359594628665661</v>
      </c>
      <c r="K759" s="18">
        <f t="shared" si="91"/>
        <v>0.65</v>
      </c>
      <c r="L759" s="35">
        <f>Data!BL33</f>
        <v>2136.0220676102031</v>
      </c>
      <c r="Q759" s="21">
        <v>0</v>
      </c>
      <c r="R759" s="21">
        <v>341.41814340425731</v>
      </c>
      <c r="S759" s="21">
        <v>4066.6049787199481</v>
      </c>
      <c r="T759" s="38">
        <v>0.12480911132193651</v>
      </c>
    </row>
    <row r="760" spans="1:20" x14ac:dyDescent="0.25">
      <c r="A760" s="17" t="s">
        <v>259</v>
      </c>
      <c r="B760" s="8" t="s">
        <v>53</v>
      </c>
      <c r="C760" s="8" t="s">
        <v>65</v>
      </c>
      <c r="D760" s="8" t="str">
        <f t="shared" si="88"/>
        <v>Week_20-generic-fifi</v>
      </c>
      <c r="E760" s="8" t="str">
        <f t="shared" si="89"/>
        <v>CoFi-tv.cofi</v>
      </c>
      <c r="H760" s="18">
        <f t="shared" si="91"/>
        <v>4.7512505029079777E-3</v>
      </c>
      <c r="I760" s="6">
        <f t="shared" si="91"/>
        <v>3.15</v>
      </c>
      <c r="J760" s="6">
        <f t="shared" si="91"/>
        <v>96.359594628665661</v>
      </c>
      <c r="K760" s="18">
        <f t="shared" si="91"/>
        <v>0.65</v>
      </c>
      <c r="L760" s="35">
        <f>Data!BL34</f>
        <v>2136.0220676102031</v>
      </c>
      <c r="Q760" s="21">
        <v>0</v>
      </c>
      <c r="R760" s="21">
        <v>336.51699856749173</v>
      </c>
      <c r="S760" s="21">
        <v>4883.4475592372137</v>
      </c>
      <c r="T760" s="38">
        <v>0.21034056037330551</v>
      </c>
    </row>
    <row r="761" spans="1:20" x14ac:dyDescent="0.25">
      <c r="A761" s="17" t="s">
        <v>260</v>
      </c>
      <c r="B761" s="8" t="s">
        <v>53</v>
      </c>
      <c r="C761" s="8" t="s">
        <v>65</v>
      </c>
      <c r="D761" s="8" t="str">
        <f t="shared" si="88"/>
        <v>Week_21-generic-fifi</v>
      </c>
      <c r="E761" s="8" t="str">
        <f t="shared" si="89"/>
        <v>CoFi-tv.cofi</v>
      </c>
      <c r="H761" s="18">
        <f t="shared" ref="H761:K776" si="92">H760</f>
        <v>4.7512505029079777E-3</v>
      </c>
      <c r="I761" s="6">
        <f t="shared" si="92"/>
        <v>3.15</v>
      </c>
      <c r="J761" s="6">
        <f t="shared" si="92"/>
        <v>96.359594628665661</v>
      </c>
      <c r="K761" s="18">
        <f t="shared" si="92"/>
        <v>0.65</v>
      </c>
      <c r="L761" s="35">
        <f>Data!BL35</f>
        <v>2136.0220676102031</v>
      </c>
      <c r="Q761" s="21">
        <v>0</v>
      </c>
      <c r="R761" s="21">
        <v>235.42463405381602</v>
      </c>
      <c r="S761" s="21">
        <v>3992.7743760359067</v>
      </c>
      <c r="T761" s="38">
        <v>0.21620055394871163</v>
      </c>
    </row>
    <row r="762" spans="1:20" x14ac:dyDescent="0.25">
      <c r="A762" s="17" t="s">
        <v>261</v>
      </c>
      <c r="B762" s="8" t="s">
        <v>53</v>
      </c>
      <c r="C762" s="8" t="s">
        <v>65</v>
      </c>
      <c r="D762" s="8" t="str">
        <f t="shared" si="88"/>
        <v>Week_22-generic-fifi</v>
      </c>
      <c r="E762" s="8" t="str">
        <f t="shared" si="89"/>
        <v>CoFi-tv.cofi</v>
      </c>
      <c r="H762" s="18">
        <f t="shared" si="92"/>
        <v>4.7512505029079777E-3</v>
      </c>
      <c r="I762" s="6">
        <f t="shared" si="92"/>
        <v>3.15</v>
      </c>
      <c r="J762" s="6">
        <f t="shared" si="92"/>
        <v>96.359594628665661</v>
      </c>
      <c r="K762" s="18">
        <f t="shared" si="92"/>
        <v>0.65</v>
      </c>
      <c r="L762" s="35">
        <f>Data!BL36</f>
        <v>2136.0220676102031</v>
      </c>
      <c r="Q762" s="21">
        <v>0</v>
      </c>
      <c r="R762" s="21">
        <v>189.46599995649177</v>
      </c>
      <c r="S762" s="21">
        <v>3213.1773913697612</v>
      </c>
      <c r="T762" s="38">
        <v>0.18552312202722832</v>
      </c>
    </row>
    <row r="763" spans="1:20" x14ac:dyDescent="0.25">
      <c r="A763" s="17" t="s">
        <v>278</v>
      </c>
      <c r="B763" s="8" t="s">
        <v>53</v>
      </c>
      <c r="C763" s="8" t="s">
        <v>65</v>
      </c>
      <c r="D763" s="8" t="str">
        <f t="shared" si="88"/>
        <v>Week_23-generic-fifi</v>
      </c>
      <c r="E763" s="8" t="str">
        <f t="shared" si="89"/>
        <v>CoFi-tv.cofi</v>
      </c>
      <c r="H763" s="18">
        <f t="shared" si="92"/>
        <v>4.7512505029079777E-3</v>
      </c>
      <c r="I763" s="6">
        <f t="shared" si="92"/>
        <v>3.15</v>
      </c>
      <c r="J763" s="6">
        <f t="shared" si="92"/>
        <v>96.359594628665661</v>
      </c>
      <c r="K763" s="18">
        <f t="shared" si="92"/>
        <v>0.65</v>
      </c>
      <c r="L763" s="35">
        <f>Data!BL37</f>
        <v>1441.8148956368873</v>
      </c>
      <c r="Q763" s="21">
        <v>0</v>
      </c>
      <c r="R763" s="21">
        <v>229.30317670694686</v>
      </c>
      <c r="S763" s="21">
        <v>3778.7993552454764</v>
      </c>
      <c r="T763" s="38">
        <v>0.2345781915637829</v>
      </c>
    </row>
    <row r="764" spans="1:20" x14ac:dyDescent="0.25">
      <c r="A764" s="17" t="s">
        <v>279</v>
      </c>
      <c r="B764" s="8" t="s">
        <v>53</v>
      </c>
      <c r="C764" s="8" t="s">
        <v>65</v>
      </c>
      <c r="D764" s="8" t="str">
        <f t="shared" si="88"/>
        <v>Week_24-generic-fifi</v>
      </c>
      <c r="E764" s="8" t="str">
        <f t="shared" si="89"/>
        <v>CoFi-tv.cofi</v>
      </c>
      <c r="H764" s="18">
        <f t="shared" si="92"/>
        <v>4.7512505029079777E-3</v>
      </c>
      <c r="I764" s="6">
        <f t="shared" si="92"/>
        <v>3.15</v>
      </c>
      <c r="J764" s="6">
        <f t="shared" si="92"/>
        <v>96.359594628665661</v>
      </c>
      <c r="K764" s="18">
        <f t="shared" si="92"/>
        <v>0.65</v>
      </c>
      <c r="L764" s="35">
        <f>Data!BL38</f>
        <v>1441.8148956368873</v>
      </c>
      <c r="Q764" s="21">
        <v>0</v>
      </c>
      <c r="R764" s="21">
        <v>603.32264568547953</v>
      </c>
      <c r="S764" s="21">
        <v>7395.2812425473148</v>
      </c>
      <c r="T764" s="38">
        <v>0.29077007480715922</v>
      </c>
    </row>
    <row r="765" spans="1:20" x14ac:dyDescent="0.25">
      <c r="A765" s="17" t="s">
        <v>280</v>
      </c>
      <c r="B765" s="8" t="s">
        <v>53</v>
      </c>
      <c r="C765" s="8" t="s">
        <v>65</v>
      </c>
      <c r="D765" s="8" t="str">
        <f t="shared" si="88"/>
        <v>Week_25-generic-fifi</v>
      </c>
      <c r="E765" s="8" t="str">
        <f t="shared" si="89"/>
        <v>CoFi-tv.cofi</v>
      </c>
      <c r="H765" s="18">
        <f t="shared" si="92"/>
        <v>4.7512505029079777E-3</v>
      </c>
      <c r="I765" s="6">
        <f t="shared" si="92"/>
        <v>3.15</v>
      </c>
      <c r="J765" s="6">
        <f t="shared" si="92"/>
        <v>96.359594628665661</v>
      </c>
      <c r="K765" s="18">
        <f t="shared" si="92"/>
        <v>0.65</v>
      </c>
      <c r="L765" s="35">
        <f>Data!BL39</f>
        <v>1441.8148956368873</v>
      </c>
      <c r="Q765" s="21">
        <v>0</v>
      </c>
      <c r="R765" s="21">
        <v>310.30227629501945</v>
      </c>
      <c r="S765" s="21">
        <v>4513.3597400586905</v>
      </c>
      <c r="T765" s="38">
        <v>0.25785081734396398</v>
      </c>
    </row>
    <row r="766" spans="1:20" x14ac:dyDescent="0.25">
      <c r="A766" s="17" t="s">
        <v>281</v>
      </c>
      <c r="B766" s="8" t="s">
        <v>53</v>
      </c>
      <c r="C766" s="8" t="s">
        <v>65</v>
      </c>
      <c r="D766" s="8" t="str">
        <f t="shared" si="88"/>
        <v>Week_26-generic-fifi</v>
      </c>
      <c r="E766" s="8" t="str">
        <f t="shared" si="89"/>
        <v>CoFi-tv.cofi</v>
      </c>
      <c r="H766" s="18">
        <f t="shared" si="92"/>
        <v>4.7512505029079777E-3</v>
      </c>
      <c r="I766" s="6">
        <f t="shared" si="92"/>
        <v>3.15</v>
      </c>
      <c r="J766" s="6">
        <f t="shared" si="92"/>
        <v>96.359594628665661</v>
      </c>
      <c r="K766" s="18">
        <f t="shared" si="92"/>
        <v>0.65</v>
      </c>
      <c r="L766" s="35">
        <f>Data!BL40</f>
        <v>1441.8148956368873</v>
      </c>
      <c r="Q766" s="21">
        <v>0</v>
      </c>
      <c r="R766" s="21">
        <v>326.11411516610434</v>
      </c>
      <c r="S766" s="21">
        <v>5504.6943290354202</v>
      </c>
      <c r="T766" s="38">
        <v>0.34021470631849438</v>
      </c>
    </row>
    <row r="767" spans="1:20" x14ac:dyDescent="0.25">
      <c r="A767" s="17" t="s">
        <v>282</v>
      </c>
      <c r="B767" s="8" t="s">
        <v>53</v>
      </c>
      <c r="C767" s="8" t="s">
        <v>65</v>
      </c>
      <c r="D767" s="8" t="str">
        <f t="shared" si="88"/>
        <v>Week_27-generic-fifi</v>
      </c>
      <c r="E767" s="8" t="str">
        <f t="shared" si="89"/>
        <v>CoFi-tv.cofi</v>
      </c>
      <c r="H767" s="18">
        <f t="shared" si="92"/>
        <v>4.7512505029079777E-3</v>
      </c>
      <c r="I767" s="6">
        <f t="shared" si="92"/>
        <v>3.15</v>
      </c>
      <c r="J767" s="6">
        <f t="shared" si="92"/>
        <v>96.359594628665661</v>
      </c>
      <c r="K767" s="18">
        <f t="shared" si="92"/>
        <v>0.65</v>
      </c>
      <c r="L767" s="35">
        <f>Data!BL41</f>
        <v>1441.8148956368873</v>
      </c>
      <c r="Q767" s="21">
        <v>0</v>
      </c>
      <c r="R767" s="21">
        <v>504.61899312981842</v>
      </c>
      <c r="S767" s="21">
        <v>7000.2638554169416</v>
      </c>
      <c r="T767" s="38">
        <v>0.33174402964209526</v>
      </c>
    </row>
    <row r="768" spans="1:20" x14ac:dyDescent="0.25">
      <c r="A768" s="17" t="s">
        <v>283</v>
      </c>
      <c r="B768" s="8" t="s">
        <v>53</v>
      </c>
      <c r="C768" s="8" t="s">
        <v>65</v>
      </c>
      <c r="D768" s="8" t="str">
        <f t="shared" si="88"/>
        <v>Week_28-generic-fifi</v>
      </c>
      <c r="E768" s="8" t="str">
        <f t="shared" si="89"/>
        <v>CoFi-tv.cofi</v>
      </c>
      <c r="H768" s="18">
        <f t="shared" si="92"/>
        <v>4.7512505029079777E-3</v>
      </c>
      <c r="I768" s="6">
        <f t="shared" si="92"/>
        <v>3.15</v>
      </c>
      <c r="J768" s="6">
        <f t="shared" si="92"/>
        <v>96.359594628665661</v>
      </c>
      <c r="K768" s="18">
        <f t="shared" si="92"/>
        <v>0.65</v>
      </c>
      <c r="L768" s="35">
        <f>Data!BL42</f>
        <v>1281.6132405661219</v>
      </c>
      <c r="Q768" s="21">
        <v>0</v>
      </c>
      <c r="R768" s="21">
        <v>707.46803699659472</v>
      </c>
      <c r="S768" s="21">
        <v>8986.4498174613746</v>
      </c>
      <c r="T768" s="38">
        <v>0.38048997785061989</v>
      </c>
    </row>
    <row r="769" spans="1:20" x14ac:dyDescent="0.25">
      <c r="A769" s="17" t="s">
        <v>284</v>
      </c>
      <c r="B769" s="8" t="s">
        <v>53</v>
      </c>
      <c r="C769" s="8" t="s">
        <v>65</v>
      </c>
      <c r="D769" s="8" t="str">
        <f t="shared" si="88"/>
        <v>Week_29-generic-fifi</v>
      </c>
      <c r="E769" s="8" t="str">
        <f t="shared" si="89"/>
        <v>CoFi-tv.cofi</v>
      </c>
      <c r="H769" s="18">
        <f t="shared" si="92"/>
        <v>4.7512505029079777E-3</v>
      </c>
      <c r="I769" s="6">
        <f t="shared" si="92"/>
        <v>3.15</v>
      </c>
      <c r="J769" s="6">
        <f t="shared" si="92"/>
        <v>96.359594628665661</v>
      </c>
      <c r="K769" s="18">
        <f t="shared" si="92"/>
        <v>0.65</v>
      </c>
      <c r="L769" s="35">
        <f>Data!BL43</f>
        <v>1281.6132405661219</v>
      </c>
      <c r="Q769" s="21">
        <v>0</v>
      </c>
      <c r="R769" s="21">
        <v>377.48572930225129</v>
      </c>
      <c r="S769" s="21">
        <v>5908.5569591123422</v>
      </c>
      <c r="T769" s="38">
        <v>0.34446298918169227</v>
      </c>
    </row>
    <row r="770" spans="1:20" x14ac:dyDescent="0.25">
      <c r="A770" s="17" t="s">
        <v>285</v>
      </c>
      <c r="B770" s="8" t="s">
        <v>53</v>
      </c>
      <c r="C770" s="8" t="s">
        <v>65</v>
      </c>
      <c r="D770" s="8" t="str">
        <f t="shared" si="88"/>
        <v>Week_30-generic-fifi</v>
      </c>
      <c r="E770" s="8" t="str">
        <f t="shared" si="89"/>
        <v>CoFi-tv.cofi</v>
      </c>
      <c r="H770" s="18">
        <f t="shared" si="92"/>
        <v>4.7512505029079777E-3</v>
      </c>
      <c r="I770" s="6">
        <f t="shared" si="92"/>
        <v>3.15</v>
      </c>
      <c r="J770" s="6">
        <f t="shared" si="92"/>
        <v>96.359594628665661</v>
      </c>
      <c r="K770" s="18">
        <f t="shared" si="92"/>
        <v>0.65</v>
      </c>
      <c r="L770" s="35">
        <f>Data!BL44</f>
        <v>1281.6132405661219</v>
      </c>
      <c r="Q770" s="21">
        <v>0</v>
      </c>
      <c r="R770" s="21">
        <v>493.97125752060776</v>
      </c>
      <c r="S770" s="21">
        <v>7396.2042505697545</v>
      </c>
      <c r="T770" s="38">
        <v>0.40769414616827737</v>
      </c>
    </row>
    <row r="771" spans="1:20" x14ac:dyDescent="0.25">
      <c r="A771" s="17" t="s">
        <v>286</v>
      </c>
      <c r="B771" s="8" t="s">
        <v>53</v>
      </c>
      <c r="C771" s="8" t="s">
        <v>65</v>
      </c>
      <c r="D771" s="8" t="str">
        <f t="shared" si="88"/>
        <v>Week_31-generic-fifi</v>
      </c>
      <c r="E771" s="8" t="str">
        <f t="shared" si="89"/>
        <v>CoFi-tv.cofi</v>
      </c>
      <c r="H771" s="18">
        <f t="shared" si="92"/>
        <v>4.7512505029079777E-3</v>
      </c>
      <c r="I771" s="6">
        <f t="shared" si="92"/>
        <v>3.15</v>
      </c>
      <c r="J771" s="6">
        <f t="shared" si="92"/>
        <v>96.359594628665661</v>
      </c>
      <c r="K771" s="18">
        <f t="shared" si="92"/>
        <v>0.65</v>
      </c>
      <c r="L771" s="35">
        <f>Data!BL45</f>
        <v>1679.6010050259222</v>
      </c>
      <c r="Q771" s="21">
        <v>0</v>
      </c>
      <c r="R771" s="21">
        <v>397.9467481848925</v>
      </c>
      <c r="S771" s="21">
        <v>5562.5189830165327</v>
      </c>
      <c r="T771" s="38">
        <v>0.28853274581368404</v>
      </c>
    </row>
    <row r="772" spans="1:20" x14ac:dyDescent="0.25">
      <c r="A772" s="17" t="s">
        <v>287</v>
      </c>
      <c r="B772" s="8" t="s">
        <v>53</v>
      </c>
      <c r="C772" s="8" t="s">
        <v>65</v>
      </c>
      <c r="D772" s="8" t="str">
        <f t="shared" si="88"/>
        <v>Week_32-generic-fifi</v>
      </c>
      <c r="E772" s="8" t="str">
        <f t="shared" si="89"/>
        <v>CoFi-tv.cofi</v>
      </c>
      <c r="H772" s="18">
        <f t="shared" si="92"/>
        <v>4.7512505029079777E-3</v>
      </c>
      <c r="I772" s="6">
        <f t="shared" si="92"/>
        <v>3.15</v>
      </c>
      <c r="J772" s="6">
        <f t="shared" si="92"/>
        <v>96.359594628665661</v>
      </c>
      <c r="K772" s="18">
        <f t="shared" si="92"/>
        <v>0.65</v>
      </c>
      <c r="L772" s="35">
        <f>Data!BL46</f>
        <v>1785.0855563801672</v>
      </c>
      <c r="Q772" s="21">
        <v>0</v>
      </c>
      <c r="R772" s="21">
        <v>310.41557421877638</v>
      </c>
      <c r="S772" s="21">
        <v>4217.8914231666286</v>
      </c>
      <c r="T772" s="38">
        <v>0.1985052250097239</v>
      </c>
    </row>
    <row r="773" spans="1:20" x14ac:dyDescent="0.25">
      <c r="A773" s="17" t="s">
        <v>288</v>
      </c>
      <c r="B773" s="8" t="s">
        <v>53</v>
      </c>
      <c r="C773" s="8" t="s">
        <v>65</v>
      </c>
      <c r="D773" s="8" t="str">
        <f t="shared" si="88"/>
        <v>Week_33-generic-fifi</v>
      </c>
      <c r="E773" s="8" t="str">
        <f t="shared" si="89"/>
        <v>CoFi-tv.cofi</v>
      </c>
      <c r="H773" s="18">
        <f t="shared" si="92"/>
        <v>4.7512505029079777E-3</v>
      </c>
      <c r="I773" s="6">
        <f t="shared" si="92"/>
        <v>3.15</v>
      </c>
      <c r="J773" s="6">
        <f t="shared" si="92"/>
        <v>96.359594628665661</v>
      </c>
      <c r="K773" s="18">
        <f t="shared" si="92"/>
        <v>0.65</v>
      </c>
      <c r="L773" s="35">
        <f>Data!BL47</f>
        <v>1690.7075426683041</v>
      </c>
      <c r="Q773" s="21">
        <v>0</v>
      </c>
      <c r="R773" s="21">
        <v>394.95760516709083</v>
      </c>
      <c r="S773" s="21">
        <v>5550.6502423587463</v>
      </c>
      <c r="T773" s="38">
        <v>0.28627066426727388</v>
      </c>
    </row>
    <row r="774" spans="1:20" x14ac:dyDescent="0.25">
      <c r="A774" s="17" t="s">
        <v>289</v>
      </c>
      <c r="B774" s="8" t="s">
        <v>53</v>
      </c>
      <c r="C774" s="8" t="s">
        <v>65</v>
      </c>
      <c r="D774" s="8" t="str">
        <f t="shared" si="88"/>
        <v>Week_34-generic-fifi</v>
      </c>
      <c r="E774" s="8" t="str">
        <f t="shared" si="89"/>
        <v>CoFi-tv.cofi</v>
      </c>
      <c r="H774" s="18">
        <f t="shared" si="92"/>
        <v>4.7512505029079777E-3</v>
      </c>
      <c r="I774" s="6">
        <f t="shared" si="92"/>
        <v>3.15</v>
      </c>
      <c r="J774" s="6">
        <f t="shared" si="92"/>
        <v>96.359594628665661</v>
      </c>
      <c r="K774" s="18">
        <f t="shared" si="92"/>
        <v>0.65</v>
      </c>
      <c r="L774" s="35">
        <f>Data!BL48</f>
        <v>1640.0237687431245</v>
      </c>
      <c r="Q774" s="21">
        <v>0</v>
      </c>
      <c r="R774" s="21">
        <v>444.39371096508245</v>
      </c>
      <c r="S774" s="21">
        <v>6053.0620626941336</v>
      </c>
      <c r="T774" s="38">
        <v>0.28509344293363414</v>
      </c>
    </row>
    <row r="775" spans="1:20" x14ac:dyDescent="0.25">
      <c r="A775" s="17" t="s">
        <v>290</v>
      </c>
      <c r="B775" s="8" t="s">
        <v>53</v>
      </c>
      <c r="C775" s="8" t="s">
        <v>65</v>
      </c>
      <c r="D775" s="8" t="str">
        <f t="shared" si="88"/>
        <v>Week_35-generic-fifi</v>
      </c>
      <c r="E775" s="8" t="str">
        <f t="shared" si="89"/>
        <v>CoFi-tv.cofi</v>
      </c>
      <c r="H775" s="18">
        <f t="shared" si="92"/>
        <v>4.7512505029079777E-3</v>
      </c>
      <c r="I775" s="6">
        <f t="shared" si="92"/>
        <v>3.15</v>
      </c>
      <c r="J775" s="6">
        <f t="shared" si="92"/>
        <v>96.359594628665661</v>
      </c>
      <c r="K775" s="18">
        <f t="shared" si="92"/>
        <v>0.65</v>
      </c>
      <c r="L775" s="35">
        <f>Data!BL49</f>
        <v>2090.1152728342267</v>
      </c>
      <c r="Q775" s="21">
        <v>0</v>
      </c>
      <c r="R775" s="21">
        <v>267.79512460945369</v>
      </c>
      <c r="S775" s="21">
        <v>3885.0723313980102</v>
      </c>
      <c r="T775" s="38">
        <v>0.19598892277911406</v>
      </c>
    </row>
    <row r="776" spans="1:20" x14ac:dyDescent="0.25">
      <c r="A776" s="17" t="s">
        <v>291</v>
      </c>
      <c r="B776" s="8" t="s">
        <v>53</v>
      </c>
      <c r="C776" s="8" t="s">
        <v>65</v>
      </c>
      <c r="D776" s="8" t="str">
        <f t="shared" si="88"/>
        <v>Week_36-generic-fifi</v>
      </c>
      <c r="E776" s="8" t="str">
        <f t="shared" si="89"/>
        <v>CoFi-tv.cofi</v>
      </c>
      <c r="H776" s="18">
        <f t="shared" si="92"/>
        <v>4.7512505029079777E-3</v>
      </c>
      <c r="I776" s="6">
        <f t="shared" si="92"/>
        <v>3.15</v>
      </c>
      <c r="J776" s="6">
        <f t="shared" si="92"/>
        <v>96.359594628665661</v>
      </c>
      <c r="K776" s="18">
        <f t="shared" si="92"/>
        <v>0.65</v>
      </c>
      <c r="L776" s="35">
        <f>Data!BL50</f>
        <v>2828.7555777959278</v>
      </c>
      <c r="Q776" s="21">
        <v>0</v>
      </c>
      <c r="R776" s="21">
        <v>218.96447179998549</v>
      </c>
      <c r="S776" s="21">
        <v>2931.9395267946161</v>
      </c>
      <c r="T776" s="38">
        <v>0.1321986508747397</v>
      </c>
    </row>
    <row r="777" spans="1:20" x14ac:dyDescent="0.25">
      <c r="A777" s="17" t="s">
        <v>292</v>
      </c>
      <c r="B777" s="8" t="s">
        <v>53</v>
      </c>
      <c r="C777" s="8" t="s">
        <v>65</v>
      </c>
      <c r="D777" s="8" t="str">
        <f t="shared" si="88"/>
        <v>Week_37-generic-fifi</v>
      </c>
      <c r="E777" s="8" t="str">
        <f t="shared" si="89"/>
        <v>CoFi-tv.cofi</v>
      </c>
      <c r="H777" s="18">
        <f t="shared" ref="H777:K792" si="93">H776</f>
        <v>4.7512505029079777E-3</v>
      </c>
      <c r="I777" s="6">
        <f t="shared" si="93"/>
        <v>3.15</v>
      </c>
      <c r="J777" s="6">
        <f t="shared" si="93"/>
        <v>96.359594628665661</v>
      </c>
      <c r="K777" s="18">
        <f t="shared" si="93"/>
        <v>0.65</v>
      </c>
      <c r="L777" s="35">
        <f>Data!BL51</f>
        <v>1922.1607123485817</v>
      </c>
      <c r="Q777" s="21">
        <v>0</v>
      </c>
      <c r="R777" s="21">
        <v>240.16408399702604</v>
      </c>
      <c r="S777" s="21">
        <v>3744.9464564337877</v>
      </c>
      <c r="T777" s="38">
        <v>0.20948257880261412</v>
      </c>
    </row>
    <row r="778" spans="1:20" x14ac:dyDescent="0.25">
      <c r="A778" s="17" t="s">
        <v>293</v>
      </c>
      <c r="B778" s="8" t="s">
        <v>53</v>
      </c>
      <c r="C778" s="8" t="s">
        <v>65</v>
      </c>
      <c r="D778" s="8" t="str">
        <f t="shared" si="88"/>
        <v>Week_38-generic-fifi</v>
      </c>
      <c r="E778" s="8" t="str">
        <f t="shared" si="89"/>
        <v>CoFi-tv.cofi</v>
      </c>
      <c r="H778" s="18">
        <f t="shared" si="93"/>
        <v>4.7512505029079777E-3</v>
      </c>
      <c r="I778" s="6">
        <f t="shared" si="93"/>
        <v>3.15</v>
      </c>
      <c r="J778" s="6">
        <f t="shared" si="93"/>
        <v>96.359594628665661</v>
      </c>
      <c r="K778" s="18">
        <f t="shared" si="93"/>
        <v>0.65</v>
      </c>
      <c r="L778" s="35">
        <f>Data!BL52</f>
        <v>1655.1084423786397</v>
      </c>
      <c r="Q778" s="21">
        <v>0</v>
      </c>
      <c r="R778" s="21">
        <v>404.54133352220521</v>
      </c>
      <c r="S778" s="21">
        <v>5867.9117594395866</v>
      </c>
      <c r="T778" s="38">
        <v>0.29843507807131864</v>
      </c>
    </row>
    <row r="779" spans="1:20" x14ac:dyDescent="0.25">
      <c r="A779" s="17" t="s">
        <v>294</v>
      </c>
      <c r="B779" s="8" t="s">
        <v>53</v>
      </c>
      <c r="C779" s="8" t="s">
        <v>65</v>
      </c>
      <c r="D779" s="8" t="str">
        <f t="shared" si="88"/>
        <v>Week_39-generic-fifi</v>
      </c>
      <c r="E779" s="8" t="str">
        <f t="shared" si="89"/>
        <v>CoFi-tv.cofi</v>
      </c>
      <c r="H779" s="18">
        <f t="shared" si="93"/>
        <v>4.7512505029079777E-3</v>
      </c>
      <c r="I779" s="6">
        <f t="shared" si="93"/>
        <v>3.15</v>
      </c>
      <c r="J779" s="6">
        <f t="shared" si="93"/>
        <v>96.359594628665661</v>
      </c>
      <c r="K779" s="18">
        <f t="shared" si="93"/>
        <v>0.65</v>
      </c>
      <c r="L779" s="35">
        <f>Data!BL53</f>
        <v>1978.6811625276007</v>
      </c>
      <c r="Q779" s="21">
        <v>0</v>
      </c>
      <c r="R779" s="21">
        <v>441.42957325917121</v>
      </c>
      <c r="S779" s="21">
        <v>5519.2780539072719</v>
      </c>
      <c r="T779" s="38">
        <v>0.2234285442777435</v>
      </c>
    </row>
    <row r="780" spans="1:20" x14ac:dyDescent="0.25">
      <c r="A780" s="17" t="s">
        <v>295</v>
      </c>
      <c r="B780" s="8" t="s">
        <v>53</v>
      </c>
      <c r="C780" s="8" t="s">
        <v>65</v>
      </c>
      <c r="D780" s="8" t="str">
        <f t="shared" si="88"/>
        <v>Week_40-generic-fifi</v>
      </c>
      <c r="E780" s="8" t="str">
        <f t="shared" si="89"/>
        <v>CoFi-tv.cofi</v>
      </c>
      <c r="H780" s="18">
        <f t="shared" si="93"/>
        <v>4.7512505029079777E-3</v>
      </c>
      <c r="I780" s="6">
        <f t="shared" si="93"/>
        <v>3.15</v>
      </c>
      <c r="J780" s="6">
        <f t="shared" si="93"/>
        <v>96.359594628665661</v>
      </c>
      <c r="K780" s="18">
        <f t="shared" si="93"/>
        <v>0.65</v>
      </c>
      <c r="L780" s="35">
        <f>Data!BL54</f>
        <v>1830.26323436441</v>
      </c>
      <c r="Q780" s="21">
        <v>0</v>
      </c>
      <c r="R780" s="21">
        <v>283.32225738827884</v>
      </c>
      <c r="S780" s="21">
        <v>3637.9031077576592</v>
      </c>
      <c r="T780" s="38">
        <v>0.15156627142595169</v>
      </c>
    </row>
    <row r="781" spans="1:20" x14ac:dyDescent="0.25">
      <c r="A781" s="17" t="s">
        <v>296</v>
      </c>
      <c r="B781" s="8" t="s">
        <v>53</v>
      </c>
      <c r="C781" s="8" t="s">
        <v>65</v>
      </c>
      <c r="D781" s="8" t="str">
        <f t="shared" si="88"/>
        <v>Week_41-generic-fifi</v>
      </c>
      <c r="E781" s="8" t="str">
        <f t="shared" si="89"/>
        <v>CoFi-tv.cofi</v>
      </c>
      <c r="H781" s="18">
        <f t="shared" si="93"/>
        <v>4.7512505029079777E-3</v>
      </c>
      <c r="I781" s="6">
        <f t="shared" si="93"/>
        <v>3.15</v>
      </c>
      <c r="J781" s="6">
        <f t="shared" si="93"/>
        <v>96.359594628665661</v>
      </c>
      <c r="K781" s="18">
        <f t="shared" si="93"/>
        <v>0.65</v>
      </c>
      <c r="L781" s="35">
        <f>Data!BL55</f>
        <v>1725.3903664173188</v>
      </c>
      <c r="Q781" s="21">
        <v>0</v>
      </c>
      <c r="R781" s="21">
        <v>319.16542438091233</v>
      </c>
      <c r="S781" s="21">
        <v>5206.9445840820608</v>
      </c>
      <c r="T781" s="38">
        <v>0.29452269891925209</v>
      </c>
    </row>
    <row r="782" spans="1:20" x14ac:dyDescent="0.25">
      <c r="A782" s="17" t="s">
        <v>297</v>
      </c>
      <c r="B782" s="8" t="s">
        <v>53</v>
      </c>
      <c r="C782" s="8" t="s">
        <v>65</v>
      </c>
      <c r="D782" s="8" t="str">
        <f t="shared" si="88"/>
        <v>Week_42-generic-fifi</v>
      </c>
      <c r="E782" s="8" t="str">
        <f t="shared" si="89"/>
        <v>CoFi-tv.cofi</v>
      </c>
      <c r="H782" s="18">
        <f t="shared" si="93"/>
        <v>4.7512505029079777E-3</v>
      </c>
      <c r="I782" s="6">
        <f t="shared" si="93"/>
        <v>3.15</v>
      </c>
      <c r="J782" s="6">
        <f t="shared" si="93"/>
        <v>96.359594628665661</v>
      </c>
      <c r="K782" s="18">
        <f t="shared" si="93"/>
        <v>0.65</v>
      </c>
      <c r="L782" s="35">
        <f>Data!BL56</f>
        <v>1946.9834473517333</v>
      </c>
      <c r="Q782" s="21">
        <v>0</v>
      </c>
      <c r="R782" s="21">
        <v>349.88966860989018</v>
      </c>
      <c r="S782" s="21">
        <v>4821.4177668051543</v>
      </c>
      <c r="T782" s="38">
        <v>0.23184346187810612</v>
      </c>
    </row>
    <row r="783" spans="1:20" x14ac:dyDescent="0.25">
      <c r="A783" s="17" t="s">
        <v>298</v>
      </c>
      <c r="B783" s="8" t="s">
        <v>53</v>
      </c>
      <c r="C783" s="8" t="s">
        <v>65</v>
      </c>
      <c r="D783" s="8" t="str">
        <f t="shared" si="88"/>
        <v>Week_43-generic-fifi</v>
      </c>
      <c r="E783" s="8" t="str">
        <f t="shared" si="89"/>
        <v>CoFi-tv.cofi</v>
      </c>
      <c r="H783" s="18">
        <f t="shared" si="93"/>
        <v>4.7512505029079777E-3</v>
      </c>
      <c r="I783" s="6">
        <f t="shared" si="93"/>
        <v>3.15</v>
      </c>
      <c r="J783" s="6">
        <f t="shared" si="93"/>
        <v>96.359594628665661</v>
      </c>
      <c r="K783" s="18">
        <f t="shared" si="93"/>
        <v>0.65</v>
      </c>
      <c r="L783" s="35">
        <f>Data!BL57</f>
        <v>1944.8608207636205</v>
      </c>
      <c r="Q783" s="21">
        <v>0</v>
      </c>
      <c r="R783" s="21">
        <v>241.405807673303</v>
      </c>
      <c r="S783" s="21">
        <v>3434.4231927674396</v>
      </c>
      <c r="T783" s="38">
        <v>0.15755350955785152</v>
      </c>
    </row>
    <row r="784" spans="1:20" x14ac:dyDescent="0.25">
      <c r="A784" s="17" t="s">
        <v>299</v>
      </c>
      <c r="B784" s="8" t="s">
        <v>53</v>
      </c>
      <c r="C784" s="8" t="s">
        <v>65</v>
      </c>
      <c r="D784" s="8" t="str">
        <f t="shared" si="88"/>
        <v>Week_44-generic-fifi</v>
      </c>
      <c r="E784" s="8" t="str">
        <f t="shared" si="89"/>
        <v>CoFi-tv.cofi</v>
      </c>
      <c r="H784" s="18">
        <f t="shared" si="93"/>
        <v>4.7512505029079777E-3</v>
      </c>
      <c r="I784" s="6">
        <f t="shared" si="93"/>
        <v>3.15</v>
      </c>
      <c r="J784" s="6">
        <f t="shared" si="93"/>
        <v>96.359594628665661</v>
      </c>
      <c r="K784" s="18">
        <f t="shared" si="93"/>
        <v>0.65</v>
      </c>
      <c r="L784" s="35">
        <f>Data!BL58</f>
        <v>2085.2620813272074</v>
      </c>
      <c r="Q784" s="21">
        <v>0</v>
      </c>
      <c r="R784" s="21">
        <v>201.11058184499322</v>
      </c>
      <c r="S784" s="21">
        <v>2553.4475267366101</v>
      </c>
      <c r="T784" s="38">
        <v>0.1054543431140772</v>
      </c>
    </row>
    <row r="785" spans="1:20" x14ac:dyDescent="0.25">
      <c r="A785" s="17" t="s">
        <v>300</v>
      </c>
      <c r="B785" s="8" t="s">
        <v>53</v>
      </c>
      <c r="C785" s="8" t="s">
        <v>65</v>
      </c>
      <c r="D785" s="8" t="str">
        <f t="shared" si="88"/>
        <v>Week_45-generic-fifi</v>
      </c>
      <c r="E785" s="8" t="str">
        <f t="shared" si="89"/>
        <v>CoFi-tv.cofi</v>
      </c>
      <c r="H785" s="18">
        <f t="shared" si="93"/>
        <v>4.7512505029079777E-3</v>
      </c>
      <c r="I785" s="6">
        <f t="shared" si="93"/>
        <v>3.15</v>
      </c>
      <c r="J785" s="6">
        <f t="shared" si="93"/>
        <v>96.359594628665661</v>
      </c>
      <c r="K785" s="18">
        <f t="shared" si="93"/>
        <v>0.65</v>
      </c>
      <c r="L785" s="35">
        <f>Data!BL59</f>
        <v>1650.6523731634045</v>
      </c>
      <c r="Q785" s="21">
        <v>0</v>
      </c>
      <c r="R785" s="21">
        <v>536.56055935383097</v>
      </c>
      <c r="S785" s="21">
        <v>7661.0371724940242</v>
      </c>
      <c r="T785" s="38">
        <v>0.36477531559933252</v>
      </c>
    </row>
    <row r="786" spans="1:20" x14ac:dyDescent="0.25">
      <c r="A786" s="17" t="s">
        <v>301</v>
      </c>
      <c r="B786" s="8" t="s">
        <v>53</v>
      </c>
      <c r="C786" s="8" t="s">
        <v>65</v>
      </c>
      <c r="D786" s="8" t="str">
        <f t="shared" si="88"/>
        <v>Week_46-generic-fifi</v>
      </c>
      <c r="E786" s="8" t="str">
        <f t="shared" si="89"/>
        <v>CoFi-tv.cofi</v>
      </c>
      <c r="H786" s="18">
        <f t="shared" si="93"/>
        <v>4.7512505029079777E-3</v>
      </c>
      <c r="I786" s="6">
        <f t="shared" si="93"/>
        <v>3.15</v>
      </c>
      <c r="J786" s="6">
        <f t="shared" si="93"/>
        <v>96.359594628665661</v>
      </c>
      <c r="K786" s="18">
        <f t="shared" si="93"/>
        <v>0.65</v>
      </c>
      <c r="L786" s="35">
        <f>Data!BL60</f>
        <v>1731.9975466831138</v>
      </c>
      <c r="Q786" s="21">
        <v>0</v>
      </c>
      <c r="R786" s="21">
        <v>429.5150665088878</v>
      </c>
      <c r="S786" s="21">
        <v>6113.06035085439</v>
      </c>
      <c r="T786" s="38">
        <v>0.29164365124389435</v>
      </c>
    </row>
    <row r="787" spans="1:20" x14ac:dyDescent="0.25">
      <c r="A787" s="17" t="s">
        <v>272</v>
      </c>
      <c r="B787" s="8" t="s">
        <v>53</v>
      </c>
      <c r="C787" s="8" t="s">
        <v>65</v>
      </c>
      <c r="D787" s="8" t="str">
        <f t="shared" si="88"/>
        <v>Week_47-generic-fifi</v>
      </c>
      <c r="E787" s="8" t="str">
        <f t="shared" si="89"/>
        <v>CoFi-tv.cofi</v>
      </c>
      <c r="H787" s="18">
        <f t="shared" si="93"/>
        <v>4.7512505029079777E-3</v>
      </c>
      <c r="I787" s="6">
        <f t="shared" si="93"/>
        <v>3.15</v>
      </c>
      <c r="J787" s="6">
        <f t="shared" si="93"/>
        <v>96.359594628665661</v>
      </c>
      <c r="K787" s="18">
        <f t="shared" si="93"/>
        <v>0.65</v>
      </c>
      <c r="L787" s="35">
        <f>Data!BL61</f>
        <v>2385.2246421647269</v>
      </c>
      <c r="Q787" s="21">
        <v>0</v>
      </c>
      <c r="R787" s="21">
        <v>433.27891639972279</v>
      </c>
      <c r="S787" s="21">
        <v>5310.434137982088</v>
      </c>
      <c r="T787" s="38">
        <v>0.20078493074207626</v>
      </c>
    </row>
    <row r="788" spans="1:20" x14ac:dyDescent="0.25">
      <c r="A788" s="17" t="s">
        <v>273</v>
      </c>
      <c r="B788" s="8" t="s">
        <v>53</v>
      </c>
      <c r="C788" s="8" t="s">
        <v>65</v>
      </c>
      <c r="D788" s="8" t="str">
        <f t="shared" si="88"/>
        <v>Week_48-generic-fifi</v>
      </c>
      <c r="E788" s="8" t="str">
        <f t="shared" si="89"/>
        <v>CoFi-tv.cofi</v>
      </c>
      <c r="H788" s="18">
        <f t="shared" si="93"/>
        <v>4.7512505029079777E-3</v>
      </c>
      <c r="I788" s="6">
        <f t="shared" si="93"/>
        <v>3.15</v>
      </c>
      <c r="J788" s="6">
        <f t="shared" si="93"/>
        <v>96.359594628665661</v>
      </c>
      <c r="K788" s="18">
        <f t="shared" si="93"/>
        <v>0.65</v>
      </c>
      <c r="L788" s="35">
        <f>Data!BL62</f>
        <v>2385.2246421647269</v>
      </c>
      <c r="Q788" s="21">
        <v>0</v>
      </c>
      <c r="R788" s="21">
        <v>293.07868437767951</v>
      </c>
      <c r="S788" s="21">
        <v>3614.1449202402637</v>
      </c>
      <c r="T788" s="38">
        <v>0.13556691299517099</v>
      </c>
    </row>
    <row r="789" spans="1:20" x14ac:dyDescent="0.25">
      <c r="A789" s="17" t="s">
        <v>274</v>
      </c>
      <c r="B789" s="8" t="s">
        <v>53</v>
      </c>
      <c r="C789" s="8" t="s">
        <v>65</v>
      </c>
      <c r="D789" s="8" t="str">
        <f t="shared" si="88"/>
        <v>Week_49-generic-fifi</v>
      </c>
      <c r="E789" s="8" t="str">
        <f t="shared" si="89"/>
        <v>CoFi-tv.cofi</v>
      </c>
      <c r="H789" s="18">
        <f t="shared" si="93"/>
        <v>4.7512505029079777E-3</v>
      </c>
      <c r="I789" s="6">
        <f t="shared" si="93"/>
        <v>3.15</v>
      </c>
      <c r="J789" s="6">
        <f t="shared" si="93"/>
        <v>96.359594628665661</v>
      </c>
      <c r="K789" s="18">
        <f t="shared" si="93"/>
        <v>0.65</v>
      </c>
      <c r="L789" s="35">
        <f>Data!BL63</f>
        <v>2385.2246421647269</v>
      </c>
      <c r="Q789" s="21">
        <v>0</v>
      </c>
      <c r="R789" s="21">
        <v>124.51078344079365</v>
      </c>
      <c r="S789" s="21">
        <v>1866.3015063662458</v>
      </c>
      <c r="T789" s="38">
        <v>9.0347750104122992E-2</v>
      </c>
    </row>
    <row r="790" spans="1:20" x14ac:dyDescent="0.25">
      <c r="A790" s="17" t="s">
        <v>275</v>
      </c>
      <c r="B790" s="8" t="s">
        <v>53</v>
      </c>
      <c r="C790" s="8" t="s">
        <v>65</v>
      </c>
      <c r="D790" s="8" t="str">
        <f t="shared" si="88"/>
        <v>Week_50-generic-fifi</v>
      </c>
      <c r="E790" s="8" t="str">
        <f t="shared" si="89"/>
        <v>CoFi-tv.cofi</v>
      </c>
      <c r="H790" s="18">
        <f t="shared" si="93"/>
        <v>4.7512505029079777E-3</v>
      </c>
      <c r="I790" s="6">
        <f t="shared" si="93"/>
        <v>3.15</v>
      </c>
      <c r="J790" s="6">
        <f t="shared" si="93"/>
        <v>96.359594628665661</v>
      </c>
      <c r="K790" s="18">
        <f t="shared" si="93"/>
        <v>0.65</v>
      </c>
      <c r="L790" s="35">
        <f>Data!BL64</f>
        <v>2011.4207803329416</v>
      </c>
      <c r="Q790" s="21">
        <v>0</v>
      </c>
      <c r="R790" s="21">
        <v>465.68908297457682</v>
      </c>
      <c r="S790" s="21">
        <v>6347.578659851757</v>
      </c>
      <c r="T790" s="38">
        <v>0.28128411072000903</v>
      </c>
    </row>
    <row r="791" spans="1:20" x14ac:dyDescent="0.25">
      <c r="A791" s="17" t="s">
        <v>276</v>
      </c>
      <c r="B791" s="8" t="s">
        <v>53</v>
      </c>
      <c r="C791" s="8" t="s">
        <v>65</v>
      </c>
      <c r="D791" s="8" t="str">
        <f t="shared" si="88"/>
        <v>Week_51-generic-fifi</v>
      </c>
      <c r="E791" s="8" t="str">
        <f t="shared" si="89"/>
        <v>CoFi-tv.cofi</v>
      </c>
      <c r="H791" s="18">
        <f t="shared" si="93"/>
        <v>4.7512505029079777E-3</v>
      </c>
      <c r="I791" s="6">
        <f t="shared" si="93"/>
        <v>3.15</v>
      </c>
      <c r="J791" s="6">
        <f t="shared" si="93"/>
        <v>96.359594628665661</v>
      </c>
      <c r="K791" s="18">
        <f t="shared" si="93"/>
        <v>0.65</v>
      </c>
      <c r="L791" s="35">
        <f>Data!BL65</f>
        <v>2011.4207803329416</v>
      </c>
      <c r="Q791" s="21">
        <v>0</v>
      </c>
      <c r="R791" s="21">
        <v>392.34954045577086</v>
      </c>
      <c r="S791" s="21">
        <v>4936.8896773794004</v>
      </c>
      <c r="T791" s="38">
        <v>0.19320683538339434</v>
      </c>
    </row>
    <row r="792" spans="1:20" x14ac:dyDescent="0.25">
      <c r="A792" s="17" t="s">
        <v>277</v>
      </c>
      <c r="B792" s="8" t="s">
        <v>53</v>
      </c>
      <c r="C792" s="8" t="s">
        <v>65</v>
      </c>
      <c r="D792" s="8" t="str">
        <f t="shared" si="88"/>
        <v>Week_52-generic-fifi</v>
      </c>
      <c r="E792" s="8" t="str">
        <f t="shared" si="89"/>
        <v>CoFi-tv.cofi</v>
      </c>
      <c r="H792" s="18">
        <f t="shared" si="93"/>
        <v>4.7512505029079777E-3</v>
      </c>
      <c r="I792" s="6">
        <f t="shared" si="93"/>
        <v>3.15</v>
      </c>
      <c r="J792" s="6">
        <f t="shared" si="93"/>
        <v>96.359594628665661</v>
      </c>
      <c r="K792" s="18">
        <f t="shared" si="93"/>
        <v>0.65</v>
      </c>
      <c r="L792" s="35">
        <f>Data!BL66</f>
        <v>2011.4207803329416</v>
      </c>
      <c r="Q792" s="21">
        <v>0</v>
      </c>
      <c r="R792" s="21">
        <v>204.3347573388092</v>
      </c>
      <c r="S792" s="21">
        <v>2691.9444847300952</v>
      </c>
      <c r="T792" s="38">
        <v>0.13024799905051132</v>
      </c>
    </row>
    <row r="794" spans="1:20" x14ac:dyDescent="0.25">
      <c r="A794" s="16" t="s">
        <v>328</v>
      </c>
      <c r="B794" s="8" t="s">
        <v>53</v>
      </c>
      <c r="C794" s="8" t="s">
        <v>65</v>
      </c>
      <c r="D794" s="8" t="str">
        <f>A794&amp;"-generic-refi"</f>
        <v>Week_40_old-generic-refi</v>
      </c>
      <c r="E794" s="8" t="str">
        <f>IF(RIGHT(A794,3)="old","Initial",B794&amp;"-"&amp;C794)</f>
        <v>Initial</v>
      </c>
      <c r="H794" s="25">
        <f>SUMIFS(Data!N$2:N$48,Data!$L$2:$L$48,$C794,Data!$M$2:$M$48,RIGHT($D794,4))</f>
        <v>5.7091597585954825E-3</v>
      </c>
      <c r="I794" s="42">
        <f>VLOOKUP(C794,parms,8,FALSE)</f>
        <v>3.15</v>
      </c>
      <c r="J794" s="28">
        <f>SUMIFS(Data!O$2:O$48,Data!$L$2:$L$48,$C794,Data!$M$2:$M$48,RIGHT($D794,4))</f>
        <v>108.82230307802553</v>
      </c>
      <c r="K794" s="25">
        <f>SUMIFS(Data!Q$2:Q$48,Data!$L$2:$L$48,$C794,Data!$M$2:$M$48,RIGHT($D794,4))</f>
        <v>0.65</v>
      </c>
      <c r="L794" s="35">
        <f>Data!BL2</f>
        <v>1830.26323436441</v>
      </c>
      <c r="Q794" s="21">
        <v>0</v>
      </c>
      <c r="R794" s="21">
        <v>12.879114413469095</v>
      </c>
      <c r="S794" s="21">
        <v>201.45183556346097</v>
      </c>
      <c r="T794" s="38">
        <v>1.4170520851176205E-2</v>
      </c>
    </row>
    <row r="795" spans="1:20" x14ac:dyDescent="0.25">
      <c r="A795" s="16" t="s">
        <v>316</v>
      </c>
      <c r="B795" s="8" t="s">
        <v>53</v>
      </c>
      <c r="C795" s="8" t="s">
        <v>65</v>
      </c>
      <c r="D795" s="8" t="str">
        <f t="shared" ref="D795:D858" si="94">A795&amp;"-generic-refi"</f>
        <v>Week_41_old-generic-refi</v>
      </c>
      <c r="E795" s="8" t="str">
        <f t="shared" ref="E795:E858" si="95">IF(RIGHT(A795,3)="old","Initial",B795&amp;"-"&amp;C795)</f>
        <v>Initial</v>
      </c>
      <c r="H795" s="18">
        <f t="shared" ref="H795:K810" si="96">H794</f>
        <v>5.7091597585954825E-3</v>
      </c>
      <c r="I795" s="6">
        <f>I794</f>
        <v>3.15</v>
      </c>
      <c r="J795" s="6">
        <f t="shared" si="96"/>
        <v>108.82230307802553</v>
      </c>
      <c r="K795" s="18">
        <f t="shared" si="96"/>
        <v>0.65</v>
      </c>
      <c r="L795" s="35">
        <f>Data!BL3</f>
        <v>1725.3903664173188</v>
      </c>
      <c r="Q795" s="21">
        <v>0</v>
      </c>
      <c r="R795" s="21">
        <v>402.25686455772052</v>
      </c>
      <c r="S795" s="21">
        <v>5049.8949427611997</v>
      </c>
      <c r="T795" s="38">
        <v>0.24548487304290412</v>
      </c>
    </row>
    <row r="796" spans="1:20" x14ac:dyDescent="0.25">
      <c r="A796" s="16" t="s">
        <v>317</v>
      </c>
      <c r="B796" s="8" t="s">
        <v>53</v>
      </c>
      <c r="C796" s="8" t="s">
        <v>65</v>
      </c>
      <c r="D796" s="8" t="str">
        <f t="shared" si="94"/>
        <v>Week_42_old-generic-refi</v>
      </c>
      <c r="E796" s="8" t="str">
        <f t="shared" si="95"/>
        <v>Initial</v>
      </c>
      <c r="H796" s="18">
        <f t="shared" si="96"/>
        <v>5.7091597585954825E-3</v>
      </c>
      <c r="I796" s="6">
        <f t="shared" si="96"/>
        <v>3.15</v>
      </c>
      <c r="J796" s="6">
        <f t="shared" si="96"/>
        <v>108.82230307802553</v>
      </c>
      <c r="K796" s="18">
        <f t="shared" si="96"/>
        <v>0.65</v>
      </c>
      <c r="L796" s="35">
        <f>Data!BL4</f>
        <v>1946.9834473517333</v>
      </c>
      <c r="Q796" s="21">
        <v>0</v>
      </c>
      <c r="R796" s="21">
        <v>256.62415134113439</v>
      </c>
      <c r="S796" s="21">
        <v>3405.1463260437281</v>
      </c>
      <c r="T796" s="38">
        <v>0.17578494400910782</v>
      </c>
    </row>
    <row r="797" spans="1:20" x14ac:dyDescent="0.25">
      <c r="A797" s="16" t="s">
        <v>318</v>
      </c>
      <c r="B797" s="8" t="s">
        <v>53</v>
      </c>
      <c r="C797" s="8" t="s">
        <v>65</v>
      </c>
      <c r="D797" s="8" t="str">
        <f t="shared" si="94"/>
        <v>Week_43_old-generic-refi</v>
      </c>
      <c r="E797" s="8" t="str">
        <f t="shared" si="95"/>
        <v>Initial</v>
      </c>
      <c r="H797" s="18">
        <f t="shared" si="96"/>
        <v>5.7091597585954825E-3</v>
      </c>
      <c r="I797" s="6">
        <f t="shared" si="96"/>
        <v>3.15</v>
      </c>
      <c r="J797" s="6">
        <f t="shared" si="96"/>
        <v>108.82230307802553</v>
      </c>
      <c r="K797" s="18">
        <f t="shared" si="96"/>
        <v>0.65</v>
      </c>
      <c r="L797" s="35">
        <f>Data!BL5</f>
        <v>1944.8608207636205</v>
      </c>
      <c r="Q797" s="21">
        <v>0</v>
      </c>
      <c r="R797" s="21">
        <v>300.5999639130581</v>
      </c>
      <c r="S797" s="21">
        <v>4417.3539126749592</v>
      </c>
      <c r="T797" s="38">
        <v>0.28056443655672081</v>
      </c>
    </row>
    <row r="798" spans="1:20" x14ac:dyDescent="0.25">
      <c r="A798" s="16" t="s">
        <v>319</v>
      </c>
      <c r="B798" s="8" t="s">
        <v>53</v>
      </c>
      <c r="C798" s="8" t="s">
        <v>65</v>
      </c>
      <c r="D798" s="8" t="str">
        <f t="shared" si="94"/>
        <v>Week_44_old-generic-refi</v>
      </c>
      <c r="E798" s="8" t="str">
        <f t="shared" si="95"/>
        <v>Initial</v>
      </c>
      <c r="H798" s="18">
        <f t="shared" si="96"/>
        <v>5.7091597585954825E-3</v>
      </c>
      <c r="I798" s="6">
        <f t="shared" si="96"/>
        <v>3.15</v>
      </c>
      <c r="J798" s="6">
        <f t="shared" si="96"/>
        <v>108.82230307802553</v>
      </c>
      <c r="K798" s="18">
        <f t="shared" si="96"/>
        <v>0.65</v>
      </c>
      <c r="L798" s="35">
        <f>Data!BL6</f>
        <v>2085.2620813272074</v>
      </c>
      <c r="Q798" s="21">
        <v>0</v>
      </c>
      <c r="R798" s="21">
        <v>182.85714791724965</v>
      </c>
      <c r="S798" s="21">
        <v>2886.8456710722403</v>
      </c>
      <c r="T798" s="38">
        <v>0.1951513229937788</v>
      </c>
    </row>
    <row r="799" spans="1:20" x14ac:dyDescent="0.25">
      <c r="A799" s="16" t="s">
        <v>320</v>
      </c>
      <c r="B799" s="8" t="s">
        <v>53</v>
      </c>
      <c r="C799" s="8" t="s">
        <v>65</v>
      </c>
      <c r="D799" s="8" t="str">
        <f t="shared" si="94"/>
        <v>Week_45_old-generic-refi</v>
      </c>
      <c r="E799" s="8" t="str">
        <f t="shared" si="95"/>
        <v>Initial</v>
      </c>
      <c r="H799" s="18">
        <f t="shared" si="96"/>
        <v>5.7091597585954825E-3</v>
      </c>
      <c r="I799" s="6">
        <f t="shared" si="96"/>
        <v>3.15</v>
      </c>
      <c r="J799" s="6">
        <f t="shared" si="96"/>
        <v>108.82230307802553</v>
      </c>
      <c r="K799" s="18">
        <f t="shared" si="96"/>
        <v>0.65</v>
      </c>
      <c r="L799" s="35">
        <f>Data!BL7</f>
        <v>1650.6523731634045</v>
      </c>
      <c r="Q799" s="21">
        <v>0</v>
      </c>
      <c r="R799" s="21">
        <v>533.64634900768021</v>
      </c>
      <c r="S799" s="21">
        <v>6571.5950008087748</v>
      </c>
      <c r="T799" s="38">
        <v>0.28885330701834466</v>
      </c>
    </row>
    <row r="800" spans="1:20" x14ac:dyDescent="0.25">
      <c r="A800" s="16" t="s">
        <v>321</v>
      </c>
      <c r="B800" s="8" t="s">
        <v>53</v>
      </c>
      <c r="C800" s="8" t="s">
        <v>65</v>
      </c>
      <c r="D800" s="8" t="str">
        <f t="shared" si="94"/>
        <v>Week_46_old-generic-refi</v>
      </c>
      <c r="E800" s="8" t="str">
        <f t="shared" si="95"/>
        <v>Initial</v>
      </c>
      <c r="H800" s="18">
        <f t="shared" si="96"/>
        <v>5.7091597585954825E-3</v>
      </c>
      <c r="I800" s="6">
        <f t="shared" si="96"/>
        <v>3.15</v>
      </c>
      <c r="J800" s="6">
        <f t="shared" si="96"/>
        <v>108.82230307802553</v>
      </c>
      <c r="K800" s="18">
        <f t="shared" si="96"/>
        <v>0.65</v>
      </c>
      <c r="L800" s="35">
        <f>Data!BL8</f>
        <v>1731.9975466831138</v>
      </c>
      <c r="Q800" s="21">
        <v>0</v>
      </c>
      <c r="R800" s="21">
        <v>286.93279173924401</v>
      </c>
      <c r="S800" s="21">
        <v>3907.4639325699973</v>
      </c>
      <c r="T800" s="38">
        <v>0.20236623756218264</v>
      </c>
    </row>
    <row r="801" spans="1:20" x14ac:dyDescent="0.25">
      <c r="A801" s="16" t="s">
        <v>322</v>
      </c>
      <c r="B801" s="8" t="s">
        <v>53</v>
      </c>
      <c r="C801" s="8" t="s">
        <v>65</v>
      </c>
      <c r="D801" s="8" t="str">
        <f t="shared" si="94"/>
        <v>Week_47_old-generic-refi</v>
      </c>
      <c r="E801" s="8" t="str">
        <f t="shared" si="95"/>
        <v>Initial</v>
      </c>
      <c r="H801" s="18">
        <f t="shared" si="96"/>
        <v>5.7091597585954825E-3</v>
      </c>
      <c r="I801" s="6">
        <f t="shared" si="96"/>
        <v>3.15</v>
      </c>
      <c r="J801" s="6">
        <f t="shared" si="96"/>
        <v>108.82230307802553</v>
      </c>
      <c r="K801" s="18">
        <f t="shared" si="96"/>
        <v>0.65</v>
      </c>
      <c r="L801" s="35">
        <f>Data!BL9</f>
        <v>2385.2246421647269</v>
      </c>
      <c r="Q801" s="21">
        <v>0</v>
      </c>
      <c r="R801" s="21">
        <v>193.46587587838397</v>
      </c>
      <c r="S801" s="21">
        <v>2643.8078779836237</v>
      </c>
      <c r="T801" s="38">
        <v>0.13667902288013789</v>
      </c>
    </row>
    <row r="802" spans="1:20" x14ac:dyDescent="0.25">
      <c r="A802" s="16" t="s">
        <v>323</v>
      </c>
      <c r="B802" s="8" t="s">
        <v>53</v>
      </c>
      <c r="C802" s="8" t="s">
        <v>65</v>
      </c>
      <c r="D802" s="8" t="str">
        <f t="shared" si="94"/>
        <v>Week_48_old-generic-refi</v>
      </c>
      <c r="E802" s="8" t="str">
        <f t="shared" si="95"/>
        <v>Initial</v>
      </c>
      <c r="H802" s="18">
        <f t="shared" si="96"/>
        <v>5.7091597585954825E-3</v>
      </c>
      <c r="I802" s="6">
        <f t="shared" si="96"/>
        <v>3.15</v>
      </c>
      <c r="J802" s="6">
        <f t="shared" si="96"/>
        <v>108.82230307802553</v>
      </c>
      <c r="K802" s="18">
        <f t="shared" si="96"/>
        <v>0.65</v>
      </c>
      <c r="L802" s="35">
        <f>Data!BL10</f>
        <v>2385.2246421647269</v>
      </c>
      <c r="Q802" s="21">
        <v>0</v>
      </c>
      <c r="R802" s="21">
        <v>78.927263104887842</v>
      </c>
      <c r="S802" s="21">
        <v>1282.4121811675018</v>
      </c>
      <c r="T802" s="38">
        <v>9.1108606852908891E-2</v>
      </c>
    </row>
    <row r="803" spans="1:20" x14ac:dyDescent="0.25">
      <c r="A803" s="16" t="s">
        <v>324</v>
      </c>
      <c r="B803" s="8" t="s">
        <v>53</v>
      </c>
      <c r="C803" s="8" t="s">
        <v>65</v>
      </c>
      <c r="D803" s="8" t="str">
        <f t="shared" si="94"/>
        <v>Week_49_old-generic-refi</v>
      </c>
      <c r="E803" s="8" t="str">
        <f t="shared" si="95"/>
        <v>Initial</v>
      </c>
      <c r="H803" s="18">
        <f t="shared" si="96"/>
        <v>5.7091597585954825E-3</v>
      </c>
      <c r="I803" s="6">
        <f t="shared" si="96"/>
        <v>3.15</v>
      </c>
      <c r="J803" s="6">
        <f t="shared" si="96"/>
        <v>108.82230307802553</v>
      </c>
      <c r="K803" s="18">
        <f t="shared" si="96"/>
        <v>0.65</v>
      </c>
      <c r="L803" s="35">
        <f>Data!BL11</f>
        <v>2385.2246421647269</v>
      </c>
      <c r="Q803" s="21">
        <v>0</v>
      </c>
      <c r="R803" s="21">
        <v>68.077137429028866</v>
      </c>
      <c r="S803" s="21">
        <v>986.43310449035812</v>
      </c>
      <c r="T803" s="38">
        <v>6.0205727232258255E-2</v>
      </c>
    </row>
    <row r="804" spans="1:20" x14ac:dyDescent="0.25">
      <c r="A804" s="16" t="s">
        <v>325</v>
      </c>
      <c r="B804" s="8" t="s">
        <v>53</v>
      </c>
      <c r="C804" s="8" t="s">
        <v>65</v>
      </c>
      <c r="D804" s="8" t="str">
        <f t="shared" si="94"/>
        <v>Week_50_old-generic-refi</v>
      </c>
      <c r="E804" s="8" t="str">
        <f t="shared" si="95"/>
        <v>Initial</v>
      </c>
      <c r="H804" s="18">
        <f t="shared" si="96"/>
        <v>5.7091597585954825E-3</v>
      </c>
      <c r="I804" s="6">
        <f t="shared" si="96"/>
        <v>3.15</v>
      </c>
      <c r="J804" s="6">
        <f t="shared" si="96"/>
        <v>108.82230307802553</v>
      </c>
      <c r="K804" s="18">
        <f t="shared" si="96"/>
        <v>0.65</v>
      </c>
      <c r="L804" s="35">
        <f>Data!BL12</f>
        <v>2011.4207803329416</v>
      </c>
      <c r="Q804" s="21">
        <v>0</v>
      </c>
      <c r="R804" s="21">
        <v>62.329643852642391</v>
      </c>
      <c r="S804" s="21">
        <v>807.67817843022726</v>
      </c>
      <c r="T804" s="38">
        <v>3.9557618095485303E-2</v>
      </c>
    </row>
    <row r="805" spans="1:20" x14ac:dyDescent="0.25">
      <c r="A805" s="16" t="s">
        <v>326</v>
      </c>
      <c r="B805" s="8" t="s">
        <v>53</v>
      </c>
      <c r="C805" s="8" t="s">
        <v>65</v>
      </c>
      <c r="D805" s="8" t="str">
        <f t="shared" si="94"/>
        <v>Week_51_old-generic-refi</v>
      </c>
      <c r="E805" s="8" t="str">
        <f t="shared" si="95"/>
        <v>Initial</v>
      </c>
      <c r="H805" s="18">
        <f t="shared" si="96"/>
        <v>5.7091597585954825E-3</v>
      </c>
      <c r="I805" s="6">
        <f t="shared" si="96"/>
        <v>3.15</v>
      </c>
      <c r="J805" s="6">
        <f t="shared" si="96"/>
        <v>108.82230307802553</v>
      </c>
      <c r="K805" s="18">
        <f t="shared" si="96"/>
        <v>0.65</v>
      </c>
      <c r="L805" s="35">
        <f>Data!BL13</f>
        <v>2011.4207803329416</v>
      </c>
      <c r="Q805" s="21">
        <v>0</v>
      </c>
      <c r="R805" s="21">
        <v>38.476914645123486</v>
      </c>
      <c r="S805" s="21">
        <v>517.29363220643506</v>
      </c>
      <c r="T805" s="38">
        <v>2.5893692497950149E-2</v>
      </c>
    </row>
    <row r="806" spans="1:20" x14ac:dyDescent="0.25">
      <c r="A806" s="16" t="s">
        <v>327</v>
      </c>
      <c r="B806" s="8" t="s">
        <v>53</v>
      </c>
      <c r="C806" s="8" t="s">
        <v>65</v>
      </c>
      <c r="D806" s="8" t="str">
        <f t="shared" si="94"/>
        <v>Week_52_old-generic-refi</v>
      </c>
      <c r="E806" s="8" t="str">
        <f t="shared" si="95"/>
        <v>Initial</v>
      </c>
      <c r="H806" s="18">
        <f t="shared" si="96"/>
        <v>5.7091597585954825E-3</v>
      </c>
      <c r="I806" s="6">
        <f t="shared" si="96"/>
        <v>3.15</v>
      </c>
      <c r="J806" s="6">
        <f t="shared" si="96"/>
        <v>108.82230307802553</v>
      </c>
      <c r="K806" s="18">
        <f t="shared" si="96"/>
        <v>0.65</v>
      </c>
      <c r="L806" s="35">
        <f>Data!BL14</f>
        <v>2011.4207803329416</v>
      </c>
      <c r="Q806" s="21">
        <v>0</v>
      </c>
      <c r="R806" s="21">
        <v>17.147791866453233</v>
      </c>
      <c r="S806" s="21">
        <v>235.49161589145754</v>
      </c>
      <c r="T806" s="38">
        <v>1.6908070039408973E-2</v>
      </c>
    </row>
    <row r="807" spans="1:20" x14ac:dyDescent="0.25">
      <c r="A807" s="17" t="s">
        <v>262</v>
      </c>
      <c r="B807" s="8" t="s">
        <v>53</v>
      </c>
      <c r="C807" s="8" t="s">
        <v>65</v>
      </c>
      <c r="D807" s="8" t="str">
        <f t="shared" si="94"/>
        <v>Week_01-generic-refi</v>
      </c>
      <c r="E807" s="8" t="str">
        <f t="shared" si="95"/>
        <v>CoFi-tv.cofi</v>
      </c>
      <c r="H807" s="18">
        <f t="shared" si="96"/>
        <v>5.7091597585954825E-3</v>
      </c>
      <c r="I807" s="6">
        <f t="shared" si="96"/>
        <v>3.15</v>
      </c>
      <c r="J807" s="6">
        <f t="shared" si="96"/>
        <v>108.82230307802553</v>
      </c>
      <c r="K807" s="18">
        <f t="shared" si="96"/>
        <v>0.65</v>
      </c>
      <c r="L807" s="35">
        <f>Data!BL15</f>
        <v>2011.4207803329416</v>
      </c>
      <c r="Q807" s="21">
        <v>0</v>
      </c>
      <c r="R807" s="21">
        <v>299.73496872512032</v>
      </c>
      <c r="S807" s="21">
        <v>4042.8874988293633</v>
      </c>
      <c r="T807" s="38">
        <v>0.21759640262782698</v>
      </c>
    </row>
    <row r="808" spans="1:20" x14ac:dyDescent="0.25">
      <c r="A808" s="17" t="s">
        <v>263</v>
      </c>
      <c r="B808" s="8" t="s">
        <v>53</v>
      </c>
      <c r="C808" s="8" t="s">
        <v>65</v>
      </c>
      <c r="D808" s="8" t="str">
        <f t="shared" si="94"/>
        <v>Week_02-generic-refi</v>
      </c>
      <c r="E808" s="8" t="str">
        <f t="shared" si="95"/>
        <v>CoFi-tv.cofi</v>
      </c>
      <c r="H808" s="18">
        <f t="shared" si="96"/>
        <v>5.7091597585954825E-3</v>
      </c>
      <c r="I808" s="6">
        <f t="shared" si="96"/>
        <v>3.15</v>
      </c>
      <c r="J808" s="6">
        <f t="shared" si="96"/>
        <v>108.82230307802553</v>
      </c>
      <c r="K808" s="18">
        <f t="shared" si="96"/>
        <v>0.65</v>
      </c>
      <c r="L808" s="35">
        <f>Data!BL16</f>
        <v>1316.3689574269065</v>
      </c>
      <c r="Q808" s="21">
        <v>0</v>
      </c>
      <c r="R808" s="21">
        <v>891.0858711084644</v>
      </c>
      <c r="S808" s="21">
        <v>11073.168881009429</v>
      </c>
      <c r="T808" s="38">
        <v>0.45232598375404454</v>
      </c>
    </row>
    <row r="809" spans="1:20" x14ac:dyDescent="0.25">
      <c r="A809" s="17" t="s">
        <v>264</v>
      </c>
      <c r="B809" s="8" t="s">
        <v>53</v>
      </c>
      <c r="C809" s="8" t="s">
        <v>65</v>
      </c>
      <c r="D809" s="8" t="str">
        <f t="shared" si="94"/>
        <v>Week_03-generic-refi</v>
      </c>
      <c r="E809" s="8" t="str">
        <f t="shared" si="95"/>
        <v>CoFi-tv.cofi</v>
      </c>
      <c r="H809" s="18">
        <f t="shared" si="96"/>
        <v>5.7091597585954825E-3</v>
      </c>
      <c r="I809" s="6">
        <f t="shared" si="96"/>
        <v>3.15</v>
      </c>
      <c r="J809" s="6">
        <f t="shared" si="96"/>
        <v>108.82230307802553</v>
      </c>
      <c r="K809" s="18">
        <f t="shared" si="96"/>
        <v>0.65</v>
      </c>
      <c r="L809" s="35">
        <f>Data!BL17</f>
        <v>1613.3688301958209</v>
      </c>
      <c r="Q809" s="21">
        <v>0</v>
      </c>
      <c r="R809" s="21">
        <v>434.78239814963712</v>
      </c>
      <c r="S809" s="21">
        <v>6087.333108656494</v>
      </c>
      <c r="T809" s="38">
        <v>0.32385570355247773</v>
      </c>
    </row>
    <row r="810" spans="1:20" x14ac:dyDescent="0.25">
      <c r="A810" s="17" t="s">
        <v>265</v>
      </c>
      <c r="B810" s="8" t="s">
        <v>53</v>
      </c>
      <c r="C810" s="8" t="s">
        <v>65</v>
      </c>
      <c r="D810" s="8" t="str">
        <f t="shared" si="94"/>
        <v>Week_04-generic-refi</v>
      </c>
      <c r="E810" s="8" t="str">
        <f t="shared" si="95"/>
        <v>CoFi-tv.cofi</v>
      </c>
      <c r="H810" s="18">
        <f t="shared" si="96"/>
        <v>5.7091597585954825E-3</v>
      </c>
      <c r="I810" s="6">
        <f t="shared" si="96"/>
        <v>3.15</v>
      </c>
      <c r="J810" s="6">
        <f t="shared" si="96"/>
        <v>108.82230307802553</v>
      </c>
      <c r="K810" s="18">
        <f t="shared" si="96"/>
        <v>0.65</v>
      </c>
      <c r="L810" s="35">
        <f>Data!BL18</f>
        <v>1235.0682156437022</v>
      </c>
      <c r="Q810" s="21">
        <v>0</v>
      </c>
      <c r="R810" s="21">
        <v>382.79055409560414</v>
      </c>
      <c r="S810" s="21">
        <v>5694.8894983572973</v>
      </c>
      <c r="T810" s="38">
        <v>0.34026979631118226</v>
      </c>
    </row>
    <row r="811" spans="1:20" x14ac:dyDescent="0.25">
      <c r="A811" s="17" t="s">
        <v>266</v>
      </c>
      <c r="B811" s="8" t="s">
        <v>53</v>
      </c>
      <c r="C811" s="8" t="s">
        <v>65</v>
      </c>
      <c r="D811" s="8" t="str">
        <f t="shared" si="94"/>
        <v>Week_05-generic-refi</v>
      </c>
      <c r="E811" s="8" t="str">
        <f t="shared" si="95"/>
        <v>CoFi-tv.cofi</v>
      </c>
      <c r="H811" s="18">
        <f t="shared" ref="H811:K826" si="97">H810</f>
        <v>5.7091597585954825E-3</v>
      </c>
      <c r="I811" s="6">
        <f t="shared" si="97"/>
        <v>3.15</v>
      </c>
      <c r="J811" s="6">
        <f t="shared" si="97"/>
        <v>108.82230307802553</v>
      </c>
      <c r="K811" s="18">
        <f t="shared" si="97"/>
        <v>0.65</v>
      </c>
      <c r="L811" s="35">
        <f>Data!BL19</f>
        <v>1600.0804117994869</v>
      </c>
      <c r="Q811" s="21">
        <v>0</v>
      </c>
      <c r="R811" s="21">
        <v>500.65947685098973</v>
      </c>
      <c r="S811" s="21">
        <v>6742.2231454824223</v>
      </c>
      <c r="T811" s="38">
        <v>0.32086417785668186</v>
      </c>
    </row>
    <row r="812" spans="1:20" x14ac:dyDescent="0.25">
      <c r="A812" s="17" t="s">
        <v>267</v>
      </c>
      <c r="B812" s="8" t="s">
        <v>53</v>
      </c>
      <c r="C812" s="8" t="s">
        <v>65</v>
      </c>
      <c r="D812" s="8" t="str">
        <f t="shared" si="94"/>
        <v>Week_06-generic-refi</v>
      </c>
      <c r="E812" s="8" t="str">
        <f t="shared" si="95"/>
        <v>CoFi-tv.cofi</v>
      </c>
      <c r="H812" s="18">
        <f t="shared" si="97"/>
        <v>5.7091597585954825E-3</v>
      </c>
      <c r="I812" s="6">
        <f t="shared" si="97"/>
        <v>3.15</v>
      </c>
      <c r="J812" s="6">
        <f t="shared" si="97"/>
        <v>108.82230307802553</v>
      </c>
      <c r="K812" s="18">
        <f t="shared" si="97"/>
        <v>0.65</v>
      </c>
      <c r="L812" s="35">
        <f>Data!BL20</f>
        <v>1560.3788617732253</v>
      </c>
      <c r="Q812" s="21">
        <v>0</v>
      </c>
      <c r="R812" s="21">
        <v>540.91217559338975</v>
      </c>
      <c r="S812" s="21">
        <v>7316.3555564973876</v>
      </c>
      <c r="T812" s="38">
        <v>0.33012529994888506</v>
      </c>
    </row>
    <row r="813" spans="1:20" x14ac:dyDescent="0.25">
      <c r="A813" s="17" t="s">
        <v>268</v>
      </c>
      <c r="B813" s="8" t="s">
        <v>53</v>
      </c>
      <c r="C813" s="8" t="s">
        <v>65</v>
      </c>
      <c r="D813" s="8" t="str">
        <f t="shared" si="94"/>
        <v>Week_07-generic-refi</v>
      </c>
      <c r="E813" s="8" t="str">
        <f t="shared" si="95"/>
        <v>CoFi-tv.cofi</v>
      </c>
      <c r="H813" s="18">
        <f t="shared" si="97"/>
        <v>5.7091597585954825E-3</v>
      </c>
      <c r="I813" s="6">
        <f t="shared" si="97"/>
        <v>3.15</v>
      </c>
      <c r="J813" s="6">
        <f t="shared" si="97"/>
        <v>108.82230307802553</v>
      </c>
      <c r="K813" s="18">
        <f t="shared" si="97"/>
        <v>0.65</v>
      </c>
      <c r="L813" s="35">
        <f>Data!BL21</f>
        <v>1755.0704770950981</v>
      </c>
      <c r="Q813" s="21">
        <v>0</v>
      </c>
      <c r="R813" s="21">
        <v>234.70441605671283</v>
      </c>
      <c r="S813" s="21">
        <v>3731.775997966864</v>
      </c>
      <c r="T813" s="38">
        <v>0.22928142830311227</v>
      </c>
    </row>
    <row r="814" spans="1:20" x14ac:dyDescent="0.25">
      <c r="A814" s="17" t="s">
        <v>269</v>
      </c>
      <c r="B814" s="8" t="s">
        <v>53</v>
      </c>
      <c r="C814" s="8" t="s">
        <v>65</v>
      </c>
      <c r="D814" s="8" t="str">
        <f t="shared" si="94"/>
        <v>Week_08-generic-refi</v>
      </c>
      <c r="E814" s="8" t="str">
        <f t="shared" si="95"/>
        <v>CoFi-tv.cofi</v>
      </c>
      <c r="H814" s="18">
        <f t="shared" si="97"/>
        <v>5.7091597585954825E-3</v>
      </c>
      <c r="I814" s="6">
        <f t="shared" si="97"/>
        <v>3.15</v>
      </c>
      <c r="J814" s="6">
        <f t="shared" si="97"/>
        <v>108.82230307802553</v>
      </c>
      <c r="K814" s="18">
        <f t="shared" si="97"/>
        <v>0.65</v>
      </c>
      <c r="L814" s="35">
        <f>Data!BL22</f>
        <v>1419.9591140658622</v>
      </c>
      <c r="Q814" s="21">
        <v>0</v>
      </c>
      <c r="R814" s="21">
        <v>507.90368903859206</v>
      </c>
      <c r="S814" s="21">
        <v>7607.2134579222866</v>
      </c>
      <c r="T814" s="38">
        <v>0.40556634094832533</v>
      </c>
    </row>
    <row r="815" spans="1:20" x14ac:dyDescent="0.25">
      <c r="A815" s="17" t="s">
        <v>270</v>
      </c>
      <c r="B815" s="8" t="s">
        <v>53</v>
      </c>
      <c r="C815" s="8" t="s">
        <v>65</v>
      </c>
      <c r="D815" s="8" t="str">
        <f t="shared" si="94"/>
        <v>Week_09-generic-refi</v>
      </c>
      <c r="E815" s="8" t="str">
        <f t="shared" si="95"/>
        <v>CoFi-tv.cofi</v>
      </c>
      <c r="H815" s="18">
        <f t="shared" si="97"/>
        <v>5.7091597585954825E-3</v>
      </c>
      <c r="I815" s="6">
        <f t="shared" si="97"/>
        <v>3.15</v>
      </c>
      <c r="J815" s="6">
        <f t="shared" si="97"/>
        <v>108.82230307802553</v>
      </c>
      <c r="K815" s="18">
        <f t="shared" si="97"/>
        <v>0.65</v>
      </c>
      <c r="L815" s="35">
        <f>Data!BL23</f>
        <v>1825.677908080751</v>
      </c>
      <c r="Q815" s="21">
        <v>0</v>
      </c>
      <c r="R815" s="21">
        <v>471.06563137985029</v>
      </c>
      <c r="S815" s="21">
        <v>6333.5477253416766</v>
      </c>
      <c r="T815" s="38">
        <v>0.28687246540162326</v>
      </c>
    </row>
    <row r="816" spans="1:20" x14ac:dyDescent="0.25">
      <c r="A816" s="17" t="s">
        <v>249</v>
      </c>
      <c r="B816" s="8" t="s">
        <v>53</v>
      </c>
      <c r="C816" s="8" t="s">
        <v>65</v>
      </c>
      <c r="D816" s="8" t="str">
        <f t="shared" si="94"/>
        <v>Week_10-generic-refi</v>
      </c>
      <c r="E816" s="8" t="str">
        <f t="shared" si="95"/>
        <v>CoFi-tv.cofi</v>
      </c>
      <c r="H816" s="18">
        <f t="shared" si="97"/>
        <v>5.7091597585954825E-3</v>
      </c>
      <c r="I816" s="6">
        <f t="shared" si="97"/>
        <v>3.15</v>
      </c>
      <c r="J816" s="6">
        <f t="shared" si="97"/>
        <v>108.82230307802553</v>
      </c>
      <c r="K816" s="18">
        <f t="shared" si="97"/>
        <v>0.65</v>
      </c>
      <c r="L816" s="35">
        <f>Data!BL24</f>
        <v>1504.6108258458892</v>
      </c>
      <c r="Q816" s="21">
        <v>0</v>
      </c>
      <c r="R816" s="21">
        <v>634.80480483398151</v>
      </c>
      <c r="S816" s="21">
        <v>8692.0477733070311</v>
      </c>
      <c r="T816" s="38">
        <v>0.3689841482488323</v>
      </c>
    </row>
    <row r="817" spans="1:20" x14ac:dyDescent="0.25">
      <c r="A817" s="17" t="s">
        <v>250</v>
      </c>
      <c r="B817" s="8" t="s">
        <v>53</v>
      </c>
      <c r="C817" s="8" t="s">
        <v>65</v>
      </c>
      <c r="D817" s="8" t="str">
        <f t="shared" si="94"/>
        <v>Week_11-generic-refi</v>
      </c>
      <c r="E817" s="8" t="str">
        <f t="shared" si="95"/>
        <v>CoFi-tv.cofi</v>
      </c>
      <c r="H817" s="18">
        <f t="shared" si="97"/>
        <v>5.7091597585954825E-3</v>
      </c>
      <c r="I817" s="6">
        <f t="shared" si="97"/>
        <v>3.15</v>
      </c>
      <c r="J817" s="6">
        <f t="shared" si="97"/>
        <v>108.82230307802553</v>
      </c>
      <c r="K817" s="18">
        <f t="shared" si="97"/>
        <v>0.65</v>
      </c>
      <c r="L817" s="35">
        <f>Data!BL25</f>
        <v>1970.6821198758307</v>
      </c>
      <c r="Q817" s="21">
        <v>0</v>
      </c>
      <c r="R817" s="21">
        <v>369.92452243028833</v>
      </c>
      <c r="S817" s="21">
        <v>5258.5670426331053</v>
      </c>
      <c r="T817" s="38">
        <v>0.25864507839185835</v>
      </c>
    </row>
    <row r="818" spans="1:20" x14ac:dyDescent="0.25">
      <c r="A818" s="17" t="s">
        <v>251</v>
      </c>
      <c r="B818" s="8" t="s">
        <v>53</v>
      </c>
      <c r="C818" s="8" t="s">
        <v>65</v>
      </c>
      <c r="D818" s="8" t="str">
        <f t="shared" si="94"/>
        <v>Week_12-generic-refi</v>
      </c>
      <c r="E818" s="8" t="str">
        <f t="shared" si="95"/>
        <v>CoFi-tv.cofi</v>
      </c>
      <c r="H818" s="18">
        <f t="shared" si="97"/>
        <v>5.7091597585954825E-3</v>
      </c>
      <c r="I818" s="6">
        <f t="shared" si="97"/>
        <v>3.15</v>
      </c>
      <c r="J818" s="6">
        <f t="shared" si="97"/>
        <v>108.82230307802553</v>
      </c>
      <c r="K818" s="18">
        <f t="shared" si="97"/>
        <v>0.65</v>
      </c>
      <c r="L818" s="35">
        <f>Data!BL26</f>
        <v>1732.3697433913301</v>
      </c>
      <c r="Q818" s="21">
        <v>0</v>
      </c>
      <c r="R818" s="21">
        <v>330.22142626810353</v>
      </c>
      <c r="S818" s="21">
        <v>4979.1046954058438</v>
      </c>
      <c r="T818" s="38">
        <v>0.28380211037077963</v>
      </c>
    </row>
    <row r="819" spans="1:20" x14ac:dyDescent="0.25">
      <c r="A819" s="17" t="s">
        <v>252</v>
      </c>
      <c r="B819" s="8" t="s">
        <v>53</v>
      </c>
      <c r="C819" s="8" t="s">
        <v>65</v>
      </c>
      <c r="D819" s="8" t="str">
        <f t="shared" si="94"/>
        <v>Week_13-generic-refi</v>
      </c>
      <c r="E819" s="8" t="str">
        <f t="shared" si="95"/>
        <v>CoFi-tv.cofi</v>
      </c>
      <c r="H819" s="18">
        <f t="shared" si="97"/>
        <v>5.7091597585954825E-3</v>
      </c>
      <c r="I819" s="6">
        <f t="shared" si="97"/>
        <v>3.15</v>
      </c>
      <c r="J819" s="6">
        <f t="shared" si="97"/>
        <v>108.82230307802553</v>
      </c>
      <c r="K819" s="18">
        <f t="shared" si="97"/>
        <v>0.65</v>
      </c>
      <c r="L819" s="35">
        <f>Data!BL27</f>
        <v>2408.5300324575032</v>
      </c>
      <c r="Q819" s="21">
        <v>0</v>
      </c>
      <c r="R819" s="21">
        <v>284.3053562388514</v>
      </c>
      <c r="S819" s="21">
        <v>4035.4374234593433</v>
      </c>
      <c r="T819" s="38">
        <v>0.19504523784935535</v>
      </c>
    </row>
    <row r="820" spans="1:20" x14ac:dyDescent="0.25">
      <c r="A820" s="17" t="s">
        <v>253</v>
      </c>
      <c r="B820" s="8" t="s">
        <v>53</v>
      </c>
      <c r="C820" s="8" t="s">
        <v>65</v>
      </c>
      <c r="D820" s="8" t="str">
        <f t="shared" si="94"/>
        <v>Week_14-generic-refi</v>
      </c>
      <c r="E820" s="8" t="str">
        <f t="shared" si="95"/>
        <v>CoFi-tv.cofi</v>
      </c>
      <c r="H820" s="18">
        <f t="shared" si="97"/>
        <v>5.7091597585954825E-3</v>
      </c>
      <c r="I820" s="6">
        <f t="shared" si="97"/>
        <v>3.15</v>
      </c>
      <c r="J820" s="6">
        <f t="shared" si="97"/>
        <v>108.82230307802553</v>
      </c>
      <c r="K820" s="18">
        <f t="shared" si="97"/>
        <v>0.65</v>
      </c>
      <c r="L820" s="35">
        <f>Data!BL28</f>
        <v>1404.9358525229909</v>
      </c>
      <c r="Q820" s="21">
        <v>0</v>
      </c>
      <c r="R820" s="21">
        <v>578.86196016884492</v>
      </c>
      <c r="S820" s="21">
        <v>8693.8003204349952</v>
      </c>
      <c r="T820" s="38">
        <v>0.42358183052583132</v>
      </c>
    </row>
    <row r="821" spans="1:20" x14ac:dyDescent="0.25">
      <c r="A821" s="17" t="s">
        <v>254</v>
      </c>
      <c r="B821" s="8" t="s">
        <v>53</v>
      </c>
      <c r="C821" s="8" t="s">
        <v>65</v>
      </c>
      <c r="D821" s="8" t="str">
        <f t="shared" si="94"/>
        <v>Week_15-generic-refi</v>
      </c>
      <c r="E821" s="8" t="str">
        <f t="shared" si="95"/>
        <v>CoFi-tv.cofi</v>
      </c>
      <c r="H821" s="18">
        <f t="shared" si="97"/>
        <v>5.7091597585954825E-3</v>
      </c>
      <c r="I821" s="6">
        <f t="shared" si="97"/>
        <v>3.15</v>
      </c>
      <c r="J821" s="6">
        <f t="shared" si="97"/>
        <v>108.82230307802553</v>
      </c>
      <c r="K821" s="18">
        <f t="shared" si="97"/>
        <v>0.65</v>
      </c>
      <c r="L821" s="35">
        <f>Data!BL29</f>
        <v>2118.2218837134515</v>
      </c>
      <c r="Q821" s="21">
        <v>0</v>
      </c>
      <c r="R821" s="21">
        <v>417.60089703903355</v>
      </c>
      <c r="S821" s="21">
        <v>5812.9184397147947</v>
      </c>
      <c r="T821" s="38">
        <v>0.300996290895858</v>
      </c>
    </row>
    <row r="822" spans="1:20" x14ac:dyDescent="0.25">
      <c r="A822" s="17" t="s">
        <v>255</v>
      </c>
      <c r="B822" s="8" t="s">
        <v>53</v>
      </c>
      <c r="C822" s="8" t="s">
        <v>65</v>
      </c>
      <c r="D822" s="8" t="str">
        <f t="shared" si="94"/>
        <v>Week_16-generic-refi</v>
      </c>
      <c r="E822" s="8" t="str">
        <f t="shared" si="95"/>
        <v>CoFi-tv.cofi</v>
      </c>
      <c r="H822" s="18">
        <f t="shared" si="97"/>
        <v>5.7091597585954825E-3</v>
      </c>
      <c r="I822" s="6">
        <f t="shared" si="97"/>
        <v>3.15</v>
      </c>
      <c r="J822" s="6">
        <f t="shared" si="97"/>
        <v>108.82230307802553</v>
      </c>
      <c r="K822" s="18">
        <f t="shared" si="97"/>
        <v>0.65</v>
      </c>
      <c r="L822" s="35">
        <f>Data!BL30</f>
        <v>1867.8014293073777</v>
      </c>
      <c r="Q822" s="21">
        <v>0</v>
      </c>
      <c r="R822" s="21">
        <v>518.78534640273665</v>
      </c>
      <c r="S822" s="21">
        <v>7020.8777865857728</v>
      </c>
      <c r="T822" s="38">
        <v>0.31272117980493119</v>
      </c>
    </row>
    <row r="823" spans="1:20" x14ac:dyDescent="0.25">
      <c r="A823" s="17" t="s">
        <v>256</v>
      </c>
      <c r="B823" s="8" t="s">
        <v>53</v>
      </c>
      <c r="C823" s="8" t="s">
        <v>65</v>
      </c>
      <c r="D823" s="8" t="str">
        <f t="shared" si="94"/>
        <v>Week_17-generic-refi</v>
      </c>
      <c r="E823" s="8" t="str">
        <f t="shared" si="95"/>
        <v>CoFi-tv.cofi</v>
      </c>
      <c r="H823" s="18">
        <f t="shared" si="97"/>
        <v>5.7091597585954825E-3</v>
      </c>
      <c r="I823" s="6">
        <f t="shared" si="97"/>
        <v>3.15</v>
      </c>
      <c r="J823" s="6">
        <f t="shared" si="97"/>
        <v>108.82230307802553</v>
      </c>
      <c r="K823" s="18">
        <f t="shared" si="97"/>
        <v>0.65</v>
      </c>
      <c r="L823" s="35">
        <f>Data!BL31</f>
        <v>2118.2218837134515</v>
      </c>
      <c r="Q823" s="21">
        <v>0</v>
      </c>
      <c r="R823" s="21">
        <v>407.35290126367886</v>
      </c>
      <c r="S823" s="21">
        <v>5174.0766613903224</v>
      </c>
      <c r="T823" s="38">
        <v>0.2163242209013666</v>
      </c>
    </row>
    <row r="824" spans="1:20" x14ac:dyDescent="0.25">
      <c r="A824" s="17" t="s">
        <v>257</v>
      </c>
      <c r="B824" s="8" t="s">
        <v>53</v>
      </c>
      <c r="C824" s="8" t="s">
        <v>65</v>
      </c>
      <c r="D824" s="8" t="str">
        <f t="shared" si="94"/>
        <v>Week_18-generic-refi</v>
      </c>
      <c r="E824" s="8" t="str">
        <f t="shared" si="95"/>
        <v>CoFi-tv.cofi</v>
      </c>
      <c r="H824" s="18">
        <f t="shared" si="97"/>
        <v>5.7091597585954825E-3</v>
      </c>
      <c r="I824" s="6">
        <f t="shared" si="97"/>
        <v>3.15</v>
      </c>
      <c r="J824" s="6">
        <f t="shared" si="97"/>
        <v>108.82230307802553</v>
      </c>
      <c r="K824" s="18">
        <f t="shared" si="97"/>
        <v>0.65</v>
      </c>
      <c r="L824" s="35">
        <f>Data!BL32</f>
        <v>2118.2218837134515</v>
      </c>
      <c r="Q824" s="21">
        <v>0</v>
      </c>
      <c r="R824" s="21">
        <v>137.61329151247404</v>
      </c>
      <c r="S824" s="21">
        <v>2206.8170257815054</v>
      </c>
      <c r="T824" s="38">
        <v>0.14652918284629257</v>
      </c>
    </row>
    <row r="825" spans="1:20" x14ac:dyDescent="0.25">
      <c r="A825" s="17" t="s">
        <v>258</v>
      </c>
      <c r="B825" s="8" t="s">
        <v>53</v>
      </c>
      <c r="C825" s="8" t="s">
        <v>65</v>
      </c>
      <c r="D825" s="8" t="str">
        <f t="shared" si="94"/>
        <v>Week_19-generic-refi</v>
      </c>
      <c r="E825" s="8" t="str">
        <f t="shared" si="95"/>
        <v>CoFi-tv.cofi</v>
      </c>
      <c r="H825" s="18">
        <f t="shared" si="97"/>
        <v>5.7091597585954825E-3</v>
      </c>
      <c r="I825" s="6">
        <f t="shared" si="97"/>
        <v>3.15</v>
      </c>
      <c r="J825" s="6">
        <f t="shared" si="97"/>
        <v>108.82230307802553</v>
      </c>
      <c r="K825" s="18">
        <f t="shared" si="97"/>
        <v>0.65</v>
      </c>
      <c r="L825" s="35">
        <f>Data!BL33</f>
        <v>2136.0220676102031</v>
      </c>
      <c r="Q825" s="21">
        <v>0</v>
      </c>
      <c r="R825" s="21">
        <v>122.38136263817445</v>
      </c>
      <c r="S825" s="21">
        <v>1808.4710420624704</v>
      </c>
      <c r="T825" s="38">
        <v>0.11134461335626678</v>
      </c>
    </row>
    <row r="826" spans="1:20" x14ac:dyDescent="0.25">
      <c r="A826" s="17" t="s">
        <v>259</v>
      </c>
      <c r="B826" s="8" t="s">
        <v>53</v>
      </c>
      <c r="C826" s="8" t="s">
        <v>65</v>
      </c>
      <c r="D826" s="8" t="str">
        <f t="shared" si="94"/>
        <v>Week_20-generic-refi</v>
      </c>
      <c r="E826" s="8" t="str">
        <f t="shared" si="95"/>
        <v>CoFi-tv.cofi</v>
      </c>
      <c r="H826" s="18">
        <f t="shared" si="97"/>
        <v>5.7091597585954825E-3</v>
      </c>
      <c r="I826" s="6">
        <f t="shared" si="97"/>
        <v>3.15</v>
      </c>
      <c r="J826" s="6">
        <f t="shared" si="97"/>
        <v>108.82230307802553</v>
      </c>
      <c r="K826" s="18">
        <f t="shared" si="97"/>
        <v>0.65</v>
      </c>
      <c r="L826" s="35">
        <f>Data!BL34</f>
        <v>2136.0220676102031</v>
      </c>
      <c r="Q826" s="21">
        <v>0</v>
      </c>
      <c r="R826" s="21">
        <v>160.77630486040917</v>
      </c>
      <c r="S826" s="21">
        <v>2587.5978742160537</v>
      </c>
      <c r="T826" s="38">
        <v>0.18869270996676357</v>
      </c>
    </row>
    <row r="827" spans="1:20" x14ac:dyDescent="0.25">
      <c r="A827" s="17" t="s">
        <v>260</v>
      </c>
      <c r="B827" s="8" t="s">
        <v>53</v>
      </c>
      <c r="C827" s="8" t="s">
        <v>65</v>
      </c>
      <c r="D827" s="8" t="str">
        <f t="shared" si="94"/>
        <v>Week_21-generic-refi</v>
      </c>
      <c r="E827" s="8" t="str">
        <f t="shared" si="95"/>
        <v>CoFi-tv.cofi</v>
      </c>
      <c r="H827" s="18">
        <f t="shared" ref="H827:K842" si="98">H826</f>
        <v>5.7091597585954825E-3</v>
      </c>
      <c r="I827" s="6">
        <f t="shared" si="98"/>
        <v>3.15</v>
      </c>
      <c r="J827" s="6">
        <f t="shared" si="98"/>
        <v>108.82230307802553</v>
      </c>
      <c r="K827" s="18">
        <f t="shared" si="98"/>
        <v>0.65</v>
      </c>
      <c r="L827" s="35">
        <f>Data!BL35</f>
        <v>2136.0220676102031</v>
      </c>
      <c r="Q827" s="21">
        <v>0</v>
      </c>
      <c r="R827" s="21">
        <v>400.23027331924152</v>
      </c>
      <c r="S827" s="21">
        <v>4952.4777614489803</v>
      </c>
      <c r="T827" s="38">
        <v>0.19402611733200859</v>
      </c>
    </row>
    <row r="828" spans="1:20" x14ac:dyDescent="0.25">
      <c r="A828" s="17" t="s">
        <v>261</v>
      </c>
      <c r="B828" s="8" t="s">
        <v>53</v>
      </c>
      <c r="C828" s="8" t="s">
        <v>65</v>
      </c>
      <c r="D828" s="8" t="str">
        <f t="shared" si="94"/>
        <v>Week_22-generic-refi</v>
      </c>
      <c r="E828" s="8" t="str">
        <f t="shared" si="95"/>
        <v>CoFi-tv.cofi</v>
      </c>
      <c r="H828" s="18">
        <f t="shared" si="98"/>
        <v>5.7091597585954825E-3</v>
      </c>
      <c r="I828" s="6">
        <f t="shared" si="98"/>
        <v>3.15</v>
      </c>
      <c r="J828" s="6">
        <f t="shared" si="98"/>
        <v>108.82230307802553</v>
      </c>
      <c r="K828" s="18">
        <f t="shared" si="98"/>
        <v>0.65</v>
      </c>
      <c r="L828" s="35">
        <f>Data!BL36</f>
        <v>2136.0220676102031</v>
      </c>
      <c r="Q828" s="21">
        <v>0</v>
      </c>
      <c r="R828" s="21">
        <v>218.21920956296594</v>
      </c>
      <c r="S828" s="21">
        <v>2973.0418989701184</v>
      </c>
      <c r="T828" s="38">
        <v>0.166155182334767</v>
      </c>
    </row>
    <row r="829" spans="1:20" x14ac:dyDescent="0.25">
      <c r="A829" s="17" t="s">
        <v>278</v>
      </c>
      <c r="B829" s="8" t="s">
        <v>53</v>
      </c>
      <c r="C829" s="8" t="s">
        <v>65</v>
      </c>
      <c r="D829" s="8" t="str">
        <f t="shared" si="94"/>
        <v>Week_23-generic-refi</v>
      </c>
      <c r="E829" s="8" t="str">
        <f t="shared" si="95"/>
        <v>CoFi-tv.cofi</v>
      </c>
      <c r="H829" s="18">
        <f t="shared" si="98"/>
        <v>5.7091597585954825E-3</v>
      </c>
      <c r="I829" s="6">
        <f t="shared" si="98"/>
        <v>3.15</v>
      </c>
      <c r="J829" s="6">
        <f t="shared" si="98"/>
        <v>108.82230307802553</v>
      </c>
      <c r="K829" s="18">
        <f t="shared" si="98"/>
        <v>0.65</v>
      </c>
      <c r="L829" s="35">
        <f>Data!BL37</f>
        <v>1441.8148956368873</v>
      </c>
      <c r="Q829" s="21">
        <v>0</v>
      </c>
      <c r="R829" s="21">
        <v>179.07415749605221</v>
      </c>
      <c r="S829" s="21">
        <v>2816.8538423015498</v>
      </c>
      <c r="T829" s="38">
        <v>0.21078212628761472</v>
      </c>
    </row>
    <row r="830" spans="1:20" x14ac:dyDescent="0.25">
      <c r="A830" s="17" t="s">
        <v>279</v>
      </c>
      <c r="B830" s="8" t="s">
        <v>53</v>
      </c>
      <c r="C830" s="8" t="s">
        <v>65</v>
      </c>
      <c r="D830" s="8" t="str">
        <f t="shared" si="94"/>
        <v>Week_24-generic-refi</v>
      </c>
      <c r="E830" s="8" t="str">
        <f t="shared" si="95"/>
        <v>CoFi-tv.cofi</v>
      </c>
      <c r="H830" s="18">
        <f t="shared" si="98"/>
        <v>5.7091597585954825E-3</v>
      </c>
      <c r="I830" s="6">
        <f t="shared" si="98"/>
        <v>3.15</v>
      </c>
      <c r="J830" s="6">
        <f t="shared" si="98"/>
        <v>108.82230307802553</v>
      </c>
      <c r="K830" s="18">
        <f t="shared" si="98"/>
        <v>0.65</v>
      </c>
      <c r="L830" s="35">
        <f>Data!BL38</f>
        <v>1441.8148956368873</v>
      </c>
      <c r="Q830" s="21">
        <v>0</v>
      </c>
      <c r="R830" s="21">
        <v>237.51512719290943</v>
      </c>
      <c r="S830" s="21">
        <v>3547.2084755892456</v>
      </c>
      <c r="T830" s="38">
        <v>0.26230738219916361</v>
      </c>
    </row>
    <row r="831" spans="1:20" x14ac:dyDescent="0.25">
      <c r="A831" s="17" t="s">
        <v>280</v>
      </c>
      <c r="B831" s="8" t="s">
        <v>53</v>
      </c>
      <c r="C831" s="8" t="s">
        <v>65</v>
      </c>
      <c r="D831" s="8" t="str">
        <f t="shared" si="94"/>
        <v>Week_25-generic-refi</v>
      </c>
      <c r="E831" s="8" t="str">
        <f t="shared" si="95"/>
        <v>CoFi-tv.cofi</v>
      </c>
      <c r="H831" s="18">
        <f t="shared" si="98"/>
        <v>5.7091597585954825E-3</v>
      </c>
      <c r="I831" s="6">
        <f t="shared" si="98"/>
        <v>3.15</v>
      </c>
      <c r="J831" s="6">
        <f t="shared" si="98"/>
        <v>108.82230307802553</v>
      </c>
      <c r="K831" s="18">
        <f t="shared" si="98"/>
        <v>0.65</v>
      </c>
      <c r="L831" s="35">
        <f>Data!BL39</f>
        <v>1441.8148956368873</v>
      </c>
      <c r="Q831" s="21">
        <v>0</v>
      </c>
      <c r="R831" s="21">
        <v>253.30776910547846</v>
      </c>
      <c r="S831" s="21">
        <v>3447.4417531176014</v>
      </c>
      <c r="T831" s="38">
        <v>0.23206756720390265</v>
      </c>
    </row>
    <row r="832" spans="1:20" x14ac:dyDescent="0.25">
      <c r="A832" s="17" t="s">
        <v>281</v>
      </c>
      <c r="B832" s="8" t="s">
        <v>53</v>
      </c>
      <c r="C832" s="8" t="s">
        <v>65</v>
      </c>
      <c r="D832" s="8" t="str">
        <f t="shared" si="94"/>
        <v>Week_26-generic-refi</v>
      </c>
      <c r="E832" s="8" t="str">
        <f t="shared" si="95"/>
        <v>CoFi-tv.cofi</v>
      </c>
      <c r="H832" s="18">
        <f t="shared" si="98"/>
        <v>5.7091597585954825E-3</v>
      </c>
      <c r="I832" s="6">
        <f t="shared" si="98"/>
        <v>3.15</v>
      </c>
      <c r="J832" s="6">
        <f t="shared" si="98"/>
        <v>108.82230307802553</v>
      </c>
      <c r="K832" s="18">
        <f t="shared" si="98"/>
        <v>0.65</v>
      </c>
      <c r="L832" s="35">
        <f>Data!BL40</f>
        <v>1441.8148956368873</v>
      </c>
      <c r="Q832" s="21">
        <v>0</v>
      </c>
      <c r="R832" s="21">
        <v>430.96398799248743</v>
      </c>
      <c r="S832" s="21">
        <v>5595.5605752652327</v>
      </c>
      <c r="T832" s="38">
        <v>0.30803318131655533</v>
      </c>
    </row>
    <row r="833" spans="1:20" x14ac:dyDescent="0.25">
      <c r="A833" s="17" t="s">
        <v>282</v>
      </c>
      <c r="B833" s="8" t="s">
        <v>53</v>
      </c>
      <c r="C833" s="8" t="s">
        <v>65</v>
      </c>
      <c r="D833" s="8" t="str">
        <f t="shared" si="94"/>
        <v>Week_27-generic-refi</v>
      </c>
      <c r="E833" s="8" t="str">
        <f t="shared" si="95"/>
        <v>CoFi-tv.cofi</v>
      </c>
      <c r="H833" s="18">
        <f t="shared" si="98"/>
        <v>5.7091597585954825E-3</v>
      </c>
      <c r="I833" s="6">
        <f t="shared" si="98"/>
        <v>3.15</v>
      </c>
      <c r="J833" s="6">
        <f t="shared" si="98"/>
        <v>108.82230307802553</v>
      </c>
      <c r="K833" s="18">
        <f t="shared" si="98"/>
        <v>0.65</v>
      </c>
      <c r="L833" s="35">
        <f>Data!BL41</f>
        <v>1441.8148956368873</v>
      </c>
      <c r="Q833" s="21">
        <v>0</v>
      </c>
      <c r="R833" s="21">
        <v>401.26792929871971</v>
      </c>
      <c r="S833" s="21">
        <v>5388.2424595998145</v>
      </c>
      <c r="T833" s="38">
        <v>0.30017250494069048</v>
      </c>
    </row>
    <row r="834" spans="1:20" x14ac:dyDescent="0.25">
      <c r="A834" s="17" t="s">
        <v>283</v>
      </c>
      <c r="B834" s="8" t="s">
        <v>53</v>
      </c>
      <c r="C834" s="8" t="s">
        <v>65</v>
      </c>
      <c r="D834" s="8" t="str">
        <f t="shared" si="94"/>
        <v>Week_28-generic-refi</v>
      </c>
      <c r="E834" s="8" t="str">
        <f t="shared" si="95"/>
        <v>CoFi-tv.cofi</v>
      </c>
      <c r="H834" s="18">
        <f t="shared" si="98"/>
        <v>5.7091597585954825E-3</v>
      </c>
      <c r="I834" s="6">
        <f t="shared" si="98"/>
        <v>3.15</v>
      </c>
      <c r="J834" s="6">
        <f t="shared" si="98"/>
        <v>108.82230307802553</v>
      </c>
      <c r="K834" s="18">
        <f t="shared" si="98"/>
        <v>0.65</v>
      </c>
      <c r="L834" s="35">
        <f>Data!BL42</f>
        <v>1281.6132405661219</v>
      </c>
      <c r="Q834" s="21">
        <v>0</v>
      </c>
      <c r="R834" s="21">
        <v>423.93737543327876</v>
      </c>
      <c r="S834" s="21">
        <v>5906.3527090542684</v>
      </c>
      <c r="T834" s="38">
        <v>0.34556927038113561</v>
      </c>
    </row>
    <row r="835" spans="1:20" x14ac:dyDescent="0.25">
      <c r="A835" s="17" t="s">
        <v>284</v>
      </c>
      <c r="B835" s="8" t="s">
        <v>53</v>
      </c>
      <c r="C835" s="8" t="s">
        <v>65</v>
      </c>
      <c r="D835" s="8" t="str">
        <f t="shared" si="94"/>
        <v>Week_29-generic-refi</v>
      </c>
      <c r="E835" s="8" t="str">
        <f t="shared" si="95"/>
        <v>CoFi-tv.cofi</v>
      </c>
      <c r="H835" s="18">
        <f t="shared" si="98"/>
        <v>5.7091597585954825E-3</v>
      </c>
      <c r="I835" s="6">
        <f t="shared" si="98"/>
        <v>3.15</v>
      </c>
      <c r="J835" s="6">
        <f t="shared" si="98"/>
        <v>108.82230307802553</v>
      </c>
      <c r="K835" s="18">
        <f t="shared" si="98"/>
        <v>0.65</v>
      </c>
      <c r="L835" s="35">
        <f>Data!BL43</f>
        <v>1281.6132405661219</v>
      </c>
      <c r="Q835" s="21">
        <v>0</v>
      </c>
      <c r="R835" s="21">
        <v>373.19761912721901</v>
      </c>
      <c r="S835" s="21">
        <v>5099.4077085149875</v>
      </c>
      <c r="T835" s="38">
        <v>0.3119798765884817</v>
      </c>
    </row>
    <row r="836" spans="1:20" x14ac:dyDescent="0.25">
      <c r="A836" s="17" t="s">
        <v>285</v>
      </c>
      <c r="B836" s="8" t="s">
        <v>53</v>
      </c>
      <c r="C836" s="8" t="s">
        <v>65</v>
      </c>
      <c r="D836" s="8" t="str">
        <f t="shared" si="94"/>
        <v>Week_30-generic-refi</v>
      </c>
      <c r="E836" s="8" t="str">
        <f t="shared" si="95"/>
        <v>CoFi-tv.cofi</v>
      </c>
      <c r="H836" s="18">
        <f t="shared" si="98"/>
        <v>5.7091597585954825E-3</v>
      </c>
      <c r="I836" s="6">
        <f t="shared" si="98"/>
        <v>3.15</v>
      </c>
      <c r="J836" s="6">
        <f t="shared" si="98"/>
        <v>108.82230307802553</v>
      </c>
      <c r="K836" s="18">
        <f t="shared" si="98"/>
        <v>0.65</v>
      </c>
      <c r="L836" s="35">
        <f>Data!BL44</f>
        <v>1281.6132405661219</v>
      </c>
      <c r="Q836" s="21">
        <v>0</v>
      </c>
      <c r="R836" s="21">
        <v>511.37860847222845</v>
      </c>
      <c r="S836" s="21">
        <v>6766.9660322141317</v>
      </c>
      <c r="T836" s="38">
        <v>0.37108081235719437</v>
      </c>
    </row>
    <row r="837" spans="1:20" x14ac:dyDescent="0.25">
      <c r="A837" s="17" t="s">
        <v>286</v>
      </c>
      <c r="B837" s="8" t="s">
        <v>53</v>
      </c>
      <c r="C837" s="8" t="s">
        <v>65</v>
      </c>
      <c r="D837" s="8" t="str">
        <f t="shared" si="94"/>
        <v>Week_31-generic-refi</v>
      </c>
      <c r="E837" s="8" t="str">
        <f t="shared" si="95"/>
        <v>CoFi-tv.cofi</v>
      </c>
      <c r="H837" s="18">
        <f t="shared" si="98"/>
        <v>5.7091597585954825E-3</v>
      </c>
      <c r="I837" s="6">
        <f t="shared" si="98"/>
        <v>3.15</v>
      </c>
      <c r="J837" s="6">
        <f t="shared" si="98"/>
        <v>108.82230307802553</v>
      </c>
      <c r="K837" s="18">
        <f t="shared" si="98"/>
        <v>0.65</v>
      </c>
      <c r="L837" s="35">
        <f>Data!BL45</f>
        <v>1679.6010050259222</v>
      </c>
      <c r="Q837" s="21">
        <v>0</v>
      </c>
      <c r="R837" s="21">
        <v>298.47535265638476</v>
      </c>
      <c r="S837" s="21">
        <v>4123.6982488046151</v>
      </c>
      <c r="T837" s="38">
        <v>0.26024714643207403</v>
      </c>
    </row>
    <row r="838" spans="1:20" x14ac:dyDescent="0.25">
      <c r="A838" s="17" t="s">
        <v>287</v>
      </c>
      <c r="B838" s="8" t="s">
        <v>53</v>
      </c>
      <c r="C838" s="8" t="s">
        <v>65</v>
      </c>
      <c r="D838" s="8" t="str">
        <f t="shared" si="94"/>
        <v>Week_32-generic-refi</v>
      </c>
      <c r="E838" s="8" t="str">
        <f t="shared" si="95"/>
        <v>CoFi-tv.cofi</v>
      </c>
      <c r="H838" s="18">
        <f t="shared" si="98"/>
        <v>5.7091597585954825E-3</v>
      </c>
      <c r="I838" s="6">
        <f t="shared" si="98"/>
        <v>3.15</v>
      </c>
      <c r="J838" s="6">
        <f t="shared" si="98"/>
        <v>108.82230307802553</v>
      </c>
      <c r="K838" s="18">
        <f t="shared" si="98"/>
        <v>0.65</v>
      </c>
      <c r="L838" s="35">
        <f>Data!BL46</f>
        <v>1785.0855563801672</v>
      </c>
      <c r="Q838" s="21">
        <v>0</v>
      </c>
      <c r="R838" s="21">
        <v>185.11760187272293</v>
      </c>
      <c r="S838" s="21">
        <v>2619.6703996732158</v>
      </c>
      <c r="T838" s="38">
        <v>0.17793469010207563</v>
      </c>
    </row>
    <row r="839" spans="1:20" x14ac:dyDescent="0.25">
      <c r="A839" s="17" t="s">
        <v>288</v>
      </c>
      <c r="B839" s="8" t="s">
        <v>53</v>
      </c>
      <c r="C839" s="8" t="s">
        <v>65</v>
      </c>
      <c r="D839" s="8" t="str">
        <f t="shared" si="94"/>
        <v>Week_33-generic-refi</v>
      </c>
      <c r="E839" s="8" t="str">
        <f t="shared" si="95"/>
        <v>CoFi-tv.cofi</v>
      </c>
      <c r="H839" s="18">
        <f t="shared" si="98"/>
        <v>5.7091597585954825E-3</v>
      </c>
      <c r="I839" s="6">
        <f t="shared" si="98"/>
        <v>3.15</v>
      </c>
      <c r="J839" s="6">
        <f t="shared" si="98"/>
        <v>108.82230307802553</v>
      </c>
      <c r="K839" s="18">
        <f t="shared" si="98"/>
        <v>0.65</v>
      </c>
      <c r="L839" s="35">
        <f>Data!BL47</f>
        <v>1690.7075426683041</v>
      </c>
      <c r="Q839" s="21">
        <v>0</v>
      </c>
      <c r="R839" s="21">
        <v>378.72372447329491</v>
      </c>
      <c r="S839" s="21">
        <v>4825.9863591233143</v>
      </c>
      <c r="T839" s="38">
        <v>0.25816487155650825</v>
      </c>
    </row>
    <row r="840" spans="1:20" x14ac:dyDescent="0.25">
      <c r="A840" s="17" t="s">
        <v>289</v>
      </c>
      <c r="B840" s="8" t="s">
        <v>53</v>
      </c>
      <c r="C840" s="8" t="s">
        <v>65</v>
      </c>
      <c r="D840" s="8" t="str">
        <f t="shared" si="94"/>
        <v>Week_34-generic-refi</v>
      </c>
      <c r="E840" s="8" t="str">
        <f t="shared" si="95"/>
        <v>CoFi-tv.cofi</v>
      </c>
      <c r="H840" s="18">
        <f t="shared" si="98"/>
        <v>5.7091597585954825E-3</v>
      </c>
      <c r="I840" s="6">
        <f t="shared" si="98"/>
        <v>3.15</v>
      </c>
      <c r="J840" s="6">
        <f t="shared" si="98"/>
        <v>108.82230307802553</v>
      </c>
      <c r="K840" s="18">
        <f t="shared" si="98"/>
        <v>0.65</v>
      </c>
      <c r="L840" s="35">
        <f>Data!BL48</f>
        <v>1640.0237687431245</v>
      </c>
      <c r="Q840" s="21">
        <v>0</v>
      </c>
      <c r="R840" s="21">
        <v>315.72616703943572</v>
      </c>
      <c r="S840" s="21">
        <v>4377.5874780860404</v>
      </c>
      <c r="T840" s="38">
        <v>0.25708152345207436</v>
      </c>
    </row>
    <row r="841" spans="1:20" x14ac:dyDescent="0.25">
      <c r="A841" s="17" t="s">
        <v>290</v>
      </c>
      <c r="B841" s="8" t="s">
        <v>53</v>
      </c>
      <c r="C841" s="8" t="s">
        <v>65</v>
      </c>
      <c r="D841" s="8" t="str">
        <f t="shared" si="94"/>
        <v>Week_35-generic-refi</v>
      </c>
      <c r="E841" s="8" t="str">
        <f t="shared" si="95"/>
        <v>CoFi-tv.cofi</v>
      </c>
      <c r="H841" s="18">
        <f t="shared" si="98"/>
        <v>5.7091597585954825E-3</v>
      </c>
      <c r="I841" s="6">
        <f t="shared" si="98"/>
        <v>3.15</v>
      </c>
      <c r="J841" s="6">
        <f t="shared" si="98"/>
        <v>108.82230307802553</v>
      </c>
      <c r="K841" s="18">
        <f t="shared" si="98"/>
        <v>0.65</v>
      </c>
      <c r="L841" s="35">
        <f>Data!BL49</f>
        <v>2090.1152728342267</v>
      </c>
      <c r="Q841" s="21">
        <v>0</v>
      </c>
      <c r="R841" s="21">
        <v>227.54953183346404</v>
      </c>
      <c r="S841" s="21">
        <v>3136.8545159497262</v>
      </c>
      <c r="T841" s="38">
        <v>0.17564978856668279</v>
      </c>
    </row>
    <row r="842" spans="1:20" x14ac:dyDescent="0.25">
      <c r="A842" s="17" t="s">
        <v>291</v>
      </c>
      <c r="B842" s="8" t="s">
        <v>53</v>
      </c>
      <c r="C842" s="8" t="s">
        <v>65</v>
      </c>
      <c r="D842" s="8" t="str">
        <f t="shared" si="94"/>
        <v>Week_36-generic-refi</v>
      </c>
      <c r="E842" s="8" t="str">
        <f t="shared" si="95"/>
        <v>CoFi-tv.cofi</v>
      </c>
      <c r="H842" s="18">
        <f t="shared" si="98"/>
        <v>5.7091597585954825E-3</v>
      </c>
      <c r="I842" s="6">
        <f t="shared" si="98"/>
        <v>3.15</v>
      </c>
      <c r="J842" s="6">
        <f t="shared" si="98"/>
        <v>108.82230307802553</v>
      </c>
      <c r="K842" s="18">
        <f t="shared" si="98"/>
        <v>0.65</v>
      </c>
      <c r="L842" s="35">
        <f>Data!BL50</f>
        <v>2828.7555777959278</v>
      </c>
      <c r="Q842" s="21">
        <v>0</v>
      </c>
      <c r="R842" s="21">
        <v>136.02481202807638</v>
      </c>
      <c r="S842" s="21">
        <v>1922.6209488279917</v>
      </c>
      <c r="T842" s="38">
        <v>0.11799176525077493</v>
      </c>
    </row>
    <row r="843" spans="1:20" x14ac:dyDescent="0.25">
      <c r="A843" s="17" t="s">
        <v>292</v>
      </c>
      <c r="B843" s="8" t="s">
        <v>53</v>
      </c>
      <c r="C843" s="8" t="s">
        <v>65</v>
      </c>
      <c r="D843" s="8" t="str">
        <f t="shared" si="94"/>
        <v>Week_37-generic-refi</v>
      </c>
      <c r="E843" s="8" t="str">
        <f t="shared" si="95"/>
        <v>CoFi-tv.cofi</v>
      </c>
      <c r="H843" s="18">
        <f t="shared" ref="H843:K858" si="99">H842</f>
        <v>5.7091597585954825E-3</v>
      </c>
      <c r="I843" s="6">
        <f t="shared" si="99"/>
        <v>3.15</v>
      </c>
      <c r="J843" s="6">
        <f t="shared" si="99"/>
        <v>108.82230307802553</v>
      </c>
      <c r="K843" s="18">
        <f t="shared" si="99"/>
        <v>0.65</v>
      </c>
      <c r="L843" s="35">
        <f>Data!BL51</f>
        <v>1922.1607123485817</v>
      </c>
      <c r="Q843" s="21">
        <v>0</v>
      </c>
      <c r="R843" s="21">
        <v>222.93552642870279</v>
      </c>
      <c r="S843" s="21">
        <v>3139.3437244527822</v>
      </c>
      <c r="T843" s="38">
        <v>0.1879122088159112</v>
      </c>
    </row>
    <row r="844" spans="1:20" x14ac:dyDescent="0.25">
      <c r="A844" s="17" t="s">
        <v>293</v>
      </c>
      <c r="B844" s="8" t="s">
        <v>53</v>
      </c>
      <c r="C844" s="8" t="s">
        <v>65</v>
      </c>
      <c r="D844" s="8" t="str">
        <f t="shared" si="94"/>
        <v>Week_38-generic-refi</v>
      </c>
      <c r="E844" s="8" t="str">
        <f t="shared" si="95"/>
        <v>CoFi-tv.cofi</v>
      </c>
      <c r="H844" s="18">
        <f t="shared" si="99"/>
        <v>5.7091597585954825E-3</v>
      </c>
      <c r="I844" s="6">
        <f t="shared" si="99"/>
        <v>3.15</v>
      </c>
      <c r="J844" s="6">
        <f t="shared" si="99"/>
        <v>108.82230307802553</v>
      </c>
      <c r="K844" s="18">
        <f t="shared" si="99"/>
        <v>0.65</v>
      </c>
      <c r="L844" s="35">
        <f>Data!BL52</f>
        <v>1655.1084423786397</v>
      </c>
      <c r="Q844" s="21">
        <v>0</v>
      </c>
      <c r="R844" s="21">
        <v>378.41423989209915</v>
      </c>
      <c r="S844" s="21">
        <v>4981.6846860308633</v>
      </c>
      <c r="T844" s="38">
        <v>0.26937133109127842</v>
      </c>
    </row>
    <row r="845" spans="1:20" x14ac:dyDescent="0.25">
      <c r="A845" s="17" t="s">
        <v>294</v>
      </c>
      <c r="B845" s="8" t="s">
        <v>53</v>
      </c>
      <c r="C845" s="8" t="s">
        <v>65</v>
      </c>
      <c r="D845" s="8" t="str">
        <f t="shared" si="94"/>
        <v>Week_39-generic-refi</v>
      </c>
      <c r="E845" s="8" t="str">
        <f t="shared" si="95"/>
        <v>CoFi-tv.cofi</v>
      </c>
      <c r="H845" s="18">
        <f t="shared" si="99"/>
        <v>5.7091597585954825E-3</v>
      </c>
      <c r="I845" s="6">
        <f t="shared" si="99"/>
        <v>3.15</v>
      </c>
      <c r="J845" s="6">
        <f t="shared" si="99"/>
        <v>108.82230307802553</v>
      </c>
      <c r="K845" s="18">
        <f t="shared" si="99"/>
        <v>0.65</v>
      </c>
      <c r="L845" s="35">
        <f>Data!BL53</f>
        <v>1978.6811625276007</v>
      </c>
      <c r="Q845" s="21">
        <v>0</v>
      </c>
      <c r="R845" s="21">
        <v>233.52039868999353</v>
      </c>
      <c r="S845" s="21">
        <v>3275.0251465841438</v>
      </c>
      <c r="T845" s="38">
        <v>0.20061088854008191</v>
      </c>
    </row>
    <row r="846" spans="1:20" x14ac:dyDescent="0.25">
      <c r="A846" s="17" t="s">
        <v>295</v>
      </c>
      <c r="B846" s="8" t="s">
        <v>53</v>
      </c>
      <c r="C846" s="8" t="s">
        <v>65</v>
      </c>
      <c r="D846" s="8" t="str">
        <f t="shared" si="94"/>
        <v>Week_40-generic-refi</v>
      </c>
      <c r="E846" s="8" t="str">
        <f t="shared" si="95"/>
        <v>CoFi-tv.cofi</v>
      </c>
      <c r="H846" s="18">
        <f t="shared" si="99"/>
        <v>5.7091597585954825E-3</v>
      </c>
      <c r="I846" s="6">
        <f t="shared" si="99"/>
        <v>3.15</v>
      </c>
      <c r="J846" s="6">
        <f t="shared" si="99"/>
        <v>108.82230307802553</v>
      </c>
      <c r="K846" s="18">
        <f t="shared" si="99"/>
        <v>0.65</v>
      </c>
      <c r="L846" s="35">
        <f>Data!BL54</f>
        <v>1830.26323436441</v>
      </c>
      <c r="Q846" s="21">
        <v>0</v>
      </c>
      <c r="R846" s="21">
        <v>123.10104808100365</v>
      </c>
      <c r="S846" s="21">
        <v>1925.5153187993346</v>
      </c>
      <c r="T846" s="38">
        <v>0.13544455873528005</v>
      </c>
    </row>
    <row r="847" spans="1:20" x14ac:dyDescent="0.25">
      <c r="A847" s="17" t="s">
        <v>296</v>
      </c>
      <c r="B847" s="8" t="s">
        <v>53</v>
      </c>
      <c r="C847" s="8" t="s">
        <v>65</v>
      </c>
      <c r="D847" s="8" t="str">
        <f t="shared" si="94"/>
        <v>Week_41-generic-refi</v>
      </c>
      <c r="E847" s="8" t="str">
        <f t="shared" si="95"/>
        <v>CoFi-tv.cofi</v>
      </c>
      <c r="H847" s="18">
        <f t="shared" si="99"/>
        <v>5.7091597585954825E-3</v>
      </c>
      <c r="I847" s="6">
        <f t="shared" si="99"/>
        <v>3.15</v>
      </c>
      <c r="J847" s="6">
        <f t="shared" si="99"/>
        <v>108.82230307802553</v>
      </c>
      <c r="K847" s="18">
        <f t="shared" si="99"/>
        <v>0.65</v>
      </c>
      <c r="L847" s="35">
        <f>Data!BL55</f>
        <v>1725.3903664173188</v>
      </c>
      <c r="Q847" s="21">
        <v>0</v>
      </c>
      <c r="R847" s="21">
        <v>435.48774007194748</v>
      </c>
      <c r="S847" s="21">
        <v>5467.0722366461168</v>
      </c>
      <c r="T847" s="38">
        <v>0.26576464444142056</v>
      </c>
    </row>
    <row r="848" spans="1:20" x14ac:dyDescent="0.25">
      <c r="A848" s="17" t="s">
        <v>297</v>
      </c>
      <c r="B848" s="8" t="s">
        <v>53</v>
      </c>
      <c r="C848" s="8" t="s">
        <v>65</v>
      </c>
      <c r="D848" s="8" t="str">
        <f t="shared" si="94"/>
        <v>Week_42-generic-refi</v>
      </c>
      <c r="E848" s="8" t="str">
        <f t="shared" si="95"/>
        <v>CoFi-tv.cofi</v>
      </c>
      <c r="H848" s="18">
        <f t="shared" si="99"/>
        <v>5.7091597585954825E-3</v>
      </c>
      <c r="I848" s="6">
        <f t="shared" si="99"/>
        <v>3.15</v>
      </c>
      <c r="J848" s="6">
        <f t="shared" si="99"/>
        <v>108.82230307802553</v>
      </c>
      <c r="K848" s="18">
        <f t="shared" si="99"/>
        <v>0.65</v>
      </c>
      <c r="L848" s="35">
        <f>Data!BL56</f>
        <v>1946.9834473517333</v>
      </c>
      <c r="Q848" s="21">
        <v>0</v>
      </c>
      <c r="R848" s="21">
        <v>304.07137956391489</v>
      </c>
      <c r="S848" s="21">
        <v>4034.7236827321435</v>
      </c>
      <c r="T848" s="38">
        <v>0.20828581469076735</v>
      </c>
    </row>
    <row r="849" spans="1:20" x14ac:dyDescent="0.25">
      <c r="A849" s="17" t="s">
        <v>298</v>
      </c>
      <c r="B849" s="8" t="s">
        <v>53</v>
      </c>
      <c r="C849" s="8" t="s">
        <v>65</v>
      </c>
      <c r="D849" s="8" t="str">
        <f t="shared" si="94"/>
        <v>Week_43-generic-refi</v>
      </c>
      <c r="E849" s="8" t="str">
        <f t="shared" si="95"/>
        <v>CoFi-tv.cofi</v>
      </c>
      <c r="H849" s="18">
        <f t="shared" si="99"/>
        <v>5.7091597585954825E-3</v>
      </c>
      <c r="I849" s="6">
        <f t="shared" si="99"/>
        <v>3.15</v>
      </c>
      <c r="J849" s="6">
        <f t="shared" si="99"/>
        <v>108.82230307802553</v>
      </c>
      <c r="K849" s="18">
        <f t="shared" si="99"/>
        <v>0.65</v>
      </c>
      <c r="L849" s="35">
        <f>Data!BL57</f>
        <v>1944.8608207636205</v>
      </c>
      <c r="Q849" s="21">
        <v>0</v>
      </c>
      <c r="R849" s="21">
        <v>150.90728672243702</v>
      </c>
      <c r="S849" s="21">
        <v>2217.601375518866</v>
      </c>
      <c r="T849" s="38">
        <v>0.14084904509113561</v>
      </c>
    </row>
    <row r="850" spans="1:20" x14ac:dyDescent="0.25">
      <c r="A850" s="17" t="s">
        <v>299</v>
      </c>
      <c r="B850" s="8" t="s">
        <v>53</v>
      </c>
      <c r="C850" s="8" t="s">
        <v>65</v>
      </c>
      <c r="D850" s="8" t="str">
        <f t="shared" si="94"/>
        <v>Week_44-generic-refi</v>
      </c>
      <c r="E850" s="8" t="str">
        <f t="shared" si="95"/>
        <v>CoFi-tv.cofi</v>
      </c>
      <c r="H850" s="18">
        <f t="shared" si="99"/>
        <v>5.7091597585954825E-3</v>
      </c>
      <c r="I850" s="6">
        <f t="shared" si="99"/>
        <v>3.15</v>
      </c>
      <c r="J850" s="6">
        <f t="shared" si="99"/>
        <v>108.82230307802553</v>
      </c>
      <c r="K850" s="18">
        <f t="shared" si="99"/>
        <v>0.65</v>
      </c>
      <c r="L850" s="35">
        <f>Data!BL58</f>
        <v>2085.2620813272074</v>
      </c>
      <c r="Q850" s="21">
        <v>0</v>
      </c>
      <c r="R850" s="21">
        <v>88.045015085424751</v>
      </c>
      <c r="S850" s="21">
        <v>1390.0051135757185</v>
      </c>
      <c r="T850" s="38">
        <v>9.3964613211092285E-2</v>
      </c>
    </row>
    <row r="851" spans="1:20" x14ac:dyDescent="0.25">
      <c r="A851" s="17" t="s">
        <v>300</v>
      </c>
      <c r="B851" s="8" t="s">
        <v>53</v>
      </c>
      <c r="C851" s="8" t="s">
        <v>65</v>
      </c>
      <c r="D851" s="8" t="str">
        <f t="shared" si="94"/>
        <v>Week_45-generic-refi</v>
      </c>
      <c r="E851" s="8" t="str">
        <f t="shared" si="95"/>
        <v>CoFi-tv.cofi</v>
      </c>
      <c r="H851" s="18">
        <f t="shared" si="99"/>
        <v>5.7091597585954825E-3</v>
      </c>
      <c r="I851" s="6">
        <f t="shared" si="99"/>
        <v>3.15</v>
      </c>
      <c r="J851" s="6">
        <f t="shared" si="99"/>
        <v>108.82230307802553</v>
      </c>
      <c r="K851" s="18">
        <f t="shared" si="99"/>
        <v>0.65</v>
      </c>
      <c r="L851" s="35">
        <f>Data!BL59</f>
        <v>1650.6523731634045</v>
      </c>
      <c r="Q851" s="21">
        <v>0</v>
      </c>
      <c r="R851" s="21">
        <v>611.30968886904452</v>
      </c>
      <c r="S851" s="21">
        <v>7527.9812234974434</v>
      </c>
      <c r="T851" s="38">
        <v>0.33089109589249255</v>
      </c>
    </row>
    <row r="852" spans="1:20" x14ac:dyDescent="0.25">
      <c r="A852" s="17" t="s">
        <v>301</v>
      </c>
      <c r="B852" s="8" t="s">
        <v>53</v>
      </c>
      <c r="C852" s="8" t="s">
        <v>65</v>
      </c>
      <c r="D852" s="8" t="str">
        <f t="shared" si="94"/>
        <v>Week_46-generic-refi</v>
      </c>
      <c r="E852" s="8" t="str">
        <f t="shared" si="95"/>
        <v>CoFi-tv.cofi</v>
      </c>
      <c r="H852" s="18">
        <f t="shared" si="99"/>
        <v>5.7091597585954825E-3</v>
      </c>
      <c r="I852" s="6">
        <f t="shared" si="99"/>
        <v>3.15</v>
      </c>
      <c r="J852" s="6">
        <f t="shared" si="99"/>
        <v>108.82230307802553</v>
      </c>
      <c r="K852" s="18">
        <f t="shared" si="99"/>
        <v>0.65</v>
      </c>
      <c r="L852" s="35">
        <f>Data!BL60</f>
        <v>1731.9975466831138</v>
      </c>
      <c r="Q852" s="21">
        <v>0</v>
      </c>
      <c r="R852" s="21">
        <v>373.06353826557432</v>
      </c>
      <c r="S852" s="21">
        <v>5080.3963935025677</v>
      </c>
      <c r="T852" s="38">
        <v>0.26311201362808212</v>
      </c>
    </row>
    <row r="853" spans="1:20" x14ac:dyDescent="0.25">
      <c r="A853" s="17" t="s">
        <v>272</v>
      </c>
      <c r="B853" s="8" t="s">
        <v>53</v>
      </c>
      <c r="C853" s="8" t="s">
        <v>65</v>
      </c>
      <c r="D853" s="8" t="str">
        <f t="shared" si="94"/>
        <v>Week_47-generic-refi</v>
      </c>
      <c r="E853" s="8" t="str">
        <f t="shared" si="95"/>
        <v>CoFi-tv.cofi</v>
      </c>
      <c r="H853" s="18">
        <f t="shared" si="99"/>
        <v>5.7091597585954825E-3</v>
      </c>
      <c r="I853" s="6">
        <f t="shared" si="99"/>
        <v>3.15</v>
      </c>
      <c r="J853" s="6">
        <f t="shared" si="99"/>
        <v>108.82230307802553</v>
      </c>
      <c r="K853" s="18">
        <f t="shared" si="99"/>
        <v>0.65</v>
      </c>
      <c r="L853" s="35">
        <f>Data!BL61</f>
        <v>2385.2246421647269</v>
      </c>
      <c r="Q853" s="21">
        <v>0</v>
      </c>
      <c r="R853" s="21">
        <v>254.7934104553724</v>
      </c>
      <c r="S853" s="21">
        <v>3481.8792862658674</v>
      </c>
      <c r="T853" s="38">
        <v>0.18000546204453005</v>
      </c>
    </row>
    <row r="854" spans="1:20" x14ac:dyDescent="0.25">
      <c r="A854" s="17" t="s">
        <v>273</v>
      </c>
      <c r="B854" s="8" t="s">
        <v>53</v>
      </c>
      <c r="C854" s="8" t="s">
        <v>65</v>
      </c>
      <c r="D854" s="8" t="str">
        <f t="shared" si="94"/>
        <v>Week_48-generic-refi</v>
      </c>
      <c r="E854" s="8" t="str">
        <f t="shared" si="95"/>
        <v>CoFi-tv.cofi</v>
      </c>
      <c r="H854" s="18">
        <f t="shared" si="99"/>
        <v>5.7091597585954825E-3</v>
      </c>
      <c r="I854" s="6">
        <f t="shared" si="99"/>
        <v>3.15</v>
      </c>
      <c r="J854" s="6">
        <f t="shared" si="99"/>
        <v>108.82230307802553</v>
      </c>
      <c r="K854" s="18">
        <f t="shared" si="99"/>
        <v>0.65</v>
      </c>
      <c r="L854" s="35">
        <f>Data!BL62</f>
        <v>2385.2246421647269</v>
      </c>
      <c r="Q854" s="21">
        <v>0</v>
      </c>
      <c r="R854" s="21">
        <v>104.84274080703567</v>
      </c>
      <c r="S854" s="21">
        <v>1703.4875229267045</v>
      </c>
      <c r="T854" s="38">
        <v>0.12102378415017023</v>
      </c>
    </row>
    <row r="855" spans="1:20" x14ac:dyDescent="0.25">
      <c r="A855" s="17" t="s">
        <v>274</v>
      </c>
      <c r="B855" s="8" t="s">
        <v>53</v>
      </c>
      <c r="C855" s="8" t="s">
        <v>65</v>
      </c>
      <c r="D855" s="8" t="str">
        <f t="shared" si="94"/>
        <v>Week_49-generic-refi</v>
      </c>
      <c r="E855" s="8" t="str">
        <f t="shared" si="95"/>
        <v>CoFi-tv.cofi</v>
      </c>
      <c r="H855" s="18">
        <f t="shared" si="99"/>
        <v>5.7091597585954825E-3</v>
      </c>
      <c r="I855" s="6">
        <f t="shared" si="99"/>
        <v>3.15</v>
      </c>
      <c r="J855" s="6">
        <f t="shared" si="99"/>
        <v>108.82230307802553</v>
      </c>
      <c r="K855" s="18">
        <f t="shared" si="99"/>
        <v>0.65</v>
      </c>
      <c r="L855" s="35">
        <f>Data!BL63</f>
        <v>2385.2246421647269</v>
      </c>
      <c r="Q855" s="21">
        <v>0</v>
      </c>
      <c r="R855" s="21">
        <v>90.944765331732</v>
      </c>
      <c r="S855" s="21">
        <v>1317.7834819634138</v>
      </c>
      <c r="T855" s="38">
        <v>8.0429288620899375E-2</v>
      </c>
    </row>
    <row r="856" spans="1:20" x14ac:dyDescent="0.25">
      <c r="A856" s="17" t="s">
        <v>275</v>
      </c>
      <c r="B856" s="8" t="s">
        <v>53</v>
      </c>
      <c r="C856" s="8" t="s">
        <v>65</v>
      </c>
      <c r="D856" s="8" t="str">
        <f t="shared" si="94"/>
        <v>Week_50-generic-refi</v>
      </c>
      <c r="E856" s="8" t="str">
        <f t="shared" si="95"/>
        <v>CoFi-tv.cofi</v>
      </c>
      <c r="H856" s="18">
        <f t="shared" si="99"/>
        <v>5.7091597585954825E-3</v>
      </c>
      <c r="I856" s="6">
        <f t="shared" si="99"/>
        <v>3.15</v>
      </c>
      <c r="J856" s="6">
        <f t="shared" si="99"/>
        <v>108.82230307802553</v>
      </c>
      <c r="K856" s="18">
        <f t="shared" si="99"/>
        <v>0.65</v>
      </c>
      <c r="L856" s="35">
        <f>Data!BL64</f>
        <v>2011.4207803329416</v>
      </c>
      <c r="Q856" s="21">
        <v>0</v>
      </c>
      <c r="R856" s="21">
        <v>399.55353020887645</v>
      </c>
      <c r="S856" s="21">
        <v>5177.4829361677994</v>
      </c>
      <c r="T856" s="38">
        <v>0.25357735067558285</v>
      </c>
    </row>
    <row r="857" spans="1:20" x14ac:dyDescent="0.25">
      <c r="A857" s="17" t="s">
        <v>276</v>
      </c>
      <c r="B857" s="8" t="s">
        <v>53</v>
      </c>
      <c r="C857" s="8" t="s">
        <v>65</v>
      </c>
      <c r="D857" s="8" t="str">
        <f t="shared" si="94"/>
        <v>Week_51-generic-refi</v>
      </c>
      <c r="E857" s="8" t="str">
        <f t="shared" si="95"/>
        <v>CoFi-tv.cofi</v>
      </c>
      <c r="H857" s="18">
        <f t="shared" si="99"/>
        <v>5.7091597585954825E-3</v>
      </c>
      <c r="I857" s="6">
        <f t="shared" si="99"/>
        <v>3.15</v>
      </c>
      <c r="J857" s="6">
        <f t="shared" si="99"/>
        <v>108.82230307802553</v>
      </c>
      <c r="K857" s="18">
        <f t="shared" si="99"/>
        <v>0.65</v>
      </c>
      <c r="L857" s="35">
        <f>Data!BL65</f>
        <v>2011.4207803329416</v>
      </c>
      <c r="Q857" s="21">
        <v>0</v>
      </c>
      <c r="R857" s="21">
        <v>257.25556447126604</v>
      </c>
      <c r="S857" s="21">
        <v>3458.6106130919702</v>
      </c>
      <c r="T857" s="38">
        <v>0.17312449662981999</v>
      </c>
    </row>
    <row r="858" spans="1:20" x14ac:dyDescent="0.25">
      <c r="A858" s="17" t="s">
        <v>277</v>
      </c>
      <c r="B858" s="8" t="s">
        <v>53</v>
      </c>
      <c r="C858" s="8" t="s">
        <v>65</v>
      </c>
      <c r="D858" s="8" t="str">
        <f t="shared" si="94"/>
        <v>Week_52-generic-refi</v>
      </c>
      <c r="E858" s="8" t="str">
        <f t="shared" si="95"/>
        <v>CoFi-tv.cofi</v>
      </c>
      <c r="H858" s="18">
        <f t="shared" si="99"/>
        <v>5.7091597585954825E-3</v>
      </c>
      <c r="I858" s="6">
        <f t="shared" si="99"/>
        <v>3.15</v>
      </c>
      <c r="J858" s="6">
        <f t="shared" si="99"/>
        <v>108.82230307802553</v>
      </c>
      <c r="K858" s="18">
        <f t="shared" si="99"/>
        <v>0.65</v>
      </c>
      <c r="L858" s="35">
        <f>Data!BL66</f>
        <v>2011.4207803329416</v>
      </c>
      <c r="Q858" s="21">
        <v>0</v>
      </c>
      <c r="R858" s="21">
        <v>117.88445255756275</v>
      </c>
      <c r="S858" s="21">
        <v>1618.9139941434471</v>
      </c>
      <c r="T858" s="38">
        <v>0.11623645749398281</v>
      </c>
    </row>
    <row r="860" spans="1:20" x14ac:dyDescent="0.25">
      <c r="A860" s="16" t="s">
        <v>328</v>
      </c>
      <c r="B860" s="8" t="s">
        <v>53</v>
      </c>
      <c r="C860" s="8" t="s">
        <v>66</v>
      </c>
      <c r="E860" s="8" t="str">
        <f>IF(RIGHT(A860,3)="old","Initial",B860&amp;"-"&amp;C860)</f>
        <v>Initial</v>
      </c>
      <c r="F860" s="21">
        <f>F662</f>
        <v>101164.9671476817</v>
      </c>
      <c r="G860" s="19">
        <f>G662</f>
        <v>10.968122894697334</v>
      </c>
      <c r="H860" s="25">
        <f>VLOOKUP(C860,parms,3,FALSE)</f>
        <v>1.1961699224569151E-2</v>
      </c>
      <c r="I860" s="42">
        <f>VLOOKUP(C860,parms,8,FALSE)</f>
        <v>3.05</v>
      </c>
      <c r="J860" s="27">
        <f>VLOOKUP(C860,parms,4,FALSE)</f>
        <v>3019370.7671127152</v>
      </c>
      <c r="K860" s="25">
        <f>VLOOKUP(C860,parms,6,FALSE)</f>
        <v>0.15</v>
      </c>
      <c r="L860" s="35">
        <f>Data!BN2</f>
        <v>2.8519919861854207E-2</v>
      </c>
      <c r="M860" s="39">
        <f>VLOOKUP(C860,Data!$CB$2:$EB$22,1+VALUE(MID(A860,6,2)),FALSE)</f>
        <v>0</v>
      </c>
      <c r="Q860" s="21">
        <v>0</v>
      </c>
      <c r="R860" s="21">
        <v>0</v>
      </c>
      <c r="S860" s="21">
        <v>0</v>
      </c>
      <c r="T860" s="38">
        <v>0</v>
      </c>
    </row>
    <row r="861" spans="1:20" x14ac:dyDescent="0.25">
      <c r="A861" s="16" t="s">
        <v>316</v>
      </c>
      <c r="B861" s="8" t="s">
        <v>53</v>
      </c>
      <c r="C861" s="8" t="s">
        <v>66</v>
      </c>
      <c r="E861" s="8" t="str">
        <f t="shared" ref="E861:E924" si="100">IF(RIGHT(A861,3)="old","Initial",B861&amp;"-"&amp;C861)</f>
        <v>Initial</v>
      </c>
      <c r="F861" s="21">
        <f>F663</f>
        <v>147273.34304075674</v>
      </c>
      <c r="G861" s="19">
        <f>G663</f>
        <v>9.5908908109141535</v>
      </c>
      <c r="H861" s="18">
        <f t="shared" ref="H861:K876" si="101">H860</f>
        <v>1.1961699224569151E-2</v>
      </c>
      <c r="I861" s="6">
        <f>I860</f>
        <v>3.05</v>
      </c>
      <c r="J861" s="6">
        <f t="shared" si="101"/>
        <v>3019370.7671127152</v>
      </c>
      <c r="K861" s="18">
        <f t="shared" si="101"/>
        <v>0.15</v>
      </c>
      <c r="L861" s="35">
        <f>Data!BN3</f>
        <v>3.3752932680543052E-2</v>
      </c>
      <c r="M861" s="39">
        <f>VLOOKUP(C861,Data!$CB$2:$EB$22,1+VALUE(MID(A861,6,2)),FALSE)</f>
        <v>0</v>
      </c>
      <c r="Q861" s="21">
        <v>0</v>
      </c>
      <c r="R861" s="21">
        <v>0</v>
      </c>
      <c r="S861" s="21">
        <v>0</v>
      </c>
      <c r="T861" s="38">
        <v>0</v>
      </c>
    </row>
    <row r="862" spans="1:20" x14ac:dyDescent="0.25">
      <c r="A862" s="16" t="s">
        <v>317</v>
      </c>
      <c r="B862" s="8" t="s">
        <v>53</v>
      </c>
      <c r="C862" s="8" t="s">
        <v>66</v>
      </c>
      <c r="E862" s="8" t="str">
        <f t="shared" si="100"/>
        <v>Initial</v>
      </c>
      <c r="F862" s="21">
        <f t="shared" ref="F862:G877" si="102">F664</f>
        <v>140029.762850681</v>
      </c>
      <c r="G862" s="19">
        <f t="shared" si="102"/>
        <v>9.8635703103955539</v>
      </c>
      <c r="H862" s="18">
        <f t="shared" si="101"/>
        <v>1.1961699224569151E-2</v>
      </c>
      <c r="I862" s="6">
        <f t="shared" si="101"/>
        <v>3.05</v>
      </c>
      <c r="J862" s="6">
        <f t="shared" si="101"/>
        <v>3019370.7671127152</v>
      </c>
      <c r="K862" s="18">
        <f t="shared" si="101"/>
        <v>0.15</v>
      </c>
      <c r="L862" s="35">
        <f>Data!BN4</f>
        <v>3.3752932680543052E-2</v>
      </c>
      <c r="M862" s="39">
        <f>VLOOKUP(C862,Data!$CB$2:$EB$22,1+VALUE(MID(A862,6,2)),FALSE)</f>
        <v>0</v>
      </c>
      <c r="Q862" s="21">
        <v>0</v>
      </c>
      <c r="R862" s="21">
        <v>0</v>
      </c>
      <c r="S862" s="21">
        <v>0</v>
      </c>
      <c r="T862" s="38">
        <v>0</v>
      </c>
    </row>
    <row r="863" spans="1:20" x14ac:dyDescent="0.25">
      <c r="A863" s="16" t="s">
        <v>318</v>
      </c>
      <c r="B863" s="8" t="s">
        <v>53</v>
      </c>
      <c r="C863" s="8" t="s">
        <v>66</v>
      </c>
      <c r="E863" s="8" t="str">
        <f t="shared" si="100"/>
        <v>Initial</v>
      </c>
      <c r="F863" s="21">
        <f t="shared" si="102"/>
        <v>104340.25747720734</v>
      </c>
      <c r="G863" s="19">
        <f t="shared" si="102"/>
        <v>10.973424562583329</v>
      </c>
      <c r="H863" s="18">
        <f t="shared" si="101"/>
        <v>1.1961699224569151E-2</v>
      </c>
      <c r="I863" s="6">
        <f t="shared" si="101"/>
        <v>3.05</v>
      </c>
      <c r="J863" s="6">
        <f t="shared" si="101"/>
        <v>3019370.7671127152</v>
      </c>
      <c r="K863" s="18">
        <f t="shared" si="101"/>
        <v>0.15</v>
      </c>
      <c r="L863" s="35">
        <f>Data!BN5</f>
        <v>3.3752932680543052E-2</v>
      </c>
      <c r="M863" s="39">
        <f>VLOOKUP(C863,Data!$CB$2:$EB$22,1+VALUE(MID(A863,6,2)),FALSE)</f>
        <v>0</v>
      </c>
      <c r="Q863" s="21">
        <v>0</v>
      </c>
      <c r="R863" s="21">
        <v>0</v>
      </c>
      <c r="S863" s="21">
        <v>0</v>
      </c>
      <c r="T863" s="38">
        <v>0</v>
      </c>
    </row>
    <row r="864" spans="1:20" x14ac:dyDescent="0.25">
      <c r="A864" s="16" t="s">
        <v>319</v>
      </c>
      <c r="B864" s="8" t="s">
        <v>53</v>
      </c>
      <c r="C864" s="8" t="s">
        <v>66</v>
      </c>
      <c r="E864" s="8" t="str">
        <f t="shared" si="100"/>
        <v>Initial</v>
      </c>
      <c r="F864" s="21">
        <f t="shared" si="102"/>
        <v>104172.52557476799</v>
      </c>
      <c r="G864" s="19">
        <f t="shared" si="102"/>
        <v>11.193720016366246</v>
      </c>
      <c r="H864" s="18">
        <f t="shared" si="101"/>
        <v>1.1961699224569151E-2</v>
      </c>
      <c r="I864" s="6">
        <f t="shared" si="101"/>
        <v>3.05</v>
      </c>
      <c r="J864" s="6">
        <f t="shared" si="101"/>
        <v>3019370.7671127152</v>
      </c>
      <c r="K864" s="18">
        <f t="shared" si="101"/>
        <v>0.15</v>
      </c>
      <c r="L864" s="35">
        <f>Data!BN6</f>
        <v>3.3752932680543052E-2</v>
      </c>
      <c r="M864" s="39">
        <f>VLOOKUP(C864,Data!$CB$2:$EB$22,1+VALUE(MID(A864,6,2)),FALSE)</f>
        <v>0</v>
      </c>
      <c r="Q864" s="21">
        <v>0</v>
      </c>
      <c r="R864" s="21">
        <v>0</v>
      </c>
      <c r="S864" s="21">
        <v>0</v>
      </c>
      <c r="T864" s="38">
        <v>0</v>
      </c>
    </row>
    <row r="865" spans="1:20" x14ac:dyDescent="0.25">
      <c r="A865" s="16" t="s">
        <v>320</v>
      </c>
      <c r="B865" s="8" t="s">
        <v>53</v>
      </c>
      <c r="C865" s="8" t="s">
        <v>66</v>
      </c>
      <c r="E865" s="8" t="str">
        <f t="shared" si="100"/>
        <v>Initial</v>
      </c>
      <c r="F865" s="21">
        <f t="shared" si="102"/>
        <v>167069.04494132148</v>
      </c>
      <c r="G865" s="19">
        <f t="shared" si="102"/>
        <v>9.4347717151777815</v>
      </c>
      <c r="H865" s="18">
        <f t="shared" si="101"/>
        <v>1.1961699224569151E-2</v>
      </c>
      <c r="I865" s="6">
        <f t="shared" si="101"/>
        <v>3.05</v>
      </c>
      <c r="J865" s="6">
        <f t="shared" si="101"/>
        <v>3019370.7671127152</v>
      </c>
      <c r="K865" s="18">
        <f t="shared" si="101"/>
        <v>0.15</v>
      </c>
      <c r="L865" s="35">
        <f>Data!BN7</f>
        <v>2.904322114372309E-2</v>
      </c>
      <c r="M865" s="39">
        <f>VLOOKUP(C865,Data!$CB$2:$EB$22,1+VALUE(MID(A865,6,2)),FALSE)</f>
        <v>0</v>
      </c>
      <c r="Q865" s="21">
        <v>0</v>
      </c>
      <c r="R865" s="21">
        <v>0</v>
      </c>
      <c r="S865" s="21">
        <v>0</v>
      </c>
      <c r="T865" s="38">
        <v>0</v>
      </c>
    </row>
    <row r="866" spans="1:20" x14ac:dyDescent="0.25">
      <c r="A866" s="16" t="s">
        <v>321</v>
      </c>
      <c r="B866" s="8" t="s">
        <v>53</v>
      </c>
      <c r="C866" s="8" t="s">
        <v>66</v>
      </c>
      <c r="E866" s="8" t="str">
        <f t="shared" si="100"/>
        <v>Initial</v>
      </c>
      <c r="F866" s="21">
        <f t="shared" si="102"/>
        <v>134663.4657046372</v>
      </c>
      <c r="G866" s="19">
        <f t="shared" si="102"/>
        <v>10.317735507089584</v>
      </c>
      <c r="H866" s="18">
        <f t="shared" si="101"/>
        <v>1.1961699224569151E-2</v>
      </c>
      <c r="I866" s="6">
        <f t="shared" si="101"/>
        <v>3.05</v>
      </c>
      <c r="J866" s="6">
        <f t="shared" si="101"/>
        <v>3019370.7671127152</v>
      </c>
      <c r="K866" s="18">
        <f t="shared" si="101"/>
        <v>0.15</v>
      </c>
      <c r="L866" s="35">
        <f>Data!BN8</f>
        <v>2.904322114372309E-2</v>
      </c>
      <c r="M866" s="39">
        <f>VLOOKUP(C866,Data!$CB$2:$EB$22,1+VALUE(MID(A866,6,2)),FALSE)</f>
        <v>0</v>
      </c>
      <c r="Q866" s="21">
        <v>0</v>
      </c>
      <c r="R866" s="21">
        <v>0</v>
      </c>
      <c r="S866" s="21">
        <v>0</v>
      </c>
      <c r="T866" s="38">
        <v>0</v>
      </c>
    </row>
    <row r="867" spans="1:20" x14ac:dyDescent="0.25">
      <c r="A867" s="16" t="s">
        <v>322</v>
      </c>
      <c r="B867" s="8" t="s">
        <v>53</v>
      </c>
      <c r="C867" s="8" t="s">
        <v>66</v>
      </c>
      <c r="E867" s="8" t="str">
        <f t="shared" si="100"/>
        <v>Initial</v>
      </c>
      <c r="F867" s="21">
        <f t="shared" si="102"/>
        <v>122703.84078918799</v>
      </c>
      <c r="G867" s="19">
        <f t="shared" si="102"/>
        <v>10.456302746523619</v>
      </c>
      <c r="H867" s="18">
        <f t="shared" si="101"/>
        <v>1.1961699224569151E-2</v>
      </c>
      <c r="I867" s="6">
        <f t="shared" si="101"/>
        <v>3.05</v>
      </c>
      <c r="J867" s="6">
        <f t="shared" si="101"/>
        <v>3019370.7671127152</v>
      </c>
      <c r="K867" s="18">
        <f t="shared" si="101"/>
        <v>0.15</v>
      </c>
      <c r="L867" s="35">
        <f>Data!BN9</f>
        <v>2.904322114372309E-2</v>
      </c>
      <c r="M867" s="39">
        <f>VLOOKUP(C867,Data!$CB$2:$EB$22,1+VALUE(MID(A867,6,2)),FALSE)</f>
        <v>0</v>
      </c>
      <c r="Q867" s="21">
        <v>0</v>
      </c>
      <c r="R867" s="21">
        <v>0</v>
      </c>
      <c r="S867" s="21">
        <v>0</v>
      </c>
      <c r="T867" s="38">
        <v>0</v>
      </c>
    </row>
    <row r="868" spans="1:20" x14ac:dyDescent="0.25">
      <c r="A868" s="16" t="s">
        <v>323</v>
      </c>
      <c r="B868" s="8" t="s">
        <v>53</v>
      </c>
      <c r="C868" s="8" t="s">
        <v>66</v>
      </c>
      <c r="E868" s="8" t="str">
        <f t="shared" si="100"/>
        <v>Initial</v>
      </c>
      <c r="F868" s="21">
        <f t="shared" si="102"/>
        <v>103976.50221745251</v>
      </c>
      <c r="G868" s="19">
        <f t="shared" si="102"/>
        <v>11.053036600654009</v>
      </c>
      <c r="H868" s="18">
        <f t="shared" si="101"/>
        <v>1.1961699224569151E-2</v>
      </c>
      <c r="I868" s="6">
        <f t="shared" si="101"/>
        <v>3.05</v>
      </c>
      <c r="J868" s="6">
        <f t="shared" si="101"/>
        <v>3019370.7671127152</v>
      </c>
      <c r="K868" s="18">
        <f t="shared" si="101"/>
        <v>0.15</v>
      </c>
      <c r="L868" s="35">
        <f>Data!BN10</f>
        <v>2.904322114372309E-2</v>
      </c>
      <c r="M868" s="39">
        <f>VLOOKUP(C868,Data!$CB$2:$EB$22,1+VALUE(MID(A868,6,2)),FALSE)</f>
        <v>0</v>
      </c>
      <c r="Q868" s="21">
        <v>0</v>
      </c>
      <c r="R868" s="21">
        <v>0</v>
      </c>
      <c r="S868" s="21">
        <v>0</v>
      </c>
      <c r="T868" s="38">
        <v>0</v>
      </c>
    </row>
    <row r="869" spans="1:20" x14ac:dyDescent="0.25">
      <c r="A869" s="16" t="s">
        <v>324</v>
      </c>
      <c r="B869" s="8" t="s">
        <v>53</v>
      </c>
      <c r="C869" s="8" t="s">
        <v>66</v>
      </c>
      <c r="E869" s="8" t="str">
        <f t="shared" si="100"/>
        <v>Initial</v>
      </c>
      <c r="F869" s="21">
        <f t="shared" si="102"/>
        <v>111788.15367445731</v>
      </c>
      <c r="G869" s="19">
        <f t="shared" si="102"/>
        <v>10.78329449978415</v>
      </c>
      <c r="H869" s="18">
        <f t="shared" si="101"/>
        <v>1.1961699224569151E-2</v>
      </c>
      <c r="I869" s="6">
        <f t="shared" si="101"/>
        <v>3.05</v>
      </c>
      <c r="J869" s="6">
        <f t="shared" si="101"/>
        <v>3019370.7671127152</v>
      </c>
      <c r="K869" s="18">
        <f t="shared" si="101"/>
        <v>0.15</v>
      </c>
      <c r="L869" s="35">
        <f>Data!BN11</f>
        <v>2.904322114372309E-2</v>
      </c>
      <c r="M869" s="39">
        <f>VLOOKUP(C869,Data!$CB$2:$EB$22,1+VALUE(MID(A869,6,2)),FALSE)</f>
        <v>0</v>
      </c>
      <c r="Q869" s="21">
        <v>0</v>
      </c>
      <c r="R869" s="21">
        <v>0</v>
      </c>
      <c r="S869" s="21">
        <v>0</v>
      </c>
      <c r="T869" s="38">
        <v>0</v>
      </c>
    </row>
    <row r="870" spans="1:20" x14ac:dyDescent="0.25">
      <c r="A870" s="16" t="s">
        <v>325</v>
      </c>
      <c r="B870" s="8" t="s">
        <v>53</v>
      </c>
      <c r="C870" s="8" t="s">
        <v>66</v>
      </c>
      <c r="E870" s="8" t="str">
        <f t="shared" si="100"/>
        <v>Initial</v>
      </c>
      <c r="F870" s="21">
        <f t="shared" si="102"/>
        <v>169487.33196936251</v>
      </c>
      <c r="G870" s="19">
        <f t="shared" si="102"/>
        <v>9.4563668699484822</v>
      </c>
      <c r="H870" s="18">
        <f t="shared" si="101"/>
        <v>1.1961699224569151E-2</v>
      </c>
      <c r="I870" s="6">
        <f t="shared" si="101"/>
        <v>3.05</v>
      </c>
      <c r="J870" s="6">
        <f t="shared" si="101"/>
        <v>3019370.7671127152</v>
      </c>
      <c r="K870" s="18">
        <f t="shared" si="101"/>
        <v>0.15</v>
      </c>
      <c r="L870" s="35">
        <f>Data!BN12</f>
        <v>2.5380112170640897E-2</v>
      </c>
      <c r="M870" s="39">
        <f>VLOOKUP(C870,Data!$CB$2:$EB$22,1+VALUE(MID(A870,6,2)),FALSE)</f>
        <v>0</v>
      </c>
      <c r="Q870" s="21">
        <v>0</v>
      </c>
      <c r="R870" s="21">
        <v>0</v>
      </c>
      <c r="S870" s="21">
        <v>0</v>
      </c>
      <c r="T870" s="38">
        <v>0</v>
      </c>
    </row>
    <row r="871" spans="1:20" x14ac:dyDescent="0.25">
      <c r="A871" s="16" t="s">
        <v>326</v>
      </c>
      <c r="B871" s="8" t="s">
        <v>53</v>
      </c>
      <c r="C871" s="8" t="s">
        <v>66</v>
      </c>
      <c r="E871" s="8" t="str">
        <f t="shared" si="100"/>
        <v>Initial</v>
      </c>
      <c r="F871" s="21">
        <f t="shared" si="102"/>
        <v>103984.99760192574</v>
      </c>
      <c r="G871" s="19">
        <f t="shared" si="102"/>
        <v>11.068808534627422</v>
      </c>
      <c r="H871" s="18">
        <f t="shared" si="101"/>
        <v>1.1961699224569151E-2</v>
      </c>
      <c r="I871" s="6">
        <f t="shared" si="101"/>
        <v>3.05</v>
      </c>
      <c r="J871" s="6">
        <f t="shared" si="101"/>
        <v>3019370.7671127152</v>
      </c>
      <c r="K871" s="18">
        <f t="shared" si="101"/>
        <v>0.15</v>
      </c>
      <c r="L871" s="35">
        <f>Data!BN13</f>
        <v>2.5380112170640897E-2</v>
      </c>
      <c r="M871" s="39">
        <f>VLOOKUP(C871,Data!$CB$2:$EB$22,1+VALUE(MID(A871,6,2)),FALSE)</f>
        <v>0</v>
      </c>
      <c r="Q871" s="21">
        <v>0</v>
      </c>
      <c r="R871" s="21">
        <v>0</v>
      </c>
      <c r="S871" s="21">
        <v>0</v>
      </c>
      <c r="T871" s="38">
        <v>0</v>
      </c>
    </row>
    <row r="872" spans="1:20" x14ac:dyDescent="0.25">
      <c r="A872" s="16" t="s">
        <v>327</v>
      </c>
      <c r="B872" s="8" t="s">
        <v>53</v>
      </c>
      <c r="C872" s="8" t="s">
        <v>66</v>
      </c>
      <c r="E872" s="8" t="str">
        <f t="shared" si="100"/>
        <v>Initial</v>
      </c>
      <c r="F872" s="21">
        <f t="shared" si="102"/>
        <v>102565.4676184479</v>
      </c>
      <c r="G872" s="19">
        <f t="shared" si="102"/>
        <v>10.14145011871261</v>
      </c>
      <c r="H872" s="18">
        <f t="shared" si="101"/>
        <v>1.1961699224569151E-2</v>
      </c>
      <c r="I872" s="6">
        <f t="shared" si="101"/>
        <v>3.05</v>
      </c>
      <c r="J872" s="6">
        <f t="shared" si="101"/>
        <v>3019370.7671127152</v>
      </c>
      <c r="K872" s="18">
        <f t="shared" si="101"/>
        <v>0.15</v>
      </c>
      <c r="L872" s="35">
        <f>Data!BN14</f>
        <v>2.5380112170640897E-2</v>
      </c>
      <c r="M872" s="39">
        <f>VLOOKUP(C872,Data!$CB$2:$EB$22,1+VALUE(MID(A872,6,2)),FALSE)</f>
        <v>0</v>
      </c>
      <c r="Q872" s="21">
        <v>0</v>
      </c>
      <c r="R872" s="21">
        <v>0</v>
      </c>
      <c r="S872" s="21">
        <v>0</v>
      </c>
      <c r="T872" s="38">
        <v>0</v>
      </c>
    </row>
    <row r="873" spans="1:20" x14ac:dyDescent="0.25">
      <c r="A873" s="17" t="s">
        <v>262</v>
      </c>
      <c r="B873" s="8" t="s">
        <v>53</v>
      </c>
      <c r="C873" s="8" t="s">
        <v>66</v>
      </c>
      <c r="E873" s="8" t="str">
        <f t="shared" si="100"/>
        <v>CoFi-display.cofi</v>
      </c>
      <c r="F873" s="21">
        <f t="shared" si="102"/>
        <v>151814.201921687</v>
      </c>
      <c r="G873" s="19">
        <f t="shared" si="102"/>
        <v>9.4309277953496871</v>
      </c>
      <c r="H873" s="18">
        <f t="shared" si="101"/>
        <v>1.1961699224569151E-2</v>
      </c>
      <c r="I873" s="6">
        <f t="shared" si="101"/>
        <v>3.05</v>
      </c>
      <c r="J873" s="6">
        <f t="shared" si="101"/>
        <v>3019370.7671127152</v>
      </c>
      <c r="K873" s="18">
        <f t="shared" si="101"/>
        <v>0.15</v>
      </c>
      <c r="L873" s="35">
        <f>Data!BN15</f>
        <v>2.5380112170640897E-2</v>
      </c>
      <c r="Q873" s="21">
        <v>0</v>
      </c>
      <c r="R873" s="21">
        <v>0</v>
      </c>
      <c r="S873" s="21">
        <v>0</v>
      </c>
      <c r="T873" s="38">
        <v>0</v>
      </c>
    </row>
    <row r="874" spans="1:20" x14ac:dyDescent="0.25">
      <c r="A874" s="17" t="s">
        <v>263</v>
      </c>
      <c r="B874" s="8" t="s">
        <v>53</v>
      </c>
      <c r="C874" s="8" t="s">
        <v>66</v>
      </c>
      <c r="E874" s="8" t="str">
        <f t="shared" si="100"/>
        <v>CoFi-display.cofi</v>
      </c>
      <c r="F874" s="21">
        <f t="shared" si="102"/>
        <v>189685.37446517299</v>
      </c>
      <c r="G874" s="19">
        <f t="shared" si="102"/>
        <v>9.0587332826533071</v>
      </c>
      <c r="H874" s="18">
        <f t="shared" si="101"/>
        <v>1.1961699224569151E-2</v>
      </c>
      <c r="I874" s="6">
        <f t="shared" si="101"/>
        <v>3.05</v>
      </c>
      <c r="J874" s="6">
        <f t="shared" si="101"/>
        <v>3019370.7671127152</v>
      </c>
      <c r="K874" s="18">
        <f t="shared" si="101"/>
        <v>0.15</v>
      </c>
      <c r="L874" s="35">
        <f>Data!BN16</f>
        <v>2.4071858965968689E-2</v>
      </c>
      <c r="Q874" s="21">
        <v>0</v>
      </c>
      <c r="R874" s="21">
        <v>0</v>
      </c>
      <c r="S874" s="21">
        <v>0</v>
      </c>
      <c r="T874" s="38">
        <v>0</v>
      </c>
    </row>
    <row r="875" spans="1:20" x14ac:dyDescent="0.25">
      <c r="A875" s="17" t="s">
        <v>264</v>
      </c>
      <c r="B875" s="8" t="s">
        <v>53</v>
      </c>
      <c r="C875" s="8" t="s">
        <v>66</v>
      </c>
      <c r="E875" s="8" t="str">
        <f t="shared" si="100"/>
        <v>CoFi-display.cofi</v>
      </c>
      <c r="F875" s="21">
        <f t="shared" si="102"/>
        <v>142839.15179515848</v>
      </c>
      <c r="G875" s="19">
        <f t="shared" si="102"/>
        <v>10.302832972074498</v>
      </c>
      <c r="H875" s="18">
        <f t="shared" si="101"/>
        <v>1.1961699224569151E-2</v>
      </c>
      <c r="I875" s="6">
        <f t="shared" si="101"/>
        <v>3.05</v>
      </c>
      <c r="J875" s="6">
        <f t="shared" si="101"/>
        <v>3019370.7671127152</v>
      </c>
      <c r="K875" s="18">
        <f t="shared" si="101"/>
        <v>0.15</v>
      </c>
      <c r="L875" s="35">
        <f>Data!BN17</f>
        <v>2.4071858965968689E-2</v>
      </c>
      <c r="Q875" s="21">
        <v>0</v>
      </c>
      <c r="R875" s="21">
        <v>0</v>
      </c>
      <c r="S875" s="21">
        <v>0</v>
      </c>
      <c r="T875" s="38">
        <v>0</v>
      </c>
    </row>
    <row r="876" spans="1:20" x14ac:dyDescent="0.25">
      <c r="A876" s="17" t="s">
        <v>265</v>
      </c>
      <c r="B876" s="8" t="s">
        <v>53</v>
      </c>
      <c r="C876" s="8" t="s">
        <v>66</v>
      </c>
      <c r="E876" s="8" t="str">
        <f t="shared" si="100"/>
        <v>CoFi-display.cofi</v>
      </c>
      <c r="F876" s="21">
        <f t="shared" si="102"/>
        <v>103168.9552285899</v>
      </c>
      <c r="G876" s="19">
        <f t="shared" si="102"/>
        <v>11.257006974534221</v>
      </c>
      <c r="H876" s="18">
        <f t="shared" si="101"/>
        <v>1.1961699224569151E-2</v>
      </c>
      <c r="I876" s="6">
        <f t="shared" si="101"/>
        <v>3.05</v>
      </c>
      <c r="J876" s="6">
        <f t="shared" si="101"/>
        <v>3019370.7671127152</v>
      </c>
      <c r="K876" s="18">
        <f t="shared" si="101"/>
        <v>0.15</v>
      </c>
      <c r="L876" s="35">
        <f>Data!BN18</f>
        <v>2.4071858965968689E-2</v>
      </c>
      <c r="Q876" s="21">
        <v>0</v>
      </c>
      <c r="R876" s="21">
        <v>0</v>
      </c>
      <c r="S876" s="21">
        <v>0</v>
      </c>
      <c r="T876" s="38">
        <v>0</v>
      </c>
    </row>
    <row r="877" spans="1:20" x14ac:dyDescent="0.25">
      <c r="A877" s="17" t="s">
        <v>266</v>
      </c>
      <c r="B877" s="8" t="s">
        <v>53</v>
      </c>
      <c r="C877" s="8" t="s">
        <v>66</v>
      </c>
      <c r="E877" s="8" t="str">
        <f t="shared" si="100"/>
        <v>CoFi-display.cofi</v>
      </c>
      <c r="F877" s="21">
        <f t="shared" si="102"/>
        <v>142798.33267277651</v>
      </c>
      <c r="G877" s="19">
        <f t="shared" si="102"/>
        <v>10.234322236037224</v>
      </c>
      <c r="H877" s="18">
        <f t="shared" ref="H877:K892" si="103">H876</f>
        <v>1.1961699224569151E-2</v>
      </c>
      <c r="I877" s="6">
        <f t="shared" si="103"/>
        <v>3.05</v>
      </c>
      <c r="J877" s="6">
        <f t="shared" si="103"/>
        <v>3019370.7671127152</v>
      </c>
      <c r="K877" s="18">
        <f t="shared" si="103"/>
        <v>0.15</v>
      </c>
      <c r="L877" s="35">
        <f>Data!BN19</f>
        <v>2.4071858965968689E-2</v>
      </c>
      <c r="Q877" s="21">
        <v>0</v>
      </c>
      <c r="R877" s="21">
        <v>0</v>
      </c>
      <c r="S877" s="21">
        <v>0</v>
      </c>
      <c r="T877" s="38">
        <v>0</v>
      </c>
    </row>
    <row r="878" spans="1:20" x14ac:dyDescent="0.25">
      <c r="A878" s="17" t="s">
        <v>267</v>
      </c>
      <c r="B878" s="8" t="s">
        <v>53</v>
      </c>
      <c r="C878" s="8" t="s">
        <v>66</v>
      </c>
      <c r="E878" s="8" t="str">
        <f t="shared" si="100"/>
        <v>CoFi-display.cofi</v>
      </c>
      <c r="F878" s="21">
        <f t="shared" ref="F878:G893" si="104">F680</f>
        <v>144198.29399369101</v>
      </c>
      <c r="G878" s="19">
        <f t="shared" si="104"/>
        <v>10.244972678420806</v>
      </c>
      <c r="H878" s="18">
        <f t="shared" si="103"/>
        <v>1.1961699224569151E-2</v>
      </c>
      <c r="I878" s="6">
        <f t="shared" si="103"/>
        <v>3.05</v>
      </c>
      <c r="J878" s="6">
        <f t="shared" si="103"/>
        <v>3019370.7671127152</v>
      </c>
      <c r="K878" s="18">
        <f t="shared" si="103"/>
        <v>0.15</v>
      </c>
      <c r="L878" s="35">
        <f>Data!BN20</f>
        <v>2.4856810888772018E-2</v>
      </c>
      <c r="Q878" s="21">
        <v>0</v>
      </c>
      <c r="R878" s="21">
        <v>0</v>
      </c>
      <c r="S878" s="21">
        <v>0</v>
      </c>
      <c r="T878" s="38">
        <v>0</v>
      </c>
    </row>
    <row r="879" spans="1:20" x14ac:dyDescent="0.25">
      <c r="A879" s="17" t="s">
        <v>268</v>
      </c>
      <c r="B879" s="8" t="s">
        <v>53</v>
      </c>
      <c r="C879" s="8" t="s">
        <v>66</v>
      </c>
      <c r="E879" s="8" t="str">
        <f t="shared" si="100"/>
        <v>CoFi-display.cofi</v>
      </c>
      <c r="F879" s="21">
        <f t="shared" si="104"/>
        <v>98429.665186519007</v>
      </c>
      <c r="G879" s="19">
        <f t="shared" si="104"/>
        <v>11.814132511432707</v>
      </c>
      <c r="H879" s="18">
        <f t="shared" si="103"/>
        <v>1.1961699224569151E-2</v>
      </c>
      <c r="I879" s="6">
        <f t="shared" si="103"/>
        <v>3.05</v>
      </c>
      <c r="J879" s="6">
        <f t="shared" si="103"/>
        <v>3019370.7671127152</v>
      </c>
      <c r="K879" s="18">
        <f t="shared" si="103"/>
        <v>0.15</v>
      </c>
      <c r="L879" s="35">
        <f>Data!BN21</f>
        <v>2.4856810888772018E-2</v>
      </c>
      <c r="Q879" s="21">
        <v>0</v>
      </c>
      <c r="R879" s="21">
        <v>0</v>
      </c>
      <c r="S879" s="21">
        <v>0</v>
      </c>
      <c r="T879" s="38">
        <v>0</v>
      </c>
    </row>
    <row r="880" spans="1:20" x14ac:dyDescent="0.25">
      <c r="A880" s="17" t="s">
        <v>269</v>
      </c>
      <c r="B880" s="8" t="s">
        <v>53</v>
      </c>
      <c r="C880" s="8" t="s">
        <v>66</v>
      </c>
      <c r="E880" s="8" t="str">
        <f t="shared" si="100"/>
        <v>CoFi-display.cofi</v>
      </c>
      <c r="F880" s="21">
        <f t="shared" si="104"/>
        <v>163384.76716181752</v>
      </c>
      <c r="G880" s="19">
        <f t="shared" si="104"/>
        <v>10.267597507715461</v>
      </c>
      <c r="H880" s="18">
        <f t="shared" si="103"/>
        <v>1.1961699224569151E-2</v>
      </c>
      <c r="I880" s="6">
        <f t="shared" si="103"/>
        <v>3.05</v>
      </c>
      <c r="J880" s="6">
        <f t="shared" si="103"/>
        <v>3019370.7671127152</v>
      </c>
      <c r="K880" s="18">
        <f t="shared" si="103"/>
        <v>0.15</v>
      </c>
      <c r="L880" s="35">
        <f>Data!BN22</f>
        <v>2.4856810888772018E-2</v>
      </c>
      <c r="Q880" s="21">
        <v>0</v>
      </c>
      <c r="R880" s="21">
        <v>0</v>
      </c>
      <c r="S880" s="21">
        <v>0</v>
      </c>
      <c r="T880" s="38">
        <v>0</v>
      </c>
    </row>
    <row r="881" spans="1:20" x14ac:dyDescent="0.25">
      <c r="A881" s="17" t="s">
        <v>270</v>
      </c>
      <c r="B881" s="8" t="s">
        <v>53</v>
      </c>
      <c r="C881" s="8" t="s">
        <v>66</v>
      </c>
      <c r="E881" s="8" t="str">
        <f t="shared" si="100"/>
        <v>CoFi-display.cofi</v>
      </c>
      <c r="F881" s="21">
        <f t="shared" si="104"/>
        <v>148983.40879257949</v>
      </c>
      <c r="G881" s="19">
        <f t="shared" si="104"/>
        <v>10.106619196002974</v>
      </c>
      <c r="H881" s="18">
        <f t="shared" si="103"/>
        <v>1.1961699224569151E-2</v>
      </c>
      <c r="I881" s="6">
        <f t="shared" si="103"/>
        <v>3.05</v>
      </c>
      <c r="J881" s="6">
        <f t="shared" si="103"/>
        <v>3019370.7671127152</v>
      </c>
      <c r="K881" s="18">
        <f t="shared" si="103"/>
        <v>0.15</v>
      </c>
      <c r="L881" s="35">
        <f>Data!BN23</f>
        <v>2.4856810888772018E-2</v>
      </c>
      <c r="Q881" s="21">
        <v>0</v>
      </c>
      <c r="R881" s="21">
        <v>0</v>
      </c>
      <c r="S881" s="21">
        <v>0</v>
      </c>
      <c r="T881" s="38">
        <v>0</v>
      </c>
    </row>
    <row r="882" spans="1:20" x14ac:dyDescent="0.25">
      <c r="A882" s="17" t="s">
        <v>249</v>
      </c>
      <c r="B882" s="8" t="s">
        <v>53</v>
      </c>
      <c r="C882" s="8" t="s">
        <v>66</v>
      </c>
      <c r="E882" s="8" t="str">
        <f t="shared" si="100"/>
        <v>CoFi-display.cofi</v>
      </c>
      <c r="F882" s="21">
        <f t="shared" si="104"/>
        <v>151654.691624923</v>
      </c>
      <c r="G882" s="19">
        <f t="shared" si="104"/>
        <v>10.263206967410436</v>
      </c>
      <c r="H882" s="18">
        <f t="shared" si="103"/>
        <v>1.1961699224569151E-2</v>
      </c>
      <c r="I882" s="6">
        <f t="shared" si="103"/>
        <v>3.05</v>
      </c>
      <c r="J882" s="6">
        <f t="shared" si="103"/>
        <v>3019370.7671127152</v>
      </c>
      <c r="K882" s="18">
        <f t="shared" si="103"/>
        <v>0.15</v>
      </c>
      <c r="L882" s="35">
        <f>Data!BN24</f>
        <v>2.4856810888772018E-2</v>
      </c>
      <c r="Q882" s="21">
        <v>0</v>
      </c>
      <c r="R882" s="21">
        <v>0</v>
      </c>
      <c r="S882" s="21">
        <v>0</v>
      </c>
      <c r="T882" s="38">
        <v>0</v>
      </c>
    </row>
    <row r="883" spans="1:20" x14ac:dyDescent="0.25">
      <c r="A883" s="17" t="s">
        <v>250</v>
      </c>
      <c r="B883" s="8" t="s">
        <v>53</v>
      </c>
      <c r="C883" s="8" t="s">
        <v>66</v>
      </c>
      <c r="E883" s="8" t="str">
        <f t="shared" si="100"/>
        <v>CoFi-display.cofi</v>
      </c>
      <c r="F883" s="21">
        <f t="shared" si="104"/>
        <v>129850.99598897449</v>
      </c>
      <c r="G883" s="19">
        <f t="shared" si="104"/>
        <v>10.749217003596499</v>
      </c>
      <c r="H883" s="18">
        <f t="shared" si="103"/>
        <v>1.1961699224569151E-2</v>
      </c>
      <c r="I883" s="6">
        <f t="shared" si="103"/>
        <v>3.05</v>
      </c>
      <c r="J883" s="6">
        <f t="shared" si="103"/>
        <v>3019370.7671127152</v>
      </c>
      <c r="K883" s="18">
        <f t="shared" si="103"/>
        <v>0.15</v>
      </c>
      <c r="L883" s="35">
        <f>Data!BN25</f>
        <v>2.4856810888772018E-2</v>
      </c>
      <c r="Q883" s="21">
        <v>0</v>
      </c>
      <c r="R883" s="21">
        <v>0</v>
      </c>
      <c r="S883" s="21">
        <v>0</v>
      </c>
      <c r="T883" s="38">
        <v>0</v>
      </c>
    </row>
    <row r="884" spans="1:20" x14ac:dyDescent="0.25">
      <c r="A884" s="17" t="s">
        <v>251</v>
      </c>
      <c r="B884" s="8" t="s">
        <v>53</v>
      </c>
      <c r="C884" s="8" t="s">
        <v>66</v>
      </c>
      <c r="E884" s="8" t="str">
        <f t="shared" si="100"/>
        <v>CoFi-display.cofi</v>
      </c>
      <c r="F884" s="21">
        <f t="shared" si="104"/>
        <v>134978.302756513</v>
      </c>
      <c r="G884" s="19">
        <f t="shared" si="104"/>
        <v>10.756408999327785</v>
      </c>
      <c r="H884" s="18">
        <f t="shared" si="103"/>
        <v>1.1961699224569151E-2</v>
      </c>
      <c r="I884" s="6">
        <f t="shared" si="103"/>
        <v>3.05</v>
      </c>
      <c r="J884" s="6">
        <f t="shared" si="103"/>
        <v>3019370.7671127152</v>
      </c>
      <c r="K884" s="18">
        <f t="shared" si="103"/>
        <v>0.15</v>
      </c>
      <c r="L884" s="35">
        <f>Data!BN26</f>
        <v>2.4856810888772018E-2</v>
      </c>
      <c r="Q884" s="21">
        <v>0</v>
      </c>
      <c r="R884" s="21">
        <v>0</v>
      </c>
      <c r="S884" s="21">
        <v>0</v>
      </c>
      <c r="T884" s="38">
        <v>0</v>
      </c>
    </row>
    <row r="885" spans="1:20" x14ac:dyDescent="0.25">
      <c r="A885" s="17" t="s">
        <v>252</v>
      </c>
      <c r="B885" s="8" t="s">
        <v>53</v>
      </c>
      <c r="C885" s="8" t="s">
        <v>66</v>
      </c>
      <c r="E885" s="8" t="str">
        <f t="shared" si="100"/>
        <v>CoFi-display.cofi</v>
      </c>
      <c r="F885" s="21">
        <f t="shared" si="104"/>
        <v>134530.63966644951</v>
      </c>
      <c r="G885" s="19">
        <f t="shared" si="104"/>
        <v>10.667047927027582</v>
      </c>
      <c r="H885" s="18">
        <f t="shared" si="103"/>
        <v>1.1961699224569151E-2</v>
      </c>
      <c r="I885" s="6">
        <f t="shared" si="103"/>
        <v>3.05</v>
      </c>
      <c r="J885" s="6">
        <f t="shared" si="103"/>
        <v>3019370.7671127152</v>
      </c>
      <c r="K885" s="18">
        <f t="shared" si="103"/>
        <v>0.15</v>
      </c>
      <c r="L885" s="35">
        <f>Data!BN27</f>
        <v>2.4856810888772018E-2</v>
      </c>
      <c r="Q885" s="21">
        <v>0</v>
      </c>
      <c r="R885" s="21">
        <v>0</v>
      </c>
      <c r="S885" s="21">
        <v>0</v>
      </c>
      <c r="T885" s="38">
        <v>0</v>
      </c>
    </row>
    <row r="886" spans="1:20" x14ac:dyDescent="0.25">
      <c r="A886" s="17" t="s">
        <v>253</v>
      </c>
      <c r="B886" s="8" t="s">
        <v>53</v>
      </c>
      <c r="C886" s="8" t="s">
        <v>66</v>
      </c>
      <c r="E886" s="8" t="str">
        <f t="shared" si="100"/>
        <v>CoFi-display.cofi</v>
      </c>
      <c r="F886" s="21">
        <f t="shared" si="104"/>
        <v>163793.993132748</v>
      </c>
      <c r="G886" s="19">
        <f t="shared" si="104"/>
        <v>10.450556475461539</v>
      </c>
      <c r="H886" s="18">
        <f t="shared" si="103"/>
        <v>1.1961699224569151E-2</v>
      </c>
      <c r="I886" s="6">
        <f t="shared" si="103"/>
        <v>3.05</v>
      </c>
      <c r="J886" s="6">
        <f t="shared" si="103"/>
        <v>3019370.7671127152</v>
      </c>
      <c r="K886" s="18">
        <f t="shared" si="103"/>
        <v>0.15</v>
      </c>
      <c r="L886" s="35">
        <f>Data!BN28</f>
        <v>2.4856810888772018E-2</v>
      </c>
      <c r="Q886" s="21">
        <v>0</v>
      </c>
      <c r="R886" s="21">
        <v>0</v>
      </c>
      <c r="S886" s="21">
        <v>0</v>
      </c>
      <c r="T886" s="38">
        <v>0</v>
      </c>
    </row>
    <row r="887" spans="1:20" x14ac:dyDescent="0.25">
      <c r="A887" s="17" t="s">
        <v>254</v>
      </c>
      <c r="B887" s="8" t="s">
        <v>53</v>
      </c>
      <c r="C887" s="8" t="s">
        <v>66</v>
      </c>
      <c r="E887" s="8" t="str">
        <f t="shared" si="100"/>
        <v>CoFi-display.cofi</v>
      </c>
      <c r="F887" s="21">
        <f t="shared" si="104"/>
        <v>118736.888545109</v>
      </c>
      <c r="G887" s="19">
        <f t="shared" si="104"/>
        <v>10.666379327200589</v>
      </c>
      <c r="H887" s="18">
        <f t="shared" si="103"/>
        <v>1.1961699224569151E-2</v>
      </c>
      <c r="I887" s="6">
        <f t="shared" si="103"/>
        <v>3.05</v>
      </c>
      <c r="J887" s="6">
        <f t="shared" si="103"/>
        <v>3019370.7671127152</v>
      </c>
      <c r="K887" s="18">
        <f t="shared" si="103"/>
        <v>0.15</v>
      </c>
      <c r="L887" s="35">
        <f>Data!BN29</f>
        <v>2.5641762811575344E-2</v>
      </c>
      <c r="Q887" s="21">
        <v>0</v>
      </c>
      <c r="R887" s="21">
        <v>0</v>
      </c>
      <c r="S887" s="21">
        <v>0</v>
      </c>
      <c r="T887" s="38">
        <v>0</v>
      </c>
    </row>
    <row r="888" spans="1:20" x14ac:dyDescent="0.25">
      <c r="A888" s="17" t="s">
        <v>255</v>
      </c>
      <c r="B888" s="8" t="s">
        <v>53</v>
      </c>
      <c r="C888" s="8" t="s">
        <v>66</v>
      </c>
      <c r="E888" s="8" t="str">
        <f t="shared" si="100"/>
        <v>CoFi-display.cofi</v>
      </c>
      <c r="F888" s="21">
        <f t="shared" si="104"/>
        <v>177768.66401188599</v>
      </c>
      <c r="G888" s="19">
        <f t="shared" si="104"/>
        <v>9.5368396438620078</v>
      </c>
      <c r="H888" s="18">
        <f t="shared" si="103"/>
        <v>1.1961699224569151E-2</v>
      </c>
      <c r="I888" s="6">
        <f t="shared" si="103"/>
        <v>3.05</v>
      </c>
      <c r="J888" s="6">
        <f t="shared" si="103"/>
        <v>3019370.7671127152</v>
      </c>
      <c r="K888" s="18">
        <f t="shared" si="103"/>
        <v>0.15</v>
      </c>
      <c r="L888" s="35">
        <f>Data!BN30</f>
        <v>2.5641762811575344E-2</v>
      </c>
      <c r="Q888" s="21">
        <v>0</v>
      </c>
      <c r="R888" s="21">
        <v>0</v>
      </c>
      <c r="S888" s="21">
        <v>0</v>
      </c>
      <c r="T888" s="38">
        <v>0</v>
      </c>
    </row>
    <row r="889" spans="1:20" x14ac:dyDescent="0.25">
      <c r="A889" s="17" t="s">
        <v>256</v>
      </c>
      <c r="B889" s="8" t="s">
        <v>53</v>
      </c>
      <c r="C889" s="8" t="s">
        <v>66</v>
      </c>
      <c r="E889" s="8" t="str">
        <f t="shared" si="100"/>
        <v>CoFi-display.cofi</v>
      </c>
      <c r="F889" s="21">
        <f t="shared" si="104"/>
        <v>155905.00634210001</v>
      </c>
      <c r="G889" s="19">
        <f t="shared" si="104"/>
        <v>9.9784577197080004</v>
      </c>
      <c r="H889" s="18">
        <f t="shared" si="103"/>
        <v>1.1961699224569151E-2</v>
      </c>
      <c r="I889" s="6">
        <f t="shared" si="103"/>
        <v>3.05</v>
      </c>
      <c r="J889" s="6">
        <f t="shared" si="103"/>
        <v>3019370.7671127152</v>
      </c>
      <c r="K889" s="18">
        <f t="shared" si="103"/>
        <v>0.15</v>
      </c>
      <c r="L889" s="35">
        <f>Data!BN31</f>
        <v>2.5641762811575344E-2</v>
      </c>
      <c r="Q889" s="21">
        <v>0</v>
      </c>
      <c r="R889" s="21">
        <v>0</v>
      </c>
      <c r="S889" s="21">
        <v>0</v>
      </c>
      <c r="T889" s="38">
        <v>0</v>
      </c>
    </row>
    <row r="890" spans="1:20" x14ac:dyDescent="0.25">
      <c r="A890" s="17" t="s">
        <v>257</v>
      </c>
      <c r="B890" s="8" t="s">
        <v>53</v>
      </c>
      <c r="C890" s="8" t="s">
        <v>66</v>
      </c>
      <c r="E890" s="8" t="str">
        <f t="shared" si="100"/>
        <v>CoFi-display.cofi</v>
      </c>
      <c r="F890" s="21">
        <f t="shared" si="104"/>
        <v>97265.618974818106</v>
      </c>
      <c r="G890" s="19">
        <f t="shared" si="104"/>
        <v>11.89482405682261</v>
      </c>
      <c r="H890" s="18">
        <f t="shared" si="103"/>
        <v>1.1961699224569151E-2</v>
      </c>
      <c r="I890" s="6">
        <f t="shared" si="103"/>
        <v>3.05</v>
      </c>
      <c r="J890" s="6">
        <f t="shared" si="103"/>
        <v>3019370.7671127152</v>
      </c>
      <c r="K890" s="18">
        <f t="shared" si="103"/>
        <v>0.15</v>
      </c>
      <c r="L890" s="35">
        <f>Data!BN32</f>
        <v>2.5641762811575344E-2</v>
      </c>
      <c r="Q890" s="21">
        <v>0</v>
      </c>
      <c r="R890" s="21">
        <v>0</v>
      </c>
      <c r="S890" s="21">
        <v>0</v>
      </c>
      <c r="T890" s="38">
        <v>0</v>
      </c>
    </row>
    <row r="891" spans="1:20" x14ac:dyDescent="0.25">
      <c r="A891" s="17" t="s">
        <v>258</v>
      </c>
      <c r="B891" s="8" t="s">
        <v>53</v>
      </c>
      <c r="C891" s="8" t="s">
        <v>66</v>
      </c>
      <c r="E891" s="8" t="str">
        <f t="shared" si="100"/>
        <v>CoFi-display.cofi</v>
      </c>
      <c r="F891" s="21">
        <f t="shared" si="104"/>
        <v>97415.805385531698</v>
      </c>
      <c r="G891" s="19">
        <f t="shared" si="104"/>
        <v>11.56950821742382</v>
      </c>
      <c r="H891" s="18">
        <f t="shared" si="103"/>
        <v>1.1961699224569151E-2</v>
      </c>
      <c r="I891" s="6">
        <f t="shared" si="103"/>
        <v>3.05</v>
      </c>
      <c r="J891" s="6">
        <f t="shared" si="103"/>
        <v>3019370.7671127152</v>
      </c>
      <c r="K891" s="18">
        <f t="shared" si="103"/>
        <v>0.15</v>
      </c>
      <c r="L891" s="35">
        <f>Data!BN33</f>
        <v>2.4071858965968689E-2</v>
      </c>
      <c r="Q891" s="21">
        <v>0</v>
      </c>
      <c r="R891" s="21">
        <v>0</v>
      </c>
      <c r="S891" s="21">
        <v>0</v>
      </c>
      <c r="T891" s="38">
        <v>0</v>
      </c>
    </row>
    <row r="892" spans="1:20" x14ac:dyDescent="0.25">
      <c r="A892" s="17" t="s">
        <v>259</v>
      </c>
      <c r="B892" s="8" t="s">
        <v>53</v>
      </c>
      <c r="C892" s="8" t="s">
        <v>66</v>
      </c>
      <c r="E892" s="8" t="str">
        <f t="shared" si="100"/>
        <v>CoFi-display.cofi</v>
      </c>
      <c r="F892" s="21">
        <f t="shared" si="104"/>
        <v>152166.78614067001</v>
      </c>
      <c r="G892" s="19">
        <f t="shared" si="104"/>
        <v>9.8060204788667331</v>
      </c>
      <c r="H892" s="18">
        <f t="shared" si="103"/>
        <v>1.1961699224569151E-2</v>
      </c>
      <c r="I892" s="6">
        <f t="shared" si="103"/>
        <v>3.05</v>
      </c>
      <c r="J892" s="6">
        <f t="shared" si="103"/>
        <v>3019370.7671127152</v>
      </c>
      <c r="K892" s="18">
        <f t="shared" si="103"/>
        <v>0.15</v>
      </c>
      <c r="L892" s="35">
        <f>Data!BN34</f>
        <v>2.4071858965968689E-2</v>
      </c>
      <c r="Q892" s="21">
        <v>0</v>
      </c>
      <c r="R892" s="21">
        <v>0</v>
      </c>
      <c r="S892" s="21">
        <v>0</v>
      </c>
      <c r="T892" s="38">
        <v>0</v>
      </c>
    </row>
    <row r="893" spans="1:20" x14ac:dyDescent="0.25">
      <c r="A893" s="17" t="s">
        <v>260</v>
      </c>
      <c r="B893" s="8" t="s">
        <v>53</v>
      </c>
      <c r="C893" s="8" t="s">
        <v>66</v>
      </c>
      <c r="E893" s="8" t="str">
        <f t="shared" si="100"/>
        <v>CoFi-display.cofi</v>
      </c>
      <c r="F893" s="21">
        <f t="shared" si="104"/>
        <v>145113.38760294701</v>
      </c>
      <c r="G893" s="19">
        <f t="shared" si="104"/>
        <v>10.081319949993899</v>
      </c>
      <c r="H893" s="18">
        <f t="shared" ref="H893:K908" si="105">H892</f>
        <v>1.1961699224569151E-2</v>
      </c>
      <c r="I893" s="6">
        <f t="shared" si="105"/>
        <v>3.05</v>
      </c>
      <c r="J893" s="6">
        <f t="shared" si="105"/>
        <v>3019370.7671127152</v>
      </c>
      <c r="K893" s="18">
        <f t="shared" si="105"/>
        <v>0.15</v>
      </c>
      <c r="L893" s="35">
        <f>Data!BN35</f>
        <v>2.4071858965968689E-2</v>
      </c>
      <c r="Q893" s="21">
        <v>0</v>
      </c>
      <c r="R893" s="21">
        <v>0</v>
      </c>
      <c r="S893" s="21">
        <v>0</v>
      </c>
      <c r="T893" s="38">
        <v>0</v>
      </c>
    </row>
    <row r="894" spans="1:20" x14ac:dyDescent="0.25">
      <c r="A894" s="17" t="s">
        <v>261</v>
      </c>
      <c r="B894" s="8" t="s">
        <v>53</v>
      </c>
      <c r="C894" s="8" t="s">
        <v>66</v>
      </c>
      <c r="E894" s="8" t="str">
        <f t="shared" si="100"/>
        <v>CoFi-display.cofi</v>
      </c>
      <c r="F894" s="21">
        <f t="shared" ref="F894:G909" si="106">F696</f>
        <v>142547.349343315</v>
      </c>
      <c r="G894" s="19">
        <f t="shared" si="106"/>
        <v>10.00387305712248</v>
      </c>
      <c r="H894" s="18">
        <f t="shared" si="105"/>
        <v>1.1961699224569151E-2</v>
      </c>
      <c r="I894" s="6">
        <f t="shared" si="105"/>
        <v>3.05</v>
      </c>
      <c r="J894" s="6">
        <f t="shared" si="105"/>
        <v>3019370.7671127152</v>
      </c>
      <c r="K894" s="18">
        <f t="shared" si="105"/>
        <v>0.15</v>
      </c>
      <c r="L894" s="35">
        <f>Data!BN36</f>
        <v>2.4071858965968689E-2</v>
      </c>
      <c r="Q894" s="21">
        <v>0</v>
      </c>
      <c r="R894" s="21">
        <v>0</v>
      </c>
      <c r="S894" s="21">
        <v>0</v>
      </c>
      <c r="T894" s="38">
        <v>0</v>
      </c>
    </row>
    <row r="895" spans="1:20" x14ac:dyDescent="0.25">
      <c r="A895" s="17" t="s">
        <v>278</v>
      </c>
      <c r="B895" s="8" t="s">
        <v>53</v>
      </c>
      <c r="C895" s="8" t="s">
        <v>66</v>
      </c>
      <c r="E895" s="8" t="str">
        <f t="shared" si="100"/>
        <v>CoFi-display.cofi</v>
      </c>
      <c r="F895" s="21">
        <f t="shared" si="106"/>
        <v>89849.0514662145</v>
      </c>
      <c r="G895" s="19">
        <f t="shared" si="106"/>
        <v>11.47574594837338</v>
      </c>
      <c r="H895" s="18">
        <f t="shared" si="105"/>
        <v>1.1961699224569151E-2</v>
      </c>
      <c r="I895" s="6">
        <f t="shared" si="105"/>
        <v>3.05</v>
      </c>
      <c r="J895" s="6">
        <f t="shared" si="105"/>
        <v>3019370.7671127152</v>
      </c>
      <c r="K895" s="18">
        <f t="shared" si="105"/>
        <v>0.15</v>
      </c>
      <c r="L895" s="35">
        <f>Data!BN37</f>
        <v>2.4856810888772018E-2</v>
      </c>
      <c r="Q895" s="21">
        <v>0</v>
      </c>
      <c r="R895" s="21">
        <v>0</v>
      </c>
      <c r="S895" s="21">
        <v>0</v>
      </c>
      <c r="T895" s="38">
        <v>0</v>
      </c>
    </row>
    <row r="896" spans="1:20" x14ac:dyDescent="0.25">
      <c r="A896" s="17" t="s">
        <v>279</v>
      </c>
      <c r="B896" s="8" t="s">
        <v>53</v>
      </c>
      <c r="C896" s="8" t="s">
        <v>66</v>
      </c>
      <c r="E896" s="8" t="str">
        <f t="shared" si="100"/>
        <v>CoFi-display.cofi</v>
      </c>
      <c r="F896" s="21">
        <f t="shared" si="106"/>
        <v>102630.58612210301</v>
      </c>
      <c r="G896" s="19">
        <f t="shared" si="106"/>
        <v>10.756762154759192</v>
      </c>
      <c r="H896" s="18">
        <f t="shared" si="105"/>
        <v>1.1961699224569151E-2</v>
      </c>
      <c r="I896" s="6">
        <f t="shared" si="105"/>
        <v>3.05</v>
      </c>
      <c r="J896" s="6">
        <f t="shared" si="105"/>
        <v>3019370.7671127152</v>
      </c>
      <c r="K896" s="18">
        <f t="shared" si="105"/>
        <v>0.15</v>
      </c>
      <c r="L896" s="35">
        <f>Data!BN38</f>
        <v>2.4856810888772018E-2</v>
      </c>
      <c r="Q896" s="21">
        <v>0</v>
      </c>
      <c r="R896" s="21">
        <v>0</v>
      </c>
      <c r="S896" s="21">
        <v>0</v>
      </c>
      <c r="T896" s="38">
        <v>0</v>
      </c>
    </row>
    <row r="897" spans="1:20" x14ac:dyDescent="0.25">
      <c r="A897" s="17" t="s">
        <v>280</v>
      </c>
      <c r="B897" s="8" t="s">
        <v>53</v>
      </c>
      <c r="C897" s="8" t="s">
        <v>66</v>
      </c>
      <c r="E897" s="8" t="str">
        <f t="shared" si="100"/>
        <v>CoFi-display.cofi</v>
      </c>
      <c r="F897" s="21">
        <f t="shared" si="106"/>
        <v>100258.467636616</v>
      </c>
      <c r="G897" s="19">
        <f t="shared" si="106"/>
        <v>10.65669779621145</v>
      </c>
      <c r="H897" s="18">
        <f t="shared" si="105"/>
        <v>1.1961699224569151E-2</v>
      </c>
      <c r="I897" s="6">
        <f t="shared" si="105"/>
        <v>3.05</v>
      </c>
      <c r="J897" s="6">
        <f t="shared" si="105"/>
        <v>3019370.7671127152</v>
      </c>
      <c r="K897" s="18">
        <f t="shared" si="105"/>
        <v>0.15</v>
      </c>
      <c r="L897" s="35">
        <f>Data!BN39</f>
        <v>2.4856810888772018E-2</v>
      </c>
      <c r="Q897" s="21">
        <v>0</v>
      </c>
      <c r="R897" s="21">
        <v>0</v>
      </c>
      <c r="S897" s="21">
        <v>0</v>
      </c>
      <c r="T897" s="38">
        <v>0</v>
      </c>
    </row>
    <row r="898" spans="1:20" x14ac:dyDescent="0.25">
      <c r="A898" s="17" t="s">
        <v>281</v>
      </c>
      <c r="B898" s="8" t="s">
        <v>53</v>
      </c>
      <c r="C898" s="8" t="s">
        <v>66</v>
      </c>
      <c r="E898" s="8" t="str">
        <f t="shared" si="100"/>
        <v>CoFi-display.cofi</v>
      </c>
      <c r="F898" s="21">
        <f t="shared" si="106"/>
        <v>136054.96228445024</v>
      </c>
      <c r="G898" s="19">
        <f t="shared" si="106"/>
        <v>9.6760323677399889</v>
      </c>
      <c r="H898" s="18">
        <f t="shared" si="105"/>
        <v>1.1961699224569151E-2</v>
      </c>
      <c r="I898" s="6">
        <f t="shared" si="105"/>
        <v>3.05</v>
      </c>
      <c r="J898" s="6">
        <f t="shared" si="105"/>
        <v>3019370.7671127152</v>
      </c>
      <c r="K898" s="18">
        <f t="shared" si="105"/>
        <v>0.15</v>
      </c>
      <c r="L898" s="35">
        <f>Data!BN40</f>
        <v>2.4856810888772018E-2</v>
      </c>
      <c r="Q898" s="21">
        <v>0</v>
      </c>
      <c r="R898" s="21">
        <v>0</v>
      </c>
      <c r="S898" s="21">
        <v>0</v>
      </c>
      <c r="T898" s="38">
        <v>0</v>
      </c>
    </row>
    <row r="899" spans="1:20" x14ac:dyDescent="0.25">
      <c r="A899" s="17" t="s">
        <v>282</v>
      </c>
      <c r="B899" s="8" t="s">
        <v>53</v>
      </c>
      <c r="C899" s="8" t="s">
        <v>66</v>
      </c>
      <c r="E899" s="8" t="str">
        <f t="shared" si="100"/>
        <v>CoFi-display.cofi</v>
      </c>
      <c r="F899" s="21">
        <f t="shared" si="106"/>
        <v>120012.959289386</v>
      </c>
      <c r="G899" s="19">
        <f t="shared" si="106"/>
        <v>10.333963539505701</v>
      </c>
      <c r="H899" s="18">
        <f t="shared" si="105"/>
        <v>1.1961699224569151E-2</v>
      </c>
      <c r="I899" s="6">
        <f t="shared" si="105"/>
        <v>3.05</v>
      </c>
      <c r="J899" s="6">
        <f t="shared" si="105"/>
        <v>3019370.7671127152</v>
      </c>
      <c r="K899" s="18">
        <f t="shared" si="105"/>
        <v>0.15</v>
      </c>
      <c r="L899" s="35">
        <f>Data!BN41</f>
        <v>2.4856810888772018E-2</v>
      </c>
      <c r="Q899" s="21">
        <v>0</v>
      </c>
      <c r="R899" s="21">
        <v>0</v>
      </c>
      <c r="S899" s="21">
        <v>0</v>
      </c>
      <c r="T899" s="38">
        <v>0</v>
      </c>
    </row>
    <row r="900" spans="1:20" x14ac:dyDescent="0.25">
      <c r="A900" s="17" t="s">
        <v>283</v>
      </c>
      <c r="B900" s="8" t="s">
        <v>53</v>
      </c>
      <c r="C900" s="8" t="s">
        <v>66</v>
      </c>
      <c r="E900" s="8" t="str">
        <f t="shared" si="100"/>
        <v>CoFi-display.cofi</v>
      </c>
      <c r="F900" s="21">
        <f t="shared" si="106"/>
        <v>116866.54268758249</v>
      </c>
      <c r="G900" s="19">
        <f t="shared" si="106"/>
        <v>10.405048437786814</v>
      </c>
      <c r="H900" s="18">
        <f t="shared" si="105"/>
        <v>1.1961699224569151E-2</v>
      </c>
      <c r="I900" s="6">
        <f t="shared" si="105"/>
        <v>3.05</v>
      </c>
      <c r="J900" s="6">
        <f t="shared" si="105"/>
        <v>3019370.7671127152</v>
      </c>
      <c r="K900" s="18">
        <f t="shared" si="105"/>
        <v>0.15</v>
      </c>
      <c r="L900" s="35">
        <f>Data!BN42</f>
        <v>2.3286907043165363E-2</v>
      </c>
      <c r="Q900" s="21">
        <v>0</v>
      </c>
      <c r="R900" s="21">
        <v>0</v>
      </c>
      <c r="S900" s="21">
        <v>0</v>
      </c>
      <c r="T900" s="38">
        <v>0</v>
      </c>
    </row>
    <row r="901" spans="1:20" x14ac:dyDescent="0.25">
      <c r="A901" s="17" t="s">
        <v>284</v>
      </c>
      <c r="B901" s="8" t="s">
        <v>53</v>
      </c>
      <c r="C901" s="8" t="s">
        <v>66</v>
      </c>
      <c r="E901" s="8" t="str">
        <f t="shared" si="100"/>
        <v>CoFi-display.cofi</v>
      </c>
      <c r="F901" s="21">
        <f t="shared" si="106"/>
        <v>108937.3696959301</v>
      </c>
      <c r="G901" s="19">
        <f t="shared" si="106"/>
        <v>10.611727060115518</v>
      </c>
      <c r="H901" s="18">
        <f t="shared" si="105"/>
        <v>1.1961699224569151E-2</v>
      </c>
      <c r="I901" s="6">
        <f t="shared" si="105"/>
        <v>3.05</v>
      </c>
      <c r="J901" s="6">
        <f t="shared" si="105"/>
        <v>3019370.7671127152</v>
      </c>
      <c r="K901" s="18">
        <f t="shared" si="105"/>
        <v>0.15</v>
      </c>
      <c r="L901" s="35">
        <f>Data!BN43</f>
        <v>2.3286907043165363E-2</v>
      </c>
      <c r="Q901" s="21">
        <v>0</v>
      </c>
      <c r="R901" s="21">
        <v>0</v>
      </c>
      <c r="S901" s="21">
        <v>0</v>
      </c>
      <c r="T901" s="38">
        <v>0</v>
      </c>
    </row>
    <row r="902" spans="1:20" x14ac:dyDescent="0.25">
      <c r="A902" s="17" t="s">
        <v>285</v>
      </c>
      <c r="B902" s="8" t="s">
        <v>53</v>
      </c>
      <c r="C902" s="8" t="s">
        <v>66</v>
      </c>
      <c r="E902" s="8" t="str">
        <f t="shared" si="100"/>
        <v>CoFi-display.cofi</v>
      </c>
      <c r="F902" s="21">
        <f t="shared" si="106"/>
        <v>139745.15273096098</v>
      </c>
      <c r="G902" s="19">
        <f t="shared" si="106"/>
        <v>9.8411995603199642</v>
      </c>
      <c r="H902" s="18">
        <f t="shared" si="105"/>
        <v>1.1961699224569151E-2</v>
      </c>
      <c r="I902" s="6">
        <f t="shared" si="105"/>
        <v>3.05</v>
      </c>
      <c r="J902" s="6">
        <f t="shared" si="105"/>
        <v>3019370.7671127152</v>
      </c>
      <c r="K902" s="18">
        <f t="shared" si="105"/>
        <v>0.15</v>
      </c>
      <c r="L902" s="35">
        <f>Data!BN44</f>
        <v>2.3286907043165363E-2</v>
      </c>
      <c r="Q902" s="21">
        <v>0</v>
      </c>
      <c r="R902" s="21">
        <v>0</v>
      </c>
      <c r="S902" s="21">
        <v>0</v>
      </c>
      <c r="T902" s="38">
        <v>0</v>
      </c>
    </row>
    <row r="903" spans="1:20" x14ac:dyDescent="0.25">
      <c r="A903" s="17" t="s">
        <v>286</v>
      </c>
      <c r="B903" s="8" t="s">
        <v>53</v>
      </c>
      <c r="C903" s="8" t="s">
        <v>66</v>
      </c>
      <c r="E903" s="8" t="str">
        <f t="shared" si="100"/>
        <v>CoFi-display.cofi</v>
      </c>
      <c r="F903" s="21">
        <f t="shared" si="106"/>
        <v>127193.24193917849</v>
      </c>
      <c r="G903" s="19">
        <f t="shared" si="106"/>
        <v>9.9262954008951514</v>
      </c>
      <c r="H903" s="18">
        <f t="shared" si="105"/>
        <v>1.1961699224569151E-2</v>
      </c>
      <c r="I903" s="6">
        <f t="shared" si="105"/>
        <v>3.05</v>
      </c>
      <c r="J903" s="6">
        <f t="shared" si="105"/>
        <v>3019370.7671127152</v>
      </c>
      <c r="K903" s="18">
        <f t="shared" si="105"/>
        <v>0.15</v>
      </c>
      <c r="L903" s="35">
        <f>Data!BN45</f>
        <v>2.3286907043165363E-2</v>
      </c>
      <c r="Q903" s="21">
        <v>0</v>
      </c>
      <c r="R903" s="21">
        <v>0</v>
      </c>
      <c r="S903" s="21">
        <v>0</v>
      </c>
      <c r="T903" s="38">
        <v>0</v>
      </c>
    </row>
    <row r="904" spans="1:20" x14ac:dyDescent="0.25">
      <c r="A904" s="17" t="s">
        <v>287</v>
      </c>
      <c r="B904" s="8" t="s">
        <v>53</v>
      </c>
      <c r="C904" s="8" t="s">
        <v>66</v>
      </c>
      <c r="E904" s="8" t="str">
        <f t="shared" si="100"/>
        <v>CoFi-display.cofi</v>
      </c>
      <c r="F904" s="21">
        <f t="shared" si="106"/>
        <v>98961.417574702558</v>
      </c>
      <c r="G904" s="19">
        <f t="shared" si="106"/>
        <v>10.858416640618575</v>
      </c>
      <c r="H904" s="18">
        <f t="shared" si="105"/>
        <v>1.1961699224569151E-2</v>
      </c>
      <c r="I904" s="6">
        <f t="shared" si="105"/>
        <v>3.05</v>
      </c>
      <c r="J904" s="6">
        <f t="shared" si="105"/>
        <v>3019370.7671127152</v>
      </c>
      <c r="K904" s="18">
        <f t="shared" si="105"/>
        <v>0.15</v>
      </c>
      <c r="L904" s="35">
        <f>Data!BN46</f>
        <v>2.7211666657181995E-2</v>
      </c>
      <c r="Q904" s="21">
        <v>0</v>
      </c>
      <c r="R904" s="21">
        <v>0</v>
      </c>
      <c r="S904" s="21">
        <v>0</v>
      </c>
      <c r="T904" s="38">
        <v>0</v>
      </c>
    </row>
    <row r="905" spans="1:20" x14ac:dyDescent="0.25">
      <c r="A905" s="17" t="s">
        <v>288</v>
      </c>
      <c r="B905" s="8" t="s">
        <v>53</v>
      </c>
      <c r="C905" s="8" t="s">
        <v>66</v>
      </c>
      <c r="E905" s="8" t="str">
        <f t="shared" si="100"/>
        <v>CoFi-display.cofi</v>
      </c>
      <c r="F905" s="21">
        <f t="shared" si="106"/>
        <v>140247.726458766</v>
      </c>
      <c r="G905" s="19">
        <f t="shared" si="106"/>
        <v>9.6134169138285639</v>
      </c>
      <c r="H905" s="18">
        <f t="shared" si="105"/>
        <v>1.1961699224569151E-2</v>
      </c>
      <c r="I905" s="6">
        <f t="shared" si="105"/>
        <v>3.05</v>
      </c>
      <c r="J905" s="6">
        <f t="shared" si="105"/>
        <v>3019370.7671127152</v>
      </c>
      <c r="K905" s="18">
        <f t="shared" si="105"/>
        <v>0.15</v>
      </c>
      <c r="L905" s="35">
        <f>Data!BN47</f>
        <v>2.7211666657181995E-2</v>
      </c>
      <c r="Q905" s="21">
        <v>0</v>
      </c>
      <c r="R905" s="21">
        <v>0</v>
      </c>
      <c r="S905" s="21">
        <v>0</v>
      </c>
      <c r="T905" s="38">
        <v>0</v>
      </c>
    </row>
    <row r="906" spans="1:20" x14ac:dyDescent="0.25">
      <c r="A906" s="17" t="s">
        <v>289</v>
      </c>
      <c r="B906" s="8" t="s">
        <v>53</v>
      </c>
      <c r="C906" s="8" t="s">
        <v>66</v>
      </c>
      <c r="E906" s="8" t="str">
        <f t="shared" si="100"/>
        <v>CoFi-display.cofi</v>
      </c>
      <c r="F906" s="21">
        <f t="shared" si="106"/>
        <v>128882.724156953</v>
      </c>
      <c r="G906" s="19">
        <f t="shared" si="106"/>
        <v>10.018080499707807</v>
      </c>
      <c r="H906" s="18">
        <f t="shared" si="105"/>
        <v>1.1961699224569151E-2</v>
      </c>
      <c r="I906" s="6">
        <f t="shared" si="105"/>
        <v>3.05</v>
      </c>
      <c r="J906" s="6">
        <f t="shared" si="105"/>
        <v>3019370.7671127152</v>
      </c>
      <c r="K906" s="18">
        <f t="shared" si="105"/>
        <v>0.15</v>
      </c>
      <c r="L906" s="35">
        <f>Data!BN48</f>
        <v>2.7211666657181995E-2</v>
      </c>
      <c r="Q906" s="21">
        <v>0</v>
      </c>
      <c r="R906" s="21">
        <v>0</v>
      </c>
      <c r="S906" s="21">
        <v>0</v>
      </c>
      <c r="T906" s="38">
        <v>0</v>
      </c>
    </row>
    <row r="907" spans="1:20" x14ac:dyDescent="0.25">
      <c r="A907" s="17" t="s">
        <v>290</v>
      </c>
      <c r="B907" s="8" t="s">
        <v>53</v>
      </c>
      <c r="C907" s="8" t="s">
        <v>66</v>
      </c>
      <c r="E907" s="8" t="str">
        <f t="shared" si="100"/>
        <v>CoFi-display.cofi</v>
      </c>
      <c r="F907" s="21">
        <f t="shared" si="106"/>
        <v>135407.79754491249</v>
      </c>
      <c r="G907" s="19">
        <f t="shared" si="106"/>
        <v>10.06173925353273</v>
      </c>
      <c r="H907" s="18">
        <f t="shared" si="105"/>
        <v>1.1961699224569151E-2</v>
      </c>
      <c r="I907" s="6">
        <f t="shared" si="105"/>
        <v>3.05</v>
      </c>
      <c r="J907" s="6">
        <f t="shared" si="105"/>
        <v>3019370.7671127152</v>
      </c>
      <c r="K907" s="18">
        <f t="shared" si="105"/>
        <v>0.15</v>
      </c>
      <c r="L907" s="35">
        <f>Data!BN49</f>
        <v>2.7211666657181995E-2</v>
      </c>
      <c r="Q907" s="21">
        <v>0</v>
      </c>
      <c r="R907" s="21">
        <v>0</v>
      </c>
      <c r="S907" s="21">
        <v>0</v>
      </c>
      <c r="T907" s="38">
        <v>0</v>
      </c>
    </row>
    <row r="908" spans="1:20" x14ac:dyDescent="0.25">
      <c r="A908" s="17" t="s">
        <v>291</v>
      </c>
      <c r="B908" s="8" t="s">
        <v>53</v>
      </c>
      <c r="C908" s="8" t="s">
        <v>66</v>
      </c>
      <c r="E908" s="8" t="str">
        <f t="shared" si="100"/>
        <v>CoFi-display.cofi</v>
      </c>
      <c r="F908" s="21">
        <f t="shared" si="106"/>
        <v>131715.40721681551</v>
      </c>
      <c r="G908" s="19">
        <f t="shared" si="106"/>
        <v>9.9201899973408398</v>
      </c>
      <c r="H908" s="18">
        <f t="shared" si="105"/>
        <v>1.1961699224569151E-2</v>
      </c>
      <c r="I908" s="6">
        <f t="shared" si="105"/>
        <v>3.05</v>
      </c>
      <c r="J908" s="6">
        <f t="shared" si="105"/>
        <v>3019370.7671127152</v>
      </c>
      <c r="K908" s="18">
        <f t="shared" si="105"/>
        <v>0.15</v>
      </c>
      <c r="L908" s="35">
        <f>Data!BN50</f>
        <v>2.7211666657181995E-2</v>
      </c>
      <c r="Q908" s="21">
        <v>0</v>
      </c>
      <c r="R908" s="21">
        <v>0</v>
      </c>
      <c r="S908" s="21">
        <v>0</v>
      </c>
      <c r="T908" s="38">
        <v>0</v>
      </c>
    </row>
    <row r="909" spans="1:20" x14ac:dyDescent="0.25">
      <c r="A909" s="17" t="s">
        <v>292</v>
      </c>
      <c r="B909" s="8" t="s">
        <v>53</v>
      </c>
      <c r="C909" s="8" t="s">
        <v>66</v>
      </c>
      <c r="E909" s="8" t="str">
        <f t="shared" si="100"/>
        <v>CoFi-display.cofi</v>
      </c>
      <c r="F909" s="21">
        <f t="shared" si="106"/>
        <v>134805.17056130699</v>
      </c>
      <c r="G909" s="19">
        <f t="shared" si="106"/>
        <v>9.8797139695342295</v>
      </c>
      <c r="H909" s="18">
        <f t="shared" ref="H909:K924" si="107">H908</f>
        <v>1.1961699224569151E-2</v>
      </c>
      <c r="I909" s="6">
        <f t="shared" si="107"/>
        <v>3.05</v>
      </c>
      <c r="J909" s="6">
        <f t="shared" si="107"/>
        <v>3019370.7671127152</v>
      </c>
      <c r="K909" s="18">
        <f t="shared" si="107"/>
        <v>0.15</v>
      </c>
      <c r="L909" s="35">
        <f>Data!BN51</f>
        <v>2.8519919861854207E-2</v>
      </c>
      <c r="Q909" s="21">
        <v>0</v>
      </c>
      <c r="R909" s="21">
        <v>0</v>
      </c>
      <c r="S909" s="21">
        <v>0</v>
      </c>
      <c r="T909" s="38">
        <v>0</v>
      </c>
    </row>
    <row r="910" spans="1:20" x14ac:dyDescent="0.25">
      <c r="A910" s="17" t="s">
        <v>293</v>
      </c>
      <c r="B910" s="8" t="s">
        <v>53</v>
      </c>
      <c r="C910" s="8" t="s">
        <v>66</v>
      </c>
      <c r="E910" s="8" t="str">
        <f t="shared" si="100"/>
        <v>CoFi-display.cofi</v>
      </c>
      <c r="F910" s="21">
        <f t="shared" ref="F910:G924" si="108">F712</f>
        <v>138063.61861453537</v>
      </c>
      <c r="G910" s="19">
        <f t="shared" si="108"/>
        <v>9.8167859944510791</v>
      </c>
      <c r="H910" s="18">
        <f t="shared" si="107"/>
        <v>1.1961699224569151E-2</v>
      </c>
      <c r="I910" s="6">
        <f t="shared" si="107"/>
        <v>3.05</v>
      </c>
      <c r="J910" s="6">
        <f t="shared" si="107"/>
        <v>3019370.7671127152</v>
      </c>
      <c r="K910" s="18">
        <f t="shared" si="107"/>
        <v>0.15</v>
      </c>
      <c r="L910" s="35">
        <f>Data!BN52</f>
        <v>2.8519919861854207E-2</v>
      </c>
      <c r="Q910" s="21">
        <v>0</v>
      </c>
      <c r="R910" s="21">
        <v>0</v>
      </c>
      <c r="S910" s="21">
        <v>0</v>
      </c>
      <c r="T910" s="38">
        <v>0</v>
      </c>
    </row>
    <row r="911" spans="1:20" x14ac:dyDescent="0.25">
      <c r="A911" s="17" t="s">
        <v>294</v>
      </c>
      <c r="B911" s="8" t="s">
        <v>53</v>
      </c>
      <c r="C911" s="8" t="s">
        <v>66</v>
      </c>
      <c r="E911" s="8" t="str">
        <f t="shared" si="100"/>
        <v>CoFi-display.cofi</v>
      </c>
      <c r="F911" s="21">
        <f t="shared" si="108"/>
        <v>140066.027754765</v>
      </c>
      <c r="G911" s="19">
        <f t="shared" si="108"/>
        <v>9.7938144488489662</v>
      </c>
      <c r="H911" s="18">
        <f t="shared" si="107"/>
        <v>1.1961699224569151E-2</v>
      </c>
      <c r="I911" s="6">
        <f t="shared" si="107"/>
        <v>3.05</v>
      </c>
      <c r="J911" s="6">
        <f t="shared" si="107"/>
        <v>3019370.7671127152</v>
      </c>
      <c r="K911" s="18">
        <f t="shared" si="107"/>
        <v>0.15</v>
      </c>
      <c r="L911" s="35">
        <f>Data!BN53</f>
        <v>2.8519919861854207E-2</v>
      </c>
      <c r="Q911" s="21">
        <v>0</v>
      </c>
      <c r="R911" s="21">
        <v>0</v>
      </c>
      <c r="S911" s="21">
        <v>0</v>
      </c>
      <c r="T911" s="38">
        <v>0</v>
      </c>
    </row>
    <row r="912" spans="1:20" x14ac:dyDescent="0.25">
      <c r="A912" s="17" t="s">
        <v>295</v>
      </c>
      <c r="B912" s="8" t="s">
        <v>53</v>
      </c>
      <c r="C912" s="8" t="s">
        <v>66</v>
      </c>
      <c r="E912" s="8" t="str">
        <f t="shared" si="100"/>
        <v>CoFi-display.cofi</v>
      </c>
      <c r="F912" s="21">
        <f t="shared" si="108"/>
        <v>101164.9671476817</v>
      </c>
      <c r="G912" s="19">
        <f t="shared" si="108"/>
        <v>10.968122894697334</v>
      </c>
      <c r="H912" s="18">
        <f t="shared" si="107"/>
        <v>1.1961699224569151E-2</v>
      </c>
      <c r="I912" s="6">
        <f t="shared" si="107"/>
        <v>3.05</v>
      </c>
      <c r="J912" s="6">
        <f t="shared" si="107"/>
        <v>3019370.7671127152</v>
      </c>
      <c r="K912" s="18">
        <f t="shared" si="107"/>
        <v>0.15</v>
      </c>
      <c r="L912" s="35">
        <f>Data!BN54</f>
        <v>2.8519919861854207E-2</v>
      </c>
      <c r="Q912" s="21">
        <v>0</v>
      </c>
      <c r="R912" s="21">
        <v>0</v>
      </c>
      <c r="S912" s="21">
        <v>0</v>
      </c>
      <c r="T912" s="38">
        <v>0</v>
      </c>
    </row>
    <row r="913" spans="1:20" x14ac:dyDescent="0.25">
      <c r="A913" s="17" t="s">
        <v>296</v>
      </c>
      <c r="B913" s="8" t="s">
        <v>53</v>
      </c>
      <c r="C913" s="8" t="s">
        <v>66</v>
      </c>
      <c r="E913" s="8" t="str">
        <f t="shared" si="100"/>
        <v>CoFi-display.cofi</v>
      </c>
      <c r="F913" s="21">
        <f t="shared" si="108"/>
        <v>147273.34304075674</v>
      </c>
      <c r="G913" s="19">
        <f t="shared" si="108"/>
        <v>9.5908908109141535</v>
      </c>
      <c r="H913" s="18">
        <f t="shared" si="107"/>
        <v>1.1961699224569151E-2</v>
      </c>
      <c r="I913" s="6">
        <f t="shared" si="107"/>
        <v>3.05</v>
      </c>
      <c r="J913" s="6">
        <f t="shared" si="107"/>
        <v>3019370.7671127152</v>
      </c>
      <c r="K913" s="18">
        <f t="shared" si="107"/>
        <v>0.15</v>
      </c>
      <c r="L913" s="35">
        <f>Data!BN55</f>
        <v>3.3752932680543052E-2</v>
      </c>
      <c r="Q913" s="21">
        <v>0</v>
      </c>
      <c r="R913" s="21">
        <v>0</v>
      </c>
      <c r="S913" s="21">
        <v>0</v>
      </c>
      <c r="T913" s="38">
        <v>0</v>
      </c>
    </row>
    <row r="914" spans="1:20" x14ac:dyDescent="0.25">
      <c r="A914" s="17" t="s">
        <v>297</v>
      </c>
      <c r="B914" s="8" t="s">
        <v>53</v>
      </c>
      <c r="C914" s="8" t="s">
        <v>66</v>
      </c>
      <c r="E914" s="8" t="str">
        <f t="shared" si="100"/>
        <v>CoFi-display.cofi</v>
      </c>
      <c r="F914" s="21">
        <f t="shared" si="108"/>
        <v>140029.762850681</v>
      </c>
      <c r="G914" s="19">
        <f t="shared" si="108"/>
        <v>9.8635703103955539</v>
      </c>
      <c r="H914" s="18">
        <f t="shared" si="107"/>
        <v>1.1961699224569151E-2</v>
      </c>
      <c r="I914" s="6">
        <f t="shared" si="107"/>
        <v>3.05</v>
      </c>
      <c r="J914" s="6">
        <f t="shared" si="107"/>
        <v>3019370.7671127152</v>
      </c>
      <c r="K914" s="18">
        <f t="shared" si="107"/>
        <v>0.15</v>
      </c>
      <c r="L914" s="35">
        <f>Data!BN56</f>
        <v>3.3752932680543052E-2</v>
      </c>
      <c r="Q914" s="21">
        <v>0</v>
      </c>
      <c r="R914" s="21">
        <v>0</v>
      </c>
      <c r="S914" s="21">
        <v>0</v>
      </c>
      <c r="T914" s="38">
        <v>0</v>
      </c>
    </row>
    <row r="915" spans="1:20" x14ac:dyDescent="0.25">
      <c r="A915" s="17" t="s">
        <v>298</v>
      </c>
      <c r="B915" s="8" t="s">
        <v>53</v>
      </c>
      <c r="C915" s="8" t="s">
        <v>66</v>
      </c>
      <c r="E915" s="8" t="str">
        <f t="shared" si="100"/>
        <v>CoFi-display.cofi</v>
      </c>
      <c r="F915" s="21">
        <f t="shared" si="108"/>
        <v>104340.25747720734</v>
      </c>
      <c r="G915" s="19">
        <f t="shared" si="108"/>
        <v>10.973424562583329</v>
      </c>
      <c r="H915" s="18">
        <f t="shared" si="107"/>
        <v>1.1961699224569151E-2</v>
      </c>
      <c r="I915" s="6">
        <f t="shared" si="107"/>
        <v>3.05</v>
      </c>
      <c r="J915" s="6">
        <f t="shared" si="107"/>
        <v>3019370.7671127152</v>
      </c>
      <c r="K915" s="18">
        <f t="shared" si="107"/>
        <v>0.15</v>
      </c>
      <c r="L915" s="35">
        <f>Data!BN57</f>
        <v>3.3752932680543052E-2</v>
      </c>
      <c r="Q915" s="21">
        <v>0</v>
      </c>
      <c r="R915" s="21">
        <v>0</v>
      </c>
      <c r="S915" s="21">
        <v>0</v>
      </c>
      <c r="T915" s="38">
        <v>0</v>
      </c>
    </row>
    <row r="916" spans="1:20" x14ac:dyDescent="0.25">
      <c r="A916" s="17" t="s">
        <v>299</v>
      </c>
      <c r="B916" s="8" t="s">
        <v>53</v>
      </c>
      <c r="C916" s="8" t="s">
        <v>66</v>
      </c>
      <c r="E916" s="8" t="str">
        <f t="shared" si="100"/>
        <v>CoFi-display.cofi</v>
      </c>
      <c r="F916" s="21">
        <f t="shared" si="108"/>
        <v>104172.52557476799</v>
      </c>
      <c r="G916" s="19">
        <f t="shared" si="108"/>
        <v>11.193720016366246</v>
      </c>
      <c r="H916" s="18">
        <f t="shared" si="107"/>
        <v>1.1961699224569151E-2</v>
      </c>
      <c r="I916" s="6">
        <f t="shared" si="107"/>
        <v>3.05</v>
      </c>
      <c r="J916" s="6">
        <f t="shared" si="107"/>
        <v>3019370.7671127152</v>
      </c>
      <c r="K916" s="18">
        <f t="shared" si="107"/>
        <v>0.15</v>
      </c>
      <c r="L916" s="35">
        <f>Data!BN58</f>
        <v>3.3752932680543052E-2</v>
      </c>
      <c r="Q916" s="21">
        <v>0</v>
      </c>
      <c r="R916" s="21">
        <v>0</v>
      </c>
      <c r="S916" s="21">
        <v>0</v>
      </c>
      <c r="T916" s="38">
        <v>0</v>
      </c>
    </row>
    <row r="917" spans="1:20" x14ac:dyDescent="0.25">
      <c r="A917" s="17" t="s">
        <v>300</v>
      </c>
      <c r="B917" s="8" t="s">
        <v>53</v>
      </c>
      <c r="C917" s="8" t="s">
        <v>66</v>
      </c>
      <c r="E917" s="8" t="str">
        <f t="shared" si="100"/>
        <v>CoFi-display.cofi</v>
      </c>
      <c r="F917" s="21">
        <f t="shared" si="108"/>
        <v>167069.04494132148</v>
      </c>
      <c r="G917" s="19">
        <f t="shared" si="108"/>
        <v>9.4347717151777815</v>
      </c>
      <c r="H917" s="18">
        <f t="shared" si="107"/>
        <v>1.1961699224569151E-2</v>
      </c>
      <c r="I917" s="6">
        <f t="shared" si="107"/>
        <v>3.05</v>
      </c>
      <c r="J917" s="6">
        <f t="shared" si="107"/>
        <v>3019370.7671127152</v>
      </c>
      <c r="K917" s="18">
        <f t="shared" si="107"/>
        <v>0.15</v>
      </c>
      <c r="L917" s="35">
        <f>Data!BN59</f>
        <v>2.904322114372309E-2</v>
      </c>
      <c r="Q917" s="21">
        <v>0</v>
      </c>
      <c r="R917" s="21">
        <v>0</v>
      </c>
      <c r="S917" s="21">
        <v>0</v>
      </c>
      <c r="T917" s="38">
        <v>0</v>
      </c>
    </row>
    <row r="918" spans="1:20" x14ac:dyDescent="0.25">
      <c r="A918" s="17" t="s">
        <v>301</v>
      </c>
      <c r="B918" s="8" t="s">
        <v>53</v>
      </c>
      <c r="C918" s="8" t="s">
        <v>66</v>
      </c>
      <c r="E918" s="8" t="str">
        <f t="shared" si="100"/>
        <v>CoFi-display.cofi</v>
      </c>
      <c r="F918" s="21">
        <f t="shared" si="108"/>
        <v>134663.4657046372</v>
      </c>
      <c r="G918" s="19">
        <f t="shared" si="108"/>
        <v>10.317735507089584</v>
      </c>
      <c r="H918" s="18">
        <f t="shared" si="107"/>
        <v>1.1961699224569151E-2</v>
      </c>
      <c r="I918" s="6">
        <f t="shared" si="107"/>
        <v>3.05</v>
      </c>
      <c r="J918" s="6">
        <f t="shared" si="107"/>
        <v>3019370.7671127152</v>
      </c>
      <c r="K918" s="18">
        <f t="shared" si="107"/>
        <v>0.15</v>
      </c>
      <c r="L918" s="35">
        <f>Data!BN60</f>
        <v>2.904322114372309E-2</v>
      </c>
      <c r="Q918" s="21">
        <v>0</v>
      </c>
      <c r="R918" s="21">
        <v>0</v>
      </c>
      <c r="S918" s="21">
        <v>0</v>
      </c>
      <c r="T918" s="38">
        <v>0</v>
      </c>
    </row>
    <row r="919" spans="1:20" x14ac:dyDescent="0.25">
      <c r="A919" s="17" t="s">
        <v>272</v>
      </c>
      <c r="B919" s="8" t="s">
        <v>53</v>
      </c>
      <c r="C919" s="8" t="s">
        <v>66</v>
      </c>
      <c r="E919" s="8" t="str">
        <f t="shared" si="100"/>
        <v>CoFi-display.cofi</v>
      </c>
      <c r="F919" s="21">
        <f t="shared" si="108"/>
        <v>122703.84078918799</v>
      </c>
      <c r="G919" s="19">
        <f t="shared" si="108"/>
        <v>10.456302746523619</v>
      </c>
      <c r="H919" s="18">
        <f t="shared" si="107"/>
        <v>1.1961699224569151E-2</v>
      </c>
      <c r="I919" s="6">
        <f t="shared" si="107"/>
        <v>3.05</v>
      </c>
      <c r="J919" s="6">
        <f t="shared" si="107"/>
        <v>3019370.7671127152</v>
      </c>
      <c r="K919" s="18">
        <f t="shared" si="107"/>
        <v>0.15</v>
      </c>
      <c r="L919" s="35">
        <f>Data!BN61</f>
        <v>2.904322114372309E-2</v>
      </c>
      <c r="Q919" s="21">
        <v>0</v>
      </c>
      <c r="R919" s="21">
        <v>0</v>
      </c>
      <c r="S919" s="21">
        <v>0</v>
      </c>
      <c r="T919" s="38">
        <v>0</v>
      </c>
    </row>
    <row r="920" spans="1:20" x14ac:dyDescent="0.25">
      <c r="A920" s="17" t="s">
        <v>273</v>
      </c>
      <c r="B920" s="8" t="s">
        <v>53</v>
      </c>
      <c r="C920" s="8" t="s">
        <v>66</v>
      </c>
      <c r="E920" s="8" t="str">
        <f t="shared" si="100"/>
        <v>CoFi-display.cofi</v>
      </c>
      <c r="F920" s="21">
        <f t="shared" si="108"/>
        <v>103976.50221745251</v>
      </c>
      <c r="G920" s="19">
        <f t="shared" si="108"/>
        <v>11.053036600654009</v>
      </c>
      <c r="H920" s="18">
        <f t="shared" si="107"/>
        <v>1.1961699224569151E-2</v>
      </c>
      <c r="I920" s="6">
        <f t="shared" si="107"/>
        <v>3.05</v>
      </c>
      <c r="J920" s="6">
        <f t="shared" si="107"/>
        <v>3019370.7671127152</v>
      </c>
      <c r="K920" s="18">
        <f t="shared" si="107"/>
        <v>0.15</v>
      </c>
      <c r="L920" s="35">
        <f>Data!BN62</f>
        <v>2.904322114372309E-2</v>
      </c>
      <c r="Q920" s="21">
        <v>0</v>
      </c>
      <c r="R920" s="21">
        <v>0</v>
      </c>
      <c r="S920" s="21">
        <v>0</v>
      </c>
      <c r="T920" s="38">
        <v>0</v>
      </c>
    </row>
    <row r="921" spans="1:20" x14ac:dyDescent="0.25">
      <c r="A921" s="17" t="s">
        <v>274</v>
      </c>
      <c r="B921" s="8" t="s">
        <v>53</v>
      </c>
      <c r="C921" s="8" t="s">
        <v>66</v>
      </c>
      <c r="E921" s="8" t="str">
        <f t="shared" si="100"/>
        <v>CoFi-display.cofi</v>
      </c>
      <c r="F921" s="21">
        <f t="shared" si="108"/>
        <v>111788.15367445731</v>
      </c>
      <c r="G921" s="19">
        <f t="shared" si="108"/>
        <v>10.78329449978415</v>
      </c>
      <c r="H921" s="18">
        <f t="shared" si="107"/>
        <v>1.1961699224569151E-2</v>
      </c>
      <c r="I921" s="6">
        <f t="shared" si="107"/>
        <v>3.05</v>
      </c>
      <c r="J921" s="6">
        <f t="shared" si="107"/>
        <v>3019370.7671127152</v>
      </c>
      <c r="K921" s="18">
        <f t="shared" si="107"/>
        <v>0.15</v>
      </c>
      <c r="L921" s="35">
        <f>Data!BN63</f>
        <v>2.904322114372309E-2</v>
      </c>
      <c r="Q921" s="21">
        <v>0</v>
      </c>
      <c r="R921" s="21">
        <v>0</v>
      </c>
      <c r="S921" s="21">
        <v>0</v>
      </c>
      <c r="T921" s="38">
        <v>0</v>
      </c>
    </row>
    <row r="922" spans="1:20" x14ac:dyDescent="0.25">
      <c r="A922" s="17" t="s">
        <v>275</v>
      </c>
      <c r="B922" s="8" t="s">
        <v>53</v>
      </c>
      <c r="C922" s="8" t="s">
        <v>66</v>
      </c>
      <c r="E922" s="8" t="str">
        <f t="shared" si="100"/>
        <v>CoFi-display.cofi</v>
      </c>
      <c r="F922" s="21">
        <f t="shared" si="108"/>
        <v>169487.33196936251</v>
      </c>
      <c r="G922" s="19">
        <f t="shared" si="108"/>
        <v>9.4563668699484822</v>
      </c>
      <c r="H922" s="18">
        <f t="shared" si="107"/>
        <v>1.1961699224569151E-2</v>
      </c>
      <c r="I922" s="6">
        <f t="shared" si="107"/>
        <v>3.05</v>
      </c>
      <c r="J922" s="6">
        <f t="shared" si="107"/>
        <v>3019370.7671127152</v>
      </c>
      <c r="K922" s="18">
        <f t="shared" si="107"/>
        <v>0.15</v>
      </c>
      <c r="L922" s="35">
        <f>Data!BN64</f>
        <v>2.5380112170640897E-2</v>
      </c>
      <c r="Q922" s="21">
        <v>0</v>
      </c>
      <c r="R922" s="21">
        <v>0</v>
      </c>
      <c r="S922" s="21">
        <v>0</v>
      </c>
      <c r="T922" s="38">
        <v>0</v>
      </c>
    </row>
    <row r="923" spans="1:20" x14ac:dyDescent="0.25">
      <c r="A923" s="17" t="s">
        <v>276</v>
      </c>
      <c r="B923" s="8" t="s">
        <v>53</v>
      </c>
      <c r="C923" s="8" t="s">
        <v>66</v>
      </c>
      <c r="E923" s="8" t="str">
        <f t="shared" si="100"/>
        <v>CoFi-display.cofi</v>
      </c>
      <c r="F923" s="21">
        <f t="shared" si="108"/>
        <v>103984.99760192574</v>
      </c>
      <c r="G923" s="19">
        <f t="shared" si="108"/>
        <v>11.068808534627422</v>
      </c>
      <c r="H923" s="18">
        <f t="shared" si="107"/>
        <v>1.1961699224569151E-2</v>
      </c>
      <c r="I923" s="6">
        <f t="shared" si="107"/>
        <v>3.05</v>
      </c>
      <c r="J923" s="6">
        <f t="shared" si="107"/>
        <v>3019370.7671127152</v>
      </c>
      <c r="K923" s="18">
        <f t="shared" si="107"/>
        <v>0.15</v>
      </c>
      <c r="L923" s="35">
        <f>Data!BN65</f>
        <v>2.5380112170640897E-2</v>
      </c>
      <c r="Q923" s="21">
        <v>0</v>
      </c>
      <c r="R923" s="21">
        <v>0</v>
      </c>
      <c r="S923" s="21">
        <v>0</v>
      </c>
      <c r="T923" s="38">
        <v>0</v>
      </c>
    </row>
    <row r="924" spans="1:20" x14ac:dyDescent="0.25">
      <c r="A924" s="17" t="s">
        <v>277</v>
      </c>
      <c r="B924" s="8" t="s">
        <v>53</v>
      </c>
      <c r="C924" s="8" t="s">
        <v>66</v>
      </c>
      <c r="E924" s="8" t="str">
        <f t="shared" si="100"/>
        <v>CoFi-display.cofi</v>
      </c>
      <c r="F924" s="21">
        <f t="shared" si="108"/>
        <v>102565.4676184479</v>
      </c>
      <c r="G924" s="19">
        <f t="shared" si="108"/>
        <v>10.14145011871261</v>
      </c>
      <c r="H924" s="18">
        <f t="shared" si="107"/>
        <v>1.1961699224569151E-2</v>
      </c>
      <c r="I924" s="6">
        <f t="shared" si="107"/>
        <v>3.05</v>
      </c>
      <c r="J924" s="6">
        <f t="shared" si="107"/>
        <v>3019370.7671127152</v>
      </c>
      <c r="K924" s="18">
        <f t="shared" si="107"/>
        <v>0.15</v>
      </c>
      <c r="L924" s="35">
        <f>Data!BN66</f>
        <v>2.5380112170640897E-2</v>
      </c>
      <c r="Q924" s="21">
        <v>0</v>
      </c>
      <c r="R924" s="21">
        <v>0</v>
      </c>
      <c r="S924" s="21">
        <v>0</v>
      </c>
      <c r="T924" s="38">
        <v>0</v>
      </c>
    </row>
    <row r="926" spans="1:20" x14ac:dyDescent="0.25">
      <c r="A926" s="16" t="s">
        <v>328</v>
      </c>
      <c r="B926" s="8" t="s">
        <v>53</v>
      </c>
      <c r="C926" s="8" t="s">
        <v>332</v>
      </c>
      <c r="E926" s="8" t="str">
        <f>IF(RIGHT(A926,3)="old","Initial",B926&amp;"-"&amp;C926)</f>
        <v>Initial</v>
      </c>
      <c r="F926" s="21">
        <f>F860</f>
        <v>101164.9671476817</v>
      </c>
      <c r="G926" s="19">
        <f>G860</f>
        <v>10.968122894697334</v>
      </c>
      <c r="H926" s="25">
        <f>VLOOKUP(C926,parms,3,FALSE)</f>
        <v>7.4548018358611195E-3</v>
      </c>
      <c r="I926" s="42">
        <f>VLOOKUP(C926,parms,8,FALSE)</f>
        <v>2.04</v>
      </c>
      <c r="J926" s="27">
        <f>VLOOKUP(C926,parms,4,FALSE)</f>
        <v>4671320.3494901825</v>
      </c>
      <c r="K926" s="25">
        <f>VLOOKUP(C926,parms,6,FALSE)</f>
        <v>0.15</v>
      </c>
      <c r="L926" s="35">
        <f>Data!BR2</f>
        <v>4.0496729639443564E-3</v>
      </c>
      <c r="M926" s="39">
        <f>VLOOKUP(C926,Data!$CB$2:$EB$22,1+VALUE(MID(A926,6,2)),FALSE)</f>
        <v>0</v>
      </c>
      <c r="Q926" s="21">
        <v>0</v>
      </c>
      <c r="R926" s="21">
        <v>0</v>
      </c>
      <c r="S926" s="21">
        <v>0</v>
      </c>
      <c r="T926" s="38">
        <v>0</v>
      </c>
    </row>
    <row r="927" spans="1:20" x14ac:dyDescent="0.25">
      <c r="A927" s="16" t="s">
        <v>316</v>
      </c>
      <c r="B927" s="8" t="s">
        <v>53</v>
      </c>
      <c r="C927" s="8" t="s">
        <v>332</v>
      </c>
      <c r="E927" s="8" t="str">
        <f t="shared" ref="E927:E990" si="109">IF(RIGHT(A927,3)="old","Initial",B927&amp;"-"&amp;C927)</f>
        <v>Initial</v>
      </c>
      <c r="F927" s="21">
        <f>F861</f>
        <v>147273.34304075674</v>
      </c>
      <c r="G927" s="19">
        <f>G861</f>
        <v>9.5908908109141535</v>
      </c>
      <c r="H927" s="18">
        <f t="shared" ref="H927:K942" si="110">H926</f>
        <v>7.4548018358611195E-3</v>
      </c>
      <c r="I927" s="6">
        <f>I926</f>
        <v>2.04</v>
      </c>
      <c r="J927" s="6">
        <f t="shared" si="110"/>
        <v>4671320.3494901825</v>
      </c>
      <c r="K927" s="18">
        <f t="shared" si="110"/>
        <v>0.15</v>
      </c>
      <c r="L927" s="35">
        <f>Data!BR3</f>
        <v>4.7927322233836875E-3</v>
      </c>
      <c r="M927" s="39">
        <f>VLOOKUP(C927,Data!$CB$2:$EB$22,1+VALUE(MID(A927,6,2)),FALSE)</f>
        <v>0</v>
      </c>
      <c r="Q927" s="21">
        <v>0</v>
      </c>
      <c r="R927" s="21">
        <v>0</v>
      </c>
      <c r="S927" s="21">
        <v>0</v>
      </c>
      <c r="T927" s="38">
        <v>0</v>
      </c>
    </row>
    <row r="928" spans="1:20" x14ac:dyDescent="0.25">
      <c r="A928" s="16" t="s">
        <v>317</v>
      </c>
      <c r="B928" s="8" t="s">
        <v>53</v>
      </c>
      <c r="C928" s="8" t="s">
        <v>332</v>
      </c>
      <c r="E928" s="8" t="str">
        <f t="shared" si="109"/>
        <v>Initial</v>
      </c>
      <c r="F928" s="21">
        <f t="shared" ref="F928:G943" si="111">F862</f>
        <v>140029.762850681</v>
      </c>
      <c r="G928" s="19">
        <f t="shared" si="111"/>
        <v>9.8635703103955539</v>
      </c>
      <c r="H928" s="18">
        <f t="shared" si="110"/>
        <v>7.4548018358611195E-3</v>
      </c>
      <c r="I928" s="6">
        <f t="shared" si="110"/>
        <v>2.04</v>
      </c>
      <c r="J928" s="6">
        <f t="shared" si="110"/>
        <v>4671320.3494901825</v>
      </c>
      <c r="K928" s="18">
        <f t="shared" si="110"/>
        <v>0.15</v>
      </c>
      <c r="L928" s="35">
        <f>Data!BR4</f>
        <v>4.7927322233836875E-3</v>
      </c>
      <c r="M928" s="39">
        <f>VLOOKUP(C928,Data!$CB$2:$EB$22,1+VALUE(MID(A928,6,2)),FALSE)</f>
        <v>0</v>
      </c>
      <c r="Q928" s="21">
        <v>0</v>
      </c>
      <c r="R928" s="21">
        <v>0</v>
      </c>
      <c r="S928" s="21">
        <v>0</v>
      </c>
      <c r="T928" s="38">
        <v>0</v>
      </c>
    </row>
    <row r="929" spans="1:20" x14ac:dyDescent="0.25">
      <c r="A929" s="16" t="s">
        <v>318</v>
      </c>
      <c r="B929" s="8" t="s">
        <v>53</v>
      </c>
      <c r="C929" s="8" t="s">
        <v>332</v>
      </c>
      <c r="E929" s="8" t="str">
        <f t="shared" si="109"/>
        <v>Initial</v>
      </c>
      <c r="F929" s="21">
        <f t="shared" si="111"/>
        <v>104340.25747720734</v>
      </c>
      <c r="G929" s="19">
        <f t="shared" si="111"/>
        <v>10.973424562583329</v>
      </c>
      <c r="H929" s="18">
        <f t="shared" si="110"/>
        <v>7.4548018358611195E-3</v>
      </c>
      <c r="I929" s="6">
        <f t="shared" si="110"/>
        <v>2.04</v>
      </c>
      <c r="J929" s="6">
        <f t="shared" si="110"/>
        <v>4671320.3494901825</v>
      </c>
      <c r="K929" s="18">
        <f t="shared" si="110"/>
        <v>0.15</v>
      </c>
      <c r="L929" s="35">
        <f>Data!BR5</f>
        <v>4.7927322233836875E-3</v>
      </c>
      <c r="M929" s="39">
        <f>VLOOKUP(C929,Data!$CB$2:$EB$22,1+VALUE(MID(A929,6,2)),FALSE)</f>
        <v>0</v>
      </c>
      <c r="Q929" s="21">
        <v>0</v>
      </c>
      <c r="R929" s="21">
        <v>0</v>
      </c>
      <c r="S929" s="21">
        <v>0</v>
      </c>
      <c r="T929" s="38">
        <v>0</v>
      </c>
    </row>
    <row r="930" spans="1:20" x14ac:dyDescent="0.25">
      <c r="A930" s="16" t="s">
        <v>319</v>
      </c>
      <c r="B930" s="8" t="s">
        <v>53</v>
      </c>
      <c r="C930" s="8" t="s">
        <v>332</v>
      </c>
      <c r="E930" s="8" t="str">
        <f t="shared" si="109"/>
        <v>Initial</v>
      </c>
      <c r="F930" s="21">
        <f t="shared" si="111"/>
        <v>104172.52557476799</v>
      </c>
      <c r="G930" s="19">
        <f t="shared" si="111"/>
        <v>11.193720016366246</v>
      </c>
      <c r="H930" s="18">
        <f t="shared" si="110"/>
        <v>7.4548018358611195E-3</v>
      </c>
      <c r="I930" s="6">
        <f t="shared" si="110"/>
        <v>2.04</v>
      </c>
      <c r="J930" s="6">
        <f t="shared" si="110"/>
        <v>4671320.3494901825</v>
      </c>
      <c r="K930" s="18">
        <f t="shared" si="110"/>
        <v>0.15</v>
      </c>
      <c r="L930" s="35">
        <f>Data!BR6</f>
        <v>4.7927322233836875E-3</v>
      </c>
      <c r="M930" s="39">
        <f>VLOOKUP(C930,Data!$CB$2:$EB$22,1+VALUE(MID(A930,6,2)),FALSE)</f>
        <v>0</v>
      </c>
      <c r="Q930" s="21">
        <v>0</v>
      </c>
      <c r="R930" s="21">
        <v>0</v>
      </c>
      <c r="S930" s="21">
        <v>0</v>
      </c>
      <c r="T930" s="38">
        <v>0</v>
      </c>
    </row>
    <row r="931" spans="1:20" x14ac:dyDescent="0.25">
      <c r="A931" s="16" t="s">
        <v>320</v>
      </c>
      <c r="B931" s="8" t="s">
        <v>53</v>
      </c>
      <c r="C931" s="8" t="s">
        <v>332</v>
      </c>
      <c r="E931" s="8" t="str">
        <f t="shared" si="109"/>
        <v>Initial</v>
      </c>
      <c r="F931" s="21">
        <f t="shared" si="111"/>
        <v>167069.04494132148</v>
      </c>
      <c r="G931" s="19">
        <f t="shared" si="111"/>
        <v>9.4347717151777815</v>
      </c>
      <c r="H931" s="18">
        <f t="shared" si="110"/>
        <v>7.4548018358611195E-3</v>
      </c>
      <c r="I931" s="6">
        <f t="shared" si="110"/>
        <v>2.04</v>
      </c>
      <c r="J931" s="6">
        <f t="shared" si="110"/>
        <v>4671320.3494901825</v>
      </c>
      <c r="K931" s="18">
        <f t="shared" si="110"/>
        <v>0.15</v>
      </c>
      <c r="L931" s="35">
        <f>Data!BR7</f>
        <v>4.1239788898882893E-3</v>
      </c>
      <c r="M931" s="39">
        <f>VLOOKUP(C931,Data!$CB$2:$EB$22,1+VALUE(MID(A931,6,2)),FALSE)</f>
        <v>0</v>
      </c>
      <c r="Q931" s="21">
        <v>0</v>
      </c>
      <c r="R931" s="21">
        <v>0</v>
      </c>
      <c r="S931" s="21">
        <v>0</v>
      </c>
      <c r="T931" s="38">
        <v>0</v>
      </c>
    </row>
    <row r="932" spans="1:20" x14ac:dyDescent="0.25">
      <c r="A932" s="16" t="s">
        <v>321</v>
      </c>
      <c r="B932" s="8" t="s">
        <v>53</v>
      </c>
      <c r="C932" s="8" t="s">
        <v>332</v>
      </c>
      <c r="E932" s="8" t="str">
        <f t="shared" si="109"/>
        <v>Initial</v>
      </c>
      <c r="F932" s="21">
        <f t="shared" si="111"/>
        <v>134663.4657046372</v>
      </c>
      <c r="G932" s="19">
        <f t="shared" si="111"/>
        <v>10.317735507089584</v>
      </c>
      <c r="H932" s="18">
        <f t="shared" si="110"/>
        <v>7.4548018358611195E-3</v>
      </c>
      <c r="I932" s="6">
        <f t="shared" si="110"/>
        <v>2.04</v>
      </c>
      <c r="J932" s="6">
        <f t="shared" si="110"/>
        <v>4671320.3494901825</v>
      </c>
      <c r="K932" s="18">
        <f t="shared" si="110"/>
        <v>0.15</v>
      </c>
      <c r="L932" s="35">
        <f>Data!BR8</f>
        <v>4.1239788898882893E-3</v>
      </c>
      <c r="M932" s="39">
        <f>VLOOKUP(C932,Data!$CB$2:$EB$22,1+VALUE(MID(A932,6,2)),FALSE)</f>
        <v>0</v>
      </c>
      <c r="Q932" s="21">
        <v>0</v>
      </c>
      <c r="R932" s="21">
        <v>0</v>
      </c>
      <c r="S932" s="21">
        <v>0</v>
      </c>
      <c r="T932" s="38">
        <v>0</v>
      </c>
    </row>
    <row r="933" spans="1:20" x14ac:dyDescent="0.25">
      <c r="A933" s="16" t="s">
        <v>322</v>
      </c>
      <c r="B933" s="8" t="s">
        <v>53</v>
      </c>
      <c r="C933" s="8" t="s">
        <v>332</v>
      </c>
      <c r="E933" s="8" t="str">
        <f t="shared" si="109"/>
        <v>Initial</v>
      </c>
      <c r="F933" s="21">
        <f t="shared" si="111"/>
        <v>122703.84078918799</v>
      </c>
      <c r="G933" s="19">
        <f t="shared" si="111"/>
        <v>10.456302746523619</v>
      </c>
      <c r="H933" s="18">
        <f t="shared" si="110"/>
        <v>7.4548018358611195E-3</v>
      </c>
      <c r="I933" s="6">
        <f t="shared" si="110"/>
        <v>2.04</v>
      </c>
      <c r="J933" s="6">
        <f t="shared" si="110"/>
        <v>4671320.3494901825</v>
      </c>
      <c r="K933" s="18">
        <f t="shared" si="110"/>
        <v>0.15</v>
      </c>
      <c r="L933" s="35">
        <f>Data!BR9</f>
        <v>4.1239788898882893E-3</v>
      </c>
      <c r="M933" s="39">
        <f>VLOOKUP(C933,Data!$CB$2:$EB$22,1+VALUE(MID(A933,6,2)),FALSE)</f>
        <v>0</v>
      </c>
      <c r="Q933" s="21">
        <v>0</v>
      </c>
      <c r="R933" s="21">
        <v>0</v>
      </c>
      <c r="S933" s="21">
        <v>0</v>
      </c>
      <c r="T933" s="38">
        <v>0</v>
      </c>
    </row>
    <row r="934" spans="1:20" x14ac:dyDescent="0.25">
      <c r="A934" s="16" t="s">
        <v>323</v>
      </c>
      <c r="B934" s="8" t="s">
        <v>53</v>
      </c>
      <c r="C934" s="8" t="s">
        <v>332</v>
      </c>
      <c r="E934" s="8" t="str">
        <f t="shared" si="109"/>
        <v>Initial</v>
      </c>
      <c r="F934" s="21">
        <f t="shared" si="111"/>
        <v>103976.50221745251</v>
      </c>
      <c r="G934" s="19">
        <f t="shared" si="111"/>
        <v>11.053036600654009</v>
      </c>
      <c r="H934" s="18">
        <f t="shared" si="110"/>
        <v>7.4548018358611195E-3</v>
      </c>
      <c r="I934" s="6">
        <f t="shared" si="110"/>
        <v>2.04</v>
      </c>
      <c r="J934" s="6">
        <f t="shared" si="110"/>
        <v>4671320.3494901825</v>
      </c>
      <c r="K934" s="18">
        <f t="shared" si="110"/>
        <v>0.15</v>
      </c>
      <c r="L934" s="35">
        <f>Data!BR10</f>
        <v>4.1239788898882893E-3</v>
      </c>
      <c r="M934" s="39">
        <f>VLOOKUP(C934,Data!$CB$2:$EB$22,1+VALUE(MID(A934,6,2)),FALSE)</f>
        <v>0</v>
      </c>
      <c r="Q934" s="21">
        <v>0</v>
      </c>
      <c r="R934" s="21">
        <v>0</v>
      </c>
      <c r="S934" s="21">
        <v>0</v>
      </c>
      <c r="T934" s="38">
        <v>0</v>
      </c>
    </row>
    <row r="935" spans="1:20" x14ac:dyDescent="0.25">
      <c r="A935" s="16" t="s">
        <v>324</v>
      </c>
      <c r="B935" s="8" t="s">
        <v>53</v>
      </c>
      <c r="C935" s="8" t="s">
        <v>332</v>
      </c>
      <c r="E935" s="8" t="str">
        <f t="shared" si="109"/>
        <v>Initial</v>
      </c>
      <c r="F935" s="21">
        <f t="shared" si="111"/>
        <v>111788.15367445731</v>
      </c>
      <c r="G935" s="19">
        <f t="shared" si="111"/>
        <v>10.78329449978415</v>
      </c>
      <c r="H935" s="18">
        <f t="shared" si="110"/>
        <v>7.4548018358611195E-3</v>
      </c>
      <c r="I935" s="6">
        <f t="shared" si="110"/>
        <v>2.04</v>
      </c>
      <c r="J935" s="6">
        <f t="shared" si="110"/>
        <v>4671320.3494901825</v>
      </c>
      <c r="K935" s="18">
        <f t="shared" si="110"/>
        <v>0.15</v>
      </c>
      <c r="L935" s="35">
        <f>Data!BR11</f>
        <v>4.1239788898882893E-3</v>
      </c>
      <c r="M935" s="39">
        <f>VLOOKUP(C935,Data!$CB$2:$EB$22,1+VALUE(MID(A935,6,2)),FALSE)</f>
        <v>0</v>
      </c>
      <c r="Q935" s="21">
        <v>0</v>
      </c>
      <c r="R935" s="21">
        <v>0</v>
      </c>
      <c r="S935" s="21">
        <v>0</v>
      </c>
      <c r="T935" s="38">
        <v>0</v>
      </c>
    </row>
    <row r="936" spans="1:20" x14ac:dyDescent="0.25">
      <c r="A936" s="16" t="s">
        <v>325</v>
      </c>
      <c r="B936" s="8" t="s">
        <v>53</v>
      </c>
      <c r="C936" s="8" t="s">
        <v>332</v>
      </c>
      <c r="E936" s="8" t="str">
        <f t="shared" si="109"/>
        <v>Initial</v>
      </c>
      <c r="F936" s="21">
        <f t="shared" si="111"/>
        <v>169487.33196936251</v>
      </c>
      <c r="G936" s="19">
        <f t="shared" si="111"/>
        <v>9.4563668699484822</v>
      </c>
      <c r="H936" s="18">
        <f t="shared" si="110"/>
        <v>7.4548018358611195E-3</v>
      </c>
      <c r="I936" s="6">
        <f t="shared" si="110"/>
        <v>2.04</v>
      </c>
      <c r="J936" s="6">
        <f t="shared" si="110"/>
        <v>4671320.3494901825</v>
      </c>
      <c r="K936" s="18">
        <f t="shared" si="110"/>
        <v>0.15</v>
      </c>
      <c r="L936" s="35">
        <f>Data!BR12</f>
        <v>3.6038374082807572E-3</v>
      </c>
      <c r="M936" s="39">
        <f>VLOOKUP(C936,Data!$CB$2:$EB$22,1+VALUE(MID(A936,6,2)),FALSE)</f>
        <v>0</v>
      </c>
      <c r="Q936" s="21">
        <v>0</v>
      </c>
      <c r="R936" s="21">
        <v>0</v>
      </c>
      <c r="S936" s="21">
        <v>0</v>
      </c>
      <c r="T936" s="38">
        <v>0</v>
      </c>
    </row>
    <row r="937" spans="1:20" x14ac:dyDescent="0.25">
      <c r="A937" s="16" t="s">
        <v>326</v>
      </c>
      <c r="B937" s="8" t="s">
        <v>53</v>
      </c>
      <c r="C937" s="8" t="s">
        <v>332</v>
      </c>
      <c r="E937" s="8" t="str">
        <f t="shared" si="109"/>
        <v>Initial</v>
      </c>
      <c r="F937" s="21">
        <f t="shared" si="111"/>
        <v>103984.99760192574</v>
      </c>
      <c r="G937" s="19">
        <f t="shared" si="111"/>
        <v>11.068808534627422</v>
      </c>
      <c r="H937" s="18">
        <f t="shared" si="110"/>
        <v>7.4548018358611195E-3</v>
      </c>
      <c r="I937" s="6">
        <f t="shared" si="110"/>
        <v>2.04</v>
      </c>
      <c r="J937" s="6">
        <f t="shared" si="110"/>
        <v>4671320.3494901825</v>
      </c>
      <c r="K937" s="18">
        <f t="shared" si="110"/>
        <v>0.15</v>
      </c>
      <c r="L937" s="35">
        <f>Data!BR13</f>
        <v>3.6038374082807572E-3</v>
      </c>
      <c r="M937" s="39">
        <f>VLOOKUP(C937,Data!$CB$2:$EB$22,1+VALUE(MID(A937,6,2)),FALSE)</f>
        <v>0</v>
      </c>
      <c r="Q937" s="21">
        <v>0</v>
      </c>
      <c r="R937" s="21">
        <v>0</v>
      </c>
      <c r="S937" s="21">
        <v>0</v>
      </c>
      <c r="T937" s="38">
        <v>0</v>
      </c>
    </row>
    <row r="938" spans="1:20" x14ac:dyDescent="0.25">
      <c r="A938" s="16" t="s">
        <v>327</v>
      </c>
      <c r="B938" s="8" t="s">
        <v>53</v>
      </c>
      <c r="C938" s="8" t="s">
        <v>332</v>
      </c>
      <c r="E938" s="8" t="str">
        <f t="shared" si="109"/>
        <v>Initial</v>
      </c>
      <c r="F938" s="21">
        <f t="shared" si="111"/>
        <v>102565.4676184479</v>
      </c>
      <c r="G938" s="19">
        <f t="shared" si="111"/>
        <v>10.14145011871261</v>
      </c>
      <c r="H938" s="18">
        <f t="shared" si="110"/>
        <v>7.4548018358611195E-3</v>
      </c>
      <c r="I938" s="6">
        <f t="shared" si="110"/>
        <v>2.04</v>
      </c>
      <c r="J938" s="6">
        <f t="shared" si="110"/>
        <v>4671320.3494901825</v>
      </c>
      <c r="K938" s="18">
        <f t="shared" si="110"/>
        <v>0.15</v>
      </c>
      <c r="L938" s="35">
        <f>Data!BR14</f>
        <v>3.6038374082807572E-3</v>
      </c>
      <c r="M938" s="39">
        <f>VLOOKUP(C938,Data!$CB$2:$EB$22,1+VALUE(MID(A938,6,2)),FALSE)</f>
        <v>0</v>
      </c>
      <c r="Q938" s="21">
        <v>0</v>
      </c>
      <c r="R938" s="21">
        <v>0</v>
      </c>
      <c r="S938" s="21">
        <v>0</v>
      </c>
      <c r="T938" s="38">
        <v>0</v>
      </c>
    </row>
    <row r="939" spans="1:20" x14ac:dyDescent="0.25">
      <c r="A939" s="17" t="s">
        <v>262</v>
      </c>
      <c r="B939" s="8" t="s">
        <v>53</v>
      </c>
      <c r="C939" s="8" t="s">
        <v>332</v>
      </c>
      <c r="E939" s="8" t="str">
        <f t="shared" si="109"/>
        <v>CoFi-social.video.cofi</v>
      </c>
      <c r="F939" s="21">
        <f t="shared" si="111"/>
        <v>151814.201921687</v>
      </c>
      <c r="G939" s="19">
        <f t="shared" si="111"/>
        <v>9.4309277953496871</v>
      </c>
      <c r="H939" s="18">
        <f t="shared" si="110"/>
        <v>7.4548018358611195E-3</v>
      </c>
      <c r="I939" s="6">
        <f t="shared" si="110"/>
        <v>2.04</v>
      </c>
      <c r="J939" s="6">
        <f t="shared" si="110"/>
        <v>4671320.3494901825</v>
      </c>
      <c r="K939" s="18">
        <f t="shared" si="110"/>
        <v>0.15</v>
      </c>
      <c r="L939" s="35">
        <f>Data!BR15</f>
        <v>3.6038374082807572E-3</v>
      </c>
      <c r="Q939" s="21">
        <v>0</v>
      </c>
      <c r="R939" s="21">
        <v>0</v>
      </c>
      <c r="S939" s="21">
        <v>0</v>
      </c>
      <c r="T939" s="38">
        <v>0</v>
      </c>
    </row>
    <row r="940" spans="1:20" x14ac:dyDescent="0.25">
      <c r="A940" s="17" t="s">
        <v>263</v>
      </c>
      <c r="B940" s="8" t="s">
        <v>53</v>
      </c>
      <c r="C940" s="8" t="s">
        <v>332</v>
      </c>
      <c r="E940" s="8" t="str">
        <f t="shared" si="109"/>
        <v>CoFi-social.video.cofi</v>
      </c>
      <c r="F940" s="21">
        <f t="shared" si="111"/>
        <v>189685.37446517299</v>
      </c>
      <c r="G940" s="19">
        <f t="shared" si="111"/>
        <v>9.0587332826533071</v>
      </c>
      <c r="H940" s="18">
        <f t="shared" si="110"/>
        <v>7.4548018358611195E-3</v>
      </c>
      <c r="I940" s="6">
        <f t="shared" si="110"/>
        <v>2.04</v>
      </c>
      <c r="J940" s="6">
        <f t="shared" si="110"/>
        <v>4671320.3494901825</v>
      </c>
      <c r="K940" s="18">
        <f t="shared" si="110"/>
        <v>0.15</v>
      </c>
      <c r="L940" s="35">
        <f>Data!BR16</f>
        <v>3.4180725934209242E-3</v>
      </c>
      <c r="Q940" s="21">
        <v>0</v>
      </c>
      <c r="R940" s="21">
        <v>0</v>
      </c>
      <c r="S940" s="21">
        <v>0</v>
      </c>
      <c r="T940" s="38">
        <v>0</v>
      </c>
    </row>
    <row r="941" spans="1:20" x14ac:dyDescent="0.25">
      <c r="A941" s="17" t="s">
        <v>264</v>
      </c>
      <c r="B941" s="8" t="s">
        <v>53</v>
      </c>
      <c r="C941" s="8" t="s">
        <v>332</v>
      </c>
      <c r="E941" s="8" t="str">
        <f t="shared" si="109"/>
        <v>CoFi-social.video.cofi</v>
      </c>
      <c r="F941" s="21">
        <f t="shared" si="111"/>
        <v>142839.15179515848</v>
      </c>
      <c r="G941" s="19">
        <f t="shared" si="111"/>
        <v>10.302832972074498</v>
      </c>
      <c r="H941" s="18">
        <f t="shared" si="110"/>
        <v>7.4548018358611195E-3</v>
      </c>
      <c r="I941" s="6">
        <f t="shared" si="110"/>
        <v>2.04</v>
      </c>
      <c r="J941" s="6">
        <f t="shared" si="110"/>
        <v>4671320.3494901825</v>
      </c>
      <c r="K941" s="18">
        <f t="shared" si="110"/>
        <v>0.15</v>
      </c>
      <c r="L941" s="35">
        <f>Data!BR17</f>
        <v>3.4180725934209242E-3</v>
      </c>
      <c r="Q941" s="21">
        <v>0</v>
      </c>
      <c r="R941" s="21">
        <v>0</v>
      </c>
      <c r="S941" s="21">
        <v>0</v>
      </c>
      <c r="T941" s="38">
        <v>0</v>
      </c>
    </row>
    <row r="942" spans="1:20" x14ac:dyDescent="0.25">
      <c r="A942" s="17" t="s">
        <v>265</v>
      </c>
      <c r="B942" s="8" t="s">
        <v>53</v>
      </c>
      <c r="C942" s="8" t="s">
        <v>332</v>
      </c>
      <c r="E942" s="8" t="str">
        <f t="shared" si="109"/>
        <v>CoFi-social.video.cofi</v>
      </c>
      <c r="F942" s="21">
        <f t="shared" si="111"/>
        <v>103168.9552285899</v>
      </c>
      <c r="G942" s="19">
        <f t="shared" si="111"/>
        <v>11.257006974534221</v>
      </c>
      <c r="H942" s="18">
        <f t="shared" si="110"/>
        <v>7.4548018358611195E-3</v>
      </c>
      <c r="I942" s="6">
        <f t="shared" si="110"/>
        <v>2.04</v>
      </c>
      <c r="J942" s="6">
        <f t="shared" si="110"/>
        <v>4671320.3494901825</v>
      </c>
      <c r="K942" s="18">
        <f t="shared" si="110"/>
        <v>0.15</v>
      </c>
      <c r="L942" s="35">
        <f>Data!BR18</f>
        <v>3.4180725934209242E-3</v>
      </c>
      <c r="Q942" s="21">
        <v>0</v>
      </c>
      <c r="R942" s="21">
        <v>0</v>
      </c>
      <c r="S942" s="21">
        <v>0</v>
      </c>
      <c r="T942" s="38">
        <v>0</v>
      </c>
    </row>
    <row r="943" spans="1:20" x14ac:dyDescent="0.25">
      <c r="A943" s="17" t="s">
        <v>266</v>
      </c>
      <c r="B943" s="8" t="s">
        <v>53</v>
      </c>
      <c r="C943" s="8" t="s">
        <v>332</v>
      </c>
      <c r="E943" s="8" t="str">
        <f t="shared" si="109"/>
        <v>CoFi-social.video.cofi</v>
      </c>
      <c r="F943" s="21">
        <f t="shared" si="111"/>
        <v>142798.33267277651</v>
      </c>
      <c r="G943" s="19">
        <f t="shared" si="111"/>
        <v>10.234322236037224</v>
      </c>
      <c r="H943" s="18">
        <f t="shared" ref="H943:K958" si="112">H942</f>
        <v>7.4548018358611195E-3</v>
      </c>
      <c r="I943" s="6">
        <f t="shared" si="112"/>
        <v>2.04</v>
      </c>
      <c r="J943" s="6">
        <f t="shared" si="112"/>
        <v>4671320.3494901825</v>
      </c>
      <c r="K943" s="18">
        <f t="shared" si="112"/>
        <v>0.15</v>
      </c>
      <c r="L943" s="35">
        <f>Data!BR19</f>
        <v>3.4180725934209242E-3</v>
      </c>
      <c r="Q943" s="21">
        <v>0</v>
      </c>
      <c r="R943" s="21">
        <v>0</v>
      </c>
      <c r="S943" s="21">
        <v>0</v>
      </c>
      <c r="T943" s="38">
        <v>0</v>
      </c>
    </row>
    <row r="944" spans="1:20" x14ac:dyDescent="0.25">
      <c r="A944" s="17" t="s">
        <v>267</v>
      </c>
      <c r="B944" s="8" t="s">
        <v>53</v>
      </c>
      <c r="C944" s="8" t="s">
        <v>332</v>
      </c>
      <c r="E944" s="8" t="str">
        <f t="shared" si="109"/>
        <v>CoFi-social.video.cofi</v>
      </c>
      <c r="F944" s="21">
        <f t="shared" ref="F944:G959" si="113">F878</f>
        <v>144198.29399369101</v>
      </c>
      <c r="G944" s="19">
        <f t="shared" si="113"/>
        <v>10.244972678420806</v>
      </c>
      <c r="H944" s="18">
        <f t="shared" si="112"/>
        <v>7.4548018358611195E-3</v>
      </c>
      <c r="I944" s="6">
        <f t="shared" si="112"/>
        <v>2.04</v>
      </c>
      <c r="J944" s="6">
        <f t="shared" si="112"/>
        <v>4671320.3494901825</v>
      </c>
      <c r="K944" s="18">
        <f t="shared" si="112"/>
        <v>0.15</v>
      </c>
      <c r="L944" s="35">
        <f>Data!BR20</f>
        <v>3.5295314823368239E-3</v>
      </c>
      <c r="Q944" s="21">
        <v>0</v>
      </c>
      <c r="R944" s="21">
        <v>0</v>
      </c>
      <c r="S944" s="21">
        <v>0</v>
      </c>
      <c r="T944" s="38">
        <v>0</v>
      </c>
    </row>
    <row r="945" spans="1:20" x14ac:dyDescent="0.25">
      <c r="A945" s="17" t="s">
        <v>268</v>
      </c>
      <c r="B945" s="8" t="s">
        <v>53</v>
      </c>
      <c r="C945" s="8" t="s">
        <v>332</v>
      </c>
      <c r="E945" s="8" t="str">
        <f t="shared" si="109"/>
        <v>CoFi-social.video.cofi</v>
      </c>
      <c r="F945" s="21">
        <f t="shared" si="113"/>
        <v>98429.665186519007</v>
      </c>
      <c r="G945" s="19">
        <f t="shared" si="113"/>
        <v>11.814132511432707</v>
      </c>
      <c r="H945" s="18">
        <f t="shared" si="112"/>
        <v>7.4548018358611195E-3</v>
      </c>
      <c r="I945" s="6">
        <f t="shared" si="112"/>
        <v>2.04</v>
      </c>
      <c r="J945" s="6">
        <f t="shared" si="112"/>
        <v>4671320.3494901825</v>
      </c>
      <c r="K945" s="18">
        <f t="shared" si="112"/>
        <v>0.15</v>
      </c>
      <c r="L945" s="35">
        <f>Data!BR21</f>
        <v>3.5295314823368239E-3</v>
      </c>
      <c r="Q945" s="21">
        <v>0</v>
      </c>
      <c r="R945" s="21">
        <v>0</v>
      </c>
      <c r="S945" s="21">
        <v>0</v>
      </c>
      <c r="T945" s="38">
        <v>0</v>
      </c>
    </row>
    <row r="946" spans="1:20" x14ac:dyDescent="0.25">
      <c r="A946" s="17" t="s">
        <v>269</v>
      </c>
      <c r="B946" s="8" t="s">
        <v>53</v>
      </c>
      <c r="C946" s="8" t="s">
        <v>332</v>
      </c>
      <c r="E946" s="8" t="str">
        <f t="shared" si="109"/>
        <v>CoFi-social.video.cofi</v>
      </c>
      <c r="F946" s="21">
        <f t="shared" si="113"/>
        <v>163384.76716181752</v>
      </c>
      <c r="G946" s="19">
        <f t="shared" si="113"/>
        <v>10.267597507715461</v>
      </c>
      <c r="H946" s="18">
        <f t="shared" si="112"/>
        <v>7.4548018358611195E-3</v>
      </c>
      <c r="I946" s="6">
        <f t="shared" si="112"/>
        <v>2.04</v>
      </c>
      <c r="J946" s="6">
        <f t="shared" si="112"/>
        <v>4671320.3494901825</v>
      </c>
      <c r="K946" s="18">
        <f t="shared" si="112"/>
        <v>0.15</v>
      </c>
      <c r="L946" s="35">
        <f>Data!BR22</f>
        <v>3.5295314823368239E-3</v>
      </c>
      <c r="Q946" s="21">
        <v>0</v>
      </c>
      <c r="R946" s="21">
        <v>0</v>
      </c>
      <c r="S946" s="21">
        <v>0</v>
      </c>
      <c r="T946" s="38">
        <v>0</v>
      </c>
    </row>
    <row r="947" spans="1:20" x14ac:dyDescent="0.25">
      <c r="A947" s="17" t="s">
        <v>270</v>
      </c>
      <c r="B947" s="8" t="s">
        <v>53</v>
      </c>
      <c r="C947" s="8" t="s">
        <v>332</v>
      </c>
      <c r="E947" s="8" t="str">
        <f t="shared" si="109"/>
        <v>CoFi-social.video.cofi</v>
      </c>
      <c r="F947" s="21">
        <f t="shared" si="113"/>
        <v>148983.40879257949</v>
      </c>
      <c r="G947" s="19">
        <f t="shared" si="113"/>
        <v>10.106619196002974</v>
      </c>
      <c r="H947" s="18">
        <f t="shared" si="112"/>
        <v>7.4548018358611195E-3</v>
      </c>
      <c r="I947" s="6">
        <f t="shared" si="112"/>
        <v>2.04</v>
      </c>
      <c r="J947" s="6">
        <f t="shared" si="112"/>
        <v>4671320.3494901825</v>
      </c>
      <c r="K947" s="18">
        <f t="shared" si="112"/>
        <v>0.15</v>
      </c>
      <c r="L947" s="35">
        <f>Data!BR23</f>
        <v>3.5295314823368239E-3</v>
      </c>
      <c r="Q947" s="21">
        <v>0</v>
      </c>
      <c r="R947" s="21">
        <v>0</v>
      </c>
      <c r="S947" s="21">
        <v>0</v>
      </c>
      <c r="T947" s="38">
        <v>0</v>
      </c>
    </row>
    <row r="948" spans="1:20" x14ac:dyDescent="0.25">
      <c r="A948" s="17" t="s">
        <v>249</v>
      </c>
      <c r="B948" s="8" t="s">
        <v>53</v>
      </c>
      <c r="C948" s="8" t="s">
        <v>332</v>
      </c>
      <c r="E948" s="8" t="str">
        <f t="shared" si="109"/>
        <v>CoFi-social.video.cofi</v>
      </c>
      <c r="F948" s="21">
        <f t="shared" si="113"/>
        <v>151654.691624923</v>
      </c>
      <c r="G948" s="19">
        <f t="shared" si="113"/>
        <v>10.263206967410436</v>
      </c>
      <c r="H948" s="18">
        <f t="shared" si="112"/>
        <v>7.4548018358611195E-3</v>
      </c>
      <c r="I948" s="6">
        <f t="shared" si="112"/>
        <v>2.04</v>
      </c>
      <c r="J948" s="6">
        <f t="shared" si="112"/>
        <v>4671320.3494901825</v>
      </c>
      <c r="K948" s="18">
        <f t="shared" si="112"/>
        <v>0.15</v>
      </c>
      <c r="L948" s="35">
        <f>Data!BR24</f>
        <v>3.5295314823368239E-3</v>
      </c>
      <c r="Q948" s="21">
        <v>0</v>
      </c>
      <c r="R948" s="21">
        <v>0</v>
      </c>
      <c r="S948" s="21">
        <v>0</v>
      </c>
      <c r="T948" s="38">
        <v>0</v>
      </c>
    </row>
    <row r="949" spans="1:20" x14ac:dyDescent="0.25">
      <c r="A949" s="17" t="s">
        <v>250</v>
      </c>
      <c r="B949" s="8" t="s">
        <v>53</v>
      </c>
      <c r="C949" s="8" t="s">
        <v>332</v>
      </c>
      <c r="E949" s="8" t="str">
        <f t="shared" si="109"/>
        <v>CoFi-social.video.cofi</v>
      </c>
      <c r="F949" s="21">
        <f t="shared" si="113"/>
        <v>129850.99598897449</v>
      </c>
      <c r="G949" s="19">
        <f t="shared" si="113"/>
        <v>10.749217003596499</v>
      </c>
      <c r="H949" s="18">
        <f t="shared" si="112"/>
        <v>7.4548018358611195E-3</v>
      </c>
      <c r="I949" s="6">
        <f t="shared" si="112"/>
        <v>2.04</v>
      </c>
      <c r="J949" s="6">
        <f t="shared" si="112"/>
        <v>4671320.3494901825</v>
      </c>
      <c r="K949" s="18">
        <f t="shared" si="112"/>
        <v>0.15</v>
      </c>
      <c r="L949" s="35">
        <f>Data!BR25</f>
        <v>3.5295314823368239E-3</v>
      </c>
      <c r="Q949" s="21">
        <v>0</v>
      </c>
      <c r="R949" s="21">
        <v>0</v>
      </c>
      <c r="S949" s="21">
        <v>0</v>
      </c>
      <c r="T949" s="38">
        <v>0</v>
      </c>
    </row>
    <row r="950" spans="1:20" x14ac:dyDescent="0.25">
      <c r="A950" s="17" t="s">
        <v>251</v>
      </c>
      <c r="B950" s="8" t="s">
        <v>53</v>
      </c>
      <c r="C950" s="8" t="s">
        <v>332</v>
      </c>
      <c r="E950" s="8" t="str">
        <f t="shared" si="109"/>
        <v>CoFi-social.video.cofi</v>
      </c>
      <c r="F950" s="21">
        <f t="shared" si="113"/>
        <v>134978.302756513</v>
      </c>
      <c r="G950" s="19">
        <f t="shared" si="113"/>
        <v>10.756408999327785</v>
      </c>
      <c r="H950" s="18">
        <f t="shared" si="112"/>
        <v>7.4548018358611195E-3</v>
      </c>
      <c r="I950" s="6">
        <f t="shared" si="112"/>
        <v>2.04</v>
      </c>
      <c r="J950" s="6">
        <f t="shared" si="112"/>
        <v>4671320.3494901825</v>
      </c>
      <c r="K950" s="18">
        <f t="shared" si="112"/>
        <v>0.15</v>
      </c>
      <c r="L950" s="35">
        <f>Data!BR26</f>
        <v>3.5295314823368239E-3</v>
      </c>
      <c r="Q950" s="21">
        <v>0</v>
      </c>
      <c r="R950" s="21">
        <v>0</v>
      </c>
      <c r="S950" s="21">
        <v>0</v>
      </c>
      <c r="T950" s="38">
        <v>0</v>
      </c>
    </row>
    <row r="951" spans="1:20" x14ac:dyDescent="0.25">
      <c r="A951" s="17" t="s">
        <v>252</v>
      </c>
      <c r="B951" s="8" t="s">
        <v>53</v>
      </c>
      <c r="C951" s="8" t="s">
        <v>332</v>
      </c>
      <c r="E951" s="8" t="str">
        <f t="shared" si="109"/>
        <v>CoFi-social.video.cofi</v>
      </c>
      <c r="F951" s="21">
        <f t="shared" si="113"/>
        <v>134530.63966644951</v>
      </c>
      <c r="G951" s="19">
        <f t="shared" si="113"/>
        <v>10.667047927027582</v>
      </c>
      <c r="H951" s="18">
        <f t="shared" si="112"/>
        <v>7.4548018358611195E-3</v>
      </c>
      <c r="I951" s="6">
        <f t="shared" si="112"/>
        <v>2.04</v>
      </c>
      <c r="J951" s="6">
        <f t="shared" si="112"/>
        <v>4671320.3494901825</v>
      </c>
      <c r="K951" s="18">
        <f t="shared" si="112"/>
        <v>0.15</v>
      </c>
      <c r="L951" s="35">
        <f>Data!BR27</f>
        <v>3.5295314823368239E-3</v>
      </c>
      <c r="Q951" s="21">
        <v>0</v>
      </c>
      <c r="R951" s="21">
        <v>0</v>
      </c>
      <c r="S951" s="21">
        <v>0</v>
      </c>
      <c r="T951" s="38">
        <v>0</v>
      </c>
    </row>
    <row r="952" spans="1:20" x14ac:dyDescent="0.25">
      <c r="A952" s="17" t="s">
        <v>253</v>
      </c>
      <c r="B952" s="8" t="s">
        <v>53</v>
      </c>
      <c r="C952" s="8" t="s">
        <v>332</v>
      </c>
      <c r="E952" s="8" t="str">
        <f t="shared" si="109"/>
        <v>CoFi-social.video.cofi</v>
      </c>
      <c r="F952" s="21">
        <f t="shared" si="113"/>
        <v>163793.993132748</v>
      </c>
      <c r="G952" s="19">
        <f t="shared" si="113"/>
        <v>10.450556475461539</v>
      </c>
      <c r="H952" s="18">
        <f t="shared" si="112"/>
        <v>7.4548018358611195E-3</v>
      </c>
      <c r="I952" s="6">
        <f t="shared" si="112"/>
        <v>2.04</v>
      </c>
      <c r="J952" s="6">
        <f t="shared" si="112"/>
        <v>4671320.3494901825</v>
      </c>
      <c r="K952" s="18">
        <f t="shared" si="112"/>
        <v>0.15</v>
      </c>
      <c r="L952" s="35">
        <f>Data!BR28</f>
        <v>3.5295314823368239E-3</v>
      </c>
      <c r="Q952" s="21">
        <v>0</v>
      </c>
      <c r="R952" s="21">
        <v>0</v>
      </c>
      <c r="S952" s="21">
        <v>0</v>
      </c>
      <c r="T952" s="38">
        <v>0</v>
      </c>
    </row>
    <row r="953" spans="1:20" x14ac:dyDescent="0.25">
      <c r="A953" s="17" t="s">
        <v>254</v>
      </c>
      <c r="B953" s="8" t="s">
        <v>53</v>
      </c>
      <c r="C953" s="8" t="s">
        <v>332</v>
      </c>
      <c r="E953" s="8" t="str">
        <f t="shared" si="109"/>
        <v>CoFi-social.video.cofi</v>
      </c>
      <c r="F953" s="21">
        <f t="shared" si="113"/>
        <v>118736.888545109</v>
      </c>
      <c r="G953" s="19">
        <f t="shared" si="113"/>
        <v>10.666379327200589</v>
      </c>
      <c r="H953" s="18">
        <f t="shared" si="112"/>
        <v>7.4548018358611195E-3</v>
      </c>
      <c r="I953" s="6">
        <f t="shared" si="112"/>
        <v>2.04</v>
      </c>
      <c r="J953" s="6">
        <f t="shared" si="112"/>
        <v>4671320.3494901825</v>
      </c>
      <c r="K953" s="18">
        <f t="shared" si="112"/>
        <v>0.15</v>
      </c>
      <c r="L953" s="35">
        <f>Data!BR29</f>
        <v>3.6409903712527236E-3</v>
      </c>
      <c r="Q953" s="21">
        <v>0</v>
      </c>
      <c r="R953" s="21">
        <v>0</v>
      </c>
      <c r="S953" s="21">
        <v>0</v>
      </c>
      <c r="T953" s="38">
        <v>0</v>
      </c>
    </row>
    <row r="954" spans="1:20" x14ac:dyDescent="0.25">
      <c r="A954" s="17" t="s">
        <v>255</v>
      </c>
      <c r="B954" s="8" t="s">
        <v>53</v>
      </c>
      <c r="C954" s="8" t="s">
        <v>332</v>
      </c>
      <c r="E954" s="8" t="str">
        <f t="shared" si="109"/>
        <v>CoFi-social.video.cofi</v>
      </c>
      <c r="F954" s="21">
        <f t="shared" si="113"/>
        <v>177768.66401188599</v>
      </c>
      <c r="G954" s="19">
        <f t="shared" si="113"/>
        <v>9.5368396438620078</v>
      </c>
      <c r="H954" s="18">
        <f t="shared" si="112"/>
        <v>7.4548018358611195E-3</v>
      </c>
      <c r="I954" s="6">
        <f t="shared" si="112"/>
        <v>2.04</v>
      </c>
      <c r="J954" s="6">
        <f t="shared" si="112"/>
        <v>4671320.3494901825</v>
      </c>
      <c r="K954" s="18">
        <f t="shared" si="112"/>
        <v>0.15</v>
      </c>
      <c r="L954" s="35">
        <f>Data!BR30</f>
        <v>3.6409903712527236E-3</v>
      </c>
      <c r="Q954" s="21">
        <v>0</v>
      </c>
      <c r="R954" s="21">
        <v>0</v>
      </c>
      <c r="S954" s="21">
        <v>0</v>
      </c>
      <c r="T954" s="38">
        <v>0</v>
      </c>
    </row>
    <row r="955" spans="1:20" x14ac:dyDescent="0.25">
      <c r="A955" s="17" t="s">
        <v>256</v>
      </c>
      <c r="B955" s="8" t="s">
        <v>53</v>
      </c>
      <c r="C955" s="8" t="s">
        <v>332</v>
      </c>
      <c r="E955" s="8" t="str">
        <f t="shared" si="109"/>
        <v>CoFi-social.video.cofi</v>
      </c>
      <c r="F955" s="21">
        <f t="shared" si="113"/>
        <v>155905.00634210001</v>
      </c>
      <c r="G955" s="19">
        <f t="shared" si="113"/>
        <v>9.9784577197080004</v>
      </c>
      <c r="H955" s="18">
        <f t="shared" si="112"/>
        <v>7.4548018358611195E-3</v>
      </c>
      <c r="I955" s="6">
        <f t="shared" si="112"/>
        <v>2.04</v>
      </c>
      <c r="J955" s="6">
        <f t="shared" si="112"/>
        <v>4671320.3494901825</v>
      </c>
      <c r="K955" s="18">
        <f t="shared" si="112"/>
        <v>0.15</v>
      </c>
      <c r="L955" s="35">
        <f>Data!BR31</f>
        <v>3.6409903712527236E-3</v>
      </c>
      <c r="Q955" s="21">
        <v>0</v>
      </c>
      <c r="R955" s="21">
        <v>0</v>
      </c>
      <c r="S955" s="21">
        <v>0</v>
      </c>
      <c r="T955" s="38">
        <v>0</v>
      </c>
    </row>
    <row r="956" spans="1:20" x14ac:dyDescent="0.25">
      <c r="A956" s="17" t="s">
        <v>257</v>
      </c>
      <c r="B956" s="8" t="s">
        <v>53</v>
      </c>
      <c r="C956" s="8" t="s">
        <v>332</v>
      </c>
      <c r="E956" s="8" t="str">
        <f t="shared" si="109"/>
        <v>CoFi-social.video.cofi</v>
      </c>
      <c r="F956" s="21">
        <f t="shared" si="113"/>
        <v>97265.618974818106</v>
      </c>
      <c r="G956" s="19">
        <f t="shared" si="113"/>
        <v>11.89482405682261</v>
      </c>
      <c r="H956" s="18">
        <f t="shared" si="112"/>
        <v>7.4548018358611195E-3</v>
      </c>
      <c r="I956" s="6">
        <f t="shared" si="112"/>
        <v>2.04</v>
      </c>
      <c r="J956" s="6">
        <f t="shared" si="112"/>
        <v>4671320.3494901825</v>
      </c>
      <c r="K956" s="18">
        <f t="shared" si="112"/>
        <v>0.15</v>
      </c>
      <c r="L956" s="35">
        <f>Data!BR32</f>
        <v>3.6409903712527236E-3</v>
      </c>
      <c r="Q956" s="21">
        <v>0</v>
      </c>
      <c r="R956" s="21">
        <v>0</v>
      </c>
      <c r="S956" s="21">
        <v>0</v>
      </c>
      <c r="T956" s="38">
        <v>0</v>
      </c>
    </row>
    <row r="957" spans="1:20" x14ac:dyDescent="0.25">
      <c r="A957" s="17" t="s">
        <v>258</v>
      </c>
      <c r="B957" s="8" t="s">
        <v>53</v>
      </c>
      <c r="C957" s="8" t="s">
        <v>332</v>
      </c>
      <c r="E957" s="8" t="str">
        <f t="shared" si="109"/>
        <v>CoFi-social.video.cofi</v>
      </c>
      <c r="F957" s="21">
        <f t="shared" si="113"/>
        <v>97415.805385531698</v>
      </c>
      <c r="G957" s="19">
        <f t="shared" si="113"/>
        <v>11.56950821742382</v>
      </c>
      <c r="H957" s="18">
        <f t="shared" si="112"/>
        <v>7.4548018358611195E-3</v>
      </c>
      <c r="I957" s="6">
        <f t="shared" si="112"/>
        <v>2.04</v>
      </c>
      <c r="J957" s="6">
        <f t="shared" si="112"/>
        <v>4671320.3494901825</v>
      </c>
      <c r="K957" s="18">
        <f t="shared" si="112"/>
        <v>0.15</v>
      </c>
      <c r="L957" s="35">
        <f>Data!BR33</f>
        <v>3.4180725934209242E-3</v>
      </c>
      <c r="Q957" s="21">
        <v>0</v>
      </c>
      <c r="R957" s="21">
        <v>0</v>
      </c>
      <c r="S957" s="21">
        <v>0</v>
      </c>
      <c r="T957" s="38">
        <v>0</v>
      </c>
    </row>
    <row r="958" spans="1:20" x14ac:dyDescent="0.25">
      <c r="A958" s="17" t="s">
        <v>259</v>
      </c>
      <c r="B958" s="8" t="s">
        <v>53</v>
      </c>
      <c r="C958" s="8" t="s">
        <v>332</v>
      </c>
      <c r="E958" s="8" t="str">
        <f t="shared" si="109"/>
        <v>CoFi-social.video.cofi</v>
      </c>
      <c r="F958" s="21">
        <f t="shared" si="113"/>
        <v>152166.78614067001</v>
      </c>
      <c r="G958" s="19">
        <f t="shared" si="113"/>
        <v>9.8060204788667331</v>
      </c>
      <c r="H958" s="18">
        <f t="shared" si="112"/>
        <v>7.4548018358611195E-3</v>
      </c>
      <c r="I958" s="6">
        <f t="shared" si="112"/>
        <v>2.04</v>
      </c>
      <c r="J958" s="6">
        <f t="shared" si="112"/>
        <v>4671320.3494901825</v>
      </c>
      <c r="K958" s="18">
        <f t="shared" si="112"/>
        <v>0.15</v>
      </c>
      <c r="L958" s="35">
        <f>Data!BR34</f>
        <v>3.4180725934209242E-3</v>
      </c>
      <c r="Q958" s="21">
        <v>0</v>
      </c>
      <c r="R958" s="21">
        <v>0</v>
      </c>
      <c r="S958" s="21">
        <v>0</v>
      </c>
      <c r="T958" s="38">
        <v>0</v>
      </c>
    </row>
    <row r="959" spans="1:20" x14ac:dyDescent="0.25">
      <c r="A959" s="17" t="s">
        <v>260</v>
      </c>
      <c r="B959" s="8" t="s">
        <v>53</v>
      </c>
      <c r="C959" s="8" t="s">
        <v>332</v>
      </c>
      <c r="E959" s="8" t="str">
        <f t="shared" si="109"/>
        <v>CoFi-social.video.cofi</v>
      </c>
      <c r="F959" s="21">
        <f t="shared" si="113"/>
        <v>145113.38760294701</v>
      </c>
      <c r="G959" s="19">
        <f t="shared" si="113"/>
        <v>10.081319949993899</v>
      </c>
      <c r="H959" s="18">
        <f t="shared" ref="H959:K974" si="114">H958</f>
        <v>7.4548018358611195E-3</v>
      </c>
      <c r="I959" s="6">
        <f t="shared" si="114"/>
        <v>2.04</v>
      </c>
      <c r="J959" s="6">
        <f t="shared" si="114"/>
        <v>4671320.3494901825</v>
      </c>
      <c r="K959" s="18">
        <f t="shared" si="114"/>
        <v>0.15</v>
      </c>
      <c r="L959" s="35">
        <f>Data!BR35</f>
        <v>3.4180725934209242E-3</v>
      </c>
      <c r="Q959" s="21">
        <v>0</v>
      </c>
      <c r="R959" s="21">
        <v>0</v>
      </c>
      <c r="S959" s="21">
        <v>0</v>
      </c>
      <c r="T959" s="38">
        <v>0</v>
      </c>
    </row>
    <row r="960" spans="1:20" x14ac:dyDescent="0.25">
      <c r="A960" s="17" t="s">
        <v>261</v>
      </c>
      <c r="B960" s="8" t="s">
        <v>53</v>
      </c>
      <c r="C960" s="8" t="s">
        <v>332</v>
      </c>
      <c r="E960" s="8" t="str">
        <f t="shared" si="109"/>
        <v>CoFi-social.video.cofi</v>
      </c>
      <c r="F960" s="21">
        <f t="shared" ref="F960:G975" si="115">F894</f>
        <v>142547.349343315</v>
      </c>
      <c r="G960" s="19">
        <f t="shared" si="115"/>
        <v>10.00387305712248</v>
      </c>
      <c r="H960" s="18">
        <f t="shared" si="114"/>
        <v>7.4548018358611195E-3</v>
      </c>
      <c r="I960" s="6">
        <f t="shared" si="114"/>
        <v>2.04</v>
      </c>
      <c r="J960" s="6">
        <f t="shared" si="114"/>
        <v>4671320.3494901825</v>
      </c>
      <c r="K960" s="18">
        <f t="shared" si="114"/>
        <v>0.15</v>
      </c>
      <c r="L960" s="35">
        <f>Data!BR36</f>
        <v>3.4180725934209242E-3</v>
      </c>
      <c r="Q960" s="21">
        <v>0</v>
      </c>
      <c r="R960" s="21">
        <v>0</v>
      </c>
      <c r="S960" s="21">
        <v>0</v>
      </c>
      <c r="T960" s="38">
        <v>0</v>
      </c>
    </row>
    <row r="961" spans="1:20" x14ac:dyDescent="0.25">
      <c r="A961" s="17" t="s">
        <v>278</v>
      </c>
      <c r="B961" s="8" t="s">
        <v>53</v>
      </c>
      <c r="C961" s="8" t="s">
        <v>332</v>
      </c>
      <c r="E961" s="8" t="str">
        <f t="shared" si="109"/>
        <v>CoFi-social.video.cofi</v>
      </c>
      <c r="F961" s="21">
        <f t="shared" si="115"/>
        <v>89849.0514662145</v>
      </c>
      <c r="G961" s="19">
        <f t="shared" si="115"/>
        <v>11.47574594837338</v>
      </c>
      <c r="H961" s="18">
        <f t="shared" si="114"/>
        <v>7.4548018358611195E-3</v>
      </c>
      <c r="I961" s="6">
        <f t="shared" si="114"/>
        <v>2.04</v>
      </c>
      <c r="J961" s="6">
        <f t="shared" si="114"/>
        <v>4671320.3494901825</v>
      </c>
      <c r="K961" s="18">
        <f t="shared" si="114"/>
        <v>0.15</v>
      </c>
      <c r="L961" s="35">
        <f>Data!BR37</f>
        <v>3.5295314823368239E-3</v>
      </c>
      <c r="Q961" s="21">
        <v>0</v>
      </c>
      <c r="R961" s="21">
        <v>0</v>
      </c>
      <c r="S961" s="21">
        <v>0</v>
      </c>
      <c r="T961" s="38">
        <v>0</v>
      </c>
    </row>
    <row r="962" spans="1:20" x14ac:dyDescent="0.25">
      <c r="A962" s="17" t="s">
        <v>279</v>
      </c>
      <c r="B962" s="8" t="s">
        <v>53</v>
      </c>
      <c r="C962" s="8" t="s">
        <v>332</v>
      </c>
      <c r="E962" s="8" t="str">
        <f t="shared" si="109"/>
        <v>CoFi-social.video.cofi</v>
      </c>
      <c r="F962" s="21">
        <f t="shared" si="115"/>
        <v>102630.58612210301</v>
      </c>
      <c r="G962" s="19">
        <f t="shared" si="115"/>
        <v>10.756762154759192</v>
      </c>
      <c r="H962" s="18">
        <f t="shared" si="114"/>
        <v>7.4548018358611195E-3</v>
      </c>
      <c r="I962" s="6">
        <f t="shared" si="114"/>
        <v>2.04</v>
      </c>
      <c r="J962" s="6">
        <f t="shared" si="114"/>
        <v>4671320.3494901825</v>
      </c>
      <c r="K962" s="18">
        <f t="shared" si="114"/>
        <v>0.15</v>
      </c>
      <c r="L962" s="35">
        <f>Data!BR38</f>
        <v>3.5295314823368239E-3</v>
      </c>
      <c r="Q962" s="21">
        <v>0</v>
      </c>
      <c r="R962" s="21">
        <v>0</v>
      </c>
      <c r="S962" s="21">
        <v>0</v>
      </c>
      <c r="T962" s="38">
        <v>0</v>
      </c>
    </row>
    <row r="963" spans="1:20" x14ac:dyDescent="0.25">
      <c r="A963" s="17" t="s">
        <v>280</v>
      </c>
      <c r="B963" s="8" t="s">
        <v>53</v>
      </c>
      <c r="C963" s="8" t="s">
        <v>332</v>
      </c>
      <c r="E963" s="8" t="str">
        <f t="shared" si="109"/>
        <v>CoFi-social.video.cofi</v>
      </c>
      <c r="F963" s="21">
        <f t="shared" si="115"/>
        <v>100258.467636616</v>
      </c>
      <c r="G963" s="19">
        <f t="shared" si="115"/>
        <v>10.65669779621145</v>
      </c>
      <c r="H963" s="18">
        <f t="shared" si="114"/>
        <v>7.4548018358611195E-3</v>
      </c>
      <c r="I963" s="6">
        <f t="shared" si="114"/>
        <v>2.04</v>
      </c>
      <c r="J963" s="6">
        <f t="shared" si="114"/>
        <v>4671320.3494901825</v>
      </c>
      <c r="K963" s="18">
        <f t="shared" si="114"/>
        <v>0.15</v>
      </c>
      <c r="L963" s="35">
        <f>Data!BR39</f>
        <v>3.5295314823368239E-3</v>
      </c>
      <c r="Q963" s="21">
        <v>0</v>
      </c>
      <c r="R963" s="21">
        <v>0</v>
      </c>
      <c r="S963" s="21">
        <v>0</v>
      </c>
      <c r="T963" s="38">
        <v>0</v>
      </c>
    </row>
    <row r="964" spans="1:20" x14ac:dyDescent="0.25">
      <c r="A964" s="17" t="s">
        <v>281</v>
      </c>
      <c r="B964" s="8" t="s">
        <v>53</v>
      </c>
      <c r="C964" s="8" t="s">
        <v>332</v>
      </c>
      <c r="E964" s="8" t="str">
        <f t="shared" si="109"/>
        <v>CoFi-social.video.cofi</v>
      </c>
      <c r="F964" s="21">
        <f t="shared" si="115"/>
        <v>136054.96228445024</v>
      </c>
      <c r="G964" s="19">
        <f t="shared" si="115"/>
        <v>9.6760323677399889</v>
      </c>
      <c r="H964" s="18">
        <f t="shared" si="114"/>
        <v>7.4548018358611195E-3</v>
      </c>
      <c r="I964" s="6">
        <f t="shared" si="114"/>
        <v>2.04</v>
      </c>
      <c r="J964" s="6">
        <f t="shared" si="114"/>
        <v>4671320.3494901825</v>
      </c>
      <c r="K964" s="18">
        <f t="shared" si="114"/>
        <v>0.15</v>
      </c>
      <c r="L964" s="35">
        <f>Data!BR40</f>
        <v>3.5295314823368239E-3</v>
      </c>
      <c r="Q964" s="21">
        <v>0</v>
      </c>
      <c r="R964" s="21">
        <v>0</v>
      </c>
      <c r="S964" s="21">
        <v>0</v>
      </c>
      <c r="T964" s="38">
        <v>0</v>
      </c>
    </row>
    <row r="965" spans="1:20" x14ac:dyDescent="0.25">
      <c r="A965" s="17" t="s">
        <v>282</v>
      </c>
      <c r="B965" s="8" t="s">
        <v>53</v>
      </c>
      <c r="C965" s="8" t="s">
        <v>332</v>
      </c>
      <c r="E965" s="8" t="str">
        <f t="shared" si="109"/>
        <v>CoFi-social.video.cofi</v>
      </c>
      <c r="F965" s="21">
        <f t="shared" si="115"/>
        <v>120012.959289386</v>
      </c>
      <c r="G965" s="19">
        <f t="shared" si="115"/>
        <v>10.333963539505701</v>
      </c>
      <c r="H965" s="18">
        <f t="shared" si="114"/>
        <v>7.4548018358611195E-3</v>
      </c>
      <c r="I965" s="6">
        <f t="shared" si="114"/>
        <v>2.04</v>
      </c>
      <c r="J965" s="6">
        <f t="shared" si="114"/>
        <v>4671320.3494901825</v>
      </c>
      <c r="K965" s="18">
        <f t="shared" si="114"/>
        <v>0.15</v>
      </c>
      <c r="L965" s="35">
        <f>Data!BR41</f>
        <v>3.5295314823368239E-3</v>
      </c>
      <c r="Q965" s="21">
        <v>0</v>
      </c>
      <c r="R965" s="21">
        <v>0</v>
      </c>
      <c r="S965" s="21">
        <v>0</v>
      </c>
      <c r="T965" s="38">
        <v>0</v>
      </c>
    </row>
    <row r="966" spans="1:20" x14ac:dyDescent="0.25">
      <c r="A966" s="17" t="s">
        <v>283</v>
      </c>
      <c r="B966" s="8" t="s">
        <v>53</v>
      </c>
      <c r="C966" s="8" t="s">
        <v>332</v>
      </c>
      <c r="E966" s="8" t="str">
        <f t="shared" si="109"/>
        <v>CoFi-social.video.cofi</v>
      </c>
      <c r="F966" s="21">
        <f t="shared" si="115"/>
        <v>116866.54268758249</v>
      </c>
      <c r="G966" s="19">
        <f t="shared" si="115"/>
        <v>10.405048437786814</v>
      </c>
      <c r="H966" s="18">
        <f t="shared" si="114"/>
        <v>7.4548018358611195E-3</v>
      </c>
      <c r="I966" s="6">
        <f t="shared" si="114"/>
        <v>2.04</v>
      </c>
      <c r="J966" s="6">
        <f t="shared" si="114"/>
        <v>4671320.3494901825</v>
      </c>
      <c r="K966" s="18">
        <f t="shared" si="114"/>
        <v>0.15</v>
      </c>
      <c r="L966" s="35">
        <f>Data!BR42</f>
        <v>3.306613704505025E-3</v>
      </c>
      <c r="Q966" s="21">
        <v>0</v>
      </c>
      <c r="R966" s="21">
        <v>0</v>
      </c>
      <c r="S966" s="21">
        <v>0</v>
      </c>
      <c r="T966" s="38">
        <v>0</v>
      </c>
    </row>
    <row r="967" spans="1:20" x14ac:dyDescent="0.25">
      <c r="A967" s="17" t="s">
        <v>284</v>
      </c>
      <c r="B967" s="8" t="s">
        <v>53</v>
      </c>
      <c r="C967" s="8" t="s">
        <v>332</v>
      </c>
      <c r="E967" s="8" t="str">
        <f t="shared" si="109"/>
        <v>CoFi-social.video.cofi</v>
      </c>
      <c r="F967" s="21">
        <f t="shared" si="115"/>
        <v>108937.3696959301</v>
      </c>
      <c r="G967" s="19">
        <f t="shared" si="115"/>
        <v>10.611727060115518</v>
      </c>
      <c r="H967" s="18">
        <f t="shared" si="114"/>
        <v>7.4548018358611195E-3</v>
      </c>
      <c r="I967" s="6">
        <f t="shared" si="114"/>
        <v>2.04</v>
      </c>
      <c r="J967" s="6">
        <f t="shared" si="114"/>
        <v>4671320.3494901825</v>
      </c>
      <c r="K967" s="18">
        <f t="shared" si="114"/>
        <v>0.15</v>
      </c>
      <c r="L967" s="35">
        <f>Data!BR43</f>
        <v>3.306613704505025E-3</v>
      </c>
      <c r="Q967" s="21">
        <v>0</v>
      </c>
      <c r="R967" s="21">
        <v>0</v>
      </c>
      <c r="S967" s="21">
        <v>0</v>
      </c>
      <c r="T967" s="38">
        <v>0</v>
      </c>
    </row>
    <row r="968" spans="1:20" x14ac:dyDescent="0.25">
      <c r="A968" s="17" t="s">
        <v>285</v>
      </c>
      <c r="B968" s="8" t="s">
        <v>53</v>
      </c>
      <c r="C968" s="8" t="s">
        <v>332</v>
      </c>
      <c r="E968" s="8" t="str">
        <f t="shared" si="109"/>
        <v>CoFi-social.video.cofi</v>
      </c>
      <c r="F968" s="21">
        <f t="shared" si="115"/>
        <v>139745.15273096098</v>
      </c>
      <c r="G968" s="19">
        <f t="shared" si="115"/>
        <v>9.8411995603199642</v>
      </c>
      <c r="H968" s="18">
        <f t="shared" si="114"/>
        <v>7.4548018358611195E-3</v>
      </c>
      <c r="I968" s="6">
        <f t="shared" si="114"/>
        <v>2.04</v>
      </c>
      <c r="J968" s="6">
        <f t="shared" si="114"/>
        <v>4671320.3494901825</v>
      </c>
      <c r="K968" s="18">
        <f t="shared" si="114"/>
        <v>0.15</v>
      </c>
      <c r="L968" s="35">
        <f>Data!BR44</f>
        <v>3.306613704505025E-3</v>
      </c>
      <c r="Q968" s="21">
        <v>0</v>
      </c>
      <c r="R968" s="21">
        <v>0</v>
      </c>
      <c r="S968" s="21">
        <v>0</v>
      </c>
      <c r="T968" s="38">
        <v>0</v>
      </c>
    </row>
    <row r="969" spans="1:20" x14ac:dyDescent="0.25">
      <c r="A969" s="17" t="s">
        <v>286</v>
      </c>
      <c r="B969" s="8" t="s">
        <v>53</v>
      </c>
      <c r="C969" s="8" t="s">
        <v>332</v>
      </c>
      <c r="E969" s="8" t="str">
        <f t="shared" si="109"/>
        <v>CoFi-social.video.cofi</v>
      </c>
      <c r="F969" s="21">
        <f t="shared" si="115"/>
        <v>127193.24193917849</v>
      </c>
      <c r="G969" s="19">
        <f t="shared" si="115"/>
        <v>9.9262954008951514</v>
      </c>
      <c r="H969" s="18">
        <f t="shared" si="114"/>
        <v>7.4548018358611195E-3</v>
      </c>
      <c r="I969" s="6">
        <f t="shared" si="114"/>
        <v>2.04</v>
      </c>
      <c r="J969" s="6">
        <f t="shared" si="114"/>
        <v>4671320.3494901825</v>
      </c>
      <c r="K969" s="18">
        <f t="shared" si="114"/>
        <v>0.15</v>
      </c>
      <c r="L969" s="35">
        <f>Data!BR45</f>
        <v>3.306613704505025E-3</v>
      </c>
      <c r="Q969" s="21">
        <v>0</v>
      </c>
      <c r="R969" s="21">
        <v>0</v>
      </c>
      <c r="S969" s="21">
        <v>0</v>
      </c>
      <c r="T969" s="38">
        <v>0</v>
      </c>
    </row>
    <row r="970" spans="1:20" x14ac:dyDescent="0.25">
      <c r="A970" s="17" t="s">
        <v>287</v>
      </c>
      <c r="B970" s="8" t="s">
        <v>53</v>
      </c>
      <c r="C970" s="8" t="s">
        <v>332</v>
      </c>
      <c r="E970" s="8" t="str">
        <f t="shared" si="109"/>
        <v>CoFi-social.video.cofi</v>
      </c>
      <c r="F970" s="21">
        <f t="shared" si="115"/>
        <v>98961.417574702558</v>
      </c>
      <c r="G970" s="19">
        <f t="shared" si="115"/>
        <v>10.858416640618575</v>
      </c>
      <c r="H970" s="18">
        <f t="shared" si="114"/>
        <v>7.4548018358611195E-3</v>
      </c>
      <c r="I970" s="6">
        <f t="shared" si="114"/>
        <v>2.04</v>
      </c>
      <c r="J970" s="6">
        <f t="shared" si="114"/>
        <v>4671320.3494901825</v>
      </c>
      <c r="K970" s="18">
        <f t="shared" si="114"/>
        <v>0.15</v>
      </c>
      <c r="L970" s="35">
        <f>Data!BR46</f>
        <v>3.8639081490845235E-3</v>
      </c>
      <c r="Q970" s="21">
        <v>0</v>
      </c>
      <c r="R970" s="21">
        <v>0</v>
      </c>
      <c r="S970" s="21">
        <v>0</v>
      </c>
      <c r="T970" s="38">
        <v>0</v>
      </c>
    </row>
    <row r="971" spans="1:20" x14ac:dyDescent="0.25">
      <c r="A971" s="17" t="s">
        <v>288</v>
      </c>
      <c r="B971" s="8" t="s">
        <v>53</v>
      </c>
      <c r="C971" s="8" t="s">
        <v>332</v>
      </c>
      <c r="E971" s="8" t="str">
        <f t="shared" si="109"/>
        <v>CoFi-social.video.cofi</v>
      </c>
      <c r="F971" s="21">
        <f t="shared" si="115"/>
        <v>140247.726458766</v>
      </c>
      <c r="G971" s="19">
        <f t="shared" si="115"/>
        <v>9.6134169138285639</v>
      </c>
      <c r="H971" s="18">
        <f t="shared" si="114"/>
        <v>7.4548018358611195E-3</v>
      </c>
      <c r="I971" s="6">
        <f t="shared" si="114"/>
        <v>2.04</v>
      </c>
      <c r="J971" s="6">
        <f t="shared" si="114"/>
        <v>4671320.3494901825</v>
      </c>
      <c r="K971" s="18">
        <f t="shared" si="114"/>
        <v>0.15</v>
      </c>
      <c r="L971" s="35">
        <f>Data!BR47</f>
        <v>3.8639081490845235E-3</v>
      </c>
      <c r="Q971" s="21">
        <v>0</v>
      </c>
      <c r="R971" s="21">
        <v>0</v>
      </c>
      <c r="S971" s="21">
        <v>0</v>
      </c>
      <c r="T971" s="38">
        <v>0</v>
      </c>
    </row>
    <row r="972" spans="1:20" x14ac:dyDescent="0.25">
      <c r="A972" s="17" t="s">
        <v>289</v>
      </c>
      <c r="B972" s="8" t="s">
        <v>53</v>
      </c>
      <c r="C972" s="8" t="s">
        <v>332</v>
      </c>
      <c r="E972" s="8" t="str">
        <f t="shared" si="109"/>
        <v>CoFi-social.video.cofi</v>
      </c>
      <c r="F972" s="21">
        <f t="shared" si="115"/>
        <v>128882.724156953</v>
      </c>
      <c r="G972" s="19">
        <f t="shared" si="115"/>
        <v>10.018080499707807</v>
      </c>
      <c r="H972" s="18">
        <f t="shared" si="114"/>
        <v>7.4548018358611195E-3</v>
      </c>
      <c r="I972" s="6">
        <f t="shared" si="114"/>
        <v>2.04</v>
      </c>
      <c r="J972" s="6">
        <f t="shared" si="114"/>
        <v>4671320.3494901825</v>
      </c>
      <c r="K972" s="18">
        <f t="shared" si="114"/>
        <v>0.15</v>
      </c>
      <c r="L972" s="35">
        <f>Data!BR48</f>
        <v>3.8639081490845235E-3</v>
      </c>
      <c r="Q972" s="21">
        <v>0</v>
      </c>
      <c r="R972" s="21">
        <v>0</v>
      </c>
      <c r="S972" s="21">
        <v>0</v>
      </c>
      <c r="T972" s="38">
        <v>0</v>
      </c>
    </row>
    <row r="973" spans="1:20" x14ac:dyDescent="0.25">
      <c r="A973" s="17" t="s">
        <v>290</v>
      </c>
      <c r="B973" s="8" t="s">
        <v>53</v>
      </c>
      <c r="C973" s="8" t="s">
        <v>332</v>
      </c>
      <c r="E973" s="8" t="str">
        <f t="shared" si="109"/>
        <v>CoFi-social.video.cofi</v>
      </c>
      <c r="F973" s="21">
        <f t="shared" si="115"/>
        <v>135407.79754491249</v>
      </c>
      <c r="G973" s="19">
        <f t="shared" si="115"/>
        <v>10.06173925353273</v>
      </c>
      <c r="H973" s="18">
        <f t="shared" si="114"/>
        <v>7.4548018358611195E-3</v>
      </c>
      <c r="I973" s="6">
        <f t="shared" si="114"/>
        <v>2.04</v>
      </c>
      <c r="J973" s="6">
        <f t="shared" si="114"/>
        <v>4671320.3494901825</v>
      </c>
      <c r="K973" s="18">
        <f t="shared" si="114"/>
        <v>0.15</v>
      </c>
      <c r="L973" s="35">
        <f>Data!BR49</f>
        <v>3.8639081490845235E-3</v>
      </c>
      <c r="Q973" s="21">
        <v>0</v>
      </c>
      <c r="R973" s="21">
        <v>0</v>
      </c>
      <c r="S973" s="21">
        <v>0</v>
      </c>
      <c r="T973" s="38">
        <v>0</v>
      </c>
    </row>
    <row r="974" spans="1:20" x14ac:dyDescent="0.25">
      <c r="A974" s="17" t="s">
        <v>291</v>
      </c>
      <c r="B974" s="8" t="s">
        <v>53</v>
      </c>
      <c r="C974" s="8" t="s">
        <v>332</v>
      </c>
      <c r="E974" s="8" t="str">
        <f t="shared" si="109"/>
        <v>CoFi-social.video.cofi</v>
      </c>
      <c r="F974" s="21">
        <f t="shared" si="115"/>
        <v>131715.40721681551</v>
      </c>
      <c r="G974" s="19">
        <f t="shared" si="115"/>
        <v>9.9201899973408398</v>
      </c>
      <c r="H974" s="18">
        <f t="shared" si="114"/>
        <v>7.4548018358611195E-3</v>
      </c>
      <c r="I974" s="6">
        <f t="shared" si="114"/>
        <v>2.04</v>
      </c>
      <c r="J974" s="6">
        <f t="shared" si="114"/>
        <v>4671320.3494901825</v>
      </c>
      <c r="K974" s="18">
        <f t="shared" si="114"/>
        <v>0.15</v>
      </c>
      <c r="L974" s="35">
        <f>Data!BR50</f>
        <v>3.8639081490845235E-3</v>
      </c>
      <c r="Q974" s="21">
        <v>0</v>
      </c>
      <c r="R974" s="21">
        <v>0</v>
      </c>
      <c r="S974" s="21">
        <v>0</v>
      </c>
      <c r="T974" s="38">
        <v>0</v>
      </c>
    </row>
    <row r="975" spans="1:20" x14ac:dyDescent="0.25">
      <c r="A975" s="17" t="s">
        <v>292</v>
      </c>
      <c r="B975" s="8" t="s">
        <v>53</v>
      </c>
      <c r="C975" s="8" t="s">
        <v>332</v>
      </c>
      <c r="E975" s="8" t="str">
        <f t="shared" si="109"/>
        <v>CoFi-social.video.cofi</v>
      </c>
      <c r="F975" s="21">
        <f t="shared" si="115"/>
        <v>134805.17056130699</v>
      </c>
      <c r="G975" s="19">
        <f t="shared" si="115"/>
        <v>9.8797139695342295</v>
      </c>
      <c r="H975" s="18">
        <f t="shared" ref="H975:K990" si="116">H974</f>
        <v>7.4548018358611195E-3</v>
      </c>
      <c r="I975" s="6">
        <f t="shared" si="116"/>
        <v>2.04</v>
      </c>
      <c r="J975" s="6">
        <f t="shared" si="116"/>
        <v>4671320.3494901825</v>
      </c>
      <c r="K975" s="18">
        <f t="shared" si="116"/>
        <v>0.15</v>
      </c>
      <c r="L975" s="35">
        <f>Data!BR51</f>
        <v>4.0496729639443564E-3</v>
      </c>
      <c r="Q975" s="21">
        <v>0</v>
      </c>
      <c r="R975" s="21">
        <v>0</v>
      </c>
      <c r="S975" s="21">
        <v>0</v>
      </c>
      <c r="T975" s="38">
        <v>0</v>
      </c>
    </row>
    <row r="976" spans="1:20" x14ac:dyDescent="0.25">
      <c r="A976" s="17" t="s">
        <v>293</v>
      </c>
      <c r="B976" s="8" t="s">
        <v>53</v>
      </c>
      <c r="C976" s="8" t="s">
        <v>332</v>
      </c>
      <c r="E976" s="8" t="str">
        <f t="shared" si="109"/>
        <v>CoFi-social.video.cofi</v>
      </c>
      <c r="F976" s="21">
        <f t="shared" ref="F976:G990" si="117">F910</f>
        <v>138063.61861453537</v>
      </c>
      <c r="G976" s="19">
        <f t="shared" si="117"/>
        <v>9.8167859944510791</v>
      </c>
      <c r="H976" s="18">
        <f t="shared" si="116"/>
        <v>7.4548018358611195E-3</v>
      </c>
      <c r="I976" s="6">
        <f t="shared" si="116"/>
        <v>2.04</v>
      </c>
      <c r="J976" s="6">
        <f t="shared" si="116"/>
        <v>4671320.3494901825</v>
      </c>
      <c r="K976" s="18">
        <f t="shared" si="116"/>
        <v>0.15</v>
      </c>
      <c r="L976" s="35">
        <f>Data!BR52</f>
        <v>4.0496729639443564E-3</v>
      </c>
      <c r="Q976" s="21">
        <v>0</v>
      </c>
      <c r="R976" s="21">
        <v>0</v>
      </c>
      <c r="S976" s="21">
        <v>0</v>
      </c>
      <c r="T976" s="38">
        <v>0</v>
      </c>
    </row>
    <row r="977" spans="1:20" x14ac:dyDescent="0.25">
      <c r="A977" s="17" t="s">
        <v>294</v>
      </c>
      <c r="B977" s="8" t="s">
        <v>53</v>
      </c>
      <c r="C977" s="8" t="s">
        <v>332</v>
      </c>
      <c r="E977" s="8" t="str">
        <f t="shared" si="109"/>
        <v>CoFi-social.video.cofi</v>
      </c>
      <c r="F977" s="21">
        <f t="shared" si="117"/>
        <v>140066.027754765</v>
      </c>
      <c r="G977" s="19">
        <f t="shared" si="117"/>
        <v>9.7938144488489662</v>
      </c>
      <c r="H977" s="18">
        <f t="shared" si="116"/>
        <v>7.4548018358611195E-3</v>
      </c>
      <c r="I977" s="6">
        <f t="shared" si="116"/>
        <v>2.04</v>
      </c>
      <c r="J977" s="6">
        <f t="shared" si="116"/>
        <v>4671320.3494901825</v>
      </c>
      <c r="K977" s="18">
        <f t="shared" si="116"/>
        <v>0.15</v>
      </c>
      <c r="L977" s="35">
        <f>Data!BR53</f>
        <v>4.0496729639443564E-3</v>
      </c>
      <c r="Q977" s="21">
        <v>0</v>
      </c>
      <c r="R977" s="21">
        <v>0</v>
      </c>
      <c r="S977" s="21">
        <v>0</v>
      </c>
      <c r="T977" s="38">
        <v>0</v>
      </c>
    </row>
    <row r="978" spans="1:20" x14ac:dyDescent="0.25">
      <c r="A978" s="17" t="s">
        <v>295</v>
      </c>
      <c r="B978" s="8" t="s">
        <v>53</v>
      </c>
      <c r="C978" s="8" t="s">
        <v>332</v>
      </c>
      <c r="E978" s="8" t="str">
        <f t="shared" si="109"/>
        <v>CoFi-social.video.cofi</v>
      </c>
      <c r="F978" s="21">
        <f t="shared" si="117"/>
        <v>101164.9671476817</v>
      </c>
      <c r="G978" s="19">
        <f t="shared" si="117"/>
        <v>10.968122894697334</v>
      </c>
      <c r="H978" s="18">
        <f t="shared" si="116"/>
        <v>7.4548018358611195E-3</v>
      </c>
      <c r="I978" s="6">
        <f t="shared" si="116"/>
        <v>2.04</v>
      </c>
      <c r="J978" s="6">
        <f t="shared" si="116"/>
        <v>4671320.3494901825</v>
      </c>
      <c r="K978" s="18">
        <f t="shared" si="116"/>
        <v>0.15</v>
      </c>
      <c r="L978" s="35">
        <f>Data!BR54</f>
        <v>4.0496729639443564E-3</v>
      </c>
      <c r="Q978" s="21">
        <v>0</v>
      </c>
      <c r="R978" s="21">
        <v>0</v>
      </c>
      <c r="S978" s="21">
        <v>0</v>
      </c>
      <c r="T978" s="38">
        <v>0</v>
      </c>
    </row>
    <row r="979" spans="1:20" x14ac:dyDescent="0.25">
      <c r="A979" s="17" t="s">
        <v>296</v>
      </c>
      <c r="B979" s="8" t="s">
        <v>53</v>
      </c>
      <c r="C979" s="8" t="s">
        <v>332</v>
      </c>
      <c r="E979" s="8" t="str">
        <f t="shared" si="109"/>
        <v>CoFi-social.video.cofi</v>
      </c>
      <c r="F979" s="21">
        <f t="shared" si="117"/>
        <v>147273.34304075674</v>
      </c>
      <c r="G979" s="19">
        <f t="shared" si="117"/>
        <v>9.5908908109141535</v>
      </c>
      <c r="H979" s="18">
        <f t="shared" si="116"/>
        <v>7.4548018358611195E-3</v>
      </c>
      <c r="I979" s="6">
        <f t="shared" si="116"/>
        <v>2.04</v>
      </c>
      <c r="J979" s="6">
        <f t="shared" si="116"/>
        <v>4671320.3494901825</v>
      </c>
      <c r="K979" s="18">
        <f t="shared" si="116"/>
        <v>0.15</v>
      </c>
      <c r="L979" s="35">
        <f>Data!BR55</f>
        <v>4.7927322233836875E-3</v>
      </c>
      <c r="Q979" s="21">
        <v>0</v>
      </c>
      <c r="R979" s="21">
        <v>0</v>
      </c>
      <c r="S979" s="21">
        <v>0</v>
      </c>
      <c r="T979" s="38">
        <v>0</v>
      </c>
    </row>
    <row r="980" spans="1:20" x14ac:dyDescent="0.25">
      <c r="A980" s="17" t="s">
        <v>297</v>
      </c>
      <c r="B980" s="8" t="s">
        <v>53</v>
      </c>
      <c r="C980" s="8" t="s">
        <v>332</v>
      </c>
      <c r="E980" s="8" t="str">
        <f t="shared" si="109"/>
        <v>CoFi-social.video.cofi</v>
      </c>
      <c r="F980" s="21">
        <f t="shared" si="117"/>
        <v>140029.762850681</v>
      </c>
      <c r="G980" s="19">
        <f t="shared" si="117"/>
        <v>9.8635703103955539</v>
      </c>
      <c r="H980" s="18">
        <f t="shared" si="116"/>
        <v>7.4548018358611195E-3</v>
      </c>
      <c r="I980" s="6">
        <f t="shared" si="116"/>
        <v>2.04</v>
      </c>
      <c r="J980" s="6">
        <f t="shared" si="116"/>
        <v>4671320.3494901825</v>
      </c>
      <c r="K980" s="18">
        <f t="shared" si="116"/>
        <v>0.15</v>
      </c>
      <c r="L980" s="35">
        <f>Data!BR56</f>
        <v>4.7927322233836875E-3</v>
      </c>
      <c r="Q980" s="21">
        <v>0</v>
      </c>
      <c r="R980" s="21">
        <v>0</v>
      </c>
      <c r="S980" s="21">
        <v>0</v>
      </c>
      <c r="T980" s="38">
        <v>0</v>
      </c>
    </row>
    <row r="981" spans="1:20" x14ac:dyDescent="0.25">
      <c r="A981" s="17" t="s">
        <v>298</v>
      </c>
      <c r="B981" s="8" t="s">
        <v>53</v>
      </c>
      <c r="C981" s="8" t="s">
        <v>332</v>
      </c>
      <c r="E981" s="8" t="str">
        <f t="shared" si="109"/>
        <v>CoFi-social.video.cofi</v>
      </c>
      <c r="F981" s="21">
        <f t="shared" si="117"/>
        <v>104340.25747720734</v>
      </c>
      <c r="G981" s="19">
        <f t="shared" si="117"/>
        <v>10.973424562583329</v>
      </c>
      <c r="H981" s="18">
        <f t="shared" si="116"/>
        <v>7.4548018358611195E-3</v>
      </c>
      <c r="I981" s="6">
        <f t="shared" si="116"/>
        <v>2.04</v>
      </c>
      <c r="J981" s="6">
        <f t="shared" si="116"/>
        <v>4671320.3494901825</v>
      </c>
      <c r="K981" s="18">
        <f t="shared" si="116"/>
        <v>0.15</v>
      </c>
      <c r="L981" s="35">
        <f>Data!BR57</f>
        <v>4.7927322233836875E-3</v>
      </c>
      <c r="Q981" s="21">
        <v>0</v>
      </c>
      <c r="R981" s="21">
        <v>0</v>
      </c>
      <c r="S981" s="21">
        <v>0</v>
      </c>
      <c r="T981" s="38">
        <v>0</v>
      </c>
    </row>
    <row r="982" spans="1:20" x14ac:dyDescent="0.25">
      <c r="A982" s="17" t="s">
        <v>299</v>
      </c>
      <c r="B982" s="8" t="s">
        <v>53</v>
      </c>
      <c r="C982" s="8" t="s">
        <v>332</v>
      </c>
      <c r="E982" s="8" t="str">
        <f t="shared" si="109"/>
        <v>CoFi-social.video.cofi</v>
      </c>
      <c r="F982" s="21">
        <f t="shared" si="117"/>
        <v>104172.52557476799</v>
      </c>
      <c r="G982" s="19">
        <f t="shared" si="117"/>
        <v>11.193720016366246</v>
      </c>
      <c r="H982" s="18">
        <f t="shared" si="116"/>
        <v>7.4548018358611195E-3</v>
      </c>
      <c r="I982" s="6">
        <f t="shared" si="116"/>
        <v>2.04</v>
      </c>
      <c r="J982" s="6">
        <f t="shared" si="116"/>
        <v>4671320.3494901825</v>
      </c>
      <c r="K982" s="18">
        <f t="shared" si="116"/>
        <v>0.15</v>
      </c>
      <c r="L982" s="35">
        <f>Data!BR58</f>
        <v>4.7927322233836875E-3</v>
      </c>
      <c r="Q982" s="21">
        <v>0</v>
      </c>
      <c r="R982" s="21">
        <v>0</v>
      </c>
      <c r="S982" s="21">
        <v>0</v>
      </c>
      <c r="T982" s="38">
        <v>0</v>
      </c>
    </row>
    <row r="983" spans="1:20" x14ac:dyDescent="0.25">
      <c r="A983" s="17" t="s">
        <v>300</v>
      </c>
      <c r="B983" s="8" t="s">
        <v>53</v>
      </c>
      <c r="C983" s="8" t="s">
        <v>332</v>
      </c>
      <c r="E983" s="8" t="str">
        <f t="shared" si="109"/>
        <v>CoFi-social.video.cofi</v>
      </c>
      <c r="F983" s="21">
        <f t="shared" si="117"/>
        <v>167069.04494132148</v>
      </c>
      <c r="G983" s="19">
        <f t="shared" si="117"/>
        <v>9.4347717151777815</v>
      </c>
      <c r="H983" s="18">
        <f t="shared" si="116"/>
        <v>7.4548018358611195E-3</v>
      </c>
      <c r="I983" s="6">
        <f t="shared" si="116"/>
        <v>2.04</v>
      </c>
      <c r="J983" s="6">
        <f t="shared" si="116"/>
        <v>4671320.3494901825</v>
      </c>
      <c r="K983" s="18">
        <f t="shared" si="116"/>
        <v>0.15</v>
      </c>
      <c r="L983" s="35">
        <f>Data!BR59</f>
        <v>4.1239788898882893E-3</v>
      </c>
      <c r="Q983" s="21">
        <v>0</v>
      </c>
      <c r="R983" s="21">
        <v>0</v>
      </c>
      <c r="S983" s="21">
        <v>0</v>
      </c>
      <c r="T983" s="38">
        <v>0</v>
      </c>
    </row>
    <row r="984" spans="1:20" x14ac:dyDescent="0.25">
      <c r="A984" s="17" t="s">
        <v>301</v>
      </c>
      <c r="B984" s="8" t="s">
        <v>53</v>
      </c>
      <c r="C984" s="8" t="s">
        <v>332</v>
      </c>
      <c r="E984" s="8" t="str">
        <f t="shared" si="109"/>
        <v>CoFi-social.video.cofi</v>
      </c>
      <c r="F984" s="21">
        <f t="shared" si="117"/>
        <v>134663.4657046372</v>
      </c>
      <c r="G984" s="19">
        <f t="shared" si="117"/>
        <v>10.317735507089584</v>
      </c>
      <c r="H984" s="18">
        <f t="shared" si="116"/>
        <v>7.4548018358611195E-3</v>
      </c>
      <c r="I984" s="6">
        <f t="shared" si="116"/>
        <v>2.04</v>
      </c>
      <c r="J984" s="6">
        <f t="shared" si="116"/>
        <v>4671320.3494901825</v>
      </c>
      <c r="K984" s="18">
        <f t="shared" si="116"/>
        <v>0.15</v>
      </c>
      <c r="L984" s="35">
        <f>Data!BR60</f>
        <v>4.1239788898882893E-3</v>
      </c>
      <c r="Q984" s="21">
        <v>0</v>
      </c>
      <c r="R984" s="21">
        <v>0</v>
      </c>
      <c r="S984" s="21">
        <v>0</v>
      </c>
      <c r="T984" s="38">
        <v>0</v>
      </c>
    </row>
    <row r="985" spans="1:20" x14ac:dyDescent="0.25">
      <c r="A985" s="17" t="s">
        <v>272</v>
      </c>
      <c r="B985" s="8" t="s">
        <v>53</v>
      </c>
      <c r="C985" s="8" t="s">
        <v>332</v>
      </c>
      <c r="E985" s="8" t="str">
        <f t="shared" si="109"/>
        <v>CoFi-social.video.cofi</v>
      </c>
      <c r="F985" s="21">
        <f t="shared" si="117"/>
        <v>122703.84078918799</v>
      </c>
      <c r="G985" s="19">
        <f t="shared" si="117"/>
        <v>10.456302746523619</v>
      </c>
      <c r="H985" s="18">
        <f t="shared" si="116"/>
        <v>7.4548018358611195E-3</v>
      </c>
      <c r="I985" s="6">
        <f t="shared" si="116"/>
        <v>2.04</v>
      </c>
      <c r="J985" s="6">
        <f t="shared" si="116"/>
        <v>4671320.3494901825</v>
      </c>
      <c r="K985" s="18">
        <f t="shared" si="116"/>
        <v>0.15</v>
      </c>
      <c r="L985" s="35">
        <f>Data!BR61</f>
        <v>4.1239788898882893E-3</v>
      </c>
      <c r="Q985" s="21">
        <v>0</v>
      </c>
      <c r="R985" s="21">
        <v>0</v>
      </c>
      <c r="S985" s="21">
        <v>0</v>
      </c>
      <c r="T985" s="38">
        <v>0</v>
      </c>
    </row>
    <row r="986" spans="1:20" x14ac:dyDescent="0.25">
      <c r="A986" s="17" t="s">
        <v>273</v>
      </c>
      <c r="B986" s="8" t="s">
        <v>53</v>
      </c>
      <c r="C986" s="8" t="s">
        <v>332</v>
      </c>
      <c r="E986" s="8" t="str">
        <f t="shared" si="109"/>
        <v>CoFi-social.video.cofi</v>
      </c>
      <c r="F986" s="21">
        <f t="shared" si="117"/>
        <v>103976.50221745251</v>
      </c>
      <c r="G986" s="19">
        <f t="shared" si="117"/>
        <v>11.053036600654009</v>
      </c>
      <c r="H986" s="18">
        <f t="shared" si="116"/>
        <v>7.4548018358611195E-3</v>
      </c>
      <c r="I986" s="6">
        <f t="shared" si="116"/>
        <v>2.04</v>
      </c>
      <c r="J986" s="6">
        <f t="shared" si="116"/>
        <v>4671320.3494901825</v>
      </c>
      <c r="K986" s="18">
        <f t="shared" si="116"/>
        <v>0.15</v>
      </c>
      <c r="L986" s="35">
        <f>Data!BR62</f>
        <v>4.1239788898882893E-3</v>
      </c>
      <c r="Q986" s="21">
        <v>0</v>
      </c>
      <c r="R986" s="21">
        <v>0</v>
      </c>
      <c r="S986" s="21">
        <v>0</v>
      </c>
      <c r="T986" s="38">
        <v>0</v>
      </c>
    </row>
    <row r="987" spans="1:20" x14ac:dyDescent="0.25">
      <c r="A987" s="17" t="s">
        <v>274</v>
      </c>
      <c r="B987" s="8" t="s">
        <v>53</v>
      </c>
      <c r="C987" s="8" t="s">
        <v>332</v>
      </c>
      <c r="E987" s="8" t="str">
        <f t="shared" si="109"/>
        <v>CoFi-social.video.cofi</v>
      </c>
      <c r="F987" s="21">
        <f t="shared" si="117"/>
        <v>111788.15367445731</v>
      </c>
      <c r="G987" s="19">
        <f t="shared" si="117"/>
        <v>10.78329449978415</v>
      </c>
      <c r="H987" s="18">
        <f t="shared" si="116"/>
        <v>7.4548018358611195E-3</v>
      </c>
      <c r="I987" s="6">
        <f t="shared" si="116"/>
        <v>2.04</v>
      </c>
      <c r="J987" s="6">
        <f t="shared" si="116"/>
        <v>4671320.3494901825</v>
      </c>
      <c r="K987" s="18">
        <f t="shared" si="116"/>
        <v>0.15</v>
      </c>
      <c r="L987" s="35">
        <f>Data!BR63</f>
        <v>4.1239788898882893E-3</v>
      </c>
      <c r="Q987" s="21">
        <v>0</v>
      </c>
      <c r="R987" s="21">
        <v>0</v>
      </c>
      <c r="S987" s="21">
        <v>0</v>
      </c>
      <c r="T987" s="38">
        <v>0</v>
      </c>
    </row>
    <row r="988" spans="1:20" x14ac:dyDescent="0.25">
      <c r="A988" s="17" t="s">
        <v>275</v>
      </c>
      <c r="B988" s="8" t="s">
        <v>53</v>
      </c>
      <c r="C988" s="8" t="s">
        <v>332</v>
      </c>
      <c r="E988" s="8" t="str">
        <f t="shared" si="109"/>
        <v>CoFi-social.video.cofi</v>
      </c>
      <c r="F988" s="21">
        <f t="shared" si="117"/>
        <v>169487.33196936251</v>
      </c>
      <c r="G988" s="19">
        <f t="shared" si="117"/>
        <v>9.4563668699484822</v>
      </c>
      <c r="H988" s="18">
        <f t="shared" si="116"/>
        <v>7.4548018358611195E-3</v>
      </c>
      <c r="I988" s="6">
        <f t="shared" si="116"/>
        <v>2.04</v>
      </c>
      <c r="J988" s="6">
        <f t="shared" si="116"/>
        <v>4671320.3494901825</v>
      </c>
      <c r="K988" s="18">
        <f t="shared" si="116"/>
        <v>0.15</v>
      </c>
      <c r="L988" s="35">
        <f>Data!BR64</f>
        <v>3.6038374082807572E-3</v>
      </c>
      <c r="Q988" s="21">
        <v>0</v>
      </c>
      <c r="R988" s="21">
        <v>0</v>
      </c>
      <c r="S988" s="21">
        <v>0</v>
      </c>
      <c r="T988" s="38">
        <v>0</v>
      </c>
    </row>
    <row r="989" spans="1:20" x14ac:dyDescent="0.25">
      <c r="A989" s="17" t="s">
        <v>276</v>
      </c>
      <c r="B989" s="8" t="s">
        <v>53</v>
      </c>
      <c r="C989" s="8" t="s">
        <v>332</v>
      </c>
      <c r="E989" s="8" t="str">
        <f t="shared" si="109"/>
        <v>CoFi-social.video.cofi</v>
      </c>
      <c r="F989" s="21">
        <f t="shared" si="117"/>
        <v>103984.99760192574</v>
      </c>
      <c r="G989" s="19">
        <f t="shared" si="117"/>
        <v>11.068808534627422</v>
      </c>
      <c r="H989" s="18">
        <f t="shared" si="116"/>
        <v>7.4548018358611195E-3</v>
      </c>
      <c r="I989" s="6">
        <f t="shared" si="116"/>
        <v>2.04</v>
      </c>
      <c r="J989" s="6">
        <f t="shared" si="116"/>
        <v>4671320.3494901825</v>
      </c>
      <c r="K989" s="18">
        <f t="shared" si="116"/>
        <v>0.15</v>
      </c>
      <c r="L989" s="35">
        <f>Data!BR65</f>
        <v>3.6038374082807572E-3</v>
      </c>
      <c r="Q989" s="21">
        <v>0</v>
      </c>
      <c r="R989" s="21">
        <v>0</v>
      </c>
      <c r="S989" s="21">
        <v>0</v>
      </c>
      <c r="T989" s="38">
        <v>0</v>
      </c>
    </row>
    <row r="990" spans="1:20" x14ac:dyDescent="0.25">
      <c r="A990" s="17" t="s">
        <v>277</v>
      </c>
      <c r="B990" s="8" t="s">
        <v>53</v>
      </c>
      <c r="C990" s="8" t="s">
        <v>332</v>
      </c>
      <c r="E990" s="8" t="str">
        <f t="shared" si="109"/>
        <v>CoFi-social.video.cofi</v>
      </c>
      <c r="F990" s="21">
        <f t="shared" si="117"/>
        <v>102565.4676184479</v>
      </c>
      <c r="G990" s="19">
        <f t="shared" si="117"/>
        <v>10.14145011871261</v>
      </c>
      <c r="H990" s="18">
        <f t="shared" si="116"/>
        <v>7.4548018358611195E-3</v>
      </c>
      <c r="I990" s="6">
        <f t="shared" si="116"/>
        <v>2.04</v>
      </c>
      <c r="J990" s="6">
        <f t="shared" si="116"/>
        <v>4671320.3494901825</v>
      </c>
      <c r="K990" s="18">
        <f t="shared" si="116"/>
        <v>0.15</v>
      </c>
      <c r="L990" s="35">
        <f>Data!BR66</f>
        <v>3.6038374082807572E-3</v>
      </c>
      <c r="Q990" s="21">
        <v>0</v>
      </c>
      <c r="R990" s="21">
        <v>0</v>
      </c>
      <c r="S990" s="21">
        <v>0</v>
      </c>
      <c r="T990" s="38">
        <v>0</v>
      </c>
    </row>
    <row r="992" spans="1:20" x14ac:dyDescent="0.25">
      <c r="A992" s="16" t="s">
        <v>328</v>
      </c>
      <c r="B992" s="8" t="s">
        <v>53</v>
      </c>
      <c r="C992" s="8" t="s">
        <v>67</v>
      </c>
      <c r="E992" s="8" t="str">
        <f>IF(RIGHT(A992,3)="old","Initial",B992&amp;"-"&amp;C992)</f>
        <v>Initial</v>
      </c>
      <c r="F992" s="21">
        <f>F926</f>
        <v>101164.9671476817</v>
      </c>
      <c r="G992" s="19">
        <f>G926</f>
        <v>10.968122894697334</v>
      </c>
      <c r="H992" s="25">
        <f>VLOOKUP(C992,parms,3,FALSE)</f>
        <v>7.5714681430099177E-3</v>
      </c>
      <c r="I992" s="42">
        <f>VLOOKUP(C992,parms,8,FALSE)</f>
        <v>3.39</v>
      </c>
      <c r="J992" s="27">
        <f>VLOOKUP(C992,parms,4,FALSE)</f>
        <v>1130265.3137850526</v>
      </c>
      <c r="K992" s="25">
        <f>VLOOKUP(C992,parms,6,FALSE)</f>
        <v>0.3</v>
      </c>
      <c r="L992" s="35">
        <f>Data!BM2</f>
        <v>8.2011922934080266E-3</v>
      </c>
      <c r="M992" s="39">
        <f>VLOOKUP(C992,Data!$CB$2:$EB$22,1+VALUE(MID(A992,6,2)),FALSE)</f>
        <v>1464.828724</v>
      </c>
      <c r="Q992" s="21">
        <v>1464.828724</v>
      </c>
      <c r="R992" s="21">
        <v>111.9635114773495</v>
      </c>
      <c r="S992" s="21">
        <v>2698.1914627223905</v>
      </c>
      <c r="T992" s="38">
        <v>0.14617269912770448</v>
      </c>
    </row>
    <row r="993" spans="1:20" x14ac:dyDescent="0.25">
      <c r="A993" s="16" t="s">
        <v>316</v>
      </c>
      <c r="B993" s="8" t="s">
        <v>53</v>
      </c>
      <c r="C993" s="8" t="s">
        <v>67</v>
      </c>
      <c r="E993" s="8" t="str">
        <f t="shared" ref="E993:E1056" si="118">IF(RIGHT(A993,3)="old","Initial",B993&amp;"-"&amp;C993)</f>
        <v>Initial</v>
      </c>
      <c r="F993" s="21">
        <f>F927</f>
        <v>147273.34304075674</v>
      </c>
      <c r="G993" s="19">
        <f>G927</f>
        <v>9.5908908109141535</v>
      </c>
      <c r="H993" s="18">
        <f t="shared" ref="H993:K1008" si="119">H992</f>
        <v>7.5714681430099177E-3</v>
      </c>
      <c r="I993" s="6">
        <f>I992</f>
        <v>3.39</v>
      </c>
      <c r="J993" s="6">
        <f t="shared" si="119"/>
        <v>1130265.3137850526</v>
      </c>
      <c r="K993" s="18">
        <f t="shared" si="119"/>
        <v>0.3</v>
      </c>
      <c r="L993" s="35">
        <f>Data!BM3</f>
        <v>9.7059982188039962E-3</v>
      </c>
      <c r="M993" s="39">
        <f>VLOOKUP(C993,Data!$CB$2:$EB$22,1+VALUE(MID(A993,6,2)),FALSE)</f>
        <v>1465.228509</v>
      </c>
      <c r="Q993" s="21">
        <v>1465.228509</v>
      </c>
      <c r="R993" s="21">
        <v>184.58958080857875</v>
      </c>
      <c r="S993" s="21">
        <v>4536.3546547058049</v>
      </c>
      <c r="T993" s="38">
        <v>0.16553999545289499</v>
      </c>
    </row>
    <row r="994" spans="1:20" x14ac:dyDescent="0.25">
      <c r="A994" s="16" t="s">
        <v>317</v>
      </c>
      <c r="B994" s="8" t="s">
        <v>53</v>
      </c>
      <c r="C994" s="8" t="s">
        <v>67</v>
      </c>
      <c r="E994" s="8" t="str">
        <f t="shared" si="118"/>
        <v>Initial</v>
      </c>
      <c r="F994" s="21">
        <f t="shared" ref="F994:G1009" si="120">F928</f>
        <v>140029.762850681</v>
      </c>
      <c r="G994" s="19">
        <f t="shared" si="120"/>
        <v>9.8635703103955539</v>
      </c>
      <c r="H994" s="18">
        <f t="shared" si="119"/>
        <v>7.5714681430099177E-3</v>
      </c>
      <c r="I994" s="6">
        <f t="shared" si="119"/>
        <v>3.39</v>
      </c>
      <c r="J994" s="6">
        <f t="shared" si="119"/>
        <v>1130265.3137850526</v>
      </c>
      <c r="K994" s="18">
        <f t="shared" si="119"/>
        <v>0.3</v>
      </c>
      <c r="L994" s="35">
        <f>Data!BM4</f>
        <v>9.7059982188039962E-3</v>
      </c>
      <c r="M994" s="39">
        <f>VLOOKUP(C994,Data!$CB$2:$EB$22,1+VALUE(MID(A994,6,2)),FALSE)</f>
        <v>1465.268421</v>
      </c>
      <c r="Q994" s="21">
        <v>1465.268421</v>
      </c>
      <c r="R994" s="21">
        <v>181.58264497665618</v>
      </c>
      <c r="S994" s="21">
        <v>4606.4018791157159</v>
      </c>
      <c r="T994" s="38">
        <v>0.17126707677234565</v>
      </c>
    </row>
    <row r="995" spans="1:20" x14ac:dyDescent="0.25">
      <c r="A995" s="16" t="s">
        <v>318</v>
      </c>
      <c r="B995" s="8" t="s">
        <v>53</v>
      </c>
      <c r="C995" s="8" t="s">
        <v>67</v>
      </c>
      <c r="E995" s="8" t="str">
        <f t="shared" si="118"/>
        <v>Initial</v>
      </c>
      <c r="F995" s="21">
        <f t="shared" si="120"/>
        <v>104340.25747720734</v>
      </c>
      <c r="G995" s="19">
        <f t="shared" si="120"/>
        <v>10.973424562583329</v>
      </c>
      <c r="H995" s="18">
        <f t="shared" si="119"/>
        <v>7.5714681430099177E-3</v>
      </c>
      <c r="I995" s="6">
        <f t="shared" si="119"/>
        <v>3.39</v>
      </c>
      <c r="J995" s="6">
        <f t="shared" si="119"/>
        <v>1130265.3137850526</v>
      </c>
      <c r="K995" s="18">
        <f t="shared" si="119"/>
        <v>0.3</v>
      </c>
      <c r="L995" s="35">
        <f>Data!BM5</f>
        <v>9.7059982188039962E-3</v>
      </c>
      <c r="M995" s="39">
        <f>VLOOKUP(C995,Data!$CB$2:$EB$22,1+VALUE(MID(A995,6,2)),FALSE)</f>
        <v>1272.926187</v>
      </c>
      <c r="Q995" s="21">
        <v>1272.926187</v>
      </c>
      <c r="R995" s="21">
        <v>125.09756041649536</v>
      </c>
      <c r="S995" s="21">
        <v>3380.6917100363789</v>
      </c>
      <c r="T995" s="38">
        <v>0.15834955124123584</v>
      </c>
    </row>
    <row r="996" spans="1:20" x14ac:dyDescent="0.25">
      <c r="A996" s="16" t="s">
        <v>319</v>
      </c>
      <c r="B996" s="8" t="s">
        <v>53</v>
      </c>
      <c r="C996" s="8" t="s">
        <v>67</v>
      </c>
      <c r="E996" s="8" t="str">
        <f t="shared" si="118"/>
        <v>Initial</v>
      </c>
      <c r="F996" s="21">
        <f t="shared" si="120"/>
        <v>104172.52557476799</v>
      </c>
      <c r="G996" s="19">
        <f t="shared" si="120"/>
        <v>11.193720016366246</v>
      </c>
      <c r="H996" s="18">
        <f t="shared" si="119"/>
        <v>7.5714681430099177E-3</v>
      </c>
      <c r="I996" s="6">
        <f t="shared" si="119"/>
        <v>3.39</v>
      </c>
      <c r="J996" s="6">
        <f t="shared" si="119"/>
        <v>1130265.3137850526</v>
      </c>
      <c r="K996" s="18">
        <f t="shared" si="119"/>
        <v>0.3</v>
      </c>
      <c r="L996" s="35">
        <f>Data!BM6</f>
        <v>9.7059982188039962E-3</v>
      </c>
      <c r="M996" s="39">
        <f>VLOOKUP(C996,Data!$CB$2:$EB$22,1+VALUE(MID(A996,6,2)),FALSE)</f>
        <v>21247.719481</v>
      </c>
      <c r="Q996" s="21">
        <v>21247.719481</v>
      </c>
      <c r="R996" s="21">
        <v>680.76529806805809</v>
      </c>
      <c r="S996" s="21">
        <v>4585.0844452343299</v>
      </c>
      <c r="T996" s="38">
        <v>0.86310596237432236</v>
      </c>
    </row>
    <row r="997" spans="1:20" x14ac:dyDescent="0.25">
      <c r="A997" s="16" t="s">
        <v>320</v>
      </c>
      <c r="B997" s="8" t="s">
        <v>53</v>
      </c>
      <c r="C997" s="8" t="s">
        <v>67</v>
      </c>
      <c r="E997" s="8" t="str">
        <f t="shared" si="118"/>
        <v>Initial</v>
      </c>
      <c r="F997" s="21">
        <f t="shared" si="120"/>
        <v>167069.04494132148</v>
      </c>
      <c r="G997" s="19">
        <f t="shared" si="120"/>
        <v>9.4347717151777815</v>
      </c>
      <c r="H997" s="18">
        <f t="shared" si="119"/>
        <v>7.5714681430099177E-3</v>
      </c>
      <c r="I997" s="6">
        <f t="shared" si="119"/>
        <v>3.39</v>
      </c>
      <c r="J997" s="6">
        <f t="shared" si="119"/>
        <v>1130265.3137850526</v>
      </c>
      <c r="K997" s="18">
        <f t="shared" si="119"/>
        <v>0.3</v>
      </c>
      <c r="L997" s="35">
        <f>Data!BM7</f>
        <v>8.3516728859476235E-3</v>
      </c>
      <c r="M997" s="39">
        <f>VLOOKUP(C997,Data!$CB$2:$EB$22,1+VALUE(MID(A997,6,2)),FALSE)</f>
        <v>1426.8927200000001</v>
      </c>
      <c r="Q997" s="21">
        <v>1426.8927200000001</v>
      </c>
      <c r="R997" s="21">
        <v>666.07298652195414</v>
      </c>
      <c r="S997" s="21">
        <v>19876.703164101691</v>
      </c>
      <c r="T997" s="38">
        <v>0.52655741303900605</v>
      </c>
    </row>
    <row r="998" spans="1:20" x14ac:dyDescent="0.25">
      <c r="A998" s="16" t="s">
        <v>321</v>
      </c>
      <c r="B998" s="8" t="s">
        <v>53</v>
      </c>
      <c r="C998" s="8" t="s">
        <v>67</v>
      </c>
      <c r="E998" s="8" t="str">
        <f t="shared" si="118"/>
        <v>Initial</v>
      </c>
      <c r="F998" s="21">
        <f t="shared" si="120"/>
        <v>134663.4657046372</v>
      </c>
      <c r="G998" s="19">
        <f t="shared" si="120"/>
        <v>10.317735507089584</v>
      </c>
      <c r="H998" s="18">
        <f t="shared" si="119"/>
        <v>7.5714681430099177E-3</v>
      </c>
      <c r="I998" s="6">
        <f t="shared" si="119"/>
        <v>3.39</v>
      </c>
      <c r="J998" s="6">
        <f t="shared" si="119"/>
        <v>1130265.3137850526</v>
      </c>
      <c r="K998" s="18">
        <f t="shared" si="119"/>
        <v>0.3</v>
      </c>
      <c r="L998" s="35">
        <f>Data!BM8</f>
        <v>8.3516728859476235E-3</v>
      </c>
      <c r="M998" s="39">
        <f>VLOOKUP(C998,Data!$CB$2:$EB$22,1+VALUE(MID(A998,6,2)),FALSE)</f>
        <v>1377.1399879999999</v>
      </c>
      <c r="Q998" s="21">
        <v>1377.1399879999999</v>
      </c>
      <c r="R998" s="21">
        <v>315.47305237622322</v>
      </c>
      <c r="S998" s="21">
        <v>9657.1998845687885</v>
      </c>
      <c r="T998" s="38">
        <v>0.30940860030432471</v>
      </c>
    </row>
    <row r="999" spans="1:20" x14ac:dyDescent="0.25">
      <c r="A999" s="16" t="s">
        <v>322</v>
      </c>
      <c r="B999" s="8" t="s">
        <v>53</v>
      </c>
      <c r="C999" s="8" t="s">
        <v>67</v>
      </c>
      <c r="E999" s="8" t="str">
        <f t="shared" si="118"/>
        <v>Initial</v>
      </c>
      <c r="F999" s="21">
        <f t="shared" si="120"/>
        <v>122703.84078918799</v>
      </c>
      <c r="G999" s="19">
        <f t="shared" si="120"/>
        <v>10.456302746523619</v>
      </c>
      <c r="H999" s="18">
        <f t="shared" si="119"/>
        <v>7.5714681430099177E-3</v>
      </c>
      <c r="I999" s="6">
        <f t="shared" si="119"/>
        <v>3.39</v>
      </c>
      <c r="J999" s="6">
        <f t="shared" si="119"/>
        <v>1130265.3137850526</v>
      </c>
      <c r="K999" s="18">
        <f t="shared" si="119"/>
        <v>0.3</v>
      </c>
      <c r="L999" s="35">
        <f>Data!BM9</f>
        <v>8.3516728859476235E-3</v>
      </c>
      <c r="M999" s="39">
        <f>VLOOKUP(C999,Data!$CB$2:$EB$22,1+VALUE(MID(A999,6,2)),FALSE)</f>
        <v>1476.0614579999999</v>
      </c>
      <c r="Q999" s="21">
        <v>1476.0614579999999</v>
      </c>
      <c r="R999" s="21">
        <v>218.00757660199926</v>
      </c>
      <c r="S999" s="21">
        <v>6251.623964534042</v>
      </c>
      <c r="T999" s="38">
        <v>0.23465690105500081</v>
      </c>
    </row>
    <row r="1000" spans="1:20" x14ac:dyDescent="0.25">
      <c r="A1000" s="16" t="s">
        <v>323</v>
      </c>
      <c r="B1000" s="8" t="s">
        <v>53</v>
      </c>
      <c r="C1000" s="8" t="s">
        <v>67</v>
      </c>
      <c r="E1000" s="8" t="str">
        <f t="shared" si="118"/>
        <v>Initial</v>
      </c>
      <c r="F1000" s="21">
        <f t="shared" si="120"/>
        <v>103976.50221745251</v>
      </c>
      <c r="G1000" s="19">
        <f t="shared" si="120"/>
        <v>11.053036600654009</v>
      </c>
      <c r="H1000" s="18">
        <f t="shared" si="119"/>
        <v>7.5714681430099177E-3</v>
      </c>
      <c r="I1000" s="6">
        <f t="shared" si="119"/>
        <v>3.39</v>
      </c>
      <c r="J1000" s="6">
        <f t="shared" si="119"/>
        <v>1130265.3137850526</v>
      </c>
      <c r="K1000" s="18">
        <f t="shared" si="119"/>
        <v>0.3</v>
      </c>
      <c r="L1000" s="35">
        <f>Data!BM10</f>
        <v>8.3516728859476235E-3</v>
      </c>
      <c r="M1000" s="39">
        <f>VLOOKUP(C1000,Data!$CB$2:$EB$22,1+VALUE(MID(A1000,6,2)),FALSE)</f>
        <v>3356.7446369999998</v>
      </c>
      <c r="Q1000" s="21">
        <v>3356.7446369999998</v>
      </c>
      <c r="R1000" s="21">
        <v>278.11610277415537</v>
      </c>
      <c r="S1000" s="21">
        <v>7064.2084632276328</v>
      </c>
      <c r="T1000" s="38">
        <v>0.35327331367477188</v>
      </c>
    </row>
    <row r="1001" spans="1:20" x14ac:dyDescent="0.25">
      <c r="A1001" s="16" t="s">
        <v>324</v>
      </c>
      <c r="B1001" s="8" t="s">
        <v>53</v>
      </c>
      <c r="C1001" s="8" t="s">
        <v>67</v>
      </c>
      <c r="E1001" s="8" t="str">
        <f t="shared" si="118"/>
        <v>Initial</v>
      </c>
      <c r="F1001" s="21">
        <f t="shared" si="120"/>
        <v>111788.15367445731</v>
      </c>
      <c r="G1001" s="19">
        <f t="shared" si="120"/>
        <v>10.78329449978415</v>
      </c>
      <c r="H1001" s="18">
        <f t="shared" si="119"/>
        <v>7.5714681430099177E-3</v>
      </c>
      <c r="I1001" s="6">
        <f t="shared" si="119"/>
        <v>3.39</v>
      </c>
      <c r="J1001" s="6">
        <f t="shared" si="119"/>
        <v>1130265.3137850526</v>
      </c>
      <c r="K1001" s="18">
        <f t="shared" si="119"/>
        <v>0.3</v>
      </c>
      <c r="L1001" s="35">
        <f>Data!BM11</f>
        <v>8.3516728859476235E-3</v>
      </c>
      <c r="M1001" s="39">
        <f>VLOOKUP(C1001,Data!$CB$2:$EB$22,1+VALUE(MID(A1001,6,2)),FALSE)</f>
        <v>0</v>
      </c>
      <c r="Q1001" s="21">
        <v>0</v>
      </c>
      <c r="R1001" s="21">
        <v>103.73688059697947</v>
      </c>
      <c r="S1001" s="21">
        <v>3792.1398821453295</v>
      </c>
      <c r="T1001" s="38">
        <v>0.12256241273750301</v>
      </c>
    </row>
    <row r="1002" spans="1:20" x14ac:dyDescent="0.25">
      <c r="A1002" s="16" t="s">
        <v>325</v>
      </c>
      <c r="B1002" s="8" t="s">
        <v>53</v>
      </c>
      <c r="C1002" s="8" t="s">
        <v>67</v>
      </c>
      <c r="E1002" s="8" t="str">
        <f t="shared" si="118"/>
        <v>Initial</v>
      </c>
      <c r="F1002" s="21">
        <f t="shared" si="120"/>
        <v>169487.33196936251</v>
      </c>
      <c r="G1002" s="19">
        <f t="shared" si="120"/>
        <v>9.4563668699484822</v>
      </c>
      <c r="H1002" s="18">
        <f t="shared" si="119"/>
        <v>7.5714681430099177E-3</v>
      </c>
      <c r="I1002" s="6">
        <f t="shared" si="119"/>
        <v>3.39</v>
      </c>
      <c r="J1002" s="6">
        <f t="shared" si="119"/>
        <v>1130265.3137850526</v>
      </c>
      <c r="K1002" s="18">
        <f t="shared" si="119"/>
        <v>0.3</v>
      </c>
      <c r="L1002" s="35">
        <f>Data!BM12</f>
        <v>7.2983087381704474E-3</v>
      </c>
      <c r="M1002" s="39">
        <f>VLOOKUP(C1002,Data!$CB$2:$EB$22,1+VALUE(MID(A1002,6,2)),FALSE)</f>
        <v>0</v>
      </c>
      <c r="Q1002" s="21">
        <v>0</v>
      </c>
      <c r="R1002" s="21">
        <v>49.361545674211186</v>
      </c>
      <c r="S1002" s="21">
        <v>1582.3872007027719</v>
      </c>
      <c r="T1002" s="38">
        <v>3.8465502286303743E-2</v>
      </c>
    </row>
    <row r="1003" spans="1:20" x14ac:dyDescent="0.25">
      <c r="A1003" s="16" t="s">
        <v>326</v>
      </c>
      <c r="B1003" s="8" t="s">
        <v>53</v>
      </c>
      <c r="C1003" s="8" t="s">
        <v>67</v>
      </c>
      <c r="E1003" s="8" t="str">
        <f t="shared" si="118"/>
        <v>Initial</v>
      </c>
      <c r="F1003" s="21">
        <f t="shared" si="120"/>
        <v>103984.99760192574</v>
      </c>
      <c r="G1003" s="19">
        <f t="shared" si="120"/>
        <v>11.068808534627422</v>
      </c>
      <c r="H1003" s="18">
        <f t="shared" si="119"/>
        <v>7.5714681430099177E-3</v>
      </c>
      <c r="I1003" s="6">
        <f t="shared" si="119"/>
        <v>3.39</v>
      </c>
      <c r="J1003" s="6">
        <f t="shared" si="119"/>
        <v>1130265.3137850526</v>
      </c>
      <c r="K1003" s="18">
        <f t="shared" si="119"/>
        <v>0.3</v>
      </c>
      <c r="L1003" s="35">
        <f>Data!BM13</f>
        <v>7.2983087381704474E-3</v>
      </c>
      <c r="M1003" s="39">
        <f>VLOOKUP(C1003,Data!$CB$2:$EB$22,1+VALUE(MID(A1003,6,2)),FALSE)</f>
        <v>0</v>
      </c>
      <c r="Q1003" s="21">
        <v>0</v>
      </c>
      <c r="R1003" s="21">
        <v>9.2104406397985201</v>
      </c>
      <c r="S1003" s="21">
        <v>345.60576742942101</v>
      </c>
      <c r="T1003" s="38">
        <v>1.1698484996076397E-2</v>
      </c>
    </row>
    <row r="1004" spans="1:20" x14ac:dyDescent="0.25">
      <c r="A1004" s="16" t="s">
        <v>327</v>
      </c>
      <c r="B1004" s="8" t="s">
        <v>53</v>
      </c>
      <c r="C1004" s="8" t="s">
        <v>67</v>
      </c>
      <c r="E1004" s="8" t="str">
        <f t="shared" si="118"/>
        <v>Initial</v>
      </c>
      <c r="F1004" s="21">
        <f t="shared" si="120"/>
        <v>102565.4676184479</v>
      </c>
      <c r="G1004" s="19">
        <f t="shared" si="120"/>
        <v>10.14145011871261</v>
      </c>
      <c r="H1004" s="18">
        <f t="shared" si="119"/>
        <v>7.5714681430099177E-3</v>
      </c>
      <c r="I1004" s="6">
        <f t="shared" si="119"/>
        <v>3.39</v>
      </c>
      <c r="J1004" s="6">
        <f t="shared" si="119"/>
        <v>1130265.3137850526</v>
      </c>
      <c r="K1004" s="18">
        <f t="shared" si="119"/>
        <v>0.3</v>
      </c>
      <c r="L1004" s="35">
        <f>Data!BM14</f>
        <v>7.2983087381704474E-3</v>
      </c>
      <c r="M1004" s="39">
        <f>VLOOKUP(C1004,Data!$CB$2:$EB$22,1+VALUE(MID(A1004,6,2)),FALSE)</f>
        <v>0</v>
      </c>
      <c r="Q1004" s="21">
        <v>0</v>
      </c>
      <c r="R1004" s="21">
        <v>2.7366455374651184</v>
      </c>
      <c r="S1004" s="21">
        <v>94.084548774611875</v>
      </c>
      <c r="T1004" s="38">
        <v>3.5240112444409055E-3</v>
      </c>
    </row>
    <row r="1005" spans="1:20" x14ac:dyDescent="0.25">
      <c r="A1005" s="17" t="s">
        <v>262</v>
      </c>
      <c r="B1005" s="8" t="s">
        <v>53</v>
      </c>
      <c r="C1005" s="8" t="s">
        <v>67</v>
      </c>
      <c r="E1005" s="8" t="str">
        <f t="shared" si="118"/>
        <v>CoFi-vod.cofi</v>
      </c>
      <c r="F1005" s="21">
        <f t="shared" si="120"/>
        <v>151814.201921687</v>
      </c>
      <c r="G1005" s="19">
        <f t="shared" si="120"/>
        <v>9.4309277953496871</v>
      </c>
      <c r="H1005" s="18">
        <f t="shared" si="119"/>
        <v>7.5714681430099177E-3</v>
      </c>
      <c r="I1005" s="6">
        <f t="shared" si="119"/>
        <v>3.39</v>
      </c>
      <c r="J1005" s="6">
        <f t="shared" si="119"/>
        <v>1130265.3137850526</v>
      </c>
      <c r="K1005" s="18">
        <f t="shared" si="119"/>
        <v>0.3</v>
      </c>
      <c r="L1005" s="35">
        <f>Data!BM15</f>
        <v>7.2983087381704474E-3</v>
      </c>
      <c r="Q1005" s="21">
        <v>7974.6259951768034</v>
      </c>
      <c r="R1005" s="21">
        <v>712.75494398721901</v>
      </c>
      <c r="S1005" s="21">
        <v>14812.752003272682</v>
      </c>
      <c r="T1005" s="38">
        <v>0.62008002044591781</v>
      </c>
    </row>
    <row r="1006" spans="1:20" x14ac:dyDescent="0.25">
      <c r="A1006" s="17" t="s">
        <v>263</v>
      </c>
      <c r="B1006" s="8" t="s">
        <v>53</v>
      </c>
      <c r="C1006" s="8" t="s">
        <v>67</v>
      </c>
      <c r="E1006" s="8" t="str">
        <f t="shared" si="118"/>
        <v>CoFi-vod.cofi</v>
      </c>
      <c r="F1006" s="21">
        <f t="shared" si="120"/>
        <v>189685.37446517299</v>
      </c>
      <c r="G1006" s="19">
        <f t="shared" si="120"/>
        <v>9.0587332826533071</v>
      </c>
      <c r="H1006" s="18">
        <f t="shared" si="119"/>
        <v>7.5714681430099177E-3</v>
      </c>
      <c r="I1006" s="6">
        <f t="shared" si="119"/>
        <v>3.39</v>
      </c>
      <c r="J1006" s="6">
        <f t="shared" si="119"/>
        <v>1130265.3137850526</v>
      </c>
      <c r="K1006" s="18">
        <f t="shared" si="119"/>
        <v>0.3</v>
      </c>
      <c r="L1006" s="35">
        <f>Data!BM16</f>
        <v>6.922107256821455E-3</v>
      </c>
      <c r="Q1006" s="21">
        <v>7135.9412026450163</v>
      </c>
      <c r="R1006" s="21">
        <v>1004.6671270779864</v>
      </c>
      <c r="S1006" s="21">
        <v>23716.487924901212</v>
      </c>
      <c r="T1006" s="38">
        <v>0.69953306405736571</v>
      </c>
    </row>
    <row r="1007" spans="1:20" x14ac:dyDescent="0.25">
      <c r="A1007" s="17" t="s">
        <v>264</v>
      </c>
      <c r="B1007" s="8" t="s">
        <v>53</v>
      </c>
      <c r="C1007" s="8" t="s">
        <v>67</v>
      </c>
      <c r="E1007" s="8" t="str">
        <f t="shared" si="118"/>
        <v>CoFi-vod.cofi</v>
      </c>
      <c r="F1007" s="21">
        <f t="shared" si="120"/>
        <v>142839.15179515848</v>
      </c>
      <c r="G1007" s="19">
        <f t="shared" si="120"/>
        <v>10.302832972074498</v>
      </c>
      <c r="H1007" s="18">
        <f t="shared" si="119"/>
        <v>7.5714681430099177E-3</v>
      </c>
      <c r="I1007" s="6">
        <f t="shared" si="119"/>
        <v>3.39</v>
      </c>
      <c r="J1007" s="6">
        <f t="shared" si="119"/>
        <v>1130265.3137850526</v>
      </c>
      <c r="K1007" s="18">
        <f t="shared" si="119"/>
        <v>0.3</v>
      </c>
      <c r="L1007" s="35">
        <f>Data!BM17</f>
        <v>6.922107256821455E-3</v>
      </c>
      <c r="Q1007" s="21">
        <v>5371.1558256463441</v>
      </c>
      <c r="R1007" s="21">
        <v>701.99719345488199</v>
      </c>
      <c r="S1007" s="21">
        <v>19147.222001547794</v>
      </c>
      <c r="T1007" s="38">
        <v>0.64909462648193328</v>
      </c>
    </row>
    <row r="1008" spans="1:20" x14ac:dyDescent="0.25">
      <c r="A1008" s="17" t="s">
        <v>265</v>
      </c>
      <c r="B1008" s="8" t="s">
        <v>53</v>
      </c>
      <c r="C1008" s="8" t="s">
        <v>67</v>
      </c>
      <c r="E1008" s="8" t="str">
        <f t="shared" si="118"/>
        <v>CoFi-vod.cofi</v>
      </c>
      <c r="F1008" s="21">
        <f t="shared" si="120"/>
        <v>103168.9552285899</v>
      </c>
      <c r="G1008" s="19">
        <f t="shared" si="120"/>
        <v>11.257006974534221</v>
      </c>
      <c r="H1008" s="18">
        <f t="shared" si="119"/>
        <v>7.5714681430099177E-3</v>
      </c>
      <c r="I1008" s="6">
        <f t="shared" si="119"/>
        <v>3.39</v>
      </c>
      <c r="J1008" s="6">
        <f t="shared" si="119"/>
        <v>1130265.3137850526</v>
      </c>
      <c r="K1008" s="18">
        <f t="shared" si="119"/>
        <v>0.3</v>
      </c>
      <c r="L1008" s="35">
        <f>Data!BM18</f>
        <v>6.922107256821455E-3</v>
      </c>
      <c r="Q1008" s="21">
        <v>3882.360967816835</v>
      </c>
      <c r="R1008" s="21">
        <v>433.78103933779761</v>
      </c>
      <c r="S1008" s="21">
        <v>12671.267300168089</v>
      </c>
      <c r="T1008" s="38">
        <v>0.5553175936190603</v>
      </c>
    </row>
    <row r="1009" spans="1:20" x14ac:dyDescent="0.25">
      <c r="A1009" s="17" t="s">
        <v>266</v>
      </c>
      <c r="B1009" s="8" t="s">
        <v>53</v>
      </c>
      <c r="C1009" s="8" t="s">
        <v>67</v>
      </c>
      <c r="E1009" s="8" t="str">
        <f t="shared" si="118"/>
        <v>CoFi-vod.cofi</v>
      </c>
      <c r="F1009" s="21">
        <f t="shared" si="120"/>
        <v>142798.33267277651</v>
      </c>
      <c r="G1009" s="19">
        <f t="shared" si="120"/>
        <v>10.234322236037224</v>
      </c>
      <c r="H1009" s="18">
        <f t="shared" ref="H1009:K1024" si="121">H1008</f>
        <v>7.5714681430099177E-3</v>
      </c>
      <c r="I1009" s="6">
        <f t="shared" si="121"/>
        <v>3.39</v>
      </c>
      <c r="J1009" s="6">
        <f t="shared" si="121"/>
        <v>1130265.3137850526</v>
      </c>
      <c r="K1009" s="18">
        <f t="shared" si="121"/>
        <v>0.3</v>
      </c>
      <c r="L1009" s="35">
        <f>Data!BM19</f>
        <v>6.922107256821455E-3</v>
      </c>
      <c r="Q1009" s="21">
        <v>6236.1758717591902</v>
      </c>
      <c r="R1009" s="21">
        <v>699.11453273218001</v>
      </c>
      <c r="S1009" s="21">
        <v>18019.150080946292</v>
      </c>
      <c r="T1009" s="38">
        <v>0.64661398609050469</v>
      </c>
    </row>
    <row r="1010" spans="1:20" x14ac:dyDescent="0.25">
      <c r="A1010" s="17" t="s">
        <v>267</v>
      </c>
      <c r="B1010" s="8" t="s">
        <v>53</v>
      </c>
      <c r="C1010" s="8" t="s">
        <v>67</v>
      </c>
      <c r="E1010" s="8" t="str">
        <f t="shared" si="118"/>
        <v>CoFi-vod.cofi</v>
      </c>
      <c r="F1010" s="21">
        <f t="shared" ref="F1010:G1025" si="122">F944</f>
        <v>144198.29399369101</v>
      </c>
      <c r="G1010" s="19">
        <f t="shared" si="122"/>
        <v>10.244972678420806</v>
      </c>
      <c r="H1010" s="18">
        <f t="shared" si="121"/>
        <v>7.5714681430099177E-3</v>
      </c>
      <c r="I1010" s="6">
        <f t="shared" si="121"/>
        <v>3.39</v>
      </c>
      <c r="J1010" s="6">
        <f t="shared" si="121"/>
        <v>1130265.3137850526</v>
      </c>
      <c r="K1010" s="18">
        <f t="shared" si="121"/>
        <v>0.3</v>
      </c>
      <c r="L1010" s="35">
        <f>Data!BM20</f>
        <v>7.1478281456308504E-3</v>
      </c>
      <c r="Q1010" s="21">
        <v>5710.5036312083203</v>
      </c>
      <c r="R1010" s="21">
        <v>697.6630813977207</v>
      </c>
      <c r="S1010" s="21">
        <v>18519.65428276762</v>
      </c>
      <c r="T1010" s="38">
        <v>0.63900685942176372</v>
      </c>
    </row>
    <row r="1011" spans="1:20" x14ac:dyDescent="0.25">
      <c r="A1011" s="17" t="s">
        <v>268</v>
      </c>
      <c r="B1011" s="8" t="s">
        <v>53</v>
      </c>
      <c r="C1011" s="8" t="s">
        <v>67</v>
      </c>
      <c r="E1011" s="8" t="str">
        <f t="shared" si="118"/>
        <v>CoFi-vod.cofi</v>
      </c>
      <c r="F1011" s="21">
        <f t="shared" si="122"/>
        <v>98429.665186519007</v>
      </c>
      <c r="G1011" s="19">
        <f t="shared" si="122"/>
        <v>11.814132511432707</v>
      </c>
      <c r="H1011" s="18">
        <f t="shared" si="121"/>
        <v>7.5714681430099177E-3</v>
      </c>
      <c r="I1011" s="6">
        <f t="shared" si="121"/>
        <v>3.39</v>
      </c>
      <c r="J1011" s="6">
        <f t="shared" si="121"/>
        <v>1130265.3137850526</v>
      </c>
      <c r="K1011" s="18">
        <f t="shared" si="121"/>
        <v>0.3</v>
      </c>
      <c r="L1011" s="35">
        <f>Data!BM21</f>
        <v>7.1478281456308504E-3</v>
      </c>
      <c r="Q1011" s="21">
        <v>3828.5312831755305</v>
      </c>
      <c r="R1011" s="21">
        <v>403.47608119399575</v>
      </c>
      <c r="S1011" s="21">
        <v>12330.649138566398</v>
      </c>
      <c r="T1011" s="38">
        <v>0.5413918164816931</v>
      </c>
    </row>
    <row r="1012" spans="1:20" x14ac:dyDescent="0.25">
      <c r="A1012" s="17" t="s">
        <v>269</v>
      </c>
      <c r="B1012" s="8" t="s">
        <v>53</v>
      </c>
      <c r="C1012" s="8" t="s">
        <v>67</v>
      </c>
      <c r="E1012" s="8" t="str">
        <f t="shared" si="118"/>
        <v>CoFi-vod.cofi</v>
      </c>
      <c r="F1012" s="21">
        <f t="shared" si="122"/>
        <v>163384.76716181752</v>
      </c>
      <c r="G1012" s="19">
        <f t="shared" si="122"/>
        <v>10.267597507715461</v>
      </c>
      <c r="H1012" s="18">
        <f t="shared" si="121"/>
        <v>7.5714681430099177E-3</v>
      </c>
      <c r="I1012" s="6">
        <f t="shared" si="121"/>
        <v>3.39</v>
      </c>
      <c r="J1012" s="6">
        <f t="shared" si="121"/>
        <v>1130265.3137850526</v>
      </c>
      <c r="K1012" s="18">
        <f t="shared" si="121"/>
        <v>0.3</v>
      </c>
      <c r="L1012" s="35">
        <f>Data!BM22</f>
        <v>7.1478281456308504E-3</v>
      </c>
      <c r="Q1012" s="21">
        <v>7369.2033522880129</v>
      </c>
      <c r="R1012" s="21">
        <v>843.7999150976583</v>
      </c>
      <c r="S1012" s="21">
        <v>22001.071546567906</v>
      </c>
      <c r="T1012" s="38">
        <v>0.68209963072334723</v>
      </c>
    </row>
    <row r="1013" spans="1:20" x14ac:dyDescent="0.25">
      <c r="A1013" s="17" t="s">
        <v>270</v>
      </c>
      <c r="B1013" s="8" t="s">
        <v>53</v>
      </c>
      <c r="C1013" s="8" t="s">
        <v>67</v>
      </c>
      <c r="E1013" s="8" t="str">
        <f t="shared" si="118"/>
        <v>CoFi-vod.cofi</v>
      </c>
      <c r="F1013" s="21">
        <f t="shared" si="122"/>
        <v>148983.40879257949</v>
      </c>
      <c r="G1013" s="19">
        <f t="shared" si="122"/>
        <v>10.106619196002974</v>
      </c>
      <c r="H1013" s="18">
        <f t="shared" si="121"/>
        <v>7.5714681430099177E-3</v>
      </c>
      <c r="I1013" s="6">
        <f t="shared" si="121"/>
        <v>3.39</v>
      </c>
      <c r="J1013" s="6">
        <f t="shared" si="121"/>
        <v>1130265.3137850526</v>
      </c>
      <c r="K1013" s="18">
        <f t="shared" si="121"/>
        <v>0.3</v>
      </c>
      <c r="L1013" s="35">
        <f>Data!BM23</f>
        <v>7.1478281456308504E-3</v>
      </c>
      <c r="Q1013" s="21">
        <v>5607.8965391861593</v>
      </c>
      <c r="R1013" s="21">
        <v>728.49695455910455</v>
      </c>
      <c r="S1013" s="21">
        <v>19351.457485363029</v>
      </c>
      <c r="T1013" s="38">
        <v>0.64581738877310091</v>
      </c>
    </row>
    <row r="1014" spans="1:20" x14ac:dyDescent="0.25">
      <c r="A1014" s="17" t="s">
        <v>249</v>
      </c>
      <c r="B1014" s="8" t="s">
        <v>53</v>
      </c>
      <c r="C1014" s="8" t="s">
        <v>67</v>
      </c>
      <c r="E1014" s="8" t="str">
        <f t="shared" si="118"/>
        <v>CoFi-vod.cofi</v>
      </c>
      <c r="F1014" s="21">
        <f t="shared" si="122"/>
        <v>151654.691624923</v>
      </c>
      <c r="G1014" s="19">
        <f t="shared" si="122"/>
        <v>10.263206967410436</v>
      </c>
      <c r="H1014" s="18">
        <f t="shared" si="121"/>
        <v>7.5714681430099177E-3</v>
      </c>
      <c r="I1014" s="6">
        <f t="shared" si="121"/>
        <v>3.39</v>
      </c>
      <c r="J1014" s="6">
        <f t="shared" si="121"/>
        <v>1130265.3137850526</v>
      </c>
      <c r="K1014" s="18">
        <f t="shared" si="121"/>
        <v>0.3</v>
      </c>
      <c r="L1014" s="35">
        <f>Data!BM24</f>
        <v>7.1478281456308504E-3</v>
      </c>
      <c r="Q1014" s="21">
        <v>6137.6167511992498</v>
      </c>
      <c r="R1014" s="21">
        <v>754.81799082130806</v>
      </c>
      <c r="S1014" s="21">
        <v>20124.215808757093</v>
      </c>
      <c r="T1014" s="38">
        <v>0.65736456999643922</v>
      </c>
    </row>
    <row r="1015" spans="1:20" x14ac:dyDescent="0.25">
      <c r="A1015" s="17" t="s">
        <v>250</v>
      </c>
      <c r="B1015" s="8" t="s">
        <v>53</v>
      </c>
      <c r="C1015" s="8" t="s">
        <v>67</v>
      </c>
      <c r="E1015" s="8" t="str">
        <f t="shared" si="118"/>
        <v>CoFi-vod.cofi</v>
      </c>
      <c r="F1015" s="21">
        <f t="shared" si="122"/>
        <v>129850.99598897449</v>
      </c>
      <c r="G1015" s="19">
        <f t="shared" si="122"/>
        <v>10.749217003596499</v>
      </c>
      <c r="H1015" s="18">
        <f t="shared" si="121"/>
        <v>7.5714681430099177E-3</v>
      </c>
      <c r="I1015" s="6">
        <f t="shared" si="121"/>
        <v>3.39</v>
      </c>
      <c r="J1015" s="6">
        <f t="shared" si="121"/>
        <v>1130265.3137850526</v>
      </c>
      <c r="K1015" s="18">
        <f t="shared" si="121"/>
        <v>0.3</v>
      </c>
      <c r="L1015" s="35">
        <f>Data!BM25</f>
        <v>7.1478281456308504E-3</v>
      </c>
      <c r="Q1015" s="21">
        <v>5177.0818108462308</v>
      </c>
      <c r="R1015" s="21">
        <v>607.52078669492289</v>
      </c>
      <c r="S1015" s="21">
        <v>16960.881880739893</v>
      </c>
      <c r="T1015" s="38">
        <v>0.61792498777849292</v>
      </c>
    </row>
    <row r="1016" spans="1:20" x14ac:dyDescent="0.25">
      <c r="A1016" s="17" t="s">
        <v>251</v>
      </c>
      <c r="B1016" s="8" t="s">
        <v>53</v>
      </c>
      <c r="C1016" s="8" t="s">
        <v>67</v>
      </c>
      <c r="E1016" s="8" t="str">
        <f t="shared" si="118"/>
        <v>CoFi-vod.cofi</v>
      </c>
      <c r="F1016" s="21">
        <f t="shared" si="122"/>
        <v>134978.302756513</v>
      </c>
      <c r="G1016" s="19">
        <f t="shared" si="122"/>
        <v>10.756408999327785</v>
      </c>
      <c r="H1016" s="18">
        <f t="shared" si="121"/>
        <v>7.5714681430099177E-3</v>
      </c>
      <c r="I1016" s="6">
        <f t="shared" si="121"/>
        <v>3.39</v>
      </c>
      <c r="J1016" s="6">
        <f t="shared" si="121"/>
        <v>1130265.3137850526</v>
      </c>
      <c r="K1016" s="18">
        <f t="shared" si="121"/>
        <v>0.3</v>
      </c>
      <c r="L1016" s="35">
        <f>Data!BM26</f>
        <v>7.1478281456308504E-3</v>
      </c>
      <c r="Q1016" s="21">
        <v>5759.411033200523</v>
      </c>
      <c r="R1016" s="21">
        <v>646.59304401568625</v>
      </c>
      <c r="S1016" s="21">
        <v>17818.104182104402</v>
      </c>
      <c r="T1016" s="38">
        <v>0.63268416634859515</v>
      </c>
    </row>
    <row r="1017" spans="1:20" x14ac:dyDescent="0.25">
      <c r="A1017" s="17" t="s">
        <v>252</v>
      </c>
      <c r="B1017" s="8" t="s">
        <v>53</v>
      </c>
      <c r="C1017" s="8" t="s">
        <v>67</v>
      </c>
      <c r="E1017" s="8" t="str">
        <f t="shared" si="118"/>
        <v>CoFi-vod.cofi</v>
      </c>
      <c r="F1017" s="21">
        <f t="shared" si="122"/>
        <v>134530.63966644951</v>
      </c>
      <c r="G1017" s="19">
        <f t="shared" si="122"/>
        <v>10.667047927027582</v>
      </c>
      <c r="H1017" s="18">
        <f t="shared" si="121"/>
        <v>7.5714681430099177E-3</v>
      </c>
      <c r="I1017" s="6">
        <f t="shared" si="121"/>
        <v>3.39</v>
      </c>
      <c r="J1017" s="6">
        <f t="shared" si="121"/>
        <v>1130265.3137850526</v>
      </c>
      <c r="K1017" s="18">
        <f t="shared" si="121"/>
        <v>0.3</v>
      </c>
      <c r="L1017" s="35">
        <f>Data!BM27</f>
        <v>7.1478281456308504E-3</v>
      </c>
      <c r="Q1017" s="21">
        <v>5569.6946012583949</v>
      </c>
      <c r="R1017" s="21">
        <v>640.05885734314995</v>
      </c>
      <c r="S1017" s="21">
        <v>17575.660938820456</v>
      </c>
      <c r="T1017" s="38">
        <v>0.6283745761391526</v>
      </c>
    </row>
    <row r="1018" spans="1:20" x14ac:dyDescent="0.25">
      <c r="A1018" s="17" t="s">
        <v>253</v>
      </c>
      <c r="B1018" s="8" t="s">
        <v>53</v>
      </c>
      <c r="C1018" s="8" t="s">
        <v>67</v>
      </c>
      <c r="E1018" s="8" t="str">
        <f t="shared" si="118"/>
        <v>CoFi-vod.cofi</v>
      </c>
      <c r="F1018" s="21">
        <f t="shared" si="122"/>
        <v>163793.993132748</v>
      </c>
      <c r="G1018" s="19">
        <f t="shared" si="122"/>
        <v>10.450556475461539</v>
      </c>
      <c r="H1018" s="18">
        <f t="shared" si="121"/>
        <v>7.5714681430099177E-3</v>
      </c>
      <c r="I1018" s="6">
        <f t="shared" si="121"/>
        <v>3.39</v>
      </c>
      <c r="J1018" s="6">
        <f t="shared" si="121"/>
        <v>1130265.3137850526</v>
      </c>
      <c r="K1018" s="18">
        <f t="shared" si="121"/>
        <v>0.3</v>
      </c>
      <c r="L1018" s="35">
        <f>Data!BM28</f>
        <v>7.1478281456308504E-3</v>
      </c>
      <c r="Q1018" s="21">
        <v>7022.3771397116998</v>
      </c>
      <c r="R1018" s="21">
        <v>853.78308071903302</v>
      </c>
      <c r="S1018" s="21">
        <v>23224.926006942318</v>
      </c>
      <c r="T1018" s="38">
        <v>0.68844535509191096</v>
      </c>
    </row>
    <row r="1019" spans="1:20" x14ac:dyDescent="0.25">
      <c r="A1019" s="17" t="s">
        <v>254</v>
      </c>
      <c r="B1019" s="8" t="s">
        <v>53</v>
      </c>
      <c r="C1019" s="8" t="s">
        <v>67</v>
      </c>
      <c r="E1019" s="8" t="str">
        <f t="shared" si="118"/>
        <v>CoFi-vod.cofi</v>
      </c>
      <c r="F1019" s="21">
        <f t="shared" si="122"/>
        <v>118736.888545109</v>
      </c>
      <c r="G1019" s="19">
        <f t="shared" si="122"/>
        <v>10.666379327200589</v>
      </c>
      <c r="H1019" s="18">
        <f t="shared" si="121"/>
        <v>7.5714681430099177E-3</v>
      </c>
      <c r="I1019" s="6">
        <f t="shared" si="121"/>
        <v>3.39</v>
      </c>
      <c r="J1019" s="6">
        <f t="shared" si="121"/>
        <v>1130265.3137850526</v>
      </c>
      <c r="K1019" s="18">
        <f t="shared" si="121"/>
        <v>0.3</v>
      </c>
      <c r="L1019" s="35">
        <f>Data!BM29</f>
        <v>7.3735490344402459E-3</v>
      </c>
      <c r="Q1019" s="21">
        <v>4033.5299212278028</v>
      </c>
      <c r="R1019" s="21">
        <v>508.49933499925277</v>
      </c>
      <c r="S1019" s="21">
        <v>14353.310712911227</v>
      </c>
      <c r="T1019" s="38">
        <v>0.56561982837892111</v>
      </c>
    </row>
    <row r="1020" spans="1:20" x14ac:dyDescent="0.25">
      <c r="A1020" s="17" t="s">
        <v>255</v>
      </c>
      <c r="B1020" s="8" t="s">
        <v>53</v>
      </c>
      <c r="C1020" s="8" t="s">
        <v>67</v>
      </c>
      <c r="E1020" s="8" t="str">
        <f t="shared" si="118"/>
        <v>CoFi-vod.cofi</v>
      </c>
      <c r="F1020" s="21">
        <f t="shared" si="122"/>
        <v>177768.66401188599</v>
      </c>
      <c r="G1020" s="19">
        <f t="shared" si="122"/>
        <v>9.5368396438620078</v>
      </c>
      <c r="H1020" s="18">
        <f t="shared" si="121"/>
        <v>7.5714681430099177E-3</v>
      </c>
      <c r="I1020" s="6">
        <f t="shared" si="121"/>
        <v>3.39</v>
      </c>
      <c r="J1020" s="6">
        <f t="shared" si="121"/>
        <v>1130265.3137850526</v>
      </c>
      <c r="K1020" s="18">
        <f t="shared" si="121"/>
        <v>0.3</v>
      </c>
      <c r="L1020" s="35">
        <f>Data!BM30</f>
        <v>7.3735490344402459E-3</v>
      </c>
      <c r="Q1020" s="21">
        <v>7294.9776722974138</v>
      </c>
      <c r="R1020" s="21">
        <v>909.20306082592606</v>
      </c>
      <c r="S1020" s="21">
        <v>22099.4539920928</v>
      </c>
      <c r="T1020" s="38">
        <v>0.67550035429734345</v>
      </c>
    </row>
    <row r="1021" spans="1:20" x14ac:dyDescent="0.25">
      <c r="A1021" s="17" t="s">
        <v>256</v>
      </c>
      <c r="B1021" s="8" t="s">
        <v>53</v>
      </c>
      <c r="C1021" s="8" t="s">
        <v>67</v>
      </c>
      <c r="E1021" s="8" t="str">
        <f t="shared" si="118"/>
        <v>CoFi-vod.cofi</v>
      </c>
      <c r="F1021" s="21">
        <f t="shared" si="122"/>
        <v>155905.00634210001</v>
      </c>
      <c r="G1021" s="19">
        <f t="shared" si="122"/>
        <v>9.9784577197080004</v>
      </c>
      <c r="H1021" s="18">
        <f t="shared" si="121"/>
        <v>7.5714681430099177E-3</v>
      </c>
      <c r="I1021" s="6">
        <f t="shared" si="121"/>
        <v>3.39</v>
      </c>
      <c r="J1021" s="6">
        <f t="shared" si="121"/>
        <v>1130265.3137850526</v>
      </c>
      <c r="K1021" s="18">
        <f t="shared" si="121"/>
        <v>0.3</v>
      </c>
      <c r="L1021" s="35">
        <f>Data!BM31</f>
        <v>7.3735490344402459E-3</v>
      </c>
      <c r="Q1021" s="21">
        <v>5849.3533190464723</v>
      </c>
      <c r="R1021" s="21">
        <v>762.99347209430641</v>
      </c>
      <c r="S1021" s="21">
        <v>19960.405245737686</v>
      </c>
      <c r="T1021" s="38">
        <v>0.64636921170416994</v>
      </c>
    </row>
    <row r="1022" spans="1:20" x14ac:dyDescent="0.25">
      <c r="A1022" s="17" t="s">
        <v>257</v>
      </c>
      <c r="B1022" s="8" t="s">
        <v>53</v>
      </c>
      <c r="C1022" s="8" t="s">
        <v>67</v>
      </c>
      <c r="E1022" s="8" t="str">
        <f t="shared" si="118"/>
        <v>CoFi-vod.cofi</v>
      </c>
      <c r="F1022" s="21">
        <f t="shared" si="122"/>
        <v>97265.618974818106</v>
      </c>
      <c r="G1022" s="19">
        <f t="shared" si="122"/>
        <v>11.89482405682261</v>
      </c>
      <c r="H1022" s="18">
        <f t="shared" si="121"/>
        <v>7.5714681430099177E-3</v>
      </c>
      <c r="I1022" s="6">
        <f t="shared" si="121"/>
        <v>3.39</v>
      </c>
      <c r="J1022" s="6">
        <f t="shared" si="121"/>
        <v>1130265.3137850526</v>
      </c>
      <c r="K1022" s="18">
        <f t="shared" si="121"/>
        <v>0.3</v>
      </c>
      <c r="L1022" s="35">
        <f>Data!BM32</f>
        <v>7.3735490344402459E-3</v>
      </c>
      <c r="Q1022" s="21">
        <v>3596.3806596702061</v>
      </c>
      <c r="R1022" s="21">
        <v>386.26108689888071</v>
      </c>
      <c r="S1022" s="21">
        <v>11979.000337084668</v>
      </c>
      <c r="T1022" s="38">
        <v>0.52449518298532483</v>
      </c>
    </row>
    <row r="1023" spans="1:20" x14ac:dyDescent="0.25">
      <c r="A1023" s="17" t="s">
        <v>258</v>
      </c>
      <c r="B1023" s="8" t="s">
        <v>53</v>
      </c>
      <c r="C1023" s="8" t="s">
        <v>67</v>
      </c>
      <c r="E1023" s="8" t="str">
        <f t="shared" si="118"/>
        <v>CoFi-vod.cofi</v>
      </c>
      <c r="F1023" s="21">
        <f t="shared" si="122"/>
        <v>97415.805385531698</v>
      </c>
      <c r="G1023" s="19">
        <f t="shared" si="122"/>
        <v>11.56950821742382</v>
      </c>
      <c r="H1023" s="18">
        <f t="shared" si="121"/>
        <v>7.5714681430099177E-3</v>
      </c>
      <c r="I1023" s="6">
        <f t="shared" si="121"/>
        <v>3.39</v>
      </c>
      <c r="J1023" s="6">
        <f t="shared" si="121"/>
        <v>1130265.3137850526</v>
      </c>
      <c r="K1023" s="18">
        <f t="shared" si="121"/>
        <v>0.3</v>
      </c>
      <c r="L1023" s="35">
        <f>Data!BM33</f>
        <v>6.922107256821455E-3</v>
      </c>
      <c r="Q1023" s="21">
        <v>4360.6510127302408</v>
      </c>
      <c r="R1023" s="21">
        <v>399.59412573430825</v>
      </c>
      <c r="S1023" s="21">
        <v>11311.683484535633</v>
      </c>
      <c r="T1023" s="38">
        <v>0.54176328577622024</v>
      </c>
    </row>
    <row r="1024" spans="1:20" x14ac:dyDescent="0.25">
      <c r="A1024" s="17" t="s">
        <v>259</v>
      </c>
      <c r="B1024" s="8" t="s">
        <v>53</v>
      </c>
      <c r="C1024" s="8" t="s">
        <v>67</v>
      </c>
      <c r="E1024" s="8" t="str">
        <f t="shared" si="118"/>
        <v>CoFi-vod.cofi</v>
      </c>
      <c r="F1024" s="21">
        <f t="shared" si="122"/>
        <v>152166.78614067001</v>
      </c>
      <c r="G1024" s="19">
        <f t="shared" si="122"/>
        <v>9.8060204788667331</v>
      </c>
      <c r="H1024" s="18">
        <f t="shared" si="121"/>
        <v>7.5714681430099177E-3</v>
      </c>
      <c r="I1024" s="6">
        <f t="shared" si="121"/>
        <v>3.39</v>
      </c>
      <c r="J1024" s="6">
        <f t="shared" si="121"/>
        <v>1130265.3137850526</v>
      </c>
      <c r="K1024" s="18">
        <f t="shared" si="121"/>
        <v>0.3</v>
      </c>
      <c r="L1024" s="35">
        <f>Data!BM34</f>
        <v>6.922107256821455E-3</v>
      </c>
      <c r="Q1024" s="21">
        <v>6469.2649618868254</v>
      </c>
      <c r="R1024" s="21">
        <v>753.35577200589455</v>
      </c>
      <c r="S1024" s="21">
        <v>18574.096052583234</v>
      </c>
      <c r="T1024" s="38">
        <v>0.65388315966368371</v>
      </c>
    </row>
    <row r="1025" spans="1:20" x14ac:dyDescent="0.25">
      <c r="A1025" s="17" t="s">
        <v>260</v>
      </c>
      <c r="B1025" s="8" t="s">
        <v>53</v>
      </c>
      <c r="C1025" s="8" t="s">
        <v>67</v>
      </c>
      <c r="E1025" s="8" t="str">
        <f t="shared" si="118"/>
        <v>CoFi-vod.cofi</v>
      </c>
      <c r="F1025" s="21">
        <f t="shared" si="122"/>
        <v>145113.38760294701</v>
      </c>
      <c r="G1025" s="19">
        <f t="shared" si="122"/>
        <v>10.081319949993899</v>
      </c>
      <c r="H1025" s="18">
        <f t="shared" ref="H1025:K1040" si="123">H1024</f>
        <v>7.5714681430099177E-3</v>
      </c>
      <c r="I1025" s="6">
        <f t="shared" si="123"/>
        <v>3.39</v>
      </c>
      <c r="J1025" s="6">
        <f t="shared" si="123"/>
        <v>1130265.3137850526</v>
      </c>
      <c r="K1025" s="18">
        <f t="shared" si="123"/>
        <v>0.3</v>
      </c>
      <c r="L1025" s="35">
        <f>Data!BM35</f>
        <v>6.922107256821455E-3</v>
      </c>
      <c r="Q1025" s="21">
        <v>5655.9262221313311</v>
      </c>
      <c r="R1025" s="21">
        <v>710.84083308887693</v>
      </c>
      <c r="S1025" s="21">
        <v>18637.538803572985</v>
      </c>
      <c r="T1025" s="38">
        <v>0.64697095977081132</v>
      </c>
    </row>
    <row r="1026" spans="1:20" x14ac:dyDescent="0.25">
      <c r="A1026" s="17" t="s">
        <v>261</v>
      </c>
      <c r="B1026" s="8" t="s">
        <v>53</v>
      </c>
      <c r="C1026" s="8" t="s">
        <v>67</v>
      </c>
      <c r="E1026" s="8" t="str">
        <f t="shared" si="118"/>
        <v>CoFi-vod.cofi</v>
      </c>
      <c r="F1026" s="21">
        <f t="shared" ref="F1026:G1041" si="124">F960</f>
        <v>142547.349343315</v>
      </c>
      <c r="G1026" s="19">
        <f t="shared" si="124"/>
        <v>10.00387305712248</v>
      </c>
      <c r="H1026" s="18">
        <f t="shared" si="123"/>
        <v>7.5714681430099177E-3</v>
      </c>
      <c r="I1026" s="6">
        <f t="shared" si="123"/>
        <v>3.39</v>
      </c>
      <c r="J1026" s="6">
        <f t="shared" si="123"/>
        <v>1130265.3137850526</v>
      </c>
      <c r="K1026" s="18">
        <f t="shared" si="123"/>
        <v>0.3</v>
      </c>
      <c r="L1026" s="35">
        <f>Data!BM36</f>
        <v>6.922107256821455E-3</v>
      </c>
      <c r="Q1026" s="21">
        <v>5502.4177992398918</v>
      </c>
      <c r="R1026" s="21">
        <v>688.40940213460908</v>
      </c>
      <c r="S1026" s="21">
        <v>17843.699517023582</v>
      </c>
      <c r="T1026" s="38">
        <v>0.63783382666710053</v>
      </c>
    </row>
    <row r="1027" spans="1:20" x14ac:dyDescent="0.25">
      <c r="A1027" s="17" t="s">
        <v>278</v>
      </c>
      <c r="B1027" s="8" t="s">
        <v>53</v>
      </c>
      <c r="C1027" s="8" t="s">
        <v>67</v>
      </c>
      <c r="E1027" s="8" t="str">
        <f t="shared" si="118"/>
        <v>CoFi-vod.cofi</v>
      </c>
      <c r="F1027" s="21">
        <f t="shared" si="124"/>
        <v>89849.0514662145</v>
      </c>
      <c r="G1027" s="19">
        <f t="shared" si="124"/>
        <v>11.47574594837338</v>
      </c>
      <c r="H1027" s="18">
        <f t="shared" si="123"/>
        <v>7.5714681430099177E-3</v>
      </c>
      <c r="I1027" s="6">
        <f t="shared" si="123"/>
        <v>3.39</v>
      </c>
      <c r="J1027" s="6">
        <f t="shared" si="123"/>
        <v>1130265.3137850526</v>
      </c>
      <c r="K1027" s="18">
        <f t="shared" si="123"/>
        <v>0.3</v>
      </c>
      <c r="L1027" s="35">
        <f>Data!BM37</f>
        <v>7.1478281456308504E-3</v>
      </c>
      <c r="Q1027" s="21">
        <v>2864.7276550659099</v>
      </c>
      <c r="R1027" s="21">
        <v>328.43024548496822</v>
      </c>
      <c r="S1027" s="21">
        <v>9912.1215247657728</v>
      </c>
      <c r="T1027" s="38">
        <v>0.48278030959222917</v>
      </c>
    </row>
    <row r="1028" spans="1:20" x14ac:dyDescent="0.25">
      <c r="A1028" s="17" t="s">
        <v>279</v>
      </c>
      <c r="B1028" s="8" t="s">
        <v>53</v>
      </c>
      <c r="C1028" s="8" t="s">
        <v>67</v>
      </c>
      <c r="E1028" s="8" t="str">
        <f t="shared" si="118"/>
        <v>CoFi-vod.cofi</v>
      </c>
      <c r="F1028" s="21">
        <f t="shared" si="124"/>
        <v>102630.58612210301</v>
      </c>
      <c r="G1028" s="19">
        <f t="shared" si="124"/>
        <v>10.756762154759192</v>
      </c>
      <c r="H1028" s="18">
        <f t="shared" si="123"/>
        <v>7.5714681430099177E-3</v>
      </c>
      <c r="I1028" s="6">
        <f t="shared" si="123"/>
        <v>3.39</v>
      </c>
      <c r="J1028" s="6">
        <f t="shared" si="123"/>
        <v>1130265.3137850526</v>
      </c>
      <c r="K1028" s="18">
        <f t="shared" si="123"/>
        <v>0.3</v>
      </c>
      <c r="L1028" s="35">
        <f>Data!BM38</f>
        <v>7.1478281456308504E-3</v>
      </c>
      <c r="Q1028" s="21">
        <v>4280.2591681143094</v>
      </c>
      <c r="R1028" s="21">
        <v>401.68666418934509</v>
      </c>
      <c r="S1028" s="21">
        <v>10367.415238051057</v>
      </c>
      <c r="T1028" s="38">
        <v>0.51692853345045986</v>
      </c>
    </row>
    <row r="1029" spans="1:20" x14ac:dyDescent="0.25">
      <c r="A1029" s="17" t="s">
        <v>280</v>
      </c>
      <c r="B1029" s="8" t="s">
        <v>53</v>
      </c>
      <c r="C1029" s="8" t="s">
        <v>67</v>
      </c>
      <c r="E1029" s="8" t="str">
        <f t="shared" si="118"/>
        <v>CoFi-vod.cofi</v>
      </c>
      <c r="F1029" s="21">
        <f t="shared" si="124"/>
        <v>100258.467636616</v>
      </c>
      <c r="G1029" s="19">
        <f t="shared" si="124"/>
        <v>10.65669779621145</v>
      </c>
      <c r="H1029" s="18">
        <f t="shared" si="123"/>
        <v>7.5714681430099177E-3</v>
      </c>
      <c r="I1029" s="6">
        <f t="shared" si="123"/>
        <v>3.39</v>
      </c>
      <c r="J1029" s="6">
        <f t="shared" si="123"/>
        <v>1130265.3137850526</v>
      </c>
      <c r="K1029" s="18">
        <f t="shared" si="123"/>
        <v>0.3</v>
      </c>
      <c r="L1029" s="35">
        <f>Data!BM39</f>
        <v>7.1478281456308504E-3</v>
      </c>
      <c r="Q1029" s="21">
        <v>3850.28910593297</v>
      </c>
      <c r="R1029" s="21">
        <v>380.20164198751775</v>
      </c>
      <c r="S1029" s="21">
        <v>9884.9535550309956</v>
      </c>
      <c r="T1029" s="38">
        <v>0.50085593709849596</v>
      </c>
    </row>
    <row r="1030" spans="1:20" x14ac:dyDescent="0.25">
      <c r="A1030" s="17" t="s">
        <v>281</v>
      </c>
      <c r="B1030" s="8" t="s">
        <v>53</v>
      </c>
      <c r="C1030" s="8" t="s">
        <v>67</v>
      </c>
      <c r="E1030" s="8" t="str">
        <f t="shared" si="118"/>
        <v>CoFi-vod.cofi</v>
      </c>
      <c r="F1030" s="21">
        <f t="shared" si="124"/>
        <v>136054.96228445024</v>
      </c>
      <c r="G1030" s="19">
        <f t="shared" si="124"/>
        <v>9.6760323677399889</v>
      </c>
      <c r="H1030" s="18">
        <f t="shared" si="123"/>
        <v>7.5714681430099177E-3</v>
      </c>
      <c r="I1030" s="6">
        <f t="shared" si="123"/>
        <v>3.39</v>
      </c>
      <c r="J1030" s="6">
        <f t="shared" si="123"/>
        <v>1130265.3137850526</v>
      </c>
      <c r="K1030" s="18">
        <f t="shared" si="123"/>
        <v>0.3</v>
      </c>
      <c r="L1030" s="35">
        <f>Data!BM40</f>
        <v>7.1478281456308504E-3</v>
      </c>
      <c r="Q1030" s="21">
        <v>5616.2470153465874</v>
      </c>
      <c r="R1030" s="21">
        <v>612.83109621083315</v>
      </c>
      <c r="S1030" s="21">
        <v>14485.685227262718</v>
      </c>
      <c r="T1030" s="38">
        <v>0.59490320469801494</v>
      </c>
    </row>
    <row r="1031" spans="1:20" x14ac:dyDescent="0.25">
      <c r="A1031" s="17" t="s">
        <v>282</v>
      </c>
      <c r="B1031" s="8" t="s">
        <v>53</v>
      </c>
      <c r="C1031" s="8" t="s">
        <v>67</v>
      </c>
      <c r="E1031" s="8" t="str">
        <f t="shared" si="118"/>
        <v>CoFi-vod.cofi</v>
      </c>
      <c r="F1031" s="21">
        <f t="shared" si="124"/>
        <v>120012.959289386</v>
      </c>
      <c r="G1031" s="19">
        <f t="shared" si="124"/>
        <v>10.333963539505701</v>
      </c>
      <c r="H1031" s="18">
        <f t="shared" si="123"/>
        <v>7.5714681430099177E-3</v>
      </c>
      <c r="I1031" s="6">
        <f t="shared" si="123"/>
        <v>3.39</v>
      </c>
      <c r="J1031" s="6">
        <f t="shared" si="123"/>
        <v>1130265.3137850526</v>
      </c>
      <c r="K1031" s="18">
        <f t="shared" si="123"/>
        <v>0.3</v>
      </c>
      <c r="L1031" s="35">
        <f>Data!BM41</f>
        <v>7.1478281456308504E-3</v>
      </c>
      <c r="Q1031" s="21">
        <v>4628.1497454170703</v>
      </c>
      <c r="R1031" s="21">
        <v>517.93829637288593</v>
      </c>
      <c r="S1031" s="21">
        <v>13516.335299344362</v>
      </c>
      <c r="T1031" s="38">
        <v>0.56999333810624031</v>
      </c>
    </row>
    <row r="1032" spans="1:20" x14ac:dyDescent="0.25">
      <c r="A1032" s="17" t="s">
        <v>283</v>
      </c>
      <c r="B1032" s="8" t="s">
        <v>53</v>
      </c>
      <c r="C1032" s="8" t="s">
        <v>67</v>
      </c>
      <c r="E1032" s="8" t="str">
        <f t="shared" si="118"/>
        <v>CoFi-vod.cofi</v>
      </c>
      <c r="F1032" s="21">
        <f t="shared" si="124"/>
        <v>116866.54268758249</v>
      </c>
      <c r="G1032" s="19">
        <f t="shared" si="124"/>
        <v>10.405048437786814</v>
      </c>
      <c r="H1032" s="18">
        <f t="shared" si="123"/>
        <v>7.5714681430099177E-3</v>
      </c>
      <c r="I1032" s="6">
        <f t="shared" si="123"/>
        <v>3.39</v>
      </c>
      <c r="J1032" s="6">
        <f t="shared" si="123"/>
        <v>1130265.3137850526</v>
      </c>
      <c r="K1032" s="18">
        <f t="shared" si="123"/>
        <v>0.3</v>
      </c>
      <c r="L1032" s="35">
        <f>Data!BM42</f>
        <v>6.6963863680120595E-3</v>
      </c>
      <c r="Q1032" s="21">
        <v>4815.9321683312164</v>
      </c>
      <c r="R1032" s="21">
        <v>521.29402887811318</v>
      </c>
      <c r="S1032" s="21">
        <v>13571.731646200467</v>
      </c>
      <c r="T1032" s="38">
        <v>0.58913178515552644</v>
      </c>
    </row>
    <row r="1033" spans="1:20" x14ac:dyDescent="0.25">
      <c r="A1033" s="17" t="s">
        <v>284</v>
      </c>
      <c r="B1033" s="8" t="s">
        <v>53</v>
      </c>
      <c r="C1033" s="8" t="s">
        <v>67</v>
      </c>
      <c r="E1033" s="8" t="str">
        <f t="shared" si="118"/>
        <v>CoFi-vod.cofi</v>
      </c>
      <c r="F1033" s="21">
        <f t="shared" si="124"/>
        <v>108937.3696959301</v>
      </c>
      <c r="G1033" s="19">
        <f t="shared" si="124"/>
        <v>10.611727060115518</v>
      </c>
      <c r="H1033" s="18">
        <f t="shared" si="123"/>
        <v>7.5714681430099177E-3</v>
      </c>
      <c r="I1033" s="6">
        <f t="shared" si="123"/>
        <v>3.39</v>
      </c>
      <c r="J1033" s="6">
        <f t="shared" si="123"/>
        <v>1130265.3137850526</v>
      </c>
      <c r="K1033" s="18">
        <f t="shared" si="123"/>
        <v>0.3</v>
      </c>
      <c r="L1033" s="35">
        <f>Data!BM43</f>
        <v>6.6963863680120595E-3</v>
      </c>
      <c r="Q1033" s="21">
        <v>4329.6522806610101</v>
      </c>
      <c r="R1033" s="21">
        <v>468.33952396912224</v>
      </c>
      <c r="S1033" s="21">
        <v>12518.278886744911</v>
      </c>
      <c r="T1033" s="38">
        <v>0.56781103151471846</v>
      </c>
    </row>
    <row r="1034" spans="1:20" x14ac:dyDescent="0.25">
      <c r="A1034" s="17" t="s">
        <v>285</v>
      </c>
      <c r="B1034" s="8" t="s">
        <v>53</v>
      </c>
      <c r="C1034" s="8" t="s">
        <v>67</v>
      </c>
      <c r="E1034" s="8" t="str">
        <f t="shared" si="118"/>
        <v>CoFi-vod.cofi</v>
      </c>
      <c r="F1034" s="21">
        <f t="shared" si="124"/>
        <v>139745.15273096098</v>
      </c>
      <c r="G1034" s="19">
        <f t="shared" si="124"/>
        <v>9.8411995603199642</v>
      </c>
      <c r="H1034" s="18">
        <f t="shared" si="123"/>
        <v>7.5714681430099177E-3</v>
      </c>
      <c r="I1034" s="6">
        <f t="shared" si="123"/>
        <v>3.39</v>
      </c>
      <c r="J1034" s="6">
        <f t="shared" si="123"/>
        <v>1130265.3137850526</v>
      </c>
      <c r="K1034" s="18">
        <f t="shared" si="123"/>
        <v>0.3</v>
      </c>
      <c r="L1034" s="35">
        <f>Data!BM44</f>
        <v>6.6963863680120595E-3</v>
      </c>
      <c r="Q1034" s="21">
        <v>5758.9290105985929</v>
      </c>
      <c r="R1034" s="21">
        <v>673.68831863480034</v>
      </c>
      <c r="S1034" s="21">
        <v>16716.436007031069</v>
      </c>
      <c r="T1034" s="38">
        <v>0.63671072440507448</v>
      </c>
    </row>
    <row r="1035" spans="1:20" x14ac:dyDescent="0.25">
      <c r="A1035" s="17" t="s">
        <v>286</v>
      </c>
      <c r="B1035" s="8" t="s">
        <v>53</v>
      </c>
      <c r="C1035" s="8" t="s">
        <v>67</v>
      </c>
      <c r="E1035" s="8" t="str">
        <f t="shared" si="118"/>
        <v>CoFi-vod.cofi</v>
      </c>
      <c r="F1035" s="21">
        <f t="shared" si="124"/>
        <v>127193.24193917849</v>
      </c>
      <c r="G1035" s="19">
        <f t="shared" si="124"/>
        <v>9.9262954008951514</v>
      </c>
      <c r="H1035" s="18">
        <f t="shared" si="123"/>
        <v>7.5714681430099177E-3</v>
      </c>
      <c r="I1035" s="6">
        <f t="shared" si="123"/>
        <v>3.39</v>
      </c>
      <c r="J1035" s="6">
        <f t="shared" si="123"/>
        <v>1130265.3137850526</v>
      </c>
      <c r="K1035" s="18">
        <f t="shared" si="123"/>
        <v>0.3</v>
      </c>
      <c r="L1035" s="35">
        <f>Data!BM45</f>
        <v>6.6963863680120595E-3</v>
      </c>
      <c r="Q1035" s="21">
        <v>4717.4662565010121</v>
      </c>
      <c r="R1035" s="21">
        <v>581.94751025205642</v>
      </c>
      <c r="S1035" s="21">
        <v>14865.14975611628</v>
      </c>
      <c r="T1035" s="38">
        <v>0.60428202820662857</v>
      </c>
    </row>
    <row r="1036" spans="1:20" x14ac:dyDescent="0.25">
      <c r="A1036" s="17" t="s">
        <v>287</v>
      </c>
      <c r="B1036" s="8" t="s">
        <v>53</v>
      </c>
      <c r="C1036" s="8" t="s">
        <v>67</v>
      </c>
      <c r="E1036" s="8" t="str">
        <f t="shared" si="118"/>
        <v>CoFi-vod.cofi</v>
      </c>
      <c r="F1036" s="21">
        <f t="shared" si="124"/>
        <v>98961.417574702558</v>
      </c>
      <c r="G1036" s="19">
        <f t="shared" si="124"/>
        <v>10.858416640618575</v>
      </c>
      <c r="H1036" s="18">
        <f t="shared" si="123"/>
        <v>7.5714681430099177E-3</v>
      </c>
      <c r="I1036" s="6">
        <f t="shared" si="123"/>
        <v>3.39</v>
      </c>
      <c r="J1036" s="6">
        <f t="shared" si="123"/>
        <v>1130265.3137850526</v>
      </c>
      <c r="K1036" s="18">
        <f t="shared" si="123"/>
        <v>0.3</v>
      </c>
      <c r="L1036" s="35">
        <f>Data!BM46</f>
        <v>7.8249908120590368E-3</v>
      </c>
      <c r="Q1036" s="21">
        <v>2935.9742709059133</v>
      </c>
      <c r="R1036" s="21">
        <v>342.1911948968592</v>
      </c>
      <c r="S1036" s="21">
        <v>9660.0947042447897</v>
      </c>
      <c r="T1036" s="38">
        <v>0.45669138919709085</v>
      </c>
    </row>
    <row r="1037" spans="1:20" x14ac:dyDescent="0.25">
      <c r="A1037" s="17" t="s">
        <v>288</v>
      </c>
      <c r="B1037" s="8" t="s">
        <v>53</v>
      </c>
      <c r="C1037" s="8" t="s">
        <v>67</v>
      </c>
      <c r="E1037" s="8" t="str">
        <f t="shared" si="118"/>
        <v>CoFi-vod.cofi</v>
      </c>
      <c r="F1037" s="21">
        <f t="shared" si="124"/>
        <v>140247.726458766</v>
      </c>
      <c r="G1037" s="19">
        <f t="shared" si="124"/>
        <v>9.6134169138285639</v>
      </c>
      <c r="H1037" s="18">
        <f t="shared" si="123"/>
        <v>7.5714681430099177E-3</v>
      </c>
      <c r="I1037" s="6">
        <f t="shared" si="123"/>
        <v>3.39</v>
      </c>
      <c r="J1037" s="6">
        <f t="shared" si="123"/>
        <v>1130265.3137850526</v>
      </c>
      <c r="K1037" s="18">
        <f t="shared" si="123"/>
        <v>0.3</v>
      </c>
      <c r="L1037" s="35">
        <f>Data!BM47</f>
        <v>7.8249908120590368E-3</v>
      </c>
      <c r="Q1037" s="21">
        <v>5783.7554974784116</v>
      </c>
      <c r="R1037" s="21">
        <v>602.06709753563928</v>
      </c>
      <c r="S1037" s="21">
        <v>13837.300145944373</v>
      </c>
      <c r="T1037" s="38">
        <v>0.56698159972852036</v>
      </c>
    </row>
    <row r="1038" spans="1:20" x14ac:dyDescent="0.25">
      <c r="A1038" s="17" t="s">
        <v>289</v>
      </c>
      <c r="B1038" s="8" t="s">
        <v>53</v>
      </c>
      <c r="C1038" s="8" t="s">
        <v>67</v>
      </c>
      <c r="E1038" s="8" t="str">
        <f t="shared" si="118"/>
        <v>CoFi-vod.cofi</v>
      </c>
      <c r="F1038" s="21">
        <f t="shared" si="124"/>
        <v>128882.724156953</v>
      </c>
      <c r="G1038" s="19">
        <f t="shared" si="124"/>
        <v>10.018080499707807</v>
      </c>
      <c r="H1038" s="18">
        <f t="shared" si="123"/>
        <v>7.5714681430099177E-3</v>
      </c>
      <c r="I1038" s="6">
        <f t="shared" si="123"/>
        <v>3.39</v>
      </c>
      <c r="J1038" s="6">
        <f t="shared" si="123"/>
        <v>1130265.3137850526</v>
      </c>
      <c r="K1038" s="18">
        <f t="shared" si="123"/>
        <v>0.3</v>
      </c>
      <c r="L1038" s="35">
        <f>Data!BM48</f>
        <v>7.8249908120590368E-3</v>
      </c>
      <c r="Q1038" s="21">
        <v>4798.9902281360128</v>
      </c>
      <c r="R1038" s="21">
        <v>534.59095119815618</v>
      </c>
      <c r="S1038" s="21">
        <v>13356.409643991694</v>
      </c>
      <c r="T1038" s="38">
        <v>0.5478312433981114</v>
      </c>
    </row>
    <row r="1039" spans="1:20" x14ac:dyDescent="0.25">
      <c r="A1039" s="17" t="s">
        <v>290</v>
      </c>
      <c r="B1039" s="8" t="s">
        <v>53</v>
      </c>
      <c r="C1039" s="8" t="s">
        <v>67</v>
      </c>
      <c r="E1039" s="8" t="str">
        <f t="shared" si="118"/>
        <v>CoFi-vod.cofi</v>
      </c>
      <c r="F1039" s="21">
        <f t="shared" si="124"/>
        <v>135407.79754491249</v>
      </c>
      <c r="G1039" s="19">
        <f t="shared" si="124"/>
        <v>10.06173925353273</v>
      </c>
      <c r="H1039" s="18">
        <f t="shared" si="123"/>
        <v>7.5714681430099177E-3</v>
      </c>
      <c r="I1039" s="6">
        <f t="shared" si="123"/>
        <v>3.39</v>
      </c>
      <c r="J1039" s="6">
        <f t="shared" si="123"/>
        <v>1130265.3137850526</v>
      </c>
      <c r="K1039" s="18">
        <f t="shared" si="123"/>
        <v>0.3</v>
      </c>
      <c r="L1039" s="35">
        <f>Data!BM49</f>
        <v>7.8249908120590368E-3</v>
      </c>
      <c r="Q1039" s="21">
        <v>5389.0710186963952</v>
      </c>
      <c r="R1039" s="21">
        <v>585.9096868687883</v>
      </c>
      <c r="S1039" s="21">
        <v>14595.895960685059</v>
      </c>
      <c r="T1039" s="38">
        <v>0.57148772247115165</v>
      </c>
    </row>
    <row r="1040" spans="1:20" x14ac:dyDescent="0.25">
      <c r="A1040" s="17" t="s">
        <v>291</v>
      </c>
      <c r="B1040" s="8" t="s">
        <v>53</v>
      </c>
      <c r="C1040" s="8" t="s">
        <v>67</v>
      </c>
      <c r="E1040" s="8" t="str">
        <f t="shared" si="118"/>
        <v>CoFi-vod.cofi</v>
      </c>
      <c r="F1040" s="21">
        <f t="shared" si="124"/>
        <v>131715.40721681551</v>
      </c>
      <c r="G1040" s="19">
        <f t="shared" si="124"/>
        <v>9.9201899973408398</v>
      </c>
      <c r="H1040" s="18">
        <f t="shared" si="123"/>
        <v>7.5714681430099177E-3</v>
      </c>
      <c r="I1040" s="6">
        <f t="shared" si="123"/>
        <v>3.39</v>
      </c>
      <c r="J1040" s="6">
        <f t="shared" si="123"/>
        <v>1130265.3137850526</v>
      </c>
      <c r="K1040" s="18">
        <f t="shared" si="123"/>
        <v>0.3</v>
      </c>
      <c r="L1040" s="35">
        <f>Data!BM50</f>
        <v>7.8249908120590368E-3</v>
      </c>
      <c r="Q1040" s="21">
        <v>4876.6690673473213</v>
      </c>
      <c r="R1040" s="21">
        <v>551.68439377557979</v>
      </c>
      <c r="S1040" s="21">
        <v>13676.170408997739</v>
      </c>
      <c r="T1040" s="38">
        <v>0.55318961736640659</v>
      </c>
    </row>
    <row r="1041" spans="1:20" x14ac:dyDescent="0.25">
      <c r="A1041" s="17" t="s">
        <v>292</v>
      </c>
      <c r="B1041" s="8" t="s">
        <v>53</v>
      </c>
      <c r="C1041" s="8" t="s">
        <v>67</v>
      </c>
      <c r="E1041" s="8" t="str">
        <f t="shared" si="118"/>
        <v>CoFi-vod.cofi</v>
      </c>
      <c r="F1041" s="21">
        <f t="shared" si="124"/>
        <v>134805.17056130699</v>
      </c>
      <c r="G1041" s="19">
        <f t="shared" si="124"/>
        <v>9.8797139695342295</v>
      </c>
      <c r="H1041" s="18">
        <f t="shared" ref="H1041:K1056" si="125">H1040</f>
        <v>7.5714681430099177E-3</v>
      </c>
      <c r="I1041" s="6">
        <f t="shared" si="125"/>
        <v>3.39</v>
      </c>
      <c r="J1041" s="6">
        <f t="shared" si="125"/>
        <v>1130265.3137850526</v>
      </c>
      <c r="K1041" s="18">
        <f t="shared" si="125"/>
        <v>0.3</v>
      </c>
      <c r="L1041" s="35">
        <f>Data!BM51</f>
        <v>8.2011922934080266E-3</v>
      </c>
      <c r="Q1041" s="21">
        <v>4969.172831535926</v>
      </c>
      <c r="R1041" s="21">
        <v>551.74243220165545</v>
      </c>
      <c r="S1041" s="21">
        <v>13509.91180533946</v>
      </c>
      <c r="T1041" s="38">
        <v>0.54056725590379218</v>
      </c>
    </row>
    <row r="1042" spans="1:20" x14ac:dyDescent="0.25">
      <c r="A1042" s="17" t="s">
        <v>293</v>
      </c>
      <c r="B1042" s="8" t="s">
        <v>53</v>
      </c>
      <c r="C1042" s="8" t="s">
        <v>67</v>
      </c>
      <c r="E1042" s="8" t="str">
        <f t="shared" si="118"/>
        <v>CoFi-vod.cofi</v>
      </c>
      <c r="F1042" s="21">
        <f t="shared" ref="F1042:G1056" si="126">F976</f>
        <v>138063.61861453537</v>
      </c>
      <c r="G1042" s="19">
        <f t="shared" si="126"/>
        <v>9.8167859944510791</v>
      </c>
      <c r="H1042" s="18">
        <f t="shared" si="125"/>
        <v>7.5714681430099177E-3</v>
      </c>
      <c r="I1042" s="6">
        <f t="shared" si="125"/>
        <v>3.39</v>
      </c>
      <c r="J1042" s="6">
        <f t="shared" si="125"/>
        <v>1130265.3137850526</v>
      </c>
      <c r="K1042" s="18">
        <f t="shared" si="125"/>
        <v>0.3</v>
      </c>
      <c r="L1042" s="35">
        <f>Data!BM52</f>
        <v>8.2011922934080266E-3</v>
      </c>
      <c r="Q1042" s="21">
        <v>5208.8043880493969</v>
      </c>
      <c r="R1042" s="21">
        <v>573.40762852482192</v>
      </c>
      <c r="S1042" s="21">
        <v>13873.573333349657</v>
      </c>
      <c r="T1042" s="38">
        <v>0.54853471146635246</v>
      </c>
    </row>
    <row r="1043" spans="1:20" x14ac:dyDescent="0.25">
      <c r="A1043" s="17" t="s">
        <v>294</v>
      </c>
      <c r="B1043" s="8" t="s">
        <v>53</v>
      </c>
      <c r="C1043" s="8" t="s">
        <v>67</v>
      </c>
      <c r="E1043" s="8" t="str">
        <f t="shared" si="118"/>
        <v>CoFi-vod.cofi</v>
      </c>
      <c r="F1043" s="21">
        <f t="shared" si="126"/>
        <v>140066.027754765</v>
      </c>
      <c r="G1043" s="19">
        <f t="shared" si="126"/>
        <v>9.7938144488489662</v>
      </c>
      <c r="H1043" s="18">
        <f t="shared" si="125"/>
        <v>7.5714681430099177E-3</v>
      </c>
      <c r="I1043" s="6">
        <f t="shared" si="125"/>
        <v>3.39</v>
      </c>
      <c r="J1043" s="6">
        <f t="shared" si="125"/>
        <v>1130265.3137850526</v>
      </c>
      <c r="K1043" s="18">
        <f t="shared" si="125"/>
        <v>0.3</v>
      </c>
      <c r="L1043" s="35">
        <f>Data!BM53</f>
        <v>8.2011922934080266E-3</v>
      </c>
      <c r="Q1043" s="21">
        <v>5271.9135811183041</v>
      </c>
      <c r="R1043" s="21">
        <v>587.46181509258554</v>
      </c>
      <c r="S1043" s="21">
        <v>14232.424342276423</v>
      </c>
      <c r="T1043" s="38">
        <v>0.55394510762819671</v>
      </c>
    </row>
    <row r="1044" spans="1:20" x14ac:dyDescent="0.25">
      <c r="A1044" s="17" t="s">
        <v>295</v>
      </c>
      <c r="B1044" s="8" t="s">
        <v>53</v>
      </c>
      <c r="C1044" s="8" t="s">
        <v>67</v>
      </c>
      <c r="E1044" s="8" t="str">
        <f t="shared" si="118"/>
        <v>CoFi-vod.cofi</v>
      </c>
      <c r="F1044" s="21">
        <f t="shared" si="126"/>
        <v>101164.9671476817</v>
      </c>
      <c r="G1044" s="19">
        <f t="shared" si="126"/>
        <v>10.968122894697334</v>
      </c>
      <c r="H1044" s="18">
        <f t="shared" si="125"/>
        <v>7.5714681430099177E-3</v>
      </c>
      <c r="I1044" s="6">
        <f t="shared" si="125"/>
        <v>3.39</v>
      </c>
      <c r="J1044" s="6">
        <f t="shared" si="125"/>
        <v>1130265.3137850526</v>
      </c>
      <c r="K1044" s="18">
        <f t="shared" si="125"/>
        <v>0.3</v>
      </c>
      <c r="L1044" s="35">
        <f>Data!BM54</f>
        <v>8.2011922934080266E-3</v>
      </c>
      <c r="Q1044" s="21">
        <v>3272.160884922047</v>
      </c>
      <c r="R1044" s="21">
        <v>343.57124062633238</v>
      </c>
      <c r="S1044" s="21">
        <v>9502.4832061042471</v>
      </c>
      <c r="T1044" s="38">
        <v>0.44854555669384144</v>
      </c>
    </row>
    <row r="1045" spans="1:20" x14ac:dyDescent="0.25">
      <c r="A1045" s="17" t="s">
        <v>296</v>
      </c>
      <c r="B1045" s="8" t="s">
        <v>53</v>
      </c>
      <c r="C1045" s="8" t="s">
        <v>67</v>
      </c>
      <c r="E1045" s="8" t="str">
        <f t="shared" si="118"/>
        <v>CoFi-vod.cofi</v>
      </c>
      <c r="F1045" s="21">
        <f t="shared" si="126"/>
        <v>147273.34304075674</v>
      </c>
      <c r="G1045" s="19">
        <f t="shared" si="126"/>
        <v>9.5908908109141535</v>
      </c>
      <c r="H1045" s="18">
        <f t="shared" si="125"/>
        <v>7.5714681430099177E-3</v>
      </c>
      <c r="I1045" s="6">
        <f t="shared" si="125"/>
        <v>3.39</v>
      </c>
      <c r="J1045" s="6">
        <f t="shared" si="125"/>
        <v>1130265.3137850526</v>
      </c>
      <c r="K1045" s="18">
        <f t="shared" si="125"/>
        <v>0.3</v>
      </c>
      <c r="L1045" s="35">
        <f>Data!BM55</f>
        <v>9.7059982188039962E-3</v>
      </c>
      <c r="Q1045" s="21">
        <v>5370.3218196249491</v>
      </c>
      <c r="R1045" s="21">
        <v>543.39046525340541</v>
      </c>
      <c r="S1045" s="21">
        <v>12296.99750196234</v>
      </c>
      <c r="T1045" s="38">
        <v>0.48731274405177416</v>
      </c>
    </row>
    <row r="1046" spans="1:20" x14ac:dyDescent="0.25">
      <c r="A1046" s="17" t="s">
        <v>297</v>
      </c>
      <c r="B1046" s="8" t="s">
        <v>53</v>
      </c>
      <c r="C1046" s="8" t="s">
        <v>67</v>
      </c>
      <c r="E1046" s="8" t="str">
        <f t="shared" si="118"/>
        <v>CoFi-vod.cofi</v>
      </c>
      <c r="F1046" s="21">
        <f t="shared" si="126"/>
        <v>140029.762850681</v>
      </c>
      <c r="G1046" s="19">
        <f t="shared" si="126"/>
        <v>9.8635703103955539</v>
      </c>
      <c r="H1046" s="18">
        <f t="shared" si="125"/>
        <v>7.5714681430099177E-3</v>
      </c>
      <c r="I1046" s="6">
        <f t="shared" si="125"/>
        <v>3.39</v>
      </c>
      <c r="J1046" s="6">
        <f t="shared" si="125"/>
        <v>1130265.3137850526</v>
      </c>
      <c r="K1046" s="18">
        <f t="shared" si="125"/>
        <v>0.3</v>
      </c>
      <c r="L1046" s="35">
        <f>Data!BM56</f>
        <v>9.7059982188039962E-3</v>
      </c>
      <c r="Q1046" s="21">
        <v>4884.6789919734329</v>
      </c>
      <c r="R1046" s="21">
        <v>504.35034435663334</v>
      </c>
      <c r="S1046" s="21">
        <v>11979.537338155362</v>
      </c>
      <c r="T1046" s="38">
        <v>0.47569859530458491</v>
      </c>
    </row>
    <row r="1047" spans="1:20" x14ac:dyDescent="0.25">
      <c r="A1047" s="17" t="s">
        <v>298</v>
      </c>
      <c r="B1047" s="8" t="s">
        <v>53</v>
      </c>
      <c r="C1047" s="8" t="s">
        <v>67</v>
      </c>
      <c r="E1047" s="8" t="str">
        <f t="shared" si="118"/>
        <v>CoFi-vod.cofi</v>
      </c>
      <c r="F1047" s="21">
        <f t="shared" si="126"/>
        <v>104340.25747720734</v>
      </c>
      <c r="G1047" s="19">
        <f t="shared" si="126"/>
        <v>10.973424562583329</v>
      </c>
      <c r="H1047" s="18">
        <f t="shared" si="125"/>
        <v>7.5714681430099177E-3</v>
      </c>
      <c r="I1047" s="6">
        <f t="shared" si="125"/>
        <v>3.39</v>
      </c>
      <c r="J1047" s="6">
        <f t="shared" si="125"/>
        <v>1130265.3137850526</v>
      </c>
      <c r="K1047" s="18">
        <f t="shared" si="125"/>
        <v>0.3</v>
      </c>
      <c r="L1047" s="35">
        <f>Data!BM57</f>
        <v>9.7059982188039962E-3</v>
      </c>
      <c r="Q1047" s="21">
        <v>2900.7181466727939</v>
      </c>
      <c r="R1047" s="21">
        <v>290.3511691705084</v>
      </c>
      <c r="S1047" s="21">
        <v>7900.3190020832117</v>
      </c>
      <c r="T1047" s="38">
        <v>0.36752896849022509</v>
      </c>
    </row>
    <row r="1048" spans="1:20" x14ac:dyDescent="0.25">
      <c r="A1048" s="17" t="s">
        <v>299</v>
      </c>
      <c r="B1048" s="8" t="s">
        <v>53</v>
      </c>
      <c r="C1048" s="8" t="s">
        <v>67</v>
      </c>
      <c r="E1048" s="8" t="str">
        <f t="shared" si="118"/>
        <v>CoFi-vod.cofi</v>
      </c>
      <c r="F1048" s="21">
        <f t="shared" si="126"/>
        <v>104172.52557476799</v>
      </c>
      <c r="G1048" s="19">
        <f t="shared" si="126"/>
        <v>11.193720016366246</v>
      </c>
      <c r="H1048" s="18">
        <f t="shared" si="125"/>
        <v>7.5714681430099177E-3</v>
      </c>
      <c r="I1048" s="6">
        <f t="shared" si="125"/>
        <v>3.39</v>
      </c>
      <c r="J1048" s="6">
        <f t="shared" si="125"/>
        <v>1130265.3137850526</v>
      </c>
      <c r="K1048" s="18">
        <f t="shared" si="125"/>
        <v>0.3</v>
      </c>
      <c r="L1048" s="35">
        <f>Data!BM58</f>
        <v>9.7059982188039962E-3</v>
      </c>
      <c r="Q1048" s="21">
        <v>3718.424119801688</v>
      </c>
      <c r="R1048" s="21">
        <v>298.91450590212935</v>
      </c>
      <c r="S1048" s="21">
        <v>7624.398206175556</v>
      </c>
      <c r="T1048" s="38">
        <v>0.37897773728547179</v>
      </c>
    </row>
    <row r="1049" spans="1:20" x14ac:dyDescent="0.25">
      <c r="A1049" s="17" t="s">
        <v>300</v>
      </c>
      <c r="B1049" s="8" t="s">
        <v>53</v>
      </c>
      <c r="C1049" s="8" t="s">
        <v>67</v>
      </c>
      <c r="E1049" s="8" t="str">
        <f t="shared" si="118"/>
        <v>CoFi-vod.cofi</v>
      </c>
      <c r="F1049" s="21">
        <f t="shared" si="126"/>
        <v>167069.04494132148</v>
      </c>
      <c r="G1049" s="19">
        <f t="shared" si="126"/>
        <v>9.4347717151777815</v>
      </c>
      <c r="H1049" s="18">
        <f t="shared" si="125"/>
        <v>7.5714681430099177E-3</v>
      </c>
      <c r="I1049" s="6">
        <f t="shared" si="125"/>
        <v>3.39</v>
      </c>
      <c r="J1049" s="6">
        <f t="shared" si="125"/>
        <v>1130265.3137850526</v>
      </c>
      <c r="K1049" s="18">
        <f t="shared" si="125"/>
        <v>0.3</v>
      </c>
      <c r="L1049" s="35">
        <f>Data!BM59</f>
        <v>8.3516728859476235E-3</v>
      </c>
      <c r="Q1049" s="21">
        <v>7411.5772418655279</v>
      </c>
      <c r="R1049" s="21">
        <v>764.90190118918304</v>
      </c>
      <c r="S1049" s="21">
        <v>17052.950405478627</v>
      </c>
      <c r="T1049" s="38">
        <v>0.60468563426047051</v>
      </c>
    </row>
    <row r="1050" spans="1:20" x14ac:dyDescent="0.25">
      <c r="A1050" s="17" t="s">
        <v>301</v>
      </c>
      <c r="B1050" s="8" t="s">
        <v>53</v>
      </c>
      <c r="C1050" s="8" t="s">
        <v>67</v>
      </c>
      <c r="E1050" s="8" t="str">
        <f t="shared" si="118"/>
        <v>CoFi-vod.cofi</v>
      </c>
      <c r="F1050" s="21">
        <f t="shared" si="126"/>
        <v>134663.4657046372</v>
      </c>
      <c r="G1050" s="19">
        <f t="shared" si="126"/>
        <v>10.317735507089584</v>
      </c>
      <c r="H1050" s="18">
        <f t="shared" si="125"/>
        <v>7.5714681430099177E-3</v>
      </c>
      <c r="I1050" s="6">
        <f t="shared" si="125"/>
        <v>3.39</v>
      </c>
      <c r="J1050" s="6">
        <f t="shared" si="125"/>
        <v>1130265.3137850526</v>
      </c>
      <c r="K1050" s="18">
        <f t="shared" si="125"/>
        <v>0.3</v>
      </c>
      <c r="L1050" s="35">
        <f>Data!BM60</f>
        <v>8.3516728859476235E-3</v>
      </c>
      <c r="Q1050" s="21">
        <v>4941.5109532401339</v>
      </c>
      <c r="R1050" s="21">
        <v>562.33809183446635</v>
      </c>
      <c r="S1050" s="21">
        <v>14727.457859960996</v>
      </c>
      <c r="T1050" s="38">
        <v>0.5515280642253062</v>
      </c>
    </row>
    <row r="1051" spans="1:20" x14ac:dyDescent="0.25">
      <c r="A1051" s="17" t="s">
        <v>272</v>
      </c>
      <c r="B1051" s="8" t="s">
        <v>53</v>
      </c>
      <c r="C1051" s="8" t="s">
        <v>67</v>
      </c>
      <c r="E1051" s="8" t="str">
        <f t="shared" si="118"/>
        <v>CoFi-vod.cofi</v>
      </c>
      <c r="F1051" s="21">
        <f t="shared" si="126"/>
        <v>122703.84078918799</v>
      </c>
      <c r="G1051" s="19">
        <f t="shared" si="126"/>
        <v>10.456302746523619</v>
      </c>
      <c r="H1051" s="18">
        <f t="shared" si="125"/>
        <v>7.5714681430099177E-3</v>
      </c>
      <c r="I1051" s="6">
        <f t="shared" si="125"/>
        <v>3.39</v>
      </c>
      <c r="J1051" s="6">
        <f t="shared" si="125"/>
        <v>1130265.3137850526</v>
      </c>
      <c r="K1051" s="18">
        <f t="shared" si="125"/>
        <v>0.3</v>
      </c>
      <c r="L1051" s="35">
        <f>Data!BM61</f>
        <v>8.3516728859476235E-3</v>
      </c>
      <c r="Q1051" s="21">
        <v>4546.8001545466159</v>
      </c>
      <c r="R1051" s="21">
        <v>477.84617363758036</v>
      </c>
      <c r="S1051" s="21">
        <v>12391.349279471435</v>
      </c>
      <c r="T1051" s="38">
        <v>0.51433947404264724</v>
      </c>
    </row>
    <row r="1052" spans="1:20" x14ac:dyDescent="0.25">
      <c r="A1052" s="17" t="s">
        <v>273</v>
      </c>
      <c r="B1052" s="8" t="s">
        <v>53</v>
      </c>
      <c r="C1052" s="8" t="s">
        <v>67</v>
      </c>
      <c r="E1052" s="8" t="str">
        <f t="shared" si="118"/>
        <v>CoFi-vod.cofi</v>
      </c>
      <c r="F1052" s="21">
        <f t="shared" si="126"/>
        <v>103976.50221745251</v>
      </c>
      <c r="G1052" s="19">
        <f t="shared" si="126"/>
        <v>11.053036600654009</v>
      </c>
      <c r="H1052" s="18">
        <f t="shared" si="125"/>
        <v>7.5714681430099177E-3</v>
      </c>
      <c r="I1052" s="6">
        <f t="shared" si="125"/>
        <v>3.39</v>
      </c>
      <c r="J1052" s="6">
        <f t="shared" si="125"/>
        <v>1130265.3137850526</v>
      </c>
      <c r="K1052" s="18">
        <f t="shared" si="125"/>
        <v>0.3</v>
      </c>
      <c r="L1052" s="35">
        <f>Data!BM62</f>
        <v>8.3516728859476235E-3</v>
      </c>
      <c r="Q1052" s="21">
        <v>3733.0282156334274</v>
      </c>
      <c r="R1052" s="21">
        <v>360.41278317546215</v>
      </c>
      <c r="S1052" s="21">
        <v>9771.5645523874191</v>
      </c>
      <c r="T1052" s="38">
        <v>0.45780958719436826</v>
      </c>
    </row>
    <row r="1053" spans="1:20" x14ac:dyDescent="0.25">
      <c r="A1053" s="17" t="s">
        <v>274</v>
      </c>
      <c r="B1053" s="8" t="s">
        <v>53</v>
      </c>
      <c r="C1053" s="8" t="s">
        <v>67</v>
      </c>
      <c r="E1053" s="8" t="str">
        <f t="shared" si="118"/>
        <v>CoFi-vod.cofi</v>
      </c>
      <c r="F1053" s="21">
        <f t="shared" si="126"/>
        <v>111788.15367445731</v>
      </c>
      <c r="G1053" s="19">
        <f t="shared" si="126"/>
        <v>10.78329449978415</v>
      </c>
      <c r="H1053" s="18">
        <f t="shared" si="125"/>
        <v>7.5714681430099177E-3</v>
      </c>
      <c r="I1053" s="6">
        <f t="shared" si="125"/>
        <v>3.39</v>
      </c>
      <c r="J1053" s="6">
        <f t="shared" si="125"/>
        <v>1130265.3137850526</v>
      </c>
      <c r="K1053" s="18">
        <f t="shared" si="125"/>
        <v>0.3</v>
      </c>
      <c r="L1053" s="35">
        <f>Data!BM63</f>
        <v>8.3516728859476235E-3</v>
      </c>
      <c r="Q1053" s="21">
        <v>4495.4212757574096</v>
      </c>
      <c r="R1053" s="21">
        <v>408.88087694656951</v>
      </c>
      <c r="S1053" s="21">
        <v>10451.369794040675</v>
      </c>
      <c r="T1053" s="38">
        <v>0.48308206794350816</v>
      </c>
    </row>
    <row r="1054" spans="1:20" x14ac:dyDescent="0.25">
      <c r="A1054" s="17" t="s">
        <v>275</v>
      </c>
      <c r="B1054" s="8" t="s">
        <v>53</v>
      </c>
      <c r="C1054" s="8" t="s">
        <v>67</v>
      </c>
      <c r="E1054" s="8" t="str">
        <f t="shared" si="118"/>
        <v>CoFi-vod.cofi</v>
      </c>
      <c r="F1054" s="21">
        <f t="shared" si="126"/>
        <v>169487.33196936251</v>
      </c>
      <c r="G1054" s="19">
        <f t="shared" si="126"/>
        <v>9.4563668699484822</v>
      </c>
      <c r="H1054" s="18">
        <f t="shared" si="125"/>
        <v>7.5714681430099177E-3</v>
      </c>
      <c r="I1054" s="6">
        <f t="shared" si="125"/>
        <v>3.39</v>
      </c>
      <c r="J1054" s="6">
        <f t="shared" si="125"/>
        <v>1130265.3137850526</v>
      </c>
      <c r="K1054" s="18">
        <f t="shared" si="125"/>
        <v>0.3</v>
      </c>
      <c r="L1054" s="35">
        <f>Data!BM64</f>
        <v>7.2983087381704474E-3</v>
      </c>
      <c r="Q1054" s="21">
        <v>7272.2388259170102</v>
      </c>
      <c r="R1054" s="21">
        <v>847.27930163027156</v>
      </c>
      <c r="S1054" s="21">
        <v>19889.064654508293</v>
      </c>
      <c r="T1054" s="38">
        <v>0.66025128404810363</v>
      </c>
    </row>
    <row r="1055" spans="1:20" x14ac:dyDescent="0.25">
      <c r="A1055" s="17" t="s">
        <v>276</v>
      </c>
      <c r="B1055" s="8" t="s">
        <v>53</v>
      </c>
      <c r="C1055" s="8" t="s">
        <v>67</v>
      </c>
      <c r="E1055" s="8" t="str">
        <f t="shared" si="118"/>
        <v>CoFi-vod.cofi</v>
      </c>
      <c r="F1055" s="21">
        <f t="shared" si="126"/>
        <v>103984.99760192574</v>
      </c>
      <c r="G1055" s="19">
        <f t="shared" si="126"/>
        <v>11.068808534627422</v>
      </c>
      <c r="H1055" s="18">
        <f t="shared" si="125"/>
        <v>7.5714681430099177E-3</v>
      </c>
      <c r="I1055" s="6">
        <f t="shared" si="125"/>
        <v>3.39</v>
      </c>
      <c r="J1055" s="6">
        <f t="shared" si="125"/>
        <v>1130265.3137850526</v>
      </c>
      <c r="K1055" s="18">
        <f t="shared" si="125"/>
        <v>0.3</v>
      </c>
      <c r="L1055" s="35">
        <f>Data!BM65</f>
        <v>7.2983087381704474E-3</v>
      </c>
      <c r="Q1055" s="21">
        <v>3502.5264803006175</v>
      </c>
      <c r="R1055" s="21">
        <v>414.84403347496033</v>
      </c>
      <c r="S1055" s="21">
        <v>12063.77443402419</v>
      </c>
      <c r="T1055" s="38">
        <v>0.52690711455742023</v>
      </c>
    </row>
    <row r="1056" spans="1:20" x14ac:dyDescent="0.25">
      <c r="A1056" s="17" t="s">
        <v>277</v>
      </c>
      <c r="B1056" s="8" t="s">
        <v>53</v>
      </c>
      <c r="C1056" s="8" t="s">
        <v>67</v>
      </c>
      <c r="E1056" s="8" t="str">
        <f t="shared" si="118"/>
        <v>CoFi-vod.cofi</v>
      </c>
      <c r="F1056" s="21">
        <f t="shared" si="126"/>
        <v>102565.4676184479</v>
      </c>
      <c r="G1056" s="19">
        <f t="shared" si="126"/>
        <v>10.14145011871261</v>
      </c>
      <c r="H1056" s="18">
        <f t="shared" si="125"/>
        <v>7.5714681430099177E-3</v>
      </c>
      <c r="I1056" s="6">
        <f t="shared" si="125"/>
        <v>3.39</v>
      </c>
      <c r="J1056" s="6">
        <f t="shared" si="125"/>
        <v>1130265.3137850526</v>
      </c>
      <c r="K1056" s="18">
        <f t="shared" si="125"/>
        <v>0.3</v>
      </c>
      <c r="L1056" s="35">
        <f>Data!BM66</f>
        <v>7.2983087381704474E-3</v>
      </c>
      <c r="Q1056" s="21">
        <v>3486.6981126880419</v>
      </c>
      <c r="R1056" s="21">
        <v>370.03649942586463</v>
      </c>
      <c r="S1056" s="21">
        <v>9234.9776038051277</v>
      </c>
      <c r="T1056" s="38">
        <v>0.47650043346065551</v>
      </c>
    </row>
    <row r="1058" spans="1:20" x14ac:dyDescent="0.25">
      <c r="A1058" s="16" t="s">
        <v>328</v>
      </c>
      <c r="B1058" s="8" t="s">
        <v>53</v>
      </c>
      <c r="C1058" s="8" t="s">
        <v>76</v>
      </c>
      <c r="E1058" s="8" t="str">
        <f>IF(RIGHT(A1058,3)="old","Initial",B1058&amp;"-"&amp;C1058)</f>
        <v>Initial</v>
      </c>
      <c r="F1058" s="21">
        <f>F992</f>
        <v>101164.9671476817</v>
      </c>
      <c r="G1058" s="19">
        <f>G992</f>
        <v>10.968122894697334</v>
      </c>
      <c r="H1058" s="25">
        <f>VLOOKUP(C1058,parms,3,FALSE)</f>
        <v>1.4512708042355527E-3</v>
      </c>
      <c r="I1058" s="42">
        <f>VLOOKUP(C1058,parms,8,FALSE)</f>
        <v>1</v>
      </c>
      <c r="J1058" s="27">
        <f>VLOOKUP(C1058,parms,4,FALSE)</f>
        <v>258790.2249675515</v>
      </c>
      <c r="K1058" s="25">
        <f>VLOOKUP(C1058,parms,6,FALSE)</f>
        <v>0.15</v>
      </c>
      <c r="L1058" s="35">
        <f>Data!BS2</f>
        <v>7.745609943271589E-3</v>
      </c>
      <c r="M1058" s="39">
        <f>VLOOKUP(C1058,Data!$CB$2:$EB$22,1+VALUE(MID(A1058,6,2)),FALSE)</f>
        <v>0</v>
      </c>
      <c r="P1058" s="27">
        <v>6000</v>
      </c>
      <c r="Q1058" s="21">
        <v>0</v>
      </c>
      <c r="R1058" s="21">
        <v>0</v>
      </c>
      <c r="S1058" s="21">
        <v>0</v>
      </c>
      <c r="T1058" s="38">
        <v>0</v>
      </c>
    </row>
    <row r="1059" spans="1:20" x14ac:dyDescent="0.25">
      <c r="A1059" s="16" t="s">
        <v>316</v>
      </c>
      <c r="B1059" s="8" t="s">
        <v>53</v>
      </c>
      <c r="C1059" s="8" t="s">
        <v>76</v>
      </c>
      <c r="E1059" s="8" t="str">
        <f t="shared" ref="E1059:E1122" si="127">IF(RIGHT(A1059,3)="old","Initial",B1059&amp;"-"&amp;C1059)</f>
        <v>Initial</v>
      </c>
      <c r="F1059" s="21">
        <f>F993</f>
        <v>147273.34304075674</v>
      </c>
      <c r="G1059" s="19">
        <f>G993</f>
        <v>9.5908908109141535</v>
      </c>
      <c r="H1059" s="18">
        <f t="shared" ref="H1059:K1074" si="128">H1058</f>
        <v>1.4512708042355527E-3</v>
      </c>
      <c r="I1059" s="6">
        <f>I1058</f>
        <v>1</v>
      </c>
      <c r="J1059" s="6">
        <f t="shared" si="128"/>
        <v>258790.2249675515</v>
      </c>
      <c r="K1059" s="18">
        <f t="shared" si="128"/>
        <v>0.15</v>
      </c>
      <c r="L1059" s="35">
        <f>Data!BS3</f>
        <v>9.9918368268203488E-3</v>
      </c>
      <c r="M1059" s="39">
        <f>VLOOKUP(C1059,Data!$CB$2:$EB$22,1+VALUE(MID(A1059,6,2)),FALSE)</f>
        <v>0</v>
      </c>
      <c r="P1059" s="6">
        <f>P1058</f>
        <v>6000</v>
      </c>
      <c r="Q1059" s="21">
        <v>0</v>
      </c>
      <c r="R1059" s="21">
        <v>0</v>
      </c>
      <c r="S1059" s="21">
        <v>0</v>
      </c>
      <c r="T1059" s="38">
        <v>0</v>
      </c>
    </row>
    <row r="1060" spans="1:20" x14ac:dyDescent="0.25">
      <c r="A1060" s="16" t="s">
        <v>317</v>
      </c>
      <c r="B1060" s="8" t="s">
        <v>53</v>
      </c>
      <c r="C1060" s="8" t="s">
        <v>76</v>
      </c>
      <c r="E1060" s="8" t="str">
        <f t="shared" si="127"/>
        <v>Initial</v>
      </c>
      <c r="F1060" s="21">
        <f t="shared" ref="F1060:G1075" si="129">F994</f>
        <v>140029.762850681</v>
      </c>
      <c r="G1060" s="19">
        <f t="shared" si="129"/>
        <v>9.8635703103955539</v>
      </c>
      <c r="H1060" s="18">
        <f t="shared" si="128"/>
        <v>1.4512708042355527E-3</v>
      </c>
      <c r="I1060" s="6">
        <f t="shared" si="128"/>
        <v>1</v>
      </c>
      <c r="J1060" s="6">
        <f t="shared" si="128"/>
        <v>258790.2249675515</v>
      </c>
      <c r="K1060" s="18">
        <f t="shared" si="128"/>
        <v>0.15</v>
      </c>
      <c r="L1060" s="35">
        <f>Data!BS4</f>
        <v>9.9918368268203488E-3</v>
      </c>
      <c r="M1060" s="39">
        <f>VLOOKUP(C1060,Data!$CB$2:$EB$22,1+VALUE(MID(A1060,6,2)),FALSE)</f>
        <v>0</v>
      </c>
      <c r="P1060" s="6">
        <f t="shared" ref="P1060:P1122" si="130">P1059</f>
        <v>6000</v>
      </c>
      <c r="Q1060" s="21">
        <v>0</v>
      </c>
      <c r="R1060" s="21">
        <v>0</v>
      </c>
      <c r="S1060" s="21">
        <v>0</v>
      </c>
      <c r="T1060" s="38">
        <v>0</v>
      </c>
    </row>
    <row r="1061" spans="1:20" x14ac:dyDescent="0.25">
      <c r="A1061" s="16" t="s">
        <v>318</v>
      </c>
      <c r="B1061" s="8" t="s">
        <v>53</v>
      </c>
      <c r="C1061" s="8" t="s">
        <v>76</v>
      </c>
      <c r="E1061" s="8" t="str">
        <f t="shared" si="127"/>
        <v>Initial</v>
      </c>
      <c r="F1061" s="21">
        <f t="shared" si="129"/>
        <v>104340.25747720734</v>
      </c>
      <c r="G1061" s="19">
        <f t="shared" si="129"/>
        <v>10.973424562583329</v>
      </c>
      <c r="H1061" s="18">
        <f t="shared" si="128"/>
        <v>1.4512708042355527E-3</v>
      </c>
      <c r="I1061" s="6">
        <f t="shared" si="128"/>
        <v>1</v>
      </c>
      <c r="J1061" s="6">
        <f t="shared" si="128"/>
        <v>258790.2249675515</v>
      </c>
      <c r="K1061" s="18">
        <f t="shared" si="128"/>
        <v>0.15</v>
      </c>
      <c r="L1061" s="35">
        <f>Data!BS5</f>
        <v>9.9918368268203488E-3</v>
      </c>
      <c r="M1061" s="39">
        <f>VLOOKUP(C1061,Data!$CB$2:$EB$22,1+VALUE(MID(A1061,6,2)),FALSE)</f>
        <v>0</v>
      </c>
      <c r="P1061" s="6">
        <f t="shared" si="130"/>
        <v>6000</v>
      </c>
      <c r="Q1061" s="21">
        <v>0</v>
      </c>
      <c r="R1061" s="21">
        <v>0</v>
      </c>
      <c r="S1061" s="21">
        <v>0</v>
      </c>
      <c r="T1061" s="38">
        <v>0</v>
      </c>
    </row>
    <row r="1062" spans="1:20" x14ac:dyDescent="0.25">
      <c r="A1062" s="16" t="s">
        <v>319</v>
      </c>
      <c r="B1062" s="8" t="s">
        <v>53</v>
      </c>
      <c r="C1062" s="8" t="s">
        <v>76</v>
      </c>
      <c r="E1062" s="8" t="str">
        <f t="shared" si="127"/>
        <v>Initial</v>
      </c>
      <c r="F1062" s="21">
        <f t="shared" si="129"/>
        <v>104172.52557476799</v>
      </c>
      <c r="G1062" s="19">
        <f t="shared" si="129"/>
        <v>11.193720016366246</v>
      </c>
      <c r="H1062" s="18">
        <f t="shared" si="128"/>
        <v>1.4512708042355527E-3</v>
      </c>
      <c r="I1062" s="6">
        <f t="shared" si="128"/>
        <v>1</v>
      </c>
      <c r="J1062" s="6">
        <f t="shared" si="128"/>
        <v>258790.2249675515</v>
      </c>
      <c r="K1062" s="18">
        <f t="shared" si="128"/>
        <v>0.15</v>
      </c>
      <c r="L1062" s="35">
        <f>Data!BS6</f>
        <v>9.9918368268203488E-3</v>
      </c>
      <c r="M1062" s="39">
        <f>VLOOKUP(C1062,Data!$CB$2:$EB$22,1+VALUE(MID(A1062,6,2)),FALSE)</f>
        <v>0</v>
      </c>
      <c r="P1062" s="6">
        <f t="shared" si="130"/>
        <v>6000</v>
      </c>
      <c r="Q1062" s="21">
        <v>0</v>
      </c>
      <c r="R1062" s="21">
        <v>0</v>
      </c>
      <c r="S1062" s="21">
        <v>0</v>
      </c>
      <c r="T1062" s="38">
        <v>0</v>
      </c>
    </row>
    <row r="1063" spans="1:20" x14ac:dyDescent="0.25">
      <c r="A1063" s="16" t="s">
        <v>320</v>
      </c>
      <c r="B1063" s="8" t="s">
        <v>53</v>
      </c>
      <c r="C1063" s="8" t="s">
        <v>76</v>
      </c>
      <c r="E1063" s="8" t="str">
        <f t="shared" si="127"/>
        <v>Initial</v>
      </c>
      <c r="F1063" s="21">
        <f t="shared" si="129"/>
        <v>167069.04494132148</v>
      </c>
      <c r="G1063" s="19">
        <f t="shared" si="129"/>
        <v>9.4347717151777815</v>
      </c>
      <c r="H1063" s="18">
        <f t="shared" si="128"/>
        <v>1.4512708042355527E-3</v>
      </c>
      <c r="I1063" s="6">
        <f t="shared" si="128"/>
        <v>1</v>
      </c>
      <c r="J1063" s="6">
        <f t="shared" si="128"/>
        <v>258790.2249675515</v>
      </c>
      <c r="K1063" s="18">
        <f t="shared" si="128"/>
        <v>0.15</v>
      </c>
      <c r="L1063" s="35">
        <f>Data!BS7</f>
        <v>8.597627037031463E-3</v>
      </c>
      <c r="M1063" s="39">
        <f>VLOOKUP(C1063,Data!$CB$2:$EB$22,1+VALUE(MID(A1063,6,2)),FALSE)</f>
        <v>0</v>
      </c>
      <c r="P1063" s="6">
        <f t="shared" si="130"/>
        <v>6000</v>
      </c>
      <c r="Q1063" s="21">
        <v>0</v>
      </c>
      <c r="R1063" s="21">
        <v>0</v>
      </c>
      <c r="S1063" s="21">
        <v>0</v>
      </c>
      <c r="T1063" s="38">
        <v>0</v>
      </c>
    </row>
    <row r="1064" spans="1:20" x14ac:dyDescent="0.25">
      <c r="A1064" s="16" t="s">
        <v>321</v>
      </c>
      <c r="B1064" s="8" t="s">
        <v>53</v>
      </c>
      <c r="C1064" s="8" t="s">
        <v>76</v>
      </c>
      <c r="E1064" s="8" t="str">
        <f t="shared" si="127"/>
        <v>Initial</v>
      </c>
      <c r="F1064" s="21">
        <f t="shared" si="129"/>
        <v>134663.4657046372</v>
      </c>
      <c r="G1064" s="19">
        <f t="shared" si="129"/>
        <v>10.317735507089584</v>
      </c>
      <c r="H1064" s="18">
        <f t="shared" si="128"/>
        <v>1.4512708042355527E-3</v>
      </c>
      <c r="I1064" s="6">
        <f t="shared" si="128"/>
        <v>1</v>
      </c>
      <c r="J1064" s="6">
        <f t="shared" si="128"/>
        <v>258790.2249675515</v>
      </c>
      <c r="K1064" s="18">
        <f t="shared" si="128"/>
        <v>0.15</v>
      </c>
      <c r="L1064" s="35">
        <f>Data!BS8</f>
        <v>8.597627037031463E-3</v>
      </c>
      <c r="M1064" s="39">
        <f>VLOOKUP(C1064,Data!$CB$2:$EB$22,1+VALUE(MID(A1064,6,2)),FALSE)</f>
        <v>0</v>
      </c>
      <c r="P1064" s="6">
        <f t="shared" si="130"/>
        <v>6000</v>
      </c>
      <c r="Q1064" s="21">
        <v>0</v>
      </c>
      <c r="R1064" s="21">
        <v>0</v>
      </c>
      <c r="S1064" s="21">
        <v>0</v>
      </c>
      <c r="T1064" s="38">
        <v>0</v>
      </c>
    </row>
    <row r="1065" spans="1:20" x14ac:dyDescent="0.25">
      <c r="A1065" s="16" t="s">
        <v>322</v>
      </c>
      <c r="B1065" s="8" t="s">
        <v>53</v>
      </c>
      <c r="C1065" s="8" t="s">
        <v>76</v>
      </c>
      <c r="E1065" s="8" t="str">
        <f t="shared" si="127"/>
        <v>Initial</v>
      </c>
      <c r="F1065" s="21">
        <f t="shared" si="129"/>
        <v>122703.84078918799</v>
      </c>
      <c r="G1065" s="19">
        <f t="shared" si="129"/>
        <v>10.456302746523619</v>
      </c>
      <c r="H1065" s="18">
        <f t="shared" si="128"/>
        <v>1.4512708042355527E-3</v>
      </c>
      <c r="I1065" s="6">
        <f t="shared" si="128"/>
        <v>1</v>
      </c>
      <c r="J1065" s="6">
        <f t="shared" si="128"/>
        <v>258790.2249675515</v>
      </c>
      <c r="K1065" s="18">
        <f t="shared" si="128"/>
        <v>0.15</v>
      </c>
      <c r="L1065" s="35">
        <f>Data!BS9</f>
        <v>8.597627037031463E-3</v>
      </c>
      <c r="M1065" s="39">
        <f>VLOOKUP(C1065,Data!$CB$2:$EB$22,1+VALUE(MID(A1065,6,2)),FALSE)</f>
        <v>0</v>
      </c>
      <c r="P1065" s="6">
        <f t="shared" si="130"/>
        <v>6000</v>
      </c>
      <c r="Q1065" s="21">
        <v>0</v>
      </c>
      <c r="R1065" s="21">
        <v>0</v>
      </c>
      <c r="S1065" s="21">
        <v>0</v>
      </c>
      <c r="T1065" s="38">
        <v>0</v>
      </c>
    </row>
    <row r="1066" spans="1:20" x14ac:dyDescent="0.25">
      <c r="A1066" s="16" t="s">
        <v>323</v>
      </c>
      <c r="B1066" s="8" t="s">
        <v>53</v>
      </c>
      <c r="C1066" s="8" t="s">
        <v>76</v>
      </c>
      <c r="E1066" s="8" t="str">
        <f t="shared" si="127"/>
        <v>Initial</v>
      </c>
      <c r="F1066" s="21">
        <f t="shared" si="129"/>
        <v>103976.50221745251</v>
      </c>
      <c r="G1066" s="19">
        <f t="shared" si="129"/>
        <v>11.053036600654009</v>
      </c>
      <c r="H1066" s="18">
        <f t="shared" si="128"/>
        <v>1.4512708042355527E-3</v>
      </c>
      <c r="I1066" s="6">
        <f t="shared" si="128"/>
        <v>1</v>
      </c>
      <c r="J1066" s="6">
        <f t="shared" si="128"/>
        <v>258790.2249675515</v>
      </c>
      <c r="K1066" s="18">
        <f t="shared" si="128"/>
        <v>0.15</v>
      </c>
      <c r="L1066" s="35">
        <f>Data!BS10</f>
        <v>8.597627037031463E-3</v>
      </c>
      <c r="M1066" s="39">
        <f>VLOOKUP(C1066,Data!$CB$2:$EB$22,1+VALUE(MID(A1066,6,2)),FALSE)</f>
        <v>0</v>
      </c>
      <c r="P1066" s="6">
        <f t="shared" si="130"/>
        <v>6000</v>
      </c>
      <c r="Q1066" s="21">
        <v>0</v>
      </c>
      <c r="R1066" s="21">
        <v>0</v>
      </c>
      <c r="S1066" s="21">
        <v>0</v>
      </c>
      <c r="T1066" s="38">
        <v>0</v>
      </c>
    </row>
    <row r="1067" spans="1:20" x14ac:dyDescent="0.25">
      <c r="A1067" s="16" t="s">
        <v>324</v>
      </c>
      <c r="B1067" s="8" t="s">
        <v>53</v>
      </c>
      <c r="C1067" s="8" t="s">
        <v>76</v>
      </c>
      <c r="E1067" s="8" t="str">
        <f t="shared" si="127"/>
        <v>Initial</v>
      </c>
      <c r="F1067" s="21">
        <f t="shared" si="129"/>
        <v>111788.15367445731</v>
      </c>
      <c r="G1067" s="19">
        <f t="shared" si="129"/>
        <v>10.78329449978415</v>
      </c>
      <c r="H1067" s="18">
        <f t="shared" si="128"/>
        <v>1.4512708042355527E-3</v>
      </c>
      <c r="I1067" s="6">
        <f t="shared" si="128"/>
        <v>1</v>
      </c>
      <c r="J1067" s="6">
        <f t="shared" si="128"/>
        <v>258790.2249675515</v>
      </c>
      <c r="K1067" s="18">
        <f t="shared" si="128"/>
        <v>0.15</v>
      </c>
      <c r="L1067" s="35">
        <f>Data!BS11</f>
        <v>8.597627037031463E-3</v>
      </c>
      <c r="M1067" s="39">
        <f>VLOOKUP(C1067,Data!$CB$2:$EB$22,1+VALUE(MID(A1067,6,2)),FALSE)</f>
        <v>0</v>
      </c>
      <c r="P1067" s="6">
        <f t="shared" si="130"/>
        <v>6000</v>
      </c>
      <c r="Q1067" s="21">
        <v>0</v>
      </c>
      <c r="R1067" s="21">
        <v>0</v>
      </c>
      <c r="S1067" s="21">
        <v>0</v>
      </c>
      <c r="T1067" s="38">
        <v>0</v>
      </c>
    </row>
    <row r="1068" spans="1:20" x14ac:dyDescent="0.25">
      <c r="A1068" s="16" t="s">
        <v>325</v>
      </c>
      <c r="B1068" s="8" t="s">
        <v>53</v>
      </c>
      <c r="C1068" s="8" t="s">
        <v>76</v>
      </c>
      <c r="E1068" s="8" t="str">
        <f t="shared" si="127"/>
        <v>Initial</v>
      </c>
      <c r="F1068" s="21">
        <f t="shared" si="129"/>
        <v>169487.33196936251</v>
      </c>
      <c r="G1068" s="19">
        <f t="shared" si="129"/>
        <v>9.4563668699484822</v>
      </c>
      <c r="H1068" s="18">
        <f t="shared" si="128"/>
        <v>1.4512708042355527E-3</v>
      </c>
      <c r="I1068" s="6">
        <f t="shared" si="128"/>
        <v>1</v>
      </c>
      <c r="J1068" s="6">
        <f t="shared" si="128"/>
        <v>258790.2249675515</v>
      </c>
      <c r="K1068" s="18">
        <f t="shared" si="128"/>
        <v>0.15</v>
      </c>
      <c r="L1068" s="35">
        <f>Data!BS12</f>
        <v>7.5132416449734422E-3</v>
      </c>
      <c r="M1068" s="39">
        <f>VLOOKUP(C1068,Data!$CB$2:$EB$22,1+VALUE(MID(A1068,6,2)),FALSE)</f>
        <v>0</v>
      </c>
      <c r="P1068" s="6">
        <f t="shared" si="130"/>
        <v>6000</v>
      </c>
      <c r="Q1068" s="21">
        <v>0</v>
      </c>
      <c r="R1068" s="21">
        <v>0</v>
      </c>
      <c r="S1068" s="21">
        <v>0</v>
      </c>
      <c r="T1068" s="38">
        <v>0</v>
      </c>
    </row>
    <row r="1069" spans="1:20" x14ac:dyDescent="0.25">
      <c r="A1069" s="16" t="s">
        <v>326</v>
      </c>
      <c r="B1069" s="8" t="s">
        <v>53</v>
      </c>
      <c r="C1069" s="8" t="s">
        <v>76</v>
      </c>
      <c r="E1069" s="8" t="str">
        <f t="shared" si="127"/>
        <v>Initial</v>
      </c>
      <c r="F1069" s="21">
        <f t="shared" si="129"/>
        <v>103984.99760192574</v>
      </c>
      <c r="G1069" s="19">
        <f t="shared" si="129"/>
        <v>11.068808534627422</v>
      </c>
      <c r="H1069" s="18">
        <f t="shared" si="128"/>
        <v>1.4512708042355527E-3</v>
      </c>
      <c r="I1069" s="6">
        <f t="shared" si="128"/>
        <v>1</v>
      </c>
      <c r="J1069" s="6">
        <f t="shared" si="128"/>
        <v>258790.2249675515</v>
      </c>
      <c r="K1069" s="18">
        <f t="shared" si="128"/>
        <v>0.15</v>
      </c>
      <c r="L1069" s="35">
        <f>Data!BS13</f>
        <v>7.5132416449734422E-3</v>
      </c>
      <c r="M1069" s="39">
        <f>VLOOKUP(C1069,Data!$CB$2:$EB$22,1+VALUE(MID(A1069,6,2)),FALSE)</f>
        <v>0</v>
      </c>
      <c r="P1069" s="6">
        <f t="shared" si="130"/>
        <v>6000</v>
      </c>
      <c r="Q1069" s="21">
        <v>0</v>
      </c>
      <c r="R1069" s="21">
        <v>0</v>
      </c>
      <c r="S1069" s="21">
        <v>0</v>
      </c>
      <c r="T1069" s="38">
        <v>0</v>
      </c>
    </row>
    <row r="1070" spans="1:20" x14ac:dyDescent="0.25">
      <c r="A1070" s="16" t="s">
        <v>327</v>
      </c>
      <c r="B1070" s="8" t="s">
        <v>53</v>
      </c>
      <c r="C1070" s="8" t="s">
        <v>76</v>
      </c>
      <c r="E1070" s="8" t="str">
        <f t="shared" si="127"/>
        <v>Initial</v>
      </c>
      <c r="F1070" s="21">
        <f t="shared" si="129"/>
        <v>102565.4676184479</v>
      </c>
      <c r="G1070" s="19">
        <f t="shared" si="129"/>
        <v>10.14145011871261</v>
      </c>
      <c r="H1070" s="18">
        <f t="shared" si="128"/>
        <v>1.4512708042355527E-3</v>
      </c>
      <c r="I1070" s="6">
        <f t="shared" si="128"/>
        <v>1</v>
      </c>
      <c r="J1070" s="6">
        <f t="shared" si="128"/>
        <v>258790.2249675515</v>
      </c>
      <c r="K1070" s="18">
        <f t="shared" si="128"/>
        <v>0.15</v>
      </c>
      <c r="L1070" s="35">
        <f>Data!BS14</f>
        <v>7.5132416449734422E-3</v>
      </c>
      <c r="M1070" s="39">
        <f>VLOOKUP(C1070,Data!$CB$2:$EB$22,1+VALUE(MID(A1070,6,2)),FALSE)</f>
        <v>0</v>
      </c>
      <c r="P1070" s="6">
        <f t="shared" si="130"/>
        <v>6000</v>
      </c>
      <c r="Q1070" s="21">
        <v>0</v>
      </c>
      <c r="R1070" s="21">
        <v>0</v>
      </c>
      <c r="S1070" s="21">
        <v>0</v>
      </c>
      <c r="T1070" s="38">
        <v>0</v>
      </c>
    </row>
    <row r="1071" spans="1:20" x14ac:dyDescent="0.25">
      <c r="A1071" s="17" t="s">
        <v>262</v>
      </c>
      <c r="B1071" s="8" t="s">
        <v>53</v>
      </c>
      <c r="C1071" s="8" t="s">
        <v>76</v>
      </c>
      <c r="E1071" s="8" t="str">
        <f t="shared" si="127"/>
        <v>CoFi-dooh.cofi</v>
      </c>
      <c r="F1071" s="21">
        <f t="shared" si="129"/>
        <v>151814.201921687</v>
      </c>
      <c r="G1071" s="19">
        <f t="shared" si="129"/>
        <v>9.4309277953496871</v>
      </c>
      <c r="H1071" s="18">
        <f t="shared" si="128"/>
        <v>1.4512708042355527E-3</v>
      </c>
      <c r="I1071" s="6">
        <f t="shared" si="128"/>
        <v>1</v>
      </c>
      <c r="J1071" s="6">
        <f t="shared" si="128"/>
        <v>258790.2249675515</v>
      </c>
      <c r="K1071" s="18">
        <f t="shared" si="128"/>
        <v>0.15</v>
      </c>
      <c r="L1071" s="35">
        <f>Data!BS15</f>
        <v>7.5132416449734422E-3</v>
      </c>
      <c r="P1071" s="6">
        <f t="shared" si="130"/>
        <v>6000</v>
      </c>
      <c r="Q1071" s="21">
        <v>0</v>
      </c>
      <c r="R1071" s="21">
        <v>0</v>
      </c>
      <c r="S1071" s="21">
        <v>0</v>
      </c>
      <c r="T1071" s="38">
        <v>0</v>
      </c>
    </row>
    <row r="1072" spans="1:20" x14ac:dyDescent="0.25">
      <c r="A1072" s="17" t="s">
        <v>263</v>
      </c>
      <c r="B1072" s="8" t="s">
        <v>53</v>
      </c>
      <c r="C1072" s="8" t="s">
        <v>76</v>
      </c>
      <c r="E1072" s="8" t="str">
        <f t="shared" si="127"/>
        <v>CoFi-dooh.cofi</v>
      </c>
      <c r="F1072" s="21">
        <f t="shared" si="129"/>
        <v>189685.37446517299</v>
      </c>
      <c r="G1072" s="19">
        <f t="shared" si="129"/>
        <v>9.0587332826533071</v>
      </c>
      <c r="H1072" s="18">
        <f t="shared" si="128"/>
        <v>1.4512708042355527E-3</v>
      </c>
      <c r="I1072" s="6">
        <f t="shared" si="128"/>
        <v>1</v>
      </c>
      <c r="J1072" s="6">
        <f t="shared" si="128"/>
        <v>258790.2249675515</v>
      </c>
      <c r="K1072" s="18">
        <f t="shared" si="128"/>
        <v>0.15</v>
      </c>
      <c r="L1072" s="35">
        <f>Data!BS16</f>
        <v>7.1259611478098617E-3</v>
      </c>
      <c r="P1072" s="6">
        <f t="shared" si="130"/>
        <v>6000</v>
      </c>
      <c r="Q1072" s="21">
        <v>0</v>
      </c>
      <c r="R1072" s="21">
        <v>0</v>
      </c>
      <c r="S1072" s="21">
        <v>0</v>
      </c>
      <c r="T1072" s="38">
        <v>0</v>
      </c>
    </row>
    <row r="1073" spans="1:20" x14ac:dyDescent="0.25">
      <c r="A1073" s="17" t="s">
        <v>264</v>
      </c>
      <c r="B1073" s="8" t="s">
        <v>53</v>
      </c>
      <c r="C1073" s="8" t="s">
        <v>76</v>
      </c>
      <c r="E1073" s="8" t="str">
        <f t="shared" si="127"/>
        <v>CoFi-dooh.cofi</v>
      </c>
      <c r="F1073" s="21">
        <f t="shared" si="129"/>
        <v>142839.15179515848</v>
      </c>
      <c r="G1073" s="19">
        <f t="shared" si="129"/>
        <v>10.302832972074498</v>
      </c>
      <c r="H1073" s="18">
        <f t="shared" si="128"/>
        <v>1.4512708042355527E-3</v>
      </c>
      <c r="I1073" s="6">
        <f t="shared" si="128"/>
        <v>1</v>
      </c>
      <c r="J1073" s="6">
        <f t="shared" si="128"/>
        <v>258790.2249675515</v>
      </c>
      <c r="K1073" s="18">
        <f t="shared" si="128"/>
        <v>0.15</v>
      </c>
      <c r="L1073" s="35">
        <f>Data!BS17</f>
        <v>7.1259611478098617E-3</v>
      </c>
      <c r="P1073" s="6">
        <f t="shared" si="130"/>
        <v>6000</v>
      </c>
      <c r="Q1073" s="21">
        <v>0</v>
      </c>
      <c r="R1073" s="21">
        <v>0</v>
      </c>
      <c r="S1073" s="21">
        <v>0</v>
      </c>
      <c r="T1073" s="38">
        <v>0</v>
      </c>
    </row>
    <row r="1074" spans="1:20" x14ac:dyDescent="0.25">
      <c r="A1074" s="17" t="s">
        <v>265</v>
      </c>
      <c r="B1074" s="8" t="s">
        <v>53</v>
      </c>
      <c r="C1074" s="8" t="s">
        <v>76</v>
      </c>
      <c r="E1074" s="8" t="str">
        <f t="shared" si="127"/>
        <v>CoFi-dooh.cofi</v>
      </c>
      <c r="F1074" s="21">
        <f t="shared" si="129"/>
        <v>103168.9552285899</v>
      </c>
      <c r="G1074" s="19">
        <f t="shared" si="129"/>
        <v>11.257006974534221</v>
      </c>
      <c r="H1074" s="18">
        <f t="shared" si="128"/>
        <v>1.4512708042355527E-3</v>
      </c>
      <c r="I1074" s="6">
        <f t="shared" si="128"/>
        <v>1</v>
      </c>
      <c r="J1074" s="6">
        <f t="shared" si="128"/>
        <v>258790.2249675515</v>
      </c>
      <c r="K1074" s="18">
        <f t="shared" si="128"/>
        <v>0.15</v>
      </c>
      <c r="L1074" s="35">
        <f>Data!BS18</f>
        <v>7.1259611478098617E-3</v>
      </c>
      <c r="P1074" s="6">
        <f t="shared" si="130"/>
        <v>6000</v>
      </c>
      <c r="Q1074" s="21">
        <v>0</v>
      </c>
      <c r="R1074" s="21">
        <v>0</v>
      </c>
      <c r="S1074" s="21">
        <v>0</v>
      </c>
      <c r="T1074" s="38">
        <v>0</v>
      </c>
    </row>
    <row r="1075" spans="1:20" x14ac:dyDescent="0.25">
      <c r="A1075" s="17" t="s">
        <v>266</v>
      </c>
      <c r="B1075" s="8" t="s">
        <v>53</v>
      </c>
      <c r="C1075" s="8" t="s">
        <v>76</v>
      </c>
      <c r="E1075" s="8" t="str">
        <f t="shared" si="127"/>
        <v>CoFi-dooh.cofi</v>
      </c>
      <c r="F1075" s="21">
        <f t="shared" si="129"/>
        <v>142798.33267277651</v>
      </c>
      <c r="G1075" s="19">
        <f t="shared" si="129"/>
        <v>10.234322236037224</v>
      </c>
      <c r="H1075" s="18">
        <f t="shared" ref="H1075:K1090" si="131">H1074</f>
        <v>1.4512708042355527E-3</v>
      </c>
      <c r="I1075" s="6">
        <f t="shared" si="131"/>
        <v>1</v>
      </c>
      <c r="J1075" s="6">
        <f t="shared" si="131"/>
        <v>258790.2249675515</v>
      </c>
      <c r="K1075" s="18">
        <f t="shared" si="131"/>
        <v>0.15</v>
      </c>
      <c r="L1075" s="35">
        <f>Data!BS19</f>
        <v>7.1259611478098617E-3</v>
      </c>
      <c r="P1075" s="6">
        <f t="shared" si="130"/>
        <v>6000</v>
      </c>
      <c r="Q1075" s="21">
        <v>0</v>
      </c>
      <c r="R1075" s="21">
        <v>0</v>
      </c>
      <c r="S1075" s="21">
        <v>0</v>
      </c>
      <c r="T1075" s="38">
        <v>0</v>
      </c>
    </row>
    <row r="1076" spans="1:20" x14ac:dyDescent="0.25">
      <c r="A1076" s="17" t="s">
        <v>267</v>
      </c>
      <c r="B1076" s="8" t="s">
        <v>53</v>
      </c>
      <c r="C1076" s="8" t="s">
        <v>76</v>
      </c>
      <c r="E1076" s="8" t="str">
        <f t="shared" si="127"/>
        <v>CoFi-dooh.cofi</v>
      </c>
      <c r="F1076" s="21">
        <f t="shared" ref="F1076:G1091" si="132">F1010</f>
        <v>144198.29399369101</v>
      </c>
      <c r="G1076" s="19">
        <f t="shared" si="132"/>
        <v>10.244972678420806</v>
      </c>
      <c r="H1076" s="18">
        <f t="shared" si="131"/>
        <v>1.4512708042355527E-3</v>
      </c>
      <c r="I1076" s="6">
        <f t="shared" si="131"/>
        <v>1</v>
      </c>
      <c r="J1076" s="6">
        <f t="shared" si="131"/>
        <v>258790.2249675515</v>
      </c>
      <c r="K1076" s="18">
        <f t="shared" si="131"/>
        <v>0.15</v>
      </c>
      <c r="L1076" s="35">
        <f>Data!BS20</f>
        <v>7.3583294461080093E-3</v>
      </c>
      <c r="P1076" s="6">
        <f t="shared" si="130"/>
        <v>6000</v>
      </c>
      <c r="Q1076" s="21">
        <v>0</v>
      </c>
      <c r="R1076" s="21">
        <v>0</v>
      </c>
      <c r="S1076" s="21">
        <v>0</v>
      </c>
      <c r="T1076" s="38">
        <v>0</v>
      </c>
    </row>
    <row r="1077" spans="1:20" x14ac:dyDescent="0.25">
      <c r="A1077" s="17" t="s">
        <v>268</v>
      </c>
      <c r="B1077" s="8" t="s">
        <v>53</v>
      </c>
      <c r="C1077" s="8" t="s">
        <v>76</v>
      </c>
      <c r="E1077" s="8" t="str">
        <f t="shared" si="127"/>
        <v>CoFi-dooh.cofi</v>
      </c>
      <c r="F1077" s="21">
        <f t="shared" si="132"/>
        <v>98429.665186519007</v>
      </c>
      <c r="G1077" s="19">
        <f t="shared" si="132"/>
        <v>11.814132511432707</v>
      </c>
      <c r="H1077" s="18">
        <f t="shared" si="131"/>
        <v>1.4512708042355527E-3</v>
      </c>
      <c r="I1077" s="6">
        <f t="shared" si="131"/>
        <v>1</v>
      </c>
      <c r="J1077" s="6">
        <f t="shared" si="131"/>
        <v>258790.2249675515</v>
      </c>
      <c r="K1077" s="18">
        <f t="shared" si="131"/>
        <v>0.15</v>
      </c>
      <c r="L1077" s="35">
        <f>Data!BS21</f>
        <v>7.3583294461080093E-3</v>
      </c>
      <c r="P1077" s="6">
        <f t="shared" si="130"/>
        <v>6000</v>
      </c>
      <c r="Q1077" s="21">
        <v>0</v>
      </c>
      <c r="R1077" s="21">
        <v>0</v>
      </c>
      <c r="S1077" s="21">
        <v>0</v>
      </c>
      <c r="T1077" s="38">
        <v>0</v>
      </c>
    </row>
    <row r="1078" spans="1:20" x14ac:dyDescent="0.25">
      <c r="A1078" s="17" t="s">
        <v>269</v>
      </c>
      <c r="B1078" s="8" t="s">
        <v>53</v>
      </c>
      <c r="C1078" s="8" t="s">
        <v>76</v>
      </c>
      <c r="E1078" s="8" t="str">
        <f t="shared" si="127"/>
        <v>CoFi-dooh.cofi</v>
      </c>
      <c r="F1078" s="21">
        <f t="shared" si="132"/>
        <v>163384.76716181752</v>
      </c>
      <c r="G1078" s="19">
        <f t="shared" si="132"/>
        <v>10.267597507715461</v>
      </c>
      <c r="H1078" s="18">
        <f t="shared" si="131"/>
        <v>1.4512708042355527E-3</v>
      </c>
      <c r="I1078" s="6">
        <f t="shared" si="131"/>
        <v>1</v>
      </c>
      <c r="J1078" s="6">
        <f t="shared" si="131"/>
        <v>258790.2249675515</v>
      </c>
      <c r="K1078" s="18">
        <f t="shared" si="131"/>
        <v>0.15</v>
      </c>
      <c r="L1078" s="35">
        <f>Data!BS22</f>
        <v>7.3583294461080093E-3</v>
      </c>
      <c r="P1078" s="6">
        <f t="shared" si="130"/>
        <v>6000</v>
      </c>
      <c r="Q1078" s="21">
        <v>0</v>
      </c>
      <c r="R1078" s="21">
        <v>0</v>
      </c>
      <c r="S1078" s="21">
        <v>0</v>
      </c>
      <c r="T1078" s="38">
        <v>0</v>
      </c>
    </row>
    <row r="1079" spans="1:20" x14ac:dyDescent="0.25">
      <c r="A1079" s="17" t="s">
        <v>270</v>
      </c>
      <c r="B1079" s="8" t="s">
        <v>53</v>
      </c>
      <c r="C1079" s="8" t="s">
        <v>76</v>
      </c>
      <c r="E1079" s="8" t="str">
        <f t="shared" si="127"/>
        <v>CoFi-dooh.cofi</v>
      </c>
      <c r="F1079" s="21">
        <f t="shared" si="132"/>
        <v>148983.40879257949</v>
      </c>
      <c r="G1079" s="19">
        <f t="shared" si="132"/>
        <v>10.106619196002974</v>
      </c>
      <c r="H1079" s="18">
        <f t="shared" si="131"/>
        <v>1.4512708042355527E-3</v>
      </c>
      <c r="I1079" s="6">
        <f t="shared" si="131"/>
        <v>1</v>
      </c>
      <c r="J1079" s="6">
        <f t="shared" si="131"/>
        <v>258790.2249675515</v>
      </c>
      <c r="K1079" s="18">
        <f t="shared" si="131"/>
        <v>0.15</v>
      </c>
      <c r="L1079" s="35">
        <f>Data!BS23</f>
        <v>7.3583294461080093E-3</v>
      </c>
      <c r="P1079" s="6">
        <f t="shared" si="130"/>
        <v>6000</v>
      </c>
      <c r="Q1079" s="21">
        <v>0</v>
      </c>
      <c r="R1079" s="21">
        <v>0</v>
      </c>
      <c r="S1079" s="21">
        <v>0</v>
      </c>
      <c r="T1079" s="38">
        <v>0</v>
      </c>
    </row>
    <row r="1080" spans="1:20" x14ac:dyDescent="0.25">
      <c r="A1080" s="17" t="s">
        <v>249</v>
      </c>
      <c r="B1080" s="8" t="s">
        <v>53</v>
      </c>
      <c r="C1080" s="8" t="s">
        <v>76</v>
      </c>
      <c r="E1080" s="8" t="str">
        <f t="shared" si="127"/>
        <v>CoFi-dooh.cofi</v>
      </c>
      <c r="F1080" s="21">
        <f t="shared" si="132"/>
        <v>151654.691624923</v>
      </c>
      <c r="G1080" s="19">
        <f t="shared" si="132"/>
        <v>10.263206967410436</v>
      </c>
      <c r="H1080" s="18">
        <f t="shared" si="131"/>
        <v>1.4512708042355527E-3</v>
      </c>
      <c r="I1080" s="6">
        <f t="shared" si="131"/>
        <v>1</v>
      </c>
      <c r="J1080" s="6">
        <f t="shared" si="131"/>
        <v>258790.2249675515</v>
      </c>
      <c r="K1080" s="18">
        <f t="shared" si="131"/>
        <v>0.15</v>
      </c>
      <c r="L1080" s="35">
        <f>Data!BS24</f>
        <v>7.3583294461080093E-3</v>
      </c>
      <c r="P1080" s="6">
        <f t="shared" si="130"/>
        <v>6000</v>
      </c>
      <c r="Q1080" s="21">
        <v>0</v>
      </c>
      <c r="R1080" s="21">
        <v>0</v>
      </c>
      <c r="S1080" s="21">
        <v>0</v>
      </c>
      <c r="T1080" s="38">
        <v>0</v>
      </c>
    </row>
    <row r="1081" spans="1:20" x14ac:dyDescent="0.25">
      <c r="A1081" s="17" t="s">
        <v>250</v>
      </c>
      <c r="B1081" s="8" t="s">
        <v>53</v>
      </c>
      <c r="C1081" s="8" t="s">
        <v>76</v>
      </c>
      <c r="E1081" s="8" t="str">
        <f t="shared" si="127"/>
        <v>CoFi-dooh.cofi</v>
      </c>
      <c r="F1081" s="21">
        <f t="shared" si="132"/>
        <v>129850.99598897449</v>
      </c>
      <c r="G1081" s="19">
        <f t="shared" si="132"/>
        <v>10.749217003596499</v>
      </c>
      <c r="H1081" s="18">
        <f t="shared" si="131"/>
        <v>1.4512708042355527E-3</v>
      </c>
      <c r="I1081" s="6">
        <f t="shared" si="131"/>
        <v>1</v>
      </c>
      <c r="J1081" s="6">
        <f t="shared" si="131"/>
        <v>258790.2249675515</v>
      </c>
      <c r="K1081" s="18">
        <f t="shared" si="131"/>
        <v>0.15</v>
      </c>
      <c r="L1081" s="35">
        <f>Data!BS25</f>
        <v>7.3583294461080093E-3</v>
      </c>
      <c r="P1081" s="6">
        <f t="shared" si="130"/>
        <v>6000</v>
      </c>
      <c r="Q1081" s="21">
        <v>0</v>
      </c>
      <c r="R1081" s="21">
        <v>0</v>
      </c>
      <c r="S1081" s="21">
        <v>0</v>
      </c>
      <c r="T1081" s="38">
        <v>0</v>
      </c>
    </row>
    <row r="1082" spans="1:20" x14ac:dyDescent="0.25">
      <c r="A1082" s="17" t="s">
        <v>251</v>
      </c>
      <c r="B1082" s="8" t="s">
        <v>53</v>
      </c>
      <c r="C1082" s="8" t="s">
        <v>76</v>
      </c>
      <c r="E1082" s="8" t="str">
        <f t="shared" si="127"/>
        <v>CoFi-dooh.cofi</v>
      </c>
      <c r="F1082" s="21">
        <f t="shared" si="132"/>
        <v>134978.302756513</v>
      </c>
      <c r="G1082" s="19">
        <f t="shared" si="132"/>
        <v>10.756408999327785</v>
      </c>
      <c r="H1082" s="18">
        <f t="shared" si="131"/>
        <v>1.4512708042355527E-3</v>
      </c>
      <c r="I1082" s="6">
        <f t="shared" si="131"/>
        <v>1</v>
      </c>
      <c r="J1082" s="6">
        <f t="shared" si="131"/>
        <v>258790.2249675515</v>
      </c>
      <c r="K1082" s="18">
        <f t="shared" si="131"/>
        <v>0.15</v>
      </c>
      <c r="L1082" s="35">
        <f>Data!BS26</f>
        <v>7.3583294461080093E-3</v>
      </c>
      <c r="P1082" s="6">
        <f t="shared" si="130"/>
        <v>6000</v>
      </c>
      <c r="Q1082" s="21">
        <v>0</v>
      </c>
      <c r="R1082" s="21">
        <v>0</v>
      </c>
      <c r="S1082" s="21">
        <v>0</v>
      </c>
      <c r="T1082" s="38">
        <v>0</v>
      </c>
    </row>
    <row r="1083" spans="1:20" x14ac:dyDescent="0.25">
      <c r="A1083" s="17" t="s">
        <v>252</v>
      </c>
      <c r="B1083" s="8" t="s">
        <v>53</v>
      </c>
      <c r="C1083" s="8" t="s">
        <v>76</v>
      </c>
      <c r="E1083" s="8" t="str">
        <f t="shared" si="127"/>
        <v>CoFi-dooh.cofi</v>
      </c>
      <c r="F1083" s="21">
        <f t="shared" si="132"/>
        <v>134530.63966644951</v>
      </c>
      <c r="G1083" s="19">
        <f t="shared" si="132"/>
        <v>10.667047927027582</v>
      </c>
      <c r="H1083" s="18">
        <f t="shared" si="131"/>
        <v>1.4512708042355527E-3</v>
      </c>
      <c r="I1083" s="6">
        <f t="shared" si="131"/>
        <v>1</v>
      </c>
      <c r="J1083" s="6">
        <f t="shared" si="131"/>
        <v>258790.2249675515</v>
      </c>
      <c r="K1083" s="18">
        <f t="shared" si="131"/>
        <v>0.15</v>
      </c>
      <c r="L1083" s="35">
        <f>Data!BS27</f>
        <v>7.3583294461080093E-3</v>
      </c>
      <c r="P1083" s="6">
        <f t="shared" si="130"/>
        <v>6000</v>
      </c>
      <c r="Q1083" s="21">
        <v>0</v>
      </c>
      <c r="R1083" s="21">
        <v>0</v>
      </c>
      <c r="S1083" s="21">
        <v>0</v>
      </c>
      <c r="T1083" s="38">
        <v>0</v>
      </c>
    </row>
    <row r="1084" spans="1:20" x14ac:dyDescent="0.25">
      <c r="A1084" s="17" t="s">
        <v>253</v>
      </c>
      <c r="B1084" s="8" t="s">
        <v>53</v>
      </c>
      <c r="C1084" s="8" t="s">
        <v>76</v>
      </c>
      <c r="E1084" s="8" t="str">
        <f t="shared" si="127"/>
        <v>CoFi-dooh.cofi</v>
      </c>
      <c r="F1084" s="21">
        <f t="shared" si="132"/>
        <v>163793.993132748</v>
      </c>
      <c r="G1084" s="19">
        <f t="shared" si="132"/>
        <v>10.450556475461539</v>
      </c>
      <c r="H1084" s="18">
        <f t="shared" si="131"/>
        <v>1.4512708042355527E-3</v>
      </c>
      <c r="I1084" s="6">
        <f t="shared" si="131"/>
        <v>1</v>
      </c>
      <c r="J1084" s="6">
        <f t="shared" si="131"/>
        <v>258790.2249675515</v>
      </c>
      <c r="K1084" s="18">
        <f t="shared" si="131"/>
        <v>0.15</v>
      </c>
      <c r="L1084" s="35">
        <f>Data!BS28</f>
        <v>7.3583294461080093E-3</v>
      </c>
      <c r="P1084" s="6">
        <f t="shared" si="130"/>
        <v>6000</v>
      </c>
      <c r="Q1084" s="21">
        <v>0</v>
      </c>
      <c r="R1084" s="21">
        <v>0</v>
      </c>
      <c r="S1084" s="21">
        <v>0</v>
      </c>
      <c r="T1084" s="38">
        <v>0</v>
      </c>
    </row>
    <row r="1085" spans="1:20" x14ac:dyDescent="0.25">
      <c r="A1085" s="17" t="s">
        <v>254</v>
      </c>
      <c r="B1085" s="8" t="s">
        <v>53</v>
      </c>
      <c r="C1085" s="8" t="s">
        <v>76</v>
      </c>
      <c r="E1085" s="8" t="str">
        <f t="shared" si="127"/>
        <v>CoFi-dooh.cofi</v>
      </c>
      <c r="F1085" s="21">
        <f t="shared" si="132"/>
        <v>118736.888545109</v>
      </c>
      <c r="G1085" s="19">
        <f t="shared" si="132"/>
        <v>10.666379327200589</v>
      </c>
      <c r="H1085" s="18">
        <f t="shared" si="131"/>
        <v>1.4512708042355527E-3</v>
      </c>
      <c r="I1085" s="6">
        <f t="shared" si="131"/>
        <v>1</v>
      </c>
      <c r="J1085" s="6">
        <f t="shared" si="131"/>
        <v>258790.2249675515</v>
      </c>
      <c r="K1085" s="18">
        <f t="shared" si="131"/>
        <v>0.15</v>
      </c>
      <c r="L1085" s="35">
        <f>Data!BS29</f>
        <v>7.5906977444061578E-3</v>
      </c>
      <c r="P1085" s="6">
        <f t="shared" si="130"/>
        <v>6000</v>
      </c>
      <c r="Q1085" s="21">
        <v>0</v>
      </c>
      <c r="R1085" s="21">
        <v>0</v>
      </c>
      <c r="S1085" s="21">
        <v>0</v>
      </c>
      <c r="T1085" s="38">
        <v>0</v>
      </c>
    </row>
    <row r="1086" spans="1:20" x14ac:dyDescent="0.25">
      <c r="A1086" s="17" t="s">
        <v>255</v>
      </c>
      <c r="B1086" s="8" t="s">
        <v>53</v>
      </c>
      <c r="C1086" s="8" t="s">
        <v>76</v>
      </c>
      <c r="E1086" s="8" t="str">
        <f t="shared" si="127"/>
        <v>CoFi-dooh.cofi</v>
      </c>
      <c r="F1086" s="21">
        <f t="shared" si="132"/>
        <v>177768.66401188599</v>
      </c>
      <c r="G1086" s="19">
        <f t="shared" si="132"/>
        <v>9.5368396438620078</v>
      </c>
      <c r="H1086" s="18">
        <f t="shared" si="131"/>
        <v>1.4512708042355527E-3</v>
      </c>
      <c r="I1086" s="6">
        <f t="shared" si="131"/>
        <v>1</v>
      </c>
      <c r="J1086" s="6">
        <f t="shared" si="131"/>
        <v>258790.2249675515</v>
      </c>
      <c r="K1086" s="18">
        <f t="shared" si="131"/>
        <v>0.15</v>
      </c>
      <c r="L1086" s="35">
        <f>Data!BS30</f>
        <v>7.5906977444061578E-3</v>
      </c>
      <c r="P1086" s="6">
        <f t="shared" si="130"/>
        <v>6000</v>
      </c>
      <c r="Q1086" s="21">
        <v>0</v>
      </c>
      <c r="R1086" s="21">
        <v>0</v>
      </c>
      <c r="S1086" s="21">
        <v>0</v>
      </c>
      <c r="T1086" s="38">
        <v>0</v>
      </c>
    </row>
    <row r="1087" spans="1:20" x14ac:dyDescent="0.25">
      <c r="A1087" s="17" t="s">
        <v>256</v>
      </c>
      <c r="B1087" s="8" t="s">
        <v>53</v>
      </c>
      <c r="C1087" s="8" t="s">
        <v>76</v>
      </c>
      <c r="E1087" s="8" t="str">
        <f t="shared" si="127"/>
        <v>CoFi-dooh.cofi</v>
      </c>
      <c r="F1087" s="21">
        <f t="shared" si="132"/>
        <v>155905.00634210001</v>
      </c>
      <c r="G1087" s="19">
        <f t="shared" si="132"/>
        <v>9.9784577197080004</v>
      </c>
      <c r="H1087" s="18">
        <f t="shared" si="131"/>
        <v>1.4512708042355527E-3</v>
      </c>
      <c r="I1087" s="6">
        <f t="shared" si="131"/>
        <v>1</v>
      </c>
      <c r="J1087" s="6">
        <f t="shared" si="131"/>
        <v>258790.2249675515</v>
      </c>
      <c r="K1087" s="18">
        <f t="shared" si="131"/>
        <v>0.15</v>
      </c>
      <c r="L1087" s="35">
        <f>Data!BS31</f>
        <v>7.5906977444061578E-3</v>
      </c>
      <c r="P1087" s="6">
        <f t="shared" si="130"/>
        <v>6000</v>
      </c>
      <c r="Q1087" s="21">
        <v>0</v>
      </c>
      <c r="R1087" s="21">
        <v>0</v>
      </c>
      <c r="S1087" s="21">
        <v>0</v>
      </c>
      <c r="T1087" s="38">
        <v>0</v>
      </c>
    </row>
    <row r="1088" spans="1:20" x14ac:dyDescent="0.25">
      <c r="A1088" s="17" t="s">
        <v>257</v>
      </c>
      <c r="B1088" s="8" t="s">
        <v>53</v>
      </c>
      <c r="C1088" s="8" t="s">
        <v>76</v>
      </c>
      <c r="E1088" s="8" t="str">
        <f t="shared" si="127"/>
        <v>CoFi-dooh.cofi</v>
      </c>
      <c r="F1088" s="21">
        <f t="shared" si="132"/>
        <v>97265.618974818106</v>
      </c>
      <c r="G1088" s="19">
        <f t="shared" si="132"/>
        <v>11.89482405682261</v>
      </c>
      <c r="H1088" s="18">
        <f t="shared" si="131"/>
        <v>1.4512708042355527E-3</v>
      </c>
      <c r="I1088" s="6">
        <f t="shared" si="131"/>
        <v>1</v>
      </c>
      <c r="J1088" s="6">
        <f t="shared" si="131"/>
        <v>258790.2249675515</v>
      </c>
      <c r="K1088" s="18">
        <f t="shared" si="131"/>
        <v>0.15</v>
      </c>
      <c r="L1088" s="35">
        <f>Data!BS32</f>
        <v>7.5906977444061578E-3</v>
      </c>
      <c r="P1088" s="6">
        <f t="shared" si="130"/>
        <v>6000</v>
      </c>
      <c r="Q1088" s="21">
        <v>0</v>
      </c>
      <c r="R1088" s="21">
        <v>0</v>
      </c>
      <c r="S1088" s="21">
        <v>0</v>
      </c>
      <c r="T1088" s="38">
        <v>0</v>
      </c>
    </row>
    <row r="1089" spans="1:20" x14ac:dyDescent="0.25">
      <c r="A1089" s="17" t="s">
        <v>258</v>
      </c>
      <c r="B1089" s="8" t="s">
        <v>53</v>
      </c>
      <c r="C1089" s="8" t="s">
        <v>76</v>
      </c>
      <c r="E1089" s="8" t="str">
        <f t="shared" si="127"/>
        <v>CoFi-dooh.cofi</v>
      </c>
      <c r="F1089" s="21">
        <f t="shared" si="132"/>
        <v>97415.805385531698</v>
      </c>
      <c r="G1089" s="19">
        <f t="shared" si="132"/>
        <v>11.56950821742382</v>
      </c>
      <c r="H1089" s="18">
        <f t="shared" si="131"/>
        <v>1.4512708042355527E-3</v>
      </c>
      <c r="I1089" s="6">
        <f t="shared" si="131"/>
        <v>1</v>
      </c>
      <c r="J1089" s="6">
        <f t="shared" si="131"/>
        <v>258790.2249675515</v>
      </c>
      <c r="K1089" s="18">
        <f t="shared" si="131"/>
        <v>0.15</v>
      </c>
      <c r="L1089" s="35">
        <f>Data!BS33</f>
        <v>7.1259611478098617E-3</v>
      </c>
      <c r="P1089" s="6">
        <f t="shared" si="130"/>
        <v>6000</v>
      </c>
      <c r="Q1089" s="21">
        <v>0</v>
      </c>
      <c r="R1089" s="21">
        <v>0</v>
      </c>
      <c r="S1089" s="21">
        <v>0</v>
      </c>
      <c r="T1089" s="38">
        <v>0</v>
      </c>
    </row>
    <row r="1090" spans="1:20" x14ac:dyDescent="0.25">
      <c r="A1090" s="17" t="s">
        <v>259</v>
      </c>
      <c r="B1090" s="8" t="s">
        <v>53</v>
      </c>
      <c r="C1090" s="8" t="s">
        <v>76</v>
      </c>
      <c r="E1090" s="8" t="str">
        <f t="shared" si="127"/>
        <v>CoFi-dooh.cofi</v>
      </c>
      <c r="F1090" s="21">
        <f t="shared" si="132"/>
        <v>152166.78614067001</v>
      </c>
      <c r="G1090" s="19">
        <f t="shared" si="132"/>
        <v>9.8060204788667331</v>
      </c>
      <c r="H1090" s="18">
        <f t="shared" si="131"/>
        <v>1.4512708042355527E-3</v>
      </c>
      <c r="I1090" s="6">
        <f t="shared" si="131"/>
        <v>1</v>
      </c>
      <c r="J1090" s="6">
        <f t="shared" si="131"/>
        <v>258790.2249675515</v>
      </c>
      <c r="K1090" s="18">
        <f t="shared" si="131"/>
        <v>0.15</v>
      </c>
      <c r="L1090" s="35">
        <f>Data!BS34</f>
        <v>7.1259611478098617E-3</v>
      </c>
      <c r="P1090" s="6">
        <f t="shared" si="130"/>
        <v>6000</v>
      </c>
      <c r="Q1090" s="21">
        <v>0</v>
      </c>
      <c r="R1090" s="21">
        <v>0</v>
      </c>
      <c r="S1090" s="21">
        <v>0</v>
      </c>
      <c r="T1090" s="38">
        <v>0</v>
      </c>
    </row>
    <row r="1091" spans="1:20" x14ac:dyDescent="0.25">
      <c r="A1091" s="17" t="s">
        <v>260</v>
      </c>
      <c r="B1091" s="8" t="s">
        <v>53</v>
      </c>
      <c r="C1091" s="8" t="s">
        <v>76</v>
      </c>
      <c r="E1091" s="8" t="str">
        <f t="shared" si="127"/>
        <v>CoFi-dooh.cofi</v>
      </c>
      <c r="F1091" s="21">
        <f t="shared" si="132"/>
        <v>145113.38760294701</v>
      </c>
      <c r="G1091" s="19">
        <f t="shared" si="132"/>
        <v>10.081319949993899</v>
      </c>
      <c r="H1091" s="18">
        <f t="shared" ref="H1091:K1106" si="133">H1090</f>
        <v>1.4512708042355527E-3</v>
      </c>
      <c r="I1091" s="6">
        <f t="shared" si="133"/>
        <v>1</v>
      </c>
      <c r="J1091" s="6">
        <f t="shared" si="133"/>
        <v>258790.2249675515</v>
      </c>
      <c r="K1091" s="18">
        <f t="shared" si="133"/>
        <v>0.15</v>
      </c>
      <c r="L1091" s="35">
        <f>Data!BS35</f>
        <v>7.1259611478098617E-3</v>
      </c>
      <c r="P1091" s="6">
        <f t="shared" si="130"/>
        <v>6000</v>
      </c>
      <c r="Q1091" s="21">
        <v>0</v>
      </c>
      <c r="R1091" s="21">
        <v>0</v>
      </c>
      <c r="S1091" s="21">
        <v>0</v>
      </c>
      <c r="T1091" s="38">
        <v>0</v>
      </c>
    </row>
    <row r="1092" spans="1:20" x14ac:dyDescent="0.25">
      <c r="A1092" s="17" t="s">
        <v>261</v>
      </c>
      <c r="B1092" s="8" t="s">
        <v>53</v>
      </c>
      <c r="C1092" s="8" t="s">
        <v>76</v>
      </c>
      <c r="E1092" s="8" t="str">
        <f t="shared" si="127"/>
        <v>CoFi-dooh.cofi</v>
      </c>
      <c r="F1092" s="21">
        <f t="shared" ref="F1092:G1107" si="134">F1026</f>
        <v>142547.349343315</v>
      </c>
      <c r="G1092" s="19">
        <f t="shared" si="134"/>
        <v>10.00387305712248</v>
      </c>
      <c r="H1092" s="18">
        <f t="shared" si="133"/>
        <v>1.4512708042355527E-3</v>
      </c>
      <c r="I1092" s="6">
        <f t="shared" si="133"/>
        <v>1</v>
      </c>
      <c r="J1092" s="6">
        <f t="shared" si="133"/>
        <v>258790.2249675515</v>
      </c>
      <c r="K1092" s="18">
        <f t="shared" si="133"/>
        <v>0.15</v>
      </c>
      <c r="L1092" s="35">
        <f>Data!BS36</f>
        <v>7.1259611478098617E-3</v>
      </c>
      <c r="P1092" s="6">
        <f t="shared" si="130"/>
        <v>6000</v>
      </c>
      <c r="Q1092" s="21">
        <v>0</v>
      </c>
      <c r="R1092" s="21">
        <v>0</v>
      </c>
      <c r="S1092" s="21">
        <v>0</v>
      </c>
      <c r="T1092" s="38">
        <v>0</v>
      </c>
    </row>
    <row r="1093" spans="1:20" x14ac:dyDescent="0.25">
      <c r="A1093" s="17" t="s">
        <v>278</v>
      </c>
      <c r="B1093" s="8" t="s">
        <v>53</v>
      </c>
      <c r="C1093" s="8" t="s">
        <v>76</v>
      </c>
      <c r="E1093" s="8" t="str">
        <f t="shared" si="127"/>
        <v>CoFi-dooh.cofi</v>
      </c>
      <c r="F1093" s="21">
        <f t="shared" si="134"/>
        <v>89849.0514662145</v>
      </c>
      <c r="G1093" s="19">
        <f t="shared" si="134"/>
        <v>11.47574594837338</v>
      </c>
      <c r="H1093" s="18">
        <f t="shared" si="133"/>
        <v>1.4512708042355527E-3</v>
      </c>
      <c r="I1093" s="6">
        <f t="shared" si="133"/>
        <v>1</v>
      </c>
      <c r="J1093" s="6">
        <f t="shared" si="133"/>
        <v>258790.2249675515</v>
      </c>
      <c r="K1093" s="18">
        <f t="shared" si="133"/>
        <v>0.15</v>
      </c>
      <c r="L1093" s="35">
        <f>Data!BS37</f>
        <v>7.3583294461080093E-3</v>
      </c>
      <c r="P1093" s="6">
        <f t="shared" si="130"/>
        <v>6000</v>
      </c>
      <c r="Q1093" s="21">
        <v>0</v>
      </c>
      <c r="R1093" s="21">
        <v>0</v>
      </c>
      <c r="S1093" s="21">
        <v>0</v>
      </c>
      <c r="T1093" s="38">
        <v>0</v>
      </c>
    </row>
    <row r="1094" spans="1:20" x14ac:dyDescent="0.25">
      <c r="A1094" s="17" t="s">
        <v>279</v>
      </c>
      <c r="B1094" s="8" t="s">
        <v>53</v>
      </c>
      <c r="C1094" s="8" t="s">
        <v>76</v>
      </c>
      <c r="E1094" s="8" t="str">
        <f t="shared" si="127"/>
        <v>CoFi-dooh.cofi</v>
      </c>
      <c r="F1094" s="21">
        <f t="shared" si="134"/>
        <v>102630.58612210301</v>
      </c>
      <c r="G1094" s="19">
        <f t="shared" si="134"/>
        <v>10.756762154759192</v>
      </c>
      <c r="H1094" s="18">
        <f t="shared" si="133"/>
        <v>1.4512708042355527E-3</v>
      </c>
      <c r="I1094" s="6">
        <f t="shared" si="133"/>
        <v>1</v>
      </c>
      <c r="J1094" s="6">
        <f t="shared" si="133"/>
        <v>258790.2249675515</v>
      </c>
      <c r="K1094" s="18">
        <f t="shared" si="133"/>
        <v>0.15</v>
      </c>
      <c r="L1094" s="35">
        <f>Data!BS38</f>
        <v>7.3583294461080093E-3</v>
      </c>
      <c r="P1094" s="6">
        <f t="shared" si="130"/>
        <v>6000</v>
      </c>
      <c r="Q1094" s="21">
        <v>0</v>
      </c>
      <c r="R1094" s="21">
        <v>0</v>
      </c>
      <c r="S1094" s="21">
        <v>0</v>
      </c>
      <c r="T1094" s="38">
        <v>0</v>
      </c>
    </row>
    <row r="1095" spans="1:20" x14ac:dyDescent="0.25">
      <c r="A1095" s="17" t="s">
        <v>280</v>
      </c>
      <c r="B1095" s="8" t="s">
        <v>53</v>
      </c>
      <c r="C1095" s="8" t="s">
        <v>76</v>
      </c>
      <c r="E1095" s="8" t="str">
        <f t="shared" si="127"/>
        <v>CoFi-dooh.cofi</v>
      </c>
      <c r="F1095" s="21">
        <f t="shared" si="134"/>
        <v>100258.467636616</v>
      </c>
      <c r="G1095" s="19">
        <f t="shared" si="134"/>
        <v>10.65669779621145</v>
      </c>
      <c r="H1095" s="18">
        <f t="shared" si="133"/>
        <v>1.4512708042355527E-3</v>
      </c>
      <c r="I1095" s="6">
        <f t="shared" si="133"/>
        <v>1</v>
      </c>
      <c r="J1095" s="6">
        <f t="shared" si="133"/>
        <v>258790.2249675515</v>
      </c>
      <c r="K1095" s="18">
        <f t="shared" si="133"/>
        <v>0.15</v>
      </c>
      <c r="L1095" s="35">
        <f>Data!BS39</f>
        <v>7.3583294461080093E-3</v>
      </c>
      <c r="P1095" s="6">
        <f t="shared" si="130"/>
        <v>6000</v>
      </c>
      <c r="Q1095" s="21">
        <v>0</v>
      </c>
      <c r="R1095" s="21">
        <v>0</v>
      </c>
      <c r="S1095" s="21">
        <v>0</v>
      </c>
      <c r="T1095" s="38">
        <v>0</v>
      </c>
    </row>
    <row r="1096" spans="1:20" x14ac:dyDescent="0.25">
      <c r="A1096" s="17" t="s">
        <v>281</v>
      </c>
      <c r="B1096" s="8" t="s">
        <v>53</v>
      </c>
      <c r="C1096" s="8" t="s">
        <v>76</v>
      </c>
      <c r="E1096" s="8" t="str">
        <f t="shared" si="127"/>
        <v>CoFi-dooh.cofi</v>
      </c>
      <c r="F1096" s="21">
        <f t="shared" si="134"/>
        <v>136054.96228445024</v>
      </c>
      <c r="G1096" s="19">
        <f t="shared" si="134"/>
        <v>9.6760323677399889</v>
      </c>
      <c r="H1096" s="18">
        <f t="shared" si="133"/>
        <v>1.4512708042355527E-3</v>
      </c>
      <c r="I1096" s="6">
        <f t="shared" si="133"/>
        <v>1</v>
      </c>
      <c r="J1096" s="6">
        <f t="shared" si="133"/>
        <v>258790.2249675515</v>
      </c>
      <c r="K1096" s="18">
        <f t="shared" si="133"/>
        <v>0.15</v>
      </c>
      <c r="L1096" s="35">
        <f>Data!BS40</f>
        <v>7.3583294461080093E-3</v>
      </c>
      <c r="P1096" s="6">
        <f t="shared" si="130"/>
        <v>6000</v>
      </c>
      <c r="Q1096" s="21">
        <v>0</v>
      </c>
      <c r="R1096" s="21">
        <v>0</v>
      </c>
      <c r="S1096" s="21">
        <v>0</v>
      </c>
      <c r="T1096" s="38">
        <v>0</v>
      </c>
    </row>
    <row r="1097" spans="1:20" x14ac:dyDescent="0.25">
      <c r="A1097" s="17" t="s">
        <v>282</v>
      </c>
      <c r="B1097" s="8" t="s">
        <v>53</v>
      </c>
      <c r="C1097" s="8" t="s">
        <v>76</v>
      </c>
      <c r="E1097" s="8" t="str">
        <f t="shared" si="127"/>
        <v>CoFi-dooh.cofi</v>
      </c>
      <c r="F1097" s="21">
        <f t="shared" si="134"/>
        <v>120012.959289386</v>
      </c>
      <c r="G1097" s="19">
        <f t="shared" si="134"/>
        <v>10.333963539505701</v>
      </c>
      <c r="H1097" s="18">
        <f t="shared" si="133"/>
        <v>1.4512708042355527E-3</v>
      </c>
      <c r="I1097" s="6">
        <f t="shared" si="133"/>
        <v>1</v>
      </c>
      <c r="J1097" s="6">
        <f t="shared" si="133"/>
        <v>258790.2249675515</v>
      </c>
      <c r="K1097" s="18">
        <f t="shared" si="133"/>
        <v>0.15</v>
      </c>
      <c r="L1097" s="35">
        <f>Data!BS41</f>
        <v>7.3583294461080093E-3</v>
      </c>
      <c r="P1097" s="6">
        <f t="shared" si="130"/>
        <v>6000</v>
      </c>
      <c r="Q1097" s="21">
        <v>0</v>
      </c>
      <c r="R1097" s="21">
        <v>0</v>
      </c>
      <c r="S1097" s="21">
        <v>0</v>
      </c>
      <c r="T1097" s="38">
        <v>0</v>
      </c>
    </row>
    <row r="1098" spans="1:20" x14ac:dyDescent="0.25">
      <c r="A1098" s="17" t="s">
        <v>283</v>
      </c>
      <c r="B1098" s="8" t="s">
        <v>53</v>
      </c>
      <c r="C1098" s="8" t="s">
        <v>76</v>
      </c>
      <c r="E1098" s="8" t="str">
        <f t="shared" si="127"/>
        <v>CoFi-dooh.cofi</v>
      </c>
      <c r="F1098" s="21">
        <f t="shared" si="134"/>
        <v>116866.54268758249</v>
      </c>
      <c r="G1098" s="19">
        <f t="shared" si="134"/>
        <v>10.405048437786814</v>
      </c>
      <c r="H1098" s="18">
        <f t="shared" si="133"/>
        <v>1.4512708042355527E-3</v>
      </c>
      <c r="I1098" s="6">
        <f t="shared" si="133"/>
        <v>1</v>
      </c>
      <c r="J1098" s="6">
        <f t="shared" si="133"/>
        <v>258790.2249675515</v>
      </c>
      <c r="K1098" s="18">
        <f t="shared" si="133"/>
        <v>0.15</v>
      </c>
      <c r="L1098" s="35">
        <f>Data!BS42</f>
        <v>6.893592849511714E-3</v>
      </c>
      <c r="P1098" s="6">
        <f t="shared" si="130"/>
        <v>6000</v>
      </c>
      <c r="Q1098" s="21">
        <v>0</v>
      </c>
      <c r="R1098" s="21">
        <v>0</v>
      </c>
      <c r="S1098" s="21">
        <v>0</v>
      </c>
      <c r="T1098" s="38">
        <v>0</v>
      </c>
    </row>
    <row r="1099" spans="1:20" x14ac:dyDescent="0.25">
      <c r="A1099" s="17" t="s">
        <v>284</v>
      </c>
      <c r="B1099" s="8" t="s">
        <v>53</v>
      </c>
      <c r="C1099" s="8" t="s">
        <v>76</v>
      </c>
      <c r="E1099" s="8" t="str">
        <f t="shared" si="127"/>
        <v>CoFi-dooh.cofi</v>
      </c>
      <c r="F1099" s="21">
        <f t="shared" si="134"/>
        <v>108937.3696959301</v>
      </c>
      <c r="G1099" s="19">
        <f t="shared" si="134"/>
        <v>10.611727060115518</v>
      </c>
      <c r="H1099" s="18">
        <f t="shared" si="133"/>
        <v>1.4512708042355527E-3</v>
      </c>
      <c r="I1099" s="6">
        <f t="shared" si="133"/>
        <v>1</v>
      </c>
      <c r="J1099" s="6">
        <f t="shared" si="133"/>
        <v>258790.2249675515</v>
      </c>
      <c r="K1099" s="18">
        <f t="shared" si="133"/>
        <v>0.15</v>
      </c>
      <c r="L1099" s="35">
        <f>Data!BS43</f>
        <v>6.893592849511714E-3</v>
      </c>
      <c r="P1099" s="6">
        <f t="shared" si="130"/>
        <v>6000</v>
      </c>
      <c r="Q1099" s="21">
        <v>0</v>
      </c>
      <c r="R1099" s="21">
        <v>0</v>
      </c>
      <c r="S1099" s="21">
        <v>0</v>
      </c>
      <c r="T1099" s="38">
        <v>0</v>
      </c>
    </row>
    <row r="1100" spans="1:20" x14ac:dyDescent="0.25">
      <c r="A1100" s="17" t="s">
        <v>285</v>
      </c>
      <c r="B1100" s="8" t="s">
        <v>53</v>
      </c>
      <c r="C1100" s="8" t="s">
        <v>76</v>
      </c>
      <c r="E1100" s="8" t="str">
        <f t="shared" si="127"/>
        <v>CoFi-dooh.cofi</v>
      </c>
      <c r="F1100" s="21">
        <f t="shared" si="134"/>
        <v>139745.15273096098</v>
      </c>
      <c r="G1100" s="19">
        <f t="shared" si="134"/>
        <v>9.8411995603199642</v>
      </c>
      <c r="H1100" s="18">
        <f t="shared" si="133"/>
        <v>1.4512708042355527E-3</v>
      </c>
      <c r="I1100" s="6">
        <f t="shared" si="133"/>
        <v>1</v>
      </c>
      <c r="J1100" s="6">
        <f t="shared" si="133"/>
        <v>258790.2249675515</v>
      </c>
      <c r="K1100" s="18">
        <f t="shared" si="133"/>
        <v>0.15</v>
      </c>
      <c r="L1100" s="35">
        <f>Data!BS44</f>
        <v>6.893592849511714E-3</v>
      </c>
      <c r="P1100" s="6">
        <f t="shared" si="130"/>
        <v>6000</v>
      </c>
      <c r="Q1100" s="21">
        <v>0</v>
      </c>
      <c r="R1100" s="21">
        <v>0</v>
      </c>
      <c r="S1100" s="21">
        <v>0</v>
      </c>
      <c r="T1100" s="38">
        <v>0</v>
      </c>
    </row>
    <row r="1101" spans="1:20" x14ac:dyDescent="0.25">
      <c r="A1101" s="17" t="s">
        <v>286</v>
      </c>
      <c r="B1101" s="8" t="s">
        <v>53</v>
      </c>
      <c r="C1101" s="8" t="s">
        <v>76</v>
      </c>
      <c r="E1101" s="8" t="str">
        <f t="shared" si="127"/>
        <v>CoFi-dooh.cofi</v>
      </c>
      <c r="F1101" s="21">
        <f t="shared" si="134"/>
        <v>127193.24193917849</v>
      </c>
      <c r="G1101" s="19">
        <f t="shared" si="134"/>
        <v>9.9262954008951514</v>
      </c>
      <c r="H1101" s="18">
        <f t="shared" si="133"/>
        <v>1.4512708042355527E-3</v>
      </c>
      <c r="I1101" s="6">
        <f t="shared" si="133"/>
        <v>1</v>
      </c>
      <c r="J1101" s="6">
        <f t="shared" si="133"/>
        <v>258790.2249675515</v>
      </c>
      <c r="K1101" s="18">
        <f t="shared" si="133"/>
        <v>0.15</v>
      </c>
      <c r="L1101" s="35">
        <f>Data!BS45</f>
        <v>6.893592849511714E-3</v>
      </c>
      <c r="P1101" s="6">
        <f t="shared" si="130"/>
        <v>6000</v>
      </c>
      <c r="Q1101" s="21">
        <v>0</v>
      </c>
      <c r="R1101" s="21">
        <v>0</v>
      </c>
      <c r="S1101" s="21">
        <v>0</v>
      </c>
      <c r="T1101" s="38">
        <v>0</v>
      </c>
    </row>
    <row r="1102" spans="1:20" x14ac:dyDescent="0.25">
      <c r="A1102" s="17" t="s">
        <v>287</v>
      </c>
      <c r="B1102" s="8" t="s">
        <v>53</v>
      </c>
      <c r="C1102" s="8" t="s">
        <v>76</v>
      </c>
      <c r="E1102" s="8" t="str">
        <f t="shared" si="127"/>
        <v>CoFi-dooh.cofi</v>
      </c>
      <c r="F1102" s="21">
        <f t="shared" si="134"/>
        <v>98961.417574702558</v>
      </c>
      <c r="G1102" s="19">
        <f t="shared" si="134"/>
        <v>10.858416640618575</v>
      </c>
      <c r="H1102" s="18">
        <f t="shared" si="133"/>
        <v>1.4512708042355527E-3</v>
      </c>
      <c r="I1102" s="6">
        <f t="shared" si="133"/>
        <v>1</v>
      </c>
      <c r="J1102" s="6">
        <f t="shared" si="133"/>
        <v>258790.2249675515</v>
      </c>
      <c r="K1102" s="18">
        <f t="shared" si="133"/>
        <v>0.15</v>
      </c>
      <c r="L1102" s="35">
        <f>Data!BS46</f>
        <v>8.0554343410024522E-3</v>
      </c>
      <c r="P1102" s="6">
        <f t="shared" si="130"/>
        <v>6000</v>
      </c>
      <c r="Q1102" s="21">
        <v>0</v>
      </c>
      <c r="R1102" s="21">
        <v>0</v>
      </c>
      <c r="S1102" s="21">
        <v>0</v>
      </c>
      <c r="T1102" s="38">
        <v>0</v>
      </c>
    </row>
    <row r="1103" spans="1:20" x14ac:dyDescent="0.25">
      <c r="A1103" s="17" t="s">
        <v>288</v>
      </c>
      <c r="B1103" s="8" t="s">
        <v>53</v>
      </c>
      <c r="C1103" s="8" t="s">
        <v>76</v>
      </c>
      <c r="E1103" s="8" t="str">
        <f t="shared" si="127"/>
        <v>CoFi-dooh.cofi</v>
      </c>
      <c r="F1103" s="21">
        <f t="shared" si="134"/>
        <v>140247.726458766</v>
      </c>
      <c r="G1103" s="19">
        <f t="shared" si="134"/>
        <v>9.6134169138285639</v>
      </c>
      <c r="H1103" s="18">
        <f t="shared" si="133"/>
        <v>1.4512708042355527E-3</v>
      </c>
      <c r="I1103" s="6">
        <f t="shared" si="133"/>
        <v>1</v>
      </c>
      <c r="J1103" s="6">
        <f t="shared" si="133"/>
        <v>258790.2249675515</v>
      </c>
      <c r="K1103" s="18">
        <f t="shared" si="133"/>
        <v>0.15</v>
      </c>
      <c r="L1103" s="35">
        <f>Data!BS47</f>
        <v>8.0554343410024522E-3</v>
      </c>
      <c r="P1103" s="6">
        <f t="shared" si="130"/>
        <v>6000</v>
      </c>
      <c r="Q1103" s="21">
        <v>0</v>
      </c>
      <c r="R1103" s="21">
        <v>0</v>
      </c>
      <c r="S1103" s="21">
        <v>0</v>
      </c>
      <c r="T1103" s="38">
        <v>0</v>
      </c>
    </row>
    <row r="1104" spans="1:20" x14ac:dyDescent="0.25">
      <c r="A1104" s="17" t="s">
        <v>289</v>
      </c>
      <c r="B1104" s="8" t="s">
        <v>53</v>
      </c>
      <c r="C1104" s="8" t="s">
        <v>76</v>
      </c>
      <c r="E1104" s="8" t="str">
        <f t="shared" si="127"/>
        <v>CoFi-dooh.cofi</v>
      </c>
      <c r="F1104" s="21">
        <f t="shared" si="134"/>
        <v>128882.724156953</v>
      </c>
      <c r="G1104" s="19">
        <f t="shared" si="134"/>
        <v>10.018080499707807</v>
      </c>
      <c r="H1104" s="18">
        <f t="shared" si="133"/>
        <v>1.4512708042355527E-3</v>
      </c>
      <c r="I1104" s="6">
        <f t="shared" si="133"/>
        <v>1</v>
      </c>
      <c r="J1104" s="6">
        <f t="shared" si="133"/>
        <v>258790.2249675515</v>
      </c>
      <c r="K1104" s="18">
        <f t="shared" si="133"/>
        <v>0.15</v>
      </c>
      <c r="L1104" s="35">
        <f>Data!BS48</f>
        <v>8.0554343410024522E-3</v>
      </c>
      <c r="P1104" s="6">
        <f t="shared" si="130"/>
        <v>6000</v>
      </c>
      <c r="Q1104" s="21">
        <v>0</v>
      </c>
      <c r="R1104" s="21">
        <v>0</v>
      </c>
      <c r="S1104" s="21">
        <v>0</v>
      </c>
      <c r="T1104" s="38">
        <v>0</v>
      </c>
    </row>
    <row r="1105" spans="1:20" x14ac:dyDescent="0.25">
      <c r="A1105" s="17" t="s">
        <v>290</v>
      </c>
      <c r="B1105" s="8" t="s">
        <v>53</v>
      </c>
      <c r="C1105" s="8" t="s">
        <v>76</v>
      </c>
      <c r="E1105" s="8" t="str">
        <f t="shared" si="127"/>
        <v>CoFi-dooh.cofi</v>
      </c>
      <c r="F1105" s="21">
        <f t="shared" si="134"/>
        <v>135407.79754491249</v>
      </c>
      <c r="G1105" s="19">
        <f t="shared" si="134"/>
        <v>10.06173925353273</v>
      </c>
      <c r="H1105" s="18">
        <f t="shared" si="133"/>
        <v>1.4512708042355527E-3</v>
      </c>
      <c r="I1105" s="6">
        <f t="shared" si="133"/>
        <v>1</v>
      </c>
      <c r="J1105" s="6">
        <f t="shared" si="133"/>
        <v>258790.2249675515</v>
      </c>
      <c r="K1105" s="18">
        <f t="shared" si="133"/>
        <v>0.15</v>
      </c>
      <c r="L1105" s="35">
        <f>Data!BS49</f>
        <v>8.0554343410024522E-3</v>
      </c>
      <c r="P1105" s="6">
        <f t="shared" si="130"/>
        <v>6000</v>
      </c>
      <c r="Q1105" s="21">
        <v>0</v>
      </c>
      <c r="R1105" s="21">
        <v>0</v>
      </c>
      <c r="S1105" s="21">
        <v>0</v>
      </c>
      <c r="T1105" s="38">
        <v>0</v>
      </c>
    </row>
    <row r="1106" spans="1:20" x14ac:dyDescent="0.25">
      <c r="A1106" s="17" t="s">
        <v>291</v>
      </c>
      <c r="B1106" s="8" t="s">
        <v>53</v>
      </c>
      <c r="C1106" s="8" t="s">
        <v>76</v>
      </c>
      <c r="E1106" s="8" t="str">
        <f t="shared" si="127"/>
        <v>CoFi-dooh.cofi</v>
      </c>
      <c r="F1106" s="21">
        <f t="shared" si="134"/>
        <v>131715.40721681551</v>
      </c>
      <c r="G1106" s="19">
        <f t="shared" si="134"/>
        <v>9.9201899973408398</v>
      </c>
      <c r="H1106" s="18">
        <f t="shared" si="133"/>
        <v>1.4512708042355527E-3</v>
      </c>
      <c r="I1106" s="6">
        <f t="shared" si="133"/>
        <v>1</v>
      </c>
      <c r="J1106" s="6">
        <f t="shared" si="133"/>
        <v>258790.2249675515</v>
      </c>
      <c r="K1106" s="18">
        <f t="shared" si="133"/>
        <v>0.15</v>
      </c>
      <c r="L1106" s="35">
        <f>Data!BS50</f>
        <v>8.0554343410024522E-3</v>
      </c>
      <c r="P1106" s="6">
        <f t="shared" si="130"/>
        <v>6000</v>
      </c>
      <c r="Q1106" s="21">
        <v>0</v>
      </c>
      <c r="R1106" s="21">
        <v>0</v>
      </c>
      <c r="S1106" s="21">
        <v>0</v>
      </c>
      <c r="T1106" s="38">
        <v>0</v>
      </c>
    </row>
    <row r="1107" spans="1:20" x14ac:dyDescent="0.25">
      <c r="A1107" s="17" t="s">
        <v>292</v>
      </c>
      <c r="B1107" s="8" t="s">
        <v>53</v>
      </c>
      <c r="C1107" s="8" t="s">
        <v>76</v>
      </c>
      <c r="E1107" s="8" t="str">
        <f t="shared" si="127"/>
        <v>CoFi-dooh.cofi</v>
      </c>
      <c r="F1107" s="21">
        <f t="shared" si="134"/>
        <v>134805.17056130699</v>
      </c>
      <c r="G1107" s="19">
        <f t="shared" si="134"/>
        <v>9.8797139695342295</v>
      </c>
      <c r="H1107" s="18">
        <f t="shared" ref="H1107:K1122" si="135">H1106</f>
        <v>1.4512708042355527E-3</v>
      </c>
      <c r="I1107" s="6">
        <f t="shared" si="135"/>
        <v>1</v>
      </c>
      <c r="J1107" s="6">
        <f t="shared" si="135"/>
        <v>258790.2249675515</v>
      </c>
      <c r="K1107" s="18">
        <f t="shared" si="135"/>
        <v>0.15</v>
      </c>
      <c r="L1107" s="35">
        <f>Data!BS51</f>
        <v>8.4427148381660318E-3</v>
      </c>
      <c r="P1107" s="6">
        <f t="shared" si="130"/>
        <v>6000</v>
      </c>
      <c r="Q1107" s="21">
        <v>0</v>
      </c>
      <c r="R1107" s="21">
        <v>0</v>
      </c>
      <c r="S1107" s="21">
        <v>0</v>
      </c>
      <c r="T1107" s="38">
        <v>0</v>
      </c>
    </row>
    <row r="1108" spans="1:20" x14ac:dyDescent="0.25">
      <c r="A1108" s="17" t="s">
        <v>293</v>
      </c>
      <c r="B1108" s="8" t="s">
        <v>53</v>
      </c>
      <c r="C1108" s="8" t="s">
        <v>76</v>
      </c>
      <c r="E1108" s="8" t="str">
        <f t="shared" si="127"/>
        <v>CoFi-dooh.cofi</v>
      </c>
      <c r="F1108" s="21">
        <f t="shared" ref="F1108:G1122" si="136">F1042</f>
        <v>138063.61861453537</v>
      </c>
      <c r="G1108" s="19">
        <f t="shared" si="136"/>
        <v>9.8167859944510791</v>
      </c>
      <c r="H1108" s="18">
        <f t="shared" si="135"/>
        <v>1.4512708042355527E-3</v>
      </c>
      <c r="I1108" s="6">
        <f t="shared" si="135"/>
        <v>1</v>
      </c>
      <c r="J1108" s="6">
        <f t="shared" si="135"/>
        <v>258790.2249675515</v>
      </c>
      <c r="K1108" s="18">
        <f t="shared" si="135"/>
        <v>0.15</v>
      </c>
      <c r="L1108" s="35">
        <f>Data!BS52</f>
        <v>8.4427148381660318E-3</v>
      </c>
      <c r="P1108" s="6">
        <f t="shared" si="130"/>
        <v>6000</v>
      </c>
      <c r="Q1108" s="21">
        <v>0</v>
      </c>
      <c r="R1108" s="21">
        <v>0</v>
      </c>
      <c r="S1108" s="21">
        <v>0</v>
      </c>
      <c r="T1108" s="38">
        <v>0</v>
      </c>
    </row>
    <row r="1109" spans="1:20" x14ac:dyDescent="0.25">
      <c r="A1109" s="17" t="s">
        <v>294</v>
      </c>
      <c r="B1109" s="8" t="s">
        <v>53</v>
      </c>
      <c r="C1109" s="8" t="s">
        <v>76</v>
      </c>
      <c r="E1109" s="8" t="str">
        <f t="shared" si="127"/>
        <v>CoFi-dooh.cofi</v>
      </c>
      <c r="F1109" s="21">
        <f t="shared" si="136"/>
        <v>140066.027754765</v>
      </c>
      <c r="G1109" s="19">
        <f t="shared" si="136"/>
        <v>9.7938144488489662</v>
      </c>
      <c r="H1109" s="18">
        <f t="shared" si="135"/>
        <v>1.4512708042355527E-3</v>
      </c>
      <c r="I1109" s="6">
        <f t="shared" si="135"/>
        <v>1</v>
      </c>
      <c r="J1109" s="6">
        <f t="shared" si="135"/>
        <v>258790.2249675515</v>
      </c>
      <c r="K1109" s="18">
        <f t="shared" si="135"/>
        <v>0.15</v>
      </c>
      <c r="L1109" s="35">
        <f>Data!BS53</f>
        <v>8.4427148381660318E-3</v>
      </c>
      <c r="P1109" s="6">
        <f t="shared" si="130"/>
        <v>6000</v>
      </c>
      <c r="Q1109" s="21">
        <v>0</v>
      </c>
      <c r="R1109" s="21">
        <v>0</v>
      </c>
      <c r="S1109" s="21">
        <v>0</v>
      </c>
      <c r="T1109" s="38">
        <v>0</v>
      </c>
    </row>
    <row r="1110" spans="1:20" x14ac:dyDescent="0.25">
      <c r="A1110" s="17" t="s">
        <v>295</v>
      </c>
      <c r="B1110" s="8" t="s">
        <v>53</v>
      </c>
      <c r="C1110" s="8" t="s">
        <v>76</v>
      </c>
      <c r="E1110" s="8" t="str">
        <f t="shared" si="127"/>
        <v>CoFi-dooh.cofi</v>
      </c>
      <c r="F1110" s="21">
        <f t="shared" si="136"/>
        <v>101164.9671476817</v>
      </c>
      <c r="G1110" s="19">
        <f t="shared" si="136"/>
        <v>10.968122894697334</v>
      </c>
      <c r="H1110" s="18">
        <f t="shared" si="135"/>
        <v>1.4512708042355527E-3</v>
      </c>
      <c r="I1110" s="6">
        <f t="shared" si="135"/>
        <v>1</v>
      </c>
      <c r="J1110" s="6">
        <f t="shared" si="135"/>
        <v>258790.2249675515</v>
      </c>
      <c r="K1110" s="18">
        <f t="shared" si="135"/>
        <v>0.15</v>
      </c>
      <c r="L1110" s="35">
        <f>Data!BS54</f>
        <v>7.745609943271589E-3</v>
      </c>
      <c r="P1110" s="6">
        <f t="shared" si="130"/>
        <v>6000</v>
      </c>
      <c r="Q1110" s="21">
        <v>0</v>
      </c>
      <c r="R1110" s="21">
        <v>0</v>
      </c>
      <c r="S1110" s="21">
        <v>0</v>
      </c>
      <c r="T1110" s="38">
        <v>0</v>
      </c>
    </row>
    <row r="1111" spans="1:20" x14ac:dyDescent="0.25">
      <c r="A1111" s="17" t="s">
        <v>296</v>
      </c>
      <c r="B1111" s="8" t="s">
        <v>53</v>
      </c>
      <c r="C1111" s="8" t="s">
        <v>76</v>
      </c>
      <c r="E1111" s="8" t="str">
        <f t="shared" si="127"/>
        <v>CoFi-dooh.cofi</v>
      </c>
      <c r="F1111" s="21">
        <f t="shared" si="136"/>
        <v>147273.34304075674</v>
      </c>
      <c r="G1111" s="19">
        <f t="shared" si="136"/>
        <v>9.5908908109141535</v>
      </c>
      <c r="H1111" s="18">
        <f t="shared" si="135"/>
        <v>1.4512708042355527E-3</v>
      </c>
      <c r="I1111" s="6">
        <f t="shared" si="135"/>
        <v>1</v>
      </c>
      <c r="J1111" s="6">
        <f t="shared" si="135"/>
        <v>258790.2249675515</v>
      </c>
      <c r="K1111" s="18">
        <f t="shared" si="135"/>
        <v>0.15</v>
      </c>
      <c r="L1111" s="35">
        <f>Data!BS55</f>
        <v>9.9918368268203488E-3</v>
      </c>
      <c r="P1111" s="6">
        <f t="shared" si="130"/>
        <v>6000</v>
      </c>
      <c r="Q1111" s="21">
        <v>0</v>
      </c>
      <c r="R1111" s="21">
        <v>0</v>
      </c>
      <c r="S1111" s="21">
        <v>0</v>
      </c>
      <c r="T1111" s="38">
        <v>0</v>
      </c>
    </row>
    <row r="1112" spans="1:20" x14ac:dyDescent="0.25">
      <c r="A1112" s="17" t="s">
        <v>297</v>
      </c>
      <c r="B1112" s="8" t="s">
        <v>53</v>
      </c>
      <c r="C1112" s="8" t="s">
        <v>76</v>
      </c>
      <c r="E1112" s="8" t="str">
        <f t="shared" si="127"/>
        <v>CoFi-dooh.cofi</v>
      </c>
      <c r="F1112" s="21">
        <f t="shared" si="136"/>
        <v>140029.762850681</v>
      </c>
      <c r="G1112" s="19">
        <f t="shared" si="136"/>
        <v>9.8635703103955539</v>
      </c>
      <c r="H1112" s="18">
        <f t="shared" si="135"/>
        <v>1.4512708042355527E-3</v>
      </c>
      <c r="I1112" s="6">
        <f t="shared" si="135"/>
        <v>1</v>
      </c>
      <c r="J1112" s="6">
        <f t="shared" si="135"/>
        <v>258790.2249675515</v>
      </c>
      <c r="K1112" s="18">
        <f t="shared" si="135"/>
        <v>0.15</v>
      </c>
      <c r="L1112" s="35">
        <f>Data!BS56</f>
        <v>9.9918368268203488E-3</v>
      </c>
      <c r="P1112" s="6">
        <f t="shared" si="130"/>
        <v>6000</v>
      </c>
      <c r="Q1112" s="21">
        <v>0</v>
      </c>
      <c r="R1112" s="21">
        <v>0</v>
      </c>
      <c r="S1112" s="21">
        <v>0</v>
      </c>
      <c r="T1112" s="38">
        <v>0</v>
      </c>
    </row>
    <row r="1113" spans="1:20" x14ac:dyDescent="0.25">
      <c r="A1113" s="17" t="s">
        <v>298</v>
      </c>
      <c r="B1113" s="8" t="s">
        <v>53</v>
      </c>
      <c r="C1113" s="8" t="s">
        <v>76</v>
      </c>
      <c r="E1113" s="8" t="str">
        <f t="shared" si="127"/>
        <v>CoFi-dooh.cofi</v>
      </c>
      <c r="F1113" s="21">
        <f t="shared" si="136"/>
        <v>104340.25747720734</v>
      </c>
      <c r="G1113" s="19">
        <f t="shared" si="136"/>
        <v>10.973424562583329</v>
      </c>
      <c r="H1113" s="18">
        <f t="shared" si="135"/>
        <v>1.4512708042355527E-3</v>
      </c>
      <c r="I1113" s="6">
        <f t="shared" si="135"/>
        <v>1</v>
      </c>
      <c r="J1113" s="6">
        <f t="shared" si="135"/>
        <v>258790.2249675515</v>
      </c>
      <c r="K1113" s="18">
        <f t="shared" si="135"/>
        <v>0.15</v>
      </c>
      <c r="L1113" s="35">
        <f>Data!BS57</f>
        <v>9.9918368268203488E-3</v>
      </c>
      <c r="P1113" s="6">
        <f t="shared" si="130"/>
        <v>6000</v>
      </c>
      <c r="Q1113" s="21">
        <v>0</v>
      </c>
      <c r="R1113" s="21">
        <v>0</v>
      </c>
      <c r="S1113" s="21">
        <v>0</v>
      </c>
      <c r="T1113" s="38">
        <v>0</v>
      </c>
    </row>
    <row r="1114" spans="1:20" x14ac:dyDescent="0.25">
      <c r="A1114" s="17" t="s">
        <v>299</v>
      </c>
      <c r="B1114" s="8" t="s">
        <v>53</v>
      </c>
      <c r="C1114" s="8" t="s">
        <v>76</v>
      </c>
      <c r="E1114" s="8" t="str">
        <f t="shared" si="127"/>
        <v>CoFi-dooh.cofi</v>
      </c>
      <c r="F1114" s="21">
        <f t="shared" si="136"/>
        <v>104172.52557476799</v>
      </c>
      <c r="G1114" s="19">
        <f t="shared" si="136"/>
        <v>11.193720016366246</v>
      </c>
      <c r="H1114" s="18">
        <f t="shared" si="135"/>
        <v>1.4512708042355527E-3</v>
      </c>
      <c r="I1114" s="6">
        <f t="shared" si="135"/>
        <v>1</v>
      </c>
      <c r="J1114" s="6">
        <f t="shared" si="135"/>
        <v>258790.2249675515</v>
      </c>
      <c r="K1114" s="18">
        <f t="shared" si="135"/>
        <v>0.15</v>
      </c>
      <c r="L1114" s="35">
        <f>Data!BS58</f>
        <v>9.9918368268203488E-3</v>
      </c>
      <c r="P1114" s="6">
        <f t="shared" si="130"/>
        <v>6000</v>
      </c>
      <c r="Q1114" s="21">
        <v>0</v>
      </c>
      <c r="R1114" s="21">
        <v>0</v>
      </c>
      <c r="S1114" s="21">
        <v>0</v>
      </c>
      <c r="T1114" s="38">
        <v>0</v>
      </c>
    </row>
    <row r="1115" spans="1:20" x14ac:dyDescent="0.25">
      <c r="A1115" s="17" t="s">
        <v>300</v>
      </c>
      <c r="B1115" s="8" t="s">
        <v>53</v>
      </c>
      <c r="C1115" s="8" t="s">
        <v>76</v>
      </c>
      <c r="E1115" s="8" t="str">
        <f t="shared" si="127"/>
        <v>CoFi-dooh.cofi</v>
      </c>
      <c r="F1115" s="21">
        <f t="shared" si="136"/>
        <v>167069.04494132148</v>
      </c>
      <c r="G1115" s="19">
        <f t="shared" si="136"/>
        <v>9.4347717151777815</v>
      </c>
      <c r="H1115" s="18">
        <f t="shared" si="135"/>
        <v>1.4512708042355527E-3</v>
      </c>
      <c r="I1115" s="6">
        <f t="shared" si="135"/>
        <v>1</v>
      </c>
      <c r="J1115" s="6">
        <f t="shared" si="135"/>
        <v>258790.2249675515</v>
      </c>
      <c r="K1115" s="18">
        <f t="shared" si="135"/>
        <v>0.15</v>
      </c>
      <c r="L1115" s="35">
        <f>Data!BS59</f>
        <v>8.597627037031463E-3</v>
      </c>
      <c r="P1115" s="6">
        <f t="shared" si="130"/>
        <v>6000</v>
      </c>
      <c r="Q1115" s="21">
        <v>0</v>
      </c>
      <c r="R1115" s="21">
        <v>0</v>
      </c>
      <c r="S1115" s="21">
        <v>0</v>
      </c>
      <c r="T1115" s="38">
        <v>0</v>
      </c>
    </row>
    <row r="1116" spans="1:20" x14ac:dyDescent="0.25">
      <c r="A1116" s="17" t="s">
        <v>301</v>
      </c>
      <c r="B1116" s="8" t="s">
        <v>53</v>
      </c>
      <c r="C1116" s="8" t="s">
        <v>76</v>
      </c>
      <c r="E1116" s="8" t="str">
        <f t="shared" si="127"/>
        <v>CoFi-dooh.cofi</v>
      </c>
      <c r="F1116" s="21">
        <f t="shared" si="136"/>
        <v>134663.4657046372</v>
      </c>
      <c r="G1116" s="19">
        <f t="shared" si="136"/>
        <v>10.317735507089584</v>
      </c>
      <c r="H1116" s="18">
        <f t="shared" si="135"/>
        <v>1.4512708042355527E-3</v>
      </c>
      <c r="I1116" s="6">
        <f t="shared" si="135"/>
        <v>1</v>
      </c>
      <c r="J1116" s="6">
        <f t="shared" si="135"/>
        <v>258790.2249675515</v>
      </c>
      <c r="K1116" s="18">
        <f t="shared" si="135"/>
        <v>0.15</v>
      </c>
      <c r="L1116" s="35">
        <f>Data!BS60</f>
        <v>8.597627037031463E-3</v>
      </c>
      <c r="P1116" s="6">
        <f t="shared" si="130"/>
        <v>6000</v>
      </c>
      <c r="Q1116" s="21">
        <v>0</v>
      </c>
      <c r="R1116" s="21">
        <v>0</v>
      </c>
      <c r="S1116" s="21">
        <v>0</v>
      </c>
      <c r="T1116" s="38">
        <v>0</v>
      </c>
    </row>
    <row r="1117" spans="1:20" x14ac:dyDescent="0.25">
      <c r="A1117" s="17" t="s">
        <v>272</v>
      </c>
      <c r="B1117" s="8" t="s">
        <v>53</v>
      </c>
      <c r="C1117" s="8" t="s">
        <v>76</v>
      </c>
      <c r="E1117" s="8" t="str">
        <f t="shared" si="127"/>
        <v>CoFi-dooh.cofi</v>
      </c>
      <c r="F1117" s="21">
        <f t="shared" si="136"/>
        <v>122703.84078918799</v>
      </c>
      <c r="G1117" s="19">
        <f t="shared" si="136"/>
        <v>10.456302746523619</v>
      </c>
      <c r="H1117" s="18">
        <f t="shared" si="135"/>
        <v>1.4512708042355527E-3</v>
      </c>
      <c r="I1117" s="6">
        <f t="shared" si="135"/>
        <v>1</v>
      </c>
      <c r="J1117" s="6">
        <f t="shared" si="135"/>
        <v>258790.2249675515</v>
      </c>
      <c r="K1117" s="18">
        <f t="shared" si="135"/>
        <v>0.15</v>
      </c>
      <c r="L1117" s="35">
        <f>Data!BS61</f>
        <v>8.597627037031463E-3</v>
      </c>
      <c r="P1117" s="6">
        <f t="shared" si="130"/>
        <v>6000</v>
      </c>
      <c r="Q1117" s="21">
        <v>0</v>
      </c>
      <c r="R1117" s="21">
        <v>0</v>
      </c>
      <c r="S1117" s="21">
        <v>0</v>
      </c>
      <c r="T1117" s="38">
        <v>0</v>
      </c>
    </row>
    <row r="1118" spans="1:20" x14ac:dyDescent="0.25">
      <c r="A1118" s="17" t="s">
        <v>273</v>
      </c>
      <c r="B1118" s="8" t="s">
        <v>53</v>
      </c>
      <c r="C1118" s="8" t="s">
        <v>76</v>
      </c>
      <c r="E1118" s="8" t="str">
        <f t="shared" si="127"/>
        <v>CoFi-dooh.cofi</v>
      </c>
      <c r="F1118" s="21">
        <f t="shared" si="136"/>
        <v>103976.50221745251</v>
      </c>
      <c r="G1118" s="19">
        <f t="shared" si="136"/>
        <v>11.053036600654009</v>
      </c>
      <c r="H1118" s="18">
        <f t="shared" si="135"/>
        <v>1.4512708042355527E-3</v>
      </c>
      <c r="I1118" s="6">
        <f t="shared" si="135"/>
        <v>1</v>
      </c>
      <c r="J1118" s="6">
        <f t="shared" si="135"/>
        <v>258790.2249675515</v>
      </c>
      <c r="K1118" s="18">
        <f t="shared" si="135"/>
        <v>0.15</v>
      </c>
      <c r="L1118" s="35">
        <f>Data!BS62</f>
        <v>8.597627037031463E-3</v>
      </c>
      <c r="P1118" s="6">
        <f t="shared" si="130"/>
        <v>6000</v>
      </c>
      <c r="Q1118" s="21">
        <v>0</v>
      </c>
      <c r="R1118" s="21">
        <v>0</v>
      </c>
      <c r="S1118" s="21">
        <v>0</v>
      </c>
      <c r="T1118" s="38">
        <v>0</v>
      </c>
    </row>
    <row r="1119" spans="1:20" x14ac:dyDescent="0.25">
      <c r="A1119" s="17" t="s">
        <v>274</v>
      </c>
      <c r="B1119" s="8" t="s">
        <v>53</v>
      </c>
      <c r="C1119" s="8" t="s">
        <v>76</v>
      </c>
      <c r="E1119" s="8" t="str">
        <f t="shared" si="127"/>
        <v>CoFi-dooh.cofi</v>
      </c>
      <c r="F1119" s="21">
        <f t="shared" si="136"/>
        <v>111788.15367445731</v>
      </c>
      <c r="G1119" s="19">
        <f t="shared" si="136"/>
        <v>10.78329449978415</v>
      </c>
      <c r="H1119" s="18">
        <f t="shared" si="135"/>
        <v>1.4512708042355527E-3</v>
      </c>
      <c r="I1119" s="6">
        <f t="shared" si="135"/>
        <v>1</v>
      </c>
      <c r="J1119" s="6">
        <f t="shared" si="135"/>
        <v>258790.2249675515</v>
      </c>
      <c r="K1119" s="18">
        <f t="shared" si="135"/>
        <v>0.15</v>
      </c>
      <c r="L1119" s="35">
        <f>Data!BS63</f>
        <v>8.597627037031463E-3</v>
      </c>
      <c r="P1119" s="6">
        <f t="shared" si="130"/>
        <v>6000</v>
      </c>
      <c r="Q1119" s="21">
        <v>0</v>
      </c>
      <c r="R1119" s="21">
        <v>0</v>
      </c>
      <c r="S1119" s="21">
        <v>0</v>
      </c>
      <c r="T1119" s="38">
        <v>0</v>
      </c>
    </row>
    <row r="1120" spans="1:20" x14ac:dyDescent="0.25">
      <c r="A1120" s="17" t="s">
        <v>275</v>
      </c>
      <c r="B1120" s="8" t="s">
        <v>53</v>
      </c>
      <c r="C1120" s="8" t="s">
        <v>76</v>
      </c>
      <c r="E1120" s="8" t="str">
        <f t="shared" si="127"/>
        <v>CoFi-dooh.cofi</v>
      </c>
      <c r="F1120" s="21">
        <f t="shared" si="136"/>
        <v>169487.33196936251</v>
      </c>
      <c r="G1120" s="19">
        <f t="shared" si="136"/>
        <v>9.4563668699484822</v>
      </c>
      <c r="H1120" s="18">
        <f t="shared" si="135"/>
        <v>1.4512708042355527E-3</v>
      </c>
      <c r="I1120" s="6">
        <f t="shared" si="135"/>
        <v>1</v>
      </c>
      <c r="J1120" s="6">
        <f t="shared" si="135"/>
        <v>258790.2249675515</v>
      </c>
      <c r="K1120" s="18">
        <f t="shared" si="135"/>
        <v>0.15</v>
      </c>
      <c r="L1120" s="35">
        <f>Data!BS64</f>
        <v>7.5132416449734422E-3</v>
      </c>
      <c r="P1120" s="6">
        <f t="shared" si="130"/>
        <v>6000</v>
      </c>
      <c r="Q1120" s="21">
        <v>0</v>
      </c>
      <c r="R1120" s="21">
        <v>0</v>
      </c>
      <c r="S1120" s="21">
        <v>0</v>
      </c>
      <c r="T1120" s="38">
        <v>0</v>
      </c>
    </row>
    <row r="1121" spans="1:20" x14ac:dyDescent="0.25">
      <c r="A1121" s="17" t="s">
        <v>276</v>
      </c>
      <c r="B1121" s="8" t="s">
        <v>53</v>
      </c>
      <c r="C1121" s="8" t="s">
        <v>76</v>
      </c>
      <c r="E1121" s="8" t="str">
        <f t="shared" si="127"/>
        <v>CoFi-dooh.cofi</v>
      </c>
      <c r="F1121" s="21">
        <f t="shared" si="136"/>
        <v>103984.99760192574</v>
      </c>
      <c r="G1121" s="19">
        <f t="shared" si="136"/>
        <v>11.068808534627422</v>
      </c>
      <c r="H1121" s="18">
        <f t="shared" si="135"/>
        <v>1.4512708042355527E-3</v>
      </c>
      <c r="I1121" s="6">
        <f t="shared" si="135"/>
        <v>1</v>
      </c>
      <c r="J1121" s="6">
        <f t="shared" si="135"/>
        <v>258790.2249675515</v>
      </c>
      <c r="K1121" s="18">
        <f t="shared" si="135"/>
        <v>0.15</v>
      </c>
      <c r="L1121" s="35">
        <f>Data!BS65</f>
        <v>7.5132416449734422E-3</v>
      </c>
      <c r="P1121" s="6">
        <f t="shared" si="130"/>
        <v>6000</v>
      </c>
      <c r="Q1121" s="21">
        <v>0</v>
      </c>
      <c r="R1121" s="21">
        <v>0</v>
      </c>
      <c r="S1121" s="21">
        <v>0</v>
      </c>
      <c r="T1121" s="38">
        <v>0</v>
      </c>
    </row>
    <row r="1122" spans="1:20" x14ac:dyDescent="0.25">
      <c r="A1122" s="17" t="s">
        <v>277</v>
      </c>
      <c r="B1122" s="8" t="s">
        <v>53</v>
      </c>
      <c r="C1122" s="8" t="s">
        <v>76</v>
      </c>
      <c r="E1122" s="8" t="str">
        <f t="shared" si="127"/>
        <v>CoFi-dooh.cofi</v>
      </c>
      <c r="F1122" s="21">
        <f t="shared" si="136"/>
        <v>102565.4676184479</v>
      </c>
      <c r="G1122" s="19">
        <f t="shared" si="136"/>
        <v>10.14145011871261</v>
      </c>
      <c r="H1122" s="18">
        <f t="shared" si="135"/>
        <v>1.4512708042355527E-3</v>
      </c>
      <c r="I1122" s="6">
        <f t="shared" si="135"/>
        <v>1</v>
      </c>
      <c r="J1122" s="6">
        <f t="shared" si="135"/>
        <v>258790.2249675515</v>
      </c>
      <c r="K1122" s="18">
        <f t="shared" si="135"/>
        <v>0.15</v>
      </c>
      <c r="L1122" s="35">
        <f>Data!BS66</f>
        <v>7.5132416449734422E-3</v>
      </c>
      <c r="P1122" s="6">
        <f t="shared" si="130"/>
        <v>6000</v>
      </c>
      <c r="Q1122" s="21">
        <v>0</v>
      </c>
      <c r="R1122" s="21">
        <v>0</v>
      </c>
      <c r="S1122" s="21">
        <v>0</v>
      </c>
      <c r="T1122" s="38">
        <v>0</v>
      </c>
    </row>
    <row r="1123" spans="1:20" x14ac:dyDescent="0.25">
      <c r="A1123" s="17"/>
      <c r="F1123" s="21"/>
      <c r="H1123" s="18"/>
      <c r="I1123" s="18"/>
    </row>
    <row r="1124" spans="1:20" x14ac:dyDescent="0.25">
      <c r="A1124" s="16" t="s">
        <v>328</v>
      </c>
      <c r="B1124" s="8" t="s">
        <v>53</v>
      </c>
      <c r="C1124" s="8" t="s">
        <v>329</v>
      </c>
      <c r="E1124" s="8" t="str">
        <f>IF(RIGHT(A1124,3)="old","Initial",B1124&amp;"-"&amp;C1124)</f>
        <v>Initial</v>
      </c>
      <c r="F1124" s="21">
        <f>F1058</f>
        <v>101164.9671476817</v>
      </c>
      <c r="G1124" s="19">
        <f>G1058</f>
        <v>10.968122894697334</v>
      </c>
      <c r="H1124" s="25">
        <v>0</v>
      </c>
      <c r="I1124" s="42">
        <v>2.04</v>
      </c>
      <c r="J1124" s="27">
        <v>1</v>
      </c>
      <c r="K1124" s="25">
        <v>0</v>
      </c>
      <c r="L1124" s="35">
        <v>1</v>
      </c>
      <c r="Q1124" s="21">
        <v>0</v>
      </c>
      <c r="R1124" s="21">
        <v>0</v>
      </c>
      <c r="S1124" s="21">
        <v>0</v>
      </c>
      <c r="T1124" s="38">
        <v>0</v>
      </c>
    </row>
    <row r="1125" spans="1:20" x14ac:dyDescent="0.25">
      <c r="A1125" s="16" t="s">
        <v>316</v>
      </c>
      <c r="B1125" s="8" t="s">
        <v>53</v>
      </c>
      <c r="C1125" s="8" t="s">
        <v>329</v>
      </c>
      <c r="E1125" s="8" t="str">
        <f t="shared" ref="E1125:E1188" si="137">IF(RIGHT(A1125,3)="old","Initial",B1125&amp;"-"&amp;C1125)</f>
        <v>Initial</v>
      </c>
      <c r="F1125" s="21">
        <f>F1059</f>
        <v>147273.34304075674</v>
      </c>
      <c r="G1125" s="19">
        <f>G1059</f>
        <v>9.5908908109141535</v>
      </c>
      <c r="H1125" s="18">
        <f t="shared" ref="H1125:K1140" si="138">H1124</f>
        <v>0</v>
      </c>
      <c r="I1125" s="6">
        <f>I1124</f>
        <v>2.04</v>
      </c>
      <c r="J1125" s="6">
        <f t="shared" si="138"/>
        <v>1</v>
      </c>
      <c r="K1125" s="18">
        <f t="shared" si="138"/>
        <v>0</v>
      </c>
      <c r="L1125" s="35">
        <v>1</v>
      </c>
      <c r="Q1125" s="21">
        <v>0</v>
      </c>
      <c r="R1125" s="21">
        <v>0</v>
      </c>
      <c r="S1125" s="21">
        <v>0</v>
      </c>
      <c r="T1125" s="38">
        <v>0</v>
      </c>
    </row>
    <row r="1126" spans="1:20" x14ac:dyDescent="0.25">
      <c r="A1126" s="16" t="s">
        <v>317</v>
      </c>
      <c r="B1126" s="8" t="s">
        <v>53</v>
      </c>
      <c r="C1126" s="8" t="s">
        <v>329</v>
      </c>
      <c r="E1126" s="8" t="str">
        <f t="shared" si="137"/>
        <v>Initial</v>
      </c>
      <c r="F1126" s="21">
        <f t="shared" ref="F1126:G1141" si="139">F1060</f>
        <v>140029.762850681</v>
      </c>
      <c r="G1126" s="19">
        <f t="shared" si="139"/>
        <v>9.8635703103955539</v>
      </c>
      <c r="H1126" s="18">
        <f t="shared" si="138"/>
        <v>0</v>
      </c>
      <c r="I1126" s="6">
        <f t="shared" si="138"/>
        <v>2.04</v>
      </c>
      <c r="J1126" s="6">
        <f t="shared" si="138"/>
        <v>1</v>
      </c>
      <c r="K1126" s="18">
        <f t="shared" si="138"/>
        <v>0</v>
      </c>
      <c r="L1126" s="35">
        <v>1</v>
      </c>
      <c r="Q1126" s="21">
        <v>0</v>
      </c>
      <c r="R1126" s="21">
        <v>0</v>
      </c>
      <c r="S1126" s="21">
        <v>0</v>
      </c>
      <c r="T1126" s="38">
        <v>0</v>
      </c>
    </row>
    <row r="1127" spans="1:20" x14ac:dyDescent="0.25">
      <c r="A1127" s="16" t="s">
        <v>318</v>
      </c>
      <c r="B1127" s="8" t="s">
        <v>53</v>
      </c>
      <c r="C1127" s="8" t="s">
        <v>329</v>
      </c>
      <c r="E1127" s="8" t="str">
        <f t="shared" si="137"/>
        <v>Initial</v>
      </c>
      <c r="F1127" s="21">
        <f t="shared" si="139"/>
        <v>104340.25747720734</v>
      </c>
      <c r="G1127" s="19">
        <f t="shared" si="139"/>
        <v>10.973424562583329</v>
      </c>
      <c r="H1127" s="18">
        <f t="shared" si="138"/>
        <v>0</v>
      </c>
      <c r="I1127" s="6">
        <f t="shared" si="138"/>
        <v>2.04</v>
      </c>
      <c r="J1127" s="6">
        <f t="shared" si="138"/>
        <v>1</v>
      </c>
      <c r="K1127" s="18">
        <f t="shared" si="138"/>
        <v>0</v>
      </c>
      <c r="L1127" s="35">
        <v>1</v>
      </c>
      <c r="Q1127" s="21">
        <v>0</v>
      </c>
      <c r="R1127" s="21">
        <v>0</v>
      </c>
      <c r="S1127" s="21">
        <v>0</v>
      </c>
      <c r="T1127" s="38">
        <v>0</v>
      </c>
    </row>
    <row r="1128" spans="1:20" x14ac:dyDescent="0.25">
      <c r="A1128" s="16" t="s">
        <v>319</v>
      </c>
      <c r="B1128" s="8" t="s">
        <v>53</v>
      </c>
      <c r="C1128" s="8" t="s">
        <v>329</v>
      </c>
      <c r="E1128" s="8" t="str">
        <f t="shared" si="137"/>
        <v>Initial</v>
      </c>
      <c r="F1128" s="21">
        <f t="shared" si="139"/>
        <v>104172.52557476799</v>
      </c>
      <c r="G1128" s="19">
        <f t="shared" si="139"/>
        <v>11.193720016366246</v>
      </c>
      <c r="H1128" s="18">
        <f t="shared" si="138"/>
        <v>0</v>
      </c>
      <c r="I1128" s="6">
        <f t="shared" si="138"/>
        <v>2.04</v>
      </c>
      <c r="J1128" s="6">
        <f t="shared" si="138"/>
        <v>1</v>
      </c>
      <c r="K1128" s="18">
        <f t="shared" si="138"/>
        <v>0</v>
      </c>
      <c r="L1128" s="35">
        <v>1</v>
      </c>
      <c r="Q1128" s="21">
        <v>0</v>
      </c>
      <c r="R1128" s="21">
        <v>0</v>
      </c>
      <c r="S1128" s="21">
        <v>0</v>
      </c>
      <c r="T1128" s="38">
        <v>0</v>
      </c>
    </row>
    <row r="1129" spans="1:20" x14ac:dyDescent="0.25">
      <c r="A1129" s="16" t="s">
        <v>320</v>
      </c>
      <c r="B1129" s="8" t="s">
        <v>53</v>
      </c>
      <c r="C1129" s="8" t="s">
        <v>329</v>
      </c>
      <c r="E1129" s="8" t="str">
        <f t="shared" si="137"/>
        <v>Initial</v>
      </c>
      <c r="F1129" s="21">
        <f t="shared" si="139"/>
        <v>167069.04494132148</v>
      </c>
      <c r="G1129" s="19">
        <f t="shared" si="139"/>
        <v>9.4347717151777815</v>
      </c>
      <c r="H1129" s="18">
        <f t="shared" si="138"/>
        <v>0</v>
      </c>
      <c r="I1129" s="6">
        <f t="shared" si="138"/>
        <v>2.04</v>
      </c>
      <c r="J1129" s="6">
        <f t="shared" si="138"/>
        <v>1</v>
      </c>
      <c r="K1129" s="18">
        <f t="shared" si="138"/>
        <v>0</v>
      </c>
      <c r="L1129" s="35">
        <v>1</v>
      </c>
      <c r="Q1129" s="21">
        <v>0</v>
      </c>
      <c r="R1129" s="21">
        <v>0</v>
      </c>
      <c r="S1129" s="21">
        <v>0</v>
      </c>
      <c r="T1129" s="38">
        <v>0</v>
      </c>
    </row>
    <row r="1130" spans="1:20" x14ac:dyDescent="0.25">
      <c r="A1130" s="16" t="s">
        <v>321</v>
      </c>
      <c r="B1130" s="8" t="s">
        <v>53</v>
      </c>
      <c r="C1130" s="8" t="s">
        <v>329</v>
      </c>
      <c r="E1130" s="8" t="str">
        <f t="shared" si="137"/>
        <v>Initial</v>
      </c>
      <c r="F1130" s="21">
        <f t="shared" si="139"/>
        <v>134663.4657046372</v>
      </c>
      <c r="G1130" s="19">
        <f t="shared" si="139"/>
        <v>10.317735507089584</v>
      </c>
      <c r="H1130" s="18">
        <f t="shared" si="138"/>
        <v>0</v>
      </c>
      <c r="I1130" s="6">
        <f t="shared" si="138"/>
        <v>2.04</v>
      </c>
      <c r="J1130" s="6">
        <f t="shared" si="138"/>
        <v>1</v>
      </c>
      <c r="K1130" s="18">
        <f t="shared" si="138"/>
        <v>0</v>
      </c>
      <c r="L1130" s="35">
        <v>1</v>
      </c>
      <c r="Q1130" s="21">
        <v>0</v>
      </c>
      <c r="R1130" s="21">
        <v>0</v>
      </c>
      <c r="S1130" s="21">
        <v>0</v>
      </c>
      <c r="T1130" s="38">
        <v>0</v>
      </c>
    </row>
    <row r="1131" spans="1:20" x14ac:dyDescent="0.25">
      <c r="A1131" s="16" t="s">
        <v>322</v>
      </c>
      <c r="B1131" s="8" t="s">
        <v>53</v>
      </c>
      <c r="C1131" s="8" t="s">
        <v>329</v>
      </c>
      <c r="E1131" s="8" t="str">
        <f t="shared" si="137"/>
        <v>Initial</v>
      </c>
      <c r="F1131" s="21">
        <f t="shared" si="139"/>
        <v>122703.84078918799</v>
      </c>
      <c r="G1131" s="19">
        <f t="shared" si="139"/>
        <v>10.456302746523619</v>
      </c>
      <c r="H1131" s="18">
        <f t="shared" si="138"/>
        <v>0</v>
      </c>
      <c r="I1131" s="6">
        <f t="shared" si="138"/>
        <v>2.04</v>
      </c>
      <c r="J1131" s="6">
        <f t="shared" si="138"/>
        <v>1</v>
      </c>
      <c r="K1131" s="18">
        <f t="shared" si="138"/>
        <v>0</v>
      </c>
      <c r="L1131" s="35">
        <v>1</v>
      </c>
      <c r="Q1131" s="21">
        <v>0</v>
      </c>
      <c r="R1131" s="21">
        <v>0</v>
      </c>
      <c r="S1131" s="21">
        <v>0</v>
      </c>
      <c r="T1131" s="38">
        <v>0</v>
      </c>
    </row>
    <row r="1132" spans="1:20" x14ac:dyDescent="0.25">
      <c r="A1132" s="16" t="s">
        <v>323</v>
      </c>
      <c r="B1132" s="8" t="s">
        <v>53</v>
      </c>
      <c r="C1132" s="8" t="s">
        <v>329</v>
      </c>
      <c r="E1132" s="8" t="str">
        <f t="shared" si="137"/>
        <v>Initial</v>
      </c>
      <c r="F1132" s="21">
        <f t="shared" si="139"/>
        <v>103976.50221745251</v>
      </c>
      <c r="G1132" s="19">
        <f t="shared" si="139"/>
        <v>11.053036600654009</v>
      </c>
      <c r="H1132" s="18">
        <f t="shared" si="138"/>
        <v>0</v>
      </c>
      <c r="I1132" s="6">
        <f t="shared" si="138"/>
        <v>2.04</v>
      </c>
      <c r="J1132" s="6">
        <f t="shared" si="138"/>
        <v>1</v>
      </c>
      <c r="K1132" s="18">
        <f t="shared" si="138"/>
        <v>0</v>
      </c>
      <c r="L1132" s="35">
        <v>1</v>
      </c>
      <c r="Q1132" s="21">
        <v>0</v>
      </c>
      <c r="R1132" s="21">
        <v>0</v>
      </c>
      <c r="S1132" s="21">
        <v>0</v>
      </c>
      <c r="T1132" s="38">
        <v>0</v>
      </c>
    </row>
    <row r="1133" spans="1:20" x14ac:dyDescent="0.25">
      <c r="A1133" s="16" t="s">
        <v>324</v>
      </c>
      <c r="B1133" s="8" t="s">
        <v>53</v>
      </c>
      <c r="C1133" s="8" t="s">
        <v>329</v>
      </c>
      <c r="E1133" s="8" t="str">
        <f t="shared" si="137"/>
        <v>Initial</v>
      </c>
      <c r="F1133" s="21">
        <f t="shared" si="139"/>
        <v>111788.15367445731</v>
      </c>
      <c r="G1133" s="19">
        <f t="shared" si="139"/>
        <v>10.78329449978415</v>
      </c>
      <c r="H1133" s="18">
        <f t="shared" si="138"/>
        <v>0</v>
      </c>
      <c r="I1133" s="6">
        <f t="shared" si="138"/>
        <v>2.04</v>
      </c>
      <c r="J1133" s="6">
        <f t="shared" si="138"/>
        <v>1</v>
      </c>
      <c r="K1133" s="18">
        <f t="shared" si="138"/>
        <v>0</v>
      </c>
      <c r="L1133" s="35">
        <v>1</v>
      </c>
      <c r="Q1133" s="21">
        <v>0</v>
      </c>
      <c r="R1133" s="21">
        <v>0</v>
      </c>
      <c r="S1133" s="21">
        <v>0</v>
      </c>
      <c r="T1133" s="38">
        <v>0</v>
      </c>
    </row>
    <row r="1134" spans="1:20" x14ac:dyDescent="0.25">
      <c r="A1134" s="16" t="s">
        <v>325</v>
      </c>
      <c r="B1134" s="8" t="s">
        <v>53</v>
      </c>
      <c r="C1134" s="8" t="s">
        <v>329</v>
      </c>
      <c r="E1134" s="8" t="str">
        <f t="shared" si="137"/>
        <v>Initial</v>
      </c>
      <c r="F1134" s="21">
        <f t="shared" si="139"/>
        <v>169487.33196936251</v>
      </c>
      <c r="G1134" s="19">
        <f t="shared" si="139"/>
        <v>9.4563668699484822</v>
      </c>
      <c r="H1134" s="18">
        <f t="shared" si="138"/>
        <v>0</v>
      </c>
      <c r="I1134" s="6">
        <f t="shared" si="138"/>
        <v>2.04</v>
      </c>
      <c r="J1134" s="6">
        <f t="shared" si="138"/>
        <v>1</v>
      </c>
      <c r="K1134" s="18">
        <f t="shared" si="138"/>
        <v>0</v>
      </c>
      <c r="L1134" s="35">
        <v>1</v>
      </c>
      <c r="Q1134" s="21">
        <v>0</v>
      </c>
      <c r="R1134" s="21">
        <v>0</v>
      </c>
      <c r="S1134" s="21">
        <v>0</v>
      </c>
      <c r="T1134" s="38">
        <v>0</v>
      </c>
    </row>
    <row r="1135" spans="1:20" x14ac:dyDescent="0.25">
      <c r="A1135" s="16" t="s">
        <v>326</v>
      </c>
      <c r="B1135" s="8" t="s">
        <v>53</v>
      </c>
      <c r="C1135" s="8" t="s">
        <v>329</v>
      </c>
      <c r="E1135" s="8" t="str">
        <f t="shared" si="137"/>
        <v>Initial</v>
      </c>
      <c r="F1135" s="21">
        <f t="shared" si="139"/>
        <v>103984.99760192574</v>
      </c>
      <c r="G1135" s="19">
        <f t="shared" si="139"/>
        <v>11.068808534627422</v>
      </c>
      <c r="H1135" s="18">
        <f t="shared" si="138"/>
        <v>0</v>
      </c>
      <c r="I1135" s="6">
        <f t="shared" si="138"/>
        <v>2.04</v>
      </c>
      <c r="J1135" s="6">
        <f t="shared" si="138"/>
        <v>1</v>
      </c>
      <c r="K1135" s="18">
        <f t="shared" si="138"/>
        <v>0</v>
      </c>
      <c r="L1135" s="35">
        <v>1</v>
      </c>
      <c r="Q1135" s="21">
        <v>0</v>
      </c>
      <c r="R1135" s="21">
        <v>0</v>
      </c>
      <c r="S1135" s="21">
        <v>0</v>
      </c>
      <c r="T1135" s="38">
        <v>0</v>
      </c>
    </row>
    <row r="1136" spans="1:20" x14ac:dyDescent="0.25">
      <c r="A1136" s="16" t="s">
        <v>327</v>
      </c>
      <c r="B1136" s="8" t="s">
        <v>53</v>
      </c>
      <c r="C1136" s="8" t="s">
        <v>329</v>
      </c>
      <c r="E1136" s="8" t="str">
        <f t="shared" si="137"/>
        <v>Initial</v>
      </c>
      <c r="F1136" s="21">
        <f t="shared" si="139"/>
        <v>102565.4676184479</v>
      </c>
      <c r="G1136" s="19">
        <f t="shared" si="139"/>
        <v>10.14145011871261</v>
      </c>
      <c r="H1136" s="18">
        <f t="shared" si="138"/>
        <v>0</v>
      </c>
      <c r="I1136" s="6">
        <f t="shared" si="138"/>
        <v>2.04</v>
      </c>
      <c r="J1136" s="6">
        <f t="shared" si="138"/>
        <v>1</v>
      </c>
      <c r="K1136" s="18">
        <f t="shared" si="138"/>
        <v>0</v>
      </c>
      <c r="L1136" s="35">
        <v>1</v>
      </c>
      <c r="Q1136" s="21">
        <v>0</v>
      </c>
      <c r="R1136" s="21">
        <v>0</v>
      </c>
      <c r="S1136" s="21">
        <v>0</v>
      </c>
      <c r="T1136" s="38">
        <v>0</v>
      </c>
    </row>
    <row r="1137" spans="1:20" x14ac:dyDescent="0.25">
      <c r="A1137" s="17" t="s">
        <v>262</v>
      </c>
      <c r="B1137" s="8" t="s">
        <v>53</v>
      </c>
      <c r="C1137" s="8" t="s">
        <v>329</v>
      </c>
      <c r="E1137" s="8" t="str">
        <f t="shared" si="137"/>
        <v>CoFi-generic</v>
      </c>
      <c r="F1137" s="21">
        <f t="shared" si="139"/>
        <v>151814.201921687</v>
      </c>
      <c r="G1137" s="19">
        <f t="shared" si="139"/>
        <v>9.4309277953496871</v>
      </c>
      <c r="H1137" s="18">
        <f t="shared" si="138"/>
        <v>0</v>
      </c>
      <c r="I1137" s="6">
        <f t="shared" si="138"/>
        <v>2.04</v>
      </c>
      <c r="J1137" s="6">
        <f t="shared" si="138"/>
        <v>1</v>
      </c>
      <c r="K1137" s="18">
        <f t="shared" si="138"/>
        <v>0</v>
      </c>
      <c r="L1137" s="35">
        <v>1</v>
      </c>
      <c r="Q1137" s="21">
        <v>0</v>
      </c>
      <c r="R1137" s="21">
        <v>0</v>
      </c>
      <c r="S1137" s="21">
        <v>0</v>
      </c>
      <c r="T1137" s="38">
        <v>0</v>
      </c>
    </row>
    <row r="1138" spans="1:20" x14ac:dyDescent="0.25">
      <c r="A1138" s="17" t="s">
        <v>263</v>
      </c>
      <c r="B1138" s="8" t="s">
        <v>53</v>
      </c>
      <c r="C1138" s="8" t="s">
        <v>329</v>
      </c>
      <c r="E1138" s="8" t="str">
        <f t="shared" si="137"/>
        <v>CoFi-generic</v>
      </c>
      <c r="F1138" s="21">
        <f t="shared" si="139"/>
        <v>189685.37446517299</v>
      </c>
      <c r="G1138" s="19">
        <f t="shared" si="139"/>
        <v>9.0587332826533071</v>
      </c>
      <c r="H1138" s="18">
        <f t="shared" si="138"/>
        <v>0</v>
      </c>
      <c r="I1138" s="6">
        <f t="shared" si="138"/>
        <v>2.04</v>
      </c>
      <c r="J1138" s="6">
        <f t="shared" si="138"/>
        <v>1</v>
      </c>
      <c r="K1138" s="18">
        <f t="shared" si="138"/>
        <v>0</v>
      </c>
      <c r="L1138" s="35">
        <v>1</v>
      </c>
      <c r="Q1138" s="21">
        <v>0</v>
      </c>
      <c r="R1138" s="21">
        <v>0</v>
      </c>
      <c r="S1138" s="21">
        <v>0</v>
      </c>
      <c r="T1138" s="38">
        <v>0</v>
      </c>
    </row>
    <row r="1139" spans="1:20" x14ac:dyDescent="0.25">
      <c r="A1139" s="17" t="s">
        <v>264</v>
      </c>
      <c r="B1139" s="8" t="s">
        <v>53</v>
      </c>
      <c r="C1139" s="8" t="s">
        <v>329</v>
      </c>
      <c r="E1139" s="8" t="str">
        <f t="shared" si="137"/>
        <v>CoFi-generic</v>
      </c>
      <c r="F1139" s="21">
        <f t="shared" si="139"/>
        <v>142839.15179515848</v>
      </c>
      <c r="G1139" s="19">
        <f t="shared" si="139"/>
        <v>10.302832972074498</v>
      </c>
      <c r="H1139" s="18">
        <f t="shared" si="138"/>
        <v>0</v>
      </c>
      <c r="I1139" s="6">
        <f t="shared" si="138"/>
        <v>2.04</v>
      </c>
      <c r="J1139" s="6">
        <f t="shared" si="138"/>
        <v>1</v>
      </c>
      <c r="K1139" s="18">
        <f t="shared" si="138"/>
        <v>0</v>
      </c>
      <c r="L1139" s="35">
        <v>1</v>
      </c>
      <c r="Q1139" s="21">
        <v>0</v>
      </c>
      <c r="R1139" s="21">
        <v>0</v>
      </c>
      <c r="S1139" s="21">
        <v>0</v>
      </c>
      <c r="T1139" s="38">
        <v>0</v>
      </c>
    </row>
    <row r="1140" spans="1:20" x14ac:dyDescent="0.25">
      <c r="A1140" s="17" t="s">
        <v>265</v>
      </c>
      <c r="B1140" s="8" t="s">
        <v>53</v>
      </c>
      <c r="C1140" s="8" t="s">
        <v>329</v>
      </c>
      <c r="E1140" s="8" t="str">
        <f t="shared" si="137"/>
        <v>CoFi-generic</v>
      </c>
      <c r="F1140" s="21">
        <f t="shared" si="139"/>
        <v>103168.9552285899</v>
      </c>
      <c r="G1140" s="19">
        <f t="shared" si="139"/>
        <v>11.257006974534221</v>
      </c>
      <c r="H1140" s="18">
        <f t="shared" si="138"/>
        <v>0</v>
      </c>
      <c r="I1140" s="6">
        <f t="shared" si="138"/>
        <v>2.04</v>
      </c>
      <c r="J1140" s="6">
        <f t="shared" si="138"/>
        <v>1</v>
      </c>
      <c r="K1140" s="18">
        <f t="shared" si="138"/>
        <v>0</v>
      </c>
      <c r="L1140" s="35">
        <v>1</v>
      </c>
      <c r="Q1140" s="21">
        <v>0</v>
      </c>
      <c r="R1140" s="21">
        <v>0</v>
      </c>
      <c r="S1140" s="21">
        <v>0</v>
      </c>
      <c r="T1140" s="38">
        <v>0</v>
      </c>
    </row>
    <row r="1141" spans="1:20" x14ac:dyDescent="0.25">
      <c r="A1141" s="17" t="s">
        <v>266</v>
      </c>
      <c r="B1141" s="8" t="s">
        <v>53</v>
      </c>
      <c r="C1141" s="8" t="s">
        <v>329</v>
      </c>
      <c r="E1141" s="8" t="str">
        <f t="shared" si="137"/>
        <v>CoFi-generic</v>
      </c>
      <c r="F1141" s="21">
        <f t="shared" si="139"/>
        <v>142798.33267277651</v>
      </c>
      <c r="G1141" s="19">
        <f t="shared" si="139"/>
        <v>10.234322236037224</v>
      </c>
      <c r="H1141" s="18">
        <f t="shared" ref="H1141:K1156" si="140">H1140</f>
        <v>0</v>
      </c>
      <c r="I1141" s="6">
        <f t="shared" si="140"/>
        <v>2.04</v>
      </c>
      <c r="J1141" s="6">
        <f t="shared" si="140"/>
        <v>1</v>
      </c>
      <c r="K1141" s="18">
        <f t="shared" si="140"/>
        <v>0</v>
      </c>
      <c r="L1141" s="35">
        <v>1</v>
      </c>
      <c r="Q1141" s="21">
        <v>0</v>
      </c>
      <c r="R1141" s="21">
        <v>0</v>
      </c>
      <c r="S1141" s="21">
        <v>0</v>
      </c>
      <c r="T1141" s="38">
        <v>0</v>
      </c>
    </row>
    <row r="1142" spans="1:20" x14ac:dyDescent="0.25">
      <c r="A1142" s="17" t="s">
        <v>267</v>
      </c>
      <c r="B1142" s="8" t="s">
        <v>53</v>
      </c>
      <c r="C1142" s="8" t="s">
        <v>329</v>
      </c>
      <c r="E1142" s="8" t="str">
        <f t="shared" si="137"/>
        <v>CoFi-generic</v>
      </c>
      <c r="F1142" s="21">
        <f t="shared" ref="F1142:G1157" si="141">F1076</f>
        <v>144198.29399369101</v>
      </c>
      <c r="G1142" s="19">
        <f t="shared" si="141"/>
        <v>10.244972678420806</v>
      </c>
      <c r="H1142" s="18">
        <f t="shared" si="140"/>
        <v>0</v>
      </c>
      <c r="I1142" s="6">
        <f t="shared" si="140"/>
        <v>2.04</v>
      </c>
      <c r="J1142" s="6">
        <f t="shared" si="140"/>
        <v>1</v>
      </c>
      <c r="K1142" s="18">
        <f t="shared" si="140"/>
        <v>0</v>
      </c>
      <c r="L1142" s="35">
        <v>1</v>
      </c>
      <c r="Q1142" s="21">
        <v>0</v>
      </c>
      <c r="R1142" s="21">
        <v>0</v>
      </c>
      <c r="S1142" s="21">
        <v>0</v>
      </c>
      <c r="T1142" s="38">
        <v>0</v>
      </c>
    </row>
    <row r="1143" spans="1:20" x14ac:dyDescent="0.25">
      <c r="A1143" s="17" t="s">
        <v>268</v>
      </c>
      <c r="B1143" s="8" t="s">
        <v>53</v>
      </c>
      <c r="C1143" s="8" t="s">
        <v>329</v>
      </c>
      <c r="E1143" s="8" t="str">
        <f t="shared" si="137"/>
        <v>CoFi-generic</v>
      </c>
      <c r="F1143" s="21">
        <f t="shared" si="141"/>
        <v>98429.665186519007</v>
      </c>
      <c r="G1143" s="19">
        <f t="shared" si="141"/>
        <v>11.814132511432707</v>
      </c>
      <c r="H1143" s="18">
        <f t="shared" si="140"/>
        <v>0</v>
      </c>
      <c r="I1143" s="6">
        <f t="shared" si="140"/>
        <v>2.04</v>
      </c>
      <c r="J1143" s="6">
        <f t="shared" si="140"/>
        <v>1</v>
      </c>
      <c r="K1143" s="18">
        <f t="shared" si="140"/>
        <v>0</v>
      </c>
      <c r="L1143" s="35">
        <v>1</v>
      </c>
      <c r="Q1143" s="21">
        <v>0</v>
      </c>
      <c r="R1143" s="21">
        <v>0</v>
      </c>
      <c r="S1143" s="21">
        <v>0</v>
      </c>
      <c r="T1143" s="38">
        <v>0</v>
      </c>
    </row>
    <row r="1144" spans="1:20" x14ac:dyDescent="0.25">
      <c r="A1144" s="17" t="s">
        <v>269</v>
      </c>
      <c r="B1144" s="8" t="s">
        <v>53</v>
      </c>
      <c r="C1144" s="8" t="s">
        <v>329</v>
      </c>
      <c r="E1144" s="8" t="str">
        <f t="shared" si="137"/>
        <v>CoFi-generic</v>
      </c>
      <c r="F1144" s="21">
        <f t="shared" si="141"/>
        <v>163384.76716181752</v>
      </c>
      <c r="G1144" s="19">
        <f t="shared" si="141"/>
        <v>10.267597507715461</v>
      </c>
      <c r="H1144" s="18">
        <f t="shared" si="140"/>
        <v>0</v>
      </c>
      <c r="I1144" s="6">
        <f t="shared" si="140"/>
        <v>2.04</v>
      </c>
      <c r="J1144" s="6">
        <f t="shared" si="140"/>
        <v>1</v>
      </c>
      <c r="K1144" s="18">
        <f t="shared" si="140"/>
        <v>0</v>
      </c>
      <c r="L1144" s="35">
        <v>1</v>
      </c>
      <c r="Q1144" s="21">
        <v>0</v>
      </c>
      <c r="R1144" s="21">
        <v>0</v>
      </c>
      <c r="S1144" s="21">
        <v>0</v>
      </c>
      <c r="T1144" s="38">
        <v>0</v>
      </c>
    </row>
    <row r="1145" spans="1:20" x14ac:dyDescent="0.25">
      <c r="A1145" s="17" t="s">
        <v>270</v>
      </c>
      <c r="B1145" s="8" t="s">
        <v>53</v>
      </c>
      <c r="C1145" s="8" t="s">
        <v>329</v>
      </c>
      <c r="E1145" s="8" t="str">
        <f t="shared" si="137"/>
        <v>CoFi-generic</v>
      </c>
      <c r="F1145" s="21">
        <f t="shared" si="141"/>
        <v>148983.40879257949</v>
      </c>
      <c r="G1145" s="19">
        <f t="shared" si="141"/>
        <v>10.106619196002974</v>
      </c>
      <c r="H1145" s="18">
        <f t="shared" si="140"/>
        <v>0</v>
      </c>
      <c r="I1145" s="6">
        <f t="shared" si="140"/>
        <v>2.04</v>
      </c>
      <c r="J1145" s="6">
        <f t="shared" si="140"/>
        <v>1</v>
      </c>
      <c r="K1145" s="18">
        <f t="shared" si="140"/>
        <v>0</v>
      </c>
      <c r="L1145" s="35">
        <v>1</v>
      </c>
      <c r="Q1145" s="21">
        <v>0</v>
      </c>
      <c r="R1145" s="21">
        <v>0</v>
      </c>
      <c r="S1145" s="21">
        <v>0</v>
      </c>
      <c r="T1145" s="38">
        <v>0</v>
      </c>
    </row>
    <row r="1146" spans="1:20" x14ac:dyDescent="0.25">
      <c r="A1146" s="17" t="s">
        <v>249</v>
      </c>
      <c r="B1146" s="8" t="s">
        <v>53</v>
      </c>
      <c r="C1146" s="8" t="s">
        <v>329</v>
      </c>
      <c r="E1146" s="8" t="str">
        <f t="shared" si="137"/>
        <v>CoFi-generic</v>
      </c>
      <c r="F1146" s="21">
        <f t="shared" si="141"/>
        <v>151654.691624923</v>
      </c>
      <c r="G1146" s="19">
        <f t="shared" si="141"/>
        <v>10.263206967410436</v>
      </c>
      <c r="H1146" s="18">
        <f t="shared" si="140"/>
        <v>0</v>
      </c>
      <c r="I1146" s="6">
        <f t="shared" si="140"/>
        <v>2.04</v>
      </c>
      <c r="J1146" s="6">
        <f t="shared" si="140"/>
        <v>1</v>
      </c>
      <c r="K1146" s="18">
        <f t="shared" si="140"/>
        <v>0</v>
      </c>
      <c r="L1146" s="35">
        <v>1</v>
      </c>
      <c r="Q1146" s="21">
        <v>0</v>
      </c>
      <c r="R1146" s="21">
        <v>0</v>
      </c>
      <c r="S1146" s="21">
        <v>0</v>
      </c>
      <c r="T1146" s="38">
        <v>0</v>
      </c>
    </row>
    <row r="1147" spans="1:20" x14ac:dyDescent="0.25">
      <c r="A1147" s="17" t="s">
        <v>250</v>
      </c>
      <c r="B1147" s="8" t="s">
        <v>53</v>
      </c>
      <c r="C1147" s="8" t="s">
        <v>329</v>
      </c>
      <c r="E1147" s="8" t="str">
        <f t="shared" si="137"/>
        <v>CoFi-generic</v>
      </c>
      <c r="F1147" s="21">
        <f t="shared" si="141"/>
        <v>129850.99598897449</v>
      </c>
      <c r="G1147" s="19">
        <f t="shared" si="141"/>
        <v>10.749217003596499</v>
      </c>
      <c r="H1147" s="18">
        <f t="shared" si="140"/>
        <v>0</v>
      </c>
      <c r="I1147" s="6">
        <f t="shared" si="140"/>
        <v>2.04</v>
      </c>
      <c r="J1147" s="6">
        <f t="shared" si="140"/>
        <v>1</v>
      </c>
      <c r="K1147" s="18">
        <f t="shared" si="140"/>
        <v>0</v>
      </c>
      <c r="L1147" s="35">
        <v>1</v>
      </c>
      <c r="Q1147" s="21">
        <v>0</v>
      </c>
      <c r="R1147" s="21">
        <v>0</v>
      </c>
      <c r="S1147" s="21">
        <v>0</v>
      </c>
      <c r="T1147" s="38">
        <v>0</v>
      </c>
    </row>
    <row r="1148" spans="1:20" x14ac:dyDescent="0.25">
      <c r="A1148" s="17" t="s">
        <v>251</v>
      </c>
      <c r="B1148" s="8" t="s">
        <v>53</v>
      </c>
      <c r="C1148" s="8" t="s">
        <v>329</v>
      </c>
      <c r="E1148" s="8" t="str">
        <f t="shared" si="137"/>
        <v>CoFi-generic</v>
      </c>
      <c r="F1148" s="21">
        <f t="shared" si="141"/>
        <v>134978.302756513</v>
      </c>
      <c r="G1148" s="19">
        <f t="shared" si="141"/>
        <v>10.756408999327785</v>
      </c>
      <c r="H1148" s="18">
        <f t="shared" si="140"/>
        <v>0</v>
      </c>
      <c r="I1148" s="6">
        <f t="shared" si="140"/>
        <v>2.04</v>
      </c>
      <c r="J1148" s="6">
        <f t="shared" si="140"/>
        <v>1</v>
      </c>
      <c r="K1148" s="18">
        <f t="shared" si="140"/>
        <v>0</v>
      </c>
      <c r="L1148" s="35">
        <v>1</v>
      </c>
      <c r="Q1148" s="21">
        <v>0</v>
      </c>
      <c r="R1148" s="21">
        <v>0</v>
      </c>
      <c r="S1148" s="21">
        <v>0</v>
      </c>
      <c r="T1148" s="38">
        <v>0</v>
      </c>
    </row>
    <row r="1149" spans="1:20" x14ac:dyDescent="0.25">
      <c r="A1149" s="17" t="s">
        <v>252</v>
      </c>
      <c r="B1149" s="8" t="s">
        <v>53</v>
      </c>
      <c r="C1149" s="8" t="s">
        <v>329</v>
      </c>
      <c r="E1149" s="8" t="str">
        <f t="shared" si="137"/>
        <v>CoFi-generic</v>
      </c>
      <c r="F1149" s="21">
        <f t="shared" si="141"/>
        <v>134530.63966644951</v>
      </c>
      <c r="G1149" s="19">
        <f t="shared" si="141"/>
        <v>10.667047927027582</v>
      </c>
      <c r="H1149" s="18">
        <f t="shared" si="140"/>
        <v>0</v>
      </c>
      <c r="I1149" s="6">
        <f t="shared" si="140"/>
        <v>2.04</v>
      </c>
      <c r="J1149" s="6">
        <f t="shared" si="140"/>
        <v>1</v>
      </c>
      <c r="K1149" s="18">
        <f t="shared" si="140"/>
        <v>0</v>
      </c>
      <c r="L1149" s="35">
        <v>1</v>
      </c>
      <c r="Q1149" s="21">
        <v>0</v>
      </c>
      <c r="R1149" s="21">
        <v>0</v>
      </c>
      <c r="S1149" s="21">
        <v>0</v>
      </c>
      <c r="T1149" s="38">
        <v>0</v>
      </c>
    </row>
    <row r="1150" spans="1:20" x14ac:dyDescent="0.25">
      <c r="A1150" s="17" t="s">
        <v>253</v>
      </c>
      <c r="B1150" s="8" t="s">
        <v>53</v>
      </c>
      <c r="C1150" s="8" t="s">
        <v>329</v>
      </c>
      <c r="E1150" s="8" t="str">
        <f t="shared" si="137"/>
        <v>CoFi-generic</v>
      </c>
      <c r="F1150" s="21">
        <f t="shared" si="141"/>
        <v>163793.993132748</v>
      </c>
      <c r="G1150" s="19">
        <f t="shared" si="141"/>
        <v>10.450556475461539</v>
      </c>
      <c r="H1150" s="18">
        <f t="shared" si="140"/>
        <v>0</v>
      </c>
      <c r="I1150" s="6">
        <f t="shared" si="140"/>
        <v>2.04</v>
      </c>
      <c r="J1150" s="6">
        <f t="shared" si="140"/>
        <v>1</v>
      </c>
      <c r="K1150" s="18">
        <f t="shared" si="140"/>
        <v>0</v>
      </c>
      <c r="L1150" s="35">
        <v>1</v>
      </c>
      <c r="Q1150" s="21">
        <v>0</v>
      </c>
      <c r="R1150" s="21">
        <v>0</v>
      </c>
      <c r="S1150" s="21">
        <v>0</v>
      </c>
      <c r="T1150" s="38">
        <v>0</v>
      </c>
    </row>
    <row r="1151" spans="1:20" x14ac:dyDescent="0.25">
      <c r="A1151" s="17" t="s">
        <v>254</v>
      </c>
      <c r="B1151" s="8" t="s">
        <v>53</v>
      </c>
      <c r="C1151" s="8" t="s">
        <v>329</v>
      </c>
      <c r="E1151" s="8" t="str">
        <f t="shared" si="137"/>
        <v>CoFi-generic</v>
      </c>
      <c r="F1151" s="21">
        <f t="shared" si="141"/>
        <v>118736.888545109</v>
      </c>
      <c r="G1151" s="19">
        <f t="shared" si="141"/>
        <v>10.666379327200589</v>
      </c>
      <c r="H1151" s="18">
        <f t="shared" si="140"/>
        <v>0</v>
      </c>
      <c r="I1151" s="6">
        <f t="shared" si="140"/>
        <v>2.04</v>
      </c>
      <c r="J1151" s="6">
        <f t="shared" si="140"/>
        <v>1</v>
      </c>
      <c r="K1151" s="18">
        <f t="shared" si="140"/>
        <v>0</v>
      </c>
      <c r="L1151" s="35">
        <v>1</v>
      </c>
      <c r="Q1151" s="21">
        <v>0</v>
      </c>
      <c r="R1151" s="21">
        <v>0</v>
      </c>
      <c r="S1151" s="21">
        <v>0</v>
      </c>
      <c r="T1151" s="38">
        <v>0</v>
      </c>
    </row>
    <row r="1152" spans="1:20" x14ac:dyDescent="0.25">
      <c r="A1152" s="17" t="s">
        <v>255</v>
      </c>
      <c r="B1152" s="8" t="s">
        <v>53</v>
      </c>
      <c r="C1152" s="8" t="s">
        <v>329</v>
      </c>
      <c r="E1152" s="8" t="str">
        <f t="shared" si="137"/>
        <v>CoFi-generic</v>
      </c>
      <c r="F1152" s="21">
        <f t="shared" si="141"/>
        <v>177768.66401188599</v>
      </c>
      <c r="G1152" s="19">
        <f t="shared" si="141"/>
        <v>9.5368396438620078</v>
      </c>
      <c r="H1152" s="18">
        <f t="shared" si="140"/>
        <v>0</v>
      </c>
      <c r="I1152" s="6">
        <f t="shared" si="140"/>
        <v>2.04</v>
      </c>
      <c r="J1152" s="6">
        <f t="shared" si="140"/>
        <v>1</v>
      </c>
      <c r="K1152" s="18">
        <f t="shared" si="140"/>
        <v>0</v>
      </c>
      <c r="L1152" s="35">
        <v>1</v>
      </c>
      <c r="Q1152" s="21">
        <v>0</v>
      </c>
      <c r="R1152" s="21">
        <v>0</v>
      </c>
      <c r="S1152" s="21">
        <v>0</v>
      </c>
      <c r="T1152" s="38">
        <v>0</v>
      </c>
    </row>
    <row r="1153" spans="1:20" x14ac:dyDescent="0.25">
      <c r="A1153" s="17" t="s">
        <v>256</v>
      </c>
      <c r="B1153" s="8" t="s">
        <v>53</v>
      </c>
      <c r="C1153" s="8" t="s">
        <v>329</v>
      </c>
      <c r="E1153" s="8" t="str">
        <f t="shared" si="137"/>
        <v>CoFi-generic</v>
      </c>
      <c r="F1153" s="21">
        <f t="shared" si="141"/>
        <v>155905.00634210001</v>
      </c>
      <c r="G1153" s="19">
        <f t="shared" si="141"/>
        <v>9.9784577197080004</v>
      </c>
      <c r="H1153" s="18">
        <f t="shared" si="140"/>
        <v>0</v>
      </c>
      <c r="I1153" s="6">
        <f t="shared" si="140"/>
        <v>2.04</v>
      </c>
      <c r="J1153" s="6">
        <f t="shared" si="140"/>
        <v>1</v>
      </c>
      <c r="K1153" s="18">
        <f t="shared" si="140"/>
        <v>0</v>
      </c>
      <c r="L1153" s="35">
        <v>1</v>
      </c>
      <c r="Q1153" s="21">
        <v>0</v>
      </c>
      <c r="R1153" s="21">
        <v>0</v>
      </c>
      <c r="S1153" s="21">
        <v>0</v>
      </c>
      <c r="T1153" s="38">
        <v>0</v>
      </c>
    </row>
    <row r="1154" spans="1:20" x14ac:dyDescent="0.25">
      <c r="A1154" s="17" t="s">
        <v>257</v>
      </c>
      <c r="B1154" s="8" t="s">
        <v>53</v>
      </c>
      <c r="C1154" s="8" t="s">
        <v>329</v>
      </c>
      <c r="E1154" s="8" t="str">
        <f t="shared" si="137"/>
        <v>CoFi-generic</v>
      </c>
      <c r="F1154" s="21">
        <f t="shared" si="141"/>
        <v>97265.618974818106</v>
      </c>
      <c r="G1154" s="19">
        <f t="shared" si="141"/>
        <v>11.89482405682261</v>
      </c>
      <c r="H1154" s="18">
        <f t="shared" si="140"/>
        <v>0</v>
      </c>
      <c r="I1154" s="6">
        <f t="shared" si="140"/>
        <v>2.04</v>
      </c>
      <c r="J1154" s="6">
        <f t="shared" si="140"/>
        <v>1</v>
      </c>
      <c r="K1154" s="18">
        <f t="shared" si="140"/>
        <v>0</v>
      </c>
      <c r="L1154" s="35">
        <v>1</v>
      </c>
      <c r="Q1154" s="21">
        <v>0</v>
      </c>
      <c r="R1154" s="21">
        <v>0</v>
      </c>
      <c r="S1154" s="21">
        <v>0</v>
      </c>
      <c r="T1154" s="38">
        <v>0</v>
      </c>
    </row>
    <row r="1155" spans="1:20" x14ac:dyDescent="0.25">
      <c r="A1155" s="17" t="s">
        <v>258</v>
      </c>
      <c r="B1155" s="8" t="s">
        <v>53</v>
      </c>
      <c r="C1155" s="8" t="s">
        <v>329</v>
      </c>
      <c r="E1155" s="8" t="str">
        <f t="shared" si="137"/>
        <v>CoFi-generic</v>
      </c>
      <c r="F1155" s="21">
        <f t="shared" si="141"/>
        <v>97415.805385531698</v>
      </c>
      <c r="G1155" s="19">
        <f t="shared" si="141"/>
        <v>11.56950821742382</v>
      </c>
      <c r="H1155" s="18">
        <f t="shared" si="140"/>
        <v>0</v>
      </c>
      <c r="I1155" s="6">
        <f t="shared" si="140"/>
        <v>2.04</v>
      </c>
      <c r="J1155" s="6">
        <f t="shared" si="140"/>
        <v>1</v>
      </c>
      <c r="K1155" s="18">
        <f t="shared" si="140"/>
        <v>0</v>
      </c>
      <c r="L1155" s="35">
        <v>1</v>
      </c>
      <c r="Q1155" s="21">
        <v>0</v>
      </c>
      <c r="R1155" s="21">
        <v>0</v>
      </c>
      <c r="S1155" s="21">
        <v>0</v>
      </c>
      <c r="T1155" s="38">
        <v>0</v>
      </c>
    </row>
    <row r="1156" spans="1:20" x14ac:dyDescent="0.25">
      <c r="A1156" s="17" t="s">
        <v>259</v>
      </c>
      <c r="B1156" s="8" t="s">
        <v>53</v>
      </c>
      <c r="C1156" s="8" t="s">
        <v>329</v>
      </c>
      <c r="E1156" s="8" t="str">
        <f t="shared" si="137"/>
        <v>CoFi-generic</v>
      </c>
      <c r="F1156" s="21">
        <f t="shared" si="141"/>
        <v>152166.78614067001</v>
      </c>
      <c r="G1156" s="19">
        <f t="shared" si="141"/>
        <v>9.8060204788667331</v>
      </c>
      <c r="H1156" s="18">
        <f t="shared" si="140"/>
        <v>0</v>
      </c>
      <c r="I1156" s="6">
        <f t="shared" si="140"/>
        <v>2.04</v>
      </c>
      <c r="J1156" s="6">
        <f t="shared" si="140"/>
        <v>1</v>
      </c>
      <c r="K1156" s="18">
        <f t="shared" si="140"/>
        <v>0</v>
      </c>
      <c r="L1156" s="35">
        <v>1</v>
      </c>
      <c r="Q1156" s="21">
        <v>0</v>
      </c>
      <c r="R1156" s="21">
        <v>0</v>
      </c>
      <c r="S1156" s="21">
        <v>0</v>
      </c>
      <c r="T1156" s="38">
        <v>0</v>
      </c>
    </row>
    <row r="1157" spans="1:20" x14ac:dyDescent="0.25">
      <c r="A1157" s="17" t="s">
        <v>260</v>
      </c>
      <c r="B1157" s="8" t="s">
        <v>53</v>
      </c>
      <c r="C1157" s="8" t="s">
        <v>329</v>
      </c>
      <c r="E1157" s="8" t="str">
        <f t="shared" si="137"/>
        <v>CoFi-generic</v>
      </c>
      <c r="F1157" s="21">
        <f t="shared" si="141"/>
        <v>145113.38760294701</v>
      </c>
      <c r="G1157" s="19">
        <f t="shared" si="141"/>
        <v>10.081319949993899</v>
      </c>
      <c r="H1157" s="18">
        <f t="shared" ref="H1157:K1172" si="142">H1156</f>
        <v>0</v>
      </c>
      <c r="I1157" s="6">
        <f t="shared" si="142"/>
        <v>2.04</v>
      </c>
      <c r="J1157" s="6">
        <f t="shared" si="142"/>
        <v>1</v>
      </c>
      <c r="K1157" s="18">
        <f t="shared" si="142"/>
        <v>0</v>
      </c>
      <c r="L1157" s="35">
        <v>1</v>
      </c>
      <c r="Q1157" s="21">
        <v>0</v>
      </c>
      <c r="R1157" s="21">
        <v>0</v>
      </c>
      <c r="S1157" s="21">
        <v>0</v>
      </c>
      <c r="T1157" s="38">
        <v>0</v>
      </c>
    </row>
    <row r="1158" spans="1:20" x14ac:dyDescent="0.25">
      <c r="A1158" s="17" t="s">
        <v>261</v>
      </c>
      <c r="B1158" s="8" t="s">
        <v>53</v>
      </c>
      <c r="C1158" s="8" t="s">
        <v>329</v>
      </c>
      <c r="E1158" s="8" t="str">
        <f t="shared" si="137"/>
        <v>CoFi-generic</v>
      </c>
      <c r="F1158" s="21">
        <f t="shared" ref="F1158:G1173" si="143">F1092</f>
        <v>142547.349343315</v>
      </c>
      <c r="G1158" s="19">
        <f t="shared" si="143"/>
        <v>10.00387305712248</v>
      </c>
      <c r="H1158" s="18">
        <f t="shared" si="142"/>
        <v>0</v>
      </c>
      <c r="I1158" s="6">
        <f t="shared" si="142"/>
        <v>2.04</v>
      </c>
      <c r="J1158" s="6">
        <f t="shared" si="142"/>
        <v>1</v>
      </c>
      <c r="K1158" s="18">
        <f t="shared" si="142"/>
        <v>0</v>
      </c>
      <c r="L1158" s="35">
        <v>1</v>
      </c>
      <c r="Q1158" s="21">
        <v>0</v>
      </c>
      <c r="R1158" s="21">
        <v>0</v>
      </c>
      <c r="S1158" s="21">
        <v>0</v>
      </c>
      <c r="T1158" s="38">
        <v>0</v>
      </c>
    </row>
    <row r="1159" spans="1:20" x14ac:dyDescent="0.25">
      <c r="A1159" s="17" t="s">
        <v>278</v>
      </c>
      <c r="B1159" s="8" t="s">
        <v>53</v>
      </c>
      <c r="C1159" s="8" t="s">
        <v>329</v>
      </c>
      <c r="E1159" s="8" t="str">
        <f t="shared" si="137"/>
        <v>CoFi-generic</v>
      </c>
      <c r="F1159" s="21">
        <f t="shared" si="143"/>
        <v>89849.0514662145</v>
      </c>
      <c r="G1159" s="19">
        <f t="shared" si="143"/>
        <v>11.47574594837338</v>
      </c>
      <c r="H1159" s="18">
        <f t="shared" si="142"/>
        <v>0</v>
      </c>
      <c r="I1159" s="6">
        <f t="shared" si="142"/>
        <v>2.04</v>
      </c>
      <c r="J1159" s="6">
        <f t="shared" si="142"/>
        <v>1</v>
      </c>
      <c r="K1159" s="18">
        <f t="shared" si="142"/>
        <v>0</v>
      </c>
      <c r="L1159" s="35">
        <v>1</v>
      </c>
      <c r="Q1159" s="21">
        <v>0</v>
      </c>
      <c r="R1159" s="21">
        <v>0</v>
      </c>
      <c r="S1159" s="21">
        <v>0</v>
      </c>
      <c r="T1159" s="38">
        <v>0</v>
      </c>
    </row>
    <row r="1160" spans="1:20" x14ac:dyDescent="0.25">
      <c r="A1160" s="17" t="s">
        <v>279</v>
      </c>
      <c r="B1160" s="8" t="s">
        <v>53</v>
      </c>
      <c r="C1160" s="8" t="s">
        <v>329</v>
      </c>
      <c r="E1160" s="8" t="str">
        <f t="shared" si="137"/>
        <v>CoFi-generic</v>
      </c>
      <c r="F1160" s="21">
        <f t="shared" si="143"/>
        <v>102630.58612210301</v>
      </c>
      <c r="G1160" s="19">
        <f t="shared" si="143"/>
        <v>10.756762154759192</v>
      </c>
      <c r="H1160" s="18">
        <f t="shared" si="142"/>
        <v>0</v>
      </c>
      <c r="I1160" s="6">
        <f t="shared" si="142"/>
        <v>2.04</v>
      </c>
      <c r="J1160" s="6">
        <f t="shared" si="142"/>
        <v>1</v>
      </c>
      <c r="K1160" s="18">
        <f t="shared" si="142"/>
        <v>0</v>
      </c>
      <c r="L1160" s="35">
        <v>1</v>
      </c>
      <c r="Q1160" s="21">
        <v>0</v>
      </c>
      <c r="R1160" s="21">
        <v>0</v>
      </c>
      <c r="S1160" s="21">
        <v>0</v>
      </c>
      <c r="T1160" s="38">
        <v>0</v>
      </c>
    </row>
    <row r="1161" spans="1:20" x14ac:dyDescent="0.25">
      <c r="A1161" s="17" t="s">
        <v>280</v>
      </c>
      <c r="B1161" s="8" t="s">
        <v>53</v>
      </c>
      <c r="C1161" s="8" t="s">
        <v>329</v>
      </c>
      <c r="E1161" s="8" t="str">
        <f t="shared" si="137"/>
        <v>CoFi-generic</v>
      </c>
      <c r="F1161" s="21">
        <f t="shared" si="143"/>
        <v>100258.467636616</v>
      </c>
      <c r="G1161" s="19">
        <f t="shared" si="143"/>
        <v>10.65669779621145</v>
      </c>
      <c r="H1161" s="18">
        <f t="shared" si="142"/>
        <v>0</v>
      </c>
      <c r="I1161" s="6">
        <f t="shared" si="142"/>
        <v>2.04</v>
      </c>
      <c r="J1161" s="6">
        <f t="shared" si="142"/>
        <v>1</v>
      </c>
      <c r="K1161" s="18">
        <f t="shared" si="142"/>
        <v>0</v>
      </c>
      <c r="L1161" s="35">
        <v>1</v>
      </c>
      <c r="Q1161" s="21">
        <v>0</v>
      </c>
      <c r="R1161" s="21">
        <v>0</v>
      </c>
      <c r="S1161" s="21">
        <v>0</v>
      </c>
      <c r="T1161" s="38">
        <v>0</v>
      </c>
    </row>
    <row r="1162" spans="1:20" x14ac:dyDescent="0.25">
      <c r="A1162" s="17" t="s">
        <v>281</v>
      </c>
      <c r="B1162" s="8" t="s">
        <v>53</v>
      </c>
      <c r="C1162" s="8" t="s">
        <v>329</v>
      </c>
      <c r="E1162" s="8" t="str">
        <f t="shared" si="137"/>
        <v>CoFi-generic</v>
      </c>
      <c r="F1162" s="21">
        <f t="shared" si="143"/>
        <v>136054.96228445024</v>
      </c>
      <c r="G1162" s="19">
        <f t="shared" si="143"/>
        <v>9.6760323677399889</v>
      </c>
      <c r="H1162" s="18">
        <f t="shared" si="142"/>
        <v>0</v>
      </c>
      <c r="I1162" s="6">
        <f t="shared" si="142"/>
        <v>2.04</v>
      </c>
      <c r="J1162" s="6">
        <f t="shared" si="142"/>
        <v>1</v>
      </c>
      <c r="K1162" s="18">
        <f t="shared" si="142"/>
        <v>0</v>
      </c>
      <c r="L1162" s="35">
        <v>1</v>
      </c>
      <c r="Q1162" s="21">
        <v>0</v>
      </c>
      <c r="R1162" s="21">
        <v>0</v>
      </c>
      <c r="S1162" s="21">
        <v>0</v>
      </c>
      <c r="T1162" s="38">
        <v>0</v>
      </c>
    </row>
    <row r="1163" spans="1:20" x14ac:dyDescent="0.25">
      <c r="A1163" s="17" t="s">
        <v>282</v>
      </c>
      <c r="B1163" s="8" t="s">
        <v>53</v>
      </c>
      <c r="C1163" s="8" t="s">
        <v>329</v>
      </c>
      <c r="E1163" s="8" t="str">
        <f t="shared" si="137"/>
        <v>CoFi-generic</v>
      </c>
      <c r="F1163" s="21">
        <f t="shared" si="143"/>
        <v>120012.959289386</v>
      </c>
      <c r="G1163" s="19">
        <f t="shared" si="143"/>
        <v>10.333963539505701</v>
      </c>
      <c r="H1163" s="18">
        <f t="shared" si="142"/>
        <v>0</v>
      </c>
      <c r="I1163" s="6">
        <f t="shared" si="142"/>
        <v>2.04</v>
      </c>
      <c r="J1163" s="6">
        <f t="shared" si="142"/>
        <v>1</v>
      </c>
      <c r="K1163" s="18">
        <f t="shared" si="142"/>
        <v>0</v>
      </c>
      <c r="L1163" s="35">
        <v>1</v>
      </c>
      <c r="Q1163" s="21">
        <v>0</v>
      </c>
      <c r="R1163" s="21">
        <v>0</v>
      </c>
      <c r="S1163" s="21">
        <v>0</v>
      </c>
      <c r="T1163" s="38">
        <v>0</v>
      </c>
    </row>
    <row r="1164" spans="1:20" x14ac:dyDescent="0.25">
      <c r="A1164" s="17" t="s">
        <v>283</v>
      </c>
      <c r="B1164" s="8" t="s">
        <v>53</v>
      </c>
      <c r="C1164" s="8" t="s">
        <v>329</v>
      </c>
      <c r="E1164" s="8" t="str">
        <f t="shared" si="137"/>
        <v>CoFi-generic</v>
      </c>
      <c r="F1164" s="21">
        <f t="shared" si="143"/>
        <v>116866.54268758249</v>
      </c>
      <c r="G1164" s="19">
        <f t="shared" si="143"/>
        <v>10.405048437786814</v>
      </c>
      <c r="H1164" s="18">
        <f t="shared" si="142"/>
        <v>0</v>
      </c>
      <c r="I1164" s="6">
        <f t="shared" si="142"/>
        <v>2.04</v>
      </c>
      <c r="J1164" s="6">
        <f t="shared" si="142"/>
        <v>1</v>
      </c>
      <c r="K1164" s="18">
        <f t="shared" si="142"/>
        <v>0</v>
      </c>
      <c r="L1164" s="35">
        <v>1</v>
      </c>
      <c r="Q1164" s="21">
        <v>0</v>
      </c>
      <c r="R1164" s="21">
        <v>0</v>
      </c>
      <c r="S1164" s="21">
        <v>0</v>
      </c>
      <c r="T1164" s="38">
        <v>0</v>
      </c>
    </row>
    <row r="1165" spans="1:20" x14ac:dyDescent="0.25">
      <c r="A1165" s="17" t="s">
        <v>284</v>
      </c>
      <c r="B1165" s="8" t="s">
        <v>53</v>
      </c>
      <c r="C1165" s="8" t="s">
        <v>329</v>
      </c>
      <c r="E1165" s="8" t="str">
        <f t="shared" si="137"/>
        <v>CoFi-generic</v>
      </c>
      <c r="F1165" s="21">
        <f t="shared" si="143"/>
        <v>108937.3696959301</v>
      </c>
      <c r="G1165" s="19">
        <f t="shared" si="143"/>
        <v>10.611727060115518</v>
      </c>
      <c r="H1165" s="18">
        <f t="shared" si="142"/>
        <v>0</v>
      </c>
      <c r="I1165" s="6">
        <f t="shared" si="142"/>
        <v>2.04</v>
      </c>
      <c r="J1165" s="6">
        <f t="shared" si="142"/>
        <v>1</v>
      </c>
      <c r="K1165" s="18">
        <f t="shared" si="142"/>
        <v>0</v>
      </c>
      <c r="L1165" s="35">
        <v>1</v>
      </c>
      <c r="Q1165" s="21">
        <v>0</v>
      </c>
      <c r="R1165" s="21">
        <v>0</v>
      </c>
      <c r="S1165" s="21">
        <v>0</v>
      </c>
      <c r="T1165" s="38">
        <v>0</v>
      </c>
    </row>
    <row r="1166" spans="1:20" x14ac:dyDescent="0.25">
      <c r="A1166" s="17" t="s">
        <v>285</v>
      </c>
      <c r="B1166" s="8" t="s">
        <v>53</v>
      </c>
      <c r="C1166" s="8" t="s">
        <v>329</v>
      </c>
      <c r="E1166" s="8" t="str">
        <f t="shared" si="137"/>
        <v>CoFi-generic</v>
      </c>
      <c r="F1166" s="21">
        <f t="shared" si="143"/>
        <v>139745.15273096098</v>
      </c>
      <c r="G1166" s="19">
        <f t="shared" si="143"/>
        <v>9.8411995603199642</v>
      </c>
      <c r="H1166" s="18">
        <f t="shared" si="142"/>
        <v>0</v>
      </c>
      <c r="I1166" s="6">
        <f t="shared" si="142"/>
        <v>2.04</v>
      </c>
      <c r="J1166" s="6">
        <f t="shared" si="142"/>
        <v>1</v>
      </c>
      <c r="K1166" s="18">
        <f t="shared" si="142"/>
        <v>0</v>
      </c>
      <c r="L1166" s="35">
        <v>1</v>
      </c>
      <c r="Q1166" s="21">
        <v>0</v>
      </c>
      <c r="R1166" s="21">
        <v>0</v>
      </c>
      <c r="S1166" s="21">
        <v>0</v>
      </c>
      <c r="T1166" s="38">
        <v>0</v>
      </c>
    </row>
    <row r="1167" spans="1:20" x14ac:dyDescent="0.25">
      <c r="A1167" s="17" t="s">
        <v>286</v>
      </c>
      <c r="B1167" s="8" t="s">
        <v>53</v>
      </c>
      <c r="C1167" s="8" t="s">
        <v>329</v>
      </c>
      <c r="E1167" s="8" t="str">
        <f t="shared" si="137"/>
        <v>CoFi-generic</v>
      </c>
      <c r="F1167" s="21">
        <f t="shared" si="143"/>
        <v>127193.24193917849</v>
      </c>
      <c r="G1167" s="19">
        <f t="shared" si="143"/>
        <v>9.9262954008951514</v>
      </c>
      <c r="H1167" s="18">
        <f t="shared" si="142"/>
        <v>0</v>
      </c>
      <c r="I1167" s="6">
        <f t="shared" si="142"/>
        <v>2.04</v>
      </c>
      <c r="J1167" s="6">
        <f t="shared" si="142"/>
        <v>1</v>
      </c>
      <c r="K1167" s="18">
        <f t="shared" si="142"/>
        <v>0</v>
      </c>
      <c r="L1167" s="35">
        <v>1</v>
      </c>
      <c r="Q1167" s="21">
        <v>0</v>
      </c>
      <c r="R1167" s="21">
        <v>0</v>
      </c>
      <c r="S1167" s="21">
        <v>0</v>
      </c>
      <c r="T1167" s="38">
        <v>0</v>
      </c>
    </row>
    <row r="1168" spans="1:20" x14ac:dyDescent="0.25">
      <c r="A1168" s="17" t="s">
        <v>287</v>
      </c>
      <c r="B1168" s="8" t="s">
        <v>53</v>
      </c>
      <c r="C1168" s="8" t="s">
        <v>329</v>
      </c>
      <c r="E1168" s="8" t="str">
        <f t="shared" si="137"/>
        <v>CoFi-generic</v>
      </c>
      <c r="F1168" s="21">
        <f t="shared" si="143"/>
        <v>98961.417574702558</v>
      </c>
      <c r="G1168" s="19">
        <f t="shared" si="143"/>
        <v>10.858416640618575</v>
      </c>
      <c r="H1168" s="18">
        <f t="shared" si="142"/>
        <v>0</v>
      </c>
      <c r="I1168" s="6">
        <f t="shared" si="142"/>
        <v>2.04</v>
      </c>
      <c r="J1168" s="6">
        <f t="shared" si="142"/>
        <v>1</v>
      </c>
      <c r="K1168" s="18">
        <f t="shared" si="142"/>
        <v>0</v>
      </c>
      <c r="L1168" s="35">
        <v>1</v>
      </c>
      <c r="Q1168" s="21">
        <v>0</v>
      </c>
      <c r="R1168" s="21">
        <v>0</v>
      </c>
      <c r="S1168" s="21">
        <v>0</v>
      </c>
      <c r="T1168" s="38">
        <v>0</v>
      </c>
    </row>
    <row r="1169" spans="1:20" x14ac:dyDescent="0.25">
      <c r="A1169" s="17" t="s">
        <v>288</v>
      </c>
      <c r="B1169" s="8" t="s">
        <v>53</v>
      </c>
      <c r="C1169" s="8" t="s">
        <v>329</v>
      </c>
      <c r="E1169" s="8" t="str">
        <f t="shared" si="137"/>
        <v>CoFi-generic</v>
      </c>
      <c r="F1169" s="21">
        <f t="shared" si="143"/>
        <v>140247.726458766</v>
      </c>
      <c r="G1169" s="19">
        <f t="shared" si="143"/>
        <v>9.6134169138285639</v>
      </c>
      <c r="H1169" s="18">
        <f t="shared" si="142"/>
        <v>0</v>
      </c>
      <c r="I1169" s="6">
        <f t="shared" si="142"/>
        <v>2.04</v>
      </c>
      <c r="J1169" s="6">
        <f t="shared" si="142"/>
        <v>1</v>
      </c>
      <c r="K1169" s="18">
        <f t="shared" si="142"/>
        <v>0</v>
      </c>
      <c r="L1169" s="35">
        <v>1</v>
      </c>
      <c r="Q1169" s="21">
        <v>0</v>
      </c>
      <c r="R1169" s="21">
        <v>0</v>
      </c>
      <c r="S1169" s="21">
        <v>0</v>
      </c>
      <c r="T1169" s="38">
        <v>0</v>
      </c>
    </row>
    <row r="1170" spans="1:20" x14ac:dyDescent="0.25">
      <c r="A1170" s="17" t="s">
        <v>289</v>
      </c>
      <c r="B1170" s="8" t="s">
        <v>53</v>
      </c>
      <c r="C1170" s="8" t="s">
        <v>329</v>
      </c>
      <c r="E1170" s="8" t="str">
        <f t="shared" si="137"/>
        <v>CoFi-generic</v>
      </c>
      <c r="F1170" s="21">
        <f t="shared" si="143"/>
        <v>128882.724156953</v>
      </c>
      <c r="G1170" s="19">
        <f t="shared" si="143"/>
        <v>10.018080499707807</v>
      </c>
      <c r="H1170" s="18">
        <f t="shared" si="142"/>
        <v>0</v>
      </c>
      <c r="I1170" s="6">
        <f t="shared" si="142"/>
        <v>2.04</v>
      </c>
      <c r="J1170" s="6">
        <f t="shared" si="142"/>
        <v>1</v>
      </c>
      <c r="K1170" s="18">
        <f t="shared" si="142"/>
        <v>0</v>
      </c>
      <c r="L1170" s="35">
        <v>1</v>
      </c>
      <c r="Q1170" s="21">
        <v>0</v>
      </c>
      <c r="R1170" s="21">
        <v>0</v>
      </c>
      <c r="S1170" s="21">
        <v>0</v>
      </c>
      <c r="T1170" s="38">
        <v>0</v>
      </c>
    </row>
    <row r="1171" spans="1:20" x14ac:dyDescent="0.25">
      <c r="A1171" s="17" t="s">
        <v>290</v>
      </c>
      <c r="B1171" s="8" t="s">
        <v>53</v>
      </c>
      <c r="C1171" s="8" t="s">
        <v>329</v>
      </c>
      <c r="E1171" s="8" t="str">
        <f t="shared" si="137"/>
        <v>CoFi-generic</v>
      </c>
      <c r="F1171" s="21">
        <f t="shared" si="143"/>
        <v>135407.79754491249</v>
      </c>
      <c r="G1171" s="19">
        <f t="shared" si="143"/>
        <v>10.06173925353273</v>
      </c>
      <c r="H1171" s="18">
        <f t="shared" si="142"/>
        <v>0</v>
      </c>
      <c r="I1171" s="6">
        <f t="shared" si="142"/>
        <v>2.04</v>
      </c>
      <c r="J1171" s="6">
        <f t="shared" si="142"/>
        <v>1</v>
      </c>
      <c r="K1171" s="18">
        <f t="shared" si="142"/>
        <v>0</v>
      </c>
      <c r="L1171" s="35">
        <v>1</v>
      </c>
      <c r="Q1171" s="21">
        <v>0</v>
      </c>
      <c r="R1171" s="21">
        <v>0</v>
      </c>
      <c r="S1171" s="21">
        <v>0</v>
      </c>
      <c r="T1171" s="38">
        <v>0</v>
      </c>
    </row>
    <row r="1172" spans="1:20" x14ac:dyDescent="0.25">
      <c r="A1172" s="17" t="s">
        <v>291</v>
      </c>
      <c r="B1172" s="8" t="s">
        <v>53</v>
      </c>
      <c r="C1172" s="8" t="s">
        <v>329</v>
      </c>
      <c r="E1172" s="8" t="str">
        <f t="shared" si="137"/>
        <v>CoFi-generic</v>
      </c>
      <c r="F1172" s="21">
        <f t="shared" si="143"/>
        <v>131715.40721681551</v>
      </c>
      <c r="G1172" s="19">
        <f t="shared" si="143"/>
        <v>9.9201899973408398</v>
      </c>
      <c r="H1172" s="18">
        <f t="shared" si="142"/>
        <v>0</v>
      </c>
      <c r="I1172" s="6">
        <f t="shared" si="142"/>
        <v>2.04</v>
      </c>
      <c r="J1172" s="6">
        <f t="shared" si="142"/>
        <v>1</v>
      </c>
      <c r="K1172" s="18">
        <f t="shared" si="142"/>
        <v>0</v>
      </c>
      <c r="L1172" s="35">
        <v>1</v>
      </c>
      <c r="Q1172" s="21">
        <v>0</v>
      </c>
      <c r="R1172" s="21">
        <v>0</v>
      </c>
      <c r="S1172" s="21">
        <v>0</v>
      </c>
      <c r="T1172" s="38">
        <v>0</v>
      </c>
    </row>
    <row r="1173" spans="1:20" x14ac:dyDescent="0.25">
      <c r="A1173" s="17" t="s">
        <v>292</v>
      </c>
      <c r="B1173" s="8" t="s">
        <v>53</v>
      </c>
      <c r="C1173" s="8" t="s">
        <v>329</v>
      </c>
      <c r="E1173" s="8" t="str">
        <f t="shared" si="137"/>
        <v>CoFi-generic</v>
      </c>
      <c r="F1173" s="21">
        <f t="shared" si="143"/>
        <v>134805.17056130699</v>
      </c>
      <c r="G1173" s="19">
        <f t="shared" si="143"/>
        <v>9.8797139695342295</v>
      </c>
      <c r="H1173" s="18">
        <f t="shared" ref="H1173:K1188" si="144">H1172</f>
        <v>0</v>
      </c>
      <c r="I1173" s="6">
        <f t="shared" si="144"/>
        <v>2.04</v>
      </c>
      <c r="J1173" s="6">
        <f t="shared" si="144"/>
        <v>1</v>
      </c>
      <c r="K1173" s="18">
        <f t="shared" si="144"/>
        <v>0</v>
      </c>
      <c r="L1173" s="35">
        <v>1</v>
      </c>
      <c r="Q1173" s="21">
        <v>0</v>
      </c>
      <c r="R1173" s="21">
        <v>0</v>
      </c>
      <c r="S1173" s="21">
        <v>0</v>
      </c>
      <c r="T1173" s="38">
        <v>0</v>
      </c>
    </row>
    <row r="1174" spans="1:20" x14ac:dyDescent="0.25">
      <c r="A1174" s="17" t="s">
        <v>293</v>
      </c>
      <c r="B1174" s="8" t="s">
        <v>53</v>
      </c>
      <c r="C1174" s="8" t="s">
        <v>329</v>
      </c>
      <c r="E1174" s="8" t="str">
        <f t="shared" si="137"/>
        <v>CoFi-generic</v>
      </c>
      <c r="F1174" s="21">
        <f t="shared" ref="F1174:G1188" si="145">F1108</f>
        <v>138063.61861453537</v>
      </c>
      <c r="G1174" s="19">
        <f t="shared" si="145"/>
        <v>9.8167859944510791</v>
      </c>
      <c r="H1174" s="18">
        <f t="shared" si="144"/>
        <v>0</v>
      </c>
      <c r="I1174" s="6">
        <f t="shared" si="144"/>
        <v>2.04</v>
      </c>
      <c r="J1174" s="6">
        <f t="shared" si="144"/>
        <v>1</v>
      </c>
      <c r="K1174" s="18">
        <f t="shared" si="144"/>
        <v>0</v>
      </c>
      <c r="L1174" s="35">
        <v>1</v>
      </c>
      <c r="Q1174" s="21">
        <v>0</v>
      </c>
      <c r="R1174" s="21">
        <v>0</v>
      </c>
      <c r="S1174" s="21">
        <v>0</v>
      </c>
      <c r="T1174" s="38">
        <v>0</v>
      </c>
    </row>
    <row r="1175" spans="1:20" x14ac:dyDescent="0.25">
      <c r="A1175" s="17" t="s">
        <v>294</v>
      </c>
      <c r="B1175" s="8" t="s">
        <v>53</v>
      </c>
      <c r="C1175" s="8" t="s">
        <v>329</v>
      </c>
      <c r="E1175" s="8" t="str">
        <f t="shared" si="137"/>
        <v>CoFi-generic</v>
      </c>
      <c r="F1175" s="21">
        <f t="shared" si="145"/>
        <v>140066.027754765</v>
      </c>
      <c r="G1175" s="19">
        <f t="shared" si="145"/>
        <v>9.7938144488489662</v>
      </c>
      <c r="H1175" s="18">
        <f t="shared" si="144"/>
        <v>0</v>
      </c>
      <c r="I1175" s="6">
        <f t="shared" si="144"/>
        <v>2.04</v>
      </c>
      <c r="J1175" s="6">
        <f t="shared" si="144"/>
        <v>1</v>
      </c>
      <c r="K1175" s="18">
        <f t="shared" si="144"/>
        <v>0</v>
      </c>
      <c r="L1175" s="35">
        <v>1</v>
      </c>
      <c r="Q1175" s="21">
        <v>0</v>
      </c>
      <c r="R1175" s="21">
        <v>0</v>
      </c>
      <c r="S1175" s="21">
        <v>0</v>
      </c>
      <c r="T1175" s="38">
        <v>0</v>
      </c>
    </row>
    <row r="1176" spans="1:20" x14ac:dyDescent="0.25">
      <c r="A1176" s="17" t="s">
        <v>295</v>
      </c>
      <c r="B1176" s="8" t="s">
        <v>53</v>
      </c>
      <c r="C1176" s="8" t="s">
        <v>329</v>
      </c>
      <c r="E1176" s="8" t="str">
        <f t="shared" si="137"/>
        <v>CoFi-generic</v>
      </c>
      <c r="F1176" s="21">
        <f t="shared" si="145"/>
        <v>101164.9671476817</v>
      </c>
      <c r="G1176" s="19">
        <f t="shared" si="145"/>
        <v>10.968122894697334</v>
      </c>
      <c r="H1176" s="18">
        <f t="shared" si="144"/>
        <v>0</v>
      </c>
      <c r="I1176" s="6">
        <f t="shared" si="144"/>
        <v>2.04</v>
      </c>
      <c r="J1176" s="6">
        <f t="shared" si="144"/>
        <v>1</v>
      </c>
      <c r="K1176" s="18">
        <f t="shared" si="144"/>
        <v>0</v>
      </c>
      <c r="L1176" s="35">
        <v>1</v>
      </c>
      <c r="Q1176" s="21">
        <v>0</v>
      </c>
      <c r="R1176" s="21">
        <v>0</v>
      </c>
      <c r="S1176" s="21">
        <v>0</v>
      </c>
      <c r="T1176" s="38">
        <v>0</v>
      </c>
    </row>
    <row r="1177" spans="1:20" x14ac:dyDescent="0.25">
      <c r="A1177" s="17" t="s">
        <v>296</v>
      </c>
      <c r="B1177" s="8" t="s">
        <v>53</v>
      </c>
      <c r="C1177" s="8" t="s">
        <v>329</v>
      </c>
      <c r="E1177" s="8" t="str">
        <f t="shared" si="137"/>
        <v>CoFi-generic</v>
      </c>
      <c r="F1177" s="21">
        <f t="shared" si="145"/>
        <v>147273.34304075674</v>
      </c>
      <c r="G1177" s="19">
        <f t="shared" si="145"/>
        <v>9.5908908109141535</v>
      </c>
      <c r="H1177" s="18">
        <f t="shared" si="144"/>
        <v>0</v>
      </c>
      <c r="I1177" s="6">
        <f t="shared" si="144"/>
        <v>2.04</v>
      </c>
      <c r="J1177" s="6">
        <f t="shared" si="144"/>
        <v>1</v>
      </c>
      <c r="K1177" s="18">
        <f t="shared" si="144"/>
        <v>0</v>
      </c>
      <c r="L1177" s="35">
        <v>1</v>
      </c>
      <c r="Q1177" s="21">
        <v>0</v>
      </c>
      <c r="R1177" s="21">
        <v>0</v>
      </c>
      <c r="S1177" s="21">
        <v>0</v>
      </c>
      <c r="T1177" s="38">
        <v>0</v>
      </c>
    </row>
    <row r="1178" spans="1:20" x14ac:dyDescent="0.25">
      <c r="A1178" s="17" t="s">
        <v>297</v>
      </c>
      <c r="B1178" s="8" t="s">
        <v>53</v>
      </c>
      <c r="C1178" s="8" t="s">
        <v>329</v>
      </c>
      <c r="E1178" s="8" t="str">
        <f t="shared" si="137"/>
        <v>CoFi-generic</v>
      </c>
      <c r="F1178" s="21">
        <f t="shared" si="145"/>
        <v>140029.762850681</v>
      </c>
      <c r="G1178" s="19">
        <f t="shared" si="145"/>
        <v>9.8635703103955539</v>
      </c>
      <c r="H1178" s="18">
        <f t="shared" si="144"/>
        <v>0</v>
      </c>
      <c r="I1178" s="6">
        <f t="shared" si="144"/>
        <v>2.04</v>
      </c>
      <c r="J1178" s="6">
        <f t="shared" si="144"/>
        <v>1</v>
      </c>
      <c r="K1178" s="18">
        <f t="shared" si="144"/>
        <v>0</v>
      </c>
      <c r="L1178" s="35">
        <v>1</v>
      </c>
      <c r="Q1178" s="21">
        <v>0</v>
      </c>
      <c r="R1178" s="21">
        <v>0</v>
      </c>
      <c r="S1178" s="21">
        <v>0</v>
      </c>
      <c r="T1178" s="38">
        <v>0</v>
      </c>
    </row>
    <row r="1179" spans="1:20" x14ac:dyDescent="0.25">
      <c r="A1179" s="17" t="s">
        <v>298</v>
      </c>
      <c r="B1179" s="8" t="s">
        <v>53</v>
      </c>
      <c r="C1179" s="8" t="s">
        <v>329</v>
      </c>
      <c r="E1179" s="8" t="str">
        <f t="shared" si="137"/>
        <v>CoFi-generic</v>
      </c>
      <c r="F1179" s="21">
        <f t="shared" si="145"/>
        <v>104340.25747720734</v>
      </c>
      <c r="G1179" s="19">
        <f t="shared" si="145"/>
        <v>10.973424562583329</v>
      </c>
      <c r="H1179" s="18">
        <f t="shared" si="144"/>
        <v>0</v>
      </c>
      <c r="I1179" s="6">
        <f t="shared" si="144"/>
        <v>2.04</v>
      </c>
      <c r="J1179" s="6">
        <f t="shared" si="144"/>
        <v>1</v>
      </c>
      <c r="K1179" s="18">
        <f t="shared" si="144"/>
        <v>0</v>
      </c>
      <c r="L1179" s="35">
        <v>1</v>
      </c>
      <c r="Q1179" s="21">
        <v>0</v>
      </c>
      <c r="R1179" s="21">
        <v>0</v>
      </c>
      <c r="S1179" s="21">
        <v>0</v>
      </c>
      <c r="T1179" s="38">
        <v>0</v>
      </c>
    </row>
    <row r="1180" spans="1:20" x14ac:dyDescent="0.25">
      <c r="A1180" s="17" t="s">
        <v>299</v>
      </c>
      <c r="B1180" s="8" t="s">
        <v>53</v>
      </c>
      <c r="C1180" s="8" t="s">
        <v>329</v>
      </c>
      <c r="E1180" s="8" t="str">
        <f t="shared" si="137"/>
        <v>CoFi-generic</v>
      </c>
      <c r="F1180" s="21">
        <f t="shared" si="145"/>
        <v>104172.52557476799</v>
      </c>
      <c r="G1180" s="19">
        <f t="shared" si="145"/>
        <v>11.193720016366246</v>
      </c>
      <c r="H1180" s="18">
        <f t="shared" si="144"/>
        <v>0</v>
      </c>
      <c r="I1180" s="6">
        <f t="shared" si="144"/>
        <v>2.04</v>
      </c>
      <c r="J1180" s="6">
        <f t="shared" si="144"/>
        <v>1</v>
      </c>
      <c r="K1180" s="18">
        <f t="shared" si="144"/>
        <v>0</v>
      </c>
      <c r="L1180" s="35">
        <v>1</v>
      </c>
      <c r="Q1180" s="21">
        <v>0</v>
      </c>
      <c r="R1180" s="21">
        <v>0</v>
      </c>
      <c r="S1180" s="21">
        <v>0</v>
      </c>
      <c r="T1180" s="38">
        <v>0</v>
      </c>
    </row>
    <row r="1181" spans="1:20" x14ac:dyDescent="0.25">
      <c r="A1181" s="17" t="s">
        <v>300</v>
      </c>
      <c r="B1181" s="8" t="s">
        <v>53</v>
      </c>
      <c r="C1181" s="8" t="s">
        <v>329</v>
      </c>
      <c r="E1181" s="8" t="str">
        <f t="shared" si="137"/>
        <v>CoFi-generic</v>
      </c>
      <c r="F1181" s="21">
        <f t="shared" si="145"/>
        <v>167069.04494132148</v>
      </c>
      <c r="G1181" s="19">
        <f t="shared" si="145"/>
        <v>9.4347717151777815</v>
      </c>
      <c r="H1181" s="18">
        <f t="shared" si="144"/>
        <v>0</v>
      </c>
      <c r="I1181" s="6">
        <f t="shared" si="144"/>
        <v>2.04</v>
      </c>
      <c r="J1181" s="6">
        <f t="shared" si="144"/>
        <v>1</v>
      </c>
      <c r="K1181" s="18">
        <f t="shared" si="144"/>
        <v>0</v>
      </c>
      <c r="L1181" s="35">
        <v>1</v>
      </c>
      <c r="Q1181" s="21">
        <v>0</v>
      </c>
      <c r="R1181" s="21">
        <v>0</v>
      </c>
      <c r="S1181" s="21">
        <v>0</v>
      </c>
      <c r="T1181" s="38">
        <v>0</v>
      </c>
    </row>
    <row r="1182" spans="1:20" x14ac:dyDescent="0.25">
      <c r="A1182" s="17" t="s">
        <v>301</v>
      </c>
      <c r="B1182" s="8" t="s">
        <v>53</v>
      </c>
      <c r="C1182" s="8" t="s">
        <v>329</v>
      </c>
      <c r="E1182" s="8" t="str">
        <f t="shared" si="137"/>
        <v>CoFi-generic</v>
      </c>
      <c r="F1182" s="21">
        <f t="shared" si="145"/>
        <v>134663.4657046372</v>
      </c>
      <c r="G1182" s="19">
        <f t="shared" si="145"/>
        <v>10.317735507089584</v>
      </c>
      <c r="H1182" s="18">
        <f t="shared" si="144"/>
        <v>0</v>
      </c>
      <c r="I1182" s="6">
        <f t="shared" si="144"/>
        <v>2.04</v>
      </c>
      <c r="J1182" s="6">
        <f t="shared" si="144"/>
        <v>1</v>
      </c>
      <c r="K1182" s="18">
        <f t="shared" si="144"/>
        <v>0</v>
      </c>
      <c r="L1182" s="35">
        <v>1</v>
      </c>
      <c r="Q1182" s="21">
        <v>0</v>
      </c>
      <c r="R1182" s="21">
        <v>0</v>
      </c>
      <c r="S1182" s="21">
        <v>0</v>
      </c>
      <c r="T1182" s="38">
        <v>0</v>
      </c>
    </row>
    <row r="1183" spans="1:20" x14ac:dyDescent="0.25">
      <c r="A1183" s="17" t="s">
        <v>272</v>
      </c>
      <c r="B1183" s="8" t="s">
        <v>53</v>
      </c>
      <c r="C1183" s="8" t="s">
        <v>329</v>
      </c>
      <c r="E1183" s="8" t="str">
        <f t="shared" si="137"/>
        <v>CoFi-generic</v>
      </c>
      <c r="F1183" s="21">
        <f t="shared" si="145"/>
        <v>122703.84078918799</v>
      </c>
      <c r="G1183" s="19">
        <f t="shared" si="145"/>
        <v>10.456302746523619</v>
      </c>
      <c r="H1183" s="18">
        <f t="shared" si="144"/>
        <v>0</v>
      </c>
      <c r="I1183" s="6">
        <f t="shared" si="144"/>
        <v>2.04</v>
      </c>
      <c r="J1183" s="6">
        <f t="shared" si="144"/>
        <v>1</v>
      </c>
      <c r="K1183" s="18">
        <f t="shared" si="144"/>
        <v>0</v>
      </c>
      <c r="L1183" s="35">
        <v>1</v>
      </c>
      <c r="Q1183" s="21">
        <v>0</v>
      </c>
      <c r="R1183" s="21">
        <v>0</v>
      </c>
      <c r="S1183" s="21">
        <v>0</v>
      </c>
      <c r="T1183" s="38">
        <v>0</v>
      </c>
    </row>
    <row r="1184" spans="1:20" x14ac:dyDescent="0.25">
      <c r="A1184" s="17" t="s">
        <v>273</v>
      </c>
      <c r="B1184" s="8" t="s">
        <v>53</v>
      </c>
      <c r="C1184" s="8" t="s">
        <v>329</v>
      </c>
      <c r="E1184" s="8" t="str">
        <f t="shared" si="137"/>
        <v>CoFi-generic</v>
      </c>
      <c r="F1184" s="21">
        <f t="shared" si="145"/>
        <v>103976.50221745251</v>
      </c>
      <c r="G1184" s="19">
        <f t="shared" si="145"/>
        <v>11.053036600654009</v>
      </c>
      <c r="H1184" s="18">
        <f t="shared" si="144"/>
        <v>0</v>
      </c>
      <c r="I1184" s="6">
        <f t="shared" si="144"/>
        <v>2.04</v>
      </c>
      <c r="J1184" s="6">
        <f t="shared" si="144"/>
        <v>1</v>
      </c>
      <c r="K1184" s="18">
        <f t="shared" si="144"/>
        <v>0</v>
      </c>
      <c r="L1184" s="35">
        <v>1</v>
      </c>
      <c r="Q1184" s="21">
        <v>0</v>
      </c>
      <c r="R1184" s="21">
        <v>0</v>
      </c>
      <c r="S1184" s="21">
        <v>0</v>
      </c>
      <c r="T1184" s="38">
        <v>0</v>
      </c>
    </row>
    <row r="1185" spans="1:20" x14ac:dyDescent="0.25">
      <c r="A1185" s="17" t="s">
        <v>274</v>
      </c>
      <c r="B1185" s="8" t="s">
        <v>53</v>
      </c>
      <c r="C1185" s="8" t="s">
        <v>329</v>
      </c>
      <c r="E1185" s="8" t="str">
        <f t="shared" si="137"/>
        <v>CoFi-generic</v>
      </c>
      <c r="F1185" s="21">
        <f t="shared" si="145"/>
        <v>111788.15367445731</v>
      </c>
      <c r="G1185" s="19">
        <f t="shared" si="145"/>
        <v>10.78329449978415</v>
      </c>
      <c r="H1185" s="18">
        <f t="shared" si="144"/>
        <v>0</v>
      </c>
      <c r="I1185" s="6">
        <f t="shared" si="144"/>
        <v>2.04</v>
      </c>
      <c r="J1185" s="6">
        <f t="shared" si="144"/>
        <v>1</v>
      </c>
      <c r="K1185" s="18">
        <f t="shared" si="144"/>
        <v>0</v>
      </c>
      <c r="L1185" s="35">
        <v>1</v>
      </c>
      <c r="Q1185" s="21">
        <v>0</v>
      </c>
      <c r="R1185" s="21">
        <v>0</v>
      </c>
      <c r="S1185" s="21">
        <v>0</v>
      </c>
      <c r="T1185" s="38">
        <v>0</v>
      </c>
    </row>
    <row r="1186" spans="1:20" x14ac:dyDescent="0.25">
      <c r="A1186" s="17" t="s">
        <v>275</v>
      </c>
      <c r="B1186" s="8" t="s">
        <v>53</v>
      </c>
      <c r="C1186" s="8" t="s">
        <v>329</v>
      </c>
      <c r="E1186" s="8" t="str">
        <f t="shared" si="137"/>
        <v>CoFi-generic</v>
      </c>
      <c r="F1186" s="21">
        <f t="shared" si="145"/>
        <v>169487.33196936251</v>
      </c>
      <c r="G1186" s="19">
        <f t="shared" si="145"/>
        <v>9.4563668699484822</v>
      </c>
      <c r="H1186" s="18">
        <f t="shared" si="144"/>
        <v>0</v>
      </c>
      <c r="I1186" s="6">
        <f t="shared" si="144"/>
        <v>2.04</v>
      </c>
      <c r="J1186" s="6">
        <f t="shared" si="144"/>
        <v>1</v>
      </c>
      <c r="K1186" s="18">
        <f t="shared" si="144"/>
        <v>0</v>
      </c>
      <c r="L1186" s="35">
        <v>1</v>
      </c>
      <c r="Q1186" s="21">
        <v>0</v>
      </c>
      <c r="R1186" s="21">
        <v>0</v>
      </c>
      <c r="S1186" s="21">
        <v>0</v>
      </c>
      <c r="T1186" s="38">
        <v>0</v>
      </c>
    </row>
    <row r="1187" spans="1:20" x14ac:dyDescent="0.25">
      <c r="A1187" s="17" t="s">
        <v>276</v>
      </c>
      <c r="B1187" s="8" t="s">
        <v>53</v>
      </c>
      <c r="C1187" s="8" t="s">
        <v>329</v>
      </c>
      <c r="E1187" s="8" t="str">
        <f t="shared" si="137"/>
        <v>CoFi-generic</v>
      </c>
      <c r="F1187" s="21">
        <f t="shared" si="145"/>
        <v>103984.99760192574</v>
      </c>
      <c r="G1187" s="19">
        <f t="shared" si="145"/>
        <v>11.068808534627422</v>
      </c>
      <c r="H1187" s="18">
        <f t="shared" si="144"/>
        <v>0</v>
      </c>
      <c r="I1187" s="6">
        <f t="shared" si="144"/>
        <v>2.04</v>
      </c>
      <c r="J1187" s="6">
        <f t="shared" si="144"/>
        <v>1</v>
      </c>
      <c r="K1187" s="18">
        <f t="shared" si="144"/>
        <v>0</v>
      </c>
      <c r="L1187" s="35">
        <v>1</v>
      </c>
      <c r="Q1187" s="21">
        <v>0</v>
      </c>
      <c r="R1187" s="21">
        <v>0</v>
      </c>
      <c r="S1187" s="21">
        <v>0</v>
      </c>
      <c r="T1187" s="38">
        <v>0</v>
      </c>
    </row>
    <row r="1188" spans="1:20" x14ac:dyDescent="0.25">
      <c r="A1188" s="17" t="s">
        <v>277</v>
      </c>
      <c r="B1188" s="8" t="s">
        <v>53</v>
      </c>
      <c r="C1188" s="8" t="s">
        <v>329</v>
      </c>
      <c r="E1188" s="8" t="str">
        <f t="shared" si="137"/>
        <v>CoFi-generic</v>
      </c>
      <c r="F1188" s="21">
        <f t="shared" si="145"/>
        <v>102565.4676184479</v>
      </c>
      <c r="G1188" s="19">
        <f t="shared" si="145"/>
        <v>10.14145011871261</v>
      </c>
      <c r="H1188" s="18">
        <f t="shared" si="144"/>
        <v>0</v>
      </c>
      <c r="I1188" s="6">
        <f t="shared" si="144"/>
        <v>2.04</v>
      </c>
      <c r="J1188" s="6">
        <f t="shared" si="144"/>
        <v>1</v>
      </c>
      <c r="K1188" s="18">
        <f t="shared" si="144"/>
        <v>0</v>
      </c>
      <c r="L1188" s="35">
        <v>1</v>
      </c>
      <c r="Q1188" s="21">
        <v>0</v>
      </c>
      <c r="R1188" s="21">
        <v>0</v>
      </c>
      <c r="S1188" s="21">
        <v>0</v>
      </c>
      <c r="T1188" s="38">
        <v>0</v>
      </c>
    </row>
    <row r="1190" spans="1:20" x14ac:dyDescent="0.25">
      <c r="A1190" s="16" t="s">
        <v>328</v>
      </c>
      <c r="B1190" s="8" t="s">
        <v>60</v>
      </c>
      <c r="C1190" s="8" t="s">
        <v>68</v>
      </c>
      <c r="E1190" s="8" t="str">
        <f>IF(RIGHT(A1190,3)="old","Initial",B1190&amp;"-"&amp;C1190)</f>
        <v>Initial</v>
      </c>
      <c r="F1190" s="21">
        <f>Data!AT2</f>
        <v>159194.475313414</v>
      </c>
      <c r="G1190" s="19">
        <f>Data!AV2</f>
        <v>7.6675225186861979</v>
      </c>
      <c r="H1190" s="25">
        <f>VLOOKUP(C1190,parms,3,FALSE)</f>
        <v>3.660294262870465E-2</v>
      </c>
      <c r="I1190" s="42">
        <f>VLOOKUP(C1190,parms,8,FALSE)</f>
        <v>3.15</v>
      </c>
      <c r="J1190" s="27">
        <f>VLOOKUP(C1190,parms,4,FALSE)</f>
        <v>71.178795727822703</v>
      </c>
      <c r="K1190" s="25">
        <f>VLOOKUP(C1190,parms,6,FALSE)</f>
        <v>0.65</v>
      </c>
      <c r="L1190" s="35">
        <f>Data!BL2</f>
        <v>1830.26323436441</v>
      </c>
      <c r="M1190" s="39">
        <f>VLOOKUP(C1190,Data!$CB$2:$EB$22,1+VALUE(MID(A1190,6,2)),FALSE)</f>
        <v>7374.31</v>
      </c>
      <c r="P1190" s="27">
        <v>3500</v>
      </c>
      <c r="Q1190" s="21">
        <v>7374.31</v>
      </c>
      <c r="R1190" s="21">
        <v>320.67675763623271</v>
      </c>
      <c r="S1190" s="21">
        <v>370.89822024453406</v>
      </c>
      <c r="T1190" s="38">
        <v>5.5033038359690978E-2</v>
      </c>
    </row>
    <row r="1191" spans="1:20" x14ac:dyDescent="0.25">
      <c r="A1191" s="16" t="s">
        <v>316</v>
      </c>
      <c r="B1191" s="8" t="s">
        <v>60</v>
      </c>
      <c r="C1191" s="8" t="s">
        <v>68</v>
      </c>
      <c r="E1191" s="8" t="str">
        <f t="shared" ref="E1191:E1254" si="146">IF(RIGHT(A1191,3)="old","Initial",B1191&amp;"-"&amp;C1191)</f>
        <v>Initial</v>
      </c>
      <c r="F1191" s="21">
        <f>Data!AT3</f>
        <v>287016.28074287547</v>
      </c>
      <c r="G1191" s="19">
        <f>Data!AV3</f>
        <v>6.1538755843326456</v>
      </c>
      <c r="H1191" s="18">
        <f t="shared" ref="H1191:K1206" si="147">H1190</f>
        <v>3.660294262870465E-2</v>
      </c>
      <c r="I1191" s="6">
        <f>I1190</f>
        <v>3.15</v>
      </c>
      <c r="J1191" s="6">
        <f t="shared" si="147"/>
        <v>71.178795727822703</v>
      </c>
      <c r="K1191" s="18">
        <f t="shared" si="147"/>
        <v>0.65</v>
      </c>
      <c r="L1191" s="35">
        <f>Data!BL3</f>
        <v>1725.3903664173188</v>
      </c>
      <c r="M1191" s="39">
        <f>VLOOKUP(C1191,Data!$CB$2:$EB$22,1+VALUE(MID(A1191,6,2)),FALSE)</f>
        <v>50193.94</v>
      </c>
      <c r="P1191" s="6">
        <f>P1190</f>
        <v>3500</v>
      </c>
      <c r="Q1191" s="21">
        <v>50193.94</v>
      </c>
      <c r="R1191" s="21">
        <v>3776.7470025784096</v>
      </c>
      <c r="S1191" s="21">
        <v>23017.198177211656</v>
      </c>
      <c r="T1191" s="38">
        <v>0.35949707377139128</v>
      </c>
    </row>
    <row r="1192" spans="1:20" x14ac:dyDescent="0.25">
      <c r="A1192" s="16" t="s">
        <v>317</v>
      </c>
      <c r="B1192" s="8" t="s">
        <v>60</v>
      </c>
      <c r="C1192" s="8" t="s">
        <v>68</v>
      </c>
      <c r="E1192" s="8" t="str">
        <f t="shared" si="146"/>
        <v>Initial</v>
      </c>
      <c r="F1192" s="21">
        <f>Data!AT4</f>
        <v>255707.61126146198</v>
      </c>
      <c r="G1192" s="19">
        <f>Data!AV4</f>
        <v>6.5044126470105788</v>
      </c>
      <c r="H1192" s="18">
        <f t="shared" si="147"/>
        <v>3.660294262870465E-2</v>
      </c>
      <c r="I1192" s="6">
        <f t="shared" si="147"/>
        <v>3.15</v>
      </c>
      <c r="J1192" s="6">
        <f t="shared" si="147"/>
        <v>71.178795727822703</v>
      </c>
      <c r="K1192" s="18">
        <f t="shared" si="147"/>
        <v>0.65</v>
      </c>
      <c r="L1192" s="35">
        <f>Data!BL4</f>
        <v>1946.9834473517333</v>
      </c>
      <c r="M1192" s="39">
        <f>VLOOKUP(C1192,Data!$CB$2:$EB$22,1+VALUE(MID(A1192,6,2)),FALSE)</f>
        <v>2765.59</v>
      </c>
      <c r="P1192" s="6">
        <f t="shared" ref="P1192:P1254" si="148">P1191</f>
        <v>3500</v>
      </c>
      <c r="Q1192" s="21">
        <v>2765.59</v>
      </c>
      <c r="R1192" s="21">
        <v>2491.6306566953513</v>
      </c>
      <c r="S1192" s="21">
        <v>48285.180958528828</v>
      </c>
      <c r="T1192" s="38">
        <v>0.26620978176568133</v>
      </c>
    </row>
    <row r="1193" spans="1:20" x14ac:dyDescent="0.25">
      <c r="A1193" s="16" t="s">
        <v>318</v>
      </c>
      <c r="B1193" s="8" t="s">
        <v>60</v>
      </c>
      <c r="C1193" s="8" t="s">
        <v>68</v>
      </c>
      <c r="E1193" s="8" t="str">
        <f t="shared" si="146"/>
        <v>Initial</v>
      </c>
      <c r="F1193" s="21">
        <f>Data!AT5</f>
        <v>187665.35631204298</v>
      </c>
      <c r="G1193" s="19">
        <f>Data!AV5</f>
        <v>7.2034924317656603</v>
      </c>
      <c r="H1193" s="18">
        <f t="shared" si="147"/>
        <v>3.660294262870465E-2</v>
      </c>
      <c r="I1193" s="6">
        <f t="shared" si="147"/>
        <v>3.15</v>
      </c>
      <c r="J1193" s="6">
        <f t="shared" si="147"/>
        <v>71.178795727822703</v>
      </c>
      <c r="K1193" s="18">
        <f t="shared" si="147"/>
        <v>0.65</v>
      </c>
      <c r="L1193" s="35">
        <f>Data!BL5</f>
        <v>1944.8608207636205</v>
      </c>
      <c r="M1193" s="39">
        <f>VLOOKUP(C1193,Data!$CB$2:$EB$22,1+VALUE(MID(A1193,6,2)),FALSE)</f>
        <v>51974.87999999999</v>
      </c>
      <c r="P1193" s="6">
        <f t="shared" si="148"/>
        <v>3500</v>
      </c>
      <c r="Q1193" s="21">
        <v>51974.87999999999</v>
      </c>
      <c r="R1193" s="21">
        <v>3010.1897574505888</v>
      </c>
      <c r="S1193" s="21">
        <v>16329.339278317566</v>
      </c>
      <c r="T1193" s="38">
        <v>0.43822158449168458</v>
      </c>
    </row>
    <row r="1194" spans="1:20" x14ac:dyDescent="0.25">
      <c r="A1194" s="16" t="s">
        <v>319</v>
      </c>
      <c r="B1194" s="8" t="s">
        <v>60</v>
      </c>
      <c r="C1194" s="8" t="s">
        <v>68</v>
      </c>
      <c r="E1194" s="8" t="str">
        <f t="shared" si="146"/>
        <v>Initial</v>
      </c>
      <c r="F1194" s="21">
        <f>Data!AT6</f>
        <v>164122.546134278</v>
      </c>
      <c r="G1194" s="19">
        <f>Data!AV6</f>
        <v>7.7389396209799584</v>
      </c>
      <c r="H1194" s="18">
        <f t="shared" si="147"/>
        <v>3.660294262870465E-2</v>
      </c>
      <c r="I1194" s="6">
        <f t="shared" si="147"/>
        <v>3.15</v>
      </c>
      <c r="J1194" s="6">
        <f t="shared" si="147"/>
        <v>71.178795727822703</v>
      </c>
      <c r="K1194" s="18">
        <f t="shared" si="147"/>
        <v>0.65</v>
      </c>
      <c r="L1194" s="35">
        <f>Data!BL6</f>
        <v>2085.2620813272074</v>
      </c>
      <c r="M1194" s="39">
        <f>VLOOKUP(C1194,Data!$CB$2:$EB$22,1+VALUE(MID(A1194,6,2)),FALSE)</f>
        <v>13574.43</v>
      </c>
      <c r="P1194" s="6">
        <f t="shared" si="148"/>
        <v>3500</v>
      </c>
      <c r="Q1194" s="21">
        <v>13574.43</v>
      </c>
      <c r="R1194" s="21">
        <v>2238.7436613687291</v>
      </c>
      <c r="S1194" s="21">
        <v>41000.901369880215</v>
      </c>
      <c r="T1194" s="38">
        <v>0.37266630063444883</v>
      </c>
    </row>
    <row r="1195" spans="1:20" x14ac:dyDescent="0.25">
      <c r="A1195" s="16" t="s">
        <v>320</v>
      </c>
      <c r="B1195" s="8" t="s">
        <v>60</v>
      </c>
      <c r="C1195" s="8" t="s">
        <v>68</v>
      </c>
      <c r="E1195" s="8" t="str">
        <f t="shared" si="146"/>
        <v>Initial</v>
      </c>
      <c r="F1195" s="21">
        <f>Data!AT7</f>
        <v>323596.6391991555</v>
      </c>
      <c r="G1195" s="19">
        <f>Data!AV7</f>
        <v>6.0365260709191357</v>
      </c>
      <c r="H1195" s="18">
        <f t="shared" si="147"/>
        <v>3.660294262870465E-2</v>
      </c>
      <c r="I1195" s="6">
        <f t="shared" si="147"/>
        <v>3.15</v>
      </c>
      <c r="J1195" s="6">
        <f t="shared" si="147"/>
        <v>71.178795727822703</v>
      </c>
      <c r="K1195" s="18">
        <f t="shared" si="147"/>
        <v>0.65</v>
      </c>
      <c r="L1195" s="35">
        <f>Data!BL7</f>
        <v>1650.6523731634045</v>
      </c>
      <c r="M1195" s="39">
        <f>VLOOKUP(C1195,Data!$CB$2:$EB$22,1+VALUE(MID(A1195,6,2)),FALSE)</f>
        <v>38200.189999999988</v>
      </c>
      <c r="P1195" s="6">
        <f t="shared" si="148"/>
        <v>3500</v>
      </c>
      <c r="Q1195" s="21">
        <v>38200.189999999988</v>
      </c>
      <c r="R1195" s="21">
        <v>5524.9655404706937</v>
      </c>
      <c r="S1195" s="21">
        <v>66857.345356840713</v>
      </c>
      <c r="T1195" s="38">
        <v>0.46645480380180071</v>
      </c>
    </row>
    <row r="1196" spans="1:20" x14ac:dyDescent="0.25">
      <c r="A1196" s="16" t="s">
        <v>321</v>
      </c>
      <c r="B1196" s="8" t="s">
        <v>60</v>
      </c>
      <c r="C1196" s="8" t="s">
        <v>68</v>
      </c>
      <c r="E1196" s="8" t="str">
        <f t="shared" si="146"/>
        <v>Initial</v>
      </c>
      <c r="F1196" s="21">
        <f>Data!AT8</f>
        <v>248353.29745809652</v>
      </c>
      <c r="G1196" s="19">
        <f>Data!AV8</f>
        <v>6.675512703680524</v>
      </c>
      <c r="H1196" s="18">
        <f t="shared" si="147"/>
        <v>3.660294262870465E-2</v>
      </c>
      <c r="I1196" s="6">
        <f t="shared" si="147"/>
        <v>3.15</v>
      </c>
      <c r="J1196" s="6">
        <f t="shared" si="147"/>
        <v>71.178795727822703</v>
      </c>
      <c r="K1196" s="18">
        <f t="shared" si="147"/>
        <v>0.65</v>
      </c>
      <c r="L1196" s="35">
        <f>Data!BL8</f>
        <v>1731.9975466831138</v>
      </c>
      <c r="M1196" s="39">
        <f>VLOOKUP(C1196,Data!$CB$2:$EB$22,1+VALUE(MID(A1196,6,2)),FALSE)</f>
        <v>1843.39</v>
      </c>
      <c r="P1196" s="6">
        <f t="shared" si="148"/>
        <v>3500</v>
      </c>
      <c r="Q1196" s="21">
        <v>1843.39</v>
      </c>
      <c r="R1196" s="21">
        <v>3137.2220581717779</v>
      </c>
      <c r="S1196" s="21">
        <v>64125.69196631627</v>
      </c>
      <c r="T1196" s="38">
        <v>0.34511141801618883</v>
      </c>
    </row>
    <row r="1197" spans="1:20" x14ac:dyDescent="0.25">
      <c r="A1197" s="16" t="s">
        <v>322</v>
      </c>
      <c r="B1197" s="8" t="s">
        <v>60</v>
      </c>
      <c r="C1197" s="8" t="s">
        <v>68</v>
      </c>
      <c r="E1197" s="8" t="str">
        <f t="shared" si="146"/>
        <v>Initial</v>
      </c>
      <c r="F1197" s="21">
        <f>Data!AT9</f>
        <v>247930.70340348198</v>
      </c>
      <c r="G1197" s="19">
        <f>Data!AV9</f>
        <v>6.6987743860742617</v>
      </c>
      <c r="H1197" s="18">
        <f t="shared" si="147"/>
        <v>3.660294262870465E-2</v>
      </c>
      <c r="I1197" s="6">
        <f t="shared" si="147"/>
        <v>3.15</v>
      </c>
      <c r="J1197" s="6">
        <f t="shared" si="147"/>
        <v>71.178795727822703</v>
      </c>
      <c r="K1197" s="18">
        <f t="shared" si="147"/>
        <v>0.65</v>
      </c>
      <c r="L1197" s="35">
        <f>Data!BL9</f>
        <v>2385.2246421647269</v>
      </c>
      <c r="M1197" s="39">
        <f>VLOOKUP(C1197,Data!$CB$2:$EB$22,1+VALUE(MID(A1197,6,2)),FALSE)</f>
        <v>0</v>
      </c>
      <c r="P1197" s="6">
        <f t="shared" si="148"/>
        <v>3500</v>
      </c>
      <c r="Q1197" s="21">
        <v>0</v>
      </c>
      <c r="R1197" s="21">
        <v>2182.836727993797</v>
      </c>
      <c r="S1197" s="21">
        <v>46060.34190177104</v>
      </c>
      <c r="T1197" s="38">
        <v>0.24053315003216635</v>
      </c>
    </row>
    <row r="1198" spans="1:20" x14ac:dyDescent="0.25">
      <c r="A1198" s="16" t="s">
        <v>323</v>
      </c>
      <c r="B1198" s="8" t="s">
        <v>60</v>
      </c>
      <c r="C1198" s="8" t="s">
        <v>68</v>
      </c>
      <c r="E1198" s="8" t="str">
        <f t="shared" si="146"/>
        <v>Initial</v>
      </c>
      <c r="F1198" s="21">
        <f>Data!AT10</f>
        <v>151738.37945754698</v>
      </c>
      <c r="G1198" s="19">
        <f>Data!AV10</f>
        <v>7.9647183674103861</v>
      </c>
      <c r="H1198" s="18">
        <f t="shared" si="147"/>
        <v>3.660294262870465E-2</v>
      </c>
      <c r="I1198" s="6">
        <f t="shared" si="147"/>
        <v>3.15</v>
      </c>
      <c r="J1198" s="6">
        <f t="shared" si="147"/>
        <v>71.178795727822703</v>
      </c>
      <c r="K1198" s="18">
        <f t="shared" si="147"/>
        <v>0.65</v>
      </c>
      <c r="L1198" s="35">
        <f>Data!BL10</f>
        <v>2385.2246421647269</v>
      </c>
      <c r="M1198" s="39">
        <f>VLOOKUP(C1198,Data!$CB$2:$EB$22,1+VALUE(MID(A1198,6,2)),FALSE)</f>
        <v>0</v>
      </c>
      <c r="P1198" s="6">
        <f t="shared" si="148"/>
        <v>3500</v>
      </c>
      <c r="Q1198" s="21">
        <v>0</v>
      </c>
      <c r="R1198" s="21">
        <v>909.53687087967899</v>
      </c>
      <c r="S1198" s="21">
        <v>22819.245817196894</v>
      </c>
      <c r="T1198" s="38">
        <v>0.16376039097780803</v>
      </c>
    </row>
    <row r="1199" spans="1:20" x14ac:dyDescent="0.25">
      <c r="A1199" s="16" t="s">
        <v>324</v>
      </c>
      <c r="B1199" s="8" t="s">
        <v>60</v>
      </c>
      <c r="C1199" s="8" t="s">
        <v>68</v>
      </c>
      <c r="E1199" s="8" t="str">
        <f t="shared" si="146"/>
        <v>Initial</v>
      </c>
      <c r="F1199" s="21">
        <f>Data!AT11</f>
        <v>198057.49561402149</v>
      </c>
      <c r="G1199" s="19">
        <f>Data!AV11</f>
        <v>7.1029079323460005</v>
      </c>
      <c r="H1199" s="18">
        <f t="shared" si="147"/>
        <v>3.660294262870465E-2</v>
      </c>
      <c r="I1199" s="6">
        <f t="shared" si="147"/>
        <v>3.15</v>
      </c>
      <c r="J1199" s="6">
        <f t="shared" si="147"/>
        <v>71.178795727822703</v>
      </c>
      <c r="K1199" s="18">
        <f t="shared" si="147"/>
        <v>0.65</v>
      </c>
      <c r="L1199" s="35">
        <f>Data!BL11</f>
        <v>2385.2246421647269</v>
      </c>
      <c r="M1199" s="39">
        <f>VLOOKUP(C1199,Data!$CB$2:$EB$22,1+VALUE(MID(A1199,6,2)),FALSE)</f>
        <v>0</v>
      </c>
      <c r="P1199" s="6">
        <f t="shared" si="148"/>
        <v>3500</v>
      </c>
      <c r="Q1199" s="21">
        <v>0</v>
      </c>
      <c r="R1199" s="21">
        <v>795.58670751939314</v>
      </c>
      <c r="S1199" s="21">
        <v>17800.584277481885</v>
      </c>
      <c r="T1199" s="38">
        <v>0.10974386065547126</v>
      </c>
    </row>
    <row r="1200" spans="1:20" x14ac:dyDescent="0.25">
      <c r="A1200" s="16" t="s">
        <v>325</v>
      </c>
      <c r="B1200" s="8" t="s">
        <v>60</v>
      </c>
      <c r="C1200" s="8" t="s">
        <v>68</v>
      </c>
      <c r="E1200" s="8" t="str">
        <f t="shared" si="146"/>
        <v>Initial</v>
      </c>
      <c r="F1200" s="21">
        <f>Data!AT12</f>
        <v>275989.34520370152</v>
      </c>
      <c r="G1200" s="19">
        <f>Data!AV12</f>
        <v>6.3520445686664582</v>
      </c>
      <c r="H1200" s="18">
        <f t="shared" si="147"/>
        <v>3.660294262870465E-2</v>
      </c>
      <c r="I1200" s="6">
        <f t="shared" si="147"/>
        <v>3.15</v>
      </c>
      <c r="J1200" s="6">
        <f t="shared" si="147"/>
        <v>71.178795727822703</v>
      </c>
      <c r="K1200" s="18">
        <f t="shared" si="147"/>
        <v>0.65</v>
      </c>
      <c r="L1200" s="35">
        <f>Data!BL12</f>
        <v>2011.4207803329416</v>
      </c>
      <c r="M1200" s="39">
        <f>VLOOKUP(C1200,Data!$CB$2:$EB$22,1+VALUE(MID(A1200,6,2)),FALSE)</f>
        <v>0</v>
      </c>
      <c r="P1200" s="6">
        <f t="shared" si="148"/>
        <v>3500</v>
      </c>
      <c r="Q1200" s="21">
        <v>0</v>
      </c>
      <c r="R1200" s="21">
        <v>735.18323396797155</v>
      </c>
      <c r="S1200" s="21">
        <v>14710.237505147821</v>
      </c>
      <c r="T1200" s="38">
        <v>7.2775848408977439E-2</v>
      </c>
    </row>
    <row r="1201" spans="1:20" x14ac:dyDescent="0.25">
      <c r="A1201" s="16" t="s">
        <v>326</v>
      </c>
      <c r="B1201" s="8" t="s">
        <v>60</v>
      </c>
      <c r="C1201" s="8" t="s">
        <v>68</v>
      </c>
      <c r="E1201" s="8" t="str">
        <f t="shared" si="146"/>
        <v>Initial</v>
      </c>
      <c r="F1201" s="21">
        <f>Data!AT13</f>
        <v>260275.96043880651</v>
      </c>
      <c r="G1201" s="19">
        <f>Data!AV13</f>
        <v>6.5903233729592454</v>
      </c>
      <c r="H1201" s="18">
        <f t="shared" si="147"/>
        <v>3.660294262870465E-2</v>
      </c>
      <c r="I1201" s="6">
        <f t="shared" si="147"/>
        <v>3.15</v>
      </c>
      <c r="J1201" s="6">
        <f t="shared" si="147"/>
        <v>71.178795727822703</v>
      </c>
      <c r="K1201" s="18">
        <f t="shared" si="147"/>
        <v>0.65</v>
      </c>
      <c r="L1201" s="35">
        <f>Data!BL13</f>
        <v>2011.4207803329416</v>
      </c>
      <c r="M1201" s="39">
        <f>VLOOKUP(C1201,Data!$CB$2:$EB$22,1+VALUE(MID(A1201,6,2)),FALSE)</f>
        <v>0</v>
      </c>
      <c r="P1201" s="6">
        <f t="shared" si="148"/>
        <v>3500</v>
      </c>
      <c r="Q1201" s="21">
        <v>0</v>
      </c>
      <c r="R1201" s="21">
        <v>456.59768423870173</v>
      </c>
      <c r="S1201" s="21">
        <v>9478.7481300037525</v>
      </c>
      <c r="T1201" s="38">
        <v>4.792737527311397E-2</v>
      </c>
    </row>
    <row r="1202" spans="1:20" x14ac:dyDescent="0.25">
      <c r="A1202" s="16" t="s">
        <v>327</v>
      </c>
      <c r="B1202" s="8" t="s">
        <v>60</v>
      </c>
      <c r="C1202" s="8" t="s">
        <v>68</v>
      </c>
      <c r="E1202" s="8" t="str">
        <f t="shared" si="146"/>
        <v>Initial</v>
      </c>
      <c r="F1202" s="21">
        <f>Data!AT14</f>
        <v>177640.49285034501</v>
      </c>
      <c r="G1202" s="19">
        <f>Data!AV14</f>
        <v>6.7318910511908392</v>
      </c>
      <c r="H1202" s="18">
        <f t="shared" si="147"/>
        <v>3.660294262870465E-2</v>
      </c>
      <c r="I1202" s="6">
        <f t="shared" si="147"/>
        <v>3.15</v>
      </c>
      <c r="J1202" s="6">
        <f t="shared" si="147"/>
        <v>71.178795727822703</v>
      </c>
      <c r="K1202" s="18">
        <f t="shared" si="147"/>
        <v>0.65</v>
      </c>
      <c r="L1202" s="35">
        <f>Data!BL14</f>
        <v>2011.4207803329416</v>
      </c>
      <c r="M1202" s="39">
        <f>VLOOKUP(C1202,Data!$CB$2:$EB$22,1+VALUE(MID(A1202,6,2)),FALSE)</f>
        <v>0</v>
      </c>
      <c r="P1202" s="6">
        <f t="shared" si="148"/>
        <v>3500</v>
      </c>
      <c r="Q1202" s="21">
        <v>0</v>
      </c>
      <c r="R1202" s="21">
        <v>204.29724125019627</v>
      </c>
      <c r="S1202" s="21">
        <v>4332.216325988793</v>
      </c>
      <c r="T1202" s="38">
        <v>3.1419880690362612E-2</v>
      </c>
    </row>
    <row r="1203" spans="1:20" x14ac:dyDescent="0.25">
      <c r="A1203" s="17" t="s">
        <v>262</v>
      </c>
      <c r="B1203" s="8" t="s">
        <v>60</v>
      </c>
      <c r="C1203" s="8" t="s">
        <v>68</v>
      </c>
      <c r="E1203" s="8" t="str">
        <f t="shared" si="146"/>
        <v>ReFi-tv.refi</v>
      </c>
      <c r="F1203" s="21">
        <f>Data!AT15</f>
        <v>241275.65645411599</v>
      </c>
      <c r="G1203" s="19">
        <f>Data!AV15</f>
        <v>6.6118664962406903</v>
      </c>
      <c r="H1203" s="18">
        <f t="shared" si="147"/>
        <v>3.660294262870465E-2</v>
      </c>
      <c r="I1203" s="6">
        <f t="shared" si="147"/>
        <v>3.15</v>
      </c>
      <c r="J1203" s="6">
        <f t="shared" si="147"/>
        <v>71.178795727822703</v>
      </c>
      <c r="K1203" s="18">
        <f t="shared" si="147"/>
        <v>0.65</v>
      </c>
      <c r="L1203" s="35">
        <f>Data!BL15</f>
        <v>2011.4207803329416</v>
      </c>
      <c r="P1203" s="6">
        <f t="shared" si="148"/>
        <v>3500</v>
      </c>
      <c r="Q1203" s="21">
        <v>42837.839083401894</v>
      </c>
      <c r="R1203" s="21">
        <v>2418.22540353778</v>
      </c>
      <c r="S1203" s="21">
        <v>7527.4590235282594</v>
      </c>
      <c r="T1203" s="38">
        <v>0.2738213278049183</v>
      </c>
    </row>
    <row r="1204" spans="1:20" x14ac:dyDescent="0.25">
      <c r="A1204" s="17" t="s">
        <v>263</v>
      </c>
      <c r="B1204" s="8" t="s">
        <v>60</v>
      </c>
      <c r="C1204" s="8" t="s">
        <v>68</v>
      </c>
      <c r="E1204" s="8" t="str">
        <f t="shared" si="146"/>
        <v>ReFi-tv.refi</v>
      </c>
      <c r="F1204" s="21">
        <f>Data!AT16</f>
        <v>345060.95921411947</v>
      </c>
      <c r="G1204" s="19">
        <f>Data!AV16</f>
        <v>6.091471245669009</v>
      </c>
      <c r="H1204" s="18">
        <f t="shared" si="147"/>
        <v>3.660294262870465E-2</v>
      </c>
      <c r="I1204" s="6">
        <f t="shared" si="147"/>
        <v>3.15</v>
      </c>
      <c r="J1204" s="6">
        <f t="shared" si="147"/>
        <v>71.178795727822703</v>
      </c>
      <c r="K1204" s="18">
        <f t="shared" si="147"/>
        <v>0.65</v>
      </c>
      <c r="L1204" s="35">
        <f>Data!BL16</f>
        <v>1316.3689574269065</v>
      </c>
      <c r="P1204" s="6">
        <f t="shared" si="148"/>
        <v>3500</v>
      </c>
      <c r="Q1204" s="21">
        <v>76514.705754890645</v>
      </c>
      <c r="R1204" s="21">
        <v>8096.6873583984452</v>
      </c>
      <c r="S1204" s="21">
        <v>78845.619666005412</v>
      </c>
      <c r="T1204" s="38">
        <v>0.64105537152836645</v>
      </c>
    </row>
    <row r="1205" spans="1:20" x14ac:dyDescent="0.25">
      <c r="A1205" s="17" t="s">
        <v>264</v>
      </c>
      <c r="B1205" s="8" t="s">
        <v>60</v>
      </c>
      <c r="C1205" s="8" t="s">
        <v>68</v>
      </c>
      <c r="E1205" s="8" t="str">
        <f t="shared" si="146"/>
        <v>ReFi-tv.refi</v>
      </c>
      <c r="F1205" s="21">
        <f>Data!AT17</f>
        <v>235151.7459877205</v>
      </c>
      <c r="G1205" s="19">
        <f>Data!AV17</f>
        <v>6.8631730048599717</v>
      </c>
      <c r="H1205" s="18">
        <f t="shared" si="147"/>
        <v>3.660294262870465E-2</v>
      </c>
      <c r="I1205" s="6">
        <f t="shared" si="147"/>
        <v>3.15</v>
      </c>
      <c r="J1205" s="6">
        <f t="shared" si="147"/>
        <v>71.178795727822703</v>
      </c>
      <c r="K1205" s="18">
        <f t="shared" si="147"/>
        <v>0.65</v>
      </c>
      <c r="L1205" s="35">
        <f>Data!BL17</f>
        <v>1613.3688301958209</v>
      </c>
      <c r="P1205" s="6">
        <f t="shared" si="148"/>
        <v>3500</v>
      </c>
      <c r="Q1205" s="21">
        <v>0</v>
      </c>
      <c r="R1205" s="21">
        <v>4185.1102541113187</v>
      </c>
      <c r="S1205" s="21">
        <v>90477.877512895298</v>
      </c>
      <c r="T1205" s="38">
        <v>0.48623105678306566</v>
      </c>
    </row>
    <row r="1206" spans="1:20" x14ac:dyDescent="0.25">
      <c r="A1206" s="17" t="s">
        <v>265</v>
      </c>
      <c r="B1206" s="8" t="s">
        <v>60</v>
      </c>
      <c r="C1206" s="8" t="s">
        <v>68</v>
      </c>
      <c r="E1206" s="8" t="str">
        <f t="shared" si="146"/>
        <v>ReFi-tv.refi</v>
      </c>
      <c r="F1206" s="21">
        <f>Data!AT18</f>
        <v>197045.08899614651</v>
      </c>
      <c r="G1206" s="19">
        <f>Data!AV18</f>
        <v>7.2927935899315104</v>
      </c>
      <c r="H1206" s="18">
        <f t="shared" si="147"/>
        <v>3.660294262870465E-2</v>
      </c>
      <c r="I1206" s="6">
        <f t="shared" si="147"/>
        <v>3.15</v>
      </c>
      <c r="J1206" s="6">
        <f t="shared" si="147"/>
        <v>71.178795727822703</v>
      </c>
      <c r="K1206" s="18">
        <f t="shared" si="147"/>
        <v>0.65</v>
      </c>
      <c r="L1206" s="35">
        <f>Data!BL18</f>
        <v>1235.0682156437022</v>
      </c>
      <c r="P1206" s="6">
        <f t="shared" si="148"/>
        <v>3500</v>
      </c>
      <c r="Q1206" s="21">
        <v>23468.659010547701</v>
      </c>
      <c r="R1206" s="21">
        <v>3630.3001996832031</v>
      </c>
      <c r="S1206" s="21">
        <v>59927.685570649053</v>
      </c>
      <c r="T1206" s="38">
        <v>0.50333939539004857</v>
      </c>
    </row>
    <row r="1207" spans="1:20" x14ac:dyDescent="0.25">
      <c r="A1207" s="17" t="s">
        <v>266</v>
      </c>
      <c r="B1207" s="8" t="s">
        <v>60</v>
      </c>
      <c r="C1207" s="8" t="s">
        <v>68</v>
      </c>
      <c r="E1207" s="8" t="str">
        <f t="shared" si="146"/>
        <v>ReFi-tv.refi</v>
      </c>
      <c r="F1207" s="21">
        <f>Data!AT19</f>
        <v>273305.90258954099</v>
      </c>
      <c r="G1207" s="19">
        <f>Data!AV19</f>
        <v>6.6013158616557677</v>
      </c>
      <c r="H1207" s="18">
        <f t="shared" ref="H1207:K1222" si="149">H1206</f>
        <v>3.660294262870465E-2</v>
      </c>
      <c r="I1207" s="6">
        <f t="shared" si="149"/>
        <v>3.15</v>
      </c>
      <c r="J1207" s="6">
        <f t="shared" si="149"/>
        <v>71.178795727822703</v>
      </c>
      <c r="K1207" s="18">
        <f t="shared" si="149"/>
        <v>0.65</v>
      </c>
      <c r="L1207" s="35">
        <f>Data!BL19</f>
        <v>1600.0804117994869</v>
      </c>
      <c r="P1207" s="6">
        <f t="shared" si="148"/>
        <v>3500</v>
      </c>
      <c r="Q1207" s="21">
        <v>22472.17351874461</v>
      </c>
      <c r="R1207" s="21">
        <v>4792.9033387493682</v>
      </c>
      <c r="S1207" s="21">
        <v>77192.153306683031</v>
      </c>
      <c r="T1207" s="38">
        <v>0.47910825967714288</v>
      </c>
    </row>
    <row r="1208" spans="1:20" x14ac:dyDescent="0.25">
      <c r="A1208" s="17" t="s">
        <v>267</v>
      </c>
      <c r="B1208" s="8" t="s">
        <v>60</v>
      </c>
      <c r="C1208" s="8" t="s">
        <v>68</v>
      </c>
      <c r="E1208" s="8" t="str">
        <f t="shared" si="146"/>
        <v>ReFi-tv.refi</v>
      </c>
      <c r="F1208" s="21">
        <f>Data!AT20</f>
        <v>286995.93963505048</v>
      </c>
      <c r="G1208" s="19">
        <f>Data!AV20</f>
        <v>6.630371738758158</v>
      </c>
      <c r="H1208" s="18">
        <f t="shared" si="149"/>
        <v>3.660294262870465E-2</v>
      </c>
      <c r="I1208" s="6">
        <f t="shared" si="149"/>
        <v>3.15</v>
      </c>
      <c r="J1208" s="6">
        <f t="shared" si="149"/>
        <v>71.178795727822703</v>
      </c>
      <c r="K1208" s="18">
        <f t="shared" si="149"/>
        <v>0.65</v>
      </c>
      <c r="L1208" s="35">
        <f>Data!BL20</f>
        <v>1560.3788617732253</v>
      </c>
      <c r="P1208" s="6">
        <f t="shared" si="148"/>
        <v>3500</v>
      </c>
      <c r="Q1208" s="21">
        <v>32310.788022987545</v>
      </c>
      <c r="R1208" s="21">
        <v>5365.2332561227076</v>
      </c>
      <c r="S1208" s="21">
        <v>79745.708479722889</v>
      </c>
      <c r="T1208" s="38">
        <v>0.51073645093572406</v>
      </c>
    </row>
    <row r="1209" spans="1:20" x14ac:dyDescent="0.25">
      <c r="A1209" s="17" t="s">
        <v>268</v>
      </c>
      <c r="B1209" s="8" t="s">
        <v>60</v>
      </c>
      <c r="C1209" s="8" t="s">
        <v>68</v>
      </c>
      <c r="E1209" s="8" t="str">
        <f t="shared" si="146"/>
        <v>ReFi-tv.refi</v>
      </c>
      <c r="F1209" s="21">
        <f>Data!AT21</f>
        <v>179299.95750538001</v>
      </c>
      <c r="G1209" s="19">
        <f>Data!AV21</f>
        <v>7.7940670675137813</v>
      </c>
      <c r="H1209" s="18">
        <f t="shared" si="149"/>
        <v>3.660294262870465E-2</v>
      </c>
      <c r="I1209" s="6">
        <f t="shared" si="149"/>
        <v>3.15</v>
      </c>
      <c r="J1209" s="6">
        <f t="shared" si="149"/>
        <v>71.178795727822703</v>
      </c>
      <c r="K1209" s="18">
        <f t="shared" si="149"/>
        <v>0.65</v>
      </c>
      <c r="L1209" s="35">
        <f>Data!BL21</f>
        <v>1755.0704770950981</v>
      </c>
      <c r="P1209" s="6">
        <f t="shared" si="148"/>
        <v>3500</v>
      </c>
      <c r="Q1209" s="21">
        <v>0</v>
      </c>
      <c r="R1209" s="21">
        <v>2439.0922579416051</v>
      </c>
      <c r="S1209" s="21">
        <v>59882.913223089046</v>
      </c>
      <c r="T1209" s="38">
        <v>0.37164820529559495</v>
      </c>
    </row>
    <row r="1210" spans="1:20" x14ac:dyDescent="0.25">
      <c r="A1210" s="17" t="s">
        <v>269</v>
      </c>
      <c r="B1210" s="8" t="s">
        <v>60</v>
      </c>
      <c r="C1210" s="8" t="s">
        <v>68</v>
      </c>
      <c r="E1210" s="8" t="str">
        <f t="shared" si="146"/>
        <v>ReFi-tv.refi</v>
      </c>
      <c r="F1210" s="21">
        <f>Data!AT22</f>
        <v>219354.8628749405</v>
      </c>
      <c r="G1210" s="19">
        <f>Data!AV22</f>
        <v>7.3419947232959029</v>
      </c>
      <c r="H1210" s="18">
        <f t="shared" si="149"/>
        <v>3.660294262870465E-2</v>
      </c>
      <c r="I1210" s="6">
        <f t="shared" si="149"/>
        <v>3.15</v>
      </c>
      <c r="J1210" s="6">
        <f t="shared" si="149"/>
        <v>71.178795727822703</v>
      </c>
      <c r="K1210" s="18">
        <f t="shared" si="149"/>
        <v>0.65</v>
      </c>
      <c r="L1210" s="35">
        <f>Data!BL22</f>
        <v>1419.9591140658622</v>
      </c>
      <c r="P1210" s="6">
        <f t="shared" si="148"/>
        <v>3500</v>
      </c>
      <c r="Q1210" s="21">
        <v>39558.149273718707</v>
      </c>
      <c r="R1210" s="21">
        <v>4015.5941355685318</v>
      </c>
      <c r="S1210" s="21">
        <v>53311.634232144002</v>
      </c>
      <c r="T1210" s="38">
        <v>0.50013418862984382</v>
      </c>
    </row>
    <row r="1211" spans="1:20" x14ac:dyDescent="0.25">
      <c r="A1211" s="17" t="s">
        <v>270</v>
      </c>
      <c r="B1211" s="8" t="s">
        <v>60</v>
      </c>
      <c r="C1211" s="8" t="s">
        <v>68</v>
      </c>
      <c r="E1211" s="8" t="str">
        <f t="shared" si="146"/>
        <v>ReFi-tv.refi</v>
      </c>
      <c r="F1211" s="21">
        <f>Data!AT23</f>
        <v>287620.84496671398</v>
      </c>
      <c r="G1211" s="19">
        <f>Data!AV23</f>
        <v>6.5907594413673705</v>
      </c>
      <c r="H1211" s="18">
        <f t="shared" si="149"/>
        <v>3.660294262870465E-2</v>
      </c>
      <c r="I1211" s="6">
        <f t="shared" si="149"/>
        <v>3.15</v>
      </c>
      <c r="J1211" s="6">
        <f t="shared" si="149"/>
        <v>71.178795727822703</v>
      </c>
      <c r="K1211" s="18">
        <f t="shared" si="149"/>
        <v>0.65</v>
      </c>
      <c r="L1211" s="35">
        <f>Data!BL23</f>
        <v>1825.677908080751</v>
      </c>
      <c r="P1211" s="6">
        <f t="shared" si="148"/>
        <v>3500</v>
      </c>
      <c r="Q1211" s="21">
        <v>15143.823844282149</v>
      </c>
      <c r="R1211" s="21">
        <v>4557.6903425735591</v>
      </c>
      <c r="S1211" s="21">
        <v>79477.894222576389</v>
      </c>
      <c r="T1211" s="38">
        <v>0.43292080385372533</v>
      </c>
    </row>
    <row r="1212" spans="1:20" x14ac:dyDescent="0.25">
      <c r="A1212" s="17" t="s">
        <v>249</v>
      </c>
      <c r="B1212" s="8" t="s">
        <v>60</v>
      </c>
      <c r="C1212" s="8" t="s">
        <v>68</v>
      </c>
      <c r="E1212" s="8" t="str">
        <f t="shared" si="146"/>
        <v>ReFi-tv.refi</v>
      </c>
      <c r="F1212" s="21">
        <f>Data!AT24</f>
        <v>301342.43984295405</v>
      </c>
      <c r="G1212" s="19">
        <f>Data!AV24</f>
        <v>6.7119966634902308</v>
      </c>
      <c r="H1212" s="18">
        <f t="shared" si="149"/>
        <v>3.660294262870465E-2</v>
      </c>
      <c r="I1212" s="6">
        <f t="shared" si="149"/>
        <v>3.15</v>
      </c>
      <c r="J1212" s="6">
        <f t="shared" si="149"/>
        <v>71.178795727822703</v>
      </c>
      <c r="K1212" s="18">
        <f t="shared" si="149"/>
        <v>0.65</v>
      </c>
      <c r="L1212" s="35">
        <f>Data!BL24</f>
        <v>1504.6108258458892</v>
      </c>
      <c r="P1212" s="6">
        <f t="shared" si="148"/>
        <v>3500</v>
      </c>
      <c r="Q1212" s="21">
        <v>48570.764363947797</v>
      </c>
      <c r="R1212" s="21">
        <v>6182.9218681356542</v>
      </c>
      <c r="S1212" s="21">
        <v>82153.451127126173</v>
      </c>
      <c r="T1212" s="38">
        <v>0.56055400147074685</v>
      </c>
    </row>
    <row r="1213" spans="1:20" x14ac:dyDescent="0.25">
      <c r="A1213" s="17" t="s">
        <v>250</v>
      </c>
      <c r="B1213" s="8" t="s">
        <v>60</v>
      </c>
      <c r="C1213" s="8" t="s">
        <v>68</v>
      </c>
      <c r="E1213" s="8" t="str">
        <f t="shared" si="146"/>
        <v>ReFi-tv.refi</v>
      </c>
      <c r="F1213" s="21">
        <f>Data!AT25</f>
        <v>250516.71427275951</v>
      </c>
      <c r="G1213" s="19">
        <f>Data!AV25</f>
        <v>6.9682564581886499</v>
      </c>
      <c r="H1213" s="18">
        <f t="shared" si="149"/>
        <v>3.660294262870465E-2</v>
      </c>
      <c r="I1213" s="6">
        <f t="shared" si="149"/>
        <v>3.15</v>
      </c>
      <c r="J1213" s="6">
        <f t="shared" si="149"/>
        <v>71.178795727822703</v>
      </c>
      <c r="K1213" s="18">
        <f t="shared" si="149"/>
        <v>0.65</v>
      </c>
      <c r="L1213" s="35">
        <f>Data!BL25</f>
        <v>1970.6821198758307</v>
      </c>
      <c r="P1213" s="6">
        <f t="shared" si="148"/>
        <v>3500</v>
      </c>
      <c r="Q1213" s="21">
        <v>0</v>
      </c>
      <c r="R1213" s="21">
        <v>3796.3463992273673</v>
      </c>
      <c r="S1213" s="21">
        <v>83329.833238902589</v>
      </c>
      <c r="T1213" s="38">
        <v>0.41401218654329874</v>
      </c>
    </row>
    <row r="1214" spans="1:20" x14ac:dyDescent="0.25">
      <c r="A1214" s="17" t="s">
        <v>251</v>
      </c>
      <c r="B1214" s="8" t="s">
        <v>60</v>
      </c>
      <c r="C1214" s="8" t="s">
        <v>68</v>
      </c>
      <c r="E1214" s="8" t="str">
        <f t="shared" si="146"/>
        <v>ReFi-tv.refi</v>
      </c>
      <c r="F1214" s="21">
        <f>Data!AT26</f>
        <v>203806.21911003449</v>
      </c>
      <c r="G1214" s="19">
        <f>Data!AV26</f>
        <v>7.3912151109345876</v>
      </c>
      <c r="H1214" s="18">
        <f t="shared" si="149"/>
        <v>3.660294262870465E-2</v>
      </c>
      <c r="I1214" s="6">
        <f t="shared" si="149"/>
        <v>3.15</v>
      </c>
      <c r="J1214" s="6">
        <f t="shared" si="149"/>
        <v>71.178795727822703</v>
      </c>
      <c r="K1214" s="18">
        <f t="shared" si="149"/>
        <v>0.65</v>
      </c>
      <c r="L1214" s="35">
        <f>Data!BL26</f>
        <v>1732.3697433913301</v>
      </c>
      <c r="P1214" s="6">
        <f t="shared" si="148"/>
        <v>3500</v>
      </c>
      <c r="Q1214" s="21">
        <v>8511.888972476565</v>
      </c>
      <c r="R1214" s="21">
        <v>2540.8500341399645</v>
      </c>
      <c r="S1214" s="21">
        <v>50645.013903428437</v>
      </c>
      <c r="T1214" s="38">
        <v>0.34060074964430231</v>
      </c>
    </row>
    <row r="1215" spans="1:20" x14ac:dyDescent="0.25">
      <c r="A1215" s="17" t="s">
        <v>252</v>
      </c>
      <c r="B1215" s="8" t="s">
        <v>60</v>
      </c>
      <c r="C1215" s="8" t="s">
        <v>68</v>
      </c>
      <c r="E1215" s="8" t="str">
        <f t="shared" si="146"/>
        <v>ReFi-tv.refi</v>
      </c>
      <c r="F1215" s="21">
        <f>Data!AT27</f>
        <v>255315.68418609747</v>
      </c>
      <c r="G1215" s="19">
        <f>Data!AV27</f>
        <v>6.9578555462496423</v>
      </c>
      <c r="H1215" s="18">
        <f t="shared" si="149"/>
        <v>3.660294262870465E-2</v>
      </c>
      <c r="I1215" s="6">
        <f t="shared" si="149"/>
        <v>3.15</v>
      </c>
      <c r="J1215" s="6">
        <f t="shared" si="149"/>
        <v>71.178795727822703</v>
      </c>
      <c r="K1215" s="18">
        <f t="shared" si="149"/>
        <v>0.65</v>
      </c>
      <c r="L1215" s="35">
        <f>Data!BL27</f>
        <v>2408.5300324575032</v>
      </c>
      <c r="P1215" s="6">
        <f t="shared" si="148"/>
        <v>3500</v>
      </c>
      <c r="Q1215" s="21">
        <v>0</v>
      </c>
      <c r="R1215" s="21">
        <v>2216.1186504492848</v>
      </c>
      <c r="S1215" s="21">
        <v>48571.215346003853</v>
      </c>
      <c r="T1215" s="38">
        <v>0.23713710464352877</v>
      </c>
    </row>
    <row r="1216" spans="1:20" x14ac:dyDescent="0.25">
      <c r="A1216" s="17" t="s">
        <v>253</v>
      </c>
      <c r="B1216" s="8" t="s">
        <v>60</v>
      </c>
      <c r="C1216" s="8" t="s">
        <v>68</v>
      </c>
      <c r="E1216" s="8" t="str">
        <f t="shared" si="146"/>
        <v>ReFi-tv.refi</v>
      </c>
      <c r="F1216" s="21">
        <f>Data!AT28</f>
        <v>239367.66982627299</v>
      </c>
      <c r="G1216" s="19">
        <f>Data!AV28</f>
        <v>7.3621469659184093</v>
      </c>
      <c r="H1216" s="18">
        <f t="shared" si="149"/>
        <v>3.660294262870465E-2</v>
      </c>
      <c r="I1216" s="6">
        <f t="shared" si="149"/>
        <v>3.15</v>
      </c>
      <c r="J1216" s="6">
        <f t="shared" si="149"/>
        <v>71.178795727822703</v>
      </c>
      <c r="K1216" s="18">
        <f t="shared" si="149"/>
        <v>0.65</v>
      </c>
      <c r="L1216" s="35">
        <f>Data!BL28</f>
        <v>1404.9358525229909</v>
      </c>
      <c r="P1216" s="6">
        <f t="shared" si="148"/>
        <v>3500</v>
      </c>
      <c r="Q1216" s="21">
        <v>62237.785357494089</v>
      </c>
      <c r="R1216" s="21">
        <v>4818.06981506184</v>
      </c>
      <c r="S1216" s="21">
        <v>49496.929564708778</v>
      </c>
      <c r="T1216" s="38">
        <v>0.54990997242041484</v>
      </c>
    </row>
    <row r="1217" spans="1:20" x14ac:dyDescent="0.25">
      <c r="A1217" s="17" t="s">
        <v>254</v>
      </c>
      <c r="B1217" s="8" t="s">
        <v>60</v>
      </c>
      <c r="C1217" s="8" t="s">
        <v>68</v>
      </c>
      <c r="E1217" s="8" t="str">
        <f t="shared" si="146"/>
        <v>ReFi-tv.refi</v>
      </c>
      <c r="F1217" s="21">
        <f>Data!AT29</f>
        <v>243012.20327851301</v>
      </c>
      <c r="G1217" s="19">
        <f>Data!AV29</f>
        <v>6.823428406388846</v>
      </c>
      <c r="H1217" s="18">
        <f t="shared" si="149"/>
        <v>3.660294262870465E-2</v>
      </c>
      <c r="I1217" s="6">
        <f t="shared" si="149"/>
        <v>3.15</v>
      </c>
      <c r="J1217" s="6">
        <f t="shared" si="149"/>
        <v>71.178795727822703</v>
      </c>
      <c r="K1217" s="18">
        <f t="shared" si="149"/>
        <v>0.65</v>
      </c>
      <c r="L1217" s="35">
        <f>Data!BL29</f>
        <v>2118.2218837134515</v>
      </c>
      <c r="P1217" s="6">
        <f t="shared" si="148"/>
        <v>3500</v>
      </c>
      <c r="Q1217" s="21">
        <v>0</v>
      </c>
      <c r="R1217" s="21">
        <v>3600.9038195798121</v>
      </c>
      <c r="S1217" s="21">
        <v>77397.104645264204</v>
      </c>
      <c r="T1217" s="38">
        <v>0.40482510515374959</v>
      </c>
    </row>
    <row r="1218" spans="1:20" x14ac:dyDescent="0.25">
      <c r="A1218" s="17" t="s">
        <v>255</v>
      </c>
      <c r="B1218" s="8" t="s">
        <v>60</v>
      </c>
      <c r="C1218" s="8" t="s">
        <v>68</v>
      </c>
      <c r="E1218" s="8" t="str">
        <f t="shared" si="146"/>
        <v>ReFi-tv.refi</v>
      </c>
      <c r="F1218" s="21">
        <f>Data!AT30</f>
        <v>290574.97468882898</v>
      </c>
      <c r="G1218" s="19">
        <f>Data!AV30</f>
        <v>6.6339706431463812</v>
      </c>
      <c r="H1218" s="18">
        <f t="shared" si="149"/>
        <v>3.660294262870465E-2</v>
      </c>
      <c r="I1218" s="6">
        <f t="shared" si="149"/>
        <v>3.15</v>
      </c>
      <c r="J1218" s="6">
        <f t="shared" si="149"/>
        <v>71.178795727822703</v>
      </c>
      <c r="K1218" s="18">
        <f t="shared" si="149"/>
        <v>0.65</v>
      </c>
      <c r="L1218" s="35">
        <f>Data!BL30</f>
        <v>1867.8014293073777</v>
      </c>
      <c r="P1218" s="6">
        <f t="shared" si="148"/>
        <v>3500</v>
      </c>
      <c r="Q1218" s="21">
        <v>30472.640358238095</v>
      </c>
      <c r="R1218" s="21">
        <v>4599.8930611809783</v>
      </c>
      <c r="S1218" s="21">
        <v>65651.35955964704</v>
      </c>
      <c r="T1218" s="38">
        <v>0.43248746588113696</v>
      </c>
    </row>
    <row r="1219" spans="1:20" x14ac:dyDescent="0.25">
      <c r="A1219" s="17" t="s">
        <v>256</v>
      </c>
      <c r="B1219" s="8" t="s">
        <v>60</v>
      </c>
      <c r="C1219" s="8" t="s">
        <v>68</v>
      </c>
      <c r="E1219" s="8" t="str">
        <f t="shared" si="146"/>
        <v>ReFi-tv.refi</v>
      </c>
      <c r="F1219" s="21">
        <f>Data!AT31</f>
        <v>329832.51746826299</v>
      </c>
      <c r="G1219" s="19">
        <f>Data!AV31</f>
        <v>6.2263263157050011</v>
      </c>
      <c r="H1219" s="18">
        <f t="shared" si="149"/>
        <v>3.660294262870465E-2</v>
      </c>
      <c r="I1219" s="6">
        <f t="shared" si="149"/>
        <v>3.15</v>
      </c>
      <c r="J1219" s="6">
        <f t="shared" si="149"/>
        <v>71.178795727822703</v>
      </c>
      <c r="K1219" s="18">
        <f t="shared" si="149"/>
        <v>0.65</v>
      </c>
      <c r="L1219" s="35">
        <f>Data!BL31</f>
        <v>2118.2218837134515</v>
      </c>
      <c r="P1219" s="6">
        <f t="shared" si="148"/>
        <v>3500</v>
      </c>
      <c r="Q1219" s="21">
        <v>16511.421042392478</v>
      </c>
      <c r="R1219" s="21">
        <v>4585.4070238967743</v>
      </c>
      <c r="S1219" s="21">
        <v>73421.836284094694</v>
      </c>
      <c r="T1219" s="38">
        <v>0.37981177193781934</v>
      </c>
    </row>
    <row r="1220" spans="1:20" x14ac:dyDescent="0.25">
      <c r="A1220" s="17" t="s">
        <v>257</v>
      </c>
      <c r="B1220" s="8" t="s">
        <v>60</v>
      </c>
      <c r="C1220" s="8" t="s">
        <v>68</v>
      </c>
      <c r="E1220" s="8" t="str">
        <f t="shared" si="146"/>
        <v>ReFi-tv.refi</v>
      </c>
      <c r="F1220" s="21">
        <f>Data!AT32</f>
        <v>164499.301820719</v>
      </c>
      <c r="G1220" s="19">
        <f>Data!AV32</f>
        <v>7.8609634284899084</v>
      </c>
      <c r="H1220" s="18">
        <f t="shared" si="149"/>
        <v>3.660294262870465E-2</v>
      </c>
      <c r="I1220" s="6">
        <f t="shared" si="149"/>
        <v>3.15</v>
      </c>
      <c r="J1220" s="6">
        <f t="shared" si="149"/>
        <v>71.178795727822703</v>
      </c>
      <c r="K1220" s="18">
        <f t="shared" si="149"/>
        <v>0.65</v>
      </c>
      <c r="L1220" s="35">
        <f>Data!BL32</f>
        <v>2118.2218837134515</v>
      </c>
      <c r="P1220" s="6">
        <f t="shared" si="148"/>
        <v>3500</v>
      </c>
      <c r="Q1220" s="21">
        <v>0</v>
      </c>
      <c r="R1220" s="21">
        <v>1607.280281823874</v>
      </c>
      <c r="S1220" s="21">
        <v>39799.530271463846</v>
      </c>
      <c r="T1220" s="38">
        <v>0.26693870954464471</v>
      </c>
    </row>
    <row r="1221" spans="1:20" x14ac:dyDescent="0.25">
      <c r="A1221" s="17" t="s">
        <v>258</v>
      </c>
      <c r="B1221" s="8" t="s">
        <v>60</v>
      </c>
      <c r="C1221" s="8" t="s">
        <v>68</v>
      </c>
      <c r="E1221" s="8" t="str">
        <f t="shared" si="146"/>
        <v>ReFi-tv.refi</v>
      </c>
      <c r="F1221" s="21">
        <f>Data!AT33</f>
        <v>192519.124041111</v>
      </c>
      <c r="G1221" s="19">
        <f>Data!AV33</f>
        <v>7.2437942646276179</v>
      </c>
      <c r="H1221" s="18">
        <f t="shared" si="149"/>
        <v>3.660294262870465E-2</v>
      </c>
      <c r="I1221" s="6">
        <f t="shared" si="149"/>
        <v>3.15</v>
      </c>
      <c r="J1221" s="6">
        <f t="shared" si="149"/>
        <v>71.178795727822703</v>
      </c>
      <c r="K1221" s="18">
        <f t="shared" si="149"/>
        <v>0.65</v>
      </c>
      <c r="L1221" s="35">
        <f>Data!BL33</f>
        <v>2136.0220676102031</v>
      </c>
      <c r="P1221" s="6">
        <f t="shared" si="148"/>
        <v>3500</v>
      </c>
      <c r="Q1221" s="21">
        <v>0</v>
      </c>
      <c r="R1221" s="21">
        <v>1287.9788012044746</v>
      </c>
      <c r="S1221" s="21">
        <v>29389.038377349822</v>
      </c>
      <c r="T1221" s="38">
        <v>0.18277586038081428</v>
      </c>
    </row>
    <row r="1222" spans="1:20" x14ac:dyDescent="0.25">
      <c r="A1222" s="17" t="s">
        <v>259</v>
      </c>
      <c r="B1222" s="8" t="s">
        <v>60</v>
      </c>
      <c r="C1222" s="8" t="s">
        <v>68</v>
      </c>
      <c r="E1222" s="8" t="str">
        <f t="shared" si="146"/>
        <v>ReFi-tv.refi</v>
      </c>
      <c r="F1222" s="21">
        <f>Data!AT34</f>
        <v>149243.259400057</v>
      </c>
      <c r="G1222" s="19">
        <f>Data!AV34</f>
        <v>7.8894108904875937</v>
      </c>
      <c r="H1222" s="18">
        <f t="shared" si="149"/>
        <v>3.660294262870465E-2</v>
      </c>
      <c r="I1222" s="6">
        <f t="shared" si="149"/>
        <v>3.15</v>
      </c>
      <c r="J1222" s="6">
        <f t="shared" si="149"/>
        <v>71.178795727822703</v>
      </c>
      <c r="K1222" s="18">
        <f t="shared" si="149"/>
        <v>0.65</v>
      </c>
      <c r="L1222" s="35">
        <f>Data!BL34</f>
        <v>2136.0220676102031</v>
      </c>
      <c r="P1222" s="6">
        <f t="shared" si="148"/>
        <v>3500</v>
      </c>
      <c r="Q1222" s="21">
        <v>0</v>
      </c>
      <c r="R1222" s="21">
        <v>671.67266571499374</v>
      </c>
      <c r="S1222" s="21">
        <v>16692.170177764317</v>
      </c>
      <c r="T1222" s="38">
        <v>0.12295521351110861</v>
      </c>
    </row>
    <row r="1223" spans="1:20" x14ac:dyDescent="0.25">
      <c r="A1223" s="17" t="s">
        <v>260</v>
      </c>
      <c r="B1223" s="8" t="s">
        <v>60</v>
      </c>
      <c r="C1223" s="8" t="s">
        <v>68</v>
      </c>
      <c r="E1223" s="8" t="str">
        <f t="shared" si="146"/>
        <v>ReFi-tv.refi</v>
      </c>
      <c r="F1223" s="21">
        <f>Data!AT35</f>
        <v>361307.973956606</v>
      </c>
      <c r="G1223" s="19">
        <f>Data!AV35</f>
        <v>6.0657210086765296</v>
      </c>
      <c r="H1223" s="18">
        <f t="shared" ref="H1223:K1238" si="150">H1222</f>
        <v>3.660294262870465E-2</v>
      </c>
      <c r="I1223" s="6">
        <f t="shared" si="150"/>
        <v>3.15</v>
      </c>
      <c r="J1223" s="6">
        <f t="shared" si="150"/>
        <v>71.178795727822703</v>
      </c>
      <c r="K1223" s="18">
        <f t="shared" si="150"/>
        <v>0.65</v>
      </c>
      <c r="L1223" s="35">
        <f>Data!BL35</f>
        <v>2136.0220676102031</v>
      </c>
      <c r="P1223" s="6">
        <f t="shared" si="148"/>
        <v>3500</v>
      </c>
      <c r="Q1223" s="21">
        <v>65205.588970453689</v>
      </c>
      <c r="R1223" s="21">
        <v>5316.3164600198579</v>
      </c>
      <c r="S1223" s="21">
        <v>36373.382216539459</v>
      </c>
      <c r="T1223" s="38">
        <v>0.40199187694497396</v>
      </c>
    </row>
    <row r="1224" spans="1:20" x14ac:dyDescent="0.25">
      <c r="A1224" s="17" t="s">
        <v>261</v>
      </c>
      <c r="B1224" s="8" t="s">
        <v>60</v>
      </c>
      <c r="C1224" s="8" t="s">
        <v>68</v>
      </c>
      <c r="E1224" s="8" t="str">
        <f t="shared" si="146"/>
        <v>ReFi-tv.refi</v>
      </c>
      <c r="F1224" s="21">
        <f>Data!AT36</f>
        <v>230041.87090241699</v>
      </c>
      <c r="G1224" s="19">
        <f>Data!AV36</f>
        <v>6.6784839098539406</v>
      </c>
      <c r="H1224" s="18">
        <f t="shared" si="150"/>
        <v>3.660294262870465E-2</v>
      </c>
      <c r="I1224" s="6">
        <f t="shared" si="150"/>
        <v>3.15</v>
      </c>
      <c r="J1224" s="6">
        <f t="shared" si="150"/>
        <v>71.178795727822703</v>
      </c>
      <c r="K1224" s="18">
        <f t="shared" si="150"/>
        <v>0.65</v>
      </c>
      <c r="L1224" s="35">
        <f>Data!BL36</f>
        <v>2136.0220676102031</v>
      </c>
      <c r="P1224" s="6">
        <f t="shared" si="148"/>
        <v>3500</v>
      </c>
      <c r="Q1224" s="21">
        <v>0</v>
      </c>
      <c r="R1224" s="21">
        <v>2392.0809752101604</v>
      </c>
      <c r="S1224" s="21">
        <v>50322.744057627649</v>
      </c>
      <c r="T1224" s="38">
        <v>0.28408806251339214</v>
      </c>
    </row>
    <row r="1225" spans="1:20" x14ac:dyDescent="0.25">
      <c r="A1225" s="17" t="s">
        <v>278</v>
      </c>
      <c r="B1225" s="8" t="s">
        <v>60</v>
      </c>
      <c r="C1225" s="8" t="s">
        <v>68</v>
      </c>
      <c r="E1225" s="8" t="str">
        <f t="shared" si="146"/>
        <v>ReFi-tv.refi</v>
      </c>
      <c r="F1225" s="21">
        <f>Data!AT37</f>
        <v>148808.22602868799</v>
      </c>
      <c r="G1225" s="19">
        <f>Data!AV37</f>
        <v>7.7108317934764221</v>
      </c>
      <c r="H1225" s="18">
        <f t="shared" si="150"/>
        <v>3.660294262870465E-2</v>
      </c>
      <c r="I1225" s="6">
        <f t="shared" si="150"/>
        <v>3.15</v>
      </c>
      <c r="J1225" s="6">
        <f t="shared" si="150"/>
        <v>71.178795727822703</v>
      </c>
      <c r="K1225" s="18">
        <f t="shared" si="150"/>
        <v>0.65</v>
      </c>
      <c r="L1225" s="35">
        <f>Data!BL37</f>
        <v>1441.8148956368873</v>
      </c>
      <c r="P1225" s="6">
        <f t="shared" si="148"/>
        <v>3500</v>
      </c>
      <c r="Q1225" s="21">
        <v>8758.0911974990431</v>
      </c>
      <c r="R1225" s="21">
        <v>1422.0655649032974</v>
      </c>
      <c r="S1225" s="21">
        <v>25782.630168833668</v>
      </c>
      <c r="T1225" s="38">
        <v>0.26108184893690145</v>
      </c>
    </row>
    <row r="1226" spans="1:20" x14ac:dyDescent="0.25">
      <c r="A1226" s="17" t="s">
        <v>279</v>
      </c>
      <c r="B1226" s="8" t="s">
        <v>60</v>
      </c>
      <c r="C1226" s="8" t="s">
        <v>68</v>
      </c>
      <c r="E1226" s="8" t="str">
        <f t="shared" si="146"/>
        <v>ReFi-tv.refi</v>
      </c>
      <c r="F1226" s="21">
        <f>Data!AT38</f>
        <v>158601.96567814099</v>
      </c>
      <c r="G1226" s="19">
        <f>Data!AV38</f>
        <v>7.3209134283901935</v>
      </c>
      <c r="H1226" s="18">
        <f t="shared" si="150"/>
        <v>3.660294262870465E-2</v>
      </c>
      <c r="I1226" s="6">
        <f t="shared" si="150"/>
        <v>3.15</v>
      </c>
      <c r="J1226" s="6">
        <f t="shared" si="150"/>
        <v>71.178795727822703</v>
      </c>
      <c r="K1226" s="18">
        <f t="shared" si="150"/>
        <v>0.65</v>
      </c>
      <c r="L1226" s="35">
        <f>Data!BL38</f>
        <v>1441.8148956368873</v>
      </c>
      <c r="P1226" s="6">
        <f t="shared" si="148"/>
        <v>3500</v>
      </c>
      <c r="Q1226" s="21">
        <v>17442.760077460869</v>
      </c>
      <c r="R1226" s="21">
        <v>1781.8535797630732</v>
      </c>
      <c r="S1226" s="21">
        <v>23648.346691003881</v>
      </c>
      <c r="T1226" s="38">
        <v>0.30693573010312836</v>
      </c>
    </row>
    <row r="1227" spans="1:20" x14ac:dyDescent="0.25">
      <c r="A1227" s="17" t="s">
        <v>280</v>
      </c>
      <c r="B1227" s="8" t="s">
        <v>60</v>
      </c>
      <c r="C1227" s="8" t="s">
        <v>68</v>
      </c>
      <c r="E1227" s="8" t="str">
        <f t="shared" si="146"/>
        <v>ReFi-tv.refi</v>
      </c>
      <c r="F1227" s="21">
        <f>Data!AT39</f>
        <v>191188.54345133001</v>
      </c>
      <c r="G1227" s="19">
        <f>Data!AV39</f>
        <v>6.6714196487796373</v>
      </c>
      <c r="H1227" s="18">
        <f t="shared" si="150"/>
        <v>3.660294262870465E-2</v>
      </c>
      <c r="I1227" s="6">
        <f t="shared" si="150"/>
        <v>3.15</v>
      </c>
      <c r="J1227" s="6">
        <f t="shared" si="150"/>
        <v>71.178795727822703</v>
      </c>
      <c r="K1227" s="18">
        <f t="shared" si="150"/>
        <v>0.65</v>
      </c>
      <c r="L1227" s="35">
        <f>Data!BL39</f>
        <v>1441.8148956368873</v>
      </c>
      <c r="P1227" s="6">
        <f t="shared" si="148"/>
        <v>3500</v>
      </c>
      <c r="Q1227" s="21">
        <v>17307.865358821455</v>
      </c>
      <c r="R1227" s="21">
        <v>2339.6567604619836</v>
      </c>
      <c r="S1227" s="21">
        <v>31859.955703089039</v>
      </c>
      <c r="T1227" s="38">
        <v>0.33432918000848932</v>
      </c>
    </row>
    <row r="1228" spans="1:20" x14ac:dyDescent="0.25">
      <c r="A1228" s="17" t="s">
        <v>281</v>
      </c>
      <c r="B1228" s="8" t="s">
        <v>60</v>
      </c>
      <c r="C1228" s="8" t="s">
        <v>68</v>
      </c>
      <c r="E1228" s="8" t="str">
        <f t="shared" si="146"/>
        <v>ReFi-tv.refi</v>
      </c>
      <c r="F1228" s="21">
        <f>Data!AT40</f>
        <v>245059.3539207585</v>
      </c>
      <c r="G1228" s="19">
        <f>Data!AV40</f>
        <v>6.3646196133400057</v>
      </c>
      <c r="H1228" s="18">
        <f t="shared" si="150"/>
        <v>3.660294262870465E-2</v>
      </c>
      <c r="I1228" s="6">
        <f t="shared" si="150"/>
        <v>3.15</v>
      </c>
      <c r="J1228" s="6">
        <f t="shared" si="150"/>
        <v>71.178795727822703</v>
      </c>
      <c r="K1228" s="18">
        <f t="shared" si="150"/>
        <v>0.65</v>
      </c>
      <c r="L1228" s="35">
        <f>Data!BL40</f>
        <v>1441.8148956368873</v>
      </c>
      <c r="P1228" s="6">
        <f t="shared" si="148"/>
        <v>3500</v>
      </c>
      <c r="Q1228" s="21">
        <v>33717.094630990927</v>
      </c>
      <c r="R1228" s="21">
        <v>4012.8549967483009</v>
      </c>
      <c r="S1228" s="21">
        <v>46734.836565059166</v>
      </c>
      <c r="T1228" s="38">
        <v>0.4473693036812656</v>
      </c>
    </row>
    <row r="1229" spans="1:20" x14ac:dyDescent="0.25">
      <c r="A1229" s="17" t="s">
        <v>282</v>
      </c>
      <c r="B1229" s="8" t="s">
        <v>60</v>
      </c>
      <c r="C1229" s="8" t="s">
        <v>68</v>
      </c>
      <c r="E1229" s="8" t="str">
        <f t="shared" si="146"/>
        <v>ReFi-tv.refi</v>
      </c>
      <c r="F1229" s="21">
        <f>Data!AT41</f>
        <v>234148.48138127499</v>
      </c>
      <c r="G1229" s="19">
        <f>Data!AV41</f>
        <v>6.5823733482746327</v>
      </c>
      <c r="H1229" s="18">
        <f t="shared" si="150"/>
        <v>3.660294262870465E-2</v>
      </c>
      <c r="I1229" s="6">
        <f t="shared" si="150"/>
        <v>3.15</v>
      </c>
      <c r="J1229" s="6">
        <f t="shared" si="150"/>
        <v>71.178795727822703</v>
      </c>
      <c r="K1229" s="18">
        <f t="shared" si="150"/>
        <v>0.65</v>
      </c>
      <c r="L1229" s="35">
        <f>Data!BL41</f>
        <v>1441.8148956368873</v>
      </c>
      <c r="P1229" s="6">
        <f t="shared" si="148"/>
        <v>3500</v>
      </c>
      <c r="Q1229" s="21">
        <v>22141.797666341907</v>
      </c>
      <c r="R1229" s="21">
        <v>3872.7653451521469</v>
      </c>
      <c r="S1229" s="21">
        <v>58157.962618619058</v>
      </c>
      <c r="T1229" s="38">
        <v>0.45187034100230239</v>
      </c>
    </row>
    <row r="1230" spans="1:20" x14ac:dyDescent="0.25">
      <c r="A1230" s="17" t="s">
        <v>283</v>
      </c>
      <c r="B1230" s="8" t="s">
        <v>60</v>
      </c>
      <c r="C1230" s="8" t="s">
        <v>68</v>
      </c>
      <c r="E1230" s="8" t="str">
        <f t="shared" si="146"/>
        <v>ReFi-tv.refi</v>
      </c>
      <c r="F1230" s="21">
        <f>Data!AT42</f>
        <v>214879.20808178949</v>
      </c>
      <c r="G1230" s="19">
        <f>Data!AV42</f>
        <v>6.8294778983613993</v>
      </c>
      <c r="H1230" s="18">
        <f t="shared" si="150"/>
        <v>3.660294262870465E-2</v>
      </c>
      <c r="I1230" s="6">
        <f t="shared" si="150"/>
        <v>3.15</v>
      </c>
      <c r="J1230" s="6">
        <f t="shared" si="150"/>
        <v>71.178795727822703</v>
      </c>
      <c r="K1230" s="18">
        <f t="shared" si="150"/>
        <v>0.65</v>
      </c>
      <c r="L1230" s="35">
        <f>Data!BL42</f>
        <v>1281.6132405661219</v>
      </c>
      <c r="P1230" s="6">
        <f t="shared" si="148"/>
        <v>3500</v>
      </c>
      <c r="Q1230" s="21">
        <v>27360.848351126064</v>
      </c>
      <c r="R1230" s="21">
        <v>3923.1262793373062</v>
      </c>
      <c r="S1230" s="21">
        <v>57036.799933100941</v>
      </c>
      <c r="T1230" s="38">
        <v>0.49879477066413314</v>
      </c>
    </row>
    <row r="1231" spans="1:20" x14ac:dyDescent="0.25">
      <c r="A1231" s="17" t="s">
        <v>284</v>
      </c>
      <c r="B1231" s="8" t="s">
        <v>60</v>
      </c>
      <c r="C1231" s="8" t="s">
        <v>68</v>
      </c>
      <c r="E1231" s="8" t="str">
        <f t="shared" si="146"/>
        <v>ReFi-tv.refi</v>
      </c>
      <c r="F1231" s="21">
        <f>Data!AT43</f>
        <v>209527.0442382365</v>
      </c>
      <c r="G1231" s="19">
        <f>Data!AV43</f>
        <v>6.6980857672209169</v>
      </c>
      <c r="H1231" s="18">
        <f t="shared" si="150"/>
        <v>3.660294262870465E-2</v>
      </c>
      <c r="I1231" s="6">
        <f t="shared" si="150"/>
        <v>3.15</v>
      </c>
      <c r="J1231" s="6">
        <f t="shared" si="150"/>
        <v>71.178795727822703</v>
      </c>
      <c r="K1231" s="18">
        <f t="shared" si="150"/>
        <v>0.65</v>
      </c>
      <c r="L1231" s="35">
        <f>Data!BL43</f>
        <v>1281.6132405661219</v>
      </c>
      <c r="P1231" s="6">
        <f t="shared" si="148"/>
        <v>3500</v>
      </c>
      <c r="Q1231" s="21">
        <v>15347.849920497762</v>
      </c>
      <c r="R1231" s="21">
        <v>3532.1805891007671</v>
      </c>
      <c r="S1231" s="21">
        <v>59177.522952498235</v>
      </c>
      <c r="T1231" s="38">
        <v>0.46056063147793413</v>
      </c>
    </row>
    <row r="1232" spans="1:20" x14ac:dyDescent="0.25">
      <c r="A1232" s="17" t="s">
        <v>285</v>
      </c>
      <c r="B1232" s="8" t="s">
        <v>60</v>
      </c>
      <c r="C1232" s="8" t="s">
        <v>68</v>
      </c>
      <c r="E1232" s="8" t="str">
        <f t="shared" si="146"/>
        <v>ReFi-tv.refi</v>
      </c>
      <c r="F1232" s="21">
        <f>Data!AT44</f>
        <v>241380.32206047649</v>
      </c>
      <c r="G1232" s="19">
        <f>Data!AV44</f>
        <v>6.4866620482616781</v>
      </c>
      <c r="H1232" s="18">
        <f t="shared" si="150"/>
        <v>3.660294262870465E-2</v>
      </c>
      <c r="I1232" s="6">
        <f t="shared" si="150"/>
        <v>3.15</v>
      </c>
      <c r="J1232" s="6">
        <f t="shared" si="150"/>
        <v>71.178795727822703</v>
      </c>
      <c r="K1232" s="18">
        <f t="shared" si="150"/>
        <v>0.65</v>
      </c>
      <c r="L1232" s="35">
        <f>Data!BL44</f>
        <v>1281.6132405661219</v>
      </c>
      <c r="P1232" s="6">
        <f t="shared" si="148"/>
        <v>3500</v>
      </c>
      <c r="Q1232" s="21">
        <v>29953.116933314253</v>
      </c>
      <c r="R1232" s="21">
        <v>4575.5121141199443</v>
      </c>
      <c r="S1232" s="21">
        <v>63538.255530059461</v>
      </c>
      <c r="T1232" s="38">
        <v>0.51787130302775508</v>
      </c>
    </row>
    <row r="1233" spans="1:20" x14ac:dyDescent="0.25">
      <c r="A1233" s="17" t="s">
        <v>286</v>
      </c>
      <c r="B1233" s="8" t="s">
        <v>60</v>
      </c>
      <c r="C1233" s="8" t="s">
        <v>68</v>
      </c>
      <c r="E1233" s="8" t="str">
        <f t="shared" si="146"/>
        <v>ReFi-tv.refi</v>
      </c>
      <c r="F1233" s="21">
        <f>Data!AT45</f>
        <v>200886.29164899149</v>
      </c>
      <c r="G1233" s="19">
        <f>Data!AV45</f>
        <v>6.7724878862124012</v>
      </c>
      <c r="H1233" s="18">
        <f t="shared" si="150"/>
        <v>3.660294262870465E-2</v>
      </c>
      <c r="I1233" s="6">
        <f t="shared" si="150"/>
        <v>3.15</v>
      </c>
      <c r="J1233" s="6">
        <f t="shared" si="150"/>
        <v>71.178795727822703</v>
      </c>
      <c r="K1233" s="18">
        <f t="shared" si="150"/>
        <v>0.65</v>
      </c>
      <c r="L1233" s="35">
        <f>Data!BL45</f>
        <v>1679.6010050259222</v>
      </c>
      <c r="P1233" s="6">
        <f t="shared" si="148"/>
        <v>3500</v>
      </c>
      <c r="Q1233" s="21">
        <v>0</v>
      </c>
      <c r="R1233" s="21">
        <v>2776.6476978010619</v>
      </c>
      <c r="S1233" s="21">
        <v>59235.160627557314</v>
      </c>
      <c r="T1233" s="38">
        <v>0.37761955565339</v>
      </c>
    </row>
    <row r="1234" spans="1:20" x14ac:dyDescent="0.25">
      <c r="A1234" s="17" t="s">
        <v>287</v>
      </c>
      <c r="B1234" s="8" t="s">
        <v>60</v>
      </c>
      <c r="C1234" s="8" t="s">
        <v>68</v>
      </c>
      <c r="E1234" s="8" t="str">
        <f t="shared" si="146"/>
        <v>ReFi-tv.refi</v>
      </c>
      <c r="F1234" s="21">
        <f>Data!AT46</f>
        <v>182227.90960488049</v>
      </c>
      <c r="G1234" s="19">
        <f>Data!AV46</f>
        <v>6.9369532865138988</v>
      </c>
      <c r="H1234" s="18">
        <f t="shared" si="150"/>
        <v>3.660294262870465E-2</v>
      </c>
      <c r="I1234" s="6">
        <f t="shared" si="150"/>
        <v>3.15</v>
      </c>
      <c r="J1234" s="6">
        <f t="shared" si="150"/>
        <v>71.178795727822703</v>
      </c>
      <c r="K1234" s="18">
        <f t="shared" si="150"/>
        <v>0.65</v>
      </c>
      <c r="L1234" s="35">
        <f>Data!BL46</f>
        <v>1785.0855563801672</v>
      </c>
      <c r="P1234" s="6">
        <f t="shared" si="148"/>
        <v>3500</v>
      </c>
      <c r="Q1234" s="21">
        <v>0</v>
      </c>
      <c r="R1234" s="21">
        <v>1769.2746189306768</v>
      </c>
      <c r="S1234" s="21">
        <v>38661.132454990868</v>
      </c>
      <c r="T1234" s="38">
        <v>0.26525547273041694</v>
      </c>
    </row>
    <row r="1235" spans="1:20" x14ac:dyDescent="0.25">
      <c r="A1235" s="17" t="s">
        <v>288</v>
      </c>
      <c r="B1235" s="8" t="s">
        <v>60</v>
      </c>
      <c r="C1235" s="8" t="s">
        <v>68</v>
      </c>
      <c r="E1235" s="8" t="str">
        <f t="shared" si="146"/>
        <v>ReFi-tv.refi</v>
      </c>
      <c r="F1235" s="21">
        <f>Data!AT47</f>
        <v>256952.68964802951</v>
      </c>
      <c r="G1235" s="19">
        <f>Data!AV47</f>
        <v>6.2464520570914432</v>
      </c>
      <c r="H1235" s="18">
        <f t="shared" si="150"/>
        <v>3.660294262870465E-2</v>
      </c>
      <c r="I1235" s="6">
        <f t="shared" si="150"/>
        <v>3.15</v>
      </c>
      <c r="J1235" s="6">
        <f t="shared" si="150"/>
        <v>71.178795727822703</v>
      </c>
      <c r="K1235" s="18">
        <f t="shared" si="150"/>
        <v>0.65</v>
      </c>
      <c r="L1235" s="35">
        <f>Data!BL47</f>
        <v>1690.7075426683041</v>
      </c>
      <c r="P1235" s="6">
        <f t="shared" si="148"/>
        <v>3500</v>
      </c>
      <c r="Q1235" s="21">
        <v>32380.969000891466</v>
      </c>
      <c r="R1235" s="21">
        <v>3523.5536087362066</v>
      </c>
      <c r="S1235" s="21">
        <v>36949.613364929639</v>
      </c>
      <c r="T1235" s="38">
        <v>0.37463790334858071</v>
      </c>
    </row>
    <row r="1236" spans="1:20" x14ac:dyDescent="0.25">
      <c r="A1236" s="17" t="s">
        <v>289</v>
      </c>
      <c r="B1236" s="8" t="s">
        <v>60</v>
      </c>
      <c r="C1236" s="8" t="s">
        <v>68</v>
      </c>
      <c r="E1236" s="8" t="str">
        <f t="shared" si="146"/>
        <v>ReFi-tv.refi</v>
      </c>
      <c r="F1236" s="21">
        <f>Data!AT48</f>
        <v>215113.42565182853</v>
      </c>
      <c r="G1236" s="19">
        <f>Data!AV48</f>
        <v>6.7966372089774518</v>
      </c>
      <c r="H1236" s="18">
        <f t="shared" si="150"/>
        <v>3.660294262870465E-2</v>
      </c>
      <c r="I1236" s="6">
        <f t="shared" si="150"/>
        <v>3.15</v>
      </c>
      <c r="J1236" s="6">
        <f t="shared" si="150"/>
        <v>71.178795727822703</v>
      </c>
      <c r="K1236" s="18">
        <f t="shared" si="150"/>
        <v>0.65</v>
      </c>
      <c r="L1236" s="35">
        <f>Data!BL48</f>
        <v>1640.0237687431245</v>
      </c>
      <c r="P1236" s="6">
        <f t="shared" si="148"/>
        <v>3500</v>
      </c>
      <c r="Q1236" s="21">
        <v>13721.122720903013</v>
      </c>
      <c r="R1236" s="21">
        <v>2714.1172939602602</v>
      </c>
      <c r="S1236" s="21">
        <v>44386.519636524412</v>
      </c>
      <c r="T1236" s="38">
        <v>0.3447030250934171</v>
      </c>
    </row>
    <row r="1237" spans="1:20" x14ac:dyDescent="0.25">
      <c r="A1237" s="17" t="s">
        <v>290</v>
      </c>
      <c r="B1237" s="8" t="s">
        <v>60</v>
      </c>
      <c r="C1237" s="8" t="s">
        <v>68</v>
      </c>
      <c r="E1237" s="8" t="str">
        <f t="shared" si="146"/>
        <v>ReFi-tv.refi</v>
      </c>
      <c r="F1237" s="21">
        <f>Data!AT49</f>
        <v>226911.29740825098</v>
      </c>
      <c r="G1237" s="19">
        <f>Data!AV49</f>
        <v>6.7575343703790596</v>
      </c>
      <c r="H1237" s="18">
        <f t="shared" si="150"/>
        <v>3.660294262870465E-2</v>
      </c>
      <c r="I1237" s="6">
        <f t="shared" si="150"/>
        <v>3.15</v>
      </c>
      <c r="J1237" s="6">
        <f t="shared" si="150"/>
        <v>71.178795727822703</v>
      </c>
      <c r="K1237" s="18">
        <f t="shared" si="150"/>
        <v>0.65</v>
      </c>
      <c r="L1237" s="35">
        <f>Data!BL49</f>
        <v>2090.1152728342267</v>
      </c>
      <c r="P1237" s="6">
        <f t="shared" si="148"/>
        <v>3500</v>
      </c>
      <c r="Q1237" s="21">
        <v>0</v>
      </c>
      <c r="R1237" s="21">
        <v>1995.2206603240747</v>
      </c>
      <c r="S1237" s="21">
        <v>42470.732394185565</v>
      </c>
      <c r="T1237" s="38">
        <v>0.24022533800632395</v>
      </c>
    </row>
    <row r="1238" spans="1:20" x14ac:dyDescent="0.25">
      <c r="A1238" s="17" t="s">
        <v>291</v>
      </c>
      <c r="B1238" s="8" t="s">
        <v>60</v>
      </c>
      <c r="C1238" s="8" t="s">
        <v>68</v>
      </c>
      <c r="E1238" s="8" t="str">
        <f t="shared" si="146"/>
        <v>ReFi-tv.refi</v>
      </c>
      <c r="F1238" s="21">
        <f>Data!AT50</f>
        <v>201926.92877309551</v>
      </c>
      <c r="G1238" s="19">
        <f>Data!AV50</f>
        <v>6.9285980651159154</v>
      </c>
      <c r="H1238" s="18">
        <f t="shared" si="150"/>
        <v>3.660294262870465E-2</v>
      </c>
      <c r="I1238" s="6">
        <f t="shared" si="150"/>
        <v>3.15</v>
      </c>
      <c r="J1238" s="6">
        <f t="shared" si="150"/>
        <v>71.178795727822703</v>
      </c>
      <c r="K1238" s="18">
        <f t="shared" si="150"/>
        <v>0.65</v>
      </c>
      <c r="L1238" s="35">
        <f>Data!BL50</f>
        <v>2828.7555777959278</v>
      </c>
      <c r="P1238" s="6">
        <f t="shared" si="148"/>
        <v>3500</v>
      </c>
      <c r="Q1238" s="21">
        <v>0</v>
      </c>
      <c r="R1238" s="21">
        <v>1208.7444943758005</v>
      </c>
      <c r="S1238" s="21">
        <v>26380.950009597811</v>
      </c>
      <c r="T1238" s="38">
        <v>0.16354010337688518</v>
      </c>
    </row>
    <row r="1239" spans="1:20" x14ac:dyDescent="0.25">
      <c r="A1239" s="17" t="s">
        <v>292</v>
      </c>
      <c r="B1239" s="8" t="s">
        <v>60</v>
      </c>
      <c r="C1239" s="8" t="s">
        <v>68</v>
      </c>
      <c r="E1239" s="8" t="str">
        <f t="shared" si="146"/>
        <v>ReFi-tv.refi</v>
      </c>
      <c r="F1239" s="21">
        <f>Data!AT51</f>
        <v>207803.13182117551</v>
      </c>
      <c r="G1239" s="19">
        <f>Data!AV51</f>
        <v>6.9028656276865243</v>
      </c>
      <c r="H1239" s="18">
        <f t="shared" ref="H1239:K1254" si="151">H1238</f>
        <v>3.660294262870465E-2</v>
      </c>
      <c r="I1239" s="6">
        <f t="shared" si="151"/>
        <v>3.15</v>
      </c>
      <c r="J1239" s="6">
        <f t="shared" si="151"/>
        <v>71.178795727822703</v>
      </c>
      <c r="K1239" s="18">
        <f t="shared" si="151"/>
        <v>0.65</v>
      </c>
      <c r="L1239" s="35">
        <f>Data!BL51</f>
        <v>1922.1607123485817</v>
      </c>
      <c r="P1239" s="6">
        <f t="shared" si="148"/>
        <v>3500</v>
      </c>
      <c r="Q1239" s="21">
        <v>15262.607460834462</v>
      </c>
      <c r="R1239" s="21">
        <v>1548.4780919171089</v>
      </c>
      <c r="S1239" s="21">
        <v>18407.541556314245</v>
      </c>
      <c r="T1239" s="38">
        <v>0.2035808744980756</v>
      </c>
    </row>
    <row r="1240" spans="1:20" x14ac:dyDescent="0.25">
      <c r="A1240" s="17" t="s">
        <v>293</v>
      </c>
      <c r="B1240" s="8" t="s">
        <v>60</v>
      </c>
      <c r="C1240" s="8" t="s">
        <v>68</v>
      </c>
      <c r="E1240" s="8" t="str">
        <f t="shared" si="146"/>
        <v>ReFi-tv.refi</v>
      </c>
      <c r="F1240" s="21">
        <f>Data!AT52</f>
        <v>246061.63329111901</v>
      </c>
      <c r="G1240" s="19">
        <f>Data!AV52</f>
        <v>6.4532515947874067</v>
      </c>
      <c r="H1240" s="18">
        <f t="shared" si="151"/>
        <v>3.660294262870465E-2</v>
      </c>
      <c r="I1240" s="6">
        <f t="shared" si="151"/>
        <v>3.15</v>
      </c>
      <c r="J1240" s="6">
        <f t="shared" si="151"/>
        <v>71.178795727822703</v>
      </c>
      <c r="K1240" s="18">
        <f t="shared" si="151"/>
        <v>0.65</v>
      </c>
      <c r="L1240" s="35">
        <f>Data!BL52</f>
        <v>1655.1084423786397</v>
      </c>
      <c r="P1240" s="6">
        <f t="shared" si="148"/>
        <v>3500</v>
      </c>
      <c r="Q1240" s="21">
        <v>39483.785030474559</v>
      </c>
      <c r="R1240" s="21">
        <v>3450.7699856565268</v>
      </c>
      <c r="S1240" s="21">
        <v>30662.578746050312</v>
      </c>
      <c r="T1240" s="38">
        <v>0.38313877681383146</v>
      </c>
    </row>
    <row r="1241" spans="1:20" x14ac:dyDescent="0.25">
      <c r="A1241" s="17" t="s">
        <v>294</v>
      </c>
      <c r="B1241" s="8" t="s">
        <v>60</v>
      </c>
      <c r="C1241" s="8" t="s">
        <v>68</v>
      </c>
      <c r="E1241" s="8" t="str">
        <f t="shared" si="146"/>
        <v>ReFi-tv.refi</v>
      </c>
      <c r="F1241" s="21">
        <f>Data!AT53</f>
        <v>203891.03290078999</v>
      </c>
      <c r="G1241" s="19">
        <f>Data!AV53</f>
        <v>6.8747933483571542</v>
      </c>
      <c r="H1241" s="18">
        <f t="shared" si="151"/>
        <v>3.660294262870465E-2</v>
      </c>
      <c r="I1241" s="6">
        <f t="shared" si="151"/>
        <v>3.15</v>
      </c>
      <c r="J1241" s="6">
        <f t="shared" si="151"/>
        <v>71.178795727822703</v>
      </c>
      <c r="K1241" s="18">
        <f t="shared" si="151"/>
        <v>0.65</v>
      </c>
      <c r="L1241" s="35">
        <f>Data!BL53</f>
        <v>1978.6811625276007</v>
      </c>
      <c r="P1241" s="6">
        <f t="shared" si="148"/>
        <v>3500</v>
      </c>
      <c r="Q1241" s="21">
        <v>0</v>
      </c>
      <c r="R1241" s="21">
        <v>2011.2611417011908</v>
      </c>
      <c r="S1241" s="21">
        <v>43555.064864146167</v>
      </c>
      <c r="T1241" s="38">
        <v>0.26949724870484415</v>
      </c>
    </row>
    <row r="1242" spans="1:20" x14ac:dyDescent="0.25">
      <c r="A1242" s="17" t="s">
        <v>295</v>
      </c>
      <c r="B1242" s="8" t="s">
        <v>60</v>
      </c>
      <c r="C1242" s="8" t="s">
        <v>68</v>
      </c>
      <c r="E1242" s="8" t="str">
        <f t="shared" si="146"/>
        <v>ReFi-tv.refi</v>
      </c>
      <c r="F1242" s="21">
        <f>Data!AT54</f>
        <v>159194.475313414</v>
      </c>
      <c r="G1242" s="19">
        <f>Data!AV54</f>
        <v>7.6675225186861979</v>
      </c>
      <c r="H1242" s="18">
        <f t="shared" si="151"/>
        <v>3.660294262870465E-2</v>
      </c>
      <c r="I1242" s="6">
        <f t="shared" si="151"/>
        <v>3.15</v>
      </c>
      <c r="J1242" s="6">
        <f t="shared" si="151"/>
        <v>71.178795727822703</v>
      </c>
      <c r="K1242" s="18">
        <f t="shared" si="151"/>
        <v>0.65</v>
      </c>
      <c r="L1242" s="35">
        <f>Data!BL54</f>
        <v>1830.26323436441</v>
      </c>
      <c r="P1242" s="6">
        <f t="shared" si="148"/>
        <v>3500</v>
      </c>
      <c r="Q1242" s="21">
        <v>0</v>
      </c>
      <c r="R1242" s="21">
        <v>1075.8421812747818</v>
      </c>
      <c r="S1242" s="21">
        <v>25984.489077152131</v>
      </c>
      <c r="T1242" s="38">
        <v>0.18463098001705314</v>
      </c>
    </row>
    <row r="1243" spans="1:20" x14ac:dyDescent="0.25">
      <c r="A1243" s="17" t="s">
        <v>296</v>
      </c>
      <c r="B1243" s="8" t="s">
        <v>60</v>
      </c>
      <c r="C1243" s="8" t="s">
        <v>68</v>
      </c>
      <c r="E1243" s="8" t="str">
        <f t="shared" si="146"/>
        <v>ReFi-tv.refi</v>
      </c>
      <c r="F1243" s="21">
        <f>Data!AT55</f>
        <v>287016.28074287547</v>
      </c>
      <c r="G1243" s="19">
        <f>Data!AV55</f>
        <v>6.1538755843326456</v>
      </c>
      <c r="H1243" s="18">
        <f t="shared" si="151"/>
        <v>3.660294262870465E-2</v>
      </c>
      <c r="I1243" s="6">
        <f t="shared" si="151"/>
        <v>3.15</v>
      </c>
      <c r="J1243" s="6">
        <f t="shared" si="151"/>
        <v>71.178795727822703</v>
      </c>
      <c r="K1243" s="18">
        <f t="shared" si="151"/>
        <v>0.65</v>
      </c>
      <c r="L1243" s="35">
        <f>Data!BL55</f>
        <v>1725.3903664173188</v>
      </c>
      <c r="P1243" s="6">
        <f t="shared" si="148"/>
        <v>3500</v>
      </c>
      <c r="Q1243" s="21">
        <v>48912.268484570981</v>
      </c>
      <c r="R1243" s="21">
        <v>4327.8179642304467</v>
      </c>
      <c r="S1243" s="21">
        <v>34981.21942149799</v>
      </c>
      <c r="T1243" s="38">
        <v>0.41195184450902445</v>
      </c>
    </row>
    <row r="1244" spans="1:20" x14ac:dyDescent="0.25">
      <c r="A1244" s="17" t="s">
        <v>297</v>
      </c>
      <c r="B1244" s="8" t="s">
        <v>60</v>
      </c>
      <c r="C1244" s="8" t="s">
        <v>68</v>
      </c>
      <c r="E1244" s="8" t="str">
        <f t="shared" si="146"/>
        <v>ReFi-tv.refi</v>
      </c>
      <c r="F1244" s="21">
        <f>Data!AT56</f>
        <v>255707.61126146198</v>
      </c>
      <c r="G1244" s="19">
        <f>Data!AV56</f>
        <v>6.5044126470105788</v>
      </c>
      <c r="H1244" s="18">
        <f t="shared" si="151"/>
        <v>3.660294262870465E-2</v>
      </c>
      <c r="I1244" s="6">
        <f t="shared" si="151"/>
        <v>3.15</v>
      </c>
      <c r="J1244" s="6">
        <f t="shared" si="151"/>
        <v>71.178795727822703</v>
      </c>
      <c r="K1244" s="18">
        <f t="shared" si="151"/>
        <v>0.65</v>
      </c>
      <c r="L1244" s="35">
        <f>Data!BL56</f>
        <v>1946.9834473517333</v>
      </c>
      <c r="P1244" s="6">
        <f t="shared" si="148"/>
        <v>3500</v>
      </c>
      <c r="Q1244" s="21">
        <v>0</v>
      </c>
      <c r="R1244" s="21">
        <v>2731.7191451452973</v>
      </c>
      <c r="S1244" s="21">
        <v>55969.9199506566</v>
      </c>
      <c r="T1244" s="38">
        <v>0.29186121768093909</v>
      </c>
    </row>
    <row r="1245" spans="1:20" x14ac:dyDescent="0.25">
      <c r="A1245" s="17" t="s">
        <v>298</v>
      </c>
      <c r="B1245" s="8" t="s">
        <v>60</v>
      </c>
      <c r="C1245" s="8" t="s">
        <v>68</v>
      </c>
      <c r="E1245" s="8" t="str">
        <f t="shared" si="146"/>
        <v>ReFi-tv.refi</v>
      </c>
      <c r="F1245" s="21">
        <f>Data!AT57</f>
        <v>187665.35631204298</v>
      </c>
      <c r="G1245" s="19">
        <f>Data!AV57</f>
        <v>7.2034924317656603</v>
      </c>
      <c r="H1245" s="18">
        <f t="shared" si="151"/>
        <v>3.660294262870465E-2</v>
      </c>
      <c r="I1245" s="6">
        <f t="shared" si="151"/>
        <v>3.15</v>
      </c>
      <c r="J1245" s="6">
        <f t="shared" si="151"/>
        <v>71.178795727822703</v>
      </c>
      <c r="K1245" s="18">
        <f t="shared" si="151"/>
        <v>0.65</v>
      </c>
      <c r="L1245" s="35">
        <f>Data!BL57</f>
        <v>1944.8608207636205</v>
      </c>
      <c r="P1245" s="6">
        <f t="shared" si="148"/>
        <v>3500</v>
      </c>
      <c r="Q1245" s="21">
        <v>0</v>
      </c>
      <c r="R1245" s="21">
        <v>1380.3087009971337</v>
      </c>
      <c r="S1245" s="21">
        <v>31320.586335569398</v>
      </c>
      <c r="T1245" s="38">
        <v>0.20094449678511728</v>
      </c>
    </row>
    <row r="1246" spans="1:20" x14ac:dyDescent="0.25">
      <c r="A1246" s="17" t="s">
        <v>299</v>
      </c>
      <c r="B1246" s="8" t="s">
        <v>60</v>
      </c>
      <c r="C1246" s="8" t="s">
        <v>68</v>
      </c>
      <c r="E1246" s="8" t="str">
        <f t="shared" si="146"/>
        <v>ReFi-tv.refi</v>
      </c>
      <c r="F1246" s="21">
        <f>Data!AT58</f>
        <v>164122.546134278</v>
      </c>
      <c r="G1246" s="19">
        <f>Data!AV58</f>
        <v>7.7389396209799584</v>
      </c>
      <c r="H1246" s="18">
        <f t="shared" si="151"/>
        <v>3.660294262870465E-2</v>
      </c>
      <c r="I1246" s="6">
        <f t="shared" si="151"/>
        <v>3.15</v>
      </c>
      <c r="J1246" s="6">
        <f t="shared" si="151"/>
        <v>71.178795727822703</v>
      </c>
      <c r="K1246" s="18">
        <f t="shared" si="151"/>
        <v>0.65</v>
      </c>
      <c r="L1246" s="35">
        <f>Data!BL58</f>
        <v>2085.2620813272074</v>
      </c>
      <c r="P1246" s="6">
        <f t="shared" si="148"/>
        <v>3500</v>
      </c>
      <c r="Q1246" s="21">
        <v>0</v>
      </c>
      <c r="R1246" s="21">
        <v>815.07429359014088</v>
      </c>
      <c r="S1246" s="21">
        <v>19869.603845827023</v>
      </c>
      <c r="T1246" s="38">
        <v>0.13567909849436111</v>
      </c>
    </row>
    <row r="1247" spans="1:20" x14ac:dyDescent="0.25">
      <c r="A1247" s="17" t="s">
        <v>300</v>
      </c>
      <c r="B1247" s="8" t="s">
        <v>60</v>
      </c>
      <c r="C1247" s="8" t="s">
        <v>68</v>
      </c>
      <c r="E1247" s="8" t="str">
        <f t="shared" si="146"/>
        <v>ReFi-tv.refi</v>
      </c>
      <c r="F1247" s="21">
        <f>Data!AT59</f>
        <v>323596.6391991555</v>
      </c>
      <c r="G1247" s="19">
        <f>Data!AV59</f>
        <v>6.0365260709191357</v>
      </c>
      <c r="H1247" s="18">
        <f t="shared" si="151"/>
        <v>3.660294262870465E-2</v>
      </c>
      <c r="I1247" s="6">
        <f t="shared" si="151"/>
        <v>3.15</v>
      </c>
      <c r="J1247" s="6">
        <f t="shared" si="151"/>
        <v>71.178795727822703</v>
      </c>
      <c r="K1247" s="18">
        <f t="shared" si="151"/>
        <v>0.65</v>
      </c>
      <c r="L1247" s="35">
        <f>Data!BL59</f>
        <v>1650.6523731634045</v>
      </c>
      <c r="P1247" s="6">
        <f t="shared" si="148"/>
        <v>3500</v>
      </c>
      <c r="Q1247" s="21">
        <v>69469.841224402771</v>
      </c>
      <c r="R1247" s="21">
        <v>5880.1313018998771</v>
      </c>
      <c r="S1247" s="21">
        <v>42341.191374288028</v>
      </c>
      <c r="T1247" s="38">
        <v>0.4964402895665595</v>
      </c>
    </row>
    <row r="1248" spans="1:20" x14ac:dyDescent="0.25">
      <c r="A1248" s="17" t="s">
        <v>301</v>
      </c>
      <c r="B1248" s="8" t="s">
        <v>60</v>
      </c>
      <c r="C1248" s="8" t="s">
        <v>68</v>
      </c>
      <c r="E1248" s="8" t="str">
        <f t="shared" si="146"/>
        <v>ReFi-tv.refi</v>
      </c>
      <c r="F1248" s="21">
        <f>Data!AT60</f>
        <v>248353.29745809652</v>
      </c>
      <c r="G1248" s="19">
        <f>Data!AV60</f>
        <v>6.675512703680524</v>
      </c>
      <c r="H1248" s="18">
        <f t="shared" si="151"/>
        <v>3.660294262870465E-2</v>
      </c>
      <c r="I1248" s="6">
        <f t="shared" si="151"/>
        <v>3.15</v>
      </c>
      <c r="J1248" s="6">
        <f t="shared" si="151"/>
        <v>71.178795727822703</v>
      </c>
      <c r="K1248" s="18">
        <f t="shared" si="151"/>
        <v>0.65</v>
      </c>
      <c r="L1248" s="35">
        <f>Data!BL60</f>
        <v>1731.9975466831138</v>
      </c>
      <c r="P1248" s="6">
        <f t="shared" si="148"/>
        <v>3500</v>
      </c>
      <c r="Q1248" s="21">
        <v>4383.7896191372265</v>
      </c>
      <c r="R1248" s="21">
        <v>3473.8303014974572</v>
      </c>
      <c r="S1248" s="21">
        <v>68663.445051304137</v>
      </c>
      <c r="T1248" s="38">
        <v>0.38214014789760509</v>
      </c>
    </row>
    <row r="1249" spans="1:20" x14ac:dyDescent="0.25">
      <c r="A1249" s="17" t="s">
        <v>272</v>
      </c>
      <c r="B1249" s="8" t="s">
        <v>60</v>
      </c>
      <c r="C1249" s="8" t="s">
        <v>68</v>
      </c>
      <c r="E1249" s="8" t="str">
        <f t="shared" si="146"/>
        <v>ReFi-tv.refi</v>
      </c>
      <c r="F1249" s="21">
        <f>Data!AT61</f>
        <v>247930.70340348198</v>
      </c>
      <c r="G1249" s="19">
        <f>Data!AV61</f>
        <v>6.6987743860742617</v>
      </c>
      <c r="H1249" s="18">
        <f t="shared" si="151"/>
        <v>3.660294262870465E-2</v>
      </c>
      <c r="I1249" s="6">
        <f t="shared" si="151"/>
        <v>3.15</v>
      </c>
      <c r="J1249" s="6">
        <f t="shared" si="151"/>
        <v>71.178795727822703</v>
      </c>
      <c r="K1249" s="18">
        <f t="shared" si="151"/>
        <v>0.65</v>
      </c>
      <c r="L1249" s="35">
        <f>Data!BL61</f>
        <v>2385.2246421647269</v>
      </c>
      <c r="P1249" s="6">
        <f t="shared" si="148"/>
        <v>3500</v>
      </c>
      <c r="Q1249" s="21">
        <v>0</v>
      </c>
      <c r="R1249" s="21">
        <v>2438.7118375986329</v>
      </c>
      <c r="S1249" s="21">
        <v>51459.598237073718</v>
      </c>
      <c r="T1249" s="38">
        <v>0.26872877517387961</v>
      </c>
    </row>
    <row r="1250" spans="1:20" x14ac:dyDescent="0.25">
      <c r="A1250" s="17" t="s">
        <v>273</v>
      </c>
      <c r="B1250" s="8" t="s">
        <v>60</v>
      </c>
      <c r="C1250" s="8" t="s">
        <v>68</v>
      </c>
      <c r="E1250" s="8" t="str">
        <f t="shared" si="146"/>
        <v>ReFi-tv.refi</v>
      </c>
      <c r="F1250" s="21">
        <f>Data!AT62</f>
        <v>151738.37945754698</v>
      </c>
      <c r="G1250" s="19">
        <f>Data!AV62</f>
        <v>7.9647183674103861</v>
      </c>
      <c r="H1250" s="18">
        <f t="shared" si="151"/>
        <v>3.660294262870465E-2</v>
      </c>
      <c r="I1250" s="6">
        <f t="shared" si="151"/>
        <v>3.15</v>
      </c>
      <c r="J1250" s="6">
        <f t="shared" si="151"/>
        <v>71.178795727822703</v>
      </c>
      <c r="K1250" s="18">
        <f t="shared" si="151"/>
        <v>0.65</v>
      </c>
      <c r="L1250" s="35">
        <f>Data!BL62</f>
        <v>2385.2246421647269</v>
      </c>
      <c r="P1250" s="6">
        <f t="shared" si="148"/>
        <v>3500</v>
      </c>
      <c r="Q1250" s="21">
        <v>0</v>
      </c>
      <c r="R1250" s="21">
        <v>1022.357571349036</v>
      </c>
      <c r="S1250" s="21">
        <v>25649.788898741932</v>
      </c>
      <c r="T1250" s="38">
        <v>0.18407354441971635</v>
      </c>
    </row>
    <row r="1251" spans="1:20" x14ac:dyDescent="0.25">
      <c r="A1251" s="17" t="s">
        <v>274</v>
      </c>
      <c r="B1251" s="8" t="s">
        <v>60</v>
      </c>
      <c r="C1251" s="8" t="s">
        <v>68</v>
      </c>
      <c r="E1251" s="8" t="str">
        <f t="shared" si="146"/>
        <v>ReFi-tv.refi</v>
      </c>
      <c r="F1251" s="21">
        <f>Data!AT63</f>
        <v>198057.49561402149</v>
      </c>
      <c r="G1251" s="19">
        <f>Data!AV63</f>
        <v>7.1029079323460005</v>
      </c>
      <c r="H1251" s="18">
        <f t="shared" si="151"/>
        <v>3.660294262870465E-2</v>
      </c>
      <c r="I1251" s="6">
        <f t="shared" si="151"/>
        <v>3.15</v>
      </c>
      <c r="J1251" s="6">
        <f t="shared" si="151"/>
        <v>71.178795727822703</v>
      </c>
      <c r="K1251" s="18">
        <f t="shared" si="151"/>
        <v>0.65</v>
      </c>
      <c r="L1251" s="35">
        <f>Data!BL63</f>
        <v>2385.2246421647269</v>
      </c>
      <c r="P1251" s="6">
        <f t="shared" si="148"/>
        <v>3500</v>
      </c>
      <c r="Q1251" s="21">
        <v>0</v>
      </c>
      <c r="R1251" s="21">
        <v>897.92657838080004</v>
      </c>
      <c r="S1251" s="21">
        <v>20090.352921172653</v>
      </c>
      <c r="T1251" s="38">
        <v>0.12386070351013823</v>
      </c>
    </row>
    <row r="1252" spans="1:20" x14ac:dyDescent="0.25">
      <c r="A1252" s="17" t="s">
        <v>275</v>
      </c>
      <c r="B1252" s="8" t="s">
        <v>60</v>
      </c>
      <c r="C1252" s="8" t="s">
        <v>68</v>
      </c>
      <c r="E1252" s="8" t="str">
        <f t="shared" si="146"/>
        <v>ReFi-tv.refi</v>
      </c>
      <c r="F1252" s="21">
        <f>Data!AT64</f>
        <v>275989.34520370152</v>
      </c>
      <c r="G1252" s="19">
        <f>Data!AV64</f>
        <v>6.3520445686664582</v>
      </c>
      <c r="H1252" s="18">
        <f t="shared" si="151"/>
        <v>3.660294262870465E-2</v>
      </c>
      <c r="I1252" s="6">
        <f t="shared" si="151"/>
        <v>3.15</v>
      </c>
      <c r="J1252" s="6">
        <f t="shared" si="151"/>
        <v>71.178795727822703</v>
      </c>
      <c r="K1252" s="18">
        <f t="shared" si="151"/>
        <v>0.65</v>
      </c>
      <c r="L1252" s="35">
        <f>Data!BL64</f>
        <v>2011.4207803329416</v>
      </c>
      <c r="P1252" s="6">
        <f t="shared" si="148"/>
        <v>3500</v>
      </c>
      <c r="Q1252" s="21">
        <v>43574.488260812701</v>
      </c>
      <c r="R1252" s="21">
        <v>3264.4535835504084</v>
      </c>
      <c r="S1252" s="21">
        <v>21743.768902610951</v>
      </c>
      <c r="T1252" s="38">
        <v>0.32314852700375596</v>
      </c>
    </row>
    <row r="1253" spans="1:20" x14ac:dyDescent="0.25">
      <c r="A1253" s="17" t="s">
        <v>276</v>
      </c>
      <c r="B1253" s="8" t="s">
        <v>60</v>
      </c>
      <c r="C1253" s="8" t="s">
        <v>68</v>
      </c>
      <c r="E1253" s="8" t="str">
        <f t="shared" si="146"/>
        <v>ReFi-tv.refi</v>
      </c>
      <c r="F1253" s="21">
        <f>Data!AT65</f>
        <v>260275.96043880651</v>
      </c>
      <c r="G1253" s="19">
        <f>Data!AV65</f>
        <v>6.5903233729592454</v>
      </c>
      <c r="H1253" s="18">
        <f t="shared" si="151"/>
        <v>3.660294262870465E-2</v>
      </c>
      <c r="I1253" s="6">
        <f t="shared" si="151"/>
        <v>3.15</v>
      </c>
      <c r="J1253" s="6">
        <f t="shared" si="151"/>
        <v>71.178795727822703</v>
      </c>
      <c r="K1253" s="18">
        <f t="shared" si="151"/>
        <v>0.65</v>
      </c>
      <c r="L1253" s="35">
        <f>Data!BL65</f>
        <v>2011.4207803329416</v>
      </c>
      <c r="P1253" s="6">
        <f t="shared" si="148"/>
        <v>3500</v>
      </c>
      <c r="Q1253" s="21">
        <v>16108.894588851439</v>
      </c>
      <c r="R1253" s="21">
        <v>2921.362735443468</v>
      </c>
      <c r="S1253" s="21">
        <v>44537.189527447088</v>
      </c>
      <c r="T1253" s="38">
        <v>0.30664467421453945</v>
      </c>
    </row>
    <row r="1254" spans="1:20" x14ac:dyDescent="0.25">
      <c r="A1254" s="17" t="s">
        <v>277</v>
      </c>
      <c r="B1254" s="8" t="s">
        <v>60</v>
      </c>
      <c r="C1254" s="8" t="s">
        <v>68</v>
      </c>
      <c r="E1254" s="8" t="str">
        <f t="shared" si="146"/>
        <v>ReFi-tv.refi</v>
      </c>
      <c r="F1254" s="21">
        <f>Data!AT66</f>
        <v>177640.49285034501</v>
      </c>
      <c r="G1254" s="19">
        <f>Data!AV66</f>
        <v>6.7318910511908392</v>
      </c>
      <c r="H1254" s="18">
        <f t="shared" si="151"/>
        <v>3.660294262870465E-2</v>
      </c>
      <c r="I1254" s="6">
        <f t="shared" si="151"/>
        <v>3.15</v>
      </c>
      <c r="J1254" s="6">
        <f t="shared" si="151"/>
        <v>71.178795727822703</v>
      </c>
      <c r="K1254" s="18">
        <f t="shared" si="151"/>
        <v>0.65</v>
      </c>
      <c r="L1254" s="35">
        <f>Data!BL66</f>
        <v>2011.4207803329416</v>
      </c>
      <c r="P1254" s="6">
        <f t="shared" si="148"/>
        <v>3500</v>
      </c>
      <c r="Q1254" s="21">
        <v>0</v>
      </c>
      <c r="R1254" s="21">
        <v>1377.3369726698654</v>
      </c>
      <c r="S1254" s="21">
        <v>29207.059688490226</v>
      </c>
      <c r="T1254" s="38">
        <v>0.21182744851025159</v>
      </c>
    </row>
    <row r="1256" spans="1:20" x14ac:dyDescent="0.25">
      <c r="A1256" s="16" t="s">
        <v>328</v>
      </c>
      <c r="B1256" s="8" t="s">
        <v>60</v>
      </c>
      <c r="C1256" s="8" t="s">
        <v>68</v>
      </c>
      <c r="D1256" s="8" t="str">
        <f>A1256&amp;"-generic-fifi"</f>
        <v>Week_40_old-generic-fifi</v>
      </c>
      <c r="E1256" s="8" t="str">
        <f>IF(RIGHT(A1256,3)="old","Initial",B1256&amp;"-"&amp;C1256)</f>
        <v>Initial</v>
      </c>
      <c r="H1256" s="25">
        <f>SUMIFS(Data!N$2:N$48,Data!$L$2:$L$48,$C1256,Data!$M$2:$M$48,RIGHT($D1256,4))</f>
        <v>4.7512505029079777E-3</v>
      </c>
      <c r="I1256" s="42">
        <f>VLOOKUP(C1256,parms,8,FALSE)</f>
        <v>3.15</v>
      </c>
      <c r="J1256" s="28">
        <f>SUMIFS(Data!O$2:O$48,Data!$L$2:$L$48,$C1256,Data!$M$2:$M$48,RIGHT($D1256,4))</f>
        <v>96.359594628665661</v>
      </c>
      <c r="K1256" s="25">
        <f>SUMIFS(Data!Q$2:Q$48,Data!$L$2:$L$48,$C1256,Data!$M$2:$M$48,RIGHT($D1256,4))</f>
        <v>0.65</v>
      </c>
      <c r="L1256" s="35">
        <f>Data!BL2</f>
        <v>1830.26323436441</v>
      </c>
      <c r="Q1256" s="21">
        <v>0</v>
      </c>
      <c r="R1256" s="21">
        <v>76.549617273938452</v>
      </c>
      <c r="S1256" s="21">
        <v>982.90933139388756</v>
      </c>
      <c r="T1256" s="38">
        <v>4.0951036379023531E-2</v>
      </c>
    </row>
    <row r="1257" spans="1:20" x14ac:dyDescent="0.25">
      <c r="A1257" s="16" t="s">
        <v>316</v>
      </c>
      <c r="B1257" s="8" t="s">
        <v>60</v>
      </c>
      <c r="C1257" s="8" t="s">
        <v>68</v>
      </c>
      <c r="D1257" s="8" t="str">
        <f t="shared" ref="D1257:D1320" si="152">A1257&amp;"-generic-fifi"</f>
        <v>Week_41_old-generic-fifi</v>
      </c>
      <c r="E1257" s="8" t="str">
        <f t="shared" ref="E1257:E1320" si="153">IF(RIGHT(A1257,3)="old","Initial",B1257&amp;"-"&amp;C1257)</f>
        <v>Initial</v>
      </c>
      <c r="H1257" s="18">
        <f t="shared" ref="H1257:K1272" si="154">H1256</f>
        <v>4.7512505029079777E-3</v>
      </c>
      <c r="I1257" s="6">
        <f>I1256</f>
        <v>3.15</v>
      </c>
      <c r="J1257" s="6">
        <f t="shared" si="154"/>
        <v>96.359594628665661</v>
      </c>
      <c r="K1257" s="18">
        <f t="shared" si="154"/>
        <v>0.65</v>
      </c>
      <c r="L1257" s="35">
        <f>Data!BL3</f>
        <v>1725.3903664173188</v>
      </c>
      <c r="Q1257" s="21">
        <v>0</v>
      </c>
      <c r="R1257" s="21">
        <v>303.87888152763185</v>
      </c>
      <c r="S1257" s="21">
        <v>4957.556099494107</v>
      </c>
      <c r="T1257" s="38">
        <v>0.28041642826971047</v>
      </c>
    </row>
    <row r="1258" spans="1:20" x14ac:dyDescent="0.25">
      <c r="A1258" s="16" t="s">
        <v>317</v>
      </c>
      <c r="B1258" s="8" t="s">
        <v>60</v>
      </c>
      <c r="C1258" s="8" t="s">
        <v>68</v>
      </c>
      <c r="D1258" s="8" t="str">
        <f t="shared" si="152"/>
        <v>Week_42_old-generic-fifi</v>
      </c>
      <c r="E1258" s="8" t="str">
        <f t="shared" si="153"/>
        <v>Initial</v>
      </c>
      <c r="H1258" s="18">
        <f t="shared" si="154"/>
        <v>4.7512505029079777E-3</v>
      </c>
      <c r="I1258" s="6">
        <f t="shared" si="154"/>
        <v>3.15</v>
      </c>
      <c r="J1258" s="6">
        <f t="shared" si="154"/>
        <v>96.359594628665661</v>
      </c>
      <c r="K1258" s="18">
        <f t="shared" si="154"/>
        <v>0.65</v>
      </c>
      <c r="L1258" s="35">
        <f>Data!BL4</f>
        <v>1946.9834473517333</v>
      </c>
      <c r="Q1258" s="21">
        <v>0</v>
      </c>
      <c r="R1258" s="21">
        <v>308.45629316231265</v>
      </c>
      <c r="S1258" s="21">
        <v>4250.4731792860821</v>
      </c>
      <c r="T1258" s="38">
        <v>0.20438892959875499</v>
      </c>
    </row>
    <row r="1259" spans="1:20" x14ac:dyDescent="0.25">
      <c r="A1259" s="16" t="s">
        <v>318</v>
      </c>
      <c r="B1259" s="8" t="s">
        <v>60</v>
      </c>
      <c r="C1259" s="8" t="s">
        <v>68</v>
      </c>
      <c r="D1259" s="8" t="str">
        <f t="shared" si="152"/>
        <v>Week_43_old-generic-fifi</v>
      </c>
      <c r="E1259" s="8" t="str">
        <f t="shared" si="153"/>
        <v>Initial</v>
      </c>
      <c r="H1259" s="18">
        <f t="shared" si="154"/>
        <v>4.7512505029079777E-3</v>
      </c>
      <c r="I1259" s="6">
        <f t="shared" si="154"/>
        <v>3.15</v>
      </c>
      <c r="J1259" s="6">
        <f t="shared" si="154"/>
        <v>96.359594628665661</v>
      </c>
      <c r="K1259" s="18">
        <f t="shared" si="154"/>
        <v>0.65</v>
      </c>
      <c r="L1259" s="35">
        <f>Data!BL5</f>
        <v>1944.8608207636205</v>
      </c>
      <c r="Q1259" s="21">
        <v>0</v>
      </c>
      <c r="R1259" s="21">
        <v>531.45774795813327</v>
      </c>
      <c r="S1259" s="21">
        <v>7560.9233810708329</v>
      </c>
      <c r="T1259" s="38">
        <v>0.34685591941446903</v>
      </c>
    </row>
    <row r="1260" spans="1:20" x14ac:dyDescent="0.25">
      <c r="A1260" s="16" t="s">
        <v>319</v>
      </c>
      <c r="B1260" s="8" t="s">
        <v>60</v>
      </c>
      <c r="C1260" s="8" t="s">
        <v>68</v>
      </c>
      <c r="D1260" s="8" t="str">
        <f t="shared" si="152"/>
        <v>Week_44_old-generic-fifi</v>
      </c>
      <c r="E1260" s="8" t="str">
        <f t="shared" si="153"/>
        <v>Initial</v>
      </c>
      <c r="H1260" s="18">
        <f t="shared" si="154"/>
        <v>4.7512505029079777E-3</v>
      </c>
      <c r="I1260" s="6">
        <f t="shared" si="154"/>
        <v>3.15</v>
      </c>
      <c r="J1260" s="6">
        <f t="shared" si="154"/>
        <v>96.359594628665661</v>
      </c>
      <c r="K1260" s="18">
        <f t="shared" si="154"/>
        <v>0.65</v>
      </c>
      <c r="L1260" s="35">
        <f>Data!BL6</f>
        <v>2085.2620813272074</v>
      </c>
      <c r="Q1260" s="21">
        <v>0</v>
      </c>
      <c r="R1260" s="21">
        <v>555.67728303467288</v>
      </c>
      <c r="S1260" s="21">
        <v>7055.2865543505914</v>
      </c>
      <c r="T1260" s="38">
        <v>0.29137493576047468</v>
      </c>
    </row>
    <row r="1261" spans="1:20" x14ac:dyDescent="0.25">
      <c r="A1261" s="16" t="s">
        <v>320</v>
      </c>
      <c r="B1261" s="8" t="s">
        <v>60</v>
      </c>
      <c r="C1261" s="8" t="s">
        <v>68</v>
      </c>
      <c r="D1261" s="8" t="str">
        <f t="shared" si="152"/>
        <v>Week_45_old-generic-fifi</v>
      </c>
      <c r="E1261" s="8" t="str">
        <f t="shared" si="153"/>
        <v>Initial</v>
      </c>
      <c r="H1261" s="18">
        <f t="shared" si="154"/>
        <v>4.7512505029079777E-3</v>
      </c>
      <c r="I1261" s="6">
        <f t="shared" si="154"/>
        <v>3.15</v>
      </c>
      <c r="J1261" s="6">
        <f t="shared" si="154"/>
        <v>96.359594628665661</v>
      </c>
      <c r="K1261" s="18">
        <f t="shared" si="154"/>
        <v>0.65</v>
      </c>
      <c r="L1261" s="35">
        <f>Data!BL7</f>
        <v>1650.6523731634045</v>
      </c>
      <c r="Q1261" s="21">
        <v>0</v>
      </c>
      <c r="R1261" s="21">
        <v>546.1075118168493</v>
      </c>
      <c r="S1261" s="21">
        <v>7797.3490135866632</v>
      </c>
      <c r="T1261" s="38">
        <v>0.37126571549362075</v>
      </c>
    </row>
    <row r="1262" spans="1:20" x14ac:dyDescent="0.25">
      <c r="A1262" s="16" t="s">
        <v>321</v>
      </c>
      <c r="B1262" s="8" t="s">
        <v>60</v>
      </c>
      <c r="C1262" s="8" t="s">
        <v>68</v>
      </c>
      <c r="D1262" s="8" t="str">
        <f t="shared" si="152"/>
        <v>Week_46_old-generic-fifi</v>
      </c>
      <c r="E1262" s="8" t="str">
        <f t="shared" si="153"/>
        <v>Initial</v>
      </c>
      <c r="H1262" s="18">
        <f t="shared" si="154"/>
        <v>4.7512505029079777E-3</v>
      </c>
      <c r="I1262" s="6">
        <f t="shared" si="154"/>
        <v>3.15</v>
      </c>
      <c r="J1262" s="6">
        <f t="shared" si="154"/>
        <v>96.359594628665661</v>
      </c>
      <c r="K1262" s="18">
        <f t="shared" si="154"/>
        <v>0.65</v>
      </c>
      <c r="L1262" s="35">
        <f>Data!BL8</f>
        <v>1731.9975466831138</v>
      </c>
      <c r="Q1262" s="21">
        <v>0</v>
      </c>
      <c r="R1262" s="21">
        <v>395.44928612478259</v>
      </c>
      <c r="S1262" s="21">
        <v>5628.2201493694492</v>
      </c>
      <c r="T1262" s="38">
        <v>0.26851275468549041</v>
      </c>
    </row>
    <row r="1263" spans="1:20" x14ac:dyDescent="0.25">
      <c r="A1263" s="16" t="s">
        <v>322</v>
      </c>
      <c r="B1263" s="8" t="s">
        <v>60</v>
      </c>
      <c r="C1263" s="8" t="s">
        <v>68</v>
      </c>
      <c r="D1263" s="8" t="str">
        <f t="shared" si="152"/>
        <v>Week_47_old-generic-fifi</v>
      </c>
      <c r="E1263" s="8" t="str">
        <f t="shared" si="153"/>
        <v>Initial</v>
      </c>
      <c r="H1263" s="18">
        <f t="shared" si="154"/>
        <v>4.7512505029079777E-3</v>
      </c>
      <c r="I1263" s="6">
        <f t="shared" si="154"/>
        <v>3.15</v>
      </c>
      <c r="J1263" s="6">
        <f t="shared" si="154"/>
        <v>96.359594628665661</v>
      </c>
      <c r="K1263" s="18">
        <f t="shared" si="154"/>
        <v>0.65</v>
      </c>
      <c r="L1263" s="35">
        <f>Data!BL9</f>
        <v>2385.2246421647269</v>
      </c>
      <c r="Q1263" s="21">
        <v>0</v>
      </c>
      <c r="R1263" s="21">
        <v>396.87892937921072</v>
      </c>
      <c r="S1263" s="21">
        <v>4864.3018052527868</v>
      </c>
      <c r="T1263" s="38">
        <v>0.18391688432602715</v>
      </c>
    </row>
    <row r="1264" spans="1:20" x14ac:dyDescent="0.25">
      <c r="A1264" s="16" t="s">
        <v>323</v>
      </c>
      <c r="B1264" s="8" t="s">
        <v>60</v>
      </c>
      <c r="C1264" s="8" t="s">
        <v>68</v>
      </c>
      <c r="D1264" s="8" t="str">
        <f t="shared" si="152"/>
        <v>Week_48_old-generic-fifi</v>
      </c>
      <c r="E1264" s="8" t="str">
        <f t="shared" si="153"/>
        <v>Initial</v>
      </c>
      <c r="H1264" s="18">
        <f t="shared" si="154"/>
        <v>4.7512505029079777E-3</v>
      </c>
      <c r="I1264" s="6">
        <f t="shared" si="154"/>
        <v>3.15</v>
      </c>
      <c r="J1264" s="6">
        <f t="shared" si="154"/>
        <v>96.359594628665661</v>
      </c>
      <c r="K1264" s="18">
        <f t="shared" si="154"/>
        <v>0.65</v>
      </c>
      <c r="L1264" s="35">
        <f>Data!BL10</f>
        <v>2385.2246421647269</v>
      </c>
      <c r="Q1264" s="21">
        <v>0</v>
      </c>
      <c r="R1264" s="21">
        <v>267.53494632118128</v>
      </c>
      <c r="S1264" s="21">
        <v>3299.1483815569072</v>
      </c>
      <c r="T1264" s="38">
        <v>0.12375136345416704</v>
      </c>
    </row>
    <row r="1265" spans="1:20" x14ac:dyDescent="0.25">
      <c r="A1265" s="16" t="s">
        <v>324</v>
      </c>
      <c r="B1265" s="8" t="s">
        <v>60</v>
      </c>
      <c r="C1265" s="8" t="s">
        <v>68</v>
      </c>
      <c r="D1265" s="8" t="str">
        <f t="shared" si="152"/>
        <v>Week_49_old-generic-fifi</v>
      </c>
      <c r="E1265" s="8" t="str">
        <f t="shared" si="153"/>
        <v>Initial</v>
      </c>
      <c r="H1265" s="18">
        <f t="shared" si="154"/>
        <v>4.7512505029079777E-3</v>
      </c>
      <c r="I1265" s="6">
        <f t="shared" si="154"/>
        <v>3.15</v>
      </c>
      <c r="J1265" s="6">
        <f t="shared" si="154"/>
        <v>96.359594628665661</v>
      </c>
      <c r="K1265" s="18">
        <f t="shared" si="154"/>
        <v>0.65</v>
      </c>
      <c r="L1265" s="35">
        <f>Data!BL11</f>
        <v>2385.2246421647269</v>
      </c>
      <c r="Q1265" s="21">
        <v>0</v>
      </c>
      <c r="R1265" s="21">
        <v>113.39942389370289</v>
      </c>
      <c r="S1265" s="21">
        <v>1699.7525016338709</v>
      </c>
      <c r="T1265" s="38">
        <v>8.2285104380309226E-2</v>
      </c>
    </row>
    <row r="1266" spans="1:20" x14ac:dyDescent="0.25">
      <c r="A1266" s="16" t="s">
        <v>325</v>
      </c>
      <c r="B1266" s="8" t="s">
        <v>60</v>
      </c>
      <c r="C1266" s="8" t="s">
        <v>68</v>
      </c>
      <c r="D1266" s="8" t="str">
        <f t="shared" si="152"/>
        <v>Week_50_old-generic-fifi</v>
      </c>
      <c r="E1266" s="8" t="str">
        <f t="shared" si="153"/>
        <v>Initial</v>
      </c>
      <c r="H1266" s="18">
        <f t="shared" si="154"/>
        <v>4.7512505029079777E-3</v>
      </c>
      <c r="I1266" s="6">
        <f t="shared" si="154"/>
        <v>3.15</v>
      </c>
      <c r="J1266" s="6">
        <f t="shared" si="154"/>
        <v>96.359594628665661</v>
      </c>
      <c r="K1266" s="18">
        <f t="shared" si="154"/>
        <v>0.65</v>
      </c>
      <c r="L1266" s="35">
        <f>Data!BL12</f>
        <v>2011.4207803329416</v>
      </c>
      <c r="Q1266" s="21">
        <v>0</v>
      </c>
      <c r="R1266" s="21">
        <v>89.874094797952282</v>
      </c>
      <c r="S1266" s="21">
        <v>1225.0295466860232</v>
      </c>
      <c r="T1266" s="38">
        <v>5.4285478780244256E-2</v>
      </c>
    </row>
    <row r="1267" spans="1:20" x14ac:dyDescent="0.25">
      <c r="A1267" s="16" t="s">
        <v>326</v>
      </c>
      <c r="B1267" s="8" t="s">
        <v>60</v>
      </c>
      <c r="C1267" s="8" t="s">
        <v>68</v>
      </c>
      <c r="D1267" s="8" t="str">
        <f t="shared" si="152"/>
        <v>Week_51_old-generic-fifi</v>
      </c>
      <c r="E1267" s="8" t="str">
        <f t="shared" si="153"/>
        <v>Initial</v>
      </c>
      <c r="H1267" s="18">
        <f t="shared" si="154"/>
        <v>4.7512505029079777E-3</v>
      </c>
      <c r="I1267" s="6">
        <f t="shared" si="154"/>
        <v>3.15</v>
      </c>
      <c r="J1267" s="6">
        <f t="shared" si="154"/>
        <v>96.359594628665661</v>
      </c>
      <c r="K1267" s="18">
        <f t="shared" si="154"/>
        <v>0.65</v>
      </c>
      <c r="L1267" s="35">
        <f>Data!BL13</f>
        <v>2011.4207803329416</v>
      </c>
      <c r="Q1267" s="21">
        <v>0</v>
      </c>
      <c r="R1267" s="21">
        <v>72.353097160073673</v>
      </c>
      <c r="S1267" s="21">
        <v>910.4107987002044</v>
      </c>
      <c r="T1267" s="38">
        <v>3.5629232332593852E-2</v>
      </c>
    </row>
    <row r="1268" spans="1:20" x14ac:dyDescent="0.25">
      <c r="A1268" s="16" t="s">
        <v>327</v>
      </c>
      <c r="B1268" s="8" t="s">
        <v>60</v>
      </c>
      <c r="C1268" s="8" t="s">
        <v>68</v>
      </c>
      <c r="D1268" s="8" t="str">
        <f t="shared" si="152"/>
        <v>Week_52_old-generic-fifi</v>
      </c>
      <c r="E1268" s="8" t="str">
        <f t="shared" si="153"/>
        <v>Initial</v>
      </c>
      <c r="H1268" s="18">
        <f t="shared" si="154"/>
        <v>4.7512505029079777E-3</v>
      </c>
      <c r="I1268" s="6">
        <f t="shared" si="154"/>
        <v>3.15</v>
      </c>
      <c r="J1268" s="6">
        <f t="shared" si="154"/>
        <v>96.359594628665661</v>
      </c>
      <c r="K1268" s="18">
        <f t="shared" si="154"/>
        <v>0.65</v>
      </c>
      <c r="L1268" s="35">
        <f>Data!BL14</f>
        <v>2011.4207803329416</v>
      </c>
      <c r="Q1268" s="21">
        <v>0</v>
      </c>
      <c r="R1268" s="21">
        <v>36.562387503822279</v>
      </c>
      <c r="S1268" s="21">
        <v>481.67976251970396</v>
      </c>
      <c r="T1268" s="38">
        <v>2.3305764887498137E-2</v>
      </c>
    </row>
    <row r="1269" spans="1:20" x14ac:dyDescent="0.25">
      <c r="A1269" s="17" t="s">
        <v>262</v>
      </c>
      <c r="B1269" s="8" t="s">
        <v>60</v>
      </c>
      <c r="C1269" s="8" t="s">
        <v>68</v>
      </c>
      <c r="D1269" s="8" t="str">
        <f t="shared" si="152"/>
        <v>Week_01-generic-fifi</v>
      </c>
      <c r="E1269" s="8" t="str">
        <f t="shared" si="153"/>
        <v>ReFi-tv.refi</v>
      </c>
      <c r="H1269" s="18">
        <f t="shared" si="154"/>
        <v>4.7512505029079777E-3</v>
      </c>
      <c r="I1269" s="6">
        <f t="shared" si="154"/>
        <v>3.15</v>
      </c>
      <c r="J1269" s="6">
        <f t="shared" si="154"/>
        <v>96.359594628665661</v>
      </c>
      <c r="K1269" s="18">
        <f t="shared" si="154"/>
        <v>0.65</v>
      </c>
      <c r="L1269" s="35">
        <f>Data!BL15</f>
        <v>2011.4207803329416</v>
      </c>
      <c r="Q1269" s="21">
        <v>0</v>
      </c>
      <c r="R1269" s="21">
        <v>340.86929350267263</v>
      </c>
      <c r="S1269" s="21">
        <v>4728.7827033726635</v>
      </c>
      <c r="T1269" s="38">
        <v>0.21049340351867651</v>
      </c>
    </row>
    <row r="1270" spans="1:20" x14ac:dyDescent="0.25">
      <c r="A1270" s="17" t="s">
        <v>263</v>
      </c>
      <c r="B1270" s="8" t="s">
        <v>60</v>
      </c>
      <c r="C1270" s="8" t="s">
        <v>68</v>
      </c>
      <c r="D1270" s="8" t="str">
        <f t="shared" si="152"/>
        <v>Week_02-generic-fifi</v>
      </c>
      <c r="E1270" s="8" t="str">
        <f t="shared" si="153"/>
        <v>ReFi-tv.refi</v>
      </c>
      <c r="H1270" s="18">
        <f t="shared" si="154"/>
        <v>4.7512505029079777E-3</v>
      </c>
      <c r="I1270" s="6">
        <f t="shared" si="154"/>
        <v>3.15</v>
      </c>
      <c r="J1270" s="6">
        <f t="shared" si="154"/>
        <v>96.359594628665661</v>
      </c>
      <c r="K1270" s="18">
        <f t="shared" si="154"/>
        <v>0.65</v>
      </c>
      <c r="L1270" s="35">
        <f>Data!BL16</f>
        <v>1316.3689574269065</v>
      </c>
      <c r="Q1270" s="21">
        <v>0</v>
      </c>
      <c r="R1270" s="21">
        <v>1107.8025938690873</v>
      </c>
      <c r="S1270" s="21">
        <v>14176.281118103367</v>
      </c>
      <c r="T1270" s="38">
        <v>0.53085381467956849</v>
      </c>
    </row>
    <row r="1271" spans="1:20" x14ac:dyDescent="0.25">
      <c r="A1271" s="17" t="s">
        <v>264</v>
      </c>
      <c r="B1271" s="8" t="s">
        <v>60</v>
      </c>
      <c r="C1271" s="8" t="s">
        <v>68</v>
      </c>
      <c r="D1271" s="8" t="str">
        <f t="shared" si="152"/>
        <v>Week_03-generic-fifi</v>
      </c>
      <c r="E1271" s="8" t="str">
        <f t="shared" si="153"/>
        <v>ReFi-tv.refi</v>
      </c>
      <c r="H1271" s="18">
        <f t="shared" si="154"/>
        <v>4.7512505029079777E-3</v>
      </c>
      <c r="I1271" s="6">
        <f t="shared" si="154"/>
        <v>3.15</v>
      </c>
      <c r="J1271" s="6">
        <f t="shared" si="154"/>
        <v>96.359594628665661</v>
      </c>
      <c r="K1271" s="18">
        <f t="shared" si="154"/>
        <v>0.65</v>
      </c>
      <c r="L1271" s="35">
        <f>Data!BL17</f>
        <v>1613.3688301958209</v>
      </c>
      <c r="Q1271" s="21">
        <v>0</v>
      </c>
      <c r="R1271" s="21">
        <v>725.32676856713204</v>
      </c>
      <c r="S1271" s="21">
        <v>9634.953885386516</v>
      </c>
      <c r="T1271" s="38">
        <v>0.38856496066163559</v>
      </c>
    </row>
    <row r="1272" spans="1:20" x14ac:dyDescent="0.25">
      <c r="A1272" s="17" t="s">
        <v>265</v>
      </c>
      <c r="B1272" s="8" t="s">
        <v>60</v>
      </c>
      <c r="C1272" s="8" t="s">
        <v>68</v>
      </c>
      <c r="D1272" s="8" t="str">
        <f t="shared" si="152"/>
        <v>Week_04-generic-fifi</v>
      </c>
      <c r="E1272" s="8" t="str">
        <f t="shared" si="153"/>
        <v>ReFi-tv.refi</v>
      </c>
      <c r="H1272" s="18">
        <f t="shared" si="154"/>
        <v>4.7512505029079777E-3</v>
      </c>
      <c r="I1272" s="6">
        <f t="shared" si="154"/>
        <v>3.15</v>
      </c>
      <c r="J1272" s="6">
        <f t="shared" si="154"/>
        <v>96.359594628665661</v>
      </c>
      <c r="K1272" s="18">
        <f t="shared" si="154"/>
        <v>0.65</v>
      </c>
      <c r="L1272" s="35">
        <f>Data!BL18</f>
        <v>1235.0682156437022</v>
      </c>
      <c r="Q1272" s="21">
        <v>0</v>
      </c>
      <c r="R1272" s="21">
        <v>550.68127125147328</v>
      </c>
      <c r="S1272" s="21">
        <v>8340.2040656928748</v>
      </c>
      <c r="T1272" s="38">
        <v>0.40367126838352119</v>
      </c>
    </row>
    <row r="1273" spans="1:20" x14ac:dyDescent="0.25">
      <c r="A1273" s="17" t="s">
        <v>266</v>
      </c>
      <c r="B1273" s="8" t="s">
        <v>60</v>
      </c>
      <c r="C1273" s="8" t="s">
        <v>68</v>
      </c>
      <c r="D1273" s="8" t="str">
        <f t="shared" si="152"/>
        <v>Week_05-generic-fifi</v>
      </c>
      <c r="E1273" s="8" t="str">
        <f t="shared" si="153"/>
        <v>ReFi-tv.refi</v>
      </c>
      <c r="H1273" s="18">
        <f t="shared" ref="H1273:K1288" si="155">H1272</f>
        <v>4.7512505029079777E-3</v>
      </c>
      <c r="I1273" s="6">
        <f t="shared" si="155"/>
        <v>3.15</v>
      </c>
      <c r="J1273" s="6">
        <f t="shared" si="155"/>
        <v>96.359594628665661</v>
      </c>
      <c r="K1273" s="18">
        <f t="shared" si="155"/>
        <v>0.65</v>
      </c>
      <c r="L1273" s="35">
        <f>Data!BL19</f>
        <v>1600.0804117994869</v>
      </c>
      <c r="Q1273" s="21">
        <v>0</v>
      </c>
      <c r="R1273" s="21">
        <v>579.53318385709179</v>
      </c>
      <c r="S1273" s="21">
        <v>8616.3750684297356</v>
      </c>
      <c r="T1273" s="38">
        <v>0.38231458873601332</v>
      </c>
    </row>
    <row r="1274" spans="1:20" x14ac:dyDescent="0.25">
      <c r="A1274" s="17" t="s">
        <v>267</v>
      </c>
      <c r="B1274" s="8" t="s">
        <v>60</v>
      </c>
      <c r="C1274" s="8" t="s">
        <v>68</v>
      </c>
      <c r="D1274" s="8" t="str">
        <f t="shared" si="152"/>
        <v>Week_06-generic-fifi</v>
      </c>
      <c r="E1274" s="8" t="str">
        <f t="shared" si="153"/>
        <v>ReFi-tv.refi</v>
      </c>
      <c r="H1274" s="18">
        <f t="shared" si="155"/>
        <v>4.7512505029079777E-3</v>
      </c>
      <c r="I1274" s="6">
        <f t="shared" si="155"/>
        <v>3.15</v>
      </c>
      <c r="J1274" s="6">
        <f t="shared" si="155"/>
        <v>96.359594628665661</v>
      </c>
      <c r="K1274" s="18">
        <f t="shared" si="155"/>
        <v>0.65</v>
      </c>
      <c r="L1274" s="35">
        <f>Data!BL20</f>
        <v>1560.3788617732253</v>
      </c>
      <c r="Q1274" s="21">
        <v>0</v>
      </c>
      <c r="R1274" s="21">
        <v>472.55775095285259</v>
      </c>
      <c r="S1274" s="21">
        <v>8095.0634727148417</v>
      </c>
      <c r="T1274" s="38">
        <v>0.41024467075852533</v>
      </c>
    </row>
    <row r="1275" spans="1:20" x14ac:dyDescent="0.25">
      <c r="A1275" s="17" t="s">
        <v>268</v>
      </c>
      <c r="B1275" s="8" t="s">
        <v>60</v>
      </c>
      <c r="C1275" s="8" t="s">
        <v>68</v>
      </c>
      <c r="D1275" s="8" t="str">
        <f t="shared" si="152"/>
        <v>Week_07-generic-fifi</v>
      </c>
      <c r="E1275" s="8" t="str">
        <f t="shared" si="153"/>
        <v>ReFi-tv.refi</v>
      </c>
      <c r="H1275" s="18">
        <f t="shared" si="155"/>
        <v>4.7512505029079777E-3</v>
      </c>
      <c r="I1275" s="6">
        <f t="shared" si="155"/>
        <v>3.15</v>
      </c>
      <c r="J1275" s="6">
        <f t="shared" si="155"/>
        <v>96.359594628665661</v>
      </c>
      <c r="K1275" s="18">
        <f t="shared" si="155"/>
        <v>0.65</v>
      </c>
      <c r="L1275" s="35">
        <f>Data!BL21</f>
        <v>1755.0704770950981</v>
      </c>
      <c r="Q1275" s="21">
        <v>0</v>
      </c>
      <c r="R1275" s="21">
        <v>625.26046850314151</v>
      </c>
      <c r="S1275" s="21">
        <v>8314.2095916714352</v>
      </c>
      <c r="T1275" s="38">
        <v>0.29052561845347935</v>
      </c>
    </row>
    <row r="1276" spans="1:20" x14ac:dyDescent="0.25">
      <c r="A1276" s="17" t="s">
        <v>269</v>
      </c>
      <c r="B1276" s="8" t="s">
        <v>60</v>
      </c>
      <c r="C1276" s="8" t="s">
        <v>68</v>
      </c>
      <c r="D1276" s="8" t="str">
        <f t="shared" si="152"/>
        <v>Week_08-generic-fifi</v>
      </c>
      <c r="E1276" s="8" t="str">
        <f t="shared" si="153"/>
        <v>ReFi-tv.refi</v>
      </c>
      <c r="H1276" s="18">
        <f t="shared" si="155"/>
        <v>4.7512505029079777E-3</v>
      </c>
      <c r="I1276" s="6">
        <f t="shared" si="155"/>
        <v>3.15</v>
      </c>
      <c r="J1276" s="6">
        <f t="shared" si="155"/>
        <v>96.359594628665661</v>
      </c>
      <c r="K1276" s="18">
        <f t="shared" si="155"/>
        <v>0.65</v>
      </c>
      <c r="L1276" s="35">
        <f>Data!BL22</f>
        <v>1419.9591140658622</v>
      </c>
      <c r="Q1276" s="21">
        <v>0</v>
      </c>
      <c r="R1276" s="21">
        <v>713.84301210613557</v>
      </c>
      <c r="S1276" s="21">
        <v>10254.084128729821</v>
      </c>
      <c r="T1276" s="38">
        <v>0.40083091501581924</v>
      </c>
    </row>
    <row r="1277" spans="1:20" x14ac:dyDescent="0.25">
      <c r="A1277" s="17" t="s">
        <v>270</v>
      </c>
      <c r="B1277" s="8" t="s">
        <v>60</v>
      </c>
      <c r="C1277" s="8" t="s">
        <v>68</v>
      </c>
      <c r="D1277" s="8" t="str">
        <f t="shared" si="152"/>
        <v>Week_09-generic-fifi</v>
      </c>
      <c r="E1277" s="8" t="str">
        <f t="shared" si="153"/>
        <v>ReFi-tv.refi</v>
      </c>
      <c r="H1277" s="18">
        <f t="shared" si="155"/>
        <v>4.7512505029079777E-3</v>
      </c>
      <c r="I1277" s="6">
        <f t="shared" si="155"/>
        <v>3.15</v>
      </c>
      <c r="J1277" s="6">
        <f t="shared" si="155"/>
        <v>96.359594628665661</v>
      </c>
      <c r="K1277" s="18">
        <f t="shared" si="155"/>
        <v>0.65</v>
      </c>
      <c r="L1277" s="35">
        <f>Data!BL23</f>
        <v>1825.677908080751</v>
      </c>
      <c r="Q1277" s="21">
        <v>0</v>
      </c>
      <c r="R1277" s="21">
        <v>600.45853402107878</v>
      </c>
      <c r="S1277" s="21">
        <v>8542.9249267256455</v>
      </c>
      <c r="T1277" s="38">
        <v>0.34230911990823387</v>
      </c>
    </row>
    <row r="1278" spans="1:20" x14ac:dyDescent="0.25">
      <c r="A1278" s="17" t="s">
        <v>249</v>
      </c>
      <c r="B1278" s="8" t="s">
        <v>60</v>
      </c>
      <c r="C1278" s="8" t="s">
        <v>68</v>
      </c>
      <c r="D1278" s="8" t="str">
        <f t="shared" si="152"/>
        <v>Week_10-generic-fifi</v>
      </c>
      <c r="E1278" s="8" t="str">
        <f t="shared" si="153"/>
        <v>ReFi-tv.refi</v>
      </c>
      <c r="H1278" s="18">
        <f t="shared" si="155"/>
        <v>4.7512505029079777E-3</v>
      </c>
      <c r="I1278" s="6">
        <f t="shared" si="155"/>
        <v>3.15</v>
      </c>
      <c r="J1278" s="6">
        <f t="shared" si="155"/>
        <v>96.359594628665661</v>
      </c>
      <c r="K1278" s="18">
        <f t="shared" si="155"/>
        <v>0.65</v>
      </c>
      <c r="L1278" s="35">
        <f>Data!BL24</f>
        <v>1504.6108258458892</v>
      </c>
      <c r="Q1278" s="21">
        <v>0</v>
      </c>
      <c r="R1278" s="21">
        <v>708.73917164463114</v>
      </c>
      <c r="S1278" s="21">
        <v>10707.574680123918</v>
      </c>
      <c r="T1278" s="38">
        <v>0.45521912667308606</v>
      </c>
    </row>
    <row r="1279" spans="1:20" x14ac:dyDescent="0.25">
      <c r="A1279" s="17" t="s">
        <v>250</v>
      </c>
      <c r="B1279" s="8" t="s">
        <v>60</v>
      </c>
      <c r="C1279" s="8" t="s">
        <v>68</v>
      </c>
      <c r="D1279" s="8" t="str">
        <f t="shared" si="152"/>
        <v>Week_11-generic-fifi</v>
      </c>
      <c r="E1279" s="8" t="str">
        <f t="shared" si="153"/>
        <v>ReFi-tv.refi</v>
      </c>
      <c r="H1279" s="18">
        <f t="shared" si="155"/>
        <v>4.7512505029079777E-3</v>
      </c>
      <c r="I1279" s="6">
        <f t="shared" si="155"/>
        <v>3.15</v>
      </c>
      <c r="J1279" s="6">
        <f t="shared" si="155"/>
        <v>96.359594628665661</v>
      </c>
      <c r="K1279" s="18">
        <f t="shared" si="155"/>
        <v>0.65</v>
      </c>
      <c r="L1279" s="35">
        <f>Data!BL25</f>
        <v>1970.6821198758307</v>
      </c>
      <c r="Q1279" s="21">
        <v>0</v>
      </c>
      <c r="R1279" s="21">
        <v>692.9929130170957</v>
      </c>
      <c r="S1279" s="21">
        <v>9233.8887004556145</v>
      </c>
      <c r="T1279" s="38">
        <v>0.32617952498835789</v>
      </c>
    </row>
    <row r="1280" spans="1:20" x14ac:dyDescent="0.25">
      <c r="A1280" s="17" t="s">
        <v>251</v>
      </c>
      <c r="B1280" s="8" t="s">
        <v>60</v>
      </c>
      <c r="C1280" s="8" t="s">
        <v>68</v>
      </c>
      <c r="D1280" s="8" t="str">
        <f t="shared" si="152"/>
        <v>Week_12-generic-fifi</v>
      </c>
      <c r="E1280" s="8" t="str">
        <f t="shared" si="153"/>
        <v>ReFi-tv.refi</v>
      </c>
      <c r="H1280" s="18">
        <f t="shared" si="155"/>
        <v>4.7512505029079777E-3</v>
      </c>
      <c r="I1280" s="6">
        <f t="shared" si="155"/>
        <v>3.15</v>
      </c>
      <c r="J1280" s="6">
        <f t="shared" si="155"/>
        <v>96.359594628665661</v>
      </c>
      <c r="K1280" s="18">
        <f t="shared" si="155"/>
        <v>0.65</v>
      </c>
      <c r="L1280" s="35">
        <f>Data!BL26</f>
        <v>1732.3697433913301</v>
      </c>
      <c r="Q1280" s="21">
        <v>0</v>
      </c>
      <c r="R1280" s="21">
        <v>481.67635366322742</v>
      </c>
      <c r="S1280" s="21">
        <v>6713.3138066874235</v>
      </c>
      <c r="T1280" s="38">
        <v>0.26479444105192951</v>
      </c>
    </row>
    <row r="1281" spans="1:20" x14ac:dyDescent="0.25">
      <c r="A1281" s="17" t="s">
        <v>252</v>
      </c>
      <c r="B1281" s="8" t="s">
        <v>60</v>
      </c>
      <c r="C1281" s="8" t="s">
        <v>68</v>
      </c>
      <c r="D1281" s="8" t="str">
        <f t="shared" si="152"/>
        <v>Week_13-generic-fifi</v>
      </c>
      <c r="E1281" s="8" t="str">
        <f t="shared" si="153"/>
        <v>ReFi-tv.refi</v>
      </c>
      <c r="H1281" s="18">
        <f t="shared" si="155"/>
        <v>4.7512505029079777E-3</v>
      </c>
      <c r="I1281" s="6">
        <f t="shared" si="155"/>
        <v>3.15</v>
      </c>
      <c r="J1281" s="6">
        <f t="shared" si="155"/>
        <v>96.359594628665661</v>
      </c>
      <c r="K1281" s="18">
        <f t="shared" si="155"/>
        <v>0.65</v>
      </c>
      <c r="L1281" s="35">
        <f>Data!BL27</f>
        <v>2408.5300324575032</v>
      </c>
      <c r="Q1281" s="21">
        <v>0</v>
      </c>
      <c r="R1281" s="21">
        <v>480.23992790538665</v>
      </c>
      <c r="S1281" s="21">
        <v>5940.7685556017113</v>
      </c>
      <c r="T1281" s="38">
        <v>0.18122286077814131</v>
      </c>
    </row>
    <row r="1282" spans="1:20" x14ac:dyDescent="0.25">
      <c r="A1282" s="17" t="s">
        <v>253</v>
      </c>
      <c r="B1282" s="8" t="s">
        <v>60</v>
      </c>
      <c r="C1282" s="8" t="s">
        <v>68</v>
      </c>
      <c r="D1282" s="8" t="str">
        <f t="shared" si="152"/>
        <v>Week_14-generic-fifi</v>
      </c>
      <c r="E1282" s="8" t="str">
        <f t="shared" si="153"/>
        <v>ReFi-tv.refi</v>
      </c>
      <c r="H1282" s="18">
        <f t="shared" si="155"/>
        <v>4.7512505029079777E-3</v>
      </c>
      <c r="I1282" s="6">
        <f t="shared" si="155"/>
        <v>3.15</v>
      </c>
      <c r="J1282" s="6">
        <f t="shared" si="155"/>
        <v>96.359594628665661</v>
      </c>
      <c r="K1282" s="18">
        <f t="shared" si="155"/>
        <v>0.65</v>
      </c>
      <c r="L1282" s="35">
        <f>Data!BL28</f>
        <v>1404.9358525229909</v>
      </c>
      <c r="Q1282" s="21">
        <v>0</v>
      </c>
      <c r="R1282" s="21">
        <v>974.26465216096631</v>
      </c>
      <c r="S1282" s="21">
        <v>13040.01281956873</v>
      </c>
      <c r="T1282" s="38">
        <v>0.44550250527511104</v>
      </c>
    </row>
    <row r="1283" spans="1:20" x14ac:dyDescent="0.25">
      <c r="A1283" s="17" t="s">
        <v>254</v>
      </c>
      <c r="B1283" s="8" t="s">
        <v>60</v>
      </c>
      <c r="C1283" s="8" t="s">
        <v>68</v>
      </c>
      <c r="D1283" s="8" t="str">
        <f t="shared" si="152"/>
        <v>Week_15-generic-fifi</v>
      </c>
      <c r="E1283" s="8" t="str">
        <f t="shared" si="153"/>
        <v>ReFi-tv.refi</v>
      </c>
      <c r="H1283" s="18">
        <f t="shared" si="155"/>
        <v>4.7512505029079777E-3</v>
      </c>
      <c r="I1283" s="6">
        <f t="shared" si="155"/>
        <v>3.15</v>
      </c>
      <c r="J1283" s="6">
        <f t="shared" si="155"/>
        <v>96.359594628665661</v>
      </c>
      <c r="K1283" s="18">
        <f t="shared" si="155"/>
        <v>0.65</v>
      </c>
      <c r="L1283" s="35">
        <f>Data!BL29</f>
        <v>2118.2218837134515</v>
      </c>
      <c r="Q1283" s="21">
        <v>0</v>
      </c>
      <c r="R1283" s="21">
        <v>368.10758328181515</v>
      </c>
      <c r="S1283" s="21">
        <v>5969.9764954010516</v>
      </c>
      <c r="T1283" s="38">
        <v>0.31839191632324015</v>
      </c>
    </row>
    <row r="1284" spans="1:20" x14ac:dyDescent="0.25">
      <c r="A1284" s="17" t="s">
        <v>255</v>
      </c>
      <c r="B1284" s="8" t="s">
        <v>60</v>
      </c>
      <c r="C1284" s="8" t="s">
        <v>68</v>
      </c>
      <c r="D1284" s="8" t="str">
        <f t="shared" si="152"/>
        <v>Week_16-generic-fifi</v>
      </c>
      <c r="E1284" s="8" t="str">
        <f t="shared" si="153"/>
        <v>ReFi-tv.refi</v>
      </c>
      <c r="H1284" s="18">
        <f t="shared" si="155"/>
        <v>4.7512505029079777E-3</v>
      </c>
      <c r="I1284" s="6">
        <f t="shared" si="155"/>
        <v>3.15</v>
      </c>
      <c r="J1284" s="6">
        <f t="shared" si="155"/>
        <v>96.359594628665661</v>
      </c>
      <c r="K1284" s="18">
        <f t="shared" si="155"/>
        <v>0.65</v>
      </c>
      <c r="L1284" s="35">
        <f>Data!BL30</f>
        <v>1867.8014293073777</v>
      </c>
      <c r="Q1284" s="21">
        <v>0</v>
      </c>
      <c r="R1284" s="21">
        <v>638.54794218972393</v>
      </c>
      <c r="S1284" s="21">
        <v>8754.581994117978</v>
      </c>
      <c r="T1284" s="38">
        <v>0.34193791204017121</v>
      </c>
    </row>
    <row r="1285" spans="1:20" x14ac:dyDescent="0.25">
      <c r="A1285" s="17" t="s">
        <v>256</v>
      </c>
      <c r="B1285" s="8" t="s">
        <v>60</v>
      </c>
      <c r="C1285" s="8" t="s">
        <v>68</v>
      </c>
      <c r="D1285" s="8" t="str">
        <f t="shared" si="152"/>
        <v>Week_17-generic-fifi</v>
      </c>
      <c r="E1285" s="8" t="str">
        <f t="shared" si="153"/>
        <v>ReFi-tv.refi</v>
      </c>
      <c r="H1285" s="18">
        <f t="shared" si="155"/>
        <v>4.7512505029079777E-3</v>
      </c>
      <c r="I1285" s="6">
        <f t="shared" si="155"/>
        <v>3.15</v>
      </c>
      <c r="J1285" s="6">
        <f t="shared" si="155"/>
        <v>96.359594628665661</v>
      </c>
      <c r="K1285" s="18">
        <f t="shared" si="155"/>
        <v>0.65</v>
      </c>
      <c r="L1285" s="35">
        <f>Data!BL31</f>
        <v>2118.2218837134515</v>
      </c>
      <c r="Q1285" s="21">
        <v>0</v>
      </c>
      <c r="R1285" s="21">
        <v>466.27797072411386</v>
      </c>
      <c r="S1285" s="21">
        <v>6618.7708076647377</v>
      </c>
      <c r="T1285" s="38">
        <v>0.29734602295249013</v>
      </c>
    </row>
    <row r="1286" spans="1:20" x14ac:dyDescent="0.25">
      <c r="A1286" s="17" t="s">
        <v>257</v>
      </c>
      <c r="B1286" s="8" t="s">
        <v>60</v>
      </c>
      <c r="C1286" s="8" t="s">
        <v>68</v>
      </c>
      <c r="D1286" s="8" t="str">
        <f t="shared" si="152"/>
        <v>Week_18-generic-fifi</v>
      </c>
      <c r="E1286" s="8" t="str">
        <f t="shared" si="153"/>
        <v>ReFi-tv.refi</v>
      </c>
      <c r="H1286" s="18">
        <f t="shared" si="155"/>
        <v>4.7512505029079777E-3</v>
      </c>
      <c r="I1286" s="6">
        <f t="shared" si="155"/>
        <v>3.15</v>
      </c>
      <c r="J1286" s="6">
        <f t="shared" si="155"/>
        <v>96.359594628665661</v>
      </c>
      <c r="K1286" s="18">
        <f t="shared" si="155"/>
        <v>0.65</v>
      </c>
      <c r="L1286" s="35">
        <f>Data!BL32</f>
        <v>2118.2218837134515</v>
      </c>
      <c r="Q1286" s="21">
        <v>0</v>
      </c>
      <c r="R1286" s="21">
        <v>223.12868722906373</v>
      </c>
      <c r="S1286" s="21">
        <v>3783.7613497090101</v>
      </c>
      <c r="T1286" s="38">
        <v>0.20497281210184715</v>
      </c>
    </row>
    <row r="1287" spans="1:20" x14ac:dyDescent="0.25">
      <c r="A1287" s="17" t="s">
        <v>258</v>
      </c>
      <c r="B1287" s="8" t="s">
        <v>60</v>
      </c>
      <c r="C1287" s="8" t="s">
        <v>68</v>
      </c>
      <c r="D1287" s="8" t="str">
        <f t="shared" si="152"/>
        <v>Week_19-generic-fifi</v>
      </c>
      <c r="E1287" s="8" t="str">
        <f t="shared" si="153"/>
        <v>ReFi-tv.refi</v>
      </c>
      <c r="H1287" s="18">
        <f t="shared" si="155"/>
        <v>4.7512505029079777E-3</v>
      </c>
      <c r="I1287" s="6">
        <f t="shared" si="155"/>
        <v>3.15</v>
      </c>
      <c r="J1287" s="6">
        <f t="shared" si="155"/>
        <v>96.359594628665661</v>
      </c>
      <c r="K1287" s="18">
        <f t="shared" si="155"/>
        <v>0.65</v>
      </c>
      <c r="L1287" s="35">
        <f>Data!BL33</f>
        <v>2136.0220676102031</v>
      </c>
      <c r="Q1287" s="21">
        <v>0</v>
      </c>
      <c r="R1287" s="21">
        <v>378.9078324288422</v>
      </c>
      <c r="S1287" s="21">
        <v>4513.1417518331564</v>
      </c>
      <c r="T1287" s="38">
        <v>0.13851387441460539</v>
      </c>
    </row>
    <row r="1288" spans="1:20" x14ac:dyDescent="0.25">
      <c r="A1288" s="17" t="s">
        <v>259</v>
      </c>
      <c r="B1288" s="8" t="s">
        <v>60</v>
      </c>
      <c r="C1288" s="8" t="s">
        <v>68</v>
      </c>
      <c r="D1288" s="8" t="str">
        <f t="shared" si="152"/>
        <v>Week_20-generic-fifi</v>
      </c>
      <c r="E1288" s="8" t="str">
        <f t="shared" si="153"/>
        <v>ReFi-tv.refi</v>
      </c>
      <c r="H1288" s="18">
        <f t="shared" si="155"/>
        <v>4.7512505029079777E-3</v>
      </c>
      <c r="I1288" s="6">
        <f t="shared" si="155"/>
        <v>3.15</v>
      </c>
      <c r="J1288" s="6">
        <f t="shared" si="155"/>
        <v>96.359594628665661</v>
      </c>
      <c r="K1288" s="18">
        <f t="shared" si="155"/>
        <v>0.65</v>
      </c>
      <c r="L1288" s="35">
        <f>Data!BL34</f>
        <v>2136.0220676102031</v>
      </c>
      <c r="Q1288" s="21">
        <v>0</v>
      </c>
      <c r="R1288" s="21">
        <v>147.77124069241043</v>
      </c>
      <c r="S1288" s="21">
        <v>2144.4179870755506</v>
      </c>
      <c r="T1288" s="38">
        <v>9.2364682041660262E-2</v>
      </c>
    </row>
    <row r="1289" spans="1:20" x14ac:dyDescent="0.25">
      <c r="A1289" s="17" t="s">
        <v>260</v>
      </c>
      <c r="B1289" s="8" t="s">
        <v>60</v>
      </c>
      <c r="C1289" s="8" t="s">
        <v>68</v>
      </c>
      <c r="D1289" s="8" t="str">
        <f t="shared" si="152"/>
        <v>Week_21-generic-fifi</v>
      </c>
      <c r="E1289" s="8" t="str">
        <f t="shared" si="153"/>
        <v>ReFi-tv.refi</v>
      </c>
      <c r="H1289" s="18">
        <f t="shared" ref="H1289:K1304" si="156">H1288</f>
        <v>4.7512505029079777E-3</v>
      </c>
      <c r="I1289" s="6">
        <f t="shared" si="156"/>
        <v>3.15</v>
      </c>
      <c r="J1289" s="6">
        <f t="shared" si="156"/>
        <v>96.359594628665661</v>
      </c>
      <c r="K1289" s="18">
        <f t="shared" si="156"/>
        <v>0.65</v>
      </c>
      <c r="L1289" s="35">
        <f>Data!BL35</f>
        <v>2136.0220676102031</v>
      </c>
      <c r="Q1289" s="21">
        <v>0</v>
      </c>
      <c r="R1289" s="21">
        <v>344.09435726949221</v>
      </c>
      <c r="S1289" s="21">
        <v>5835.8002261144575</v>
      </c>
      <c r="T1289" s="38">
        <v>0.31599662860805133</v>
      </c>
    </row>
    <row r="1290" spans="1:20" x14ac:dyDescent="0.25">
      <c r="A1290" s="17" t="s">
        <v>261</v>
      </c>
      <c r="B1290" s="8" t="s">
        <v>60</v>
      </c>
      <c r="C1290" s="8" t="s">
        <v>68</v>
      </c>
      <c r="D1290" s="8" t="str">
        <f t="shared" si="152"/>
        <v>Week_22-generic-fifi</v>
      </c>
      <c r="E1290" s="8" t="str">
        <f t="shared" si="153"/>
        <v>ReFi-tv.refi</v>
      </c>
      <c r="H1290" s="18">
        <f t="shared" si="156"/>
        <v>4.7512505029079777E-3</v>
      </c>
      <c r="I1290" s="6">
        <f t="shared" si="156"/>
        <v>3.15</v>
      </c>
      <c r="J1290" s="6">
        <f t="shared" si="156"/>
        <v>96.359594628665661</v>
      </c>
      <c r="K1290" s="18">
        <f t="shared" si="156"/>
        <v>0.65</v>
      </c>
      <c r="L1290" s="35">
        <f>Data!BL36</f>
        <v>2136.0220676102031</v>
      </c>
      <c r="Q1290" s="21">
        <v>0</v>
      </c>
      <c r="R1290" s="21">
        <v>223.40303248381062</v>
      </c>
      <c r="S1290" s="21">
        <v>3788.7197349670396</v>
      </c>
      <c r="T1290" s="38">
        <v>0.21875390870269307</v>
      </c>
    </row>
    <row r="1291" spans="1:20" x14ac:dyDescent="0.25">
      <c r="A1291" s="17" t="s">
        <v>278</v>
      </c>
      <c r="B1291" s="8" t="s">
        <v>60</v>
      </c>
      <c r="C1291" s="8" t="s">
        <v>68</v>
      </c>
      <c r="D1291" s="8" t="str">
        <f t="shared" si="152"/>
        <v>Week_23-generic-fifi</v>
      </c>
      <c r="E1291" s="8" t="str">
        <f t="shared" si="153"/>
        <v>ReFi-tv.refi</v>
      </c>
      <c r="H1291" s="18">
        <f t="shared" si="156"/>
        <v>4.7512505029079777E-3</v>
      </c>
      <c r="I1291" s="6">
        <f t="shared" si="156"/>
        <v>3.15</v>
      </c>
      <c r="J1291" s="6">
        <f t="shared" si="156"/>
        <v>96.359594628665661</v>
      </c>
      <c r="K1291" s="18">
        <f t="shared" si="156"/>
        <v>0.65</v>
      </c>
      <c r="L1291" s="35">
        <f>Data!BL37</f>
        <v>1441.8148956368873</v>
      </c>
      <c r="Q1291" s="21">
        <v>0</v>
      </c>
      <c r="R1291" s="21">
        <v>195.78177757158278</v>
      </c>
      <c r="S1291" s="21">
        <v>3226.3838010487407</v>
      </c>
      <c r="T1291" s="38">
        <v>0.20028564795061266</v>
      </c>
    </row>
    <row r="1292" spans="1:20" x14ac:dyDescent="0.25">
      <c r="A1292" s="17" t="s">
        <v>279</v>
      </c>
      <c r="B1292" s="8" t="s">
        <v>60</v>
      </c>
      <c r="C1292" s="8" t="s">
        <v>68</v>
      </c>
      <c r="D1292" s="8" t="str">
        <f t="shared" si="152"/>
        <v>Week_24-generic-fifi</v>
      </c>
      <c r="E1292" s="8" t="str">
        <f t="shared" si="153"/>
        <v>ReFi-tv.refi</v>
      </c>
      <c r="H1292" s="18">
        <f t="shared" si="156"/>
        <v>4.7512505029079777E-3</v>
      </c>
      <c r="I1292" s="6">
        <f t="shared" si="156"/>
        <v>3.15</v>
      </c>
      <c r="J1292" s="6">
        <f t="shared" si="156"/>
        <v>96.359594628665661</v>
      </c>
      <c r="K1292" s="18">
        <f t="shared" si="156"/>
        <v>0.65</v>
      </c>
      <c r="L1292" s="35">
        <f>Data!BL38</f>
        <v>1441.8148956368873</v>
      </c>
      <c r="Q1292" s="21">
        <v>0</v>
      </c>
      <c r="R1292" s="21">
        <v>492.27116784722449</v>
      </c>
      <c r="S1292" s="21">
        <v>6034.0578293579838</v>
      </c>
      <c r="T1292" s="38">
        <v>0.23724904961542714</v>
      </c>
    </row>
    <row r="1293" spans="1:20" x14ac:dyDescent="0.25">
      <c r="A1293" s="17" t="s">
        <v>280</v>
      </c>
      <c r="B1293" s="8" t="s">
        <v>60</v>
      </c>
      <c r="C1293" s="8" t="s">
        <v>68</v>
      </c>
      <c r="D1293" s="8" t="str">
        <f t="shared" si="152"/>
        <v>Week_25-generic-fifi</v>
      </c>
      <c r="E1293" s="8" t="str">
        <f t="shared" si="153"/>
        <v>ReFi-tv.refi</v>
      </c>
      <c r="H1293" s="18">
        <f t="shared" si="156"/>
        <v>4.7512505029079777E-3</v>
      </c>
      <c r="I1293" s="6">
        <f t="shared" si="156"/>
        <v>3.15</v>
      </c>
      <c r="J1293" s="6">
        <f t="shared" si="156"/>
        <v>96.359594628665661</v>
      </c>
      <c r="K1293" s="18">
        <f t="shared" si="156"/>
        <v>0.65</v>
      </c>
      <c r="L1293" s="35">
        <f>Data!BL39</f>
        <v>1441.8148956368873</v>
      </c>
      <c r="Q1293" s="21">
        <v>0</v>
      </c>
      <c r="R1293" s="21">
        <v>312.45008394230342</v>
      </c>
      <c r="S1293" s="21">
        <v>4544.5996931791933</v>
      </c>
      <c r="T1293" s="38">
        <v>0.25963557369174939</v>
      </c>
    </row>
    <row r="1294" spans="1:20" x14ac:dyDescent="0.25">
      <c r="A1294" s="17" t="s">
        <v>281</v>
      </c>
      <c r="B1294" s="8" t="s">
        <v>60</v>
      </c>
      <c r="C1294" s="8" t="s">
        <v>68</v>
      </c>
      <c r="D1294" s="8" t="str">
        <f t="shared" si="152"/>
        <v>Week_26-generic-fifi</v>
      </c>
      <c r="E1294" s="8" t="str">
        <f t="shared" si="153"/>
        <v>ReFi-tv.refi</v>
      </c>
      <c r="H1294" s="18">
        <f t="shared" si="156"/>
        <v>4.7512505029079777E-3</v>
      </c>
      <c r="I1294" s="6">
        <f t="shared" si="156"/>
        <v>3.15</v>
      </c>
      <c r="J1294" s="6">
        <f t="shared" si="156"/>
        <v>96.359594628665661</v>
      </c>
      <c r="K1294" s="18">
        <f t="shared" si="156"/>
        <v>0.65</v>
      </c>
      <c r="L1294" s="35">
        <f>Data!BL40</f>
        <v>1441.8148956368873</v>
      </c>
      <c r="Q1294" s="21">
        <v>0</v>
      </c>
      <c r="R1294" s="21">
        <v>340.02679758857863</v>
      </c>
      <c r="S1294" s="21">
        <v>5739.5356329564629</v>
      </c>
      <c r="T1294" s="38">
        <v>0.35472894824897228</v>
      </c>
    </row>
    <row r="1295" spans="1:20" x14ac:dyDescent="0.25">
      <c r="A1295" s="17" t="s">
        <v>282</v>
      </c>
      <c r="B1295" s="8" t="s">
        <v>60</v>
      </c>
      <c r="C1295" s="8" t="s">
        <v>68</v>
      </c>
      <c r="D1295" s="8" t="str">
        <f t="shared" si="152"/>
        <v>Week_27-generic-fifi</v>
      </c>
      <c r="E1295" s="8" t="str">
        <f t="shared" si="153"/>
        <v>ReFi-tv.refi</v>
      </c>
      <c r="H1295" s="18">
        <f t="shared" si="156"/>
        <v>4.7512505029079777E-3</v>
      </c>
      <c r="I1295" s="6">
        <f t="shared" si="156"/>
        <v>3.15</v>
      </c>
      <c r="J1295" s="6">
        <f t="shared" si="156"/>
        <v>96.359594628665661</v>
      </c>
      <c r="K1295" s="18">
        <f t="shared" si="156"/>
        <v>0.65</v>
      </c>
      <c r="L1295" s="35">
        <f>Data!BL41</f>
        <v>1441.8148956368873</v>
      </c>
      <c r="Q1295" s="21">
        <v>0</v>
      </c>
      <c r="R1295" s="21">
        <v>545.49309505613803</v>
      </c>
      <c r="S1295" s="21">
        <v>7567.2847211254839</v>
      </c>
      <c r="T1295" s="38">
        <v>0.35861527203615751</v>
      </c>
    </row>
    <row r="1296" spans="1:20" x14ac:dyDescent="0.25">
      <c r="A1296" s="17" t="s">
        <v>283</v>
      </c>
      <c r="B1296" s="8" t="s">
        <v>60</v>
      </c>
      <c r="C1296" s="8" t="s">
        <v>68</v>
      </c>
      <c r="D1296" s="8" t="str">
        <f t="shared" si="152"/>
        <v>Week_28-generic-fifi</v>
      </c>
      <c r="E1296" s="8" t="str">
        <f t="shared" si="153"/>
        <v>ReFi-tv.refi</v>
      </c>
      <c r="H1296" s="18">
        <f t="shared" si="156"/>
        <v>4.7512505029079777E-3</v>
      </c>
      <c r="I1296" s="6">
        <f t="shared" si="156"/>
        <v>3.15</v>
      </c>
      <c r="J1296" s="6">
        <f t="shared" si="156"/>
        <v>96.359594628665661</v>
      </c>
      <c r="K1296" s="18">
        <f t="shared" si="156"/>
        <v>0.65</v>
      </c>
      <c r="L1296" s="35">
        <f>Data!BL42</f>
        <v>1281.6132405661219</v>
      </c>
      <c r="Q1296" s="21">
        <v>0</v>
      </c>
      <c r="R1296" s="21">
        <v>743.0848277732016</v>
      </c>
      <c r="S1296" s="21">
        <v>9438.8639001269075</v>
      </c>
      <c r="T1296" s="38">
        <v>0.39964537600999506</v>
      </c>
    </row>
    <row r="1297" spans="1:20" x14ac:dyDescent="0.25">
      <c r="A1297" s="17" t="s">
        <v>284</v>
      </c>
      <c r="B1297" s="8" t="s">
        <v>60</v>
      </c>
      <c r="C1297" s="8" t="s">
        <v>68</v>
      </c>
      <c r="D1297" s="8" t="str">
        <f t="shared" si="152"/>
        <v>Week_29-generic-fifi</v>
      </c>
      <c r="E1297" s="8" t="str">
        <f t="shared" si="153"/>
        <v>ReFi-tv.refi</v>
      </c>
      <c r="H1297" s="18">
        <f t="shared" si="156"/>
        <v>4.7512505029079777E-3</v>
      </c>
      <c r="I1297" s="6">
        <f t="shared" si="156"/>
        <v>3.15</v>
      </c>
      <c r="J1297" s="6">
        <f t="shared" si="156"/>
        <v>96.359594628665661</v>
      </c>
      <c r="K1297" s="18">
        <f t="shared" si="156"/>
        <v>0.65</v>
      </c>
      <c r="L1297" s="35">
        <f>Data!BL43</f>
        <v>1281.6132405661219</v>
      </c>
      <c r="Q1297" s="21">
        <v>0</v>
      </c>
      <c r="R1297" s="21">
        <v>401.2435011453025</v>
      </c>
      <c r="S1297" s="21">
        <v>6280.4230649270776</v>
      </c>
      <c r="T1297" s="38">
        <v>0.36614241298529104</v>
      </c>
    </row>
    <row r="1298" spans="1:20" x14ac:dyDescent="0.25">
      <c r="A1298" s="17" t="s">
        <v>285</v>
      </c>
      <c r="B1298" s="8" t="s">
        <v>60</v>
      </c>
      <c r="C1298" s="8" t="s">
        <v>68</v>
      </c>
      <c r="D1298" s="8" t="str">
        <f t="shared" si="152"/>
        <v>Week_30-generic-fifi</v>
      </c>
      <c r="E1298" s="8" t="str">
        <f t="shared" si="153"/>
        <v>ReFi-tv.refi</v>
      </c>
      <c r="H1298" s="18">
        <f t="shared" si="156"/>
        <v>4.7512505029079777E-3</v>
      </c>
      <c r="I1298" s="6">
        <f t="shared" si="156"/>
        <v>3.15</v>
      </c>
      <c r="J1298" s="6">
        <f t="shared" si="156"/>
        <v>96.359594628665661</v>
      </c>
      <c r="K1298" s="18">
        <f t="shared" si="156"/>
        <v>0.65</v>
      </c>
      <c r="L1298" s="35">
        <f>Data!BL44</f>
        <v>1281.6132405661219</v>
      </c>
      <c r="Q1298" s="21">
        <v>0</v>
      </c>
      <c r="R1298" s="21">
        <v>504.77355919135772</v>
      </c>
      <c r="S1298" s="21">
        <v>7557.946514551184</v>
      </c>
      <c r="T1298" s="38">
        <v>0.41660971582796513</v>
      </c>
    </row>
    <row r="1299" spans="1:20" x14ac:dyDescent="0.25">
      <c r="A1299" s="17" t="s">
        <v>286</v>
      </c>
      <c r="B1299" s="8" t="s">
        <v>60</v>
      </c>
      <c r="C1299" s="8" t="s">
        <v>68</v>
      </c>
      <c r="D1299" s="8" t="str">
        <f t="shared" si="152"/>
        <v>Week_31-generic-fifi</v>
      </c>
      <c r="E1299" s="8" t="str">
        <f t="shared" si="153"/>
        <v>ReFi-tv.refi</v>
      </c>
      <c r="H1299" s="18">
        <f t="shared" si="156"/>
        <v>4.7512505029079777E-3</v>
      </c>
      <c r="I1299" s="6">
        <f t="shared" si="156"/>
        <v>3.15</v>
      </c>
      <c r="J1299" s="6">
        <f t="shared" si="156"/>
        <v>96.359594628665661</v>
      </c>
      <c r="K1299" s="18">
        <f t="shared" si="156"/>
        <v>0.65</v>
      </c>
      <c r="L1299" s="35">
        <f>Data!BL45</f>
        <v>1679.6010050259222</v>
      </c>
      <c r="Q1299" s="21">
        <v>0</v>
      </c>
      <c r="R1299" s="21">
        <v>407.57287300834236</v>
      </c>
      <c r="S1299" s="21">
        <v>5697.0734235479795</v>
      </c>
      <c r="T1299" s="38">
        <v>0.29551220283783042</v>
      </c>
    </row>
    <row r="1300" spans="1:20" x14ac:dyDescent="0.25">
      <c r="A1300" s="17" t="s">
        <v>287</v>
      </c>
      <c r="B1300" s="8" t="s">
        <v>60</v>
      </c>
      <c r="C1300" s="8" t="s">
        <v>68</v>
      </c>
      <c r="D1300" s="8" t="str">
        <f t="shared" si="152"/>
        <v>Week_32-generic-fifi</v>
      </c>
      <c r="E1300" s="8" t="str">
        <f t="shared" si="153"/>
        <v>ReFi-tv.refi</v>
      </c>
      <c r="H1300" s="18">
        <f t="shared" si="156"/>
        <v>4.7512505029079777E-3</v>
      </c>
      <c r="I1300" s="6">
        <f t="shared" si="156"/>
        <v>3.15</v>
      </c>
      <c r="J1300" s="6">
        <f t="shared" si="156"/>
        <v>96.359594628665661</v>
      </c>
      <c r="K1300" s="18">
        <f t="shared" si="156"/>
        <v>0.65</v>
      </c>
      <c r="L1300" s="35">
        <f>Data!BL46</f>
        <v>1785.0855563801672</v>
      </c>
      <c r="Q1300" s="21">
        <v>0</v>
      </c>
      <c r="R1300" s="21">
        <v>318.42129741539264</v>
      </c>
      <c r="S1300" s="21">
        <v>4326.6722770018005</v>
      </c>
      <c r="T1300" s="38">
        <v>0.20362474225208316</v>
      </c>
    </row>
    <row r="1301" spans="1:20" x14ac:dyDescent="0.25">
      <c r="A1301" s="17" t="s">
        <v>288</v>
      </c>
      <c r="B1301" s="8" t="s">
        <v>60</v>
      </c>
      <c r="C1301" s="8" t="s">
        <v>68</v>
      </c>
      <c r="D1301" s="8" t="str">
        <f t="shared" si="152"/>
        <v>Week_33-generic-fifi</v>
      </c>
      <c r="E1301" s="8" t="str">
        <f t="shared" si="153"/>
        <v>ReFi-tv.refi</v>
      </c>
      <c r="H1301" s="18">
        <f t="shared" si="156"/>
        <v>4.7512505029079777E-3</v>
      </c>
      <c r="I1301" s="6">
        <f t="shared" si="156"/>
        <v>3.15</v>
      </c>
      <c r="J1301" s="6">
        <f t="shared" si="156"/>
        <v>96.359594628665661</v>
      </c>
      <c r="K1301" s="18">
        <f t="shared" si="156"/>
        <v>0.65</v>
      </c>
      <c r="L1301" s="35">
        <f>Data!BL47</f>
        <v>1690.7075426683041</v>
      </c>
      <c r="Q1301" s="21">
        <v>0</v>
      </c>
      <c r="R1301" s="21">
        <v>404.27041329258742</v>
      </c>
      <c r="S1301" s="21">
        <v>5681.5304684958264</v>
      </c>
      <c r="T1301" s="38">
        <v>0.29302071473699887</v>
      </c>
    </row>
    <row r="1302" spans="1:20" x14ac:dyDescent="0.25">
      <c r="A1302" s="17" t="s">
        <v>289</v>
      </c>
      <c r="B1302" s="8" t="s">
        <v>60</v>
      </c>
      <c r="C1302" s="8" t="s">
        <v>68</v>
      </c>
      <c r="D1302" s="8" t="str">
        <f t="shared" si="152"/>
        <v>Week_34-generic-fifi</v>
      </c>
      <c r="E1302" s="8" t="str">
        <f t="shared" si="153"/>
        <v>ReFi-tv.refi</v>
      </c>
      <c r="H1302" s="18">
        <f t="shared" si="156"/>
        <v>4.7512505029079777E-3</v>
      </c>
      <c r="I1302" s="6">
        <f t="shared" si="156"/>
        <v>3.15</v>
      </c>
      <c r="J1302" s="6">
        <f t="shared" si="156"/>
        <v>96.359594628665661</v>
      </c>
      <c r="K1302" s="18">
        <f t="shared" si="156"/>
        <v>0.65</v>
      </c>
      <c r="L1302" s="35">
        <f>Data!BL48</f>
        <v>1640.0237687431245</v>
      </c>
      <c r="Q1302" s="21">
        <v>0</v>
      </c>
      <c r="R1302" s="21">
        <v>418.02312018121626</v>
      </c>
      <c r="S1302" s="21">
        <v>5693.8697098185685</v>
      </c>
      <c r="T1302" s="38">
        <v>0.26817582611489144</v>
      </c>
    </row>
    <row r="1303" spans="1:20" x14ac:dyDescent="0.25">
      <c r="A1303" s="17" t="s">
        <v>290</v>
      </c>
      <c r="B1303" s="8" t="s">
        <v>60</v>
      </c>
      <c r="C1303" s="8" t="s">
        <v>68</v>
      </c>
      <c r="D1303" s="8" t="str">
        <f t="shared" si="152"/>
        <v>Week_35-generic-fifi</v>
      </c>
      <c r="E1303" s="8" t="str">
        <f t="shared" si="153"/>
        <v>ReFi-tv.refi</v>
      </c>
      <c r="H1303" s="18">
        <f t="shared" si="156"/>
        <v>4.7512505029079777E-3</v>
      </c>
      <c r="I1303" s="6">
        <f t="shared" si="156"/>
        <v>3.15</v>
      </c>
      <c r="J1303" s="6">
        <f t="shared" si="156"/>
        <v>96.359594628665661</v>
      </c>
      <c r="K1303" s="18">
        <f t="shared" si="156"/>
        <v>0.65</v>
      </c>
      <c r="L1303" s="35">
        <f>Data!BL49</f>
        <v>2090.1152728342267</v>
      </c>
      <c r="Q1303" s="21">
        <v>0</v>
      </c>
      <c r="R1303" s="21">
        <v>250.9663242285319</v>
      </c>
      <c r="S1303" s="21">
        <v>3640.9263379790114</v>
      </c>
      <c r="T1303" s="38">
        <v>0.18367257287120697</v>
      </c>
    </row>
    <row r="1304" spans="1:20" x14ac:dyDescent="0.25">
      <c r="A1304" s="17" t="s">
        <v>291</v>
      </c>
      <c r="B1304" s="8" t="s">
        <v>60</v>
      </c>
      <c r="C1304" s="8" t="s">
        <v>68</v>
      </c>
      <c r="D1304" s="8" t="str">
        <f t="shared" si="152"/>
        <v>Week_36-generic-fifi</v>
      </c>
      <c r="E1304" s="8" t="str">
        <f t="shared" si="153"/>
        <v>ReFi-tv.refi</v>
      </c>
      <c r="H1304" s="18">
        <f t="shared" si="156"/>
        <v>4.7512505029079777E-3</v>
      </c>
      <c r="I1304" s="6">
        <f t="shared" si="156"/>
        <v>3.15</v>
      </c>
      <c r="J1304" s="6">
        <f t="shared" si="156"/>
        <v>96.359594628665661</v>
      </c>
      <c r="K1304" s="18">
        <f t="shared" si="156"/>
        <v>0.65</v>
      </c>
      <c r="L1304" s="35">
        <f>Data!BL50</f>
        <v>2828.7555777959278</v>
      </c>
      <c r="Q1304" s="21">
        <v>0</v>
      </c>
      <c r="R1304" s="21">
        <v>204.69057779748627</v>
      </c>
      <c r="S1304" s="21">
        <v>2740.8117439028219</v>
      </c>
      <c r="T1304" s="38">
        <v>0.12358086227028009</v>
      </c>
    </row>
    <row r="1305" spans="1:20" x14ac:dyDescent="0.25">
      <c r="A1305" s="17" t="s">
        <v>292</v>
      </c>
      <c r="B1305" s="8" t="s">
        <v>60</v>
      </c>
      <c r="C1305" s="8" t="s">
        <v>68</v>
      </c>
      <c r="D1305" s="8" t="str">
        <f t="shared" si="152"/>
        <v>Week_37-generic-fifi</v>
      </c>
      <c r="E1305" s="8" t="str">
        <f t="shared" si="153"/>
        <v>ReFi-tv.refi</v>
      </c>
      <c r="H1305" s="18">
        <f t="shared" ref="H1305:K1320" si="157">H1304</f>
        <v>4.7512505029079777E-3</v>
      </c>
      <c r="I1305" s="6">
        <f t="shared" si="157"/>
        <v>3.15</v>
      </c>
      <c r="J1305" s="6">
        <f t="shared" si="157"/>
        <v>96.359594628665661</v>
      </c>
      <c r="K1305" s="18">
        <f t="shared" si="157"/>
        <v>0.65</v>
      </c>
      <c r="L1305" s="35">
        <f>Data!BL51</f>
        <v>1922.1607123485817</v>
      </c>
      <c r="Q1305" s="21">
        <v>0</v>
      </c>
      <c r="R1305" s="21">
        <v>177.43690318444197</v>
      </c>
      <c r="S1305" s="21">
        <v>2766.8237929755951</v>
      </c>
      <c r="T1305" s="38">
        <v>0.15476893728325736</v>
      </c>
    </row>
    <row r="1306" spans="1:20" x14ac:dyDescent="0.25">
      <c r="A1306" s="17" t="s">
        <v>293</v>
      </c>
      <c r="B1306" s="8" t="s">
        <v>60</v>
      </c>
      <c r="C1306" s="8" t="s">
        <v>68</v>
      </c>
      <c r="D1306" s="8" t="str">
        <f t="shared" si="152"/>
        <v>Week_38-generic-fifi</v>
      </c>
      <c r="E1306" s="8" t="str">
        <f t="shared" si="153"/>
        <v>ReFi-tv.refi</v>
      </c>
      <c r="H1306" s="18">
        <f t="shared" si="157"/>
        <v>4.7512505029079777E-3</v>
      </c>
      <c r="I1306" s="6">
        <f t="shared" si="157"/>
        <v>3.15</v>
      </c>
      <c r="J1306" s="6">
        <f t="shared" si="157"/>
        <v>96.359594628665661</v>
      </c>
      <c r="K1306" s="18">
        <f t="shared" si="157"/>
        <v>0.65</v>
      </c>
      <c r="L1306" s="35">
        <f>Data!BL52</f>
        <v>1655.1084423786397</v>
      </c>
      <c r="Q1306" s="21">
        <v>0</v>
      </c>
      <c r="R1306" s="21">
        <v>406.84205719524118</v>
      </c>
      <c r="S1306" s="21">
        <v>5901.2839821953812</v>
      </c>
      <c r="T1306" s="38">
        <v>0.30013234999902227</v>
      </c>
    </row>
    <row r="1307" spans="1:20" x14ac:dyDescent="0.25">
      <c r="A1307" s="17" t="s">
        <v>294</v>
      </c>
      <c r="B1307" s="8" t="s">
        <v>60</v>
      </c>
      <c r="C1307" s="8" t="s">
        <v>68</v>
      </c>
      <c r="D1307" s="8" t="str">
        <f t="shared" si="152"/>
        <v>Week_39-generic-fifi</v>
      </c>
      <c r="E1307" s="8" t="str">
        <f t="shared" si="153"/>
        <v>ReFi-tv.refi</v>
      </c>
      <c r="H1307" s="18">
        <f t="shared" si="157"/>
        <v>4.7512505029079777E-3</v>
      </c>
      <c r="I1307" s="6">
        <f t="shared" si="157"/>
        <v>3.15</v>
      </c>
      <c r="J1307" s="6">
        <f t="shared" si="157"/>
        <v>96.359594628665661</v>
      </c>
      <c r="K1307" s="18">
        <f t="shared" si="157"/>
        <v>0.65</v>
      </c>
      <c r="L1307" s="35">
        <f>Data!BL53</f>
        <v>1978.6811625276007</v>
      </c>
      <c r="Q1307" s="21">
        <v>0</v>
      </c>
      <c r="R1307" s="21">
        <v>409.01788481993157</v>
      </c>
      <c r="S1307" s="21">
        <v>5114.0285384024592</v>
      </c>
      <c r="T1307" s="38">
        <v>0.20702344411171691</v>
      </c>
    </row>
    <row r="1308" spans="1:20" x14ac:dyDescent="0.25">
      <c r="A1308" s="17" t="s">
        <v>295</v>
      </c>
      <c r="B1308" s="8" t="s">
        <v>60</v>
      </c>
      <c r="C1308" s="8" t="s">
        <v>68</v>
      </c>
      <c r="D1308" s="8" t="str">
        <f t="shared" si="152"/>
        <v>Week_40-generic-fifi</v>
      </c>
      <c r="E1308" s="8" t="str">
        <f t="shared" si="153"/>
        <v>ReFi-tv.refi</v>
      </c>
      <c r="H1308" s="18">
        <f t="shared" si="157"/>
        <v>4.7512505029079777E-3</v>
      </c>
      <c r="I1308" s="6">
        <f t="shared" si="157"/>
        <v>3.15</v>
      </c>
      <c r="J1308" s="6">
        <f t="shared" si="157"/>
        <v>96.359594628665661</v>
      </c>
      <c r="K1308" s="18">
        <f t="shared" si="157"/>
        <v>0.65</v>
      </c>
      <c r="L1308" s="35">
        <f>Data!BL54</f>
        <v>1830.26323436441</v>
      </c>
      <c r="Q1308" s="21">
        <v>0</v>
      </c>
      <c r="R1308" s="21">
        <v>261.62456775568836</v>
      </c>
      <c r="S1308" s="21">
        <v>3359.3013019087566</v>
      </c>
      <c r="T1308" s="38">
        <v>0.13995886032283333</v>
      </c>
    </row>
    <row r="1309" spans="1:20" x14ac:dyDescent="0.25">
      <c r="A1309" s="17" t="s">
        <v>296</v>
      </c>
      <c r="B1309" s="8" t="s">
        <v>60</v>
      </c>
      <c r="C1309" s="8" t="s">
        <v>68</v>
      </c>
      <c r="D1309" s="8" t="str">
        <f t="shared" si="152"/>
        <v>Week_41-generic-fifi</v>
      </c>
      <c r="E1309" s="8" t="str">
        <f t="shared" si="153"/>
        <v>ReFi-tv.refi</v>
      </c>
      <c r="H1309" s="18">
        <f t="shared" si="157"/>
        <v>4.7512505029079777E-3</v>
      </c>
      <c r="I1309" s="6">
        <f t="shared" si="157"/>
        <v>3.15</v>
      </c>
      <c r="J1309" s="6">
        <f t="shared" si="157"/>
        <v>96.359594628665661</v>
      </c>
      <c r="K1309" s="18">
        <f t="shared" si="157"/>
        <v>0.65</v>
      </c>
      <c r="L1309" s="35">
        <f>Data!BL55</f>
        <v>1725.3903664173188</v>
      </c>
      <c r="Q1309" s="21">
        <v>0</v>
      </c>
      <c r="R1309" s="21">
        <v>351.57537082542547</v>
      </c>
      <c r="S1309" s="21">
        <v>5735.6885588938258</v>
      </c>
      <c r="T1309" s="38">
        <v>0.3244302771513925</v>
      </c>
    </row>
    <row r="1310" spans="1:20" x14ac:dyDescent="0.25">
      <c r="A1310" s="17" t="s">
        <v>297</v>
      </c>
      <c r="B1310" s="8" t="s">
        <v>60</v>
      </c>
      <c r="C1310" s="8" t="s">
        <v>68</v>
      </c>
      <c r="D1310" s="8" t="str">
        <f t="shared" si="152"/>
        <v>Week_42-generic-fifi</v>
      </c>
      <c r="E1310" s="8" t="str">
        <f t="shared" si="153"/>
        <v>ReFi-tv.refi</v>
      </c>
      <c r="H1310" s="18">
        <f t="shared" si="157"/>
        <v>4.7512505029079777E-3</v>
      </c>
      <c r="I1310" s="6">
        <f t="shared" si="157"/>
        <v>3.15</v>
      </c>
      <c r="J1310" s="6">
        <f t="shared" si="157"/>
        <v>96.359594628665661</v>
      </c>
      <c r="K1310" s="18">
        <f t="shared" si="157"/>
        <v>0.65</v>
      </c>
      <c r="L1310" s="35">
        <f>Data!BL56</f>
        <v>1946.9834473517333</v>
      </c>
      <c r="Q1310" s="21">
        <v>0</v>
      </c>
      <c r="R1310" s="21">
        <v>339.6050899980055</v>
      </c>
      <c r="S1310" s="21">
        <v>4679.6980920275282</v>
      </c>
      <c r="T1310" s="38">
        <v>0.22502870704750444</v>
      </c>
    </row>
    <row r="1311" spans="1:20" x14ac:dyDescent="0.25">
      <c r="A1311" s="17" t="s">
        <v>298</v>
      </c>
      <c r="B1311" s="8" t="s">
        <v>60</v>
      </c>
      <c r="C1311" s="8" t="s">
        <v>68</v>
      </c>
      <c r="D1311" s="8" t="str">
        <f t="shared" si="152"/>
        <v>Week_43-generic-fifi</v>
      </c>
      <c r="E1311" s="8" t="str">
        <f t="shared" si="153"/>
        <v>ReFi-tv.refi</v>
      </c>
      <c r="H1311" s="18">
        <f t="shared" si="157"/>
        <v>4.7512505029079777E-3</v>
      </c>
      <c r="I1311" s="6">
        <f t="shared" si="157"/>
        <v>3.15</v>
      </c>
      <c r="J1311" s="6">
        <f t="shared" si="157"/>
        <v>96.359594628665661</v>
      </c>
      <c r="K1311" s="18">
        <f t="shared" si="157"/>
        <v>0.65</v>
      </c>
      <c r="L1311" s="35">
        <f>Data!BL57</f>
        <v>1944.8608207636205</v>
      </c>
      <c r="Q1311" s="21">
        <v>0</v>
      </c>
      <c r="R1311" s="21">
        <v>233.9738415010853</v>
      </c>
      <c r="S1311" s="21">
        <v>3328.6903720215937</v>
      </c>
      <c r="T1311" s="38">
        <v>0.15270303655294037</v>
      </c>
    </row>
    <row r="1312" spans="1:20" x14ac:dyDescent="0.25">
      <c r="A1312" s="17" t="s">
        <v>299</v>
      </c>
      <c r="B1312" s="8" t="s">
        <v>60</v>
      </c>
      <c r="C1312" s="8" t="s">
        <v>68</v>
      </c>
      <c r="D1312" s="8" t="str">
        <f t="shared" si="152"/>
        <v>Week_44-generic-fifi</v>
      </c>
      <c r="E1312" s="8" t="str">
        <f t="shared" si="153"/>
        <v>ReFi-tv.refi</v>
      </c>
      <c r="H1312" s="18">
        <f t="shared" si="157"/>
        <v>4.7512505029079777E-3</v>
      </c>
      <c r="I1312" s="6">
        <f t="shared" si="157"/>
        <v>3.15</v>
      </c>
      <c r="J1312" s="6">
        <f t="shared" si="157"/>
        <v>96.359594628665661</v>
      </c>
      <c r="K1312" s="18">
        <f t="shared" si="157"/>
        <v>0.65</v>
      </c>
      <c r="L1312" s="35">
        <f>Data!BL58</f>
        <v>2085.2620813272074</v>
      </c>
      <c r="Q1312" s="21">
        <v>0</v>
      </c>
      <c r="R1312" s="21">
        <v>194.73248058189839</v>
      </c>
      <c r="S1312" s="21">
        <v>2472.4664727009863</v>
      </c>
      <c r="T1312" s="38">
        <v>0.10210992198593816</v>
      </c>
    </row>
    <row r="1313" spans="1:20" x14ac:dyDescent="0.25">
      <c r="A1313" s="17" t="s">
        <v>300</v>
      </c>
      <c r="B1313" s="8" t="s">
        <v>60</v>
      </c>
      <c r="C1313" s="8" t="s">
        <v>68</v>
      </c>
      <c r="D1313" s="8" t="str">
        <f t="shared" si="152"/>
        <v>Week_45-generic-fifi</v>
      </c>
      <c r="E1313" s="8" t="str">
        <f t="shared" si="153"/>
        <v>ReFi-tv.refi</v>
      </c>
      <c r="H1313" s="18">
        <f t="shared" si="157"/>
        <v>4.7512505029079777E-3</v>
      </c>
      <c r="I1313" s="6">
        <f t="shared" si="157"/>
        <v>3.15</v>
      </c>
      <c r="J1313" s="6">
        <f t="shared" si="157"/>
        <v>96.359594628665661</v>
      </c>
      <c r="K1313" s="18">
        <f t="shared" si="157"/>
        <v>0.65</v>
      </c>
      <c r="L1313" s="35">
        <f>Data!BL59</f>
        <v>1650.6523731634045</v>
      </c>
      <c r="Q1313" s="21">
        <v>0</v>
      </c>
      <c r="R1313" s="21">
        <v>584.78967138155019</v>
      </c>
      <c r="S1313" s="21">
        <v>8349.6547266536127</v>
      </c>
      <c r="T1313" s="38">
        <v>0.3975633937655203</v>
      </c>
    </row>
    <row r="1314" spans="1:20" x14ac:dyDescent="0.25">
      <c r="A1314" s="17" t="s">
        <v>301</v>
      </c>
      <c r="B1314" s="8" t="s">
        <v>60</v>
      </c>
      <c r="C1314" s="8" t="s">
        <v>68</v>
      </c>
      <c r="D1314" s="8" t="str">
        <f t="shared" si="152"/>
        <v>Week_46-generic-fifi</v>
      </c>
      <c r="E1314" s="8" t="str">
        <f t="shared" si="153"/>
        <v>ReFi-tv.refi</v>
      </c>
      <c r="H1314" s="18">
        <f t="shared" si="157"/>
        <v>4.7512505029079777E-3</v>
      </c>
      <c r="I1314" s="6">
        <f t="shared" si="157"/>
        <v>3.15</v>
      </c>
      <c r="J1314" s="6">
        <f t="shared" si="157"/>
        <v>96.359594628665661</v>
      </c>
      <c r="K1314" s="18">
        <f t="shared" si="157"/>
        <v>0.65</v>
      </c>
      <c r="L1314" s="35">
        <f>Data!BL60</f>
        <v>1731.9975466831138</v>
      </c>
      <c r="Q1314" s="21">
        <v>0</v>
      </c>
      <c r="R1314" s="21">
        <v>440.78439009645234</v>
      </c>
      <c r="S1314" s="21">
        <v>6273.4506621047722</v>
      </c>
      <c r="T1314" s="38">
        <v>0.29929559860127131</v>
      </c>
    </row>
    <row r="1315" spans="1:20" x14ac:dyDescent="0.25">
      <c r="A1315" s="17" t="s">
        <v>272</v>
      </c>
      <c r="B1315" s="8" t="s">
        <v>60</v>
      </c>
      <c r="C1315" s="8" t="s">
        <v>68</v>
      </c>
      <c r="D1315" s="8" t="str">
        <f t="shared" si="152"/>
        <v>Week_47-generic-fifi</v>
      </c>
      <c r="E1315" s="8" t="str">
        <f t="shared" si="153"/>
        <v>ReFi-tv.refi</v>
      </c>
      <c r="H1315" s="18">
        <f t="shared" si="157"/>
        <v>4.7512505029079777E-3</v>
      </c>
      <c r="I1315" s="6">
        <f t="shared" si="157"/>
        <v>3.15</v>
      </c>
      <c r="J1315" s="6">
        <f t="shared" si="157"/>
        <v>96.359594628665661</v>
      </c>
      <c r="K1315" s="18">
        <f t="shared" si="157"/>
        <v>0.65</v>
      </c>
      <c r="L1315" s="35">
        <f>Data!BL61</f>
        <v>2385.2246421647269</v>
      </c>
      <c r="Q1315" s="21">
        <v>0</v>
      </c>
      <c r="R1315" s="21">
        <v>445.41162808847577</v>
      </c>
      <c r="S1315" s="21">
        <v>5459.1373494690924</v>
      </c>
      <c r="T1315" s="38">
        <v>0.20640732681059959</v>
      </c>
    </row>
    <row r="1316" spans="1:20" x14ac:dyDescent="0.25">
      <c r="A1316" s="17" t="s">
        <v>273</v>
      </c>
      <c r="B1316" s="8" t="s">
        <v>60</v>
      </c>
      <c r="C1316" s="8" t="s">
        <v>68</v>
      </c>
      <c r="D1316" s="8" t="str">
        <f t="shared" si="152"/>
        <v>Week_48-generic-fifi</v>
      </c>
      <c r="E1316" s="8" t="str">
        <f t="shared" si="153"/>
        <v>ReFi-tv.refi</v>
      </c>
      <c r="H1316" s="18">
        <f t="shared" si="157"/>
        <v>4.7512505029079777E-3</v>
      </c>
      <c r="I1316" s="6">
        <f t="shared" si="157"/>
        <v>3.15</v>
      </c>
      <c r="J1316" s="6">
        <f t="shared" si="157"/>
        <v>96.359594628665661</v>
      </c>
      <c r="K1316" s="18">
        <f t="shared" si="157"/>
        <v>0.65</v>
      </c>
      <c r="L1316" s="35">
        <f>Data!BL62</f>
        <v>2385.2246421647269</v>
      </c>
      <c r="Q1316" s="21">
        <v>0</v>
      </c>
      <c r="R1316" s="21">
        <v>301.63465074233312</v>
      </c>
      <c r="S1316" s="21">
        <v>3719.6541367846876</v>
      </c>
      <c r="T1316" s="38">
        <v>0.13952457354701064</v>
      </c>
    </row>
    <row r="1317" spans="1:20" x14ac:dyDescent="0.25">
      <c r="A1317" s="17" t="s">
        <v>274</v>
      </c>
      <c r="B1317" s="8" t="s">
        <v>60</v>
      </c>
      <c r="C1317" s="8" t="s">
        <v>68</v>
      </c>
      <c r="D1317" s="8" t="str">
        <f t="shared" si="152"/>
        <v>Week_49-generic-fifi</v>
      </c>
      <c r="E1317" s="8" t="str">
        <f t="shared" si="153"/>
        <v>ReFi-tv.refi</v>
      </c>
      <c r="H1317" s="18">
        <f t="shared" si="157"/>
        <v>4.7512505029079777E-3</v>
      </c>
      <c r="I1317" s="6">
        <f t="shared" si="157"/>
        <v>3.15</v>
      </c>
      <c r="J1317" s="6">
        <f t="shared" si="157"/>
        <v>96.359594628665661</v>
      </c>
      <c r="K1317" s="18">
        <f t="shared" si="157"/>
        <v>0.65</v>
      </c>
      <c r="L1317" s="35">
        <f>Data!BL63</f>
        <v>2385.2246421647269</v>
      </c>
      <c r="Q1317" s="21">
        <v>0</v>
      </c>
      <c r="R1317" s="21">
        <v>128.24443751750619</v>
      </c>
      <c r="S1317" s="21">
        <v>1922.2655283975785</v>
      </c>
      <c r="T1317" s="38">
        <v>9.3056971234825037E-2</v>
      </c>
    </row>
    <row r="1318" spans="1:20" x14ac:dyDescent="0.25">
      <c r="A1318" s="17" t="s">
        <v>275</v>
      </c>
      <c r="B1318" s="8" t="s">
        <v>60</v>
      </c>
      <c r="C1318" s="8" t="s">
        <v>68</v>
      </c>
      <c r="D1318" s="8" t="str">
        <f t="shared" si="152"/>
        <v>Week_50-generic-fifi</v>
      </c>
      <c r="E1318" s="8" t="str">
        <f t="shared" si="153"/>
        <v>ReFi-tv.refi</v>
      </c>
      <c r="H1318" s="18">
        <f t="shared" si="157"/>
        <v>4.7512505029079777E-3</v>
      </c>
      <c r="I1318" s="6">
        <f t="shared" si="157"/>
        <v>3.15</v>
      </c>
      <c r="J1318" s="6">
        <f t="shared" si="157"/>
        <v>96.359594628665661</v>
      </c>
      <c r="K1318" s="18">
        <f t="shared" si="157"/>
        <v>0.65</v>
      </c>
      <c r="L1318" s="35">
        <f>Data!BL64</f>
        <v>2011.4207803329416</v>
      </c>
      <c r="Q1318" s="21">
        <v>0</v>
      </c>
      <c r="R1318" s="21">
        <v>414.67371590785291</v>
      </c>
      <c r="S1318" s="21">
        <v>5652.2133031016629</v>
      </c>
      <c r="T1318" s="38">
        <v>0.25046996307721003</v>
      </c>
    </row>
    <row r="1319" spans="1:20" x14ac:dyDescent="0.25">
      <c r="A1319" s="17" t="s">
        <v>276</v>
      </c>
      <c r="B1319" s="8" t="s">
        <v>60</v>
      </c>
      <c r="C1319" s="8" t="s">
        <v>68</v>
      </c>
      <c r="D1319" s="8" t="str">
        <f t="shared" si="152"/>
        <v>Week_51-generic-fifi</v>
      </c>
      <c r="E1319" s="8" t="str">
        <f t="shared" si="153"/>
        <v>ReFi-tv.refi</v>
      </c>
      <c r="H1319" s="18">
        <f t="shared" si="157"/>
        <v>4.7512505029079777E-3</v>
      </c>
      <c r="I1319" s="6">
        <f t="shared" si="157"/>
        <v>3.15</v>
      </c>
      <c r="J1319" s="6">
        <f t="shared" si="157"/>
        <v>96.359594628665661</v>
      </c>
      <c r="K1319" s="18">
        <f t="shared" si="157"/>
        <v>0.65</v>
      </c>
      <c r="L1319" s="35">
        <f>Data!BL65</f>
        <v>2011.4207803329416</v>
      </c>
      <c r="Q1319" s="21">
        <v>0</v>
      </c>
      <c r="R1319" s="21">
        <v>481.30660034993554</v>
      </c>
      <c r="S1319" s="21">
        <v>6056.2262521371067</v>
      </c>
      <c r="T1319" s="38">
        <v>0.23701244812145772</v>
      </c>
    </row>
    <row r="1320" spans="1:20" x14ac:dyDescent="0.25">
      <c r="A1320" s="17" t="s">
        <v>277</v>
      </c>
      <c r="B1320" s="8" t="s">
        <v>60</v>
      </c>
      <c r="C1320" s="8" t="s">
        <v>68</v>
      </c>
      <c r="D1320" s="8" t="str">
        <f t="shared" si="152"/>
        <v>Week_52-generic-fifi</v>
      </c>
      <c r="E1320" s="8" t="str">
        <f t="shared" si="153"/>
        <v>ReFi-tv.refi</v>
      </c>
      <c r="H1320" s="18">
        <f t="shared" si="157"/>
        <v>4.7512505029079777E-3</v>
      </c>
      <c r="I1320" s="6">
        <f t="shared" si="157"/>
        <v>3.15</v>
      </c>
      <c r="J1320" s="6">
        <f t="shared" si="157"/>
        <v>96.359594628665661</v>
      </c>
      <c r="K1320" s="18">
        <f t="shared" si="157"/>
        <v>0.65</v>
      </c>
      <c r="L1320" s="35">
        <f>Data!BL66</f>
        <v>2011.4207803329416</v>
      </c>
      <c r="Q1320" s="21">
        <v>0</v>
      </c>
      <c r="R1320" s="21">
        <v>252.95955359211976</v>
      </c>
      <c r="S1320" s="21">
        <v>3332.5366864678813</v>
      </c>
      <c r="T1320" s="38">
        <v>0.16124263989730192</v>
      </c>
    </row>
    <row r="1322" spans="1:20" x14ac:dyDescent="0.25">
      <c r="A1322" s="16" t="s">
        <v>328</v>
      </c>
      <c r="B1322" s="8" t="s">
        <v>60</v>
      </c>
      <c r="C1322" s="8" t="s">
        <v>68</v>
      </c>
      <c r="D1322" s="8" t="str">
        <f>A1322&amp;"-generic-cofi"</f>
        <v>Week_40_old-generic-cofi</v>
      </c>
      <c r="E1322" s="8" t="str">
        <f>IF(RIGHT(A1322,3)="old","Initial",B1322&amp;"-"&amp;C1322)</f>
        <v>Initial</v>
      </c>
      <c r="H1322" s="25">
        <f>SUMIFS(Data!N$2:N$48,Data!$L$2:$L$48,$C1322,Data!$M$2:$M$48,RIGHT($D1322,4))</f>
        <v>4.1802592378385852E-3</v>
      </c>
      <c r="I1322" s="42">
        <f>VLOOKUP(C1322,parms,8,FALSE)</f>
        <v>3.15</v>
      </c>
      <c r="J1322" s="28">
        <f>SUMIFS(Data!O$2:O$48,Data!$L$2:$L$48,$C1322,Data!$M$2:$M$48,RIGHT($D1322,4))</f>
        <v>84.453237241467946</v>
      </c>
      <c r="K1322" s="25">
        <f>SUMIFS(Data!Q$2:Q$48,Data!$L$2:$L$48,$C1322,Data!$M$2:$M$48,RIGHT($D1322,4))</f>
        <v>0.65</v>
      </c>
      <c r="L1322" s="35">
        <f>Data!BL2</f>
        <v>1830.26323436441</v>
      </c>
      <c r="Q1322" s="21">
        <v>0</v>
      </c>
      <c r="R1322" s="21">
        <v>19.701822896071427</v>
      </c>
      <c r="S1322" s="21">
        <v>440.82771013829324</v>
      </c>
      <c r="T1322" s="38">
        <v>4.658789099696703E-2</v>
      </c>
    </row>
    <row r="1323" spans="1:20" x14ac:dyDescent="0.25">
      <c r="A1323" s="16" t="s">
        <v>316</v>
      </c>
      <c r="B1323" s="8" t="s">
        <v>60</v>
      </c>
      <c r="C1323" s="8" t="s">
        <v>68</v>
      </c>
      <c r="D1323" s="8" t="str">
        <f t="shared" ref="D1323:D1386" si="158">A1323&amp;"-generic-cofi"</f>
        <v>Week_41_old-generic-cofi</v>
      </c>
      <c r="E1323" s="8" t="str">
        <f t="shared" ref="E1323:E1386" si="159">IF(RIGHT(A1323,3)="old","Initial",B1323&amp;"-"&amp;C1323)</f>
        <v>Initial</v>
      </c>
      <c r="H1323" s="18">
        <f t="shared" ref="H1323:K1338" si="160">H1322</f>
        <v>4.1802592378385852E-3</v>
      </c>
      <c r="I1323" s="6">
        <f>I1322</f>
        <v>3.15</v>
      </c>
      <c r="J1323" s="6">
        <f t="shared" si="160"/>
        <v>84.453237241467946</v>
      </c>
      <c r="K1323" s="18">
        <f t="shared" si="160"/>
        <v>0.65</v>
      </c>
      <c r="L1323" s="35">
        <f>Data!BL3</f>
        <v>1725.3903664173188</v>
      </c>
      <c r="Q1323" s="21">
        <v>0</v>
      </c>
      <c r="R1323" s="21">
        <v>192.71933781424096</v>
      </c>
      <c r="S1323" s="21">
        <v>3770.6342573012503</v>
      </c>
      <c r="T1323" s="38">
        <v>0.31303863001036181</v>
      </c>
    </row>
    <row r="1324" spans="1:20" x14ac:dyDescent="0.25">
      <c r="A1324" s="16" t="s">
        <v>317</v>
      </c>
      <c r="B1324" s="8" t="s">
        <v>60</v>
      </c>
      <c r="C1324" s="8" t="s">
        <v>68</v>
      </c>
      <c r="D1324" s="8" t="str">
        <f t="shared" si="158"/>
        <v>Week_42_old-generic-cofi</v>
      </c>
      <c r="E1324" s="8" t="str">
        <f t="shared" si="159"/>
        <v>Initial</v>
      </c>
      <c r="H1324" s="18">
        <f t="shared" si="160"/>
        <v>4.1802592378385852E-3</v>
      </c>
      <c r="I1324" s="6">
        <f t="shared" si="160"/>
        <v>3.15</v>
      </c>
      <c r="J1324" s="6">
        <f t="shared" si="160"/>
        <v>84.453237241467946</v>
      </c>
      <c r="K1324" s="18">
        <f t="shared" si="160"/>
        <v>0.65</v>
      </c>
      <c r="L1324" s="35">
        <f>Data!BL4</f>
        <v>1946.9834473517333</v>
      </c>
      <c r="Q1324" s="21">
        <v>0</v>
      </c>
      <c r="R1324" s="21">
        <v>134.41420753216565</v>
      </c>
      <c r="S1324" s="21">
        <v>2704.640132887615</v>
      </c>
      <c r="T1324" s="38">
        <v>0.22962628905246485</v>
      </c>
    </row>
    <row r="1325" spans="1:20" x14ac:dyDescent="0.25">
      <c r="A1325" s="16" t="s">
        <v>318</v>
      </c>
      <c r="B1325" s="8" t="s">
        <v>60</v>
      </c>
      <c r="C1325" s="8" t="s">
        <v>68</v>
      </c>
      <c r="D1325" s="8" t="str">
        <f t="shared" si="158"/>
        <v>Week_43_old-generic-cofi</v>
      </c>
      <c r="E1325" s="8" t="str">
        <f t="shared" si="159"/>
        <v>Initial</v>
      </c>
      <c r="H1325" s="18">
        <f t="shared" si="160"/>
        <v>4.1802592378385852E-3</v>
      </c>
      <c r="I1325" s="6">
        <f t="shared" si="160"/>
        <v>3.15</v>
      </c>
      <c r="J1325" s="6">
        <f t="shared" si="160"/>
        <v>84.453237241467946</v>
      </c>
      <c r="K1325" s="18">
        <f t="shared" si="160"/>
        <v>0.65</v>
      </c>
      <c r="L1325" s="35">
        <f>Data!BL5</f>
        <v>1944.8608207636205</v>
      </c>
      <c r="Q1325" s="21">
        <v>0</v>
      </c>
      <c r="R1325" s="21">
        <v>167.89211835070486</v>
      </c>
      <c r="S1325" s="21">
        <v>3758.3970505624948</v>
      </c>
      <c r="T1325" s="38">
        <v>0.38492417657904332</v>
      </c>
    </row>
    <row r="1326" spans="1:20" x14ac:dyDescent="0.25">
      <c r="A1326" s="16" t="s">
        <v>319</v>
      </c>
      <c r="B1326" s="8" t="s">
        <v>60</v>
      </c>
      <c r="C1326" s="8" t="s">
        <v>68</v>
      </c>
      <c r="D1326" s="8" t="str">
        <f t="shared" si="158"/>
        <v>Week_44_old-generic-cofi</v>
      </c>
      <c r="E1326" s="8" t="str">
        <f t="shared" si="159"/>
        <v>Initial</v>
      </c>
      <c r="H1326" s="18">
        <f t="shared" si="160"/>
        <v>4.1802592378385852E-3</v>
      </c>
      <c r="I1326" s="6">
        <f t="shared" si="160"/>
        <v>3.15</v>
      </c>
      <c r="J1326" s="6">
        <f t="shared" si="160"/>
        <v>84.453237241467946</v>
      </c>
      <c r="K1326" s="18">
        <f t="shared" si="160"/>
        <v>0.65</v>
      </c>
      <c r="L1326" s="35">
        <f>Data!BL6</f>
        <v>2085.2620813272074</v>
      </c>
      <c r="Q1326" s="21">
        <v>0</v>
      </c>
      <c r="R1326" s="21">
        <v>141.51076771083581</v>
      </c>
      <c r="S1326" s="21">
        <v>3231.4251026345191</v>
      </c>
      <c r="T1326" s="38">
        <v>0.3249623736968098</v>
      </c>
    </row>
    <row r="1327" spans="1:20" x14ac:dyDescent="0.25">
      <c r="A1327" s="16" t="s">
        <v>320</v>
      </c>
      <c r="B1327" s="8" t="s">
        <v>60</v>
      </c>
      <c r="C1327" s="8" t="s">
        <v>68</v>
      </c>
      <c r="D1327" s="8" t="str">
        <f t="shared" si="158"/>
        <v>Week_45_old-generic-cofi</v>
      </c>
      <c r="E1327" s="8" t="str">
        <f t="shared" si="159"/>
        <v>Initial</v>
      </c>
      <c r="H1327" s="18">
        <f t="shared" si="160"/>
        <v>4.1802592378385852E-3</v>
      </c>
      <c r="I1327" s="6">
        <f t="shared" si="160"/>
        <v>3.15</v>
      </c>
      <c r="J1327" s="6">
        <f t="shared" si="160"/>
        <v>84.453237241467946</v>
      </c>
      <c r="K1327" s="18">
        <f t="shared" si="160"/>
        <v>0.65</v>
      </c>
      <c r="L1327" s="35">
        <f>Data!BL7</f>
        <v>1650.6523731634045</v>
      </c>
      <c r="Q1327" s="21">
        <v>0</v>
      </c>
      <c r="R1327" s="21">
        <v>287.09646217437847</v>
      </c>
      <c r="S1327" s="21">
        <v>5525.7267449348865</v>
      </c>
      <c r="T1327" s="38">
        <v>0.41108216544396925</v>
      </c>
    </row>
    <row r="1328" spans="1:20" x14ac:dyDescent="0.25">
      <c r="A1328" s="16" t="s">
        <v>321</v>
      </c>
      <c r="B1328" s="8" t="s">
        <v>60</v>
      </c>
      <c r="C1328" s="8" t="s">
        <v>68</v>
      </c>
      <c r="D1328" s="8" t="str">
        <f t="shared" si="158"/>
        <v>Week_46_old-generic-cofi</v>
      </c>
      <c r="E1328" s="8" t="str">
        <f t="shared" si="159"/>
        <v>Initial</v>
      </c>
      <c r="H1328" s="18">
        <f t="shared" si="160"/>
        <v>4.1802592378385852E-3</v>
      </c>
      <c r="I1328" s="6">
        <f t="shared" si="160"/>
        <v>3.15</v>
      </c>
      <c r="J1328" s="6">
        <f t="shared" si="160"/>
        <v>84.453237241467946</v>
      </c>
      <c r="K1328" s="18">
        <f t="shared" si="160"/>
        <v>0.65</v>
      </c>
      <c r="L1328" s="35">
        <f>Data!BL8</f>
        <v>1731.9975466831138</v>
      </c>
      <c r="Q1328" s="21">
        <v>0</v>
      </c>
      <c r="R1328" s="21">
        <v>168.91079362355399</v>
      </c>
      <c r="S1328" s="21">
        <v>3555.2648615168641</v>
      </c>
      <c r="T1328" s="38">
        <v>0.30005744013251356</v>
      </c>
    </row>
    <row r="1329" spans="1:20" x14ac:dyDescent="0.25">
      <c r="A1329" s="16" t="s">
        <v>322</v>
      </c>
      <c r="B1329" s="8" t="s">
        <v>60</v>
      </c>
      <c r="C1329" s="8" t="s">
        <v>68</v>
      </c>
      <c r="D1329" s="8" t="str">
        <f t="shared" si="158"/>
        <v>Week_47_old-generic-cofi</v>
      </c>
      <c r="E1329" s="8" t="str">
        <f t="shared" si="159"/>
        <v>Initial</v>
      </c>
      <c r="H1329" s="18">
        <f t="shared" si="160"/>
        <v>4.1802592378385852E-3</v>
      </c>
      <c r="I1329" s="6">
        <f t="shared" si="160"/>
        <v>3.15</v>
      </c>
      <c r="J1329" s="6">
        <f t="shared" si="160"/>
        <v>84.453237241467946</v>
      </c>
      <c r="K1329" s="18">
        <f t="shared" si="160"/>
        <v>0.65</v>
      </c>
      <c r="L1329" s="35">
        <f>Data!BL9</f>
        <v>2385.2246421647269</v>
      </c>
      <c r="Q1329" s="21">
        <v>0</v>
      </c>
      <c r="R1329" s="21">
        <v>106.1610374932844</v>
      </c>
      <c r="S1329" s="21">
        <v>2264.5059737462461</v>
      </c>
      <c r="T1329" s="38">
        <v>0.20696827592959843</v>
      </c>
    </row>
    <row r="1330" spans="1:20" x14ac:dyDescent="0.25">
      <c r="A1330" s="16" t="s">
        <v>323</v>
      </c>
      <c r="B1330" s="8" t="s">
        <v>60</v>
      </c>
      <c r="C1330" s="8" t="s">
        <v>68</v>
      </c>
      <c r="D1330" s="8" t="str">
        <f t="shared" si="158"/>
        <v>Week_48_old-generic-cofi</v>
      </c>
      <c r="E1330" s="8" t="str">
        <f t="shared" si="159"/>
        <v>Initial</v>
      </c>
      <c r="H1330" s="18">
        <f t="shared" si="160"/>
        <v>4.1802592378385852E-3</v>
      </c>
      <c r="I1330" s="6">
        <f t="shared" si="160"/>
        <v>3.15</v>
      </c>
      <c r="J1330" s="6">
        <f t="shared" si="160"/>
        <v>84.453237241467946</v>
      </c>
      <c r="K1330" s="18">
        <f t="shared" si="160"/>
        <v>0.65</v>
      </c>
      <c r="L1330" s="35">
        <f>Data!BL10</f>
        <v>2385.2246421647269</v>
      </c>
      <c r="Q1330" s="21">
        <v>0</v>
      </c>
      <c r="R1330" s="21">
        <v>60.816037261846589</v>
      </c>
      <c r="S1330" s="21">
        <v>1371.291846954334</v>
      </c>
      <c r="T1330" s="38">
        <v>0.1399199687397884</v>
      </c>
    </row>
    <row r="1331" spans="1:20" x14ac:dyDescent="0.25">
      <c r="A1331" s="16" t="s">
        <v>324</v>
      </c>
      <c r="B1331" s="8" t="s">
        <v>60</v>
      </c>
      <c r="C1331" s="8" t="s">
        <v>68</v>
      </c>
      <c r="D1331" s="8" t="str">
        <f t="shared" si="158"/>
        <v>Week_49_old-generic-cofi</v>
      </c>
      <c r="E1331" s="8" t="str">
        <f t="shared" si="159"/>
        <v>Initial</v>
      </c>
      <c r="H1331" s="18">
        <f t="shared" si="160"/>
        <v>4.1802592378385852E-3</v>
      </c>
      <c r="I1331" s="6">
        <f t="shared" si="160"/>
        <v>3.15</v>
      </c>
      <c r="J1331" s="6">
        <f t="shared" si="160"/>
        <v>84.453237241467946</v>
      </c>
      <c r="K1331" s="18">
        <f t="shared" si="160"/>
        <v>0.65</v>
      </c>
      <c r="L1331" s="35">
        <f>Data!BL11</f>
        <v>2385.2246421647269</v>
      </c>
      <c r="Q1331" s="21">
        <v>0</v>
      </c>
      <c r="R1331" s="21">
        <v>43.612440892773115</v>
      </c>
      <c r="S1331" s="21">
        <v>959.38301976245145</v>
      </c>
      <c r="T1331" s="38">
        <v>9.3327878845118395E-2</v>
      </c>
    </row>
    <row r="1332" spans="1:20" x14ac:dyDescent="0.25">
      <c r="A1332" s="16" t="s">
        <v>325</v>
      </c>
      <c r="B1332" s="8" t="s">
        <v>60</v>
      </c>
      <c r="C1332" s="8" t="s">
        <v>68</v>
      </c>
      <c r="D1332" s="8" t="str">
        <f t="shared" si="158"/>
        <v>Week_50_old-generic-cofi</v>
      </c>
      <c r="E1332" s="8" t="str">
        <f t="shared" si="159"/>
        <v>Initial</v>
      </c>
      <c r="H1332" s="18">
        <f t="shared" si="160"/>
        <v>4.1802592378385852E-3</v>
      </c>
      <c r="I1332" s="6">
        <f t="shared" si="160"/>
        <v>3.15</v>
      </c>
      <c r="J1332" s="6">
        <f t="shared" si="160"/>
        <v>84.453237241467946</v>
      </c>
      <c r="K1332" s="18">
        <f t="shared" si="160"/>
        <v>0.65</v>
      </c>
      <c r="L1332" s="35">
        <f>Data!BL12</f>
        <v>2011.4207803329416</v>
      </c>
      <c r="Q1332" s="21">
        <v>0</v>
      </c>
      <c r="R1332" s="21">
        <v>43.713050494937818</v>
      </c>
      <c r="S1332" s="21">
        <v>843.26795066881868</v>
      </c>
      <c r="T1332" s="38">
        <v>6.169793890261277E-2</v>
      </c>
    </row>
    <row r="1333" spans="1:20" x14ac:dyDescent="0.25">
      <c r="A1333" s="16" t="s">
        <v>326</v>
      </c>
      <c r="B1333" s="8" t="s">
        <v>60</v>
      </c>
      <c r="C1333" s="8" t="s">
        <v>68</v>
      </c>
      <c r="D1333" s="8" t="str">
        <f t="shared" si="158"/>
        <v>Week_51_old-generic-cofi</v>
      </c>
      <c r="E1333" s="8" t="str">
        <f t="shared" si="159"/>
        <v>Initial</v>
      </c>
      <c r="H1333" s="18">
        <f t="shared" si="160"/>
        <v>4.1802592378385852E-3</v>
      </c>
      <c r="I1333" s="6">
        <f t="shared" si="160"/>
        <v>3.15</v>
      </c>
      <c r="J1333" s="6">
        <f t="shared" si="160"/>
        <v>84.453237241467946</v>
      </c>
      <c r="K1333" s="18">
        <f t="shared" si="160"/>
        <v>0.65</v>
      </c>
      <c r="L1333" s="35">
        <f>Data!BL13</f>
        <v>2011.4207803329416</v>
      </c>
      <c r="Q1333" s="21">
        <v>0</v>
      </c>
      <c r="R1333" s="21">
        <v>17.626073117753496</v>
      </c>
      <c r="S1333" s="21">
        <v>398.00324225782401</v>
      </c>
      <c r="T1333" s="38">
        <v>4.0549141696796465E-2</v>
      </c>
    </row>
    <row r="1334" spans="1:20" x14ac:dyDescent="0.25">
      <c r="A1334" s="16" t="s">
        <v>327</v>
      </c>
      <c r="B1334" s="8" t="s">
        <v>60</v>
      </c>
      <c r="C1334" s="8" t="s">
        <v>68</v>
      </c>
      <c r="D1334" s="8" t="str">
        <f t="shared" si="158"/>
        <v>Week_52_old-generic-cofi</v>
      </c>
      <c r="E1334" s="8" t="str">
        <f t="shared" si="159"/>
        <v>Initial</v>
      </c>
      <c r="H1334" s="18">
        <f t="shared" si="160"/>
        <v>4.1802592378385852E-3</v>
      </c>
      <c r="I1334" s="6">
        <f t="shared" si="160"/>
        <v>3.15</v>
      </c>
      <c r="J1334" s="6">
        <f t="shared" si="160"/>
        <v>84.453237241467946</v>
      </c>
      <c r="K1334" s="18">
        <f t="shared" si="160"/>
        <v>0.65</v>
      </c>
      <c r="L1334" s="35">
        <f>Data!BL14</f>
        <v>2011.4207803329416</v>
      </c>
      <c r="Q1334" s="21">
        <v>0</v>
      </c>
      <c r="R1334" s="21">
        <v>11.382234208080142</v>
      </c>
      <c r="S1334" s="21">
        <v>235.48201533992815</v>
      </c>
      <c r="T1334" s="38">
        <v>2.6547469956611724E-2</v>
      </c>
    </row>
    <row r="1335" spans="1:20" x14ac:dyDescent="0.25">
      <c r="A1335" s="17" t="s">
        <v>262</v>
      </c>
      <c r="B1335" s="8" t="s">
        <v>60</v>
      </c>
      <c r="C1335" s="8" t="s">
        <v>68</v>
      </c>
      <c r="D1335" s="8" t="str">
        <f t="shared" si="158"/>
        <v>Week_01-generic-cofi</v>
      </c>
      <c r="E1335" s="8" t="str">
        <f t="shared" si="159"/>
        <v>ReFi-tv.refi</v>
      </c>
      <c r="H1335" s="18">
        <f t="shared" si="160"/>
        <v>4.1802592378385852E-3</v>
      </c>
      <c r="I1335" s="6">
        <f t="shared" si="160"/>
        <v>3.15</v>
      </c>
      <c r="J1335" s="6">
        <f t="shared" si="160"/>
        <v>84.453237241467946</v>
      </c>
      <c r="K1335" s="18">
        <f t="shared" si="160"/>
        <v>0.65</v>
      </c>
      <c r="L1335" s="35">
        <f>Data!BL15</f>
        <v>2011.4207803329416</v>
      </c>
      <c r="Q1335" s="21">
        <v>0</v>
      </c>
      <c r="R1335" s="21">
        <v>150.00373417108662</v>
      </c>
      <c r="S1335" s="21">
        <v>2885.9357474407075</v>
      </c>
      <c r="T1335" s="38">
        <v>0.23636678839165892</v>
      </c>
    </row>
    <row r="1336" spans="1:20" x14ac:dyDescent="0.25">
      <c r="A1336" s="17" t="s">
        <v>263</v>
      </c>
      <c r="B1336" s="8" t="s">
        <v>60</v>
      </c>
      <c r="C1336" s="8" t="s">
        <v>68</v>
      </c>
      <c r="D1336" s="8" t="str">
        <f t="shared" si="158"/>
        <v>Week_02-generic-cofi</v>
      </c>
      <c r="E1336" s="8" t="str">
        <f t="shared" si="159"/>
        <v>ReFi-tv.refi</v>
      </c>
      <c r="H1336" s="18">
        <f t="shared" si="160"/>
        <v>4.1802592378385852E-3</v>
      </c>
      <c r="I1336" s="6">
        <f t="shared" si="160"/>
        <v>3.15</v>
      </c>
      <c r="J1336" s="6">
        <f t="shared" si="160"/>
        <v>84.453237241467946</v>
      </c>
      <c r="K1336" s="18">
        <f t="shared" si="160"/>
        <v>0.65</v>
      </c>
      <c r="L1336" s="35">
        <f>Data!BL16</f>
        <v>1316.3689574269065</v>
      </c>
      <c r="Q1336" s="21">
        <v>0</v>
      </c>
      <c r="R1336" s="21">
        <v>458.58064602500491</v>
      </c>
      <c r="S1336" s="21">
        <v>8474.4859122918297</v>
      </c>
      <c r="T1336" s="38">
        <v>0.57833391370917675</v>
      </c>
    </row>
    <row r="1337" spans="1:20" x14ac:dyDescent="0.25">
      <c r="A1337" s="17" t="s">
        <v>264</v>
      </c>
      <c r="B1337" s="8" t="s">
        <v>60</v>
      </c>
      <c r="C1337" s="8" t="s">
        <v>68</v>
      </c>
      <c r="D1337" s="8" t="str">
        <f t="shared" si="158"/>
        <v>Week_03-generic-cofi</v>
      </c>
      <c r="E1337" s="8" t="str">
        <f t="shared" si="159"/>
        <v>ReFi-tv.refi</v>
      </c>
      <c r="H1337" s="18">
        <f t="shared" si="160"/>
        <v>4.1802592378385852E-3</v>
      </c>
      <c r="I1337" s="6">
        <f t="shared" si="160"/>
        <v>3.15</v>
      </c>
      <c r="J1337" s="6">
        <f t="shared" si="160"/>
        <v>84.453237241467946</v>
      </c>
      <c r="K1337" s="18">
        <f t="shared" si="160"/>
        <v>0.65</v>
      </c>
      <c r="L1337" s="35">
        <f>Data!BL17</f>
        <v>1613.3688301958209</v>
      </c>
      <c r="Q1337" s="21">
        <v>0</v>
      </c>
      <c r="R1337" s="21">
        <v>256.47686359657234</v>
      </c>
      <c r="S1337" s="21">
        <v>5390.5741051475188</v>
      </c>
      <c r="T1337" s="38">
        <v>0.42953416804094124</v>
      </c>
    </row>
    <row r="1338" spans="1:20" x14ac:dyDescent="0.25">
      <c r="A1338" s="17" t="s">
        <v>265</v>
      </c>
      <c r="B1338" s="8" t="s">
        <v>60</v>
      </c>
      <c r="C1338" s="8" t="s">
        <v>68</v>
      </c>
      <c r="D1338" s="8" t="str">
        <f t="shared" si="158"/>
        <v>Week_04-generic-cofi</v>
      </c>
      <c r="E1338" s="8" t="str">
        <f t="shared" si="159"/>
        <v>ReFi-tv.refi</v>
      </c>
      <c r="H1338" s="18">
        <f t="shared" si="160"/>
        <v>4.1802592378385852E-3</v>
      </c>
      <c r="I1338" s="6">
        <f t="shared" si="160"/>
        <v>3.15</v>
      </c>
      <c r="J1338" s="6">
        <f t="shared" si="160"/>
        <v>84.453237241467946</v>
      </c>
      <c r="K1338" s="18">
        <f t="shared" si="160"/>
        <v>0.65</v>
      </c>
      <c r="L1338" s="35">
        <f>Data!BL18</f>
        <v>1235.0682156437022</v>
      </c>
      <c r="Q1338" s="21">
        <v>0</v>
      </c>
      <c r="R1338" s="21">
        <v>192.16966773418164</v>
      </c>
      <c r="S1338" s="21">
        <v>4413.0407915543174</v>
      </c>
      <c r="T1338" s="38">
        <v>0.44558708166094219</v>
      </c>
    </row>
    <row r="1339" spans="1:20" x14ac:dyDescent="0.25">
      <c r="A1339" s="17" t="s">
        <v>266</v>
      </c>
      <c r="B1339" s="8" t="s">
        <v>60</v>
      </c>
      <c r="C1339" s="8" t="s">
        <v>68</v>
      </c>
      <c r="D1339" s="8" t="str">
        <f t="shared" si="158"/>
        <v>Week_05-generic-cofi</v>
      </c>
      <c r="E1339" s="8" t="str">
        <f t="shared" si="159"/>
        <v>ReFi-tv.refi</v>
      </c>
      <c r="H1339" s="18">
        <f t="shared" ref="H1339:K1354" si="161">H1338</f>
        <v>4.1802592378385852E-3</v>
      </c>
      <c r="I1339" s="6">
        <f t="shared" si="161"/>
        <v>3.15</v>
      </c>
      <c r="J1339" s="6">
        <f t="shared" si="161"/>
        <v>84.453237241467946</v>
      </c>
      <c r="K1339" s="18">
        <f t="shared" si="161"/>
        <v>0.65</v>
      </c>
      <c r="L1339" s="35">
        <f>Data!BL19</f>
        <v>1600.0804117994869</v>
      </c>
      <c r="Q1339" s="21">
        <v>0</v>
      </c>
      <c r="R1339" s="21">
        <v>252.42889074945529</v>
      </c>
      <c r="S1339" s="21">
        <v>5270.2147636153377</v>
      </c>
      <c r="T1339" s="38">
        <v>0.42287567788110547</v>
      </c>
    </row>
    <row r="1340" spans="1:20" x14ac:dyDescent="0.25">
      <c r="A1340" s="17" t="s">
        <v>267</v>
      </c>
      <c r="B1340" s="8" t="s">
        <v>60</v>
      </c>
      <c r="C1340" s="8" t="s">
        <v>68</v>
      </c>
      <c r="D1340" s="8" t="str">
        <f t="shared" si="158"/>
        <v>Week_06-generic-cofi</v>
      </c>
      <c r="E1340" s="8" t="str">
        <f t="shared" si="159"/>
        <v>ReFi-tv.refi</v>
      </c>
      <c r="H1340" s="18">
        <f t="shared" si="161"/>
        <v>4.1802592378385852E-3</v>
      </c>
      <c r="I1340" s="6">
        <f t="shared" si="161"/>
        <v>3.15</v>
      </c>
      <c r="J1340" s="6">
        <f t="shared" si="161"/>
        <v>84.453237241467946</v>
      </c>
      <c r="K1340" s="18">
        <f t="shared" si="161"/>
        <v>0.65</v>
      </c>
      <c r="L1340" s="35">
        <f>Data!BL20</f>
        <v>1560.3788617732253</v>
      </c>
      <c r="Q1340" s="21">
        <v>0</v>
      </c>
      <c r="R1340" s="21">
        <v>272.79368764378881</v>
      </c>
      <c r="S1340" s="21">
        <v>5701.3183085828032</v>
      </c>
      <c r="T1340" s="38">
        <v>0.45255459525815123</v>
      </c>
    </row>
    <row r="1341" spans="1:20" x14ac:dyDescent="0.25">
      <c r="A1341" s="17" t="s">
        <v>268</v>
      </c>
      <c r="B1341" s="8" t="s">
        <v>60</v>
      </c>
      <c r="C1341" s="8" t="s">
        <v>68</v>
      </c>
      <c r="D1341" s="8" t="str">
        <f t="shared" si="158"/>
        <v>Week_07-generic-cofi</v>
      </c>
      <c r="E1341" s="8" t="str">
        <f t="shared" si="159"/>
        <v>ReFi-tv.refi</v>
      </c>
      <c r="H1341" s="18">
        <f t="shared" si="161"/>
        <v>4.1802592378385852E-3</v>
      </c>
      <c r="I1341" s="6">
        <f t="shared" si="161"/>
        <v>3.15</v>
      </c>
      <c r="J1341" s="6">
        <f t="shared" si="161"/>
        <v>84.453237241467946</v>
      </c>
      <c r="K1341" s="18">
        <f t="shared" si="161"/>
        <v>0.65</v>
      </c>
      <c r="L1341" s="35">
        <f>Data!BL21</f>
        <v>1755.0704770950981</v>
      </c>
      <c r="Q1341" s="21">
        <v>0</v>
      </c>
      <c r="R1341" s="21">
        <v>133.32964916666424</v>
      </c>
      <c r="S1341" s="21">
        <v>3213.3552516339214</v>
      </c>
      <c r="T1341" s="38">
        <v>0.32403917159160867</v>
      </c>
    </row>
    <row r="1342" spans="1:20" x14ac:dyDescent="0.25">
      <c r="A1342" s="17" t="s">
        <v>269</v>
      </c>
      <c r="B1342" s="8" t="s">
        <v>60</v>
      </c>
      <c r="C1342" s="8" t="s">
        <v>68</v>
      </c>
      <c r="D1342" s="8" t="str">
        <f t="shared" si="158"/>
        <v>Week_08-generic-cofi</v>
      </c>
      <c r="E1342" s="8" t="str">
        <f t="shared" si="159"/>
        <v>ReFi-tv.refi</v>
      </c>
      <c r="H1342" s="18">
        <f t="shared" si="161"/>
        <v>4.1802592378385852E-3</v>
      </c>
      <c r="I1342" s="6">
        <f t="shared" si="161"/>
        <v>3.15</v>
      </c>
      <c r="J1342" s="6">
        <f t="shared" si="161"/>
        <v>84.453237241467946</v>
      </c>
      <c r="K1342" s="18">
        <f t="shared" si="161"/>
        <v>0.65</v>
      </c>
      <c r="L1342" s="35">
        <f>Data!BL22</f>
        <v>1419.9591140658622</v>
      </c>
      <c r="Q1342" s="21">
        <v>0</v>
      </c>
      <c r="R1342" s="21">
        <v>302.27328630610981</v>
      </c>
      <c r="S1342" s="21">
        <v>6331.3856998961728</v>
      </c>
      <c r="T1342" s="38">
        <v>0.44257307480416896</v>
      </c>
    </row>
    <row r="1343" spans="1:20" x14ac:dyDescent="0.25">
      <c r="A1343" s="17" t="s">
        <v>270</v>
      </c>
      <c r="B1343" s="8" t="s">
        <v>60</v>
      </c>
      <c r="C1343" s="8" t="s">
        <v>68</v>
      </c>
      <c r="D1343" s="8" t="str">
        <f t="shared" si="158"/>
        <v>Week_09-generic-cofi</v>
      </c>
      <c r="E1343" s="8" t="str">
        <f t="shared" si="159"/>
        <v>ReFi-tv.refi</v>
      </c>
      <c r="H1343" s="18">
        <f t="shared" si="161"/>
        <v>4.1802592378385852E-3</v>
      </c>
      <c r="I1343" s="6">
        <f t="shared" si="161"/>
        <v>3.15</v>
      </c>
      <c r="J1343" s="6">
        <f t="shared" si="161"/>
        <v>84.453237241467946</v>
      </c>
      <c r="K1343" s="18">
        <f t="shared" si="161"/>
        <v>0.65</v>
      </c>
      <c r="L1343" s="35">
        <f>Data!BL23</f>
        <v>1825.677908080751</v>
      </c>
      <c r="Q1343" s="21">
        <v>0</v>
      </c>
      <c r="R1343" s="21">
        <v>236.68255446500592</v>
      </c>
      <c r="S1343" s="21">
        <v>4879.8033145626987</v>
      </c>
      <c r="T1343" s="38">
        <v>0.38003633897999844</v>
      </c>
    </row>
    <row r="1344" spans="1:20" x14ac:dyDescent="0.25">
      <c r="A1344" s="17" t="s">
        <v>249</v>
      </c>
      <c r="B1344" s="8" t="s">
        <v>60</v>
      </c>
      <c r="C1344" s="8" t="s">
        <v>68</v>
      </c>
      <c r="D1344" s="8" t="str">
        <f t="shared" si="158"/>
        <v>Week_10-generic-cofi</v>
      </c>
      <c r="E1344" s="8" t="str">
        <f t="shared" si="159"/>
        <v>ReFi-tv.refi</v>
      </c>
      <c r="H1344" s="18">
        <f t="shared" si="161"/>
        <v>4.1802592378385852E-3</v>
      </c>
      <c r="I1344" s="6">
        <f t="shared" si="161"/>
        <v>3.15</v>
      </c>
      <c r="J1344" s="6">
        <f t="shared" si="161"/>
        <v>84.453237241467946</v>
      </c>
      <c r="K1344" s="18">
        <f t="shared" si="161"/>
        <v>0.65</v>
      </c>
      <c r="L1344" s="35">
        <f>Data!BL24</f>
        <v>1504.6108258458892</v>
      </c>
      <c r="Q1344" s="21">
        <v>0</v>
      </c>
      <c r="R1344" s="21">
        <v>316.93127216741965</v>
      </c>
      <c r="S1344" s="21">
        <v>6635.5717310257869</v>
      </c>
      <c r="T1344" s="38">
        <v>0.49992635032812838</v>
      </c>
    </row>
    <row r="1345" spans="1:20" x14ac:dyDescent="0.25">
      <c r="A1345" s="17" t="s">
        <v>250</v>
      </c>
      <c r="B1345" s="8" t="s">
        <v>60</v>
      </c>
      <c r="C1345" s="8" t="s">
        <v>68</v>
      </c>
      <c r="D1345" s="8" t="str">
        <f t="shared" si="158"/>
        <v>Week_11-generic-cofi</v>
      </c>
      <c r="E1345" s="8" t="str">
        <f t="shared" si="159"/>
        <v>ReFi-tv.refi</v>
      </c>
      <c r="H1345" s="18">
        <f t="shared" si="161"/>
        <v>4.1802592378385852E-3</v>
      </c>
      <c r="I1345" s="6">
        <f t="shared" si="161"/>
        <v>3.15</v>
      </c>
      <c r="J1345" s="6">
        <f t="shared" si="161"/>
        <v>84.453237241467946</v>
      </c>
      <c r="K1345" s="18">
        <f t="shared" si="161"/>
        <v>0.65</v>
      </c>
      <c r="L1345" s="35">
        <f>Data!BL25</f>
        <v>1970.6821198758307</v>
      </c>
      <c r="Q1345" s="21">
        <v>0</v>
      </c>
      <c r="R1345" s="21">
        <v>196.85505301357801</v>
      </c>
      <c r="S1345" s="21">
        <v>4316.7168735187843</v>
      </c>
      <c r="T1345" s="38">
        <v>0.36265867178131239</v>
      </c>
    </row>
    <row r="1346" spans="1:20" x14ac:dyDescent="0.25">
      <c r="A1346" s="17" t="s">
        <v>251</v>
      </c>
      <c r="B1346" s="8" t="s">
        <v>60</v>
      </c>
      <c r="C1346" s="8" t="s">
        <v>68</v>
      </c>
      <c r="D1346" s="8" t="str">
        <f t="shared" si="158"/>
        <v>Week_12-generic-cofi</v>
      </c>
      <c r="E1346" s="8" t="str">
        <f t="shared" si="159"/>
        <v>ReFi-tv.refi</v>
      </c>
      <c r="H1346" s="18">
        <f t="shared" si="161"/>
        <v>4.1802592378385852E-3</v>
      </c>
      <c r="I1346" s="6">
        <f t="shared" si="161"/>
        <v>3.15</v>
      </c>
      <c r="J1346" s="6">
        <f t="shared" si="161"/>
        <v>84.453237241467946</v>
      </c>
      <c r="K1346" s="18">
        <f t="shared" si="161"/>
        <v>0.65</v>
      </c>
      <c r="L1346" s="35">
        <f>Data!BL26</f>
        <v>1732.3697433913301</v>
      </c>
      <c r="Q1346" s="21">
        <v>0</v>
      </c>
      <c r="R1346" s="21">
        <v>167.01428903910036</v>
      </c>
      <c r="S1346" s="21">
        <v>3664.8069633384825</v>
      </c>
      <c r="T1346" s="38">
        <v>0.29599641489582851</v>
      </c>
    </row>
    <row r="1347" spans="1:20" x14ac:dyDescent="0.25">
      <c r="A1347" s="17" t="s">
        <v>252</v>
      </c>
      <c r="B1347" s="8" t="s">
        <v>60</v>
      </c>
      <c r="C1347" s="8" t="s">
        <v>68</v>
      </c>
      <c r="D1347" s="8" t="str">
        <f t="shared" si="158"/>
        <v>Week_13-generic-cofi</v>
      </c>
      <c r="E1347" s="8" t="str">
        <f t="shared" si="159"/>
        <v>ReFi-tv.refi</v>
      </c>
      <c r="H1347" s="18">
        <f t="shared" si="161"/>
        <v>4.1802592378385852E-3</v>
      </c>
      <c r="I1347" s="6">
        <f t="shared" si="161"/>
        <v>3.15</v>
      </c>
      <c r="J1347" s="6">
        <f t="shared" si="161"/>
        <v>84.453237241467946</v>
      </c>
      <c r="K1347" s="18">
        <f t="shared" si="161"/>
        <v>0.65</v>
      </c>
      <c r="L1347" s="35">
        <f>Data!BL27</f>
        <v>2408.5300324575032</v>
      </c>
      <c r="Q1347" s="21">
        <v>0</v>
      </c>
      <c r="R1347" s="21">
        <v>114.71315735507127</v>
      </c>
      <c r="S1347" s="21">
        <v>2496.2475246290919</v>
      </c>
      <c r="T1347" s="38">
        <v>0.20398057465335506</v>
      </c>
    </row>
    <row r="1348" spans="1:20" x14ac:dyDescent="0.25">
      <c r="A1348" s="17" t="s">
        <v>253</v>
      </c>
      <c r="B1348" s="8" t="s">
        <v>60</v>
      </c>
      <c r="C1348" s="8" t="s">
        <v>68</v>
      </c>
      <c r="D1348" s="8" t="str">
        <f t="shared" si="158"/>
        <v>Week_14-generic-cofi</v>
      </c>
      <c r="E1348" s="8" t="str">
        <f t="shared" si="159"/>
        <v>ReFi-tv.refi</v>
      </c>
      <c r="H1348" s="18">
        <f t="shared" si="161"/>
        <v>4.1802592378385852E-3</v>
      </c>
      <c r="I1348" s="6">
        <f t="shared" si="161"/>
        <v>3.15</v>
      </c>
      <c r="J1348" s="6">
        <f t="shared" si="161"/>
        <v>84.453237241467946</v>
      </c>
      <c r="K1348" s="18">
        <f t="shared" si="161"/>
        <v>0.65</v>
      </c>
      <c r="L1348" s="35">
        <f>Data!BL28</f>
        <v>1404.9358525229909</v>
      </c>
      <c r="Q1348" s="21">
        <v>0</v>
      </c>
      <c r="R1348" s="21">
        <v>335.32354652742333</v>
      </c>
      <c r="S1348" s="21">
        <v>7148.8080274952617</v>
      </c>
      <c r="T1348" s="38">
        <v>0.48973694167438353</v>
      </c>
    </row>
    <row r="1349" spans="1:20" x14ac:dyDescent="0.25">
      <c r="A1349" s="17" t="s">
        <v>254</v>
      </c>
      <c r="B1349" s="8" t="s">
        <v>60</v>
      </c>
      <c r="C1349" s="8" t="s">
        <v>68</v>
      </c>
      <c r="D1349" s="8" t="str">
        <f t="shared" si="158"/>
        <v>Week_15-generic-cofi</v>
      </c>
      <c r="E1349" s="8" t="str">
        <f t="shared" si="159"/>
        <v>ReFi-tv.refi</v>
      </c>
      <c r="H1349" s="18">
        <f t="shared" si="161"/>
        <v>4.1802592378385852E-3</v>
      </c>
      <c r="I1349" s="6">
        <f t="shared" si="161"/>
        <v>3.15</v>
      </c>
      <c r="J1349" s="6">
        <f t="shared" si="161"/>
        <v>84.453237241467946</v>
      </c>
      <c r="K1349" s="18">
        <f t="shared" si="161"/>
        <v>0.65</v>
      </c>
      <c r="L1349" s="35">
        <f>Data!BL29</f>
        <v>2118.2218837134515</v>
      </c>
      <c r="Q1349" s="21">
        <v>0</v>
      </c>
      <c r="R1349" s="21">
        <v>175.83102801873639</v>
      </c>
      <c r="S1349" s="21">
        <v>3825.980102372534</v>
      </c>
      <c r="T1349" s="38">
        <v>0.35424737091191627</v>
      </c>
    </row>
    <row r="1350" spans="1:20" x14ac:dyDescent="0.25">
      <c r="A1350" s="17" t="s">
        <v>255</v>
      </c>
      <c r="B1350" s="8" t="s">
        <v>60</v>
      </c>
      <c r="C1350" s="8" t="s">
        <v>68</v>
      </c>
      <c r="D1350" s="8" t="str">
        <f t="shared" si="158"/>
        <v>Week_16-generic-cofi</v>
      </c>
      <c r="E1350" s="8" t="str">
        <f t="shared" si="159"/>
        <v>ReFi-tv.refi</v>
      </c>
      <c r="H1350" s="18">
        <f t="shared" si="161"/>
        <v>4.1802592378385852E-3</v>
      </c>
      <c r="I1350" s="6">
        <f t="shared" si="161"/>
        <v>3.15</v>
      </c>
      <c r="J1350" s="6">
        <f t="shared" si="161"/>
        <v>84.453237241467946</v>
      </c>
      <c r="K1350" s="18">
        <f t="shared" si="161"/>
        <v>0.65</v>
      </c>
      <c r="L1350" s="35">
        <f>Data!BL30</f>
        <v>1867.8014293073777</v>
      </c>
      <c r="Q1350" s="21">
        <v>0</v>
      </c>
      <c r="R1350" s="21">
        <v>282.1155632558079</v>
      </c>
      <c r="S1350" s="21">
        <v>5488.6014111292343</v>
      </c>
      <c r="T1350" s="38">
        <v>0.37963707739566654</v>
      </c>
    </row>
    <row r="1351" spans="1:20" x14ac:dyDescent="0.25">
      <c r="A1351" s="17" t="s">
        <v>256</v>
      </c>
      <c r="B1351" s="8" t="s">
        <v>60</v>
      </c>
      <c r="C1351" s="8" t="s">
        <v>68</v>
      </c>
      <c r="D1351" s="8" t="str">
        <f t="shared" si="158"/>
        <v>Week_17-generic-cofi</v>
      </c>
      <c r="E1351" s="8" t="str">
        <f t="shared" si="159"/>
        <v>ReFi-tv.refi</v>
      </c>
      <c r="H1351" s="18">
        <f t="shared" si="161"/>
        <v>4.1802592378385852E-3</v>
      </c>
      <c r="I1351" s="6">
        <f t="shared" si="161"/>
        <v>3.15</v>
      </c>
      <c r="J1351" s="6">
        <f t="shared" si="161"/>
        <v>84.453237241467946</v>
      </c>
      <c r="K1351" s="18">
        <f t="shared" si="161"/>
        <v>0.65</v>
      </c>
      <c r="L1351" s="35">
        <f>Data!BL31</f>
        <v>2118.2218837134515</v>
      </c>
      <c r="Q1351" s="21">
        <v>0</v>
      </c>
      <c r="R1351" s="21">
        <v>216.01271941773896</v>
      </c>
      <c r="S1351" s="21">
        <v>4397.1665267632734</v>
      </c>
      <c r="T1351" s="38">
        <v>0.33144849228163764</v>
      </c>
    </row>
    <row r="1352" spans="1:20" x14ac:dyDescent="0.25">
      <c r="A1352" s="17" t="s">
        <v>257</v>
      </c>
      <c r="B1352" s="8" t="s">
        <v>60</v>
      </c>
      <c r="C1352" s="8" t="s">
        <v>68</v>
      </c>
      <c r="D1352" s="8" t="str">
        <f t="shared" si="158"/>
        <v>Week_18-generic-cofi</v>
      </c>
      <c r="E1352" s="8" t="str">
        <f t="shared" si="159"/>
        <v>ReFi-tv.refi</v>
      </c>
      <c r="H1352" s="18">
        <f t="shared" si="161"/>
        <v>4.1802592378385852E-3</v>
      </c>
      <c r="I1352" s="6">
        <f t="shared" si="161"/>
        <v>3.15</v>
      </c>
      <c r="J1352" s="6">
        <f t="shared" si="161"/>
        <v>84.453237241467946</v>
      </c>
      <c r="K1352" s="18">
        <f t="shared" si="161"/>
        <v>0.65</v>
      </c>
      <c r="L1352" s="35">
        <f>Data!BL32</f>
        <v>2118.2218837134515</v>
      </c>
      <c r="Q1352" s="21">
        <v>0</v>
      </c>
      <c r="R1352" s="21">
        <v>93.627284056415078</v>
      </c>
      <c r="S1352" s="21">
        <v>2271.9073443691886</v>
      </c>
      <c r="T1352" s="38">
        <v>0.23027132257928318</v>
      </c>
    </row>
    <row r="1353" spans="1:20" x14ac:dyDescent="0.25">
      <c r="A1353" s="17" t="s">
        <v>258</v>
      </c>
      <c r="B1353" s="8" t="s">
        <v>60</v>
      </c>
      <c r="C1353" s="8" t="s">
        <v>68</v>
      </c>
      <c r="D1353" s="8" t="str">
        <f t="shared" si="158"/>
        <v>Week_19-generic-cofi</v>
      </c>
      <c r="E1353" s="8" t="str">
        <f t="shared" si="159"/>
        <v>ReFi-tv.refi</v>
      </c>
      <c r="H1353" s="18">
        <f t="shared" si="161"/>
        <v>4.1802592378385852E-3</v>
      </c>
      <c r="I1353" s="6">
        <f t="shared" si="161"/>
        <v>3.15</v>
      </c>
      <c r="J1353" s="6">
        <f t="shared" si="161"/>
        <v>84.453237241467946</v>
      </c>
      <c r="K1353" s="18">
        <f t="shared" si="161"/>
        <v>0.65</v>
      </c>
      <c r="L1353" s="35">
        <f>Data!BL33</f>
        <v>2136.0220676102031</v>
      </c>
      <c r="Q1353" s="21">
        <v>0</v>
      </c>
      <c r="R1353" s="21">
        <v>63.703243443073433</v>
      </c>
      <c r="S1353" s="21">
        <v>1503.5110049220241</v>
      </c>
      <c r="T1353" s="38">
        <v>0.15643319096880781</v>
      </c>
    </row>
    <row r="1354" spans="1:20" x14ac:dyDescent="0.25">
      <c r="A1354" s="17" t="s">
        <v>259</v>
      </c>
      <c r="B1354" s="8" t="s">
        <v>60</v>
      </c>
      <c r="C1354" s="8" t="s">
        <v>68</v>
      </c>
      <c r="D1354" s="8" t="str">
        <f t="shared" si="158"/>
        <v>Week_20-generic-cofi</v>
      </c>
      <c r="E1354" s="8" t="str">
        <f t="shared" si="159"/>
        <v>ReFi-tv.refi</v>
      </c>
      <c r="H1354" s="18">
        <f t="shared" si="161"/>
        <v>4.1802592378385852E-3</v>
      </c>
      <c r="I1354" s="6">
        <f t="shared" si="161"/>
        <v>3.15</v>
      </c>
      <c r="J1354" s="6">
        <f t="shared" si="161"/>
        <v>84.453237241467946</v>
      </c>
      <c r="K1354" s="18">
        <f t="shared" si="161"/>
        <v>0.65</v>
      </c>
      <c r="L1354" s="35">
        <f>Data!BL34</f>
        <v>2136.0220676102031</v>
      </c>
      <c r="Q1354" s="21">
        <v>0</v>
      </c>
      <c r="R1354" s="21">
        <v>66.587408705913987</v>
      </c>
      <c r="S1354" s="21">
        <v>1332.0332865459175</v>
      </c>
      <c r="T1354" s="38">
        <v>0.10468128158088685</v>
      </c>
    </row>
    <row r="1355" spans="1:20" x14ac:dyDescent="0.25">
      <c r="A1355" s="17" t="s">
        <v>260</v>
      </c>
      <c r="B1355" s="8" t="s">
        <v>60</v>
      </c>
      <c r="C1355" s="8" t="s">
        <v>68</v>
      </c>
      <c r="D1355" s="8" t="str">
        <f t="shared" si="158"/>
        <v>Week_21-generic-cofi</v>
      </c>
      <c r="E1355" s="8" t="str">
        <f t="shared" si="159"/>
        <v>ReFi-tv.refi</v>
      </c>
      <c r="H1355" s="18">
        <f t="shared" ref="H1355:K1370" si="162">H1354</f>
        <v>4.1802592378385852E-3</v>
      </c>
      <c r="I1355" s="6">
        <f t="shared" si="162"/>
        <v>3.15</v>
      </c>
      <c r="J1355" s="6">
        <f t="shared" si="162"/>
        <v>84.453237241467946</v>
      </c>
      <c r="K1355" s="18">
        <f t="shared" si="162"/>
        <v>0.65</v>
      </c>
      <c r="L1355" s="35">
        <f>Data!BL35</f>
        <v>2136.0220676102031</v>
      </c>
      <c r="Q1355" s="21">
        <v>0</v>
      </c>
      <c r="R1355" s="21">
        <v>213.31952169754959</v>
      </c>
      <c r="S1355" s="21">
        <v>4387.1063936178325</v>
      </c>
      <c r="T1355" s="38">
        <v>0.35165751703530101</v>
      </c>
    </row>
    <row r="1356" spans="1:20" x14ac:dyDescent="0.25">
      <c r="A1356" s="17" t="s">
        <v>261</v>
      </c>
      <c r="B1356" s="8" t="s">
        <v>60</v>
      </c>
      <c r="C1356" s="8" t="s">
        <v>68</v>
      </c>
      <c r="D1356" s="8" t="str">
        <f t="shared" si="158"/>
        <v>Week_22-generic-cofi</v>
      </c>
      <c r="E1356" s="8" t="str">
        <f t="shared" si="159"/>
        <v>ReFi-tv.refi</v>
      </c>
      <c r="H1356" s="18">
        <f t="shared" si="162"/>
        <v>4.1802592378385852E-3</v>
      </c>
      <c r="I1356" s="6">
        <f t="shared" si="162"/>
        <v>3.15</v>
      </c>
      <c r="J1356" s="6">
        <f t="shared" si="162"/>
        <v>84.453237241467946</v>
      </c>
      <c r="K1356" s="18">
        <f t="shared" si="162"/>
        <v>0.65</v>
      </c>
      <c r="L1356" s="35">
        <f>Data!BL36</f>
        <v>2136.0220676102031</v>
      </c>
      <c r="Q1356" s="21">
        <v>0</v>
      </c>
      <c r="R1356" s="21">
        <v>146.27558697124044</v>
      </c>
      <c r="S1356" s="21">
        <v>2985.1777029693908</v>
      </c>
      <c r="T1356" s="38">
        <v>0.24547625451294397</v>
      </c>
    </row>
    <row r="1357" spans="1:20" x14ac:dyDescent="0.25">
      <c r="A1357" s="17" t="s">
        <v>278</v>
      </c>
      <c r="B1357" s="8" t="s">
        <v>60</v>
      </c>
      <c r="C1357" s="8" t="s">
        <v>68</v>
      </c>
      <c r="D1357" s="8" t="str">
        <f t="shared" si="158"/>
        <v>Week_23-generic-cofi</v>
      </c>
      <c r="E1357" s="8" t="str">
        <f t="shared" si="159"/>
        <v>ReFi-tv.refi</v>
      </c>
      <c r="H1357" s="18">
        <f t="shared" si="162"/>
        <v>4.1802592378385852E-3</v>
      </c>
      <c r="I1357" s="6">
        <f t="shared" si="162"/>
        <v>3.15</v>
      </c>
      <c r="J1357" s="6">
        <f t="shared" si="162"/>
        <v>84.453237241467946</v>
      </c>
      <c r="K1357" s="18">
        <f t="shared" si="162"/>
        <v>0.65</v>
      </c>
      <c r="L1357" s="35">
        <f>Data!BL37</f>
        <v>1441.8148956368873</v>
      </c>
      <c r="Q1357" s="21">
        <v>0</v>
      </c>
      <c r="R1357" s="21">
        <v>84.542596579865275</v>
      </c>
      <c r="S1357" s="21">
        <v>1979.1862947393618</v>
      </c>
      <c r="T1357" s="38">
        <v>0.22509138342761192</v>
      </c>
    </row>
    <row r="1358" spans="1:20" x14ac:dyDescent="0.25">
      <c r="A1358" s="17" t="s">
        <v>279</v>
      </c>
      <c r="B1358" s="8" t="s">
        <v>60</v>
      </c>
      <c r="C1358" s="8" t="s">
        <v>68</v>
      </c>
      <c r="D1358" s="8" t="str">
        <f t="shared" si="158"/>
        <v>Week_24-generic-cofi</v>
      </c>
      <c r="E1358" s="8" t="str">
        <f t="shared" si="159"/>
        <v>ReFi-tv.refi</v>
      </c>
      <c r="H1358" s="18">
        <f t="shared" si="162"/>
        <v>4.1802592378385852E-3</v>
      </c>
      <c r="I1358" s="6">
        <f t="shared" si="162"/>
        <v>3.15</v>
      </c>
      <c r="J1358" s="6">
        <f t="shared" si="162"/>
        <v>84.453237241467946</v>
      </c>
      <c r="K1358" s="18">
        <f t="shared" si="162"/>
        <v>0.65</v>
      </c>
      <c r="L1358" s="35">
        <f>Data!BL38</f>
        <v>1441.8148956368873</v>
      </c>
      <c r="Q1358" s="21">
        <v>0</v>
      </c>
      <c r="R1358" s="21">
        <v>114.04395746096515</v>
      </c>
      <c r="S1358" s="21">
        <v>2502.557200213957</v>
      </c>
      <c r="T1358" s="38">
        <v>0.26582281635845439</v>
      </c>
    </row>
    <row r="1359" spans="1:20" x14ac:dyDescent="0.25">
      <c r="A1359" s="17" t="s">
        <v>280</v>
      </c>
      <c r="B1359" s="8" t="s">
        <v>60</v>
      </c>
      <c r="C1359" s="8" t="s">
        <v>68</v>
      </c>
      <c r="D1359" s="8" t="str">
        <f t="shared" si="158"/>
        <v>Week_25-generic-cofi</v>
      </c>
      <c r="E1359" s="8" t="str">
        <f t="shared" si="159"/>
        <v>ReFi-tv.refi</v>
      </c>
      <c r="H1359" s="18">
        <f t="shared" si="162"/>
        <v>4.1802592378385852E-3</v>
      </c>
      <c r="I1359" s="6">
        <f t="shared" si="162"/>
        <v>3.15</v>
      </c>
      <c r="J1359" s="6">
        <f t="shared" si="162"/>
        <v>84.453237241467946</v>
      </c>
      <c r="K1359" s="18">
        <f t="shared" si="162"/>
        <v>0.65</v>
      </c>
      <c r="L1359" s="35">
        <f>Data!BL39</f>
        <v>1441.8148956368873</v>
      </c>
      <c r="Q1359" s="21">
        <v>0</v>
      </c>
      <c r="R1359" s="21">
        <v>121.69058489994516</v>
      </c>
      <c r="S1359" s="21">
        <v>2645.5123673627731</v>
      </c>
      <c r="T1359" s="38">
        <v>0.29035726752768687</v>
      </c>
    </row>
    <row r="1360" spans="1:20" x14ac:dyDescent="0.25">
      <c r="A1360" s="17" t="s">
        <v>281</v>
      </c>
      <c r="B1360" s="8" t="s">
        <v>60</v>
      </c>
      <c r="C1360" s="8" t="s">
        <v>68</v>
      </c>
      <c r="D1360" s="8" t="str">
        <f t="shared" si="158"/>
        <v>Week_26-generic-cofi</v>
      </c>
      <c r="E1360" s="8" t="str">
        <f t="shared" si="159"/>
        <v>ReFi-tv.refi</v>
      </c>
      <c r="H1360" s="18">
        <f t="shared" si="162"/>
        <v>4.1802592378385852E-3</v>
      </c>
      <c r="I1360" s="6">
        <f t="shared" si="162"/>
        <v>3.15</v>
      </c>
      <c r="J1360" s="6">
        <f t="shared" si="162"/>
        <v>84.453237241467946</v>
      </c>
      <c r="K1360" s="18">
        <f t="shared" si="162"/>
        <v>0.65</v>
      </c>
      <c r="L1360" s="35">
        <f>Data!BL40</f>
        <v>1441.8148956368873</v>
      </c>
      <c r="Q1360" s="21">
        <v>0</v>
      </c>
      <c r="R1360" s="21">
        <v>223.73085175379137</v>
      </c>
      <c r="S1360" s="21">
        <v>4416.2470049927133</v>
      </c>
      <c r="T1360" s="38">
        <v>0.39337637546208215</v>
      </c>
    </row>
    <row r="1361" spans="1:20" x14ac:dyDescent="0.25">
      <c r="A1361" s="17" t="s">
        <v>282</v>
      </c>
      <c r="B1361" s="8" t="s">
        <v>60</v>
      </c>
      <c r="C1361" s="8" t="s">
        <v>68</v>
      </c>
      <c r="D1361" s="8" t="str">
        <f t="shared" si="158"/>
        <v>Week_27-generic-cofi</v>
      </c>
      <c r="E1361" s="8" t="str">
        <f t="shared" si="159"/>
        <v>ReFi-tv.refi</v>
      </c>
      <c r="H1361" s="18">
        <f t="shared" si="162"/>
        <v>4.1802592378385852E-3</v>
      </c>
      <c r="I1361" s="6">
        <f t="shared" si="162"/>
        <v>3.15</v>
      </c>
      <c r="J1361" s="6">
        <f t="shared" si="162"/>
        <v>84.453237241467946</v>
      </c>
      <c r="K1361" s="18">
        <f t="shared" si="162"/>
        <v>0.65</v>
      </c>
      <c r="L1361" s="35">
        <f>Data!BL41</f>
        <v>1441.8148956368873</v>
      </c>
      <c r="Q1361" s="21">
        <v>0</v>
      </c>
      <c r="R1361" s="21">
        <v>199.44159554036042</v>
      </c>
      <c r="S1361" s="21">
        <v>4204.4852402128527</v>
      </c>
      <c r="T1361" s="38">
        <v>0.3975432463409917</v>
      </c>
    </row>
    <row r="1362" spans="1:20" x14ac:dyDescent="0.25">
      <c r="A1362" s="17" t="s">
        <v>283</v>
      </c>
      <c r="B1362" s="8" t="s">
        <v>60</v>
      </c>
      <c r="C1362" s="8" t="s">
        <v>68</v>
      </c>
      <c r="D1362" s="8" t="str">
        <f t="shared" si="158"/>
        <v>Week_28-generic-cofi</v>
      </c>
      <c r="E1362" s="8" t="str">
        <f t="shared" si="159"/>
        <v>ReFi-tv.refi</v>
      </c>
      <c r="H1362" s="18">
        <f t="shared" si="162"/>
        <v>4.1802592378385852E-3</v>
      </c>
      <c r="I1362" s="6">
        <f t="shared" si="162"/>
        <v>3.15</v>
      </c>
      <c r="J1362" s="6">
        <f t="shared" si="162"/>
        <v>84.453237241467946</v>
      </c>
      <c r="K1362" s="18">
        <f t="shared" si="162"/>
        <v>0.65</v>
      </c>
      <c r="L1362" s="35">
        <f>Data!BL42</f>
        <v>1281.6132405661219</v>
      </c>
      <c r="Q1362" s="21">
        <v>0</v>
      </c>
      <c r="R1362" s="21">
        <v>215.59643094066459</v>
      </c>
      <c r="S1362" s="21">
        <v>4576.3142661812126</v>
      </c>
      <c r="T1362" s="38">
        <v>0.44131445781238876</v>
      </c>
    </row>
    <row r="1363" spans="1:20" x14ac:dyDescent="0.25">
      <c r="A1363" s="17" t="s">
        <v>284</v>
      </c>
      <c r="B1363" s="8" t="s">
        <v>60</v>
      </c>
      <c r="C1363" s="8" t="s">
        <v>68</v>
      </c>
      <c r="D1363" s="8" t="str">
        <f t="shared" si="158"/>
        <v>Week_29-generic-cofi</v>
      </c>
      <c r="E1363" s="8" t="str">
        <f t="shared" si="159"/>
        <v>ReFi-tv.refi</v>
      </c>
      <c r="H1363" s="18">
        <f t="shared" si="162"/>
        <v>4.1802592378385852E-3</v>
      </c>
      <c r="I1363" s="6">
        <f t="shared" si="162"/>
        <v>3.15</v>
      </c>
      <c r="J1363" s="6">
        <f t="shared" si="162"/>
        <v>84.453237241467946</v>
      </c>
      <c r="K1363" s="18">
        <f t="shared" si="162"/>
        <v>0.65</v>
      </c>
      <c r="L1363" s="35">
        <f>Data!BL43</f>
        <v>1281.6132405661219</v>
      </c>
      <c r="Q1363" s="21">
        <v>0</v>
      </c>
      <c r="R1363" s="21">
        <v>184.70639234721324</v>
      </c>
      <c r="S1363" s="21">
        <v>3998.5097965683622</v>
      </c>
      <c r="T1363" s="38">
        <v>0.40560362295064223</v>
      </c>
    </row>
    <row r="1364" spans="1:20" x14ac:dyDescent="0.25">
      <c r="A1364" s="17" t="s">
        <v>285</v>
      </c>
      <c r="B1364" s="8" t="s">
        <v>60</v>
      </c>
      <c r="C1364" s="8" t="s">
        <v>68</v>
      </c>
      <c r="D1364" s="8" t="str">
        <f t="shared" si="158"/>
        <v>Week_30-generic-cofi</v>
      </c>
      <c r="E1364" s="8" t="str">
        <f t="shared" si="159"/>
        <v>ReFi-tv.refi</v>
      </c>
      <c r="H1364" s="18">
        <f t="shared" si="162"/>
        <v>4.1802592378385852E-3</v>
      </c>
      <c r="I1364" s="6">
        <f t="shared" si="162"/>
        <v>3.15</v>
      </c>
      <c r="J1364" s="6">
        <f t="shared" si="162"/>
        <v>84.453237241467946</v>
      </c>
      <c r="K1364" s="18">
        <f t="shared" si="162"/>
        <v>0.65</v>
      </c>
      <c r="L1364" s="35">
        <f>Data!BL44</f>
        <v>1281.6132405661219</v>
      </c>
      <c r="Q1364" s="21">
        <v>0</v>
      </c>
      <c r="R1364" s="21">
        <v>268.30437053703469</v>
      </c>
      <c r="S1364" s="21">
        <v>5386.4911808564202</v>
      </c>
      <c r="T1364" s="38">
        <v>0.45929083490135814</v>
      </c>
    </row>
    <row r="1365" spans="1:20" x14ac:dyDescent="0.25">
      <c r="A1365" s="17" t="s">
        <v>286</v>
      </c>
      <c r="B1365" s="8" t="s">
        <v>60</v>
      </c>
      <c r="C1365" s="8" t="s">
        <v>68</v>
      </c>
      <c r="D1365" s="8" t="str">
        <f t="shared" si="158"/>
        <v>Week_31-generic-cofi</v>
      </c>
      <c r="E1365" s="8" t="str">
        <f t="shared" si="159"/>
        <v>ReFi-tv.refi</v>
      </c>
      <c r="H1365" s="18">
        <f t="shared" si="162"/>
        <v>4.1802592378385852E-3</v>
      </c>
      <c r="I1365" s="6">
        <f t="shared" si="162"/>
        <v>3.15</v>
      </c>
      <c r="J1365" s="6">
        <f t="shared" si="162"/>
        <v>84.453237241467946</v>
      </c>
      <c r="K1365" s="18">
        <f t="shared" si="162"/>
        <v>0.65</v>
      </c>
      <c r="L1365" s="35">
        <f>Data!BL45</f>
        <v>1679.6010050259222</v>
      </c>
      <c r="Q1365" s="21">
        <v>0</v>
      </c>
      <c r="R1365" s="21">
        <v>175.17269637787157</v>
      </c>
      <c r="S1365" s="21">
        <v>3547.1844980528613</v>
      </c>
      <c r="T1365" s="38">
        <v>0.32945732114129589</v>
      </c>
    </row>
    <row r="1366" spans="1:20" x14ac:dyDescent="0.25">
      <c r="A1366" s="17" t="s">
        <v>287</v>
      </c>
      <c r="B1366" s="8" t="s">
        <v>60</v>
      </c>
      <c r="C1366" s="8" t="s">
        <v>68</v>
      </c>
      <c r="D1366" s="8" t="str">
        <f t="shared" si="158"/>
        <v>Week_32-generic-cofi</v>
      </c>
      <c r="E1366" s="8" t="str">
        <f t="shared" si="159"/>
        <v>ReFi-tv.refi</v>
      </c>
      <c r="H1366" s="18">
        <f t="shared" si="162"/>
        <v>4.1802592378385852E-3</v>
      </c>
      <c r="I1366" s="6">
        <f t="shared" si="162"/>
        <v>3.15</v>
      </c>
      <c r="J1366" s="6">
        <f t="shared" si="162"/>
        <v>84.453237241467946</v>
      </c>
      <c r="K1366" s="18">
        <f t="shared" si="162"/>
        <v>0.65</v>
      </c>
      <c r="L1366" s="35">
        <f>Data!BL46</f>
        <v>1785.0855563801672</v>
      </c>
      <c r="Q1366" s="21">
        <v>0</v>
      </c>
      <c r="R1366" s="21">
        <v>94.643525849395175</v>
      </c>
      <c r="S1366" s="21">
        <v>2096.4648254601693</v>
      </c>
      <c r="T1366" s="38">
        <v>0.22878196621290081</v>
      </c>
    </row>
    <row r="1367" spans="1:20" x14ac:dyDescent="0.25">
      <c r="A1367" s="17" t="s">
        <v>288</v>
      </c>
      <c r="B1367" s="8" t="s">
        <v>60</v>
      </c>
      <c r="C1367" s="8" t="s">
        <v>68</v>
      </c>
      <c r="D1367" s="8" t="str">
        <f t="shared" si="158"/>
        <v>Week_33-generic-cofi</v>
      </c>
      <c r="E1367" s="8" t="str">
        <f t="shared" si="159"/>
        <v>ReFi-tv.refi</v>
      </c>
      <c r="H1367" s="18">
        <f t="shared" si="162"/>
        <v>4.1802592378385852E-3</v>
      </c>
      <c r="I1367" s="6">
        <f t="shared" si="162"/>
        <v>3.15</v>
      </c>
      <c r="J1367" s="6">
        <f t="shared" si="162"/>
        <v>84.453237241467946</v>
      </c>
      <c r="K1367" s="18">
        <f t="shared" si="162"/>
        <v>0.65</v>
      </c>
      <c r="L1367" s="35">
        <f>Data!BL47</f>
        <v>1690.7075426683041</v>
      </c>
      <c r="Q1367" s="21">
        <v>0</v>
      </c>
      <c r="R1367" s="21">
        <v>191.56484428997254</v>
      </c>
      <c r="S1367" s="21">
        <v>3756.8491369520007</v>
      </c>
      <c r="T1367" s="38">
        <v>0.32675088006588571</v>
      </c>
    </row>
    <row r="1368" spans="1:20" x14ac:dyDescent="0.25">
      <c r="A1368" s="17" t="s">
        <v>289</v>
      </c>
      <c r="B1368" s="8" t="s">
        <v>60</v>
      </c>
      <c r="C1368" s="8" t="s">
        <v>68</v>
      </c>
      <c r="D1368" s="8" t="str">
        <f t="shared" si="158"/>
        <v>Week_34-generic-cofi</v>
      </c>
      <c r="E1368" s="8" t="str">
        <f t="shared" si="159"/>
        <v>ReFi-tv.refi</v>
      </c>
      <c r="H1368" s="18">
        <f t="shared" si="162"/>
        <v>4.1802592378385852E-3</v>
      </c>
      <c r="I1368" s="6">
        <f t="shared" si="162"/>
        <v>3.15</v>
      </c>
      <c r="J1368" s="6">
        <f t="shared" si="162"/>
        <v>84.453237241467946</v>
      </c>
      <c r="K1368" s="18">
        <f t="shared" si="162"/>
        <v>0.65</v>
      </c>
      <c r="L1368" s="35">
        <f>Data!BL48</f>
        <v>1640.0237687431245</v>
      </c>
      <c r="Q1368" s="21">
        <v>0</v>
      </c>
      <c r="R1368" s="21">
        <v>161.46171499728425</v>
      </c>
      <c r="S1368" s="21">
        <v>3299.7743752658921</v>
      </c>
      <c r="T1368" s="38">
        <v>0.29968957701689913</v>
      </c>
    </row>
    <row r="1369" spans="1:20" x14ac:dyDescent="0.25">
      <c r="A1369" s="17" t="s">
        <v>290</v>
      </c>
      <c r="B1369" s="8" t="s">
        <v>60</v>
      </c>
      <c r="C1369" s="8" t="s">
        <v>68</v>
      </c>
      <c r="D1369" s="8" t="str">
        <f t="shared" si="158"/>
        <v>Week_35-generic-cofi</v>
      </c>
      <c r="E1369" s="8" t="str">
        <f t="shared" si="159"/>
        <v>ReFi-tv.refi</v>
      </c>
      <c r="H1369" s="18">
        <f t="shared" si="162"/>
        <v>4.1802592378385852E-3</v>
      </c>
      <c r="I1369" s="6">
        <f t="shared" si="162"/>
        <v>3.15</v>
      </c>
      <c r="J1369" s="6">
        <f t="shared" si="162"/>
        <v>84.453237241467946</v>
      </c>
      <c r="K1369" s="18">
        <f t="shared" si="162"/>
        <v>0.65</v>
      </c>
      <c r="L1369" s="35">
        <f>Data!BL49</f>
        <v>2090.1152728342267</v>
      </c>
      <c r="Q1369" s="21">
        <v>0</v>
      </c>
      <c r="R1369" s="21">
        <v>116.99892742949288</v>
      </c>
      <c r="S1369" s="21">
        <v>2401.5139095066538</v>
      </c>
      <c r="T1369" s="38">
        <v>0.20669738914075408</v>
      </c>
    </row>
    <row r="1370" spans="1:20" x14ac:dyDescent="0.25">
      <c r="A1370" s="17" t="s">
        <v>291</v>
      </c>
      <c r="B1370" s="8" t="s">
        <v>60</v>
      </c>
      <c r="C1370" s="8" t="s">
        <v>68</v>
      </c>
      <c r="D1370" s="8" t="str">
        <f t="shared" si="158"/>
        <v>Week_36-generic-cofi</v>
      </c>
      <c r="E1370" s="8" t="str">
        <f t="shared" si="159"/>
        <v>ReFi-tv.refi</v>
      </c>
      <c r="H1370" s="18">
        <f t="shared" si="162"/>
        <v>4.1802592378385852E-3</v>
      </c>
      <c r="I1370" s="6">
        <f t="shared" si="162"/>
        <v>3.15</v>
      </c>
      <c r="J1370" s="6">
        <f t="shared" si="162"/>
        <v>84.453237241467946</v>
      </c>
      <c r="K1370" s="18">
        <f t="shared" si="162"/>
        <v>0.65</v>
      </c>
      <c r="L1370" s="35">
        <f>Data!BL50</f>
        <v>2828.7555777959278</v>
      </c>
      <c r="Q1370" s="21">
        <v>0</v>
      </c>
      <c r="R1370" s="21">
        <v>76.935432239834014</v>
      </c>
      <c r="S1370" s="21">
        <v>1556.9567749072585</v>
      </c>
      <c r="T1370" s="38">
        <v>0.13972901704046303</v>
      </c>
    </row>
    <row r="1371" spans="1:20" x14ac:dyDescent="0.25">
      <c r="A1371" s="17" t="s">
        <v>292</v>
      </c>
      <c r="B1371" s="8" t="s">
        <v>60</v>
      </c>
      <c r="C1371" s="8" t="s">
        <v>68</v>
      </c>
      <c r="D1371" s="8" t="str">
        <f t="shared" si="158"/>
        <v>Week_37-generic-cofi</v>
      </c>
      <c r="E1371" s="8" t="str">
        <f t="shared" si="159"/>
        <v>ReFi-tv.refi</v>
      </c>
      <c r="H1371" s="18">
        <f t="shared" ref="H1371:K1386" si="163">H1370</f>
        <v>4.1802592378385852E-3</v>
      </c>
      <c r="I1371" s="6">
        <f t="shared" si="163"/>
        <v>3.15</v>
      </c>
      <c r="J1371" s="6">
        <f t="shared" si="163"/>
        <v>84.453237241467946</v>
      </c>
      <c r="K1371" s="18">
        <f t="shared" si="163"/>
        <v>0.65</v>
      </c>
      <c r="L1371" s="35">
        <f>Data!BL51</f>
        <v>1922.1607123485817</v>
      </c>
      <c r="Q1371" s="21">
        <v>0</v>
      </c>
      <c r="R1371" s="21">
        <v>98.373700656106379</v>
      </c>
      <c r="S1371" s="21">
        <v>1982.6842101981024</v>
      </c>
      <c r="T1371" s="38">
        <v>0.17456985195914143</v>
      </c>
    </row>
    <row r="1372" spans="1:20" x14ac:dyDescent="0.25">
      <c r="A1372" s="17" t="s">
        <v>293</v>
      </c>
      <c r="B1372" s="8" t="s">
        <v>60</v>
      </c>
      <c r="C1372" s="8" t="s">
        <v>68</v>
      </c>
      <c r="D1372" s="8" t="str">
        <f t="shared" si="158"/>
        <v>Week_38-generic-cofi</v>
      </c>
      <c r="E1372" s="8" t="str">
        <f t="shared" si="159"/>
        <v>ReFi-tv.refi</v>
      </c>
      <c r="H1372" s="18">
        <f t="shared" si="163"/>
        <v>4.1802592378385852E-3</v>
      </c>
      <c r="I1372" s="6">
        <f t="shared" si="163"/>
        <v>3.15</v>
      </c>
      <c r="J1372" s="6">
        <f t="shared" si="163"/>
        <v>84.453237241467946</v>
      </c>
      <c r="K1372" s="18">
        <f t="shared" si="163"/>
        <v>0.65</v>
      </c>
      <c r="L1372" s="35">
        <f>Data!BL52</f>
        <v>1655.1084423786397</v>
      </c>
      <c r="Q1372" s="21">
        <v>0</v>
      </c>
      <c r="R1372" s="21">
        <v>193.03803165412126</v>
      </c>
      <c r="S1372" s="21">
        <v>3865.826612898707</v>
      </c>
      <c r="T1372" s="38">
        <v>0.33447249770204435</v>
      </c>
    </row>
    <row r="1373" spans="1:20" x14ac:dyDescent="0.25">
      <c r="A1373" s="17" t="s">
        <v>294</v>
      </c>
      <c r="B1373" s="8" t="s">
        <v>60</v>
      </c>
      <c r="C1373" s="8" t="s">
        <v>68</v>
      </c>
      <c r="D1373" s="8" t="str">
        <f t="shared" si="158"/>
        <v>Week_39-generic-cofi</v>
      </c>
      <c r="E1373" s="8" t="str">
        <f t="shared" si="159"/>
        <v>ReFi-tv.refi</v>
      </c>
      <c r="H1373" s="18">
        <f t="shared" si="163"/>
        <v>4.1802592378385852E-3</v>
      </c>
      <c r="I1373" s="6">
        <f t="shared" si="163"/>
        <v>3.15</v>
      </c>
      <c r="J1373" s="6">
        <f t="shared" si="163"/>
        <v>84.453237241467946</v>
      </c>
      <c r="K1373" s="18">
        <f t="shared" si="163"/>
        <v>0.65</v>
      </c>
      <c r="L1373" s="35">
        <f>Data!BL53</f>
        <v>1978.6811625276007</v>
      </c>
      <c r="Q1373" s="21">
        <v>0</v>
      </c>
      <c r="R1373" s="21">
        <v>136.1528017552429</v>
      </c>
      <c r="S1373" s="21">
        <v>2720.2487652468039</v>
      </c>
      <c r="T1373" s="38">
        <v>0.23253619140062198</v>
      </c>
    </row>
    <row r="1374" spans="1:20" x14ac:dyDescent="0.25">
      <c r="A1374" s="17" t="s">
        <v>295</v>
      </c>
      <c r="B1374" s="8" t="s">
        <v>60</v>
      </c>
      <c r="C1374" s="8" t="s">
        <v>68</v>
      </c>
      <c r="D1374" s="8" t="str">
        <f t="shared" si="158"/>
        <v>Week_40-generic-cofi</v>
      </c>
      <c r="E1374" s="8" t="str">
        <f t="shared" si="159"/>
        <v>ReFi-tv.refi</v>
      </c>
      <c r="H1374" s="18">
        <f t="shared" si="163"/>
        <v>4.1802592378385852E-3</v>
      </c>
      <c r="I1374" s="6">
        <f t="shared" si="163"/>
        <v>3.15</v>
      </c>
      <c r="J1374" s="6">
        <f t="shared" si="163"/>
        <v>84.453237241467946</v>
      </c>
      <c r="K1374" s="18">
        <f t="shared" si="163"/>
        <v>0.65</v>
      </c>
      <c r="L1374" s="35">
        <f>Data!BL54</f>
        <v>1830.26323436441</v>
      </c>
      <c r="Q1374" s="21">
        <v>0</v>
      </c>
      <c r="R1374" s="21">
        <v>66.837583486532282</v>
      </c>
      <c r="S1374" s="21">
        <v>1495.4889725163534</v>
      </c>
      <c r="T1374" s="38">
        <v>0.15804740862796762</v>
      </c>
    </row>
    <row r="1375" spans="1:20" x14ac:dyDescent="0.25">
      <c r="A1375" s="17" t="s">
        <v>296</v>
      </c>
      <c r="B1375" s="8" t="s">
        <v>60</v>
      </c>
      <c r="C1375" s="8" t="s">
        <v>68</v>
      </c>
      <c r="D1375" s="8" t="str">
        <f t="shared" si="158"/>
        <v>Week_41-generic-cofi</v>
      </c>
      <c r="E1375" s="8" t="str">
        <f t="shared" si="159"/>
        <v>ReFi-tv.refi</v>
      </c>
      <c r="H1375" s="18">
        <f t="shared" si="163"/>
        <v>4.1802592378385852E-3</v>
      </c>
      <c r="I1375" s="6">
        <f t="shared" si="163"/>
        <v>3.15</v>
      </c>
      <c r="J1375" s="6">
        <f t="shared" si="163"/>
        <v>84.453237241467946</v>
      </c>
      <c r="K1375" s="18">
        <f t="shared" si="163"/>
        <v>0.65</v>
      </c>
      <c r="L1375" s="35">
        <f>Data!BL55</f>
        <v>1725.3903664173188</v>
      </c>
      <c r="Q1375" s="21">
        <v>0</v>
      </c>
      <c r="R1375" s="21">
        <v>222.1050334506688</v>
      </c>
      <c r="S1375" s="21">
        <v>4345.5776537347911</v>
      </c>
      <c r="T1375" s="38">
        <v>0.3607705183006561</v>
      </c>
    </row>
    <row r="1376" spans="1:20" x14ac:dyDescent="0.25">
      <c r="A1376" s="17" t="s">
        <v>297</v>
      </c>
      <c r="B1376" s="8" t="s">
        <v>60</v>
      </c>
      <c r="C1376" s="8" t="s">
        <v>68</v>
      </c>
      <c r="D1376" s="8" t="str">
        <f t="shared" si="158"/>
        <v>Week_42-generic-cofi</v>
      </c>
      <c r="E1376" s="8" t="str">
        <f t="shared" si="159"/>
        <v>ReFi-tv.refi</v>
      </c>
      <c r="H1376" s="18">
        <f t="shared" si="163"/>
        <v>4.1802592378385852E-3</v>
      </c>
      <c r="I1376" s="6">
        <f t="shared" si="163"/>
        <v>3.15</v>
      </c>
      <c r="J1376" s="6">
        <f t="shared" si="163"/>
        <v>84.453237241467946</v>
      </c>
      <c r="K1376" s="18">
        <f t="shared" si="163"/>
        <v>0.65</v>
      </c>
      <c r="L1376" s="35">
        <f>Data!BL56</f>
        <v>1946.9834473517333</v>
      </c>
      <c r="Q1376" s="21">
        <v>0</v>
      </c>
      <c r="R1376" s="21">
        <v>147.73735959145108</v>
      </c>
      <c r="S1376" s="21">
        <v>2972.7243809570355</v>
      </c>
      <c r="T1376" s="38">
        <v>0.25238687383010683</v>
      </c>
    </row>
    <row r="1377" spans="1:20" x14ac:dyDescent="0.25">
      <c r="A1377" s="17" t="s">
        <v>298</v>
      </c>
      <c r="B1377" s="8" t="s">
        <v>60</v>
      </c>
      <c r="C1377" s="8" t="s">
        <v>68</v>
      </c>
      <c r="D1377" s="8" t="str">
        <f t="shared" si="158"/>
        <v>Week_43-generic-cofi</v>
      </c>
      <c r="E1377" s="8" t="str">
        <f t="shared" si="159"/>
        <v>ReFi-tv.refi</v>
      </c>
      <c r="H1377" s="18">
        <f t="shared" si="163"/>
        <v>4.1802592378385852E-3</v>
      </c>
      <c r="I1377" s="6">
        <f t="shared" si="163"/>
        <v>3.15</v>
      </c>
      <c r="J1377" s="6">
        <f t="shared" si="163"/>
        <v>84.453237241467946</v>
      </c>
      <c r="K1377" s="18">
        <f t="shared" si="163"/>
        <v>0.65</v>
      </c>
      <c r="L1377" s="35">
        <f>Data!BL57</f>
        <v>1944.8608207636205</v>
      </c>
      <c r="Q1377" s="21">
        <v>0</v>
      </c>
      <c r="R1377" s="21">
        <v>75.137808380375816</v>
      </c>
      <c r="S1377" s="21">
        <v>1682.0189070021866</v>
      </c>
      <c r="T1377" s="38">
        <v>0.17226752098246234</v>
      </c>
    </row>
    <row r="1378" spans="1:20" x14ac:dyDescent="0.25">
      <c r="A1378" s="17" t="s">
        <v>299</v>
      </c>
      <c r="B1378" s="8" t="s">
        <v>60</v>
      </c>
      <c r="C1378" s="8" t="s">
        <v>68</v>
      </c>
      <c r="D1378" s="8" t="str">
        <f t="shared" si="158"/>
        <v>Week_44-generic-cofi</v>
      </c>
      <c r="E1378" s="8" t="str">
        <f t="shared" si="159"/>
        <v>ReFi-tv.refi</v>
      </c>
      <c r="H1378" s="18">
        <f t="shared" si="163"/>
        <v>4.1802592378385852E-3</v>
      </c>
      <c r="I1378" s="6">
        <f t="shared" si="163"/>
        <v>3.15</v>
      </c>
      <c r="J1378" s="6">
        <f t="shared" si="163"/>
        <v>84.453237241467946</v>
      </c>
      <c r="K1378" s="18">
        <f t="shared" si="163"/>
        <v>0.65</v>
      </c>
      <c r="L1378" s="35">
        <f>Data!BL58</f>
        <v>2085.2620813272074</v>
      </c>
      <c r="Q1378" s="21">
        <v>0</v>
      </c>
      <c r="R1378" s="21">
        <v>50.358064329326275</v>
      </c>
      <c r="S1378" s="21">
        <v>1149.9359082440226</v>
      </c>
      <c r="T1378" s="38">
        <v>0.11564120797276578</v>
      </c>
    </row>
    <row r="1379" spans="1:20" x14ac:dyDescent="0.25">
      <c r="A1379" s="17" t="s">
        <v>300</v>
      </c>
      <c r="B1379" s="8" t="s">
        <v>60</v>
      </c>
      <c r="C1379" s="8" t="s">
        <v>68</v>
      </c>
      <c r="D1379" s="8" t="str">
        <f t="shared" si="158"/>
        <v>Week_45-generic-cofi</v>
      </c>
      <c r="E1379" s="8" t="str">
        <f t="shared" si="159"/>
        <v>ReFi-tv.refi</v>
      </c>
      <c r="H1379" s="18">
        <f t="shared" si="163"/>
        <v>4.1802592378385852E-3</v>
      </c>
      <c r="I1379" s="6">
        <f t="shared" si="163"/>
        <v>3.15</v>
      </c>
      <c r="J1379" s="6">
        <f t="shared" si="163"/>
        <v>84.453237241467946</v>
      </c>
      <c r="K1379" s="18">
        <f t="shared" si="163"/>
        <v>0.65</v>
      </c>
      <c r="L1379" s="35">
        <f>Data!BL59</f>
        <v>1650.6523731634045</v>
      </c>
      <c r="Q1379" s="21">
        <v>0</v>
      </c>
      <c r="R1379" s="21">
        <v>306.66619052892969</v>
      </c>
      <c r="S1379" s="21">
        <v>5902.3840208234797</v>
      </c>
      <c r="T1379" s="38">
        <v>0.43910329203052001</v>
      </c>
    </row>
    <row r="1380" spans="1:20" x14ac:dyDescent="0.25">
      <c r="A1380" s="17" t="s">
        <v>301</v>
      </c>
      <c r="B1380" s="8" t="s">
        <v>60</v>
      </c>
      <c r="C1380" s="8" t="s">
        <v>68</v>
      </c>
      <c r="D1380" s="8" t="str">
        <f t="shared" si="158"/>
        <v>Week_46-generic-cofi</v>
      </c>
      <c r="E1380" s="8" t="str">
        <f t="shared" si="159"/>
        <v>ReFi-tv.refi</v>
      </c>
      <c r="H1380" s="18">
        <f t="shared" si="163"/>
        <v>4.1802592378385852E-3</v>
      </c>
      <c r="I1380" s="6">
        <f t="shared" si="163"/>
        <v>3.15</v>
      </c>
      <c r="J1380" s="6">
        <f t="shared" si="163"/>
        <v>84.453237241467946</v>
      </c>
      <c r="K1380" s="18">
        <f t="shared" si="163"/>
        <v>0.65</v>
      </c>
      <c r="L1380" s="35">
        <f>Data!BL60</f>
        <v>1731.9975466831138</v>
      </c>
      <c r="Q1380" s="21">
        <v>0</v>
      </c>
      <c r="R1380" s="21">
        <v>187.77288943323791</v>
      </c>
      <c r="S1380" s="21">
        <v>3952.2776574912155</v>
      </c>
      <c r="T1380" s="38">
        <v>0.33356454801338464</v>
      </c>
    </row>
    <row r="1381" spans="1:20" x14ac:dyDescent="0.25">
      <c r="A1381" s="17" t="s">
        <v>272</v>
      </c>
      <c r="B1381" s="8" t="s">
        <v>60</v>
      </c>
      <c r="C1381" s="8" t="s">
        <v>68</v>
      </c>
      <c r="D1381" s="8" t="str">
        <f t="shared" si="158"/>
        <v>Week_47-generic-cofi</v>
      </c>
      <c r="E1381" s="8" t="str">
        <f t="shared" si="159"/>
        <v>ReFi-tv.refi</v>
      </c>
      <c r="H1381" s="18">
        <f t="shared" si="163"/>
        <v>4.1802592378385852E-3</v>
      </c>
      <c r="I1381" s="6">
        <f t="shared" si="163"/>
        <v>3.15</v>
      </c>
      <c r="J1381" s="6">
        <f t="shared" si="163"/>
        <v>84.453237241467946</v>
      </c>
      <c r="K1381" s="18">
        <f t="shared" si="163"/>
        <v>0.65</v>
      </c>
      <c r="L1381" s="35">
        <f>Data!BL61</f>
        <v>2385.2246421647269</v>
      </c>
      <c r="Q1381" s="21">
        <v>0</v>
      </c>
      <c r="R1381" s="21">
        <v>118.9266876926645</v>
      </c>
      <c r="S1381" s="21">
        <v>2536.8082403577596</v>
      </c>
      <c r="T1381" s="38">
        <v>0.23185579281217572</v>
      </c>
    </row>
    <row r="1382" spans="1:20" x14ac:dyDescent="0.25">
      <c r="A1382" s="17" t="s">
        <v>273</v>
      </c>
      <c r="B1382" s="8" t="s">
        <v>60</v>
      </c>
      <c r="C1382" s="8" t="s">
        <v>68</v>
      </c>
      <c r="D1382" s="8" t="str">
        <f t="shared" si="158"/>
        <v>Week_48-generic-cofi</v>
      </c>
      <c r="E1382" s="8" t="str">
        <f t="shared" si="159"/>
        <v>ReFi-tv.refi</v>
      </c>
      <c r="H1382" s="18">
        <f t="shared" si="163"/>
        <v>4.1802592378385852E-3</v>
      </c>
      <c r="I1382" s="6">
        <f t="shared" si="163"/>
        <v>3.15</v>
      </c>
      <c r="J1382" s="6">
        <f t="shared" si="163"/>
        <v>84.453237241467946</v>
      </c>
      <c r="K1382" s="18">
        <f t="shared" si="163"/>
        <v>0.65</v>
      </c>
      <c r="L1382" s="35">
        <f>Data!BL62</f>
        <v>2385.2246421647269</v>
      </c>
      <c r="Q1382" s="21">
        <v>0</v>
      </c>
      <c r="R1382" s="21">
        <v>68.484254140735075</v>
      </c>
      <c r="S1382" s="21">
        <v>1544.1962938755128</v>
      </c>
      <c r="T1382" s="38">
        <v>0.15756229984670367</v>
      </c>
    </row>
    <row r="1383" spans="1:20" x14ac:dyDescent="0.25">
      <c r="A1383" s="17" t="s">
        <v>274</v>
      </c>
      <c r="B1383" s="8" t="s">
        <v>60</v>
      </c>
      <c r="C1383" s="8" t="s">
        <v>68</v>
      </c>
      <c r="D1383" s="8" t="str">
        <f t="shared" si="158"/>
        <v>Week_49-generic-cofi</v>
      </c>
      <c r="E1383" s="8" t="str">
        <f t="shared" si="159"/>
        <v>ReFi-tv.refi</v>
      </c>
      <c r="H1383" s="18">
        <f t="shared" si="163"/>
        <v>4.1802592378385852E-3</v>
      </c>
      <c r="I1383" s="6">
        <f t="shared" si="163"/>
        <v>3.15</v>
      </c>
      <c r="J1383" s="6">
        <f t="shared" si="163"/>
        <v>84.453237241467946</v>
      </c>
      <c r="K1383" s="18">
        <f t="shared" si="163"/>
        <v>0.65</v>
      </c>
      <c r="L1383" s="35">
        <f>Data!BL63</f>
        <v>2385.2246421647269</v>
      </c>
      <c r="Q1383" s="21">
        <v>0</v>
      </c>
      <c r="R1383" s="21">
        <v>49.282014781299161</v>
      </c>
      <c r="S1383" s="21">
        <v>1084.1018570161075</v>
      </c>
      <c r="T1383" s="38">
        <v>0.10546041016279306</v>
      </c>
    </row>
    <row r="1384" spans="1:20" x14ac:dyDescent="0.25">
      <c r="A1384" s="17" t="s">
        <v>275</v>
      </c>
      <c r="B1384" s="8" t="s">
        <v>60</v>
      </c>
      <c r="C1384" s="8" t="s">
        <v>68</v>
      </c>
      <c r="D1384" s="8" t="str">
        <f t="shared" si="158"/>
        <v>Week_50-generic-cofi</v>
      </c>
      <c r="E1384" s="8" t="str">
        <f t="shared" si="159"/>
        <v>ReFi-tv.refi</v>
      </c>
      <c r="H1384" s="18">
        <f t="shared" si="163"/>
        <v>4.1802592378385852E-3</v>
      </c>
      <c r="I1384" s="6">
        <f t="shared" si="163"/>
        <v>3.15</v>
      </c>
      <c r="J1384" s="6">
        <f t="shared" si="163"/>
        <v>84.453237241467946</v>
      </c>
      <c r="K1384" s="18">
        <f t="shared" si="163"/>
        <v>0.65</v>
      </c>
      <c r="L1384" s="35">
        <f>Data!BL64</f>
        <v>2011.4207803329416</v>
      </c>
      <c r="Q1384" s="21">
        <v>0</v>
      </c>
      <c r="R1384" s="21">
        <v>198.61033127058064</v>
      </c>
      <c r="S1384" s="21">
        <v>3831.3895995794883</v>
      </c>
      <c r="T1384" s="38">
        <v>0.28032470727658376</v>
      </c>
    </row>
    <row r="1385" spans="1:20" x14ac:dyDescent="0.25">
      <c r="A1385" s="17" t="s">
        <v>276</v>
      </c>
      <c r="B1385" s="8" t="s">
        <v>60</v>
      </c>
      <c r="C1385" s="8" t="s">
        <v>68</v>
      </c>
      <c r="D1385" s="8" t="str">
        <f t="shared" si="158"/>
        <v>Week_51-generic-cofi</v>
      </c>
      <c r="E1385" s="8" t="str">
        <f t="shared" si="159"/>
        <v>ReFi-tv.refi</v>
      </c>
      <c r="H1385" s="18">
        <f t="shared" si="163"/>
        <v>4.1802592378385852E-3</v>
      </c>
      <c r="I1385" s="6">
        <f t="shared" si="163"/>
        <v>3.15</v>
      </c>
      <c r="J1385" s="6">
        <f t="shared" si="163"/>
        <v>84.453237241467946</v>
      </c>
      <c r="K1385" s="18">
        <f t="shared" si="163"/>
        <v>0.65</v>
      </c>
      <c r="L1385" s="35">
        <f>Data!BL65</f>
        <v>2011.4207803329416</v>
      </c>
      <c r="Q1385" s="21">
        <v>0</v>
      </c>
      <c r="R1385" s="21">
        <v>115.43603774339759</v>
      </c>
      <c r="S1385" s="21">
        <v>2606.5883755464929</v>
      </c>
      <c r="T1385" s="38">
        <v>0.26556296573279858</v>
      </c>
    </row>
    <row r="1386" spans="1:20" x14ac:dyDescent="0.25">
      <c r="A1386" s="17" t="s">
        <v>277</v>
      </c>
      <c r="B1386" s="8" t="s">
        <v>60</v>
      </c>
      <c r="C1386" s="8" t="s">
        <v>68</v>
      </c>
      <c r="D1386" s="8" t="str">
        <f t="shared" si="158"/>
        <v>Week_52-generic-cofi</v>
      </c>
      <c r="E1386" s="8" t="str">
        <f t="shared" si="159"/>
        <v>ReFi-tv.refi</v>
      </c>
      <c r="H1386" s="18">
        <f t="shared" si="163"/>
        <v>4.1802592378385852E-3</v>
      </c>
      <c r="I1386" s="6">
        <f t="shared" si="163"/>
        <v>3.15</v>
      </c>
      <c r="J1386" s="6">
        <f t="shared" si="163"/>
        <v>84.453237241467946</v>
      </c>
      <c r="K1386" s="18">
        <f t="shared" si="163"/>
        <v>0.65</v>
      </c>
      <c r="L1386" s="35">
        <f>Data!BL66</f>
        <v>2011.4207803329416</v>
      </c>
      <c r="Q1386" s="21">
        <v>0</v>
      </c>
      <c r="R1386" s="21">
        <v>77.93791355815948</v>
      </c>
      <c r="S1386" s="21">
        <v>1612.4230639214838</v>
      </c>
      <c r="T1386" s="38">
        <v>0.18177928698721013</v>
      </c>
    </row>
    <row r="1388" spans="1:20" x14ac:dyDescent="0.25">
      <c r="A1388" s="16" t="s">
        <v>328</v>
      </c>
      <c r="B1388" s="8" t="s">
        <v>60</v>
      </c>
      <c r="C1388" s="8" t="s">
        <v>333</v>
      </c>
      <c r="E1388" s="8" t="str">
        <f>IF(RIGHT(A1388,3)="old","Initial",B1388&amp;"-"&amp;C1388)</f>
        <v>Initial</v>
      </c>
      <c r="F1388" s="21">
        <f>F1190</f>
        <v>159194.475313414</v>
      </c>
      <c r="G1388" s="19">
        <f>G1190</f>
        <v>7.6675225186861979</v>
      </c>
      <c r="H1388" s="25">
        <f>VLOOKUP(C1388,parms,3,FALSE)</f>
        <v>1.0181343363673335E-2</v>
      </c>
      <c r="I1388" s="42">
        <f>VLOOKUP(C1388,parms,8,FALSE)</f>
        <v>2.04</v>
      </c>
      <c r="J1388" s="27">
        <f>VLOOKUP(C1388,parms,4,FALSE)</f>
        <v>6019234.495337544</v>
      </c>
      <c r="K1388" s="25">
        <f>VLOOKUP(C1388,parms,6,FALSE)</f>
        <v>0.15</v>
      </c>
      <c r="L1388" s="35">
        <f>Data!BR2</f>
        <v>4.0496729639443564E-3</v>
      </c>
      <c r="M1388" s="39">
        <f>VLOOKUP(C1388,Data!$CB$2:$EB$22,1+VALUE(MID(A1388,6,2)),FALSE)</f>
        <v>0</v>
      </c>
      <c r="Q1388" s="21">
        <v>0</v>
      </c>
      <c r="R1388" s="21">
        <v>0</v>
      </c>
      <c r="S1388" s="21">
        <v>0</v>
      </c>
      <c r="T1388" s="38">
        <v>0</v>
      </c>
    </row>
    <row r="1389" spans="1:20" x14ac:dyDescent="0.25">
      <c r="A1389" s="16" t="s">
        <v>316</v>
      </c>
      <c r="B1389" s="8" t="s">
        <v>60</v>
      </c>
      <c r="C1389" s="8" t="s">
        <v>333</v>
      </c>
      <c r="E1389" s="8" t="str">
        <f t="shared" ref="E1389:E1452" si="164">IF(RIGHT(A1389,3)="old","Initial",B1389&amp;"-"&amp;C1389)</f>
        <v>Initial</v>
      </c>
      <c r="F1389" s="21">
        <f>F1191</f>
        <v>287016.28074287547</v>
      </c>
      <c r="G1389" s="19">
        <f>G1191</f>
        <v>6.1538755843326456</v>
      </c>
      <c r="H1389" s="18">
        <f t="shared" ref="H1389:K1404" si="165">H1388</f>
        <v>1.0181343363673335E-2</v>
      </c>
      <c r="I1389" s="6">
        <f>I1388</f>
        <v>2.04</v>
      </c>
      <c r="J1389" s="6">
        <f t="shared" si="165"/>
        <v>6019234.495337544</v>
      </c>
      <c r="K1389" s="18">
        <f t="shared" si="165"/>
        <v>0.15</v>
      </c>
      <c r="L1389" s="35">
        <f>Data!BR3</f>
        <v>4.7927322233836875E-3</v>
      </c>
      <c r="M1389" s="39">
        <f>VLOOKUP(C1389,Data!$CB$2:$EB$22,1+VALUE(MID(A1389,6,2)),FALSE)</f>
        <v>0</v>
      </c>
      <c r="Q1389" s="21">
        <v>0</v>
      </c>
      <c r="R1389" s="21">
        <v>0</v>
      </c>
      <c r="S1389" s="21">
        <v>0</v>
      </c>
      <c r="T1389" s="38">
        <v>0</v>
      </c>
    </row>
    <row r="1390" spans="1:20" x14ac:dyDescent="0.25">
      <c r="A1390" s="16" t="s">
        <v>317</v>
      </c>
      <c r="B1390" s="8" t="s">
        <v>60</v>
      </c>
      <c r="C1390" s="8" t="s">
        <v>333</v>
      </c>
      <c r="E1390" s="8" t="str">
        <f t="shared" si="164"/>
        <v>Initial</v>
      </c>
      <c r="F1390" s="21">
        <f t="shared" ref="F1390:G1405" si="166">F1192</f>
        <v>255707.61126146198</v>
      </c>
      <c r="G1390" s="19">
        <f t="shared" si="166"/>
        <v>6.5044126470105788</v>
      </c>
      <c r="H1390" s="18">
        <f t="shared" si="165"/>
        <v>1.0181343363673335E-2</v>
      </c>
      <c r="I1390" s="6">
        <f t="shared" si="165"/>
        <v>2.04</v>
      </c>
      <c r="J1390" s="6">
        <f t="shared" si="165"/>
        <v>6019234.495337544</v>
      </c>
      <c r="K1390" s="18">
        <f t="shared" si="165"/>
        <v>0.15</v>
      </c>
      <c r="L1390" s="35">
        <f>Data!BR4</f>
        <v>4.7927322233836875E-3</v>
      </c>
      <c r="M1390" s="39">
        <f>VLOOKUP(C1390,Data!$CB$2:$EB$22,1+VALUE(MID(A1390,6,2)),FALSE)</f>
        <v>0</v>
      </c>
      <c r="Q1390" s="21">
        <v>0</v>
      </c>
      <c r="R1390" s="21">
        <v>0</v>
      </c>
      <c r="S1390" s="21">
        <v>0</v>
      </c>
      <c r="T1390" s="38">
        <v>0</v>
      </c>
    </row>
    <row r="1391" spans="1:20" x14ac:dyDescent="0.25">
      <c r="A1391" s="16" t="s">
        <v>318</v>
      </c>
      <c r="B1391" s="8" t="s">
        <v>60</v>
      </c>
      <c r="C1391" s="8" t="s">
        <v>333</v>
      </c>
      <c r="E1391" s="8" t="str">
        <f t="shared" si="164"/>
        <v>Initial</v>
      </c>
      <c r="F1391" s="21">
        <f t="shared" si="166"/>
        <v>187665.35631204298</v>
      </c>
      <c r="G1391" s="19">
        <f t="shared" si="166"/>
        <v>7.2034924317656603</v>
      </c>
      <c r="H1391" s="18">
        <f t="shared" si="165"/>
        <v>1.0181343363673335E-2</v>
      </c>
      <c r="I1391" s="6">
        <f t="shared" si="165"/>
        <v>2.04</v>
      </c>
      <c r="J1391" s="6">
        <f t="shared" si="165"/>
        <v>6019234.495337544</v>
      </c>
      <c r="K1391" s="18">
        <f t="shared" si="165"/>
        <v>0.15</v>
      </c>
      <c r="L1391" s="35">
        <f>Data!BR5</f>
        <v>4.7927322233836875E-3</v>
      </c>
      <c r="M1391" s="39">
        <f>VLOOKUP(C1391,Data!$CB$2:$EB$22,1+VALUE(MID(A1391,6,2)),FALSE)</f>
        <v>0</v>
      </c>
      <c r="Q1391" s="21">
        <v>0</v>
      </c>
      <c r="R1391" s="21">
        <v>0</v>
      </c>
      <c r="S1391" s="21">
        <v>0</v>
      </c>
      <c r="T1391" s="38">
        <v>0</v>
      </c>
    </row>
    <row r="1392" spans="1:20" x14ac:dyDescent="0.25">
      <c r="A1392" s="16" t="s">
        <v>319</v>
      </c>
      <c r="B1392" s="8" t="s">
        <v>60</v>
      </c>
      <c r="C1392" s="8" t="s">
        <v>333</v>
      </c>
      <c r="E1392" s="8" t="str">
        <f t="shared" si="164"/>
        <v>Initial</v>
      </c>
      <c r="F1392" s="21">
        <f t="shared" si="166"/>
        <v>164122.546134278</v>
      </c>
      <c r="G1392" s="19">
        <f t="shared" si="166"/>
        <v>7.7389396209799584</v>
      </c>
      <c r="H1392" s="18">
        <f t="shared" si="165"/>
        <v>1.0181343363673335E-2</v>
      </c>
      <c r="I1392" s="6">
        <f t="shared" si="165"/>
        <v>2.04</v>
      </c>
      <c r="J1392" s="6">
        <f t="shared" si="165"/>
        <v>6019234.495337544</v>
      </c>
      <c r="K1392" s="18">
        <f t="shared" si="165"/>
        <v>0.15</v>
      </c>
      <c r="L1392" s="35">
        <f>Data!BR6</f>
        <v>4.7927322233836875E-3</v>
      </c>
      <c r="M1392" s="39">
        <f>VLOOKUP(C1392,Data!$CB$2:$EB$22,1+VALUE(MID(A1392,6,2)),FALSE)</f>
        <v>0</v>
      </c>
      <c r="Q1392" s="21">
        <v>0</v>
      </c>
      <c r="R1392" s="21">
        <v>0</v>
      </c>
      <c r="S1392" s="21">
        <v>0</v>
      </c>
      <c r="T1392" s="38">
        <v>0</v>
      </c>
    </row>
    <row r="1393" spans="1:20" x14ac:dyDescent="0.25">
      <c r="A1393" s="16" t="s">
        <v>320</v>
      </c>
      <c r="B1393" s="8" t="s">
        <v>60</v>
      </c>
      <c r="C1393" s="8" t="s">
        <v>333</v>
      </c>
      <c r="E1393" s="8" t="str">
        <f t="shared" si="164"/>
        <v>Initial</v>
      </c>
      <c r="F1393" s="21">
        <f t="shared" si="166"/>
        <v>323596.6391991555</v>
      </c>
      <c r="G1393" s="19">
        <f t="shared" si="166"/>
        <v>6.0365260709191357</v>
      </c>
      <c r="H1393" s="18">
        <f t="shared" si="165"/>
        <v>1.0181343363673335E-2</v>
      </c>
      <c r="I1393" s="6">
        <f t="shared" si="165"/>
        <v>2.04</v>
      </c>
      <c r="J1393" s="6">
        <f t="shared" si="165"/>
        <v>6019234.495337544</v>
      </c>
      <c r="K1393" s="18">
        <f t="shared" si="165"/>
        <v>0.15</v>
      </c>
      <c r="L1393" s="35">
        <f>Data!BR7</f>
        <v>4.1239788898882893E-3</v>
      </c>
      <c r="M1393" s="39">
        <f>VLOOKUP(C1393,Data!$CB$2:$EB$22,1+VALUE(MID(A1393,6,2)),FALSE)</f>
        <v>0</v>
      </c>
      <c r="Q1393" s="21">
        <v>0</v>
      </c>
      <c r="R1393" s="21">
        <v>0</v>
      </c>
      <c r="S1393" s="21">
        <v>0</v>
      </c>
      <c r="T1393" s="38">
        <v>0</v>
      </c>
    </row>
    <row r="1394" spans="1:20" x14ac:dyDescent="0.25">
      <c r="A1394" s="16" t="s">
        <v>321</v>
      </c>
      <c r="B1394" s="8" t="s">
        <v>60</v>
      </c>
      <c r="C1394" s="8" t="s">
        <v>333</v>
      </c>
      <c r="E1394" s="8" t="str">
        <f t="shared" si="164"/>
        <v>Initial</v>
      </c>
      <c r="F1394" s="21">
        <f t="shared" si="166"/>
        <v>248353.29745809652</v>
      </c>
      <c r="G1394" s="19">
        <f t="shared" si="166"/>
        <v>6.675512703680524</v>
      </c>
      <c r="H1394" s="18">
        <f t="shared" si="165"/>
        <v>1.0181343363673335E-2</v>
      </c>
      <c r="I1394" s="6">
        <f t="shared" si="165"/>
        <v>2.04</v>
      </c>
      <c r="J1394" s="6">
        <f t="shared" si="165"/>
        <v>6019234.495337544</v>
      </c>
      <c r="K1394" s="18">
        <f t="shared" si="165"/>
        <v>0.15</v>
      </c>
      <c r="L1394" s="35">
        <f>Data!BR8</f>
        <v>4.1239788898882893E-3</v>
      </c>
      <c r="M1394" s="39">
        <f>VLOOKUP(C1394,Data!$CB$2:$EB$22,1+VALUE(MID(A1394,6,2)),FALSE)</f>
        <v>0</v>
      </c>
      <c r="Q1394" s="21">
        <v>0</v>
      </c>
      <c r="R1394" s="21">
        <v>0</v>
      </c>
      <c r="S1394" s="21">
        <v>0</v>
      </c>
      <c r="T1394" s="38">
        <v>0</v>
      </c>
    </row>
    <row r="1395" spans="1:20" x14ac:dyDescent="0.25">
      <c r="A1395" s="16" t="s">
        <v>322</v>
      </c>
      <c r="B1395" s="8" t="s">
        <v>60</v>
      </c>
      <c r="C1395" s="8" t="s">
        <v>333</v>
      </c>
      <c r="E1395" s="8" t="str">
        <f t="shared" si="164"/>
        <v>Initial</v>
      </c>
      <c r="F1395" s="21">
        <f t="shared" si="166"/>
        <v>247930.70340348198</v>
      </c>
      <c r="G1395" s="19">
        <f t="shared" si="166"/>
        <v>6.6987743860742617</v>
      </c>
      <c r="H1395" s="18">
        <f t="shared" si="165"/>
        <v>1.0181343363673335E-2</v>
      </c>
      <c r="I1395" s="6">
        <f t="shared" si="165"/>
        <v>2.04</v>
      </c>
      <c r="J1395" s="6">
        <f t="shared" si="165"/>
        <v>6019234.495337544</v>
      </c>
      <c r="K1395" s="18">
        <f t="shared" si="165"/>
        <v>0.15</v>
      </c>
      <c r="L1395" s="35">
        <f>Data!BR9</f>
        <v>4.1239788898882893E-3</v>
      </c>
      <c r="M1395" s="39">
        <f>VLOOKUP(C1395,Data!$CB$2:$EB$22,1+VALUE(MID(A1395,6,2)),FALSE)</f>
        <v>0</v>
      </c>
      <c r="Q1395" s="21">
        <v>0</v>
      </c>
      <c r="R1395" s="21">
        <v>0</v>
      </c>
      <c r="S1395" s="21">
        <v>0</v>
      </c>
      <c r="T1395" s="38">
        <v>0</v>
      </c>
    </row>
    <row r="1396" spans="1:20" x14ac:dyDescent="0.25">
      <c r="A1396" s="16" t="s">
        <v>323</v>
      </c>
      <c r="B1396" s="8" t="s">
        <v>60</v>
      </c>
      <c r="C1396" s="8" t="s">
        <v>333</v>
      </c>
      <c r="E1396" s="8" t="str">
        <f t="shared" si="164"/>
        <v>Initial</v>
      </c>
      <c r="F1396" s="21">
        <f t="shared" si="166"/>
        <v>151738.37945754698</v>
      </c>
      <c r="G1396" s="19">
        <f t="shared" si="166"/>
        <v>7.9647183674103861</v>
      </c>
      <c r="H1396" s="18">
        <f t="shared" si="165"/>
        <v>1.0181343363673335E-2</v>
      </c>
      <c r="I1396" s="6">
        <f t="shared" si="165"/>
        <v>2.04</v>
      </c>
      <c r="J1396" s="6">
        <f t="shared" si="165"/>
        <v>6019234.495337544</v>
      </c>
      <c r="K1396" s="18">
        <f t="shared" si="165"/>
        <v>0.15</v>
      </c>
      <c r="L1396" s="35">
        <f>Data!BR10</f>
        <v>4.1239788898882893E-3</v>
      </c>
      <c r="M1396" s="39">
        <f>VLOOKUP(C1396,Data!$CB$2:$EB$22,1+VALUE(MID(A1396,6,2)),FALSE)</f>
        <v>0</v>
      </c>
      <c r="Q1396" s="21">
        <v>0</v>
      </c>
      <c r="R1396" s="21">
        <v>0</v>
      </c>
      <c r="S1396" s="21">
        <v>0</v>
      </c>
      <c r="T1396" s="38">
        <v>0</v>
      </c>
    </row>
    <row r="1397" spans="1:20" x14ac:dyDescent="0.25">
      <c r="A1397" s="16" t="s">
        <v>324</v>
      </c>
      <c r="B1397" s="8" t="s">
        <v>60</v>
      </c>
      <c r="C1397" s="8" t="s">
        <v>333</v>
      </c>
      <c r="E1397" s="8" t="str">
        <f t="shared" si="164"/>
        <v>Initial</v>
      </c>
      <c r="F1397" s="21">
        <f t="shared" si="166"/>
        <v>198057.49561402149</v>
      </c>
      <c r="G1397" s="19">
        <f t="shared" si="166"/>
        <v>7.1029079323460005</v>
      </c>
      <c r="H1397" s="18">
        <f t="shared" si="165"/>
        <v>1.0181343363673335E-2</v>
      </c>
      <c r="I1397" s="6">
        <f t="shared" si="165"/>
        <v>2.04</v>
      </c>
      <c r="J1397" s="6">
        <f t="shared" si="165"/>
        <v>6019234.495337544</v>
      </c>
      <c r="K1397" s="18">
        <f t="shared" si="165"/>
        <v>0.15</v>
      </c>
      <c r="L1397" s="35">
        <f>Data!BR11</f>
        <v>4.1239788898882893E-3</v>
      </c>
      <c r="M1397" s="39">
        <f>VLOOKUP(C1397,Data!$CB$2:$EB$22,1+VALUE(MID(A1397,6,2)),FALSE)</f>
        <v>0</v>
      </c>
      <c r="Q1397" s="21">
        <v>0</v>
      </c>
      <c r="R1397" s="21">
        <v>0</v>
      </c>
      <c r="S1397" s="21">
        <v>0</v>
      </c>
      <c r="T1397" s="38">
        <v>0</v>
      </c>
    </row>
    <row r="1398" spans="1:20" x14ac:dyDescent="0.25">
      <c r="A1398" s="16" t="s">
        <v>325</v>
      </c>
      <c r="B1398" s="8" t="s">
        <v>60</v>
      </c>
      <c r="C1398" s="8" t="s">
        <v>333</v>
      </c>
      <c r="E1398" s="8" t="str">
        <f t="shared" si="164"/>
        <v>Initial</v>
      </c>
      <c r="F1398" s="21">
        <f t="shared" si="166"/>
        <v>275989.34520370152</v>
      </c>
      <c r="G1398" s="19">
        <f t="shared" si="166"/>
        <v>6.3520445686664582</v>
      </c>
      <c r="H1398" s="18">
        <f t="shared" si="165"/>
        <v>1.0181343363673335E-2</v>
      </c>
      <c r="I1398" s="6">
        <f t="shared" si="165"/>
        <v>2.04</v>
      </c>
      <c r="J1398" s="6">
        <f t="shared" si="165"/>
        <v>6019234.495337544</v>
      </c>
      <c r="K1398" s="18">
        <f t="shared" si="165"/>
        <v>0.15</v>
      </c>
      <c r="L1398" s="35">
        <f>Data!BR12</f>
        <v>3.6038374082807572E-3</v>
      </c>
      <c r="M1398" s="39">
        <f>VLOOKUP(C1398,Data!$CB$2:$EB$22,1+VALUE(MID(A1398,6,2)),FALSE)</f>
        <v>0</v>
      </c>
      <c r="Q1398" s="21">
        <v>0</v>
      </c>
      <c r="R1398" s="21">
        <v>0</v>
      </c>
      <c r="S1398" s="21">
        <v>0</v>
      </c>
      <c r="T1398" s="38">
        <v>0</v>
      </c>
    </row>
    <row r="1399" spans="1:20" x14ac:dyDescent="0.25">
      <c r="A1399" s="16" t="s">
        <v>326</v>
      </c>
      <c r="B1399" s="8" t="s">
        <v>60</v>
      </c>
      <c r="C1399" s="8" t="s">
        <v>333</v>
      </c>
      <c r="E1399" s="8" t="str">
        <f t="shared" si="164"/>
        <v>Initial</v>
      </c>
      <c r="F1399" s="21">
        <f t="shared" si="166"/>
        <v>260275.96043880651</v>
      </c>
      <c r="G1399" s="19">
        <f t="shared" si="166"/>
        <v>6.5903233729592454</v>
      </c>
      <c r="H1399" s="18">
        <f t="shared" si="165"/>
        <v>1.0181343363673335E-2</v>
      </c>
      <c r="I1399" s="6">
        <f t="shared" si="165"/>
        <v>2.04</v>
      </c>
      <c r="J1399" s="6">
        <f t="shared" si="165"/>
        <v>6019234.495337544</v>
      </c>
      <c r="K1399" s="18">
        <f t="shared" si="165"/>
        <v>0.15</v>
      </c>
      <c r="L1399" s="35">
        <f>Data!BR13</f>
        <v>3.6038374082807572E-3</v>
      </c>
      <c r="M1399" s="39">
        <f>VLOOKUP(C1399,Data!$CB$2:$EB$22,1+VALUE(MID(A1399,6,2)),FALSE)</f>
        <v>0</v>
      </c>
      <c r="Q1399" s="21">
        <v>0</v>
      </c>
      <c r="R1399" s="21">
        <v>0</v>
      </c>
      <c r="S1399" s="21">
        <v>0</v>
      </c>
      <c r="T1399" s="38">
        <v>0</v>
      </c>
    </row>
    <row r="1400" spans="1:20" x14ac:dyDescent="0.25">
      <c r="A1400" s="16" t="s">
        <v>327</v>
      </c>
      <c r="B1400" s="8" t="s">
        <v>60</v>
      </c>
      <c r="C1400" s="8" t="s">
        <v>333</v>
      </c>
      <c r="E1400" s="8" t="str">
        <f t="shared" si="164"/>
        <v>Initial</v>
      </c>
      <c r="F1400" s="21">
        <f t="shared" si="166"/>
        <v>177640.49285034501</v>
      </c>
      <c r="G1400" s="19">
        <f t="shared" si="166"/>
        <v>6.7318910511908392</v>
      </c>
      <c r="H1400" s="18">
        <f t="shared" si="165"/>
        <v>1.0181343363673335E-2</v>
      </c>
      <c r="I1400" s="6">
        <f t="shared" si="165"/>
        <v>2.04</v>
      </c>
      <c r="J1400" s="6">
        <f t="shared" si="165"/>
        <v>6019234.495337544</v>
      </c>
      <c r="K1400" s="18">
        <f t="shared" si="165"/>
        <v>0.15</v>
      </c>
      <c r="L1400" s="35">
        <f>Data!BR14</f>
        <v>3.6038374082807572E-3</v>
      </c>
      <c r="M1400" s="39">
        <f>VLOOKUP(C1400,Data!$CB$2:$EB$22,1+VALUE(MID(A1400,6,2)),FALSE)</f>
        <v>0</v>
      </c>
      <c r="Q1400" s="21">
        <v>0</v>
      </c>
      <c r="R1400" s="21">
        <v>0</v>
      </c>
      <c r="S1400" s="21">
        <v>0</v>
      </c>
      <c r="T1400" s="38">
        <v>0</v>
      </c>
    </row>
    <row r="1401" spans="1:20" x14ac:dyDescent="0.25">
      <c r="A1401" s="17" t="s">
        <v>262</v>
      </c>
      <c r="B1401" s="8" t="s">
        <v>60</v>
      </c>
      <c r="C1401" s="8" t="s">
        <v>333</v>
      </c>
      <c r="E1401" s="8" t="str">
        <f t="shared" si="164"/>
        <v>ReFi-social.video.refi</v>
      </c>
      <c r="F1401" s="21">
        <f t="shared" si="166"/>
        <v>241275.65645411599</v>
      </c>
      <c r="G1401" s="19">
        <f t="shared" si="166"/>
        <v>6.6118664962406903</v>
      </c>
      <c r="H1401" s="18">
        <f t="shared" si="165"/>
        <v>1.0181343363673335E-2</v>
      </c>
      <c r="I1401" s="6">
        <f t="shared" si="165"/>
        <v>2.04</v>
      </c>
      <c r="J1401" s="6">
        <f t="shared" si="165"/>
        <v>6019234.495337544</v>
      </c>
      <c r="K1401" s="18">
        <f t="shared" si="165"/>
        <v>0.15</v>
      </c>
      <c r="L1401" s="35">
        <f>Data!BR15</f>
        <v>3.6038374082807572E-3</v>
      </c>
      <c r="Q1401" s="21">
        <v>0</v>
      </c>
      <c r="R1401" s="21">
        <v>0</v>
      </c>
      <c r="S1401" s="21">
        <v>0</v>
      </c>
      <c r="T1401" s="38">
        <v>0</v>
      </c>
    </row>
    <row r="1402" spans="1:20" x14ac:dyDescent="0.25">
      <c r="A1402" s="17" t="s">
        <v>263</v>
      </c>
      <c r="B1402" s="8" t="s">
        <v>60</v>
      </c>
      <c r="C1402" s="8" t="s">
        <v>333</v>
      </c>
      <c r="E1402" s="8" t="str">
        <f t="shared" si="164"/>
        <v>ReFi-social.video.refi</v>
      </c>
      <c r="F1402" s="21">
        <f t="shared" si="166"/>
        <v>345060.95921411947</v>
      </c>
      <c r="G1402" s="19">
        <f t="shared" si="166"/>
        <v>6.091471245669009</v>
      </c>
      <c r="H1402" s="18">
        <f t="shared" si="165"/>
        <v>1.0181343363673335E-2</v>
      </c>
      <c r="I1402" s="6">
        <f t="shared" si="165"/>
        <v>2.04</v>
      </c>
      <c r="J1402" s="6">
        <f t="shared" si="165"/>
        <v>6019234.495337544</v>
      </c>
      <c r="K1402" s="18">
        <f t="shared" si="165"/>
        <v>0.15</v>
      </c>
      <c r="L1402" s="35">
        <f>Data!BR16</f>
        <v>3.4180725934209242E-3</v>
      </c>
      <c r="Q1402" s="21">
        <v>0</v>
      </c>
      <c r="R1402" s="21">
        <v>0</v>
      </c>
      <c r="S1402" s="21">
        <v>0</v>
      </c>
      <c r="T1402" s="38">
        <v>0</v>
      </c>
    </row>
    <row r="1403" spans="1:20" x14ac:dyDescent="0.25">
      <c r="A1403" s="17" t="s">
        <v>264</v>
      </c>
      <c r="B1403" s="8" t="s">
        <v>60</v>
      </c>
      <c r="C1403" s="8" t="s">
        <v>333</v>
      </c>
      <c r="E1403" s="8" t="str">
        <f t="shared" si="164"/>
        <v>ReFi-social.video.refi</v>
      </c>
      <c r="F1403" s="21">
        <f t="shared" si="166"/>
        <v>235151.7459877205</v>
      </c>
      <c r="G1403" s="19">
        <f t="shared" si="166"/>
        <v>6.8631730048599717</v>
      </c>
      <c r="H1403" s="18">
        <f t="shared" si="165"/>
        <v>1.0181343363673335E-2</v>
      </c>
      <c r="I1403" s="6">
        <f t="shared" si="165"/>
        <v>2.04</v>
      </c>
      <c r="J1403" s="6">
        <f t="shared" si="165"/>
        <v>6019234.495337544</v>
      </c>
      <c r="K1403" s="18">
        <f t="shared" si="165"/>
        <v>0.15</v>
      </c>
      <c r="L1403" s="35">
        <f>Data!BR17</f>
        <v>3.4180725934209242E-3</v>
      </c>
      <c r="Q1403" s="21">
        <v>0</v>
      </c>
      <c r="R1403" s="21">
        <v>0</v>
      </c>
      <c r="S1403" s="21">
        <v>0</v>
      </c>
      <c r="T1403" s="38">
        <v>0</v>
      </c>
    </row>
    <row r="1404" spans="1:20" x14ac:dyDescent="0.25">
      <c r="A1404" s="17" t="s">
        <v>265</v>
      </c>
      <c r="B1404" s="8" t="s">
        <v>60</v>
      </c>
      <c r="C1404" s="8" t="s">
        <v>333</v>
      </c>
      <c r="E1404" s="8" t="str">
        <f t="shared" si="164"/>
        <v>ReFi-social.video.refi</v>
      </c>
      <c r="F1404" s="21">
        <f t="shared" si="166"/>
        <v>197045.08899614651</v>
      </c>
      <c r="G1404" s="19">
        <f t="shared" si="166"/>
        <v>7.2927935899315104</v>
      </c>
      <c r="H1404" s="18">
        <f t="shared" si="165"/>
        <v>1.0181343363673335E-2</v>
      </c>
      <c r="I1404" s="6">
        <f t="shared" si="165"/>
        <v>2.04</v>
      </c>
      <c r="J1404" s="6">
        <f t="shared" si="165"/>
        <v>6019234.495337544</v>
      </c>
      <c r="K1404" s="18">
        <f t="shared" si="165"/>
        <v>0.15</v>
      </c>
      <c r="L1404" s="35">
        <f>Data!BR18</f>
        <v>3.4180725934209242E-3</v>
      </c>
      <c r="Q1404" s="21">
        <v>0</v>
      </c>
      <c r="R1404" s="21">
        <v>0</v>
      </c>
      <c r="S1404" s="21">
        <v>0</v>
      </c>
      <c r="T1404" s="38">
        <v>0</v>
      </c>
    </row>
    <row r="1405" spans="1:20" x14ac:dyDescent="0.25">
      <c r="A1405" s="17" t="s">
        <v>266</v>
      </c>
      <c r="B1405" s="8" t="s">
        <v>60</v>
      </c>
      <c r="C1405" s="8" t="s">
        <v>333</v>
      </c>
      <c r="E1405" s="8" t="str">
        <f t="shared" si="164"/>
        <v>ReFi-social.video.refi</v>
      </c>
      <c r="F1405" s="21">
        <f t="shared" si="166"/>
        <v>273305.90258954099</v>
      </c>
      <c r="G1405" s="19">
        <f t="shared" si="166"/>
        <v>6.6013158616557677</v>
      </c>
      <c r="H1405" s="18">
        <f t="shared" ref="H1405:K1420" si="167">H1404</f>
        <v>1.0181343363673335E-2</v>
      </c>
      <c r="I1405" s="6">
        <f t="shared" si="167"/>
        <v>2.04</v>
      </c>
      <c r="J1405" s="6">
        <f t="shared" si="167"/>
        <v>6019234.495337544</v>
      </c>
      <c r="K1405" s="18">
        <f t="shared" si="167"/>
        <v>0.15</v>
      </c>
      <c r="L1405" s="35">
        <f>Data!BR19</f>
        <v>3.4180725934209242E-3</v>
      </c>
      <c r="Q1405" s="21">
        <v>0</v>
      </c>
      <c r="R1405" s="21">
        <v>0</v>
      </c>
      <c r="S1405" s="21">
        <v>0</v>
      </c>
      <c r="T1405" s="38">
        <v>0</v>
      </c>
    </row>
    <row r="1406" spans="1:20" x14ac:dyDescent="0.25">
      <c r="A1406" s="17" t="s">
        <v>267</v>
      </c>
      <c r="B1406" s="8" t="s">
        <v>60</v>
      </c>
      <c r="C1406" s="8" t="s">
        <v>333</v>
      </c>
      <c r="E1406" s="8" t="str">
        <f t="shared" si="164"/>
        <v>ReFi-social.video.refi</v>
      </c>
      <c r="F1406" s="21">
        <f t="shared" ref="F1406:G1421" si="168">F1208</f>
        <v>286995.93963505048</v>
      </c>
      <c r="G1406" s="19">
        <f t="shared" si="168"/>
        <v>6.630371738758158</v>
      </c>
      <c r="H1406" s="18">
        <f t="shared" si="167"/>
        <v>1.0181343363673335E-2</v>
      </c>
      <c r="I1406" s="6">
        <f t="shared" si="167"/>
        <v>2.04</v>
      </c>
      <c r="J1406" s="6">
        <f t="shared" si="167"/>
        <v>6019234.495337544</v>
      </c>
      <c r="K1406" s="18">
        <f t="shared" si="167"/>
        <v>0.15</v>
      </c>
      <c r="L1406" s="35">
        <f>Data!BR20</f>
        <v>3.5295314823368239E-3</v>
      </c>
      <c r="Q1406" s="21">
        <v>0</v>
      </c>
      <c r="R1406" s="21">
        <v>0</v>
      </c>
      <c r="S1406" s="21">
        <v>0</v>
      </c>
      <c r="T1406" s="38">
        <v>0</v>
      </c>
    </row>
    <row r="1407" spans="1:20" x14ac:dyDescent="0.25">
      <c r="A1407" s="17" t="s">
        <v>268</v>
      </c>
      <c r="B1407" s="8" t="s">
        <v>60</v>
      </c>
      <c r="C1407" s="8" t="s">
        <v>333</v>
      </c>
      <c r="E1407" s="8" t="str">
        <f t="shared" si="164"/>
        <v>ReFi-social.video.refi</v>
      </c>
      <c r="F1407" s="21">
        <f t="shared" si="168"/>
        <v>179299.95750538001</v>
      </c>
      <c r="G1407" s="19">
        <f t="shared" si="168"/>
        <v>7.7940670675137813</v>
      </c>
      <c r="H1407" s="18">
        <f t="shared" si="167"/>
        <v>1.0181343363673335E-2</v>
      </c>
      <c r="I1407" s="6">
        <f t="shared" si="167"/>
        <v>2.04</v>
      </c>
      <c r="J1407" s="6">
        <f t="shared" si="167"/>
        <v>6019234.495337544</v>
      </c>
      <c r="K1407" s="18">
        <f t="shared" si="167"/>
        <v>0.15</v>
      </c>
      <c r="L1407" s="35">
        <f>Data!BR21</f>
        <v>3.5295314823368239E-3</v>
      </c>
      <c r="Q1407" s="21">
        <v>0</v>
      </c>
      <c r="R1407" s="21">
        <v>0</v>
      </c>
      <c r="S1407" s="21">
        <v>0</v>
      </c>
      <c r="T1407" s="38">
        <v>0</v>
      </c>
    </row>
    <row r="1408" spans="1:20" x14ac:dyDescent="0.25">
      <c r="A1408" s="17" t="s">
        <v>269</v>
      </c>
      <c r="B1408" s="8" t="s">
        <v>60</v>
      </c>
      <c r="C1408" s="8" t="s">
        <v>333</v>
      </c>
      <c r="E1408" s="8" t="str">
        <f t="shared" si="164"/>
        <v>ReFi-social.video.refi</v>
      </c>
      <c r="F1408" s="21">
        <f t="shared" si="168"/>
        <v>219354.8628749405</v>
      </c>
      <c r="G1408" s="19">
        <f t="shared" si="168"/>
        <v>7.3419947232959029</v>
      </c>
      <c r="H1408" s="18">
        <f t="shared" si="167"/>
        <v>1.0181343363673335E-2</v>
      </c>
      <c r="I1408" s="6">
        <f t="shared" si="167"/>
        <v>2.04</v>
      </c>
      <c r="J1408" s="6">
        <f t="shared" si="167"/>
        <v>6019234.495337544</v>
      </c>
      <c r="K1408" s="18">
        <f t="shared" si="167"/>
        <v>0.15</v>
      </c>
      <c r="L1408" s="35">
        <f>Data!BR22</f>
        <v>3.5295314823368239E-3</v>
      </c>
      <c r="Q1408" s="21">
        <v>0</v>
      </c>
      <c r="R1408" s="21">
        <v>0</v>
      </c>
      <c r="S1408" s="21">
        <v>0</v>
      </c>
      <c r="T1408" s="38">
        <v>0</v>
      </c>
    </row>
    <row r="1409" spans="1:20" x14ac:dyDescent="0.25">
      <c r="A1409" s="17" t="s">
        <v>270</v>
      </c>
      <c r="B1409" s="8" t="s">
        <v>60</v>
      </c>
      <c r="C1409" s="8" t="s">
        <v>333</v>
      </c>
      <c r="E1409" s="8" t="str">
        <f t="shared" si="164"/>
        <v>ReFi-social.video.refi</v>
      </c>
      <c r="F1409" s="21">
        <f t="shared" si="168"/>
        <v>287620.84496671398</v>
      </c>
      <c r="G1409" s="19">
        <f t="shared" si="168"/>
        <v>6.5907594413673705</v>
      </c>
      <c r="H1409" s="18">
        <f t="shared" si="167"/>
        <v>1.0181343363673335E-2</v>
      </c>
      <c r="I1409" s="6">
        <f t="shared" si="167"/>
        <v>2.04</v>
      </c>
      <c r="J1409" s="6">
        <f t="shared" si="167"/>
        <v>6019234.495337544</v>
      </c>
      <c r="K1409" s="18">
        <f t="shared" si="167"/>
        <v>0.15</v>
      </c>
      <c r="L1409" s="35">
        <f>Data!BR23</f>
        <v>3.5295314823368239E-3</v>
      </c>
      <c r="Q1409" s="21">
        <v>0</v>
      </c>
      <c r="R1409" s="21">
        <v>0</v>
      </c>
      <c r="S1409" s="21">
        <v>0</v>
      </c>
      <c r="T1409" s="38">
        <v>0</v>
      </c>
    </row>
    <row r="1410" spans="1:20" x14ac:dyDescent="0.25">
      <c r="A1410" s="17" t="s">
        <v>249</v>
      </c>
      <c r="B1410" s="8" t="s">
        <v>60</v>
      </c>
      <c r="C1410" s="8" t="s">
        <v>333</v>
      </c>
      <c r="E1410" s="8" t="str">
        <f t="shared" si="164"/>
        <v>ReFi-social.video.refi</v>
      </c>
      <c r="F1410" s="21">
        <f t="shared" si="168"/>
        <v>301342.43984295405</v>
      </c>
      <c r="G1410" s="19">
        <f t="shared" si="168"/>
        <v>6.7119966634902308</v>
      </c>
      <c r="H1410" s="18">
        <f t="shared" si="167"/>
        <v>1.0181343363673335E-2</v>
      </c>
      <c r="I1410" s="6">
        <f t="shared" si="167"/>
        <v>2.04</v>
      </c>
      <c r="J1410" s="6">
        <f t="shared" si="167"/>
        <v>6019234.495337544</v>
      </c>
      <c r="K1410" s="18">
        <f t="shared" si="167"/>
        <v>0.15</v>
      </c>
      <c r="L1410" s="35">
        <f>Data!BR24</f>
        <v>3.5295314823368239E-3</v>
      </c>
      <c r="Q1410" s="21">
        <v>0</v>
      </c>
      <c r="R1410" s="21">
        <v>0</v>
      </c>
      <c r="S1410" s="21">
        <v>0</v>
      </c>
      <c r="T1410" s="38">
        <v>0</v>
      </c>
    </row>
    <row r="1411" spans="1:20" x14ac:dyDescent="0.25">
      <c r="A1411" s="17" t="s">
        <v>250</v>
      </c>
      <c r="B1411" s="8" t="s">
        <v>60</v>
      </c>
      <c r="C1411" s="8" t="s">
        <v>333</v>
      </c>
      <c r="E1411" s="8" t="str">
        <f t="shared" si="164"/>
        <v>ReFi-social.video.refi</v>
      </c>
      <c r="F1411" s="21">
        <f t="shared" si="168"/>
        <v>250516.71427275951</v>
      </c>
      <c r="G1411" s="19">
        <f t="shared" si="168"/>
        <v>6.9682564581886499</v>
      </c>
      <c r="H1411" s="18">
        <f t="shared" si="167"/>
        <v>1.0181343363673335E-2</v>
      </c>
      <c r="I1411" s="6">
        <f t="shared" si="167"/>
        <v>2.04</v>
      </c>
      <c r="J1411" s="6">
        <f t="shared" si="167"/>
        <v>6019234.495337544</v>
      </c>
      <c r="K1411" s="18">
        <f t="shared" si="167"/>
        <v>0.15</v>
      </c>
      <c r="L1411" s="35">
        <f>Data!BR25</f>
        <v>3.5295314823368239E-3</v>
      </c>
      <c r="Q1411" s="21">
        <v>0</v>
      </c>
      <c r="R1411" s="21">
        <v>0</v>
      </c>
      <c r="S1411" s="21">
        <v>0</v>
      </c>
      <c r="T1411" s="38">
        <v>0</v>
      </c>
    </row>
    <row r="1412" spans="1:20" x14ac:dyDescent="0.25">
      <c r="A1412" s="17" t="s">
        <v>251</v>
      </c>
      <c r="B1412" s="8" t="s">
        <v>60</v>
      </c>
      <c r="C1412" s="8" t="s">
        <v>333</v>
      </c>
      <c r="E1412" s="8" t="str">
        <f t="shared" si="164"/>
        <v>ReFi-social.video.refi</v>
      </c>
      <c r="F1412" s="21">
        <f t="shared" si="168"/>
        <v>203806.21911003449</v>
      </c>
      <c r="G1412" s="19">
        <f t="shared" si="168"/>
        <v>7.3912151109345876</v>
      </c>
      <c r="H1412" s="18">
        <f t="shared" si="167"/>
        <v>1.0181343363673335E-2</v>
      </c>
      <c r="I1412" s="6">
        <f t="shared" si="167"/>
        <v>2.04</v>
      </c>
      <c r="J1412" s="6">
        <f t="shared" si="167"/>
        <v>6019234.495337544</v>
      </c>
      <c r="K1412" s="18">
        <f t="shared" si="167"/>
        <v>0.15</v>
      </c>
      <c r="L1412" s="35">
        <f>Data!BR26</f>
        <v>3.5295314823368239E-3</v>
      </c>
      <c r="Q1412" s="21">
        <v>0</v>
      </c>
      <c r="R1412" s="21">
        <v>0</v>
      </c>
      <c r="S1412" s="21">
        <v>0</v>
      </c>
      <c r="T1412" s="38">
        <v>0</v>
      </c>
    </row>
    <row r="1413" spans="1:20" x14ac:dyDescent="0.25">
      <c r="A1413" s="17" t="s">
        <v>252</v>
      </c>
      <c r="B1413" s="8" t="s">
        <v>60</v>
      </c>
      <c r="C1413" s="8" t="s">
        <v>333</v>
      </c>
      <c r="E1413" s="8" t="str">
        <f t="shared" si="164"/>
        <v>ReFi-social.video.refi</v>
      </c>
      <c r="F1413" s="21">
        <f t="shared" si="168"/>
        <v>255315.68418609747</v>
      </c>
      <c r="G1413" s="19">
        <f t="shared" si="168"/>
        <v>6.9578555462496423</v>
      </c>
      <c r="H1413" s="18">
        <f t="shared" si="167"/>
        <v>1.0181343363673335E-2</v>
      </c>
      <c r="I1413" s="6">
        <f t="shared" si="167"/>
        <v>2.04</v>
      </c>
      <c r="J1413" s="6">
        <f t="shared" si="167"/>
        <v>6019234.495337544</v>
      </c>
      <c r="K1413" s="18">
        <f t="shared" si="167"/>
        <v>0.15</v>
      </c>
      <c r="L1413" s="35">
        <f>Data!BR27</f>
        <v>3.5295314823368239E-3</v>
      </c>
      <c r="Q1413" s="21">
        <v>0</v>
      </c>
      <c r="R1413" s="21">
        <v>0</v>
      </c>
      <c r="S1413" s="21">
        <v>0</v>
      </c>
      <c r="T1413" s="38">
        <v>0</v>
      </c>
    </row>
    <row r="1414" spans="1:20" x14ac:dyDescent="0.25">
      <c r="A1414" s="17" t="s">
        <v>253</v>
      </c>
      <c r="B1414" s="8" t="s">
        <v>60</v>
      </c>
      <c r="C1414" s="8" t="s">
        <v>333</v>
      </c>
      <c r="E1414" s="8" t="str">
        <f t="shared" si="164"/>
        <v>ReFi-social.video.refi</v>
      </c>
      <c r="F1414" s="21">
        <f t="shared" si="168"/>
        <v>239367.66982627299</v>
      </c>
      <c r="G1414" s="19">
        <f t="shared" si="168"/>
        <v>7.3621469659184093</v>
      </c>
      <c r="H1414" s="18">
        <f t="shared" si="167"/>
        <v>1.0181343363673335E-2</v>
      </c>
      <c r="I1414" s="6">
        <f t="shared" si="167"/>
        <v>2.04</v>
      </c>
      <c r="J1414" s="6">
        <f t="shared" si="167"/>
        <v>6019234.495337544</v>
      </c>
      <c r="K1414" s="18">
        <f t="shared" si="167"/>
        <v>0.15</v>
      </c>
      <c r="L1414" s="35">
        <f>Data!BR28</f>
        <v>3.5295314823368239E-3</v>
      </c>
      <c r="Q1414" s="21">
        <v>0</v>
      </c>
      <c r="R1414" s="21">
        <v>0</v>
      </c>
      <c r="S1414" s="21">
        <v>0</v>
      </c>
      <c r="T1414" s="38">
        <v>0</v>
      </c>
    </row>
    <row r="1415" spans="1:20" x14ac:dyDescent="0.25">
      <c r="A1415" s="17" t="s">
        <v>254</v>
      </c>
      <c r="B1415" s="8" t="s">
        <v>60</v>
      </c>
      <c r="C1415" s="8" t="s">
        <v>333</v>
      </c>
      <c r="E1415" s="8" t="str">
        <f t="shared" si="164"/>
        <v>ReFi-social.video.refi</v>
      </c>
      <c r="F1415" s="21">
        <f t="shared" si="168"/>
        <v>243012.20327851301</v>
      </c>
      <c r="G1415" s="19">
        <f t="shared" si="168"/>
        <v>6.823428406388846</v>
      </c>
      <c r="H1415" s="18">
        <f t="shared" si="167"/>
        <v>1.0181343363673335E-2</v>
      </c>
      <c r="I1415" s="6">
        <f t="shared" si="167"/>
        <v>2.04</v>
      </c>
      <c r="J1415" s="6">
        <f t="shared" si="167"/>
        <v>6019234.495337544</v>
      </c>
      <c r="K1415" s="18">
        <f t="shared" si="167"/>
        <v>0.15</v>
      </c>
      <c r="L1415" s="35">
        <f>Data!BR29</f>
        <v>3.6409903712527236E-3</v>
      </c>
      <c r="Q1415" s="21">
        <v>0</v>
      </c>
      <c r="R1415" s="21">
        <v>0</v>
      </c>
      <c r="S1415" s="21">
        <v>0</v>
      </c>
      <c r="T1415" s="38">
        <v>0</v>
      </c>
    </row>
    <row r="1416" spans="1:20" x14ac:dyDescent="0.25">
      <c r="A1416" s="17" t="s">
        <v>255</v>
      </c>
      <c r="B1416" s="8" t="s">
        <v>60</v>
      </c>
      <c r="C1416" s="8" t="s">
        <v>333</v>
      </c>
      <c r="E1416" s="8" t="str">
        <f t="shared" si="164"/>
        <v>ReFi-social.video.refi</v>
      </c>
      <c r="F1416" s="21">
        <f t="shared" si="168"/>
        <v>290574.97468882898</v>
      </c>
      <c r="G1416" s="19">
        <f t="shared" si="168"/>
        <v>6.6339706431463812</v>
      </c>
      <c r="H1416" s="18">
        <f t="shared" si="167"/>
        <v>1.0181343363673335E-2</v>
      </c>
      <c r="I1416" s="6">
        <f t="shared" si="167"/>
        <v>2.04</v>
      </c>
      <c r="J1416" s="6">
        <f t="shared" si="167"/>
        <v>6019234.495337544</v>
      </c>
      <c r="K1416" s="18">
        <f t="shared" si="167"/>
        <v>0.15</v>
      </c>
      <c r="L1416" s="35">
        <f>Data!BR30</f>
        <v>3.6409903712527236E-3</v>
      </c>
      <c r="Q1416" s="21">
        <v>0</v>
      </c>
      <c r="R1416" s="21">
        <v>0</v>
      </c>
      <c r="S1416" s="21">
        <v>0</v>
      </c>
      <c r="T1416" s="38">
        <v>0</v>
      </c>
    </row>
    <row r="1417" spans="1:20" x14ac:dyDescent="0.25">
      <c r="A1417" s="17" t="s">
        <v>256</v>
      </c>
      <c r="B1417" s="8" t="s">
        <v>60</v>
      </c>
      <c r="C1417" s="8" t="s">
        <v>333</v>
      </c>
      <c r="E1417" s="8" t="str">
        <f t="shared" si="164"/>
        <v>ReFi-social.video.refi</v>
      </c>
      <c r="F1417" s="21">
        <f t="shared" si="168"/>
        <v>329832.51746826299</v>
      </c>
      <c r="G1417" s="19">
        <f t="shared" si="168"/>
        <v>6.2263263157050011</v>
      </c>
      <c r="H1417" s="18">
        <f t="shared" si="167"/>
        <v>1.0181343363673335E-2</v>
      </c>
      <c r="I1417" s="6">
        <f t="shared" si="167"/>
        <v>2.04</v>
      </c>
      <c r="J1417" s="6">
        <f t="shared" si="167"/>
        <v>6019234.495337544</v>
      </c>
      <c r="K1417" s="18">
        <f t="shared" si="167"/>
        <v>0.15</v>
      </c>
      <c r="L1417" s="35">
        <f>Data!BR31</f>
        <v>3.6409903712527236E-3</v>
      </c>
      <c r="Q1417" s="21">
        <v>0</v>
      </c>
      <c r="R1417" s="21">
        <v>0</v>
      </c>
      <c r="S1417" s="21">
        <v>0</v>
      </c>
      <c r="T1417" s="38">
        <v>0</v>
      </c>
    </row>
    <row r="1418" spans="1:20" x14ac:dyDescent="0.25">
      <c r="A1418" s="17" t="s">
        <v>257</v>
      </c>
      <c r="B1418" s="8" t="s">
        <v>60</v>
      </c>
      <c r="C1418" s="8" t="s">
        <v>333</v>
      </c>
      <c r="E1418" s="8" t="str">
        <f t="shared" si="164"/>
        <v>ReFi-social.video.refi</v>
      </c>
      <c r="F1418" s="21">
        <f t="shared" si="168"/>
        <v>164499.301820719</v>
      </c>
      <c r="G1418" s="19">
        <f t="shared" si="168"/>
        <v>7.8609634284899084</v>
      </c>
      <c r="H1418" s="18">
        <f t="shared" si="167"/>
        <v>1.0181343363673335E-2</v>
      </c>
      <c r="I1418" s="6">
        <f t="shared" si="167"/>
        <v>2.04</v>
      </c>
      <c r="J1418" s="6">
        <f t="shared" si="167"/>
        <v>6019234.495337544</v>
      </c>
      <c r="K1418" s="18">
        <f t="shared" si="167"/>
        <v>0.15</v>
      </c>
      <c r="L1418" s="35">
        <f>Data!BR32</f>
        <v>3.6409903712527236E-3</v>
      </c>
      <c r="Q1418" s="21">
        <v>0</v>
      </c>
      <c r="R1418" s="21">
        <v>0</v>
      </c>
      <c r="S1418" s="21">
        <v>0</v>
      </c>
      <c r="T1418" s="38">
        <v>0</v>
      </c>
    </row>
    <row r="1419" spans="1:20" x14ac:dyDescent="0.25">
      <c r="A1419" s="17" t="s">
        <v>258</v>
      </c>
      <c r="B1419" s="8" t="s">
        <v>60</v>
      </c>
      <c r="C1419" s="8" t="s">
        <v>333</v>
      </c>
      <c r="E1419" s="8" t="str">
        <f t="shared" si="164"/>
        <v>ReFi-social.video.refi</v>
      </c>
      <c r="F1419" s="21">
        <f t="shared" si="168"/>
        <v>192519.124041111</v>
      </c>
      <c r="G1419" s="19">
        <f t="shared" si="168"/>
        <v>7.2437942646276179</v>
      </c>
      <c r="H1419" s="18">
        <f t="shared" si="167"/>
        <v>1.0181343363673335E-2</v>
      </c>
      <c r="I1419" s="6">
        <f t="shared" si="167"/>
        <v>2.04</v>
      </c>
      <c r="J1419" s="6">
        <f t="shared" si="167"/>
        <v>6019234.495337544</v>
      </c>
      <c r="K1419" s="18">
        <f t="shared" si="167"/>
        <v>0.15</v>
      </c>
      <c r="L1419" s="35">
        <f>Data!BR33</f>
        <v>3.4180725934209242E-3</v>
      </c>
      <c r="Q1419" s="21">
        <v>0</v>
      </c>
      <c r="R1419" s="21">
        <v>0</v>
      </c>
      <c r="S1419" s="21">
        <v>0</v>
      </c>
      <c r="T1419" s="38">
        <v>0</v>
      </c>
    </row>
    <row r="1420" spans="1:20" x14ac:dyDescent="0.25">
      <c r="A1420" s="17" t="s">
        <v>259</v>
      </c>
      <c r="B1420" s="8" t="s">
        <v>60</v>
      </c>
      <c r="C1420" s="8" t="s">
        <v>333</v>
      </c>
      <c r="E1420" s="8" t="str">
        <f t="shared" si="164"/>
        <v>ReFi-social.video.refi</v>
      </c>
      <c r="F1420" s="21">
        <f t="shared" si="168"/>
        <v>149243.259400057</v>
      </c>
      <c r="G1420" s="19">
        <f t="shared" si="168"/>
        <v>7.8894108904875937</v>
      </c>
      <c r="H1420" s="18">
        <f t="shared" si="167"/>
        <v>1.0181343363673335E-2</v>
      </c>
      <c r="I1420" s="6">
        <f t="shared" si="167"/>
        <v>2.04</v>
      </c>
      <c r="J1420" s="6">
        <f t="shared" si="167"/>
        <v>6019234.495337544</v>
      </c>
      <c r="K1420" s="18">
        <f t="shared" si="167"/>
        <v>0.15</v>
      </c>
      <c r="L1420" s="35">
        <f>Data!BR34</f>
        <v>3.4180725934209242E-3</v>
      </c>
      <c r="Q1420" s="21">
        <v>0</v>
      </c>
      <c r="R1420" s="21">
        <v>0</v>
      </c>
      <c r="S1420" s="21">
        <v>0</v>
      </c>
      <c r="T1420" s="38">
        <v>0</v>
      </c>
    </row>
    <row r="1421" spans="1:20" x14ac:dyDescent="0.25">
      <c r="A1421" s="17" t="s">
        <v>260</v>
      </c>
      <c r="B1421" s="8" t="s">
        <v>60</v>
      </c>
      <c r="C1421" s="8" t="s">
        <v>333</v>
      </c>
      <c r="E1421" s="8" t="str">
        <f t="shared" si="164"/>
        <v>ReFi-social.video.refi</v>
      </c>
      <c r="F1421" s="21">
        <f t="shared" si="168"/>
        <v>361307.973956606</v>
      </c>
      <c r="G1421" s="19">
        <f t="shared" si="168"/>
        <v>6.0657210086765296</v>
      </c>
      <c r="H1421" s="18">
        <f t="shared" ref="H1421:K1436" si="169">H1420</f>
        <v>1.0181343363673335E-2</v>
      </c>
      <c r="I1421" s="6">
        <f t="shared" si="169"/>
        <v>2.04</v>
      </c>
      <c r="J1421" s="6">
        <f t="shared" si="169"/>
        <v>6019234.495337544</v>
      </c>
      <c r="K1421" s="18">
        <f t="shared" si="169"/>
        <v>0.15</v>
      </c>
      <c r="L1421" s="35">
        <f>Data!BR35</f>
        <v>3.4180725934209242E-3</v>
      </c>
      <c r="Q1421" s="21">
        <v>0</v>
      </c>
      <c r="R1421" s="21">
        <v>0</v>
      </c>
      <c r="S1421" s="21">
        <v>0</v>
      </c>
      <c r="T1421" s="38">
        <v>0</v>
      </c>
    </row>
    <row r="1422" spans="1:20" x14ac:dyDescent="0.25">
      <c r="A1422" s="17" t="s">
        <v>261</v>
      </c>
      <c r="B1422" s="8" t="s">
        <v>60</v>
      </c>
      <c r="C1422" s="8" t="s">
        <v>333</v>
      </c>
      <c r="E1422" s="8" t="str">
        <f t="shared" si="164"/>
        <v>ReFi-social.video.refi</v>
      </c>
      <c r="F1422" s="21">
        <f t="shared" ref="F1422:G1437" si="170">F1224</f>
        <v>230041.87090241699</v>
      </c>
      <c r="G1422" s="19">
        <f t="shared" si="170"/>
        <v>6.6784839098539406</v>
      </c>
      <c r="H1422" s="18">
        <f t="shared" si="169"/>
        <v>1.0181343363673335E-2</v>
      </c>
      <c r="I1422" s="6">
        <f t="shared" si="169"/>
        <v>2.04</v>
      </c>
      <c r="J1422" s="6">
        <f t="shared" si="169"/>
        <v>6019234.495337544</v>
      </c>
      <c r="K1422" s="18">
        <f t="shared" si="169"/>
        <v>0.15</v>
      </c>
      <c r="L1422" s="35">
        <f>Data!BR36</f>
        <v>3.4180725934209242E-3</v>
      </c>
      <c r="Q1422" s="21">
        <v>0</v>
      </c>
      <c r="R1422" s="21">
        <v>0</v>
      </c>
      <c r="S1422" s="21">
        <v>0</v>
      </c>
      <c r="T1422" s="38">
        <v>0</v>
      </c>
    </row>
    <row r="1423" spans="1:20" x14ac:dyDescent="0.25">
      <c r="A1423" s="17" t="s">
        <v>278</v>
      </c>
      <c r="B1423" s="8" t="s">
        <v>60</v>
      </c>
      <c r="C1423" s="8" t="s">
        <v>333</v>
      </c>
      <c r="E1423" s="8" t="str">
        <f t="shared" si="164"/>
        <v>ReFi-social.video.refi</v>
      </c>
      <c r="F1423" s="21">
        <f t="shared" si="170"/>
        <v>148808.22602868799</v>
      </c>
      <c r="G1423" s="19">
        <f t="shared" si="170"/>
        <v>7.7108317934764221</v>
      </c>
      <c r="H1423" s="18">
        <f t="shared" si="169"/>
        <v>1.0181343363673335E-2</v>
      </c>
      <c r="I1423" s="6">
        <f t="shared" si="169"/>
        <v>2.04</v>
      </c>
      <c r="J1423" s="6">
        <f t="shared" si="169"/>
        <v>6019234.495337544</v>
      </c>
      <c r="K1423" s="18">
        <f t="shared" si="169"/>
        <v>0.15</v>
      </c>
      <c r="L1423" s="35">
        <f>Data!BR37</f>
        <v>3.5295314823368239E-3</v>
      </c>
      <c r="Q1423" s="21">
        <v>0</v>
      </c>
      <c r="R1423" s="21">
        <v>0</v>
      </c>
      <c r="S1423" s="21">
        <v>0</v>
      </c>
      <c r="T1423" s="38">
        <v>0</v>
      </c>
    </row>
    <row r="1424" spans="1:20" x14ac:dyDescent="0.25">
      <c r="A1424" s="17" t="s">
        <v>279</v>
      </c>
      <c r="B1424" s="8" t="s">
        <v>60</v>
      </c>
      <c r="C1424" s="8" t="s">
        <v>333</v>
      </c>
      <c r="E1424" s="8" t="str">
        <f t="shared" si="164"/>
        <v>ReFi-social.video.refi</v>
      </c>
      <c r="F1424" s="21">
        <f t="shared" si="170"/>
        <v>158601.96567814099</v>
      </c>
      <c r="G1424" s="19">
        <f t="shared" si="170"/>
        <v>7.3209134283901935</v>
      </c>
      <c r="H1424" s="18">
        <f t="shared" si="169"/>
        <v>1.0181343363673335E-2</v>
      </c>
      <c r="I1424" s="6">
        <f t="shared" si="169"/>
        <v>2.04</v>
      </c>
      <c r="J1424" s="6">
        <f t="shared" si="169"/>
        <v>6019234.495337544</v>
      </c>
      <c r="K1424" s="18">
        <f t="shared" si="169"/>
        <v>0.15</v>
      </c>
      <c r="L1424" s="35">
        <f>Data!BR38</f>
        <v>3.5295314823368239E-3</v>
      </c>
      <c r="Q1424" s="21">
        <v>0</v>
      </c>
      <c r="R1424" s="21">
        <v>0</v>
      </c>
      <c r="S1424" s="21">
        <v>0</v>
      </c>
      <c r="T1424" s="38">
        <v>0</v>
      </c>
    </row>
    <row r="1425" spans="1:20" x14ac:dyDescent="0.25">
      <c r="A1425" s="17" t="s">
        <v>280</v>
      </c>
      <c r="B1425" s="8" t="s">
        <v>60</v>
      </c>
      <c r="C1425" s="8" t="s">
        <v>333</v>
      </c>
      <c r="E1425" s="8" t="str">
        <f t="shared" si="164"/>
        <v>ReFi-social.video.refi</v>
      </c>
      <c r="F1425" s="21">
        <f t="shared" si="170"/>
        <v>191188.54345133001</v>
      </c>
      <c r="G1425" s="19">
        <f t="shared" si="170"/>
        <v>6.6714196487796373</v>
      </c>
      <c r="H1425" s="18">
        <f t="shared" si="169"/>
        <v>1.0181343363673335E-2</v>
      </c>
      <c r="I1425" s="6">
        <f t="shared" si="169"/>
        <v>2.04</v>
      </c>
      <c r="J1425" s="6">
        <f t="shared" si="169"/>
        <v>6019234.495337544</v>
      </c>
      <c r="K1425" s="18">
        <f t="shared" si="169"/>
        <v>0.15</v>
      </c>
      <c r="L1425" s="35">
        <f>Data!BR39</f>
        <v>3.5295314823368239E-3</v>
      </c>
      <c r="Q1425" s="21">
        <v>0</v>
      </c>
      <c r="R1425" s="21">
        <v>0</v>
      </c>
      <c r="S1425" s="21">
        <v>0</v>
      </c>
      <c r="T1425" s="38">
        <v>0</v>
      </c>
    </row>
    <row r="1426" spans="1:20" x14ac:dyDescent="0.25">
      <c r="A1426" s="17" t="s">
        <v>281</v>
      </c>
      <c r="B1426" s="8" t="s">
        <v>60</v>
      </c>
      <c r="C1426" s="8" t="s">
        <v>333</v>
      </c>
      <c r="E1426" s="8" t="str">
        <f t="shared" si="164"/>
        <v>ReFi-social.video.refi</v>
      </c>
      <c r="F1426" s="21">
        <f t="shared" si="170"/>
        <v>245059.3539207585</v>
      </c>
      <c r="G1426" s="19">
        <f t="shared" si="170"/>
        <v>6.3646196133400057</v>
      </c>
      <c r="H1426" s="18">
        <f t="shared" si="169"/>
        <v>1.0181343363673335E-2</v>
      </c>
      <c r="I1426" s="6">
        <f t="shared" si="169"/>
        <v>2.04</v>
      </c>
      <c r="J1426" s="6">
        <f t="shared" si="169"/>
        <v>6019234.495337544</v>
      </c>
      <c r="K1426" s="18">
        <f t="shared" si="169"/>
        <v>0.15</v>
      </c>
      <c r="L1426" s="35">
        <f>Data!BR40</f>
        <v>3.5295314823368239E-3</v>
      </c>
      <c r="Q1426" s="21">
        <v>0</v>
      </c>
      <c r="R1426" s="21">
        <v>0</v>
      </c>
      <c r="S1426" s="21">
        <v>0</v>
      </c>
      <c r="T1426" s="38">
        <v>0</v>
      </c>
    </row>
    <row r="1427" spans="1:20" x14ac:dyDescent="0.25">
      <c r="A1427" s="17" t="s">
        <v>282</v>
      </c>
      <c r="B1427" s="8" t="s">
        <v>60</v>
      </c>
      <c r="C1427" s="8" t="s">
        <v>333</v>
      </c>
      <c r="E1427" s="8" t="str">
        <f t="shared" si="164"/>
        <v>ReFi-social.video.refi</v>
      </c>
      <c r="F1427" s="21">
        <f t="shared" si="170"/>
        <v>234148.48138127499</v>
      </c>
      <c r="G1427" s="19">
        <f t="shared" si="170"/>
        <v>6.5823733482746327</v>
      </c>
      <c r="H1427" s="18">
        <f t="shared" si="169"/>
        <v>1.0181343363673335E-2</v>
      </c>
      <c r="I1427" s="6">
        <f t="shared" si="169"/>
        <v>2.04</v>
      </c>
      <c r="J1427" s="6">
        <f t="shared" si="169"/>
        <v>6019234.495337544</v>
      </c>
      <c r="K1427" s="18">
        <f t="shared" si="169"/>
        <v>0.15</v>
      </c>
      <c r="L1427" s="35">
        <f>Data!BR41</f>
        <v>3.5295314823368239E-3</v>
      </c>
      <c r="Q1427" s="21">
        <v>0</v>
      </c>
      <c r="R1427" s="21">
        <v>0</v>
      </c>
      <c r="S1427" s="21">
        <v>0</v>
      </c>
      <c r="T1427" s="38">
        <v>0</v>
      </c>
    </row>
    <row r="1428" spans="1:20" x14ac:dyDescent="0.25">
      <c r="A1428" s="17" t="s">
        <v>283</v>
      </c>
      <c r="B1428" s="8" t="s">
        <v>60</v>
      </c>
      <c r="C1428" s="8" t="s">
        <v>333</v>
      </c>
      <c r="E1428" s="8" t="str">
        <f t="shared" si="164"/>
        <v>ReFi-social.video.refi</v>
      </c>
      <c r="F1428" s="21">
        <f t="shared" si="170"/>
        <v>214879.20808178949</v>
      </c>
      <c r="G1428" s="19">
        <f t="shared" si="170"/>
        <v>6.8294778983613993</v>
      </c>
      <c r="H1428" s="18">
        <f t="shared" si="169"/>
        <v>1.0181343363673335E-2</v>
      </c>
      <c r="I1428" s="6">
        <f t="shared" si="169"/>
        <v>2.04</v>
      </c>
      <c r="J1428" s="6">
        <f t="shared" si="169"/>
        <v>6019234.495337544</v>
      </c>
      <c r="K1428" s="18">
        <f t="shared" si="169"/>
        <v>0.15</v>
      </c>
      <c r="L1428" s="35">
        <f>Data!BR42</f>
        <v>3.306613704505025E-3</v>
      </c>
      <c r="Q1428" s="21">
        <v>0</v>
      </c>
      <c r="R1428" s="21">
        <v>0</v>
      </c>
      <c r="S1428" s="21">
        <v>0</v>
      </c>
      <c r="T1428" s="38">
        <v>0</v>
      </c>
    </row>
    <row r="1429" spans="1:20" x14ac:dyDescent="0.25">
      <c r="A1429" s="17" t="s">
        <v>284</v>
      </c>
      <c r="B1429" s="8" t="s">
        <v>60</v>
      </c>
      <c r="C1429" s="8" t="s">
        <v>333</v>
      </c>
      <c r="E1429" s="8" t="str">
        <f t="shared" si="164"/>
        <v>ReFi-social.video.refi</v>
      </c>
      <c r="F1429" s="21">
        <f t="shared" si="170"/>
        <v>209527.0442382365</v>
      </c>
      <c r="G1429" s="19">
        <f t="shared" si="170"/>
        <v>6.6980857672209169</v>
      </c>
      <c r="H1429" s="18">
        <f t="shared" si="169"/>
        <v>1.0181343363673335E-2</v>
      </c>
      <c r="I1429" s="6">
        <f t="shared" si="169"/>
        <v>2.04</v>
      </c>
      <c r="J1429" s="6">
        <f t="shared" si="169"/>
        <v>6019234.495337544</v>
      </c>
      <c r="K1429" s="18">
        <f t="shared" si="169"/>
        <v>0.15</v>
      </c>
      <c r="L1429" s="35">
        <f>Data!BR43</f>
        <v>3.306613704505025E-3</v>
      </c>
      <c r="Q1429" s="21">
        <v>0</v>
      </c>
      <c r="R1429" s="21">
        <v>0</v>
      </c>
      <c r="S1429" s="21">
        <v>0</v>
      </c>
      <c r="T1429" s="38">
        <v>0</v>
      </c>
    </row>
    <row r="1430" spans="1:20" x14ac:dyDescent="0.25">
      <c r="A1430" s="17" t="s">
        <v>285</v>
      </c>
      <c r="B1430" s="8" t="s">
        <v>60</v>
      </c>
      <c r="C1430" s="8" t="s">
        <v>333</v>
      </c>
      <c r="E1430" s="8" t="str">
        <f t="shared" si="164"/>
        <v>ReFi-social.video.refi</v>
      </c>
      <c r="F1430" s="21">
        <f t="shared" si="170"/>
        <v>241380.32206047649</v>
      </c>
      <c r="G1430" s="19">
        <f t="shared" si="170"/>
        <v>6.4866620482616781</v>
      </c>
      <c r="H1430" s="18">
        <f t="shared" si="169"/>
        <v>1.0181343363673335E-2</v>
      </c>
      <c r="I1430" s="6">
        <f t="shared" si="169"/>
        <v>2.04</v>
      </c>
      <c r="J1430" s="6">
        <f t="shared" si="169"/>
        <v>6019234.495337544</v>
      </c>
      <c r="K1430" s="18">
        <f t="shared" si="169"/>
        <v>0.15</v>
      </c>
      <c r="L1430" s="35">
        <f>Data!BR44</f>
        <v>3.306613704505025E-3</v>
      </c>
      <c r="Q1430" s="21">
        <v>0</v>
      </c>
      <c r="R1430" s="21">
        <v>0</v>
      </c>
      <c r="S1430" s="21">
        <v>0</v>
      </c>
      <c r="T1430" s="38">
        <v>0</v>
      </c>
    </row>
    <row r="1431" spans="1:20" x14ac:dyDescent="0.25">
      <c r="A1431" s="17" t="s">
        <v>286</v>
      </c>
      <c r="B1431" s="8" t="s">
        <v>60</v>
      </c>
      <c r="C1431" s="8" t="s">
        <v>333</v>
      </c>
      <c r="E1431" s="8" t="str">
        <f t="shared" si="164"/>
        <v>ReFi-social.video.refi</v>
      </c>
      <c r="F1431" s="21">
        <f t="shared" si="170"/>
        <v>200886.29164899149</v>
      </c>
      <c r="G1431" s="19">
        <f t="shared" si="170"/>
        <v>6.7724878862124012</v>
      </c>
      <c r="H1431" s="18">
        <f t="shared" si="169"/>
        <v>1.0181343363673335E-2</v>
      </c>
      <c r="I1431" s="6">
        <f t="shared" si="169"/>
        <v>2.04</v>
      </c>
      <c r="J1431" s="6">
        <f t="shared" si="169"/>
        <v>6019234.495337544</v>
      </c>
      <c r="K1431" s="18">
        <f t="shared" si="169"/>
        <v>0.15</v>
      </c>
      <c r="L1431" s="35">
        <f>Data!BR45</f>
        <v>3.306613704505025E-3</v>
      </c>
      <c r="Q1431" s="21">
        <v>0</v>
      </c>
      <c r="R1431" s="21">
        <v>0</v>
      </c>
      <c r="S1431" s="21">
        <v>0</v>
      </c>
      <c r="T1431" s="38">
        <v>0</v>
      </c>
    </row>
    <row r="1432" spans="1:20" x14ac:dyDescent="0.25">
      <c r="A1432" s="17" t="s">
        <v>287</v>
      </c>
      <c r="B1432" s="8" t="s">
        <v>60</v>
      </c>
      <c r="C1432" s="8" t="s">
        <v>333</v>
      </c>
      <c r="E1432" s="8" t="str">
        <f t="shared" si="164"/>
        <v>ReFi-social.video.refi</v>
      </c>
      <c r="F1432" s="21">
        <f t="shared" si="170"/>
        <v>182227.90960488049</v>
      </c>
      <c r="G1432" s="19">
        <f t="shared" si="170"/>
        <v>6.9369532865138988</v>
      </c>
      <c r="H1432" s="18">
        <f t="shared" si="169"/>
        <v>1.0181343363673335E-2</v>
      </c>
      <c r="I1432" s="6">
        <f t="shared" si="169"/>
        <v>2.04</v>
      </c>
      <c r="J1432" s="6">
        <f t="shared" si="169"/>
        <v>6019234.495337544</v>
      </c>
      <c r="K1432" s="18">
        <f t="shared" si="169"/>
        <v>0.15</v>
      </c>
      <c r="L1432" s="35">
        <f>Data!BR46</f>
        <v>3.8639081490845235E-3</v>
      </c>
      <c r="Q1432" s="21">
        <v>0</v>
      </c>
      <c r="R1432" s="21">
        <v>0</v>
      </c>
      <c r="S1432" s="21">
        <v>0</v>
      </c>
      <c r="T1432" s="38">
        <v>0</v>
      </c>
    </row>
    <row r="1433" spans="1:20" x14ac:dyDescent="0.25">
      <c r="A1433" s="17" t="s">
        <v>288</v>
      </c>
      <c r="B1433" s="8" t="s">
        <v>60</v>
      </c>
      <c r="C1433" s="8" t="s">
        <v>333</v>
      </c>
      <c r="E1433" s="8" t="str">
        <f t="shared" si="164"/>
        <v>ReFi-social.video.refi</v>
      </c>
      <c r="F1433" s="21">
        <f t="shared" si="170"/>
        <v>256952.68964802951</v>
      </c>
      <c r="G1433" s="19">
        <f t="shared" si="170"/>
        <v>6.2464520570914432</v>
      </c>
      <c r="H1433" s="18">
        <f t="shared" si="169"/>
        <v>1.0181343363673335E-2</v>
      </c>
      <c r="I1433" s="6">
        <f t="shared" si="169"/>
        <v>2.04</v>
      </c>
      <c r="J1433" s="6">
        <f t="shared" si="169"/>
        <v>6019234.495337544</v>
      </c>
      <c r="K1433" s="18">
        <f t="shared" si="169"/>
        <v>0.15</v>
      </c>
      <c r="L1433" s="35">
        <f>Data!BR47</f>
        <v>3.8639081490845235E-3</v>
      </c>
      <c r="Q1433" s="21">
        <v>0</v>
      </c>
      <c r="R1433" s="21">
        <v>0</v>
      </c>
      <c r="S1433" s="21">
        <v>0</v>
      </c>
      <c r="T1433" s="38">
        <v>0</v>
      </c>
    </row>
    <row r="1434" spans="1:20" x14ac:dyDescent="0.25">
      <c r="A1434" s="17" t="s">
        <v>289</v>
      </c>
      <c r="B1434" s="8" t="s">
        <v>60</v>
      </c>
      <c r="C1434" s="8" t="s">
        <v>333</v>
      </c>
      <c r="E1434" s="8" t="str">
        <f t="shared" si="164"/>
        <v>ReFi-social.video.refi</v>
      </c>
      <c r="F1434" s="21">
        <f t="shared" si="170"/>
        <v>215113.42565182853</v>
      </c>
      <c r="G1434" s="19">
        <f t="shared" si="170"/>
        <v>6.7966372089774518</v>
      </c>
      <c r="H1434" s="18">
        <f t="shared" si="169"/>
        <v>1.0181343363673335E-2</v>
      </c>
      <c r="I1434" s="6">
        <f t="shared" si="169"/>
        <v>2.04</v>
      </c>
      <c r="J1434" s="6">
        <f t="shared" si="169"/>
        <v>6019234.495337544</v>
      </c>
      <c r="K1434" s="18">
        <f t="shared" si="169"/>
        <v>0.15</v>
      </c>
      <c r="L1434" s="35">
        <f>Data!BR48</f>
        <v>3.8639081490845235E-3</v>
      </c>
      <c r="Q1434" s="21">
        <v>0</v>
      </c>
      <c r="R1434" s="21">
        <v>0</v>
      </c>
      <c r="S1434" s="21">
        <v>0</v>
      </c>
      <c r="T1434" s="38">
        <v>0</v>
      </c>
    </row>
    <row r="1435" spans="1:20" x14ac:dyDescent="0.25">
      <c r="A1435" s="17" t="s">
        <v>290</v>
      </c>
      <c r="B1435" s="8" t="s">
        <v>60</v>
      </c>
      <c r="C1435" s="8" t="s">
        <v>333</v>
      </c>
      <c r="E1435" s="8" t="str">
        <f t="shared" si="164"/>
        <v>ReFi-social.video.refi</v>
      </c>
      <c r="F1435" s="21">
        <f t="shared" si="170"/>
        <v>226911.29740825098</v>
      </c>
      <c r="G1435" s="19">
        <f t="shared" si="170"/>
        <v>6.7575343703790596</v>
      </c>
      <c r="H1435" s="18">
        <f t="shared" si="169"/>
        <v>1.0181343363673335E-2</v>
      </c>
      <c r="I1435" s="6">
        <f t="shared" si="169"/>
        <v>2.04</v>
      </c>
      <c r="J1435" s="6">
        <f t="shared" si="169"/>
        <v>6019234.495337544</v>
      </c>
      <c r="K1435" s="18">
        <f t="shared" si="169"/>
        <v>0.15</v>
      </c>
      <c r="L1435" s="35">
        <f>Data!BR49</f>
        <v>3.8639081490845235E-3</v>
      </c>
      <c r="Q1435" s="21">
        <v>0</v>
      </c>
      <c r="R1435" s="21">
        <v>0</v>
      </c>
      <c r="S1435" s="21">
        <v>0</v>
      </c>
      <c r="T1435" s="38">
        <v>0</v>
      </c>
    </row>
    <row r="1436" spans="1:20" x14ac:dyDescent="0.25">
      <c r="A1436" s="17" t="s">
        <v>291</v>
      </c>
      <c r="B1436" s="8" t="s">
        <v>60</v>
      </c>
      <c r="C1436" s="8" t="s">
        <v>333</v>
      </c>
      <c r="E1436" s="8" t="str">
        <f t="shared" si="164"/>
        <v>ReFi-social.video.refi</v>
      </c>
      <c r="F1436" s="21">
        <f t="shared" si="170"/>
        <v>201926.92877309551</v>
      </c>
      <c r="G1436" s="19">
        <f t="shared" si="170"/>
        <v>6.9285980651159154</v>
      </c>
      <c r="H1436" s="18">
        <f t="shared" si="169"/>
        <v>1.0181343363673335E-2</v>
      </c>
      <c r="I1436" s="6">
        <f t="shared" si="169"/>
        <v>2.04</v>
      </c>
      <c r="J1436" s="6">
        <f t="shared" si="169"/>
        <v>6019234.495337544</v>
      </c>
      <c r="K1436" s="18">
        <f t="shared" si="169"/>
        <v>0.15</v>
      </c>
      <c r="L1436" s="35">
        <f>Data!BR50</f>
        <v>3.8639081490845235E-3</v>
      </c>
      <c r="Q1436" s="21">
        <v>0</v>
      </c>
      <c r="R1436" s="21">
        <v>0</v>
      </c>
      <c r="S1436" s="21">
        <v>0</v>
      </c>
      <c r="T1436" s="38">
        <v>0</v>
      </c>
    </row>
    <row r="1437" spans="1:20" x14ac:dyDescent="0.25">
      <c r="A1437" s="17" t="s">
        <v>292</v>
      </c>
      <c r="B1437" s="8" t="s">
        <v>60</v>
      </c>
      <c r="C1437" s="8" t="s">
        <v>333</v>
      </c>
      <c r="E1437" s="8" t="str">
        <f t="shared" si="164"/>
        <v>ReFi-social.video.refi</v>
      </c>
      <c r="F1437" s="21">
        <f t="shared" si="170"/>
        <v>207803.13182117551</v>
      </c>
      <c r="G1437" s="19">
        <f t="shared" si="170"/>
        <v>6.9028656276865243</v>
      </c>
      <c r="H1437" s="18">
        <f t="shared" ref="H1437:K1452" si="171">H1436</f>
        <v>1.0181343363673335E-2</v>
      </c>
      <c r="I1437" s="6">
        <f t="shared" si="171"/>
        <v>2.04</v>
      </c>
      <c r="J1437" s="6">
        <f t="shared" si="171"/>
        <v>6019234.495337544</v>
      </c>
      <c r="K1437" s="18">
        <f t="shared" si="171"/>
        <v>0.15</v>
      </c>
      <c r="L1437" s="35">
        <f>Data!BR51</f>
        <v>4.0496729639443564E-3</v>
      </c>
      <c r="Q1437" s="21">
        <v>0</v>
      </c>
      <c r="R1437" s="21">
        <v>0</v>
      </c>
      <c r="S1437" s="21">
        <v>0</v>
      </c>
      <c r="T1437" s="38">
        <v>0</v>
      </c>
    </row>
    <row r="1438" spans="1:20" x14ac:dyDescent="0.25">
      <c r="A1438" s="17" t="s">
        <v>293</v>
      </c>
      <c r="B1438" s="8" t="s">
        <v>60</v>
      </c>
      <c r="C1438" s="8" t="s">
        <v>333</v>
      </c>
      <c r="E1438" s="8" t="str">
        <f t="shared" si="164"/>
        <v>ReFi-social.video.refi</v>
      </c>
      <c r="F1438" s="21">
        <f t="shared" ref="F1438:G1452" si="172">F1240</f>
        <v>246061.63329111901</v>
      </c>
      <c r="G1438" s="19">
        <f t="shared" si="172"/>
        <v>6.4532515947874067</v>
      </c>
      <c r="H1438" s="18">
        <f t="shared" si="171"/>
        <v>1.0181343363673335E-2</v>
      </c>
      <c r="I1438" s="6">
        <f t="shared" si="171"/>
        <v>2.04</v>
      </c>
      <c r="J1438" s="6">
        <f t="shared" si="171"/>
        <v>6019234.495337544</v>
      </c>
      <c r="K1438" s="18">
        <f t="shared" si="171"/>
        <v>0.15</v>
      </c>
      <c r="L1438" s="35">
        <f>Data!BR52</f>
        <v>4.0496729639443564E-3</v>
      </c>
      <c r="Q1438" s="21">
        <v>0</v>
      </c>
      <c r="R1438" s="21">
        <v>0</v>
      </c>
      <c r="S1438" s="21">
        <v>0</v>
      </c>
      <c r="T1438" s="38">
        <v>0</v>
      </c>
    </row>
    <row r="1439" spans="1:20" x14ac:dyDescent="0.25">
      <c r="A1439" s="17" t="s">
        <v>294</v>
      </c>
      <c r="B1439" s="8" t="s">
        <v>60</v>
      </c>
      <c r="C1439" s="8" t="s">
        <v>333</v>
      </c>
      <c r="E1439" s="8" t="str">
        <f t="shared" si="164"/>
        <v>ReFi-social.video.refi</v>
      </c>
      <c r="F1439" s="21">
        <f t="shared" si="172"/>
        <v>203891.03290078999</v>
      </c>
      <c r="G1439" s="19">
        <f t="shared" si="172"/>
        <v>6.8747933483571542</v>
      </c>
      <c r="H1439" s="18">
        <f t="shared" si="171"/>
        <v>1.0181343363673335E-2</v>
      </c>
      <c r="I1439" s="6">
        <f t="shared" si="171"/>
        <v>2.04</v>
      </c>
      <c r="J1439" s="6">
        <f t="shared" si="171"/>
        <v>6019234.495337544</v>
      </c>
      <c r="K1439" s="18">
        <f t="shared" si="171"/>
        <v>0.15</v>
      </c>
      <c r="L1439" s="35">
        <f>Data!BR53</f>
        <v>4.0496729639443564E-3</v>
      </c>
      <c r="Q1439" s="21">
        <v>0</v>
      </c>
      <c r="R1439" s="21">
        <v>0</v>
      </c>
      <c r="S1439" s="21">
        <v>0</v>
      </c>
      <c r="T1439" s="38">
        <v>0</v>
      </c>
    </row>
    <row r="1440" spans="1:20" x14ac:dyDescent="0.25">
      <c r="A1440" s="17" t="s">
        <v>295</v>
      </c>
      <c r="B1440" s="8" t="s">
        <v>60</v>
      </c>
      <c r="C1440" s="8" t="s">
        <v>333</v>
      </c>
      <c r="E1440" s="8" t="str">
        <f t="shared" si="164"/>
        <v>ReFi-social.video.refi</v>
      </c>
      <c r="F1440" s="21">
        <f t="shared" si="172"/>
        <v>159194.475313414</v>
      </c>
      <c r="G1440" s="19">
        <f t="shared" si="172"/>
        <v>7.6675225186861979</v>
      </c>
      <c r="H1440" s="18">
        <f t="shared" si="171"/>
        <v>1.0181343363673335E-2</v>
      </c>
      <c r="I1440" s="6">
        <f t="shared" si="171"/>
        <v>2.04</v>
      </c>
      <c r="J1440" s="6">
        <f t="shared" si="171"/>
        <v>6019234.495337544</v>
      </c>
      <c r="K1440" s="18">
        <f t="shared" si="171"/>
        <v>0.15</v>
      </c>
      <c r="L1440" s="35">
        <f>Data!BR54</f>
        <v>4.0496729639443564E-3</v>
      </c>
      <c r="Q1440" s="21">
        <v>0</v>
      </c>
      <c r="R1440" s="21">
        <v>0</v>
      </c>
      <c r="S1440" s="21">
        <v>0</v>
      </c>
      <c r="T1440" s="38">
        <v>0</v>
      </c>
    </row>
    <row r="1441" spans="1:20" x14ac:dyDescent="0.25">
      <c r="A1441" s="17" t="s">
        <v>296</v>
      </c>
      <c r="B1441" s="8" t="s">
        <v>60</v>
      </c>
      <c r="C1441" s="8" t="s">
        <v>333</v>
      </c>
      <c r="E1441" s="8" t="str">
        <f t="shared" si="164"/>
        <v>ReFi-social.video.refi</v>
      </c>
      <c r="F1441" s="21">
        <f t="shared" si="172"/>
        <v>287016.28074287547</v>
      </c>
      <c r="G1441" s="19">
        <f t="shared" si="172"/>
        <v>6.1538755843326456</v>
      </c>
      <c r="H1441" s="18">
        <f t="shared" si="171"/>
        <v>1.0181343363673335E-2</v>
      </c>
      <c r="I1441" s="6">
        <f t="shared" si="171"/>
        <v>2.04</v>
      </c>
      <c r="J1441" s="6">
        <f t="shared" si="171"/>
        <v>6019234.495337544</v>
      </c>
      <c r="K1441" s="18">
        <f t="shared" si="171"/>
        <v>0.15</v>
      </c>
      <c r="L1441" s="35">
        <f>Data!BR55</f>
        <v>4.7927322233836875E-3</v>
      </c>
      <c r="Q1441" s="21">
        <v>0</v>
      </c>
      <c r="R1441" s="21">
        <v>0</v>
      </c>
      <c r="S1441" s="21">
        <v>0</v>
      </c>
      <c r="T1441" s="38">
        <v>0</v>
      </c>
    </row>
    <row r="1442" spans="1:20" x14ac:dyDescent="0.25">
      <c r="A1442" s="17" t="s">
        <v>297</v>
      </c>
      <c r="B1442" s="8" t="s">
        <v>60</v>
      </c>
      <c r="C1442" s="8" t="s">
        <v>333</v>
      </c>
      <c r="E1442" s="8" t="str">
        <f t="shared" si="164"/>
        <v>ReFi-social.video.refi</v>
      </c>
      <c r="F1442" s="21">
        <f t="shared" si="172"/>
        <v>255707.61126146198</v>
      </c>
      <c r="G1442" s="19">
        <f t="shared" si="172"/>
        <v>6.5044126470105788</v>
      </c>
      <c r="H1442" s="18">
        <f t="shared" si="171"/>
        <v>1.0181343363673335E-2</v>
      </c>
      <c r="I1442" s="6">
        <f t="shared" si="171"/>
        <v>2.04</v>
      </c>
      <c r="J1442" s="6">
        <f t="shared" si="171"/>
        <v>6019234.495337544</v>
      </c>
      <c r="K1442" s="18">
        <f t="shared" si="171"/>
        <v>0.15</v>
      </c>
      <c r="L1442" s="35">
        <f>Data!BR56</f>
        <v>4.7927322233836875E-3</v>
      </c>
      <c r="Q1442" s="21">
        <v>0</v>
      </c>
      <c r="R1442" s="21">
        <v>0</v>
      </c>
      <c r="S1442" s="21">
        <v>0</v>
      </c>
      <c r="T1442" s="38">
        <v>0</v>
      </c>
    </row>
    <row r="1443" spans="1:20" x14ac:dyDescent="0.25">
      <c r="A1443" s="17" t="s">
        <v>298</v>
      </c>
      <c r="B1443" s="8" t="s">
        <v>60</v>
      </c>
      <c r="C1443" s="8" t="s">
        <v>333</v>
      </c>
      <c r="E1443" s="8" t="str">
        <f t="shared" si="164"/>
        <v>ReFi-social.video.refi</v>
      </c>
      <c r="F1443" s="21">
        <f t="shared" si="172"/>
        <v>187665.35631204298</v>
      </c>
      <c r="G1443" s="19">
        <f t="shared" si="172"/>
        <v>7.2034924317656603</v>
      </c>
      <c r="H1443" s="18">
        <f t="shared" si="171"/>
        <v>1.0181343363673335E-2</v>
      </c>
      <c r="I1443" s="6">
        <f t="shared" si="171"/>
        <v>2.04</v>
      </c>
      <c r="J1443" s="6">
        <f t="shared" si="171"/>
        <v>6019234.495337544</v>
      </c>
      <c r="K1443" s="18">
        <f t="shared" si="171"/>
        <v>0.15</v>
      </c>
      <c r="L1443" s="35">
        <f>Data!BR57</f>
        <v>4.7927322233836875E-3</v>
      </c>
      <c r="Q1443" s="21">
        <v>0</v>
      </c>
      <c r="R1443" s="21">
        <v>0</v>
      </c>
      <c r="S1443" s="21">
        <v>0</v>
      </c>
      <c r="T1443" s="38">
        <v>0</v>
      </c>
    </row>
    <row r="1444" spans="1:20" x14ac:dyDescent="0.25">
      <c r="A1444" s="17" t="s">
        <v>299</v>
      </c>
      <c r="B1444" s="8" t="s">
        <v>60</v>
      </c>
      <c r="C1444" s="8" t="s">
        <v>333</v>
      </c>
      <c r="E1444" s="8" t="str">
        <f t="shared" si="164"/>
        <v>ReFi-social.video.refi</v>
      </c>
      <c r="F1444" s="21">
        <f t="shared" si="172"/>
        <v>164122.546134278</v>
      </c>
      <c r="G1444" s="19">
        <f t="shared" si="172"/>
        <v>7.7389396209799584</v>
      </c>
      <c r="H1444" s="18">
        <f t="shared" si="171"/>
        <v>1.0181343363673335E-2</v>
      </c>
      <c r="I1444" s="6">
        <f t="shared" si="171"/>
        <v>2.04</v>
      </c>
      <c r="J1444" s="6">
        <f t="shared" si="171"/>
        <v>6019234.495337544</v>
      </c>
      <c r="K1444" s="18">
        <f t="shared" si="171"/>
        <v>0.15</v>
      </c>
      <c r="L1444" s="35">
        <f>Data!BR58</f>
        <v>4.7927322233836875E-3</v>
      </c>
      <c r="Q1444" s="21">
        <v>0</v>
      </c>
      <c r="R1444" s="21">
        <v>0</v>
      </c>
      <c r="S1444" s="21">
        <v>0</v>
      </c>
      <c r="T1444" s="38">
        <v>0</v>
      </c>
    </row>
    <row r="1445" spans="1:20" x14ac:dyDescent="0.25">
      <c r="A1445" s="17" t="s">
        <v>300</v>
      </c>
      <c r="B1445" s="8" t="s">
        <v>60</v>
      </c>
      <c r="C1445" s="8" t="s">
        <v>333</v>
      </c>
      <c r="E1445" s="8" t="str">
        <f t="shared" si="164"/>
        <v>ReFi-social.video.refi</v>
      </c>
      <c r="F1445" s="21">
        <f t="shared" si="172"/>
        <v>323596.6391991555</v>
      </c>
      <c r="G1445" s="19">
        <f t="shared" si="172"/>
        <v>6.0365260709191357</v>
      </c>
      <c r="H1445" s="18">
        <f t="shared" si="171"/>
        <v>1.0181343363673335E-2</v>
      </c>
      <c r="I1445" s="6">
        <f t="shared" si="171"/>
        <v>2.04</v>
      </c>
      <c r="J1445" s="6">
        <f t="shared" si="171"/>
        <v>6019234.495337544</v>
      </c>
      <c r="K1445" s="18">
        <f t="shared" si="171"/>
        <v>0.15</v>
      </c>
      <c r="L1445" s="35">
        <f>Data!BR59</f>
        <v>4.1239788898882893E-3</v>
      </c>
      <c r="Q1445" s="21">
        <v>0</v>
      </c>
      <c r="R1445" s="21">
        <v>0</v>
      </c>
      <c r="S1445" s="21">
        <v>0</v>
      </c>
      <c r="T1445" s="38">
        <v>0</v>
      </c>
    </row>
    <row r="1446" spans="1:20" x14ac:dyDescent="0.25">
      <c r="A1446" s="17" t="s">
        <v>301</v>
      </c>
      <c r="B1446" s="8" t="s">
        <v>60</v>
      </c>
      <c r="C1446" s="8" t="s">
        <v>333</v>
      </c>
      <c r="E1446" s="8" t="str">
        <f t="shared" si="164"/>
        <v>ReFi-social.video.refi</v>
      </c>
      <c r="F1446" s="21">
        <f t="shared" si="172"/>
        <v>248353.29745809652</v>
      </c>
      <c r="G1446" s="19">
        <f t="shared" si="172"/>
        <v>6.675512703680524</v>
      </c>
      <c r="H1446" s="18">
        <f t="shared" si="171"/>
        <v>1.0181343363673335E-2</v>
      </c>
      <c r="I1446" s="6">
        <f t="shared" si="171"/>
        <v>2.04</v>
      </c>
      <c r="J1446" s="6">
        <f t="shared" si="171"/>
        <v>6019234.495337544</v>
      </c>
      <c r="K1446" s="18">
        <f t="shared" si="171"/>
        <v>0.15</v>
      </c>
      <c r="L1446" s="35">
        <f>Data!BR60</f>
        <v>4.1239788898882893E-3</v>
      </c>
      <c r="Q1446" s="21">
        <v>0</v>
      </c>
      <c r="R1446" s="21">
        <v>0</v>
      </c>
      <c r="S1446" s="21">
        <v>0</v>
      </c>
      <c r="T1446" s="38">
        <v>0</v>
      </c>
    </row>
    <row r="1447" spans="1:20" x14ac:dyDescent="0.25">
      <c r="A1447" s="17" t="s">
        <v>272</v>
      </c>
      <c r="B1447" s="8" t="s">
        <v>60</v>
      </c>
      <c r="C1447" s="8" t="s">
        <v>333</v>
      </c>
      <c r="E1447" s="8" t="str">
        <f t="shared" si="164"/>
        <v>ReFi-social.video.refi</v>
      </c>
      <c r="F1447" s="21">
        <f t="shared" si="172"/>
        <v>247930.70340348198</v>
      </c>
      <c r="G1447" s="19">
        <f t="shared" si="172"/>
        <v>6.6987743860742617</v>
      </c>
      <c r="H1447" s="18">
        <f t="shared" si="171"/>
        <v>1.0181343363673335E-2</v>
      </c>
      <c r="I1447" s="6">
        <f t="shared" si="171"/>
        <v>2.04</v>
      </c>
      <c r="J1447" s="6">
        <f t="shared" si="171"/>
        <v>6019234.495337544</v>
      </c>
      <c r="K1447" s="18">
        <f t="shared" si="171"/>
        <v>0.15</v>
      </c>
      <c r="L1447" s="35">
        <f>Data!BR61</f>
        <v>4.1239788898882893E-3</v>
      </c>
      <c r="Q1447" s="21">
        <v>0</v>
      </c>
      <c r="R1447" s="21">
        <v>0</v>
      </c>
      <c r="S1447" s="21">
        <v>0</v>
      </c>
      <c r="T1447" s="38">
        <v>0</v>
      </c>
    </row>
    <row r="1448" spans="1:20" x14ac:dyDescent="0.25">
      <c r="A1448" s="17" t="s">
        <v>273</v>
      </c>
      <c r="B1448" s="8" t="s">
        <v>60</v>
      </c>
      <c r="C1448" s="8" t="s">
        <v>333</v>
      </c>
      <c r="E1448" s="8" t="str">
        <f t="shared" si="164"/>
        <v>ReFi-social.video.refi</v>
      </c>
      <c r="F1448" s="21">
        <f t="shared" si="172"/>
        <v>151738.37945754698</v>
      </c>
      <c r="G1448" s="19">
        <f t="shared" si="172"/>
        <v>7.9647183674103861</v>
      </c>
      <c r="H1448" s="18">
        <f t="shared" si="171"/>
        <v>1.0181343363673335E-2</v>
      </c>
      <c r="I1448" s="6">
        <f t="shared" si="171"/>
        <v>2.04</v>
      </c>
      <c r="J1448" s="6">
        <f t="shared" si="171"/>
        <v>6019234.495337544</v>
      </c>
      <c r="K1448" s="18">
        <f t="shared" si="171"/>
        <v>0.15</v>
      </c>
      <c r="L1448" s="35">
        <f>Data!BR62</f>
        <v>4.1239788898882893E-3</v>
      </c>
      <c r="Q1448" s="21">
        <v>0</v>
      </c>
      <c r="R1448" s="21">
        <v>0</v>
      </c>
      <c r="S1448" s="21">
        <v>0</v>
      </c>
      <c r="T1448" s="38">
        <v>0</v>
      </c>
    </row>
    <row r="1449" spans="1:20" x14ac:dyDescent="0.25">
      <c r="A1449" s="17" t="s">
        <v>274</v>
      </c>
      <c r="B1449" s="8" t="s">
        <v>60</v>
      </c>
      <c r="C1449" s="8" t="s">
        <v>333</v>
      </c>
      <c r="E1449" s="8" t="str">
        <f t="shared" si="164"/>
        <v>ReFi-social.video.refi</v>
      </c>
      <c r="F1449" s="21">
        <f t="shared" si="172"/>
        <v>198057.49561402149</v>
      </c>
      <c r="G1449" s="19">
        <f t="shared" si="172"/>
        <v>7.1029079323460005</v>
      </c>
      <c r="H1449" s="18">
        <f t="shared" si="171"/>
        <v>1.0181343363673335E-2</v>
      </c>
      <c r="I1449" s="6">
        <f t="shared" si="171"/>
        <v>2.04</v>
      </c>
      <c r="J1449" s="6">
        <f t="shared" si="171"/>
        <v>6019234.495337544</v>
      </c>
      <c r="K1449" s="18">
        <f t="shared" si="171"/>
        <v>0.15</v>
      </c>
      <c r="L1449" s="35">
        <f>Data!BR63</f>
        <v>4.1239788898882893E-3</v>
      </c>
      <c r="Q1449" s="21">
        <v>0</v>
      </c>
      <c r="R1449" s="21">
        <v>0</v>
      </c>
      <c r="S1449" s="21">
        <v>0</v>
      </c>
      <c r="T1449" s="38">
        <v>0</v>
      </c>
    </row>
    <row r="1450" spans="1:20" x14ac:dyDescent="0.25">
      <c r="A1450" s="17" t="s">
        <v>275</v>
      </c>
      <c r="B1450" s="8" t="s">
        <v>60</v>
      </c>
      <c r="C1450" s="8" t="s">
        <v>333</v>
      </c>
      <c r="E1450" s="8" t="str">
        <f t="shared" si="164"/>
        <v>ReFi-social.video.refi</v>
      </c>
      <c r="F1450" s="21">
        <f t="shared" si="172"/>
        <v>275989.34520370152</v>
      </c>
      <c r="G1450" s="19">
        <f t="shared" si="172"/>
        <v>6.3520445686664582</v>
      </c>
      <c r="H1450" s="18">
        <f t="shared" si="171"/>
        <v>1.0181343363673335E-2</v>
      </c>
      <c r="I1450" s="6">
        <f t="shared" si="171"/>
        <v>2.04</v>
      </c>
      <c r="J1450" s="6">
        <f t="shared" si="171"/>
        <v>6019234.495337544</v>
      </c>
      <c r="K1450" s="18">
        <f t="shared" si="171"/>
        <v>0.15</v>
      </c>
      <c r="L1450" s="35">
        <f>Data!BR64</f>
        <v>3.6038374082807572E-3</v>
      </c>
      <c r="Q1450" s="21">
        <v>0</v>
      </c>
      <c r="R1450" s="21">
        <v>0</v>
      </c>
      <c r="S1450" s="21">
        <v>0</v>
      </c>
      <c r="T1450" s="38">
        <v>0</v>
      </c>
    </row>
    <row r="1451" spans="1:20" x14ac:dyDescent="0.25">
      <c r="A1451" s="17" t="s">
        <v>276</v>
      </c>
      <c r="B1451" s="8" t="s">
        <v>60</v>
      </c>
      <c r="C1451" s="8" t="s">
        <v>333</v>
      </c>
      <c r="E1451" s="8" t="str">
        <f t="shared" si="164"/>
        <v>ReFi-social.video.refi</v>
      </c>
      <c r="F1451" s="21">
        <f t="shared" si="172"/>
        <v>260275.96043880651</v>
      </c>
      <c r="G1451" s="19">
        <f t="shared" si="172"/>
        <v>6.5903233729592454</v>
      </c>
      <c r="H1451" s="18">
        <f t="shared" si="171"/>
        <v>1.0181343363673335E-2</v>
      </c>
      <c r="I1451" s="6">
        <f t="shared" si="171"/>
        <v>2.04</v>
      </c>
      <c r="J1451" s="6">
        <f t="shared" si="171"/>
        <v>6019234.495337544</v>
      </c>
      <c r="K1451" s="18">
        <f t="shared" si="171"/>
        <v>0.15</v>
      </c>
      <c r="L1451" s="35">
        <f>Data!BR65</f>
        <v>3.6038374082807572E-3</v>
      </c>
      <c r="Q1451" s="21">
        <v>0</v>
      </c>
      <c r="R1451" s="21">
        <v>0</v>
      </c>
      <c r="S1451" s="21">
        <v>0</v>
      </c>
      <c r="T1451" s="38">
        <v>0</v>
      </c>
    </row>
    <row r="1452" spans="1:20" x14ac:dyDescent="0.25">
      <c r="A1452" s="17" t="s">
        <v>277</v>
      </c>
      <c r="B1452" s="8" t="s">
        <v>60</v>
      </c>
      <c r="C1452" s="8" t="s">
        <v>333</v>
      </c>
      <c r="E1452" s="8" t="str">
        <f t="shared" si="164"/>
        <v>ReFi-social.video.refi</v>
      </c>
      <c r="F1452" s="21">
        <f t="shared" si="172"/>
        <v>177640.49285034501</v>
      </c>
      <c r="G1452" s="19">
        <f t="shared" si="172"/>
        <v>6.7318910511908392</v>
      </c>
      <c r="H1452" s="18">
        <f t="shared" si="171"/>
        <v>1.0181343363673335E-2</v>
      </c>
      <c r="I1452" s="6">
        <f t="shared" si="171"/>
        <v>2.04</v>
      </c>
      <c r="J1452" s="6">
        <f t="shared" si="171"/>
        <v>6019234.495337544</v>
      </c>
      <c r="K1452" s="18">
        <f t="shared" si="171"/>
        <v>0.15</v>
      </c>
      <c r="L1452" s="35">
        <f>Data!BR66</f>
        <v>3.6038374082807572E-3</v>
      </c>
      <c r="Q1452" s="21">
        <v>0</v>
      </c>
      <c r="R1452" s="21">
        <v>0</v>
      </c>
      <c r="S1452" s="21">
        <v>0</v>
      </c>
      <c r="T1452" s="38">
        <v>0</v>
      </c>
    </row>
    <row r="1454" spans="1:20" x14ac:dyDescent="0.25">
      <c r="A1454" s="16" t="s">
        <v>328</v>
      </c>
      <c r="B1454" s="8" t="s">
        <v>60</v>
      </c>
      <c r="C1454" s="8" t="s">
        <v>69</v>
      </c>
      <c r="E1454" s="8" t="str">
        <f>IF(RIGHT(A1454,3)="old","Initial",B1454&amp;"-"&amp;C1454)</f>
        <v>Initial</v>
      </c>
      <c r="F1454" s="21">
        <f>F1388</f>
        <v>159194.475313414</v>
      </c>
      <c r="G1454" s="19">
        <f>G1388</f>
        <v>7.6675225186861979</v>
      </c>
      <c r="H1454" s="25">
        <f>VLOOKUP(C1454,parms,3,FALSE)</f>
        <v>1.0340679555058022E-2</v>
      </c>
      <c r="I1454" s="42">
        <f>VLOOKUP(C1454,parms,8,FALSE)</f>
        <v>3.39</v>
      </c>
      <c r="J1454" s="27">
        <f>VLOOKUP(C1454,parms,4,FALSE)</f>
        <v>1456404.4973625049</v>
      </c>
      <c r="K1454" s="25">
        <f>VLOOKUP(C1454,parms,6,FALSE)</f>
        <v>0.3</v>
      </c>
      <c r="L1454" s="35">
        <f>Data!BM2</f>
        <v>8.2011922934080266E-3</v>
      </c>
      <c r="M1454" s="39">
        <f>VLOOKUP(C1454,Data!$CB$2:$EB$22,1+VALUE(MID(A1454,6,2)),FALSE)</f>
        <v>1464.501143</v>
      </c>
      <c r="Q1454" s="21">
        <v>1464.501143</v>
      </c>
      <c r="R1454" s="21">
        <v>189.9568981209469</v>
      </c>
      <c r="S1454" s="21">
        <v>3473.0297683960557</v>
      </c>
      <c r="T1454" s="38">
        <v>0.11539261018483782</v>
      </c>
    </row>
    <row r="1455" spans="1:20" x14ac:dyDescent="0.25">
      <c r="A1455" s="16" t="s">
        <v>316</v>
      </c>
      <c r="B1455" s="8" t="s">
        <v>60</v>
      </c>
      <c r="C1455" s="8" t="s">
        <v>69</v>
      </c>
      <c r="E1455" s="8" t="str">
        <f t="shared" ref="E1455:E1518" si="173">IF(RIGHT(A1455,3)="old","Initial",B1455&amp;"-"&amp;C1455)</f>
        <v>Initial</v>
      </c>
      <c r="F1455" s="21">
        <f>F1389</f>
        <v>287016.28074287547</v>
      </c>
      <c r="G1455" s="19">
        <f>G1389</f>
        <v>6.1538755843326456</v>
      </c>
      <c r="H1455" s="18">
        <f t="shared" ref="H1455:K1470" si="174">H1454</f>
        <v>1.0340679555058022E-2</v>
      </c>
      <c r="I1455" s="6">
        <f>I1454</f>
        <v>3.39</v>
      </c>
      <c r="J1455" s="6">
        <f t="shared" si="174"/>
        <v>1456404.4973625049</v>
      </c>
      <c r="K1455" s="18">
        <f t="shared" si="174"/>
        <v>0.3</v>
      </c>
      <c r="L1455" s="35">
        <f>Data!BM3</f>
        <v>9.7059982188039962E-3</v>
      </c>
      <c r="M1455" s="39">
        <f>VLOOKUP(C1455,Data!$CB$2:$EB$22,1+VALUE(MID(A1455,6,2)),FALSE)</f>
        <v>1465.6342770000001</v>
      </c>
      <c r="Q1455" s="21">
        <v>1465.6342770000001</v>
      </c>
      <c r="R1455" s="21">
        <v>388.93794778817733</v>
      </c>
      <c r="S1455" s="21">
        <v>6648.2484840208326</v>
      </c>
      <c r="T1455" s="38">
        <v>0.13104628261795803</v>
      </c>
    </row>
    <row r="1456" spans="1:20" x14ac:dyDescent="0.25">
      <c r="A1456" s="16" t="s">
        <v>317</v>
      </c>
      <c r="B1456" s="8" t="s">
        <v>60</v>
      </c>
      <c r="C1456" s="8" t="s">
        <v>69</v>
      </c>
      <c r="E1456" s="8" t="str">
        <f t="shared" si="173"/>
        <v>Initial</v>
      </c>
      <c r="F1456" s="21">
        <f t="shared" ref="F1456:G1471" si="175">F1390</f>
        <v>255707.61126146198</v>
      </c>
      <c r="G1456" s="19">
        <f t="shared" si="175"/>
        <v>6.5044126470105788</v>
      </c>
      <c r="H1456" s="18">
        <f t="shared" si="174"/>
        <v>1.0340679555058022E-2</v>
      </c>
      <c r="I1456" s="6">
        <f t="shared" si="174"/>
        <v>3.39</v>
      </c>
      <c r="J1456" s="6">
        <f t="shared" si="174"/>
        <v>1456404.4973625049</v>
      </c>
      <c r="K1456" s="18">
        <f t="shared" si="174"/>
        <v>0.3</v>
      </c>
      <c r="L1456" s="35">
        <f>Data!BM4</f>
        <v>9.7059982188039962E-3</v>
      </c>
      <c r="M1456" s="39">
        <f>VLOOKUP(C1456,Data!$CB$2:$EB$22,1+VALUE(MID(A1456,6,2)),FALSE)</f>
        <v>1466.4932630000001</v>
      </c>
      <c r="Q1456" s="21">
        <v>1466.4932630000001</v>
      </c>
      <c r="R1456" s="21">
        <v>358.92416965371615</v>
      </c>
      <c r="S1456" s="21">
        <v>6447.7699165214317</v>
      </c>
      <c r="T1456" s="38">
        <v>0.1357406639266634</v>
      </c>
    </row>
    <row r="1457" spans="1:20" x14ac:dyDescent="0.25">
      <c r="A1457" s="16" t="s">
        <v>318</v>
      </c>
      <c r="B1457" s="8" t="s">
        <v>60</v>
      </c>
      <c r="C1457" s="8" t="s">
        <v>69</v>
      </c>
      <c r="E1457" s="8" t="str">
        <f t="shared" si="173"/>
        <v>Initial</v>
      </c>
      <c r="F1457" s="21">
        <f t="shared" si="175"/>
        <v>187665.35631204298</v>
      </c>
      <c r="G1457" s="19">
        <f t="shared" si="175"/>
        <v>7.2034924317656603</v>
      </c>
      <c r="H1457" s="18">
        <f t="shared" si="174"/>
        <v>1.0340679555058022E-2</v>
      </c>
      <c r="I1457" s="6">
        <f t="shared" si="174"/>
        <v>3.39</v>
      </c>
      <c r="J1457" s="6">
        <f t="shared" si="174"/>
        <v>1456404.4973625049</v>
      </c>
      <c r="K1457" s="18">
        <f t="shared" si="174"/>
        <v>0.3</v>
      </c>
      <c r="L1457" s="35">
        <f>Data!BM5</f>
        <v>9.7059982188039962E-3</v>
      </c>
      <c r="M1457" s="39">
        <f>VLOOKUP(C1457,Data!$CB$2:$EB$22,1+VALUE(MID(A1457,6,2)),FALSE)</f>
        <v>1272.28367</v>
      </c>
      <c r="Q1457" s="21">
        <v>1272.28367</v>
      </c>
      <c r="R1457" s="21">
        <v>242.97632338652102</v>
      </c>
      <c r="S1457" s="21">
        <v>4661.1591114182393</v>
      </c>
      <c r="T1457" s="38">
        <v>0.12520762231758442</v>
      </c>
    </row>
    <row r="1458" spans="1:20" x14ac:dyDescent="0.25">
      <c r="A1458" s="16" t="s">
        <v>319</v>
      </c>
      <c r="B1458" s="8" t="s">
        <v>60</v>
      </c>
      <c r="C1458" s="8" t="s">
        <v>69</v>
      </c>
      <c r="E1458" s="8" t="str">
        <f t="shared" si="173"/>
        <v>Initial</v>
      </c>
      <c r="F1458" s="21">
        <f t="shared" si="175"/>
        <v>164122.546134278</v>
      </c>
      <c r="G1458" s="19">
        <f t="shared" si="175"/>
        <v>7.7389396209799584</v>
      </c>
      <c r="H1458" s="18">
        <f t="shared" si="174"/>
        <v>1.0340679555058022E-2</v>
      </c>
      <c r="I1458" s="6">
        <f t="shared" si="174"/>
        <v>3.39</v>
      </c>
      <c r="J1458" s="6">
        <f t="shared" si="174"/>
        <v>1456404.4973625049</v>
      </c>
      <c r="K1458" s="18">
        <f t="shared" si="174"/>
        <v>0.3</v>
      </c>
      <c r="L1458" s="35">
        <f>Data!BM6</f>
        <v>9.7059982188039962E-3</v>
      </c>
      <c r="M1458" s="39">
        <f>VLOOKUP(C1458,Data!$CB$2:$EB$22,1+VALUE(MID(A1458,6,2)),FALSE)</f>
        <v>21247.590286999999</v>
      </c>
      <c r="Q1458" s="21">
        <v>21247.590286999999</v>
      </c>
      <c r="R1458" s="21">
        <v>1334.4771989737371</v>
      </c>
      <c r="S1458" s="21">
        <v>13762.426120985197</v>
      </c>
      <c r="T1458" s="38">
        <v>0.78631005970332102</v>
      </c>
    </row>
    <row r="1459" spans="1:20" x14ac:dyDescent="0.25">
      <c r="A1459" s="16" t="s">
        <v>320</v>
      </c>
      <c r="B1459" s="8" t="s">
        <v>60</v>
      </c>
      <c r="C1459" s="8" t="s">
        <v>69</v>
      </c>
      <c r="E1459" s="8" t="str">
        <f t="shared" si="173"/>
        <v>Initial</v>
      </c>
      <c r="F1459" s="21">
        <f t="shared" si="175"/>
        <v>323596.6391991555</v>
      </c>
      <c r="G1459" s="19">
        <f t="shared" si="175"/>
        <v>6.0365260709191357</v>
      </c>
      <c r="H1459" s="18">
        <f t="shared" si="174"/>
        <v>1.0340679555058022E-2</v>
      </c>
      <c r="I1459" s="6">
        <f t="shared" si="174"/>
        <v>3.39</v>
      </c>
      <c r="J1459" s="6">
        <f t="shared" si="174"/>
        <v>1456404.4973625049</v>
      </c>
      <c r="K1459" s="18">
        <f t="shared" si="174"/>
        <v>0.3</v>
      </c>
      <c r="L1459" s="35">
        <f>Data!BM7</f>
        <v>8.3516728859476235E-3</v>
      </c>
      <c r="M1459" s="39">
        <f>VLOOKUP(C1459,Data!$CB$2:$EB$22,1+VALUE(MID(A1459,6,2)),FALSE)</f>
        <v>1425.911184</v>
      </c>
      <c r="Q1459" s="21">
        <v>1425.911184</v>
      </c>
      <c r="R1459" s="21">
        <v>1473.0435573875338</v>
      </c>
      <c r="S1459" s="21">
        <v>28718.192006037978</v>
      </c>
      <c r="T1459" s="38">
        <v>0.44021263791127474</v>
      </c>
    </row>
    <row r="1460" spans="1:20" x14ac:dyDescent="0.25">
      <c r="A1460" s="16" t="s">
        <v>321</v>
      </c>
      <c r="B1460" s="8" t="s">
        <v>60</v>
      </c>
      <c r="C1460" s="8" t="s">
        <v>69</v>
      </c>
      <c r="E1460" s="8" t="str">
        <f t="shared" si="173"/>
        <v>Initial</v>
      </c>
      <c r="F1460" s="21">
        <f t="shared" si="175"/>
        <v>248353.29745809652</v>
      </c>
      <c r="G1460" s="19">
        <f t="shared" si="175"/>
        <v>6.675512703680524</v>
      </c>
      <c r="H1460" s="18">
        <f t="shared" si="174"/>
        <v>1.0340679555058022E-2</v>
      </c>
      <c r="I1460" s="6">
        <f t="shared" si="174"/>
        <v>3.39</v>
      </c>
      <c r="J1460" s="6">
        <f t="shared" si="174"/>
        <v>1456404.4973625049</v>
      </c>
      <c r="K1460" s="18">
        <f t="shared" si="174"/>
        <v>0.3</v>
      </c>
      <c r="L1460" s="35">
        <f>Data!BM8</f>
        <v>8.3516728859476235E-3</v>
      </c>
      <c r="M1460" s="39">
        <f>VLOOKUP(C1460,Data!$CB$2:$EB$22,1+VALUE(MID(A1460,6,2)),FALSE)</f>
        <v>1376.4532589999999</v>
      </c>
      <c r="Q1460" s="21">
        <v>1376.4532589999999</v>
      </c>
      <c r="R1460" s="21">
        <v>641.15081318114619</v>
      </c>
      <c r="S1460" s="21">
        <v>13132.781991460197</v>
      </c>
      <c r="T1460" s="38">
        <v>0.24965552791502732</v>
      </c>
    </row>
    <row r="1461" spans="1:20" x14ac:dyDescent="0.25">
      <c r="A1461" s="16" t="s">
        <v>322</v>
      </c>
      <c r="B1461" s="8" t="s">
        <v>60</v>
      </c>
      <c r="C1461" s="8" t="s">
        <v>69</v>
      </c>
      <c r="E1461" s="8" t="str">
        <f t="shared" si="173"/>
        <v>Initial</v>
      </c>
      <c r="F1461" s="21">
        <f t="shared" si="175"/>
        <v>247930.70340348198</v>
      </c>
      <c r="G1461" s="19">
        <f t="shared" si="175"/>
        <v>6.6987743860742617</v>
      </c>
      <c r="H1461" s="18">
        <f t="shared" si="174"/>
        <v>1.0340679555058022E-2</v>
      </c>
      <c r="I1461" s="6">
        <f t="shared" si="174"/>
        <v>3.39</v>
      </c>
      <c r="J1461" s="6">
        <f t="shared" si="174"/>
        <v>1456404.4973625049</v>
      </c>
      <c r="K1461" s="18">
        <f t="shared" si="174"/>
        <v>0.3</v>
      </c>
      <c r="L1461" s="35">
        <f>Data!BM9</f>
        <v>8.3516728859476235E-3</v>
      </c>
      <c r="M1461" s="39">
        <f>VLOOKUP(C1461,Data!$CB$2:$EB$22,1+VALUE(MID(A1461,6,2)),FALSE)</f>
        <v>1475.8974310000001</v>
      </c>
      <c r="Q1461" s="21">
        <v>1475.8974310000001</v>
      </c>
      <c r="R1461" s="21">
        <v>480.42929544379336</v>
      </c>
      <c r="S1461" s="21">
        <v>9434.0970537848116</v>
      </c>
      <c r="T1461" s="38">
        <v>0.18739158697997826</v>
      </c>
    </row>
    <row r="1462" spans="1:20" x14ac:dyDescent="0.25">
      <c r="A1462" s="16" t="s">
        <v>323</v>
      </c>
      <c r="B1462" s="8" t="s">
        <v>60</v>
      </c>
      <c r="C1462" s="8" t="s">
        <v>69</v>
      </c>
      <c r="E1462" s="8" t="str">
        <f t="shared" si="173"/>
        <v>Initial</v>
      </c>
      <c r="F1462" s="21">
        <f t="shared" si="175"/>
        <v>151738.37945754698</v>
      </c>
      <c r="G1462" s="19">
        <f t="shared" si="175"/>
        <v>7.9647183674103861</v>
      </c>
      <c r="H1462" s="18">
        <f t="shared" si="174"/>
        <v>1.0340679555058022E-2</v>
      </c>
      <c r="I1462" s="6">
        <f t="shared" si="174"/>
        <v>3.39</v>
      </c>
      <c r="J1462" s="6">
        <f t="shared" si="174"/>
        <v>1456404.4973625049</v>
      </c>
      <c r="K1462" s="18">
        <f t="shared" si="174"/>
        <v>0.3</v>
      </c>
      <c r="L1462" s="35">
        <f>Data!BM10</f>
        <v>8.3516728859476235E-3</v>
      </c>
      <c r="M1462" s="39">
        <f>VLOOKUP(C1462,Data!$CB$2:$EB$22,1+VALUE(MID(A1462,6,2)),FALSE)</f>
        <v>3358.8845230000002</v>
      </c>
      <c r="Q1462" s="21">
        <v>3358.8845230000002</v>
      </c>
      <c r="R1462" s="21">
        <v>450.46459568704103</v>
      </c>
      <c r="S1462" s="21">
        <v>8803.8376136733095</v>
      </c>
      <c r="T1462" s="38">
        <v>0.28708872834539156</v>
      </c>
    </row>
    <row r="1463" spans="1:20" x14ac:dyDescent="0.25">
      <c r="A1463" s="16" t="s">
        <v>324</v>
      </c>
      <c r="B1463" s="8" t="s">
        <v>60</v>
      </c>
      <c r="C1463" s="8" t="s">
        <v>69</v>
      </c>
      <c r="E1463" s="8" t="str">
        <f t="shared" si="173"/>
        <v>Initial</v>
      </c>
      <c r="F1463" s="21">
        <f t="shared" si="175"/>
        <v>198057.49561402149</v>
      </c>
      <c r="G1463" s="19">
        <f t="shared" si="175"/>
        <v>7.1029079323460005</v>
      </c>
      <c r="H1463" s="18">
        <f t="shared" si="174"/>
        <v>1.0340679555058022E-2</v>
      </c>
      <c r="I1463" s="6">
        <f t="shared" si="174"/>
        <v>3.39</v>
      </c>
      <c r="J1463" s="6">
        <f t="shared" si="174"/>
        <v>1456404.4973625049</v>
      </c>
      <c r="K1463" s="18">
        <f t="shared" si="174"/>
        <v>0.3</v>
      </c>
      <c r="L1463" s="35">
        <f>Data!BM11</f>
        <v>8.3516728859476235E-3</v>
      </c>
      <c r="M1463" s="39">
        <f>VLOOKUP(C1463,Data!$CB$2:$EB$22,1+VALUE(MID(A1463,6,2)),FALSE)</f>
        <v>0</v>
      </c>
      <c r="Q1463" s="21">
        <v>0</v>
      </c>
      <c r="R1463" s="21">
        <v>197.71135234037703</v>
      </c>
      <c r="S1463" s="21">
        <v>4760.6635563727514</v>
      </c>
      <c r="T1463" s="38">
        <v>9.6536432043070941E-2</v>
      </c>
    </row>
    <row r="1464" spans="1:20" x14ac:dyDescent="0.25">
      <c r="A1464" s="16" t="s">
        <v>325</v>
      </c>
      <c r="B1464" s="8" t="s">
        <v>60</v>
      </c>
      <c r="C1464" s="8" t="s">
        <v>69</v>
      </c>
      <c r="E1464" s="8" t="str">
        <f t="shared" si="173"/>
        <v>Initial</v>
      </c>
      <c r="F1464" s="21">
        <f t="shared" si="175"/>
        <v>275989.34520370152</v>
      </c>
      <c r="G1464" s="19">
        <f t="shared" si="175"/>
        <v>6.3520445686664582</v>
      </c>
      <c r="H1464" s="18">
        <f t="shared" si="174"/>
        <v>1.0340679555058022E-2</v>
      </c>
      <c r="I1464" s="6">
        <f t="shared" si="174"/>
        <v>3.39</v>
      </c>
      <c r="J1464" s="6">
        <f t="shared" si="174"/>
        <v>1456404.4973625049</v>
      </c>
      <c r="K1464" s="18">
        <f t="shared" si="174"/>
        <v>0.3</v>
      </c>
      <c r="L1464" s="35">
        <f>Data!BM12</f>
        <v>7.2983087381704474E-3</v>
      </c>
      <c r="M1464" s="39">
        <f>VLOOKUP(C1464,Data!$CB$2:$EB$22,1+VALUE(MID(A1464,6,2)),FALSE)</f>
        <v>0</v>
      </c>
      <c r="Q1464" s="21">
        <v>0</v>
      </c>
      <c r="R1464" s="21">
        <v>85.608221025807893</v>
      </c>
      <c r="S1464" s="21">
        <v>1843.4387280066128</v>
      </c>
      <c r="T1464" s="38">
        <v>2.9996741196815169E-2</v>
      </c>
    </row>
    <row r="1465" spans="1:20" x14ac:dyDescent="0.25">
      <c r="A1465" s="16" t="s">
        <v>326</v>
      </c>
      <c r="B1465" s="8" t="s">
        <v>60</v>
      </c>
      <c r="C1465" s="8" t="s">
        <v>69</v>
      </c>
      <c r="E1465" s="8" t="str">
        <f t="shared" si="173"/>
        <v>Initial</v>
      </c>
      <c r="F1465" s="21">
        <f t="shared" si="175"/>
        <v>260275.96043880651</v>
      </c>
      <c r="G1465" s="19">
        <f t="shared" si="175"/>
        <v>6.5903233729592454</v>
      </c>
      <c r="H1465" s="18">
        <f t="shared" si="174"/>
        <v>1.0340679555058022E-2</v>
      </c>
      <c r="I1465" s="6">
        <f t="shared" si="174"/>
        <v>3.39</v>
      </c>
      <c r="J1465" s="6">
        <f t="shared" si="174"/>
        <v>1456404.4973625049</v>
      </c>
      <c r="K1465" s="18">
        <f t="shared" si="174"/>
        <v>0.3</v>
      </c>
      <c r="L1465" s="35">
        <f>Data!BM13</f>
        <v>7.2983087381704474E-3</v>
      </c>
      <c r="M1465" s="39">
        <f>VLOOKUP(C1465,Data!$CB$2:$EB$22,1+VALUE(MID(A1465,6,2)),FALSE)</f>
        <v>0</v>
      </c>
      <c r="Q1465" s="21">
        <v>0</v>
      </c>
      <c r="R1465" s="21">
        <v>24.478938264818517</v>
      </c>
      <c r="S1465" s="21">
        <v>546.88876338240505</v>
      </c>
      <c r="T1465" s="38">
        <v>9.0951410629173113E-3</v>
      </c>
    </row>
    <row r="1466" spans="1:20" x14ac:dyDescent="0.25">
      <c r="A1466" s="16" t="s">
        <v>327</v>
      </c>
      <c r="B1466" s="8" t="s">
        <v>60</v>
      </c>
      <c r="C1466" s="8" t="s">
        <v>69</v>
      </c>
      <c r="E1466" s="8" t="str">
        <f t="shared" si="173"/>
        <v>Initial</v>
      </c>
      <c r="F1466" s="21">
        <f t="shared" si="175"/>
        <v>177640.49285034501</v>
      </c>
      <c r="G1466" s="19">
        <f t="shared" si="175"/>
        <v>6.7318910511908392</v>
      </c>
      <c r="H1466" s="18">
        <f t="shared" si="174"/>
        <v>1.0340679555058022E-2</v>
      </c>
      <c r="I1466" s="6">
        <f t="shared" si="174"/>
        <v>3.39</v>
      </c>
      <c r="J1466" s="6">
        <f t="shared" si="174"/>
        <v>1456404.4973625049</v>
      </c>
      <c r="K1466" s="18">
        <f t="shared" si="174"/>
        <v>0.3</v>
      </c>
      <c r="L1466" s="35">
        <f>Data!BM14</f>
        <v>7.2983087381704474E-3</v>
      </c>
      <c r="M1466" s="39">
        <f>VLOOKUP(C1466,Data!$CB$2:$EB$22,1+VALUE(MID(A1466,6,2)),FALSE)</f>
        <v>0</v>
      </c>
      <c r="Q1466" s="21">
        <v>0</v>
      </c>
      <c r="R1466" s="21">
        <v>5.0281610959764143</v>
      </c>
      <c r="S1466" s="21">
        <v>114.74822080536896</v>
      </c>
      <c r="T1466" s="38">
        <v>2.7372731283048513E-3</v>
      </c>
    </row>
    <row r="1467" spans="1:20" x14ac:dyDescent="0.25">
      <c r="A1467" s="17" t="s">
        <v>262</v>
      </c>
      <c r="B1467" s="8" t="s">
        <v>60</v>
      </c>
      <c r="C1467" s="8" t="s">
        <v>69</v>
      </c>
      <c r="E1467" s="8" t="str">
        <f t="shared" si="173"/>
        <v>ReFi-vod.refi</v>
      </c>
      <c r="F1467" s="21">
        <f t="shared" si="175"/>
        <v>241275.65645411599</v>
      </c>
      <c r="G1467" s="19">
        <f t="shared" si="175"/>
        <v>6.6118664962406903</v>
      </c>
      <c r="H1467" s="18">
        <f t="shared" si="174"/>
        <v>1.0340679555058022E-2</v>
      </c>
      <c r="I1467" s="6">
        <f t="shared" si="174"/>
        <v>3.39</v>
      </c>
      <c r="J1467" s="6">
        <f t="shared" si="174"/>
        <v>1456404.4973625049</v>
      </c>
      <c r="K1467" s="18">
        <f t="shared" si="174"/>
        <v>0.3</v>
      </c>
      <c r="L1467" s="35">
        <f>Data!BM15</f>
        <v>7.2983087381704474E-3</v>
      </c>
      <c r="Q1467" s="21">
        <v>9254.6771126876574</v>
      </c>
      <c r="R1467" s="21">
        <v>1451.2552089333592</v>
      </c>
      <c r="S1467" s="21">
        <v>23274.087188078222</v>
      </c>
      <c r="T1467" s="38">
        <v>0.58167608091274481</v>
      </c>
    </row>
    <row r="1468" spans="1:20" x14ac:dyDescent="0.25">
      <c r="A1468" s="17" t="s">
        <v>263</v>
      </c>
      <c r="B1468" s="8" t="s">
        <v>60</v>
      </c>
      <c r="C1468" s="8" t="s">
        <v>69</v>
      </c>
      <c r="E1468" s="8" t="str">
        <f t="shared" si="173"/>
        <v>ReFi-vod.refi</v>
      </c>
      <c r="F1468" s="21">
        <f t="shared" si="175"/>
        <v>345060.95921411947</v>
      </c>
      <c r="G1468" s="19">
        <f t="shared" si="175"/>
        <v>6.091471245669009</v>
      </c>
      <c r="H1468" s="18">
        <f t="shared" si="174"/>
        <v>1.0340679555058022E-2</v>
      </c>
      <c r="I1468" s="6">
        <f t="shared" si="174"/>
        <v>3.39</v>
      </c>
      <c r="J1468" s="6">
        <f t="shared" si="174"/>
        <v>1456404.4973625049</v>
      </c>
      <c r="K1468" s="18">
        <f t="shared" si="174"/>
        <v>0.3</v>
      </c>
      <c r="L1468" s="35">
        <f>Data!BM16</f>
        <v>6.922107256821455E-3</v>
      </c>
      <c r="Q1468" s="21">
        <v>9458.3407212730363</v>
      </c>
      <c r="R1468" s="21">
        <v>2493.0758732120162</v>
      </c>
      <c r="S1468" s="21">
        <v>42023.894261580856</v>
      </c>
      <c r="T1468" s="38">
        <v>0.69869975425018516</v>
      </c>
    </row>
    <row r="1469" spans="1:20" x14ac:dyDescent="0.25">
      <c r="A1469" s="17" t="s">
        <v>264</v>
      </c>
      <c r="B1469" s="8" t="s">
        <v>60</v>
      </c>
      <c r="C1469" s="8" t="s">
        <v>69</v>
      </c>
      <c r="E1469" s="8" t="str">
        <f t="shared" si="173"/>
        <v>ReFi-vod.refi</v>
      </c>
      <c r="F1469" s="21">
        <f t="shared" si="175"/>
        <v>235151.7459877205</v>
      </c>
      <c r="G1469" s="19">
        <f t="shared" si="175"/>
        <v>6.8631730048599717</v>
      </c>
      <c r="H1469" s="18">
        <f t="shared" si="174"/>
        <v>1.0340679555058022E-2</v>
      </c>
      <c r="I1469" s="6">
        <f t="shared" si="174"/>
        <v>3.39</v>
      </c>
      <c r="J1469" s="6">
        <f t="shared" si="174"/>
        <v>1456404.4973625049</v>
      </c>
      <c r="K1469" s="18">
        <f t="shared" si="174"/>
        <v>0.3</v>
      </c>
      <c r="L1469" s="35">
        <f>Data!BM17</f>
        <v>6.922107256821455E-3</v>
      </c>
      <c r="Q1469" s="21">
        <v>5800.560865050973</v>
      </c>
      <c r="R1469" s="21">
        <v>1477.2611918177163</v>
      </c>
      <c r="S1469" s="21">
        <v>28569.629195177033</v>
      </c>
      <c r="T1469" s="38">
        <v>0.60751919050445946</v>
      </c>
    </row>
    <row r="1470" spans="1:20" x14ac:dyDescent="0.25">
      <c r="A1470" s="17" t="s">
        <v>265</v>
      </c>
      <c r="B1470" s="8" t="s">
        <v>60</v>
      </c>
      <c r="C1470" s="8" t="s">
        <v>69</v>
      </c>
      <c r="E1470" s="8" t="str">
        <f t="shared" si="173"/>
        <v>ReFi-vod.refi</v>
      </c>
      <c r="F1470" s="21">
        <f t="shared" si="175"/>
        <v>197045.08899614651</v>
      </c>
      <c r="G1470" s="19">
        <f t="shared" si="175"/>
        <v>7.2927935899315104</v>
      </c>
      <c r="H1470" s="18">
        <f t="shared" si="174"/>
        <v>1.0340679555058022E-2</v>
      </c>
      <c r="I1470" s="6">
        <f t="shared" si="174"/>
        <v>3.39</v>
      </c>
      <c r="J1470" s="6">
        <f t="shared" si="174"/>
        <v>1456404.4973625049</v>
      </c>
      <c r="K1470" s="18">
        <f t="shared" si="174"/>
        <v>0.3</v>
      </c>
      <c r="L1470" s="35">
        <f>Data!BM18</f>
        <v>6.922107256821455E-3</v>
      </c>
      <c r="Q1470" s="21">
        <v>5429.3802939537682</v>
      </c>
      <c r="R1470" s="21">
        <v>1139.388848830773</v>
      </c>
      <c r="S1470" s="21">
        <v>22739.240585968822</v>
      </c>
      <c r="T1470" s="38">
        <v>0.55918726132714558</v>
      </c>
    </row>
    <row r="1471" spans="1:20" x14ac:dyDescent="0.25">
      <c r="A1471" s="17" t="s">
        <v>266</v>
      </c>
      <c r="B1471" s="8" t="s">
        <v>60</v>
      </c>
      <c r="C1471" s="8" t="s">
        <v>69</v>
      </c>
      <c r="E1471" s="8" t="str">
        <f t="shared" si="173"/>
        <v>ReFi-vod.refi</v>
      </c>
      <c r="F1471" s="21">
        <f t="shared" si="175"/>
        <v>273305.90258954099</v>
      </c>
      <c r="G1471" s="19">
        <f t="shared" si="175"/>
        <v>6.6013158616557677</v>
      </c>
      <c r="H1471" s="18">
        <f t="shared" ref="H1471:K1486" si="176">H1470</f>
        <v>1.0340679555058022E-2</v>
      </c>
      <c r="I1471" s="6">
        <f t="shared" si="176"/>
        <v>3.39</v>
      </c>
      <c r="J1471" s="6">
        <f t="shared" si="176"/>
        <v>1456404.4973625049</v>
      </c>
      <c r="K1471" s="18">
        <f t="shared" si="176"/>
        <v>0.3</v>
      </c>
      <c r="L1471" s="35">
        <f>Data!BM19</f>
        <v>6.922107256821455E-3</v>
      </c>
      <c r="Q1471" s="21">
        <v>8074.3716876163307</v>
      </c>
      <c r="R1471" s="21">
        <v>1833.8760828422237</v>
      </c>
      <c r="S1471" s="21">
        <v>32964.952291167458</v>
      </c>
      <c r="T1471" s="38">
        <v>0.64889121602614219</v>
      </c>
    </row>
    <row r="1472" spans="1:20" x14ac:dyDescent="0.25">
      <c r="A1472" s="17" t="s">
        <v>267</v>
      </c>
      <c r="B1472" s="8" t="s">
        <v>60</v>
      </c>
      <c r="C1472" s="8" t="s">
        <v>69</v>
      </c>
      <c r="E1472" s="8" t="str">
        <f t="shared" si="173"/>
        <v>ReFi-vod.refi</v>
      </c>
      <c r="F1472" s="21">
        <f t="shared" ref="F1472:G1487" si="177">F1406</f>
        <v>286995.93963505048</v>
      </c>
      <c r="G1472" s="19">
        <f t="shared" si="177"/>
        <v>6.630371738758158</v>
      </c>
      <c r="H1472" s="18">
        <f t="shared" si="176"/>
        <v>1.0340679555058022E-2</v>
      </c>
      <c r="I1472" s="6">
        <f t="shared" si="176"/>
        <v>3.39</v>
      </c>
      <c r="J1472" s="6">
        <f t="shared" si="176"/>
        <v>1456404.4973625049</v>
      </c>
      <c r="K1472" s="18">
        <f t="shared" si="176"/>
        <v>0.3</v>
      </c>
      <c r="L1472" s="35">
        <f>Data!BM20</f>
        <v>7.1478281456308504E-3</v>
      </c>
      <c r="Q1472" s="21">
        <v>7847.5355053421508</v>
      </c>
      <c r="R1472" s="21">
        <v>1947.5683304541433</v>
      </c>
      <c r="S1472" s="21">
        <v>35927.880334130517</v>
      </c>
      <c r="T1472" s="38">
        <v>0.65624781632341789</v>
      </c>
    </row>
    <row r="1473" spans="1:20" x14ac:dyDescent="0.25">
      <c r="A1473" s="17" t="s">
        <v>268</v>
      </c>
      <c r="B1473" s="8" t="s">
        <v>60</v>
      </c>
      <c r="C1473" s="8" t="s">
        <v>69</v>
      </c>
      <c r="E1473" s="8" t="str">
        <f t="shared" si="173"/>
        <v>ReFi-vod.refi</v>
      </c>
      <c r="F1473" s="21">
        <f t="shared" si="177"/>
        <v>179299.95750538001</v>
      </c>
      <c r="G1473" s="19">
        <f t="shared" si="177"/>
        <v>7.7940670675137813</v>
      </c>
      <c r="H1473" s="18">
        <f t="shared" si="176"/>
        <v>1.0340679555058022E-2</v>
      </c>
      <c r="I1473" s="6">
        <f t="shared" si="176"/>
        <v>3.39</v>
      </c>
      <c r="J1473" s="6">
        <f t="shared" si="176"/>
        <v>1456404.4973625049</v>
      </c>
      <c r="K1473" s="18">
        <f t="shared" si="176"/>
        <v>0.3</v>
      </c>
      <c r="L1473" s="35">
        <f>Data!BM21</f>
        <v>7.1478281456308504E-3</v>
      </c>
      <c r="Q1473" s="21">
        <v>4567.7470487630999</v>
      </c>
      <c r="R1473" s="21">
        <v>986.2356086430201</v>
      </c>
      <c r="S1473" s="21">
        <v>21490.459112111068</v>
      </c>
      <c r="T1473" s="38">
        <v>0.53192623702390596</v>
      </c>
    </row>
    <row r="1474" spans="1:20" x14ac:dyDescent="0.25">
      <c r="A1474" s="17" t="s">
        <v>269</v>
      </c>
      <c r="B1474" s="8" t="s">
        <v>60</v>
      </c>
      <c r="C1474" s="8" t="s">
        <v>69</v>
      </c>
      <c r="E1474" s="8" t="str">
        <f t="shared" si="173"/>
        <v>ReFi-vod.refi</v>
      </c>
      <c r="F1474" s="21">
        <f t="shared" si="177"/>
        <v>219354.8628749405</v>
      </c>
      <c r="G1474" s="19">
        <f t="shared" si="177"/>
        <v>7.3419947232959029</v>
      </c>
      <c r="H1474" s="18">
        <f t="shared" si="176"/>
        <v>1.0340679555058022E-2</v>
      </c>
      <c r="I1474" s="6">
        <f t="shared" si="176"/>
        <v>3.39</v>
      </c>
      <c r="J1474" s="6">
        <f t="shared" si="176"/>
        <v>1456404.4973625049</v>
      </c>
      <c r="K1474" s="18">
        <f t="shared" si="176"/>
        <v>0.3</v>
      </c>
      <c r="L1474" s="35">
        <f>Data!BM22</f>
        <v>7.1478281456308504E-3</v>
      </c>
      <c r="Q1474" s="21">
        <v>7008.8006521535599</v>
      </c>
      <c r="R1474" s="21">
        <v>1346.9926796054153</v>
      </c>
      <c r="S1474" s="21">
        <v>26516.987912722605</v>
      </c>
      <c r="T1474" s="38">
        <v>0.59383923585907095</v>
      </c>
    </row>
    <row r="1475" spans="1:20" x14ac:dyDescent="0.25">
      <c r="A1475" s="17" t="s">
        <v>270</v>
      </c>
      <c r="B1475" s="8" t="s">
        <v>60</v>
      </c>
      <c r="C1475" s="8" t="s">
        <v>69</v>
      </c>
      <c r="E1475" s="8" t="str">
        <f t="shared" si="173"/>
        <v>ReFi-vod.refi</v>
      </c>
      <c r="F1475" s="21">
        <f t="shared" si="177"/>
        <v>287620.84496671398</v>
      </c>
      <c r="G1475" s="19">
        <f t="shared" si="177"/>
        <v>6.5907594413673705</v>
      </c>
      <c r="H1475" s="18">
        <f t="shared" si="176"/>
        <v>1.0340679555058022E-2</v>
      </c>
      <c r="I1475" s="6">
        <f t="shared" si="176"/>
        <v>3.39</v>
      </c>
      <c r="J1475" s="6">
        <f t="shared" si="176"/>
        <v>1456404.4973625049</v>
      </c>
      <c r="K1475" s="18">
        <f t="shared" si="176"/>
        <v>0.3</v>
      </c>
      <c r="L1475" s="35">
        <f>Data!BM23</f>
        <v>7.1478281456308504E-3</v>
      </c>
      <c r="Q1475" s="21">
        <v>8262.6572804375573</v>
      </c>
      <c r="R1475" s="21">
        <v>1947.8968387442894</v>
      </c>
      <c r="S1475" s="21">
        <v>35258.567759350975</v>
      </c>
      <c r="T1475" s="38">
        <v>0.65493245887933882</v>
      </c>
    </row>
    <row r="1476" spans="1:20" x14ac:dyDescent="0.25">
      <c r="A1476" s="17" t="s">
        <v>249</v>
      </c>
      <c r="B1476" s="8" t="s">
        <v>60</v>
      </c>
      <c r="C1476" s="8" t="s">
        <v>69</v>
      </c>
      <c r="E1476" s="8" t="str">
        <f t="shared" si="173"/>
        <v>ReFi-vod.refi</v>
      </c>
      <c r="F1476" s="21">
        <f t="shared" si="177"/>
        <v>301342.43984295405</v>
      </c>
      <c r="G1476" s="19">
        <f t="shared" si="177"/>
        <v>6.7119966634902308</v>
      </c>
      <c r="H1476" s="18">
        <f t="shared" si="176"/>
        <v>1.0340679555058022E-2</v>
      </c>
      <c r="I1476" s="6">
        <f t="shared" si="176"/>
        <v>3.39</v>
      </c>
      <c r="J1476" s="6">
        <f t="shared" si="176"/>
        <v>1456404.4973625049</v>
      </c>
      <c r="K1476" s="18">
        <f t="shared" si="176"/>
        <v>0.3</v>
      </c>
      <c r="L1476" s="35">
        <f>Data!BM24</f>
        <v>7.1478281456308504E-3</v>
      </c>
      <c r="Q1476" s="21">
        <v>8428.4786997306655</v>
      </c>
      <c r="R1476" s="21">
        <v>2108.324672657056</v>
      </c>
      <c r="S1476" s="21">
        <v>39543.642391241257</v>
      </c>
      <c r="T1476" s="38">
        <v>0.67659395110533427</v>
      </c>
    </row>
    <row r="1477" spans="1:20" x14ac:dyDescent="0.25">
      <c r="A1477" s="17" t="s">
        <v>250</v>
      </c>
      <c r="B1477" s="8" t="s">
        <v>60</v>
      </c>
      <c r="C1477" s="8" t="s">
        <v>69</v>
      </c>
      <c r="E1477" s="8" t="str">
        <f t="shared" si="173"/>
        <v>ReFi-vod.refi</v>
      </c>
      <c r="F1477" s="21">
        <f t="shared" si="177"/>
        <v>250516.71427275951</v>
      </c>
      <c r="G1477" s="19">
        <f t="shared" si="177"/>
        <v>6.9682564581886499</v>
      </c>
      <c r="H1477" s="18">
        <f t="shared" si="176"/>
        <v>1.0340679555058022E-2</v>
      </c>
      <c r="I1477" s="6">
        <f t="shared" si="176"/>
        <v>3.39</v>
      </c>
      <c r="J1477" s="6">
        <f t="shared" si="176"/>
        <v>1456404.4973625049</v>
      </c>
      <c r="K1477" s="18">
        <f t="shared" si="176"/>
        <v>0.3</v>
      </c>
      <c r="L1477" s="35">
        <f>Data!BM25</f>
        <v>7.1478281456308504E-3</v>
      </c>
      <c r="Q1477" s="21">
        <v>6693.0960471113103</v>
      </c>
      <c r="R1477" s="21">
        <v>1619.8139935702288</v>
      </c>
      <c r="S1477" s="21">
        <v>31570.780853655418</v>
      </c>
      <c r="T1477" s="38">
        <v>0.62528694224890657</v>
      </c>
    </row>
    <row r="1478" spans="1:20" x14ac:dyDescent="0.25">
      <c r="A1478" s="17" t="s">
        <v>251</v>
      </c>
      <c r="B1478" s="8" t="s">
        <v>60</v>
      </c>
      <c r="C1478" s="8" t="s">
        <v>69</v>
      </c>
      <c r="E1478" s="8" t="str">
        <f t="shared" si="173"/>
        <v>ReFi-vod.refi</v>
      </c>
      <c r="F1478" s="21">
        <f t="shared" si="177"/>
        <v>203806.21911003449</v>
      </c>
      <c r="G1478" s="19">
        <f t="shared" si="177"/>
        <v>7.3912151109345876</v>
      </c>
      <c r="H1478" s="18">
        <f t="shared" si="176"/>
        <v>1.0340679555058022E-2</v>
      </c>
      <c r="I1478" s="6">
        <f t="shared" si="176"/>
        <v>3.39</v>
      </c>
      <c r="J1478" s="6">
        <f t="shared" si="176"/>
        <v>1456404.4973625049</v>
      </c>
      <c r="K1478" s="18">
        <f t="shared" si="176"/>
        <v>0.3</v>
      </c>
      <c r="L1478" s="35">
        <f>Data!BM26</f>
        <v>7.1478281456308504E-3</v>
      </c>
      <c r="Q1478" s="21">
        <v>5618.227876547624</v>
      </c>
      <c r="R1478" s="21">
        <v>1192.3445928493056</v>
      </c>
      <c r="S1478" s="21">
        <v>24257.419634901671</v>
      </c>
      <c r="T1478" s="38">
        <v>0.56576395399413837</v>
      </c>
    </row>
    <row r="1479" spans="1:20" x14ac:dyDescent="0.25">
      <c r="A1479" s="17" t="s">
        <v>252</v>
      </c>
      <c r="B1479" s="8" t="s">
        <v>60</v>
      </c>
      <c r="C1479" s="8" t="s">
        <v>69</v>
      </c>
      <c r="E1479" s="8" t="str">
        <f t="shared" si="173"/>
        <v>ReFi-vod.refi</v>
      </c>
      <c r="F1479" s="21">
        <f t="shared" si="177"/>
        <v>255315.68418609747</v>
      </c>
      <c r="G1479" s="19">
        <f t="shared" si="177"/>
        <v>6.9578555462496423</v>
      </c>
      <c r="H1479" s="18">
        <f t="shared" si="176"/>
        <v>1.0340679555058022E-2</v>
      </c>
      <c r="I1479" s="6">
        <f t="shared" si="176"/>
        <v>3.39</v>
      </c>
      <c r="J1479" s="6">
        <f t="shared" si="176"/>
        <v>1456404.4973625049</v>
      </c>
      <c r="K1479" s="18">
        <f t="shared" si="176"/>
        <v>0.3</v>
      </c>
      <c r="L1479" s="35">
        <f>Data!BM27</f>
        <v>7.1478281456308504E-3</v>
      </c>
      <c r="Q1479" s="21">
        <v>7795.37388601352</v>
      </c>
      <c r="R1479" s="21">
        <v>1667.9874182355359</v>
      </c>
      <c r="S1479" s="21">
        <v>31547.662689648161</v>
      </c>
      <c r="T1479" s="38">
        <v>0.63178046875483351</v>
      </c>
    </row>
    <row r="1480" spans="1:20" x14ac:dyDescent="0.25">
      <c r="A1480" s="17" t="s">
        <v>253</v>
      </c>
      <c r="B1480" s="8" t="s">
        <v>60</v>
      </c>
      <c r="C1480" s="8" t="s">
        <v>69</v>
      </c>
      <c r="E1480" s="8" t="str">
        <f t="shared" si="173"/>
        <v>ReFi-vod.refi</v>
      </c>
      <c r="F1480" s="21">
        <f t="shared" si="177"/>
        <v>239367.66982627299</v>
      </c>
      <c r="G1480" s="19">
        <f t="shared" si="177"/>
        <v>7.3621469659184093</v>
      </c>
      <c r="H1480" s="18">
        <f t="shared" si="176"/>
        <v>1.0340679555058022E-2</v>
      </c>
      <c r="I1480" s="6">
        <f t="shared" si="176"/>
        <v>3.39</v>
      </c>
      <c r="J1480" s="6">
        <f t="shared" si="176"/>
        <v>1456404.4973625049</v>
      </c>
      <c r="K1480" s="18">
        <f t="shared" si="176"/>
        <v>0.3</v>
      </c>
      <c r="L1480" s="35">
        <f>Data!BM28</f>
        <v>7.1478281456308504E-3</v>
      </c>
      <c r="Q1480" s="21">
        <v>7196.8709907922739</v>
      </c>
      <c r="R1480" s="21">
        <v>1556.4596863529159</v>
      </c>
      <c r="S1480" s="21">
        <v>31648.74901498844</v>
      </c>
      <c r="T1480" s="38">
        <v>0.62881559567800149</v>
      </c>
    </row>
    <row r="1481" spans="1:20" x14ac:dyDescent="0.25">
      <c r="A1481" s="17" t="s">
        <v>254</v>
      </c>
      <c r="B1481" s="8" t="s">
        <v>60</v>
      </c>
      <c r="C1481" s="8" t="s">
        <v>69</v>
      </c>
      <c r="E1481" s="8" t="str">
        <f t="shared" si="173"/>
        <v>ReFi-vod.refi</v>
      </c>
      <c r="F1481" s="21">
        <f t="shared" si="177"/>
        <v>243012.20327851301</v>
      </c>
      <c r="G1481" s="19">
        <f t="shared" si="177"/>
        <v>6.823428406388846</v>
      </c>
      <c r="H1481" s="18">
        <f t="shared" si="176"/>
        <v>1.0340679555058022E-2</v>
      </c>
      <c r="I1481" s="6">
        <f t="shared" si="176"/>
        <v>3.39</v>
      </c>
      <c r="J1481" s="6">
        <f t="shared" si="176"/>
        <v>1456404.4973625049</v>
      </c>
      <c r="K1481" s="18">
        <f t="shared" si="176"/>
        <v>0.3</v>
      </c>
      <c r="L1481" s="35">
        <f>Data!BM29</f>
        <v>7.3735490344402459E-3</v>
      </c>
      <c r="Q1481" s="21">
        <v>6462.3397737640398</v>
      </c>
      <c r="R1481" s="21">
        <v>1490.3054436385232</v>
      </c>
      <c r="S1481" s="21">
        <v>28010.544795537477</v>
      </c>
      <c r="T1481" s="38">
        <v>0.59305930557464648</v>
      </c>
    </row>
    <row r="1482" spans="1:20" x14ac:dyDescent="0.25">
      <c r="A1482" s="17" t="s">
        <v>255</v>
      </c>
      <c r="B1482" s="8" t="s">
        <v>60</v>
      </c>
      <c r="C1482" s="8" t="s">
        <v>69</v>
      </c>
      <c r="E1482" s="8" t="str">
        <f t="shared" si="173"/>
        <v>ReFi-vod.refi</v>
      </c>
      <c r="F1482" s="21">
        <f t="shared" si="177"/>
        <v>290574.97468882898</v>
      </c>
      <c r="G1482" s="19">
        <f t="shared" si="177"/>
        <v>6.6339706431463812</v>
      </c>
      <c r="H1482" s="18">
        <f t="shared" si="176"/>
        <v>1.0340679555058022E-2</v>
      </c>
      <c r="I1482" s="6">
        <f t="shared" si="176"/>
        <v>3.39</v>
      </c>
      <c r="J1482" s="6">
        <f t="shared" si="176"/>
        <v>1456404.4973625049</v>
      </c>
      <c r="K1482" s="18">
        <f t="shared" si="176"/>
        <v>0.3</v>
      </c>
      <c r="L1482" s="35">
        <f>Data!BM30</f>
        <v>7.3735490344402459E-3</v>
      </c>
      <c r="Q1482" s="21">
        <v>8375.7998930692138</v>
      </c>
      <c r="R1482" s="21">
        <v>1952.9312218602615</v>
      </c>
      <c r="S1482" s="21">
        <v>35543.983762268632</v>
      </c>
      <c r="T1482" s="38">
        <v>0.64994956868542553</v>
      </c>
    </row>
    <row r="1483" spans="1:20" x14ac:dyDescent="0.25">
      <c r="A1483" s="17" t="s">
        <v>256</v>
      </c>
      <c r="B1483" s="8" t="s">
        <v>60</v>
      </c>
      <c r="C1483" s="8" t="s">
        <v>69</v>
      </c>
      <c r="E1483" s="8" t="str">
        <f t="shared" si="173"/>
        <v>ReFi-vod.refi</v>
      </c>
      <c r="F1483" s="21">
        <f t="shared" si="177"/>
        <v>329832.51746826299</v>
      </c>
      <c r="G1483" s="19">
        <f t="shared" si="177"/>
        <v>6.2263263157050011</v>
      </c>
      <c r="H1483" s="18">
        <f t="shared" si="176"/>
        <v>1.0340679555058022E-2</v>
      </c>
      <c r="I1483" s="6">
        <f t="shared" si="176"/>
        <v>3.39</v>
      </c>
      <c r="J1483" s="6">
        <f t="shared" si="176"/>
        <v>1456404.4973625049</v>
      </c>
      <c r="K1483" s="18">
        <f t="shared" si="176"/>
        <v>0.3</v>
      </c>
      <c r="L1483" s="35">
        <f>Data!BM31</f>
        <v>7.3735490344402459E-3</v>
      </c>
      <c r="Q1483" s="21">
        <v>8570.4822906605168</v>
      </c>
      <c r="R1483" s="21">
        <v>2290.0170834355222</v>
      </c>
      <c r="S1483" s="21">
        <v>39765.47211506866</v>
      </c>
      <c r="T1483" s="38">
        <v>0.67142293558732957</v>
      </c>
    </row>
    <row r="1484" spans="1:20" x14ac:dyDescent="0.25">
      <c r="A1484" s="17" t="s">
        <v>257</v>
      </c>
      <c r="B1484" s="8" t="s">
        <v>60</v>
      </c>
      <c r="C1484" s="8" t="s">
        <v>69</v>
      </c>
      <c r="E1484" s="8" t="str">
        <f t="shared" si="173"/>
        <v>ReFi-vod.refi</v>
      </c>
      <c r="F1484" s="21">
        <f t="shared" si="177"/>
        <v>164499.301820719</v>
      </c>
      <c r="G1484" s="19">
        <f t="shared" si="177"/>
        <v>7.8609634284899084</v>
      </c>
      <c r="H1484" s="18">
        <f t="shared" si="176"/>
        <v>1.0340679555058022E-2</v>
      </c>
      <c r="I1484" s="6">
        <f t="shared" si="176"/>
        <v>3.39</v>
      </c>
      <c r="J1484" s="6">
        <f t="shared" si="176"/>
        <v>1456404.4973625049</v>
      </c>
      <c r="K1484" s="18">
        <f t="shared" si="176"/>
        <v>0.3</v>
      </c>
      <c r="L1484" s="35">
        <f>Data!BM32</f>
        <v>7.3735490344402459E-3</v>
      </c>
      <c r="Q1484" s="21">
        <v>3399.2438071029824</v>
      </c>
      <c r="R1484" s="21">
        <v>813.39985415745116</v>
      </c>
      <c r="S1484" s="21">
        <v>18276.777249154857</v>
      </c>
      <c r="T1484" s="38">
        <v>0.47817949726679654</v>
      </c>
    </row>
    <row r="1485" spans="1:20" x14ac:dyDescent="0.25">
      <c r="A1485" s="17" t="s">
        <v>258</v>
      </c>
      <c r="B1485" s="8" t="s">
        <v>60</v>
      </c>
      <c r="C1485" s="8" t="s">
        <v>69</v>
      </c>
      <c r="E1485" s="8" t="str">
        <f t="shared" si="173"/>
        <v>ReFi-vod.refi</v>
      </c>
      <c r="F1485" s="21">
        <f t="shared" si="177"/>
        <v>192519.124041111</v>
      </c>
      <c r="G1485" s="19">
        <f t="shared" si="177"/>
        <v>7.2437942646276179</v>
      </c>
      <c r="H1485" s="18">
        <f t="shared" si="176"/>
        <v>1.0340679555058022E-2</v>
      </c>
      <c r="I1485" s="6">
        <f t="shared" si="176"/>
        <v>3.39</v>
      </c>
      <c r="J1485" s="6">
        <f t="shared" si="176"/>
        <v>1456404.4973625049</v>
      </c>
      <c r="K1485" s="18">
        <f t="shared" si="176"/>
        <v>0.3</v>
      </c>
      <c r="L1485" s="35">
        <f>Data!BM33</f>
        <v>6.922107256821455E-3</v>
      </c>
      <c r="Q1485" s="21">
        <v>5988.3954552515524</v>
      </c>
      <c r="R1485" s="21">
        <v>1086.4917859103775</v>
      </c>
      <c r="S1485" s="21">
        <v>20691.9994040399</v>
      </c>
      <c r="T1485" s="38">
        <v>0.54576224715378641</v>
      </c>
    </row>
    <row r="1486" spans="1:20" x14ac:dyDescent="0.25">
      <c r="A1486" s="17" t="s">
        <v>259</v>
      </c>
      <c r="B1486" s="8" t="s">
        <v>60</v>
      </c>
      <c r="C1486" s="8" t="s">
        <v>69</v>
      </c>
      <c r="E1486" s="8" t="str">
        <f t="shared" si="173"/>
        <v>ReFi-vod.refi</v>
      </c>
      <c r="F1486" s="21">
        <f t="shared" si="177"/>
        <v>149243.259400057</v>
      </c>
      <c r="G1486" s="19">
        <f t="shared" si="177"/>
        <v>7.8894108904875937</v>
      </c>
      <c r="H1486" s="18">
        <f t="shared" si="176"/>
        <v>1.0340679555058022E-2</v>
      </c>
      <c r="I1486" s="6">
        <f t="shared" si="176"/>
        <v>3.39</v>
      </c>
      <c r="J1486" s="6">
        <f t="shared" si="176"/>
        <v>1456404.4973625049</v>
      </c>
      <c r="K1486" s="18">
        <f t="shared" si="176"/>
        <v>0.3</v>
      </c>
      <c r="L1486" s="35">
        <f>Data!BM34</f>
        <v>6.922107256821455E-3</v>
      </c>
      <c r="Q1486" s="21">
        <v>3862.7237762460645</v>
      </c>
      <c r="R1486" s="21">
        <v>712.99185251490383</v>
      </c>
      <c r="S1486" s="21">
        <v>15206.316699497358</v>
      </c>
      <c r="T1486" s="38">
        <v>0.46199870879710347</v>
      </c>
    </row>
    <row r="1487" spans="1:20" x14ac:dyDescent="0.25">
      <c r="A1487" s="17" t="s">
        <v>260</v>
      </c>
      <c r="B1487" s="8" t="s">
        <v>60</v>
      </c>
      <c r="C1487" s="8" t="s">
        <v>69</v>
      </c>
      <c r="E1487" s="8" t="str">
        <f t="shared" si="173"/>
        <v>ReFi-vod.refi</v>
      </c>
      <c r="F1487" s="21">
        <f t="shared" si="177"/>
        <v>361307.973956606</v>
      </c>
      <c r="G1487" s="19">
        <f t="shared" si="177"/>
        <v>6.0657210086765296</v>
      </c>
      <c r="H1487" s="18">
        <f t="shared" ref="H1487:K1502" si="178">H1486</f>
        <v>1.0340679555058022E-2</v>
      </c>
      <c r="I1487" s="6">
        <f t="shared" si="178"/>
        <v>3.39</v>
      </c>
      <c r="J1487" s="6">
        <f t="shared" si="178"/>
        <v>1456404.4973625049</v>
      </c>
      <c r="K1487" s="18">
        <f t="shared" si="178"/>
        <v>0.3</v>
      </c>
      <c r="L1487" s="35">
        <f>Data!BM35</f>
        <v>6.922107256821455E-3</v>
      </c>
      <c r="Q1487" s="21">
        <v>10637.942110795742</v>
      </c>
      <c r="R1487" s="21">
        <v>2656.2503335398392</v>
      </c>
      <c r="S1487" s="21">
        <v>43981.98689303227</v>
      </c>
      <c r="T1487" s="38">
        <v>0.71095542981316795</v>
      </c>
    </row>
    <row r="1488" spans="1:20" x14ac:dyDescent="0.25">
      <c r="A1488" s="17" t="s">
        <v>261</v>
      </c>
      <c r="B1488" s="8" t="s">
        <v>60</v>
      </c>
      <c r="C1488" s="8" t="s">
        <v>69</v>
      </c>
      <c r="E1488" s="8" t="str">
        <f t="shared" si="173"/>
        <v>ReFi-vod.refi</v>
      </c>
      <c r="F1488" s="21">
        <f t="shared" ref="F1488:G1503" si="179">F1422</f>
        <v>230041.87090241699</v>
      </c>
      <c r="G1488" s="19">
        <f t="shared" si="179"/>
        <v>6.6784839098539406</v>
      </c>
      <c r="H1488" s="18">
        <f t="shared" si="178"/>
        <v>1.0340679555058022E-2</v>
      </c>
      <c r="I1488" s="6">
        <f t="shared" si="178"/>
        <v>3.39</v>
      </c>
      <c r="J1488" s="6">
        <f t="shared" si="178"/>
        <v>1456404.4973625049</v>
      </c>
      <c r="K1488" s="18">
        <f t="shared" si="178"/>
        <v>0.3</v>
      </c>
      <c r="L1488" s="35">
        <f>Data!BM36</f>
        <v>6.922107256821455E-3</v>
      </c>
      <c r="Q1488" s="21">
        <v>5177.7318668413409</v>
      </c>
      <c r="R1488" s="21">
        <v>1397.9570017028759</v>
      </c>
      <c r="S1488" s="21">
        <v>26472.099164370331</v>
      </c>
      <c r="T1488" s="38">
        <v>0.58767584779357251</v>
      </c>
    </row>
    <row r="1489" spans="1:20" x14ac:dyDescent="0.25">
      <c r="A1489" s="17" t="s">
        <v>278</v>
      </c>
      <c r="B1489" s="8" t="s">
        <v>60</v>
      </c>
      <c r="C1489" s="8" t="s">
        <v>69</v>
      </c>
      <c r="E1489" s="8" t="str">
        <f t="shared" si="173"/>
        <v>ReFi-vod.refi</v>
      </c>
      <c r="F1489" s="21">
        <f t="shared" si="179"/>
        <v>148808.22602868799</v>
      </c>
      <c r="G1489" s="19">
        <f t="shared" si="179"/>
        <v>7.7108317934764221</v>
      </c>
      <c r="H1489" s="18">
        <f t="shared" si="178"/>
        <v>1.0340679555058022E-2</v>
      </c>
      <c r="I1489" s="6">
        <f t="shared" si="178"/>
        <v>3.39</v>
      </c>
      <c r="J1489" s="6">
        <f t="shared" si="178"/>
        <v>1456404.4973625049</v>
      </c>
      <c r="K1489" s="18">
        <f t="shared" si="178"/>
        <v>0.3</v>
      </c>
      <c r="L1489" s="35">
        <f>Data!BM37</f>
        <v>7.1478281456308504E-3</v>
      </c>
      <c r="Q1489" s="21">
        <v>3083.5660858151327</v>
      </c>
      <c r="R1489" s="21">
        <v>661.56319033866214</v>
      </c>
      <c r="S1489" s="21">
        <v>14209.510326324265</v>
      </c>
      <c r="T1489" s="38">
        <v>0.4299275871688002</v>
      </c>
    </row>
    <row r="1490" spans="1:20" x14ac:dyDescent="0.25">
      <c r="A1490" s="17" t="s">
        <v>279</v>
      </c>
      <c r="B1490" s="8" t="s">
        <v>60</v>
      </c>
      <c r="C1490" s="8" t="s">
        <v>69</v>
      </c>
      <c r="E1490" s="8" t="str">
        <f t="shared" si="173"/>
        <v>ReFi-vod.refi</v>
      </c>
      <c r="F1490" s="21">
        <f t="shared" si="179"/>
        <v>158601.96567814099</v>
      </c>
      <c r="G1490" s="19">
        <f t="shared" si="179"/>
        <v>7.3209134283901935</v>
      </c>
      <c r="H1490" s="18">
        <f t="shared" si="178"/>
        <v>1.0340679555058022E-2</v>
      </c>
      <c r="I1490" s="6">
        <f t="shared" si="178"/>
        <v>3.39</v>
      </c>
      <c r="J1490" s="6">
        <f t="shared" si="178"/>
        <v>1456404.4973625049</v>
      </c>
      <c r="K1490" s="18">
        <f t="shared" si="178"/>
        <v>0.3</v>
      </c>
      <c r="L1490" s="35">
        <f>Data!BM38</f>
        <v>7.1478281456308504E-3</v>
      </c>
      <c r="Q1490" s="21">
        <v>4218.6273834379817</v>
      </c>
      <c r="R1490" s="21">
        <v>716.11577434411981</v>
      </c>
      <c r="S1490" s="21">
        <v>13553.859802180126</v>
      </c>
      <c r="T1490" s="38">
        <v>0.43664208755926903</v>
      </c>
    </row>
    <row r="1491" spans="1:20" x14ac:dyDescent="0.25">
      <c r="A1491" s="17" t="s">
        <v>280</v>
      </c>
      <c r="B1491" s="8" t="s">
        <v>60</v>
      </c>
      <c r="C1491" s="8" t="s">
        <v>69</v>
      </c>
      <c r="E1491" s="8" t="str">
        <f t="shared" si="173"/>
        <v>ReFi-vod.refi</v>
      </c>
      <c r="F1491" s="21">
        <f t="shared" si="179"/>
        <v>191188.54345133001</v>
      </c>
      <c r="G1491" s="19">
        <f t="shared" si="179"/>
        <v>6.6714196487796373</v>
      </c>
      <c r="H1491" s="18">
        <f t="shared" si="178"/>
        <v>1.0340679555058022E-2</v>
      </c>
      <c r="I1491" s="6">
        <f t="shared" si="178"/>
        <v>3.39</v>
      </c>
      <c r="J1491" s="6">
        <f t="shared" si="178"/>
        <v>1456404.4973625049</v>
      </c>
      <c r="K1491" s="18">
        <f t="shared" si="178"/>
        <v>0.3</v>
      </c>
      <c r="L1491" s="35">
        <f>Data!BM39</f>
        <v>7.1478281456308504E-3</v>
      </c>
      <c r="Q1491" s="21">
        <v>5159.7521771506199</v>
      </c>
      <c r="R1491" s="21">
        <v>963.13285958712027</v>
      </c>
      <c r="S1491" s="21">
        <v>16622.569033049469</v>
      </c>
      <c r="T1491" s="38">
        <v>0.48716407596921019</v>
      </c>
    </row>
    <row r="1492" spans="1:20" x14ac:dyDescent="0.25">
      <c r="A1492" s="17" t="s">
        <v>281</v>
      </c>
      <c r="B1492" s="8" t="s">
        <v>60</v>
      </c>
      <c r="C1492" s="8" t="s">
        <v>69</v>
      </c>
      <c r="E1492" s="8" t="str">
        <f t="shared" si="173"/>
        <v>ReFi-vod.refi</v>
      </c>
      <c r="F1492" s="21">
        <f t="shared" si="179"/>
        <v>245059.3539207585</v>
      </c>
      <c r="G1492" s="19">
        <f t="shared" si="179"/>
        <v>6.3646196133400057</v>
      </c>
      <c r="H1492" s="18">
        <f t="shared" si="178"/>
        <v>1.0340679555058022E-2</v>
      </c>
      <c r="I1492" s="6">
        <f t="shared" si="178"/>
        <v>3.39</v>
      </c>
      <c r="J1492" s="6">
        <f t="shared" si="178"/>
        <v>1456404.4973625049</v>
      </c>
      <c r="K1492" s="18">
        <f t="shared" si="178"/>
        <v>0.3</v>
      </c>
      <c r="L1492" s="35">
        <f>Data!BM40</f>
        <v>7.1478281456308504E-3</v>
      </c>
      <c r="Q1492" s="21">
        <v>6960.4210725993298</v>
      </c>
      <c r="R1492" s="21">
        <v>1471.318549373455</v>
      </c>
      <c r="S1492" s="21">
        <v>24784.836947597618</v>
      </c>
      <c r="T1492" s="38">
        <v>0.5806124525345</v>
      </c>
    </row>
    <row r="1493" spans="1:20" x14ac:dyDescent="0.25">
      <c r="A1493" s="17" t="s">
        <v>282</v>
      </c>
      <c r="B1493" s="8" t="s">
        <v>60</v>
      </c>
      <c r="C1493" s="8" t="s">
        <v>69</v>
      </c>
      <c r="E1493" s="8" t="str">
        <f t="shared" si="173"/>
        <v>ReFi-vod.refi</v>
      </c>
      <c r="F1493" s="21">
        <f t="shared" si="179"/>
        <v>234148.48138127499</v>
      </c>
      <c r="G1493" s="19">
        <f t="shared" si="179"/>
        <v>6.5823733482746327</v>
      </c>
      <c r="H1493" s="18">
        <f t="shared" si="178"/>
        <v>1.0340679555058022E-2</v>
      </c>
      <c r="I1493" s="6">
        <f t="shared" si="178"/>
        <v>3.39</v>
      </c>
      <c r="J1493" s="6">
        <f t="shared" si="178"/>
        <v>1456404.4973625049</v>
      </c>
      <c r="K1493" s="18">
        <f t="shared" si="178"/>
        <v>0.3</v>
      </c>
      <c r="L1493" s="35">
        <f>Data!BM41</f>
        <v>7.1478281456308504E-3</v>
      </c>
      <c r="Q1493" s="21">
        <v>6208.2668455022604</v>
      </c>
      <c r="R1493" s="21">
        <v>1393.6503932238275</v>
      </c>
      <c r="S1493" s="21">
        <v>24889.990380020594</v>
      </c>
      <c r="T1493" s="38">
        <v>0.57559023331532067</v>
      </c>
    </row>
    <row r="1494" spans="1:20" x14ac:dyDescent="0.25">
      <c r="A1494" s="17" t="s">
        <v>283</v>
      </c>
      <c r="B1494" s="8" t="s">
        <v>60</v>
      </c>
      <c r="C1494" s="8" t="s">
        <v>69</v>
      </c>
      <c r="E1494" s="8" t="str">
        <f t="shared" si="173"/>
        <v>ReFi-vod.refi</v>
      </c>
      <c r="F1494" s="21">
        <f t="shared" si="179"/>
        <v>214879.20808178949</v>
      </c>
      <c r="G1494" s="19">
        <f t="shared" si="179"/>
        <v>6.8294778983613993</v>
      </c>
      <c r="H1494" s="18">
        <f t="shared" si="178"/>
        <v>1.0340679555058022E-2</v>
      </c>
      <c r="I1494" s="6">
        <f t="shared" si="178"/>
        <v>3.39</v>
      </c>
      <c r="J1494" s="6">
        <f t="shared" si="178"/>
        <v>1456404.4973625049</v>
      </c>
      <c r="K1494" s="18">
        <f t="shared" si="178"/>
        <v>0.3</v>
      </c>
      <c r="L1494" s="35">
        <f>Data!BM42</f>
        <v>6.6963863680120595E-3</v>
      </c>
      <c r="Q1494" s="21">
        <v>6009.1223277357294</v>
      </c>
      <c r="R1494" s="21">
        <v>1294.1267614111487</v>
      </c>
      <c r="S1494" s="21">
        <v>23952.409961217469</v>
      </c>
      <c r="T1494" s="38">
        <v>0.58241606163948845</v>
      </c>
    </row>
    <row r="1495" spans="1:20" x14ac:dyDescent="0.25">
      <c r="A1495" s="17" t="s">
        <v>284</v>
      </c>
      <c r="B1495" s="8" t="s">
        <v>60</v>
      </c>
      <c r="C1495" s="8" t="s">
        <v>69</v>
      </c>
      <c r="E1495" s="8" t="str">
        <f t="shared" si="173"/>
        <v>ReFi-vod.refi</v>
      </c>
      <c r="F1495" s="21">
        <f t="shared" si="179"/>
        <v>209527.0442382365</v>
      </c>
      <c r="G1495" s="19">
        <f t="shared" si="179"/>
        <v>6.6980857672209169</v>
      </c>
      <c r="H1495" s="18">
        <f t="shared" si="178"/>
        <v>1.0340679555058022E-2</v>
      </c>
      <c r="I1495" s="6">
        <f t="shared" si="178"/>
        <v>3.39</v>
      </c>
      <c r="J1495" s="6">
        <f t="shared" si="178"/>
        <v>1456404.4973625049</v>
      </c>
      <c r="K1495" s="18">
        <f t="shared" si="178"/>
        <v>0.3</v>
      </c>
      <c r="L1495" s="35">
        <f>Data!BM43</f>
        <v>6.6963863680120595E-3</v>
      </c>
      <c r="Q1495" s="21">
        <v>5526.2349246922613</v>
      </c>
      <c r="R1495" s="21">
        <v>1220.5806436952985</v>
      </c>
      <c r="S1495" s="21">
        <v>22188.892583689736</v>
      </c>
      <c r="T1495" s="38">
        <v>0.56334872003970404</v>
      </c>
    </row>
    <row r="1496" spans="1:20" x14ac:dyDescent="0.25">
      <c r="A1496" s="17" t="s">
        <v>285</v>
      </c>
      <c r="B1496" s="8" t="s">
        <v>60</v>
      </c>
      <c r="C1496" s="8" t="s">
        <v>69</v>
      </c>
      <c r="E1496" s="8" t="str">
        <f t="shared" si="173"/>
        <v>ReFi-vod.refi</v>
      </c>
      <c r="F1496" s="21">
        <f t="shared" si="179"/>
        <v>241380.32206047649</v>
      </c>
      <c r="G1496" s="19">
        <f t="shared" si="179"/>
        <v>6.4866620482616781</v>
      </c>
      <c r="H1496" s="18">
        <f t="shared" si="178"/>
        <v>1.0340679555058022E-2</v>
      </c>
      <c r="I1496" s="6">
        <f t="shared" si="178"/>
        <v>3.39</v>
      </c>
      <c r="J1496" s="6">
        <f t="shared" si="178"/>
        <v>1456404.4973625049</v>
      </c>
      <c r="K1496" s="18">
        <f t="shared" si="178"/>
        <v>0.3</v>
      </c>
      <c r="L1496" s="35">
        <f>Data!BM44</f>
        <v>6.6963863680120595E-3</v>
      </c>
      <c r="Q1496" s="21">
        <v>6724.261604657323</v>
      </c>
      <c r="R1496" s="21">
        <v>1519.1284412501236</v>
      </c>
      <c r="S1496" s="21">
        <v>26681.045208672891</v>
      </c>
      <c r="T1496" s="38">
        <v>0.60861626179235961</v>
      </c>
    </row>
    <row r="1497" spans="1:20" x14ac:dyDescent="0.25">
      <c r="A1497" s="17" t="s">
        <v>286</v>
      </c>
      <c r="B1497" s="8" t="s">
        <v>60</v>
      </c>
      <c r="C1497" s="8" t="s">
        <v>69</v>
      </c>
      <c r="E1497" s="8" t="str">
        <f t="shared" si="173"/>
        <v>ReFi-vod.refi</v>
      </c>
      <c r="F1497" s="21">
        <f t="shared" si="179"/>
        <v>200886.29164899149</v>
      </c>
      <c r="G1497" s="19">
        <f t="shared" si="179"/>
        <v>6.7724878862124012</v>
      </c>
      <c r="H1497" s="18">
        <f t="shared" si="178"/>
        <v>1.0340679555058022E-2</v>
      </c>
      <c r="I1497" s="6">
        <f t="shared" si="178"/>
        <v>3.39</v>
      </c>
      <c r="J1497" s="6">
        <f t="shared" si="178"/>
        <v>1456404.4973625049</v>
      </c>
      <c r="K1497" s="18">
        <f t="shared" si="178"/>
        <v>0.3</v>
      </c>
      <c r="L1497" s="35">
        <f>Data!BM45</f>
        <v>6.6963863680120595E-3</v>
      </c>
      <c r="Q1497" s="21">
        <v>5033.6684213163817</v>
      </c>
      <c r="R1497" s="21">
        <v>1141.6231040143364</v>
      </c>
      <c r="S1497" s="21">
        <v>21176.552676952844</v>
      </c>
      <c r="T1497" s="38">
        <v>0.54957044308682435</v>
      </c>
    </row>
    <row r="1498" spans="1:20" x14ac:dyDescent="0.25">
      <c r="A1498" s="17" t="s">
        <v>287</v>
      </c>
      <c r="B1498" s="8" t="s">
        <v>60</v>
      </c>
      <c r="C1498" s="8" t="s">
        <v>69</v>
      </c>
      <c r="E1498" s="8" t="str">
        <f t="shared" si="173"/>
        <v>ReFi-vod.refi</v>
      </c>
      <c r="F1498" s="21">
        <f t="shared" si="179"/>
        <v>182227.90960488049</v>
      </c>
      <c r="G1498" s="19">
        <f t="shared" si="179"/>
        <v>6.9369532865138988</v>
      </c>
      <c r="H1498" s="18">
        <f t="shared" si="178"/>
        <v>1.0340679555058022E-2</v>
      </c>
      <c r="I1498" s="6">
        <f t="shared" si="178"/>
        <v>3.39</v>
      </c>
      <c r="J1498" s="6">
        <f t="shared" si="178"/>
        <v>1456404.4973625049</v>
      </c>
      <c r="K1498" s="18">
        <f t="shared" si="178"/>
        <v>0.3</v>
      </c>
      <c r="L1498" s="35">
        <f>Data!BM46</f>
        <v>7.8249908120590368E-3</v>
      </c>
      <c r="Q1498" s="21">
        <v>3749.9480020027918</v>
      </c>
      <c r="R1498" s="21">
        <v>816.90865331265093</v>
      </c>
      <c r="S1498" s="21">
        <v>15460.697795411466</v>
      </c>
      <c r="T1498" s="38">
        <v>0.433520384414676</v>
      </c>
    </row>
    <row r="1499" spans="1:20" x14ac:dyDescent="0.25">
      <c r="A1499" s="17" t="s">
        <v>288</v>
      </c>
      <c r="B1499" s="8" t="s">
        <v>60</v>
      </c>
      <c r="C1499" s="8" t="s">
        <v>69</v>
      </c>
      <c r="E1499" s="8" t="str">
        <f t="shared" si="173"/>
        <v>ReFi-vod.refi</v>
      </c>
      <c r="F1499" s="21">
        <f t="shared" si="179"/>
        <v>256952.68964802951</v>
      </c>
      <c r="G1499" s="19">
        <f t="shared" si="179"/>
        <v>6.2464520570914432</v>
      </c>
      <c r="H1499" s="18">
        <f t="shared" si="178"/>
        <v>1.0340679555058022E-2</v>
      </c>
      <c r="I1499" s="6">
        <f t="shared" si="178"/>
        <v>3.39</v>
      </c>
      <c r="J1499" s="6">
        <f t="shared" si="178"/>
        <v>1456404.4973625049</v>
      </c>
      <c r="K1499" s="18">
        <f t="shared" si="178"/>
        <v>0.3</v>
      </c>
      <c r="L1499" s="35">
        <f>Data!BM47</f>
        <v>7.8249908120590368E-3</v>
      </c>
      <c r="Q1499" s="21">
        <v>7254.9493720155015</v>
      </c>
      <c r="R1499" s="21">
        <v>1471.6121114763698</v>
      </c>
      <c r="S1499" s="21">
        <v>23907.132386280438</v>
      </c>
      <c r="T1499" s="38">
        <v>0.55384865495931268</v>
      </c>
    </row>
    <row r="1500" spans="1:20" x14ac:dyDescent="0.25">
      <c r="A1500" s="17" t="s">
        <v>289</v>
      </c>
      <c r="B1500" s="8" t="s">
        <v>60</v>
      </c>
      <c r="C1500" s="8" t="s">
        <v>69</v>
      </c>
      <c r="E1500" s="8" t="str">
        <f t="shared" si="173"/>
        <v>ReFi-vod.refi</v>
      </c>
      <c r="F1500" s="21">
        <f t="shared" si="179"/>
        <v>215113.42565182853</v>
      </c>
      <c r="G1500" s="19">
        <f t="shared" si="179"/>
        <v>6.7966372089774518</v>
      </c>
      <c r="H1500" s="18">
        <f t="shared" si="178"/>
        <v>1.0340679555058022E-2</v>
      </c>
      <c r="I1500" s="6">
        <f t="shared" si="178"/>
        <v>3.39</v>
      </c>
      <c r="J1500" s="6">
        <f t="shared" si="178"/>
        <v>1456404.4973625049</v>
      </c>
      <c r="K1500" s="18">
        <f t="shared" si="178"/>
        <v>0.3</v>
      </c>
      <c r="L1500" s="35">
        <f>Data!BM48</f>
        <v>7.8249908120590368E-3</v>
      </c>
      <c r="Q1500" s="21">
        <v>5375.1632185702238</v>
      </c>
      <c r="R1500" s="21">
        <v>1134.9284959168592</v>
      </c>
      <c r="S1500" s="21">
        <v>20774.27044156396</v>
      </c>
      <c r="T1500" s="38">
        <v>0.5102134510456664</v>
      </c>
    </row>
    <row r="1501" spans="1:20" x14ac:dyDescent="0.25">
      <c r="A1501" s="17" t="s">
        <v>290</v>
      </c>
      <c r="B1501" s="8" t="s">
        <v>60</v>
      </c>
      <c r="C1501" s="8" t="s">
        <v>69</v>
      </c>
      <c r="E1501" s="8" t="str">
        <f t="shared" si="173"/>
        <v>ReFi-vod.refi</v>
      </c>
      <c r="F1501" s="21">
        <f t="shared" si="179"/>
        <v>226911.29740825098</v>
      </c>
      <c r="G1501" s="19">
        <f t="shared" si="179"/>
        <v>6.7575343703790596</v>
      </c>
      <c r="H1501" s="18">
        <f t="shared" si="178"/>
        <v>1.0340679555058022E-2</v>
      </c>
      <c r="I1501" s="6">
        <f t="shared" si="178"/>
        <v>3.39</v>
      </c>
      <c r="J1501" s="6">
        <f t="shared" si="178"/>
        <v>1456404.4973625049</v>
      </c>
      <c r="K1501" s="18">
        <f t="shared" si="178"/>
        <v>0.3</v>
      </c>
      <c r="L1501" s="35">
        <f>Data!BM49</f>
        <v>7.8249908120590368E-3</v>
      </c>
      <c r="Q1501" s="21">
        <v>6236.9200714439839</v>
      </c>
      <c r="R1501" s="21">
        <v>1250.6216907905052</v>
      </c>
      <c r="S1501" s="21">
        <v>22412.373541476034</v>
      </c>
      <c r="T1501" s="38">
        <v>0.53299208255421793</v>
      </c>
    </row>
    <row r="1502" spans="1:20" x14ac:dyDescent="0.25">
      <c r="A1502" s="17" t="s">
        <v>291</v>
      </c>
      <c r="B1502" s="8" t="s">
        <v>60</v>
      </c>
      <c r="C1502" s="8" t="s">
        <v>69</v>
      </c>
      <c r="E1502" s="8" t="str">
        <f t="shared" si="173"/>
        <v>ReFi-vod.refi</v>
      </c>
      <c r="F1502" s="21">
        <f t="shared" si="179"/>
        <v>201926.92877309551</v>
      </c>
      <c r="G1502" s="19">
        <f t="shared" si="179"/>
        <v>6.9285980651159154</v>
      </c>
      <c r="H1502" s="18">
        <f t="shared" si="178"/>
        <v>1.0340679555058022E-2</v>
      </c>
      <c r="I1502" s="6">
        <f t="shared" si="178"/>
        <v>3.39</v>
      </c>
      <c r="J1502" s="6">
        <f t="shared" si="178"/>
        <v>1456404.4973625049</v>
      </c>
      <c r="K1502" s="18">
        <f t="shared" si="178"/>
        <v>0.3</v>
      </c>
      <c r="L1502" s="35">
        <f>Data!BM50</f>
        <v>7.8249908120590368E-3</v>
      </c>
      <c r="Q1502" s="21">
        <v>5029.588484704107</v>
      </c>
      <c r="R1502" s="21">
        <v>1019.3217804149274</v>
      </c>
      <c r="S1502" s="21">
        <v>18912.187918886237</v>
      </c>
      <c r="T1502" s="38">
        <v>0.48816651251199972</v>
      </c>
    </row>
    <row r="1503" spans="1:20" x14ac:dyDescent="0.25">
      <c r="A1503" s="17" t="s">
        <v>292</v>
      </c>
      <c r="B1503" s="8" t="s">
        <v>60</v>
      </c>
      <c r="C1503" s="8" t="s">
        <v>69</v>
      </c>
      <c r="E1503" s="8" t="str">
        <f t="shared" si="173"/>
        <v>ReFi-vod.refi</v>
      </c>
      <c r="F1503" s="21">
        <f t="shared" si="179"/>
        <v>207803.13182117551</v>
      </c>
      <c r="G1503" s="19">
        <f t="shared" si="179"/>
        <v>6.9028656276865243</v>
      </c>
      <c r="H1503" s="18">
        <f t="shared" ref="H1503:K1518" si="180">H1502</f>
        <v>1.0340679555058022E-2</v>
      </c>
      <c r="I1503" s="6">
        <f t="shared" si="180"/>
        <v>3.39</v>
      </c>
      <c r="J1503" s="6">
        <f t="shared" si="180"/>
        <v>1456404.4973625049</v>
      </c>
      <c r="K1503" s="18">
        <f t="shared" si="180"/>
        <v>0.3</v>
      </c>
      <c r="L1503" s="35">
        <f>Data!BM51</f>
        <v>8.2011922934080266E-3</v>
      </c>
      <c r="Q1503" s="21">
        <v>5337.1312222655743</v>
      </c>
      <c r="R1503" s="21">
        <v>1024.5286084583722</v>
      </c>
      <c r="S1503" s="21">
        <v>18637.570218665271</v>
      </c>
      <c r="T1503" s="38">
        <v>0.47678537059109938</v>
      </c>
    </row>
    <row r="1504" spans="1:20" x14ac:dyDescent="0.25">
      <c r="A1504" s="17" t="s">
        <v>293</v>
      </c>
      <c r="B1504" s="8" t="s">
        <v>60</v>
      </c>
      <c r="C1504" s="8" t="s">
        <v>69</v>
      </c>
      <c r="E1504" s="8" t="str">
        <f t="shared" si="173"/>
        <v>ReFi-vod.refi</v>
      </c>
      <c r="F1504" s="21">
        <f t="shared" ref="F1504:G1518" si="181">F1438</f>
        <v>246061.63329111901</v>
      </c>
      <c r="G1504" s="19">
        <f t="shared" si="181"/>
        <v>6.4532515947874067</v>
      </c>
      <c r="H1504" s="18">
        <f t="shared" si="180"/>
        <v>1.0340679555058022E-2</v>
      </c>
      <c r="I1504" s="6">
        <f t="shared" si="180"/>
        <v>3.39</v>
      </c>
      <c r="J1504" s="6">
        <f t="shared" si="180"/>
        <v>1456404.4973625049</v>
      </c>
      <c r="K1504" s="18">
        <f t="shared" si="180"/>
        <v>0.3</v>
      </c>
      <c r="L1504" s="35">
        <f>Data!BM52</f>
        <v>8.2011922934080266E-3</v>
      </c>
      <c r="Q1504" s="21">
        <v>6629.9209855671306</v>
      </c>
      <c r="R1504" s="21">
        <v>1341.8139696027654</v>
      </c>
      <c r="S1504" s="21">
        <v>22724.303056480428</v>
      </c>
      <c r="T1504" s="38">
        <v>0.52735045675232795</v>
      </c>
    </row>
    <row r="1505" spans="1:20" x14ac:dyDescent="0.25">
      <c r="A1505" s="17" t="s">
        <v>294</v>
      </c>
      <c r="B1505" s="8" t="s">
        <v>60</v>
      </c>
      <c r="C1505" s="8" t="s">
        <v>69</v>
      </c>
      <c r="E1505" s="8" t="str">
        <f t="shared" si="173"/>
        <v>ReFi-vod.refi</v>
      </c>
      <c r="F1505" s="21">
        <f t="shared" si="181"/>
        <v>203891.03290078999</v>
      </c>
      <c r="G1505" s="19">
        <f t="shared" si="181"/>
        <v>6.8747933483571542</v>
      </c>
      <c r="H1505" s="18">
        <f t="shared" si="180"/>
        <v>1.0340679555058022E-2</v>
      </c>
      <c r="I1505" s="6">
        <f t="shared" si="180"/>
        <v>3.39</v>
      </c>
      <c r="J1505" s="6">
        <f t="shared" si="180"/>
        <v>1456404.4973625049</v>
      </c>
      <c r="K1505" s="18">
        <f t="shared" si="180"/>
        <v>0.3</v>
      </c>
      <c r="L1505" s="35">
        <f>Data!BM53</f>
        <v>8.2011922934080266E-3</v>
      </c>
      <c r="Q1505" s="21">
        <v>4776.0635044566652</v>
      </c>
      <c r="R1505" s="21">
        <v>979.48414397878776</v>
      </c>
      <c r="S1505" s="21">
        <v>18051.35264944355</v>
      </c>
      <c r="T1505" s="38">
        <v>0.46456897571092315</v>
      </c>
    </row>
    <row r="1506" spans="1:20" x14ac:dyDescent="0.25">
      <c r="A1506" s="17" t="s">
        <v>295</v>
      </c>
      <c r="B1506" s="8" t="s">
        <v>60</v>
      </c>
      <c r="C1506" s="8" t="s">
        <v>69</v>
      </c>
      <c r="E1506" s="8" t="str">
        <f t="shared" si="173"/>
        <v>ReFi-vod.refi</v>
      </c>
      <c r="F1506" s="21">
        <f t="shared" si="181"/>
        <v>159194.475313414</v>
      </c>
      <c r="G1506" s="19">
        <f t="shared" si="181"/>
        <v>7.6675225186861979</v>
      </c>
      <c r="H1506" s="18">
        <f t="shared" si="180"/>
        <v>1.0340679555058022E-2</v>
      </c>
      <c r="I1506" s="6">
        <f t="shared" si="180"/>
        <v>3.39</v>
      </c>
      <c r="J1506" s="6">
        <f t="shared" si="180"/>
        <v>1456404.4973625049</v>
      </c>
      <c r="K1506" s="18">
        <f t="shared" si="180"/>
        <v>0.3</v>
      </c>
      <c r="L1506" s="35">
        <f>Data!BM54</f>
        <v>8.2011922934080266E-3</v>
      </c>
      <c r="Q1506" s="21">
        <v>3570.7607873820666</v>
      </c>
      <c r="R1506" s="21">
        <v>634.00583837219324</v>
      </c>
      <c r="S1506" s="21">
        <v>12908.890417361828</v>
      </c>
      <c r="T1506" s="38">
        <v>0.38513783540312685</v>
      </c>
    </row>
    <row r="1507" spans="1:20" x14ac:dyDescent="0.25">
      <c r="A1507" s="17" t="s">
        <v>296</v>
      </c>
      <c r="B1507" s="8" t="s">
        <v>60</v>
      </c>
      <c r="C1507" s="8" t="s">
        <v>69</v>
      </c>
      <c r="E1507" s="8" t="str">
        <f t="shared" si="173"/>
        <v>ReFi-vod.refi</v>
      </c>
      <c r="F1507" s="21">
        <f t="shared" si="181"/>
        <v>287016.28074287547</v>
      </c>
      <c r="G1507" s="19">
        <f t="shared" si="181"/>
        <v>6.1538755843326456</v>
      </c>
      <c r="H1507" s="18">
        <f t="shared" si="180"/>
        <v>1.0340679555058022E-2</v>
      </c>
      <c r="I1507" s="6">
        <f t="shared" si="180"/>
        <v>3.39</v>
      </c>
      <c r="J1507" s="6">
        <f t="shared" si="180"/>
        <v>1456404.4973625049</v>
      </c>
      <c r="K1507" s="18">
        <f t="shared" si="180"/>
        <v>0.3</v>
      </c>
      <c r="L1507" s="35">
        <f>Data!BM55</f>
        <v>9.7059982188039962E-3</v>
      </c>
      <c r="Q1507" s="21">
        <v>7654.3522699368395</v>
      </c>
      <c r="R1507" s="21">
        <v>1475.4063862719606</v>
      </c>
      <c r="S1507" s="21">
        <v>23125.042004010116</v>
      </c>
      <c r="T1507" s="38">
        <v>0.4971140598937791</v>
      </c>
    </row>
    <row r="1508" spans="1:20" x14ac:dyDescent="0.25">
      <c r="A1508" s="17" t="s">
        <v>297</v>
      </c>
      <c r="B1508" s="8" t="s">
        <v>60</v>
      </c>
      <c r="C1508" s="8" t="s">
        <v>69</v>
      </c>
      <c r="E1508" s="8" t="str">
        <f t="shared" si="173"/>
        <v>ReFi-vod.refi</v>
      </c>
      <c r="F1508" s="21">
        <f t="shared" si="181"/>
        <v>255707.61126146198</v>
      </c>
      <c r="G1508" s="19">
        <f t="shared" si="181"/>
        <v>6.5044126470105788</v>
      </c>
      <c r="H1508" s="18">
        <f t="shared" si="180"/>
        <v>1.0340679555058022E-2</v>
      </c>
      <c r="I1508" s="6">
        <f t="shared" si="180"/>
        <v>3.39</v>
      </c>
      <c r="J1508" s="6">
        <f t="shared" si="180"/>
        <v>1456404.4973625049</v>
      </c>
      <c r="K1508" s="18">
        <f t="shared" si="180"/>
        <v>0.3</v>
      </c>
      <c r="L1508" s="35">
        <f>Data!BM56</f>
        <v>9.7059982188039962E-3</v>
      </c>
      <c r="Q1508" s="21">
        <v>5952.1760580325035</v>
      </c>
      <c r="R1508" s="21">
        <v>1232.0902441653629</v>
      </c>
      <c r="S1508" s="21">
        <v>21215.363154089056</v>
      </c>
      <c r="T1508" s="38">
        <v>0.46596123053492344</v>
      </c>
    </row>
    <row r="1509" spans="1:20" x14ac:dyDescent="0.25">
      <c r="A1509" s="17" t="s">
        <v>298</v>
      </c>
      <c r="B1509" s="8" t="s">
        <v>60</v>
      </c>
      <c r="C1509" s="8" t="s">
        <v>69</v>
      </c>
      <c r="E1509" s="8" t="str">
        <f t="shared" si="173"/>
        <v>ReFi-vod.refi</v>
      </c>
      <c r="F1509" s="21">
        <f t="shared" si="181"/>
        <v>187665.35631204298</v>
      </c>
      <c r="G1509" s="19">
        <f t="shared" si="181"/>
        <v>7.2034924317656603</v>
      </c>
      <c r="H1509" s="18">
        <f t="shared" si="180"/>
        <v>1.0340679555058022E-2</v>
      </c>
      <c r="I1509" s="6">
        <f t="shared" si="180"/>
        <v>3.39</v>
      </c>
      <c r="J1509" s="6">
        <f t="shared" si="180"/>
        <v>1456404.4973625049</v>
      </c>
      <c r="K1509" s="18">
        <f t="shared" si="180"/>
        <v>0.3</v>
      </c>
      <c r="L1509" s="35">
        <f>Data!BM57</f>
        <v>9.7059982188039962E-3</v>
      </c>
      <c r="Q1509" s="21">
        <v>3276.8805250316</v>
      </c>
      <c r="R1509" s="21">
        <v>665.52979119895463</v>
      </c>
      <c r="S1509" s="21">
        <v>12975.250054483487</v>
      </c>
      <c r="T1509" s="38">
        <v>0.34295276830319421</v>
      </c>
    </row>
    <row r="1510" spans="1:20" x14ac:dyDescent="0.25">
      <c r="A1510" s="17" t="s">
        <v>299</v>
      </c>
      <c r="B1510" s="8" t="s">
        <v>60</v>
      </c>
      <c r="C1510" s="8" t="s">
        <v>69</v>
      </c>
      <c r="E1510" s="8" t="str">
        <f t="shared" si="173"/>
        <v>ReFi-vod.refi</v>
      </c>
      <c r="F1510" s="21">
        <f t="shared" si="181"/>
        <v>164122.546134278</v>
      </c>
      <c r="G1510" s="19">
        <f t="shared" si="181"/>
        <v>7.7389396209799584</v>
      </c>
      <c r="H1510" s="18">
        <f t="shared" si="180"/>
        <v>1.0340679555058022E-2</v>
      </c>
      <c r="I1510" s="6">
        <f t="shared" si="180"/>
        <v>3.39</v>
      </c>
      <c r="J1510" s="6">
        <f t="shared" si="180"/>
        <v>1456404.4973625049</v>
      </c>
      <c r="K1510" s="18">
        <f t="shared" si="180"/>
        <v>0.3</v>
      </c>
      <c r="L1510" s="35">
        <f>Data!BM58</f>
        <v>9.7059982188039962E-3</v>
      </c>
      <c r="Q1510" s="21">
        <v>3274.5972572070641</v>
      </c>
      <c r="R1510" s="21">
        <v>510.30130692474626</v>
      </c>
      <c r="S1510" s="21">
        <v>10113.160242277389</v>
      </c>
      <c r="T1510" s="38">
        <v>0.30068333233663347</v>
      </c>
    </row>
    <row r="1511" spans="1:20" x14ac:dyDescent="0.25">
      <c r="A1511" s="17" t="s">
        <v>300</v>
      </c>
      <c r="B1511" s="8" t="s">
        <v>60</v>
      </c>
      <c r="C1511" s="8" t="s">
        <v>69</v>
      </c>
      <c r="E1511" s="8" t="str">
        <f t="shared" si="173"/>
        <v>ReFi-vod.refi</v>
      </c>
      <c r="F1511" s="21">
        <f t="shared" si="181"/>
        <v>323596.6391991555</v>
      </c>
      <c r="G1511" s="19">
        <f t="shared" si="181"/>
        <v>6.0365260709191357</v>
      </c>
      <c r="H1511" s="18">
        <f t="shared" si="180"/>
        <v>1.0340679555058022E-2</v>
      </c>
      <c r="I1511" s="6">
        <f t="shared" si="180"/>
        <v>3.39</v>
      </c>
      <c r="J1511" s="6">
        <f t="shared" si="180"/>
        <v>1456404.4973625049</v>
      </c>
      <c r="K1511" s="18">
        <f t="shared" si="180"/>
        <v>0.3</v>
      </c>
      <c r="L1511" s="35">
        <f>Data!BM59</f>
        <v>8.3516728859476235E-3</v>
      </c>
      <c r="Q1511" s="21">
        <v>10108.795393680637</v>
      </c>
      <c r="R1511" s="21">
        <v>2036.9642714181903</v>
      </c>
      <c r="S1511" s="21">
        <v>31575.281688838702</v>
      </c>
      <c r="T1511" s="38">
        <v>0.60873788202320811</v>
      </c>
    </row>
    <row r="1512" spans="1:20" x14ac:dyDescent="0.25">
      <c r="A1512" s="17" t="s">
        <v>301</v>
      </c>
      <c r="B1512" s="8" t="s">
        <v>60</v>
      </c>
      <c r="C1512" s="8" t="s">
        <v>69</v>
      </c>
      <c r="E1512" s="8" t="str">
        <f t="shared" si="173"/>
        <v>ReFi-vod.refi</v>
      </c>
      <c r="F1512" s="21">
        <f t="shared" si="181"/>
        <v>248353.29745809652</v>
      </c>
      <c r="G1512" s="19">
        <f t="shared" si="181"/>
        <v>6.675512703680524</v>
      </c>
      <c r="H1512" s="18">
        <f t="shared" si="180"/>
        <v>1.0340679555058022E-2</v>
      </c>
      <c r="I1512" s="6">
        <f t="shared" si="180"/>
        <v>3.39</v>
      </c>
      <c r="J1512" s="6">
        <f t="shared" si="180"/>
        <v>1456404.4973625049</v>
      </c>
      <c r="K1512" s="18">
        <f t="shared" si="180"/>
        <v>0.3</v>
      </c>
      <c r="L1512" s="35">
        <f>Data!BM60</f>
        <v>8.3516728859476235E-3</v>
      </c>
      <c r="Q1512" s="21">
        <v>5994.585978374982</v>
      </c>
      <c r="R1512" s="21">
        <v>1384.2207567012385</v>
      </c>
      <c r="S1512" s="21">
        <v>25330.31322575955</v>
      </c>
      <c r="T1512" s="38">
        <v>0.53899699830459236</v>
      </c>
    </row>
    <row r="1513" spans="1:20" x14ac:dyDescent="0.25">
      <c r="A1513" s="17" t="s">
        <v>272</v>
      </c>
      <c r="B1513" s="8" t="s">
        <v>60</v>
      </c>
      <c r="C1513" s="8" t="s">
        <v>69</v>
      </c>
      <c r="E1513" s="8" t="str">
        <f t="shared" si="173"/>
        <v>ReFi-vod.refi</v>
      </c>
      <c r="F1513" s="21">
        <f t="shared" si="181"/>
        <v>247930.70340348198</v>
      </c>
      <c r="G1513" s="19">
        <f t="shared" si="181"/>
        <v>6.6987743860742617</v>
      </c>
      <c r="H1513" s="18">
        <f t="shared" si="180"/>
        <v>1.0340679555058022E-2</v>
      </c>
      <c r="I1513" s="6">
        <f t="shared" si="180"/>
        <v>3.39</v>
      </c>
      <c r="J1513" s="6">
        <f t="shared" si="180"/>
        <v>1456404.4973625049</v>
      </c>
      <c r="K1513" s="18">
        <f t="shared" si="180"/>
        <v>0.3</v>
      </c>
      <c r="L1513" s="35">
        <f>Data!BM61</f>
        <v>8.3516728859476235E-3</v>
      </c>
      <c r="Q1513" s="21">
        <v>6614.7203128663123</v>
      </c>
      <c r="R1513" s="21">
        <v>1383.9620294549181</v>
      </c>
      <c r="S1513" s="21">
        <v>24813.459133512228</v>
      </c>
      <c r="T1513" s="38">
        <v>0.53981479372531249</v>
      </c>
    </row>
    <row r="1514" spans="1:20" x14ac:dyDescent="0.25">
      <c r="A1514" s="17" t="s">
        <v>273</v>
      </c>
      <c r="B1514" s="8" t="s">
        <v>60</v>
      </c>
      <c r="C1514" s="8" t="s">
        <v>69</v>
      </c>
      <c r="E1514" s="8" t="str">
        <f t="shared" si="173"/>
        <v>ReFi-vod.refi</v>
      </c>
      <c r="F1514" s="21">
        <f t="shared" si="181"/>
        <v>151738.37945754698</v>
      </c>
      <c r="G1514" s="19">
        <f t="shared" si="181"/>
        <v>7.9647183674103861</v>
      </c>
      <c r="H1514" s="18">
        <f t="shared" si="180"/>
        <v>1.0340679555058022E-2</v>
      </c>
      <c r="I1514" s="6">
        <f t="shared" si="180"/>
        <v>3.39</v>
      </c>
      <c r="J1514" s="6">
        <f t="shared" si="180"/>
        <v>1456404.4973625049</v>
      </c>
      <c r="K1514" s="18">
        <f t="shared" si="180"/>
        <v>0.3</v>
      </c>
      <c r="L1514" s="35">
        <f>Data!BM62</f>
        <v>8.3516728859476235E-3</v>
      </c>
      <c r="Q1514" s="21">
        <v>2741.590959382077</v>
      </c>
      <c r="R1514" s="21">
        <v>576.79425114435526</v>
      </c>
      <c r="S1514" s="21">
        <v>12832.081808395826</v>
      </c>
      <c r="T1514" s="38">
        <v>0.36760076077767789</v>
      </c>
    </row>
    <row r="1515" spans="1:20" x14ac:dyDescent="0.25">
      <c r="A1515" s="17" t="s">
        <v>274</v>
      </c>
      <c r="B1515" s="8" t="s">
        <v>60</v>
      </c>
      <c r="C1515" s="8" t="s">
        <v>69</v>
      </c>
      <c r="E1515" s="8" t="str">
        <f t="shared" si="173"/>
        <v>ReFi-vod.refi</v>
      </c>
      <c r="F1515" s="21">
        <f t="shared" si="181"/>
        <v>198057.49561402149</v>
      </c>
      <c r="G1515" s="19">
        <f t="shared" si="181"/>
        <v>7.1029079323460005</v>
      </c>
      <c r="H1515" s="18">
        <f t="shared" si="180"/>
        <v>1.0340679555058022E-2</v>
      </c>
      <c r="I1515" s="6">
        <f t="shared" si="180"/>
        <v>3.39</v>
      </c>
      <c r="J1515" s="6">
        <f t="shared" si="180"/>
        <v>1456404.4973625049</v>
      </c>
      <c r="K1515" s="18">
        <f t="shared" si="180"/>
        <v>0.3</v>
      </c>
      <c r="L1515" s="35">
        <f>Data!BM63</f>
        <v>8.3516728859476235E-3</v>
      </c>
      <c r="Q1515" s="21">
        <v>5748.9773235251168</v>
      </c>
      <c r="R1515" s="21">
        <v>935.36820264405219</v>
      </c>
      <c r="S1515" s="21">
        <v>16773.62070337648</v>
      </c>
      <c r="T1515" s="38">
        <v>0.4567118066864605</v>
      </c>
    </row>
    <row r="1516" spans="1:20" x14ac:dyDescent="0.25">
      <c r="A1516" s="17" t="s">
        <v>275</v>
      </c>
      <c r="B1516" s="8" t="s">
        <v>60</v>
      </c>
      <c r="C1516" s="8" t="s">
        <v>69</v>
      </c>
      <c r="E1516" s="8" t="str">
        <f t="shared" si="173"/>
        <v>ReFi-vod.refi</v>
      </c>
      <c r="F1516" s="21">
        <f t="shared" si="181"/>
        <v>275989.34520370152</v>
      </c>
      <c r="G1516" s="19">
        <f t="shared" si="181"/>
        <v>6.3520445686664582</v>
      </c>
      <c r="H1516" s="18">
        <f t="shared" si="180"/>
        <v>1.0340679555058022E-2</v>
      </c>
      <c r="I1516" s="6">
        <f t="shared" si="180"/>
        <v>3.39</v>
      </c>
      <c r="J1516" s="6">
        <f t="shared" si="180"/>
        <v>1456404.4973625049</v>
      </c>
      <c r="K1516" s="18">
        <f t="shared" si="180"/>
        <v>0.3</v>
      </c>
      <c r="L1516" s="35">
        <f>Data!BM64</f>
        <v>7.2983087381704474E-3</v>
      </c>
      <c r="Q1516" s="21">
        <v>8311.8332099770068</v>
      </c>
      <c r="R1516" s="21">
        <v>1766.6326793981325</v>
      </c>
      <c r="S1516" s="21">
        <v>29729.829849261572</v>
      </c>
      <c r="T1516" s="38">
        <v>0.61902026042295999</v>
      </c>
    </row>
    <row r="1517" spans="1:20" x14ac:dyDescent="0.25">
      <c r="A1517" s="17" t="s">
        <v>276</v>
      </c>
      <c r="B1517" s="8" t="s">
        <v>60</v>
      </c>
      <c r="C1517" s="8" t="s">
        <v>69</v>
      </c>
      <c r="E1517" s="8" t="str">
        <f t="shared" si="173"/>
        <v>ReFi-vod.refi</v>
      </c>
      <c r="F1517" s="21">
        <f t="shared" si="181"/>
        <v>260275.96043880651</v>
      </c>
      <c r="G1517" s="19">
        <f t="shared" si="181"/>
        <v>6.5903233729592454</v>
      </c>
      <c r="H1517" s="18">
        <f t="shared" si="180"/>
        <v>1.0340679555058022E-2</v>
      </c>
      <c r="I1517" s="6">
        <f t="shared" si="180"/>
        <v>3.39</v>
      </c>
      <c r="J1517" s="6">
        <f t="shared" si="180"/>
        <v>1456404.4973625049</v>
      </c>
      <c r="K1517" s="18">
        <f t="shared" si="180"/>
        <v>0.3</v>
      </c>
      <c r="L1517" s="35">
        <f>Data!BM65</f>
        <v>7.2983087381704474E-3</v>
      </c>
      <c r="Q1517" s="21">
        <v>6948.498504480488</v>
      </c>
      <c r="R1517" s="21">
        <v>1643.4574994635136</v>
      </c>
      <c r="S1517" s="21">
        <v>29768.307993818187</v>
      </c>
      <c r="T1517" s="38">
        <v>0.61062606665472652</v>
      </c>
    </row>
    <row r="1518" spans="1:20" x14ac:dyDescent="0.25">
      <c r="A1518" s="17" t="s">
        <v>277</v>
      </c>
      <c r="B1518" s="8" t="s">
        <v>60</v>
      </c>
      <c r="C1518" s="8" t="s">
        <v>69</v>
      </c>
      <c r="E1518" s="8" t="str">
        <f t="shared" si="173"/>
        <v>ReFi-vod.refi</v>
      </c>
      <c r="F1518" s="21">
        <f t="shared" si="181"/>
        <v>177640.49285034501</v>
      </c>
      <c r="G1518" s="19">
        <f t="shared" si="181"/>
        <v>6.7318910511908392</v>
      </c>
      <c r="H1518" s="18">
        <f t="shared" si="180"/>
        <v>1.0340679555058022E-2</v>
      </c>
      <c r="I1518" s="6">
        <f t="shared" si="180"/>
        <v>3.39</v>
      </c>
      <c r="J1518" s="6">
        <f t="shared" si="180"/>
        <v>1456404.4973625049</v>
      </c>
      <c r="K1518" s="18">
        <f t="shared" si="180"/>
        <v>0.3</v>
      </c>
      <c r="L1518" s="35">
        <f>Data!BM66</f>
        <v>7.2983087381704474E-3</v>
      </c>
      <c r="Q1518" s="21">
        <v>3183.7541728225165</v>
      </c>
      <c r="R1518" s="21">
        <v>810.99183859624679</v>
      </c>
      <c r="S1518" s="21">
        <v>15323.980323007725</v>
      </c>
      <c r="T1518" s="38">
        <v>0.4414946388333586</v>
      </c>
    </row>
    <row r="1519" spans="1:20" x14ac:dyDescent="0.25">
      <c r="A1519" s="17"/>
      <c r="F1519" s="21"/>
      <c r="H1519" s="18"/>
      <c r="I1519" s="18"/>
    </row>
    <row r="1520" spans="1:20" x14ac:dyDescent="0.25">
      <c r="A1520" s="16" t="s">
        <v>328</v>
      </c>
      <c r="B1520" s="8" t="s">
        <v>60</v>
      </c>
      <c r="C1520" s="8" t="s">
        <v>329</v>
      </c>
      <c r="E1520" s="8" t="str">
        <f>IF(RIGHT(A1520,3)="old","Initial",B1520&amp;"-"&amp;C1520)</f>
        <v>Initial</v>
      </c>
      <c r="F1520" s="21">
        <f>F1454</f>
        <v>159194.475313414</v>
      </c>
      <c r="G1520" s="19">
        <f>G1454</f>
        <v>7.6675225186861979</v>
      </c>
      <c r="H1520" s="25">
        <v>0</v>
      </c>
      <c r="I1520" s="42">
        <v>2.04</v>
      </c>
      <c r="J1520" s="27">
        <v>1</v>
      </c>
      <c r="K1520" s="25">
        <v>0</v>
      </c>
      <c r="L1520" s="35">
        <v>1</v>
      </c>
      <c r="Q1520" s="21">
        <v>0</v>
      </c>
      <c r="R1520" s="21">
        <v>0</v>
      </c>
      <c r="S1520" s="21">
        <v>0</v>
      </c>
      <c r="T1520" s="38">
        <v>0</v>
      </c>
    </row>
    <row r="1521" spans="1:20" x14ac:dyDescent="0.25">
      <c r="A1521" s="16" t="s">
        <v>316</v>
      </c>
      <c r="B1521" s="8" t="s">
        <v>60</v>
      </c>
      <c r="C1521" s="8" t="s">
        <v>329</v>
      </c>
      <c r="E1521" s="8" t="str">
        <f t="shared" ref="E1521:E1584" si="182">IF(RIGHT(A1521,3)="old","Initial",B1521&amp;"-"&amp;C1521)</f>
        <v>Initial</v>
      </c>
      <c r="F1521" s="21">
        <f>F1455</f>
        <v>287016.28074287547</v>
      </c>
      <c r="G1521" s="19">
        <f>G1455</f>
        <v>6.1538755843326456</v>
      </c>
      <c r="H1521" s="18">
        <f t="shared" ref="H1521:K1536" si="183">H1520</f>
        <v>0</v>
      </c>
      <c r="I1521" s="6">
        <f>I1520</f>
        <v>2.04</v>
      </c>
      <c r="J1521" s="6">
        <f t="shared" si="183"/>
        <v>1</v>
      </c>
      <c r="K1521" s="18">
        <f t="shared" si="183"/>
        <v>0</v>
      </c>
      <c r="L1521" s="35">
        <v>1</v>
      </c>
      <c r="Q1521" s="21">
        <v>0</v>
      </c>
      <c r="R1521" s="21">
        <v>0</v>
      </c>
      <c r="S1521" s="21">
        <v>0</v>
      </c>
      <c r="T1521" s="38">
        <v>0</v>
      </c>
    </row>
    <row r="1522" spans="1:20" x14ac:dyDescent="0.25">
      <c r="A1522" s="16" t="s">
        <v>317</v>
      </c>
      <c r="B1522" s="8" t="s">
        <v>60</v>
      </c>
      <c r="C1522" s="8" t="s">
        <v>329</v>
      </c>
      <c r="E1522" s="8" t="str">
        <f t="shared" si="182"/>
        <v>Initial</v>
      </c>
      <c r="F1522" s="21">
        <f t="shared" ref="F1522:G1537" si="184">F1456</f>
        <v>255707.61126146198</v>
      </c>
      <c r="G1522" s="19">
        <f t="shared" si="184"/>
        <v>6.5044126470105788</v>
      </c>
      <c r="H1522" s="18">
        <f t="shared" si="183"/>
        <v>0</v>
      </c>
      <c r="I1522" s="6">
        <f t="shared" si="183"/>
        <v>2.04</v>
      </c>
      <c r="J1522" s="6">
        <f t="shared" si="183"/>
        <v>1</v>
      </c>
      <c r="K1522" s="18">
        <f t="shared" si="183"/>
        <v>0</v>
      </c>
      <c r="L1522" s="35">
        <v>1</v>
      </c>
      <c r="Q1522" s="21">
        <v>0</v>
      </c>
      <c r="R1522" s="21">
        <v>0</v>
      </c>
      <c r="S1522" s="21">
        <v>0</v>
      </c>
      <c r="T1522" s="38">
        <v>0</v>
      </c>
    </row>
    <row r="1523" spans="1:20" x14ac:dyDescent="0.25">
      <c r="A1523" s="16" t="s">
        <v>318</v>
      </c>
      <c r="B1523" s="8" t="s">
        <v>60</v>
      </c>
      <c r="C1523" s="8" t="s">
        <v>329</v>
      </c>
      <c r="E1523" s="8" t="str">
        <f t="shared" si="182"/>
        <v>Initial</v>
      </c>
      <c r="F1523" s="21">
        <f t="shared" si="184"/>
        <v>187665.35631204298</v>
      </c>
      <c r="G1523" s="19">
        <f t="shared" si="184"/>
        <v>7.2034924317656603</v>
      </c>
      <c r="H1523" s="18">
        <f t="shared" si="183"/>
        <v>0</v>
      </c>
      <c r="I1523" s="6">
        <f t="shared" si="183"/>
        <v>2.04</v>
      </c>
      <c r="J1523" s="6">
        <f t="shared" si="183"/>
        <v>1</v>
      </c>
      <c r="K1523" s="18">
        <f t="shared" si="183"/>
        <v>0</v>
      </c>
      <c r="L1523" s="35">
        <v>1</v>
      </c>
      <c r="Q1523" s="21">
        <v>0</v>
      </c>
      <c r="R1523" s="21">
        <v>0</v>
      </c>
      <c r="S1523" s="21">
        <v>0</v>
      </c>
      <c r="T1523" s="38">
        <v>0</v>
      </c>
    </row>
    <row r="1524" spans="1:20" x14ac:dyDescent="0.25">
      <c r="A1524" s="16" t="s">
        <v>319</v>
      </c>
      <c r="B1524" s="8" t="s">
        <v>60</v>
      </c>
      <c r="C1524" s="8" t="s">
        <v>329</v>
      </c>
      <c r="E1524" s="8" t="str">
        <f t="shared" si="182"/>
        <v>Initial</v>
      </c>
      <c r="F1524" s="21">
        <f t="shared" si="184"/>
        <v>164122.546134278</v>
      </c>
      <c r="G1524" s="19">
        <f t="shared" si="184"/>
        <v>7.7389396209799584</v>
      </c>
      <c r="H1524" s="18">
        <f t="shared" si="183"/>
        <v>0</v>
      </c>
      <c r="I1524" s="6">
        <f t="shared" si="183"/>
        <v>2.04</v>
      </c>
      <c r="J1524" s="6">
        <f t="shared" si="183"/>
        <v>1</v>
      </c>
      <c r="K1524" s="18">
        <f t="shared" si="183"/>
        <v>0</v>
      </c>
      <c r="L1524" s="35">
        <v>1</v>
      </c>
      <c r="Q1524" s="21">
        <v>0</v>
      </c>
      <c r="R1524" s="21">
        <v>0</v>
      </c>
      <c r="S1524" s="21">
        <v>0</v>
      </c>
      <c r="T1524" s="38">
        <v>0</v>
      </c>
    </row>
    <row r="1525" spans="1:20" x14ac:dyDescent="0.25">
      <c r="A1525" s="16" t="s">
        <v>320</v>
      </c>
      <c r="B1525" s="8" t="s">
        <v>60</v>
      </c>
      <c r="C1525" s="8" t="s">
        <v>329</v>
      </c>
      <c r="E1525" s="8" t="str">
        <f t="shared" si="182"/>
        <v>Initial</v>
      </c>
      <c r="F1525" s="21">
        <f t="shared" si="184"/>
        <v>323596.6391991555</v>
      </c>
      <c r="G1525" s="19">
        <f t="shared" si="184"/>
        <v>6.0365260709191357</v>
      </c>
      <c r="H1525" s="18">
        <f t="shared" si="183"/>
        <v>0</v>
      </c>
      <c r="I1525" s="6">
        <f t="shared" si="183"/>
        <v>2.04</v>
      </c>
      <c r="J1525" s="6">
        <f t="shared" si="183"/>
        <v>1</v>
      </c>
      <c r="K1525" s="18">
        <f t="shared" si="183"/>
        <v>0</v>
      </c>
      <c r="L1525" s="35">
        <v>1</v>
      </c>
      <c r="Q1525" s="21">
        <v>0</v>
      </c>
      <c r="R1525" s="21">
        <v>0</v>
      </c>
      <c r="S1525" s="21">
        <v>0</v>
      </c>
      <c r="T1525" s="38">
        <v>0</v>
      </c>
    </row>
    <row r="1526" spans="1:20" x14ac:dyDescent="0.25">
      <c r="A1526" s="16" t="s">
        <v>321</v>
      </c>
      <c r="B1526" s="8" t="s">
        <v>60</v>
      </c>
      <c r="C1526" s="8" t="s">
        <v>329</v>
      </c>
      <c r="E1526" s="8" t="str">
        <f t="shared" si="182"/>
        <v>Initial</v>
      </c>
      <c r="F1526" s="21">
        <f t="shared" si="184"/>
        <v>248353.29745809652</v>
      </c>
      <c r="G1526" s="19">
        <f t="shared" si="184"/>
        <v>6.675512703680524</v>
      </c>
      <c r="H1526" s="18">
        <f t="shared" si="183"/>
        <v>0</v>
      </c>
      <c r="I1526" s="6">
        <f t="shared" si="183"/>
        <v>2.04</v>
      </c>
      <c r="J1526" s="6">
        <f t="shared" si="183"/>
        <v>1</v>
      </c>
      <c r="K1526" s="18">
        <f t="shared" si="183"/>
        <v>0</v>
      </c>
      <c r="L1526" s="35">
        <v>1</v>
      </c>
      <c r="Q1526" s="21">
        <v>0</v>
      </c>
      <c r="R1526" s="21">
        <v>0</v>
      </c>
      <c r="S1526" s="21">
        <v>0</v>
      </c>
      <c r="T1526" s="38">
        <v>0</v>
      </c>
    </row>
    <row r="1527" spans="1:20" x14ac:dyDescent="0.25">
      <c r="A1527" s="16" t="s">
        <v>322</v>
      </c>
      <c r="B1527" s="8" t="s">
        <v>60</v>
      </c>
      <c r="C1527" s="8" t="s">
        <v>329</v>
      </c>
      <c r="E1527" s="8" t="str">
        <f t="shared" si="182"/>
        <v>Initial</v>
      </c>
      <c r="F1527" s="21">
        <f t="shared" si="184"/>
        <v>247930.70340348198</v>
      </c>
      <c r="G1527" s="19">
        <f t="shared" si="184"/>
        <v>6.6987743860742617</v>
      </c>
      <c r="H1527" s="18">
        <f t="shared" si="183"/>
        <v>0</v>
      </c>
      <c r="I1527" s="6">
        <f t="shared" si="183"/>
        <v>2.04</v>
      </c>
      <c r="J1527" s="6">
        <f t="shared" si="183"/>
        <v>1</v>
      </c>
      <c r="K1527" s="18">
        <f t="shared" si="183"/>
        <v>0</v>
      </c>
      <c r="L1527" s="35">
        <v>1</v>
      </c>
      <c r="Q1527" s="21">
        <v>0</v>
      </c>
      <c r="R1527" s="21">
        <v>0</v>
      </c>
      <c r="S1527" s="21">
        <v>0</v>
      </c>
      <c r="T1527" s="38">
        <v>0</v>
      </c>
    </row>
    <row r="1528" spans="1:20" x14ac:dyDescent="0.25">
      <c r="A1528" s="16" t="s">
        <v>323</v>
      </c>
      <c r="B1528" s="8" t="s">
        <v>60</v>
      </c>
      <c r="C1528" s="8" t="s">
        <v>329</v>
      </c>
      <c r="E1528" s="8" t="str">
        <f t="shared" si="182"/>
        <v>Initial</v>
      </c>
      <c r="F1528" s="21">
        <f t="shared" si="184"/>
        <v>151738.37945754698</v>
      </c>
      <c r="G1528" s="19">
        <f t="shared" si="184"/>
        <v>7.9647183674103861</v>
      </c>
      <c r="H1528" s="18">
        <f t="shared" si="183"/>
        <v>0</v>
      </c>
      <c r="I1528" s="6">
        <f t="shared" si="183"/>
        <v>2.04</v>
      </c>
      <c r="J1528" s="6">
        <f t="shared" si="183"/>
        <v>1</v>
      </c>
      <c r="K1528" s="18">
        <f t="shared" si="183"/>
        <v>0</v>
      </c>
      <c r="L1528" s="35">
        <v>1</v>
      </c>
      <c r="Q1528" s="21">
        <v>0</v>
      </c>
      <c r="R1528" s="21">
        <v>0</v>
      </c>
      <c r="S1528" s="21">
        <v>0</v>
      </c>
      <c r="T1528" s="38">
        <v>0</v>
      </c>
    </row>
    <row r="1529" spans="1:20" x14ac:dyDescent="0.25">
      <c r="A1529" s="16" t="s">
        <v>324</v>
      </c>
      <c r="B1529" s="8" t="s">
        <v>60</v>
      </c>
      <c r="C1529" s="8" t="s">
        <v>329</v>
      </c>
      <c r="E1529" s="8" t="str">
        <f t="shared" si="182"/>
        <v>Initial</v>
      </c>
      <c r="F1529" s="21">
        <f t="shared" si="184"/>
        <v>198057.49561402149</v>
      </c>
      <c r="G1529" s="19">
        <f t="shared" si="184"/>
        <v>7.1029079323460005</v>
      </c>
      <c r="H1529" s="18">
        <f t="shared" si="183"/>
        <v>0</v>
      </c>
      <c r="I1529" s="6">
        <f t="shared" si="183"/>
        <v>2.04</v>
      </c>
      <c r="J1529" s="6">
        <f t="shared" si="183"/>
        <v>1</v>
      </c>
      <c r="K1529" s="18">
        <f t="shared" si="183"/>
        <v>0</v>
      </c>
      <c r="L1529" s="35">
        <v>1</v>
      </c>
      <c r="Q1529" s="21">
        <v>0</v>
      </c>
      <c r="R1529" s="21">
        <v>0</v>
      </c>
      <c r="S1529" s="21">
        <v>0</v>
      </c>
      <c r="T1529" s="38">
        <v>0</v>
      </c>
    </row>
    <row r="1530" spans="1:20" x14ac:dyDescent="0.25">
      <c r="A1530" s="16" t="s">
        <v>325</v>
      </c>
      <c r="B1530" s="8" t="s">
        <v>60</v>
      </c>
      <c r="C1530" s="8" t="s">
        <v>329</v>
      </c>
      <c r="E1530" s="8" t="str">
        <f t="shared" si="182"/>
        <v>Initial</v>
      </c>
      <c r="F1530" s="21">
        <f t="shared" si="184"/>
        <v>275989.34520370152</v>
      </c>
      <c r="G1530" s="19">
        <f t="shared" si="184"/>
        <v>6.3520445686664582</v>
      </c>
      <c r="H1530" s="18">
        <f t="shared" si="183"/>
        <v>0</v>
      </c>
      <c r="I1530" s="6">
        <f t="shared" si="183"/>
        <v>2.04</v>
      </c>
      <c r="J1530" s="6">
        <f t="shared" si="183"/>
        <v>1</v>
      </c>
      <c r="K1530" s="18">
        <f t="shared" si="183"/>
        <v>0</v>
      </c>
      <c r="L1530" s="35">
        <v>1</v>
      </c>
      <c r="Q1530" s="21">
        <v>0</v>
      </c>
      <c r="R1530" s="21">
        <v>0</v>
      </c>
      <c r="S1530" s="21">
        <v>0</v>
      </c>
      <c r="T1530" s="38">
        <v>0</v>
      </c>
    </row>
    <row r="1531" spans="1:20" x14ac:dyDescent="0.25">
      <c r="A1531" s="16" t="s">
        <v>326</v>
      </c>
      <c r="B1531" s="8" t="s">
        <v>60</v>
      </c>
      <c r="C1531" s="8" t="s">
        <v>329</v>
      </c>
      <c r="E1531" s="8" t="str">
        <f t="shared" si="182"/>
        <v>Initial</v>
      </c>
      <c r="F1531" s="21">
        <f t="shared" si="184"/>
        <v>260275.96043880651</v>
      </c>
      <c r="G1531" s="19">
        <f t="shared" si="184"/>
        <v>6.5903233729592454</v>
      </c>
      <c r="H1531" s="18">
        <f t="shared" si="183"/>
        <v>0</v>
      </c>
      <c r="I1531" s="6">
        <f t="shared" si="183"/>
        <v>2.04</v>
      </c>
      <c r="J1531" s="6">
        <f t="shared" si="183"/>
        <v>1</v>
      </c>
      <c r="K1531" s="18">
        <f t="shared" si="183"/>
        <v>0</v>
      </c>
      <c r="L1531" s="35">
        <v>1</v>
      </c>
      <c r="Q1531" s="21">
        <v>0</v>
      </c>
      <c r="R1531" s="21">
        <v>0</v>
      </c>
      <c r="S1531" s="21">
        <v>0</v>
      </c>
      <c r="T1531" s="38">
        <v>0</v>
      </c>
    </row>
    <row r="1532" spans="1:20" x14ac:dyDescent="0.25">
      <c r="A1532" s="16" t="s">
        <v>327</v>
      </c>
      <c r="B1532" s="8" t="s">
        <v>60</v>
      </c>
      <c r="C1532" s="8" t="s">
        <v>329</v>
      </c>
      <c r="E1532" s="8" t="str">
        <f t="shared" si="182"/>
        <v>Initial</v>
      </c>
      <c r="F1532" s="21">
        <f t="shared" si="184"/>
        <v>177640.49285034501</v>
      </c>
      <c r="G1532" s="19">
        <f t="shared" si="184"/>
        <v>6.7318910511908392</v>
      </c>
      <c r="H1532" s="18">
        <f t="shared" si="183"/>
        <v>0</v>
      </c>
      <c r="I1532" s="6">
        <f t="shared" si="183"/>
        <v>2.04</v>
      </c>
      <c r="J1532" s="6">
        <f t="shared" si="183"/>
        <v>1</v>
      </c>
      <c r="K1532" s="18">
        <f t="shared" si="183"/>
        <v>0</v>
      </c>
      <c r="L1532" s="35">
        <v>1</v>
      </c>
      <c r="Q1532" s="21">
        <v>0</v>
      </c>
      <c r="R1532" s="21">
        <v>0</v>
      </c>
      <c r="S1532" s="21">
        <v>0</v>
      </c>
      <c r="T1532" s="38">
        <v>0</v>
      </c>
    </row>
    <row r="1533" spans="1:20" x14ac:dyDescent="0.25">
      <c r="A1533" s="17" t="s">
        <v>262</v>
      </c>
      <c r="B1533" s="8" t="s">
        <v>60</v>
      </c>
      <c r="C1533" s="8" t="s">
        <v>329</v>
      </c>
      <c r="E1533" s="8" t="str">
        <f t="shared" si="182"/>
        <v>ReFi-generic</v>
      </c>
      <c r="F1533" s="21">
        <f t="shared" si="184"/>
        <v>241275.65645411599</v>
      </c>
      <c r="G1533" s="19">
        <f t="shared" si="184"/>
        <v>6.6118664962406903</v>
      </c>
      <c r="H1533" s="18">
        <f t="shared" si="183"/>
        <v>0</v>
      </c>
      <c r="I1533" s="6">
        <f t="shared" si="183"/>
        <v>2.04</v>
      </c>
      <c r="J1533" s="6">
        <f t="shared" si="183"/>
        <v>1</v>
      </c>
      <c r="K1533" s="18">
        <f t="shared" si="183"/>
        <v>0</v>
      </c>
      <c r="L1533" s="35">
        <v>1</v>
      </c>
      <c r="Q1533" s="21">
        <v>0</v>
      </c>
      <c r="R1533" s="21">
        <v>0</v>
      </c>
      <c r="S1533" s="21">
        <v>0</v>
      </c>
      <c r="T1533" s="38">
        <v>0</v>
      </c>
    </row>
    <row r="1534" spans="1:20" x14ac:dyDescent="0.25">
      <c r="A1534" s="17" t="s">
        <v>263</v>
      </c>
      <c r="B1534" s="8" t="s">
        <v>60</v>
      </c>
      <c r="C1534" s="8" t="s">
        <v>329</v>
      </c>
      <c r="E1534" s="8" t="str">
        <f t="shared" si="182"/>
        <v>ReFi-generic</v>
      </c>
      <c r="F1534" s="21">
        <f t="shared" si="184"/>
        <v>345060.95921411947</v>
      </c>
      <c r="G1534" s="19">
        <f t="shared" si="184"/>
        <v>6.091471245669009</v>
      </c>
      <c r="H1534" s="18">
        <f t="shared" si="183"/>
        <v>0</v>
      </c>
      <c r="I1534" s="6">
        <f t="shared" si="183"/>
        <v>2.04</v>
      </c>
      <c r="J1534" s="6">
        <f t="shared" si="183"/>
        <v>1</v>
      </c>
      <c r="K1534" s="18">
        <f t="shared" si="183"/>
        <v>0</v>
      </c>
      <c r="L1534" s="35">
        <v>1</v>
      </c>
      <c r="Q1534" s="21">
        <v>0</v>
      </c>
      <c r="R1534" s="21">
        <v>0</v>
      </c>
      <c r="S1534" s="21">
        <v>0</v>
      </c>
      <c r="T1534" s="38">
        <v>0</v>
      </c>
    </row>
    <row r="1535" spans="1:20" x14ac:dyDescent="0.25">
      <c r="A1535" s="17" t="s">
        <v>264</v>
      </c>
      <c r="B1535" s="8" t="s">
        <v>60</v>
      </c>
      <c r="C1535" s="8" t="s">
        <v>329</v>
      </c>
      <c r="E1535" s="8" t="str">
        <f t="shared" si="182"/>
        <v>ReFi-generic</v>
      </c>
      <c r="F1535" s="21">
        <f t="shared" si="184"/>
        <v>235151.7459877205</v>
      </c>
      <c r="G1535" s="19">
        <f t="shared" si="184"/>
        <v>6.8631730048599717</v>
      </c>
      <c r="H1535" s="18">
        <f t="shared" si="183"/>
        <v>0</v>
      </c>
      <c r="I1535" s="6">
        <f t="shared" si="183"/>
        <v>2.04</v>
      </c>
      <c r="J1535" s="6">
        <f t="shared" si="183"/>
        <v>1</v>
      </c>
      <c r="K1535" s="18">
        <f t="shared" si="183"/>
        <v>0</v>
      </c>
      <c r="L1535" s="35">
        <v>1</v>
      </c>
      <c r="Q1535" s="21">
        <v>0</v>
      </c>
      <c r="R1535" s="21">
        <v>0</v>
      </c>
      <c r="S1535" s="21">
        <v>0</v>
      </c>
      <c r="T1535" s="38">
        <v>0</v>
      </c>
    </row>
    <row r="1536" spans="1:20" x14ac:dyDescent="0.25">
      <c r="A1536" s="17" t="s">
        <v>265</v>
      </c>
      <c r="B1536" s="8" t="s">
        <v>60</v>
      </c>
      <c r="C1536" s="8" t="s">
        <v>329</v>
      </c>
      <c r="E1536" s="8" t="str">
        <f t="shared" si="182"/>
        <v>ReFi-generic</v>
      </c>
      <c r="F1536" s="21">
        <f t="shared" si="184"/>
        <v>197045.08899614651</v>
      </c>
      <c r="G1536" s="19">
        <f t="shared" si="184"/>
        <v>7.2927935899315104</v>
      </c>
      <c r="H1536" s="18">
        <f t="shared" si="183"/>
        <v>0</v>
      </c>
      <c r="I1536" s="6">
        <f t="shared" si="183"/>
        <v>2.04</v>
      </c>
      <c r="J1536" s="6">
        <f t="shared" si="183"/>
        <v>1</v>
      </c>
      <c r="K1536" s="18">
        <f t="shared" si="183"/>
        <v>0</v>
      </c>
      <c r="L1536" s="35">
        <v>1</v>
      </c>
      <c r="Q1536" s="21">
        <v>0</v>
      </c>
      <c r="R1536" s="21">
        <v>0</v>
      </c>
      <c r="S1536" s="21">
        <v>0</v>
      </c>
      <c r="T1536" s="38">
        <v>0</v>
      </c>
    </row>
    <row r="1537" spans="1:20" x14ac:dyDescent="0.25">
      <c r="A1537" s="17" t="s">
        <v>266</v>
      </c>
      <c r="B1537" s="8" t="s">
        <v>60</v>
      </c>
      <c r="C1537" s="8" t="s">
        <v>329</v>
      </c>
      <c r="E1537" s="8" t="str">
        <f t="shared" si="182"/>
        <v>ReFi-generic</v>
      </c>
      <c r="F1537" s="21">
        <f t="shared" si="184"/>
        <v>273305.90258954099</v>
      </c>
      <c r="G1537" s="19">
        <f t="shared" si="184"/>
        <v>6.6013158616557677</v>
      </c>
      <c r="H1537" s="18">
        <f t="shared" ref="H1537:K1552" si="185">H1536</f>
        <v>0</v>
      </c>
      <c r="I1537" s="6">
        <f t="shared" si="185"/>
        <v>2.04</v>
      </c>
      <c r="J1537" s="6">
        <f t="shared" si="185"/>
        <v>1</v>
      </c>
      <c r="K1537" s="18">
        <f t="shared" si="185"/>
        <v>0</v>
      </c>
      <c r="L1537" s="35">
        <v>1</v>
      </c>
      <c r="Q1537" s="21">
        <v>0</v>
      </c>
      <c r="R1537" s="21">
        <v>0</v>
      </c>
      <c r="S1537" s="21">
        <v>0</v>
      </c>
      <c r="T1537" s="38">
        <v>0</v>
      </c>
    </row>
    <row r="1538" spans="1:20" x14ac:dyDescent="0.25">
      <c r="A1538" s="17" t="s">
        <v>267</v>
      </c>
      <c r="B1538" s="8" t="s">
        <v>60</v>
      </c>
      <c r="C1538" s="8" t="s">
        <v>329</v>
      </c>
      <c r="E1538" s="8" t="str">
        <f t="shared" si="182"/>
        <v>ReFi-generic</v>
      </c>
      <c r="F1538" s="21">
        <f t="shared" ref="F1538:G1553" si="186">F1472</f>
        <v>286995.93963505048</v>
      </c>
      <c r="G1538" s="19">
        <f t="shared" si="186"/>
        <v>6.630371738758158</v>
      </c>
      <c r="H1538" s="18">
        <f t="shared" si="185"/>
        <v>0</v>
      </c>
      <c r="I1538" s="6">
        <f t="shared" si="185"/>
        <v>2.04</v>
      </c>
      <c r="J1538" s="6">
        <f t="shared" si="185"/>
        <v>1</v>
      </c>
      <c r="K1538" s="18">
        <f t="shared" si="185"/>
        <v>0</v>
      </c>
      <c r="L1538" s="35">
        <v>1</v>
      </c>
      <c r="Q1538" s="21">
        <v>0</v>
      </c>
      <c r="R1538" s="21">
        <v>0</v>
      </c>
      <c r="S1538" s="21">
        <v>0</v>
      </c>
      <c r="T1538" s="38">
        <v>0</v>
      </c>
    </row>
    <row r="1539" spans="1:20" x14ac:dyDescent="0.25">
      <c r="A1539" s="17" t="s">
        <v>268</v>
      </c>
      <c r="B1539" s="8" t="s">
        <v>60</v>
      </c>
      <c r="C1539" s="8" t="s">
        <v>329</v>
      </c>
      <c r="E1539" s="8" t="str">
        <f t="shared" si="182"/>
        <v>ReFi-generic</v>
      </c>
      <c r="F1539" s="21">
        <f t="shared" si="186"/>
        <v>179299.95750538001</v>
      </c>
      <c r="G1539" s="19">
        <f t="shared" si="186"/>
        <v>7.7940670675137813</v>
      </c>
      <c r="H1539" s="18">
        <f t="shared" si="185"/>
        <v>0</v>
      </c>
      <c r="I1539" s="6">
        <f t="shared" si="185"/>
        <v>2.04</v>
      </c>
      <c r="J1539" s="6">
        <f t="shared" si="185"/>
        <v>1</v>
      </c>
      <c r="K1539" s="18">
        <f t="shared" si="185"/>
        <v>0</v>
      </c>
      <c r="L1539" s="35">
        <v>1</v>
      </c>
      <c r="Q1539" s="21">
        <v>0</v>
      </c>
      <c r="R1539" s="21">
        <v>0</v>
      </c>
      <c r="S1539" s="21">
        <v>0</v>
      </c>
      <c r="T1539" s="38">
        <v>0</v>
      </c>
    </row>
    <row r="1540" spans="1:20" x14ac:dyDescent="0.25">
      <c r="A1540" s="17" t="s">
        <v>269</v>
      </c>
      <c r="B1540" s="8" t="s">
        <v>60</v>
      </c>
      <c r="C1540" s="8" t="s">
        <v>329</v>
      </c>
      <c r="E1540" s="8" t="str">
        <f t="shared" si="182"/>
        <v>ReFi-generic</v>
      </c>
      <c r="F1540" s="21">
        <f t="shared" si="186"/>
        <v>219354.8628749405</v>
      </c>
      <c r="G1540" s="19">
        <f t="shared" si="186"/>
        <v>7.3419947232959029</v>
      </c>
      <c r="H1540" s="18">
        <f t="shared" si="185"/>
        <v>0</v>
      </c>
      <c r="I1540" s="6">
        <f t="shared" si="185"/>
        <v>2.04</v>
      </c>
      <c r="J1540" s="6">
        <f t="shared" si="185"/>
        <v>1</v>
      </c>
      <c r="K1540" s="18">
        <f t="shared" si="185"/>
        <v>0</v>
      </c>
      <c r="L1540" s="35">
        <v>1</v>
      </c>
      <c r="Q1540" s="21">
        <v>0</v>
      </c>
      <c r="R1540" s="21">
        <v>0</v>
      </c>
      <c r="S1540" s="21">
        <v>0</v>
      </c>
      <c r="T1540" s="38">
        <v>0</v>
      </c>
    </row>
    <row r="1541" spans="1:20" x14ac:dyDescent="0.25">
      <c r="A1541" s="17" t="s">
        <v>270</v>
      </c>
      <c r="B1541" s="8" t="s">
        <v>60</v>
      </c>
      <c r="C1541" s="8" t="s">
        <v>329</v>
      </c>
      <c r="E1541" s="8" t="str">
        <f t="shared" si="182"/>
        <v>ReFi-generic</v>
      </c>
      <c r="F1541" s="21">
        <f t="shared" si="186"/>
        <v>287620.84496671398</v>
      </c>
      <c r="G1541" s="19">
        <f t="shared" si="186"/>
        <v>6.5907594413673705</v>
      </c>
      <c r="H1541" s="18">
        <f t="shared" si="185"/>
        <v>0</v>
      </c>
      <c r="I1541" s="6">
        <f t="shared" si="185"/>
        <v>2.04</v>
      </c>
      <c r="J1541" s="6">
        <f t="shared" si="185"/>
        <v>1</v>
      </c>
      <c r="K1541" s="18">
        <f t="shared" si="185"/>
        <v>0</v>
      </c>
      <c r="L1541" s="35">
        <v>1</v>
      </c>
      <c r="Q1541" s="21">
        <v>0</v>
      </c>
      <c r="R1541" s="21">
        <v>0</v>
      </c>
      <c r="S1541" s="21">
        <v>0</v>
      </c>
      <c r="T1541" s="38">
        <v>0</v>
      </c>
    </row>
    <row r="1542" spans="1:20" x14ac:dyDescent="0.25">
      <c r="A1542" s="17" t="s">
        <v>249</v>
      </c>
      <c r="B1542" s="8" t="s">
        <v>60</v>
      </c>
      <c r="C1542" s="8" t="s">
        <v>329</v>
      </c>
      <c r="E1542" s="8" t="str">
        <f t="shared" si="182"/>
        <v>ReFi-generic</v>
      </c>
      <c r="F1542" s="21">
        <f t="shared" si="186"/>
        <v>301342.43984295405</v>
      </c>
      <c r="G1542" s="19">
        <f t="shared" si="186"/>
        <v>6.7119966634902308</v>
      </c>
      <c r="H1542" s="18">
        <f t="shared" si="185"/>
        <v>0</v>
      </c>
      <c r="I1542" s="6">
        <f t="shared" si="185"/>
        <v>2.04</v>
      </c>
      <c r="J1542" s="6">
        <f t="shared" si="185"/>
        <v>1</v>
      </c>
      <c r="K1542" s="18">
        <f t="shared" si="185"/>
        <v>0</v>
      </c>
      <c r="L1542" s="35">
        <v>1</v>
      </c>
      <c r="Q1542" s="21">
        <v>0</v>
      </c>
      <c r="R1542" s="21">
        <v>0</v>
      </c>
      <c r="S1542" s="21">
        <v>0</v>
      </c>
      <c r="T1542" s="38">
        <v>0</v>
      </c>
    </row>
    <row r="1543" spans="1:20" x14ac:dyDescent="0.25">
      <c r="A1543" s="17" t="s">
        <v>250</v>
      </c>
      <c r="B1543" s="8" t="s">
        <v>60</v>
      </c>
      <c r="C1543" s="8" t="s">
        <v>329</v>
      </c>
      <c r="E1543" s="8" t="str">
        <f t="shared" si="182"/>
        <v>ReFi-generic</v>
      </c>
      <c r="F1543" s="21">
        <f t="shared" si="186"/>
        <v>250516.71427275951</v>
      </c>
      <c r="G1543" s="19">
        <f t="shared" si="186"/>
        <v>6.9682564581886499</v>
      </c>
      <c r="H1543" s="18">
        <f t="shared" si="185"/>
        <v>0</v>
      </c>
      <c r="I1543" s="6">
        <f t="shared" si="185"/>
        <v>2.04</v>
      </c>
      <c r="J1543" s="6">
        <f t="shared" si="185"/>
        <v>1</v>
      </c>
      <c r="K1543" s="18">
        <f t="shared" si="185"/>
        <v>0</v>
      </c>
      <c r="L1543" s="35">
        <v>1</v>
      </c>
      <c r="Q1543" s="21">
        <v>0</v>
      </c>
      <c r="R1543" s="21">
        <v>0</v>
      </c>
      <c r="S1543" s="21">
        <v>0</v>
      </c>
      <c r="T1543" s="38">
        <v>0</v>
      </c>
    </row>
    <row r="1544" spans="1:20" x14ac:dyDescent="0.25">
      <c r="A1544" s="17" t="s">
        <v>251</v>
      </c>
      <c r="B1544" s="8" t="s">
        <v>60</v>
      </c>
      <c r="C1544" s="8" t="s">
        <v>329</v>
      </c>
      <c r="E1544" s="8" t="str">
        <f t="shared" si="182"/>
        <v>ReFi-generic</v>
      </c>
      <c r="F1544" s="21">
        <f t="shared" si="186"/>
        <v>203806.21911003449</v>
      </c>
      <c r="G1544" s="19">
        <f t="shared" si="186"/>
        <v>7.3912151109345876</v>
      </c>
      <c r="H1544" s="18">
        <f t="shared" si="185"/>
        <v>0</v>
      </c>
      <c r="I1544" s="6">
        <f t="shared" si="185"/>
        <v>2.04</v>
      </c>
      <c r="J1544" s="6">
        <f t="shared" si="185"/>
        <v>1</v>
      </c>
      <c r="K1544" s="18">
        <f t="shared" si="185"/>
        <v>0</v>
      </c>
      <c r="L1544" s="35">
        <v>1</v>
      </c>
      <c r="Q1544" s="21">
        <v>0</v>
      </c>
      <c r="R1544" s="21">
        <v>0</v>
      </c>
      <c r="S1544" s="21">
        <v>0</v>
      </c>
      <c r="T1544" s="38">
        <v>0</v>
      </c>
    </row>
    <row r="1545" spans="1:20" x14ac:dyDescent="0.25">
      <c r="A1545" s="17" t="s">
        <v>252</v>
      </c>
      <c r="B1545" s="8" t="s">
        <v>60</v>
      </c>
      <c r="C1545" s="8" t="s">
        <v>329</v>
      </c>
      <c r="E1545" s="8" t="str">
        <f t="shared" si="182"/>
        <v>ReFi-generic</v>
      </c>
      <c r="F1545" s="21">
        <f t="shared" si="186"/>
        <v>255315.68418609747</v>
      </c>
      <c r="G1545" s="19">
        <f t="shared" si="186"/>
        <v>6.9578555462496423</v>
      </c>
      <c r="H1545" s="18">
        <f t="shared" si="185"/>
        <v>0</v>
      </c>
      <c r="I1545" s="6">
        <f t="shared" si="185"/>
        <v>2.04</v>
      </c>
      <c r="J1545" s="6">
        <f t="shared" si="185"/>
        <v>1</v>
      </c>
      <c r="K1545" s="18">
        <f t="shared" si="185"/>
        <v>0</v>
      </c>
      <c r="L1545" s="35">
        <v>1</v>
      </c>
      <c r="Q1545" s="21">
        <v>0</v>
      </c>
      <c r="R1545" s="21">
        <v>0</v>
      </c>
      <c r="S1545" s="21">
        <v>0</v>
      </c>
      <c r="T1545" s="38">
        <v>0</v>
      </c>
    </row>
    <row r="1546" spans="1:20" x14ac:dyDescent="0.25">
      <c r="A1546" s="17" t="s">
        <v>253</v>
      </c>
      <c r="B1546" s="8" t="s">
        <v>60</v>
      </c>
      <c r="C1546" s="8" t="s">
        <v>329</v>
      </c>
      <c r="E1546" s="8" t="str">
        <f t="shared" si="182"/>
        <v>ReFi-generic</v>
      </c>
      <c r="F1546" s="21">
        <f t="shared" si="186"/>
        <v>239367.66982627299</v>
      </c>
      <c r="G1546" s="19">
        <f t="shared" si="186"/>
        <v>7.3621469659184093</v>
      </c>
      <c r="H1546" s="18">
        <f t="shared" si="185"/>
        <v>0</v>
      </c>
      <c r="I1546" s="6">
        <f t="shared" si="185"/>
        <v>2.04</v>
      </c>
      <c r="J1546" s="6">
        <f t="shared" si="185"/>
        <v>1</v>
      </c>
      <c r="K1546" s="18">
        <f t="shared" si="185"/>
        <v>0</v>
      </c>
      <c r="L1546" s="35">
        <v>1</v>
      </c>
      <c r="Q1546" s="21">
        <v>0</v>
      </c>
      <c r="R1546" s="21">
        <v>0</v>
      </c>
      <c r="S1546" s="21">
        <v>0</v>
      </c>
      <c r="T1546" s="38">
        <v>0</v>
      </c>
    </row>
    <row r="1547" spans="1:20" x14ac:dyDescent="0.25">
      <c r="A1547" s="17" t="s">
        <v>254</v>
      </c>
      <c r="B1547" s="8" t="s">
        <v>60</v>
      </c>
      <c r="C1547" s="8" t="s">
        <v>329</v>
      </c>
      <c r="E1547" s="8" t="str">
        <f t="shared" si="182"/>
        <v>ReFi-generic</v>
      </c>
      <c r="F1547" s="21">
        <f t="shared" si="186"/>
        <v>243012.20327851301</v>
      </c>
      <c r="G1547" s="19">
        <f t="shared" si="186"/>
        <v>6.823428406388846</v>
      </c>
      <c r="H1547" s="18">
        <f t="shared" si="185"/>
        <v>0</v>
      </c>
      <c r="I1547" s="6">
        <f t="shared" si="185"/>
        <v>2.04</v>
      </c>
      <c r="J1547" s="6">
        <f t="shared" si="185"/>
        <v>1</v>
      </c>
      <c r="K1547" s="18">
        <f t="shared" si="185"/>
        <v>0</v>
      </c>
      <c r="L1547" s="35">
        <v>1</v>
      </c>
      <c r="Q1547" s="21">
        <v>0</v>
      </c>
      <c r="R1547" s="21">
        <v>0</v>
      </c>
      <c r="S1547" s="21">
        <v>0</v>
      </c>
      <c r="T1547" s="38">
        <v>0</v>
      </c>
    </row>
    <row r="1548" spans="1:20" x14ac:dyDescent="0.25">
      <c r="A1548" s="17" t="s">
        <v>255</v>
      </c>
      <c r="B1548" s="8" t="s">
        <v>60</v>
      </c>
      <c r="C1548" s="8" t="s">
        <v>329</v>
      </c>
      <c r="E1548" s="8" t="str">
        <f t="shared" si="182"/>
        <v>ReFi-generic</v>
      </c>
      <c r="F1548" s="21">
        <f t="shared" si="186"/>
        <v>290574.97468882898</v>
      </c>
      <c r="G1548" s="19">
        <f t="shared" si="186"/>
        <v>6.6339706431463812</v>
      </c>
      <c r="H1548" s="18">
        <f t="shared" si="185"/>
        <v>0</v>
      </c>
      <c r="I1548" s="6">
        <f t="shared" si="185"/>
        <v>2.04</v>
      </c>
      <c r="J1548" s="6">
        <f t="shared" si="185"/>
        <v>1</v>
      </c>
      <c r="K1548" s="18">
        <f t="shared" si="185"/>
        <v>0</v>
      </c>
      <c r="L1548" s="35">
        <v>1</v>
      </c>
      <c r="Q1548" s="21">
        <v>0</v>
      </c>
      <c r="R1548" s="21">
        <v>0</v>
      </c>
      <c r="S1548" s="21">
        <v>0</v>
      </c>
      <c r="T1548" s="38">
        <v>0</v>
      </c>
    </row>
    <row r="1549" spans="1:20" x14ac:dyDescent="0.25">
      <c r="A1549" s="17" t="s">
        <v>256</v>
      </c>
      <c r="B1549" s="8" t="s">
        <v>60</v>
      </c>
      <c r="C1549" s="8" t="s">
        <v>329</v>
      </c>
      <c r="E1549" s="8" t="str">
        <f t="shared" si="182"/>
        <v>ReFi-generic</v>
      </c>
      <c r="F1549" s="21">
        <f t="shared" si="186"/>
        <v>329832.51746826299</v>
      </c>
      <c r="G1549" s="19">
        <f t="shared" si="186"/>
        <v>6.2263263157050011</v>
      </c>
      <c r="H1549" s="18">
        <f t="shared" si="185"/>
        <v>0</v>
      </c>
      <c r="I1549" s="6">
        <f t="shared" si="185"/>
        <v>2.04</v>
      </c>
      <c r="J1549" s="6">
        <f t="shared" si="185"/>
        <v>1</v>
      </c>
      <c r="K1549" s="18">
        <f t="shared" si="185"/>
        <v>0</v>
      </c>
      <c r="L1549" s="35">
        <v>1</v>
      </c>
      <c r="Q1549" s="21">
        <v>0</v>
      </c>
      <c r="R1549" s="21">
        <v>0</v>
      </c>
      <c r="S1549" s="21">
        <v>0</v>
      </c>
      <c r="T1549" s="38">
        <v>0</v>
      </c>
    </row>
    <row r="1550" spans="1:20" x14ac:dyDescent="0.25">
      <c r="A1550" s="17" t="s">
        <v>257</v>
      </c>
      <c r="B1550" s="8" t="s">
        <v>60</v>
      </c>
      <c r="C1550" s="8" t="s">
        <v>329</v>
      </c>
      <c r="E1550" s="8" t="str">
        <f t="shared" si="182"/>
        <v>ReFi-generic</v>
      </c>
      <c r="F1550" s="21">
        <f t="shared" si="186"/>
        <v>164499.301820719</v>
      </c>
      <c r="G1550" s="19">
        <f t="shared" si="186"/>
        <v>7.8609634284899084</v>
      </c>
      <c r="H1550" s="18">
        <f t="shared" si="185"/>
        <v>0</v>
      </c>
      <c r="I1550" s="6">
        <f t="shared" si="185"/>
        <v>2.04</v>
      </c>
      <c r="J1550" s="6">
        <f t="shared" si="185"/>
        <v>1</v>
      </c>
      <c r="K1550" s="18">
        <f t="shared" si="185"/>
        <v>0</v>
      </c>
      <c r="L1550" s="35">
        <v>1</v>
      </c>
      <c r="Q1550" s="21">
        <v>0</v>
      </c>
      <c r="R1550" s="21">
        <v>0</v>
      </c>
      <c r="S1550" s="21">
        <v>0</v>
      </c>
      <c r="T1550" s="38">
        <v>0</v>
      </c>
    </row>
    <row r="1551" spans="1:20" x14ac:dyDescent="0.25">
      <c r="A1551" s="17" t="s">
        <v>258</v>
      </c>
      <c r="B1551" s="8" t="s">
        <v>60</v>
      </c>
      <c r="C1551" s="8" t="s">
        <v>329</v>
      </c>
      <c r="E1551" s="8" t="str">
        <f t="shared" si="182"/>
        <v>ReFi-generic</v>
      </c>
      <c r="F1551" s="21">
        <f t="shared" si="186"/>
        <v>192519.124041111</v>
      </c>
      <c r="G1551" s="19">
        <f t="shared" si="186"/>
        <v>7.2437942646276179</v>
      </c>
      <c r="H1551" s="18">
        <f t="shared" si="185"/>
        <v>0</v>
      </c>
      <c r="I1551" s="6">
        <f t="shared" si="185"/>
        <v>2.04</v>
      </c>
      <c r="J1551" s="6">
        <f t="shared" si="185"/>
        <v>1</v>
      </c>
      <c r="K1551" s="18">
        <f t="shared" si="185"/>
        <v>0</v>
      </c>
      <c r="L1551" s="35">
        <v>1</v>
      </c>
      <c r="Q1551" s="21">
        <v>0</v>
      </c>
      <c r="R1551" s="21">
        <v>0</v>
      </c>
      <c r="S1551" s="21">
        <v>0</v>
      </c>
      <c r="T1551" s="38">
        <v>0</v>
      </c>
    </row>
    <row r="1552" spans="1:20" x14ac:dyDescent="0.25">
      <c r="A1552" s="17" t="s">
        <v>259</v>
      </c>
      <c r="B1552" s="8" t="s">
        <v>60</v>
      </c>
      <c r="C1552" s="8" t="s">
        <v>329</v>
      </c>
      <c r="E1552" s="8" t="str">
        <f t="shared" si="182"/>
        <v>ReFi-generic</v>
      </c>
      <c r="F1552" s="21">
        <f t="shared" si="186"/>
        <v>149243.259400057</v>
      </c>
      <c r="G1552" s="19">
        <f t="shared" si="186"/>
        <v>7.8894108904875937</v>
      </c>
      <c r="H1552" s="18">
        <f t="shared" si="185"/>
        <v>0</v>
      </c>
      <c r="I1552" s="6">
        <f t="shared" si="185"/>
        <v>2.04</v>
      </c>
      <c r="J1552" s="6">
        <f t="shared" si="185"/>
        <v>1</v>
      </c>
      <c r="K1552" s="18">
        <f t="shared" si="185"/>
        <v>0</v>
      </c>
      <c r="L1552" s="35">
        <v>1</v>
      </c>
      <c r="Q1552" s="21">
        <v>0</v>
      </c>
      <c r="R1552" s="21">
        <v>0</v>
      </c>
      <c r="S1552" s="21">
        <v>0</v>
      </c>
      <c r="T1552" s="38">
        <v>0</v>
      </c>
    </row>
    <row r="1553" spans="1:20" x14ac:dyDescent="0.25">
      <c r="A1553" s="17" t="s">
        <v>260</v>
      </c>
      <c r="B1553" s="8" t="s">
        <v>60</v>
      </c>
      <c r="C1553" s="8" t="s">
        <v>329</v>
      </c>
      <c r="E1553" s="8" t="str">
        <f t="shared" si="182"/>
        <v>ReFi-generic</v>
      </c>
      <c r="F1553" s="21">
        <f t="shared" si="186"/>
        <v>361307.973956606</v>
      </c>
      <c r="G1553" s="19">
        <f t="shared" si="186"/>
        <v>6.0657210086765296</v>
      </c>
      <c r="H1553" s="18">
        <f t="shared" ref="H1553:K1568" si="187">H1552</f>
        <v>0</v>
      </c>
      <c r="I1553" s="6">
        <f t="shared" si="187"/>
        <v>2.04</v>
      </c>
      <c r="J1553" s="6">
        <f t="shared" si="187"/>
        <v>1</v>
      </c>
      <c r="K1553" s="18">
        <f t="shared" si="187"/>
        <v>0</v>
      </c>
      <c r="L1553" s="35">
        <v>1</v>
      </c>
      <c r="Q1553" s="21">
        <v>0</v>
      </c>
      <c r="R1553" s="21">
        <v>0</v>
      </c>
      <c r="S1553" s="21">
        <v>0</v>
      </c>
      <c r="T1553" s="38">
        <v>0</v>
      </c>
    </row>
    <row r="1554" spans="1:20" x14ac:dyDescent="0.25">
      <c r="A1554" s="17" t="s">
        <v>261</v>
      </c>
      <c r="B1554" s="8" t="s">
        <v>60</v>
      </c>
      <c r="C1554" s="8" t="s">
        <v>329</v>
      </c>
      <c r="E1554" s="8" t="str">
        <f t="shared" si="182"/>
        <v>ReFi-generic</v>
      </c>
      <c r="F1554" s="21">
        <f t="shared" ref="F1554:G1569" si="188">F1488</f>
        <v>230041.87090241699</v>
      </c>
      <c r="G1554" s="19">
        <f t="shared" si="188"/>
        <v>6.6784839098539406</v>
      </c>
      <c r="H1554" s="18">
        <f t="shared" si="187"/>
        <v>0</v>
      </c>
      <c r="I1554" s="6">
        <f t="shared" si="187"/>
        <v>2.04</v>
      </c>
      <c r="J1554" s="6">
        <f t="shared" si="187"/>
        <v>1</v>
      </c>
      <c r="K1554" s="18">
        <f t="shared" si="187"/>
        <v>0</v>
      </c>
      <c r="L1554" s="35">
        <v>1</v>
      </c>
      <c r="Q1554" s="21">
        <v>0</v>
      </c>
      <c r="R1554" s="21">
        <v>0</v>
      </c>
      <c r="S1554" s="21">
        <v>0</v>
      </c>
      <c r="T1554" s="38">
        <v>0</v>
      </c>
    </row>
    <row r="1555" spans="1:20" x14ac:dyDescent="0.25">
      <c r="A1555" s="17" t="s">
        <v>278</v>
      </c>
      <c r="B1555" s="8" t="s">
        <v>60</v>
      </c>
      <c r="C1555" s="8" t="s">
        <v>329</v>
      </c>
      <c r="E1555" s="8" t="str">
        <f t="shared" si="182"/>
        <v>ReFi-generic</v>
      </c>
      <c r="F1555" s="21">
        <f t="shared" si="188"/>
        <v>148808.22602868799</v>
      </c>
      <c r="G1555" s="19">
        <f t="shared" si="188"/>
        <v>7.7108317934764221</v>
      </c>
      <c r="H1555" s="18">
        <f t="shared" si="187"/>
        <v>0</v>
      </c>
      <c r="I1555" s="6">
        <f t="shared" si="187"/>
        <v>2.04</v>
      </c>
      <c r="J1555" s="6">
        <f t="shared" si="187"/>
        <v>1</v>
      </c>
      <c r="K1555" s="18">
        <f t="shared" si="187"/>
        <v>0</v>
      </c>
      <c r="L1555" s="35">
        <v>1</v>
      </c>
      <c r="Q1555" s="21">
        <v>0</v>
      </c>
      <c r="R1555" s="21">
        <v>0</v>
      </c>
      <c r="S1555" s="21">
        <v>0</v>
      </c>
      <c r="T1555" s="38">
        <v>0</v>
      </c>
    </row>
    <row r="1556" spans="1:20" x14ac:dyDescent="0.25">
      <c r="A1556" s="17" t="s">
        <v>279</v>
      </c>
      <c r="B1556" s="8" t="s">
        <v>60</v>
      </c>
      <c r="C1556" s="8" t="s">
        <v>329</v>
      </c>
      <c r="E1556" s="8" t="str">
        <f t="shared" si="182"/>
        <v>ReFi-generic</v>
      </c>
      <c r="F1556" s="21">
        <f t="shared" si="188"/>
        <v>158601.96567814099</v>
      </c>
      <c r="G1556" s="19">
        <f t="shared" si="188"/>
        <v>7.3209134283901935</v>
      </c>
      <c r="H1556" s="18">
        <f t="shared" si="187"/>
        <v>0</v>
      </c>
      <c r="I1556" s="6">
        <f t="shared" si="187"/>
        <v>2.04</v>
      </c>
      <c r="J1556" s="6">
        <f t="shared" si="187"/>
        <v>1</v>
      </c>
      <c r="K1556" s="18">
        <f t="shared" si="187"/>
        <v>0</v>
      </c>
      <c r="L1556" s="35">
        <v>1</v>
      </c>
      <c r="Q1556" s="21">
        <v>0</v>
      </c>
      <c r="R1556" s="21">
        <v>0</v>
      </c>
      <c r="S1556" s="21">
        <v>0</v>
      </c>
      <c r="T1556" s="38">
        <v>0</v>
      </c>
    </row>
    <row r="1557" spans="1:20" x14ac:dyDescent="0.25">
      <c r="A1557" s="17" t="s">
        <v>280</v>
      </c>
      <c r="B1557" s="8" t="s">
        <v>60</v>
      </c>
      <c r="C1557" s="8" t="s">
        <v>329</v>
      </c>
      <c r="E1557" s="8" t="str">
        <f t="shared" si="182"/>
        <v>ReFi-generic</v>
      </c>
      <c r="F1557" s="21">
        <f t="shared" si="188"/>
        <v>191188.54345133001</v>
      </c>
      <c r="G1557" s="19">
        <f t="shared" si="188"/>
        <v>6.6714196487796373</v>
      </c>
      <c r="H1557" s="18">
        <f t="shared" si="187"/>
        <v>0</v>
      </c>
      <c r="I1557" s="6">
        <f t="shared" si="187"/>
        <v>2.04</v>
      </c>
      <c r="J1557" s="6">
        <f t="shared" si="187"/>
        <v>1</v>
      </c>
      <c r="K1557" s="18">
        <f t="shared" si="187"/>
        <v>0</v>
      </c>
      <c r="L1557" s="35">
        <v>1</v>
      </c>
      <c r="Q1557" s="21">
        <v>0</v>
      </c>
      <c r="R1557" s="21">
        <v>0</v>
      </c>
      <c r="S1557" s="21">
        <v>0</v>
      </c>
      <c r="T1557" s="38">
        <v>0</v>
      </c>
    </row>
    <row r="1558" spans="1:20" x14ac:dyDescent="0.25">
      <c r="A1558" s="17" t="s">
        <v>281</v>
      </c>
      <c r="B1558" s="8" t="s">
        <v>60</v>
      </c>
      <c r="C1558" s="8" t="s">
        <v>329</v>
      </c>
      <c r="E1558" s="8" t="str">
        <f t="shared" si="182"/>
        <v>ReFi-generic</v>
      </c>
      <c r="F1558" s="21">
        <f t="shared" si="188"/>
        <v>245059.3539207585</v>
      </c>
      <c r="G1558" s="19">
        <f t="shared" si="188"/>
        <v>6.3646196133400057</v>
      </c>
      <c r="H1558" s="18">
        <f t="shared" si="187"/>
        <v>0</v>
      </c>
      <c r="I1558" s="6">
        <f t="shared" si="187"/>
        <v>2.04</v>
      </c>
      <c r="J1558" s="6">
        <f t="shared" si="187"/>
        <v>1</v>
      </c>
      <c r="K1558" s="18">
        <f t="shared" si="187"/>
        <v>0</v>
      </c>
      <c r="L1558" s="35">
        <v>1</v>
      </c>
      <c r="Q1558" s="21">
        <v>0</v>
      </c>
      <c r="R1558" s="21">
        <v>0</v>
      </c>
      <c r="S1558" s="21">
        <v>0</v>
      </c>
      <c r="T1558" s="38">
        <v>0</v>
      </c>
    </row>
    <row r="1559" spans="1:20" x14ac:dyDescent="0.25">
      <c r="A1559" s="17" t="s">
        <v>282</v>
      </c>
      <c r="B1559" s="8" t="s">
        <v>60</v>
      </c>
      <c r="C1559" s="8" t="s">
        <v>329</v>
      </c>
      <c r="E1559" s="8" t="str">
        <f t="shared" si="182"/>
        <v>ReFi-generic</v>
      </c>
      <c r="F1559" s="21">
        <f t="shared" si="188"/>
        <v>234148.48138127499</v>
      </c>
      <c r="G1559" s="19">
        <f t="shared" si="188"/>
        <v>6.5823733482746327</v>
      </c>
      <c r="H1559" s="18">
        <f t="shared" si="187"/>
        <v>0</v>
      </c>
      <c r="I1559" s="6">
        <f t="shared" si="187"/>
        <v>2.04</v>
      </c>
      <c r="J1559" s="6">
        <f t="shared" si="187"/>
        <v>1</v>
      </c>
      <c r="K1559" s="18">
        <f t="shared" si="187"/>
        <v>0</v>
      </c>
      <c r="L1559" s="35">
        <v>1</v>
      </c>
      <c r="Q1559" s="21">
        <v>0</v>
      </c>
      <c r="R1559" s="21">
        <v>0</v>
      </c>
      <c r="S1559" s="21">
        <v>0</v>
      </c>
      <c r="T1559" s="38">
        <v>0</v>
      </c>
    </row>
    <row r="1560" spans="1:20" x14ac:dyDescent="0.25">
      <c r="A1560" s="17" t="s">
        <v>283</v>
      </c>
      <c r="B1560" s="8" t="s">
        <v>60</v>
      </c>
      <c r="C1560" s="8" t="s">
        <v>329</v>
      </c>
      <c r="E1560" s="8" t="str">
        <f t="shared" si="182"/>
        <v>ReFi-generic</v>
      </c>
      <c r="F1560" s="21">
        <f t="shared" si="188"/>
        <v>214879.20808178949</v>
      </c>
      <c r="G1560" s="19">
        <f t="shared" si="188"/>
        <v>6.8294778983613993</v>
      </c>
      <c r="H1560" s="18">
        <f t="shared" si="187"/>
        <v>0</v>
      </c>
      <c r="I1560" s="6">
        <f t="shared" si="187"/>
        <v>2.04</v>
      </c>
      <c r="J1560" s="6">
        <f t="shared" si="187"/>
        <v>1</v>
      </c>
      <c r="K1560" s="18">
        <f t="shared" si="187"/>
        <v>0</v>
      </c>
      <c r="L1560" s="35">
        <v>1</v>
      </c>
      <c r="Q1560" s="21">
        <v>0</v>
      </c>
      <c r="R1560" s="21">
        <v>0</v>
      </c>
      <c r="S1560" s="21">
        <v>0</v>
      </c>
      <c r="T1560" s="38">
        <v>0</v>
      </c>
    </row>
    <row r="1561" spans="1:20" x14ac:dyDescent="0.25">
      <c r="A1561" s="17" t="s">
        <v>284</v>
      </c>
      <c r="B1561" s="8" t="s">
        <v>60</v>
      </c>
      <c r="C1561" s="8" t="s">
        <v>329</v>
      </c>
      <c r="E1561" s="8" t="str">
        <f t="shared" si="182"/>
        <v>ReFi-generic</v>
      </c>
      <c r="F1561" s="21">
        <f t="shared" si="188"/>
        <v>209527.0442382365</v>
      </c>
      <c r="G1561" s="19">
        <f t="shared" si="188"/>
        <v>6.6980857672209169</v>
      </c>
      <c r="H1561" s="18">
        <f t="shared" si="187"/>
        <v>0</v>
      </c>
      <c r="I1561" s="6">
        <f t="shared" si="187"/>
        <v>2.04</v>
      </c>
      <c r="J1561" s="6">
        <f t="shared" si="187"/>
        <v>1</v>
      </c>
      <c r="K1561" s="18">
        <f t="shared" si="187"/>
        <v>0</v>
      </c>
      <c r="L1561" s="35">
        <v>1</v>
      </c>
      <c r="Q1561" s="21">
        <v>0</v>
      </c>
      <c r="R1561" s="21">
        <v>0</v>
      </c>
      <c r="S1561" s="21">
        <v>0</v>
      </c>
      <c r="T1561" s="38">
        <v>0</v>
      </c>
    </row>
    <row r="1562" spans="1:20" x14ac:dyDescent="0.25">
      <c r="A1562" s="17" t="s">
        <v>285</v>
      </c>
      <c r="B1562" s="8" t="s">
        <v>60</v>
      </c>
      <c r="C1562" s="8" t="s">
        <v>329</v>
      </c>
      <c r="E1562" s="8" t="str">
        <f t="shared" si="182"/>
        <v>ReFi-generic</v>
      </c>
      <c r="F1562" s="21">
        <f t="shared" si="188"/>
        <v>241380.32206047649</v>
      </c>
      <c r="G1562" s="19">
        <f t="shared" si="188"/>
        <v>6.4866620482616781</v>
      </c>
      <c r="H1562" s="18">
        <f t="shared" si="187"/>
        <v>0</v>
      </c>
      <c r="I1562" s="6">
        <f t="shared" si="187"/>
        <v>2.04</v>
      </c>
      <c r="J1562" s="6">
        <f t="shared" si="187"/>
        <v>1</v>
      </c>
      <c r="K1562" s="18">
        <f t="shared" si="187"/>
        <v>0</v>
      </c>
      <c r="L1562" s="35">
        <v>1</v>
      </c>
      <c r="Q1562" s="21">
        <v>0</v>
      </c>
      <c r="R1562" s="21">
        <v>0</v>
      </c>
      <c r="S1562" s="21">
        <v>0</v>
      </c>
      <c r="T1562" s="38">
        <v>0</v>
      </c>
    </row>
    <row r="1563" spans="1:20" x14ac:dyDescent="0.25">
      <c r="A1563" s="17" t="s">
        <v>286</v>
      </c>
      <c r="B1563" s="8" t="s">
        <v>60</v>
      </c>
      <c r="C1563" s="8" t="s">
        <v>329</v>
      </c>
      <c r="E1563" s="8" t="str">
        <f t="shared" si="182"/>
        <v>ReFi-generic</v>
      </c>
      <c r="F1563" s="21">
        <f t="shared" si="188"/>
        <v>200886.29164899149</v>
      </c>
      <c r="G1563" s="19">
        <f t="shared" si="188"/>
        <v>6.7724878862124012</v>
      </c>
      <c r="H1563" s="18">
        <f t="shared" si="187"/>
        <v>0</v>
      </c>
      <c r="I1563" s="6">
        <f t="shared" si="187"/>
        <v>2.04</v>
      </c>
      <c r="J1563" s="6">
        <f t="shared" si="187"/>
        <v>1</v>
      </c>
      <c r="K1563" s="18">
        <f t="shared" si="187"/>
        <v>0</v>
      </c>
      <c r="L1563" s="35">
        <v>1</v>
      </c>
      <c r="Q1563" s="21">
        <v>0</v>
      </c>
      <c r="R1563" s="21">
        <v>0</v>
      </c>
      <c r="S1563" s="21">
        <v>0</v>
      </c>
      <c r="T1563" s="38">
        <v>0</v>
      </c>
    </row>
    <row r="1564" spans="1:20" x14ac:dyDescent="0.25">
      <c r="A1564" s="17" t="s">
        <v>287</v>
      </c>
      <c r="B1564" s="8" t="s">
        <v>60</v>
      </c>
      <c r="C1564" s="8" t="s">
        <v>329</v>
      </c>
      <c r="E1564" s="8" t="str">
        <f t="shared" si="182"/>
        <v>ReFi-generic</v>
      </c>
      <c r="F1564" s="21">
        <f t="shared" si="188"/>
        <v>182227.90960488049</v>
      </c>
      <c r="G1564" s="19">
        <f t="shared" si="188"/>
        <v>6.9369532865138988</v>
      </c>
      <c r="H1564" s="18">
        <f t="shared" si="187"/>
        <v>0</v>
      </c>
      <c r="I1564" s="6">
        <f t="shared" si="187"/>
        <v>2.04</v>
      </c>
      <c r="J1564" s="6">
        <f t="shared" si="187"/>
        <v>1</v>
      </c>
      <c r="K1564" s="18">
        <f t="shared" si="187"/>
        <v>0</v>
      </c>
      <c r="L1564" s="35">
        <v>1</v>
      </c>
      <c r="Q1564" s="21">
        <v>0</v>
      </c>
      <c r="R1564" s="21">
        <v>0</v>
      </c>
      <c r="S1564" s="21">
        <v>0</v>
      </c>
      <c r="T1564" s="38">
        <v>0</v>
      </c>
    </row>
    <row r="1565" spans="1:20" x14ac:dyDescent="0.25">
      <c r="A1565" s="17" t="s">
        <v>288</v>
      </c>
      <c r="B1565" s="8" t="s">
        <v>60</v>
      </c>
      <c r="C1565" s="8" t="s">
        <v>329</v>
      </c>
      <c r="E1565" s="8" t="str">
        <f t="shared" si="182"/>
        <v>ReFi-generic</v>
      </c>
      <c r="F1565" s="21">
        <f t="shared" si="188"/>
        <v>256952.68964802951</v>
      </c>
      <c r="G1565" s="19">
        <f t="shared" si="188"/>
        <v>6.2464520570914432</v>
      </c>
      <c r="H1565" s="18">
        <f t="shared" si="187"/>
        <v>0</v>
      </c>
      <c r="I1565" s="6">
        <f t="shared" si="187"/>
        <v>2.04</v>
      </c>
      <c r="J1565" s="6">
        <f t="shared" si="187"/>
        <v>1</v>
      </c>
      <c r="K1565" s="18">
        <f t="shared" si="187"/>
        <v>0</v>
      </c>
      <c r="L1565" s="35">
        <v>1</v>
      </c>
      <c r="Q1565" s="21">
        <v>0</v>
      </c>
      <c r="R1565" s="21">
        <v>0</v>
      </c>
      <c r="S1565" s="21">
        <v>0</v>
      </c>
      <c r="T1565" s="38">
        <v>0</v>
      </c>
    </row>
    <row r="1566" spans="1:20" x14ac:dyDescent="0.25">
      <c r="A1566" s="17" t="s">
        <v>289</v>
      </c>
      <c r="B1566" s="8" t="s">
        <v>60</v>
      </c>
      <c r="C1566" s="8" t="s">
        <v>329</v>
      </c>
      <c r="E1566" s="8" t="str">
        <f t="shared" si="182"/>
        <v>ReFi-generic</v>
      </c>
      <c r="F1566" s="21">
        <f t="shared" si="188"/>
        <v>215113.42565182853</v>
      </c>
      <c r="G1566" s="19">
        <f t="shared" si="188"/>
        <v>6.7966372089774518</v>
      </c>
      <c r="H1566" s="18">
        <f t="shared" si="187"/>
        <v>0</v>
      </c>
      <c r="I1566" s="6">
        <f t="shared" si="187"/>
        <v>2.04</v>
      </c>
      <c r="J1566" s="6">
        <f t="shared" si="187"/>
        <v>1</v>
      </c>
      <c r="K1566" s="18">
        <f t="shared" si="187"/>
        <v>0</v>
      </c>
      <c r="L1566" s="35">
        <v>1</v>
      </c>
      <c r="Q1566" s="21">
        <v>0</v>
      </c>
      <c r="R1566" s="21">
        <v>0</v>
      </c>
      <c r="S1566" s="21">
        <v>0</v>
      </c>
      <c r="T1566" s="38">
        <v>0</v>
      </c>
    </row>
    <row r="1567" spans="1:20" x14ac:dyDescent="0.25">
      <c r="A1567" s="17" t="s">
        <v>290</v>
      </c>
      <c r="B1567" s="8" t="s">
        <v>60</v>
      </c>
      <c r="C1567" s="8" t="s">
        <v>329</v>
      </c>
      <c r="E1567" s="8" t="str">
        <f t="shared" si="182"/>
        <v>ReFi-generic</v>
      </c>
      <c r="F1567" s="21">
        <f t="shared" si="188"/>
        <v>226911.29740825098</v>
      </c>
      <c r="G1567" s="19">
        <f t="shared" si="188"/>
        <v>6.7575343703790596</v>
      </c>
      <c r="H1567" s="18">
        <f t="shared" si="187"/>
        <v>0</v>
      </c>
      <c r="I1567" s="6">
        <f t="shared" si="187"/>
        <v>2.04</v>
      </c>
      <c r="J1567" s="6">
        <f t="shared" si="187"/>
        <v>1</v>
      </c>
      <c r="K1567" s="18">
        <f t="shared" si="187"/>
        <v>0</v>
      </c>
      <c r="L1567" s="35">
        <v>1</v>
      </c>
      <c r="Q1567" s="21">
        <v>0</v>
      </c>
      <c r="R1567" s="21">
        <v>0</v>
      </c>
      <c r="S1567" s="21">
        <v>0</v>
      </c>
      <c r="T1567" s="38">
        <v>0</v>
      </c>
    </row>
    <row r="1568" spans="1:20" x14ac:dyDescent="0.25">
      <c r="A1568" s="17" t="s">
        <v>291</v>
      </c>
      <c r="B1568" s="8" t="s">
        <v>60</v>
      </c>
      <c r="C1568" s="8" t="s">
        <v>329</v>
      </c>
      <c r="E1568" s="8" t="str">
        <f t="shared" si="182"/>
        <v>ReFi-generic</v>
      </c>
      <c r="F1568" s="21">
        <f t="shared" si="188"/>
        <v>201926.92877309551</v>
      </c>
      <c r="G1568" s="19">
        <f t="shared" si="188"/>
        <v>6.9285980651159154</v>
      </c>
      <c r="H1568" s="18">
        <f t="shared" si="187"/>
        <v>0</v>
      </c>
      <c r="I1568" s="6">
        <f t="shared" si="187"/>
        <v>2.04</v>
      </c>
      <c r="J1568" s="6">
        <f t="shared" si="187"/>
        <v>1</v>
      </c>
      <c r="K1568" s="18">
        <f t="shared" si="187"/>
        <v>0</v>
      </c>
      <c r="L1568" s="35">
        <v>1</v>
      </c>
      <c r="Q1568" s="21">
        <v>0</v>
      </c>
      <c r="R1568" s="21">
        <v>0</v>
      </c>
      <c r="S1568" s="21">
        <v>0</v>
      </c>
      <c r="T1568" s="38">
        <v>0</v>
      </c>
    </row>
    <row r="1569" spans="1:20" x14ac:dyDescent="0.25">
      <c r="A1569" s="17" t="s">
        <v>292</v>
      </c>
      <c r="B1569" s="8" t="s">
        <v>60</v>
      </c>
      <c r="C1569" s="8" t="s">
        <v>329</v>
      </c>
      <c r="E1569" s="8" t="str">
        <f t="shared" si="182"/>
        <v>ReFi-generic</v>
      </c>
      <c r="F1569" s="21">
        <f t="shared" si="188"/>
        <v>207803.13182117551</v>
      </c>
      <c r="G1569" s="19">
        <f t="shared" si="188"/>
        <v>6.9028656276865243</v>
      </c>
      <c r="H1569" s="18">
        <f t="shared" ref="H1569:K1584" si="189">H1568</f>
        <v>0</v>
      </c>
      <c r="I1569" s="6">
        <f t="shared" si="189"/>
        <v>2.04</v>
      </c>
      <c r="J1569" s="6">
        <f t="shared" si="189"/>
        <v>1</v>
      </c>
      <c r="K1569" s="18">
        <f t="shared" si="189"/>
        <v>0</v>
      </c>
      <c r="L1569" s="35">
        <v>1</v>
      </c>
      <c r="Q1569" s="21">
        <v>0</v>
      </c>
      <c r="R1569" s="21">
        <v>0</v>
      </c>
      <c r="S1569" s="21">
        <v>0</v>
      </c>
      <c r="T1569" s="38">
        <v>0</v>
      </c>
    </row>
    <row r="1570" spans="1:20" x14ac:dyDescent="0.25">
      <c r="A1570" s="17" t="s">
        <v>293</v>
      </c>
      <c r="B1570" s="8" t="s">
        <v>60</v>
      </c>
      <c r="C1570" s="8" t="s">
        <v>329</v>
      </c>
      <c r="E1570" s="8" t="str">
        <f t="shared" si="182"/>
        <v>ReFi-generic</v>
      </c>
      <c r="F1570" s="21">
        <f t="shared" ref="F1570:G1584" si="190">F1504</f>
        <v>246061.63329111901</v>
      </c>
      <c r="G1570" s="19">
        <f t="shared" si="190"/>
        <v>6.4532515947874067</v>
      </c>
      <c r="H1570" s="18">
        <f t="shared" si="189"/>
        <v>0</v>
      </c>
      <c r="I1570" s="6">
        <f t="shared" si="189"/>
        <v>2.04</v>
      </c>
      <c r="J1570" s="6">
        <f t="shared" si="189"/>
        <v>1</v>
      </c>
      <c r="K1570" s="18">
        <f t="shared" si="189"/>
        <v>0</v>
      </c>
      <c r="L1570" s="35">
        <v>1</v>
      </c>
      <c r="Q1570" s="21">
        <v>0</v>
      </c>
      <c r="R1570" s="21">
        <v>0</v>
      </c>
      <c r="S1570" s="21">
        <v>0</v>
      </c>
      <c r="T1570" s="38">
        <v>0</v>
      </c>
    </row>
    <row r="1571" spans="1:20" x14ac:dyDescent="0.25">
      <c r="A1571" s="17" t="s">
        <v>294</v>
      </c>
      <c r="B1571" s="8" t="s">
        <v>60</v>
      </c>
      <c r="C1571" s="8" t="s">
        <v>329</v>
      </c>
      <c r="E1571" s="8" t="str">
        <f t="shared" si="182"/>
        <v>ReFi-generic</v>
      </c>
      <c r="F1571" s="21">
        <f t="shared" si="190"/>
        <v>203891.03290078999</v>
      </c>
      <c r="G1571" s="19">
        <f t="shared" si="190"/>
        <v>6.8747933483571542</v>
      </c>
      <c r="H1571" s="18">
        <f t="shared" si="189"/>
        <v>0</v>
      </c>
      <c r="I1571" s="6">
        <f t="shared" si="189"/>
        <v>2.04</v>
      </c>
      <c r="J1571" s="6">
        <f t="shared" si="189"/>
        <v>1</v>
      </c>
      <c r="K1571" s="18">
        <f t="shared" si="189"/>
        <v>0</v>
      </c>
      <c r="L1571" s="35">
        <v>1</v>
      </c>
      <c r="Q1571" s="21">
        <v>0</v>
      </c>
      <c r="R1571" s="21">
        <v>0</v>
      </c>
      <c r="S1571" s="21">
        <v>0</v>
      </c>
      <c r="T1571" s="38">
        <v>0</v>
      </c>
    </row>
    <row r="1572" spans="1:20" x14ac:dyDescent="0.25">
      <c r="A1572" s="17" t="s">
        <v>295</v>
      </c>
      <c r="B1572" s="8" t="s">
        <v>60</v>
      </c>
      <c r="C1572" s="8" t="s">
        <v>329</v>
      </c>
      <c r="E1572" s="8" t="str">
        <f t="shared" si="182"/>
        <v>ReFi-generic</v>
      </c>
      <c r="F1572" s="21">
        <f t="shared" si="190"/>
        <v>159194.475313414</v>
      </c>
      <c r="G1572" s="19">
        <f t="shared" si="190"/>
        <v>7.6675225186861979</v>
      </c>
      <c r="H1572" s="18">
        <f t="shared" si="189"/>
        <v>0</v>
      </c>
      <c r="I1572" s="6">
        <f t="shared" si="189"/>
        <v>2.04</v>
      </c>
      <c r="J1572" s="6">
        <f t="shared" si="189"/>
        <v>1</v>
      </c>
      <c r="K1572" s="18">
        <f t="shared" si="189"/>
        <v>0</v>
      </c>
      <c r="L1572" s="35">
        <v>1</v>
      </c>
      <c r="Q1572" s="21">
        <v>0</v>
      </c>
      <c r="R1572" s="21">
        <v>0</v>
      </c>
      <c r="S1572" s="21">
        <v>0</v>
      </c>
      <c r="T1572" s="38">
        <v>0</v>
      </c>
    </row>
    <row r="1573" spans="1:20" x14ac:dyDescent="0.25">
      <c r="A1573" s="17" t="s">
        <v>296</v>
      </c>
      <c r="B1573" s="8" t="s">
        <v>60</v>
      </c>
      <c r="C1573" s="8" t="s">
        <v>329</v>
      </c>
      <c r="E1573" s="8" t="str">
        <f t="shared" si="182"/>
        <v>ReFi-generic</v>
      </c>
      <c r="F1573" s="21">
        <f t="shared" si="190"/>
        <v>287016.28074287547</v>
      </c>
      <c r="G1573" s="19">
        <f t="shared" si="190"/>
        <v>6.1538755843326456</v>
      </c>
      <c r="H1573" s="18">
        <f t="shared" si="189"/>
        <v>0</v>
      </c>
      <c r="I1573" s="6">
        <f t="shared" si="189"/>
        <v>2.04</v>
      </c>
      <c r="J1573" s="6">
        <f t="shared" si="189"/>
        <v>1</v>
      </c>
      <c r="K1573" s="18">
        <f t="shared" si="189"/>
        <v>0</v>
      </c>
      <c r="L1573" s="35">
        <v>1</v>
      </c>
      <c r="Q1573" s="21">
        <v>0</v>
      </c>
      <c r="R1573" s="21">
        <v>0</v>
      </c>
      <c r="S1573" s="21">
        <v>0</v>
      </c>
      <c r="T1573" s="38">
        <v>0</v>
      </c>
    </row>
    <row r="1574" spans="1:20" x14ac:dyDescent="0.25">
      <c r="A1574" s="17" t="s">
        <v>297</v>
      </c>
      <c r="B1574" s="8" t="s">
        <v>60</v>
      </c>
      <c r="C1574" s="8" t="s">
        <v>329</v>
      </c>
      <c r="E1574" s="8" t="str">
        <f t="shared" si="182"/>
        <v>ReFi-generic</v>
      </c>
      <c r="F1574" s="21">
        <f t="shared" si="190"/>
        <v>255707.61126146198</v>
      </c>
      <c r="G1574" s="19">
        <f t="shared" si="190"/>
        <v>6.5044126470105788</v>
      </c>
      <c r="H1574" s="18">
        <f t="shared" si="189"/>
        <v>0</v>
      </c>
      <c r="I1574" s="6">
        <f t="shared" si="189"/>
        <v>2.04</v>
      </c>
      <c r="J1574" s="6">
        <f t="shared" si="189"/>
        <v>1</v>
      </c>
      <c r="K1574" s="18">
        <f t="shared" si="189"/>
        <v>0</v>
      </c>
      <c r="L1574" s="35">
        <v>1</v>
      </c>
      <c r="Q1574" s="21">
        <v>0</v>
      </c>
      <c r="R1574" s="21">
        <v>0</v>
      </c>
      <c r="S1574" s="21">
        <v>0</v>
      </c>
      <c r="T1574" s="38">
        <v>0</v>
      </c>
    </row>
    <row r="1575" spans="1:20" x14ac:dyDescent="0.25">
      <c r="A1575" s="17" t="s">
        <v>298</v>
      </c>
      <c r="B1575" s="8" t="s">
        <v>60</v>
      </c>
      <c r="C1575" s="8" t="s">
        <v>329</v>
      </c>
      <c r="E1575" s="8" t="str">
        <f t="shared" si="182"/>
        <v>ReFi-generic</v>
      </c>
      <c r="F1575" s="21">
        <f t="shared" si="190"/>
        <v>187665.35631204298</v>
      </c>
      <c r="G1575" s="19">
        <f t="shared" si="190"/>
        <v>7.2034924317656603</v>
      </c>
      <c r="H1575" s="18">
        <f t="shared" si="189"/>
        <v>0</v>
      </c>
      <c r="I1575" s="6">
        <f t="shared" si="189"/>
        <v>2.04</v>
      </c>
      <c r="J1575" s="6">
        <f t="shared" si="189"/>
        <v>1</v>
      </c>
      <c r="K1575" s="18">
        <f t="shared" si="189"/>
        <v>0</v>
      </c>
      <c r="L1575" s="35">
        <v>1</v>
      </c>
      <c r="Q1575" s="21">
        <v>0</v>
      </c>
      <c r="R1575" s="21">
        <v>0</v>
      </c>
      <c r="S1575" s="21">
        <v>0</v>
      </c>
      <c r="T1575" s="38">
        <v>0</v>
      </c>
    </row>
    <row r="1576" spans="1:20" x14ac:dyDescent="0.25">
      <c r="A1576" s="17" t="s">
        <v>299</v>
      </c>
      <c r="B1576" s="8" t="s">
        <v>60</v>
      </c>
      <c r="C1576" s="8" t="s">
        <v>329</v>
      </c>
      <c r="E1576" s="8" t="str">
        <f t="shared" si="182"/>
        <v>ReFi-generic</v>
      </c>
      <c r="F1576" s="21">
        <f t="shared" si="190"/>
        <v>164122.546134278</v>
      </c>
      <c r="G1576" s="19">
        <f t="shared" si="190"/>
        <v>7.7389396209799584</v>
      </c>
      <c r="H1576" s="18">
        <f t="shared" si="189"/>
        <v>0</v>
      </c>
      <c r="I1576" s="6">
        <f t="shared" si="189"/>
        <v>2.04</v>
      </c>
      <c r="J1576" s="6">
        <f t="shared" si="189"/>
        <v>1</v>
      </c>
      <c r="K1576" s="18">
        <f t="shared" si="189"/>
        <v>0</v>
      </c>
      <c r="L1576" s="35">
        <v>1</v>
      </c>
      <c r="Q1576" s="21">
        <v>0</v>
      </c>
      <c r="R1576" s="21">
        <v>0</v>
      </c>
      <c r="S1576" s="21">
        <v>0</v>
      </c>
      <c r="T1576" s="38">
        <v>0</v>
      </c>
    </row>
    <row r="1577" spans="1:20" x14ac:dyDescent="0.25">
      <c r="A1577" s="17" t="s">
        <v>300</v>
      </c>
      <c r="B1577" s="8" t="s">
        <v>60</v>
      </c>
      <c r="C1577" s="8" t="s">
        <v>329</v>
      </c>
      <c r="E1577" s="8" t="str">
        <f t="shared" si="182"/>
        <v>ReFi-generic</v>
      </c>
      <c r="F1577" s="21">
        <f t="shared" si="190"/>
        <v>323596.6391991555</v>
      </c>
      <c r="G1577" s="19">
        <f t="shared" si="190"/>
        <v>6.0365260709191357</v>
      </c>
      <c r="H1577" s="18">
        <f t="shared" si="189"/>
        <v>0</v>
      </c>
      <c r="I1577" s="6">
        <f t="shared" si="189"/>
        <v>2.04</v>
      </c>
      <c r="J1577" s="6">
        <f t="shared" si="189"/>
        <v>1</v>
      </c>
      <c r="K1577" s="18">
        <f t="shared" si="189"/>
        <v>0</v>
      </c>
      <c r="L1577" s="35">
        <v>1</v>
      </c>
      <c r="Q1577" s="21">
        <v>0</v>
      </c>
      <c r="R1577" s="21">
        <v>0</v>
      </c>
      <c r="S1577" s="21">
        <v>0</v>
      </c>
      <c r="T1577" s="38">
        <v>0</v>
      </c>
    </row>
    <row r="1578" spans="1:20" x14ac:dyDescent="0.25">
      <c r="A1578" s="17" t="s">
        <v>301</v>
      </c>
      <c r="B1578" s="8" t="s">
        <v>60</v>
      </c>
      <c r="C1578" s="8" t="s">
        <v>329</v>
      </c>
      <c r="E1578" s="8" t="str">
        <f t="shared" si="182"/>
        <v>ReFi-generic</v>
      </c>
      <c r="F1578" s="21">
        <f t="shared" si="190"/>
        <v>248353.29745809652</v>
      </c>
      <c r="G1578" s="19">
        <f t="shared" si="190"/>
        <v>6.675512703680524</v>
      </c>
      <c r="H1578" s="18">
        <f t="shared" si="189"/>
        <v>0</v>
      </c>
      <c r="I1578" s="6">
        <f t="shared" si="189"/>
        <v>2.04</v>
      </c>
      <c r="J1578" s="6">
        <f t="shared" si="189"/>
        <v>1</v>
      </c>
      <c r="K1578" s="18">
        <f t="shared" si="189"/>
        <v>0</v>
      </c>
      <c r="L1578" s="35">
        <v>1</v>
      </c>
      <c r="Q1578" s="21">
        <v>0</v>
      </c>
      <c r="R1578" s="21">
        <v>0</v>
      </c>
      <c r="S1578" s="21">
        <v>0</v>
      </c>
      <c r="T1578" s="38">
        <v>0</v>
      </c>
    </row>
    <row r="1579" spans="1:20" x14ac:dyDescent="0.25">
      <c r="A1579" s="17" t="s">
        <v>272</v>
      </c>
      <c r="B1579" s="8" t="s">
        <v>60</v>
      </c>
      <c r="C1579" s="8" t="s">
        <v>329</v>
      </c>
      <c r="E1579" s="8" t="str">
        <f t="shared" si="182"/>
        <v>ReFi-generic</v>
      </c>
      <c r="F1579" s="21">
        <f t="shared" si="190"/>
        <v>247930.70340348198</v>
      </c>
      <c r="G1579" s="19">
        <f t="shared" si="190"/>
        <v>6.6987743860742617</v>
      </c>
      <c r="H1579" s="18">
        <f t="shared" si="189"/>
        <v>0</v>
      </c>
      <c r="I1579" s="6">
        <f t="shared" si="189"/>
        <v>2.04</v>
      </c>
      <c r="J1579" s="6">
        <f t="shared" si="189"/>
        <v>1</v>
      </c>
      <c r="K1579" s="18">
        <f t="shared" si="189"/>
        <v>0</v>
      </c>
      <c r="L1579" s="35">
        <v>1</v>
      </c>
      <c r="Q1579" s="21">
        <v>0</v>
      </c>
      <c r="R1579" s="21">
        <v>0</v>
      </c>
      <c r="S1579" s="21">
        <v>0</v>
      </c>
      <c r="T1579" s="38">
        <v>0</v>
      </c>
    </row>
    <row r="1580" spans="1:20" x14ac:dyDescent="0.25">
      <c r="A1580" s="17" t="s">
        <v>273</v>
      </c>
      <c r="B1580" s="8" t="s">
        <v>60</v>
      </c>
      <c r="C1580" s="8" t="s">
        <v>329</v>
      </c>
      <c r="E1580" s="8" t="str">
        <f t="shared" si="182"/>
        <v>ReFi-generic</v>
      </c>
      <c r="F1580" s="21">
        <f t="shared" si="190"/>
        <v>151738.37945754698</v>
      </c>
      <c r="G1580" s="19">
        <f t="shared" si="190"/>
        <v>7.9647183674103861</v>
      </c>
      <c r="H1580" s="18">
        <f t="shared" si="189"/>
        <v>0</v>
      </c>
      <c r="I1580" s="6">
        <f t="shared" si="189"/>
        <v>2.04</v>
      </c>
      <c r="J1580" s="6">
        <f t="shared" si="189"/>
        <v>1</v>
      </c>
      <c r="K1580" s="18">
        <f t="shared" si="189"/>
        <v>0</v>
      </c>
      <c r="L1580" s="35">
        <v>1</v>
      </c>
      <c r="Q1580" s="21">
        <v>0</v>
      </c>
      <c r="R1580" s="21">
        <v>0</v>
      </c>
      <c r="S1580" s="21">
        <v>0</v>
      </c>
      <c r="T1580" s="38">
        <v>0</v>
      </c>
    </row>
    <row r="1581" spans="1:20" x14ac:dyDescent="0.25">
      <c r="A1581" s="17" t="s">
        <v>274</v>
      </c>
      <c r="B1581" s="8" t="s">
        <v>60</v>
      </c>
      <c r="C1581" s="8" t="s">
        <v>329</v>
      </c>
      <c r="E1581" s="8" t="str">
        <f t="shared" si="182"/>
        <v>ReFi-generic</v>
      </c>
      <c r="F1581" s="21">
        <f t="shared" si="190"/>
        <v>198057.49561402149</v>
      </c>
      <c r="G1581" s="19">
        <f t="shared" si="190"/>
        <v>7.1029079323460005</v>
      </c>
      <c r="H1581" s="18">
        <f t="shared" si="189"/>
        <v>0</v>
      </c>
      <c r="I1581" s="6">
        <f t="shared" si="189"/>
        <v>2.04</v>
      </c>
      <c r="J1581" s="6">
        <f t="shared" si="189"/>
        <v>1</v>
      </c>
      <c r="K1581" s="18">
        <f t="shared" si="189"/>
        <v>0</v>
      </c>
      <c r="L1581" s="35">
        <v>1</v>
      </c>
      <c r="Q1581" s="21">
        <v>0</v>
      </c>
      <c r="R1581" s="21">
        <v>0</v>
      </c>
      <c r="S1581" s="21">
        <v>0</v>
      </c>
      <c r="T1581" s="38">
        <v>0</v>
      </c>
    </row>
    <row r="1582" spans="1:20" x14ac:dyDescent="0.25">
      <c r="A1582" s="17" t="s">
        <v>275</v>
      </c>
      <c r="B1582" s="8" t="s">
        <v>60</v>
      </c>
      <c r="C1582" s="8" t="s">
        <v>329</v>
      </c>
      <c r="E1582" s="8" t="str">
        <f t="shared" si="182"/>
        <v>ReFi-generic</v>
      </c>
      <c r="F1582" s="21">
        <f t="shared" si="190"/>
        <v>275989.34520370152</v>
      </c>
      <c r="G1582" s="19">
        <f t="shared" si="190"/>
        <v>6.3520445686664582</v>
      </c>
      <c r="H1582" s="18">
        <f t="shared" si="189"/>
        <v>0</v>
      </c>
      <c r="I1582" s="6">
        <f t="shared" si="189"/>
        <v>2.04</v>
      </c>
      <c r="J1582" s="6">
        <f t="shared" si="189"/>
        <v>1</v>
      </c>
      <c r="K1582" s="18">
        <f t="shared" si="189"/>
        <v>0</v>
      </c>
      <c r="L1582" s="35">
        <v>1</v>
      </c>
      <c r="Q1582" s="21">
        <v>0</v>
      </c>
      <c r="R1582" s="21">
        <v>0</v>
      </c>
      <c r="S1582" s="21">
        <v>0</v>
      </c>
      <c r="T1582" s="38">
        <v>0</v>
      </c>
    </row>
    <row r="1583" spans="1:20" x14ac:dyDescent="0.25">
      <c r="A1583" s="17" t="s">
        <v>276</v>
      </c>
      <c r="B1583" s="8" t="s">
        <v>60</v>
      </c>
      <c r="C1583" s="8" t="s">
        <v>329</v>
      </c>
      <c r="E1583" s="8" t="str">
        <f t="shared" si="182"/>
        <v>ReFi-generic</v>
      </c>
      <c r="F1583" s="21">
        <f t="shared" si="190"/>
        <v>260275.96043880651</v>
      </c>
      <c r="G1583" s="19">
        <f t="shared" si="190"/>
        <v>6.5903233729592454</v>
      </c>
      <c r="H1583" s="18">
        <f t="shared" si="189"/>
        <v>0</v>
      </c>
      <c r="I1583" s="6">
        <f t="shared" si="189"/>
        <v>2.04</v>
      </c>
      <c r="J1583" s="6">
        <f t="shared" si="189"/>
        <v>1</v>
      </c>
      <c r="K1583" s="18">
        <f t="shared" si="189"/>
        <v>0</v>
      </c>
      <c r="L1583" s="35">
        <v>1</v>
      </c>
      <c r="Q1583" s="21">
        <v>0</v>
      </c>
      <c r="R1583" s="21">
        <v>0</v>
      </c>
      <c r="S1583" s="21">
        <v>0</v>
      </c>
      <c r="T1583" s="38">
        <v>0</v>
      </c>
    </row>
    <row r="1584" spans="1:20" x14ac:dyDescent="0.25">
      <c r="A1584" s="17" t="s">
        <v>277</v>
      </c>
      <c r="B1584" s="8" t="s">
        <v>60</v>
      </c>
      <c r="C1584" s="8" t="s">
        <v>329</v>
      </c>
      <c r="E1584" s="8" t="str">
        <f t="shared" si="182"/>
        <v>ReFi-generic</v>
      </c>
      <c r="F1584" s="21">
        <f t="shared" si="190"/>
        <v>177640.49285034501</v>
      </c>
      <c r="G1584" s="19">
        <f t="shared" si="190"/>
        <v>6.7318910511908392</v>
      </c>
      <c r="H1584" s="18">
        <f t="shared" si="189"/>
        <v>0</v>
      </c>
      <c r="I1584" s="6">
        <f t="shared" si="189"/>
        <v>2.04</v>
      </c>
      <c r="J1584" s="6">
        <f t="shared" si="189"/>
        <v>1</v>
      </c>
      <c r="K1584" s="18">
        <f t="shared" si="189"/>
        <v>0</v>
      </c>
      <c r="L1584" s="35">
        <v>1</v>
      </c>
      <c r="Q1584" s="21">
        <v>0</v>
      </c>
      <c r="R1584" s="21">
        <v>0</v>
      </c>
      <c r="S1584" s="21">
        <v>0</v>
      </c>
      <c r="T1584" s="38">
        <v>0</v>
      </c>
    </row>
    <row r="1586" spans="1:20" x14ac:dyDescent="0.25">
      <c r="A1586" s="16" t="s">
        <v>328</v>
      </c>
      <c r="B1586" s="8" t="s">
        <v>338</v>
      </c>
      <c r="C1586" s="8" t="s">
        <v>70</v>
      </c>
      <c r="E1586" s="8" t="str">
        <f>IF(RIGHT(A1586,3)="old","Initial",B1586&amp;"-"&amp;C1586)</f>
        <v>Initial</v>
      </c>
      <c r="F1586" s="4">
        <v>0</v>
      </c>
      <c r="G1586" s="19">
        <v>0</v>
      </c>
      <c r="H1586" s="4">
        <v>0</v>
      </c>
      <c r="I1586" s="42">
        <f>VLOOKUP(C1586,parms,8,FALSE)</f>
        <v>1</v>
      </c>
      <c r="J1586" s="6">
        <v>1</v>
      </c>
      <c r="K1586" s="18">
        <v>0</v>
      </c>
      <c r="L1586" s="35">
        <f>Data!BT2</f>
        <v>3.7116469461434397E-2</v>
      </c>
      <c r="M1586" s="39">
        <f>VLOOKUP(C1586,Data!$CB$2:$EB$22,1+VALUE(MID(A1586,6,2)),FALSE)</f>
        <v>1153.6599999999989</v>
      </c>
      <c r="Q1586" s="21">
        <v>1153.6599999999989</v>
      </c>
      <c r="R1586" s="21">
        <v>0</v>
      </c>
      <c r="S1586" s="21">
        <v>-1153.6599999999989</v>
      </c>
      <c r="T1586" s="38">
        <v>1</v>
      </c>
    </row>
    <row r="1587" spans="1:20" x14ac:dyDescent="0.25">
      <c r="A1587" s="16" t="s">
        <v>316</v>
      </c>
      <c r="B1587" s="8" t="s">
        <v>338</v>
      </c>
      <c r="C1587" s="8" t="s">
        <v>70</v>
      </c>
      <c r="E1587" s="8" t="str">
        <f t="shared" ref="E1587:E1650" si="191">IF(RIGHT(A1587,3)="old","Initial",B1587&amp;"-"&amp;C1587)</f>
        <v>Initial</v>
      </c>
      <c r="F1587" s="4">
        <v>0</v>
      </c>
      <c r="G1587" s="19">
        <v>0</v>
      </c>
      <c r="H1587" s="4">
        <v>0</v>
      </c>
      <c r="I1587" s="6">
        <f>I1586</f>
        <v>1</v>
      </c>
      <c r="J1587" s="6">
        <v>1</v>
      </c>
      <c r="K1587" s="18">
        <v>0</v>
      </c>
      <c r="L1587" s="35">
        <f>Data!BT3</f>
        <v>3.8289791400377166E-2</v>
      </c>
      <c r="M1587" s="39">
        <f>VLOOKUP(C1587,Data!$CB$2:$EB$22,1+VALUE(MID(A1587,6,2)),FALSE)</f>
        <v>1265.82</v>
      </c>
      <c r="Q1587" s="21">
        <v>1265.82</v>
      </c>
      <c r="R1587" s="21">
        <v>0</v>
      </c>
      <c r="S1587" s="21">
        <v>-1265.82</v>
      </c>
      <c r="T1587" s="38">
        <v>1</v>
      </c>
    </row>
    <row r="1588" spans="1:20" x14ac:dyDescent="0.25">
      <c r="A1588" s="16" t="s">
        <v>317</v>
      </c>
      <c r="B1588" s="8" t="s">
        <v>338</v>
      </c>
      <c r="C1588" s="8" t="s">
        <v>70</v>
      </c>
      <c r="E1588" s="8" t="str">
        <f t="shared" si="191"/>
        <v>Initial</v>
      </c>
      <c r="F1588" s="4">
        <v>0</v>
      </c>
      <c r="G1588" s="19">
        <v>0</v>
      </c>
      <c r="H1588" s="4">
        <v>0</v>
      </c>
      <c r="I1588" s="6">
        <f t="shared" ref="I1588:I1650" si="192">I1587</f>
        <v>1</v>
      </c>
      <c r="J1588" s="6">
        <v>1</v>
      </c>
      <c r="K1588" s="18">
        <v>0</v>
      </c>
      <c r="L1588" s="35">
        <f>Data!BT4</f>
        <v>3.7488086783962538E-2</v>
      </c>
      <c r="M1588" s="39">
        <f>VLOOKUP(C1588,Data!$CB$2:$EB$22,1+VALUE(MID(A1588,6,2)),FALSE)</f>
        <v>1273.9000000000001</v>
      </c>
      <c r="Q1588" s="21">
        <v>1273.9000000000001</v>
      </c>
      <c r="R1588" s="21">
        <v>0</v>
      </c>
      <c r="S1588" s="21">
        <v>-1273.9000000000001</v>
      </c>
      <c r="T1588" s="38">
        <v>1</v>
      </c>
    </row>
    <row r="1589" spans="1:20" x14ac:dyDescent="0.25">
      <c r="A1589" s="16" t="s">
        <v>318</v>
      </c>
      <c r="B1589" s="8" t="s">
        <v>338</v>
      </c>
      <c r="C1589" s="8" t="s">
        <v>70</v>
      </c>
      <c r="E1589" s="8" t="str">
        <f t="shared" si="191"/>
        <v>Initial</v>
      </c>
      <c r="F1589" s="4">
        <v>0</v>
      </c>
      <c r="G1589" s="19">
        <v>0</v>
      </c>
      <c r="H1589" s="4">
        <v>0</v>
      </c>
      <c r="I1589" s="6">
        <f t="shared" si="192"/>
        <v>1</v>
      </c>
      <c r="J1589" s="6">
        <v>1</v>
      </c>
      <c r="K1589" s="18">
        <v>0</v>
      </c>
      <c r="L1589" s="35">
        <f>Data!BT5</f>
        <v>3.7585177395254639E-2</v>
      </c>
      <c r="M1589" s="39">
        <f>VLOOKUP(C1589,Data!$CB$2:$EB$22,1+VALUE(MID(A1589,6,2)),FALSE)</f>
        <v>1658.17</v>
      </c>
      <c r="Q1589" s="21">
        <v>1658.17</v>
      </c>
      <c r="R1589" s="21">
        <v>0</v>
      </c>
      <c r="S1589" s="21">
        <v>-1658.17</v>
      </c>
      <c r="T1589" s="38">
        <v>1</v>
      </c>
    </row>
    <row r="1590" spans="1:20" x14ac:dyDescent="0.25">
      <c r="A1590" s="16" t="s">
        <v>319</v>
      </c>
      <c r="B1590" s="8" t="s">
        <v>338</v>
      </c>
      <c r="C1590" s="8" t="s">
        <v>70</v>
      </c>
      <c r="E1590" s="8" t="str">
        <f t="shared" si="191"/>
        <v>Initial</v>
      </c>
      <c r="F1590" s="4">
        <v>0</v>
      </c>
      <c r="G1590" s="19">
        <v>0</v>
      </c>
      <c r="H1590" s="4">
        <v>0</v>
      </c>
      <c r="I1590" s="6">
        <f t="shared" si="192"/>
        <v>1</v>
      </c>
      <c r="J1590" s="6">
        <v>1</v>
      </c>
      <c r="K1590" s="18">
        <v>0</v>
      </c>
      <c r="L1590" s="35">
        <f>Data!BT6</f>
        <v>4.669078736291285E-2</v>
      </c>
      <c r="M1590" s="39">
        <f>VLOOKUP(C1590,Data!$CB$2:$EB$22,1+VALUE(MID(A1590,6,2)),FALSE)</f>
        <v>1262.25</v>
      </c>
      <c r="Q1590" s="21">
        <v>1262.25</v>
      </c>
      <c r="R1590" s="21">
        <v>0</v>
      </c>
      <c r="S1590" s="21">
        <v>-1262.25</v>
      </c>
      <c r="T1590" s="38">
        <v>1</v>
      </c>
    </row>
    <row r="1591" spans="1:20" x14ac:dyDescent="0.25">
      <c r="A1591" s="16" t="s">
        <v>320</v>
      </c>
      <c r="B1591" s="8" t="s">
        <v>338</v>
      </c>
      <c r="C1591" s="8" t="s">
        <v>70</v>
      </c>
      <c r="E1591" s="8" t="str">
        <f t="shared" si="191"/>
        <v>Initial</v>
      </c>
      <c r="F1591" s="4">
        <v>0</v>
      </c>
      <c r="G1591" s="19">
        <v>0</v>
      </c>
      <c r="H1591" s="4">
        <v>0</v>
      </c>
      <c r="I1591" s="6">
        <f t="shared" si="192"/>
        <v>1</v>
      </c>
      <c r="J1591" s="6">
        <v>1</v>
      </c>
      <c r="K1591" s="18">
        <v>0</v>
      </c>
      <c r="L1591" s="35">
        <f>Data!BT7</f>
        <v>4.7405161421362967E-2</v>
      </c>
      <c r="M1591" s="39">
        <f>VLOOKUP(C1591,Data!$CB$2:$EB$22,1+VALUE(MID(A1591,6,2)),FALSE)</f>
        <v>1223.49</v>
      </c>
      <c r="Q1591" s="21">
        <v>1223.49</v>
      </c>
      <c r="R1591" s="21">
        <v>0</v>
      </c>
      <c r="S1591" s="21">
        <v>-1223.49</v>
      </c>
      <c r="T1591" s="38">
        <v>1</v>
      </c>
    </row>
    <row r="1592" spans="1:20" x14ac:dyDescent="0.25">
      <c r="A1592" s="16" t="s">
        <v>321</v>
      </c>
      <c r="B1592" s="8" t="s">
        <v>338</v>
      </c>
      <c r="C1592" s="8" t="s">
        <v>70</v>
      </c>
      <c r="E1592" s="8" t="str">
        <f t="shared" si="191"/>
        <v>Initial</v>
      </c>
      <c r="F1592" s="4">
        <v>0</v>
      </c>
      <c r="G1592" s="19">
        <v>0</v>
      </c>
      <c r="H1592" s="4">
        <v>0</v>
      </c>
      <c r="I1592" s="6">
        <f t="shared" si="192"/>
        <v>1</v>
      </c>
      <c r="J1592" s="6">
        <v>1</v>
      </c>
      <c r="K1592" s="18">
        <v>0</v>
      </c>
      <c r="L1592" s="35">
        <f>Data!BT8</f>
        <v>5.0779524097344951E-2</v>
      </c>
      <c r="M1592" s="39">
        <f>VLOOKUP(C1592,Data!$CB$2:$EB$22,1+VALUE(MID(A1592,6,2)),FALSE)</f>
        <v>1451.97</v>
      </c>
      <c r="Q1592" s="21">
        <v>1451.97</v>
      </c>
      <c r="R1592" s="21">
        <v>0</v>
      </c>
      <c r="S1592" s="21">
        <v>-1451.97</v>
      </c>
      <c r="T1592" s="38">
        <v>1</v>
      </c>
    </row>
    <row r="1593" spans="1:20" x14ac:dyDescent="0.25">
      <c r="A1593" s="16" t="s">
        <v>322</v>
      </c>
      <c r="B1593" s="8" t="s">
        <v>338</v>
      </c>
      <c r="C1593" s="8" t="s">
        <v>70</v>
      </c>
      <c r="E1593" s="8" t="str">
        <f t="shared" si="191"/>
        <v>Initial</v>
      </c>
      <c r="F1593" s="4">
        <v>0</v>
      </c>
      <c r="G1593" s="19">
        <v>0</v>
      </c>
      <c r="H1593" s="4">
        <v>0</v>
      </c>
      <c r="I1593" s="6">
        <f t="shared" si="192"/>
        <v>1</v>
      </c>
      <c r="J1593" s="6">
        <v>1</v>
      </c>
      <c r="K1593" s="18">
        <v>0</v>
      </c>
      <c r="L1593" s="35">
        <f>Data!BT9</f>
        <v>5.3909193110309013E-2</v>
      </c>
      <c r="M1593" s="39">
        <f>VLOOKUP(C1593,Data!$CB$2:$EB$22,1+VALUE(MID(A1593,6,2)),FALSE)</f>
        <v>1423.7600000000009</v>
      </c>
      <c r="Q1593" s="21">
        <v>1423.7600000000009</v>
      </c>
      <c r="R1593" s="21">
        <v>0</v>
      </c>
      <c r="S1593" s="21">
        <v>-1423.7600000000009</v>
      </c>
      <c r="T1593" s="38">
        <v>1</v>
      </c>
    </row>
    <row r="1594" spans="1:20" x14ac:dyDescent="0.25">
      <c r="A1594" s="16" t="s">
        <v>323</v>
      </c>
      <c r="B1594" s="8" t="s">
        <v>338</v>
      </c>
      <c r="C1594" s="8" t="s">
        <v>70</v>
      </c>
      <c r="E1594" s="8" t="str">
        <f t="shared" si="191"/>
        <v>Initial</v>
      </c>
      <c r="F1594" s="4">
        <v>0</v>
      </c>
      <c r="G1594" s="19">
        <v>0</v>
      </c>
      <c r="H1594" s="4">
        <v>0</v>
      </c>
      <c r="I1594" s="6">
        <f t="shared" si="192"/>
        <v>1</v>
      </c>
      <c r="J1594" s="6">
        <v>1</v>
      </c>
      <c r="K1594" s="18">
        <v>0</v>
      </c>
      <c r="L1594" s="35">
        <f>Data!BT10</f>
        <v>5.139225938182309E-2</v>
      </c>
      <c r="M1594" s="39">
        <f>VLOOKUP(C1594,Data!$CB$2:$EB$22,1+VALUE(MID(A1594,6,2)),FALSE)</f>
        <v>1188.2399999999991</v>
      </c>
      <c r="Q1594" s="21">
        <v>1188.2399999999991</v>
      </c>
      <c r="R1594" s="21">
        <v>0</v>
      </c>
      <c r="S1594" s="21">
        <v>-1188.2399999999991</v>
      </c>
      <c r="T1594" s="38">
        <v>1</v>
      </c>
    </row>
    <row r="1595" spans="1:20" x14ac:dyDescent="0.25">
      <c r="A1595" s="16" t="s">
        <v>324</v>
      </c>
      <c r="B1595" s="8" t="s">
        <v>338</v>
      </c>
      <c r="C1595" s="8" t="s">
        <v>70</v>
      </c>
      <c r="E1595" s="8" t="str">
        <f t="shared" si="191"/>
        <v>Initial</v>
      </c>
      <c r="F1595" s="4">
        <v>0</v>
      </c>
      <c r="G1595" s="19">
        <v>0</v>
      </c>
      <c r="H1595" s="4">
        <v>0</v>
      </c>
      <c r="I1595" s="6">
        <f t="shared" si="192"/>
        <v>1</v>
      </c>
      <c r="J1595" s="6">
        <v>1</v>
      </c>
      <c r="K1595" s="18">
        <v>0</v>
      </c>
      <c r="L1595" s="35">
        <f>Data!BT11</f>
        <v>3.9225134513418657E-2</v>
      </c>
      <c r="M1595" s="39">
        <f>VLOOKUP(C1595,Data!$CB$2:$EB$22,1+VALUE(MID(A1595,6,2)),FALSE)</f>
        <v>1495.9</v>
      </c>
      <c r="Q1595" s="21">
        <v>1495.9</v>
      </c>
      <c r="R1595" s="21">
        <v>0</v>
      </c>
      <c r="S1595" s="21">
        <v>-1495.9</v>
      </c>
      <c r="T1595" s="38">
        <v>1</v>
      </c>
    </row>
    <row r="1596" spans="1:20" x14ac:dyDescent="0.25">
      <c r="A1596" s="16" t="s">
        <v>325</v>
      </c>
      <c r="B1596" s="8" t="s">
        <v>338</v>
      </c>
      <c r="C1596" s="8" t="s">
        <v>70</v>
      </c>
      <c r="E1596" s="8" t="str">
        <f t="shared" si="191"/>
        <v>Initial</v>
      </c>
      <c r="F1596" s="4">
        <v>0</v>
      </c>
      <c r="G1596" s="19">
        <v>0</v>
      </c>
      <c r="H1596" s="4">
        <v>0</v>
      </c>
      <c r="I1596" s="6">
        <f t="shared" si="192"/>
        <v>1</v>
      </c>
      <c r="J1596" s="6">
        <v>1</v>
      </c>
      <c r="K1596" s="18">
        <v>0</v>
      </c>
      <c r="L1596" s="35">
        <f>Data!BT12</f>
        <v>3.7141090087045747E-2</v>
      </c>
      <c r="M1596" s="39">
        <f>VLOOKUP(C1596,Data!$CB$2:$EB$22,1+VALUE(MID(A1596,6,2)),FALSE)</f>
        <v>1427.700000000001</v>
      </c>
      <c r="Q1596" s="21">
        <v>1427.700000000001</v>
      </c>
      <c r="R1596" s="21">
        <v>0</v>
      </c>
      <c r="S1596" s="21">
        <v>-1427.700000000001</v>
      </c>
      <c r="T1596" s="38">
        <v>1</v>
      </c>
    </row>
    <row r="1597" spans="1:20" x14ac:dyDescent="0.25">
      <c r="A1597" s="16" t="s">
        <v>326</v>
      </c>
      <c r="B1597" s="8" t="s">
        <v>338</v>
      </c>
      <c r="C1597" s="8" t="s">
        <v>70</v>
      </c>
      <c r="E1597" s="8" t="str">
        <f t="shared" si="191"/>
        <v>Initial</v>
      </c>
      <c r="F1597" s="4">
        <v>0</v>
      </c>
      <c r="G1597" s="19">
        <v>0</v>
      </c>
      <c r="H1597" s="4">
        <v>0</v>
      </c>
      <c r="I1597" s="6">
        <f t="shared" si="192"/>
        <v>1</v>
      </c>
      <c r="J1597" s="6">
        <v>1</v>
      </c>
      <c r="K1597" s="18">
        <v>0</v>
      </c>
      <c r="L1597" s="35">
        <f>Data!BT13</f>
        <v>3.762055161233812E-2</v>
      </c>
      <c r="M1597" s="39">
        <f>VLOOKUP(C1597,Data!$CB$2:$EB$22,1+VALUE(MID(A1597,6,2)),FALSE)</f>
        <v>1355.619999999999</v>
      </c>
      <c r="Q1597" s="21">
        <v>1355.619999999999</v>
      </c>
      <c r="R1597" s="21">
        <v>0</v>
      </c>
      <c r="S1597" s="21">
        <v>-1355.619999999999</v>
      </c>
      <c r="T1597" s="38">
        <v>1</v>
      </c>
    </row>
    <row r="1598" spans="1:20" x14ac:dyDescent="0.25">
      <c r="A1598" s="16" t="s">
        <v>327</v>
      </c>
      <c r="B1598" s="8" t="s">
        <v>338</v>
      </c>
      <c r="C1598" s="8" t="s">
        <v>70</v>
      </c>
      <c r="E1598" s="8" t="str">
        <f t="shared" si="191"/>
        <v>Initial</v>
      </c>
      <c r="F1598" s="4">
        <v>0</v>
      </c>
      <c r="G1598" s="19">
        <v>0</v>
      </c>
      <c r="H1598" s="4">
        <v>0</v>
      </c>
      <c r="I1598" s="6">
        <f t="shared" si="192"/>
        <v>1</v>
      </c>
      <c r="J1598" s="6">
        <v>1</v>
      </c>
      <c r="K1598" s="18">
        <v>0</v>
      </c>
      <c r="L1598" s="35">
        <f>Data!BT14</f>
        <v>3.6644964047534527E-2</v>
      </c>
      <c r="M1598" s="39">
        <f>VLOOKUP(C1598,Data!$CB$2:$EB$22,1+VALUE(MID(A1598,6,2)),FALSE)</f>
        <v>1433.08</v>
      </c>
      <c r="Q1598" s="21">
        <v>1433.08</v>
      </c>
      <c r="R1598" s="21">
        <v>0</v>
      </c>
      <c r="S1598" s="21">
        <v>-1433.08</v>
      </c>
      <c r="T1598" s="38">
        <v>1</v>
      </c>
    </row>
    <row r="1599" spans="1:20" x14ac:dyDescent="0.25">
      <c r="A1599" s="17" t="s">
        <v>262</v>
      </c>
      <c r="B1599" s="8" t="s">
        <v>338</v>
      </c>
      <c r="C1599" s="8" t="s">
        <v>70</v>
      </c>
      <c r="E1599" s="8" t="str">
        <f t="shared" si="191"/>
        <v>Umbrella-search.umb</v>
      </c>
      <c r="F1599" s="4">
        <v>0</v>
      </c>
      <c r="G1599" s="19">
        <v>0</v>
      </c>
      <c r="H1599" s="4">
        <v>0</v>
      </c>
      <c r="I1599" s="6">
        <f t="shared" si="192"/>
        <v>1</v>
      </c>
      <c r="J1599" s="6">
        <v>1</v>
      </c>
      <c r="K1599" s="18">
        <v>0</v>
      </c>
      <c r="L1599" s="35">
        <f>Data!BT15</f>
        <v>4.1998330200443579E-2</v>
      </c>
      <c r="Q1599" s="21">
        <v>3715.6335014098013</v>
      </c>
      <c r="R1599" s="21">
        <v>0</v>
      </c>
      <c r="S1599" s="21">
        <v>-3715.6335014098013</v>
      </c>
      <c r="T1599" s="38">
        <v>1</v>
      </c>
    </row>
    <row r="1600" spans="1:20" x14ac:dyDescent="0.25">
      <c r="A1600" s="17" t="s">
        <v>263</v>
      </c>
      <c r="B1600" s="8" t="s">
        <v>338</v>
      </c>
      <c r="C1600" s="8" t="s">
        <v>70</v>
      </c>
      <c r="E1600" s="8" t="str">
        <f t="shared" si="191"/>
        <v>Umbrella-search.umb</v>
      </c>
      <c r="F1600" s="4">
        <v>0</v>
      </c>
      <c r="G1600" s="19">
        <v>0</v>
      </c>
      <c r="H1600" s="4">
        <v>0</v>
      </c>
      <c r="I1600" s="6">
        <f t="shared" si="192"/>
        <v>1</v>
      </c>
      <c r="J1600" s="6">
        <v>1</v>
      </c>
      <c r="K1600" s="18">
        <v>0</v>
      </c>
      <c r="L1600" s="35">
        <f>Data!BT16</f>
        <v>4.2597778619165694E-2</v>
      </c>
      <c r="Q1600" s="21">
        <v>4099.9101078517133</v>
      </c>
      <c r="R1600" s="21">
        <v>0</v>
      </c>
      <c r="S1600" s="21">
        <v>-4099.9101078517133</v>
      </c>
      <c r="T1600" s="38">
        <v>1</v>
      </c>
    </row>
    <row r="1601" spans="1:20" x14ac:dyDescent="0.25">
      <c r="A1601" s="17" t="s">
        <v>264</v>
      </c>
      <c r="B1601" s="8" t="s">
        <v>338</v>
      </c>
      <c r="C1601" s="8" t="s">
        <v>70</v>
      </c>
      <c r="E1601" s="8" t="str">
        <f t="shared" si="191"/>
        <v>Umbrella-search.umb</v>
      </c>
      <c r="F1601" s="4">
        <v>0</v>
      </c>
      <c r="G1601" s="19">
        <v>0</v>
      </c>
      <c r="H1601" s="4">
        <v>0</v>
      </c>
      <c r="I1601" s="6">
        <f t="shared" si="192"/>
        <v>1</v>
      </c>
      <c r="J1601" s="6">
        <v>1</v>
      </c>
      <c r="K1601" s="18">
        <v>0</v>
      </c>
      <c r="L1601" s="35">
        <f>Data!BT17</f>
        <v>4.3849804821703663E-2</v>
      </c>
      <c r="Q1601" s="21">
        <v>3948.7338230980204</v>
      </c>
      <c r="R1601" s="21">
        <v>0</v>
      </c>
      <c r="S1601" s="21">
        <v>-3948.7338230980204</v>
      </c>
      <c r="T1601" s="38">
        <v>1</v>
      </c>
    </row>
    <row r="1602" spans="1:20" x14ac:dyDescent="0.25">
      <c r="A1602" s="17" t="s">
        <v>265</v>
      </c>
      <c r="B1602" s="8" t="s">
        <v>338</v>
      </c>
      <c r="C1602" s="8" t="s">
        <v>70</v>
      </c>
      <c r="E1602" s="8" t="str">
        <f t="shared" si="191"/>
        <v>Umbrella-search.umb</v>
      </c>
      <c r="F1602" s="4">
        <v>0</v>
      </c>
      <c r="G1602" s="19">
        <v>0</v>
      </c>
      <c r="H1602" s="4">
        <v>0</v>
      </c>
      <c r="I1602" s="6">
        <f t="shared" si="192"/>
        <v>1</v>
      </c>
      <c r="J1602" s="6">
        <v>1</v>
      </c>
      <c r="K1602" s="18">
        <v>0</v>
      </c>
      <c r="L1602" s="35">
        <f>Data!BT18</f>
        <v>3.9210065454884278E-2</v>
      </c>
      <c r="Q1602" s="21">
        <v>3365.9982139992171</v>
      </c>
      <c r="R1602" s="21">
        <v>0</v>
      </c>
      <c r="S1602" s="21">
        <v>-3365.9982139992171</v>
      </c>
      <c r="T1602" s="38">
        <v>1</v>
      </c>
    </row>
    <row r="1603" spans="1:20" x14ac:dyDescent="0.25">
      <c r="A1603" s="17" t="s">
        <v>266</v>
      </c>
      <c r="B1603" s="8" t="s">
        <v>338</v>
      </c>
      <c r="C1603" s="8" t="s">
        <v>70</v>
      </c>
      <c r="E1603" s="8" t="str">
        <f t="shared" si="191"/>
        <v>Umbrella-search.umb</v>
      </c>
      <c r="F1603" s="4">
        <v>0</v>
      </c>
      <c r="G1603" s="19">
        <v>0</v>
      </c>
      <c r="H1603" s="4">
        <v>0</v>
      </c>
      <c r="I1603" s="6">
        <f t="shared" si="192"/>
        <v>1</v>
      </c>
      <c r="J1603" s="6">
        <v>1</v>
      </c>
      <c r="K1603" s="18">
        <v>0</v>
      </c>
      <c r="L1603" s="35">
        <f>Data!BT19</f>
        <v>4.2394862921044461E-2</v>
      </c>
      <c r="Q1603" s="21">
        <v>3749.7225207592392</v>
      </c>
      <c r="R1603" s="21">
        <v>0</v>
      </c>
      <c r="S1603" s="21">
        <v>-3749.7225207592392</v>
      </c>
      <c r="T1603" s="38">
        <v>1</v>
      </c>
    </row>
    <row r="1604" spans="1:20" x14ac:dyDescent="0.25">
      <c r="A1604" s="17" t="s">
        <v>267</v>
      </c>
      <c r="B1604" s="8" t="s">
        <v>338</v>
      </c>
      <c r="C1604" s="8" t="s">
        <v>70</v>
      </c>
      <c r="E1604" s="8" t="str">
        <f t="shared" si="191"/>
        <v>Umbrella-search.umb</v>
      </c>
      <c r="F1604" s="4">
        <v>0</v>
      </c>
      <c r="G1604" s="19">
        <v>0</v>
      </c>
      <c r="H1604" s="4">
        <v>0</v>
      </c>
      <c r="I1604" s="6">
        <f t="shared" si="192"/>
        <v>1</v>
      </c>
      <c r="J1604" s="6">
        <v>1</v>
      </c>
      <c r="K1604" s="18">
        <v>0</v>
      </c>
      <c r="L1604" s="35">
        <f>Data!BT20</f>
        <v>3.5029386007661575E-2</v>
      </c>
      <c r="Q1604" s="21">
        <v>3278.8952679165213</v>
      </c>
      <c r="R1604" s="21">
        <v>0</v>
      </c>
      <c r="S1604" s="21">
        <v>-3278.8952679165213</v>
      </c>
      <c r="T1604" s="38">
        <v>1</v>
      </c>
    </row>
    <row r="1605" spans="1:20" x14ac:dyDescent="0.25">
      <c r="A1605" s="17" t="s">
        <v>268</v>
      </c>
      <c r="B1605" s="8" t="s">
        <v>338</v>
      </c>
      <c r="C1605" s="8" t="s">
        <v>70</v>
      </c>
      <c r="E1605" s="8" t="str">
        <f t="shared" si="191"/>
        <v>Umbrella-search.umb</v>
      </c>
      <c r="F1605" s="4">
        <v>0</v>
      </c>
      <c r="G1605" s="19">
        <v>0</v>
      </c>
      <c r="H1605" s="4">
        <v>0</v>
      </c>
      <c r="I1605" s="6">
        <f t="shared" si="192"/>
        <v>1</v>
      </c>
      <c r="J1605" s="6">
        <v>1</v>
      </c>
      <c r="K1605" s="18">
        <v>0</v>
      </c>
      <c r="L1605" s="35">
        <f>Data!BT21</f>
        <v>3.51190288335336E-2</v>
      </c>
      <c r="Q1605" s="21">
        <v>3610.8789495475994</v>
      </c>
      <c r="R1605" s="21">
        <v>0</v>
      </c>
      <c r="S1605" s="21">
        <v>-3610.8789495475994</v>
      </c>
      <c r="T1605" s="38">
        <v>1</v>
      </c>
    </row>
    <row r="1606" spans="1:20" x14ac:dyDescent="0.25">
      <c r="A1606" s="17" t="s">
        <v>269</v>
      </c>
      <c r="B1606" s="8" t="s">
        <v>338</v>
      </c>
      <c r="C1606" s="8" t="s">
        <v>70</v>
      </c>
      <c r="E1606" s="8" t="str">
        <f t="shared" si="191"/>
        <v>Umbrella-search.umb</v>
      </c>
      <c r="F1606" s="4">
        <v>0</v>
      </c>
      <c r="G1606" s="19">
        <v>0</v>
      </c>
      <c r="H1606" s="4">
        <v>0</v>
      </c>
      <c r="I1606" s="6">
        <f t="shared" si="192"/>
        <v>1</v>
      </c>
      <c r="J1606" s="6">
        <v>1</v>
      </c>
      <c r="K1606" s="18">
        <v>0</v>
      </c>
      <c r="L1606" s="35">
        <f>Data!BT22</f>
        <v>3.6394055538464247E-2</v>
      </c>
      <c r="Q1606" s="21">
        <v>3713.6594737222231</v>
      </c>
      <c r="R1606" s="21">
        <v>0</v>
      </c>
      <c r="S1606" s="21">
        <v>-3713.6594737222231</v>
      </c>
      <c r="T1606" s="38">
        <v>1</v>
      </c>
    </row>
    <row r="1607" spans="1:20" x14ac:dyDescent="0.25">
      <c r="A1607" s="17" t="s">
        <v>270</v>
      </c>
      <c r="B1607" s="8" t="s">
        <v>338</v>
      </c>
      <c r="C1607" s="8" t="s">
        <v>70</v>
      </c>
      <c r="E1607" s="8" t="str">
        <f t="shared" si="191"/>
        <v>Umbrella-search.umb</v>
      </c>
      <c r="F1607" s="4">
        <v>0</v>
      </c>
      <c r="G1607" s="19">
        <v>0</v>
      </c>
      <c r="H1607" s="4">
        <v>0</v>
      </c>
      <c r="I1607" s="6">
        <f t="shared" si="192"/>
        <v>1</v>
      </c>
      <c r="J1607" s="6">
        <v>1</v>
      </c>
      <c r="K1607" s="18">
        <v>0</v>
      </c>
      <c r="L1607" s="35">
        <f>Data!BT23</f>
        <v>3.9384678075240785E-2</v>
      </c>
      <c r="Q1607" s="21">
        <v>3772.2280290397111</v>
      </c>
      <c r="R1607" s="21">
        <v>0</v>
      </c>
      <c r="S1607" s="21">
        <v>-3772.2280290397111</v>
      </c>
      <c r="T1607" s="38">
        <v>1</v>
      </c>
    </row>
    <row r="1608" spans="1:20" x14ac:dyDescent="0.25">
      <c r="A1608" s="17" t="s">
        <v>249</v>
      </c>
      <c r="B1608" s="8" t="s">
        <v>338</v>
      </c>
      <c r="C1608" s="8" t="s">
        <v>70</v>
      </c>
      <c r="E1608" s="8" t="str">
        <f t="shared" si="191"/>
        <v>Umbrella-search.umb</v>
      </c>
      <c r="F1608" s="4">
        <v>0</v>
      </c>
      <c r="G1608" s="19">
        <v>0</v>
      </c>
      <c r="H1608" s="4">
        <v>0</v>
      </c>
      <c r="I1608" s="6">
        <f t="shared" si="192"/>
        <v>1</v>
      </c>
      <c r="J1608" s="6">
        <v>1</v>
      </c>
      <c r="K1608" s="18">
        <v>0</v>
      </c>
      <c r="L1608" s="35">
        <f>Data!BT24</f>
        <v>3.7814308672776263E-2</v>
      </c>
      <c r="Q1608" s="21">
        <v>3642.0109012065404</v>
      </c>
      <c r="R1608" s="21">
        <v>0</v>
      </c>
      <c r="S1608" s="21">
        <v>-3642.0109012065404</v>
      </c>
      <c r="T1608" s="38">
        <v>1</v>
      </c>
    </row>
    <row r="1609" spans="1:20" x14ac:dyDescent="0.25">
      <c r="A1609" s="17" t="s">
        <v>250</v>
      </c>
      <c r="B1609" s="8" t="s">
        <v>338</v>
      </c>
      <c r="C1609" s="8" t="s">
        <v>70</v>
      </c>
      <c r="E1609" s="8" t="str">
        <f t="shared" si="191"/>
        <v>Umbrella-search.umb</v>
      </c>
      <c r="F1609" s="4">
        <v>0</v>
      </c>
      <c r="G1609" s="19">
        <v>0</v>
      </c>
      <c r="H1609" s="4">
        <v>0</v>
      </c>
      <c r="I1609" s="6">
        <f t="shared" si="192"/>
        <v>1</v>
      </c>
      <c r="J1609" s="6">
        <v>1</v>
      </c>
      <c r="K1609" s="18">
        <v>0</v>
      </c>
      <c r="L1609" s="35">
        <f>Data!BT25</f>
        <v>3.8433136719002836E-2</v>
      </c>
      <c r="Q1609" s="21">
        <v>3852.1226124096993</v>
      </c>
      <c r="R1609" s="21">
        <v>0</v>
      </c>
      <c r="S1609" s="21">
        <v>-3852.1226124096993</v>
      </c>
      <c r="T1609" s="38">
        <v>1</v>
      </c>
    </row>
    <row r="1610" spans="1:20" x14ac:dyDescent="0.25">
      <c r="A1610" s="17" t="s">
        <v>251</v>
      </c>
      <c r="B1610" s="8" t="s">
        <v>338</v>
      </c>
      <c r="C1610" s="8" t="s">
        <v>70</v>
      </c>
      <c r="E1610" s="8" t="str">
        <f t="shared" si="191"/>
        <v>Umbrella-search.umb</v>
      </c>
      <c r="F1610" s="4">
        <v>0</v>
      </c>
      <c r="G1610" s="19">
        <v>0</v>
      </c>
      <c r="H1610" s="4">
        <v>0</v>
      </c>
      <c r="I1610" s="6">
        <f t="shared" si="192"/>
        <v>1</v>
      </c>
      <c r="J1610" s="6">
        <v>1</v>
      </c>
      <c r="K1610" s="18">
        <v>0</v>
      </c>
      <c r="L1610" s="35">
        <f>Data!BT26</f>
        <v>3.842030683757458E-2</v>
      </c>
      <c r="Q1610" s="21">
        <v>3725.4295373966106</v>
      </c>
      <c r="R1610" s="21">
        <v>0</v>
      </c>
      <c r="S1610" s="21">
        <v>-3725.4295373966106</v>
      </c>
      <c r="T1610" s="38">
        <v>1</v>
      </c>
    </row>
    <row r="1611" spans="1:20" x14ac:dyDescent="0.25">
      <c r="A1611" s="17" t="s">
        <v>252</v>
      </c>
      <c r="B1611" s="8" t="s">
        <v>338</v>
      </c>
      <c r="C1611" s="8" t="s">
        <v>70</v>
      </c>
      <c r="E1611" s="8" t="str">
        <f t="shared" si="191"/>
        <v>Umbrella-search.umb</v>
      </c>
      <c r="F1611" s="4">
        <v>0</v>
      </c>
      <c r="G1611" s="19">
        <v>0</v>
      </c>
      <c r="H1611" s="4">
        <v>0</v>
      </c>
      <c r="I1611" s="6">
        <f t="shared" si="192"/>
        <v>1</v>
      </c>
      <c r="J1611" s="6">
        <v>1</v>
      </c>
      <c r="K1611" s="18">
        <v>0</v>
      </c>
      <c r="L1611" s="35">
        <f>Data!BT27</f>
        <v>3.4461504929258154E-2</v>
      </c>
      <c r="Q1611" s="21">
        <v>3831.8342396340558</v>
      </c>
      <c r="R1611" s="21">
        <v>0</v>
      </c>
      <c r="S1611" s="21">
        <v>-3831.8342396340558</v>
      </c>
      <c r="T1611" s="38">
        <v>1</v>
      </c>
    </row>
    <row r="1612" spans="1:20" x14ac:dyDescent="0.25">
      <c r="A1612" s="17" t="s">
        <v>253</v>
      </c>
      <c r="B1612" s="8" t="s">
        <v>338</v>
      </c>
      <c r="C1612" s="8" t="s">
        <v>70</v>
      </c>
      <c r="E1612" s="8" t="str">
        <f t="shared" si="191"/>
        <v>Umbrella-search.umb</v>
      </c>
      <c r="F1612" s="4">
        <v>0</v>
      </c>
      <c r="G1612" s="19">
        <v>0</v>
      </c>
      <c r="H1612" s="4">
        <v>0</v>
      </c>
      <c r="I1612" s="6">
        <f t="shared" si="192"/>
        <v>1</v>
      </c>
      <c r="J1612" s="6">
        <v>1</v>
      </c>
      <c r="K1612" s="18">
        <v>0</v>
      </c>
      <c r="L1612" s="35">
        <f>Data!BT28</f>
        <v>3.4530231220421766E-2</v>
      </c>
      <c r="Q1612" s="21">
        <v>3775.3929839495131</v>
      </c>
      <c r="R1612" s="21">
        <v>0</v>
      </c>
      <c r="S1612" s="21">
        <v>-3775.3929839495131</v>
      </c>
      <c r="T1612" s="38">
        <v>1</v>
      </c>
    </row>
    <row r="1613" spans="1:20" x14ac:dyDescent="0.25">
      <c r="A1613" s="17" t="s">
        <v>254</v>
      </c>
      <c r="B1613" s="8" t="s">
        <v>338</v>
      </c>
      <c r="C1613" s="8" t="s">
        <v>70</v>
      </c>
      <c r="E1613" s="8" t="str">
        <f t="shared" si="191"/>
        <v>Umbrella-search.umb</v>
      </c>
      <c r="F1613" s="4">
        <v>0</v>
      </c>
      <c r="G1613" s="19">
        <v>0</v>
      </c>
      <c r="H1613" s="4">
        <v>0</v>
      </c>
      <c r="I1613" s="6">
        <f t="shared" si="192"/>
        <v>1</v>
      </c>
      <c r="J1613" s="6">
        <v>1</v>
      </c>
      <c r="K1613" s="18">
        <v>0</v>
      </c>
      <c r="L1613" s="35">
        <f>Data!BT29</f>
        <v>4.8393259828831602E-2</v>
      </c>
      <c r="Q1613" s="21">
        <v>3577.6785967995997</v>
      </c>
      <c r="R1613" s="21">
        <v>0</v>
      </c>
      <c r="S1613" s="21">
        <v>-3577.6785967995997</v>
      </c>
      <c r="T1613" s="38">
        <v>1</v>
      </c>
    </row>
    <row r="1614" spans="1:20" x14ac:dyDescent="0.25">
      <c r="A1614" s="17" t="s">
        <v>255</v>
      </c>
      <c r="B1614" s="8" t="s">
        <v>338</v>
      </c>
      <c r="C1614" s="8" t="s">
        <v>70</v>
      </c>
      <c r="E1614" s="8" t="str">
        <f t="shared" si="191"/>
        <v>Umbrella-search.umb</v>
      </c>
      <c r="F1614" s="4">
        <v>0</v>
      </c>
      <c r="G1614" s="19">
        <v>0</v>
      </c>
      <c r="H1614" s="4">
        <v>0</v>
      </c>
      <c r="I1614" s="6">
        <f t="shared" si="192"/>
        <v>1</v>
      </c>
      <c r="J1614" s="6">
        <v>1</v>
      </c>
      <c r="K1614" s="18">
        <v>0</v>
      </c>
      <c r="L1614" s="35">
        <f>Data!BT30</f>
        <v>4.4325543564021408E-2</v>
      </c>
      <c r="Q1614" s="21">
        <v>4111.9453558691066</v>
      </c>
      <c r="R1614" s="21">
        <v>0</v>
      </c>
      <c r="S1614" s="21">
        <v>-4111.9453558691066</v>
      </c>
      <c r="T1614" s="38">
        <v>1</v>
      </c>
    </row>
    <row r="1615" spans="1:20" x14ac:dyDescent="0.25">
      <c r="A1615" s="17" t="s">
        <v>256</v>
      </c>
      <c r="B1615" s="8" t="s">
        <v>338</v>
      </c>
      <c r="C1615" s="8" t="s">
        <v>70</v>
      </c>
      <c r="E1615" s="8" t="str">
        <f t="shared" si="191"/>
        <v>Umbrella-search.umb</v>
      </c>
      <c r="F1615" s="4">
        <v>0</v>
      </c>
      <c r="G1615" s="19">
        <v>0</v>
      </c>
      <c r="H1615" s="4">
        <v>0</v>
      </c>
      <c r="I1615" s="6">
        <f t="shared" si="192"/>
        <v>1</v>
      </c>
      <c r="J1615" s="6">
        <v>1</v>
      </c>
      <c r="K1615" s="18">
        <v>0</v>
      </c>
      <c r="L1615" s="35">
        <f>Data!BT31</f>
        <v>4.8066008794824484E-2</v>
      </c>
      <c r="Q1615" s="21">
        <v>3992.0817733084632</v>
      </c>
      <c r="R1615" s="21">
        <v>0</v>
      </c>
      <c r="S1615" s="21">
        <v>-3992.0817733084632</v>
      </c>
      <c r="T1615" s="38">
        <v>1</v>
      </c>
    </row>
    <row r="1616" spans="1:20" x14ac:dyDescent="0.25">
      <c r="A1616" s="17" t="s">
        <v>257</v>
      </c>
      <c r="B1616" s="8" t="s">
        <v>338</v>
      </c>
      <c r="C1616" s="8" t="s">
        <v>70</v>
      </c>
      <c r="E1616" s="8" t="str">
        <f t="shared" si="191"/>
        <v>Umbrella-search.umb</v>
      </c>
      <c r="F1616" s="4">
        <v>0</v>
      </c>
      <c r="G1616" s="19">
        <v>0</v>
      </c>
      <c r="H1616" s="4">
        <v>0</v>
      </c>
      <c r="I1616" s="6">
        <f t="shared" si="192"/>
        <v>1</v>
      </c>
      <c r="J1616" s="6">
        <v>1</v>
      </c>
      <c r="K1616" s="18">
        <v>0</v>
      </c>
      <c r="L1616" s="35">
        <f>Data!BT32</f>
        <v>4.1233851159657352E-2</v>
      </c>
      <c r="Q1616" s="21">
        <v>3284.27522786704</v>
      </c>
      <c r="R1616" s="21">
        <v>0</v>
      </c>
      <c r="S1616" s="21">
        <v>-3284.27522786704</v>
      </c>
      <c r="T1616" s="38">
        <v>1</v>
      </c>
    </row>
    <row r="1617" spans="1:20" x14ac:dyDescent="0.25">
      <c r="A1617" s="17" t="s">
        <v>258</v>
      </c>
      <c r="B1617" s="8" t="s">
        <v>338</v>
      </c>
      <c r="C1617" s="8" t="s">
        <v>70</v>
      </c>
      <c r="E1617" s="8" t="str">
        <f t="shared" si="191"/>
        <v>Umbrella-search.umb</v>
      </c>
      <c r="F1617" s="4">
        <v>0</v>
      </c>
      <c r="G1617" s="19">
        <v>0</v>
      </c>
      <c r="H1617" s="4">
        <v>0</v>
      </c>
      <c r="I1617" s="6">
        <f t="shared" si="192"/>
        <v>1</v>
      </c>
      <c r="J1617" s="6">
        <v>1</v>
      </c>
      <c r="K1617" s="18">
        <v>0</v>
      </c>
      <c r="L1617" s="35">
        <f>Data!BT33</f>
        <v>5.1106145826752179E-2</v>
      </c>
      <c r="Q1617" s="21">
        <v>4555.6818299049055</v>
      </c>
      <c r="R1617" s="21">
        <v>0</v>
      </c>
      <c r="S1617" s="21">
        <v>-4555.6818299049055</v>
      </c>
      <c r="T1617" s="38">
        <v>1</v>
      </c>
    </row>
    <row r="1618" spans="1:20" x14ac:dyDescent="0.25">
      <c r="A1618" s="17" t="s">
        <v>259</v>
      </c>
      <c r="B1618" s="8" t="s">
        <v>338</v>
      </c>
      <c r="C1618" s="8" t="s">
        <v>70</v>
      </c>
      <c r="E1618" s="8" t="str">
        <f t="shared" si="191"/>
        <v>Umbrella-search.umb</v>
      </c>
      <c r="F1618" s="4">
        <v>0</v>
      </c>
      <c r="G1618" s="19">
        <v>0</v>
      </c>
      <c r="H1618" s="4">
        <v>0</v>
      </c>
      <c r="I1618" s="6">
        <f t="shared" si="192"/>
        <v>1</v>
      </c>
      <c r="J1618" s="6">
        <v>1</v>
      </c>
      <c r="K1618" s="18">
        <v>0</v>
      </c>
      <c r="L1618" s="35">
        <f>Data!BT34</f>
        <v>5.179229488041856E-2</v>
      </c>
      <c r="Q1618" s="21">
        <v>4149.2535537410949</v>
      </c>
      <c r="R1618" s="21">
        <v>0</v>
      </c>
      <c r="S1618" s="21">
        <v>-4149.2535537410949</v>
      </c>
      <c r="T1618" s="38">
        <v>1</v>
      </c>
    </row>
    <row r="1619" spans="1:20" x14ac:dyDescent="0.25">
      <c r="A1619" s="17" t="s">
        <v>260</v>
      </c>
      <c r="B1619" s="8" t="s">
        <v>338</v>
      </c>
      <c r="C1619" s="8" t="s">
        <v>70</v>
      </c>
      <c r="E1619" s="8" t="str">
        <f t="shared" si="191"/>
        <v>Umbrella-search.umb</v>
      </c>
      <c r="F1619" s="4">
        <v>0</v>
      </c>
      <c r="G1619" s="19">
        <v>0</v>
      </c>
      <c r="H1619" s="4">
        <v>0</v>
      </c>
      <c r="I1619" s="6">
        <f t="shared" si="192"/>
        <v>1</v>
      </c>
      <c r="J1619" s="6">
        <v>1</v>
      </c>
      <c r="K1619" s="18">
        <v>0</v>
      </c>
      <c r="L1619" s="35">
        <f>Data!BT35</f>
        <v>5.3032795061033672E-2</v>
      </c>
      <c r="Q1619" s="21">
        <v>3798.7355474190181</v>
      </c>
      <c r="R1619" s="21">
        <v>0</v>
      </c>
      <c r="S1619" s="21">
        <v>-3798.7355474190181</v>
      </c>
      <c r="T1619" s="38">
        <v>1</v>
      </c>
    </row>
    <row r="1620" spans="1:20" x14ac:dyDescent="0.25">
      <c r="A1620" s="17" t="s">
        <v>261</v>
      </c>
      <c r="B1620" s="8" t="s">
        <v>338</v>
      </c>
      <c r="C1620" s="8" t="s">
        <v>70</v>
      </c>
      <c r="E1620" s="8" t="str">
        <f t="shared" si="191"/>
        <v>Umbrella-search.umb</v>
      </c>
      <c r="F1620" s="4">
        <v>0</v>
      </c>
      <c r="G1620" s="19">
        <v>0</v>
      </c>
      <c r="H1620" s="4">
        <v>0</v>
      </c>
      <c r="I1620" s="6">
        <f t="shared" si="192"/>
        <v>1</v>
      </c>
      <c r="J1620" s="6">
        <v>1</v>
      </c>
      <c r="K1620" s="18">
        <v>0</v>
      </c>
      <c r="L1620" s="35">
        <f>Data!BT36</f>
        <v>5.5268879604339238E-2</v>
      </c>
      <c r="Q1620" s="21">
        <v>3720.7944932847699</v>
      </c>
      <c r="R1620" s="21">
        <v>0</v>
      </c>
      <c r="S1620" s="21">
        <v>-3720.7944932847699</v>
      </c>
      <c r="T1620" s="38">
        <v>1</v>
      </c>
    </row>
    <row r="1621" spans="1:20" x14ac:dyDescent="0.25">
      <c r="A1621" s="17" t="s">
        <v>278</v>
      </c>
      <c r="B1621" s="8" t="s">
        <v>338</v>
      </c>
      <c r="C1621" s="8" t="s">
        <v>70</v>
      </c>
      <c r="E1621" s="8" t="str">
        <f t="shared" si="191"/>
        <v>Umbrella-search.umb</v>
      </c>
      <c r="F1621" s="4">
        <v>0</v>
      </c>
      <c r="G1621" s="19">
        <v>0</v>
      </c>
      <c r="H1621" s="4">
        <v>0</v>
      </c>
      <c r="I1621" s="6">
        <f t="shared" si="192"/>
        <v>1</v>
      </c>
      <c r="J1621" s="6">
        <v>1</v>
      </c>
      <c r="K1621" s="18">
        <v>0</v>
      </c>
      <c r="L1621" s="35">
        <f>Data!BT37</f>
        <v>5.3846374207024636E-2</v>
      </c>
      <c r="Q1621" s="21">
        <v>3263.8554922140902</v>
      </c>
      <c r="R1621" s="21">
        <v>0</v>
      </c>
      <c r="S1621" s="21">
        <v>-3263.8554922140902</v>
      </c>
      <c r="T1621" s="38">
        <v>1</v>
      </c>
    </row>
    <row r="1622" spans="1:20" x14ac:dyDescent="0.25">
      <c r="A1622" s="17" t="s">
        <v>279</v>
      </c>
      <c r="B1622" s="8" t="s">
        <v>338</v>
      </c>
      <c r="C1622" s="8" t="s">
        <v>70</v>
      </c>
      <c r="E1622" s="8" t="str">
        <f t="shared" si="191"/>
        <v>Umbrella-search.umb</v>
      </c>
      <c r="F1622" s="4">
        <v>0</v>
      </c>
      <c r="G1622" s="19">
        <v>0</v>
      </c>
      <c r="H1622" s="4">
        <v>0</v>
      </c>
      <c r="I1622" s="6">
        <f t="shared" si="192"/>
        <v>1</v>
      </c>
      <c r="J1622" s="6">
        <v>1</v>
      </c>
      <c r="K1622" s="18">
        <v>0</v>
      </c>
      <c r="L1622" s="35">
        <f>Data!BT38</f>
        <v>3.9001781405702089E-2</v>
      </c>
      <c r="Q1622" s="21">
        <v>3617.3661147193816</v>
      </c>
      <c r="R1622" s="21">
        <v>0</v>
      </c>
      <c r="S1622" s="21">
        <v>-3617.3661147193816</v>
      </c>
      <c r="T1622" s="38">
        <v>1</v>
      </c>
    </row>
    <row r="1623" spans="1:20" x14ac:dyDescent="0.25">
      <c r="A1623" s="17" t="s">
        <v>280</v>
      </c>
      <c r="B1623" s="8" t="s">
        <v>338</v>
      </c>
      <c r="C1623" s="8" t="s">
        <v>70</v>
      </c>
      <c r="E1623" s="8" t="str">
        <f t="shared" si="191"/>
        <v>Umbrella-search.umb</v>
      </c>
      <c r="F1623" s="4">
        <v>0</v>
      </c>
      <c r="G1623" s="19">
        <v>0</v>
      </c>
      <c r="H1623" s="4">
        <v>0</v>
      </c>
      <c r="I1623" s="6">
        <f t="shared" si="192"/>
        <v>1</v>
      </c>
      <c r="J1623" s="6">
        <v>1</v>
      </c>
      <c r="K1623" s="18">
        <v>0</v>
      </c>
      <c r="L1623" s="35">
        <f>Data!BT39</f>
        <v>3.9001781405702089E-2</v>
      </c>
      <c r="Q1623" s="21">
        <v>3094.9507439620475</v>
      </c>
      <c r="R1623" s="21">
        <v>0</v>
      </c>
      <c r="S1623" s="21">
        <v>-3094.9507439620475</v>
      </c>
      <c r="T1623" s="38">
        <v>1</v>
      </c>
    </row>
    <row r="1624" spans="1:20" x14ac:dyDescent="0.25">
      <c r="A1624" s="17" t="s">
        <v>281</v>
      </c>
      <c r="B1624" s="8" t="s">
        <v>338</v>
      </c>
      <c r="C1624" s="8" t="s">
        <v>70</v>
      </c>
      <c r="E1624" s="8" t="str">
        <f t="shared" si="191"/>
        <v>Umbrella-search.umb</v>
      </c>
      <c r="F1624" s="4">
        <v>0</v>
      </c>
      <c r="G1624" s="19">
        <v>0</v>
      </c>
      <c r="H1624" s="4">
        <v>0</v>
      </c>
      <c r="I1624" s="6">
        <f t="shared" si="192"/>
        <v>1</v>
      </c>
      <c r="J1624" s="6">
        <v>1</v>
      </c>
      <c r="K1624" s="18">
        <v>0</v>
      </c>
      <c r="L1624" s="35">
        <f>Data!BT40</f>
        <v>2.7756801776790675E-2</v>
      </c>
      <c r="Q1624" s="21">
        <v>2684.2086061892719</v>
      </c>
      <c r="R1624" s="21">
        <v>0</v>
      </c>
      <c r="S1624" s="21">
        <v>-2684.2086061892719</v>
      </c>
      <c r="T1624" s="38">
        <v>1</v>
      </c>
    </row>
    <row r="1625" spans="1:20" x14ac:dyDescent="0.25">
      <c r="A1625" s="17" t="s">
        <v>282</v>
      </c>
      <c r="B1625" s="8" t="s">
        <v>338</v>
      </c>
      <c r="C1625" s="8" t="s">
        <v>70</v>
      </c>
      <c r="E1625" s="8" t="str">
        <f t="shared" si="191"/>
        <v>Umbrella-search.umb</v>
      </c>
      <c r="F1625" s="4">
        <v>0</v>
      </c>
      <c r="G1625" s="19">
        <v>0</v>
      </c>
      <c r="H1625" s="4">
        <v>0</v>
      </c>
      <c r="I1625" s="6">
        <f t="shared" si="192"/>
        <v>1</v>
      </c>
      <c r="J1625" s="6">
        <v>1</v>
      </c>
      <c r="K1625" s="18">
        <v>0</v>
      </c>
      <c r="L1625" s="35">
        <f>Data!BT41</f>
        <v>2.6623342793737587E-2</v>
      </c>
      <c r="Q1625" s="21">
        <v>2826.6199153842736</v>
      </c>
      <c r="R1625" s="21">
        <v>0</v>
      </c>
      <c r="S1625" s="21">
        <v>-2826.6199153842736</v>
      </c>
      <c r="T1625" s="38">
        <v>1</v>
      </c>
    </row>
    <row r="1626" spans="1:20" x14ac:dyDescent="0.25">
      <c r="A1626" s="17" t="s">
        <v>283</v>
      </c>
      <c r="B1626" s="8" t="s">
        <v>338</v>
      </c>
      <c r="C1626" s="8" t="s">
        <v>70</v>
      </c>
      <c r="E1626" s="8" t="str">
        <f t="shared" si="191"/>
        <v>Umbrella-search.umb</v>
      </c>
      <c r="F1626" s="4">
        <v>0</v>
      </c>
      <c r="G1626" s="19">
        <v>0</v>
      </c>
      <c r="H1626" s="4">
        <v>0</v>
      </c>
      <c r="I1626" s="6">
        <f t="shared" si="192"/>
        <v>1</v>
      </c>
      <c r="J1626" s="6">
        <v>1</v>
      </c>
      <c r="K1626" s="18">
        <v>0</v>
      </c>
      <c r="L1626" s="35">
        <f>Data!BT42</f>
        <v>2.9846451654314321E-2</v>
      </c>
      <c r="Q1626" s="21">
        <v>3111.8963108354228</v>
      </c>
      <c r="R1626" s="21">
        <v>0</v>
      </c>
      <c r="S1626" s="21">
        <v>-3111.8963108354228</v>
      </c>
      <c r="T1626" s="38">
        <v>1</v>
      </c>
    </row>
    <row r="1627" spans="1:20" x14ac:dyDescent="0.25">
      <c r="A1627" s="17" t="s">
        <v>284</v>
      </c>
      <c r="B1627" s="8" t="s">
        <v>338</v>
      </c>
      <c r="C1627" s="8" t="s">
        <v>70</v>
      </c>
      <c r="E1627" s="8" t="str">
        <f t="shared" si="191"/>
        <v>Umbrella-search.umb</v>
      </c>
      <c r="F1627" s="4">
        <v>0</v>
      </c>
      <c r="G1627" s="19">
        <v>0</v>
      </c>
      <c r="H1627" s="4">
        <v>0</v>
      </c>
      <c r="I1627" s="6">
        <f t="shared" si="192"/>
        <v>1</v>
      </c>
      <c r="J1627" s="6">
        <v>1</v>
      </c>
      <c r="K1627" s="18">
        <v>0</v>
      </c>
      <c r="L1627" s="35">
        <f>Data!BT43</f>
        <v>3.2564840357367876E-2</v>
      </c>
      <c r="Q1627" s="21">
        <v>2886.0946578241819</v>
      </c>
      <c r="R1627" s="21">
        <v>0</v>
      </c>
      <c r="S1627" s="21">
        <v>-2886.0946578241819</v>
      </c>
      <c r="T1627" s="38">
        <v>1</v>
      </c>
    </row>
    <row r="1628" spans="1:20" x14ac:dyDescent="0.25">
      <c r="A1628" s="17" t="s">
        <v>285</v>
      </c>
      <c r="B1628" s="8" t="s">
        <v>338</v>
      </c>
      <c r="C1628" s="8" t="s">
        <v>70</v>
      </c>
      <c r="E1628" s="8" t="str">
        <f t="shared" si="191"/>
        <v>Umbrella-search.umb</v>
      </c>
      <c r="F1628" s="4">
        <v>0</v>
      </c>
      <c r="G1628" s="19">
        <v>0</v>
      </c>
      <c r="H1628" s="4">
        <v>0</v>
      </c>
      <c r="I1628" s="6">
        <f t="shared" si="192"/>
        <v>1</v>
      </c>
      <c r="J1628" s="6">
        <v>1</v>
      </c>
      <c r="K1628" s="18">
        <v>0</v>
      </c>
      <c r="L1628" s="35">
        <f>Data!BT44</f>
        <v>3.0911099696757111E-2</v>
      </c>
      <c r="Q1628" s="21">
        <v>2960.6931181523696</v>
      </c>
      <c r="R1628" s="21">
        <v>0</v>
      </c>
      <c r="S1628" s="21">
        <v>-2960.6931181523696</v>
      </c>
      <c r="T1628" s="38">
        <v>1</v>
      </c>
    </row>
    <row r="1629" spans="1:20" x14ac:dyDescent="0.25">
      <c r="A1629" s="17" t="s">
        <v>286</v>
      </c>
      <c r="B1629" s="8" t="s">
        <v>338</v>
      </c>
      <c r="C1629" s="8" t="s">
        <v>70</v>
      </c>
      <c r="E1629" s="8" t="str">
        <f t="shared" si="191"/>
        <v>Umbrella-search.umb</v>
      </c>
      <c r="F1629" s="4">
        <v>0</v>
      </c>
      <c r="G1629" s="19">
        <v>0</v>
      </c>
      <c r="H1629" s="4">
        <v>0</v>
      </c>
      <c r="I1629" s="6">
        <f t="shared" si="192"/>
        <v>1</v>
      </c>
      <c r="J1629" s="6">
        <v>1</v>
      </c>
      <c r="K1629" s="18">
        <v>0</v>
      </c>
      <c r="L1629" s="35">
        <f>Data!BT45</f>
        <v>4.5616318469427486E-2</v>
      </c>
      <c r="Q1629" s="21">
        <v>3539.2937450705472</v>
      </c>
      <c r="R1629" s="21">
        <v>0</v>
      </c>
      <c r="S1629" s="21">
        <v>-3539.2937450705472</v>
      </c>
      <c r="T1629" s="38">
        <v>1</v>
      </c>
    </row>
    <row r="1630" spans="1:20" x14ac:dyDescent="0.25">
      <c r="A1630" s="17" t="s">
        <v>287</v>
      </c>
      <c r="B1630" s="8" t="s">
        <v>338</v>
      </c>
      <c r="C1630" s="8" t="s">
        <v>70</v>
      </c>
      <c r="E1630" s="8" t="str">
        <f t="shared" si="191"/>
        <v>Umbrella-search.umb</v>
      </c>
      <c r="F1630" s="4">
        <v>0</v>
      </c>
      <c r="G1630" s="19">
        <v>0</v>
      </c>
      <c r="H1630" s="4">
        <v>0</v>
      </c>
      <c r="I1630" s="6">
        <f t="shared" si="192"/>
        <v>1</v>
      </c>
      <c r="J1630" s="6">
        <v>1</v>
      </c>
      <c r="K1630" s="18">
        <v>0</v>
      </c>
      <c r="L1630" s="35">
        <f>Data!BT46</f>
        <v>4.8810636368271453E-2</v>
      </c>
      <c r="Q1630" s="21">
        <v>3666.5220157217827</v>
      </c>
      <c r="R1630" s="21">
        <v>0</v>
      </c>
      <c r="S1630" s="21">
        <v>-3666.5220157217827</v>
      </c>
      <c r="T1630" s="38">
        <v>1</v>
      </c>
    </row>
    <row r="1631" spans="1:20" x14ac:dyDescent="0.25">
      <c r="A1631" s="17" t="s">
        <v>288</v>
      </c>
      <c r="B1631" s="8" t="s">
        <v>338</v>
      </c>
      <c r="C1631" s="8" t="s">
        <v>70</v>
      </c>
      <c r="E1631" s="8" t="str">
        <f t="shared" si="191"/>
        <v>Umbrella-search.umb</v>
      </c>
      <c r="F1631" s="4">
        <v>0</v>
      </c>
      <c r="G1631" s="19">
        <v>0</v>
      </c>
      <c r="H1631" s="4">
        <v>0</v>
      </c>
      <c r="I1631" s="6">
        <f t="shared" si="192"/>
        <v>1</v>
      </c>
      <c r="J1631" s="6">
        <v>1</v>
      </c>
      <c r="K1631" s="18">
        <v>0</v>
      </c>
      <c r="L1631" s="35">
        <f>Data!BT47</f>
        <v>4.6782225344326633E-2</v>
      </c>
      <c r="Q1631" s="21">
        <v>3632.6300239824423</v>
      </c>
      <c r="R1631" s="21">
        <v>0</v>
      </c>
      <c r="S1631" s="21">
        <v>-3632.6300239824423</v>
      </c>
      <c r="T1631" s="38">
        <v>1</v>
      </c>
    </row>
    <row r="1632" spans="1:20" x14ac:dyDescent="0.25">
      <c r="A1632" s="17" t="s">
        <v>289</v>
      </c>
      <c r="B1632" s="8" t="s">
        <v>338</v>
      </c>
      <c r="C1632" s="8" t="s">
        <v>70</v>
      </c>
      <c r="E1632" s="8" t="str">
        <f t="shared" si="191"/>
        <v>Umbrella-search.umb</v>
      </c>
      <c r="F1632" s="4">
        <v>0</v>
      </c>
      <c r="G1632" s="19">
        <v>0</v>
      </c>
      <c r="H1632" s="4">
        <v>0</v>
      </c>
      <c r="I1632" s="6">
        <f t="shared" si="192"/>
        <v>1</v>
      </c>
      <c r="J1632" s="6">
        <v>1</v>
      </c>
      <c r="K1632" s="18">
        <v>0</v>
      </c>
      <c r="L1632" s="35">
        <f>Data!BT48</f>
        <v>4.802642104021012E-2</v>
      </c>
      <c r="Q1632" s="21">
        <v>3773.502736778943</v>
      </c>
      <c r="R1632" s="21">
        <v>0</v>
      </c>
      <c r="S1632" s="21">
        <v>-3773.502736778943</v>
      </c>
      <c r="T1632" s="38">
        <v>1</v>
      </c>
    </row>
    <row r="1633" spans="1:20" x14ac:dyDescent="0.25">
      <c r="A1633" s="17" t="s">
        <v>290</v>
      </c>
      <c r="B1633" s="8" t="s">
        <v>338</v>
      </c>
      <c r="C1633" s="8" t="s">
        <v>70</v>
      </c>
      <c r="E1633" s="8" t="str">
        <f t="shared" si="191"/>
        <v>Umbrella-search.umb</v>
      </c>
      <c r="F1633" s="4">
        <v>0</v>
      </c>
      <c r="G1633" s="19">
        <v>0</v>
      </c>
      <c r="H1633" s="4">
        <v>0</v>
      </c>
      <c r="I1633" s="6">
        <f t="shared" si="192"/>
        <v>1</v>
      </c>
      <c r="J1633" s="6">
        <v>1</v>
      </c>
      <c r="K1633" s="18">
        <v>0</v>
      </c>
      <c r="L1633" s="35">
        <f>Data!BT49</f>
        <v>3.9063675554210399E-2</v>
      </c>
      <c r="Q1633" s="21">
        <v>3404.7728207969208</v>
      </c>
      <c r="R1633" s="21">
        <v>0</v>
      </c>
      <c r="S1633" s="21">
        <v>-3404.7728207969208</v>
      </c>
      <c r="T1633" s="38">
        <v>1</v>
      </c>
    </row>
    <row r="1634" spans="1:20" x14ac:dyDescent="0.25">
      <c r="A1634" s="17" t="s">
        <v>291</v>
      </c>
      <c r="B1634" s="8" t="s">
        <v>338</v>
      </c>
      <c r="C1634" s="8" t="s">
        <v>70</v>
      </c>
      <c r="E1634" s="8" t="str">
        <f t="shared" si="191"/>
        <v>Umbrella-search.umb</v>
      </c>
      <c r="F1634" s="4">
        <v>0</v>
      </c>
      <c r="G1634" s="19">
        <v>0</v>
      </c>
      <c r="H1634" s="4">
        <v>0</v>
      </c>
      <c r="I1634" s="6">
        <f t="shared" si="192"/>
        <v>1</v>
      </c>
      <c r="J1634" s="6">
        <v>1</v>
      </c>
      <c r="K1634" s="18">
        <v>0</v>
      </c>
      <c r="L1634" s="35">
        <f>Data!BT50</f>
        <v>4.7447693916798539E-2</v>
      </c>
      <c r="Q1634" s="21">
        <v>3832.2608628340877</v>
      </c>
      <c r="R1634" s="21">
        <v>0</v>
      </c>
      <c r="S1634" s="21">
        <v>-3832.2608628340877</v>
      </c>
      <c r="T1634" s="38">
        <v>1</v>
      </c>
    </row>
    <row r="1635" spans="1:20" x14ac:dyDescent="0.25">
      <c r="A1635" s="17" t="s">
        <v>292</v>
      </c>
      <c r="B1635" s="8" t="s">
        <v>338</v>
      </c>
      <c r="C1635" s="8" t="s">
        <v>70</v>
      </c>
      <c r="E1635" s="8" t="str">
        <f t="shared" si="191"/>
        <v>Umbrella-search.umb</v>
      </c>
      <c r="F1635" s="4">
        <v>0</v>
      </c>
      <c r="G1635" s="19">
        <v>0</v>
      </c>
      <c r="H1635" s="4">
        <v>0</v>
      </c>
      <c r="I1635" s="6">
        <f t="shared" si="192"/>
        <v>1</v>
      </c>
      <c r="J1635" s="6">
        <v>1</v>
      </c>
      <c r="K1635" s="18">
        <v>0</v>
      </c>
      <c r="L1635" s="35">
        <f>Data!BT51</f>
        <v>3.8623879425351677E-2</v>
      </c>
      <c r="Q1635" s="21">
        <v>3249.1852551381035</v>
      </c>
      <c r="R1635" s="21">
        <v>0</v>
      </c>
      <c r="S1635" s="21">
        <v>-3249.1852551381035</v>
      </c>
      <c r="T1635" s="38">
        <v>1</v>
      </c>
    </row>
    <row r="1636" spans="1:20" x14ac:dyDescent="0.25">
      <c r="A1636" s="17" t="s">
        <v>293</v>
      </c>
      <c r="B1636" s="8" t="s">
        <v>338</v>
      </c>
      <c r="C1636" s="8" t="s">
        <v>70</v>
      </c>
      <c r="E1636" s="8" t="str">
        <f t="shared" si="191"/>
        <v>Umbrella-search.umb</v>
      </c>
      <c r="F1636" s="4">
        <v>0</v>
      </c>
      <c r="G1636" s="19">
        <v>0</v>
      </c>
      <c r="H1636" s="4">
        <v>0</v>
      </c>
      <c r="I1636" s="6">
        <f t="shared" si="192"/>
        <v>1</v>
      </c>
      <c r="J1636" s="6">
        <v>1</v>
      </c>
      <c r="K1636" s="18">
        <v>0</v>
      </c>
      <c r="L1636" s="35">
        <f>Data!BT52</f>
        <v>3.9136565960348015E-2</v>
      </c>
      <c r="Q1636" s="21">
        <v>3394.2460264715392</v>
      </c>
      <c r="R1636" s="21">
        <v>0</v>
      </c>
      <c r="S1636" s="21">
        <v>-3394.2460264715392</v>
      </c>
      <c r="T1636" s="38">
        <v>1</v>
      </c>
    </row>
    <row r="1637" spans="1:20" x14ac:dyDescent="0.25">
      <c r="A1637" s="17" t="s">
        <v>294</v>
      </c>
      <c r="B1637" s="8" t="s">
        <v>338</v>
      </c>
      <c r="C1637" s="8" t="s">
        <v>70</v>
      </c>
      <c r="E1637" s="8" t="str">
        <f t="shared" si="191"/>
        <v>Umbrella-search.umb</v>
      </c>
      <c r="F1637" s="4">
        <v>0</v>
      </c>
      <c r="G1637" s="19">
        <v>0</v>
      </c>
      <c r="H1637" s="4">
        <v>0</v>
      </c>
      <c r="I1637" s="6">
        <f t="shared" si="192"/>
        <v>1</v>
      </c>
      <c r="J1637" s="6">
        <v>1</v>
      </c>
      <c r="K1637" s="18">
        <v>0</v>
      </c>
      <c r="L1637" s="35">
        <f>Data!BT53</f>
        <v>3.9393648862423317E-2</v>
      </c>
      <c r="Q1637" s="21">
        <v>3705.5410447045515</v>
      </c>
      <c r="R1637" s="21">
        <v>0</v>
      </c>
      <c r="S1637" s="21">
        <v>-3705.5410447045515</v>
      </c>
      <c r="T1637" s="38">
        <v>1</v>
      </c>
    </row>
    <row r="1638" spans="1:20" x14ac:dyDescent="0.25">
      <c r="A1638" s="17" t="s">
        <v>295</v>
      </c>
      <c r="B1638" s="8" t="s">
        <v>338</v>
      </c>
      <c r="C1638" s="8" t="s">
        <v>70</v>
      </c>
      <c r="E1638" s="8" t="str">
        <f t="shared" si="191"/>
        <v>Umbrella-search.umb</v>
      </c>
      <c r="F1638" s="4">
        <v>0</v>
      </c>
      <c r="G1638" s="19">
        <v>0</v>
      </c>
      <c r="H1638" s="4">
        <v>0</v>
      </c>
      <c r="I1638" s="6">
        <f t="shared" si="192"/>
        <v>1</v>
      </c>
      <c r="J1638" s="6">
        <v>1</v>
      </c>
      <c r="K1638" s="18">
        <v>0</v>
      </c>
      <c r="L1638" s="35">
        <f>Data!BT54</f>
        <v>3.7116469461434397E-2</v>
      </c>
      <c r="Q1638" s="21">
        <v>3455.5489982675531</v>
      </c>
      <c r="R1638" s="21">
        <v>0</v>
      </c>
      <c r="S1638" s="21">
        <v>-3455.5489982675531</v>
      </c>
      <c r="T1638" s="38">
        <v>1</v>
      </c>
    </row>
    <row r="1639" spans="1:20" x14ac:dyDescent="0.25">
      <c r="A1639" s="17" t="s">
        <v>296</v>
      </c>
      <c r="B1639" s="8" t="s">
        <v>338</v>
      </c>
      <c r="C1639" s="8" t="s">
        <v>70</v>
      </c>
      <c r="E1639" s="8" t="str">
        <f t="shared" si="191"/>
        <v>Umbrella-search.umb</v>
      </c>
      <c r="F1639" s="4">
        <v>0</v>
      </c>
      <c r="G1639" s="19">
        <v>0</v>
      </c>
      <c r="H1639" s="4">
        <v>0</v>
      </c>
      <c r="I1639" s="6">
        <f t="shared" si="192"/>
        <v>1</v>
      </c>
      <c r="J1639" s="6">
        <v>1</v>
      </c>
      <c r="K1639" s="18">
        <v>0</v>
      </c>
      <c r="L1639" s="35">
        <f>Data!BT55</f>
        <v>3.8289791400377166E-2</v>
      </c>
      <c r="Q1639" s="21">
        <v>3264.3058422658487</v>
      </c>
      <c r="R1639" s="21">
        <v>0</v>
      </c>
      <c r="S1639" s="21">
        <v>-3264.3058422658487</v>
      </c>
      <c r="T1639" s="38">
        <v>1</v>
      </c>
    </row>
    <row r="1640" spans="1:20" x14ac:dyDescent="0.25">
      <c r="A1640" s="17" t="s">
        <v>297</v>
      </c>
      <c r="B1640" s="8" t="s">
        <v>338</v>
      </c>
      <c r="C1640" s="8" t="s">
        <v>70</v>
      </c>
      <c r="E1640" s="8" t="str">
        <f t="shared" si="191"/>
        <v>Umbrella-search.umb</v>
      </c>
      <c r="F1640" s="4">
        <v>0</v>
      </c>
      <c r="G1640" s="19">
        <v>0</v>
      </c>
      <c r="H1640" s="4">
        <v>0</v>
      </c>
      <c r="I1640" s="6">
        <f t="shared" si="192"/>
        <v>1</v>
      </c>
      <c r="J1640" s="6">
        <v>1</v>
      </c>
      <c r="K1640" s="18">
        <v>0</v>
      </c>
      <c r="L1640" s="35">
        <f>Data!BT56</f>
        <v>3.7488086783962538E-2</v>
      </c>
      <c r="Q1640" s="21">
        <v>3406.7473785555953</v>
      </c>
      <c r="R1640" s="21">
        <v>0</v>
      </c>
      <c r="S1640" s="21">
        <v>-3406.7473785555953</v>
      </c>
      <c r="T1640" s="38">
        <v>1</v>
      </c>
    </row>
    <row r="1641" spans="1:20" x14ac:dyDescent="0.25">
      <c r="A1641" s="17" t="s">
        <v>298</v>
      </c>
      <c r="B1641" s="8" t="s">
        <v>338</v>
      </c>
      <c r="C1641" s="8" t="s">
        <v>70</v>
      </c>
      <c r="E1641" s="8" t="str">
        <f t="shared" si="191"/>
        <v>Umbrella-search.umb</v>
      </c>
      <c r="F1641" s="4">
        <v>0</v>
      </c>
      <c r="G1641" s="19">
        <v>0</v>
      </c>
      <c r="H1641" s="4">
        <v>0</v>
      </c>
      <c r="I1641" s="6">
        <f t="shared" si="192"/>
        <v>1</v>
      </c>
      <c r="J1641" s="6">
        <v>1</v>
      </c>
      <c r="K1641" s="18">
        <v>0</v>
      </c>
      <c r="L1641" s="35">
        <f>Data!BT57</f>
        <v>3.7585177395254639E-2</v>
      </c>
      <c r="Q1641" s="21">
        <v>3364.3929342173928</v>
      </c>
      <c r="R1641" s="21">
        <v>0</v>
      </c>
      <c r="S1641" s="21">
        <v>-3364.3929342173928</v>
      </c>
      <c r="T1641" s="38">
        <v>1</v>
      </c>
    </row>
    <row r="1642" spans="1:20" x14ac:dyDescent="0.25">
      <c r="A1642" s="17" t="s">
        <v>299</v>
      </c>
      <c r="B1642" s="8" t="s">
        <v>338</v>
      </c>
      <c r="C1642" s="8" t="s">
        <v>70</v>
      </c>
      <c r="E1642" s="8" t="str">
        <f t="shared" si="191"/>
        <v>Umbrella-search.umb</v>
      </c>
      <c r="F1642" s="4">
        <v>0</v>
      </c>
      <c r="G1642" s="19">
        <v>0</v>
      </c>
      <c r="H1642" s="4">
        <v>0</v>
      </c>
      <c r="I1642" s="6">
        <f t="shared" si="192"/>
        <v>1</v>
      </c>
      <c r="J1642" s="6">
        <v>1</v>
      </c>
      <c r="K1642" s="18">
        <v>0</v>
      </c>
      <c r="L1642" s="35">
        <f>Data!BT58</f>
        <v>4.669078736291285E-2</v>
      </c>
      <c r="Q1642" s="21">
        <v>3872.0498826224293</v>
      </c>
      <c r="R1642" s="21">
        <v>0</v>
      </c>
      <c r="S1642" s="21">
        <v>-3872.0498826224293</v>
      </c>
      <c r="T1642" s="38">
        <v>1</v>
      </c>
    </row>
    <row r="1643" spans="1:20" x14ac:dyDescent="0.25">
      <c r="A1643" s="17" t="s">
        <v>300</v>
      </c>
      <c r="B1643" s="8" t="s">
        <v>338</v>
      </c>
      <c r="C1643" s="8" t="s">
        <v>70</v>
      </c>
      <c r="E1643" s="8" t="str">
        <f t="shared" si="191"/>
        <v>Umbrella-search.umb</v>
      </c>
      <c r="F1643" s="4">
        <v>0</v>
      </c>
      <c r="G1643" s="19">
        <v>0</v>
      </c>
      <c r="H1643" s="4">
        <v>0</v>
      </c>
      <c r="I1643" s="6">
        <f t="shared" si="192"/>
        <v>1</v>
      </c>
      <c r="J1643" s="6">
        <v>1</v>
      </c>
      <c r="K1643" s="18">
        <v>0</v>
      </c>
      <c r="L1643" s="35">
        <f>Data!BT59</f>
        <v>4.7405161421362967E-2</v>
      </c>
      <c r="Q1643" s="21">
        <v>3894.8240015566848</v>
      </c>
      <c r="R1643" s="21">
        <v>0</v>
      </c>
      <c r="S1643" s="21">
        <v>-3894.8240015566848</v>
      </c>
      <c r="T1643" s="38">
        <v>1</v>
      </c>
    </row>
    <row r="1644" spans="1:20" x14ac:dyDescent="0.25">
      <c r="A1644" s="17" t="s">
        <v>301</v>
      </c>
      <c r="B1644" s="8" t="s">
        <v>338</v>
      </c>
      <c r="C1644" s="8" t="s">
        <v>70</v>
      </c>
      <c r="E1644" s="8" t="str">
        <f t="shared" si="191"/>
        <v>Umbrella-search.umb</v>
      </c>
      <c r="F1644" s="4">
        <v>0</v>
      </c>
      <c r="G1644" s="19">
        <v>0</v>
      </c>
      <c r="H1644" s="4">
        <v>0</v>
      </c>
      <c r="I1644" s="6">
        <f t="shared" si="192"/>
        <v>1</v>
      </c>
      <c r="J1644" s="6">
        <v>1</v>
      </c>
      <c r="K1644" s="18">
        <v>0</v>
      </c>
      <c r="L1644" s="35">
        <f>Data!BT60</f>
        <v>5.0779524097344951E-2</v>
      </c>
      <c r="Q1644" s="21">
        <v>3892.495807015503</v>
      </c>
      <c r="R1644" s="21">
        <v>0</v>
      </c>
      <c r="S1644" s="21">
        <v>-3892.495807015503</v>
      </c>
      <c r="T1644" s="38">
        <v>1</v>
      </c>
    </row>
    <row r="1645" spans="1:20" x14ac:dyDescent="0.25">
      <c r="A1645" s="17" t="s">
        <v>272</v>
      </c>
      <c r="B1645" s="8" t="s">
        <v>338</v>
      </c>
      <c r="C1645" s="8" t="s">
        <v>70</v>
      </c>
      <c r="E1645" s="8" t="str">
        <f t="shared" si="191"/>
        <v>Umbrella-search.umb</v>
      </c>
      <c r="F1645" s="4">
        <v>0</v>
      </c>
      <c r="G1645" s="19">
        <v>0</v>
      </c>
      <c r="H1645" s="4">
        <v>0</v>
      </c>
      <c r="I1645" s="6">
        <f t="shared" si="192"/>
        <v>1</v>
      </c>
      <c r="J1645" s="6">
        <v>1</v>
      </c>
      <c r="K1645" s="18">
        <v>0</v>
      </c>
      <c r="L1645" s="35">
        <f>Data!BT61</f>
        <v>5.3909193110309013E-2</v>
      </c>
      <c r="Q1645" s="21">
        <v>4331.0237516813331</v>
      </c>
      <c r="R1645" s="21">
        <v>0</v>
      </c>
      <c r="S1645" s="21">
        <v>-4331.0237516813331</v>
      </c>
      <c r="T1645" s="38">
        <v>1</v>
      </c>
    </row>
    <row r="1646" spans="1:20" x14ac:dyDescent="0.25">
      <c r="A1646" s="17" t="s">
        <v>273</v>
      </c>
      <c r="B1646" s="8" t="s">
        <v>338</v>
      </c>
      <c r="C1646" s="8" t="s">
        <v>70</v>
      </c>
      <c r="E1646" s="8" t="str">
        <f t="shared" si="191"/>
        <v>Umbrella-search.umb</v>
      </c>
      <c r="F1646" s="4">
        <v>0</v>
      </c>
      <c r="G1646" s="19">
        <v>0</v>
      </c>
      <c r="H1646" s="4">
        <v>0</v>
      </c>
      <c r="I1646" s="6">
        <f t="shared" si="192"/>
        <v>1</v>
      </c>
      <c r="J1646" s="6">
        <v>1</v>
      </c>
      <c r="K1646" s="18">
        <v>0</v>
      </c>
      <c r="L1646" s="35">
        <f>Data!BT62</f>
        <v>5.139225938182309E-2</v>
      </c>
      <c r="Q1646" s="21">
        <v>4190.9203396515741</v>
      </c>
      <c r="R1646" s="21">
        <v>0</v>
      </c>
      <c r="S1646" s="21">
        <v>-4190.9203396515741</v>
      </c>
      <c r="T1646" s="38">
        <v>1</v>
      </c>
    </row>
    <row r="1647" spans="1:20" x14ac:dyDescent="0.25">
      <c r="A1647" s="17" t="s">
        <v>274</v>
      </c>
      <c r="B1647" s="8" t="s">
        <v>338</v>
      </c>
      <c r="C1647" s="8" t="s">
        <v>70</v>
      </c>
      <c r="E1647" s="8" t="str">
        <f t="shared" si="191"/>
        <v>Umbrella-search.umb</v>
      </c>
      <c r="F1647" s="4">
        <v>0</v>
      </c>
      <c r="G1647" s="19">
        <v>0</v>
      </c>
      <c r="H1647" s="4">
        <v>0</v>
      </c>
      <c r="I1647" s="6">
        <f t="shared" si="192"/>
        <v>1</v>
      </c>
      <c r="J1647" s="6">
        <v>1</v>
      </c>
      <c r="K1647" s="18">
        <v>0</v>
      </c>
      <c r="L1647" s="35">
        <f>Data!BT63</f>
        <v>3.9225134513418657E-2</v>
      </c>
      <c r="Q1647" s="21">
        <v>3387.8500831291067</v>
      </c>
      <c r="R1647" s="21">
        <v>0</v>
      </c>
      <c r="S1647" s="21">
        <v>-3387.8500831291067</v>
      </c>
      <c r="T1647" s="38">
        <v>1</v>
      </c>
    </row>
    <row r="1648" spans="1:20" x14ac:dyDescent="0.25">
      <c r="A1648" s="17" t="s">
        <v>275</v>
      </c>
      <c r="B1648" s="8" t="s">
        <v>338</v>
      </c>
      <c r="C1648" s="8" t="s">
        <v>70</v>
      </c>
      <c r="E1648" s="8" t="str">
        <f t="shared" si="191"/>
        <v>Umbrella-search.umb</v>
      </c>
      <c r="F1648" s="4">
        <v>0</v>
      </c>
      <c r="G1648" s="19">
        <v>0</v>
      </c>
      <c r="H1648" s="4">
        <v>0</v>
      </c>
      <c r="I1648" s="6">
        <f t="shared" si="192"/>
        <v>1</v>
      </c>
      <c r="J1648" s="6">
        <v>1</v>
      </c>
      <c r="K1648" s="18">
        <v>0</v>
      </c>
      <c r="L1648" s="35">
        <f>Data!BT64</f>
        <v>3.7141090087045747E-2</v>
      </c>
      <c r="Q1648" s="21">
        <v>3577.9807531013566</v>
      </c>
      <c r="R1648" s="21">
        <v>0</v>
      </c>
      <c r="S1648" s="21">
        <v>-3577.9807531013566</v>
      </c>
      <c r="T1648" s="38">
        <v>1</v>
      </c>
    </row>
    <row r="1649" spans="1:20" x14ac:dyDescent="0.25">
      <c r="A1649" s="17" t="s">
        <v>276</v>
      </c>
      <c r="B1649" s="8" t="s">
        <v>338</v>
      </c>
      <c r="C1649" s="8" t="s">
        <v>70</v>
      </c>
      <c r="E1649" s="8" t="str">
        <f t="shared" si="191"/>
        <v>Umbrella-search.umb</v>
      </c>
      <c r="F1649" s="4">
        <v>0</v>
      </c>
      <c r="G1649" s="19">
        <v>0</v>
      </c>
      <c r="H1649" s="4">
        <v>0</v>
      </c>
      <c r="I1649" s="6">
        <f t="shared" si="192"/>
        <v>1</v>
      </c>
      <c r="J1649" s="6">
        <v>1</v>
      </c>
      <c r="K1649" s="18">
        <v>0</v>
      </c>
      <c r="L1649" s="35">
        <f>Data!BT65</f>
        <v>3.762055161233812E-2</v>
      </c>
      <c r="Q1649" s="21">
        <v>3580.5805469026932</v>
      </c>
      <c r="R1649" s="21">
        <v>0</v>
      </c>
      <c r="S1649" s="21">
        <v>-3580.5805469026932</v>
      </c>
      <c r="T1649" s="38">
        <v>1</v>
      </c>
    </row>
    <row r="1650" spans="1:20" x14ac:dyDescent="0.25">
      <c r="A1650" s="17" t="s">
        <v>277</v>
      </c>
      <c r="B1650" s="8" t="s">
        <v>338</v>
      </c>
      <c r="C1650" s="8" t="s">
        <v>70</v>
      </c>
      <c r="E1650" s="8" t="str">
        <f t="shared" si="191"/>
        <v>Umbrella-search.umb</v>
      </c>
      <c r="F1650" s="4">
        <v>0</v>
      </c>
      <c r="G1650" s="19">
        <v>0</v>
      </c>
      <c r="H1650" s="4">
        <v>0</v>
      </c>
      <c r="I1650" s="6">
        <f t="shared" si="192"/>
        <v>1</v>
      </c>
      <c r="J1650" s="6">
        <v>1</v>
      </c>
      <c r="K1650" s="18">
        <v>0</v>
      </c>
      <c r="L1650" s="35">
        <f>Data!BT66</f>
        <v>3.6644964047534527E-2</v>
      </c>
      <c r="Q1650" s="21">
        <v>3209.374027516737</v>
      </c>
      <c r="R1650" s="21">
        <v>0</v>
      </c>
      <c r="S1650" s="21">
        <v>-3209.374027516737</v>
      </c>
      <c r="T1650" s="38">
        <v>1</v>
      </c>
    </row>
    <row r="1652" spans="1:20" x14ac:dyDescent="0.25">
      <c r="A1652" s="16" t="s">
        <v>328</v>
      </c>
      <c r="B1652" s="8" t="s">
        <v>338</v>
      </c>
      <c r="C1652" s="8" t="s">
        <v>70</v>
      </c>
      <c r="D1652" s="8" t="str">
        <f>A1652&amp;"-generic-fifi"</f>
        <v>Week_40_old-generic-fifi</v>
      </c>
      <c r="E1652" s="8" t="str">
        <f>IF(RIGHT(A1652,3)="old","Initial",B1652&amp;"-"&amp;C1652)</f>
        <v>Initial</v>
      </c>
      <c r="H1652" s="25">
        <f>SUMIFS(Data!N$2:N$48,Data!$L$2:$L$48,$C1652,Data!$M$2:$M$48,RIGHT($D1652,4))</f>
        <v>5.5491843166461385E-3</v>
      </c>
      <c r="I1652" s="42">
        <f>VLOOKUP(C1652,parms,8,FALSE)</f>
        <v>1</v>
      </c>
      <c r="J1652" s="28">
        <f>SUMIFS(Data!O$2:O$48,Data!$L$2:$L$48,$C1652,Data!$M$2:$M$48,RIGHT($D1652,4))</f>
        <v>50373.125958940487</v>
      </c>
      <c r="K1652" s="25">
        <f>SUMIFS(Data!Q$2:Q$48,Data!$L$2:$L$48,$C1652,Data!$M$2:$M$48,RIGHT($D1652,4))</f>
        <v>0</v>
      </c>
      <c r="L1652" s="35">
        <f>Data!BT2</f>
        <v>3.7116469461434397E-2</v>
      </c>
      <c r="Q1652" s="21">
        <v>0</v>
      </c>
      <c r="R1652" s="21">
        <v>1005.2899460221718</v>
      </c>
      <c r="S1652" s="21">
        <v>12908.083722556441</v>
      </c>
      <c r="T1652" s="38">
        <v>0.46046008690434659</v>
      </c>
    </row>
    <row r="1653" spans="1:20" x14ac:dyDescent="0.25">
      <c r="A1653" s="16" t="s">
        <v>316</v>
      </c>
      <c r="B1653" s="8" t="s">
        <v>338</v>
      </c>
      <c r="C1653" s="8" t="s">
        <v>70</v>
      </c>
      <c r="D1653" s="8" t="str">
        <f t="shared" ref="D1653:D1716" si="193">A1653&amp;"-generic-fifi"</f>
        <v>Week_41_old-generic-fifi</v>
      </c>
      <c r="E1653" s="8" t="str">
        <f t="shared" ref="E1653:E1716" si="194">IF(RIGHT(A1653,3)="old","Initial",B1653&amp;"-"&amp;C1653)</f>
        <v>Initial</v>
      </c>
      <c r="H1653" s="24">
        <f>H1652</f>
        <v>5.5491843166461385E-3</v>
      </c>
      <c r="I1653" s="6">
        <f>I1652</f>
        <v>1</v>
      </c>
      <c r="J1653" s="6">
        <f>J1652</f>
        <v>50373.125958940487</v>
      </c>
      <c r="K1653" s="18">
        <f>K1652</f>
        <v>0</v>
      </c>
      <c r="L1653" s="35">
        <f>Data!BT3</f>
        <v>3.8289791400377166E-2</v>
      </c>
      <c r="Q1653" s="21">
        <v>0</v>
      </c>
      <c r="R1653" s="21">
        <v>609.06654322804161</v>
      </c>
      <c r="S1653" s="21">
        <v>9936.4639661654346</v>
      </c>
      <c r="T1653" s="38">
        <v>0.48122308870205588</v>
      </c>
    </row>
    <row r="1654" spans="1:20" x14ac:dyDescent="0.25">
      <c r="A1654" s="16" t="s">
        <v>317</v>
      </c>
      <c r="B1654" s="8" t="s">
        <v>338</v>
      </c>
      <c r="C1654" s="8" t="s">
        <v>70</v>
      </c>
      <c r="D1654" s="8" t="str">
        <f t="shared" si="193"/>
        <v>Week_42_old-generic-fifi</v>
      </c>
      <c r="E1654" s="8" t="str">
        <f t="shared" si="194"/>
        <v>Initial</v>
      </c>
      <c r="H1654" s="24">
        <f t="shared" ref="H1654:K1669" si="195">H1653</f>
        <v>5.5491843166461385E-3</v>
      </c>
      <c r="I1654" s="6">
        <f t="shared" si="195"/>
        <v>1</v>
      </c>
      <c r="J1654" s="6">
        <f t="shared" si="195"/>
        <v>50373.125958940487</v>
      </c>
      <c r="K1654" s="18">
        <f t="shared" si="195"/>
        <v>0</v>
      </c>
      <c r="L1654" s="35">
        <f>Data!BT4</f>
        <v>3.7488086783962538E-2</v>
      </c>
      <c r="Q1654" s="21">
        <v>0</v>
      </c>
      <c r="R1654" s="21">
        <v>864.80482450079376</v>
      </c>
      <c r="S1654" s="21">
        <v>11916.85756893789</v>
      </c>
      <c r="T1654" s="38">
        <v>0.49063736150596871</v>
      </c>
    </row>
    <row r="1655" spans="1:20" x14ac:dyDescent="0.25">
      <c r="A1655" s="16" t="s">
        <v>318</v>
      </c>
      <c r="B1655" s="8" t="s">
        <v>338</v>
      </c>
      <c r="C1655" s="8" t="s">
        <v>70</v>
      </c>
      <c r="D1655" s="8" t="str">
        <f t="shared" si="193"/>
        <v>Week_43_old-generic-fifi</v>
      </c>
      <c r="E1655" s="8" t="str">
        <f t="shared" si="194"/>
        <v>Initial</v>
      </c>
      <c r="H1655" s="24">
        <f t="shared" si="195"/>
        <v>5.5491843166461385E-3</v>
      </c>
      <c r="I1655" s="6">
        <f t="shared" si="195"/>
        <v>1</v>
      </c>
      <c r="J1655" s="6">
        <f t="shared" si="195"/>
        <v>50373.125958940487</v>
      </c>
      <c r="K1655" s="18">
        <f t="shared" si="195"/>
        <v>0</v>
      </c>
      <c r="L1655" s="35">
        <f>Data!BT5</f>
        <v>3.7585177395254639E-2</v>
      </c>
      <c r="Q1655" s="21">
        <v>0</v>
      </c>
      <c r="R1655" s="21">
        <v>1044.1568944380083</v>
      </c>
      <c r="S1655" s="21">
        <v>14854.972586239492</v>
      </c>
      <c r="T1655" s="38">
        <v>0.58347856537915743</v>
      </c>
    </row>
    <row r="1656" spans="1:20" x14ac:dyDescent="0.25">
      <c r="A1656" s="16" t="s">
        <v>319</v>
      </c>
      <c r="B1656" s="8" t="s">
        <v>338</v>
      </c>
      <c r="C1656" s="8" t="s">
        <v>70</v>
      </c>
      <c r="D1656" s="8" t="str">
        <f t="shared" si="193"/>
        <v>Week_44_old-generic-fifi</v>
      </c>
      <c r="E1656" s="8" t="str">
        <f t="shared" si="194"/>
        <v>Initial</v>
      </c>
      <c r="H1656" s="24">
        <f t="shared" si="195"/>
        <v>5.5491843166461385E-3</v>
      </c>
      <c r="I1656" s="6">
        <f t="shared" si="195"/>
        <v>1</v>
      </c>
      <c r="J1656" s="6">
        <f t="shared" si="195"/>
        <v>50373.125958940487</v>
      </c>
      <c r="K1656" s="18">
        <f t="shared" si="195"/>
        <v>0</v>
      </c>
      <c r="L1656" s="35">
        <f>Data!BT6</f>
        <v>4.669078736291285E-2</v>
      </c>
      <c r="Q1656" s="21">
        <v>0</v>
      </c>
      <c r="R1656" s="21">
        <v>925.05582981493069</v>
      </c>
      <c r="S1656" s="21">
        <v>11745.187642860092</v>
      </c>
      <c r="T1656" s="38">
        <v>0.41531371307543696</v>
      </c>
    </row>
    <row r="1657" spans="1:20" x14ac:dyDescent="0.25">
      <c r="A1657" s="16" t="s">
        <v>320</v>
      </c>
      <c r="B1657" s="8" t="s">
        <v>338</v>
      </c>
      <c r="C1657" s="8" t="s">
        <v>70</v>
      </c>
      <c r="D1657" s="8" t="str">
        <f t="shared" si="193"/>
        <v>Week_45_old-generic-fifi</v>
      </c>
      <c r="E1657" s="8" t="str">
        <f t="shared" si="194"/>
        <v>Initial</v>
      </c>
      <c r="H1657" s="24">
        <f t="shared" si="195"/>
        <v>5.5491843166461385E-3</v>
      </c>
      <c r="I1657" s="6">
        <f t="shared" si="195"/>
        <v>1</v>
      </c>
      <c r="J1657" s="6">
        <f t="shared" si="195"/>
        <v>50373.125958940487</v>
      </c>
      <c r="K1657" s="18">
        <f t="shared" si="195"/>
        <v>0</v>
      </c>
      <c r="L1657" s="35">
        <f>Data!BT7</f>
        <v>4.7405161421362967E-2</v>
      </c>
      <c r="Q1657" s="21">
        <v>0</v>
      </c>
      <c r="R1657" s="21">
        <v>688.7675491596367</v>
      </c>
      <c r="S1657" s="21">
        <v>9834.2558082803807</v>
      </c>
      <c r="T1657" s="38">
        <v>0.40092039689542325</v>
      </c>
    </row>
    <row r="1658" spans="1:20" x14ac:dyDescent="0.25">
      <c r="A1658" s="16" t="s">
        <v>321</v>
      </c>
      <c r="B1658" s="8" t="s">
        <v>338</v>
      </c>
      <c r="C1658" s="8" t="s">
        <v>70</v>
      </c>
      <c r="D1658" s="8" t="str">
        <f t="shared" si="193"/>
        <v>Week_46_old-generic-fifi</v>
      </c>
      <c r="E1658" s="8" t="str">
        <f t="shared" si="194"/>
        <v>Initial</v>
      </c>
      <c r="H1658" s="24">
        <f t="shared" si="195"/>
        <v>5.5491843166461385E-3</v>
      </c>
      <c r="I1658" s="6">
        <f t="shared" si="195"/>
        <v>1</v>
      </c>
      <c r="J1658" s="6">
        <f t="shared" si="195"/>
        <v>50373.125958940487</v>
      </c>
      <c r="K1658" s="18">
        <f t="shared" si="195"/>
        <v>0</v>
      </c>
      <c r="L1658" s="35">
        <f>Data!BT8</f>
        <v>5.0779524097344951E-2</v>
      </c>
      <c r="Q1658" s="21">
        <v>0</v>
      </c>
      <c r="R1658" s="21">
        <v>745.02628158371385</v>
      </c>
      <c r="S1658" s="21">
        <v>10603.56429242893</v>
      </c>
      <c r="T1658" s="38">
        <v>0.43313621368881716</v>
      </c>
    </row>
    <row r="1659" spans="1:20" x14ac:dyDescent="0.25">
      <c r="A1659" s="16" t="s">
        <v>322</v>
      </c>
      <c r="B1659" s="8" t="s">
        <v>338</v>
      </c>
      <c r="C1659" s="8" t="s">
        <v>70</v>
      </c>
      <c r="D1659" s="8" t="str">
        <f t="shared" si="193"/>
        <v>Week_47_old-generic-fifi</v>
      </c>
      <c r="E1659" s="8" t="str">
        <f t="shared" si="194"/>
        <v>Initial</v>
      </c>
      <c r="H1659" s="24">
        <f t="shared" si="195"/>
        <v>5.5491843166461385E-3</v>
      </c>
      <c r="I1659" s="6">
        <f t="shared" si="195"/>
        <v>1</v>
      </c>
      <c r="J1659" s="6">
        <f t="shared" si="195"/>
        <v>50373.125958940487</v>
      </c>
      <c r="K1659" s="18">
        <f t="shared" si="195"/>
        <v>0</v>
      </c>
      <c r="L1659" s="35">
        <f>Data!BT9</f>
        <v>5.3909193110309013E-2</v>
      </c>
      <c r="Q1659" s="21">
        <v>0</v>
      </c>
      <c r="R1659" s="21">
        <v>1028.3632113977035</v>
      </c>
      <c r="S1659" s="21">
        <v>12604.017637020541</v>
      </c>
      <c r="T1659" s="38">
        <v>0.40802696863601873</v>
      </c>
    </row>
    <row r="1660" spans="1:20" x14ac:dyDescent="0.25">
      <c r="A1660" s="16" t="s">
        <v>323</v>
      </c>
      <c r="B1660" s="8" t="s">
        <v>338</v>
      </c>
      <c r="C1660" s="8" t="s">
        <v>70</v>
      </c>
      <c r="D1660" s="8" t="str">
        <f t="shared" si="193"/>
        <v>Week_48_old-generic-fifi</v>
      </c>
      <c r="E1660" s="8" t="str">
        <f t="shared" si="194"/>
        <v>Initial</v>
      </c>
      <c r="H1660" s="24">
        <f t="shared" si="195"/>
        <v>5.5491843166461385E-3</v>
      </c>
      <c r="I1660" s="6">
        <f t="shared" si="195"/>
        <v>1</v>
      </c>
      <c r="J1660" s="6">
        <f t="shared" si="195"/>
        <v>50373.125958940487</v>
      </c>
      <c r="K1660" s="18">
        <f t="shared" si="195"/>
        <v>0</v>
      </c>
      <c r="L1660" s="35">
        <f>Data!BT10</f>
        <v>5.139225938182309E-2</v>
      </c>
      <c r="Q1660" s="21">
        <v>0</v>
      </c>
      <c r="R1660" s="21">
        <v>929.38473641421774</v>
      </c>
      <c r="S1660" s="21">
        <v>11460.850969740784</v>
      </c>
      <c r="T1660" s="38">
        <v>0.36808132830887064</v>
      </c>
    </row>
    <row r="1661" spans="1:20" x14ac:dyDescent="0.25">
      <c r="A1661" s="16" t="s">
        <v>324</v>
      </c>
      <c r="B1661" s="8" t="s">
        <v>338</v>
      </c>
      <c r="C1661" s="8" t="s">
        <v>70</v>
      </c>
      <c r="D1661" s="8" t="str">
        <f t="shared" si="193"/>
        <v>Week_49_old-generic-fifi</v>
      </c>
      <c r="E1661" s="8" t="str">
        <f t="shared" si="194"/>
        <v>Initial</v>
      </c>
      <c r="H1661" s="24">
        <f t="shared" si="195"/>
        <v>5.5491843166461385E-3</v>
      </c>
      <c r="I1661" s="6">
        <f t="shared" si="195"/>
        <v>1</v>
      </c>
      <c r="J1661" s="6">
        <f t="shared" si="195"/>
        <v>50373.125958940487</v>
      </c>
      <c r="K1661" s="18">
        <f t="shared" si="195"/>
        <v>0</v>
      </c>
      <c r="L1661" s="35">
        <f>Data!BT11</f>
        <v>3.9225134513418657E-2</v>
      </c>
      <c r="Q1661" s="21">
        <v>0</v>
      </c>
      <c r="R1661" s="21">
        <v>854.62548969996374</v>
      </c>
      <c r="S1661" s="21">
        <v>12810.045802695226</v>
      </c>
      <c r="T1661" s="38">
        <v>0.53096390213027012</v>
      </c>
    </row>
    <row r="1662" spans="1:20" x14ac:dyDescent="0.25">
      <c r="A1662" s="16" t="s">
        <v>325</v>
      </c>
      <c r="B1662" s="8" t="s">
        <v>338</v>
      </c>
      <c r="C1662" s="8" t="s">
        <v>70</v>
      </c>
      <c r="D1662" s="8" t="str">
        <f t="shared" si="193"/>
        <v>Week_50_old-generic-fifi</v>
      </c>
      <c r="E1662" s="8" t="str">
        <f t="shared" si="194"/>
        <v>Initial</v>
      </c>
      <c r="H1662" s="24">
        <f t="shared" si="195"/>
        <v>5.5491843166461385E-3</v>
      </c>
      <c r="I1662" s="6">
        <f t="shared" si="195"/>
        <v>1</v>
      </c>
      <c r="J1662" s="6">
        <f t="shared" si="195"/>
        <v>50373.125958940487</v>
      </c>
      <c r="K1662" s="18">
        <f t="shared" si="195"/>
        <v>0</v>
      </c>
      <c r="L1662" s="35">
        <f>Data!BT12</f>
        <v>3.7141090087045747E-2</v>
      </c>
      <c r="Q1662" s="21">
        <v>0</v>
      </c>
      <c r="R1662" s="21">
        <v>1032.1351550502563</v>
      </c>
      <c r="S1662" s="21">
        <v>14068.526241654368</v>
      </c>
      <c r="T1662" s="38">
        <v>0.53378269772618014</v>
      </c>
    </row>
    <row r="1663" spans="1:20" x14ac:dyDescent="0.25">
      <c r="A1663" s="16" t="s">
        <v>326</v>
      </c>
      <c r="B1663" s="8" t="s">
        <v>338</v>
      </c>
      <c r="C1663" s="8" t="s">
        <v>70</v>
      </c>
      <c r="D1663" s="8" t="str">
        <f t="shared" si="193"/>
        <v>Week_51_old-generic-fifi</v>
      </c>
      <c r="E1663" s="8" t="str">
        <f t="shared" si="194"/>
        <v>Initial</v>
      </c>
      <c r="H1663" s="24">
        <f t="shared" si="195"/>
        <v>5.5491843166461385E-3</v>
      </c>
      <c r="I1663" s="6">
        <f t="shared" si="195"/>
        <v>1</v>
      </c>
      <c r="J1663" s="6">
        <f t="shared" si="195"/>
        <v>50373.125958940487</v>
      </c>
      <c r="K1663" s="18">
        <f t="shared" si="195"/>
        <v>0</v>
      </c>
      <c r="L1663" s="35">
        <f>Data!BT13</f>
        <v>3.762055161233812E-2</v>
      </c>
      <c r="Q1663" s="21">
        <v>0</v>
      </c>
      <c r="R1663" s="21">
        <v>1211.913988078099</v>
      </c>
      <c r="S1663" s="21">
        <v>15249.375979042179</v>
      </c>
      <c r="T1663" s="38">
        <v>0.51097530950180148</v>
      </c>
    </row>
    <row r="1664" spans="1:20" x14ac:dyDescent="0.25">
      <c r="A1664" s="16" t="s">
        <v>327</v>
      </c>
      <c r="B1664" s="8" t="s">
        <v>338</v>
      </c>
      <c r="C1664" s="8" t="s">
        <v>70</v>
      </c>
      <c r="D1664" s="8" t="str">
        <f t="shared" si="193"/>
        <v>Week_52_old-generic-fifi</v>
      </c>
      <c r="E1664" s="8" t="str">
        <f t="shared" si="194"/>
        <v>Initial</v>
      </c>
      <c r="H1664" s="24">
        <f t="shared" si="195"/>
        <v>5.5491843166461385E-3</v>
      </c>
      <c r="I1664" s="6">
        <f t="shared" si="195"/>
        <v>1</v>
      </c>
      <c r="J1664" s="6">
        <f t="shared" si="195"/>
        <v>50373.125958940487</v>
      </c>
      <c r="K1664" s="18">
        <f t="shared" si="195"/>
        <v>0</v>
      </c>
      <c r="L1664" s="35">
        <f>Data!BT14</f>
        <v>3.6644964047534527E-2</v>
      </c>
      <c r="Q1664" s="21">
        <v>0</v>
      </c>
      <c r="R1664" s="21">
        <v>989.28129590685364</v>
      </c>
      <c r="S1664" s="21">
        <v>13032.977663939</v>
      </c>
      <c r="T1664" s="38">
        <v>0.5399174825602493</v>
      </c>
    </row>
    <row r="1665" spans="1:20" x14ac:dyDescent="0.25">
      <c r="A1665" s="17" t="s">
        <v>262</v>
      </c>
      <c r="B1665" s="8" t="s">
        <v>338</v>
      </c>
      <c r="C1665" s="8" t="s">
        <v>70</v>
      </c>
      <c r="D1665" s="8" t="str">
        <f t="shared" si="193"/>
        <v>Week_01-generic-fifi</v>
      </c>
      <c r="E1665" s="8" t="str">
        <f t="shared" si="194"/>
        <v>Umbrella-search.umb</v>
      </c>
      <c r="H1665" s="24">
        <f t="shared" si="195"/>
        <v>5.5491843166461385E-3</v>
      </c>
      <c r="I1665" s="6">
        <f t="shared" si="195"/>
        <v>1</v>
      </c>
      <c r="J1665" s="6">
        <f t="shared" si="195"/>
        <v>50373.125958940487</v>
      </c>
      <c r="K1665" s="18">
        <f t="shared" si="195"/>
        <v>0</v>
      </c>
      <c r="L1665" s="35">
        <f>Data!BT15</f>
        <v>4.1998330200443579E-2</v>
      </c>
      <c r="Q1665" s="21">
        <v>0</v>
      </c>
      <c r="R1665" s="21">
        <v>1564.7463750626678</v>
      </c>
      <c r="S1665" s="21">
        <v>21707.281162019372</v>
      </c>
      <c r="T1665" s="38">
        <v>0.82731965547721842</v>
      </c>
    </row>
    <row r="1666" spans="1:20" x14ac:dyDescent="0.25">
      <c r="A1666" s="17" t="s">
        <v>263</v>
      </c>
      <c r="B1666" s="8" t="s">
        <v>338</v>
      </c>
      <c r="C1666" s="8" t="s">
        <v>70</v>
      </c>
      <c r="D1666" s="8" t="str">
        <f t="shared" si="193"/>
        <v>Week_02-generic-fifi</v>
      </c>
      <c r="E1666" s="8" t="str">
        <f t="shared" si="194"/>
        <v>Umbrella-search.umb</v>
      </c>
      <c r="H1666" s="24">
        <f t="shared" si="195"/>
        <v>5.5491843166461385E-3</v>
      </c>
      <c r="I1666" s="6">
        <f t="shared" si="195"/>
        <v>1</v>
      </c>
      <c r="J1666" s="6">
        <f t="shared" si="195"/>
        <v>50373.125958940487</v>
      </c>
      <c r="K1666" s="18">
        <f t="shared" si="195"/>
        <v>0</v>
      </c>
      <c r="L1666" s="35">
        <f>Data!BT16</f>
        <v>4.2597778619165694E-2</v>
      </c>
      <c r="Q1666" s="21">
        <v>0</v>
      </c>
      <c r="R1666" s="21">
        <v>2076.628256551453</v>
      </c>
      <c r="S1666" s="21">
        <v>26574.108153920035</v>
      </c>
      <c r="T1666" s="38">
        <v>0.85202061406337859</v>
      </c>
    </row>
    <row r="1667" spans="1:20" x14ac:dyDescent="0.25">
      <c r="A1667" s="17" t="s">
        <v>264</v>
      </c>
      <c r="B1667" s="8" t="s">
        <v>338</v>
      </c>
      <c r="C1667" s="8" t="s">
        <v>70</v>
      </c>
      <c r="D1667" s="8" t="str">
        <f t="shared" si="193"/>
        <v>Week_03-generic-fifi</v>
      </c>
      <c r="E1667" s="8" t="str">
        <f t="shared" si="194"/>
        <v>Umbrella-search.umb</v>
      </c>
      <c r="H1667" s="24">
        <f t="shared" si="195"/>
        <v>5.5491843166461385E-3</v>
      </c>
      <c r="I1667" s="6">
        <f t="shared" si="195"/>
        <v>1</v>
      </c>
      <c r="J1667" s="6">
        <f t="shared" si="195"/>
        <v>50373.125958940487</v>
      </c>
      <c r="K1667" s="18">
        <f t="shared" si="195"/>
        <v>0</v>
      </c>
      <c r="L1667" s="35">
        <f>Data!BT17</f>
        <v>4.3849804821703663E-2</v>
      </c>
      <c r="Q1667" s="21">
        <v>0</v>
      </c>
      <c r="R1667" s="21">
        <v>1815.3291524804283</v>
      </c>
      <c r="S1667" s="21">
        <v>24114.114394949265</v>
      </c>
      <c r="T1667" s="38">
        <v>0.83265307417341083</v>
      </c>
    </row>
    <row r="1668" spans="1:20" x14ac:dyDescent="0.25">
      <c r="A1668" s="17" t="s">
        <v>265</v>
      </c>
      <c r="B1668" s="8" t="s">
        <v>338</v>
      </c>
      <c r="C1668" s="8" t="s">
        <v>70</v>
      </c>
      <c r="D1668" s="8" t="str">
        <f t="shared" si="193"/>
        <v>Week_04-generic-fifi</v>
      </c>
      <c r="E1668" s="8" t="str">
        <f t="shared" si="194"/>
        <v>Umbrella-search.umb</v>
      </c>
      <c r="H1668" s="24">
        <f t="shared" si="195"/>
        <v>5.5491843166461385E-3</v>
      </c>
      <c r="I1668" s="6">
        <f t="shared" si="195"/>
        <v>1</v>
      </c>
      <c r="J1668" s="6">
        <f t="shared" si="195"/>
        <v>50373.125958940487</v>
      </c>
      <c r="K1668" s="18">
        <f t="shared" si="195"/>
        <v>0</v>
      </c>
      <c r="L1668" s="35">
        <f>Data!BT18</f>
        <v>3.9210065454884278E-2</v>
      </c>
      <c r="Q1668" s="21">
        <v>0</v>
      </c>
      <c r="R1668" s="21">
        <v>1303.4350805765228</v>
      </c>
      <c r="S1668" s="21">
        <v>19740.846703730982</v>
      </c>
      <c r="T1668" s="38">
        <v>0.81807988953151467</v>
      </c>
    </row>
    <row r="1669" spans="1:20" x14ac:dyDescent="0.25">
      <c r="A1669" s="17" t="s">
        <v>266</v>
      </c>
      <c r="B1669" s="8" t="s">
        <v>338</v>
      </c>
      <c r="C1669" s="8" t="s">
        <v>70</v>
      </c>
      <c r="D1669" s="8" t="str">
        <f t="shared" si="193"/>
        <v>Week_05-generic-fifi</v>
      </c>
      <c r="E1669" s="8" t="str">
        <f t="shared" si="194"/>
        <v>Umbrella-search.umb</v>
      </c>
      <c r="H1669" s="24">
        <f t="shared" si="195"/>
        <v>5.5491843166461385E-3</v>
      </c>
      <c r="I1669" s="6">
        <f t="shared" si="195"/>
        <v>1</v>
      </c>
      <c r="J1669" s="6">
        <f t="shared" si="195"/>
        <v>50373.125958940487</v>
      </c>
      <c r="K1669" s="18">
        <f t="shared" si="195"/>
        <v>0</v>
      </c>
      <c r="L1669" s="35">
        <f>Data!BT19</f>
        <v>4.2394862921044461E-2</v>
      </c>
      <c r="Q1669" s="21">
        <v>0</v>
      </c>
      <c r="R1669" s="21">
        <v>1464.5690661380156</v>
      </c>
      <c r="S1669" s="21">
        <v>21774.898727070693</v>
      </c>
      <c r="T1669" s="38">
        <v>0.82723937414012472</v>
      </c>
    </row>
    <row r="1670" spans="1:20" x14ac:dyDescent="0.25">
      <c r="A1670" s="17" t="s">
        <v>267</v>
      </c>
      <c r="B1670" s="8" t="s">
        <v>338</v>
      </c>
      <c r="C1670" s="8" t="s">
        <v>70</v>
      </c>
      <c r="D1670" s="8" t="str">
        <f t="shared" si="193"/>
        <v>Week_06-generic-fifi</v>
      </c>
      <c r="E1670" s="8" t="str">
        <f t="shared" si="194"/>
        <v>Umbrella-search.umb</v>
      </c>
      <c r="H1670" s="24">
        <f t="shared" ref="H1670:K1685" si="196">H1669</f>
        <v>5.5491843166461385E-3</v>
      </c>
      <c r="I1670" s="6">
        <f t="shared" si="196"/>
        <v>1</v>
      </c>
      <c r="J1670" s="6">
        <f t="shared" si="196"/>
        <v>50373.125958940487</v>
      </c>
      <c r="K1670" s="18">
        <f t="shared" si="196"/>
        <v>0</v>
      </c>
      <c r="L1670" s="35">
        <f>Data!BT20</f>
        <v>3.5029386007661575E-2</v>
      </c>
      <c r="Q1670" s="21">
        <v>0</v>
      </c>
      <c r="R1670" s="21">
        <v>1135.5362533853206</v>
      </c>
      <c r="S1670" s="21">
        <v>19452.094539107646</v>
      </c>
      <c r="T1670" s="38">
        <v>0.8440493499724705</v>
      </c>
    </row>
    <row r="1671" spans="1:20" x14ac:dyDescent="0.25">
      <c r="A1671" s="17" t="s">
        <v>268</v>
      </c>
      <c r="B1671" s="8" t="s">
        <v>338</v>
      </c>
      <c r="C1671" s="8" t="s">
        <v>70</v>
      </c>
      <c r="D1671" s="8" t="str">
        <f t="shared" si="193"/>
        <v>Week_07-generic-fifi</v>
      </c>
      <c r="E1671" s="8" t="str">
        <f t="shared" si="194"/>
        <v>Umbrella-search.umb</v>
      </c>
      <c r="H1671" s="24">
        <f t="shared" si="196"/>
        <v>5.5491843166461385E-3</v>
      </c>
      <c r="I1671" s="6">
        <f t="shared" si="196"/>
        <v>1</v>
      </c>
      <c r="J1671" s="6">
        <f t="shared" si="196"/>
        <v>50373.125958940487</v>
      </c>
      <c r="K1671" s="18">
        <f t="shared" si="196"/>
        <v>0</v>
      </c>
      <c r="L1671" s="35">
        <f>Data!BT21</f>
        <v>3.51190288335336E-2</v>
      </c>
      <c r="Q1671" s="21">
        <v>0</v>
      </c>
      <c r="R1671" s="21">
        <v>2187.1382918722343</v>
      </c>
      <c r="S1671" s="21">
        <v>29082.801617266552</v>
      </c>
      <c r="T1671" s="38">
        <v>0.87011866576951902</v>
      </c>
    </row>
    <row r="1672" spans="1:20" x14ac:dyDescent="0.25">
      <c r="A1672" s="17" t="s">
        <v>269</v>
      </c>
      <c r="B1672" s="8" t="s">
        <v>338</v>
      </c>
      <c r="C1672" s="8" t="s">
        <v>70</v>
      </c>
      <c r="D1672" s="8" t="str">
        <f t="shared" si="193"/>
        <v>Week_08-generic-fifi</v>
      </c>
      <c r="E1672" s="8" t="str">
        <f t="shared" si="194"/>
        <v>Umbrella-search.umb</v>
      </c>
      <c r="H1672" s="24">
        <f t="shared" si="196"/>
        <v>5.5491843166461385E-3</v>
      </c>
      <c r="I1672" s="6">
        <f t="shared" si="196"/>
        <v>1</v>
      </c>
      <c r="J1672" s="6">
        <f t="shared" si="196"/>
        <v>50373.125958940487</v>
      </c>
      <c r="K1672" s="18">
        <f t="shared" si="196"/>
        <v>0</v>
      </c>
      <c r="L1672" s="35">
        <f>Data!BT22</f>
        <v>3.6394055538464247E-2</v>
      </c>
      <c r="Q1672" s="21">
        <v>0</v>
      </c>
      <c r="R1672" s="21">
        <v>1805.6393033935772</v>
      </c>
      <c r="S1672" s="21">
        <v>25937.323766063531</v>
      </c>
      <c r="T1672" s="38">
        <v>0.86809704017984557</v>
      </c>
    </row>
    <row r="1673" spans="1:20" x14ac:dyDescent="0.25">
      <c r="A1673" s="17" t="s">
        <v>270</v>
      </c>
      <c r="B1673" s="8" t="s">
        <v>338</v>
      </c>
      <c r="C1673" s="8" t="s">
        <v>70</v>
      </c>
      <c r="D1673" s="8" t="str">
        <f t="shared" si="193"/>
        <v>Week_09-generic-fifi</v>
      </c>
      <c r="E1673" s="8" t="str">
        <f t="shared" si="194"/>
        <v>Umbrella-search.umb</v>
      </c>
      <c r="H1673" s="24">
        <f t="shared" si="196"/>
        <v>5.5491843166461385E-3</v>
      </c>
      <c r="I1673" s="6">
        <f t="shared" si="196"/>
        <v>1</v>
      </c>
      <c r="J1673" s="6">
        <f t="shared" si="196"/>
        <v>50373.125958940487</v>
      </c>
      <c r="K1673" s="18">
        <f t="shared" si="196"/>
        <v>0</v>
      </c>
      <c r="L1673" s="35">
        <f>Data!BT23</f>
        <v>3.9384678075240785E-2</v>
      </c>
      <c r="Q1673" s="21">
        <v>0</v>
      </c>
      <c r="R1673" s="21">
        <v>1742.7348274241631</v>
      </c>
      <c r="S1673" s="21">
        <v>24794.472814257915</v>
      </c>
      <c r="T1673" s="38">
        <v>0.85063948328180294</v>
      </c>
    </row>
    <row r="1674" spans="1:20" x14ac:dyDescent="0.25">
      <c r="A1674" s="17" t="s">
        <v>249</v>
      </c>
      <c r="B1674" s="8" t="s">
        <v>338</v>
      </c>
      <c r="C1674" s="8" t="s">
        <v>70</v>
      </c>
      <c r="D1674" s="8" t="str">
        <f t="shared" si="193"/>
        <v>Week_10-generic-fifi</v>
      </c>
      <c r="E1674" s="8" t="str">
        <f t="shared" si="194"/>
        <v>Umbrella-search.umb</v>
      </c>
      <c r="H1674" s="24">
        <f t="shared" si="196"/>
        <v>5.5491843166461385E-3</v>
      </c>
      <c r="I1674" s="6">
        <f t="shared" si="196"/>
        <v>1</v>
      </c>
      <c r="J1674" s="6">
        <f t="shared" si="196"/>
        <v>50373.125958940487</v>
      </c>
      <c r="K1674" s="18">
        <f t="shared" si="196"/>
        <v>0</v>
      </c>
      <c r="L1674" s="35">
        <f>Data!BT24</f>
        <v>3.7814308672776263E-2</v>
      </c>
      <c r="Q1674" s="21">
        <v>0</v>
      </c>
      <c r="R1674" s="21">
        <v>1549.6585133228202</v>
      </c>
      <c r="S1674" s="21">
        <v>23412.116789861644</v>
      </c>
      <c r="T1674" s="38">
        <v>0.85221436314787735</v>
      </c>
    </row>
    <row r="1675" spans="1:20" x14ac:dyDescent="0.25">
      <c r="A1675" s="17" t="s">
        <v>250</v>
      </c>
      <c r="B1675" s="8" t="s">
        <v>338</v>
      </c>
      <c r="C1675" s="8" t="s">
        <v>70</v>
      </c>
      <c r="D1675" s="8" t="str">
        <f t="shared" si="193"/>
        <v>Week_11-generic-fifi</v>
      </c>
      <c r="E1675" s="8" t="str">
        <f t="shared" si="194"/>
        <v>Umbrella-search.umb</v>
      </c>
      <c r="H1675" s="24">
        <f t="shared" si="196"/>
        <v>5.5491843166461385E-3</v>
      </c>
      <c r="I1675" s="6">
        <f t="shared" si="196"/>
        <v>1</v>
      </c>
      <c r="J1675" s="6">
        <f t="shared" si="196"/>
        <v>50373.125958940487</v>
      </c>
      <c r="K1675" s="18">
        <f t="shared" si="196"/>
        <v>0</v>
      </c>
      <c r="L1675" s="35">
        <f>Data!BT25</f>
        <v>3.8433136719002836E-2</v>
      </c>
      <c r="Q1675" s="21">
        <v>0</v>
      </c>
      <c r="R1675" s="21">
        <v>2142.0972131170797</v>
      </c>
      <c r="S1675" s="21">
        <v>28542.697738946867</v>
      </c>
      <c r="T1675" s="38">
        <v>0.86326842669770887</v>
      </c>
    </row>
    <row r="1676" spans="1:20" x14ac:dyDescent="0.25">
      <c r="A1676" s="17" t="s">
        <v>251</v>
      </c>
      <c r="B1676" s="8" t="s">
        <v>338</v>
      </c>
      <c r="C1676" s="8" t="s">
        <v>70</v>
      </c>
      <c r="D1676" s="8" t="str">
        <f t="shared" si="193"/>
        <v>Week_12-generic-fifi</v>
      </c>
      <c r="E1676" s="8" t="str">
        <f t="shared" si="194"/>
        <v>Umbrella-search.umb</v>
      </c>
      <c r="H1676" s="24">
        <f t="shared" si="196"/>
        <v>5.5491843166461385E-3</v>
      </c>
      <c r="I1676" s="6">
        <f t="shared" si="196"/>
        <v>1</v>
      </c>
      <c r="J1676" s="6">
        <f t="shared" si="196"/>
        <v>50373.125958940487</v>
      </c>
      <c r="K1676" s="18">
        <f t="shared" si="196"/>
        <v>0</v>
      </c>
      <c r="L1676" s="35">
        <f>Data!BT26</f>
        <v>3.842030683757458E-2</v>
      </c>
      <c r="Q1676" s="21">
        <v>0</v>
      </c>
      <c r="R1676" s="21">
        <v>1814.6133180444945</v>
      </c>
      <c r="S1676" s="21">
        <v>25290.983352577634</v>
      </c>
      <c r="T1676" s="38">
        <v>0.85411511862051159</v>
      </c>
    </row>
    <row r="1677" spans="1:20" x14ac:dyDescent="0.25">
      <c r="A1677" s="17" t="s">
        <v>252</v>
      </c>
      <c r="B1677" s="8" t="s">
        <v>338</v>
      </c>
      <c r="C1677" s="8" t="s">
        <v>70</v>
      </c>
      <c r="D1677" s="8" t="str">
        <f t="shared" si="193"/>
        <v>Week_13-generic-fifi</v>
      </c>
      <c r="E1677" s="8" t="str">
        <f t="shared" si="194"/>
        <v>Umbrella-search.umb</v>
      </c>
      <c r="H1677" s="24">
        <f t="shared" si="196"/>
        <v>5.5491843166461385E-3</v>
      </c>
      <c r="I1677" s="6">
        <f t="shared" si="196"/>
        <v>1</v>
      </c>
      <c r="J1677" s="6">
        <f t="shared" si="196"/>
        <v>50373.125958940487</v>
      </c>
      <c r="K1677" s="18">
        <f t="shared" si="196"/>
        <v>0</v>
      </c>
      <c r="L1677" s="35">
        <f>Data!BT27</f>
        <v>3.4461504929258154E-2</v>
      </c>
      <c r="Q1677" s="21">
        <v>0</v>
      </c>
      <c r="R1677" s="21">
        <v>2754.6167799940672</v>
      </c>
      <c r="S1677" s="21">
        <v>34075.760465601299</v>
      </c>
      <c r="T1677" s="38">
        <v>0.89000958500842831</v>
      </c>
    </row>
    <row r="1678" spans="1:20" x14ac:dyDescent="0.25">
      <c r="A1678" s="17" t="s">
        <v>253</v>
      </c>
      <c r="B1678" s="8" t="s">
        <v>338</v>
      </c>
      <c r="C1678" s="8" t="s">
        <v>70</v>
      </c>
      <c r="D1678" s="8" t="str">
        <f t="shared" si="193"/>
        <v>Week_14-generic-fifi</v>
      </c>
      <c r="E1678" s="8" t="str">
        <f t="shared" si="194"/>
        <v>Umbrella-search.umb</v>
      </c>
      <c r="H1678" s="24">
        <f t="shared" si="196"/>
        <v>5.5491843166461385E-3</v>
      </c>
      <c r="I1678" s="6">
        <f t="shared" si="196"/>
        <v>1</v>
      </c>
      <c r="J1678" s="6">
        <f t="shared" si="196"/>
        <v>50373.125958940487</v>
      </c>
      <c r="K1678" s="18">
        <f t="shared" si="196"/>
        <v>0</v>
      </c>
      <c r="L1678" s="35">
        <f>Data!BT28</f>
        <v>3.4530231220421766E-2</v>
      </c>
      <c r="Q1678" s="21">
        <v>0</v>
      </c>
      <c r="R1678" s="21">
        <v>2262.6832524427846</v>
      </c>
      <c r="S1678" s="21">
        <v>30284.808704732262</v>
      </c>
      <c r="T1678" s="38">
        <v>0.88588173070902021</v>
      </c>
    </row>
    <row r="1679" spans="1:20" x14ac:dyDescent="0.25">
      <c r="A1679" s="17" t="s">
        <v>254</v>
      </c>
      <c r="B1679" s="8" t="s">
        <v>338</v>
      </c>
      <c r="C1679" s="8" t="s">
        <v>70</v>
      </c>
      <c r="D1679" s="8" t="str">
        <f t="shared" si="193"/>
        <v>Week_15-generic-fifi</v>
      </c>
      <c r="E1679" s="8" t="str">
        <f t="shared" si="194"/>
        <v>Umbrella-search.umb</v>
      </c>
      <c r="H1679" s="24">
        <f t="shared" si="196"/>
        <v>5.5491843166461385E-3</v>
      </c>
      <c r="I1679" s="6">
        <f t="shared" si="196"/>
        <v>1</v>
      </c>
      <c r="J1679" s="6">
        <f t="shared" si="196"/>
        <v>50373.125958940487</v>
      </c>
      <c r="K1679" s="18">
        <f t="shared" si="196"/>
        <v>0</v>
      </c>
      <c r="L1679" s="35">
        <f>Data!BT29</f>
        <v>4.8393259828831602E-2</v>
      </c>
      <c r="Q1679" s="21">
        <v>0</v>
      </c>
      <c r="R1679" s="21">
        <v>1039.1047643067927</v>
      </c>
      <c r="S1679" s="21">
        <v>16852.222830795614</v>
      </c>
      <c r="T1679" s="38">
        <v>0.76952969456503506</v>
      </c>
    </row>
    <row r="1680" spans="1:20" x14ac:dyDescent="0.25">
      <c r="A1680" s="17" t="s">
        <v>255</v>
      </c>
      <c r="B1680" s="8" t="s">
        <v>338</v>
      </c>
      <c r="C1680" s="8" t="s">
        <v>70</v>
      </c>
      <c r="D1680" s="8" t="str">
        <f t="shared" si="193"/>
        <v>Week_16-generic-fifi</v>
      </c>
      <c r="E1680" s="8" t="str">
        <f t="shared" si="194"/>
        <v>Umbrella-search.umb</v>
      </c>
      <c r="H1680" s="24">
        <f t="shared" si="196"/>
        <v>5.5491843166461385E-3</v>
      </c>
      <c r="I1680" s="6">
        <f t="shared" si="196"/>
        <v>1</v>
      </c>
      <c r="J1680" s="6">
        <f t="shared" si="196"/>
        <v>50373.125958940487</v>
      </c>
      <c r="K1680" s="18">
        <f t="shared" si="196"/>
        <v>0</v>
      </c>
      <c r="L1680" s="35">
        <f>Data!BT30</f>
        <v>4.4325543564021408E-2</v>
      </c>
      <c r="Q1680" s="21">
        <v>0</v>
      </c>
      <c r="R1680" s="21">
        <v>1835.2214819055152</v>
      </c>
      <c r="S1680" s="21">
        <v>25161.14433884569</v>
      </c>
      <c r="T1680" s="38">
        <v>0.84143584385846015</v>
      </c>
    </row>
    <row r="1681" spans="1:20" x14ac:dyDescent="0.25">
      <c r="A1681" s="17" t="s">
        <v>256</v>
      </c>
      <c r="B1681" s="8" t="s">
        <v>338</v>
      </c>
      <c r="C1681" s="8" t="s">
        <v>70</v>
      </c>
      <c r="D1681" s="8" t="str">
        <f t="shared" si="193"/>
        <v>Week_17-generic-fifi</v>
      </c>
      <c r="E1681" s="8" t="str">
        <f t="shared" si="194"/>
        <v>Umbrella-search.umb</v>
      </c>
      <c r="H1681" s="24">
        <f t="shared" si="196"/>
        <v>5.5491843166461385E-3</v>
      </c>
      <c r="I1681" s="6">
        <f t="shared" si="196"/>
        <v>1</v>
      </c>
      <c r="J1681" s="6">
        <f t="shared" si="196"/>
        <v>50373.125958940487</v>
      </c>
      <c r="K1681" s="18">
        <f t="shared" si="196"/>
        <v>0</v>
      </c>
      <c r="L1681" s="35">
        <f>Data!BT31</f>
        <v>4.8066008794824484E-2</v>
      </c>
      <c r="Q1681" s="21">
        <v>0</v>
      </c>
      <c r="R1681" s="21">
        <v>1479.3208727265076</v>
      </c>
      <c r="S1681" s="21">
        <v>20998.817062632832</v>
      </c>
      <c r="T1681" s="38">
        <v>0.80771546801307248</v>
      </c>
    </row>
    <row r="1682" spans="1:20" x14ac:dyDescent="0.25">
      <c r="A1682" s="17" t="s">
        <v>257</v>
      </c>
      <c r="B1682" s="8" t="s">
        <v>338</v>
      </c>
      <c r="C1682" s="8" t="s">
        <v>70</v>
      </c>
      <c r="D1682" s="8" t="str">
        <f t="shared" si="193"/>
        <v>Week_18-generic-fifi</v>
      </c>
      <c r="E1682" s="8" t="str">
        <f t="shared" si="194"/>
        <v>Umbrella-search.umb</v>
      </c>
      <c r="H1682" s="24">
        <f t="shared" si="196"/>
        <v>5.5491843166461385E-3</v>
      </c>
      <c r="I1682" s="6">
        <f t="shared" si="196"/>
        <v>1</v>
      </c>
      <c r="J1682" s="6">
        <f t="shared" si="196"/>
        <v>50373.125958940487</v>
      </c>
      <c r="K1682" s="18">
        <f t="shared" si="196"/>
        <v>0</v>
      </c>
      <c r="L1682" s="35">
        <f>Data!BT32</f>
        <v>4.1233851159657352E-2</v>
      </c>
      <c r="Q1682" s="21">
        <v>0</v>
      </c>
      <c r="R1682" s="21">
        <v>1009.8329984929694</v>
      </c>
      <c r="S1682" s="21">
        <v>17124.499394539318</v>
      </c>
      <c r="T1682" s="38">
        <v>0.79427187698719082</v>
      </c>
    </row>
    <row r="1683" spans="1:20" x14ac:dyDescent="0.25">
      <c r="A1683" s="17" t="s">
        <v>258</v>
      </c>
      <c r="B1683" s="8" t="s">
        <v>338</v>
      </c>
      <c r="C1683" s="8" t="s">
        <v>70</v>
      </c>
      <c r="D1683" s="8" t="str">
        <f t="shared" si="193"/>
        <v>Week_19-generic-fifi</v>
      </c>
      <c r="E1683" s="8" t="str">
        <f t="shared" si="194"/>
        <v>Umbrella-search.umb</v>
      </c>
      <c r="H1683" s="24">
        <f t="shared" si="196"/>
        <v>5.5491843166461385E-3</v>
      </c>
      <c r="I1683" s="6">
        <f t="shared" si="196"/>
        <v>1</v>
      </c>
      <c r="J1683" s="6">
        <f t="shared" si="196"/>
        <v>50373.125958940487</v>
      </c>
      <c r="K1683" s="18">
        <f t="shared" si="196"/>
        <v>0</v>
      </c>
      <c r="L1683" s="35">
        <f>Data!BT33</f>
        <v>5.1106145826752179E-2</v>
      </c>
      <c r="Q1683" s="21">
        <v>0</v>
      </c>
      <c r="R1683" s="21">
        <v>2650.5252465483727</v>
      </c>
      <c r="S1683" s="21">
        <v>31570.200272204191</v>
      </c>
      <c r="T1683" s="38">
        <v>0.82960319930812287</v>
      </c>
    </row>
    <row r="1684" spans="1:20" x14ac:dyDescent="0.25">
      <c r="A1684" s="17" t="s">
        <v>259</v>
      </c>
      <c r="B1684" s="8" t="s">
        <v>338</v>
      </c>
      <c r="C1684" s="8" t="s">
        <v>70</v>
      </c>
      <c r="D1684" s="8" t="str">
        <f t="shared" si="193"/>
        <v>Week_20-generic-fifi</v>
      </c>
      <c r="E1684" s="8" t="str">
        <f t="shared" si="194"/>
        <v>Umbrella-search.umb</v>
      </c>
      <c r="H1684" s="24">
        <f t="shared" si="196"/>
        <v>5.5491843166461385E-3</v>
      </c>
      <c r="I1684" s="6">
        <f t="shared" si="196"/>
        <v>1</v>
      </c>
      <c r="J1684" s="6">
        <f t="shared" si="196"/>
        <v>50373.125958940487</v>
      </c>
      <c r="K1684" s="18">
        <f t="shared" si="196"/>
        <v>0</v>
      </c>
      <c r="L1684" s="35">
        <f>Data!BT34</f>
        <v>5.179229488041856E-2</v>
      </c>
      <c r="Q1684" s="21">
        <v>0</v>
      </c>
      <c r="R1684" s="21">
        <v>1487.6581970559293</v>
      </c>
      <c r="S1684" s="21">
        <v>21588.510602191662</v>
      </c>
      <c r="T1684" s="38">
        <v>0.79615560668143304</v>
      </c>
    </row>
    <row r="1685" spans="1:20" x14ac:dyDescent="0.25">
      <c r="A1685" s="17" t="s">
        <v>260</v>
      </c>
      <c r="B1685" s="8" t="s">
        <v>338</v>
      </c>
      <c r="C1685" s="8" t="s">
        <v>70</v>
      </c>
      <c r="D1685" s="8" t="str">
        <f t="shared" si="193"/>
        <v>Week_21-generic-fifi</v>
      </c>
      <c r="E1685" s="8" t="str">
        <f t="shared" si="194"/>
        <v>Umbrella-search.umb</v>
      </c>
      <c r="H1685" s="24">
        <f t="shared" si="196"/>
        <v>5.5491843166461385E-3</v>
      </c>
      <c r="I1685" s="6">
        <f t="shared" si="196"/>
        <v>1</v>
      </c>
      <c r="J1685" s="6">
        <f t="shared" si="196"/>
        <v>50373.125958940487</v>
      </c>
      <c r="K1685" s="18">
        <f t="shared" si="196"/>
        <v>0</v>
      </c>
      <c r="L1685" s="35">
        <f>Data!BT35</f>
        <v>5.3032795061033672E-2</v>
      </c>
      <c r="Q1685" s="21">
        <v>0</v>
      </c>
      <c r="R1685" s="21">
        <v>964.99280067721338</v>
      </c>
      <c r="S1685" s="21">
        <v>16366.165516571817</v>
      </c>
      <c r="T1685" s="38">
        <v>0.75876580424659323</v>
      </c>
    </row>
    <row r="1686" spans="1:20" x14ac:dyDescent="0.25">
      <c r="A1686" s="17" t="s">
        <v>261</v>
      </c>
      <c r="B1686" s="8" t="s">
        <v>338</v>
      </c>
      <c r="C1686" s="8" t="s">
        <v>70</v>
      </c>
      <c r="D1686" s="8" t="str">
        <f t="shared" si="193"/>
        <v>Week_22-generic-fifi</v>
      </c>
      <c r="E1686" s="8" t="str">
        <f t="shared" si="194"/>
        <v>Umbrella-search.umb</v>
      </c>
      <c r="H1686" s="24">
        <f t="shared" ref="H1686:K1701" si="197">H1685</f>
        <v>5.5491843166461385E-3</v>
      </c>
      <c r="I1686" s="6">
        <f t="shared" si="197"/>
        <v>1</v>
      </c>
      <c r="J1686" s="6">
        <f t="shared" si="197"/>
        <v>50373.125958940487</v>
      </c>
      <c r="K1686" s="18">
        <f t="shared" si="197"/>
        <v>0</v>
      </c>
      <c r="L1686" s="35">
        <f>Data!BT36</f>
        <v>5.5268879604339238E-2</v>
      </c>
      <c r="Q1686" s="21">
        <v>0</v>
      </c>
      <c r="R1686" s="21">
        <v>879.3363714353336</v>
      </c>
      <c r="S1686" s="21">
        <v>14912.774580948379</v>
      </c>
      <c r="T1686" s="38">
        <v>0.73722588108069353</v>
      </c>
    </row>
    <row r="1687" spans="1:20" x14ac:dyDescent="0.25">
      <c r="A1687" s="17" t="s">
        <v>278</v>
      </c>
      <c r="B1687" s="8" t="s">
        <v>338</v>
      </c>
      <c r="C1687" s="8" t="s">
        <v>70</v>
      </c>
      <c r="D1687" s="8" t="str">
        <f t="shared" si="193"/>
        <v>Week_23-generic-fifi</v>
      </c>
      <c r="E1687" s="8" t="str">
        <f t="shared" si="194"/>
        <v>Umbrella-search.umb</v>
      </c>
      <c r="H1687" s="24">
        <f t="shared" si="197"/>
        <v>5.5491843166461385E-3</v>
      </c>
      <c r="I1687" s="6">
        <f t="shared" si="197"/>
        <v>1</v>
      </c>
      <c r="J1687" s="6">
        <f t="shared" si="197"/>
        <v>50373.125958940487</v>
      </c>
      <c r="K1687" s="18">
        <f t="shared" si="197"/>
        <v>0</v>
      </c>
      <c r="L1687" s="35">
        <f>Data!BT37</f>
        <v>5.3846374207024636E-2</v>
      </c>
      <c r="Q1687" s="21">
        <v>0</v>
      </c>
      <c r="R1687" s="21">
        <v>798.94568946729623</v>
      </c>
      <c r="S1687" s="21">
        <v>13166.217318016368</v>
      </c>
      <c r="T1687" s="38">
        <v>0.69979945323680059</v>
      </c>
    </row>
    <row r="1688" spans="1:20" x14ac:dyDescent="0.25">
      <c r="A1688" s="17" t="s">
        <v>279</v>
      </c>
      <c r="B1688" s="8" t="s">
        <v>338</v>
      </c>
      <c r="C1688" s="8" t="s">
        <v>70</v>
      </c>
      <c r="D1688" s="8" t="str">
        <f t="shared" si="193"/>
        <v>Week_24-generic-fifi</v>
      </c>
      <c r="E1688" s="8" t="str">
        <f t="shared" si="194"/>
        <v>Umbrella-search.umb</v>
      </c>
      <c r="H1688" s="24">
        <f t="shared" si="197"/>
        <v>5.5491843166461385E-3</v>
      </c>
      <c r="I1688" s="6">
        <f t="shared" si="197"/>
        <v>1</v>
      </c>
      <c r="J1688" s="6">
        <f t="shared" si="197"/>
        <v>50373.125958940487</v>
      </c>
      <c r="K1688" s="18">
        <f t="shared" si="197"/>
        <v>0</v>
      </c>
      <c r="L1688" s="35">
        <f>Data!BT38</f>
        <v>3.9001781405702089E-2</v>
      </c>
      <c r="Q1688" s="21">
        <v>0</v>
      </c>
      <c r="R1688" s="21">
        <v>2038.9781071653715</v>
      </c>
      <c r="S1688" s="21">
        <v>24992.956352156387</v>
      </c>
      <c r="T1688" s="38">
        <v>0.84137852381100786</v>
      </c>
    </row>
    <row r="1689" spans="1:20" x14ac:dyDescent="0.25">
      <c r="A1689" s="17" t="s">
        <v>280</v>
      </c>
      <c r="B1689" s="8" t="s">
        <v>338</v>
      </c>
      <c r="C1689" s="8" t="s">
        <v>70</v>
      </c>
      <c r="D1689" s="8" t="str">
        <f t="shared" si="193"/>
        <v>Week_25-generic-fifi</v>
      </c>
      <c r="E1689" s="8" t="str">
        <f t="shared" si="194"/>
        <v>Umbrella-search.umb</v>
      </c>
      <c r="H1689" s="24">
        <f t="shared" si="197"/>
        <v>5.5491843166461385E-3</v>
      </c>
      <c r="I1689" s="6">
        <f t="shared" si="197"/>
        <v>1</v>
      </c>
      <c r="J1689" s="6">
        <f t="shared" si="197"/>
        <v>50373.125958940487</v>
      </c>
      <c r="K1689" s="18">
        <f t="shared" si="197"/>
        <v>0</v>
      </c>
      <c r="L1689" s="35">
        <f>Data!BT39</f>
        <v>3.9001781405702089E-2</v>
      </c>
      <c r="Q1689" s="21">
        <v>0</v>
      </c>
      <c r="R1689" s="21">
        <v>1114.6631767353338</v>
      </c>
      <c r="S1689" s="21">
        <v>16212.823075845185</v>
      </c>
      <c r="T1689" s="38">
        <v>0.79305988667286187</v>
      </c>
    </row>
    <row r="1690" spans="1:20" x14ac:dyDescent="0.25">
      <c r="A1690" s="17" t="s">
        <v>281</v>
      </c>
      <c r="B1690" s="8" t="s">
        <v>338</v>
      </c>
      <c r="C1690" s="8" t="s">
        <v>70</v>
      </c>
      <c r="D1690" s="8" t="str">
        <f t="shared" si="193"/>
        <v>Week_26-generic-fifi</v>
      </c>
      <c r="E1690" s="8" t="str">
        <f t="shared" si="194"/>
        <v>Umbrella-search.umb</v>
      </c>
      <c r="H1690" s="24">
        <f t="shared" si="197"/>
        <v>5.5491843166461385E-3</v>
      </c>
      <c r="I1690" s="6">
        <f t="shared" si="197"/>
        <v>1</v>
      </c>
      <c r="J1690" s="6">
        <f t="shared" si="197"/>
        <v>50373.125958940487</v>
      </c>
      <c r="K1690" s="18">
        <f t="shared" si="197"/>
        <v>0</v>
      </c>
      <c r="L1690" s="35">
        <f>Data!BT40</f>
        <v>2.7756801776790675E-2</v>
      </c>
      <c r="Q1690" s="21">
        <v>0</v>
      </c>
      <c r="R1690" s="21">
        <v>955.36483611319613</v>
      </c>
      <c r="S1690" s="21">
        <v>16126.23051545477</v>
      </c>
      <c r="T1690" s="38">
        <v>0.85335849602169545</v>
      </c>
    </row>
    <row r="1691" spans="1:20" x14ac:dyDescent="0.25">
      <c r="A1691" s="17" t="s">
        <v>282</v>
      </c>
      <c r="B1691" s="8" t="s">
        <v>338</v>
      </c>
      <c r="C1691" s="8" t="s">
        <v>70</v>
      </c>
      <c r="D1691" s="8" t="str">
        <f t="shared" si="193"/>
        <v>Week_27-generic-fifi</v>
      </c>
      <c r="E1691" s="8" t="str">
        <f t="shared" si="194"/>
        <v>Umbrella-search.umb</v>
      </c>
      <c r="H1691" s="24">
        <f t="shared" si="197"/>
        <v>5.5491843166461385E-3</v>
      </c>
      <c r="I1691" s="6">
        <f t="shared" si="197"/>
        <v>1</v>
      </c>
      <c r="J1691" s="6">
        <f t="shared" si="197"/>
        <v>50373.125958940487</v>
      </c>
      <c r="K1691" s="18">
        <f t="shared" si="197"/>
        <v>0</v>
      </c>
      <c r="L1691" s="35">
        <f>Data!BT41</f>
        <v>2.6623342793737587E-2</v>
      </c>
      <c r="Q1691" s="21">
        <v>0</v>
      </c>
      <c r="R1691" s="21">
        <v>1560.6810521181621</v>
      </c>
      <c r="S1691" s="21">
        <v>21650.352657586631</v>
      </c>
      <c r="T1691" s="38">
        <v>0.8784811743201637</v>
      </c>
    </row>
    <row r="1692" spans="1:20" x14ac:dyDescent="0.25">
      <c r="A1692" s="17" t="s">
        <v>283</v>
      </c>
      <c r="B1692" s="8" t="s">
        <v>338</v>
      </c>
      <c r="C1692" s="8" t="s">
        <v>70</v>
      </c>
      <c r="D1692" s="8" t="str">
        <f t="shared" si="193"/>
        <v>Week_28-generic-fifi</v>
      </c>
      <c r="E1692" s="8" t="str">
        <f t="shared" si="194"/>
        <v>Umbrella-search.umb</v>
      </c>
      <c r="H1692" s="24">
        <f t="shared" si="197"/>
        <v>5.5491843166461385E-3</v>
      </c>
      <c r="I1692" s="6">
        <f t="shared" si="197"/>
        <v>1</v>
      </c>
      <c r="J1692" s="6">
        <f t="shared" si="197"/>
        <v>50373.125958940487</v>
      </c>
      <c r="K1692" s="18">
        <f t="shared" si="197"/>
        <v>0</v>
      </c>
      <c r="L1692" s="35">
        <f>Data!BT42</f>
        <v>2.9846451654314321E-2</v>
      </c>
      <c r="Q1692" s="21">
        <v>0</v>
      </c>
      <c r="R1692" s="21">
        <v>1897.5486452027594</v>
      </c>
      <c r="S1692" s="21">
        <v>24103.174680085929</v>
      </c>
      <c r="T1692" s="38">
        <v>0.87379206200642678</v>
      </c>
    </row>
    <row r="1693" spans="1:20" x14ac:dyDescent="0.25">
      <c r="A1693" s="17" t="s">
        <v>284</v>
      </c>
      <c r="B1693" s="8" t="s">
        <v>338</v>
      </c>
      <c r="C1693" s="8" t="s">
        <v>70</v>
      </c>
      <c r="D1693" s="8" t="str">
        <f t="shared" si="193"/>
        <v>Week_29-generic-fifi</v>
      </c>
      <c r="E1693" s="8" t="str">
        <f t="shared" si="194"/>
        <v>Umbrella-search.umb</v>
      </c>
      <c r="H1693" s="24">
        <f t="shared" si="197"/>
        <v>5.5491843166461385E-3</v>
      </c>
      <c r="I1693" s="6">
        <f t="shared" si="197"/>
        <v>1</v>
      </c>
      <c r="J1693" s="6">
        <f t="shared" si="197"/>
        <v>50373.125958940487</v>
      </c>
      <c r="K1693" s="18">
        <f t="shared" si="197"/>
        <v>0</v>
      </c>
      <c r="L1693" s="35">
        <f>Data!BT43</f>
        <v>3.2564840357367876E-2</v>
      </c>
      <c r="Q1693" s="21">
        <v>0</v>
      </c>
      <c r="R1693" s="21">
        <v>1059.5736438034194</v>
      </c>
      <c r="S1693" s="21">
        <v>16584.868621017238</v>
      </c>
      <c r="T1693" s="38">
        <v>0.82785057241155235</v>
      </c>
    </row>
    <row r="1694" spans="1:20" x14ac:dyDescent="0.25">
      <c r="A1694" s="17" t="s">
        <v>285</v>
      </c>
      <c r="B1694" s="8" t="s">
        <v>338</v>
      </c>
      <c r="C1694" s="8" t="s">
        <v>70</v>
      </c>
      <c r="D1694" s="8" t="str">
        <f t="shared" si="193"/>
        <v>Week_30-generic-fifi</v>
      </c>
      <c r="E1694" s="8" t="str">
        <f t="shared" si="194"/>
        <v>Umbrella-search.umb</v>
      </c>
      <c r="H1694" s="24">
        <f t="shared" si="197"/>
        <v>5.5491843166461385E-3</v>
      </c>
      <c r="I1694" s="6">
        <f t="shared" si="197"/>
        <v>1</v>
      </c>
      <c r="J1694" s="6">
        <f t="shared" si="197"/>
        <v>50373.125958940487</v>
      </c>
      <c r="K1694" s="18">
        <f t="shared" si="197"/>
        <v>0</v>
      </c>
      <c r="L1694" s="35">
        <f>Data!BT44</f>
        <v>3.0911099696757111E-2</v>
      </c>
      <c r="Q1694" s="21">
        <v>0</v>
      </c>
      <c r="R1694" s="21">
        <v>1203.7512017200443</v>
      </c>
      <c r="S1694" s="21">
        <v>18023.700001247162</v>
      </c>
      <c r="T1694" s="38">
        <v>0.8506449111563652</v>
      </c>
    </row>
    <row r="1695" spans="1:20" x14ac:dyDescent="0.25">
      <c r="A1695" s="17" t="s">
        <v>286</v>
      </c>
      <c r="B1695" s="8" t="s">
        <v>338</v>
      </c>
      <c r="C1695" s="8" t="s">
        <v>70</v>
      </c>
      <c r="D1695" s="8" t="str">
        <f t="shared" si="193"/>
        <v>Week_31-generic-fifi</v>
      </c>
      <c r="E1695" s="8" t="str">
        <f t="shared" si="194"/>
        <v>Umbrella-search.umb</v>
      </c>
      <c r="H1695" s="24">
        <f t="shared" si="197"/>
        <v>5.5491843166461385E-3</v>
      </c>
      <c r="I1695" s="6">
        <f t="shared" si="197"/>
        <v>1</v>
      </c>
      <c r="J1695" s="6">
        <f t="shared" si="197"/>
        <v>50373.125958940487</v>
      </c>
      <c r="K1695" s="18">
        <f t="shared" si="197"/>
        <v>0</v>
      </c>
      <c r="L1695" s="35">
        <f>Data!BT45</f>
        <v>4.5616318469427486E-2</v>
      </c>
      <c r="Q1695" s="21">
        <v>0</v>
      </c>
      <c r="R1695" s="21">
        <v>1265.5964478409567</v>
      </c>
      <c r="S1695" s="21">
        <v>17690.568645337342</v>
      </c>
      <c r="T1695" s="38">
        <v>0.78567724308314346</v>
      </c>
    </row>
    <row r="1696" spans="1:20" x14ac:dyDescent="0.25">
      <c r="A1696" s="17" t="s">
        <v>287</v>
      </c>
      <c r="B1696" s="8" t="s">
        <v>338</v>
      </c>
      <c r="C1696" s="8" t="s">
        <v>70</v>
      </c>
      <c r="D1696" s="8" t="str">
        <f t="shared" si="193"/>
        <v>Week_32-generic-fifi</v>
      </c>
      <c r="E1696" s="8" t="str">
        <f t="shared" si="194"/>
        <v>Umbrella-search.umb</v>
      </c>
      <c r="H1696" s="24">
        <f t="shared" si="197"/>
        <v>5.5491843166461385E-3</v>
      </c>
      <c r="I1696" s="6">
        <f t="shared" si="197"/>
        <v>1</v>
      </c>
      <c r="J1696" s="6">
        <f t="shared" si="197"/>
        <v>50373.125958940487</v>
      </c>
      <c r="K1696" s="18">
        <f t="shared" si="197"/>
        <v>0</v>
      </c>
      <c r="L1696" s="35">
        <f>Data!BT46</f>
        <v>4.8810636368271453E-2</v>
      </c>
      <c r="Q1696" s="21">
        <v>0</v>
      </c>
      <c r="R1696" s="21">
        <v>1415.2699735835306</v>
      </c>
      <c r="S1696" s="21">
        <v>19230.527005826225</v>
      </c>
      <c r="T1696" s="38">
        <v>0.7749015171545699</v>
      </c>
    </row>
    <row r="1697" spans="1:20" x14ac:dyDescent="0.25">
      <c r="A1697" s="17" t="s">
        <v>288</v>
      </c>
      <c r="B1697" s="8" t="s">
        <v>338</v>
      </c>
      <c r="C1697" s="8" t="s">
        <v>70</v>
      </c>
      <c r="D1697" s="8" t="str">
        <f t="shared" si="193"/>
        <v>Week_33-generic-fifi</v>
      </c>
      <c r="E1697" s="8" t="str">
        <f t="shared" si="194"/>
        <v>Umbrella-search.umb</v>
      </c>
      <c r="H1697" s="24">
        <f t="shared" si="197"/>
        <v>5.5491843166461385E-3</v>
      </c>
      <c r="I1697" s="6">
        <f t="shared" si="197"/>
        <v>1</v>
      </c>
      <c r="J1697" s="6">
        <f t="shared" si="197"/>
        <v>50373.125958940487</v>
      </c>
      <c r="K1697" s="18">
        <f t="shared" si="197"/>
        <v>0</v>
      </c>
      <c r="L1697" s="35">
        <f>Data!BT47</f>
        <v>4.6782225344326633E-2</v>
      </c>
      <c r="Q1697" s="21">
        <v>0</v>
      </c>
      <c r="R1697" s="21">
        <v>1266.4366709679462</v>
      </c>
      <c r="S1697" s="21">
        <v>17798.231816972646</v>
      </c>
      <c r="T1697" s="38">
        <v>0.78593860334532173</v>
      </c>
    </row>
    <row r="1698" spans="1:20" x14ac:dyDescent="0.25">
      <c r="A1698" s="17" t="s">
        <v>289</v>
      </c>
      <c r="B1698" s="8" t="s">
        <v>338</v>
      </c>
      <c r="C1698" s="8" t="s">
        <v>70</v>
      </c>
      <c r="D1698" s="8" t="str">
        <f t="shared" si="193"/>
        <v>Week_34-generic-fifi</v>
      </c>
      <c r="E1698" s="8" t="str">
        <f t="shared" si="194"/>
        <v>Umbrella-search.umb</v>
      </c>
      <c r="H1698" s="24">
        <f t="shared" si="197"/>
        <v>5.5491843166461385E-3</v>
      </c>
      <c r="I1698" s="6">
        <f t="shared" si="197"/>
        <v>1</v>
      </c>
      <c r="J1698" s="6">
        <f t="shared" si="197"/>
        <v>50373.125958940487</v>
      </c>
      <c r="K1698" s="18">
        <f t="shared" si="197"/>
        <v>0</v>
      </c>
      <c r="L1698" s="35">
        <f>Data!BT48</f>
        <v>4.802642104021012E-2</v>
      </c>
      <c r="Q1698" s="21">
        <v>0</v>
      </c>
      <c r="R1698" s="21">
        <v>1437.9032560170822</v>
      </c>
      <c r="S1698" s="21">
        <v>19585.600412570311</v>
      </c>
      <c r="T1698" s="38">
        <v>0.78981935123835223</v>
      </c>
    </row>
    <row r="1699" spans="1:20" x14ac:dyDescent="0.25">
      <c r="A1699" s="17" t="s">
        <v>290</v>
      </c>
      <c r="B1699" s="8" t="s">
        <v>338</v>
      </c>
      <c r="C1699" s="8" t="s">
        <v>70</v>
      </c>
      <c r="D1699" s="8" t="str">
        <f t="shared" si="193"/>
        <v>Week_35-generic-fifi</v>
      </c>
      <c r="E1699" s="8" t="str">
        <f t="shared" si="194"/>
        <v>Umbrella-search.umb</v>
      </c>
      <c r="H1699" s="24">
        <f t="shared" si="197"/>
        <v>5.5491843166461385E-3</v>
      </c>
      <c r="I1699" s="6">
        <f t="shared" si="197"/>
        <v>1</v>
      </c>
      <c r="J1699" s="6">
        <f t="shared" si="197"/>
        <v>50373.125958940487</v>
      </c>
      <c r="K1699" s="18">
        <f t="shared" si="197"/>
        <v>0</v>
      </c>
      <c r="L1699" s="35">
        <f>Data!BT49</f>
        <v>3.9063675554210399E-2</v>
      </c>
      <c r="Q1699" s="21">
        <v>0</v>
      </c>
      <c r="R1699" s="21">
        <v>1313.0104819020507</v>
      </c>
      <c r="S1699" s="21">
        <v>19048.66902081437</v>
      </c>
      <c r="T1699" s="38">
        <v>0.82276504268429873</v>
      </c>
    </row>
    <row r="1700" spans="1:20" x14ac:dyDescent="0.25">
      <c r="A1700" s="17" t="s">
        <v>291</v>
      </c>
      <c r="B1700" s="8" t="s">
        <v>338</v>
      </c>
      <c r="C1700" s="8" t="s">
        <v>70</v>
      </c>
      <c r="D1700" s="8" t="str">
        <f t="shared" si="193"/>
        <v>Week_36-generic-fifi</v>
      </c>
      <c r="E1700" s="8" t="str">
        <f t="shared" si="194"/>
        <v>Umbrella-search.umb</v>
      </c>
      <c r="H1700" s="24">
        <f t="shared" si="197"/>
        <v>5.5491843166461385E-3</v>
      </c>
      <c r="I1700" s="6">
        <f t="shared" si="197"/>
        <v>1</v>
      </c>
      <c r="J1700" s="6">
        <f t="shared" si="197"/>
        <v>50373.125958940487</v>
      </c>
      <c r="K1700" s="18">
        <f t="shared" si="197"/>
        <v>0</v>
      </c>
      <c r="L1700" s="35">
        <f>Data!BT50</f>
        <v>4.7447693916798539E-2</v>
      </c>
      <c r="Q1700" s="21">
        <v>0</v>
      </c>
      <c r="R1700" s="21">
        <v>1545.2525394269267</v>
      </c>
      <c r="S1700" s="21">
        <v>20690.968548377365</v>
      </c>
      <c r="T1700" s="38">
        <v>0.79878815013565929</v>
      </c>
    </row>
    <row r="1701" spans="1:20" x14ac:dyDescent="0.25">
      <c r="A1701" s="17" t="s">
        <v>292</v>
      </c>
      <c r="B1701" s="8" t="s">
        <v>338</v>
      </c>
      <c r="C1701" s="8" t="s">
        <v>70</v>
      </c>
      <c r="D1701" s="8" t="str">
        <f t="shared" si="193"/>
        <v>Week_37-generic-fifi</v>
      </c>
      <c r="E1701" s="8" t="str">
        <f t="shared" si="194"/>
        <v>Umbrella-search.umb</v>
      </c>
      <c r="H1701" s="24">
        <f t="shared" si="197"/>
        <v>5.5491843166461385E-3</v>
      </c>
      <c r="I1701" s="6">
        <f t="shared" si="197"/>
        <v>1</v>
      </c>
      <c r="J1701" s="6">
        <f t="shared" si="197"/>
        <v>50373.125958940487</v>
      </c>
      <c r="K1701" s="18">
        <f t="shared" si="197"/>
        <v>0</v>
      </c>
      <c r="L1701" s="35">
        <f>Data!BT51</f>
        <v>3.8623879425351677E-2</v>
      </c>
      <c r="Q1701" s="21">
        <v>0</v>
      </c>
      <c r="R1701" s="21">
        <v>1086.9422732404628</v>
      </c>
      <c r="S1701" s="21">
        <v>16948.998146493723</v>
      </c>
      <c r="T1701" s="38">
        <v>0.81175525625409828</v>
      </c>
    </row>
    <row r="1702" spans="1:20" x14ac:dyDescent="0.25">
      <c r="A1702" s="17" t="s">
        <v>293</v>
      </c>
      <c r="B1702" s="8" t="s">
        <v>338</v>
      </c>
      <c r="C1702" s="8" t="s">
        <v>70</v>
      </c>
      <c r="D1702" s="8" t="str">
        <f t="shared" si="193"/>
        <v>Week_38-generic-fifi</v>
      </c>
      <c r="E1702" s="8" t="str">
        <f t="shared" si="194"/>
        <v>Umbrella-search.umb</v>
      </c>
      <c r="H1702" s="24">
        <f t="shared" ref="H1702:K1716" si="198">H1701</f>
        <v>5.5491843166461385E-3</v>
      </c>
      <c r="I1702" s="6">
        <f t="shared" si="198"/>
        <v>1</v>
      </c>
      <c r="J1702" s="6">
        <f t="shared" si="198"/>
        <v>50373.125958940487</v>
      </c>
      <c r="K1702" s="18">
        <f t="shared" si="198"/>
        <v>0</v>
      </c>
      <c r="L1702" s="35">
        <f>Data!BT52</f>
        <v>3.9136565960348015E-2</v>
      </c>
      <c r="Q1702" s="21">
        <v>0</v>
      </c>
      <c r="R1702" s="21">
        <v>1300.1841759953195</v>
      </c>
      <c r="S1702" s="21">
        <v>18859.299121140186</v>
      </c>
      <c r="T1702" s="38">
        <v>0.821240997023853</v>
      </c>
    </row>
    <row r="1703" spans="1:20" x14ac:dyDescent="0.25">
      <c r="A1703" s="17" t="s">
        <v>294</v>
      </c>
      <c r="B1703" s="8" t="s">
        <v>338</v>
      </c>
      <c r="C1703" s="8" t="s">
        <v>70</v>
      </c>
      <c r="D1703" s="8" t="str">
        <f t="shared" si="193"/>
        <v>Week_39-generic-fifi</v>
      </c>
      <c r="E1703" s="8" t="str">
        <f t="shared" si="194"/>
        <v>Umbrella-search.umb</v>
      </c>
      <c r="H1703" s="24">
        <f t="shared" si="198"/>
        <v>5.5491843166461385E-3</v>
      </c>
      <c r="I1703" s="6">
        <f t="shared" si="198"/>
        <v>1</v>
      </c>
      <c r="J1703" s="6">
        <f t="shared" si="198"/>
        <v>50373.125958940487</v>
      </c>
      <c r="K1703" s="18">
        <f t="shared" si="198"/>
        <v>0</v>
      </c>
      <c r="L1703" s="35">
        <f>Data!BT53</f>
        <v>3.9393648862423317E-2</v>
      </c>
      <c r="Q1703" s="21">
        <v>0</v>
      </c>
      <c r="R1703" s="21">
        <v>1950.9274120639134</v>
      </c>
      <c r="S1703" s="21">
        <v>24392.817116148562</v>
      </c>
      <c r="T1703" s="38">
        <v>0.84546789397525901</v>
      </c>
    </row>
    <row r="1704" spans="1:20" x14ac:dyDescent="0.25">
      <c r="A1704" s="17" t="s">
        <v>295</v>
      </c>
      <c r="B1704" s="8" t="s">
        <v>338</v>
      </c>
      <c r="C1704" s="8" t="s">
        <v>70</v>
      </c>
      <c r="D1704" s="8" t="str">
        <f t="shared" si="193"/>
        <v>Week_40-generic-fifi</v>
      </c>
      <c r="E1704" s="8" t="str">
        <f t="shared" si="194"/>
        <v>Umbrella-search.umb</v>
      </c>
      <c r="H1704" s="24">
        <f t="shared" si="198"/>
        <v>5.5491843166461385E-3</v>
      </c>
      <c r="I1704" s="6">
        <f t="shared" si="198"/>
        <v>1</v>
      </c>
      <c r="J1704" s="6">
        <f t="shared" si="198"/>
        <v>50373.125958940487</v>
      </c>
      <c r="K1704" s="18">
        <f t="shared" si="198"/>
        <v>0</v>
      </c>
      <c r="L1704" s="35">
        <f>Data!BT54</f>
        <v>3.7116469461434397E-2</v>
      </c>
      <c r="Q1704" s="21">
        <v>0</v>
      </c>
      <c r="R1704" s="21">
        <v>1839.3297291099252</v>
      </c>
      <c r="S1704" s="21">
        <v>23617.287958248751</v>
      </c>
      <c r="T1704" s="38">
        <v>0.84248124659253798</v>
      </c>
    </row>
    <row r="1705" spans="1:20" x14ac:dyDescent="0.25">
      <c r="A1705" s="17" t="s">
        <v>296</v>
      </c>
      <c r="B1705" s="8" t="s">
        <v>338</v>
      </c>
      <c r="C1705" s="8" t="s">
        <v>70</v>
      </c>
      <c r="D1705" s="8" t="str">
        <f t="shared" si="193"/>
        <v>Week_41-generic-fifi</v>
      </c>
      <c r="E1705" s="8" t="str">
        <f t="shared" si="194"/>
        <v>Umbrella-search.umb</v>
      </c>
      <c r="H1705" s="24">
        <f t="shared" si="198"/>
        <v>5.5491843166461385E-3</v>
      </c>
      <c r="I1705" s="6">
        <f t="shared" si="198"/>
        <v>1</v>
      </c>
      <c r="J1705" s="6">
        <f t="shared" si="198"/>
        <v>50373.125958940487</v>
      </c>
      <c r="K1705" s="18">
        <f t="shared" si="198"/>
        <v>0</v>
      </c>
      <c r="L1705" s="35">
        <f>Data!BT55</f>
        <v>3.8289791400377166E-2</v>
      </c>
      <c r="Q1705" s="21">
        <v>0</v>
      </c>
      <c r="R1705" s="21">
        <v>1032.6891493737694</v>
      </c>
      <c r="S1705" s="21">
        <v>16847.549147286772</v>
      </c>
      <c r="T1705" s="38">
        <v>0.81592704057736887</v>
      </c>
    </row>
    <row r="1706" spans="1:20" x14ac:dyDescent="0.25">
      <c r="A1706" s="17" t="s">
        <v>297</v>
      </c>
      <c r="B1706" s="8" t="s">
        <v>338</v>
      </c>
      <c r="C1706" s="8" t="s">
        <v>70</v>
      </c>
      <c r="D1706" s="8" t="str">
        <f t="shared" si="193"/>
        <v>Week_42-generic-fifi</v>
      </c>
      <c r="E1706" s="8" t="str">
        <f t="shared" si="194"/>
        <v>Umbrella-search.umb</v>
      </c>
      <c r="H1706" s="24">
        <f t="shared" si="198"/>
        <v>5.5491843166461385E-3</v>
      </c>
      <c r="I1706" s="6">
        <f t="shared" si="198"/>
        <v>1</v>
      </c>
      <c r="J1706" s="6">
        <f t="shared" si="198"/>
        <v>50373.125958940487</v>
      </c>
      <c r="K1706" s="18">
        <f t="shared" si="198"/>
        <v>0</v>
      </c>
      <c r="L1706" s="35">
        <f>Data!BT56</f>
        <v>3.7488086783962538E-2</v>
      </c>
      <c r="Q1706" s="21">
        <v>0</v>
      </c>
      <c r="R1706" s="21">
        <v>1472.4334160433209</v>
      </c>
      <c r="S1706" s="21">
        <v>20289.872120986089</v>
      </c>
      <c r="T1706" s="38">
        <v>0.83536865865397603</v>
      </c>
    </row>
    <row r="1707" spans="1:20" x14ac:dyDescent="0.25">
      <c r="A1707" s="17" t="s">
        <v>298</v>
      </c>
      <c r="B1707" s="8" t="s">
        <v>338</v>
      </c>
      <c r="C1707" s="8" t="s">
        <v>70</v>
      </c>
      <c r="D1707" s="8" t="str">
        <f t="shared" si="193"/>
        <v>Week_43-generic-fifi</v>
      </c>
      <c r="E1707" s="8" t="str">
        <f t="shared" si="194"/>
        <v>Umbrella-search.umb</v>
      </c>
      <c r="H1707" s="24">
        <f t="shared" si="198"/>
        <v>5.5491843166461385E-3</v>
      </c>
      <c r="I1707" s="6">
        <f t="shared" si="198"/>
        <v>1</v>
      </c>
      <c r="J1707" s="6">
        <f t="shared" si="198"/>
        <v>50373.125958940487</v>
      </c>
      <c r="K1707" s="18">
        <f t="shared" si="198"/>
        <v>0</v>
      </c>
      <c r="L1707" s="35">
        <f>Data!BT57</f>
        <v>3.7585177395254639E-2</v>
      </c>
      <c r="Q1707" s="21">
        <v>0</v>
      </c>
      <c r="R1707" s="21">
        <v>1486.8513506927382</v>
      </c>
      <c r="S1707" s="21">
        <v>21153.081660435375</v>
      </c>
      <c r="T1707" s="38">
        <v>0.83085779316833086</v>
      </c>
    </row>
    <row r="1708" spans="1:20" x14ac:dyDescent="0.25">
      <c r="A1708" s="17" t="s">
        <v>299</v>
      </c>
      <c r="B1708" s="8" t="s">
        <v>338</v>
      </c>
      <c r="C1708" s="8" t="s">
        <v>70</v>
      </c>
      <c r="D1708" s="8" t="str">
        <f t="shared" si="193"/>
        <v>Week_44-generic-fifi</v>
      </c>
      <c r="E1708" s="8" t="str">
        <f t="shared" si="194"/>
        <v>Umbrella-search.umb</v>
      </c>
      <c r="H1708" s="24">
        <f t="shared" si="198"/>
        <v>5.5491843166461385E-3</v>
      </c>
      <c r="I1708" s="6">
        <f t="shared" si="198"/>
        <v>1</v>
      </c>
      <c r="J1708" s="6">
        <f t="shared" si="198"/>
        <v>50373.125958940487</v>
      </c>
      <c r="K1708" s="18">
        <f t="shared" si="198"/>
        <v>0</v>
      </c>
      <c r="L1708" s="35">
        <f>Data!BT58</f>
        <v>4.669078736291285E-2</v>
      </c>
      <c r="Q1708" s="21">
        <v>0</v>
      </c>
      <c r="R1708" s="21">
        <v>1798.0182970279059</v>
      </c>
      <c r="S1708" s="21">
        <v>22828.959726802052</v>
      </c>
      <c r="T1708" s="38">
        <v>0.80723955360146071</v>
      </c>
    </row>
    <row r="1709" spans="1:20" x14ac:dyDescent="0.25">
      <c r="A1709" s="17" t="s">
        <v>300</v>
      </c>
      <c r="B1709" s="8" t="s">
        <v>338</v>
      </c>
      <c r="C1709" s="8" t="s">
        <v>70</v>
      </c>
      <c r="D1709" s="8" t="str">
        <f t="shared" si="193"/>
        <v>Week_45-generic-fifi</v>
      </c>
      <c r="E1709" s="8" t="str">
        <f t="shared" si="194"/>
        <v>Umbrella-search.umb</v>
      </c>
      <c r="H1709" s="24">
        <f t="shared" si="198"/>
        <v>5.5491843166461385E-3</v>
      </c>
      <c r="I1709" s="6">
        <f t="shared" si="198"/>
        <v>1</v>
      </c>
      <c r="J1709" s="6">
        <f t="shared" si="198"/>
        <v>50373.125958940487</v>
      </c>
      <c r="K1709" s="18">
        <f t="shared" si="198"/>
        <v>0</v>
      </c>
      <c r="L1709" s="35">
        <f>Data!BT59</f>
        <v>4.7405161421362967E-2</v>
      </c>
      <c r="Q1709" s="21">
        <v>0</v>
      </c>
      <c r="R1709" s="21">
        <v>1381.7137627941684</v>
      </c>
      <c r="S1709" s="21">
        <v>19728.174786571064</v>
      </c>
      <c r="T1709" s="38">
        <v>0.80427312647233207</v>
      </c>
    </row>
    <row r="1710" spans="1:20" x14ac:dyDescent="0.25">
      <c r="A1710" s="17" t="s">
        <v>301</v>
      </c>
      <c r="B1710" s="8" t="s">
        <v>338</v>
      </c>
      <c r="C1710" s="8" t="s">
        <v>70</v>
      </c>
      <c r="D1710" s="8" t="str">
        <f t="shared" si="193"/>
        <v>Week_46-generic-fifi</v>
      </c>
      <c r="E1710" s="8" t="str">
        <f t="shared" si="194"/>
        <v>Umbrella-search.umb</v>
      </c>
      <c r="H1710" s="24">
        <f t="shared" si="198"/>
        <v>5.5491843166461385E-3</v>
      </c>
      <c r="I1710" s="6">
        <f t="shared" si="198"/>
        <v>1</v>
      </c>
      <c r="J1710" s="6">
        <f t="shared" si="198"/>
        <v>50373.125958940487</v>
      </c>
      <c r="K1710" s="18">
        <f t="shared" si="198"/>
        <v>0</v>
      </c>
      <c r="L1710" s="35">
        <f>Data!BT60</f>
        <v>5.0779524097344951E-2</v>
      </c>
      <c r="Q1710" s="21">
        <v>0</v>
      </c>
      <c r="R1710" s="21">
        <v>1344.527506331144</v>
      </c>
      <c r="S1710" s="21">
        <v>19135.947561494828</v>
      </c>
      <c r="T1710" s="38">
        <v>0.78166846954016123</v>
      </c>
    </row>
    <row r="1711" spans="1:20" x14ac:dyDescent="0.25">
      <c r="A1711" s="17" t="s">
        <v>272</v>
      </c>
      <c r="B1711" s="8" t="s">
        <v>338</v>
      </c>
      <c r="C1711" s="8" t="s">
        <v>70</v>
      </c>
      <c r="D1711" s="8" t="str">
        <f t="shared" si="193"/>
        <v>Week_47-generic-fifi</v>
      </c>
      <c r="E1711" s="8" t="str">
        <f t="shared" si="194"/>
        <v>Umbrella-search.umb</v>
      </c>
      <c r="H1711" s="24">
        <f t="shared" si="198"/>
        <v>5.5491843166461385E-3</v>
      </c>
      <c r="I1711" s="6">
        <f t="shared" si="198"/>
        <v>1</v>
      </c>
      <c r="J1711" s="6">
        <f t="shared" si="198"/>
        <v>50373.125958940487</v>
      </c>
      <c r="K1711" s="18">
        <f t="shared" si="198"/>
        <v>0</v>
      </c>
      <c r="L1711" s="35">
        <f>Data!BT61</f>
        <v>5.3909193110309013E-2</v>
      </c>
      <c r="Q1711" s="21">
        <v>0</v>
      </c>
      <c r="R1711" s="21">
        <v>2008.8748916310458</v>
      </c>
      <c r="S1711" s="21">
        <v>24621.548382960733</v>
      </c>
      <c r="T1711" s="38">
        <v>0.79706773182518065</v>
      </c>
    </row>
    <row r="1712" spans="1:20" x14ac:dyDescent="0.25">
      <c r="A1712" s="17" t="s">
        <v>273</v>
      </c>
      <c r="B1712" s="8" t="s">
        <v>338</v>
      </c>
      <c r="C1712" s="8" t="s">
        <v>70</v>
      </c>
      <c r="D1712" s="8" t="str">
        <f t="shared" si="193"/>
        <v>Week_48-generic-fifi</v>
      </c>
      <c r="E1712" s="8" t="str">
        <f t="shared" si="194"/>
        <v>Umbrella-search.umb</v>
      </c>
      <c r="H1712" s="24">
        <f t="shared" si="198"/>
        <v>5.5491843166461385E-3</v>
      </c>
      <c r="I1712" s="6">
        <f t="shared" si="198"/>
        <v>1</v>
      </c>
      <c r="J1712" s="6">
        <f t="shared" si="198"/>
        <v>50373.125958940487</v>
      </c>
      <c r="K1712" s="18">
        <f t="shared" si="198"/>
        <v>0</v>
      </c>
      <c r="L1712" s="35">
        <f>Data!BT62</f>
        <v>5.139225938182309E-2</v>
      </c>
      <c r="Q1712" s="21">
        <v>0</v>
      </c>
      <c r="R1712" s="21">
        <v>2024.6974193082024</v>
      </c>
      <c r="S1712" s="21">
        <v>24967.867958580227</v>
      </c>
      <c r="T1712" s="38">
        <v>0.80187815263446871</v>
      </c>
    </row>
    <row r="1713" spans="1:20" x14ac:dyDescent="0.25">
      <c r="A1713" s="17" t="s">
        <v>274</v>
      </c>
      <c r="B1713" s="8" t="s">
        <v>338</v>
      </c>
      <c r="C1713" s="8" t="s">
        <v>70</v>
      </c>
      <c r="D1713" s="8" t="str">
        <f t="shared" si="193"/>
        <v>Week_49-generic-fifi</v>
      </c>
      <c r="E1713" s="8" t="str">
        <f t="shared" si="194"/>
        <v>Umbrella-search.umb</v>
      </c>
      <c r="H1713" s="24">
        <f t="shared" si="198"/>
        <v>5.5491843166461385E-3</v>
      </c>
      <c r="I1713" s="6">
        <f t="shared" si="198"/>
        <v>1</v>
      </c>
      <c r="J1713" s="6">
        <f t="shared" si="198"/>
        <v>50373.125958940487</v>
      </c>
      <c r="K1713" s="18">
        <f t="shared" si="198"/>
        <v>0</v>
      </c>
      <c r="L1713" s="35">
        <f>Data!BT63</f>
        <v>3.9225134513418657E-2</v>
      </c>
      <c r="Q1713" s="21">
        <v>0</v>
      </c>
      <c r="R1713" s="21">
        <v>1319.7906085030004</v>
      </c>
      <c r="S1713" s="21">
        <v>19782.440786812818</v>
      </c>
      <c r="T1713" s="38">
        <v>0.81996287254626044</v>
      </c>
    </row>
    <row r="1714" spans="1:20" x14ac:dyDescent="0.25">
      <c r="A1714" s="17" t="s">
        <v>275</v>
      </c>
      <c r="B1714" s="8" t="s">
        <v>338</v>
      </c>
      <c r="C1714" s="8" t="s">
        <v>70</v>
      </c>
      <c r="D1714" s="8" t="str">
        <f t="shared" si="193"/>
        <v>Week_50-generic-fifi</v>
      </c>
      <c r="E1714" s="8" t="str">
        <f t="shared" si="194"/>
        <v>Umbrella-search.umb</v>
      </c>
      <c r="H1714" s="24">
        <f t="shared" si="198"/>
        <v>5.5491843166461385E-3</v>
      </c>
      <c r="I1714" s="6">
        <f t="shared" si="198"/>
        <v>1</v>
      </c>
      <c r="J1714" s="6">
        <f t="shared" si="198"/>
        <v>50373.125958940487</v>
      </c>
      <c r="K1714" s="18">
        <f t="shared" si="198"/>
        <v>0</v>
      </c>
      <c r="L1714" s="35">
        <f>Data!BT64</f>
        <v>3.7141090087045747E-2</v>
      </c>
      <c r="Q1714" s="21">
        <v>0</v>
      </c>
      <c r="R1714" s="21">
        <v>1647.9859648821953</v>
      </c>
      <c r="S1714" s="21">
        <v>22462.885484890157</v>
      </c>
      <c r="T1714" s="38">
        <v>0.85227829886955819</v>
      </c>
    </row>
    <row r="1715" spans="1:20" x14ac:dyDescent="0.25">
      <c r="A1715" s="17" t="s">
        <v>276</v>
      </c>
      <c r="B1715" s="8" t="s">
        <v>338</v>
      </c>
      <c r="C1715" s="8" t="s">
        <v>70</v>
      </c>
      <c r="D1715" s="8" t="str">
        <f t="shared" si="193"/>
        <v>Week_51-generic-fifi</v>
      </c>
      <c r="E1715" s="8" t="str">
        <f t="shared" si="194"/>
        <v>Umbrella-search.umb</v>
      </c>
      <c r="H1715" s="24">
        <f t="shared" si="198"/>
        <v>5.5491843166461385E-3</v>
      </c>
      <c r="I1715" s="6">
        <f t="shared" si="198"/>
        <v>1</v>
      </c>
      <c r="J1715" s="6">
        <f t="shared" si="198"/>
        <v>50373.125958940487</v>
      </c>
      <c r="K1715" s="18">
        <f t="shared" si="198"/>
        <v>0</v>
      </c>
      <c r="L1715" s="35">
        <f>Data!BT65</f>
        <v>3.762055161233812E-2</v>
      </c>
      <c r="Q1715" s="21">
        <v>0</v>
      </c>
      <c r="R1715" s="21">
        <v>2013.2527146916887</v>
      </c>
      <c r="S1715" s="21">
        <v>25332.530104588946</v>
      </c>
      <c r="T1715" s="38">
        <v>0.84884112165939773</v>
      </c>
    </row>
    <row r="1716" spans="1:20" x14ac:dyDescent="0.25">
      <c r="A1716" s="17" t="s">
        <v>277</v>
      </c>
      <c r="B1716" s="8" t="s">
        <v>338</v>
      </c>
      <c r="C1716" s="8" t="s">
        <v>70</v>
      </c>
      <c r="D1716" s="8" t="str">
        <f t="shared" si="193"/>
        <v>Week_52-generic-fifi</v>
      </c>
      <c r="E1716" s="8" t="str">
        <f t="shared" si="194"/>
        <v>Umbrella-search.umb</v>
      </c>
      <c r="H1716" s="24">
        <f t="shared" si="198"/>
        <v>5.5491843166461385E-3</v>
      </c>
      <c r="I1716" s="6">
        <f t="shared" si="198"/>
        <v>1</v>
      </c>
      <c r="J1716" s="6">
        <f t="shared" si="198"/>
        <v>50373.125958940487</v>
      </c>
      <c r="K1716" s="18">
        <f t="shared" si="198"/>
        <v>0</v>
      </c>
      <c r="L1716" s="35">
        <f>Data!BT66</f>
        <v>3.6644964047534527E-2</v>
      </c>
      <c r="Q1716" s="21">
        <v>0</v>
      </c>
      <c r="R1716" s="21">
        <v>1510.2385051899591</v>
      </c>
      <c r="S1716" s="21">
        <v>19896.165819367332</v>
      </c>
      <c r="T1716" s="38">
        <v>0.82423894514274898</v>
      </c>
    </row>
    <row r="1718" spans="1:20" x14ac:dyDescent="0.25">
      <c r="A1718" s="16" t="s">
        <v>328</v>
      </c>
      <c r="B1718" s="8" t="s">
        <v>338</v>
      </c>
      <c r="C1718" s="8" t="s">
        <v>70</v>
      </c>
      <c r="D1718" s="8" t="str">
        <f>A1718&amp;"-generic-cofi"</f>
        <v>Week_40_old-generic-cofi</v>
      </c>
      <c r="E1718" s="8" t="str">
        <f>IF(RIGHT(A1718,3)="old","Initial",B1718&amp;"-"&amp;C1718)</f>
        <v>Initial</v>
      </c>
      <c r="H1718" s="25">
        <f>SUMIFS(Data!N$2:N$48,Data!$L$2:$L$48,$C1718,Data!$M$2:$M$48,RIGHT($D1718,4))</f>
        <v>4.8822997204486266E-3</v>
      </c>
      <c r="I1718" s="42">
        <f>VLOOKUP(C1718,parms,8,FALSE)</f>
        <v>1</v>
      </c>
      <c r="J1718" s="28">
        <f>SUMIFS(Data!O$2:O$48,Data!$L$2:$L$48,$C1718,Data!$M$2:$M$48,RIGHT($D1718,4))</f>
        <v>44148.93580238444</v>
      </c>
      <c r="K1718" s="25">
        <f>SUMIFS(Data!Q$2:Q$48,Data!$L$2:$L$48,$C1718,Data!$M$2:$M$48,RIGHT($D1718,4))</f>
        <v>0</v>
      </c>
      <c r="L1718" s="35">
        <f>Data!BT2</f>
        <v>3.7116469461434397E-2</v>
      </c>
      <c r="Q1718" s="21">
        <v>0</v>
      </c>
      <c r="R1718" s="21">
        <v>249.63179162943825</v>
      </c>
      <c r="S1718" s="21">
        <v>5585.5040247909183</v>
      </c>
      <c r="T1718" s="38">
        <v>0.50541172399153556</v>
      </c>
    </row>
    <row r="1719" spans="1:20" x14ac:dyDescent="0.25">
      <c r="A1719" s="16" t="s">
        <v>316</v>
      </c>
      <c r="B1719" s="8" t="s">
        <v>338</v>
      </c>
      <c r="C1719" s="8" t="s">
        <v>70</v>
      </c>
      <c r="D1719" s="8" t="str">
        <f t="shared" ref="D1719:D1782" si="199">A1719&amp;"-generic-cofi"</f>
        <v>Week_41_old-generic-cofi</v>
      </c>
      <c r="E1719" s="8" t="str">
        <f t="shared" ref="E1719:E1782" si="200">IF(RIGHT(A1719,3)="old","Initial",B1719&amp;"-"&amp;C1719)</f>
        <v>Initial</v>
      </c>
      <c r="H1719" s="24">
        <f t="shared" ref="H1719:K1734" si="201">H1718</f>
        <v>4.8822997204486266E-3</v>
      </c>
      <c r="I1719" s="6">
        <f>I1718</f>
        <v>1</v>
      </c>
      <c r="J1719" s="6">
        <f t="shared" si="201"/>
        <v>44148.93580238444</v>
      </c>
      <c r="K1719" s="18">
        <f t="shared" si="201"/>
        <v>0</v>
      </c>
      <c r="L1719" s="35">
        <f>Data!BT3</f>
        <v>3.8289791400377166E-2</v>
      </c>
      <c r="Q1719" s="21">
        <v>0</v>
      </c>
      <c r="R1719" s="21">
        <v>378.97951649381486</v>
      </c>
      <c r="S1719" s="21">
        <v>7414.8923710210438</v>
      </c>
      <c r="T1719" s="38">
        <v>0.52706861368030733</v>
      </c>
    </row>
    <row r="1720" spans="1:20" x14ac:dyDescent="0.25">
      <c r="A1720" s="16" t="s">
        <v>317</v>
      </c>
      <c r="B1720" s="8" t="s">
        <v>338</v>
      </c>
      <c r="C1720" s="8" t="s">
        <v>70</v>
      </c>
      <c r="D1720" s="8" t="str">
        <f t="shared" si="199"/>
        <v>Week_42_old-generic-cofi</v>
      </c>
      <c r="E1720" s="8" t="str">
        <f t="shared" si="200"/>
        <v>Initial</v>
      </c>
      <c r="H1720" s="24">
        <f t="shared" si="201"/>
        <v>4.8822997204486266E-3</v>
      </c>
      <c r="I1720" s="6">
        <f t="shared" si="201"/>
        <v>1</v>
      </c>
      <c r="J1720" s="6">
        <f t="shared" si="201"/>
        <v>44148.93580238444</v>
      </c>
      <c r="K1720" s="18">
        <f t="shared" si="201"/>
        <v>0</v>
      </c>
      <c r="L1720" s="35">
        <f>Data!BT4</f>
        <v>3.7488086783962538E-2</v>
      </c>
      <c r="Q1720" s="21">
        <v>0</v>
      </c>
      <c r="R1720" s="21">
        <v>367.0256003421257</v>
      </c>
      <c r="S1720" s="21">
        <v>7385.1729419669773</v>
      </c>
      <c r="T1720" s="38">
        <v>0.53684828185133826</v>
      </c>
    </row>
    <row r="1721" spans="1:20" x14ac:dyDescent="0.25">
      <c r="A1721" s="16" t="s">
        <v>318</v>
      </c>
      <c r="B1721" s="8" t="s">
        <v>338</v>
      </c>
      <c r="C1721" s="8" t="s">
        <v>70</v>
      </c>
      <c r="D1721" s="8" t="str">
        <f t="shared" si="199"/>
        <v>Week_43_old-generic-cofi</v>
      </c>
      <c r="E1721" s="8" t="str">
        <f t="shared" si="200"/>
        <v>Initial</v>
      </c>
      <c r="H1721" s="24">
        <f t="shared" si="201"/>
        <v>4.8822997204486266E-3</v>
      </c>
      <c r="I1721" s="6">
        <f t="shared" si="201"/>
        <v>1</v>
      </c>
      <c r="J1721" s="6">
        <f t="shared" si="201"/>
        <v>44148.93580238444</v>
      </c>
      <c r="K1721" s="18">
        <f t="shared" si="201"/>
        <v>0</v>
      </c>
      <c r="L1721" s="35">
        <f>Data!BT5</f>
        <v>3.7585177395254639E-2</v>
      </c>
      <c r="Q1721" s="21">
        <v>0</v>
      </c>
      <c r="R1721" s="21">
        <v>321.88229754593021</v>
      </c>
      <c r="S1721" s="21">
        <v>7205.5882647085828</v>
      </c>
      <c r="T1721" s="38">
        <v>0.6318598377344431</v>
      </c>
    </row>
    <row r="1722" spans="1:20" x14ac:dyDescent="0.25">
      <c r="A1722" s="16" t="s">
        <v>319</v>
      </c>
      <c r="B1722" s="8" t="s">
        <v>338</v>
      </c>
      <c r="C1722" s="8" t="s">
        <v>70</v>
      </c>
      <c r="D1722" s="8" t="str">
        <f t="shared" si="199"/>
        <v>Week_44_old-generic-cofi</v>
      </c>
      <c r="E1722" s="8" t="str">
        <f t="shared" si="200"/>
        <v>Initial</v>
      </c>
      <c r="H1722" s="24">
        <f t="shared" si="201"/>
        <v>4.8822997204486266E-3</v>
      </c>
      <c r="I1722" s="6">
        <f t="shared" si="201"/>
        <v>1</v>
      </c>
      <c r="J1722" s="6">
        <f t="shared" si="201"/>
        <v>44148.93580238444</v>
      </c>
      <c r="K1722" s="18">
        <f t="shared" si="201"/>
        <v>0</v>
      </c>
      <c r="L1722" s="35">
        <f>Data!BT6</f>
        <v>4.669078736291285E-2</v>
      </c>
      <c r="Q1722" s="21">
        <v>0</v>
      </c>
      <c r="R1722" s="21">
        <v>232.89884049930296</v>
      </c>
      <c r="S1722" s="21">
        <v>5318.2890018784965</v>
      </c>
      <c r="T1722" s="38">
        <v>0.45792008859060251</v>
      </c>
    </row>
    <row r="1723" spans="1:20" x14ac:dyDescent="0.25">
      <c r="A1723" s="16" t="s">
        <v>320</v>
      </c>
      <c r="B1723" s="8" t="s">
        <v>338</v>
      </c>
      <c r="C1723" s="8" t="s">
        <v>70</v>
      </c>
      <c r="D1723" s="8" t="str">
        <f t="shared" si="199"/>
        <v>Week_45_old-generic-cofi</v>
      </c>
      <c r="E1723" s="8" t="str">
        <f t="shared" si="200"/>
        <v>Initial</v>
      </c>
      <c r="H1723" s="24">
        <f t="shared" si="201"/>
        <v>4.8822997204486266E-3</v>
      </c>
      <c r="I1723" s="6">
        <f t="shared" si="201"/>
        <v>1</v>
      </c>
      <c r="J1723" s="6">
        <f t="shared" si="201"/>
        <v>44148.93580238444</v>
      </c>
      <c r="K1723" s="18">
        <f t="shared" si="201"/>
        <v>0</v>
      </c>
      <c r="L1723" s="35">
        <f>Data!BT7</f>
        <v>4.7405161421362967E-2</v>
      </c>
      <c r="Q1723" s="21">
        <v>0</v>
      </c>
      <c r="R1723" s="21">
        <v>361.07599141359049</v>
      </c>
      <c r="S1723" s="21">
        <v>6949.6058836701868</v>
      </c>
      <c r="T1723" s="38">
        <v>0.44266805820909683</v>
      </c>
    </row>
    <row r="1724" spans="1:20" x14ac:dyDescent="0.25">
      <c r="A1724" s="16" t="s">
        <v>321</v>
      </c>
      <c r="B1724" s="8" t="s">
        <v>338</v>
      </c>
      <c r="C1724" s="8" t="s">
        <v>70</v>
      </c>
      <c r="D1724" s="8" t="str">
        <f t="shared" si="199"/>
        <v>Week_46_old-generic-cofi</v>
      </c>
      <c r="E1724" s="8" t="str">
        <f t="shared" si="200"/>
        <v>Initial</v>
      </c>
      <c r="H1724" s="24">
        <f t="shared" si="201"/>
        <v>4.8822997204486266E-3</v>
      </c>
      <c r="I1724" s="6">
        <f t="shared" si="201"/>
        <v>1</v>
      </c>
      <c r="J1724" s="6">
        <f t="shared" si="201"/>
        <v>44148.93580238444</v>
      </c>
      <c r="K1724" s="18">
        <f t="shared" si="201"/>
        <v>0</v>
      </c>
      <c r="L1724" s="35">
        <f>Data!BT8</f>
        <v>5.0779524097344951E-2</v>
      </c>
      <c r="Q1724" s="21">
        <v>0</v>
      </c>
      <c r="R1724" s="21">
        <v>313.43609995095642</v>
      </c>
      <c r="S1724" s="21">
        <v>6597.2595864420318</v>
      </c>
      <c r="T1724" s="38">
        <v>0.4767325337974152</v>
      </c>
    </row>
    <row r="1725" spans="1:20" x14ac:dyDescent="0.25">
      <c r="A1725" s="16" t="s">
        <v>322</v>
      </c>
      <c r="B1725" s="8" t="s">
        <v>338</v>
      </c>
      <c r="C1725" s="8" t="s">
        <v>70</v>
      </c>
      <c r="D1725" s="8" t="str">
        <f t="shared" si="199"/>
        <v>Week_47_old-generic-cofi</v>
      </c>
      <c r="E1725" s="8" t="str">
        <f t="shared" si="200"/>
        <v>Initial</v>
      </c>
      <c r="H1725" s="24">
        <f t="shared" si="201"/>
        <v>4.8822997204486266E-3</v>
      </c>
      <c r="I1725" s="6">
        <f t="shared" si="201"/>
        <v>1</v>
      </c>
      <c r="J1725" s="6">
        <f t="shared" si="201"/>
        <v>44148.93580238444</v>
      </c>
      <c r="K1725" s="18">
        <f t="shared" si="201"/>
        <v>0</v>
      </c>
      <c r="L1725" s="35">
        <f>Data!BT9</f>
        <v>5.3909193110309013E-2</v>
      </c>
      <c r="Q1725" s="21">
        <v>0</v>
      </c>
      <c r="R1725" s="21">
        <v>269.70751653544045</v>
      </c>
      <c r="S1725" s="21">
        <v>5753.0926296514845</v>
      </c>
      <c r="T1725" s="38">
        <v>0.45020514748176821</v>
      </c>
    </row>
    <row r="1726" spans="1:20" x14ac:dyDescent="0.25">
      <c r="A1726" s="16" t="s">
        <v>323</v>
      </c>
      <c r="B1726" s="8" t="s">
        <v>338</v>
      </c>
      <c r="C1726" s="8" t="s">
        <v>70</v>
      </c>
      <c r="D1726" s="8" t="str">
        <f t="shared" si="199"/>
        <v>Week_48_old-generic-cofi</v>
      </c>
      <c r="E1726" s="8" t="str">
        <f t="shared" si="200"/>
        <v>Initial</v>
      </c>
      <c r="H1726" s="24">
        <f t="shared" si="201"/>
        <v>4.8822997204486266E-3</v>
      </c>
      <c r="I1726" s="6">
        <f t="shared" si="201"/>
        <v>1</v>
      </c>
      <c r="J1726" s="6">
        <f t="shared" si="201"/>
        <v>44148.93580238444</v>
      </c>
      <c r="K1726" s="18">
        <f t="shared" si="201"/>
        <v>0</v>
      </c>
      <c r="L1726" s="35">
        <f>Data!BT10</f>
        <v>5.139225938182309E-2</v>
      </c>
      <c r="Q1726" s="21">
        <v>0</v>
      </c>
      <c r="R1726" s="21">
        <v>206.95532896572232</v>
      </c>
      <c r="S1726" s="21">
        <v>4666.4690445473798</v>
      </c>
      <c r="T1726" s="38">
        <v>0.40767771596736735</v>
      </c>
    </row>
    <row r="1727" spans="1:20" x14ac:dyDescent="0.25">
      <c r="A1727" s="16" t="s">
        <v>324</v>
      </c>
      <c r="B1727" s="8" t="s">
        <v>338</v>
      </c>
      <c r="C1727" s="8" t="s">
        <v>70</v>
      </c>
      <c r="D1727" s="8" t="str">
        <f t="shared" si="199"/>
        <v>Week_49_old-generic-cofi</v>
      </c>
      <c r="E1727" s="8" t="str">
        <f t="shared" si="200"/>
        <v>Initial</v>
      </c>
      <c r="H1727" s="24">
        <f t="shared" si="201"/>
        <v>4.8822997204486266E-3</v>
      </c>
      <c r="I1727" s="6">
        <f t="shared" si="201"/>
        <v>1</v>
      </c>
      <c r="J1727" s="6">
        <f t="shared" si="201"/>
        <v>44148.93580238444</v>
      </c>
      <c r="K1727" s="18">
        <f t="shared" si="201"/>
        <v>0</v>
      </c>
      <c r="L1727" s="35">
        <f>Data!BT11</f>
        <v>3.9225134513418657E-2</v>
      </c>
      <c r="Q1727" s="21">
        <v>0</v>
      </c>
      <c r="R1727" s="21">
        <v>315.70659090844987</v>
      </c>
      <c r="S1727" s="21">
        <v>6944.8885763889339</v>
      </c>
      <c r="T1727" s="38">
        <v>0.57844680742742516</v>
      </c>
    </row>
    <row r="1728" spans="1:20" x14ac:dyDescent="0.25">
      <c r="A1728" s="16" t="s">
        <v>325</v>
      </c>
      <c r="B1728" s="8" t="s">
        <v>338</v>
      </c>
      <c r="C1728" s="8" t="s">
        <v>70</v>
      </c>
      <c r="D1728" s="8" t="str">
        <f t="shared" si="199"/>
        <v>Week_50_old-generic-cofi</v>
      </c>
      <c r="E1728" s="8" t="str">
        <f t="shared" si="200"/>
        <v>Initial</v>
      </c>
      <c r="H1728" s="24">
        <f t="shared" si="201"/>
        <v>4.8822997204486266E-3</v>
      </c>
      <c r="I1728" s="6">
        <f t="shared" si="201"/>
        <v>1</v>
      </c>
      <c r="J1728" s="6">
        <f t="shared" si="201"/>
        <v>44148.93580238444</v>
      </c>
      <c r="K1728" s="18">
        <f t="shared" si="201"/>
        <v>0</v>
      </c>
      <c r="L1728" s="35">
        <f>Data!BT12</f>
        <v>3.7141090087045747E-2</v>
      </c>
      <c r="Q1728" s="21">
        <v>0</v>
      </c>
      <c r="R1728" s="21">
        <v>481.04868850963641</v>
      </c>
      <c r="S1728" s="21">
        <v>9279.9046769435736</v>
      </c>
      <c r="T1728" s="38">
        <v>0.58133618317786873</v>
      </c>
    </row>
    <row r="1729" spans="1:20" x14ac:dyDescent="0.25">
      <c r="A1729" s="16" t="s">
        <v>326</v>
      </c>
      <c r="B1729" s="8" t="s">
        <v>338</v>
      </c>
      <c r="C1729" s="8" t="s">
        <v>70</v>
      </c>
      <c r="D1729" s="8" t="str">
        <f t="shared" si="199"/>
        <v>Week_51_old-generic-cofi</v>
      </c>
      <c r="E1729" s="8" t="str">
        <f t="shared" si="200"/>
        <v>Initial</v>
      </c>
      <c r="H1729" s="24">
        <f t="shared" si="201"/>
        <v>4.8822997204486266E-3</v>
      </c>
      <c r="I1729" s="6">
        <f t="shared" si="201"/>
        <v>1</v>
      </c>
      <c r="J1729" s="6">
        <f t="shared" si="201"/>
        <v>44148.93580238444</v>
      </c>
      <c r="K1729" s="18">
        <f t="shared" si="201"/>
        <v>0</v>
      </c>
      <c r="L1729" s="35">
        <f>Data!BT13</f>
        <v>3.762055161233812E-2</v>
      </c>
      <c r="Q1729" s="21">
        <v>0</v>
      </c>
      <c r="R1729" s="21">
        <v>283.23197647557265</v>
      </c>
      <c r="S1729" s="21">
        <v>6395.482657724112</v>
      </c>
      <c r="T1729" s="38">
        <v>0.5578881798431905</v>
      </c>
    </row>
    <row r="1730" spans="1:20" x14ac:dyDescent="0.25">
      <c r="A1730" s="16" t="s">
        <v>327</v>
      </c>
      <c r="B1730" s="8" t="s">
        <v>338</v>
      </c>
      <c r="C1730" s="8" t="s">
        <v>70</v>
      </c>
      <c r="D1730" s="8" t="str">
        <f t="shared" si="199"/>
        <v>Week_52_old-generic-cofi</v>
      </c>
      <c r="E1730" s="8" t="str">
        <f t="shared" si="200"/>
        <v>Initial</v>
      </c>
      <c r="H1730" s="24">
        <f t="shared" si="201"/>
        <v>4.8822997204486266E-3</v>
      </c>
      <c r="I1730" s="6">
        <f t="shared" si="201"/>
        <v>1</v>
      </c>
      <c r="J1730" s="6">
        <f t="shared" si="201"/>
        <v>44148.93580238444</v>
      </c>
      <c r="K1730" s="18">
        <f t="shared" si="201"/>
        <v>0</v>
      </c>
      <c r="L1730" s="35">
        <f>Data!BT14</f>
        <v>3.6644964047534527E-2</v>
      </c>
      <c r="Q1730" s="21">
        <v>0</v>
      </c>
      <c r="R1730" s="21">
        <v>294.25188345965091</v>
      </c>
      <c r="S1730" s="21">
        <v>6087.6472288243049</v>
      </c>
      <c r="T1730" s="38">
        <v>0.58761605079002621</v>
      </c>
    </row>
    <row r="1731" spans="1:20" x14ac:dyDescent="0.25">
      <c r="A1731" s="17" t="s">
        <v>262</v>
      </c>
      <c r="B1731" s="8" t="s">
        <v>338</v>
      </c>
      <c r="C1731" s="8" t="s">
        <v>70</v>
      </c>
      <c r="D1731" s="8" t="str">
        <f t="shared" si="199"/>
        <v>Week_01-generic-cofi</v>
      </c>
      <c r="E1731" s="8" t="str">
        <f t="shared" si="200"/>
        <v>Umbrella-search.umb</v>
      </c>
      <c r="H1731" s="24">
        <f t="shared" si="201"/>
        <v>4.8822997204486266E-3</v>
      </c>
      <c r="I1731" s="6">
        <f t="shared" si="201"/>
        <v>1</v>
      </c>
      <c r="J1731" s="6">
        <f t="shared" si="201"/>
        <v>44148.93580238444</v>
      </c>
      <c r="K1731" s="18">
        <f t="shared" si="201"/>
        <v>0</v>
      </c>
      <c r="L1731" s="35">
        <f>Data!BT15</f>
        <v>4.1998330200443579E-2</v>
      </c>
      <c r="Q1731" s="21">
        <v>0</v>
      </c>
      <c r="R1731" s="21">
        <v>641.28414748908278</v>
      </c>
      <c r="S1731" s="21">
        <v>12337.725162194716</v>
      </c>
      <c r="T1731" s="38">
        <v>0.8651943338096344</v>
      </c>
    </row>
    <row r="1732" spans="1:20" x14ac:dyDescent="0.25">
      <c r="A1732" s="17" t="s">
        <v>263</v>
      </c>
      <c r="B1732" s="8" t="s">
        <v>338</v>
      </c>
      <c r="C1732" s="8" t="s">
        <v>70</v>
      </c>
      <c r="D1732" s="8" t="str">
        <f t="shared" si="199"/>
        <v>Week_02-generic-cofi</v>
      </c>
      <c r="E1732" s="8" t="str">
        <f t="shared" si="200"/>
        <v>Umbrella-search.umb</v>
      </c>
      <c r="H1732" s="24">
        <f t="shared" si="201"/>
        <v>4.8822997204486266E-3</v>
      </c>
      <c r="I1732" s="6">
        <f t="shared" si="201"/>
        <v>1</v>
      </c>
      <c r="J1732" s="6">
        <f t="shared" si="201"/>
        <v>44148.93580238444</v>
      </c>
      <c r="K1732" s="18">
        <f t="shared" si="201"/>
        <v>0</v>
      </c>
      <c r="L1732" s="35">
        <f>Data!BT16</f>
        <v>4.2597778619165694E-2</v>
      </c>
      <c r="Q1732" s="21">
        <v>0</v>
      </c>
      <c r="R1732" s="21">
        <v>821.41858918701769</v>
      </c>
      <c r="S1732" s="21">
        <v>15179.664302231464</v>
      </c>
      <c r="T1732" s="38">
        <v>0.88696451206626747</v>
      </c>
    </row>
    <row r="1733" spans="1:20" x14ac:dyDescent="0.25">
      <c r="A1733" s="17" t="s">
        <v>264</v>
      </c>
      <c r="B1733" s="8" t="s">
        <v>338</v>
      </c>
      <c r="C1733" s="8" t="s">
        <v>70</v>
      </c>
      <c r="D1733" s="8" t="str">
        <f t="shared" si="199"/>
        <v>Week_03-generic-cofi</v>
      </c>
      <c r="E1733" s="8" t="str">
        <f t="shared" si="200"/>
        <v>Umbrella-search.umb</v>
      </c>
      <c r="H1733" s="24">
        <f t="shared" si="201"/>
        <v>4.8822997204486266E-3</v>
      </c>
      <c r="I1733" s="6">
        <f t="shared" si="201"/>
        <v>1</v>
      </c>
      <c r="J1733" s="6">
        <f t="shared" si="201"/>
        <v>44148.93580238444</v>
      </c>
      <c r="K1733" s="18">
        <f t="shared" si="201"/>
        <v>0</v>
      </c>
      <c r="L1733" s="35">
        <f>Data!BT17</f>
        <v>4.3849804821703663E-2</v>
      </c>
      <c r="Q1733" s="21">
        <v>0</v>
      </c>
      <c r="R1733" s="21">
        <v>606.67801780128298</v>
      </c>
      <c r="S1733" s="21">
        <v>12751.024661881147</v>
      </c>
      <c r="T1733" s="38">
        <v>0.86993451026617996</v>
      </c>
    </row>
    <row r="1734" spans="1:20" x14ac:dyDescent="0.25">
      <c r="A1734" s="17" t="s">
        <v>265</v>
      </c>
      <c r="B1734" s="8" t="s">
        <v>338</v>
      </c>
      <c r="C1734" s="8" t="s">
        <v>70</v>
      </c>
      <c r="D1734" s="8" t="str">
        <f t="shared" si="199"/>
        <v>Week_04-generic-cofi</v>
      </c>
      <c r="E1734" s="8" t="str">
        <f t="shared" si="200"/>
        <v>Umbrella-search.umb</v>
      </c>
      <c r="H1734" s="24">
        <f t="shared" si="201"/>
        <v>4.8822997204486266E-3</v>
      </c>
      <c r="I1734" s="6">
        <f t="shared" si="201"/>
        <v>1</v>
      </c>
      <c r="J1734" s="6">
        <f t="shared" si="201"/>
        <v>44148.93580238444</v>
      </c>
      <c r="K1734" s="18">
        <f t="shared" si="201"/>
        <v>0</v>
      </c>
      <c r="L1734" s="35">
        <f>Data!BT18</f>
        <v>3.9210065454884278E-2</v>
      </c>
      <c r="Q1734" s="21">
        <v>0</v>
      </c>
      <c r="R1734" s="21">
        <v>431.63899386007273</v>
      </c>
      <c r="S1734" s="21">
        <v>9912.2848553020958</v>
      </c>
      <c r="T1734" s="38">
        <v>0.85693366005007265</v>
      </c>
    </row>
    <row r="1735" spans="1:20" x14ac:dyDescent="0.25">
      <c r="A1735" s="17" t="s">
        <v>266</v>
      </c>
      <c r="B1735" s="8" t="s">
        <v>338</v>
      </c>
      <c r="C1735" s="8" t="s">
        <v>70</v>
      </c>
      <c r="D1735" s="8" t="str">
        <f t="shared" si="199"/>
        <v>Week_05-generic-cofi</v>
      </c>
      <c r="E1735" s="8" t="str">
        <f t="shared" si="200"/>
        <v>Umbrella-search.umb</v>
      </c>
      <c r="H1735" s="24">
        <f t="shared" ref="H1735:K1750" si="202">H1734</f>
        <v>4.8822997204486266E-3</v>
      </c>
      <c r="I1735" s="6">
        <f t="shared" si="202"/>
        <v>1</v>
      </c>
      <c r="J1735" s="6">
        <f t="shared" si="202"/>
        <v>44148.93580238444</v>
      </c>
      <c r="K1735" s="18">
        <f t="shared" si="202"/>
        <v>0</v>
      </c>
      <c r="L1735" s="35">
        <f>Data!BT19</f>
        <v>4.2394862921044461E-2</v>
      </c>
      <c r="Q1735" s="21">
        <v>0</v>
      </c>
      <c r="R1735" s="21">
        <v>603.15001477423789</v>
      </c>
      <c r="S1735" s="21">
        <v>12592.576480055131</v>
      </c>
      <c r="T1735" s="38">
        <v>0.86512282282942099</v>
      </c>
    </row>
    <row r="1736" spans="1:20" x14ac:dyDescent="0.25">
      <c r="A1736" s="17" t="s">
        <v>267</v>
      </c>
      <c r="B1736" s="8" t="s">
        <v>338</v>
      </c>
      <c r="C1736" s="8" t="s">
        <v>70</v>
      </c>
      <c r="D1736" s="8" t="str">
        <f t="shared" si="199"/>
        <v>Week_06-generic-cofi</v>
      </c>
      <c r="E1736" s="8" t="str">
        <f t="shared" si="200"/>
        <v>Umbrella-search.umb</v>
      </c>
      <c r="H1736" s="24">
        <f t="shared" si="202"/>
        <v>4.8822997204486266E-3</v>
      </c>
      <c r="I1736" s="6">
        <f t="shared" si="202"/>
        <v>1</v>
      </c>
      <c r="J1736" s="6">
        <f t="shared" si="202"/>
        <v>44148.93580238444</v>
      </c>
      <c r="K1736" s="18">
        <f t="shared" si="202"/>
        <v>0</v>
      </c>
      <c r="L1736" s="35">
        <f>Data!BT20</f>
        <v>3.5029386007661575E-2</v>
      </c>
      <c r="Q1736" s="21">
        <v>0</v>
      </c>
      <c r="R1736" s="21">
        <v>619.53076227373572</v>
      </c>
      <c r="S1736" s="21">
        <v>12948.0344951887</v>
      </c>
      <c r="T1736" s="38">
        <v>0.87999117449426867</v>
      </c>
    </row>
    <row r="1737" spans="1:20" x14ac:dyDescent="0.25">
      <c r="A1737" s="17" t="s">
        <v>268</v>
      </c>
      <c r="B1737" s="8" t="s">
        <v>338</v>
      </c>
      <c r="C1737" s="8" t="s">
        <v>70</v>
      </c>
      <c r="D1737" s="8" t="str">
        <f t="shared" si="199"/>
        <v>Week_07-generic-cofi</v>
      </c>
      <c r="E1737" s="8" t="str">
        <f t="shared" si="200"/>
        <v>Umbrella-search.umb</v>
      </c>
      <c r="H1737" s="24">
        <f t="shared" si="202"/>
        <v>4.8822997204486266E-3</v>
      </c>
      <c r="I1737" s="6">
        <f t="shared" si="202"/>
        <v>1</v>
      </c>
      <c r="J1737" s="6">
        <f t="shared" si="202"/>
        <v>44148.93580238444</v>
      </c>
      <c r="K1737" s="18">
        <f t="shared" si="202"/>
        <v>0</v>
      </c>
      <c r="L1737" s="35">
        <f>Data!BT21</f>
        <v>3.51190288335336E-2</v>
      </c>
      <c r="Q1737" s="21">
        <v>0</v>
      </c>
      <c r="R1737" s="21">
        <v>433.75475486926581</v>
      </c>
      <c r="S1737" s="21">
        <v>10453.849749038616</v>
      </c>
      <c r="T1737" s="38">
        <v>0.90259682996471047</v>
      </c>
    </row>
    <row r="1738" spans="1:20" x14ac:dyDescent="0.25">
      <c r="A1738" s="17" t="s">
        <v>269</v>
      </c>
      <c r="B1738" s="8" t="s">
        <v>338</v>
      </c>
      <c r="C1738" s="8" t="s">
        <v>70</v>
      </c>
      <c r="D1738" s="8" t="str">
        <f t="shared" si="199"/>
        <v>Week_08-generic-cofi</v>
      </c>
      <c r="E1738" s="8" t="str">
        <f t="shared" si="200"/>
        <v>Umbrella-search.umb</v>
      </c>
      <c r="H1738" s="24">
        <f t="shared" si="202"/>
        <v>4.8822997204486266E-3</v>
      </c>
      <c r="I1738" s="6">
        <f t="shared" si="202"/>
        <v>1</v>
      </c>
      <c r="J1738" s="6">
        <f t="shared" si="202"/>
        <v>44148.93580238444</v>
      </c>
      <c r="K1738" s="18">
        <f t="shared" si="202"/>
        <v>0</v>
      </c>
      <c r="L1738" s="35">
        <f>Data!BT22</f>
        <v>3.6394055538464247E-2</v>
      </c>
      <c r="Q1738" s="21">
        <v>0</v>
      </c>
      <c r="R1738" s="21">
        <v>718.61414822520635</v>
      </c>
      <c r="S1738" s="21">
        <v>15052.019308145444</v>
      </c>
      <c r="T1738" s="38">
        <v>0.90086510116147578</v>
      </c>
    </row>
    <row r="1739" spans="1:20" x14ac:dyDescent="0.25">
      <c r="A1739" s="17" t="s">
        <v>270</v>
      </c>
      <c r="B1739" s="8" t="s">
        <v>338</v>
      </c>
      <c r="C1739" s="8" t="s">
        <v>70</v>
      </c>
      <c r="D1739" s="8" t="str">
        <f t="shared" si="199"/>
        <v>Week_09-generic-cofi</v>
      </c>
      <c r="E1739" s="8" t="str">
        <f t="shared" si="200"/>
        <v>Umbrella-search.umb</v>
      </c>
      <c r="H1739" s="24">
        <f t="shared" si="202"/>
        <v>4.8822997204486266E-3</v>
      </c>
      <c r="I1739" s="6">
        <f t="shared" si="202"/>
        <v>1</v>
      </c>
      <c r="J1739" s="6">
        <f t="shared" si="202"/>
        <v>44148.93580238444</v>
      </c>
      <c r="K1739" s="18">
        <f t="shared" si="202"/>
        <v>0</v>
      </c>
      <c r="L1739" s="35">
        <f>Data!BT23</f>
        <v>3.9384678075240785E-2</v>
      </c>
      <c r="Q1739" s="21">
        <v>0</v>
      </c>
      <c r="R1739" s="21">
        <v>644.2855732519065</v>
      </c>
      <c r="S1739" s="21">
        <v>13283.559842364417</v>
      </c>
      <c r="T1739" s="38">
        <v>0.88575999784291848</v>
      </c>
    </row>
    <row r="1740" spans="1:20" x14ac:dyDescent="0.25">
      <c r="A1740" s="17" t="s">
        <v>249</v>
      </c>
      <c r="B1740" s="8" t="s">
        <v>338</v>
      </c>
      <c r="C1740" s="8" t="s">
        <v>70</v>
      </c>
      <c r="D1740" s="8" t="str">
        <f t="shared" si="199"/>
        <v>Week_10-generic-cofi</v>
      </c>
      <c r="E1740" s="8" t="str">
        <f t="shared" si="200"/>
        <v>Umbrella-search.umb</v>
      </c>
      <c r="H1740" s="24">
        <f t="shared" si="202"/>
        <v>4.8822997204486266E-3</v>
      </c>
      <c r="I1740" s="6">
        <f t="shared" si="202"/>
        <v>1</v>
      </c>
      <c r="J1740" s="6">
        <f t="shared" si="202"/>
        <v>44148.93580238444</v>
      </c>
      <c r="K1740" s="18">
        <f t="shared" si="202"/>
        <v>0</v>
      </c>
      <c r="L1740" s="35">
        <f>Data!BT24</f>
        <v>3.7814308672776263E-2</v>
      </c>
      <c r="Q1740" s="21">
        <v>0</v>
      </c>
      <c r="R1740" s="21">
        <v>656.85452687798784</v>
      </c>
      <c r="S1740" s="21">
        <v>13752.525271931672</v>
      </c>
      <c r="T1740" s="38">
        <v>0.88713335846998032</v>
      </c>
    </row>
    <row r="1741" spans="1:20" x14ac:dyDescent="0.25">
      <c r="A1741" s="17" t="s">
        <v>250</v>
      </c>
      <c r="B1741" s="8" t="s">
        <v>338</v>
      </c>
      <c r="C1741" s="8" t="s">
        <v>70</v>
      </c>
      <c r="D1741" s="8" t="str">
        <f t="shared" si="199"/>
        <v>Week_11-generic-cofi</v>
      </c>
      <c r="E1741" s="8" t="str">
        <f t="shared" si="200"/>
        <v>Umbrella-search.umb</v>
      </c>
      <c r="H1741" s="24">
        <f t="shared" si="202"/>
        <v>4.8822997204486266E-3</v>
      </c>
      <c r="I1741" s="6">
        <f t="shared" si="202"/>
        <v>1</v>
      </c>
      <c r="J1741" s="6">
        <f t="shared" si="202"/>
        <v>44148.93580238444</v>
      </c>
      <c r="K1741" s="18">
        <f t="shared" si="202"/>
        <v>0</v>
      </c>
      <c r="L1741" s="35">
        <f>Data!BT25</f>
        <v>3.8433136719002836E-2</v>
      </c>
      <c r="Q1741" s="21">
        <v>0</v>
      </c>
      <c r="R1741" s="21">
        <v>568.49099671033491</v>
      </c>
      <c r="S1741" s="21">
        <v>12466.099499989716</v>
      </c>
      <c r="T1741" s="38">
        <v>0.89671383236315272</v>
      </c>
    </row>
    <row r="1742" spans="1:20" x14ac:dyDescent="0.25">
      <c r="A1742" s="17" t="s">
        <v>251</v>
      </c>
      <c r="B1742" s="8" t="s">
        <v>338</v>
      </c>
      <c r="C1742" s="8" t="s">
        <v>70</v>
      </c>
      <c r="D1742" s="8" t="str">
        <f t="shared" si="199"/>
        <v>Week_12-generic-cofi</v>
      </c>
      <c r="E1742" s="8" t="str">
        <f t="shared" si="200"/>
        <v>Umbrella-search.umb</v>
      </c>
      <c r="H1742" s="24">
        <f t="shared" si="202"/>
        <v>4.8822997204486266E-3</v>
      </c>
      <c r="I1742" s="6">
        <f t="shared" si="202"/>
        <v>1</v>
      </c>
      <c r="J1742" s="6">
        <f t="shared" si="202"/>
        <v>44148.93580238444</v>
      </c>
      <c r="K1742" s="18">
        <f t="shared" si="202"/>
        <v>0</v>
      </c>
      <c r="L1742" s="35">
        <f>Data!BT26</f>
        <v>3.842030683757458E-2</v>
      </c>
      <c r="Q1742" s="21">
        <v>0</v>
      </c>
      <c r="R1742" s="21">
        <v>585.71541593642155</v>
      </c>
      <c r="S1742" s="21">
        <v>12852.396924888024</v>
      </c>
      <c r="T1742" s="38">
        <v>0.88878814854439081</v>
      </c>
    </row>
    <row r="1743" spans="1:20" x14ac:dyDescent="0.25">
      <c r="A1743" s="17" t="s">
        <v>252</v>
      </c>
      <c r="B1743" s="8" t="s">
        <v>338</v>
      </c>
      <c r="C1743" s="8" t="s">
        <v>70</v>
      </c>
      <c r="D1743" s="8" t="str">
        <f t="shared" si="199"/>
        <v>Week_13-generic-cofi</v>
      </c>
      <c r="E1743" s="8" t="str">
        <f t="shared" si="200"/>
        <v>Umbrella-search.umb</v>
      </c>
      <c r="H1743" s="24">
        <f t="shared" si="202"/>
        <v>4.8822997204486266E-3</v>
      </c>
      <c r="I1743" s="6">
        <f t="shared" si="202"/>
        <v>1</v>
      </c>
      <c r="J1743" s="6">
        <f t="shared" si="202"/>
        <v>44148.93580238444</v>
      </c>
      <c r="K1743" s="18">
        <f t="shared" si="202"/>
        <v>0</v>
      </c>
      <c r="L1743" s="35">
        <f>Data!BT27</f>
        <v>3.4461504929258154E-2</v>
      </c>
      <c r="Q1743" s="21">
        <v>0</v>
      </c>
      <c r="R1743" s="21">
        <v>603.89533823857607</v>
      </c>
      <c r="S1743" s="21">
        <v>13141.232252434824</v>
      </c>
      <c r="T1743" s="38">
        <v>0.91942441692933929</v>
      </c>
    </row>
    <row r="1744" spans="1:20" x14ac:dyDescent="0.25">
      <c r="A1744" s="17" t="s">
        <v>253</v>
      </c>
      <c r="B1744" s="8" t="s">
        <v>338</v>
      </c>
      <c r="C1744" s="8" t="s">
        <v>70</v>
      </c>
      <c r="D1744" s="8" t="str">
        <f t="shared" si="199"/>
        <v>Week_14-generic-cofi</v>
      </c>
      <c r="E1744" s="8" t="str">
        <f t="shared" si="200"/>
        <v>Umbrella-search.umb</v>
      </c>
      <c r="H1744" s="24">
        <f t="shared" si="202"/>
        <v>4.8822997204486266E-3</v>
      </c>
      <c r="I1744" s="6">
        <f t="shared" si="202"/>
        <v>1</v>
      </c>
      <c r="J1744" s="6">
        <f t="shared" si="202"/>
        <v>44148.93580238444</v>
      </c>
      <c r="K1744" s="18">
        <f t="shared" si="202"/>
        <v>0</v>
      </c>
      <c r="L1744" s="35">
        <f>Data!BT28</f>
        <v>3.4530231220421766E-2</v>
      </c>
      <c r="Q1744" s="21">
        <v>0</v>
      </c>
      <c r="R1744" s="21">
        <v>732.48940464035661</v>
      </c>
      <c r="S1744" s="21">
        <v>15616.040657377342</v>
      </c>
      <c r="T1744" s="38">
        <v>0.91596512726560397</v>
      </c>
    </row>
    <row r="1745" spans="1:20" x14ac:dyDescent="0.25">
      <c r="A1745" s="17" t="s">
        <v>254</v>
      </c>
      <c r="B1745" s="8" t="s">
        <v>338</v>
      </c>
      <c r="C1745" s="8" t="s">
        <v>70</v>
      </c>
      <c r="D1745" s="8" t="str">
        <f t="shared" si="199"/>
        <v>Week_15-generic-cofi</v>
      </c>
      <c r="E1745" s="8" t="str">
        <f t="shared" si="200"/>
        <v>Umbrella-search.umb</v>
      </c>
      <c r="H1745" s="24">
        <f t="shared" si="202"/>
        <v>4.8822997204486266E-3</v>
      </c>
      <c r="I1745" s="6">
        <f t="shared" si="202"/>
        <v>1</v>
      </c>
      <c r="J1745" s="6">
        <f t="shared" si="202"/>
        <v>44148.93580238444</v>
      </c>
      <c r="K1745" s="18">
        <f t="shared" si="202"/>
        <v>0</v>
      </c>
      <c r="L1745" s="35">
        <f>Data!BT29</f>
        <v>4.8393259828831602E-2</v>
      </c>
      <c r="Q1745" s="21">
        <v>0</v>
      </c>
      <c r="R1745" s="21">
        <v>471.07515018077464</v>
      </c>
      <c r="S1745" s="21">
        <v>10250.3191366301</v>
      </c>
      <c r="T1745" s="38">
        <v>0.81260612997220771</v>
      </c>
    </row>
    <row r="1746" spans="1:20" x14ac:dyDescent="0.25">
      <c r="A1746" s="17" t="s">
        <v>255</v>
      </c>
      <c r="B1746" s="8" t="s">
        <v>338</v>
      </c>
      <c r="C1746" s="8" t="s">
        <v>70</v>
      </c>
      <c r="D1746" s="8" t="str">
        <f t="shared" si="199"/>
        <v>Week_16-generic-cofi</v>
      </c>
      <c r="E1746" s="8" t="str">
        <f t="shared" si="200"/>
        <v>Umbrella-search.umb</v>
      </c>
      <c r="H1746" s="24">
        <f t="shared" si="202"/>
        <v>4.8822997204486266E-3</v>
      </c>
      <c r="I1746" s="6">
        <f t="shared" si="202"/>
        <v>1</v>
      </c>
      <c r="J1746" s="6">
        <f t="shared" si="202"/>
        <v>44148.93580238444</v>
      </c>
      <c r="K1746" s="18">
        <f t="shared" si="202"/>
        <v>0</v>
      </c>
      <c r="L1746" s="35">
        <f>Data!BT30</f>
        <v>4.4325543564021408E-2</v>
      </c>
      <c r="Q1746" s="21">
        <v>0</v>
      </c>
      <c r="R1746" s="21">
        <v>761.76788321956485</v>
      </c>
      <c r="S1746" s="21">
        <v>14820.310622142748</v>
      </c>
      <c r="T1746" s="38">
        <v>0.87769376464322646</v>
      </c>
    </row>
    <row r="1747" spans="1:20" x14ac:dyDescent="0.25">
      <c r="A1747" s="17" t="s">
        <v>256</v>
      </c>
      <c r="B1747" s="8" t="s">
        <v>338</v>
      </c>
      <c r="C1747" s="8" t="s">
        <v>70</v>
      </c>
      <c r="D1747" s="8" t="str">
        <f t="shared" si="199"/>
        <v>Week_17-generic-cofi</v>
      </c>
      <c r="E1747" s="8" t="str">
        <f t="shared" si="200"/>
        <v>Umbrella-search.umb</v>
      </c>
      <c r="H1747" s="24">
        <f t="shared" si="202"/>
        <v>4.8822997204486266E-3</v>
      </c>
      <c r="I1747" s="6">
        <f t="shared" si="202"/>
        <v>1</v>
      </c>
      <c r="J1747" s="6">
        <f t="shared" si="202"/>
        <v>44148.93580238444</v>
      </c>
      <c r="K1747" s="18">
        <f t="shared" si="202"/>
        <v>0</v>
      </c>
      <c r="L1747" s="35">
        <f>Data!BT31</f>
        <v>4.8066008794824484E-2</v>
      </c>
      <c r="Q1747" s="21">
        <v>0</v>
      </c>
      <c r="R1747" s="21">
        <v>645.16958780880725</v>
      </c>
      <c r="S1747" s="21">
        <v>13133.106806142909</v>
      </c>
      <c r="T1747" s="38">
        <v>0.84759695757944786</v>
      </c>
    </row>
    <row r="1748" spans="1:20" x14ac:dyDescent="0.25">
      <c r="A1748" s="17" t="s">
        <v>257</v>
      </c>
      <c r="B1748" s="8" t="s">
        <v>338</v>
      </c>
      <c r="C1748" s="8" t="s">
        <v>70</v>
      </c>
      <c r="D1748" s="8" t="str">
        <f t="shared" si="199"/>
        <v>Week_18-generic-cofi</v>
      </c>
      <c r="E1748" s="8" t="str">
        <f t="shared" si="200"/>
        <v>Umbrella-search.umb</v>
      </c>
      <c r="H1748" s="24">
        <f t="shared" si="202"/>
        <v>4.8822997204486266E-3</v>
      </c>
      <c r="I1748" s="6">
        <f t="shared" si="202"/>
        <v>1</v>
      </c>
      <c r="J1748" s="6">
        <f t="shared" si="202"/>
        <v>44148.93580238444</v>
      </c>
      <c r="K1748" s="18">
        <f t="shared" si="202"/>
        <v>0</v>
      </c>
      <c r="L1748" s="35">
        <f>Data!BT32</f>
        <v>4.1233851159657352E-2</v>
      </c>
      <c r="Q1748" s="21">
        <v>0</v>
      </c>
      <c r="R1748" s="21">
        <v>396.7055221106977</v>
      </c>
      <c r="S1748" s="21">
        <v>9626.2344712684699</v>
      </c>
      <c r="T1748" s="38">
        <v>0.83538073204084828</v>
      </c>
    </row>
    <row r="1749" spans="1:20" x14ac:dyDescent="0.25">
      <c r="A1749" s="17" t="s">
        <v>258</v>
      </c>
      <c r="B1749" s="8" t="s">
        <v>338</v>
      </c>
      <c r="C1749" s="8" t="s">
        <v>70</v>
      </c>
      <c r="D1749" s="8" t="str">
        <f t="shared" si="199"/>
        <v>Week_19-generic-cofi</v>
      </c>
      <c r="E1749" s="8" t="str">
        <f t="shared" si="200"/>
        <v>Umbrella-search.umb</v>
      </c>
      <c r="H1749" s="24">
        <f t="shared" si="202"/>
        <v>4.8822997204486266E-3</v>
      </c>
      <c r="I1749" s="6">
        <f t="shared" si="202"/>
        <v>1</v>
      </c>
      <c r="J1749" s="6">
        <f t="shared" si="202"/>
        <v>44148.93580238444</v>
      </c>
      <c r="K1749" s="18">
        <f t="shared" si="202"/>
        <v>0</v>
      </c>
      <c r="L1749" s="35">
        <f>Data!BT33</f>
        <v>5.1106145826752179E-2</v>
      </c>
      <c r="Q1749" s="21">
        <v>0</v>
      </c>
      <c r="R1749" s="21">
        <v>412.46430767612077</v>
      </c>
      <c r="S1749" s="21">
        <v>9734.8987619879299</v>
      </c>
      <c r="T1749" s="38">
        <v>0.86722644132794391</v>
      </c>
    </row>
    <row r="1750" spans="1:20" x14ac:dyDescent="0.25">
      <c r="A1750" s="17" t="s">
        <v>259</v>
      </c>
      <c r="B1750" s="8" t="s">
        <v>338</v>
      </c>
      <c r="C1750" s="8" t="s">
        <v>70</v>
      </c>
      <c r="D1750" s="8" t="str">
        <f t="shared" si="199"/>
        <v>Week_20-generic-cofi</v>
      </c>
      <c r="E1750" s="8" t="str">
        <f t="shared" si="200"/>
        <v>Umbrella-search.umb</v>
      </c>
      <c r="H1750" s="24">
        <f t="shared" si="202"/>
        <v>4.8822997204486266E-3</v>
      </c>
      <c r="I1750" s="6">
        <f t="shared" si="202"/>
        <v>1</v>
      </c>
      <c r="J1750" s="6">
        <f t="shared" si="202"/>
        <v>44148.93580238444</v>
      </c>
      <c r="K1750" s="18">
        <f t="shared" si="202"/>
        <v>0</v>
      </c>
      <c r="L1750" s="35">
        <f>Data!BT34</f>
        <v>5.179229488041856E-2</v>
      </c>
      <c r="Q1750" s="21">
        <v>0</v>
      </c>
      <c r="R1750" s="21">
        <v>621.90114802047776</v>
      </c>
      <c r="S1750" s="21">
        <v>12440.685802371854</v>
      </c>
      <c r="T1750" s="38">
        <v>0.83709944403544601</v>
      </c>
    </row>
    <row r="1751" spans="1:20" x14ac:dyDescent="0.25">
      <c r="A1751" s="17" t="s">
        <v>260</v>
      </c>
      <c r="B1751" s="8" t="s">
        <v>338</v>
      </c>
      <c r="C1751" s="8" t="s">
        <v>70</v>
      </c>
      <c r="D1751" s="8" t="str">
        <f t="shared" si="199"/>
        <v>Week_21-generic-cofi</v>
      </c>
      <c r="E1751" s="8" t="str">
        <f t="shared" si="200"/>
        <v>Umbrella-search.umb</v>
      </c>
      <c r="H1751" s="24">
        <f t="shared" ref="H1751:K1766" si="203">H1750</f>
        <v>4.8822997204486266E-3</v>
      </c>
      <c r="I1751" s="6">
        <f t="shared" si="203"/>
        <v>1</v>
      </c>
      <c r="J1751" s="6">
        <f t="shared" si="203"/>
        <v>44148.93580238444</v>
      </c>
      <c r="K1751" s="18">
        <f t="shared" si="203"/>
        <v>0</v>
      </c>
      <c r="L1751" s="35">
        <f>Data!BT35</f>
        <v>5.3032795061033672E-2</v>
      </c>
      <c r="Q1751" s="21">
        <v>0</v>
      </c>
      <c r="R1751" s="21">
        <v>568.62303507963259</v>
      </c>
      <c r="S1751" s="21">
        <v>11694.240325051735</v>
      </c>
      <c r="T1751" s="38">
        <v>0.80258775893417633</v>
      </c>
    </row>
    <row r="1752" spans="1:20" x14ac:dyDescent="0.25">
      <c r="A1752" s="17" t="s">
        <v>261</v>
      </c>
      <c r="B1752" s="8" t="s">
        <v>338</v>
      </c>
      <c r="C1752" s="8" t="s">
        <v>70</v>
      </c>
      <c r="D1752" s="8" t="str">
        <f t="shared" si="199"/>
        <v>Week_22-generic-cofi</v>
      </c>
      <c r="E1752" s="8" t="str">
        <f t="shared" si="200"/>
        <v>Umbrella-search.umb</v>
      </c>
      <c r="H1752" s="24">
        <f t="shared" si="203"/>
        <v>4.8822997204486266E-3</v>
      </c>
      <c r="I1752" s="6">
        <f t="shared" si="203"/>
        <v>1</v>
      </c>
      <c r="J1752" s="6">
        <f t="shared" si="203"/>
        <v>44148.93580238444</v>
      </c>
      <c r="K1752" s="18">
        <f t="shared" si="203"/>
        <v>0</v>
      </c>
      <c r="L1752" s="35">
        <f>Data!BT36</f>
        <v>5.5268879604339238E-2</v>
      </c>
      <c r="Q1752" s="21">
        <v>0</v>
      </c>
      <c r="R1752" s="21">
        <v>544.48492967401103</v>
      </c>
      <c r="S1752" s="21">
        <v>11111.794560669134</v>
      </c>
      <c r="T1752" s="38">
        <v>0.78235215083727327</v>
      </c>
    </row>
    <row r="1753" spans="1:20" x14ac:dyDescent="0.25">
      <c r="A1753" s="17" t="s">
        <v>278</v>
      </c>
      <c r="B1753" s="8" t="s">
        <v>338</v>
      </c>
      <c r="C1753" s="8" t="s">
        <v>70</v>
      </c>
      <c r="D1753" s="8" t="str">
        <f t="shared" si="199"/>
        <v>Week_23-generic-cofi</v>
      </c>
      <c r="E1753" s="8" t="str">
        <f t="shared" si="200"/>
        <v>Umbrella-search.umb</v>
      </c>
      <c r="H1753" s="24">
        <f t="shared" si="203"/>
        <v>4.8822997204486266E-3</v>
      </c>
      <c r="I1753" s="6">
        <f t="shared" si="203"/>
        <v>1</v>
      </c>
      <c r="J1753" s="6">
        <f t="shared" si="203"/>
        <v>44148.93580238444</v>
      </c>
      <c r="K1753" s="18">
        <f t="shared" si="203"/>
        <v>0</v>
      </c>
      <c r="L1753" s="35">
        <f>Data!BT37</f>
        <v>5.3846374207024636E-2</v>
      </c>
      <c r="Q1753" s="21">
        <v>0</v>
      </c>
      <c r="R1753" s="21">
        <v>327.52907144784433</v>
      </c>
      <c r="S1753" s="21">
        <v>7667.6264458698734</v>
      </c>
      <c r="T1753" s="38">
        <v>0.74664114779206936</v>
      </c>
    </row>
    <row r="1754" spans="1:20" x14ac:dyDescent="0.25">
      <c r="A1754" s="17" t="s">
        <v>279</v>
      </c>
      <c r="B1754" s="8" t="s">
        <v>338</v>
      </c>
      <c r="C1754" s="8" t="s">
        <v>70</v>
      </c>
      <c r="D1754" s="8" t="str">
        <f t="shared" si="199"/>
        <v>Week_24-generic-cofi</v>
      </c>
      <c r="E1754" s="8" t="str">
        <f t="shared" si="200"/>
        <v>Umbrella-search.umb</v>
      </c>
      <c r="H1754" s="24">
        <f t="shared" si="203"/>
        <v>4.8822997204486266E-3</v>
      </c>
      <c r="I1754" s="6">
        <f t="shared" si="203"/>
        <v>1</v>
      </c>
      <c r="J1754" s="6">
        <f t="shared" si="203"/>
        <v>44148.93580238444</v>
      </c>
      <c r="K1754" s="18">
        <f t="shared" si="203"/>
        <v>0</v>
      </c>
      <c r="L1754" s="35">
        <f>Data!BT38</f>
        <v>3.9001781405702089E-2</v>
      </c>
      <c r="Q1754" s="21">
        <v>0</v>
      </c>
      <c r="R1754" s="21">
        <v>439.76361727634111</v>
      </c>
      <c r="S1754" s="21">
        <v>9650.0825761306296</v>
      </c>
      <c r="T1754" s="38">
        <v>0.87764331712017463</v>
      </c>
    </row>
    <row r="1755" spans="1:20" x14ac:dyDescent="0.25">
      <c r="A1755" s="17" t="s">
        <v>280</v>
      </c>
      <c r="B1755" s="8" t="s">
        <v>338</v>
      </c>
      <c r="C1755" s="8" t="s">
        <v>70</v>
      </c>
      <c r="D1755" s="8" t="str">
        <f t="shared" si="199"/>
        <v>Week_25-generic-cofi</v>
      </c>
      <c r="E1755" s="8" t="str">
        <f t="shared" si="200"/>
        <v>Umbrella-search.umb</v>
      </c>
      <c r="H1755" s="24">
        <f t="shared" si="203"/>
        <v>4.8822997204486266E-3</v>
      </c>
      <c r="I1755" s="6">
        <f t="shared" si="203"/>
        <v>1</v>
      </c>
      <c r="J1755" s="6">
        <f t="shared" si="203"/>
        <v>44148.93580238444</v>
      </c>
      <c r="K1755" s="18">
        <f t="shared" si="203"/>
        <v>0</v>
      </c>
      <c r="L1755" s="35">
        <f>Data!BT39</f>
        <v>3.9001781405702089E-2</v>
      </c>
      <c r="Q1755" s="21">
        <v>0</v>
      </c>
      <c r="R1755" s="21">
        <v>408.37022812190656</v>
      </c>
      <c r="S1755" s="21">
        <v>8877.8313445327822</v>
      </c>
      <c r="T1755" s="38">
        <v>0.83427373916434355</v>
      </c>
    </row>
    <row r="1756" spans="1:20" x14ac:dyDescent="0.25">
      <c r="A1756" s="17" t="s">
        <v>281</v>
      </c>
      <c r="B1756" s="8" t="s">
        <v>338</v>
      </c>
      <c r="C1756" s="8" t="s">
        <v>70</v>
      </c>
      <c r="D1756" s="8" t="str">
        <f t="shared" si="199"/>
        <v>Week_26-generic-cofi</v>
      </c>
      <c r="E1756" s="8" t="str">
        <f t="shared" si="200"/>
        <v>Umbrella-search.umb</v>
      </c>
      <c r="H1756" s="24">
        <f t="shared" si="203"/>
        <v>4.8822997204486266E-3</v>
      </c>
      <c r="I1756" s="6">
        <f t="shared" si="203"/>
        <v>1</v>
      </c>
      <c r="J1756" s="6">
        <f t="shared" si="203"/>
        <v>44148.93580238444</v>
      </c>
      <c r="K1756" s="18">
        <f t="shared" si="203"/>
        <v>0</v>
      </c>
      <c r="L1756" s="35">
        <f>Data!BT40</f>
        <v>2.7756801776790675E-2</v>
      </c>
      <c r="Q1756" s="21">
        <v>0</v>
      </c>
      <c r="R1756" s="21">
        <v>589.95008033567626</v>
      </c>
      <c r="S1756" s="21">
        <v>11645.087188264772</v>
      </c>
      <c r="T1756" s="38">
        <v>0.88812979789531699</v>
      </c>
    </row>
    <row r="1757" spans="1:20" x14ac:dyDescent="0.25">
      <c r="A1757" s="17" t="s">
        <v>282</v>
      </c>
      <c r="B1757" s="8" t="s">
        <v>338</v>
      </c>
      <c r="C1757" s="8" t="s">
        <v>70</v>
      </c>
      <c r="D1757" s="8" t="str">
        <f t="shared" si="199"/>
        <v>Week_27-generic-cofi</v>
      </c>
      <c r="E1757" s="8" t="str">
        <f t="shared" si="200"/>
        <v>Umbrella-search.umb</v>
      </c>
      <c r="H1757" s="24">
        <f t="shared" si="203"/>
        <v>4.8822997204486266E-3</v>
      </c>
      <c r="I1757" s="6">
        <f t="shared" si="203"/>
        <v>1</v>
      </c>
      <c r="J1757" s="6">
        <f t="shared" si="203"/>
        <v>44148.93580238444</v>
      </c>
      <c r="K1757" s="18">
        <f t="shared" si="203"/>
        <v>0</v>
      </c>
      <c r="L1757" s="35">
        <f>Data!BT41</f>
        <v>2.6623342793737587E-2</v>
      </c>
      <c r="Q1757" s="21">
        <v>0</v>
      </c>
      <c r="R1757" s="21">
        <v>533.04021132451658</v>
      </c>
      <c r="S1757" s="21">
        <v>11237.172942192656</v>
      </c>
      <c r="T1757" s="38">
        <v>0.90971926290181271</v>
      </c>
    </row>
    <row r="1758" spans="1:20" x14ac:dyDescent="0.25">
      <c r="A1758" s="17" t="s">
        <v>283</v>
      </c>
      <c r="B1758" s="8" t="s">
        <v>338</v>
      </c>
      <c r="C1758" s="8" t="s">
        <v>70</v>
      </c>
      <c r="D1758" s="8" t="str">
        <f t="shared" si="199"/>
        <v>Week_28-generic-cofi</v>
      </c>
      <c r="E1758" s="8" t="str">
        <f t="shared" si="200"/>
        <v>Umbrella-search.umb</v>
      </c>
      <c r="H1758" s="24">
        <f t="shared" si="203"/>
        <v>4.8822997204486266E-3</v>
      </c>
      <c r="I1758" s="6">
        <f t="shared" si="203"/>
        <v>1</v>
      </c>
      <c r="J1758" s="6">
        <f t="shared" si="203"/>
        <v>44148.93580238444</v>
      </c>
      <c r="K1758" s="18">
        <f t="shared" si="203"/>
        <v>0</v>
      </c>
      <c r="L1758" s="35">
        <f>Data!BT42</f>
        <v>2.9846451654314321E-2</v>
      </c>
      <c r="Q1758" s="21">
        <v>0</v>
      </c>
      <c r="R1758" s="21">
        <v>516.79127002348844</v>
      </c>
      <c r="S1758" s="21">
        <v>10969.565921512314</v>
      </c>
      <c r="T1758" s="38">
        <v>0.90573371761815713</v>
      </c>
    </row>
    <row r="1759" spans="1:20" x14ac:dyDescent="0.25">
      <c r="A1759" s="17" t="s">
        <v>284</v>
      </c>
      <c r="B1759" s="8" t="s">
        <v>338</v>
      </c>
      <c r="C1759" s="8" t="s">
        <v>70</v>
      </c>
      <c r="D1759" s="8" t="str">
        <f t="shared" si="199"/>
        <v>Week_29-generic-cofi</v>
      </c>
      <c r="E1759" s="8" t="str">
        <f t="shared" si="200"/>
        <v>Umbrella-search.umb</v>
      </c>
      <c r="H1759" s="24">
        <f t="shared" si="203"/>
        <v>4.8822997204486266E-3</v>
      </c>
      <c r="I1759" s="6">
        <f t="shared" si="203"/>
        <v>1</v>
      </c>
      <c r="J1759" s="6">
        <f t="shared" si="203"/>
        <v>44148.93580238444</v>
      </c>
      <c r="K1759" s="18">
        <f t="shared" si="203"/>
        <v>0</v>
      </c>
      <c r="L1759" s="35">
        <f>Data!BT43</f>
        <v>3.2564840357367876E-2</v>
      </c>
      <c r="Q1759" s="21">
        <v>0</v>
      </c>
      <c r="R1759" s="21">
        <v>460.41795386809889</v>
      </c>
      <c r="S1759" s="21">
        <v>9967.0925064512521</v>
      </c>
      <c r="T1759" s="38">
        <v>0.86566713249908922</v>
      </c>
    </row>
    <row r="1760" spans="1:20" x14ac:dyDescent="0.25">
      <c r="A1760" s="17" t="s">
        <v>285</v>
      </c>
      <c r="B1760" s="8" t="s">
        <v>338</v>
      </c>
      <c r="C1760" s="8" t="s">
        <v>70</v>
      </c>
      <c r="D1760" s="8" t="str">
        <f t="shared" si="199"/>
        <v>Week_30-generic-cofi</v>
      </c>
      <c r="E1760" s="8" t="str">
        <f t="shared" si="200"/>
        <v>Umbrella-search.umb</v>
      </c>
      <c r="H1760" s="24">
        <f t="shared" si="203"/>
        <v>4.8822997204486266E-3</v>
      </c>
      <c r="I1760" s="6">
        <f t="shared" si="203"/>
        <v>1</v>
      </c>
      <c r="J1760" s="6">
        <f t="shared" si="203"/>
        <v>44148.93580238444</v>
      </c>
      <c r="K1760" s="18">
        <f t="shared" si="203"/>
        <v>0</v>
      </c>
      <c r="L1760" s="35">
        <f>Data!BT44</f>
        <v>3.0911099696757111E-2</v>
      </c>
      <c r="Q1760" s="21">
        <v>0</v>
      </c>
      <c r="R1760" s="21">
        <v>604.33754374313003</v>
      </c>
      <c r="S1760" s="21">
        <v>12132.708994330264</v>
      </c>
      <c r="T1760" s="38">
        <v>0.88576473469418149</v>
      </c>
    </row>
    <row r="1761" spans="1:20" x14ac:dyDescent="0.25">
      <c r="A1761" s="17" t="s">
        <v>286</v>
      </c>
      <c r="B1761" s="8" t="s">
        <v>338</v>
      </c>
      <c r="C1761" s="8" t="s">
        <v>70</v>
      </c>
      <c r="D1761" s="8" t="str">
        <f t="shared" si="199"/>
        <v>Week_31-generic-cofi</v>
      </c>
      <c r="E1761" s="8" t="str">
        <f t="shared" si="200"/>
        <v>Umbrella-search.umb</v>
      </c>
      <c r="H1761" s="24">
        <f t="shared" si="203"/>
        <v>4.8822997204486266E-3</v>
      </c>
      <c r="I1761" s="6">
        <f t="shared" si="203"/>
        <v>1</v>
      </c>
      <c r="J1761" s="6">
        <f t="shared" si="203"/>
        <v>44148.93580238444</v>
      </c>
      <c r="K1761" s="18">
        <f t="shared" si="203"/>
        <v>0</v>
      </c>
      <c r="L1761" s="35">
        <f>Data!BT45</f>
        <v>4.5616318469427486E-2</v>
      </c>
      <c r="Q1761" s="21">
        <v>0</v>
      </c>
      <c r="R1761" s="21">
        <v>513.88068568826293</v>
      </c>
      <c r="S1761" s="21">
        <v>10405.90023339075</v>
      </c>
      <c r="T1761" s="38">
        <v>0.82751108699640963</v>
      </c>
    </row>
    <row r="1762" spans="1:20" x14ac:dyDescent="0.25">
      <c r="A1762" s="17" t="s">
        <v>287</v>
      </c>
      <c r="B1762" s="8" t="s">
        <v>338</v>
      </c>
      <c r="C1762" s="8" t="s">
        <v>70</v>
      </c>
      <c r="D1762" s="8" t="str">
        <f t="shared" si="199"/>
        <v>Week_32-generic-cofi</v>
      </c>
      <c r="E1762" s="8" t="str">
        <f t="shared" si="200"/>
        <v>Umbrella-search.umb</v>
      </c>
      <c r="H1762" s="24">
        <f t="shared" si="203"/>
        <v>4.8822997204486266E-3</v>
      </c>
      <c r="I1762" s="6">
        <f t="shared" si="203"/>
        <v>1</v>
      </c>
      <c r="J1762" s="6">
        <f t="shared" si="203"/>
        <v>44148.93580238444</v>
      </c>
      <c r="K1762" s="18">
        <f t="shared" si="203"/>
        <v>0</v>
      </c>
      <c r="L1762" s="35">
        <f>Data!BT46</f>
        <v>4.8810636368271453E-2</v>
      </c>
      <c r="Q1762" s="21">
        <v>0</v>
      </c>
      <c r="R1762" s="21">
        <v>395.02208632599172</v>
      </c>
      <c r="S1762" s="21">
        <v>8750.2013669709941</v>
      </c>
      <c r="T1762" s="38">
        <v>0.8175814585664436</v>
      </c>
    </row>
    <row r="1763" spans="1:20" x14ac:dyDescent="0.25">
      <c r="A1763" s="17" t="s">
        <v>288</v>
      </c>
      <c r="B1763" s="8" t="s">
        <v>338</v>
      </c>
      <c r="C1763" s="8" t="s">
        <v>70</v>
      </c>
      <c r="D1763" s="8" t="str">
        <f t="shared" si="199"/>
        <v>Week_33-generic-cofi</v>
      </c>
      <c r="E1763" s="8" t="str">
        <f t="shared" si="200"/>
        <v>Umbrella-search.umb</v>
      </c>
      <c r="H1763" s="24">
        <f t="shared" si="203"/>
        <v>4.8822997204486266E-3</v>
      </c>
      <c r="I1763" s="6">
        <f t="shared" si="203"/>
        <v>1</v>
      </c>
      <c r="J1763" s="6">
        <f t="shared" si="203"/>
        <v>44148.93580238444</v>
      </c>
      <c r="K1763" s="18">
        <f t="shared" si="203"/>
        <v>0</v>
      </c>
      <c r="L1763" s="35">
        <f>Data!BT47</f>
        <v>4.6782225344326633E-2</v>
      </c>
      <c r="Q1763" s="21">
        <v>0</v>
      </c>
      <c r="R1763" s="21">
        <v>566.78717600915672</v>
      </c>
      <c r="S1763" s="21">
        <v>11115.473305750609</v>
      </c>
      <c r="T1763" s="38">
        <v>0.82775106629016748</v>
      </c>
    </row>
    <row r="1764" spans="1:20" x14ac:dyDescent="0.25">
      <c r="A1764" s="17" t="s">
        <v>289</v>
      </c>
      <c r="B1764" s="8" t="s">
        <v>338</v>
      </c>
      <c r="C1764" s="8" t="s">
        <v>70</v>
      </c>
      <c r="D1764" s="8" t="str">
        <f t="shared" si="199"/>
        <v>Week_34-generic-cofi</v>
      </c>
      <c r="E1764" s="8" t="str">
        <f t="shared" si="200"/>
        <v>Umbrella-search.umb</v>
      </c>
      <c r="H1764" s="24">
        <f t="shared" si="203"/>
        <v>4.8822997204486266E-3</v>
      </c>
      <c r="I1764" s="6">
        <f t="shared" si="203"/>
        <v>1</v>
      </c>
      <c r="J1764" s="6">
        <f t="shared" si="203"/>
        <v>44148.93580238444</v>
      </c>
      <c r="K1764" s="18">
        <f t="shared" si="203"/>
        <v>0</v>
      </c>
      <c r="L1764" s="35">
        <f>Data!BT48</f>
        <v>4.802642104021012E-2</v>
      </c>
      <c r="Q1764" s="21">
        <v>0</v>
      </c>
      <c r="R1764" s="21">
        <v>523.09656319378541</v>
      </c>
      <c r="S1764" s="21">
        <v>10690.463897559499</v>
      </c>
      <c r="T1764" s="38">
        <v>0.83130946014107265</v>
      </c>
    </row>
    <row r="1765" spans="1:20" x14ac:dyDescent="0.25">
      <c r="A1765" s="17" t="s">
        <v>290</v>
      </c>
      <c r="B1765" s="8" t="s">
        <v>338</v>
      </c>
      <c r="C1765" s="8" t="s">
        <v>70</v>
      </c>
      <c r="D1765" s="8" t="str">
        <f t="shared" si="199"/>
        <v>Week_35-generic-cofi</v>
      </c>
      <c r="E1765" s="8" t="str">
        <f t="shared" si="200"/>
        <v>Umbrella-search.umb</v>
      </c>
      <c r="H1765" s="24">
        <f t="shared" si="203"/>
        <v>4.8822997204486266E-3</v>
      </c>
      <c r="I1765" s="6">
        <f t="shared" si="203"/>
        <v>1</v>
      </c>
      <c r="J1765" s="6">
        <f t="shared" si="203"/>
        <v>44148.93580238444</v>
      </c>
      <c r="K1765" s="18">
        <f t="shared" si="203"/>
        <v>0</v>
      </c>
      <c r="L1765" s="35">
        <f>Data!BT49</f>
        <v>3.9063675554210399E-2</v>
      </c>
      <c r="Q1765" s="21">
        <v>0</v>
      </c>
      <c r="R1765" s="21">
        <v>569.29425199454681</v>
      </c>
      <c r="S1765" s="21">
        <v>11685.304257092335</v>
      </c>
      <c r="T1765" s="38">
        <v>0.8611299372979685</v>
      </c>
    </row>
    <row r="1766" spans="1:20" x14ac:dyDescent="0.25">
      <c r="A1766" s="17" t="s">
        <v>291</v>
      </c>
      <c r="B1766" s="8" t="s">
        <v>338</v>
      </c>
      <c r="C1766" s="8" t="s">
        <v>70</v>
      </c>
      <c r="D1766" s="8" t="str">
        <f t="shared" si="199"/>
        <v>Week_36-generic-cofi</v>
      </c>
      <c r="E1766" s="8" t="str">
        <f t="shared" si="200"/>
        <v>Umbrella-search.umb</v>
      </c>
      <c r="H1766" s="24">
        <f t="shared" si="203"/>
        <v>4.8822997204486266E-3</v>
      </c>
      <c r="I1766" s="6">
        <f t="shared" si="203"/>
        <v>1</v>
      </c>
      <c r="J1766" s="6">
        <f t="shared" si="203"/>
        <v>44148.93580238444</v>
      </c>
      <c r="K1766" s="18">
        <f t="shared" si="203"/>
        <v>0</v>
      </c>
      <c r="L1766" s="35">
        <f>Data!BT50</f>
        <v>4.7447693916798539E-2</v>
      </c>
      <c r="Q1766" s="21">
        <v>0</v>
      </c>
      <c r="R1766" s="21">
        <v>539.8591727511423</v>
      </c>
      <c r="S1766" s="21">
        <v>10925.231353617108</v>
      </c>
      <c r="T1766" s="38">
        <v>0.839497619712819</v>
      </c>
    </row>
    <row r="1767" spans="1:20" x14ac:dyDescent="0.25">
      <c r="A1767" s="17" t="s">
        <v>292</v>
      </c>
      <c r="B1767" s="8" t="s">
        <v>338</v>
      </c>
      <c r="C1767" s="8" t="s">
        <v>70</v>
      </c>
      <c r="D1767" s="8" t="str">
        <f t="shared" si="199"/>
        <v>Week_37-generic-cofi</v>
      </c>
      <c r="E1767" s="8" t="str">
        <f t="shared" si="200"/>
        <v>Umbrella-search.umb</v>
      </c>
      <c r="H1767" s="24">
        <f t="shared" ref="H1767:K1782" si="204">H1766</f>
        <v>4.8822997204486266E-3</v>
      </c>
      <c r="I1767" s="6">
        <f t="shared" si="204"/>
        <v>1</v>
      </c>
      <c r="J1767" s="6">
        <f t="shared" si="204"/>
        <v>44148.93580238444</v>
      </c>
      <c r="K1767" s="18">
        <f t="shared" si="204"/>
        <v>0</v>
      </c>
      <c r="L1767" s="35">
        <f>Data!BT51</f>
        <v>3.8623879425351677E-2</v>
      </c>
      <c r="Q1767" s="21">
        <v>0</v>
      </c>
      <c r="R1767" s="21">
        <v>560.2546523007635</v>
      </c>
      <c r="S1767" s="21">
        <v>11291.717658258085</v>
      </c>
      <c r="T1767" s="38">
        <v>0.85124482447149175</v>
      </c>
    </row>
    <row r="1768" spans="1:20" x14ac:dyDescent="0.25">
      <c r="A1768" s="17" t="s">
        <v>293</v>
      </c>
      <c r="B1768" s="8" t="s">
        <v>338</v>
      </c>
      <c r="C1768" s="8" t="s">
        <v>70</v>
      </c>
      <c r="D1768" s="8" t="str">
        <f t="shared" si="199"/>
        <v>Week_38-generic-cofi</v>
      </c>
      <c r="E1768" s="8" t="str">
        <f t="shared" si="200"/>
        <v>Umbrella-search.umb</v>
      </c>
      <c r="H1768" s="24">
        <f t="shared" si="204"/>
        <v>4.8822997204486266E-3</v>
      </c>
      <c r="I1768" s="6">
        <f t="shared" si="204"/>
        <v>1</v>
      </c>
      <c r="J1768" s="6">
        <f t="shared" si="204"/>
        <v>44148.93580238444</v>
      </c>
      <c r="K1768" s="18">
        <f t="shared" si="204"/>
        <v>0</v>
      </c>
      <c r="L1768" s="35">
        <f>Data!BT52</f>
        <v>3.9136565960348015E-2</v>
      </c>
      <c r="Q1768" s="21">
        <v>0</v>
      </c>
      <c r="R1768" s="21">
        <v>579.54113416202404</v>
      </c>
      <c r="S1768" s="21">
        <v>11606.031829662104</v>
      </c>
      <c r="T1768" s="38">
        <v>0.85976661539721688</v>
      </c>
    </row>
    <row r="1769" spans="1:20" x14ac:dyDescent="0.25">
      <c r="A1769" s="17" t="s">
        <v>294</v>
      </c>
      <c r="B1769" s="8" t="s">
        <v>338</v>
      </c>
      <c r="C1769" s="8" t="s">
        <v>70</v>
      </c>
      <c r="D1769" s="8" t="str">
        <f t="shared" si="199"/>
        <v>Week_39-generic-cofi</v>
      </c>
      <c r="E1769" s="8" t="str">
        <f t="shared" si="200"/>
        <v>Umbrella-search.umb</v>
      </c>
      <c r="H1769" s="24">
        <f t="shared" si="204"/>
        <v>4.8822997204486266E-3</v>
      </c>
      <c r="I1769" s="6">
        <f t="shared" si="204"/>
        <v>1</v>
      </c>
      <c r="J1769" s="6">
        <f t="shared" si="204"/>
        <v>44148.93580238444</v>
      </c>
      <c r="K1769" s="18">
        <f t="shared" si="204"/>
        <v>0</v>
      </c>
      <c r="L1769" s="35">
        <f>Data!BT53</f>
        <v>3.9393648862423317E-2</v>
      </c>
      <c r="Q1769" s="21">
        <v>0</v>
      </c>
      <c r="R1769" s="21">
        <v>602.6281613903983</v>
      </c>
      <c r="S1769" s="21">
        <v>12040.137924389483</v>
      </c>
      <c r="T1769" s="38">
        <v>0.88123588451689994</v>
      </c>
    </row>
    <row r="1770" spans="1:20" x14ac:dyDescent="0.25">
      <c r="A1770" s="17" t="s">
        <v>295</v>
      </c>
      <c r="B1770" s="8" t="s">
        <v>338</v>
      </c>
      <c r="C1770" s="8" t="s">
        <v>70</v>
      </c>
      <c r="D1770" s="8" t="str">
        <f t="shared" si="199"/>
        <v>Week_40-generic-cofi</v>
      </c>
      <c r="E1770" s="8" t="str">
        <f t="shared" si="200"/>
        <v>Umbrella-search.umb</v>
      </c>
      <c r="H1770" s="24">
        <f t="shared" si="204"/>
        <v>4.8822997204486266E-3</v>
      </c>
      <c r="I1770" s="6">
        <f t="shared" si="204"/>
        <v>1</v>
      </c>
      <c r="J1770" s="6">
        <f t="shared" si="204"/>
        <v>44148.93580238444</v>
      </c>
      <c r="K1770" s="18">
        <f t="shared" si="204"/>
        <v>0</v>
      </c>
      <c r="L1770" s="35">
        <f>Data!BT54</f>
        <v>3.7116469461434397E-2</v>
      </c>
      <c r="Q1770" s="21">
        <v>0</v>
      </c>
      <c r="R1770" s="21">
        <v>433.96268905092171</v>
      </c>
      <c r="S1770" s="21">
        <v>9709.9024546566234</v>
      </c>
      <c r="T1770" s="38">
        <v>0.87861337448080146</v>
      </c>
    </row>
    <row r="1771" spans="1:20" x14ac:dyDescent="0.25">
      <c r="A1771" s="17" t="s">
        <v>296</v>
      </c>
      <c r="B1771" s="8" t="s">
        <v>338</v>
      </c>
      <c r="C1771" s="8" t="s">
        <v>70</v>
      </c>
      <c r="D1771" s="8" t="str">
        <f t="shared" si="199"/>
        <v>Week_41-generic-cofi</v>
      </c>
      <c r="E1771" s="8" t="str">
        <f t="shared" si="200"/>
        <v>Umbrella-search.umb</v>
      </c>
      <c r="H1771" s="24">
        <f t="shared" si="204"/>
        <v>4.8822997204486266E-3</v>
      </c>
      <c r="I1771" s="6">
        <f t="shared" si="204"/>
        <v>1</v>
      </c>
      <c r="J1771" s="6">
        <f t="shared" si="204"/>
        <v>44148.93580238444</v>
      </c>
      <c r="K1771" s="18">
        <f t="shared" si="204"/>
        <v>0</v>
      </c>
      <c r="L1771" s="35">
        <f>Data!BT55</f>
        <v>3.8289791400377166E-2</v>
      </c>
      <c r="Q1771" s="21">
        <v>0</v>
      </c>
      <c r="R1771" s="21">
        <v>614.77309915692217</v>
      </c>
      <c r="S1771" s="21">
        <v>12028.292201702732</v>
      </c>
      <c r="T1771" s="38">
        <v>0.85500031267751475</v>
      </c>
    </row>
    <row r="1772" spans="1:20" x14ac:dyDescent="0.25">
      <c r="A1772" s="17" t="s">
        <v>297</v>
      </c>
      <c r="B1772" s="8" t="s">
        <v>338</v>
      </c>
      <c r="C1772" s="8" t="s">
        <v>70</v>
      </c>
      <c r="D1772" s="8" t="str">
        <f t="shared" si="199"/>
        <v>Week_42-generic-cofi</v>
      </c>
      <c r="E1772" s="8" t="str">
        <f t="shared" si="200"/>
        <v>Umbrella-search.umb</v>
      </c>
      <c r="H1772" s="24">
        <f t="shared" si="204"/>
        <v>4.8822997204486266E-3</v>
      </c>
      <c r="I1772" s="6">
        <f t="shared" si="204"/>
        <v>1</v>
      </c>
      <c r="J1772" s="6">
        <f t="shared" si="204"/>
        <v>44148.93580238444</v>
      </c>
      <c r="K1772" s="18">
        <f t="shared" si="204"/>
        <v>0</v>
      </c>
      <c r="L1772" s="35">
        <f>Data!BT56</f>
        <v>3.7488086783962538E-2</v>
      </c>
      <c r="Q1772" s="21">
        <v>0</v>
      </c>
      <c r="R1772" s="21">
        <v>596.39024530601057</v>
      </c>
      <c r="S1772" s="21">
        <v>12000.375718700168</v>
      </c>
      <c r="T1772" s="38">
        <v>0.87233990818891116</v>
      </c>
    </row>
    <row r="1773" spans="1:20" x14ac:dyDescent="0.25">
      <c r="A1773" s="17" t="s">
        <v>298</v>
      </c>
      <c r="B1773" s="8" t="s">
        <v>338</v>
      </c>
      <c r="C1773" s="8" t="s">
        <v>70</v>
      </c>
      <c r="D1773" s="8" t="str">
        <f t="shared" si="199"/>
        <v>Week_43-generic-cofi</v>
      </c>
      <c r="E1773" s="8" t="str">
        <f t="shared" si="200"/>
        <v>Umbrella-search.umb</v>
      </c>
      <c r="H1773" s="24">
        <f t="shared" si="204"/>
        <v>4.8822997204486266E-3</v>
      </c>
      <c r="I1773" s="6">
        <f t="shared" si="204"/>
        <v>1</v>
      </c>
      <c r="J1773" s="6">
        <f t="shared" si="204"/>
        <v>44148.93580238444</v>
      </c>
      <c r="K1773" s="18">
        <f t="shared" si="204"/>
        <v>0</v>
      </c>
      <c r="L1773" s="35">
        <f>Data!BT57</f>
        <v>3.7585177395254639E-2</v>
      </c>
      <c r="Q1773" s="21">
        <v>0</v>
      </c>
      <c r="R1773" s="21">
        <v>442.35076297710742</v>
      </c>
      <c r="S1773" s="21">
        <v>9902.3695645701519</v>
      </c>
      <c r="T1773" s="38">
        <v>0.86834126464049821</v>
      </c>
    </row>
    <row r="1774" spans="1:20" x14ac:dyDescent="0.25">
      <c r="A1774" s="17" t="s">
        <v>299</v>
      </c>
      <c r="B1774" s="8" t="s">
        <v>338</v>
      </c>
      <c r="C1774" s="8" t="s">
        <v>70</v>
      </c>
      <c r="D1774" s="8" t="str">
        <f t="shared" si="199"/>
        <v>Week_44-generic-cofi</v>
      </c>
      <c r="E1774" s="8" t="str">
        <f t="shared" si="200"/>
        <v>Umbrella-search.umb</v>
      </c>
      <c r="H1774" s="24">
        <f t="shared" si="204"/>
        <v>4.8822997204486266E-3</v>
      </c>
      <c r="I1774" s="6">
        <f t="shared" si="204"/>
        <v>1</v>
      </c>
      <c r="J1774" s="6">
        <f t="shared" si="204"/>
        <v>44148.93580238444</v>
      </c>
      <c r="K1774" s="18">
        <f t="shared" si="204"/>
        <v>0</v>
      </c>
      <c r="L1774" s="35">
        <f>Data!BT58</f>
        <v>4.669078736291285E-2</v>
      </c>
      <c r="Q1774" s="21">
        <v>0</v>
      </c>
      <c r="R1774" s="21">
        <v>430.87014520159687</v>
      </c>
      <c r="S1774" s="21">
        <v>9839.0011283474014</v>
      </c>
      <c r="T1774" s="38">
        <v>0.84716649786133869</v>
      </c>
    </row>
    <row r="1775" spans="1:20" x14ac:dyDescent="0.25">
      <c r="A1775" s="17" t="s">
        <v>300</v>
      </c>
      <c r="B1775" s="8" t="s">
        <v>338</v>
      </c>
      <c r="C1775" s="8" t="s">
        <v>70</v>
      </c>
      <c r="D1775" s="8" t="str">
        <f t="shared" si="199"/>
        <v>Week_45-generic-cofi</v>
      </c>
      <c r="E1775" s="8" t="str">
        <f t="shared" si="200"/>
        <v>Umbrella-search.umb</v>
      </c>
      <c r="H1775" s="24">
        <f t="shared" si="204"/>
        <v>4.8822997204486266E-3</v>
      </c>
      <c r="I1775" s="6">
        <f t="shared" si="204"/>
        <v>1</v>
      </c>
      <c r="J1775" s="6">
        <f t="shared" si="204"/>
        <v>44148.93580238444</v>
      </c>
      <c r="K1775" s="18">
        <f t="shared" si="204"/>
        <v>0</v>
      </c>
      <c r="L1775" s="35">
        <f>Data!BT59</f>
        <v>4.7405161421362967E-2</v>
      </c>
      <c r="Q1775" s="21">
        <v>0</v>
      </c>
      <c r="R1775" s="21">
        <v>688.82644247815188</v>
      </c>
      <c r="S1775" s="21">
        <v>13257.797281765181</v>
      </c>
      <c r="T1775" s="38">
        <v>0.84448002909618747</v>
      </c>
    </row>
    <row r="1776" spans="1:20" x14ac:dyDescent="0.25">
      <c r="A1776" s="17" t="s">
        <v>301</v>
      </c>
      <c r="B1776" s="8" t="s">
        <v>338</v>
      </c>
      <c r="C1776" s="8" t="s">
        <v>70</v>
      </c>
      <c r="D1776" s="8" t="str">
        <f t="shared" si="199"/>
        <v>Week_46-generic-cofi</v>
      </c>
      <c r="E1776" s="8" t="str">
        <f t="shared" si="200"/>
        <v>Umbrella-search.umb</v>
      </c>
      <c r="H1776" s="24">
        <f t="shared" si="204"/>
        <v>4.8822997204486266E-3</v>
      </c>
      <c r="I1776" s="6">
        <f t="shared" si="204"/>
        <v>1</v>
      </c>
      <c r="J1776" s="6">
        <f t="shared" si="204"/>
        <v>44148.93580238444</v>
      </c>
      <c r="K1776" s="18">
        <f t="shared" si="204"/>
        <v>0</v>
      </c>
      <c r="L1776" s="35">
        <f>Data!BT60</f>
        <v>5.0779524097344951E-2</v>
      </c>
      <c r="Q1776" s="21">
        <v>0</v>
      </c>
      <c r="R1776" s="21">
        <v>541.63815580675566</v>
      </c>
      <c r="S1776" s="21">
        <v>11400.497633610241</v>
      </c>
      <c r="T1776" s="38">
        <v>0.82382511286835536</v>
      </c>
    </row>
    <row r="1777" spans="1:20" x14ac:dyDescent="0.25">
      <c r="A1777" s="17" t="s">
        <v>272</v>
      </c>
      <c r="B1777" s="8" t="s">
        <v>338</v>
      </c>
      <c r="C1777" s="8" t="s">
        <v>70</v>
      </c>
      <c r="D1777" s="8" t="str">
        <f t="shared" si="199"/>
        <v>Week_47-generic-cofi</v>
      </c>
      <c r="E1777" s="8" t="str">
        <f t="shared" si="200"/>
        <v>Umbrella-search.umb</v>
      </c>
      <c r="H1777" s="24">
        <f t="shared" si="204"/>
        <v>4.8822997204486266E-3</v>
      </c>
      <c r="I1777" s="6">
        <f t="shared" si="204"/>
        <v>1</v>
      </c>
      <c r="J1777" s="6">
        <f t="shared" si="204"/>
        <v>44148.93580238444</v>
      </c>
      <c r="K1777" s="18">
        <f t="shared" si="204"/>
        <v>0</v>
      </c>
      <c r="L1777" s="35">
        <f>Data!BT61</f>
        <v>5.3909193110309013E-2</v>
      </c>
      <c r="Q1777" s="21">
        <v>0</v>
      </c>
      <c r="R1777" s="21">
        <v>501.98504667766849</v>
      </c>
      <c r="S1777" s="21">
        <v>10707.771549470564</v>
      </c>
      <c r="T1777" s="38">
        <v>0.83793086257373695</v>
      </c>
    </row>
    <row r="1778" spans="1:20" x14ac:dyDescent="0.25">
      <c r="A1778" s="17" t="s">
        <v>273</v>
      </c>
      <c r="B1778" s="8" t="s">
        <v>338</v>
      </c>
      <c r="C1778" s="8" t="s">
        <v>70</v>
      </c>
      <c r="D1778" s="8" t="str">
        <f t="shared" si="199"/>
        <v>Week_48-generic-cofi</v>
      </c>
      <c r="E1778" s="8" t="str">
        <f t="shared" si="200"/>
        <v>Umbrella-search.umb</v>
      </c>
      <c r="H1778" s="24">
        <f t="shared" si="204"/>
        <v>4.8822997204486266E-3</v>
      </c>
      <c r="I1778" s="6">
        <f t="shared" si="204"/>
        <v>1</v>
      </c>
      <c r="J1778" s="6">
        <f t="shared" si="204"/>
        <v>44148.93580238444</v>
      </c>
      <c r="K1778" s="18">
        <f t="shared" si="204"/>
        <v>0</v>
      </c>
      <c r="L1778" s="35">
        <f>Data!BT62</f>
        <v>5.139225938182309E-2</v>
      </c>
      <c r="Q1778" s="21">
        <v>0</v>
      </c>
      <c r="R1778" s="21">
        <v>427.59241406344177</v>
      </c>
      <c r="S1778" s="21">
        <v>9641.4369897226607</v>
      </c>
      <c r="T1778" s="38">
        <v>0.84230688623257954</v>
      </c>
    </row>
    <row r="1779" spans="1:20" x14ac:dyDescent="0.25">
      <c r="A1779" s="17" t="s">
        <v>274</v>
      </c>
      <c r="B1779" s="8" t="s">
        <v>338</v>
      </c>
      <c r="C1779" s="8" t="s">
        <v>70</v>
      </c>
      <c r="D1779" s="8" t="str">
        <f t="shared" si="199"/>
        <v>Week_49-generic-cofi</v>
      </c>
      <c r="E1779" s="8" t="str">
        <f t="shared" si="200"/>
        <v>Umbrella-search.umb</v>
      </c>
      <c r="H1779" s="24">
        <f t="shared" si="204"/>
        <v>4.8822997204486266E-3</v>
      </c>
      <c r="I1779" s="6">
        <f t="shared" si="204"/>
        <v>1</v>
      </c>
      <c r="J1779" s="6">
        <f t="shared" si="204"/>
        <v>44148.93580238444</v>
      </c>
      <c r="K1779" s="18">
        <f t="shared" si="204"/>
        <v>0</v>
      </c>
      <c r="L1779" s="35">
        <f>Data!BT63</f>
        <v>3.9225134513418657E-2</v>
      </c>
      <c r="Q1779" s="21">
        <v>0</v>
      </c>
      <c r="R1779" s="21">
        <v>468.62153255759057</v>
      </c>
      <c r="S1779" s="21">
        <v>10308.69934879772</v>
      </c>
      <c r="T1779" s="38">
        <v>0.85862201552292705</v>
      </c>
    </row>
    <row r="1780" spans="1:20" x14ac:dyDescent="0.25">
      <c r="A1780" s="17" t="s">
        <v>275</v>
      </c>
      <c r="B1780" s="8" t="s">
        <v>338</v>
      </c>
      <c r="C1780" s="8" t="s">
        <v>70</v>
      </c>
      <c r="D1780" s="8" t="str">
        <f t="shared" si="199"/>
        <v>Week_50-generic-cofi</v>
      </c>
      <c r="E1780" s="8" t="str">
        <f t="shared" si="200"/>
        <v>Umbrella-search.umb</v>
      </c>
      <c r="H1780" s="24">
        <f t="shared" si="204"/>
        <v>4.8822997204486266E-3</v>
      </c>
      <c r="I1780" s="6">
        <f t="shared" si="204"/>
        <v>1</v>
      </c>
      <c r="J1780" s="6">
        <f t="shared" si="204"/>
        <v>44148.93580238444</v>
      </c>
      <c r="K1780" s="18">
        <f t="shared" si="204"/>
        <v>0</v>
      </c>
      <c r="L1780" s="35">
        <f>Data!BT64</f>
        <v>3.7141090087045747E-2</v>
      </c>
      <c r="Q1780" s="21">
        <v>0</v>
      </c>
      <c r="R1780" s="21">
        <v>734.13826760719928</v>
      </c>
      <c r="S1780" s="21">
        <v>14162.25281519467</v>
      </c>
      <c r="T1780" s="38">
        <v>0.88718906965075883</v>
      </c>
    </row>
    <row r="1781" spans="1:20" x14ac:dyDescent="0.25">
      <c r="A1781" s="17" t="s">
        <v>276</v>
      </c>
      <c r="B1781" s="8" t="s">
        <v>338</v>
      </c>
      <c r="C1781" s="8" t="s">
        <v>70</v>
      </c>
      <c r="D1781" s="8" t="str">
        <f t="shared" si="199"/>
        <v>Week_51-generic-cofi</v>
      </c>
      <c r="E1781" s="8" t="str">
        <f t="shared" si="200"/>
        <v>Umbrella-search.umb</v>
      </c>
      <c r="H1781" s="24">
        <f t="shared" si="204"/>
        <v>4.8822997204486266E-3</v>
      </c>
      <c r="I1781" s="6">
        <f t="shared" si="204"/>
        <v>1</v>
      </c>
      <c r="J1781" s="6">
        <f t="shared" si="204"/>
        <v>44148.93580238444</v>
      </c>
      <c r="K1781" s="18">
        <f t="shared" si="204"/>
        <v>0</v>
      </c>
      <c r="L1781" s="35">
        <f>Data!BT65</f>
        <v>3.762055161233812E-2</v>
      </c>
      <c r="Q1781" s="21">
        <v>0</v>
      </c>
      <c r="R1781" s="21">
        <v>448.89043922792104</v>
      </c>
      <c r="S1781" s="21">
        <v>10136.111942670876</v>
      </c>
      <c r="T1781" s="38">
        <v>0.8841892543565737</v>
      </c>
    </row>
    <row r="1782" spans="1:20" x14ac:dyDescent="0.25">
      <c r="A1782" s="17" t="s">
        <v>277</v>
      </c>
      <c r="B1782" s="8" t="s">
        <v>338</v>
      </c>
      <c r="C1782" s="8" t="s">
        <v>70</v>
      </c>
      <c r="D1782" s="8" t="str">
        <f t="shared" si="199"/>
        <v>Week_52-generic-cofi</v>
      </c>
      <c r="E1782" s="8" t="str">
        <f t="shared" si="200"/>
        <v>Umbrella-search.umb</v>
      </c>
      <c r="H1782" s="24">
        <f t="shared" si="204"/>
        <v>4.8822997204486266E-3</v>
      </c>
      <c r="I1782" s="6">
        <f t="shared" si="204"/>
        <v>1</v>
      </c>
      <c r="J1782" s="6">
        <f t="shared" si="204"/>
        <v>44148.93580238444</v>
      </c>
      <c r="K1782" s="18">
        <f t="shared" si="204"/>
        <v>0</v>
      </c>
      <c r="L1782" s="35">
        <f>Data!BT66</f>
        <v>3.6644964047534527E-2</v>
      </c>
      <c r="Q1782" s="21">
        <v>0</v>
      </c>
      <c r="R1782" s="21">
        <v>431.87486906535804</v>
      </c>
      <c r="S1782" s="21">
        <v>8934.8683819898124</v>
      </c>
      <c r="T1782" s="38">
        <v>0.86244683300538427</v>
      </c>
    </row>
    <row r="1784" spans="1:20" x14ac:dyDescent="0.25">
      <c r="A1784" s="16" t="s">
        <v>328</v>
      </c>
      <c r="B1784" s="8" t="s">
        <v>338</v>
      </c>
      <c r="C1784" s="8" t="s">
        <v>334</v>
      </c>
      <c r="E1784" s="8" t="str">
        <f>IF(RIGHT(A1784,3)="old","Initial",B1784&amp;"-"&amp;C1784)</f>
        <v>Initial</v>
      </c>
      <c r="F1784" s="4">
        <v>0</v>
      </c>
      <c r="G1784" s="19">
        <v>0</v>
      </c>
      <c r="H1784" s="4">
        <v>0</v>
      </c>
      <c r="I1784" s="42">
        <f>VLOOKUP(C1784,parms,8,FALSE)</f>
        <v>2.04</v>
      </c>
      <c r="J1784" s="6">
        <v>1</v>
      </c>
      <c r="K1784" s="18">
        <v>0</v>
      </c>
      <c r="L1784" s="35">
        <f>Data!BQ2</f>
        <v>3.1584228432180814E-3</v>
      </c>
      <c r="M1784" s="39">
        <f>VLOOKUP(C1784,Data!$CB$2:$EB$22,1+VALUE(MID(A1784,6,2)),FALSE)</f>
        <v>0</v>
      </c>
      <c r="Q1784" s="21">
        <v>0</v>
      </c>
      <c r="R1784" s="21">
        <v>0</v>
      </c>
      <c r="S1784" s="21">
        <v>0</v>
      </c>
      <c r="T1784" s="38">
        <v>0</v>
      </c>
    </row>
    <row r="1785" spans="1:20" x14ac:dyDescent="0.25">
      <c r="A1785" s="16" t="s">
        <v>316</v>
      </c>
      <c r="B1785" s="8" t="s">
        <v>338</v>
      </c>
      <c r="C1785" s="8" t="s">
        <v>334</v>
      </c>
      <c r="E1785" s="8" t="str">
        <f t="shared" ref="E1785:E1848" si="205">IF(RIGHT(A1785,3)="old","Initial",B1785&amp;"-"&amp;C1785)</f>
        <v>Initial</v>
      </c>
      <c r="F1785" s="4">
        <v>0</v>
      </c>
      <c r="G1785" s="19">
        <v>0</v>
      </c>
      <c r="H1785" s="4">
        <v>0</v>
      </c>
      <c r="I1785" s="6">
        <f>I1784</f>
        <v>2.04</v>
      </c>
      <c r="J1785" s="6">
        <v>1</v>
      </c>
      <c r="K1785" s="18">
        <v>0</v>
      </c>
      <c r="L1785" s="35">
        <f>Data!BQ3</f>
        <v>3.7379499704140603E-3</v>
      </c>
      <c r="M1785" s="39">
        <f>VLOOKUP(C1785,Data!$CB$2:$EB$22,1+VALUE(MID(A1785,6,2)),FALSE)</f>
        <v>0</v>
      </c>
      <c r="Q1785" s="21">
        <v>0</v>
      </c>
      <c r="R1785" s="21">
        <v>0</v>
      </c>
      <c r="S1785" s="21">
        <v>0</v>
      </c>
      <c r="T1785" s="38">
        <v>0</v>
      </c>
    </row>
    <row r="1786" spans="1:20" x14ac:dyDescent="0.25">
      <c r="A1786" s="16" t="s">
        <v>317</v>
      </c>
      <c r="B1786" s="8" t="s">
        <v>338</v>
      </c>
      <c r="C1786" s="8" t="s">
        <v>334</v>
      </c>
      <c r="E1786" s="8" t="str">
        <f t="shared" si="205"/>
        <v>Initial</v>
      </c>
      <c r="F1786" s="4">
        <v>0</v>
      </c>
      <c r="G1786" s="19">
        <v>0</v>
      </c>
      <c r="H1786" s="4">
        <v>0</v>
      </c>
      <c r="I1786" s="6">
        <f t="shared" ref="I1786:I1848" si="206">I1785</f>
        <v>2.04</v>
      </c>
      <c r="J1786" s="6">
        <v>1</v>
      </c>
      <c r="K1786" s="18">
        <v>0</v>
      </c>
      <c r="L1786" s="35">
        <f>Data!BQ4</f>
        <v>3.7379499704140603E-3</v>
      </c>
      <c r="M1786" s="39">
        <f>VLOOKUP(C1786,Data!$CB$2:$EB$22,1+VALUE(MID(A1786,6,2)),FALSE)</f>
        <v>0</v>
      </c>
      <c r="Q1786" s="21">
        <v>0</v>
      </c>
      <c r="R1786" s="21">
        <v>0</v>
      </c>
      <c r="S1786" s="21">
        <v>0</v>
      </c>
      <c r="T1786" s="38">
        <v>0</v>
      </c>
    </row>
    <row r="1787" spans="1:20" x14ac:dyDescent="0.25">
      <c r="A1787" s="16" t="s">
        <v>318</v>
      </c>
      <c r="B1787" s="8" t="s">
        <v>338</v>
      </c>
      <c r="C1787" s="8" t="s">
        <v>334</v>
      </c>
      <c r="E1787" s="8" t="str">
        <f t="shared" si="205"/>
        <v>Initial</v>
      </c>
      <c r="F1787" s="4">
        <v>0</v>
      </c>
      <c r="G1787" s="19">
        <v>0</v>
      </c>
      <c r="H1787" s="4">
        <v>0</v>
      </c>
      <c r="I1787" s="6">
        <f t="shared" si="206"/>
        <v>2.04</v>
      </c>
      <c r="J1787" s="6">
        <v>1</v>
      </c>
      <c r="K1787" s="18">
        <v>0</v>
      </c>
      <c r="L1787" s="35">
        <f>Data!BQ5</f>
        <v>3.7379499704140603E-3</v>
      </c>
      <c r="M1787" s="39">
        <f>VLOOKUP(C1787,Data!$CB$2:$EB$22,1+VALUE(MID(A1787,6,2)),FALSE)</f>
        <v>0</v>
      </c>
      <c r="Q1787" s="21">
        <v>0</v>
      </c>
      <c r="R1787" s="21">
        <v>0</v>
      </c>
      <c r="S1787" s="21">
        <v>0</v>
      </c>
      <c r="T1787" s="38">
        <v>0</v>
      </c>
    </row>
    <row r="1788" spans="1:20" x14ac:dyDescent="0.25">
      <c r="A1788" s="16" t="s">
        <v>319</v>
      </c>
      <c r="B1788" s="8" t="s">
        <v>338</v>
      </c>
      <c r="C1788" s="8" t="s">
        <v>334</v>
      </c>
      <c r="E1788" s="8" t="str">
        <f t="shared" si="205"/>
        <v>Initial</v>
      </c>
      <c r="F1788" s="4">
        <v>0</v>
      </c>
      <c r="G1788" s="19">
        <v>0</v>
      </c>
      <c r="H1788" s="4">
        <v>0</v>
      </c>
      <c r="I1788" s="6">
        <f t="shared" si="206"/>
        <v>2.04</v>
      </c>
      <c r="J1788" s="6">
        <v>1</v>
      </c>
      <c r="K1788" s="18">
        <v>0</v>
      </c>
      <c r="L1788" s="35">
        <f>Data!BQ6</f>
        <v>3.7379499704140603E-3</v>
      </c>
      <c r="M1788" s="39">
        <f>VLOOKUP(C1788,Data!$CB$2:$EB$22,1+VALUE(MID(A1788,6,2)),FALSE)</f>
        <v>25290.519993000009</v>
      </c>
      <c r="Q1788" s="21">
        <v>25290.519993000009</v>
      </c>
      <c r="R1788" s="21">
        <v>0</v>
      </c>
      <c r="S1788" s="21">
        <v>-25290.519993000009</v>
      </c>
      <c r="T1788" s="38">
        <v>1</v>
      </c>
    </row>
    <row r="1789" spans="1:20" x14ac:dyDescent="0.25">
      <c r="A1789" s="16" t="s">
        <v>320</v>
      </c>
      <c r="B1789" s="8" t="s">
        <v>338</v>
      </c>
      <c r="C1789" s="8" t="s">
        <v>334</v>
      </c>
      <c r="E1789" s="8" t="str">
        <f t="shared" si="205"/>
        <v>Initial</v>
      </c>
      <c r="F1789" s="4">
        <v>0</v>
      </c>
      <c r="G1789" s="19">
        <v>0</v>
      </c>
      <c r="H1789" s="4">
        <v>0</v>
      </c>
      <c r="I1789" s="6">
        <f t="shared" si="206"/>
        <v>2.04</v>
      </c>
      <c r="J1789" s="6">
        <v>1</v>
      </c>
      <c r="K1789" s="18">
        <v>0</v>
      </c>
      <c r="L1789" s="35">
        <f>Data!BQ7</f>
        <v>3.2163755559376796E-3</v>
      </c>
      <c r="M1789" s="39">
        <f>VLOOKUP(C1789,Data!$CB$2:$EB$22,1+VALUE(MID(A1789,6,2)),FALSE)</f>
        <v>19642.719997</v>
      </c>
      <c r="Q1789" s="21">
        <v>19642.719997</v>
      </c>
      <c r="R1789" s="21">
        <v>0</v>
      </c>
      <c r="S1789" s="21">
        <v>-19642.719997</v>
      </c>
      <c r="T1789" s="38">
        <v>1</v>
      </c>
    </row>
    <row r="1790" spans="1:20" x14ac:dyDescent="0.25">
      <c r="A1790" s="16" t="s">
        <v>321</v>
      </c>
      <c r="B1790" s="8" t="s">
        <v>338</v>
      </c>
      <c r="C1790" s="8" t="s">
        <v>334</v>
      </c>
      <c r="E1790" s="8" t="str">
        <f t="shared" si="205"/>
        <v>Initial</v>
      </c>
      <c r="F1790" s="4">
        <v>0</v>
      </c>
      <c r="G1790" s="19">
        <v>0</v>
      </c>
      <c r="H1790" s="4">
        <v>0</v>
      </c>
      <c r="I1790" s="6">
        <f t="shared" si="206"/>
        <v>2.04</v>
      </c>
      <c r="J1790" s="6">
        <v>1</v>
      </c>
      <c r="K1790" s="18">
        <v>0</v>
      </c>
      <c r="L1790" s="35">
        <f>Data!BQ8</f>
        <v>3.2163755559376796E-3</v>
      </c>
      <c r="M1790" s="39">
        <f>VLOOKUP(C1790,Data!$CB$2:$EB$22,1+VALUE(MID(A1790,6,2)),FALSE)</f>
        <v>16651.540014999999</v>
      </c>
      <c r="Q1790" s="21">
        <v>16651.540014999999</v>
      </c>
      <c r="R1790" s="21">
        <v>0</v>
      </c>
      <c r="S1790" s="21">
        <v>-16651.540014999999</v>
      </c>
      <c r="T1790" s="38">
        <v>1</v>
      </c>
    </row>
    <row r="1791" spans="1:20" x14ac:dyDescent="0.25">
      <c r="A1791" s="16" t="s">
        <v>322</v>
      </c>
      <c r="B1791" s="8" t="s">
        <v>338</v>
      </c>
      <c r="C1791" s="8" t="s">
        <v>334</v>
      </c>
      <c r="E1791" s="8" t="str">
        <f t="shared" si="205"/>
        <v>Initial</v>
      </c>
      <c r="F1791" s="4">
        <v>0</v>
      </c>
      <c r="G1791" s="19">
        <v>0</v>
      </c>
      <c r="H1791" s="4">
        <v>0</v>
      </c>
      <c r="I1791" s="6">
        <f t="shared" si="206"/>
        <v>2.04</v>
      </c>
      <c r="J1791" s="6">
        <v>1</v>
      </c>
      <c r="K1791" s="18">
        <v>0</v>
      </c>
      <c r="L1791" s="35">
        <f>Data!BQ9</f>
        <v>3.2163755559376796E-3</v>
      </c>
      <c r="M1791" s="39">
        <f>VLOOKUP(C1791,Data!$CB$2:$EB$22,1+VALUE(MID(A1791,6,2)),FALSE)</f>
        <v>14029.320003999999</v>
      </c>
      <c r="Q1791" s="21">
        <v>14029.320003999999</v>
      </c>
      <c r="R1791" s="21">
        <v>0</v>
      </c>
      <c r="S1791" s="21">
        <v>-14029.320003999999</v>
      </c>
      <c r="T1791" s="38">
        <v>1</v>
      </c>
    </row>
    <row r="1792" spans="1:20" x14ac:dyDescent="0.25">
      <c r="A1792" s="16" t="s">
        <v>323</v>
      </c>
      <c r="B1792" s="8" t="s">
        <v>338</v>
      </c>
      <c r="C1792" s="8" t="s">
        <v>334</v>
      </c>
      <c r="E1792" s="8" t="str">
        <f t="shared" si="205"/>
        <v>Initial</v>
      </c>
      <c r="F1792" s="4">
        <v>0</v>
      </c>
      <c r="G1792" s="19">
        <v>0</v>
      </c>
      <c r="H1792" s="4">
        <v>0</v>
      </c>
      <c r="I1792" s="6">
        <f t="shared" si="206"/>
        <v>2.04</v>
      </c>
      <c r="J1792" s="6">
        <v>1</v>
      </c>
      <c r="K1792" s="18">
        <v>0</v>
      </c>
      <c r="L1792" s="35">
        <f>Data!BQ10</f>
        <v>3.2163755559376796E-3</v>
      </c>
      <c r="M1792" s="39">
        <f>VLOOKUP(C1792,Data!$CB$2:$EB$22,1+VALUE(MID(A1792,6,2)),FALSE)</f>
        <v>15175.330008000001</v>
      </c>
      <c r="Q1792" s="21">
        <v>15175.330008000001</v>
      </c>
      <c r="R1792" s="21">
        <v>0</v>
      </c>
      <c r="S1792" s="21">
        <v>-15175.330008000001</v>
      </c>
      <c r="T1792" s="38">
        <v>1</v>
      </c>
    </row>
    <row r="1793" spans="1:20" x14ac:dyDescent="0.25">
      <c r="A1793" s="16" t="s">
        <v>324</v>
      </c>
      <c r="B1793" s="8" t="s">
        <v>338</v>
      </c>
      <c r="C1793" s="8" t="s">
        <v>334</v>
      </c>
      <c r="E1793" s="8" t="str">
        <f t="shared" si="205"/>
        <v>Initial</v>
      </c>
      <c r="F1793" s="4">
        <v>0</v>
      </c>
      <c r="G1793" s="19">
        <v>0</v>
      </c>
      <c r="H1793" s="4">
        <v>0</v>
      </c>
      <c r="I1793" s="6">
        <f t="shared" si="206"/>
        <v>2.04</v>
      </c>
      <c r="J1793" s="6">
        <v>1</v>
      </c>
      <c r="K1793" s="18">
        <v>0</v>
      </c>
      <c r="L1793" s="35">
        <f>Data!BQ11</f>
        <v>3.2163755559376796E-3</v>
      </c>
      <c r="M1793" s="39">
        <f>VLOOKUP(C1793,Data!$CB$2:$EB$22,1+VALUE(MID(A1793,6,2)),FALSE)</f>
        <v>13680.870150000001</v>
      </c>
      <c r="Q1793" s="21">
        <v>13680.870150000001</v>
      </c>
      <c r="R1793" s="21">
        <v>0</v>
      </c>
      <c r="S1793" s="21">
        <v>-13680.870150000001</v>
      </c>
      <c r="T1793" s="38">
        <v>1</v>
      </c>
    </row>
    <row r="1794" spans="1:20" x14ac:dyDescent="0.25">
      <c r="A1794" s="16" t="s">
        <v>325</v>
      </c>
      <c r="B1794" s="8" t="s">
        <v>338</v>
      </c>
      <c r="C1794" s="8" t="s">
        <v>334</v>
      </c>
      <c r="E1794" s="8" t="str">
        <f t="shared" si="205"/>
        <v>Initial</v>
      </c>
      <c r="F1794" s="4">
        <v>0</v>
      </c>
      <c r="G1794" s="19">
        <v>0</v>
      </c>
      <c r="H1794" s="4">
        <v>0</v>
      </c>
      <c r="I1794" s="6">
        <f t="shared" si="206"/>
        <v>2.04</v>
      </c>
      <c r="J1794" s="6">
        <v>1</v>
      </c>
      <c r="K1794" s="18">
        <v>0</v>
      </c>
      <c r="L1794" s="35">
        <f>Data!BQ12</f>
        <v>2.8107065669004949E-3</v>
      </c>
      <c r="M1794" s="39">
        <f>VLOOKUP(C1794,Data!$CB$2:$EB$22,1+VALUE(MID(A1794,6,2)),FALSE)</f>
        <v>13971.599985000001</v>
      </c>
      <c r="Q1794" s="21">
        <v>13971.599985000001</v>
      </c>
      <c r="R1794" s="21">
        <v>0</v>
      </c>
      <c r="S1794" s="21">
        <v>-13971.599985000001</v>
      </c>
      <c r="T1794" s="38">
        <v>1</v>
      </c>
    </row>
    <row r="1795" spans="1:20" x14ac:dyDescent="0.25">
      <c r="A1795" s="16" t="s">
        <v>326</v>
      </c>
      <c r="B1795" s="8" t="s">
        <v>338</v>
      </c>
      <c r="C1795" s="8" t="s">
        <v>334</v>
      </c>
      <c r="E1795" s="8" t="str">
        <f t="shared" si="205"/>
        <v>Initial</v>
      </c>
      <c r="F1795" s="4">
        <v>0</v>
      </c>
      <c r="G1795" s="19">
        <v>0</v>
      </c>
      <c r="H1795" s="4">
        <v>0</v>
      </c>
      <c r="I1795" s="6">
        <f t="shared" si="206"/>
        <v>2.04</v>
      </c>
      <c r="J1795" s="6">
        <v>1</v>
      </c>
      <c r="K1795" s="18">
        <v>0</v>
      </c>
      <c r="L1795" s="35">
        <f>Data!BQ13</f>
        <v>2.8107065669004949E-3</v>
      </c>
      <c r="M1795" s="39">
        <f>VLOOKUP(C1795,Data!$CB$2:$EB$22,1+VALUE(MID(A1795,6,2)),FALSE)</f>
        <v>16890.889996999998</v>
      </c>
      <c r="Q1795" s="21">
        <v>16890.889996999998</v>
      </c>
      <c r="R1795" s="21">
        <v>0</v>
      </c>
      <c r="S1795" s="21">
        <v>-16890.889996999998</v>
      </c>
      <c r="T1795" s="38">
        <v>1</v>
      </c>
    </row>
    <row r="1796" spans="1:20" x14ac:dyDescent="0.25">
      <c r="A1796" s="16" t="s">
        <v>327</v>
      </c>
      <c r="B1796" s="8" t="s">
        <v>338</v>
      </c>
      <c r="C1796" s="8" t="s">
        <v>334</v>
      </c>
      <c r="E1796" s="8" t="str">
        <f t="shared" si="205"/>
        <v>Initial</v>
      </c>
      <c r="F1796" s="4">
        <v>0</v>
      </c>
      <c r="G1796" s="19">
        <v>0</v>
      </c>
      <c r="H1796" s="4">
        <v>0</v>
      </c>
      <c r="I1796" s="6">
        <f t="shared" si="206"/>
        <v>2.04</v>
      </c>
      <c r="J1796" s="6">
        <v>1</v>
      </c>
      <c r="K1796" s="18">
        <v>0</v>
      </c>
      <c r="L1796" s="35">
        <f>Data!BQ14</f>
        <v>2.8107065669004949E-3</v>
      </c>
      <c r="M1796" s="39">
        <f>VLOOKUP(C1796,Data!$CB$2:$EB$22,1+VALUE(MID(A1796,6,2)),FALSE)</f>
        <v>16137.209999000001</v>
      </c>
      <c r="Q1796" s="21">
        <v>16137.209999000001</v>
      </c>
      <c r="R1796" s="21">
        <v>0</v>
      </c>
      <c r="S1796" s="21">
        <v>-16137.209999000001</v>
      </c>
      <c r="T1796" s="38">
        <v>1</v>
      </c>
    </row>
    <row r="1797" spans="1:20" x14ac:dyDescent="0.25">
      <c r="A1797" s="17" t="s">
        <v>262</v>
      </c>
      <c r="B1797" s="8" t="s">
        <v>338</v>
      </c>
      <c r="C1797" s="8" t="s">
        <v>334</v>
      </c>
      <c r="E1797" s="8" t="str">
        <f t="shared" si="205"/>
        <v>Umbrella-social.display.umb</v>
      </c>
      <c r="F1797" s="4">
        <v>0</v>
      </c>
      <c r="G1797" s="19">
        <v>0</v>
      </c>
      <c r="H1797" s="4">
        <v>0</v>
      </c>
      <c r="I1797" s="6">
        <f t="shared" si="206"/>
        <v>2.04</v>
      </c>
      <c r="J1797" s="6">
        <v>1</v>
      </c>
      <c r="K1797" s="18">
        <v>0</v>
      </c>
      <c r="L1797" s="35">
        <f>Data!BQ15</f>
        <v>2.8107065669004949E-3</v>
      </c>
      <c r="Q1797" s="21">
        <v>56.900763830129073</v>
      </c>
      <c r="R1797" s="21">
        <v>0</v>
      </c>
      <c r="S1797" s="21">
        <v>-56.900763830129073</v>
      </c>
      <c r="T1797" s="38">
        <v>1</v>
      </c>
    </row>
    <row r="1798" spans="1:20" x14ac:dyDescent="0.25">
      <c r="A1798" s="17" t="s">
        <v>263</v>
      </c>
      <c r="B1798" s="8" t="s">
        <v>338</v>
      </c>
      <c r="C1798" s="8" t="s">
        <v>334</v>
      </c>
      <c r="E1798" s="8" t="str">
        <f t="shared" si="205"/>
        <v>Umbrella-social.display.umb</v>
      </c>
      <c r="F1798" s="4">
        <v>0</v>
      </c>
      <c r="G1798" s="19">
        <v>0</v>
      </c>
      <c r="H1798" s="4">
        <v>0</v>
      </c>
      <c r="I1798" s="6">
        <f t="shared" si="206"/>
        <v>2.04</v>
      </c>
      <c r="J1798" s="6">
        <v>1</v>
      </c>
      <c r="K1798" s="18">
        <v>0</v>
      </c>
      <c r="L1798" s="35">
        <f>Data!BQ16</f>
        <v>2.6658247851015005E-3</v>
      </c>
      <c r="Q1798" s="21">
        <v>3808.6312700465405</v>
      </c>
      <c r="R1798" s="21">
        <v>0</v>
      </c>
      <c r="S1798" s="21">
        <v>-3808.6312700465405</v>
      </c>
      <c r="T1798" s="38">
        <v>1</v>
      </c>
    </row>
    <row r="1799" spans="1:20" x14ac:dyDescent="0.25">
      <c r="A1799" s="17" t="s">
        <v>264</v>
      </c>
      <c r="B1799" s="8" t="s">
        <v>338</v>
      </c>
      <c r="C1799" s="8" t="s">
        <v>334</v>
      </c>
      <c r="E1799" s="8" t="str">
        <f t="shared" si="205"/>
        <v>Umbrella-social.display.umb</v>
      </c>
      <c r="F1799" s="4">
        <v>0</v>
      </c>
      <c r="G1799" s="19">
        <v>0</v>
      </c>
      <c r="H1799" s="4">
        <v>0</v>
      </c>
      <c r="I1799" s="6">
        <f t="shared" si="206"/>
        <v>2.04</v>
      </c>
      <c r="J1799" s="6">
        <v>1</v>
      </c>
      <c r="K1799" s="18">
        <v>0</v>
      </c>
      <c r="L1799" s="35">
        <f>Data!BQ17</f>
        <v>2.6658247851015005E-3</v>
      </c>
      <c r="Q1799" s="21">
        <v>1572.354828763222</v>
      </c>
      <c r="R1799" s="21">
        <v>0</v>
      </c>
      <c r="S1799" s="21">
        <v>-1572.354828763222</v>
      </c>
      <c r="T1799" s="38">
        <v>1</v>
      </c>
    </row>
    <row r="1800" spans="1:20" x14ac:dyDescent="0.25">
      <c r="A1800" s="17" t="s">
        <v>265</v>
      </c>
      <c r="B1800" s="8" t="s">
        <v>338</v>
      </c>
      <c r="C1800" s="8" t="s">
        <v>334</v>
      </c>
      <c r="E1800" s="8" t="str">
        <f t="shared" si="205"/>
        <v>Umbrella-social.display.umb</v>
      </c>
      <c r="F1800" s="4">
        <v>0</v>
      </c>
      <c r="G1800" s="19">
        <v>0</v>
      </c>
      <c r="H1800" s="4">
        <v>0</v>
      </c>
      <c r="I1800" s="6">
        <f t="shared" si="206"/>
        <v>2.04</v>
      </c>
      <c r="J1800" s="6">
        <v>1</v>
      </c>
      <c r="K1800" s="18">
        <v>0</v>
      </c>
      <c r="L1800" s="35">
        <f>Data!BQ18</f>
        <v>2.6658247851015005E-3</v>
      </c>
      <c r="Q1800" s="21">
        <v>0</v>
      </c>
      <c r="R1800" s="21">
        <v>0</v>
      </c>
      <c r="S1800" s="21">
        <v>0</v>
      </c>
      <c r="T1800" s="38">
        <v>0</v>
      </c>
    </row>
    <row r="1801" spans="1:20" x14ac:dyDescent="0.25">
      <c r="A1801" s="17" t="s">
        <v>266</v>
      </c>
      <c r="B1801" s="8" t="s">
        <v>338</v>
      </c>
      <c r="C1801" s="8" t="s">
        <v>334</v>
      </c>
      <c r="E1801" s="8" t="str">
        <f t="shared" si="205"/>
        <v>Umbrella-social.display.umb</v>
      </c>
      <c r="F1801" s="4">
        <v>0</v>
      </c>
      <c r="G1801" s="19">
        <v>0</v>
      </c>
      <c r="H1801" s="4">
        <v>0</v>
      </c>
      <c r="I1801" s="6">
        <f t="shared" si="206"/>
        <v>2.04</v>
      </c>
      <c r="J1801" s="6">
        <v>1</v>
      </c>
      <c r="K1801" s="18">
        <v>0</v>
      </c>
      <c r="L1801" s="35">
        <f>Data!BQ19</f>
        <v>2.6658247851015005E-3</v>
      </c>
      <c r="Q1801" s="21">
        <v>1481.0229119765181</v>
      </c>
      <c r="R1801" s="21">
        <v>0</v>
      </c>
      <c r="S1801" s="21">
        <v>-1481.0229119765181</v>
      </c>
      <c r="T1801" s="38">
        <v>1</v>
      </c>
    </row>
    <row r="1802" spans="1:20" x14ac:dyDescent="0.25">
      <c r="A1802" s="17" t="s">
        <v>267</v>
      </c>
      <c r="B1802" s="8" t="s">
        <v>338</v>
      </c>
      <c r="C1802" s="8" t="s">
        <v>334</v>
      </c>
      <c r="E1802" s="8" t="str">
        <f t="shared" si="205"/>
        <v>Umbrella-social.display.umb</v>
      </c>
      <c r="F1802" s="4">
        <v>0</v>
      </c>
      <c r="G1802" s="19">
        <v>0</v>
      </c>
      <c r="H1802" s="4">
        <v>0</v>
      </c>
      <c r="I1802" s="6">
        <f t="shared" si="206"/>
        <v>2.04</v>
      </c>
      <c r="J1802" s="6">
        <v>1</v>
      </c>
      <c r="K1802" s="18">
        <v>0</v>
      </c>
      <c r="L1802" s="35">
        <f>Data!BQ20</f>
        <v>2.7527538541808972E-3</v>
      </c>
      <c r="Q1802" s="21">
        <v>602.77222896431942</v>
      </c>
      <c r="R1802" s="21">
        <v>0</v>
      </c>
      <c r="S1802" s="21">
        <v>-602.77222896431942</v>
      </c>
      <c r="T1802" s="38">
        <v>1</v>
      </c>
    </row>
    <row r="1803" spans="1:20" x14ac:dyDescent="0.25">
      <c r="A1803" s="17" t="s">
        <v>268</v>
      </c>
      <c r="B1803" s="8" t="s">
        <v>338</v>
      </c>
      <c r="C1803" s="8" t="s">
        <v>334</v>
      </c>
      <c r="E1803" s="8" t="str">
        <f t="shared" si="205"/>
        <v>Umbrella-social.display.umb</v>
      </c>
      <c r="F1803" s="4">
        <v>0</v>
      </c>
      <c r="G1803" s="19">
        <v>0</v>
      </c>
      <c r="H1803" s="4">
        <v>0</v>
      </c>
      <c r="I1803" s="6">
        <f t="shared" si="206"/>
        <v>2.04</v>
      </c>
      <c r="J1803" s="6">
        <v>1</v>
      </c>
      <c r="K1803" s="18">
        <v>0</v>
      </c>
      <c r="L1803" s="35">
        <f>Data!BQ21</f>
        <v>2.7527538541808972E-3</v>
      </c>
      <c r="Q1803" s="21">
        <v>779.7072878685758</v>
      </c>
      <c r="R1803" s="21">
        <v>0</v>
      </c>
      <c r="S1803" s="21">
        <v>-779.7072878685758</v>
      </c>
      <c r="T1803" s="38">
        <v>1</v>
      </c>
    </row>
    <row r="1804" spans="1:20" x14ac:dyDescent="0.25">
      <c r="A1804" s="17" t="s">
        <v>269</v>
      </c>
      <c r="B1804" s="8" t="s">
        <v>338</v>
      </c>
      <c r="C1804" s="8" t="s">
        <v>334</v>
      </c>
      <c r="E1804" s="8" t="str">
        <f t="shared" si="205"/>
        <v>Umbrella-social.display.umb</v>
      </c>
      <c r="F1804" s="4">
        <v>0</v>
      </c>
      <c r="G1804" s="19">
        <v>0</v>
      </c>
      <c r="H1804" s="4">
        <v>0</v>
      </c>
      <c r="I1804" s="6">
        <f t="shared" si="206"/>
        <v>2.04</v>
      </c>
      <c r="J1804" s="6">
        <v>1</v>
      </c>
      <c r="K1804" s="18">
        <v>0</v>
      </c>
      <c r="L1804" s="35">
        <f>Data!BQ22</f>
        <v>2.7527538541808972E-3</v>
      </c>
      <c r="Q1804" s="21">
        <v>1859.7446629519877</v>
      </c>
      <c r="R1804" s="21">
        <v>0</v>
      </c>
      <c r="S1804" s="21">
        <v>-1859.7446629519877</v>
      </c>
      <c r="T1804" s="38">
        <v>1</v>
      </c>
    </row>
    <row r="1805" spans="1:20" x14ac:dyDescent="0.25">
      <c r="A1805" s="17" t="s">
        <v>270</v>
      </c>
      <c r="B1805" s="8" t="s">
        <v>338</v>
      </c>
      <c r="C1805" s="8" t="s">
        <v>334</v>
      </c>
      <c r="E1805" s="8" t="str">
        <f t="shared" si="205"/>
        <v>Umbrella-social.display.umb</v>
      </c>
      <c r="F1805" s="4">
        <v>0</v>
      </c>
      <c r="G1805" s="19">
        <v>0</v>
      </c>
      <c r="H1805" s="4">
        <v>0</v>
      </c>
      <c r="I1805" s="6">
        <f t="shared" si="206"/>
        <v>2.04</v>
      </c>
      <c r="J1805" s="6">
        <v>1</v>
      </c>
      <c r="K1805" s="18">
        <v>0</v>
      </c>
      <c r="L1805" s="35">
        <f>Data!BQ23</f>
        <v>2.7527538541808972E-3</v>
      </c>
      <c r="Q1805" s="21">
        <v>2036.089288193635</v>
      </c>
      <c r="R1805" s="21">
        <v>0</v>
      </c>
      <c r="S1805" s="21">
        <v>-2036.089288193635</v>
      </c>
      <c r="T1805" s="38">
        <v>1</v>
      </c>
    </row>
    <row r="1806" spans="1:20" x14ac:dyDescent="0.25">
      <c r="A1806" s="17" t="s">
        <v>249</v>
      </c>
      <c r="B1806" s="8" t="s">
        <v>338</v>
      </c>
      <c r="C1806" s="8" t="s">
        <v>334</v>
      </c>
      <c r="E1806" s="8" t="str">
        <f t="shared" si="205"/>
        <v>Umbrella-social.display.umb</v>
      </c>
      <c r="F1806" s="4">
        <v>0</v>
      </c>
      <c r="G1806" s="19">
        <v>0</v>
      </c>
      <c r="H1806" s="4">
        <v>0</v>
      </c>
      <c r="I1806" s="6">
        <f t="shared" si="206"/>
        <v>2.04</v>
      </c>
      <c r="J1806" s="6">
        <v>1</v>
      </c>
      <c r="K1806" s="18">
        <v>0</v>
      </c>
      <c r="L1806" s="35">
        <f>Data!BQ24</f>
        <v>2.7527538541808972E-3</v>
      </c>
      <c r="Q1806" s="21">
        <v>2131.9968098046652</v>
      </c>
      <c r="R1806" s="21">
        <v>0</v>
      </c>
      <c r="S1806" s="21">
        <v>-2131.9968098046652</v>
      </c>
      <c r="T1806" s="38">
        <v>1</v>
      </c>
    </row>
    <row r="1807" spans="1:20" x14ac:dyDescent="0.25">
      <c r="A1807" s="17" t="s">
        <v>250</v>
      </c>
      <c r="B1807" s="8" t="s">
        <v>338</v>
      </c>
      <c r="C1807" s="8" t="s">
        <v>334</v>
      </c>
      <c r="E1807" s="8" t="str">
        <f t="shared" si="205"/>
        <v>Umbrella-social.display.umb</v>
      </c>
      <c r="F1807" s="4">
        <v>0</v>
      </c>
      <c r="G1807" s="19">
        <v>0</v>
      </c>
      <c r="H1807" s="4">
        <v>0</v>
      </c>
      <c r="I1807" s="6">
        <f t="shared" si="206"/>
        <v>2.04</v>
      </c>
      <c r="J1807" s="6">
        <v>1</v>
      </c>
      <c r="K1807" s="18">
        <v>0</v>
      </c>
      <c r="L1807" s="35">
        <f>Data!BQ25</f>
        <v>2.7527538541808972E-3</v>
      </c>
      <c r="Q1807" s="21">
        <v>2221.8652373080513</v>
      </c>
      <c r="R1807" s="21">
        <v>0</v>
      </c>
      <c r="S1807" s="21">
        <v>-2221.8652373080513</v>
      </c>
      <c r="T1807" s="38">
        <v>1</v>
      </c>
    </row>
    <row r="1808" spans="1:20" x14ac:dyDescent="0.25">
      <c r="A1808" s="17" t="s">
        <v>251</v>
      </c>
      <c r="B1808" s="8" t="s">
        <v>338</v>
      </c>
      <c r="C1808" s="8" t="s">
        <v>334</v>
      </c>
      <c r="E1808" s="8" t="str">
        <f t="shared" si="205"/>
        <v>Umbrella-social.display.umb</v>
      </c>
      <c r="F1808" s="4">
        <v>0</v>
      </c>
      <c r="G1808" s="19">
        <v>0</v>
      </c>
      <c r="H1808" s="4">
        <v>0</v>
      </c>
      <c r="I1808" s="6">
        <f t="shared" si="206"/>
        <v>2.04</v>
      </c>
      <c r="J1808" s="6">
        <v>1</v>
      </c>
      <c r="K1808" s="18">
        <v>0</v>
      </c>
      <c r="L1808" s="35">
        <f>Data!BQ26</f>
        <v>2.7527538541808972E-3</v>
      </c>
      <c r="Q1808" s="21">
        <v>951.80633962032709</v>
      </c>
      <c r="R1808" s="21">
        <v>0</v>
      </c>
      <c r="S1808" s="21">
        <v>-951.80633962032709</v>
      </c>
      <c r="T1808" s="38">
        <v>1</v>
      </c>
    </row>
    <row r="1809" spans="1:20" x14ac:dyDescent="0.25">
      <c r="A1809" s="17" t="s">
        <v>252</v>
      </c>
      <c r="B1809" s="8" t="s">
        <v>338</v>
      </c>
      <c r="C1809" s="8" t="s">
        <v>334</v>
      </c>
      <c r="E1809" s="8" t="str">
        <f t="shared" si="205"/>
        <v>Umbrella-social.display.umb</v>
      </c>
      <c r="F1809" s="4">
        <v>0</v>
      </c>
      <c r="G1809" s="19">
        <v>0</v>
      </c>
      <c r="H1809" s="4">
        <v>0</v>
      </c>
      <c r="I1809" s="6">
        <f t="shared" si="206"/>
        <v>2.04</v>
      </c>
      <c r="J1809" s="6">
        <v>1</v>
      </c>
      <c r="K1809" s="18">
        <v>0</v>
      </c>
      <c r="L1809" s="35">
        <f>Data!BQ27</f>
        <v>2.7527538541808972E-3</v>
      </c>
      <c r="Q1809" s="21">
        <v>3447.620040382461</v>
      </c>
      <c r="R1809" s="21">
        <v>0</v>
      </c>
      <c r="S1809" s="21">
        <v>-3447.620040382461</v>
      </c>
      <c r="T1809" s="38">
        <v>1</v>
      </c>
    </row>
    <row r="1810" spans="1:20" x14ac:dyDescent="0.25">
      <c r="A1810" s="17" t="s">
        <v>253</v>
      </c>
      <c r="B1810" s="8" t="s">
        <v>338</v>
      </c>
      <c r="C1810" s="8" t="s">
        <v>334</v>
      </c>
      <c r="E1810" s="8" t="str">
        <f t="shared" si="205"/>
        <v>Umbrella-social.display.umb</v>
      </c>
      <c r="F1810" s="4">
        <v>0</v>
      </c>
      <c r="G1810" s="19">
        <v>0</v>
      </c>
      <c r="H1810" s="4">
        <v>0</v>
      </c>
      <c r="I1810" s="6">
        <f t="shared" si="206"/>
        <v>2.04</v>
      </c>
      <c r="J1810" s="6">
        <v>1</v>
      </c>
      <c r="K1810" s="18">
        <v>0</v>
      </c>
      <c r="L1810" s="35">
        <f>Data!BQ28</f>
        <v>2.7527538541808972E-3</v>
      </c>
      <c r="Q1810" s="21">
        <v>3203.2714563902955</v>
      </c>
      <c r="R1810" s="21">
        <v>0</v>
      </c>
      <c r="S1810" s="21">
        <v>-3203.2714563902955</v>
      </c>
      <c r="T1810" s="38">
        <v>1</v>
      </c>
    </row>
    <row r="1811" spans="1:20" x14ac:dyDescent="0.25">
      <c r="A1811" s="17" t="s">
        <v>254</v>
      </c>
      <c r="B1811" s="8" t="s">
        <v>338</v>
      </c>
      <c r="C1811" s="8" t="s">
        <v>334</v>
      </c>
      <c r="E1811" s="8" t="str">
        <f t="shared" si="205"/>
        <v>Umbrella-social.display.umb</v>
      </c>
      <c r="F1811" s="4">
        <v>0</v>
      </c>
      <c r="G1811" s="19">
        <v>0</v>
      </c>
      <c r="H1811" s="4">
        <v>0</v>
      </c>
      <c r="I1811" s="6">
        <f t="shared" si="206"/>
        <v>2.04</v>
      </c>
      <c r="J1811" s="6">
        <v>1</v>
      </c>
      <c r="K1811" s="18">
        <v>0</v>
      </c>
      <c r="L1811" s="35">
        <f>Data!BQ29</f>
        <v>2.8396829232602938E-3</v>
      </c>
      <c r="Q1811" s="21">
        <v>0</v>
      </c>
      <c r="R1811" s="21">
        <v>0</v>
      </c>
      <c r="S1811" s="21">
        <v>0</v>
      </c>
      <c r="T1811" s="38">
        <v>0</v>
      </c>
    </row>
    <row r="1812" spans="1:20" x14ac:dyDescent="0.25">
      <c r="A1812" s="17" t="s">
        <v>255</v>
      </c>
      <c r="B1812" s="8" t="s">
        <v>338</v>
      </c>
      <c r="C1812" s="8" t="s">
        <v>334</v>
      </c>
      <c r="E1812" s="8" t="str">
        <f t="shared" si="205"/>
        <v>Umbrella-social.display.umb</v>
      </c>
      <c r="F1812" s="4">
        <v>0</v>
      </c>
      <c r="G1812" s="19">
        <v>0</v>
      </c>
      <c r="H1812" s="4">
        <v>0</v>
      </c>
      <c r="I1812" s="6">
        <f t="shared" si="206"/>
        <v>2.04</v>
      </c>
      <c r="J1812" s="6">
        <v>1</v>
      </c>
      <c r="K1812" s="18">
        <v>0</v>
      </c>
      <c r="L1812" s="35">
        <f>Data!BQ30</f>
        <v>2.8396829232602938E-3</v>
      </c>
      <c r="Q1812" s="21">
        <v>2331.0185527404797</v>
      </c>
      <c r="R1812" s="21">
        <v>0</v>
      </c>
      <c r="S1812" s="21">
        <v>-2331.0185527404797</v>
      </c>
      <c r="T1812" s="38">
        <v>1</v>
      </c>
    </row>
    <row r="1813" spans="1:20" x14ac:dyDescent="0.25">
      <c r="A1813" s="17" t="s">
        <v>256</v>
      </c>
      <c r="B1813" s="8" t="s">
        <v>338</v>
      </c>
      <c r="C1813" s="8" t="s">
        <v>334</v>
      </c>
      <c r="E1813" s="8" t="str">
        <f t="shared" si="205"/>
        <v>Umbrella-social.display.umb</v>
      </c>
      <c r="F1813" s="4">
        <v>0</v>
      </c>
      <c r="G1813" s="19">
        <v>0</v>
      </c>
      <c r="H1813" s="4">
        <v>0</v>
      </c>
      <c r="I1813" s="6">
        <f t="shared" si="206"/>
        <v>2.04</v>
      </c>
      <c r="J1813" s="6">
        <v>1</v>
      </c>
      <c r="K1813" s="18">
        <v>0</v>
      </c>
      <c r="L1813" s="35">
        <f>Data!BQ31</f>
        <v>2.8396829232602938E-3</v>
      </c>
      <c r="Q1813" s="21">
        <v>1474.0910106653907</v>
      </c>
      <c r="R1813" s="21">
        <v>0</v>
      </c>
      <c r="S1813" s="21">
        <v>-1474.0910106653907</v>
      </c>
      <c r="T1813" s="38">
        <v>1</v>
      </c>
    </row>
    <row r="1814" spans="1:20" x14ac:dyDescent="0.25">
      <c r="A1814" s="17" t="s">
        <v>257</v>
      </c>
      <c r="B1814" s="8" t="s">
        <v>338</v>
      </c>
      <c r="C1814" s="8" t="s">
        <v>334</v>
      </c>
      <c r="E1814" s="8" t="str">
        <f t="shared" si="205"/>
        <v>Umbrella-social.display.umb</v>
      </c>
      <c r="F1814" s="4">
        <v>0</v>
      </c>
      <c r="G1814" s="19">
        <v>0</v>
      </c>
      <c r="H1814" s="4">
        <v>0</v>
      </c>
      <c r="I1814" s="6">
        <f t="shared" si="206"/>
        <v>2.04</v>
      </c>
      <c r="J1814" s="6">
        <v>1</v>
      </c>
      <c r="K1814" s="18">
        <v>0</v>
      </c>
      <c r="L1814" s="35">
        <f>Data!BQ32</f>
        <v>2.8396829232602938E-3</v>
      </c>
      <c r="Q1814" s="21">
        <v>0</v>
      </c>
      <c r="R1814" s="21">
        <v>0</v>
      </c>
      <c r="S1814" s="21">
        <v>0</v>
      </c>
      <c r="T1814" s="38">
        <v>0</v>
      </c>
    </row>
    <row r="1815" spans="1:20" x14ac:dyDescent="0.25">
      <c r="A1815" s="17" t="s">
        <v>258</v>
      </c>
      <c r="B1815" s="8" t="s">
        <v>338</v>
      </c>
      <c r="C1815" s="8" t="s">
        <v>334</v>
      </c>
      <c r="E1815" s="8" t="str">
        <f t="shared" si="205"/>
        <v>Umbrella-social.display.umb</v>
      </c>
      <c r="F1815" s="4">
        <v>0</v>
      </c>
      <c r="G1815" s="19">
        <v>0</v>
      </c>
      <c r="H1815" s="4">
        <v>0</v>
      </c>
      <c r="I1815" s="6">
        <f t="shared" si="206"/>
        <v>2.04</v>
      </c>
      <c r="J1815" s="6">
        <v>1</v>
      </c>
      <c r="K1815" s="18">
        <v>0</v>
      </c>
      <c r="L1815" s="35">
        <f>Data!BQ33</f>
        <v>2.6658247851015005E-3</v>
      </c>
      <c r="Q1815" s="21">
        <v>2137.2731302154853</v>
      </c>
      <c r="R1815" s="21">
        <v>0</v>
      </c>
      <c r="S1815" s="21">
        <v>-2137.2731302154853</v>
      </c>
      <c r="T1815" s="38">
        <v>1</v>
      </c>
    </row>
    <row r="1816" spans="1:20" x14ac:dyDescent="0.25">
      <c r="A1816" s="17" t="s">
        <v>259</v>
      </c>
      <c r="B1816" s="8" t="s">
        <v>338</v>
      </c>
      <c r="C1816" s="8" t="s">
        <v>334</v>
      </c>
      <c r="E1816" s="8" t="str">
        <f t="shared" si="205"/>
        <v>Umbrella-social.display.umb</v>
      </c>
      <c r="F1816" s="4">
        <v>0</v>
      </c>
      <c r="G1816" s="19">
        <v>0</v>
      </c>
      <c r="H1816" s="4">
        <v>0</v>
      </c>
      <c r="I1816" s="6">
        <f t="shared" si="206"/>
        <v>2.04</v>
      </c>
      <c r="J1816" s="6">
        <v>1</v>
      </c>
      <c r="K1816" s="18">
        <v>0</v>
      </c>
      <c r="L1816" s="35">
        <f>Data!BQ34</f>
        <v>2.6658247851015005E-3</v>
      </c>
      <c r="Q1816" s="21">
        <v>0</v>
      </c>
      <c r="R1816" s="21">
        <v>0</v>
      </c>
      <c r="S1816" s="21">
        <v>0</v>
      </c>
      <c r="T1816" s="38">
        <v>0</v>
      </c>
    </row>
    <row r="1817" spans="1:20" x14ac:dyDescent="0.25">
      <c r="A1817" s="17" t="s">
        <v>260</v>
      </c>
      <c r="B1817" s="8" t="s">
        <v>338</v>
      </c>
      <c r="C1817" s="8" t="s">
        <v>334</v>
      </c>
      <c r="E1817" s="8" t="str">
        <f t="shared" si="205"/>
        <v>Umbrella-social.display.umb</v>
      </c>
      <c r="F1817" s="4">
        <v>0</v>
      </c>
      <c r="G1817" s="19">
        <v>0</v>
      </c>
      <c r="H1817" s="4">
        <v>0</v>
      </c>
      <c r="I1817" s="6">
        <f t="shared" si="206"/>
        <v>2.04</v>
      </c>
      <c r="J1817" s="6">
        <v>1</v>
      </c>
      <c r="K1817" s="18">
        <v>0</v>
      </c>
      <c r="L1817" s="35">
        <f>Data!BQ35</f>
        <v>2.6658247851015005E-3</v>
      </c>
      <c r="Q1817" s="21">
        <v>1469.8403529764737</v>
      </c>
      <c r="R1817" s="21">
        <v>0</v>
      </c>
      <c r="S1817" s="21">
        <v>-1469.8403529764737</v>
      </c>
      <c r="T1817" s="38">
        <v>1</v>
      </c>
    </row>
    <row r="1818" spans="1:20" x14ac:dyDescent="0.25">
      <c r="A1818" s="17" t="s">
        <v>261</v>
      </c>
      <c r="B1818" s="8" t="s">
        <v>338</v>
      </c>
      <c r="C1818" s="8" t="s">
        <v>334</v>
      </c>
      <c r="E1818" s="8" t="str">
        <f t="shared" si="205"/>
        <v>Umbrella-social.display.umb</v>
      </c>
      <c r="F1818" s="4">
        <v>0</v>
      </c>
      <c r="G1818" s="19">
        <v>0</v>
      </c>
      <c r="H1818" s="4">
        <v>0</v>
      </c>
      <c r="I1818" s="6">
        <f t="shared" si="206"/>
        <v>2.04</v>
      </c>
      <c r="J1818" s="6">
        <v>1</v>
      </c>
      <c r="K1818" s="18">
        <v>0</v>
      </c>
      <c r="L1818" s="35">
        <f>Data!BQ36</f>
        <v>2.6658247851015005E-3</v>
      </c>
      <c r="Q1818" s="21">
        <v>0</v>
      </c>
      <c r="R1818" s="21">
        <v>0</v>
      </c>
      <c r="S1818" s="21">
        <v>0</v>
      </c>
      <c r="T1818" s="38">
        <v>0</v>
      </c>
    </row>
    <row r="1819" spans="1:20" x14ac:dyDescent="0.25">
      <c r="A1819" s="17" t="s">
        <v>278</v>
      </c>
      <c r="B1819" s="8" t="s">
        <v>338</v>
      </c>
      <c r="C1819" s="8" t="s">
        <v>334</v>
      </c>
      <c r="E1819" s="8" t="str">
        <f t="shared" si="205"/>
        <v>Umbrella-social.display.umb</v>
      </c>
      <c r="F1819" s="4">
        <v>0</v>
      </c>
      <c r="G1819" s="19">
        <v>0</v>
      </c>
      <c r="H1819" s="4">
        <v>0</v>
      </c>
      <c r="I1819" s="6">
        <f t="shared" si="206"/>
        <v>2.04</v>
      </c>
      <c r="J1819" s="6">
        <v>1</v>
      </c>
      <c r="K1819" s="18">
        <v>0</v>
      </c>
      <c r="L1819" s="35">
        <f>Data!BQ37</f>
        <v>2.7527538541808972E-3</v>
      </c>
      <c r="Q1819" s="21">
        <v>0</v>
      </c>
      <c r="R1819" s="21">
        <v>0</v>
      </c>
      <c r="S1819" s="21">
        <v>0</v>
      </c>
      <c r="T1819" s="38">
        <v>0</v>
      </c>
    </row>
    <row r="1820" spans="1:20" x14ac:dyDescent="0.25">
      <c r="A1820" s="17" t="s">
        <v>279</v>
      </c>
      <c r="B1820" s="8" t="s">
        <v>338</v>
      </c>
      <c r="C1820" s="8" t="s">
        <v>334</v>
      </c>
      <c r="E1820" s="8" t="str">
        <f t="shared" si="205"/>
        <v>Umbrella-social.display.umb</v>
      </c>
      <c r="F1820" s="4">
        <v>0</v>
      </c>
      <c r="G1820" s="19">
        <v>0</v>
      </c>
      <c r="H1820" s="4">
        <v>0</v>
      </c>
      <c r="I1820" s="6">
        <f t="shared" si="206"/>
        <v>2.04</v>
      </c>
      <c r="J1820" s="6">
        <v>1</v>
      </c>
      <c r="K1820" s="18">
        <v>0</v>
      </c>
      <c r="L1820" s="35">
        <f>Data!BQ38</f>
        <v>2.7527538541808972E-3</v>
      </c>
      <c r="Q1820" s="21">
        <v>0</v>
      </c>
      <c r="R1820" s="21">
        <v>0</v>
      </c>
      <c r="S1820" s="21">
        <v>0</v>
      </c>
      <c r="T1820" s="38">
        <v>0</v>
      </c>
    </row>
    <row r="1821" spans="1:20" x14ac:dyDescent="0.25">
      <c r="A1821" s="17" t="s">
        <v>280</v>
      </c>
      <c r="B1821" s="8" t="s">
        <v>338</v>
      </c>
      <c r="C1821" s="8" t="s">
        <v>334</v>
      </c>
      <c r="E1821" s="8" t="str">
        <f t="shared" si="205"/>
        <v>Umbrella-social.display.umb</v>
      </c>
      <c r="F1821" s="4">
        <v>0</v>
      </c>
      <c r="G1821" s="19">
        <v>0</v>
      </c>
      <c r="H1821" s="4">
        <v>0</v>
      </c>
      <c r="I1821" s="6">
        <f t="shared" si="206"/>
        <v>2.04</v>
      </c>
      <c r="J1821" s="6">
        <v>1</v>
      </c>
      <c r="K1821" s="18">
        <v>0</v>
      </c>
      <c r="L1821" s="35">
        <f>Data!BQ39</f>
        <v>2.7527538541808972E-3</v>
      </c>
      <c r="Q1821" s="21">
        <v>0</v>
      </c>
      <c r="R1821" s="21">
        <v>0</v>
      </c>
      <c r="S1821" s="21">
        <v>0</v>
      </c>
      <c r="T1821" s="38">
        <v>0</v>
      </c>
    </row>
    <row r="1822" spans="1:20" x14ac:dyDescent="0.25">
      <c r="A1822" s="17" t="s">
        <v>281</v>
      </c>
      <c r="B1822" s="8" t="s">
        <v>338</v>
      </c>
      <c r="C1822" s="8" t="s">
        <v>334</v>
      </c>
      <c r="E1822" s="8" t="str">
        <f t="shared" si="205"/>
        <v>Umbrella-social.display.umb</v>
      </c>
      <c r="F1822" s="4">
        <v>0</v>
      </c>
      <c r="G1822" s="19">
        <v>0</v>
      </c>
      <c r="H1822" s="4">
        <v>0</v>
      </c>
      <c r="I1822" s="6">
        <f t="shared" si="206"/>
        <v>2.04</v>
      </c>
      <c r="J1822" s="6">
        <v>1</v>
      </c>
      <c r="K1822" s="18">
        <v>0</v>
      </c>
      <c r="L1822" s="35">
        <f>Data!BQ40</f>
        <v>2.7527538541808972E-3</v>
      </c>
      <c r="Q1822" s="21">
        <v>0</v>
      </c>
      <c r="R1822" s="21">
        <v>0</v>
      </c>
      <c r="S1822" s="21">
        <v>0</v>
      </c>
      <c r="T1822" s="38">
        <v>0</v>
      </c>
    </row>
    <row r="1823" spans="1:20" x14ac:dyDescent="0.25">
      <c r="A1823" s="17" t="s">
        <v>282</v>
      </c>
      <c r="B1823" s="8" t="s">
        <v>338</v>
      </c>
      <c r="C1823" s="8" t="s">
        <v>334</v>
      </c>
      <c r="E1823" s="8" t="str">
        <f t="shared" si="205"/>
        <v>Umbrella-social.display.umb</v>
      </c>
      <c r="F1823" s="4">
        <v>0</v>
      </c>
      <c r="G1823" s="19">
        <v>0</v>
      </c>
      <c r="H1823" s="4">
        <v>0</v>
      </c>
      <c r="I1823" s="6">
        <f t="shared" si="206"/>
        <v>2.04</v>
      </c>
      <c r="J1823" s="6">
        <v>1</v>
      </c>
      <c r="K1823" s="18">
        <v>0</v>
      </c>
      <c r="L1823" s="35">
        <f>Data!BQ41</f>
        <v>2.7527538541808972E-3</v>
      </c>
      <c r="Q1823" s="21">
        <v>0</v>
      </c>
      <c r="R1823" s="21">
        <v>0</v>
      </c>
      <c r="S1823" s="21">
        <v>0</v>
      </c>
      <c r="T1823" s="38">
        <v>0</v>
      </c>
    </row>
    <row r="1824" spans="1:20" x14ac:dyDescent="0.25">
      <c r="A1824" s="17" t="s">
        <v>283</v>
      </c>
      <c r="B1824" s="8" t="s">
        <v>338</v>
      </c>
      <c r="C1824" s="8" t="s">
        <v>334</v>
      </c>
      <c r="E1824" s="8" t="str">
        <f t="shared" si="205"/>
        <v>Umbrella-social.display.umb</v>
      </c>
      <c r="F1824" s="4">
        <v>0</v>
      </c>
      <c r="G1824" s="19">
        <v>0</v>
      </c>
      <c r="H1824" s="4">
        <v>0</v>
      </c>
      <c r="I1824" s="6">
        <f t="shared" si="206"/>
        <v>2.04</v>
      </c>
      <c r="J1824" s="6">
        <v>1</v>
      </c>
      <c r="K1824" s="18">
        <v>0</v>
      </c>
      <c r="L1824" s="35">
        <f>Data!BQ42</f>
        <v>2.578895716022103E-3</v>
      </c>
      <c r="Q1824" s="21">
        <v>639.16914610195045</v>
      </c>
      <c r="R1824" s="21">
        <v>0</v>
      </c>
      <c r="S1824" s="21">
        <v>-639.16914610195045</v>
      </c>
      <c r="T1824" s="38">
        <v>1</v>
      </c>
    </row>
    <row r="1825" spans="1:20" x14ac:dyDescent="0.25">
      <c r="A1825" s="17" t="s">
        <v>284</v>
      </c>
      <c r="B1825" s="8" t="s">
        <v>338</v>
      </c>
      <c r="C1825" s="8" t="s">
        <v>334</v>
      </c>
      <c r="E1825" s="8" t="str">
        <f t="shared" si="205"/>
        <v>Umbrella-social.display.umb</v>
      </c>
      <c r="F1825" s="4">
        <v>0</v>
      </c>
      <c r="G1825" s="19">
        <v>0</v>
      </c>
      <c r="H1825" s="4">
        <v>0</v>
      </c>
      <c r="I1825" s="6">
        <f t="shared" si="206"/>
        <v>2.04</v>
      </c>
      <c r="J1825" s="6">
        <v>1</v>
      </c>
      <c r="K1825" s="18">
        <v>0</v>
      </c>
      <c r="L1825" s="35">
        <f>Data!BQ43</f>
        <v>2.578895716022103E-3</v>
      </c>
      <c r="Q1825" s="21">
        <v>0</v>
      </c>
      <c r="R1825" s="21">
        <v>0</v>
      </c>
      <c r="S1825" s="21">
        <v>0</v>
      </c>
      <c r="T1825" s="38">
        <v>0</v>
      </c>
    </row>
    <row r="1826" spans="1:20" x14ac:dyDescent="0.25">
      <c r="A1826" s="17" t="s">
        <v>285</v>
      </c>
      <c r="B1826" s="8" t="s">
        <v>338</v>
      </c>
      <c r="C1826" s="8" t="s">
        <v>334</v>
      </c>
      <c r="E1826" s="8" t="str">
        <f t="shared" si="205"/>
        <v>Umbrella-social.display.umb</v>
      </c>
      <c r="F1826" s="4">
        <v>0</v>
      </c>
      <c r="G1826" s="19">
        <v>0</v>
      </c>
      <c r="H1826" s="4">
        <v>0</v>
      </c>
      <c r="I1826" s="6">
        <f t="shared" si="206"/>
        <v>2.04</v>
      </c>
      <c r="J1826" s="6">
        <v>1</v>
      </c>
      <c r="K1826" s="18">
        <v>0</v>
      </c>
      <c r="L1826" s="35">
        <f>Data!BQ44</f>
        <v>2.578895716022103E-3</v>
      </c>
      <c r="Q1826" s="21">
        <v>0</v>
      </c>
      <c r="R1826" s="21">
        <v>0</v>
      </c>
      <c r="S1826" s="21">
        <v>0</v>
      </c>
      <c r="T1826" s="38">
        <v>0</v>
      </c>
    </row>
    <row r="1827" spans="1:20" x14ac:dyDescent="0.25">
      <c r="A1827" s="17" t="s">
        <v>286</v>
      </c>
      <c r="B1827" s="8" t="s">
        <v>338</v>
      </c>
      <c r="C1827" s="8" t="s">
        <v>334</v>
      </c>
      <c r="E1827" s="8" t="str">
        <f t="shared" si="205"/>
        <v>Umbrella-social.display.umb</v>
      </c>
      <c r="F1827" s="4">
        <v>0</v>
      </c>
      <c r="G1827" s="19">
        <v>0</v>
      </c>
      <c r="H1827" s="4">
        <v>0</v>
      </c>
      <c r="I1827" s="6">
        <f t="shared" si="206"/>
        <v>2.04</v>
      </c>
      <c r="J1827" s="6">
        <v>1</v>
      </c>
      <c r="K1827" s="18">
        <v>0</v>
      </c>
      <c r="L1827" s="35">
        <f>Data!BQ45</f>
        <v>2.578895716022103E-3</v>
      </c>
      <c r="Q1827" s="21">
        <v>0</v>
      </c>
      <c r="R1827" s="21">
        <v>0</v>
      </c>
      <c r="S1827" s="21">
        <v>0</v>
      </c>
      <c r="T1827" s="38">
        <v>0</v>
      </c>
    </row>
    <row r="1828" spans="1:20" x14ac:dyDescent="0.25">
      <c r="A1828" s="17" t="s">
        <v>287</v>
      </c>
      <c r="B1828" s="8" t="s">
        <v>338</v>
      </c>
      <c r="C1828" s="8" t="s">
        <v>334</v>
      </c>
      <c r="E1828" s="8" t="str">
        <f t="shared" si="205"/>
        <v>Umbrella-social.display.umb</v>
      </c>
      <c r="F1828" s="4">
        <v>0</v>
      </c>
      <c r="G1828" s="19">
        <v>0</v>
      </c>
      <c r="H1828" s="4">
        <v>0</v>
      </c>
      <c r="I1828" s="6">
        <f t="shared" si="206"/>
        <v>2.04</v>
      </c>
      <c r="J1828" s="6">
        <v>1</v>
      </c>
      <c r="K1828" s="18">
        <v>0</v>
      </c>
      <c r="L1828" s="35">
        <f>Data!BQ46</f>
        <v>3.0135410614190871E-3</v>
      </c>
      <c r="Q1828" s="21">
        <v>0</v>
      </c>
      <c r="R1828" s="21">
        <v>0</v>
      </c>
      <c r="S1828" s="21">
        <v>0</v>
      </c>
      <c r="T1828" s="38">
        <v>0</v>
      </c>
    </row>
    <row r="1829" spans="1:20" x14ac:dyDescent="0.25">
      <c r="A1829" s="17" t="s">
        <v>288</v>
      </c>
      <c r="B1829" s="8" t="s">
        <v>338</v>
      </c>
      <c r="C1829" s="8" t="s">
        <v>334</v>
      </c>
      <c r="E1829" s="8" t="str">
        <f t="shared" si="205"/>
        <v>Umbrella-social.display.umb</v>
      </c>
      <c r="F1829" s="4">
        <v>0</v>
      </c>
      <c r="G1829" s="19">
        <v>0</v>
      </c>
      <c r="H1829" s="4">
        <v>0</v>
      </c>
      <c r="I1829" s="6">
        <f t="shared" si="206"/>
        <v>2.04</v>
      </c>
      <c r="J1829" s="6">
        <v>1</v>
      </c>
      <c r="K1829" s="18">
        <v>0</v>
      </c>
      <c r="L1829" s="35">
        <f>Data!BQ47</f>
        <v>3.0135410614190871E-3</v>
      </c>
      <c r="Q1829" s="21">
        <v>0</v>
      </c>
      <c r="R1829" s="21">
        <v>0</v>
      </c>
      <c r="S1829" s="21">
        <v>0</v>
      </c>
      <c r="T1829" s="38">
        <v>0</v>
      </c>
    </row>
    <row r="1830" spans="1:20" x14ac:dyDescent="0.25">
      <c r="A1830" s="17" t="s">
        <v>289</v>
      </c>
      <c r="B1830" s="8" t="s">
        <v>338</v>
      </c>
      <c r="C1830" s="8" t="s">
        <v>334</v>
      </c>
      <c r="E1830" s="8" t="str">
        <f t="shared" si="205"/>
        <v>Umbrella-social.display.umb</v>
      </c>
      <c r="F1830" s="4">
        <v>0</v>
      </c>
      <c r="G1830" s="19">
        <v>0</v>
      </c>
      <c r="H1830" s="4">
        <v>0</v>
      </c>
      <c r="I1830" s="6">
        <f t="shared" si="206"/>
        <v>2.04</v>
      </c>
      <c r="J1830" s="6">
        <v>1</v>
      </c>
      <c r="K1830" s="18">
        <v>0</v>
      </c>
      <c r="L1830" s="35">
        <f>Data!BQ48</f>
        <v>3.0135410614190871E-3</v>
      </c>
      <c r="Q1830" s="21">
        <v>0</v>
      </c>
      <c r="R1830" s="21">
        <v>0</v>
      </c>
      <c r="S1830" s="21">
        <v>0</v>
      </c>
      <c r="T1830" s="38">
        <v>0</v>
      </c>
    </row>
    <row r="1831" spans="1:20" x14ac:dyDescent="0.25">
      <c r="A1831" s="17" t="s">
        <v>290</v>
      </c>
      <c r="B1831" s="8" t="s">
        <v>338</v>
      </c>
      <c r="C1831" s="8" t="s">
        <v>334</v>
      </c>
      <c r="E1831" s="8" t="str">
        <f t="shared" si="205"/>
        <v>Umbrella-social.display.umb</v>
      </c>
      <c r="F1831" s="4">
        <v>0</v>
      </c>
      <c r="G1831" s="19">
        <v>0</v>
      </c>
      <c r="H1831" s="4">
        <v>0</v>
      </c>
      <c r="I1831" s="6">
        <f t="shared" si="206"/>
        <v>2.04</v>
      </c>
      <c r="J1831" s="6">
        <v>1</v>
      </c>
      <c r="K1831" s="18">
        <v>0</v>
      </c>
      <c r="L1831" s="35">
        <f>Data!BQ49</f>
        <v>3.0135410614190871E-3</v>
      </c>
      <c r="Q1831" s="21">
        <v>0</v>
      </c>
      <c r="R1831" s="21">
        <v>0</v>
      </c>
      <c r="S1831" s="21">
        <v>0</v>
      </c>
      <c r="T1831" s="38">
        <v>0</v>
      </c>
    </row>
    <row r="1832" spans="1:20" x14ac:dyDescent="0.25">
      <c r="A1832" s="17" t="s">
        <v>291</v>
      </c>
      <c r="B1832" s="8" t="s">
        <v>338</v>
      </c>
      <c r="C1832" s="8" t="s">
        <v>334</v>
      </c>
      <c r="E1832" s="8" t="str">
        <f t="shared" si="205"/>
        <v>Umbrella-social.display.umb</v>
      </c>
      <c r="F1832" s="4">
        <v>0</v>
      </c>
      <c r="G1832" s="19">
        <v>0</v>
      </c>
      <c r="H1832" s="4">
        <v>0</v>
      </c>
      <c r="I1832" s="6">
        <f t="shared" si="206"/>
        <v>2.04</v>
      </c>
      <c r="J1832" s="6">
        <v>1</v>
      </c>
      <c r="K1832" s="18">
        <v>0</v>
      </c>
      <c r="L1832" s="35">
        <f>Data!BQ50</f>
        <v>3.0135410614190871E-3</v>
      </c>
      <c r="Q1832" s="21">
        <v>0</v>
      </c>
      <c r="R1832" s="21">
        <v>0</v>
      </c>
      <c r="S1832" s="21">
        <v>0</v>
      </c>
      <c r="T1832" s="38">
        <v>0</v>
      </c>
    </row>
    <row r="1833" spans="1:20" x14ac:dyDescent="0.25">
      <c r="A1833" s="17" t="s">
        <v>292</v>
      </c>
      <c r="B1833" s="8" t="s">
        <v>338</v>
      </c>
      <c r="C1833" s="8" t="s">
        <v>334</v>
      </c>
      <c r="E1833" s="8" t="str">
        <f t="shared" si="205"/>
        <v>Umbrella-social.display.umb</v>
      </c>
      <c r="F1833" s="4">
        <v>0</v>
      </c>
      <c r="G1833" s="19">
        <v>0</v>
      </c>
      <c r="H1833" s="4">
        <v>0</v>
      </c>
      <c r="I1833" s="6">
        <f t="shared" si="206"/>
        <v>2.04</v>
      </c>
      <c r="J1833" s="6">
        <v>1</v>
      </c>
      <c r="K1833" s="18">
        <v>0</v>
      </c>
      <c r="L1833" s="35">
        <f>Data!BQ51</f>
        <v>3.1584228432180814E-3</v>
      </c>
      <c r="Q1833" s="21">
        <v>0</v>
      </c>
      <c r="R1833" s="21">
        <v>0</v>
      </c>
      <c r="S1833" s="21">
        <v>0</v>
      </c>
      <c r="T1833" s="38">
        <v>0</v>
      </c>
    </row>
    <row r="1834" spans="1:20" x14ac:dyDescent="0.25">
      <c r="A1834" s="17" t="s">
        <v>293</v>
      </c>
      <c r="B1834" s="8" t="s">
        <v>338</v>
      </c>
      <c r="C1834" s="8" t="s">
        <v>334</v>
      </c>
      <c r="E1834" s="8" t="str">
        <f t="shared" si="205"/>
        <v>Umbrella-social.display.umb</v>
      </c>
      <c r="F1834" s="4">
        <v>0</v>
      </c>
      <c r="G1834" s="19">
        <v>0</v>
      </c>
      <c r="H1834" s="4">
        <v>0</v>
      </c>
      <c r="I1834" s="6">
        <f t="shared" si="206"/>
        <v>2.04</v>
      </c>
      <c r="J1834" s="6">
        <v>1</v>
      </c>
      <c r="K1834" s="18">
        <v>0</v>
      </c>
      <c r="L1834" s="35">
        <f>Data!BQ52</f>
        <v>3.1584228432180814E-3</v>
      </c>
      <c r="Q1834" s="21">
        <v>0</v>
      </c>
      <c r="R1834" s="21">
        <v>0</v>
      </c>
      <c r="S1834" s="21">
        <v>0</v>
      </c>
      <c r="T1834" s="38">
        <v>0</v>
      </c>
    </row>
    <row r="1835" spans="1:20" x14ac:dyDescent="0.25">
      <c r="A1835" s="17" t="s">
        <v>294</v>
      </c>
      <c r="B1835" s="8" t="s">
        <v>338</v>
      </c>
      <c r="C1835" s="8" t="s">
        <v>334</v>
      </c>
      <c r="E1835" s="8" t="str">
        <f t="shared" si="205"/>
        <v>Umbrella-social.display.umb</v>
      </c>
      <c r="F1835" s="4">
        <v>0</v>
      </c>
      <c r="G1835" s="19">
        <v>0</v>
      </c>
      <c r="H1835" s="4">
        <v>0</v>
      </c>
      <c r="I1835" s="6">
        <f t="shared" si="206"/>
        <v>2.04</v>
      </c>
      <c r="J1835" s="6">
        <v>1</v>
      </c>
      <c r="K1835" s="18">
        <v>0</v>
      </c>
      <c r="L1835" s="35">
        <f>Data!BQ53</f>
        <v>3.1584228432180814E-3</v>
      </c>
      <c r="Q1835" s="21">
        <v>0</v>
      </c>
      <c r="R1835" s="21">
        <v>0</v>
      </c>
      <c r="S1835" s="21">
        <v>0</v>
      </c>
      <c r="T1835" s="38">
        <v>0</v>
      </c>
    </row>
    <row r="1836" spans="1:20" x14ac:dyDescent="0.25">
      <c r="A1836" s="17" t="s">
        <v>295</v>
      </c>
      <c r="B1836" s="8" t="s">
        <v>338</v>
      </c>
      <c r="C1836" s="8" t="s">
        <v>334</v>
      </c>
      <c r="E1836" s="8" t="str">
        <f t="shared" si="205"/>
        <v>Umbrella-social.display.umb</v>
      </c>
      <c r="F1836" s="4">
        <v>0</v>
      </c>
      <c r="G1836" s="19">
        <v>0</v>
      </c>
      <c r="H1836" s="4">
        <v>0</v>
      </c>
      <c r="I1836" s="6">
        <f t="shared" si="206"/>
        <v>2.04</v>
      </c>
      <c r="J1836" s="6">
        <v>1</v>
      </c>
      <c r="K1836" s="18">
        <v>0</v>
      </c>
      <c r="L1836" s="35">
        <f>Data!BQ54</f>
        <v>3.1584228432180814E-3</v>
      </c>
      <c r="Q1836" s="21">
        <v>0</v>
      </c>
      <c r="R1836" s="21">
        <v>0</v>
      </c>
      <c r="S1836" s="21">
        <v>0</v>
      </c>
      <c r="T1836" s="38">
        <v>0</v>
      </c>
    </row>
    <row r="1837" spans="1:20" x14ac:dyDescent="0.25">
      <c r="A1837" s="17" t="s">
        <v>296</v>
      </c>
      <c r="B1837" s="8" t="s">
        <v>338</v>
      </c>
      <c r="C1837" s="8" t="s">
        <v>334</v>
      </c>
      <c r="E1837" s="8" t="str">
        <f t="shared" si="205"/>
        <v>Umbrella-social.display.umb</v>
      </c>
      <c r="F1837" s="4">
        <v>0</v>
      </c>
      <c r="G1837" s="19">
        <v>0</v>
      </c>
      <c r="H1837" s="4">
        <v>0</v>
      </c>
      <c r="I1837" s="6">
        <f t="shared" si="206"/>
        <v>2.04</v>
      </c>
      <c r="J1837" s="6">
        <v>1</v>
      </c>
      <c r="K1837" s="18">
        <v>0</v>
      </c>
      <c r="L1837" s="35">
        <f>Data!BQ55</f>
        <v>3.7379499704140603E-3</v>
      </c>
      <c r="Q1837" s="21">
        <v>0</v>
      </c>
      <c r="R1837" s="21">
        <v>0</v>
      </c>
      <c r="S1837" s="21">
        <v>0</v>
      </c>
      <c r="T1837" s="38">
        <v>0</v>
      </c>
    </row>
    <row r="1838" spans="1:20" x14ac:dyDescent="0.25">
      <c r="A1838" s="17" t="s">
        <v>297</v>
      </c>
      <c r="B1838" s="8" t="s">
        <v>338</v>
      </c>
      <c r="C1838" s="8" t="s">
        <v>334</v>
      </c>
      <c r="E1838" s="8" t="str">
        <f t="shared" si="205"/>
        <v>Umbrella-social.display.umb</v>
      </c>
      <c r="F1838" s="4">
        <v>0</v>
      </c>
      <c r="G1838" s="19">
        <v>0</v>
      </c>
      <c r="H1838" s="4">
        <v>0</v>
      </c>
      <c r="I1838" s="6">
        <f t="shared" si="206"/>
        <v>2.04</v>
      </c>
      <c r="J1838" s="6">
        <v>1</v>
      </c>
      <c r="K1838" s="18">
        <v>0</v>
      </c>
      <c r="L1838" s="35">
        <f>Data!BQ56</f>
        <v>3.7379499704140603E-3</v>
      </c>
      <c r="Q1838" s="21">
        <v>0</v>
      </c>
      <c r="R1838" s="21">
        <v>0</v>
      </c>
      <c r="S1838" s="21">
        <v>0</v>
      </c>
      <c r="T1838" s="38">
        <v>0</v>
      </c>
    </row>
    <row r="1839" spans="1:20" x14ac:dyDescent="0.25">
      <c r="A1839" s="17" t="s">
        <v>298</v>
      </c>
      <c r="B1839" s="8" t="s">
        <v>338</v>
      </c>
      <c r="C1839" s="8" t="s">
        <v>334</v>
      </c>
      <c r="E1839" s="8" t="str">
        <f t="shared" si="205"/>
        <v>Umbrella-social.display.umb</v>
      </c>
      <c r="F1839" s="4">
        <v>0</v>
      </c>
      <c r="G1839" s="19">
        <v>0</v>
      </c>
      <c r="H1839" s="4">
        <v>0</v>
      </c>
      <c r="I1839" s="6">
        <f t="shared" si="206"/>
        <v>2.04</v>
      </c>
      <c r="J1839" s="6">
        <v>1</v>
      </c>
      <c r="K1839" s="18">
        <v>0</v>
      </c>
      <c r="L1839" s="35">
        <f>Data!BQ57</f>
        <v>3.7379499704140603E-3</v>
      </c>
      <c r="Q1839" s="21">
        <v>0</v>
      </c>
      <c r="R1839" s="21">
        <v>0</v>
      </c>
      <c r="S1839" s="21">
        <v>0</v>
      </c>
      <c r="T1839" s="38">
        <v>0</v>
      </c>
    </row>
    <row r="1840" spans="1:20" x14ac:dyDescent="0.25">
      <c r="A1840" s="17" t="s">
        <v>299</v>
      </c>
      <c r="B1840" s="8" t="s">
        <v>338</v>
      </c>
      <c r="C1840" s="8" t="s">
        <v>334</v>
      </c>
      <c r="E1840" s="8" t="str">
        <f t="shared" si="205"/>
        <v>Umbrella-social.display.umb</v>
      </c>
      <c r="F1840" s="4">
        <v>0</v>
      </c>
      <c r="G1840" s="19">
        <v>0</v>
      </c>
      <c r="H1840" s="4">
        <v>0</v>
      </c>
      <c r="I1840" s="6">
        <f t="shared" si="206"/>
        <v>2.04</v>
      </c>
      <c r="J1840" s="6">
        <v>1</v>
      </c>
      <c r="K1840" s="18">
        <v>0</v>
      </c>
      <c r="L1840" s="35">
        <f>Data!BQ58</f>
        <v>3.7379499704140603E-3</v>
      </c>
      <c r="Q1840" s="21">
        <v>0</v>
      </c>
      <c r="R1840" s="21">
        <v>0</v>
      </c>
      <c r="S1840" s="21">
        <v>0</v>
      </c>
      <c r="T1840" s="38">
        <v>0</v>
      </c>
    </row>
    <row r="1841" spans="1:20" x14ac:dyDescent="0.25">
      <c r="A1841" s="17" t="s">
        <v>300</v>
      </c>
      <c r="B1841" s="8" t="s">
        <v>338</v>
      </c>
      <c r="C1841" s="8" t="s">
        <v>334</v>
      </c>
      <c r="E1841" s="8" t="str">
        <f t="shared" si="205"/>
        <v>Umbrella-social.display.umb</v>
      </c>
      <c r="F1841" s="4">
        <v>0</v>
      </c>
      <c r="G1841" s="19">
        <v>0</v>
      </c>
      <c r="H1841" s="4">
        <v>0</v>
      </c>
      <c r="I1841" s="6">
        <f t="shared" si="206"/>
        <v>2.04</v>
      </c>
      <c r="J1841" s="6">
        <v>1</v>
      </c>
      <c r="K1841" s="18">
        <v>0</v>
      </c>
      <c r="L1841" s="35">
        <f>Data!BQ59</f>
        <v>3.2163755559376796E-3</v>
      </c>
      <c r="Q1841" s="21">
        <v>0</v>
      </c>
      <c r="R1841" s="21">
        <v>0</v>
      </c>
      <c r="S1841" s="21">
        <v>0</v>
      </c>
      <c r="T1841" s="38">
        <v>0</v>
      </c>
    </row>
    <row r="1842" spans="1:20" x14ac:dyDescent="0.25">
      <c r="A1842" s="17" t="s">
        <v>301</v>
      </c>
      <c r="B1842" s="8" t="s">
        <v>338</v>
      </c>
      <c r="C1842" s="8" t="s">
        <v>334</v>
      </c>
      <c r="E1842" s="8" t="str">
        <f t="shared" si="205"/>
        <v>Umbrella-social.display.umb</v>
      </c>
      <c r="F1842" s="4">
        <v>0</v>
      </c>
      <c r="G1842" s="19">
        <v>0</v>
      </c>
      <c r="H1842" s="4">
        <v>0</v>
      </c>
      <c r="I1842" s="6">
        <f t="shared" si="206"/>
        <v>2.04</v>
      </c>
      <c r="J1842" s="6">
        <v>1</v>
      </c>
      <c r="K1842" s="18">
        <v>0</v>
      </c>
      <c r="L1842" s="35">
        <f>Data!BQ60</f>
        <v>3.2163755559376796E-3</v>
      </c>
      <c r="Q1842" s="21">
        <v>0</v>
      </c>
      <c r="R1842" s="21">
        <v>0</v>
      </c>
      <c r="S1842" s="21">
        <v>0</v>
      </c>
      <c r="T1842" s="38">
        <v>0</v>
      </c>
    </row>
    <row r="1843" spans="1:20" x14ac:dyDescent="0.25">
      <c r="A1843" s="17" t="s">
        <v>272</v>
      </c>
      <c r="B1843" s="8" t="s">
        <v>338</v>
      </c>
      <c r="C1843" s="8" t="s">
        <v>334</v>
      </c>
      <c r="E1843" s="8" t="str">
        <f t="shared" si="205"/>
        <v>Umbrella-social.display.umb</v>
      </c>
      <c r="F1843" s="4">
        <v>0</v>
      </c>
      <c r="G1843" s="19">
        <v>0</v>
      </c>
      <c r="H1843" s="4">
        <v>0</v>
      </c>
      <c r="I1843" s="6">
        <f t="shared" si="206"/>
        <v>2.04</v>
      </c>
      <c r="J1843" s="6">
        <v>1</v>
      </c>
      <c r="K1843" s="18">
        <v>0</v>
      </c>
      <c r="L1843" s="35">
        <f>Data!BQ61</f>
        <v>3.2163755559376796E-3</v>
      </c>
      <c r="Q1843" s="21">
        <v>0</v>
      </c>
      <c r="R1843" s="21">
        <v>0</v>
      </c>
      <c r="S1843" s="21">
        <v>0</v>
      </c>
      <c r="T1843" s="38">
        <v>0</v>
      </c>
    </row>
    <row r="1844" spans="1:20" x14ac:dyDescent="0.25">
      <c r="A1844" s="17" t="s">
        <v>273</v>
      </c>
      <c r="B1844" s="8" t="s">
        <v>338</v>
      </c>
      <c r="C1844" s="8" t="s">
        <v>334</v>
      </c>
      <c r="E1844" s="8" t="str">
        <f t="shared" si="205"/>
        <v>Umbrella-social.display.umb</v>
      </c>
      <c r="F1844" s="4">
        <v>0</v>
      </c>
      <c r="G1844" s="19">
        <v>0</v>
      </c>
      <c r="H1844" s="4">
        <v>0</v>
      </c>
      <c r="I1844" s="6">
        <f t="shared" si="206"/>
        <v>2.04</v>
      </c>
      <c r="J1844" s="6">
        <v>1</v>
      </c>
      <c r="K1844" s="18">
        <v>0</v>
      </c>
      <c r="L1844" s="35">
        <f>Data!BQ62</f>
        <v>3.2163755559376796E-3</v>
      </c>
      <c r="Q1844" s="21">
        <v>0</v>
      </c>
      <c r="R1844" s="21">
        <v>0</v>
      </c>
      <c r="S1844" s="21">
        <v>0</v>
      </c>
      <c r="T1844" s="38">
        <v>0</v>
      </c>
    </row>
    <row r="1845" spans="1:20" x14ac:dyDescent="0.25">
      <c r="A1845" s="17" t="s">
        <v>274</v>
      </c>
      <c r="B1845" s="8" t="s">
        <v>338</v>
      </c>
      <c r="C1845" s="8" t="s">
        <v>334</v>
      </c>
      <c r="E1845" s="8" t="str">
        <f t="shared" si="205"/>
        <v>Umbrella-social.display.umb</v>
      </c>
      <c r="F1845" s="4">
        <v>0</v>
      </c>
      <c r="G1845" s="19">
        <v>0</v>
      </c>
      <c r="H1845" s="4">
        <v>0</v>
      </c>
      <c r="I1845" s="6">
        <f t="shared" si="206"/>
        <v>2.04</v>
      </c>
      <c r="J1845" s="6">
        <v>1</v>
      </c>
      <c r="K1845" s="18">
        <v>0</v>
      </c>
      <c r="L1845" s="35">
        <f>Data!BQ63</f>
        <v>3.2163755559376796E-3</v>
      </c>
      <c r="Q1845" s="21">
        <v>0</v>
      </c>
      <c r="R1845" s="21">
        <v>0</v>
      </c>
      <c r="S1845" s="21">
        <v>0</v>
      </c>
      <c r="T1845" s="38">
        <v>0</v>
      </c>
    </row>
    <row r="1846" spans="1:20" x14ac:dyDescent="0.25">
      <c r="A1846" s="17" t="s">
        <v>275</v>
      </c>
      <c r="B1846" s="8" t="s">
        <v>338</v>
      </c>
      <c r="C1846" s="8" t="s">
        <v>334</v>
      </c>
      <c r="E1846" s="8" t="str">
        <f t="shared" si="205"/>
        <v>Umbrella-social.display.umb</v>
      </c>
      <c r="F1846" s="4">
        <v>0</v>
      </c>
      <c r="G1846" s="19">
        <v>0</v>
      </c>
      <c r="H1846" s="4">
        <v>0</v>
      </c>
      <c r="I1846" s="6">
        <f t="shared" si="206"/>
        <v>2.04</v>
      </c>
      <c r="J1846" s="6">
        <v>1</v>
      </c>
      <c r="K1846" s="18">
        <v>0</v>
      </c>
      <c r="L1846" s="35">
        <f>Data!BQ64</f>
        <v>2.8107065669004949E-3</v>
      </c>
      <c r="Q1846" s="21">
        <v>990.09461981517416</v>
      </c>
      <c r="R1846" s="21">
        <v>0</v>
      </c>
      <c r="S1846" s="21">
        <v>-990.09461981517416</v>
      </c>
      <c r="T1846" s="38">
        <v>1</v>
      </c>
    </row>
    <row r="1847" spans="1:20" x14ac:dyDescent="0.25">
      <c r="A1847" s="17" t="s">
        <v>276</v>
      </c>
      <c r="B1847" s="8" t="s">
        <v>338</v>
      </c>
      <c r="C1847" s="8" t="s">
        <v>334</v>
      </c>
      <c r="E1847" s="8" t="str">
        <f t="shared" si="205"/>
        <v>Umbrella-social.display.umb</v>
      </c>
      <c r="F1847" s="4">
        <v>0</v>
      </c>
      <c r="G1847" s="19">
        <v>0</v>
      </c>
      <c r="H1847" s="4">
        <v>0</v>
      </c>
      <c r="I1847" s="6">
        <f t="shared" si="206"/>
        <v>2.04</v>
      </c>
      <c r="J1847" s="6">
        <v>1</v>
      </c>
      <c r="K1847" s="18">
        <v>0</v>
      </c>
      <c r="L1847" s="35">
        <f>Data!BQ65</f>
        <v>2.8107065669004949E-3</v>
      </c>
      <c r="Q1847" s="21">
        <v>513.78733190413823</v>
      </c>
      <c r="R1847" s="21">
        <v>0</v>
      </c>
      <c r="S1847" s="21">
        <v>-513.78733190413823</v>
      </c>
      <c r="T1847" s="38">
        <v>1</v>
      </c>
    </row>
    <row r="1848" spans="1:20" x14ac:dyDescent="0.25">
      <c r="A1848" s="17" t="s">
        <v>277</v>
      </c>
      <c r="B1848" s="8" t="s">
        <v>338</v>
      </c>
      <c r="C1848" s="8" t="s">
        <v>334</v>
      </c>
      <c r="E1848" s="8" t="str">
        <f t="shared" si="205"/>
        <v>Umbrella-social.display.umb</v>
      </c>
      <c r="F1848" s="4">
        <v>0</v>
      </c>
      <c r="G1848" s="19">
        <v>0</v>
      </c>
      <c r="H1848" s="4">
        <v>0</v>
      </c>
      <c r="I1848" s="6">
        <f t="shared" si="206"/>
        <v>2.04</v>
      </c>
      <c r="J1848" s="6">
        <v>1</v>
      </c>
      <c r="K1848" s="18">
        <v>0</v>
      </c>
      <c r="L1848" s="35">
        <f>Data!BQ66</f>
        <v>2.8107065669004949E-3</v>
      </c>
      <c r="Q1848" s="21">
        <v>0</v>
      </c>
      <c r="R1848" s="21">
        <v>0</v>
      </c>
      <c r="S1848" s="21">
        <v>0</v>
      </c>
      <c r="T1848" s="38">
        <v>0</v>
      </c>
    </row>
    <row r="1850" spans="1:20" x14ac:dyDescent="0.25">
      <c r="A1850" s="16" t="s">
        <v>328</v>
      </c>
      <c r="B1850" s="8" t="s">
        <v>338</v>
      </c>
      <c r="C1850" s="8" t="s">
        <v>334</v>
      </c>
      <c r="D1850" s="8" t="str">
        <f>A1850&amp;"-generic-fifi"</f>
        <v>Week_40_old-generic-fifi</v>
      </c>
      <c r="E1850" s="8" t="str">
        <f>IF(RIGHT(A1850,3)="old","Initial",B1850&amp;"-"&amp;C1850)</f>
        <v>Initial</v>
      </c>
      <c r="H1850" s="25">
        <f>SUMIFS(Data!N$2:N$48,Data!$L$2:$L$48,$C1850,Data!$M$2:$M$48,RIGHT($D1850,4))</f>
        <v>4.3031938998825984E-3</v>
      </c>
      <c r="I1850" s="42">
        <f>VLOOKUP(C1850,parms,8,FALSE)</f>
        <v>2.04</v>
      </c>
      <c r="J1850" s="28">
        <f>SUMIFS(Data!O$2:O$48,Data!$L$2:$L$48,$C1850,Data!$M$2:$M$48,RIGHT($D1850,4))</f>
        <v>5312771.2546917005</v>
      </c>
      <c r="K1850" s="25">
        <f>SUMIFS(Data!Q$2:Q$48,Data!$L$2:$L$48,$C1850,Data!$M$2:$M$48,RIGHT($D1850,4))</f>
        <v>0</v>
      </c>
      <c r="L1850" s="35">
        <f>Data!BQ2</f>
        <v>3.1584228432180814E-3</v>
      </c>
      <c r="Q1850" s="21">
        <v>0</v>
      </c>
      <c r="R1850" s="21">
        <v>0</v>
      </c>
      <c r="S1850" s="21">
        <v>0</v>
      </c>
      <c r="T1850" s="38">
        <v>0</v>
      </c>
    </row>
    <row r="1851" spans="1:20" x14ac:dyDescent="0.25">
      <c r="A1851" s="16" t="s">
        <v>316</v>
      </c>
      <c r="B1851" s="8" t="s">
        <v>338</v>
      </c>
      <c r="C1851" s="8" t="s">
        <v>334</v>
      </c>
      <c r="D1851" s="8" t="str">
        <f t="shared" ref="D1851:D1914" si="207">A1851&amp;"-generic-fifi"</f>
        <v>Week_41_old-generic-fifi</v>
      </c>
      <c r="E1851" s="8" t="str">
        <f t="shared" ref="E1851:E1914" si="208">IF(RIGHT(A1851,3)="old","Initial",B1851&amp;"-"&amp;C1851)</f>
        <v>Initial</v>
      </c>
      <c r="H1851" s="24">
        <f t="shared" ref="H1851:K1866" si="209">H1850</f>
        <v>4.3031938998825984E-3</v>
      </c>
      <c r="I1851" s="6">
        <f>I1850</f>
        <v>2.04</v>
      </c>
      <c r="J1851" s="6">
        <f t="shared" si="209"/>
        <v>5312771.2546917005</v>
      </c>
      <c r="K1851" s="18">
        <f t="shared" si="209"/>
        <v>0</v>
      </c>
      <c r="L1851" s="35">
        <f>Data!BQ3</f>
        <v>3.7379499704140603E-3</v>
      </c>
      <c r="Q1851" s="21">
        <v>0</v>
      </c>
      <c r="R1851" s="21">
        <v>0</v>
      </c>
      <c r="S1851" s="21">
        <v>0</v>
      </c>
      <c r="T1851" s="38">
        <v>0</v>
      </c>
    </row>
    <row r="1852" spans="1:20" x14ac:dyDescent="0.25">
      <c r="A1852" s="16" t="s">
        <v>317</v>
      </c>
      <c r="B1852" s="8" t="s">
        <v>338</v>
      </c>
      <c r="C1852" s="8" t="s">
        <v>334</v>
      </c>
      <c r="D1852" s="8" t="str">
        <f t="shared" si="207"/>
        <v>Week_42_old-generic-fifi</v>
      </c>
      <c r="E1852" s="8" t="str">
        <f t="shared" si="208"/>
        <v>Initial</v>
      </c>
      <c r="H1852" s="24">
        <f t="shared" si="209"/>
        <v>4.3031938998825984E-3</v>
      </c>
      <c r="I1852" s="6">
        <f t="shared" si="209"/>
        <v>2.04</v>
      </c>
      <c r="J1852" s="6">
        <f t="shared" si="209"/>
        <v>5312771.2546917005</v>
      </c>
      <c r="K1852" s="18">
        <f t="shared" si="209"/>
        <v>0</v>
      </c>
      <c r="L1852" s="35">
        <f>Data!BQ4</f>
        <v>3.7379499704140603E-3</v>
      </c>
      <c r="Q1852" s="21">
        <v>0</v>
      </c>
      <c r="R1852" s="21">
        <v>0</v>
      </c>
      <c r="S1852" s="21">
        <v>0</v>
      </c>
      <c r="T1852" s="38">
        <v>0</v>
      </c>
    </row>
    <row r="1853" spans="1:20" x14ac:dyDescent="0.25">
      <c r="A1853" s="16" t="s">
        <v>318</v>
      </c>
      <c r="B1853" s="8" t="s">
        <v>338</v>
      </c>
      <c r="C1853" s="8" t="s">
        <v>334</v>
      </c>
      <c r="D1853" s="8" t="str">
        <f t="shared" si="207"/>
        <v>Week_43_old-generic-fifi</v>
      </c>
      <c r="E1853" s="8" t="str">
        <f t="shared" si="208"/>
        <v>Initial</v>
      </c>
      <c r="H1853" s="24">
        <f t="shared" si="209"/>
        <v>4.3031938998825984E-3</v>
      </c>
      <c r="I1853" s="6">
        <f t="shared" si="209"/>
        <v>2.04</v>
      </c>
      <c r="J1853" s="6">
        <f t="shared" si="209"/>
        <v>5312771.2546917005</v>
      </c>
      <c r="K1853" s="18">
        <f t="shared" si="209"/>
        <v>0</v>
      </c>
      <c r="L1853" s="35">
        <f>Data!BQ5</f>
        <v>3.7379499704140603E-3</v>
      </c>
      <c r="Q1853" s="21">
        <v>0</v>
      </c>
      <c r="R1853" s="21">
        <v>0</v>
      </c>
      <c r="S1853" s="21">
        <v>0</v>
      </c>
      <c r="T1853" s="38">
        <v>0</v>
      </c>
    </row>
    <row r="1854" spans="1:20" x14ac:dyDescent="0.25">
      <c r="A1854" s="16" t="s">
        <v>319</v>
      </c>
      <c r="B1854" s="8" t="s">
        <v>338</v>
      </c>
      <c r="C1854" s="8" t="s">
        <v>334</v>
      </c>
      <c r="D1854" s="8" t="str">
        <f t="shared" si="207"/>
        <v>Week_44_old-generic-fifi</v>
      </c>
      <c r="E1854" s="8" t="str">
        <f t="shared" si="208"/>
        <v>Initial</v>
      </c>
      <c r="H1854" s="24">
        <f t="shared" si="209"/>
        <v>4.3031938998825984E-3</v>
      </c>
      <c r="I1854" s="6">
        <f t="shared" si="209"/>
        <v>2.04</v>
      </c>
      <c r="J1854" s="6">
        <f t="shared" si="209"/>
        <v>5312771.2546917005</v>
      </c>
      <c r="K1854" s="18">
        <f t="shared" si="209"/>
        <v>0</v>
      </c>
      <c r="L1854" s="35">
        <f>Data!BQ6</f>
        <v>3.7379499704140603E-3</v>
      </c>
      <c r="Q1854" s="21">
        <v>0</v>
      </c>
      <c r="R1854" s="21">
        <v>1243.8792619852541</v>
      </c>
      <c r="S1854" s="21">
        <v>15793.20389776039</v>
      </c>
      <c r="T1854" s="38">
        <v>0.72015302375485946</v>
      </c>
    </row>
    <row r="1855" spans="1:20" x14ac:dyDescent="0.25">
      <c r="A1855" s="16" t="s">
        <v>320</v>
      </c>
      <c r="B1855" s="8" t="s">
        <v>338</v>
      </c>
      <c r="C1855" s="8" t="s">
        <v>334</v>
      </c>
      <c r="D1855" s="8" t="str">
        <f t="shared" si="207"/>
        <v>Week_45_old-generic-fifi</v>
      </c>
      <c r="E1855" s="8" t="str">
        <f t="shared" si="208"/>
        <v>Initial</v>
      </c>
      <c r="H1855" s="24">
        <f t="shared" si="209"/>
        <v>4.3031938998825984E-3</v>
      </c>
      <c r="I1855" s="6">
        <f t="shared" si="209"/>
        <v>2.04</v>
      </c>
      <c r="J1855" s="6">
        <f t="shared" si="209"/>
        <v>5312771.2546917005</v>
      </c>
      <c r="K1855" s="18">
        <f t="shared" si="209"/>
        <v>0</v>
      </c>
      <c r="L1855" s="35">
        <f>Data!BQ7</f>
        <v>3.2163755559376796E-3</v>
      </c>
      <c r="Q1855" s="21">
        <v>0</v>
      </c>
      <c r="R1855" s="21">
        <v>910.18525179502797</v>
      </c>
      <c r="S1855" s="21">
        <v>12995.668291860551</v>
      </c>
      <c r="T1855" s="38">
        <v>0.68320888067100838</v>
      </c>
    </row>
    <row r="1856" spans="1:20" x14ac:dyDescent="0.25">
      <c r="A1856" s="16" t="s">
        <v>321</v>
      </c>
      <c r="B1856" s="8" t="s">
        <v>338</v>
      </c>
      <c r="C1856" s="8" t="s">
        <v>334</v>
      </c>
      <c r="D1856" s="8" t="str">
        <f t="shared" si="207"/>
        <v>Week_46_old-generic-fifi</v>
      </c>
      <c r="E1856" s="8" t="str">
        <f t="shared" si="208"/>
        <v>Initial</v>
      </c>
      <c r="H1856" s="24">
        <f t="shared" si="209"/>
        <v>4.3031938998825984E-3</v>
      </c>
      <c r="I1856" s="6">
        <f t="shared" si="209"/>
        <v>2.04</v>
      </c>
      <c r="J1856" s="6">
        <f t="shared" si="209"/>
        <v>5312771.2546917005</v>
      </c>
      <c r="K1856" s="18">
        <f t="shared" si="209"/>
        <v>0</v>
      </c>
      <c r="L1856" s="35">
        <f>Data!BQ8</f>
        <v>3.2163755559376796E-3</v>
      </c>
      <c r="Q1856" s="21">
        <v>0</v>
      </c>
      <c r="R1856" s="21">
        <v>830.46664189196258</v>
      </c>
      <c r="S1856" s="21">
        <v>11819.59166769275</v>
      </c>
      <c r="T1856" s="38">
        <v>0.6226060400446729</v>
      </c>
    </row>
    <row r="1857" spans="1:20" x14ac:dyDescent="0.25">
      <c r="A1857" s="16" t="s">
        <v>322</v>
      </c>
      <c r="B1857" s="8" t="s">
        <v>338</v>
      </c>
      <c r="C1857" s="8" t="s">
        <v>334</v>
      </c>
      <c r="D1857" s="8" t="str">
        <f t="shared" si="207"/>
        <v>Week_47_old-generic-fifi</v>
      </c>
      <c r="E1857" s="8" t="str">
        <f t="shared" si="208"/>
        <v>Initial</v>
      </c>
      <c r="H1857" s="24">
        <f t="shared" si="209"/>
        <v>4.3031938998825984E-3</v>
      </c>
      <c r="I1857" s="6">
        <f t="shared" si="209"/>
        <v>2.04</v>
      </c>
      <c r="J1857" s="6">
        <f t="shared" si="209"/>
        <v>5312771.2546917005</v>
      </c>
      <c r="K1857" s="18">
        <f t="shared" si="209"/>
        <v>0</v>
      </c>
      <c r="L1857" s="35">
        <f>Data!BQ9</f>
        <v>3.2163755559376796E-3</v>
      </c>
      <c r="Q1857" s="21">
        <v>0</v>
      </c>
      <c r="R1857" s="21">
        <v>1094.504874212317</v>
      </c>
      <c r="S1857" s="21">
        <v>13414.675462405206</v>
      </c>
      <c r="T1857" s="38">
        <v>0.56001320994096981</v>
      </c>
    </row>
    <row r="1858" spans="1:20" x14ac:dyDescent="0.25">
      <c r="A1858" s="16" t="s">
        <v>323</v>
      </c>
      <c r="B1858" s="8" t="s">
        <v>338</v>
      </c>
      <c r="C1858" s="8" t="s">
        <v>334</v>
      </c>
      <c r="D1858" s="8" t="str">
        <f t="shared" si="207"/>
        <v>Week_48_old-generic-fifi</v>
      </c>
      <c r="E1858" s="8" t="str">
        <f t="shared" si="208"/>
        <v>Initial</v>
      </c>
      <c r="H1858" s="24">
        <f t="shared" si="209"/>
        <v>4.3031938998825984E-3</v>
      </c>
      <c r="I1858" s="6">
        <f t="shared" si="209"/>
        <v>2.04</v>
      </c>
      <c r="J1858" s="6">
        <f t="shared" si="209"/>
        <v>5312771.2546917005</v>
      </c>
      <c r="K1858" s="18">
        <f t="shared" si="209"/>
        <v>0</v>
      </c>
      <c r="L1858" s="35">
        <f>Data!BQ10</f>
        <v>3.2163755559376796E-3</v>
      </c>
      <c r="Q1858" s="21">
        <v>0</v>
      </c>
      <c r="R1858" s="21">
        <v>1152.3899510666915</v>
      </c>
      <c r="S1858" s="21">
        <v>14210.874109208344</v>
      </c>
      <c r="T1858" s="38">
        <v>0.58855350307321164</v>
      </c>
    </row>
    <row r="1859" spans="1:20" x14ac:dyDescent="0.25">
      <c r="A1859" s="16" t="s">
        <v>324</v>
      </c>
      <c r="B1859" s="8" t="s">
        <v>338</v>
      </c>
      <c r="C1859" s="8" t="s">
        <v>334</v>
      </c>
      <c r="D1859" s="8" t="str">
        <f t="shared" si="207"/>
        <v>Week_49_old-generic-fifi</v>
      </c>
      <c r="E1859" s="8" t="str">
        <f t="shared" si="208"/>
        <v>Initial</v>
      </c>
      <c r="H1859" s="24">
        <f t="shared" si="209"/>
        <v>4.3031938998825984E-3</v>
      </c>
      <c r="I1859" s="6">
        <f t="shared" si="209"/>
        <v>2.04</v>
      </c>
      <c r="J1859" s="6">
        <f t="shared" si="209"/>
        <v>5312771.2546917005</v>
      </c>
      <c r="K1859" s="18">
        <f t="shared" si="209"/>
        <v>0</v>
      </c>
      <c r="L1859" s="35">
        <f>Data!BQ11</f>
        <v>3.2163755559376796E-3</v>
      </c>
      <c r="Q1859" s="21">
        <v>0</v>
      </c>
      <c r="R1859" s="21">
        <v>687.67628754502289</v>
      </c>
      <c r="S1859" s="21">
        <v>10307.631643390157</v>
      </c>
      <c r="T1859" s="38">
        <v>0.5509490498019296</v>
      </c>
    </row>
    <row r="1860" spans="1:20" x14ac:dyDescent="0.25">
      <c r="A1860" s="16" t="s">
        <v>325</v>
      </c>
      <c r="B1860" s="8" t="s">
        <v>338</v>
      </c>
      <c r="C1860" s="8" t="s">
        <v>334</v>
      </c>
      <c r="D1860" s="8" t="str">
        <f t="shared" si="207"/>
        <v>Week_50_old-generic-fifi</v>
      </c>
      <c r="E1860" s="8" t="str">
        <f t="shared" si="208"/>
        <v>Initial</v>
      </c>
      <c r="H1860" s="24">
        <f t="shared" si="209"/>
        <v>4.3031938998825984E-3</v>
      </c>
      <c r="I1860" s="6">
        <f t="shared" si="209"/>
        <v>2.04</v>
      </c>
      <c r="J1860" s="6">
        <f t="shared" si="209"/>
        <v>5312771.2546917005</v>
      </c>
      <c r="K1860" s="18">
        <f t="shared" si="209"/>
        <v>0</v>
      </c>
      <c r="L1860" s="35">
        <f>Data!BQ12</f>
        <v>2.8107065669004949E-3</v>
      </c>
      <c r="Q1860" s="21">
        <v>0</v>
      </c>
      <c r="R1860" s="21">
        <v>911.16857403543725</v>
      </c>
      <c r="S1860" s="21">
        <v>12419.690320270287</v>
      </c>
      <c r="T1860" s="38">
        <v>0.6076659319651263</v>
      </c>
    </row>
    <row r="1861" spans="1:20" x14ac:dyDescent="0.25">
      <c r="A1861" s="16" t="s">
        <v>326</v>
      </c>
      <c r="B1861" s="8" t="s">
        <v>338</v>
      </c>
      <c r="C1861" s="8" t="s">
        <v>334</v>
      </c>
      <c r="D1861" s="8" t="str">
        <f t="shared" si="207"/>
        <v>Week_51_old-generic-fifi</v>
      </c>
      <c r="E1861" s="8" t="str">
        <f t="shared" si="208"/>
        <v>Initial</v>
      </c>
      <c r="H1861" s="24">
        <f t="shared" si="209"/>
        <v>4.3031938998825984E-3</v>
      </c>
      <c r="I1861" s="6">
        <f t="shared" si="209"/>
        <v>2.04</v>
      </c>
      <c r="J1861" s="6">
        <f t="shared" si="209"/>
        <v>5312771.2546917005</v>
      </c>
      <c r="K1861" s="18">
        <f t="shared" si="209"/>
        <v>0</v>
      </c>
      <c r="L1861" s="35">
        <f>Data!BQ13</f>
        <v>2.8107065669004949E-3</v>
      </c>
      <c r="Q1861" s="21">
        <v>0</v>
      </c>
      <c r="R1861" s="21">
        <v>1245.7669022611938</v>
      </c>
      <c r="S1861" s="21">
        <v>15675.343350854537</v>
      </c>
      <c r="T1861" s="38">
        <v>0.67733441125671356</v>
      </c>
    </row>
    <row r="1862" spans="1:20" x14ac:dyDescent="0.25">
      <c r="A1862" s="16" t="s">
        <v>327</v>
      </c>
      <c r="B1862" s="8" t="s">
        <v>338</v>
      </c>
      <c r="C1862" s="8" t="s">
        <v>334</v>
      </c>
      <c r="D1862" s="8" t="str">
        <f t="shared" si="207"/>
        <v>Week_52_old-generic-fifi</v>
      </c>
      <c r="E1862" s="8" t="str">
        <f t="shared" si="208"/>
        <v>Initial</v>
      </c>
      <c r="H1862" s="24">
        <f t="shared" si="209"/>
        <v>4.3031938998825984E-3</v>
      </c>
      <c r="I1862" s="6">
        <f t="shared" si="209"/>
        <v>2.04</v>
      </c>
      <c r="J1862" s="6">
        <f t="shared" si="209"/>
        <v>5312771.2546917005</v>
      </c>
      <c r="K1862" s="18">
        <f t="shared" si="209"/>
        <v>0</v>
      </c>
      <c r="L1862" s="35">
        <f>Data!BQ14</f>
        <v>2.8107065669004949E-3</v>
      </c>
      <c r="Q1862" s="21">
        <v>0</v>
      </c>
      <c r="R1862" s="21">
        <v>938.67019139701961</v>
      </c>
      <c r="S1862" s="21">
        <v>12366.217464031151</v>
      </c>
      <c r="T1862" s="38">
        <v>0.66063085425446577</v>
      </c>
    </row>
    <row r="1863" spans="1:20" x14ac:dyDescent="0.25">
      <c r="A1863" s="17" t="s">
        <v>262</v>
      </c>
      <c r="B1863" s="8" t="s">
        <v>338</v>
      </c>
      <c r="C1863" s="8" t="s">
        <v>334</v>
      </c>
      <c r="D1863" s="8" t="str">
        <f t="shared" si="207"/>
        <v>Week_01-generic-fifi</v>
      </c>
      <c r="E1863" s="8" t="str">
        <f t="shared" si="208"/>
        <v>Umbrella-social.display.umb</v>
      </c>
      <c r="H1863" s="24">
        <f t="shared" si="209"/>
        <v>4.3031938998825984E-3</v>
      </c>
      <c r="I1863" s="6">
        <f t="shared" si="209"/>
        <v>2.04</v>
      </c>
      <c r="J1863" s="6">
        <f t="shared" si="209"/>
        <v>5312771.2546917005</v>
      </c>
      <c r="K1863" s="18">
        <f t="shared" si="209"/>
        <v>0</v>
      </c>
      <c r="L1863" s="35">
        <f>Data!BQ15</f>
        <v>2.8107065669004949E-3</v>
      </c>
      <c r="Q1863" s="21">
        <v>0</v>
      </c>
      <c r="R1863" s="21">
        <v>5.578104831083702</v>
      </c>
      <c r="S1863" s="21">
        <v>77.383460891355668</v>
      </c>
      <c r="T1863" s="38">
        <v>3.8032449273861513E-3</v>
      </c>
    </row>
    <row r="1864" spans="1:20" x14ac:dyDescent="0.25">
      <c r="A1864" s="17" t="s">
        <v>263</v>
      </c>
      <c r="B1864" s="8" t="s">
        <v>338</v>
      </c>
      <c r="C1864" s="8" t="s">
        <v>334</v>
      </c>
      <c r="D1864" s="8" t="str">
        <f t="shared" si="207"/>
        <v>Week_02-generic-fifi</v>
      </c>
      <c r="E1864" s="8" t="str">
        <f t="shared" si="208"/>
        <v>Umbrella-social.display.umb</v>
      </c>
      <c r="H1864" s="24">
        <f t="shared" si="209"/>
        <v>4.3031938998825984E-3</v>
      </c>
      <c r="I1864" s="6">
        <f t="shared" si="209"/>
        <v>2.04</v>
      </c>
      <c r="J1864" s="6">
        <f t="shared" si="209"/>
        <v>5312771.2546917005</v>
      </c>
      <c r="K1864" s="18">
        <f t="shared" si="209"/>
        <v>0</v>
      </c>
      <c r="L1864" s="35">
        <f>Data!BQ16</f>
        <v>2.6658247851015005E-3</v>
      </c>
      <c r="Q1864" s="21">
        <v>0</v>
      </c>
      <c r="R1864" s="21">
        <v>445.65638270712418</v>
      </c>
      <c r="S1864" s="21">
        <v>5702.9566443494377</v>
      </c>
      <c r="T1864" s="38">
        <v>0.23579234882548483</v>
      </c>
    </row>
    <row r="1865" spans="1:20" x14ac:dyDescent="0.25">
      <c r="A1865" s="17" t="s">
        <v>264</v>
      </c>
      <c r="B1865" s="8" t="s">
        <v>338</v>
      </c>
      <c r="C1865" s="8" t="s">
        <v>334</v>
      </c>
      <c r="D1865" s="8" t="str">
        <f t="shared" si="207"/>
        <v>Week_03-generic-fifi</v>
      </c>
      <c r="E1865" s="8" t="str">
        <f t="shared" si="208"/>
        <v>Umbrella-social.display.umb</v>
      </c>
      <c r="H1865" s="24">
        <f t="shared" si="209"/>
        <v>4.3031938998825984E-3</v>
      </c>
      <c r="I1865" s="6">
        <f t="shared" si="209"/>
        <v>2.04</v>
      </c>
      <c r="J1865" s="6">
        <f t="shared" si="209"/>
        <v>5312771.2546917005</v>
      </c>
      <c r="K1865" s="18">
        <f t="shared" si="209"/>
        <v>0</v>
      </c>
      <c r="L1865" s="35">
        <f>Data!BQ17</f>
        <v>2.6658247851015005E-3</v>
      </c>
      <c r="Q1865" s="21">
        <v>0</v>
      </c>
      <c r="R1865" s="21">
        <v>177.65048953757207</v>
      </c>
      <c r="S1865" s="21">
        <v>2359.8388320786562</v>
      </c>
      <c r="T1865" s="38">
        <v>0.10507837570770118</v>
      </c>
    </row>
    <row r="1866" spans="1:20" x14ac:dyDescent="0.25">
      <c r="A1866" s="17" t="s">
        <v>265</v>
      </c>
      <c r="B1866" s="8" t="s">
        <v>338</v>
      </c>
      <c r="C1866" s="8" t="s">
        <v>334</v>
      </c>
      <c r="D1866" s="8" t="str">
        <f t="shared" si="207"/>
        <v>Week_04-generic-fifi</v>
      </c>
      <c r="E1866" s="8" t="str">
        <f t="shared" si="208"/>
        <v>Umbrella-social.display.umb</v>
      </c>
      <c r="H1866" s="24">
        <f t="shared" si="209"/>
        <v>4.3031938998825984E-3</v>
      </c>
      <c r="I1866" s="6">
        <f t="shared" si="209"/>
        <v>2.04</v>
      </c>
      <c r="J1866" s="6">
        <f t="shared" si="209"/>
        <v>5312771.2546917005</v>
      </c>
      <c r="K1866" s="18">
        <f t="shared" si="209"/>
        <v>0</v>
      </c>
      <c r="L1866" s="35">
        <f>Data!BQ18</f>
        <v>2.6658247851015005E-3</v>
      </c>
      <c r="Q1866" s="21">
        <v>0</v>
      </c>
      <c r="R1866" s="21">
        <v>0</v>
      </c>
      <c r="S1866" s="21">
        <v>0</v>
      </c>
      <c r="T1866" s="38">
        <v>0</v>
      </c>
    </row>
    <row r="1867" spans="1:20" x14ac:dyDescent="0.25">
      <c r="A1867" s="17" t="s">
        <v>266</v>
      </c>
      <c r="B1867" s="8" t="s">
        <v>338</v>
      </c>
      <c r="C1867" s="8" t="s">
        <v>334</v>
      </c>
      <c r="D1867" s="8" t="str">
        <f t="shared" si="207"/>
        <v>Week_05-generic-fifi</v>
      </c>
      <c r="E1867" s="8" t="str">
        <f t="shared" si="208"/>
        <v>Umbrella-social.display.umb</v>
      </c>
      <c r="H1867" s="24">
        <f t="shared" ref="H1867:K1882" si="210">H1866</f>
        <v>4.3031938998825984E-3</v>
      </c>
      <c r="I1867" s="6">
        <f t="shared" si="210"/>
        <v>2.04</v>
      </c>
      <c r="J1867" s="6">
        <f t="shared" si="210"/>
        <v>5312771.2546917005</v>
      </c>
      <c r="K1867" s="18">
        <f t="shared" si="210"/>
        <v>0</v>
      </c>
      <c r="L1867" s="35">
        <f>Data!BQ19</f>
        <v>2.6658247851015005E-3</v>
      </c>
      <c r="Q1867" s="21">
        <v>0</v>
      </c>
      <c r="R1867" s="21">
        <v>136.31390258244457</v>
      </c>
      <c r="S1867" s="21">
        <v>2026.6858644307847</v>
      </c>
      <c r="T1867" s="38">
        <v>9.9288677610832266E-2</v>
      </c>
    </row>
    <row r="1868" spans="1:20" x14ac:dyDescent="0.25">
      <c r="A1868" s="17" t="s">
        <v>267</v>
      </c>
      <c r="B1868" s="8" t="s">
        <v>338</v>
      </c>
      <c r="C1868" s="8" t="s">
        <v>334</v>
      </c>
      <c r="D1868" s="8" t="str">
        <f t="shared" si="207"/>
        <v>Week_06-generic-fifi</v>
      </c>
      <c r="E1868" s="8" t="str">
        <f t="shared" si="208"/>
        <v>Umbrella-social.display.umb</v>
      </c>
      <c r="H1868" s="24">
        <f t="shared" si="210"/>
        <v>4.3031938998825984E-3</v>
      </c>
      <c r="I1868" s="6">
        <f t="shared" si="210"/>
        <v>2.04</v>
      </c>
      <c r="J1868" s="6">
        <f t="shared" si="210"/>
        <v>5312771.2546917005</v>
      </c>
      <c r="K1868" s="18">
        <f t="shared" si="210"/>
        <v>0</v>
      </c>
      <c r="L1868" s="35">
        <f>Data!BQ20</f>
        <v>2.7527538541808972E-3</v>
      </c>
      <c r="Q1868" s="21">
        <v>0</v>
      </c>
      <c r="R1868" s="21">
        <v>42.125055859111008</v>
      </c>
      <c r="S1868" s="21">
        <v>721.61550685301142</v>
      </c>
      <c r="T1868" s="38">
        <v>4.0378070307800051E-2</v>
      </c>
    </row>
    <row r="1869" spans="1:20" x14ac:dyDescent="0.25">
      <c r="A1869" s="17" t="s">
        <v>268</v>
      </c>
      <c r="B1869" s="8" t="s">
        <v>338</v>
      </c>
      <c r="C1869" s="8" t="s">
        <v>334</v>
      </c>
      <c r="D1869" s="8" t="str">
        <f t="shared" si="207"/>
        <v>Week_07-generic-fifi</v>
      </c>
      <c r="E1869" s="8" t="str">
        <f t="shared" si="208"/>
        <v>Umbrella-social.display.umb</v>
      </c>
      <c r="H1869" s="24">
        <f t="shared" si="210"/>
        <v>4.3031938998825984E-3</v>
      </c>
      <c r="I1869" s="6">
        <f t="shared" si="210"/>
        <v>2.04</v>
      </c>
      <c r="J1869" s="6">
        <f t="shared" si="210"/>
        <v>5312771.2546917005</v>
      </c>
      <c r="K1869" s="18">
        <f t="shared" si="210"/>
        <v>0</v>
      </c>
      <c r="L1869" s="35">
        <f>Data!BQ21</f>
        <v>2.7527538541808972E-3</v>
      </c>
      <c r="Q1869" s="21">
        <v>0</v>
      </c>
      <c r="R1869" s="21">
        <v>101.19918575666254</v>
      </c>
      <c r="S1869" s="21">
        <v>1345.6651799875549</v>
      </c>
      <c r="T1869" s="38">
        <v>5.1917944976356156E-2</v>
      </c>
    </row>
    <row r="1870" spans="1:20" x14ac:dyDescent="0.25">
      <c r="A1870" s="17" t="s">
        <v>269</v>
      </c>
      <c r="B1870" s="8" t="s">
        <v>338</v>
      </c>
      <c r="C1870" s="8" t="s">
        <v>334</v>
      </c>
      <c r="D1870" s="8" t="str">
        <f t="shared" si="207"/>
        <v>Week_08-generic-fifi</v>
      </c>
      <c r="E1870" s="8" t="str">
        <f t="shared" si="208"/>
        <v>Umbrella-social.display.umb</v>
      </c>
      <c r="H1870" s="24">
        <f t="shared" si="210"/>
        <v>4.3031938998825984E-3</v>
      </c>
      <c r="I1870" s="6">
        <f t="shared" si="210"/>
        <v>2.04</v>
      </c>
      <c r="J1870" s="6">
        <f t="shared" si="210"/>
        <v>5312771.2546917005</v>
      </c>
      <c r="K1870" s="18">
        <f t="shared" si="210"/>
        <v>0</v>
      </c>
      <c r="L1870" s="35">
        <f>Data!BQ22</f>
        <v>2.7527538541808972E-3</v>
      </c>
      <c r="Q1870" s="21">
        <v>0</v>
      </c>
      <c r="R1870" s="21">
        <v>192.60543619139457</v>
      </c>
      <c r="S1870" s="21">
        <v>2766.704041173155</v>
      </c>
      <c r="T1870" s="38">
        <v>0.11941092189504154</v>
      </c>
    </row>
    <row r="1871" spans="1:20" x14ac:dyDescent="0.25">
      <c r="A1871" s="17" t="s">
        <v>270</v>
      </c>
      <c r="B1871" s="8" t="s">
        <v>338</v>
      </c>
      <c r="C1871" s="8" t="s">
        <v>334</v>
      </c>
      <c r="D1871" s="8" t="str">
        <f t="shared" si="207"/>
        <v>Week_09-generic-fifi</v>
      </c>
      <c r="E1871" s="8" t="str">
        <f t="shared" si="208"/>
        <v>Umbrella-social.display.umb</v>
      </c>
      <c r="H1871" s="24">
        <f t="shared" si="210"/>
        <v>4.3031938998825984E-3</v>
      </c>
      <c r="I1871" s="6">
        <f t="shared" si="210"/>
        <v>2.04</v>
      </c>
      <c r="J1871" s="6">
        <f t="shared" si="210"/>
        <v>5312771.2546917005</v>
      </c>
      <c r="K1871" s="18">
        <f t="shared" si="210"/>
        <v>0</v>
      </c>
      <c r="L1871" s="35">
        <f>Data!BQ23</f>
        <v>2.7527538541808972E-3</v>
      </c>
      <c r="Q1871" s="21">
        <v>0</v>
      </c>
      <c r="R1871" s="21">
        <v>206.47850317017355</v>
      </c>
      <c r="S1871" s="21">
        <v>2937.6389069749721</v>
      </c>
      <c r="T1871" s="38">
        <v>0.12996526733021607</v>
      </c>
    </row>
    <row r="1872" spans="1:20" x14ac:dyDescent="0.25">
      <c r="A1872" s="17" t="s">
        <v>249</v>
      </c>
      <c r="B1872" s="8" t="s">
        <v>338</v>
      </c>
      <c r="C1872" s="8" t="s">
        <v>334</v>
      </c>
      <c r="D1872" s="8" t="str">
        <f t="shared" si="207"/>
        <v>Week_10-generic-fifi</v>
      </c>
      <c r="E1872" s="8" t="str">
        <f t="shared" si="208"/>
        <v>Umbrella-social.display.umb</v>
      </c>
      <c r="H1872" s="24">
        <f t="shared" si="210"/>
        <v>4.3031938998825984E-3</v>
      </c>
      <c r="I1872" s="6">
        <f t="shared" si="210"/>
        <v>2.04</v>
      </c>
      <c r="J1872" s="6">
        <f t="shared" si="210"/>
        <v>5312771.2546917005</v>
      </c>
      <c r="K1872" s="18">
        <f t="shared" si="210"/>
        <v>0</v>
      </c>
      <c r="L1872" s="35">
        <f>Data!BQ24</f>
        <v>2.7527538541808972E-3</v>
      </c>
      <c r="Q1872" s="21">
        <v>0</v>
      </c>
      <c r="R1872" s="21">
        <v>191.28272051008929</v>
      </c>
      <c r="S1872" s="21">
        <v>2889.8840318452535</v>
      </c>
      <c r="T1872" s="38">
        <v>0.13565219248171256</v>
      </c>
    </row>
    <row r="1873" spans="1:20" x14ac:dyDescent="0.25">
      <c r="A1873" s="17" t="s">
        <v>250</v>
      </c>
      <c r="B1873" s="8" t="s">
        <v>338</v>
      </c>
      <c r="C1873" s="8" t="s">
        <v>334</v>
      </c>
      <c r="D1873" s="8" t="str">
        <f t="shared" si="207"/>
        <v>Week_11-generic-fifi</v>
      </c>
      <c r="E1873" s="8" t="str">
        <f t="shared" si="208"/>
        <v>Umbrella-social.display.umb</v>
      </c>
      <c r="H1873" s="24">
        <f t="shared" si="210"/>
        <v>4.3031938998825984E-3</v>
      </c>
      <c r="I1873" s="6">
        <f t="shared" si="210"/>
        <v>2.04</v>
      </c>
      <c r="J1873" s="6">
        <f t="shared" si="210"/>
        <v>5312771.2546917005</v>
      </c>
      <c r="K1873" s="18">
        <f t="shared" si="210"/>
        <v>0</v>
      </c>
      <c r="L1873" s="35">
        <f>Data!BQ25</f>
        <v>2.7527538541808972E-3</v>
      </c>
      <c r="Q1873" s="21">
        <v>0</v>
      </c>
      <c r="R1873" s="21">
        <v>271.21380845623878</v>
      </c>
      <c r="S1873" s="21">
        <v>3613.8293397667339</v>
      </c>
      <c r="T1873" s="38">
        <v>0.14094728440541215</v>
      </c>
    </row>
    <row r="1874" spans="1:20" x14ac:dyDescent="0.25">
      <c r="A1874" s="17" t="s">
        <v>251</v>
      </c>
      <c r="B1874" s="8" t="s">
        <v>338</v>
      </c>
      <c r="C1874" s="8" t="s">
        <v>334</v>
      </c>
      <c r="D1874" s="8" t="str">
        <f t="shared" si="207"/>
        <v>Week_12-generic-fifi</v>
      </c>
      <c r="E1874" s="8" t="str">
        <f t="shared" si="208"/>
        <v>Umbrella-social.display.umb</v>
      </c>
      <c r="H1874" s="24">
        <f t="shared" si="210"/>
        <v>4.3031938998825984E-3</v>
      </c>
      <c r="I1874" s="6">
        <f t="shared" si="210"/>
        <v>2.04</v>
      </c>
      <c r="J1874" s="6">
        <f t="shared" si="210"/>
        <v>5312771.2546917005</v>
      </c>
      <c r="K1874" s="18">
        <f t="shared" si="210"/>
        <v>0</v>
      </c>
      <c r="L1874" s="35">
        <f>Data!BQ26</f>
        <v>2.7527538541808972E-3</v>
      </c>
      <c r="Q1874" s="21">
        <v>0</v>
      </c>
      <c r="R1874" s="21">
        <v>103.80872081633485</v>
      </c>
      <c r="S1874" s="21">
        <v>1446.823190324413</v>
      </c>
      <c r="T1874" s="38">
        <v>6.3009261485461932E-2</v>
      </c>
    </row>
    <row r="1875" spans="1:20" x14ac:dyDescent="0.25">
      <c r="A1875" s="17" t="s">
        <v>252</v>
      </c>
      <c r="B1875" s="8" t="s">
        <v>338</v>
      </c>
      <c r="C1875" s="8" t="s">
        <v>334</v>
      </c>
      <c r="D1875" s="8" t="str">
        <f t="shared" si="207"/>
        <v>Week_13-generic-fifi</v>
      </c>
      <c r="E1875" s="8" t="str">
        <f t="shared" si="208"/>
        <v>Umbrella-social.display.umb</v>
      </c>
      <c r="H1875" s="24">
        <f t="shared" si="210"/>
        <v>4.3031938998825984E-3</v>
      </c>
      <c r="I1875" s="6">
        <f t="shared" si="210"/>
        <v>2.04</v>
      </c>
      <c r="J1875" s="6">
        <f t="shared" si="210"/>
        <v>5312771.2546917005</v>
      </c>
      <c r="K1875" s="18">
        <f t="shared" si="210"/>
        <v>0</v>
      </c>
      <c r="L1875" s="35">
        <f>Data!BQ27</f>
        <v>2.7527538541808972E-3</v>
      </c>
      <c r="Q1875" s="21">
        <v>0</v>
      </c>
      <c r="R1875" s="21">
        <v>504.05080984664841</v>
      </c>
      <c r="S1875" s="21">
        <v>6235.3191135587767</v>
      </c>
      <c r="T1875" s="38">
        <v>0.21001293604027038</v>
      </c>
    </row>
    <row r="1876" spans="1:20" x14ac:dyDescent="0.25">
      <c r="A1876" s="17" t="s">
        <v>253</v>
      </c>
      <c r="B1876" s="8" t="s">
        <v>338</v>
      </c>
      <c r="C1876" s="8" t="s">
        <v>334</v>
      </c>
      <c r="D1876" s="8" t="str">
        <f t="shared" si="207"/>
        <v>Week_14-generic-fifi</v>
      </c>
      <c r="E1876" s="8" t="str">
        <f t="shared" si="208"/>
        <v>Umbrella-social.display.umb</v>
      </c>
      <c r="H1876" s="24">
        <f t="shared" si="210"/>
        <v>4.3031938998825984E-3</v>
      </c>
      <c r="I1876" s="6">
        <f t="shared" si="210"/>
        <v>2.04</v>
      </c>
      <c r="J1876" s="6">
        <f t="shared" si="210"/>
        <v>5312771.2546917005</v>
      </c>
      <c r="K1876" s="18">
        <f t="shared" si="210"/>
        <v>0</v>
      </c>
      <c r="L1876" s="35">
        <f>Data!BQ28</f>
        <v>2.7527538541808972E-3</v>
      </c>
      <c r="Q1876" s="21">
        <v>0</v>
      </c>
      <c r="R1876" s="21">
        <v>389.60172401561942</v>
      </c>
      <c r="S1876" s="21">
        <v>5214.6113116401766</v>
      </c>
      <c r="T1876" s="38">
        <v>0.19670304712321518</v>
      </c>
    </row>
    <row r="1877" spans="1:20" x14ac:dyDescent="0.25">
      <c r="A1877" s="17" t="s">
        <v>254</v>
      </c>
      <c r="B1877" s="8" t="s">
        <v>338</v>
      </c>
      <c r="C1877" s="8" t="s">
        <v>334</v>
      </c>
      <c r="D1877" s="8" t="str">
        <f t="shared" si="207"/>
        <v>Week_15-generic-fifi</v>
      </c>
      <c r="E1877" s="8" t="str">
        <f t="shared" si="208"/>
        <v>Umbrella-social.display.umb</v>
      </c>
      <c r="H1877" s="24">
        <f t="shared" si="210"/>
        <v>4.3031938998825984E-3</v>
      </c>
      <c r="I1877" s="6">
        <f t="shared" si="210"/>
        <v>2.04</v>
      </c>
      <c r="J1877" s="6">
        <f t="shared" si="210"/>
        <v>5312771.2546917005</v>
      </c>
      <c r="K1877" s="18">
        <f t="shared" si="210"/>
        <v>0</v>
      </c>
      <c r="L1877" s="35">
        <f>Data!BQ29</f>
        <v>2.8396829232602938E-3</v>
      </c>
      <c r="Q1877" s="21">
        <v>0</v>
      </c>
      <c r="R1877" s="21">
        <v>0</v>
      </c>
      <c r="S1877" s="21">
        <v>0</v>
      </c>
      <c r="T1877" s="38">
        <v>0</v>
      </c>
    </row>
    <row r="1878" spans="1:20" x14ac:dyDescent="0.25">
      <c r="A1878" s="17" t="s">
        <v>255</v>
      </c>
      <c r="B1878" s="8" t="s">
        <v>338</v>
      </c>
      <c r="C1878" s="8" t="s">
        <v>334</v>
      </c>
      <c r="D1878" s="8" t="str">
        <f t="shared" si="207"/>
        <v>Week_16-generic-fifi</v>
      </c>
      <c r="E1878" s="8" t="str">
        <f t="shared" si="208"/>
        <v>Umbrella-social.display.umb</v>
      </c>
      <c r="H1878" s="24">
        <f t="shared" si="210"/>
        <v>4.3031938998825984E-3</v>
      </c>
      <c r="I1878" s="6">
        <f t="shared" si="210"/>
        <v>2.04</v>
      </c>
      <c r="J1878" s="6">
        <f t="shared" si="210"/>
        <v>5312771.2546917005</v>
      </c>
      <c r="K1878" s="18">
        <f t="shared" si="210"/>
        <v>0</v>
      </c>
      <c r="L1878" s="35">
        <f>Data!BQ30</f>
        <v>2.8396829232602938E-3</v>
      </c>
      <c r="Q1878" s="21">
        <v>0</v>
      </c>
      <c r="R1878" s="21">
        <v>242.1389407544599</v>
      </c>
      <c r="S1878" s="21">
        <v>3319.7588947424047</v>
      </c>
      <c r="T1878" s="38">
        <v>0.14316451850974254</v>
      </c>
    </row>
    <row r="1879" spans="1:20" x14ac:dyDescent="0.25">
      <c r="A1879" s="17" t="s">
        <v>256</v>
      </c>
      <c r="B1879" s="8" t="s">
        <v>338</v>
      </c>
      <c r="C1879" s="8" t="s">
        <v>334</v>
      </c>
      <c r="D1879" s="8" t="str">
        <f t="shared" si="207"/>
        <v>Week_17-generic-fifi</v>
      </c>
      <c r="E1879" s="8" t="str">
        <f t="shared" si="208"/>
        <v>Umbrella-social.display.umb</v>
      </c>
      <c r="H1879" s="24">
        <f t="shared" si="210"/>
        <v>4.3031938998825984E-3</v>
      </c>
      <c r="I1879" s="6">
        <f t="shared" si="210"/>
        <v>2.04</v>
      </c>
      <c r="J1879" s="6">
        <f t="shared" si="210"/>
        <v>5312771.2546917005</v>
      </c>
      <c r="K1879" s="18">
        <f t="shared" si="210"/>
        <v>0</v>
      </c>
      <c r="L1879" s="35">
        <f>Data!BQ31</f>
        <v>2.8396829232602938E-3</v>
      </c>
      <c r="Q1879" s="21">
        <v>0</v>
      </c>
      <c r="R1879" s="21">
        <v>132.20705976748656</v>
      </c>
      <c r="S1879" s="21">
        <v>1876.6664579870828</v>
      </c>
      <c r="T1879" s="38">
        <v>9.3086970427115556E-2</v>
      </c>
    </row>
    <row r="1880" spans="1:20" x14ac:dyDescent="0.25">
      <c r="A1880" s="17" t="s">
        <v>257</v>
      </c>
      <c r="B1880" s="8" t="s">
        <v>338</v>
      </c>
      <c r="C1880" s="8" t="s">
        <v>334</v>
      </c>
      <c r="D1880" s="8" t="str">
        <f t="shared" si="207"/>
        <v>Week_18-generic-fifi</v>
      </c>
      <c r="E1880" s="8" t="str">
        <f t="shared" si="208"/>
        <v>Umbrella-social.display.umb</v>
      </c>
      <c r="H1880" s="24">
        <f t="shared" si="210"/>
        <v>4.3031938998825984E-3</v>
      </c>
      <c r="I1880" s="6">
        <f t="shared" si="210"/>
        <v>2.04</v>
      </c>
      <c r="J1880" s="6">
        <f t="shared" si="210"/>
        <v>5312771.2546917005</v>
      </c>
      <c r="K1880" s="18">
        <f t="shared" si="210"/>
        <v>0</v>
      </c>
      <c r="L1880" s="35">
        <f>Data!BQ32</f>
        <v>2.8396829232602938E-3</v>
      </c>
      <c r="Q1880" s="21">
        <v>0</v>
      </c>
      <c r="R1880" s="21">
        <v>0</v>
      </c>
      <c r="S1880" s="21">
        <v>0</v>
      </c>
      <c r="T1880" s="38">
        <v>0</v>
      </c>
    </row>
    <row r="1881" spans="1:20" x14ac:dyDescent="0.25">
      <c r="A1881" s="17" t="s">
        <v>258</v>
      </c>
      <c r="B1881" s="8" t="s">
        <v>338</v>
      </c>
      <c r="C1881" s="8" t="s">
        <v>334</v>
      </c>
      <c r="D1881" s="8" t="str">
        <f t="shared" si="207"/>
        <v>Week_19-generic-fifi</v>
      </c>
      <c r="E1881" s="8" t="str">
        <f t="shared" si="208"/>
        <v>Umbrella-social.display.umb</v>
      </c>
      <c r="H1881" s="24">
        <f t="shared" si="210"/>
        <v>4.3031938998825984E-3</v>
      </c>
      <c r="I1881" s="6">
        <f t="shared" si="210"/>
        <v>2.04</v>
      </c>
      <c r="J1881" s="6">
        <f t="shared" si="210"/>
        <v>5312771.2546917005</v>
      </c>
      <c r="K1881" s="18">
        <f t="shared" si="210"/>
        <v>0</v>
      </c>
      <c r="L1881" s="35">
        <f>Data!BQ33</f>
        <v>2.6658247851015005E-3</v>
      </c>
      <c r="Q1881" s="21">
        <v>0</v>
      </c>
      <c r="R1881" s="21">
        <v>347.03535781996572</v>
      </c>
      <c r="S1881" s="21">
        <v>4133.5111831814083</v>
      </c>
      <c r="T1881" s="38">
        <v>0.14007171071255042</v>
      </c>
    </row>
    <row r="1882" spans="1:20" x14ac:dyDescent="0.25">
      <c r="A1882" s="17" t="s">
        <v>259</v>
      </c>
      <c r="B1882" s="8" t="s">
        <v>338</v>
      </c>
      <c r="C1882" s="8" t="s">
        <v>334</v>
      </c>
      <c r="D1882" s="8" t="str">
        <f t="shared" si="207"/>
        <v>Week_20-generic-fifi</v>
      </c>
      <c r="E1882" s="8" t="str">
        <f t="shared" si="208"/>
        <v>Umbrella-social.display.umb</v>
      </c>
      <c r="H1882" s="24">
        <f t="shared" si="210"/>
        <v>4.3031938998825984E-3</v>
      </c>
      <c r="I1882" s="6">
        <f t="shared" si="210"/>
        <v>2.04</v>
      </c>
      <c r="J1882" s="6">
        <f t="shared" si="210"/>
        <v>5312771.2546917005</v>
      </c>
      <c r="K1882" s="18">
        <f t="shared" si="210"/>
        <v>0</v>
      </c>
      <c r="L1882" s="35">
        <f>Data!BQ34</f>
        <v>2.6658247851015005E-3</v>
      </c>
      <c r="Q1882" s="21">
        <v>0</v>
      </c>
      <c r="R1882" s="21">
        <v>0</v>
      </c>
      <c r="S1882" s="21">
        <v>0</v>
      </c>
      <c r="T1882" s="38">
        <v>0</v>
      </c>
    </row>
    <row r="1883" spans="1:20" x14ac:dyDescent="0.25">
      <c r="A1883" s="17" t="s">
        <v>260</v>
      </c>
      <c r="B1883" s="8" t="s">
        <v>338</v>
      </c>
      <c r="C1883" s="8" t="s">
        <v>334</v>
      </c>
      <c r="D1883" s="8" t="str">
        <f t="shared" si="207"/>
        <v>Week_21-generic-fifi</v>
      </c>
      <c r="E1883" s="8" t="str">
        <f t="shared" si="208"/>
        <v>Umbrella-social.display.umb</v>
      </c>
      <c r="H1883" s="24">
        <f t="shared" ref="H1883:K1898" si="211">H1882</f>
        <v>4.3031938998825984E-3</v>
      </c>
      <c r="I1883" s="6">
        <f t="shared" si="211"/>
        <v>2.04</v>
      </c>
      <c r="J1883" s="6">
        <f t="shared" si="211"/>
        <v>5312771.2546917005</v>
      </c>
      <c r="K1883" s="18">
        <f t="shared" si="211"/>
        <v>0</v>
      </c>
      <c r="L1883" s="35">
        <f>Data!BQ35</f>
        <v>2.6658247851015005E-3</v>
      </c>
      <c r="Q1883" s="21">
        <v>0</v>
      </c>
      <c r="R1883" s="21">
        <v>97.219790316774777</v>
      </c>
      <c r="S1883" s="21">
        <v>1648.8363215706147</v>
      </c>
      <c r="T1883" s="38">
        <v>9.8577225675991698E-2</v>
      </c>
    </row>
    <row r="1884" spans="1:20" x14ac:dyDescent="0.25">
      <c r="A1884" s="17" t="s">
        <v>261</v>
      </c>
      <c r="B1884" s="8" t="s">
        <v>338</v>
      </c>
      <c r="C1884" s="8" t="s">
        <v>334</v>
      </c>
      <c r="D1884" s="8" t="str">
        <f t="shared" si="207"/>
        <v>Week_22-generic-fifi</v>
      </c>
      <c r="E1884" s="8" t="str">
        <f t="shared" si="208"/>
        <v>Umbrella-social.display.umb</v>
      </c>
      <c r="H1884" s="24">
        <f t="shared" si="211"/>
        <v>4.3031938998825984E-3</v>
      </c>
      <c r="I1884" s="6">
        <f t="shared" si="211"/>
        <v>2.04</v>
      </c>
      <c r="J1884" s="6">
        <f t="shared" si="211"/>
        <v>5312771.2546917005</v>
      </c>
      <c r="K1884" s="18">
        <f t="shared" si="211"/>
        <v>0</v>
      </c>
      <c r="L1884" s="35">
        <f>Data!BQ36</f>
        <v>2.6658247851015005E-3</v>
      </c>
      <c r="Q1884" s="21">
        <v>0</v>
      </c>
      <c r="R1884" s="21">
        <v>0</v>
      </c>
      <c r="S1884" s="21">
        <v>0</v>
      </c>
      <c r="T1884" s="38">
        <v>0</v>
      </c>
    </row>
    <row r="1885" spans="1:20" x14ac:dyDescent="0.25">
      <c r="A1885" s="17" t="s">
        <v>278</v>
      </c>
      <c r="B1885" s="8" t="s">
        <v>338</v>
      </c>
      <c r="C1885" s="8" t="s">
        <v>334</v>
      </c>
      <c r="D1885" s="8" t="str">
        <f t="shared" si="207"/>
        <v>Week_23-generic-fifi</v>
      </c>
      <c r="E1885" s="8" t="str">
        <f t="shared" si="208"/>
        <v>Umbrella-social.display.umb</v>
      </c>
      <c r="H1885" s="24">
        <f t="shared" si="211"/>
        <v>4.3031938998825984E-3</v>
      </c>
      <c r="I1885" s="6">
        <f t="shared" si="211"/>
        <v>2.04</v>
      </c>
      <c r="J1885" s="6">
        <f t="shared" si="211"/>
        <v>5312771.2546917005</v>
      </c>
      <c r="K1885" s="18">
        <f t="shared" si="211"/>
        <v>0</v>
      </c>
      <c r="L1885" s="35">
        <f>Data!BQ37</f>
        <v>2.7527538541808972E-3</v>
      </c>
      <c r="Q1885" s="21">
        <v>0</v>
      </c>
      <c r="R1885" s="21">
        <v>0</v>
      </c>
      <c r="S1885" s="21">
        <v>0</v>
      </c>
      <c r="T1885" s="38">
        <v>0</v>
      </c>
    </row>
    <row r="1886" spans="1:20" x14ac:dyDescent="0.25">
      <c r="A1886" s="17" t="s">
        <v>279</v>
      </c>
      <c r="B1886" s="8" t="s">
        <v>338</v>
      </c>
      <c r="C1886" s="8" t="s">
        <v>334</v>
      </c>
      <c r="D1886" s="8" t="str">
        <f t="shared" si="207"/>
        <v>Week_24-generic-fifi</v>
      </c>
      <c r="E1886" s="8" t="str">
        <f t="shared" si="208"/>
        <v>Umbrella-social.display.umb</v>
      </c>
      <c r="H1886" s="24">
        <f t="shared" si="211"/>
        <v>4.3031938998825984E-3</v>
      </c>
      <c r="I1886" s="6">
        <f t="shared" si="211"/>
        <v>2.04</v>
      </c>
      <c r="J1886" s="6">
        <f t="shared" si="211"/>
        <v>5312771.2546917005</v>
      </c>
      <c r="K1886" s="18">
        <f t="shared" si="211"/>
        <v>0</v>
      </c>
      <c r="L1886" s="35">
        <f>Data!BQ38</f>
        <v>2.7527538541808972E-3</v>
      </c>
      <c r="Q1886" s="21">
        <v>0</v>
      </c>
      <c r="R1886" s="21">
        <v>0</v>
      </c>
      <c r="S1886" s="21">
        <v>0</v>
      </c>
      <c r="T1886" s="38">
        <v>0</v>
      </c>
    </row>
    <row r="1887" spans="1:20" x14ac:dyDescent="0.25">
      <c r="A1887" s="17" t="s">
        <v>280</v>
      </c>
      <c r="B1887" s="8" t="s">
        <v>338</v>
      </c>
      <c r="C1887" s="8" t="s">
        <v>334</v>
      </c>
      <c r="D1887" s="8" t="str">
        <f t="shared" si="207"/>
        <v>Week_25-generic-fifi</v>
      </c>
      <c r="E1887" s="8" t="str">
        <f t="shared" si="208"/>
        <v>Umbrella-social.display.umb</v>
      </c>
      <c r="H1887" s="24">
        <f t="shared" si="211"/>
        <v>4.3031938998825984E-3</v>
      </c>
      <c r="I1887" s="6">
        <f t="shared" si="211"/>
        <v>2.04</v>
      </c>
      <c r="J1887" s="6">
        <f t="shared" si="211"/>
        <v>5312771.2546917005</v>
      </c>
      <c r="K1887" s="18">
        <f t="shared" si="211"/>
        <v>0</v>
      </c>
      <c r="L1887" s="35">
        <f>Data!BQ39</f>
        <v>2.7527538541808972E-3</v>
      </c>
      <c r="Q1887" s="21">
        <v>0</v>
      </c>
      <c r="R1887" s="21">
        <v>0</v>
      </c>
      <c r="S1887" s="21">
        <v>0</v>
      </c>
      <c r="T1887" s="38">
        <v>0</v>
      </c>
    </row>
    <row r="1888" spans="1:20" x14ac:dyDescent="0.25">
      <c r="A1888" s="17" t="s">
        <v>281</v>
      </c>
      <c r="B1888" s="8" t="s">
        <v>338</v>
      </c>
      <c r="C1888" s="8" t="s">
        <v>334</v>
      </c>
      <c r="D1888" s="8" t="str">
        <f t="shared" si="207"/>
        <v>Week_26-generic-fifi</v>
      </c>
      <c r="E1888" s="8" t="str">
        <f t="shared" si="208"/>
        <v>Umbrella-social.display.umb</v>
      </c>
      <c r="H1888" s="24">
        <f t="shared" si="211"/>
        <v>4.3031938998825984E-3</v>
      </c>
      <c r="I1888" s="6">
        <f t="shared" si="211"/>
        <v>2.04</v>
      </c>
      <c r="J1888" s="6">
        <f t="shared" si="211"/>
        <v>5312771.2546917005</v>
      </c>
      <c r="K1888" s="18">
        <f t="shared" si="211"/>
        <v>0</v>
      </c>
      <c r="L1888" s="35">
        <f>Data!BQ40</f>
        <v>2.7527538541808972E-3</v>
      </c>
      <c r="Q1888" s="21">
        <v>0</v>
      </c>
      <c r="R1888" s="21">
        <v>0</v>
      </c>
      <c r="S1888" s="21">
        <v>0</v>
      </c>
      <c r="T1888" s="38">
        <v>0</v>
      </c>
    </row>
    <row r="1889" spans="1:20" x14ac:dyDescent="0.25">
      <c r="A1889" s="17" t="s">
        <v>282</v>
      </c>
      <c r="B1889" s="8" t="s">
        <v>338</v>
      </c>
      <c r="C1889" s="8" t="s">
        <v>334</v>
      </c>
      <c r="D1889" s="8" t="str">
        <f t="shared" si="207"/>
        <v>Week_27-generic-fifi</v>
      </c>
      <c r="E1889" s="8" t="str">
        <f t="shared" si="208"/>
        <v>Umbrella-social.display.umb</v>
      </c>
      <c r="H1889" s="24">
        <f t="shared" si="211"/>
        <v>4.3031938998825984E-3</v>
      </c>
      <c r="I1889" s="6">
        <f t="shared" si="211"/>
        <v>2.04</v>
      </c>
      <c r="J1889" s="6">
        <f t="shared" si="211"/>
        <v>5312771.2546917005</v>
      </c>
      <c r="K1889" s="18">
        <f t="shared" si="211"/>
        <v>0</v>
      </c>
      <c r="L1889" s="35">
        <f>Data!BQ41</f>
        <v>2.7527538541808972E-3</v>
      </c>
      <c r="Q1889" s="21">
        <v>0</v>
      </c>
      <c r="R1889" s="21">
        <v>0</v>
      </c>
      <c r="S1889" s="21">
        <v>0</v>
      </c>
      <c r="T1889" s="38">
        <v>0</v>
      </c>
    </row>
    <row r="1890" spans="1:20" x14ac:dyDescent="0.25">
      <c r="A1890" s="17" t="s">
        <v>283</v>
      </c>
      <c r="B1890" s="8" t="s">
        <v>338</v>
      </c>
      <c r="C1890" s="8" t="s">
        <v>334</v>
      </c>
      <c r="D1890" s="8" t="str">
        <f t="shared" si="207"/>
        <v>Week_28-generic-fifi</v>
      </c>
      <c r="E1890" s="8" t="str">
        <f t="shared" si="208"/>
        <v>Umbrella-social.display.umb</v>
      </c>
      <c r="H1890" s="24">
        <f t="shared" si="211"/>
        <v>4.3031938998825984E-3</v>
      </c>
      <c r="I1890" s="6">
        <f t="shared" si="211"/>
        <v>2.04</v>
      </c>
      <c r="J1890" s="6">
        <f t="shared" si="211"/>
        <v>5312771.2546917005</v>
      </c>
      <c r="K1890" s="18">
        <f t="shared" si="211"/>
        <v>0</v>
      </c>
      <c r="L1890" s="35">
        <f>Data!BQ42</f>
        <v>2.578895716022103E-3</v>
      </c>
      <c r="Q1890" s="21">
        <v>0</v>
      </c>
      <c r="R1890" s="21">
        <v>76.756778565244147</v>
      </c>
      <c r="S1890" s="21">
        <v>974.98530344188759</v>
      </c>
      <c r="T1890" s="38">
        <v>4.5579562343662783E-2</v>
      </c>
    </row>
    <row r="1891" spans="1:20" x14ac:dyDescent="0.25">
      <c r="A1891" s="17" t="s">
        <v>284</v>
      </c>
      <c r="B1891" s="8" t="s">
        <v>338</v>
      </c>
      <c r="C1891" s="8" t="s">
        <v>334</v>
      </c>
      <c r="D1891" s="8" t="str">
        <f t="shared" si="207"/>
        <v>Week_29-generic-fifi</v>
      </c>
      <c r="E1891" s="8" t="str">
        <f t="shared" si="208"/>
        <v>Umbrella-social.display.umb</v>
      </c>
      <c r="H1891" s="24">
        <f t="shared" si="211"/>
        <v>4.3031938998825984E-3</v>
      </c>
      <c r="I1891" s="6">
        <f t="shared" si="211"/>
        <v>2.04</v>
      </c>
      <c r="J1891" s="6">
        <f t="shared" si="211"/>
        <v>5312771.2546917005</v>
      </c>
      <c r="K1891" s="18">
        <f t="shared" si="211"/>
        <v>0</v>
      </c>
      <c r="L1891" s="35">
        <f>Data!BQ43</f>
        <v>2.578895716022103E-3</v>
      </c>
      <c r="Q1891" s="21">
        <v>0</v>
      </c>
      <c r="R1891" s="21">
        <v>0</v>
      </c>
      <c r="S1891" s="21">
        <v>0</v>
      </c>
      <c r="T1891" s="38">
        <v>0</v>
      </c>
    </row>
    <row r="1892" spans="1:20" x14ac:dyDescent="0.25">
      <c r="A1892" s="17" t="s">
        <v>285</v>
      </c>
      <c r="B1892" s="8" t="s">
        <v>338</v>
      </c>
      <c r="C1892" s="8" t="s">
        <v>334</v>
      </c>
      <c r="D1892" s="8" t="str">
        <f t="shared" si="207"/>
        <v>Week_30-generic-fifi</v>
      </c>
      <c r="E1892" s="8" t="str">
        <f t="shared" si="208"/>
        <v>Umbrella-social.display.umb</v>
      </c>
      <c r="H1892" s="24">
        <f t="shared" si="211"/>
        <v>4.3031938998825984E-3</v>
      </c>
      <c r="I1892" s="6">
        <f t="shared" si="211"/>
        <v>2.04</v>
      </c>
      <c r="J1892" s="6">
        <f t="shared" si="211"/>
        <v>5312771.2546917005</v>
      </c>
      <c r="K1892" s="18">
        <f t="shared" si="211"/>
        <v>0</v>
      </c>
      <c r="L1892" s="35">
        <f>Data!BQ44</f>
        <v>2.578895716022103E-3</v>
      </c>
      <c r="Q1892" s="21">
        <v>0</v>
      </c>
      <c r="R1892" s="21">
        <v>0</v>
      </c>
      <c r="S1892" s="21">
        <v>0</v>
      </c>
      <c r="T1892" s="38">
        <v>0</v>
      </c>
    </row>
    <row r="1893" spans="1:20" x14ac:dyDescent="0.25">
      <c r="A1893" s="17" t="s">
        <v>286</v>
      </c>
      <c r="B1893" s="8" t="s">
        <v>338</v>
      </c>
      <c r="C1893" s="8" t="s">
        <v>334</v>
      </c>
      <c r="D1893" s="8" t="str">
        <f t="shared" si="207"/>
        <v>Week_31-generic-fifi</v>
      </c>
      <c r="E1893" s="8" t="str">
        <f t="shared" si="208"/>
        <v>Umbrella-social.display.umb</v>
      </c>
      <c r="H1893" s="24">
        <f t="shared" si="211"/>
        <v>4.3031938998825984E-3</v>
      </c>
      <c r="I1893" s="6">
        <f t="shared" si="211"/>
        <v>2.04</v>
      </c>
      <c r="J1893" s="6">
        <f t="shared" si="211"/>
        <v>5312771.2546917005</v>
      </c>
      <c r="K1893" s="18">
        <f t="shared" si="211"/>
        <v>0</v>
      </c>
      <c r="L1893" s="35">
        <f>Data!BQ45</f>
        <v>2.578895716022103E-3</v>
      </c>
      <c r="Q1893" s="21">
        <v>0</v>
      </c>
      <c r="R1893" s="21">
        <v>0</v>
      </c>
      <c r="S1893" s="21">
        <v>0</v>
      </c>
      <c r="T1893" s="38">
        <v>0</v>
      </c>
    </row>
    <row r="1894" spans="1:20" x14ac:dyDescent="0.25">
      <c r="A1894" s="17" t="s">
        <v>287</v>
      </c>
      <c r="B1894" s="8" t="s">
        <v>338</v>
      </c>
      <c r="C1894" s="8" t="s">
        <v>334</v>
      </c>
      <c r="D1894" s="8" t="str">
        <f t="shared" si="207"/>
        <v>Week_32-generic-fifi</v>
      </c>
      <c r="E1894" s="8" t="str">
        <f t="shared" si="208"/>
        <v>Umbrella-social.display.umb</v>
      </c>
      <c r="H1894" s="24">
        <f t="shared" si="211"/>
        <v>4.3031938998825984E-3</v>
      </c>
      <c r="I1894" s="6">
        <f t="shared" si="211"/>
        <v>2.04</v>
      </c>
      <c r="J1894" s="6">
        <f t="shared" si="211"/>
        <v>5312771.2546917005</v>
      </c>
      <c r="K1894" s="18">
        <f t="shared" si="211"/>
        <v>0</v>
      </c>
      <c r="L1894" s="35">
        <f>Data!BQ46</f>
        <v>3.0135410614190871E-3</v>
      </c>
      <c r="Q1894" s="21">
        <v>0</v>
      </c>
      <c r="R1894" s="21">
        <v>0</v>
      </c>
      <c r="S1894" s="21">
        <v>0</v>
      </c>
      <c r="T1894" s="38">
        <v>0</v>
      </c>
    </row>
    <row r="1895" spans="1:20" x14ac:dyDescent="0.25">
      <c r="A1895" s="17" t="s">
        <v>288</v>
      </c>
      <c r="B1895" s="8" t="s">
        <v>338</v>
      </c>
      <c r="C1895" s="8" t="s">
        <v>334</v>
      </c>
      <c r="D1895" s="8" t="str">
        <f t="shared" si="207"/>
        <v>Week_33-generic-fifi</v>
      </c>
      <c r="E1895" s="8" t="str">
        <f t="shared" si="208"/>
        <v>Umbrella-social.display.umb</v>
      </c>
      <c r="H1895" s="24">
        <f t="shared" si="211"/>
        <v>4.3031938998825984E-3</v>
      </c>
      <c r="I1895" s="6">
        <f t="shared" si="211"/>
        <v>2.04</v>
      </c>
      <c r="J1895" s="6">
        <f t="shared" si="211"/>
        <v>5312771.2546917005</v>
      </c>
      <c r="K1895" s="18">
        <f t="shared" si="211"/>
        <v>0</v>
      </c>
      <c r="L1895" s="35">
        <f>Data!BQ47</f>
        <v>3.0135410614190871E-3</v>
      </c>
      <c r="Q1895" s="21">
        <v>0</v>
      </c>
      <c r="R1895" s="21">
        <v>0</v>
      </c>
      <c r="S1895" s="21">
        <v>0</v>
      </c>
      <c r="T1895" s="38">
        <v>0</v>
      </c>
    </row>
    <row r="1896" spans="1:20" x14ac:dyDescent="0.25">
      <c r="A1896" s="17" t="s">
        <v>289</v>
      </c>
      <c r="B1896" s="8" t="s">
        <v>338</v>
      </c>
      <c r="C1896" s="8" t="s">
        <v>334</v>
      </c>
      <c r="D1896" s="8" t="str">
        <f t="shared" si="207"/>
        <v>Week_34-generic-fifi</v>
      </c>
      <c r="E1896" s="8" t="str">
        <f t="shared" si="208"/>
        <v>Umbrella-social.display.umb</v>
      </c>
      <c r="H1896" s="24">
        <f t="shared" si="211"/>
        <v>4.3031938998825984E-3</v>
      </c>
      <c r="I1896" s="6">
        <f t="shared" si="211"/>
        <v>2.04</v>
      </c>
      <c r="J1896" s="6">
        <f t="shared" si="211"/>
        <v>5312771.2546917005</v>
      </c>
      <c r="K1896" s="18">
        <f t="shared" si="211"/>
        <v>0</v>
      </c>
      <c r="L1896" s="35">
        <f>Data!BQ48</f>
        <v>3.0135410614190871E-3</v>
      </c>
      <c r="Q1896" s="21">
        <v>0</v>
      </c>
      <c r="R1896" s="21">
        <v>0</v>
      </c>
      <c r="S1896" s="21">
        <v>0</v>
      </c>
      <c r="T1896" s="38">
        <v>0</v>
      </c>
    </row>
    <row r="1897" spans="1:20" x14ac:dyDescent="0.25">
      <c r="A1897" s="17" t="s">
        <v>290</v>
      </c>
      <c r="B1897" s="8" t="s">
        <v>338</v>
      </c>
      <c r="C1897" s="8" t="s">
        <v>334</v>
      </c>
      <c r="D1897" s="8" t="str">
        <f t="shared" si="207"/>
        <v>Week_35-generic-fifi</v>
      </c>
      <c r="E1897" s="8" t="str">
        <f t="shared" si="208"/>
        <v>Umbrella-social.display.umb</v>
      </c>
      <c r="H1897" s="24">
        <f t="shared" si="211"/>
        <v>4.3031938998825984E-3</v>
      </c>
      <c r="I1897" s="6">
        <f t="shared" si="211"/>
        <v>2.04</v>
      </c>
      <c r="J1897" s="6">
        <f t="shared" si="211"/>
        <v>5312771.2546917005</v>
      </c>
      <c r="K1897" s="18">
        <f t="shared" si="211"/>
        <v>0</v>
      </c>
      <c r="L1897" s="35">
        <f>Data!BQ49</f>
        <v>3.0135410614190871E-3</v>
      </c>
      <c r="Q1897" s="21">
        <v>0</v>
      </c>
      <c r="R1897" s="21">
        <v>0</v>
      </c>
      <c r="S1897" s="21">
        <v>0</v>
      </c>
      <c r="T1897" s="38">
        <v>0</v>
      </c>
    </row>
    <row r="1898" spans="1:20" x14ac:dyDescent="0.25">
      <c r="A1898" s="17" t="s">
        <v>291</v>
      </c>
      <c r="B1898" s="8" t="s">
        <v>338</v>
      </c>
      <c r="C1898" s="8" t="s">
        <v>334</v>
      </c>
      <c r="D1898" s="8" t="str">
        <f t="shared" si="207"/>
        <v>Week_36-generic-fifi</v>
      </c>
      <c r="E1898" s="8" t="str">
        <f t="shared" si="208"/>
        <v>Umbrella-social.display.umb</v>
      </c>
      <c r="H1898" s="24">
        <f t="shared" si="211"/>
        <v>4.3031938998825984E-3</v>
      </c>
      <c r="I1898" s="6">
        <f t="shared" si="211"/>
        <v>2.04</v>
      </c>
      <c r="J1898" s="6">
        <f t="shared" si="211"/>
        <v>5312771.2546917005</v>
      </c>
      <c r="K1898" s="18">
        <f t="shared" si="211"/>
        <v>0</v>
      </c>
      <c r="L1898" s="35">
        <f>Data!BQ50</f>
        <v>3.0135410614190871E-3</v>
      </c>
      <c r="Q1898" s="21">
        <v>0</v>
      </c>
      <c r="R1898" s="21">
        <v>0</v>
      </c>
      <c r="S1898" s="21">
        <v>0</v>
      </c>
      <c r="T1898" s="38">
        <v>0</v>
      </c>
    </row>
    <row r="1899" spans="1:20" x14ac:dyDescent="0.25">
      <c r="A1899" s="17" t="s">
        <v>292</v>
      </c>
      <c r="B1899" s="8" t="s">
        <v>338</v>
      </c>
      <c r="C1899" s="8" t="s">
        <v>334</v>
      </c>
      <c r="D1899" s="8" t="str">
        <f t="shared" si="207"/>
        <v>Week_37-generic-fifi</v>
      </c>
      <c r="E1899" s="8" t="str">
        <f t="shared" si="208"/>
        <v>Umbrella-social.display.umb</v>
      </c>
      <c r="H1899" s="24">
        <f t="shared" ref="H1899:K1914" si="212">H1898</f>
        <v>4.3031938998825984E-3</v>
      </c>
      <c r="I1899" s="6">
        <f t="shared" si="212"/>
        <v>2.04</v>
      </c>
      <c r="J1899" s="6">
        <f t="shared" si="212"/>
        <v>5312771.2546917005</v>
      </c>
      <c r="K1899" s="18">
        <f t="shared" si="212"/>
        <v>0</v>
      </c>
      <c r="L1899" s="35">
        <f>Data!BQ51</f>
        <v>3.1584228432180814E-3</v>
      </c>
      <c r="Q1899" s="21">
        <v>0</v>
      </c>
      <c r="R1899" s="21">
        <v>0</v>
      </c>
      <c r="S1899" s="21">
        <v>0</v>
      </c>
      <c r="T1899" s="38">
        <v>0</v>
      </c>
    </row>
    <row r="1900" spans="1:20" x14ac:dyDescent="0.25">
      <c r="A1900" s="17" t="s">
        <v>293</v>
      </c>
      <c r="B1900" s="8" t="s">
        <v>338</v>
      </c>
      <c r="C1900" s="8" t="s">
        <v>334</v>
      </c>
      <c r="D1900" s="8" t="str">
        <f t="shared" si="207"/>
        <v>Week_38-generic-fifi</v>
      </c>
      <c r="E1900" s="8" t="str">
        <f t="shared" si="208"/>
        <v>Umbrella-social.display.umb</v>
      </c>
      <c r="H1900" s="24">
        <f t="shared" si="212"/>
        <v>4.3031938998825984E-3</v>
      </c>
      <c r="I1900" s="6">
        <f t="shared" si="212"/>
        <v>2.04</v>
      </c>
      <c r="J1900" s="6">
        <f t="shared" si="212"/>
        <v>5312771.2546917005</v>
      </c>
      <c r="K1900" s="18">
        <f t="shared" si="212"/>
        <v>0</v>
      </c>
      <c r="L1900" s="35">
        <f>Data!BQ52</f>
        <v>3.1584228432180814E-3</v>
      </c>
      <c r="Q1900" s="21">
        <v>0</v>
      </c>
      <c r="R1900" s="21">
        <v>0</v>
      </c>
      <c r="S1900" s="21">
        <v>0</v>
      </c>
      <c r="T1900" s="38">
        <v>0</v>
      </c>
    </row>
    <row r="1901" spans="1:20" x14ac:dyDescent="0.25">
      <c r="A1901" s="17" t="s">
        <v>294</v>
      </c>
      <c r="B1901" s="8" t="s">
        <v>338</v>
      </c>
      <c r="C1901" s="8" t="s">
        <v>334</v>
      </c>
      <c r="D1901" s="8" t="str">
        <f t="shared" si="207"/>
        <v>Week_39-generic-fifi</v>
      </c>
      <c r="E1901" s="8" t="str">
        <f t="shared" si="208"/>
        <v>Umbrella-social.display.umb</v>
      </c>
      <c r="H1901" s="24">
        <f t="shared" si="212"/>
        <v>4.3031938998825984E-3</v>
      </c>
      <c r="I1901" s="6">
        <f t="shared" si="212"/>
        <v>2.04</v>
      </c>
      <c r="J1901" s="6">
        <f t="shared" si="212"/>
        <v>5312771.2546917005</v>
      </c>
      <c r="K1901" s="18">
        <f t="shared" si="212"/>
        <v>0</v>
      </c>
      <c r="L1901" s="35">
        <f>Data!BQ53</f>
        <v>3.1584228432180814E-3</v>
      </c>
      <c r="Q1901" s="21">
        <v>0</v>
      </c>
      <c r="R1901" s="21">
        <v>0</v>
      </c>
      <c r="S1901" s="21">
        <v>0</v>
      </c>
      <c r="T1901" s="38">
        <v>0</v>
      </c>
    </row>
    <row r="1902" spans="1:20" x14ac:dyDescent="0.25">
      <c r="A1902" s="17" t="s">
        <v>295</v>
      </c>
      <c r="B1902" s="8" t="s">
        <v>338</v>
      </c>
      <c r="C1902" s="8" t="s">
        <v>334</v>
      </c>
      <c r="D1902" s="8" t="str">
        <f t="shared" si="207"/>
        <v>Week_40-generic-fifi</v>
      </c>
      <c r="E1902" s="8" t="str">
        <f t="shared" si="208"/>
        <v>Umbrella-social.display.umb</v>
      </c>
      <c r="H1902" s="24">
        <f t="shared" si="212"/>
        <v>4.3031938998825984E-3</v>
      </c>
      <c r="I1902" s="6">
        <f t="shared" si="212"/>
        <v>2.04</v>
      </c>
      <c r="J1902" s="6">
        <f t="shared" si="212"/>
        <v>5312771.2546917005</v>
      </c>
      <c r="K1902" s="18">
        <f t="shared" si="212"/>
        <v>0</v>
      </c>
      <c r="L1902" s="35">
        <f>Data!BQ54</f>
        <v>3.1584228432180814E-3</v>
      </c>
      <c r="Q1902" s="21">
        <v>0</v>
      </c>
      <c r="R1902" s="21">
        <v>0</v>
      </c>
      <c r="S1902" s="21">
        <v>0</v>
      </c>
      <c r="T1902" s="38">
        <v>0</v>
      </c>
    </row>
    <row r="1903" spans="1:20" x14ac:dyDescent="0.25">
      <c r="A1903" s="17" t="s">
        <v>296</v>
      </c>
      <c r="B1903" s="8" t="s">
        <v>338</v>
      </c>
      <c r="C1903" s="8" t="s">
        <v>334</v>
      </c>
      <c r="D1903" s="8" t="str">
        <f t="shared" si="207"/>
        <v>Week_41-generic-fifi</v>
      </c>
      <c r="E1903" s="8" t="str">
        <f t="shared" si="208"/>
        <v>Umbrella-social.display.umb</v>
      </c>
      <c r="H1903" s="24">
        <f t="shared" si="212"/>
        <v>4.3031938998825984E-3</v>
      </c>
      <c r="I1903" s="6">
        <f t="shared" si="212"/>
        <v>2.04</v>
      </c>
      <c r="J1903" s="6">
        <f t="shared" si="212"/>
        <v>5312771.2546917005</v>
      </c>
      <c r="K1903" s="18">
        <f t="shared" si="212"/>
        <v>0</v>
      </c>
      <c r="L1903" s="35">
        <f>Data!BQ55</f>
        <v>3.7379499704140603E-3</v>
      </c>
      <c r="Q1903" s="21">
        <v>0</v>
      </c>
      <c r="R1903" s="21">
        <v>0</v>
      </c>
      <c r="S1903" s="21">
        <v>0</v>
      </c>
      <c r="T1903" s="38">
        <v>0</v>
      </c>
    </row>
    <row r="1904" spans="1:20" x14ac:dyDescent="0.25">
      <c r="A1904" s="17" t="s">
        <v>297</v>
      </c>
      <c r="B1904" s="8" t="s">
        <v>338</v>
      </c>
      <c r="C1904" s="8" t="s">
        <v>334</v>
      </c>
      <c r="D1904" s="8" t="str">
        <f t="shared" si="207"/>
        <v>Week_42-generic-fifi</v>
      </c>
      <c r="E1904" s="8" t="str">
        <f t="shared" si="208"/>
        <v>Umbrella-social.display.umb</v>
      </c>
      <c r="H1904" s="24">
        <f t="shared" si="212"/>
        <v>4.3031938998825984E-3</v>
      </c>
      <c r="I1904" s="6">
        <f t="shared" si="212"/>
        <v>2.04</v>
      </c>
      <c r="J1904" s="6">
        <f t="shared" si="212"/>
        <v>5312771.2546917005</v>
      </c>
      <c r="K1904" s="18">
        <f t="shared" si="212"/>
        <v>0</v>
      </c>
      <c r="L1904" s="35">
        <f>Data!BQ56</f>
        <v>3.7379499704140603E-3</v>
      </c>
      <c r="Q1904" s="21">
        <v>0</v>
      </c>
      <c r="R1904" s="21">
        <v>0</v>
      </c>
      <c r="S1904" s="21">
        <v>0</v>
      </c>
      <c r="T1904" s="38">
        <v>0</v>
      </c>
    </row>
    <row r="1905" spans="1:20" x14ac:dyDescent="0.25">
      <c r="A1905" s="17" t="s">
        <v>298</v>
      </c>
      <c r="B1905" s="8" t="s">
        <v>338</v>
      </c>
      <c r="C1905" s="8" t="s">
        <v>334</v>
      </c>
      <c r="D1905" s="8" t="str">
        <f t="shared" si="207"/>
        <v>Week_43-generic-fifi</v>
      </c>
      <c r="E1905" s="8" t="str">
        <f t="shared" si="208"/>
        <v>Umbrella-social.display.umb</v>
      </c>
      <c r="H1905" s="24">
        <f t="shared" si="212"/>
        <v>4.3031938998825984E-3</v>
      </c>
      <c r="I1905" s="6">
        <f t="shared" si="212"/>
        <v>2.04</v>
      </c>
      <c r="J1905" s="6">
        <f t="shared" si="212"/>
        <v>5312771.2546917005</v>
      </c>
      <c r="K1905" s="18">
        <f t="shared" si="212"/>
        <v>0</v>
      </c>
      <c r="L1905" s="35">
        <f>Data!BQ57</f>
        <v>3.7379499704140603E-3</v>
      </c>
      <c r="Q1905" s="21">
        <v>0</v>
      </c>
      <c r="R1905" s="21">
        <v>0</v>
      </c>
      <c r="S1905" s="21">
        <v>0</v>
      </c>
      <c r="T1905" s="38">
        <v>0</v>
      </c>
    </row>
    <row r="1906" spans="1:20" x14ac:dyDescent="0.25">
      <c r="A1906" s="17" t="s">
        <v>299</v>
      </c>
      <c r="B1906" s="8" t="s">
        <v>338</v>
      </c>
      <c r="C1906" s="8" t="s">
        <v>334</v>
      </c>
      <c r="D1906" s="8" t="str">
        <f t="shared" si="207"/>
        <v>Week_44-generic-fifi</v>
      </c>
      <c r="E1906" s="8" t="str">
        <f t="shared" si="208"/>
        <v>Umbrella-social.display.umb</v>
      </c>
      <c r="H1906" s="24">
        <f t="shared" si="212"/>
        <v>4.3031938998825984E-3</v>
      </c>
      <c r="I1906" s="6">
        <f t="shared" si="212"/>
        <v>2.04</v>
      </c>
      <c r="J1906" s="6">
        <f t="shared" si="212"/>
        <v>5312771.2546917005</v>
      </c>
      <c r="K1906" s="18">
        <f t="shared" si="212"/>
        <v>0</v>
      </c>
      <c r="L1906" s="35">
        <f>Data!BQ58</f>
        <v>3.7379499704140603E-3</v>
      </c>
      <c r="Q1906" s="21">
        <v>0</v>
      </c>
      <c r="R1906" s="21">
        <v>0</v>
      </c>
      <c r="S1906" s="21">
        <v>0</v>
      </c>
      <c r="T1906" s="38">
        <v>0</v>
      </c>
    </row>
    <row r="1907" spans="1:20" x14ac:dyDescent="0.25">
      <c r="A1907" s="17" t="s">
        <v>300</v>
      </c>
      <c r="B1907" s="8" t="s">
        <v>338</v>
      </c>
      <c r="C1907" s="8" t="s">
        <v>334</v>
      </c>
      <c r="D1907" s="8" t="str">
        <f t="shared" si="207"/>
        <v>Week_45-generic-fifi</v>
      </c>
      <c r="E1907" s="8" t="str">
        <f t="shared" si="208"/>
        <v>Umbrella-social.display.umb</v>
      </c>
      <c r="H1907" s="24">
        <f t="shared" si="212"/>
        <v>4.3031938998825984E-3</v>
      </c>
      <c r="I1907" s="6">
        <f t="shared" si="212"/>
        <v>2.04</v>
      </c>
      <c r="J1907" s="6">
        <f t="shared" si="212"/>
        <v>5312771.2546917005</v>
      </c>
      <c r="K1907" s="18">
        <f t="shared" si="212"/>
        <v>0</v>
      </c>
      <c r="L1907" s="35">
        <f>Data!BQ59</f>
        <v>3.2163755559376796E-3</v>
      </c>
      <c r="Q1907" s="21">
        <v>0</v>
      </c>
      <c r="R1907" s="21">
        <v>0</v>
      </c>
      <c r="S1907" s="21">
        <v>0</v>
      </c>
      <c r="T1907" s="38">
        <v>0</v>
      </c>
    </row>
    <row r="1908" spans="1:20" x14ac:dyDescent="0.25">
      <c r="A1908" s="17" t="s">
        <v>301</v>
      </c>
      <c r="B1908" s="8" t="s">
        <v>338</v>
      </c>
      <c r="C1908" s="8" t="s">
        <v>334</v>
      </c>
      <c r="D1908" s="8" t="str">
        <f t="shared" si="207"/>
        <v>Week_46-generic-fifi</v>
      </c>
      <c r="E1908" s="8" t="str">
        <f t="shared" si="208"/>
        <v>Umbrella-social.display.umb</v>
      </c>
      <c r="H1908" s="24">
        <f t="shared" si="212"/>
        <v>4.3031938998825984E-3</v>
      </c>
      <c r="I1908" s="6">
        <f t="shared" si="212"/>
        <v>2.04</v>
      </c>
      <c r="J1908" s="6">
        <f t="shared" si="212"/>
        <v>5312771.2546917005</v>
      </c>
      <c r="K1908" s="18">
        <f t="shared" si="212"/>
        <v>0</v>
      </c>
      <c r="L1908" s="35">
        <f>Data!BQ60</f>
        <v>3.2163755559376796E-3</v>
      </c>
      <c r="Q1908" s="21">
        <v>0</v>
      </c>
      <c r="R1908" s="21">
        <v>0</v>
      </c>
      <c r="S1908" s="21">
        <v>0</v>
      </c>
      <c r="T1908" s="38">
        <v>0</v>
      </c>
    </row>
    <row r="1909" spans="1:20" x14ac:dyDescent="0.25">
      <c r="A1909" s="17" t="s">
        <v>272</v>
      </c>
      <c r="B1909" s="8" t="s">
        <v>338</v>
      </c>
      <c r="C1909" s="8" t="s">
        <v>334</v>
      </c>
      <c r="D1909" s="8" t="str">
        <f t="shared" si="207"/>
        <v>Week_47-generic-fifi</v>
      </c>
      <c r="E1909" s="8" t="str">
        <f t="shared" si="208"/>
        <v>Umbrella-social.display.umb</v>
      </c>
      <c r="H1909" s="24">
        <f t="shared" si="212"/>
        <v>4.3031938998825984E-3</v>
      </c>
      <c r="I1909" s="6">
        <f t="shared" si="212"/>
        <v>2.04</v>
      </c>
      <c r="J1909" s="6">
        <f t="shared" si="212"/>
        <v>5312771.2546917005</v>
      </c>
      <c r="K1909" s="18">
        <f t="shared" si="212"/>
        <v>0</v>
      </c>
      <c r="L1909" s="35">
        <f>Data!BQ61</f>
        <v>3.2163755559376796E-3</v>
      </c>
      <c r="Q1909" s="21">
        <v>0</v>
      </c>
      <c r="R1909" s="21">
        <v>0</v>
      </c>
      <c r="S1909" s="21">
        <v>0</v>
      </c>
      <c r="T1909" s="38">
        <v>0</v>
      </c>
    </row>
    <row r="1910" spans="1:20" x14ac:dyDescent="0.25">
      <c r="A1910" s="17" t="s">
        <v>273</v>
      </c>
      <c r="B1910" s="8" t="s">
        <v>338</v>
      </c>
      <c r="C1910" s="8" t="s">
        <v>334</v>
      </c>
      <c r="D1910" s="8" t="str">
        <f t="shared" si="207"/>
        <v>Week_48-generic-fifi</v>
      </c>
      <c r="E1910" s="8" t="str">
        <f t="shared" si="208"/>
        <v>Umbrella-social.display.umb</v>
      </c>
      <c r="H1910" s="24">
        <f t="shared" si="212"/>
        <v>4.3031938998825984E-3</v>
      </c>
      <c r="I1910" s="6">
        <f t="shared" si="212"/>
        <v>2.04</v>
      </c>
      <c r="J1910" s="6">
        <f t="shared" si="212"/>
        <v>5312771.2546917005</v>
      </c>
      <c r="K1910" s="18">
        <f t="shared" si="212"/>
        <v>0</v>
      </c>
      <c r="L1910" s="35">
        <f>Data!BQ62</f>
        <v>3.2163755559376796E-3</v>
      </c>
      <c r="Q1910" s="21">
        <v>0</v>
      </c>
      <c r="R1910" s="21">
        <v>0</v>
      </c>
      <c r="S1910" s="21">
        <v>0</v>
      </c>
      <c r="T1910" s="38">
        <v>0</v>
      </c>
    </row>
    <row r="1911" spans="1:20" x14ac:dyDescent="0.25">
      <c r="A1911" s="17" t="s">
        <v>274</v>
      </c>
      <c r="B1911" s="8" t="s">
        <v>338</v>
      </c>
      <c r="C1911" s="8" t="s">
        <v>334</v>
      </c>
      <c r="D1911" s="8" t="str">
        <f t="shared" si="207"/>
        <v>Week_49-generic-fifi</v>
      </c>
      <c r="E1911" s="8" t="str">
        <f t="shared" si="208"/>
        <v>Umbrella-social.display.umb</v>
      </c>
      <c r="H1911" s="24">
        <f t="shared" si="212"/>
        <v>4.3031938998825984E-3</v>
      </c>
      <c r="I1911" s="6">
        <f t="shared" si="212"/>
        <v>2.04</v>
      </c>
      <c r="J1911" s="6">
        <f t="shared" si="212"/>
        <v>5312771.2546917005</v>
      </c>
      <c r="K1911" s="18">
        <f t="shared" si="212"/>
        <v>0</v>
      </c>
      <c r="L1911" s="35">
        <f>Data!BQ63</f>
        <v>3.2163755559376796E-3</v>
      </c>
      <c r="Q1911" s="21">
        <v>0</v>
      </c>
      <c r="R1911" s="21">
        <v>0</v>
      </c>
      <c r="S1911" s="21">
        <v>0</v>
      </c>
      <c r="T1911" s="38">
        <v>0</v>
      </c>
    </row>
    <row r="1912" spans="1:20" x14ac:dyDescent="0.25">
      <c r="A1912" s="17" t="s">
        <v>275</v>
      </c>
      <c r="B1912" s="8" t="s">
        <v>338</v>
      </c>
      <c r="C1912" s="8" t="s">
        <v>334</v>
      </c>
      <c r="D1912" s="8" t="str">
        <f t="shared" si="207"/>
        <v>Week_50-generic-fifi</v>
      </c>
      <c r="E1912" s="8" t="str">
        <f t="shared" si="208"/>
        <v>Umbrella-social.display.umb</v>
      </c>
      <c r="H1912" s="24">
        <f t="shared" si="212"/>
        <v>4.3031938998825984E-3</v>
      </c>
      <c r="I1912" s="6">
        <f t="shared" si="212"/>
        <v>2.04</v>
      </c>
      <c r="J1912" s="6">
        <f t="shared" si="212"/>
        <v>5312771.2546917005</v>
      </c>
      <c r="K1912" s="18">
        <f t="shared" si="212"/>
        <v>0</v>
      </c>
      <c r="L1912" s="35">
        <f>Data!BQ64</f>
        <v>2.8107065669004949E-3</v>
      </c>
      <c r="Q1912" s="21">
        <v>0</v>
      </c>
      <c r="R1912" s="21">
        <v>96.19571475827243</v>
      </c>
      <c r="S1912" s="21">
        <v>1311.1964366193477</v>
      </c>
      <c r="T1912" s="38">
        <v>6.4153725584222832E-2</v>
      </c>
    </row>
    <row r="1913" spans="1:20" x14ac:dyDescent="0.25">
      <c r="A1913" s="17" t="s">
        <v>276</v>
      </c>
      <c r="B1913" s="8" t="s">
        <v>338</v>
      </c>
      <c r="C1913" s="8" t="s">
        <v>334</v>
      </c>
      <c r="D1913" s="8" t="str">
        <f t="shared" si="207"/>
        <v>Week_51-generic-fifi</v>
      </c>
      <c r="E1913" s="8" t="str">
        <f t="shared" si="208"/>
        <v>Umbrella-social.display.umb</v>
      </c>
      <c r="H1913" s="24">
        <f t="shared" si="212"/>
        <v>4.3031938998825984E-3</v>
      </c>
      <c r="I1913" s="6">
        <f t="shared" si="212"/>
        <v>2.04</v>
      </c>
      <c r="J1913" s="6">
        <f t="shared" si="212"/>
        <v>5312771.2546917005</v>
      </c>
      <c r="K1913" s="18">
        <f t="shared" si="212"/>
        <v>0</v>
      </c>
      <c r="L1913" s="35">
        <f>Data!BQ65</f>
        <v>2.8107065669004949E-3</v>
      </c>
      <c r="Q1913" s="21">
        <v>0</v>
      </c>
      <c r="R1913" s="21">
        <v>62.205738754471902</v>
      </c>
      <c r="S1913" s="21">
        <v>782.7277411207557</v>
      </c>
      <c r="T1913" s="38">
        <v>3.3821806759813167E-2</v>
      </c>
    </row>
    <row r="1914" spans="1:20" x14ac:dyDescent="0.25">
      <c r="A1914" s="17" t="s">
        <v>277</v>
      </c>
      <c r="B1914" s="8" t="s">
        <v>338</v>
      </c>
      <c r="C1914" s="8" t="s">
        <v>334</v>
      </c>
      <c r="D1914" s="8" t="str">
        <f t="shared" si="207"/>
        <v>Week_52-generic-fifi</v>
      </c>
      <c r="E1914" s="8" t="str">
        <f t="shared" si="208"/>
        <v>Umbrella-social.display.umb</v>
      </c>
      <c r="H1914" s="24">
        <f t="shared" si="212"/>
        <v>4.3031938998825984E-3</v>
      </c>
      <c r="I1914" s="6">
        <f t="shared" si="212"/>
        <v>2.04</v>
      </c>
      <c r="J1914" s="6">
        <f t="shared" si="212"/>
        <v>5312771.2546917005</v>
      </c>
      <c r="K1914" s="18">
        <f t="shared" si="212"/>
        <v>0</v>
      </c>
      <c r="L1914" s="35">
        <f>Data!BQ66</f>
        <v>2.8107065669004949E-3</v>
      </c>
      <c r="Q1914" s="21">
        <v>0</v>
      </c>
      <c r="R1914" s="21">
        <v>0</v>
      </c>
      <c r="S1914" s="21">
        <v>0</v>
      </c>
      <c r="T1914" s="38">
        <v>0</v>
      </c>
    </row>
    <row r="1916" spans="1:20" x14ac:dyDescent="0.25">
      <c r="A1916" s="16" t="s">
        <v>328</v>
      </c>
      <c r="B1916" s="8" t="s">
        <v>338</v>
      </c>
      <c r="C1916" s="8" t="s">
        <v>334</v>
      </c>
      <c r="D1916" s="8" t="str">
        <f>A1916&amp;"-generic-cofi"</f>
        <v>Week_40_old-generic-cofi</v>
      </c>
      <c r="E1916" s="8" t="str">
        <f>IF(RIGHT(A1916,3)="old","Initial",B1916&amp;"-"&amp;C1916)</f>
        <v>Initial</v>
      </c>
      <c r="H1916" s="25">
        <f>SUMIFS(Data!N$2:N$48,Data!$L$2:$L$48,$C1916,Data!$M$2:$M$48,RIGHT($D1916,4))</f>
        <v>3.7860487552035266E-3</v>
      </c>
      <c r="I1916" s="42">
        <f>VLOOKUP(C1916,parms,8,FALSE)</f>
        <v>2.04</v>
      </c>
      <c r="J1916" s="28">
        <f>SUMIFS(Data!O$2:O$48,Data!$L$2:$L$48,$C1916,Data!$M$2:$M$48,RIGHT($D1916,4))</f>
        <v>4656316.0929763103</v>
      </c>
      <c r="K1916" s="25">
        <f>SUMIFS(Data!Q$2:Q$48,Data!$L$2:$L$48,$C1916,Data!$M$2:$M$48,RIGHT($D1916,4))</f>
        <v>0</v>
      </c>
      <c r="L1916" s="35">
        <f>Data!BQ2</f>
        <v>3.1584228432180814E-3</v>
      </c>
      <c r="Q1916" s="21">
        <v>0</v>
      </c>
      <c r="R1916" s="21">
        <v>0</v>
      </c>
      <c r="S1916" s="21">
        <v>0</v>
      </c>
      <c r="T1916" s="38">
        <v>0</v>
      </c>
    </row>
    <row r="1917" spans="1:20" x14ac:dyDescent="0.25">
      <c r="A1917" s="16" t="s">
        <v>316</v>
      </c>
      <c r="B1917" s="8" t="s">
        <v>338</v>
      </c>
      <c r="C1917" s="8" t="s">
        <v>334</v>
      </c>
      <c r="D1917" s="8" t="str">
        <f t="shared" ref="D1917:D1980" si="213">A1917&amp;"-generic-cofi"</f>
        <v>Week_41_old-generic-cofi</v>
      </c>
      <c r="E1917" s="8" t="str">
        <f t="shared" ref="E1917:E1980" si="214">IF(RIGHT(A1917,3)="old","Initial",B1917&amp;"-"&amp;C1917)</f>
        <v>Initial</v>
      </c>
      <c r="H1917" s="24">
        <f t="shared" ref="H1917:K1932" si="215">H1916</f>
        <v>3.7860487552035266E-3</v>
      </c>
      <c r="I1917" s="6">
        <f>I1916</f>
        <v>2.04</v>
      </c>
      <c r="J1917" s="6">
        <f t="shared" si="215"/>
        <v>4656316.0929763103</v>
      </c>
      <c r="K1917" s="18">
        <f t="shared" si="215"/>
        <v>0</v>
      </c>
      <c r="L1917" s="35">
        <f>Data!BQ3</f>
        <v>3.7379499704140603E-3</v>
      </c>
      <c r="Q1917" s="21">
        <v>0</v>
      </c>
      <c r="R1917" s="21">
        <v>0</v>
      </c>
      <c r="S1917" s="21">
        <v>0</v>
      </c>
      <c r="T1917" s="38">
        <v>0</v>
      </c>
    </row>
    <row r="1918" spans="1:20" x14ac:dyDescent="0.25">
      <c r="A1918" s="16" t="s">
        <v>317</v>
      </c>
      <c r="B1918" s="8" t="s">
        <v>338</v>
      </c>
      <c r="C1918" s="8" t="s">
        <v>334</v>
      </c>
      <c r="D1918" s="8" t="str">
        <f t="shared" si="213"/>
        <v>Week_42_old-generic-cofi</v>
      </c>
      <c r="E1918" s="8" t="str">
        <f t="shared" si="214"/>
        <v>Initial</v>
      </c>
      <c r="H1918" s="24">
        <f t="shared" si="215"/>
        <v>3.7860487552035266E-3</v>
      </c>
      <c r="I1918" s="6">
        <f t="shared" si="215"/>
        <v>2.04</v>
      </c>
      <c r="J1918" s="6">
        <f t="shared" si="215"/>
        <v>4656316.0929763103</v>
      </c>
      <c r="K1918" s="18">
        <f t="shared" si="215"/>
        <v>0</v>
      </c>
      <c r="L1918" s="35">
        <f>Data!BQ4</f>
        <v>3.7379499704140603E-3</v>
      </c>
      <c r="Q1918" s="21">
        <v>0</v>
      </c>
      <c r="R1918" s="21">
        <v>0</v>
      </c>
      <c r="S1918" s="21">
        <v>0</v>
      </c>
      <c r="T1918" s="38">
        <v>0</v>
      </c>
    </row>
    <row r="1919" spans="1:20" x14ac:dyDescent="0.25">
      <c r="A1919" s="16" t="s">
        <v>318</v>
      </c>
      <c r="B1919" s="8" t="s">
        <v>338</v>
      </c>
      <c r="C1919" s="8" t="s">
        <v>334</v>
      </c>
      <c r="D1919" s="8" t="str">
        <f t="shared" si="213"/>
        <v>Week_43_old-generic-cofi</v>
      </c>
      <c r="E1919" s="8" t="str">
        <f t="shared" si="214"/>
        <v>Initial</v>
      </c>
      <c r="H1919" s="24">
        <f t="shared" si="215"/>
        <v>3.7860487552035266E-3</v>
      </c>
      <c r="I1919" s="6">
        <f t="shared" si="215"/>
        <v>2.04</v>
      </c>
      <c r="J1919" s="6">
        <f t="shared" si="215"/>
        <v>4656316.0929763103</v>
      </c>
      <c r="K1919" s="18">
        <f t="shared" si="215"/>
        <v>0</v>
      </c>
      <c r="L1919" s="35">
        <f>Data!BQ5</f>
        <v>3.7379499704140603E-3</v>
      </c>
      <c r="Q1919" s="21">
        <v>0</v>
      </c>
      <c r="R1919" s="21">
        <v>0</v>
      </c>
      <c r="S1919" s="21">
        <v>0</v>
      </c>
      <c r="T1919" s="38">
        <v>0</v>
      </c>
    </row>
    <row r="1920" spans="1:20" x14ac:dyDescent="0.25">
      <c r="A1920" s="16" t="s">
        <v>319</v>
      </c>
      <c r="B1920" s="8" t="s">
        <v>338</v>
      </c>
      <c r="C1920" s="8" t="s">
        <v>334</v>
      </c>
      <c r="D1920" s="8" t="str">
        <f t="shared" si="213"/>
        <v>Week_44_old-generic-cofi</v>
      </c>
      <c r="E1920" s="8" t="str">
        <f t="shared" si="214"/>
        <v>Initial</v>
      </c>
      <c r="H1920" s="24">
        <f t="shared" si="215"/>
        <v>3.7860487552035266E-3</v>
      </c>
      <c r="I1920" s="6">
        <f t="shared" si="215"/>
        <v>2.04</v>
      </c>
      <c r="J1920" s="6">
        <f t="shared" si="215"/>
        <v>4656316.0929763103</v>
      </c>
      <c r="K1920" s="18">
        <f t="shared" si="215"/>
        <v>0</v>
      </c>
      <c r="L1920" s="35">
        <f>Data!BQ6</f>
        <v>3.7379499704140603E-3</v>
      </c>
      <c r="Q1920" s="21">
        <v>0</v>
      </c>
      <c r="R1920" s="21">
        <v>302.16933903319318</v>
      </c>
      <c r="S1920" s="21">
        <v>6900.0939164827469</v>
      </c>
      <c r="T1920" s="38">
        <v>0.76614504804448047</v>
      </c>
    </row>
    <row r="1921" spans="1:20" x14ac:dyDescent="0.25">
      <c r="A1921" s="16" t="s">
        <v>320</v>
      </c>
      <c r="B1921" s="8" t="s">
        <v>338</v>
      </c>
      <c r="C1921" s="8" t="s">
        <v>334</v>
      </c>
      <c r="D1921" s="8" t="str">
        <f t="shared" si="213"/>
        <v>Week_45_old-generic-cofi</v>
      </c>
      <c r="E1921" s="8" t="str">
        <f t="shared" si="214"/>
        <v>Initial</v>
      </c>
      <c r="H1921" s="24">
        <f t="shared" si="215"/>
        <v>3.7860487552035266E-3</v>
      </c>
      <c r="I1921" s="6">
        <f t="shared" si="215"/>
        <v>2.04</v>
      </c>
      <c r="J1921" s="6">
        <f t="shared" si="215"/>
        <v>4656316.0929763103</v>
      </c>
      <c r="K1921" s="18">
        <f t="shared" si="215"/>
        <v>0</v>
      </c>
      <c r="L1921" s="35">
        <f>Data!BQ7</f>
        <v>3.2163755559376796E-3</v>
      </c>
      <c r="Q1921" s="21">
        <v>0</v>
      </c>
      <c r="R1921" s="21">
        <v>462.13007827286657</v>
      </c>
      <c r="S1921" s="21">
        <v>8894.5872540923392</v>
      </c>
      <c r="T1921" s="38">
        <v>0.73060399681391641</v>
      </c>
    </row>
    <row r="1922" spans="1:20" x14ac:dyDescent="0.25">
      <c r="A1922" s="16" t="s">
        <v>321</v>
      </c>
      <c r="B1922" s="8" t="s">
        <v>338</v>
      </c>
      <c r="C1922" s="8" t="s">
        <v>334</v>
      </c>
      <c r="D1922" s="8" t="str">
        <f t="shared" si="213"/>
        <v>Week_46_old-generic-cofi</v>
      </c>
      <c r="E1922" s="8" t="str">
        <f t="shared" si="214"/>
        <v>Initial</v>
      </c>
      <c r="H1922" s="24">
        <f t="shared" si="215"/>
        <v>3.7860487552035266E-3</v>
      </c>
      <c r="I1922" s="6">
        <f t="shared" si="215"/>
        <v>2.04</v>
      </c>
      <c r="J1922" s="6">
        <f t="shared" si="215"/>
        <v>4656316.0929763103</v>
      </c>
      <c r="K1922" s="18">
        <f t="shared" si="215"/>
        <v>0</v>
      </c>
      <c r="L1922" s="35">
        <f>Data!BQ8</f>
        <v>3.2163755559376796E-3</v>
      </c>
      <c r="Q1922" s="21">
        <v>0</v>
      </c>
      <c r="R1922" s="21">
        <v>342.12942466464358</v>
      </c>
      <c r="S1922" s="21">
        <v>7201.2018622803471</v>
      </c>
      <c r="T1922" s="38">
        <v>0.67104931509228516</v>
      </c>
    </row>
    <row r="1923" spans="1:20" x14ac:dyDescent="0.25">
      <c r="A1923" s="16" t="s">
        <v>322</v>
      </c>
      <c r="B1923" s="8" t="s">
        <v>338</v>
      </c>
      <c r="C1923" s="8" t="s">
        <v>334</v>
      </c>
      <c r="D1923" s="8" t="str">
        <f t="shared" si="213"/>
        <v>Week_47_old-generic-cofi</v>
      </c>
      <c r="E1923" s="8" t="str">
        <f t="shared" si="214"/>
        <v>Initial</v>
      </c>
      <c r="H1923" s="24">
        <f t="shared" si="215"/>
        <v>3.7860487552035266E-3</v>
      </c>
      <c r="I1923" s="6">
        <f t="shared" si="215"/>
        <v>2.04</v>
      </c>
      <c r="J1923" s="6">
        <f t="shared" si="215"/>
        <v>4656316.0929763103</v>
      </c>
      <c r="K1923" s="18">
        <f t="shared" si="215"/>
        <v>0</v>
      </c>
      <c r="L1923" s="35">
        <f>Data!BQ9</f>
        <v>3.2163755559376796E-3</v>
      </c>
      <c r="Q1923" s="21">
        <v>0</v>
      </c>
      <c r="R1923" s="21">
        <v>282.50230969530594</v>
      </c>
      <c r="S1923" s="21">
        <v>6026.0165406032384</v>
      </c>
      <c r="T1923" s="38">
        <v>0.60810369686645882</v>
      </c>
    </row>
    <row r="1924" spans="1:20" x14ac:dyDescent="0.25">
      <c r="A1924" s="16" t="s">
        <v>323</v>
      </c>
      <c r="B1924" s="8" t="s">
        <v>338</v>
      </c>
      <c r="C1924" s="8" t="s">
        <v>334</v>
      </c>
      <c r="D1924" s="8" t="str">
        <f t="shared" si="213"/>
        <v>Week_48_old-generic-cofi</v>
      </c>
      <c r="E1924" s="8" t="str">
        <f t="shared" si="214"/>
        <v>Initial</v>
      </c>
      <c r="H1924" s="24">
        <f t="shared" si="215"/>
        <v>3.7860487552035266E-3</v>
      </c>
      <c r="I1924" s="6">
        <f t="shared" si="215"/>
        <v>2.04</v>
      </c>
      <c r="J1924" s="6">
        <f t="shared" si="215"/>
        <v>4656316.0929763103</v>
      </c>
      <c r="K1924" s="18">
        <f t="shared" si="215"/>
        <v>0</v>
      </c>
      <c r="L1924" s="35">
        <f>Data!BQ10</f>
        <v>3.2163755559376796E-3</v>
      </c>
      <c r="Q1924" s="21">
        <v>0</v>
      </c>
      <c r="R1924" s="21">
        <v>250.75095734500132</v>
      </c>
      <c r="S1924" s="21">
        <v>5653.9813987339976</v>
      </c>
      <c r="T1924" s="38">
        <v>0.63697324930680455</v>
      </c>
    </row>
    <row r="1925" spans="1:20" x14ac:dyDescent="0.25">
      <c r="A1925" s="16" t="s">
        <v>324</v>
      </c>
      <c r="B1925" s="8" t="s">
        <v>338</v>
      </c>
      <c r="C1925" s="8" t="s">
        <v>334</v>
      </c>
      <c r="D1925" s="8" t="str">
        <f t="shared" si="213"/>
        <v>Week_49_old-generic-cofi</v>
      </c>
      <c r="E1925" s="8" t="str">
        <f t="shared" si="214"/>
        <v>Initial</v>
      </c>
      <c r="H1925" s="24">
        <f t="shared" si="215"/>
        <v>3.7860487552035266E-3</v>
      </c>
      <c r="I1925" s="6">
        <f t="shared" si="215"/>
        <v>2.04</v>
      </c>
      <c r="J1925" s="6">
        <f t="shared" si="215"/>
        <v>4656316.0929763103</v>
      </c>
      <c r="K1925" s="18">
        <f t="shared" si="215"/>
        <v>0</v>
      </c>
      <c r="L1925" s="35">
        <f>Data!BQ11</f>
        <v>3.2163755559376796E-3</v>
      </c>
      <c r="Q1925" s="21">
        <v>0</v>
      </c>
      <c r="R1925" s="21">
        <v>253.46668352760497</v>
      </c>
      <c r="S1925" s="21">
        <v>5575.7400244979754</v>
      </c>
      <c r="T1925" s="38">
        <v>0.59887874097552052</v>
      </c>
    </row>
    <row r="1926" spans="1:20" x14ac:dyDescent="0.25">
      <c r="A1926" s="16" t="s">
        <v>325</v>
      </c>
      <c r="B1926" s="8" t="s">
        <v>338</v>
      </c>
      <c r="C1926" s="8" t="s">
        <v>334</v>
      </c>
      <c r="D1926" s="8" t="str">
        <f t="shared" si="213"/>
        <v>Week_50_old-generic-cofi</v>
      </c>
      <c r="E1926" s="8" t="str">
        <f t="shared" si="214"/>
        <v>Initial</v>
      </c>
      <c r="H1926" s="24">
        <f t="shared" si="215"/>
        <v>3.7860487552035266E-3</v>
      </c>
      <c r="I1926" s="6">
        <f t="shared" si="215"/>
        <v>2.04</v>
      </c>
      <c r="J1926" s="6">
        <f t="shared" si="215"/>
        <v>4656316.0929763103</v>
      </c>
      <c r="K1926" s="18">
        <f t="shared" si="215"/>
        <v>0</v>
      </c>
      <c r="L1926" s="35">
        <f>Data!BQ12</f>
        <v>2.8107065669004949E-3</v>
      </c>
      <c r="Q1926" s="21">
        <v>0</v>
      </c>
      <c r="R1926" s="21">
        <v>421.04315129164968</v>
      </c>
      <c r="S1926" s="21">
        <v>8122.3385536538472</v>
      </c>
      <c r="T1926" s="38">
        <v>0.65615004353595885</v>
      </c>
    </row>
    <row r="1927" spans="1:20" x14ac:dyDescent="0.25">
      <c r="A1927" s="16" t="s">
        <v>326</v>
      </c>
      <c r="B1927" s="8" t="s">
        <v>338</v>
      </c>
      <c r="C1927" s="8" t="s">
        <v>334</v>
      </c>
      <c r="D1927" s="8" t="str">
        <f t="shared" si="213"/>
        <v>Week_51_old-generic-cofi</v>
      </c>
      <c r="E1927" s="8" t="str">
        <f t="shared" si="214"/>
        <v>Initial</v>
      </c>
      <c r="H1927" s="24">
        <f t="shared" si="215"/>
        <v>3.7860487552035266E-3</v>
      </c>
      <c r="I1927" s="6">
        <f t="shared" si="215"/>
        <v>2.04</v>
      </c>
      <c r="J1927" s="6">
        <f t="shared" si="215"/>
        <v>4656316.0929763103</v>
      </c>
      <c r="K1927" s="18">
        <f t="shared" si="215"/>
        <v>0</v>
      </c>
      <c r="L1927" s="35">
        <f>Data!BQ13</f>
        <v>2.8107065669004949E-3</v>
      </c>
      <c r="Q1927" s="21">
        <v>0</v>
      </c>
      <c r="R1927" s="21">
        <v>285.38623129957472</v>
      </c>
      <c r="S1927" s="21">
        <v>6444.1265274547322</v>
      </c>
      <c r="T1927" s="38">
        <v>0.72489670871606393</v>
      </c>
    </row>
    <row r="1928" spans="1:20" x14ac:dyDescent="0.25">
      <c r="A1928" s="16" t="s">
        <v>327</v>
      </c>
      <c r="B1928" s="8" t="s">
        <v>338</v>
      </c>
      <c r="C1928" s="8" t="s">
        <v>334</v>
      </c>
      <c r="D1928" s="8" t="str">
        <f t="shared" si="213"/>
        <v>Week_52_old-generic-cofi</v>
      </c>
      <c r="E1928" s="8" t="str">
        <f t="shared" si="214"/>
        <v>Initial</v>
      </c>
      <c r="H1928" s="24">
        <f t="shared" si="215"/>
        <v>3.7860487552035266E-3</v>
      </c>
      <c r="I1928" s="6">
        <f t="shared" si="215"/>
        <v>2.04</v>
      </c>
      <c r="J1928" s="6">
        <f t="shared" si="215"/>
        <v>4656316.0929763103</v>
      </c>
      <c r="K1928" s="18">
        <f t="shared" si="215"/>
        <v>0</v>
      </c>
      <c r="L1928" s="35">
        <f>Data!BQ14</f>
        <v>2.8107065669004949E-3</v>
      </c>
      <c r="Q1928" s="21">
        <v>0</v>
      </c>
      <c r="R1928" s="21">
        <v>275.15781050123468</v>
      </c>
      <c r="S1928" s="21">
        <v>5692.6183883437952</v>
      </c>
      <c r="T1928" s="38">
        <v>0.70858911766260047</v>
      </c>
    </row>
    <row r="1929" spans="1:20" x14ac:dyDescent="0.25">
      <c r="A1929" s="17" t="s">
        <v>262</v>
      </c>
      <c r="B1929" s="8" t="s">
        <v>338</v>
      </c>
      <c r="C1929" s="8" t="s">
        <v>334</v>
      </c>
      <c r="D1929" s="8" t="str">
        <f t="shared" si="213"/>
        <v>Week_01-generic-cofi</v>
      </c>
      <c r="E1929" s="8" t="str">
        <f t="shared" si="214"/>
        <v>Umbrella-social.display.umb</v>
      </c>
      <c r="H1929" s="24">
        <f t="shared" si="215"/>
        <v>3.7860487552035266E-3</v>
      </c>
      <c r="I1929" s="6">
        <f t="shared" si="215"/>
        <v>2.04</v>
      </c>
      <c r="J1929" s="6">
        <f t="shared" si="215"/>
        <v>4656316.0929763103</v>
      </c>
      <c r="K1929" s="18">
        <f t="shared" si="215"/>
        <v>0</v>
      </c>
      <c r="L1929" s="35">
        <f>Data!BQ15</f>
        <v>2.8107065669004949E-3</v>
      </c>
      <c r="Q1929" s="21">
        <v>0</v>
      </c>
      <c r="R1929" s="21">
        <v>2.4935322317416335</v>
      </c>
      <c r="S1929" s="21">
        <v>47.973297763182316</v>
      </c>
      <c r="T1929" s="38">
        <v>4.3382680574486354E-3</v>
      </c>
    </row>
    <row r="1930" spans="1:20" x14ac:dyDescent="0.25">
      <c r="A1930" s="17" t="s">
        <v>263</v>
      </c>
      <c r="B1930" s="8" t="s">
        <v>338</v>
      </c>
      <c r="C1930" s="8" t="s">
        <v>334</v>
      </c>
      <c r="D1930" s="8" t="str">
        <f t="shared" si="213"/>
        <v>Week_02-generic-cofi</v>
      </c>
      <c r="E1930" s="8" t="str">
        <f t="shared" si="214"/>
        <v>Umbrella-social.display.umb</v>
      </c>
      <c r="H1930" s="24">
        <f t="shared" si="215"/>
        <v>3.7860487552035266E-3</v>
      </c>
      <c r="I1930" s="6">
        <f t="shared" si="215"/>
        <v>2.04</v>
      </c>
      <c r="J1930" s="6">
        <f t="shared" si="215"/>
        <v>4656316.0929763103</v>
      </c>
      <c r="K1930" s="18">
        <f t="shared" si="215"/>
        <v>0</v>
      </c>
      <c r="L1930" s="35">
        <f>Data!BQ16</f>
        <v>2.6658247851015005E-3</v>
      </c>
      <c r="Q1930" s="21">
        <v>0</v>
      </c>
      <c r="R1930" s="21">
        <v>189.75373460177903</v>
      </c>
      <c r="S1930" s="21">
        <v>3506.6140811355922</v>
      </c>
      <c r="T1930" s="38">
        <v>0.26422279575537733</v>
      </c>
    </row>
    <row r="1931" spans="1:20" x14ac:dyDescent="0.25">
      <c r="A1931" s="17" t="s">
        <v>264</v>
      </c>
      <c r="B1931" s="8" t="s">
        <v>338</v>
      </c>
      <c r="C1931" s="8" t="s">
        <v>334</v>
      </c>
      <c r="D1931" s="8" t="str">
        <f t="shared" si="213"/>
        <v>Week_03-generic-cofi</v>
      </c>
      <c r="E1931" s="8" t="str">
        <f t="shared" si="214"/>
        <v>Umbrella-social.display.umb</v>
      </c>
      <c r="H1931" s="24">
        <f t="shared" si="215"/>
        <v>3.7860487552035266E-3</v>
      </c>
      <c r="I1931" s="6">
        <f t="shared" si="215"/>
        <v>2.04</v>
      </c>
      <c r="J1931" s="6">
        <f t="shared" si="215"/>
        <v>4656316.0929763103</v>
      </c>
      <c r="K1931" s="18">
        <f t="shared" si="215"/>
        <v>0</v>
      </c>
      <c r="L1931" s="35">
        <f>Data!BQ17</f>
        <v>2.6658247851015005E-3</v>
      </c>
      <c r="Q1931" s="21">
        <v>0</v>
      </c>
      <c r="R1931" s="21">
        <v>64.34192759159302</v>
      </c>
      <c r="S1931" s="21">
        <v>1352.3244314780884</v>
      </c>
      <c r="T1931" s="38">
        <v>0.11897633940056085</v>
      </c>
    </row>
    <row r="1932" spans="1:20" x14ac:dyDescent="0.25">
      <c r="A1932" s="17" t="s">
        <v>265</v>
      </c>
      <c r="B1932" s="8" t="s">
        <v>338</v>
      </c>
      <c r="C1932" s="8" t="s">
        <v>334</v>
      </c>
      <c r="D1932" s="8" t="str">
        <f t="shared" si="213"/>
        <v>Week_04-generic-cofi</v>
      </c>
      <c r="E1932" s="8" t="str">
        <f t="shared" si="214"/>
        <v>Umbrella-social.display.umb</v>
      </c>
      <c r="H1932" s="24">
        <f t="shared" si="215"/>
        <v>3.7860487552035266E-3</v>
      </c>
      <c r="I1932" s="6">
        <f t="shared" si="215"/>
        <v>2.04</v>
      </c>
      <c r="J1932" s="6">
        <f t="shared" si="215"/>
        <v>4656316.0929763103</v>
      </c>
      <c r="K1932" s="18">
        <f t="shared" si="215"/>
        <v>0</v>
      </c>
      <c r="L1932" s="35">
        <f>Data!BQ18</f>
        <v>2.6658247851015005E-3</v>
      </c>
      <c r="Q1932" s="21">
        <v>0</v>
      </c>
      <c r="R1932" s="21">
        <v>0</v>
      </c>
      <c r="S1932" s="21">
        <v>0</v>
      </c>
      <c r="T1932" s="38">
        <v>0</v>
      </c>
    </row>
    <row r="1933" spans="1:20" x14ac:dyDescent="0.25">
      <c r="A1933" s="17" t="s">
        <v>266</v>
      </c>
      <c r="B1933" s="8" t="s">
        <v>338</v>
      </c>
      <c r="C1933" s="8" t="s">
        <v>334</v>
      </c>
      <c r="D1933" s="8" t="str">
        <f t="shared" si="213"/>
        <v>Week_05-generic-cofi</v>
      </c>
      <c r="E1933" s="8" t="str">
        <f t="shared" si="214"/>
        <v>Umbrella-social.display.umb</v>
      </c>
      <c r="H1933" s="24">
        <f t="shared" ref="H1933:K1948" si="216">H1932</f>
        <v>3.7860487552035266E-3</v>
      </c>
      <c r="I1933" s="6">
        <f t="shared" si="216"/>
        <v>2.04</v>
      </c>
      <c r="J1933" s="6">
        <f t="shared" si="216"/>
        <v>4656316.0929763103</v>
      </c>
      <c r="K1933" s="18">
        <f t="shared" si="216"/>
        <v>0</v>
      </c>
      <c r="L1933" s="35">
        <f>Data!BQ19</f>
        <v>2.6658247851015005E-3</v>
      </c>
      <c r="Q1933" s="21">
        <v>0</v>
      </c>
      <c r="R1933" s="21">
        <v>60.805959383139268</v>
      </c>
      <c r="S1933" s="21">
        <v>1269.5078756848143</v>
      </c>
      <c r="T1933" s="38">
        <v>0.11247002874322221</v>
      </c>
    </row>
    <row r="1934" spans="1:20" x14ac:dyDescent="0.25">
      <c r="A1934" s="17" t="s">
        <v>267</v>
      </c>
      <c r="B1934" s="8" t="s">
        <v>338</v>
      </c>
      <c r="C1934" s="8" t="s">
        <v>334</v>
      </c>
      <c r="D1934" s="8" t="str">
        <f t="shared" si="213"/>
        <v>Week_06-generic-cofi</v>
      </c>
      <c r="E1934" s="8" t="str">
        <f t="shared" si="214"/>
        <v>Umbrella-social.display.umb</v>
      </c>
      <c r="H1934" s="24">
        <f t="shared" si="216"/>
        <v>3.7860487552035266E-3</v>
      </c>
      <c r="I1934" s="6">
        <f t="shared" si="216"/>
        <v>2.04</v>
      </c>
      <c r="J1934" s="6">
        <f t="shared" si="216"/>
        <v>4656316.0929763103</v>
      </c>
      <c r="K1934" s="18">
        <f t="shared" si="216"/>
        <v>0</v>
      </c>
      <c r="L1934" s="35">
        <f>Data!BQ20</f>
        <v>2.7527538541808972E-3</v>
      </c>
      <c r="Q1934" s="21">
        <v>0</v>
      </c>
      <c r="R1934" s="21">
        <v>25.079452496229788</v>
      </c>
      <c r="S1934" s="21">
        <v>524.1541434517984</v>
      </c>
      <c r="T1934" s="38">
        <v>4.5937962263569387E-2</v>
      </c>
    </row>
    <row r="1935" spans="1:20" x14ac:dyDescent="0.25">
      <c r="A1935" s="17" t="s">
        <v>268</v>
      </c>
      <c r="B1935" s="8" t="s">
        <v>338</v>
      </c>
      <c r="C1935" s="8" t="s">
        <v>334</v>
      </c>
      <c r="D1935" s="8" t="str">
        <f t="shared" si="213"/>
        <v>Week_07-generic-cofi</v>
      </c>
      <c r="E1935" s="8" t="str">
        <f t="shared" si="214"/>
        <v>Umbrella-social.display.umb</v>
      </c>
      <c r="H1935" s="24">
        <f t="shared" si="216"/>
        <v>3.7860487552035266E-3</v>
      </c>
      <c r="I1935" s="6">
        <f t="shared" si="216"/>
        <v>2.04</v>
      </c>
      <c r="J1935" s="6">
        <f t="shared" si="216"/>
        <v>4656316.0929763103</v>
      </c>
      <c r="K1935" s="18">
        <f t="shared" si="216"/>
        <v>0</v>
      </c>
      <c r="L1935" s="35">
        <f>Data!BQ21</f>
        <v>2.7527538541808972E-3</v>
      </c>
      <c r="Q1935" s="21">
        <v>0</v>
      </c>
      <c r="R1935" s="21">
        <v>21.993368010161131</v>
      </c>
      <c r="S1935" s="21">
        <v>530.05843065128738</v>
      </c>
      <c r="T1935" s="38">
        <v>5.9017326379839252E-2</v>
      </c>
    </row>
    <row r="1936" spans="1:20" x14ac:dyDescent="0.25">
      <c r="A1936" s="17" t="s">
        <v>269</v>
      </c>
      <c r="B1936" s="8" t="s">
        <v>338</v>
      </c>
      <c r="C1936" s="8" t="s">
        <v>334</v>
      </c>
      <c r="D1936" s="8" t="str">
        <f t="shared" si="213"/>
        <v>Week_08-generic-cofi</v>
      </c>
      <c r="E1936" s="8" t="str">
        <f t="shared" si="214"/>
        <v>Umbrella-social.display.umb</v>
      </c>
      <c r="H1936" s="24">
        <f t="shared" si="216"/>
        <v>3.7860487552035266E-3</v>
      </c>
      <c r="I1936" s="6">
        <f t="shared" si="216"/>
        <v>2.04</v>
      </c>
      <c r="J1936" s="6">
        <f t="shared" si="216"/>
        <v>4656316.0929763103</v>
      </c>
      <c r="K1936" s="18">
        <f t="shared" si="216"/>
        <v>0</v>
      </c>
      <c r="L1936" s="35">
        <f>Data!BQ22</f>
        <v>2.7527538541808972E-3</v>
      </c>
      <c r="Q1936" s="21">
        <v>0</v>
      </c>
      <c r="R1936" s="21">
        <v>83.544102963584876</v>
      </c>
      <c r="S1936" s="21">
        <v>1749.9063356813851</v>
      </c>
      <c r="T1936" s="38">
        <v>0.13505729101227737</v>
      </c>
    </row>
    <row r="1937" spans="1:20" x14ac:dyDescent="0.25">
      <c r="A1937" s="17" t="s">
        <v>270</v>
      </c>
      <c r="B1937" s="8" t="s">
        <v>338</v>
      </c>
      <c r="C1937" s="8" t="s">
        <v>334</v>
      </c>
      <c r="D1937" s="8" t="str">
        <f t="shared" si="213"/>
        <v>Week_09-generic-cofi</v>
      </c>
      <c r="E1937" s="8" t="str">
        <f t="shared" si="214"/>
        <v>Umbrella-social.display.umb</v>
      </c>
      <c r="H1937" s="24">
        <f t="shared" si="216"/>
        <v>3.7860487552035266E-3</v>
      </c>
      <c r="I1937" s="6">
        <f t="shared" si="216"/>
        <v>2.04</v>
      </c>
      <c r="J1937" s="6">
        <f t="shared" si="216"/>
        <v>4656316.0929763103</v>
      </c>
      <c r="K1937" s="18">
        <f t="shared" si="216"/>
        <v>0</v>
      </c>
      <c r="L1937" s="35">
        <f>Data!BQ23</f>
        <v>2.7527538541808972E-3</v>
      </c>
      <c r="Q1937" s="21">
        <v>0</v>
      </c>
      <c r="R1937" s="21">
        <v>82.846428236668757</v>
      </c>
      <c r="S1937" s="21">
        <v>1708.0864959514784</v>
      </c>
      <c r="T1937" s="38">
        <v>0.14687560894450136</v>
      </c>
    </row>
    <row r="1938" spans="1:20" x14ac:dyDescent="0.25">
      <c r="A1938" s="17" t="s">
        <v>249</v>
      </c>
      <c r="B1938" s="8" t="s">
        <v>338</v>
      </c>
      <c r="C1938" s="8" t="s">
        <v>334</v>
      </c>
      <c r="D1938" s="8" t="str">
        <f t="shared" si="213"/>
        <v>Week_10-generic-cofi</v>
      </c>
      <c r="E1938" s="8" t="str">
        <f t="shared" si="214"/>
        <v>Umbrella-social.display.umb</v>
      </c>
      <c r="H1938" s="24">
        <f t="shared" si="216"/>
        <v>3.7860487552035266E-3</v>
      </c>
      <c r="I1938" s="6">
        <f t="shared" si="216"/>
        <v>2.04</v>
      </c>
      <c r="J1938" s="6">
        <f t="shared" si="216"/>
        <v>4656316.0929763103</v>
      </c>
      <c r="K1938" s="18">
        <f t="shared" si="216"/>
        <v>0</v>
      </c>
      <c r="L1938" s="35">
        <f>Data!BQ24</f>
        <v>2.7527538541808972E-3</v>
      </c>
      <c r="Q1938" s="21">
        <v>0</v>
      </c>
      <c r="R1938" s="21">
        <v>87.98338862564195</v>
      </c>
      <c r="S1938" s="21">
        <v>1842.1031234045004</v>
      </c>
      <c r="T1938" s="38">
        <v>0.15323523260612604</v>
      </c>
    </row>
    <row r="1939" spans="1:20" x14ac:dyDescent="0.25">
      <c r="A1939" s="17" t="s">
        <v>250</v>
      </c>
      <c r="B1939" s="8" t="s">
        <v>338</v>
      </c>
      <c r="C1939" s="8" t="s">
        <v>334</v>
      </c>
      <c r="D1939" s="8" t="str">
        <f t="shared" si="213"/>
        <v>Week_11-generic-cofi</v>
      </c>
      <c r="E1939" s="8" t="str">
        <f t="shared" si="214"/>
        <v>Umbrella-social.display.umb</v>
      </c>
      <c r="H1939" s="24">
        <f t="shared" si="216"/>
        <v>3.7860487552035266E-3</v>
      </c>
      <c r="I1939" s="6">
        <f t="shared" si="216"/>
        <v>2.04</v>
      </c>
      <c r="J1939" s="6">
        <f t="shared" si="216"/>
        <v>4656316.0929763103</v>
      </c>
      <c r="K1939" s="18">
        <f t="shared" si="216"/>
        <v>0</v>
      </c>
      <c r="L1939" s="35">
        <f>Data!BQ25</f>
        <v>2.7527538541808972E-3</v>
      </c>
      <c r="Q1939" s="21">
        <v>0</v>
      </c>
      <c r="R1939" s="21">
        <v>78.242348575202612</v>
      </c>
      <c r="S1939" s="21">
        <v>1715.7297267600204</v>
      </c>
      <c r="T1939" s="38">
        <v>0.15915137335235907</v>
      </c>
    </row>
    <row r="1940" spans="1:20" x14ac:dyDescent="0.25">
      <c r="A1940" s="17" t="s">
        <v>251</v>
      </c>
      <c r="B1940" s="8" t="s">
        <v>338</v>
      </c>
      <c r="C1940" s="8" t="s">
        <v>334</v>
      </c>
      <c r="D1940" s="8" t="str">
        <f t="shared" si="213"/>
        <v>Week_12-generic-cofi</v>
      </c>
      <c r="E1940" s="8" t="str">
        <f t="shared" si="214"/>
        <v>Umbrella-social.display.umb</v>
      </c>
      <c r="H1940" s="24">
        <f t="shared" si="216"/>
        <v>3.7860487552035266E-3</v>
      </c>
      <c r="I1940" s="6">
        <f t="shared" si="216"/>
        <v>2.04</v>
      </c>
      <c r="J1940" s="6">
        <f t="shared" si="216"/>
        <v>4656316.0929763103</v>
      </c>
      <c r="K1940" s="18">
        <f t="shared" si="216"/>
        <v>0</v>
      </c>
      <c r="L1940" s="35">
        <f>Data!BQ26</f>
        <v>2.7527538541808972E-3</v>
      </c>
      <c r="Q1940" s="21">
        <v>0</v>
      </c>
      <c r="R1940" s="21">
        <v>36.573283150301911</v>
      </c>
      <c r="S1940" s="21">
        <v>802.53027170625626</v>
      </c>
      <c r="T1940" s="38">
        <v>7.1567159933052849E-2</v>
      </c>
    </row>
    <row r="1941" spans="1:20" x14ac:dyDescent="0.25">
      <c r="A1941" s="17" t="s">
        <v>252</v>
      </c>
      <c r="B1941" s="8" t="s">
        <v>338</v>
      </c>
      <c r="C1941" s="8" t="s">
        <v>334</v>
      </c>
      <c r="D1941" s="8" t="str">
        <f t="shared" si="213"/>
        <v>Week_13-generic-cofi</v>
      </c>
      <c r="E1941" s="8" t="str">
        <f t="shared" si="214"/>
        <v>Umbrella-social.display.umb</v>
      </c>
      <c r="H1941" s="24">
        <f t="shared" si="216"/>
        <v>3.7860487552035266E-3</v>
      </c>
      <c r="I1941" s="6">
        <f t="shared" si="216"/>
        <v>2.04</v>
      </c>
      <c r="J1941" s="6">
        <f t="shared" si="216"/>
        <v>4656316.0929763103</v>
      </c>
      <c r="K1941" s="18">
        <f t="shared" si="216"/>
        <v>0</v>
      </c>
      <c r="L1941" s="35">
        <f>Data!BQ27</f>
        <v>2.7527538541808972E-3</v>
      </c>
      <c r="Q1941" s="21">
        <v>0</v>
      </c>
      <c r="R1941" s="21">
        <v>120.12087289182294</v>
      </c>
      <c r="S1941" s="21">
        <v>2613.923620673866</v>
      </c>
      <c r="T1941" s="38">
        <v>0.23583652660384347</v>
      </c>
    </row>
    <row r="1942" spans="1:20" x14ac:dyDescent="0.25">
      <c r="A1942" s="17" t="s">
        <v>253</v>
      </c>
      <c r="B1942" s="8" t="s">
        <v>338</v>
      </c>
      <c r="C1942" s="8" t="s">
        <v>334</v>
      </c>
      <c r="D1942" s="8" t="str">
        <f t="shared" si="213"/>
        <v>Week_14-generic-cofi</v>
      </c>
      <c r="E1942" s="8" t="str">
        <f t="shared" si="214"/>
        <v>Umbrella-social.display.umb</v>
      </c>
      <c r="H1942" s="24">
        <f t="shared" si="216"/>
        <v>3.7860487552035266E-3</v>
      </c>
      <c r="I1942" s="6">
        <f t="shared" si="216"/>
        <v>2.04</v>
      </c>
      <c r="J1942" s="6">
        <f t="shared" si="216"/>
        <v>4656316.0929763103</v>
      </c>
      <c r="K1942" s="18">
        <f t="shared" si="216"/>
        <v>0</v>
      </c>
      <c r="L1942" s="35">
        <f>Data!BQ28</f>
        <v>2.7527538541808972E-3</v>
      </c>
      <c r="Q1942" s="21">
        <v>0</v>
      </c>
      <c r="R1942" s="21">
        <v>137.12933071643647</v>
      </c>
      <c r="S1942" s="21">
        <v>2923.4787427924989</v>
      </c>
      <c r="T1942" s="38">
        <v>0.2211292451103184</v>
      </c>
    </row>
    <row r="1943" spans="1:20" x14ac:dyDescent="0.25">
      <c r="A1943" s="17" t="s">
        <v>254</v>
      </c>
      <c r="B1943" s="8" t="s">
        <v>338</v>
      </c>
      <c r="C1943" s="8" t="s">
        <v>334</v>
      </c>
      <c r="D1943" s="8" t="str">
        <f t="shared" si="213"/>
        <v>Week_15-generic-cofi</v>
      </c>
      <c r="E1943" s="8" t="str">
        <f t="shared" si="214"/>
        <v>Umbrella-social.display.umb</v>
      </c>
      <c r="H1943" s="24">
        <f t="shared" si="216"/>
        <v>3.7860487552035266E-3</v>
      </c>
      <c r="I1943" s="6">
        <f t="shared" si="216"/>
        <v>2.04</v>
      </c>
      <c r="J1943" s="6">
        <f t="shared" si="216"/>
        <v>4656316.0929763103</v>
      </c>
      <c r="K1943" s="18">
        <f t="shared" si="216"/>
        <v>0</v>
      </c>
      <c r="L1943" s="35">
        <f>Data!BQ29</f>
        <v>2.8396829232602938E-3</v>
      </c>
      <c r="Q1943" s="21">
        <v>0</v>
      </c>
      <c r="R1943" s="21">
        <v>0</v>
      </c>
      <c r="S1943" s="21">
        <v>0</v>
      </c>
      <c r="T1943" s="38">
        <v>0</v>
      </c>
    </row>
    <row r="1944" spans="1:20" x14ac:dyDescent="0.25">
      <c r="A1944" s="17" t="s">
        <v>255</v>
      </c>
      <c r="B1944" s="8" t="s">
        <v>338</v>
      </c>
      <c r="C1944" s="8" t="s">
        <v>334</v>
      </c>
      <c r="D1944" s="8" t="str">
        <f t="shared" si="213"/>
        <v>Week_16-generic-cofi</v>
      </c>
      <c r="E1944" s="8" t="str">
        <f t="shared" si="214"/>
        <v>Umbrella-social.display.umb</v>
      </c>
      <c r="H1944" s="24">
        <f t="shared" si="216"/>
        <v>3.7860487552035266E-3</v>
      </c>
      <c r="I1944" s="6">
        <f t="shared" si="216"/>
        <v>2.04</v>
      </c>
      <c r="J1944" s="6">
        <f t="shared" si="216"/>
        <v>4656316.0929763103</v>
      </c>
      <c r="K1944" s="18">
        <f t="shared" si="216"/>
        <v>0</v>
      </c>
      <c r="L1944" s="35">
        <f>Data!BQ30</f>
        <v>2.8396829232602938E-3</v>
      </c>
      <c r="Q1944" s="21">
        <v>0</v>
      </c>
      <c r="R1944" s="21">
        <v>108.78166211731278</v>
      </c>
      <c r="S1944" s="21">
        <v>2116.3638663234042</v>
      </c>
      <c r="T1944" s="38">
        <v>0.16162713674200102</v>
      </c>
    </row>
    <row r="1945" spans="1:20" x14ac:dyDescent="0.25">
      <c r="A1945" s="17" t="s">
        <v>256</v>
      </c>
      <c r="B1945" s="8" t="s">
        <v>338</v>
      </c>
      <c r="C1945" s="8" t="s">
        <v>334</v>
      </c>
      <c r="D1945" s="8" t="str">
        <f t="shared" si="213"/>
        <v>Week_17-generic-cofi</v>
      </c>
      <c r="E1945" s="8" t="str">
        <f t="shared" si="214"/>
        <v>Umbrella-social.display.umb</v>
      </c>
      <c r="H1945" s="24">
        <f t="shared" si="216"/>
        <v>3.7860487552035266E-3</v>
      </c>
      <c r="I1945" s="6">
        <f t="shared" si="216"/>
        <v>2.04</v>
      </c>
      <c r="J1945" s="6">
        <f t="shared" si="216"/>
        <v>4656316.0929763103</v>
      </c>
      <c r="K1945" s="18">
        <f t="shared" si="216"/>
        <v>0</v>
      </c>
      <c r="L1945" s="35">
        <f>Data!BQ31</f>
        <v>2.8396829232602938E-3</v>
      </c>
      <c r="Q1945" s="21">
        <v>0</v>
      </c>
      <c r="R1945" s="21">
        <v>62.269406328756475</v>
      </c>
      <c r="S1945" s="21">
        <v>1267.5593820969409</v>
      </c>
      <c r="T1945" s="38">
        <v>0.10549417049962628</v>
      </c>
    </row>
    <row r="1946" spans="1:20" x14ac:dyDescent="0.25">
      <c r="A1946" s="17" t="s">
        <v>257</v>
      </c>
      <c r="B1946" s="8" t="s">
        <v>338</v>
      </c>
      <c r="C1946" s="8" t="s">
        <v>334</v>
      </c>
      <c r="D1946" s="8" t="str">
        <f t="shared" si="213"/>
        <v>Week_18-generic-cofi</v>
      </c>
      <c r="E1946" s="8" t="str">
        <f t="shared" si="214"/>
        <v>Umbrella-social.display.umb</v>
      </c>
      <c r="H1946" s="24">
        <f t="shared" si="216"/>
        <v>3.7860487552035266E-3</v>
      </c>
      <c r="I1946" s="6">
        <f t="shared" si="216"/>
        <v>2.04</v>
      </c>
      <c r="J1946" s="6">
        <f t="shared" si="216"/>
        <v>4656316.0929763103</v>
      </c>
      <c r="K1946" s="18">
        <f t="shared" si="216"/>
        <v>0</v>
      </c>
      <c r="L1946" s="35">
        <f>Data!BQ32</f>
        <v>2.8396829232602938E-3</v>
      </c>
      <c r="Q1946" s="21">
        <v>0</v>
      </c>
      <c r="R1946" s="21">
        <v>0</v>
      </c>
      <c r="S1946" s="21">
        <v>0</v>
      </c>
      <c r="T1946" s="38">
        <v>0</v>
      </c>
    </row>
    <row r="1947" spans="1:20" x14ac:dyDescent="0.25">
      <c r="A1947" s="17" t="s">
        <v>258</v>
      </c>
      <c r="B1947" s="8" t="s">
        <v>338</v>
      </c>
      <c r="C1947" s="8" t="s">
        <v>334</v>
      </c>
      <c r="D1947" s="8" t="str">
        <f t="shared" si="213"/>
        <v>Week_19-generic-cofi</v>
      </c>
      <c r="E1947" s="8" t="str">
        <f t="shared" si="214"/>
        <v>Umbrella-social.display.umb</v>
      </c>
      <c r="H1947" s="24">
        <f t="shared" si="216"/>
        <v>3.7860487552035266E-3</v>
      </c>
      <c r="I1947" s="6">
        <f t="shared" si="216"/>
        <v>2.04</v>
      </c>
      <c r="J1947" s="6">
        <f t="shared" si="216"/>
        <v>4656316.0929763103</v>
      </c>
      <c r="K1947" s="18">
        <f t="shared" si="216"/>
        <v>0</v>
      </c>
      <c r="L1947" s="35">
        <f>Data!BQ33</f>
        <v>2.6658247851015005E-3</v>
      </c>
      <c r="Q1947" s="21">
        <v>0</v>
      </c>
      <c r="R1947" s="21">
        <v>58.337691750089718</v>
      </c>
      <c r="S1947" s="21">
        <v>1376.8743443399296</v>
      </c>
      <c r="T1947" s="38">
        <v>0.15817345957728635</v>
      </c>
    </row>
    <row r="1948" spans="1:20" x14ac:dyDescent="0.25">
      <c r="A1948" s="17" t="s">
        <v>259</v>
      </c>
      <c r="B1948" s="8" t="s">
        <v>338</v>
      </c>
      <c r="C1948" s="8" t="s">
        <v>334</v>
      </c>
      <c r="D1948" s="8" t="str">
        <f t="shared" si="213"/>
        <v>Week_20-generic-cofi</v>
      </c>
      <c r="E1948" s="8" t="str">
        <f t="shared" si="214"/>
        <v>Umbrella-social.display.umb</v>
      </c>
      <c r="H1948" s="24">
        <f t="shared" si="216"/>
        <v>3.7860487552035266E-3</v>
      </c>
      <c r="I1948" s="6">
        <f t="shared" si="216"/>
        <v>2.04</v>
      </c>
      <c r="J1948" s="6">
        <f t="shared" si="216"/>
        <v>4656316.0929763103</v>
      </c>
      <c r="K1948" s="18">
        <f t="shared" si="216"/>
        <v>0</v>
      </c>
      <c r="L1948" s="35">
        <f>Data!BQ34</f>
        <v>2.6658247851015005E-3</v>
      </c>
      <c r="Q1948" s="21">
        <v>0</v>
      </c>
      <c r="R1948" s="21">
        <v>0</v>
      </c>
      <c r="S1948" s="21">
        <v>0</v>
      </c>
      <c r="T1948" s="38">
        <v>0</v>
      </c>
    </row>
    <row r="1949" spans="1:20" x14ac:dyDescent="0.25">
      <c r="A1949" s="17" t="s">
        <v>260</v>
      </c>
      <c r="B1949" s="8" t="s">
        <v>338</v>
      </c>
      <c r="C1949" s="8" t="s">
        <v>334</v>
      </c>
      <c r="D1949" s="8" t="str">
        <f t="shared" si="213"/>
        <v>Week_21-generic-cofi</v>
      </c>
      <c r="E1949" s="8" t="str">
        <f t="shared" si="214"/>
        <v>Umbrella-social.display.umb</v>
      </c>
      <c r="H1949" s="24">
        <f t="shared" ref="H1949:K1964" si="217">H1948</f>
        <v>3.7860487552035266E-3</v>
      </c>
      <c r="I1949" s="6">
        <f t="shared" si="217"/>
        <v>2.04</v>
      </c>
      <c r="J1949" s="6">
        <f t="shared" si="217"/>
        <v>4656316.0929763103</v>
      </c>
      <c r="K1949" s="18">
        <f t="shared" si="217"/>
        <v>0</v>
      </c>
      <c r="L1949" s="35">
        <f>Data!BQ35</f>
        <v>2.6658247851015005E-3</v>
      </c>
      <c r="Q1949" s="21">
        <v>0</v>
      </c>
      <c r="R1949" s="21">
        <v>61.352268776929925</v>
      </c>
      <c r="S1949" s="21">
        <v>1261.7641764444327</v>
      </c>
      <c r="T1949" s="38">
        <v>0.11167011011917216</v>
      </c>
    </row>
    <row r="1950" spans="1:20" x14ac:dyDescent="0.25">
      <c r="A1950" s="17" t="s">
        <v>261</v>
      </c>
      <c r="B1950" s="8" t="s">
        <v>338</v>
      </c>
      <c r="C1950" s="8" t="s">
        <v>334</v>
      </c>
      <c r="D1950" s="8" t="str">
        <f t="shared" si="213"/>
        <v>Week_22-generic-cofi</v>
      </c>
      <c r="E1950" s="8" t="str">
        <f t="shared" si="214"/>
        <v>Umbrella-social.display.umb</v>
      </c>
      <c r="H1950" s="24">
        <f t="shared" si="217"/>
        <v>3.7860487552035266E-3</v>
      </c>
      <c r="I1950" s="6">
        <f t="shared" si="217"/>
        <v>2.04</v>
      </c>
      <c r="J1950" s="6">
        <f t="shared" si="217"/>
        <v>4656316.0929763103</v>
      </c>
      <c r="K1950" s="18">
        <f t="shared" si="217"/>
        <v>0</v>
      </c>
      <c r="L1950" s="35">
        <f>Data!BQ36</f>
        <v>2.6658247851015005E-3</v>
      </c>
      <c r="Q1950" s="21">
        <v>0</v>
      </c>
      <c r="R1950" s="21">
        <v>0</v>
      </c>
      <c r="S1950" s="21">
        <v>0</v>
      </c>
      <c r="T1950" s="38">
        <v>0</v>
      </c>
    </row>
    <row r="1951" spans="1:20" x14ac:dyDescent="0.25">
      <c r="A1951" s="17" t="s">
        <v>278</v>
      </c>
      <c r="B1951" s="8" t="s">
        <v>338</v>
      </c>
      <c r="C1951" s="8" t="s">
        <v>334</v>
      </c>
      <c r="D1951" s="8" t="str">
        <f t="shared" si="213"/>
        <v>Week_23-generic-cofi</v>
      </c>
      <c r="E1951" s="8" t="str">
        <f t="shared" si="214"/>
        <v>Umbrella-social.display.umb</v>
      </c>
      <c r="H1951" s="24">
        <f t="shared" si="217"/>
        <v>3.7860487552035266E-3</v>
      </c>
      <c r="I1951" s="6">
        <f t="shared" si="217"/>
        <v>2.04</v>
      </c>
      <c r="J1951" s="6">
        <f t="shared" si="217"/>
        <v>4656316.0929763103</v>
      </c>
      <c r="K1951" s="18">
        <f t="shared" si="217"/>
        <v>0</v>
      </c>
      <c r="L1951" s="35">
        <f>Data!BQ37</f>
        <v>2.7527538541808972E-3</v>
      </c>
      <c r="Q1951" s="21">
        <v>0</v>
      </c>
      <c r="R1951" s="21">
        <v>0</v>
      </c>
      <c r="S1951" s="21">
        <v>0</v>
      </c>
      <c r="T1951" s="38">
        <v>0</v>
      </c>
    </row>
    <row r="1952" spans="1:20" x14ac:dyDescent="0.25">
      <c r="A1952" s="17" t="s">
        <v>279</v>
      </c>
      <c r="B1952" s="8" t="s">
        <v>338</v>
      </c>
      <c r="C1952" s="8" t="s">
        <v>334</v>
      </c>
      <c r="D1952" s="8" t="str">
        <f t="shared" si="213"/>
        <v>Week_24-generic-cofi</v>
      </c>
      <c r="E1952" s="8" t="str">
        <f t="shared" si="214"/>
        <v>Umbrella-social.display.umb</v>
      </c>
      <c r="H1952" s="24">
        <f t="shared" si="217"/>
        <v>3.7860487552035266E-3</v>
      </c>
      <c r="I1952" s="6">
        <f t="shared" si="217"/>
        <v>2.04</v>
      </c>
      <c r="J1952" s="6">
        <f t="shared" si="217"/>
        <v>4656316.0929763103</v>
      </c>
      <c r="K1952" s="18">
        <f t="shared" si="217"/>
        <v>0</v>
      </c>
      <c r="L1952" s="35">
        <f>Data!BQ38</f>
        <v>2.7527538541808972E-3</v>
      </c>
      <c r="Q1952" s="21">
        <v>0</v>
      </c>
      <c r="R1952" s="21">
        <v>0</v>
      </c>
      <c r="S1952" s="21">
        <v>0</v>
      </c>
      <c r="T1952" s="38">
        <v>0</v>
      </c>
    </row>
    <row r="1953" spans="1:20" x14ac:dyDescent="0.25">
      <c r="A1953" s="17" t="s">
        <v>280</v>
      </c>
      <c r="B1953" s="8" t="s">
        <v>338</v>
      </c>
      <c r="C1953" s="8" t="s">
        <v>334</v>
      </c>
      <c r="D1953" s="8" t="str">
        <f t="shared" si="213"/>
        <v>Week_25-generic-cofi</v>
      </c>
      <c r="E1953" s="8" t="str">
        <f t="shared" si="214"/>
        <v>Umbrella-social.display.umb</v>
      </c>
      <c r="H1953" s="24">
        <f t="shared" si="217"/>
        <v>3.7860487552035266E-3</v>
      </c>
      <c r="I1953" s="6">
        <f t="shared" si="217"/>
        <v>2.04</v>
      </c>
      <c r="J1953" s="6">
        <f t="shared" si="217"/>
        <v>4656316.0929763103</v>
      </c>
      <c r="K1953" s="18">
        <f t="shared" si="217"/>
        <v>0</v>
      </c>
      <c r="L1953" s="35">
        <f>Data!BQ39</f>
        <v>2.7527538541808972E-3</v>
      </c>
      <c r="Q1953" s="21">
        <v>0</v>
      </c>
      <c r="R1953" s="21">
        <v>0</v>
      </c>
      <c r="S1953" s="21">
        <v>0</v>
      </c>
      <c r="T1953" s="38">
        <v>0</v>
      </c>
    </row>
    <row r="1954" spans="1:20" x14ac:dyDescent="0.25">
      <c r="A1954" s="17" t="s">
        <v>281</v>
      </c>
      <c r="B1954" s="8" t="s">
        <v>338</v>
      </c>
      <c r="C1954" s="8" t="s">
        <v>334</v>
      </c>
      <c r="D1954" s="8" t="str">
        <f t="shared" si="213"/>
        <v>Week_26-generic-cofi</v>
      </c>
      <c r="E1954" s="8" t="str">
        <f t="shared" si="214"/>
        <v>Umbrella-social.display.umb</v>
      </c>
      <c r="H1954" s="24">
        <f t="shared" si="217"/>
        <v>3.7860487552035266E-3</v>
      </c>
      <c r="I1954" s="6">
        <f t="shared" si="217"/>
        <v>2.04</v>
      </c>
      <c r="J1954" s="6">
        <f t="shared" si="217"/>
        <v>4656316.0929763103</v>
      </c>
      <c r="K1954" s="18">
        <f t="shared" si="217"/>
        <v>0</v>
      </c>
      <c r="L1954" s="35">
        <f>Data!BQ40</f>
        <v>2.7527538541808972E-3</v>
      </c>
      <c r="Q1954" s="21">
        <v>0</v>
      </c>
      <c r="R1954" s="21">
        <v>0</v>
      </c>
      <c r="S1954" s="21">
        <v>0</v>
      </c>
      <c r="T1954" s="38">
        <v>0</v>
      </c>
    </row>
    <row r="1955" spans="1:20" x14ac:dyDescent="0.25">
      <c r="A1955" s="17" t="s">
        <v>282</v>
      </c>
      <c r="B1955" s="8" t="s">
        <v>338</v>
      </c>
      <c r="C1955" s="8" t="s">
        <v>334</v>
      </c>
      <c r="D1955" s="8" t="str">
        <f t="shared" si="213"/>
        <v>Week_27-generic-cofi</v>
      </c>
      <c r="E1955" s="8" t="str">
        <f t="shared" si="214"/>
        <v>Umbrella-social.display.umb</v>
      </c>
      <c r="H1955" s="24">
        <f t="shared" si="217"/>
        <v>3.7860487552035266E-3</v>
      </c>
      <c r="I1955" s="6">
        <f t="shared" si="217"/>
        <v>2.04</v>
      </c>
      <c r="J1955" s="6">
        <f t="shared" si="217"/>
        <v>4656316.0929763103</v>
      </c>
      <c r="K1955" s="18">
        <f t="shared" si="217"/>
        <v>0</v>
      </c>
      <c r="L1955" s="35">
        <f>Data!BQ41</f>
        <v>2.7527538541808972E-3</v>
      </c>
      <c r="Q1955" s="21">
        <v>0</v>
      </c>
      <c r="R1955" s="21">
        <v>0</v>
      </c>
      <c r="S1955" s="21">
        <v>0</v>
      </c>
      <c r="T1955" s="38">
        <v>0</v>
      </c>
    </row>
    <row r="1956" spans="1:20" x14ac:dyDescent="0.25">
      <c r="A1956" s="17" t="s">
        <v>283</v>
      </c>
      <c r="B1956" s="8" t="s">
        <v>338</v>
      </c>
      <c r="C1956" s="8" t="s">
        <v>334</v>
      </c>
      <c r="D1956" s="8" t="str">
        <f t="shared" si="213"/>
        <v>Week_28-generic-cofi</v>
      </c>
      <c r="E1956" s="8" t="str">
        <f t="shared" si="214"/>
        <v>Umbrella-social.display.umb</v>
      </c>
      <c r="H1956" s="24">
        <f t="shared" si="217"/>
        <v>3.7860487552035266E-3</v>
      </c>
      <c r="I1956" s="6">
        <f t="shared" si="217"/>
        <v>2.04</v>
      </c>
      <c r="J1956" s="6">
        <f t="shared" si="217"/>
        <v>4656316.0929763103</v>
      </c>
      <c r="K1956" s="18">
        <f t="shared" si="217"/>
        <v>0</v>
      </c>
      <c r="L1956" s="35">
        <f>Data!BQ42</f>
        <v>2.578895716022103E-3</v>
      </c>
      <c r="Q1956" s="21">
        <v>0</v>
      </c>
      <c r="R1956" s="21">
        <v>22.935538191854508</v>
      </c>
      <c r="S1956" s="21">
        <v>486.83658709922929</v>
      </c>
      <c r="T1956" s="38">
        <v>5.1836125999004556E-2</v>
      </c>
    </row>
    <row r="1957" spans="1:20" x14ac:dyDescent="0.25">
      <c r="A1957" s="17" t="s">
        <v>284</v>
      </c>
      <c r="B1957" s="8" t="s">
        <v>338</v>
      </c>
      <c r="C1957" s="8" t="s">
        <v>334</v>
      </c>
      <c r="D1957" s="8" t="str">
        <f t="shared" si="213"/>
        <v>Week_29-generic-cofi</v>
      </c>
      <c r="E1957" s="8" t="str">
        <f t="shared" si="214"/>
        <v>Umbrella-social.display.umb</v>
      </c>
      <c r="H1957" s="24">
        <f t="shared" si="217"/>
        <v>3.7860487552035266E-3</v>
      </c>
      <c r="I1957" s="6">
        <f t="shared" si="217"/>
        <v>2.04</v>
      </c>
      <c r="J1957" s="6">
        <f t="shared" si="217"/>
        <v>4656316.0929763103</v>
      </c>
      <c r="K1957" s="18">
        <f t="shared" si="217"/>
        <v>0</v>
      </c>
      <c r="L1957" s="35">
        <f>Data!BQ43</f>
        <v>2.578895716022103E-3</v>
      </c>
      <c r="Q1957" s="21">
        <v>0</v>
      </c>
      <c r="R1957" s="21">
        <v>0</v>
      </c>
      <c r="S1957" s="21">
        <v>0</v>
      </c>
      <c r="T1957" s="38">
        <v>0</v>
      </c>
    </row>
    <row r="1958" spans="1:20" x14ac:dyDescent="0.25">
      <c r="A1958" s="17" t="s">
        <v>285</v>
      </c>
      <c r="B1958" s="8" t="s">
        <v>338</v>
      </c>
      <c r="C1958" s="8" t="s">
        <v>334</v>
      </c>
      <c r="D1958" s="8" t="str">
        <f t="shared" si="213"/>
        <v>Week_30-generic-cofi</v>
      </c>
      <c r="E1958" s="8" t="str">
        <f t="shared" si="214"/>
        <v>Umbrella-social.display.umb</v>
      </c>
      <c r="H1958" s="24">
        <f t="shared" si="217"/>
        <v>3.7860487552035266E-3</v>
      </c>
      <c r="I1958" s="6">
        <f t="shared" si="217"/>
        <v>2.04</v>
      </c>
      <c r="J1958" s="6">
        <f t="shared" si="217"/>
        <v>4656316.0929763103</v>
      </c>
      <c r="K1958" s="18">
        <f t="shared" si="217"/>
        <v>0</v>
      </c>
      <c r="L1958" s="35">
        <f>Data!BQ44</f>
        <v>2.578895716022103E-3</v>
      </c>
      <c r="Q1958" s="21">
        <v>0</v>
      </c>
      <c r="R1958" s="21">
        <v>0</v>
      </c>
      <c r="S1958" s="21">
        <v>0</v>
      </c>
      <c r="T1958" s="38">
        <v>0</v>
      </c>
    </row>
    <row r="1959" spans="1:20" x14ac:dyDescent="0.25">
      <c r="A1959" s="17" t="s">
        <v>286</v>
      </c>
      <c r="B1959" s="8" t="s">
        <v>338</v>
      </c>
      <c r="C1959" s="8" t="s">
        <v>334</v>
      </c>
      <c r="D1959" s="8" t="str">
        <f t="shared" si="213"/>
        <v>Week_31-generic-cofi</v>
      </c>
      <c r="E1959" s="8" t="str">
        <f t="shared" si="214"/>
        <v>Umbrella-social.display.umb</v>
      </c>
      <c r="H1959" s="24">
        <f t="shared" si="217"/>
        <v>3.7860487552035266E-3</v>
      </c>
      <c r="I1959" s="6">
        <f t="shared" si="217"/>
        <v>2.04</v>
      </c>
      <c r="J1959" s="6">
        <f t="shared" si="217"/>
        <v>4656316.0929763103</v>
      </c>
      <c r="K1959" s="18">
        <f t="shared" si="217"/>
        <v>0</v>
      </c>
      <c r="L1959" s="35">
        <f>Data!BQ45</f>
        <v>2.578895716022103E-3</v>
      </c>
      <c r="Q1959" s="21">
        <v>0</v>
      </c>
      <c r="R1959" s="21">
        <v>0</v>
      </c>
      <c r="S1959" s="21">
        <v>0</v>
      </c>
      <c r="T1959" s="38">
        <v>0</v>
      </c>
    </row>
    <row r="1960" spans="1:20" x14ac:dyDescent="0.25">
      <c r="A1960" s="17" t="s">
        <v>287</v>
      </c>
      <c r="B1960" s="8" t="s">
        <v>338</v>
      </c>
      <c r="C1960" s="8" t="s">
        <v>334</v>
      </c>
      <c r="D1960" s="8" t="str">
        <f t="shared" si="213"/>
        <v>Week_32-generic-cofi</v>
      </c>
      <c r="E1960" s="8" t="str">
        <f t="shared" si="214"/>
        <v>Umbrella-social.display.umb</v>
      </c>
      <c r="H1960" s="24">
        <f t="shared" si="217"/>
        <v>3.7860487552035266E-3</v>
      </c>
      <c r="I1960" s="6">
        <f t="shared" si="217"/>
        <v>2.04</v>
      </c>
      <c r="J1960" s="6">
        <f t="shared" si="217"/>
        <v>4656316.0929763103</v>
      </c>
      <c r="K1960" s="18">
        <f t="shared" si="217"/>
        <v>0</v>
      </c>
      <c r="L1960" s="35">
        <f>Data!BQ46</f>
        <v>3.0135410614190871E-3</v>
      </c>
      <c r="Q1960" s="21">
        <v>0</v>
      </c>
      <c r="R1960" s="21">
        <v>0</v>
      </c>
      <c r="S1960" s="21">
        <v>0</v>
      </c>
      <c r="T1960" s="38">
        <v>0</v>
      </c>
    </row>
    <row r="1961" spans="1:20" x14ac:dyDescent="0.25">
      <c r="A1961" s="17" t="s">
        <v>288</v>
      </c>
      <c r="B1961" s="8" t="s">
        <v>338</v>
      </c>
      <c r="C1961" s="8" t="s">
        <v>334</v>
      </c>
      <c r="D1961" s="8" t="str">
        <f t="shared" si="213"/>
        <v>Week_33-generic-cofi</v>
      </c>
      <c r="E1961" s="8" t="str">
        <f t="shared" si="214"/>
        <v>Umbrella-social.display.umb</v>
      </c>
      <c r="H1961" s="24">
        <f t="shared" si="217"/>
        <v>3.7860487552035266E-3</v>
      </c>
      <c r="I1961" s="6">
        <f t="shared" si="217"/>
        <v>2.04</v>
      </c>
      <c r="J1961" s="6">
        <f t="shared" si="217"/>
        <v>4656316.0929763103</v>
      </c>
      <c r="K1961" s="18">
        <f t="shared" si="217"/>
        <v>0</v>
      </c>
      <c r="L1961" s="35">
        <f>Data!BQ47</f>
        <v>3.0135410614190871E-3</v>
      </c>
      <c r="Q1961" s="21">
        <v>0</v>
      </c>
      <c r="R1961" s="21">
        <v>0</v>
      </c>
      <c r="S1961" s="21">
        <v>0</v>
      </c>
      <c r="T1961" s="38">
        <v>0</v>
      </c>
    </row>
    <row r="1962" spans="1:20" x14ac:dyDescent="0.25">
      <c r="A1962" s="17" t="s">
        <v>289</v>
      </c>
      <c r="B1962" s="8" t="s">
        <v>338</v>
      </c>
      <c r="C1962" s="8" t="s">
        <v>334</v>
      </c>
      <c r="D1962" s="8" t="str">
        <f t="shared" si="213"/>
        <v>Week_34-generic-cofi</v>
      </c>
      <c r="E1962" s="8" t="str">
        <f t="shared" si="214"/>
        <v>Umbrella-social.display.umb</v>
      </c>
      <c r="H1962" s="24">
        <f t="shared" si="217"/>
        <v>3.7860487552035266E-3</v>
      </c>
      <c r="I1962" s="6">
        <f t="shared" si="217"/>
        <v>2.04</v>
      </c>
      <c r="J1962" s="6">
        <f t="shared" si="217"/>
        <v>4656316.0929763103</v>
      </c>
      <c r="K1962" s="18">
        <f t="shared" si="217"/>
        <v>0</v>
      </c>
      <c r="L1962" s="35">
        <f>Data!BQ48</f>
        <v>3.0135410614190871E-3</v>
      </c>
      <c r="Q1962" s="21">
        <v>0</v>
      </c>
      <c r="R1962" s="21">
        <v>0</v>
      </c>
      <c r="S1962" s="21">
        <v>0</v>
      </c>
      <c r="T1962" s="38">
        <v>0</v>
      </c>
    </row>
    <row r="1963" spans="1:20" x14ac:dyDescent="0.25">
      <c r="A1963" s="17" t="s">
        <v>290</v>
      </c>
      <c r="B1963" s="8" t="s">
        <v>338</v>
      </c>
      <c r="C1963" s="8" t="s">
        <v>334</v>
      </c>
      <c r="D1963" s="8" t="str">
        <f t="shared" si="213"/>
        <v>Week_35-generic-cofi</v>
      </c>
      <c r="E1963" s="8" t="str">
        <f t="shared" si="214"/>
        <v>Umbrella-social.display.umb</v>
      </c>
      <c r="H1963" s="24">
        <f t="shared" si="217"/>
        <v>3.7860487552035266E-3</v>
      </c>
      <c r="I1963" s="6">
        <f t="shared" si="217"/>
        <v>2.04</v>
      </c>
      <c r="J1963" s="6">
        <f t="shared" si="217"/>
        <v>4656316.0929763103</v>
      </c>
      <c r="K1963" s="18">
        <f t="shared" si="217"/>
        <v>0</v>
      </c>
      <c r="L1963" s="35">
        <f>Data!BQ49</f>
        <v>3.0135410614190871E-3</v>
      </c>
      <c r="Q1963" s="21">
        <v>0</v>
      </c>
      <c r="R1963" s="21">
        <v>0</v>
      </c>
      <c r="S1963" s="21">
        <v>0</v>
      </c>
      <c r="T1963" s="38">
        <v>0</v>
      </c>
    </row>
    <row r="1964" spans="1:20" x14ac:dyDescent="0.25">
      <c r="A1964" s="17" t="s">
        <v>291</v>
      </c>
      <c r="B1964" s="8" t="s">
        <v>338</v>
      </c>
      <c r="C1964" s="8" t="s">
        <v>334</v>
      </c>
      <c r="D1964" s="8" t="str">
        <f t="shared" si="213"/>
        <v>Week_36-generic-cofi</v>
      </c>
      <c r="E1964" s="8" t="str">
        <f t="shared" si="214"/>
        <v>Umbrella-social.display.umb</v>
      </c>
      <c r="H1964" s="24">
        <f t="shared" si="217"/>
        <v>3.7860487552035266E-3</v>
      </c>
      <c r="I1964" s="6">
        <f t="shared" si="217"/>
        <v>2.04</v>
      </c>
      <c r="J1964" s="6">
        <f t="shared" si="217"/>
        <v>4656316.0929763103</v>
      </c>
      <c r="K1964" s="18">
        <f t="shared" si="217"/>
        <v>0</v>
      </c>
      <c r="L1964" s="35">
        <f>Data!BQ50</f>
        <v>3.0135410614190871E-3</v>
      </c>
      <c r="Q1964" s="21">
        <v>0</v>
      </c>
      <c r="R1964" s="21">
        <v>0</v>
      </c>
      <c r="S1964" s="21">
        <v>0</v>
      </c>
      <c r="T1964" s="38">
        <v>0</v>
      </c>
    </row>
    <row r="1965" spans="1:20" x14ac:dyDescent="0.25">
      <c r="A1965" s="17" t="s">
        <v>292</v>
      </c>
      <c r="B1965" s="8" t="s">
        <v>338</v>
      </c>
      <c r="C1965" s="8" t="s">
        <v>334</v>
      </c>
      <c r="D1965" s="8" t="str">
        <f t="shared" si="213"/>
        <v>Week_37-generic-cofi</v>
      </c>
      <c r="E1965" s="8" t="str">
        <f t="shared" si="214"/>
        <v>Umbrella-social.display.umb</v>
      </c>
      <c r="H1965" s="24">
        <f t="shared" ref="H1965:K1980" si="218">H1964</f>
        <v>3.7860487552035266E-3</v>
      </c>
      <c r="I1965" s="6">
        <f t="shared" si="218"/>
        <v>2.04</v>
      </c>
      <c r="J1965" s="6">
        <f t="shared" si="218"/>
        <v>4656316.0929763103</v>
      </c>
      <c r="K1965" s="18">
        <f t="shared" si="218"/>
        <v>0</v>
      </c>
      <c r="L1965" s="35">
        <f>Data!BQ51</f>
        <v>3.1584228432180814E-3</v>
      </c>
      <c r="Q1965" s="21">
        <v>0</v>
      </c>
      <c r="R1965" s="21">
        <v>0</v>
      </c>
      <c r="S1965" s="21">
        <v>0</v>
      </c>
      <c r="T1965" s="38">
        <v>0</v>
      </c>
    </row>
    <row r="1966" spans="1:20" x14ac:dyDescent="0.25">
      <c r="A1966" s="17" t="s">
        <v>293</v>
      </c>
      <c r="B1966" s="8" t="s">
        <v>338</v>
      </c>
      <c r="C1966" s="8" t="s">
        <v>334</v>
      </c>
      <c r="D1966" s="8" t="str">
        <f t="shared" si="213"/>
        <v>Week_38-generic-cofi</v>
      </c>
      <c r="E1966" s="8" t="str">
        <f t="shared" si="214"/>
        <v>Umbrella-social.display.umb</v>
      </c>
      <c r="H1966" s="24">
        <f t="shared" si="218"/>
        <v>3.7860487552035266E-3</v>
      </c>
      <c r="I1966" s="6">
        <f t="shared" si="218"/>
        <v>2.04</v>
      </c>
      <c r="J1966" s="6">
        <f t="shared" si="218"/>
        <v>4656316.0929763103</v>
      </c>
      <c r="K1966" s="18">
        <f t="shared" si="218"/>
        <v>0</v>
      </c>
      <c r="L1966" s="35">
        <f>Data!BQ52</f>
        <v>3.1584228432180814E-3</v>
      </c>
      <c r="Q1966" s="21">
        <v>0</v>
      </c>
      <c r="R1966" s="21">
        <v>0</v>
      </c>
      <c r="S1966" s="21">
        <v>0</v>
      </c>
      <c r="T1966" s="38">
        <v>0</v>
      </c>
    </row>
    <row r="1967" spans="1:20" x14ac:dyDescent="0.25">
      <c r="A1967" s="17" t="s">
        <v>294</v>
      </c>
      <c r="B1967" s="8" t="s">
        <v>338</v>
      </c>
      <c r="C1967" s="8" t="s">
        <v>334</v>
      </c>
      <c r="D1967" s="8" t="str">
        <f t="shared" si="213"/>
        <v>Week_39-generic-cofi</v>
      </c>
      <c r="E1967" s="8" t="str">
        <f t="shared" si="214"/>
        <v>Umbrella-social.display.umb</v>
      </c>
      <c r="H1967" s="24">
        <f t="shared" si="218"/>
        <v>3.7860487552035266E-3</v>
      </c>
      <c r="I1967" s="6">
        <f t="shared" si="218"/>
        <v>2.04</v>
      </c>
      <c r="J1967" s="6">
        <f t="shared" si="218"/>
        <v>4656316.0929763103</v>
      </c>
      <c r="K1967" s="18">
        <f t="shared" si="218"/>
        <v>0</v>
      </c>
      <c r="L1967" s="35">
        <f>Data!BQ53</f>
        <v>3.1584228432180814E-3</v>
      </c>
      <c r="Q1967" s="21">
        <v>0</v>
      </c>
      <c r="R1967" s="21">
        <v>0</v>
      </c>
      <c r="S1967" s="21">
        <v>0</v>
      </c>
      <c r="T1967" s="38">
        <v>0</v>
      </c>
    </row>
    <row r="1968" spans="1:20" x14ac:dyDescent="0.25">
      <c r="A1968" s="17" t="s">
        <v>295</v>
      </c>
      <c r="B1968" s="8" t="s">
        <v>338</v>
      </c>
      <c r="C1968" s="8" t="s">
        <v>334</v>
      </c>
      <c r="D1968" s="8" t="str">
        <f t="shared" si="213"/>
        <v>Week_40-generic-cofi</v>
      </c>
      <c r="E1968" s="8" t="str">
        <f t="shared" si="214"/>
        <v>Umbrella-social.display.umb</v>
      </c>
      <c r="H1968" s="24">
        <f t="shared" si="218"/>
        <v>3.7860487552035266E-3</v>
      </c>
      <c r="I1968" s="6">
        <f t="shared" si="218"/>
        <v>2.04</v>
      </c>
      <c r="J1968" s="6">
        <f t="shared" si="218"/>
        <v>4656316.0929763103</v>
      </c>
      <c r="K1968" s="18">
        <f t="shared" si="218"/>
        <v>0</v>
      </c>
      <c r="L1968" s="35">
        <f>Data!BQ54</f>
        <v>3.1584228432180814E-3</v>
      </c>
      <c r="Q1968" s="21">
        <v>0</v>
      </c>
      <c r="R1968" s="21">
        <v>0</v>
      </c>
      <c r="S1968" s="21">
        <v>0</v>
      </c>
      <c r="T1968" s="38">
        <v>0</v>
      </c>
    </row>
    <row r="1969" spans="1:20" x14ac:dyDescent="0.25">
      <c r="A1969" s="17" t="s">
        <v>296</v>
      </c>
      <c r="B1969" s="8" t="s">
        <v>338</v>
      </c>
      <c r="C1969" s="8" t="s">
        <v>334</v>
      </c>
      <c r="D1969" s="8" t="str">
        <f t="shared" si="213"/>
        <v>Week_41-generic-cofi</v>
      </c>
      <c r="E1969" s="8" t="str">
        <f t="shared" si="214"/>
        <v>Umbrella-social.display.umb</v>
      </c>
      <c r="H1969" s="24">
        <f t="shared" si="218"/>
        <v>3.7860487552035266E-3</v>
      </c>
      <c r="I1969" s="6">
        <f t="shared" si="218"/>
        <v>2.04</v>
      </c>
      <c r="J1969" s="6">
        <f t="shared" si="218"/>
        <v>4656316.0929763103</v>
      </c>
      <c r="K1969" s="18">
        <f t="shared" si="218"/>
        <v>0</v>
      </c>
      <c r="L1969" s="35">
        <f>Data!BQ55</f>
        <v>3.7379499704140603E-3</v>
      </c>
      <c r="Q1969" s="21">
        <v>0</v>
      </c>
      <c r="R1969" s="21">
        <v>0</v>
      </c>
      <c r="S1969" s="21">
        <v>0</v>
      </c>
      <c r="T1969" s="38">
        <v>0</v>
      </c>
    </row>
    <row r="1970" spans="1:20" x14ac:dyDescent="0.25">
      <c r="A1970" s="17" t="s">
        <v>297</v>
      </c>
      <c r="B1970" s="8" t="s">
        <v>338</v>
      </c>
      <c r="C1970" s="8" t="s">
        <v>334</v>
      </c>
      <c r="D1970" s="8" t="str">
        <f t="shared" si="213"/>
        <v>Week_42-generic-cofi</v>
      </c>
      <c r="E1970" s="8" t="str">
        <f t="shared" si="214"/>
        <v>Umbrella-social.display.umb</v>
      </c>
      <c r="H1970" s="24">
        <f t="shared" si="218"/>
        <v>3.7860487552035266E-3</v>
      </c>
      <c r="I1970" s="6">
        <f t="shared" si="218"/>
        <v>2.04</v>
      </c>
      <c r="J1970" s="6">
        <f t="shared" si="218"/>
        <v>4656316.0929763103</v>
      </c>
      <c r="K1970" s="18">
        <f t="shared" si="218"/>
        <v>0</v>
      </c>
      <c r="L1970" s="35">
        <f>Data!BQ56</f>
        <v>3.7379499704140603E-3</v>
      </c>
      <c r="Q1970" s="21">
        <v>0</v>
      </c>
      <c r="R1970" s="21">
        <v>0</v>
      </c>
      <c r="S1970" s="21">
        <v>0</v>
      </c>
      <c r="T1970" s="38">
        <v>0</v>
      </c>
    </row>
    <row r="1971" spans="1:20" x14ac:dyDescent="0.25">
      <c r="A1971" s="17" t="s">
        <v>298</v>
      </c>
      <c r="B1971" s="8" t="s">
        <v>338</v>
      </c>
      <c r="C1971" s="8" t="s">
        <v>334</v>
      </c>
      <c r="D1971" s="8" t="str">
        <f t="shared" si="213"/>
        <v>Week_43-generic-cofi</v>
      </c>
      <c r="E1971" s="8" t="str">
        <f t="shared" si="214"/>
        <v>Umbrella-social.display.umb</v>
      </c>
      <c r="H1971" s="24">
        <f t="shared" si="218"/>
        <v>3.7860487552035266E-3</v>
      </c>
      <c r="I1971" s="6">
        <f t="shared" si="218"/>
        <v>2.04</v>
      </c>
      <c r="J1971" s="6">
        <f t="shared" si="218"/>
        <v>4656316.0929763103</v>
      </c>
      <c r="K1971" s="18">
        <f t="shared" si="218"/>
        <v>0</v>
      </c>
      <c r="L1971" s="35">
        <f>Data!BQ57</f>
        <v>3.7379499704140603E-3</v>
      </c>
      <c r="Q1971" s="21">
        <v>0</v>
      </c>
      <c r="R1971" s="21">
        <v>0</v>
      </c>
      <c r="S1971" s="21">
        <v>0</v>
      </c>
      <c r="T1971" s="38">
        <v>0</v>
      </c>
    </row>
    <row r="1972" spans="1:20" x14ac:dyDescent="0.25">
      <c r="A1972" s="17" t="s">
        <v>299</v>
      </c>
      <c r="B1972" s="8" t="s">
        <v>338</v>
      </c>
      <c r="C1972" s="8" t="s">
        <v>334</v>
      </c>
      <c r="D1972" s="8" t="str">
        <f t="shared" si="213"/>
        <v>Week_44-generic-cofi</v>
      </c>
      <c r="E1972" s="8" t="str">
        <f t="shared" si="214"/>
        <v>Umbrella-social.display.umb</v>
      </c>
      <c r="H1972" s="24">
        <f t="shared" si="218"/>
        <v>3.7860487552035266E-3</v>
      </c>
      <c r="I1972" s="6">
        <f t="shared" si="218"/>
        <v>2.04</v>
      </c>
      <c r="J1972" s="6">
        <f t="shared" si="218"/>
        <v>4656316.0929763103</v>
      </c>
      <c r="K1972" s="18">
        <f t="shared" si="218"/>
        <v>0</v>
      </c>
      <c r="L1972" s="35">
        <f>Data!BQ58</f>
        <v>3.7379499704140603E-3</v>
      </c>
      <c r="Q1972" s="21">
        <v>0</v>
      </c>
      <c r="R1972" s="21">
        <v>0</v>
      </c>
      <c r="S1972" s="21">
        <v>0</v>
      </c>
      <c r="T1972" s="38">
        <v>0</v>
      </c>
    </row>
    <row r="1973" spans="1:20" x14ac:dyDescent="0.25">
      <c r="A1973" s="17" t="s">
        <v>300</v>
      </c>
      <c r="B1973" s="8" t="s">
        <v>338</v>
      </c>
      <c r="C1973" s="8" t="s">
        <v>334</v>
      </c>
      <c r="D1973" s="8" t="str">
        <f t="shared" si="213"/>
        <v>Week_45-generic-cofi</v>
      </c>
      <c r="E1973" s="8" t="str">
        <f t="shared" si="214"/>
        <v>Umbrella-social.display.umb</v>
      </c>
      <c r="H1973" s="24">
        <f t="shared" si="218"/>
        <v>3.7860487552035266E-3</v>
      </c>
      <c r="I1973" s="6">
        <f t="shared" si="218"/>
        <v>2.04</v>
      </c>
      <c r="J1973" s="6">
        <f t="shared" si="218"/>
        <v>4656316.0929763103</v>
      </c>
      <c r="K1973" s="18">
        <f t="shared" si="218"/>
        <v>0</v>
      </c>
      <c r="L1973" s="35">
        <f>Data!BQ59</f>
        <v>3.2163755559376796E-3</v>
      </c>
      <c r="Q1973" s="21">
        <v>0</v>
      </c>
      <c r="R1973" s="21">
        <v>0</v>
      </c>
      <c r="S1973" s="21">
        <v>0</v>
      </c>
      <c r="T1973" s="38">
        <v>0</v>
      </c>
    </row>
    <row r="1974" spans="1:20" x14ac:dyDescent="0.25">
      <c r="A1974" s="17" t="s">
        <v>301</v>
      </c>
      <c r="B1974" s="8" t="s">
        <v>338</v>
      </c>
      <c r="C1974" s="8" t="s">
        <v>334</v>
      </c>
      <c r="D1974" s="8" t="str">
        <f t="shared" si="213"/>
        <v>Week_46-generic-cofi</v>
      </c>
      <c r="E1974" s="8" t="str">
        <f t="shared" si="214"/>
        <v>Umbrella-social.display.umb</v>
      </c>
      <c r="H1974" s="24">
        <f t="shared" si="218"/>
        <v>3.7860487552035266E-3</v>
      </c>
      <c r="I1974" s="6">
        <f t="shared" si="218"/>
        <v>2.04</v>
      </c>
      <c r="J1974" s="6">
        <f t="shared" si="218"/>
        <v>4656316.0929763103</v>
      </c>
      <c r="K1974" s="18">
        <f t="shared" si="218"/>
        <v>0</v>
      </c>
      <c r="L1974" s="35">
        <f>Data!BQ60</f>
        <v>3.2163755559376796E-3</v>
      </c>
      <c r="Q1974" s="21">
        <v>0</v>
      </c>
      <c r="R1974" s="21">
        <v>0</v>
      </c>
      <c r="S1974" s="21">
        <v>0</v>
      </c>
      <c r="T1974" s="38">
        <v>0</v>
      </c>
    </row>
    <row r="1975" spans="1:20" x14ac:dyDescent="0.25">
      <c r="A1975" s="17" t="s">
        <v>272</v>
      </c>
      <c r="B1975" s="8" t="s">
        <v>338</v>
      </c>
      <c r="C1975" s="8" t="s">
        <v>334</v>
      </c>
      <c r="D1975" s="8" t="str">
        <f t="shared" si="213"/>
        <v>Week_47-generic-cofi</v>
      </c>
      <c r="E1975" s="8" t="str">
        <f t="shared" si="214"/>
        <v>Umbrella-social.display.umb</v>
      </c>
      <c r="H1975" s="24">
        <f t="shared" si="218"/>
        <v>3.7860487552035266E-3</v>
      </c>
      <c r="I1975" s="6">
        <f t="shared" si="218"/>
        <v>2.04</v>
      </c>
      <c r="J1975" s="6">
        <f t="shared" si="218"/>
        <v>4656316.0929763103</v>
      </c>
      <c r="K1975" s="18">
        <f t="shared" si="218"/>
        <v>0</v>
      </c>
      <c r="L1975" s="35">
        <f>Data!BQ61</f>
        <v>3.2163755559376796E-3</v>
      </c>
      <c r="Q1975" s="21">
        <v>0</v>
      </c>
      <c r="R1975" s="21">
        <v>0</v>
      </c>
      <c r="S1975" s="21">
        <v>0</v>
      </c>
      <c r="T1975" s="38">
        <v>0</v>
      </c>
    </row>
    <row r="1976" spans="1:20" x14ac:dyDescent="0.25">
      <c r="A1976" s="17" t="s">
        <v>273</v>
      </c>
      <c r="B1976" s="8" t="s">
        <v>338</v>
      </c>
      <c r="C1976" s="8" t="s">
        <v>334</v>
      </c>
      <c r="D1976" s="8" t="str">
        <f t="shared" si="213"/>
        <v>Week_48-generic-cofi</v>
      </c>
      <c r="E1976" s="8" t="str">
        <f t="shared" si="214"/>
        <v>Umbrella-social.display.umb</v>
      </c>
      <c r="H1976" s="24">
        <f t="shared" si="218"/>
        <v>3.7860487552035266E-3</v>
      </c>
      <c r="I1976" s="6">
        <f t="shared" si="218"/>
        <v>2.04</v>
      </c>
      <c r="J1976" s="6">
        <f t="shared" si="218"/>
        <v>4656316.0929763103</v>
      </c>
      <c r="K1976" s="18">
        <f t="shared" si="218"/>
        <v>0</v>
      </c>
      <c r="L1976" s="35">
        <f>Data!BQ62</f>
        <v>3.2163755559376796E-3</v>
      </c>
      <c r="Q1976" s="21">
        <v>0</v>
      </c>
      <c r="R1976" s="21">
        <v>0</v>
      </c>
      <c r="S1976" s="21">
        <v>0</v>
      </c>
      <c r="T1976" s="38">
        <v>0</v>
      </c>
    </row>
    <row r="1977" spans="1:20" x14ac:dyDescent="0.25">
      <c r="A1977" s="17" t="s">
        <v>274</v>
      </c>
      <c r="B1977" s="8" t="s">
        <v>338</v>
      </c>
      <c r="C1977" s="8" t="s">
        <v>334</v>
      </c>
      <c r="D1977" s="8" t="str">
        <f t="shared" si="213"/>
        <v>Week_49-generic-cofi</v>
      </c>
      <c r="E1977" s="8" t="str">
        <f t="shared" si="214"/>
        <v>Umbrella-social.display.umb</v>
      </c>
      <c r="H1977" s="24">
        <f t="shared" si="218"/>
        <v>3.7860487552035266E-3</v>
      </c>
      <c r="I1977" s="6">
        <f t="shared" si="218"/>
        <v>2.04</v>
      </c>
      <c r="J1977" s="6">
        <f t="shared" si="218"/>
        <v>4656316.0929763103</v>
      </c>
      <c r="K1977" s="18">
        <f t="shared" si="218"/>
        <v>0</v>
      </c>
      <c r="L1977" s="35">
        <f>Data!BQ63</f>
        <v>3.2163755559376796E-3</v>
      </c>
      <c r="Q1977" s="21">
        <v>0</v>
      </c>
      <c r="R1977" s="21">
        <v>0</v>
      </c>
      <c r="S1977" s="21">
        <v>0</v>
      </c>
      <c r="T1977" s="38">
        <v>0</v>
      </c>
    </row>
    <row r="1978" spans="1:20" x14ac:dyDescent="0.25">
      <c r="A1978" s="17" t="s">
        <v>275</v>
      </c>
      <c r="B1978" s="8" t="s">
        <v>338</v>
      </c>
      <c r="C1978" s="8" t="s">
        <v>334</v>
      </c>
      <c r="D1978" s="8" t="str">
        <f t="shared" si="213"/>
        <v>Week_50-generic-cofi</v>
      </c>
      <c r="E1978" s="8" t="str">
        <f t="shared" si="214"/>
        <v>Umbrella-social.display.umb</v>
      </c>
      <c r="H1978" s="24">
        <f t="shared" si="218"/>
        <v>3.7860487552035266E-3</v>
      </c>
      <c r="I1978" s="6">
        <f t="shared" si="218"/>
        <v>2.04</v>
      </c>
      <c r="J1978" s="6">
        <f t="shared" si="218"/>
        <v>4656316.0929763103</v>
      </c>
      <c r="K1978" s="18">
        <f t="shared" si="218"/>
        <v>0</v>
      </c>
      <c r="L1978" s="35">
        <f>Data!BQ64</f>
        <v>2.8107065669004949E-3</v>
      </c>
      <c r="Q1978" s="21">
        <v>0</v>
      </c>
      <c r="R1978" s="21">
        <v>46.753936526140613</v>
      </c>
      <c r="S1978" s="21">
        <v>901.92964786715947</v>
      </c>
      <c r="T1978" s="38">
        <v>7.2860934545530109E-2</v>
      </c>
    </row>
    <row r="1979" spans="1:20" x14ac:dyDescent="0.25">
      <c r="A1979" s="17" t="s">
        <v>276</v>
      </c>
      <c r="B1979" s="8" t="s">
        <v>338</v>
      </c>
      <c r="C1979" s="8" t="s">
        <v>334</v>
      </c>
      <c r="D1979" s="8" t="str">
        <f t="shared" si="213"/>
        <v>Week_51-generic-cofi</v>
      </c>
      <c r="E1979" s="8" t="str">
        <f t="shared" si="214"/>
        <v>Umbrella-social.display.umb</v>
      </c>
      <c r="H1979" s="24">
        <f t="shared" si="218"/>
        <v>3.7860487552035266E-3</v>
      </c>
      <c r="I1979" s="6">
        <f t="shared" si="218"/>
        <v>2.04</v>
      </c>
      <c r="J1979" s="6">
        <f t="shared" si="218"/>
        <v>4656316.0929763103</v>
      </c>
      <c r="K1979" s="18">
        <f t="shared" si="218"/>
        <v>0</v>
      </c>
      <c r="L1979" s="35">
        <f>Data!BQ65</f>
        <v>2.8107065669004949E-3</v>
      </c>
      <c r="Q1979" s="21">
        <v>0</v>
      </c>
      <c r="R1979" s="21">
        <v>15.156031280865152</v>
      </c>
      <c r="S1979" s="21">
        <v>342.22878512114954</v>
      </c>
      <c r="T1979" s="38">
        <v>3.8497152237047083E-2</v>
      </c>
    </row>
    <row r="1980" spans="1:20" x14ac:dyDescent="0.25">
      <c r="A1980" s="17" t="s">
        <v>277</v>
      </c>
      <c r="B1980" s="8" t="s">
        <v>338</v>
      </c>
      <c r="C1980" s="8" t="s">
        <v>334</v>
      </c>
      <c r="D1980" s="8" t="str">
        <f t="shared" si="213"/>
        <v>Week_52-generic-cofi</v>
      </c>
      <c r="E1980" s="8" t="str">
        <f t="shared" si="214"/>
        <v>Umbrella-social.display.umb</v>
      </c>
      <c r="H1980" s="24">
        <f t="shared" si="218"/>
        <v>3.7860487552035266E-3</v>
      </c>
      <c r="I1980" s="6">
        <f t="shared" si="218"/>
        <v>2.04</v>
      </c>
      <c r="J1980" s="6">
        <f t="shared" si="218"/>
        <v>4656316.0929763103</v>
      </c>
      <c r="K1980" s="18">
        <f t="shared" si="218"/>
        <v>0</v>
      </c>
      <c r="L1980" s="35">
        <f>Data!BQ66</f>
        <v>2.8107065669004949E-3</v>
      </c>
      <c r="Q1980" s="21">
        <v>0</v>
      </c>
      <c r="R1980" s="21">
        <v>0</v>
      </c>
      <c r="S1980" s="21">
        <v>0</v>
      </c>
      <c r="T1980" s="38">
        <v>0</v>
      </c>
    </row>
    <row r="1982" spans="1:20" x14ac:dyDescent="0.25">
      <c r="A1982" s="16" t="s">
        <v>328</v>
      </c>
      <c r="B1982" s="8" t="s">
        <v>338</v>
      </c>
      <c r="C1982" s="8" t="s">
        <v>334</v>
      </c>
      <c r="D1982" s="8" t="str">
        <f>A1982&amp;"-generic-refi"</f>
        <v>Week_40_old-generic-refi</v>
      </c>
      <c r="E1982" s="8" t="str">
        <f>IF(RIGHT(A1982,3)="old","Initial",B1982&amp;"-"&amp;C1982)</f>
        <v>Initial</v>
      </c>
      <c r="H1982" s="25">
        <f>SUMIFS(Data!N$2:N$48,Data!$L$2:$L$48,$C1982,Data!$M$2:$M$48,RIGHT($D1982,4))</f>
        <v>5.1707695545850103E-3</v>
      </c>
      <c r="I1982" s="42">
        <f>VLOOKUP(C1982,parms,8,FALSE)</f>
        <v>2.04</v>
      </c>
      <c r="J1982" s="28">
        <f>SUMIFS(Data!O$2:O$48,Data!$L$2:$L$48,$C1982,Data!$M$2:$M$48,RIGHT($D1982,4))</f>
        <v>5999900.7456418928</v>
      </c>
      <c r="K1982" s="25">
        <f>SUMIFS(Data!Q$2:Q$48,Data!$L$2:$L$48,$C1982,Data!$M$2:$M$48,RIGHT($D1982,4))</f>
        <v>0</v>
      </c>
      <c r="L1982" s="35">
        <f>Data!BQ2</f>
        <v>3.1584228432180814E-3</v>
      </c>
      <c r="Q1982" s="21">
        <v>0</v>
      </c>
      <c r="R1982" s="21">
        <v>0</v>
      </c>
      <c r="S1982" s="21">
        <v>0</v>
      </c>
      <c r="T1982" s="38">
        <v>0</v>
      </c>
    </row>
    <row r="1983" spans="1:20" x14ac:dyDescent="0.25">
      <c r="A1983" s="16" t="s">
        <v>316</v>
      </c>
      <c r="B1983" s="8" t="s">
        <v>338</v>
      </c>
      <c r="C1983" s="8" t="s">
        <v>334</v>
      </c>
      <c r="D1983" s="8" t="str">
        <f t="shared" ref="D1983:D2046" si="219">A1983&amp;"-generic-refi"</f>
        <v>Week_41_old-generic-refi</v>
      </c>
      <c r="E1983" s="8" t="str">
        <f t="shared" ref="E1983:E2046" si="220">IF(RIGHT(A1983,3)="old","Initial",B1983&amp;"-"&amp;C1983)</f>
        <v>Initial</v>
      </c>
      <c r="H1983" s="24">
        <f t="shared" ref="H1983:K1998" si="221">H1982</f>
        <v>5.1707695545850103E-3</v>
      </c>
      <c r="I1983" s="6">
        <f>I1982</f>
        <v>2.04</v>
      </c>
      <c r="J1983" s="6">
        <f t="shared" si="221"/>
        <v>5999900.7456418928</v>
      </c>
      <c r="K1983" s="18">
        <f t="shared" si="221"/>
        <v>0</v>
      </c>
      <c r="L1983" s="35">
        <f>Data!BQ3</f>
        <v>3.7379499704140603E-3</v>
      </c>
      <c r="Q1983" s="21">
        <v>0</v>
      </c>
      <c r="R1983" s="21">
        <v>0</v>
      </c>
      <c r="S1983" s="21">
        <v>0</v>
      </c>
      <c r="T1983" s="38">
        <v>0</v>
      </c>
    </row>
    <row r="1984" spans="1:20" x14ac:dyDescent="0.25">
      <c r="A1984" s="16" t="s">
        <v>317</v>
      </c>
      <c r="B1984" s="8" t="s">
        <v>338</v>
      </c>
      <c r="C1984" s="8" t="s">
        <v>334</v>
      </c>
      <c r="D1984" s="8" t="str">
        <f t="shared" si="219"/>
        <v>Week_42_old-generic-refi</v>
      </c>
      <c r="E1984" s="8" t="str">
        <f t="shared" si="220"/>
        <v>Initial</v>
      </c>
      <c r="H1984" s="24">
        <f t="shared" si="221"/>
        <v>5.1707695545850103E-3</v>
      </c>
      <c r="I1984" s="6">
        <f t="shared" si="221"/>
        <v>2.04</v>
      </c>
      <c r="J1984" s="6">
        <f t="shared" si="221"/>
        <v>5999900.7456418928</v>
      </c>
      <c r="K1984" s="18">
        <f t="shared" si="221"/>
        <v>0</v>
      </c>
      <c r="L1984" s="35">
        <f>Data!BQ4</f>
        <v>3.7379499704140603E-3</v>
      </c>
      <c r="Q1984" s="21">
        <v>0</v>
      </c>
      <c r="R1984" s="21">
        <v>0</v>
      </c>
      <c r="S1984" s="21">
        <v>0</v>
      </c>
      <c r="T1984" s="38">
        <v>0</v>
      </c>
    </row>
    <row r="1985" spans="1:20" x14ac:dyDescent="0.25">
      <c r="A1985" s="16" t="s">
        <v>318</v>
      </c>
      <c r="B1985" s="8" t="s">
        <v>338</v>
      </c>
      <c r="C1985" s="8" t="s">
        <v>334</v>
      </c>
      <c r="D1985" s="8" t="str">
        <f t="shared" si="219"/>
        <v>Week_43_old-generic-refi</v>
      </c>
      <c r="E1985" s="8" t="str">
        <f t="shared" si="220"/>
        <v>Initial</v>
      </c>
      <c r="H1985" s="24">
        <f t="shared" si="221"/>
        <v>5.1707695545850103E-3</v>
      </c>
      <c r="I1985" s="6">
        <f t="shared" si="221"/>
        <v>2.04</v>
      </c>
      <c r="J1985" s="6">
        <f t="shared" si="221"/>
        <v>5999900.7456418928</v>
      </c>
      <c r="K1985" s="18">
        <f t="shared" si="221"/>
        <v>0</v>
      </c>
      <c r="L1985" s="35">
        <f>Data!BQ5</f>
        <v>3.7379499704140603E-3</v>
      </c>
      <c r="Q1985" s="21">
        <v>0</v>
      </c>
      <c r="R1985" s="21">
        <v>0</v>
      </c>
      <c r="S1985" s="21">
        <v>0</v>
      </c>
      <c r="T1985" s="38">
        <v>0</v>
      </c>
    </row>
    <row r="1986" spans="1:20" x14ac:dyDescent="0.25">
      <c r="A1986" s="16" t="s">
        <v>319</v>
      </c>
      <c r="B1986" s="8" t="s">
        <v>338</v>
      </c>
      <c r="C1986" s="8" t="s">
        <v>334</v>
      </c>
      <c r="D1986" s="8" t="str">
        <f t="shared" si="219"/>
        <v>Week_44_old-generic-refi</v>
      </c>
      <c r="E1986" s="8" t="str">
        <f t="shared" si="220"/>
        <v>Initial</v>
      </c>
      <c r="H1986" s="24">
        <f t="shared" si="221"/>
        <v>5.1707695545850103E-3</v>
      </c>
      <c r="I1986" s="6">
        <f t="shared" si="221"/>
        <v>2.04</v>
      </c>
      <c r="J1986" s="6">
        <f t="shared" si="221"/>
        <v>5999900.7456418928</v>
      </c>
      <c r="K1986" s="18">
        <f t="shared" si="221"/>
        <v>0</v>
      </c>
      <c r="L1986" s="35">
        <f>Data!BQ6</f>
        <v>3.7379499704140603E-3</v>
      </c>
      <c r="Q1986" s="21">
        <v>0</v>
      </c>
      <c r="R1986" s="21">
        <v>573.86017999668366</v>
      </c>
      <c r="S1986" s="21">
        <v>9059.7813391132149</v>
      </c>
      <c r="T1986" s="38">
        <v>0.6762116697767826</v>
      </c>
    </row>
    <row r="1987" spans="1:20" x14ac:dyDescent="0.25">
      <c r="A1987" s="16" t="s">
        <v>320</v>
      </c>
      <c r="B1987" s="8" t="s">
        <v>338</v>
      </c>
      <c r="C1987" s="8" t="s">
        <v>334</v>
      </c>
      <c r="D1987" s="8" t="str">
        <f t="shared" si="219"/>
        <v>Week_45_old-generic-refi</v>
      </c>
      <c r="E1987" s="8" t="str">
        <f t="shared" si="220"/>
        <v>Initial</v>
      </c>
      <c r="H1987" s="24">
        <f t="shared" si="221"/>
        <v>5.1707695545850103E-3</v>
      </c>
      <c r="I1987" s="6">
        <f t="shared" si="221"/>
        <v>2.04</v>
      </c>
      <c r="J1987" s="6">
        <f t="shared" si="221"/>
        <v>5999900.7456418928</v>
      </c>
      <c r="K1987" s="18">
        <f t="shared" si="221"/>
        <v>0</v>
      </c>
      <c r="L1987" s="35">
        <f>Data!BQ7</f>
        <v>3.2163755559376796E-3</v>
      </c>
      <c r="Q1987" s="21">
        <v>0</v>
      </c>
      <c r="R1987" s="21">
        <v>1068.5917865235535</v>
      </c>
      <c r="S1987" s="21">
        <v>13159.187644179752</v>
      </c>
      <c r="T1987" s="38">
        <v>0.63863489729291512</v>
      </c>
    </row>
    <row r="1988" spans="1:20" x14ac:dyDescent="0.25">
      <c r="A1988" s="16" t="s">
        <v>321</v>
      </c>
      <c r="B1988" s="8" t="s">
        <v>338</v>
      </c>
      <c r="C1988" s="8" t="s">
        <v>334</v>
      </c>
      <c r="D1988" s="8" t="str">
        <f t="shared" si="219"/>
        <v>Week_46_old-generic-refi</v>
      </c>
      <c r="E1988" s="8" t="str">
        <f t="shared" si="220"/>
        <v>Initial</v>
      </c>
      <c r="H1988" s="24">
        <f t="shared" si="221"/>
        <v>5.1707695545850103E-3</v>
      </c>
      <c r="I1988" s="6">
        <f t="shared" si="221"/>
        <v>2.04</v>
      </c>
      <c r="J1988" s="6">
        <f t="shared" si="221"/>
        <v>5999900.7456418928</v>
      </c>
      <c r="K1988" s="18">
        <f t="shared" si="221"/>
        <v>0</v>
      </c>
      <c r="L1988" s="35">
        <f>Data!BQ8</f>
        <v>3.2163755559376796E-3</v>
      </c>
      <c r="Q1988" s="21">
        <v>0</v>
      </c>
      <c r="R1988" s="21">
        <v>742.31781871387773</v>
      </c>
      <c r="S1988" s="21">
        <v>10108.918139145531</v>
      </c>
      <c r="T1988" s="38">
        <v>0.57804915664959178</v>
      </c>
    </row>
    <row r="1989" spans="1:20" x14ac:dyDescent="0.25">
      <c r="A1989" s="16" t="s">
        <v>322</v>
      </c>
      <c r="B1989" s="8" t="s">
        <v>338</v>
      </c>
      <c r="C1989" s="8" t="s">
        <v>334</v>
      </c>
      <c r="D1989" s="8" t="str">
        <f t="shared" si="219"/>
        <v>Week_47_old-generic-refi</v>
      </c>
      <c r="E1989" s="8" t="str">
        <f t="shared" si="220"/>
        <v>Initial</v>
      </c>
      <c r="H1989" s="24">
        <f t="shared" si="221"/>
        <v>5.1707695545850103E-3</v>
      </c>
      <c r="I1989" s="6">
        <f t="shared" si="221"/>
        <v>2.04</v>
      </c>
      <c r="J1989" s="6">
        <f t="shared" si="221"/>
        <v>5999900.7456418928</v>
      </c>
      <c r="K1989" s="18">
        <f t="shared" si="221"/>
        <v>0</v>
      </c>
      <c r="L1989" s="35">
        <f>Data!BQ9</f>
        <v>3.2163755559376796E-3</v>
      </c>
      <c r="Q1989" s="21">
        <v>0</v>
      </c>
      <c r="R1989" s="21">
        <v>662.32368254907328</v>
      </c>
      <c r="S1989" s="21">
        <v>9050.9841166982296</v>
      </c>
      <c r="T1989" s="38">
        <v>0.51663614693575011</v>
      </c>
    </row>
    <row r="1990" spans="1:20" x14ac:dyDescent="0.25">
      <c r="A1990" s="16" t="s">
        <v>323</v>
      </c>
      <c r="B1990" s="8" t="s">
        <v>338</v>
      </c>
      <c r="C1990" s="8" t="s">
        <v>334</v>
      </c>
      <c r="D1990" s="8" t="str">
        <f t="shared" si="219"/>
        <v>Week_48_old-generic-refi</v>
      </c>
      <c r="E1990" s="8" t="str">
        <f t="shared" si="220"/>
        <v>Initial</v>
      </c>
      <c r="H1990" s="24">
        <f t="shared" si="221"/>
        <v>5.1707695545850103E-3</v>
      </c>
      <c r="I1990" s="6">
        <f t="shared" si="221"/>
        <v>2.04</v>
      </c>
      <c r="J1990" s="6">
        <f t="shared" si="221"/>
        <v>5999900.7456418928</v>
      </c>
      <c r="K1990" s="18">
        <f t="shared" si="221"/>
        <v>0</v>
      </c>
      <c r="L1990" s="35">
        <f>Data!BQ10</f>
        <v>3.2163755559376796E-3</v>
      </c>
      <c r="Q1990" s="21">
        <v>0</v>
      </c>
      <c r="R1990" s="21">
        <v>427.22096460148879</v>
      </c>
      <c r="S1990" s="21">
        <v>6941.4971139566915</v>
      </c>
      <c r="T1990" s="38">
        <v>0.54450507471547893</v>
      </c>
    </row>
    <row r="1991" spans="1:20" x14ac:dyDescent="0.25">
      <c r="A1991" s="16" t="s">
        <v>324</v>
      </c>
      <c r="B1991" s="8" t="s">
        <v>338</v>
      </c>
      <c r="C1991" s="8" t="s">
        <v>334</v>
      </c>
      <c r="D1991" s="8" t="str">
        <f t="shared" si="219"/>
        <v>Week_49_old-generic-refi</v>
      </c>
      <c r="E1991" s="8" t="str">
        <f t="shared" si="220"/>
        <v>Initial</v>
      </c>
      <c r="H1991" s="24">
        <f t="shared" si="221"/>
        <v>5.1707695545850103E-3</v>
      </c>
      <c r="I1991" s="6">
        <f t="shared" si="221"/>
        <v>2.04</v>
      </c>
      <c r="J1991" s="6">
        <f t="shared" si="221"/>
        <v>5999900.7456418928</v>
      </c>
      <c r="K1991" s="18">
        <f t="shared" si="221"/>
        <v>0</v>
      </c>
      <c r="L1991" s="35">
        <f>Data!BQ11</f>
        <v>3.2163755559376796E-3</v>
      </c>
      <c r="Q1991" s="21">
        <v>0</v>
      </c>
      <c r="R1991" s="21">
        <v>520.07268893471053</v>
      </c>
      <c r="S1991" s="21">
        <v>7535.8179923669741</v>
      </c>
      <c r="T1991" s="38">
        <v>0.50782909779402674</v>
      </c>
    </row>
    <row r="1992" spans="1:20" x14ac:dyDescent="0.25">
      <c r="A1992" s="16" t="s">
        <v>325</v>
      </c>
      <c r="B1992" s="8" t="s">
        <v>338</v>
      </c>
      <c r="C1992" s="8" t="s">
        <v>334</v>
      </c>
      <c r="D1992" s="8" t="str">
        <f t="shared" si="219"/>
        <v>Week_50_old-generic-refi</v>
      </c>
      <c r="E1992" s="8" t="str">
        <f t="shared" si="220"/>
        <v>Initial</v>
      </c>
      <c r="H1992" s="24">
        <f t="shared" si="221"/>
        <v>5.1707695545850103E-3</v>
      </c>
      <c r="I1992" s="6">
        <f t="shared" si="221"/>
        <v>2.04</v>
      </c>
      <c r="J1992" s="6">
        <f t="shared" si="221"/>
        <v>5999900.7456418928</v>
      </c>
      <c r="K1992" s="18">
        <f t="shared" si="221"/>
        <v>0</v>
      </c>
      <c r="L1992" s="35">
        <f>Data!BQ12</f>
        <v>2.8107065669004949E-3</v>
      </c>
      <c r="Q1992" s="21">
        <v>0</v>
      </c>
      <c r="R1992" s="21">
        <v>803.86008243876711</v>
      </c>
      <c r="S1992" s="21">
        <v>10416.556344070801</v>
      </c>
      <c r="T1992" s="38">
        <v>0.56329119692976337</v>
      </c>
    </row>
    <row r="1993" spans="1:20" x14ac:dyDescent="0.25">
      <c r="A1993" s="16" t="s">
        <v>326</v>
      </c>
      <c r="B1993" s="8" t="s">
        <v>338</v>
      </c>
      <c r="C1993" s="8" t="s">
        <v>334</v>
      </c>
      <c r="D1993" s="8" t="str">
        <f t="shared" si="219"/>
        <v>Week_51_old-generic-refi</v>
      </c>
      <c r="E1993" s="8" t="str">
        <f t="shared" si="220"/>
        <v>Initial</v>
      </c>
      <c r="H1993" s="24">
        <f t="shared" si="221"/>
        <v>5.1707695545850103E-3</v>
      </c>
      <c r="I1993" s="6">
        <f t="shared" si="221"/>
        <v>2.04</v>
      </c>
      <c r="J1993" s="6">
        <f t="shared" si="221"/>
        <v>5999900.7456418928</v>
      </c>
      <c r="K1993" s="18">
        <f t="shared" si="221"/>
        <v>0</v>
      </c>
      <c r="L1993" s="35">
        <f>Data!BQ13</f>
        <v>2.8107065669004949E-3</v>
      </c>
      <c r="Q1993" s="21">
        <v>0</v>
      </c>
      <c r="R1993" s="21">
        <v>851.51490621179028</v>
      </c>
      <c r="S1993" s="21">
        <v>11447.987521214754</v>
      </c>
      <c r="T1993" s="38">
        <v>0.63270754606795165</v>
      </c>
    </row>
    <row r="1994" spans="1:20" x14ac:dyDescent="0.25">
      <c r="A1994" s="16" t="s">
        <v>327</v>
      </c>
      <c r="B1994" s="8" t="s">
        <v>338</v>
      </c>
      <c r="C1994" s="8" t="s">
        <v>334</v>
      </c>
      <c r="D1994" s="8" t="str">
        <f t="shared" si="219"/>
        <v>Week_52_old-generic-refi</v>
      </c>
      <c r="E1994" s="8" t="str">
        <f t="shared" si="220"/>
        <v>Initial</v>
      </c>
      <c r="H1994" s="24">
        <f t="shared" si="221"/>
        <v>5.1707695545850103E-3</v>
      </c>
      <c r="I1994" s="6">
        <f t="shared" si="221"/>
        <v>2.04</v>
      </c>
      <c r="J1994" s="6">
        <f t="shared" si="221"/>
        <v>5999900.7456418928</v>
      </c>
      <c r="K1994" s="18">
        <f t="shared" si="221"/>
        <v>0</v>
      </c>
      <c r="L1994" s="35">
        <f>Data!BQ14</f>
        <v>2.8107065669004949E-3</v>
      </c>
      <c r="Q1994" s="21">
        <v>0</v>
      </c>
      <c r="R1994" s="21">
        <v>565.74620424483248</v>
      </c>
      <c r="S1994" s="21">
        <v>7769.4252915859843</v>
      </c>
      <c r="T1994" s="38">
        <v>0.61592026912363895</v>
      </c>
    </row>
    <row r="1995" spans="1:20" x14ac:dyDescent="0.25">
      <c r="A1995" s="17" t="s">
        <v>262</v>
      </c>
      <c r="B1995" s="8" t="s">
        <v>338</v>
      </c>
      <c r="C1995" s="8" t="s">
        <v>334</v>
      </c>
      <c r="D1995" s="8" t="str">
        <f t="shared" si="219"/>
        <v>Week_01-generic-refi</v>
      </c>
      <c r="E1995" s="8" t="str">
        <f t="shared" si="220"/>
        <v>Umbrella-social.display.umb</v>
      </c>
      <c r="H1995" s="24">
        <f t="shared" si="221"/>
        <v>5.1707695545850103E-3</v>
      </c>
      <c r="I1995" s="6">
        <f t="shared" si="221"/>
        <v>2.04</v>
      </c>
      <c r="J1995" s="6">
        <f t="shared" si="221"/>
        <v>5999900.7456418928</v>
      </c>
      <c r="K1995" s="18">
        <f t="shared" si="221"/>
        <v>0</v>
      </c>
      <c r="L1995" s="35">
        <f>Data!BQ15</f>
        <v>2.8107065669004949E-3</v>
      </c>
      <c r="Q1995" s="21">
        <v>0</v>
      </c>
      <c r="R1995" s="21">
        <v>4.2023743734475714</v>
      </c>
      <c r="S1995" s="21">
        <v>56.682498181895255</v>
      </c>
      <c r="T1995" s="38">
        <v>3.3684185510134412E-3</v>
      </c>
    </row>
    <row r="1996" spans="1:20" x14ac:dyDescent="0.25">
      <c r="A1996" s="17" t="s">
        <v>263</v>
      </c>
      <c r="B1996" s="8" t="s">
        <v>338</v>
      </c>
      <c r="C1996" s="8" t="s">
        <v>334</v>
      </c>
      <c r="D1996" s="8" t="str">
        <f t="shared" si="219"/>
        <v>Week_02-generic-refi</v>
      </c>
      <c r="E1996" s="8" t="str">
        <f t="shared" si="220"/>
        <v>Umbrella-social.display.umb</v>
      </c>
      <c r="H1996" s="24">
        <f t="shared" si="221"/>
        <v>5.1707695545850103E-3</v>
      </c>
      <c r="I1996" s="6">
        <f t="shared" si="221"/>
        <v>2.04</v>
      </c>
      <c r="J1996" s="6">
        <f t="shared" si="221"/>
        <v>5999900.7456418928</v>
      </c>
      <c r="K1996" s="18">
        <f t="shared" si="221"/>
        <v>0</v>
      </c>
      <c r="L1996" s="35">
        <f>Data!BQ16</f>
        <v>2.6658247851015005E-3</v>
      </c>
      <c r="Q1996" s="21">
        <v>0</v>
      </c>
      <c r="R1996" s="21">
        <v>378.0619970911452</v>
      </c>
      <c r="S1996" s="21">
        <v>4698.0257200962596</v>
      </c>
      <c r="T1996" s="38">
        <v>0.21189075862599394</v>
      </c>
    </row>
    <row r="1997" spans="1:20" x14ac:dyDescent="0.25">
      <c r="A1997" s="17" t="s">
        <v>264</v>
      </c>
      <c r="B1997" s="8" t="s">
        <v>338</v>
      </c>
      <c r="C1997" s="8" t="s">
        <v>334</v>
      </c>
      <c r="D1997" s="8" t="str">
        <f t="shared" si="219"/>
        <v>Week_03-generic-refi</v>
      </c>
      <c r="E1997" s="8" t="str">
        <f t="shared" si="220"/>
        <v>Umbrella-social.display.umb</v>
      </c>
      <c r="H1997" s="24">
        <f t="shared" si="221"/>
        <v>5.1707695545850103E-3</v>
      </c>
      <c r="I1997" s="6">
        <f t="shared" si="221"/>
        <v>2.04</v>
      </c>
      <c r="J1997" s="6">
        <f t="shared" si="221"/>
        <v>5999900.7456418928</v>
      </c>
      <c r="K1997" s="18">
        <f t="shared" si="221"/>
        <v>0</v>
      </c>
      <c r="L1997" s="35">
        <f>Data!BQ17</f>
        <v>2.6658247851015005E-3</v>
      </c>
      <c r="Q1997" s="21">
        <v>0</v>
      </c>
      <c r="R1997" s="21">
        <v>113.84304845183836</v>
      </c>
      <c r="S1997" s="21">
        <v>1593.9020553282705</v>
      </c>
      <c r="T1997" s="38">
        <v>9.3627435043612706E-2</v>
      </c>
    </row>
    <row r="1998" spans="1:20" x14ac:dyDescent="0.25">
      <c r="A1998" s="17" t="s">
        <v>265</v>
      </c>
      <c r="B1998" s="8" t="s">
        <v>338</v>
      </c>
      <c r="C1998" s="8" t="s">
        <v>334</v>
      </c>
      <c r="D1998" s="8" t="str">
        <f t="shared" si="219"/>
        <v>Week_04-generic-refi</v>
      </c>
      <c r="E1998" s="8" t="str">
        <f t="shared" si="220"/>
        <v>Umbrella-social.display.umb</v>
      </c>
      <c r="H1998" s="24">
        <f t="shared" si="221"/>
        <v>5.1707695545850103E-3</v>
      </c>
      <c r="I1998" s="6">
        <f t="shared" si="221"/>
        <v>2.04</v>
      </c>
      <c r="J1998" s="6">
        <f t="shared" si="221"/>
        <v>5999900.7456418928</v>
      </c>
      <c r="K1998" s="18">
        <f t="shared" si="221"/>
        <v>0</v>
      </c>
      <c r="L1998" s="35">
        <f>Data!BQ18</f>
        <v>2.6658247851015005E-3</v>
      </c>
      <c r="Q1998" s="21">
        <v>0</v>
      </c>
      <c r="R1998" s="21">
        <v>0</v>
      </c>
      <c r="S1998" s="21">
        <v>0</v>
      </c>
      <c r="T1998" s="38">
        <v>0</v>
      </c>
    </row>
    <row r="1999" spans="1:20" x14ac:dyDescent="0.25">
      <c r="A1999" s="17" t="s">
        <v>266</v>
      </c>
      <c r="B1999" s="8" t="s">
        <v>338</v>
      </c>
      <c r="C1999" s="8" t="s">
        <v>334</v>
      </c>
      <c r="D1999" s="8" t="str">
        <f t="shared" si="219"/>
        <v>Week_05-generic-refi</v>
      </c>
      <c r="E1999" s="8" t="str">
        <f t="shared" si="220"/>
        <v>Umbrella-social.display.umb</v>
      </c>
      <c r="H1999" s="24">
        <f t="shared" ref="H1999:K2014" si="222">H1998</f>
        <v>5.1707695545850103E-3</v>
      </c>
      <c r="I1999" s="6">
        <f t="shared" si="222"/>
        <v>2.04</v>
      </c>
      <c r="J1999" s="6">
        <f t="shared" si="222"/>
        <v>5999900.7456418928</v>
      </c>
      <c r="K1999" s="18">
        <f t="shared" si="222"/>
        <v>0</v>
      </c>
      <c r="L1999" s="35">
        <f>Data!BQ19</f>
        <v>2.6658247851015005E-3</v>
      </c>
      <c r="Q1999" s="21">
        <v>0</v>
      </c>
      <c r="R1999" s="21">
        <v>124.97949281884799</v>
      </c>
      <c r="S1999" s="21">
        <v>1683.0593809865788</v>
      </c>
      <c r="T1999" s="38">
        <v>8.8437114404906425E-2</v>
      </c>
    </row>
    <row r="2000" spans="1:20" x14ac:dyDescent="0.25">
      <c r="A2000" s="17" t="s">
        <v>267</v>
      </c>
      <c r="B2000" s="8" t="s">
        <v>338</v>
      </c>
      <c r="C2000" s="8" t="s">
        <v>334</v>
      </c>
      <c r="D2000" s="8" t="str">
        <f t="shared" si="219"/>
        <v>Week_06-generic-refi</v>
      </c>
      <c r="E2000" s="8" t="str">
        <f t="shared" si="220"/>
        <v>Umbrella-social.display.umb</v>
      </c>
      <c r="H2000" s="24">
        <f t="shared" si="222"/>
        <v>5.1707695545850103E-3</v>
      </c>
      <c r="I2000" s="6">
        <f t="shared" si="222"/>
        <v>2.04</v>
      </c>
      <c r="J2000" s="6">
        <f t="shared" si="222"/>
        <v>5999900.7456418928</v>
      </c>
      <c r="K2000" s="18">
        <f t="shared" si="222"/>
        <v>0</v>
      </c>
      <c r="L2000" s="35">
        <f>Data!BQ20</f>
        <v>2.7527538541808972E-3</v>
      </c>
      <c r="Q2000" s="21">
        <v>0</v>
      </c>
      <c r="R2000" s="21">
        <v>53.182884050564496</v>
      </c>
      <c r="S2000" s="21">
        <v>719.34947444481031</v>
      </c>
      <c r="T2000" s="38">
        <v>3.5837767652491248E-2</v>
      </c>
    </row>
    <row r="2001" spans="1:20" x14ac:dyDescent="0.25">
      <c r="A2001" s="17" t="s">
        <v>268</v>
      </c>
      <c r="B2001" s="8" t="s">
        <v>338</v>
      </c>
      <c r="C2001" s="8" t="s">
        <v>334</v>
      </c>
      <c r="D2001" s="8" t="str">
        <f t="shared" si="219"/>
        <v>Week_07-generic-refi</v>
      </c>
      <c r="E2001" s="8" t="str">
        <f t="shared" si="220"/>
        <v>Umbrella-social.display.umb</v>
      </c>
      <c r="H2001" s="24">
        <f t="shared" si="222"/>
        <v>5.1707695545850103E-3</v>
      </c>
      <c r="I2001" s="6">
        <f t="shared" si="222"/>
        <v>2.04</v>
      </c>
      <c r="J2001" s="6">
        <f t="shared" si="222"/>
        <v>5999900.7456418928</v>
      </c>
      <c r="K2001" s="18">
        <f t="shared" si="222"/>
        <v>0</v>
      </c>
      <c r="L2001" s="35">
        <f>Data!BQ21</f>
        <v>2.7527538541808972E-3</v>
      </c>
      <c r="Q2001" s="21">
        <v>0</v>
      </c>
      <c r="R2001" s="21">
        <v>42.750839892414746</v>
      </c>
      <c r="S2001" s="21">
        <v>679.73394316060933</v>
      </c>
      <c r="T2001" s="38">
        <v>4.6111503371505935E-2</v>
      </c>
    </row>
    <row r="2002" spans="1:20" x14ac:dyDescent="0.25">
      <c r="A2002" s="17" t="s">
        <v>269</v>
      </c>
      <c r="B2002" s="8" t="s">
        <v>338</v>
      </c>
      <c r="C2002" s="8" t="s">
        <v>334</v>
      </c>
      <c r="D2002" s="8" t="str">
        <f t="shared" si="219"/>
        <v>Week_08-generic-refi</v>
      </c>
      <c r="E2002" s="8" t="str">
        <f t="shared" si="220"/>
        <v>Umbrella-social.display.umb</v>
      </c>
      <c r="H2002" s="24">
        <f t="shared" si="222"/>
        <v>5.1707695545850103E-3</v>
      </c>
      <c r="I2002" s="6">
        <f t="shared" si="222"/>
        <v>2.04</v>
      </c>
      <c r="J2002" s="6">
        <f t="shared" si="222"/>
        <v>5999900.7456418928</v>
      </c>
      <c r="K2002" s="18">
        <f t="shared" si="222"/>
        <v>0</v>
      </c>
      <c r="L2002" s="35">
        <f>Data!BQ22</f>
        <v>2.7527538541808972E-3</v>
      </c>
      <c r="Q2002" s="21">
        <v>0</v>
      </c>
      <c r="R2002" s="21">
        <v>120.78771319141958</v>
      </c>
      <c r="S2002" s="21">
        <v>1809.1184158963779</v>
      </c>
      <c r="T2002" s="38">
        <v>0.10649281552495082</v>
      </c>
    </row>
    <row r="2003" spans="1:20" x14ac:dyDescent="0.25">
      <c r="A2003" s="17" t="s">
        <v>270</v>
      </c>
      <c r="B2003" s="8" t="s">
        <v>338</v>
      </c>
      <c r="C2003" s="8" t="s">
        <v>334</v>
      </c>
      <c r="D2003" s="8" t="str">
        <f t="shared" si="219"/>
        <v>Week_09-generic-refi</v>
      </c>
      <c r="E2003" s="8" t="str">
        <f t="shared" si="220"/>
        <v>Umbrella-social.display.umb</v>
      </c>
      <c r="H2003" s="24">
        <f t="shared" si="222"/>
        <v>5.1707695545850103E-3</v>
      </c>
      <c r="I2003" s="6">
        <f t="shared" si="222"/>
        <v>2.04</v>
      </c>
      <c r="J2003" s="6">
        <f t="shared" si="222"/>
        <v>5999900.7456418928</v>
      </c>
      <c r="K2003" s="18">
        <f t="shared" si="222"/>
        <v>0</v>
      </c>
      <c r="L2003" s="35">
        <f>Data!BQ23</f>
        <v>2.7527538541808972E-3</v>
      </c>
      <c r="Q2003" s="21">
        <v>0</v>
      </c>
      <c r="R2003" s="21">
        <v>172.49099281386592</v>
      </c>
      <c r="S2003" s="21">
        <v>2319.1671444551889</v>
      </c>
      <c r="T2003" s="38">
        <v>0.11598207679916617</v>
      </c>
    </row>
    <row r="2004" spans="1:20" x14ac:dyDescent="0.25">
      <c r="A2004" s="17" t="s">
        <v>249</v>
      </c>
      <c r="B2004" s="8" t="s">
        <v>338</v>
      </c>
      <c r="C2004" s="8" t="s">
        <v>334</v>
      </c>
      <c r="D2004" s="8" t="str">
        <f t="shared" si="219"/>
        <v>Week_10-generic-refi</v>
      </c>
      <c r="E2004" s="8" t="str">
        <f t="shared" si="220"/>
        <v>Umbrella-social.display.umb</v>
      </c>
      <c r="H2004" s="24">
        <f t="shared" si="222"/>
        <v>5.1707695545850103E-3</v>
      </c>
      <c r="I2004" s="6">
        <f t="shared" si="222"/>
        <v>2.04</v>
      </c>
      <c r="J2004" s="6">
        <f t="shared" si="222"/>
        <v>5999900.7456418928</v>
      </c>
      <c r="K2004" s="18">
        <f t="shared" si="222"/>
        <v>0</v>
      </c>
      <c r="L2004" s="35">
        <f>Data!BQ24</f>
        <v>2.7527538541808972E-3</v>
      </c>
      <c r="Q2004" s="21">
        <v>0</v>
      </c>
      <c r="R2004" s="21">
        <v>188.69555218361467</v>
      </c>
      <c r="S2004" s="21">
        <v>2583.7087900106117</v>
      </c>
      <c r="T2004" s="38">
        <v>0.12110056798949698</v>
      </c>
    </row>
    <row r="2005" spans="1:20" x14ac:dyDescent="0.25">
      <c r="A2005" s="17" t="s">
        <v>250</v>
      </c>
      <c r="B2005" s="8" t="s">
        <v>338</v>
      </c>
      <c r="C2005" s="8" t="s">
        <v>334</v>
      </c>
      <c r="D2005" s="8" t="str">
        <f t="shared" si="219"/>
        <v>Week_11-generic-refi</v>
      </c>
      <c r="E2005" s="8" t="str">
        <f t="shared" si="220"/>
        <v>Umbrella-social.display.umb</v>
      </c>
      <c r="H2005" s="24">
        <f t="shared" si="222"/>
        <v>5.1707695545850103E-3</v>
      </c>
      <c r="I2005" s="6">
        <f t="shared" si="222"/>
        <v>2.04</v>
      </c>
      <c r="J2005" s="6">
        <f t="shared" si="222"/>
        <v>5999900.7456418928</v>
      </c>
      <c r="K2005" s="18">
        <f t="shared" si="222"/>
        <v>0</v>
      </c>
      <c r="L2005" s="35">
        <f>Data!BQ25</f>
        <v>2.7527538541808972E-3</v>
      </c>
      <c r="Q2005" s="21">
        <v>0</v>
      </c>
      <c r="R2005" s="21">
        <v>163.04730979648133</v>
      </c>
      <c r="S2005" s="21">
        <v>2317.7571577384178</v>
      </c>
      <c r="T2005" s="38">
        <v>0.1258698595443295</v>
      </c>
    </row>
    <row r="2006" spans="1:20" x14ac:dyDescent="0.25">
      <c r="A2006" s="17" t="s">
        <v>251</v>
      </c>
      <c r="B2006" s="8" t="s">
        <v>338</v>
      </c>
      <c r="C2006" s="8" t="s">
        <v>334</v>
      </c>
      <c r="D2006" s="8" t="str">
        <f t="shared" si="219"/>
        <v>Week_12-generic-refi</v>
      </c>
      <c r="E2006" s="8" t="str">
        <f t="shared" si="220"/>
        <v>Umbrella-social.display.umb</v>
      </c>
      <c r="H2006" s="24">
        <f t="shared" si="222"/>
        <v>5.1707695545850103E-3</v>
      </c>
      <c r="I2006" s="6">
        <f t="shared" si="222"/>
        <v>2.04</v>
      </c>
      <c r="J2006" s="6">
        <f t="shared" si="222"/>
        <v>5999900.7456418928</v>
      </c>
      <c r="K2006" s="18">
        <f t="shared" si="222"/>
        <v>0</v>
      </c>
      <c r="L2006" s="35">
        <f>Data!BQ26</f>
        <v>2.7527538541808972E-3</v>
      </c>
      <c r="Q2006" s="21">
        <v>0</v>
      </c>
      <c r="R2006" s="21">
        <v>59.014127776831934</v>
      </c>
      <c r="S2006" s="21">
        <v>889.8196704847993</v>
      </c>
      <c r="T2006" s="38">
        <v>5.5999400455962967E-2</v>
      </c>
    </row>
    <row r="2007" spans="1:20" x14ac:dyDescent="0.25">
      <c r="A2007" s="17" t="s">
        <v>252</v>
      </c>
      <c r="B2007" s="8" t="s">
        <v>338</v>
      </c>
      <c r="C2007" s="8" t="s">
        <v>334</v>
      </c>
      <c r="D2007" s="8" t="str">
        <f t="shared" si="219"/>
        <v>Week_13-generic-refi</v>
      </c>
      <c r="E2007" s="8" t="str">
        <f t="shared" si="220"/>
        <v>Umbrella-social.display.umb</v>
      </c>
      <c r="H2007" s="24">
        <f t="shared" si="222"/>
        <v>5.1707695545850103E-3</v>
      </c>
      <c r="I2007" s="6">
        <f t="shared" si="222"/>
        <v>2.04</v>
      </c>
      <c r="J2007" s="6">
        <f t="shared" si="222"/>
        <v>5999900.7456418928</v>
      </c>
      <c r="K2007" s="18">
        <f t="shared" si="222"/>
        <v>0</v>
      </c>
      <c r="L2007" s="35">
        <f>Data!BQ27</f>
        <v>2.7527538541808972E-3</v>
      </c>
      <c r="Q2007" s="21">
        <v>0</v>
      </c>
      <c r="R2007" s="21">
        <v>248.714592778488</v>
      </c>
      <c r="S2007" s="21">
        <v>3530.2612259459288</v>
      </c>
      <c r="T2007" s="38">
        <v>0.18839466044316877</v>
      </c>
    </row>
    <row r="2008" spans="1:20" x14ac:dyDescent="0.25">
      <c r="A2008" s="17" t="s">
        <v>253</v>
      </c>
      <c r="B2008" s="8" t="s">
        <v>338</v>
      </c>
      <c r="C2008" s="8" t="s">
        <v>334</v>
      </c>
      <c r="D2008" s="8" t="str">
        <f t="shared" si="219"/>
        <v>Week_14-generic-refi</v>
      </c>
      <c r="E2008" s="8" t="str">
        <f t="shared" si="220"/>
        <v>Umbrella-social.display.umb</v>
      </c>
      <c r="H2008" s="24">
        <f t="shared" si="222"/>
        <v>5.1707695545850103E-3</v>
      </c>
      <c r="I2008" s="6">
        <f t="shared" si="222"/>
        <v>2.04</v>
      </c>
      <c r="J2008" s="6">
        <f t="shared" si="222"/>
        <v>5999900.7456418928</v>
      </c>
      <c r="K2008" s="18">
        <f t="shared" si="222"/>
        <v>0</v>
      </c>
      <c r="L2008" s="35">
        <f>Data!BQ28</f>
        <v>2.7527538541808972E-3</v>
      </c>
      <c r="Q2008" s="21">
        <v>0</v>
      </c>
      <c r="R2008" s="21">
        <v>218.20688543768779</v>
      </c>
      <c r="S2008" s="21">
        <v>3277.2011655178617</v>
      </c>
      <c r="T2008" s="38">
        <v>0.17629815825918904</v>
      </c>
    </row>
    <row r="2009" spans="1:20" x14ac:dyDescent="0.25">
      <c r="A2009" s="17" t="s">
        <v>254</v>
      </c>
      <c r="B2009" s="8" t="s">
        <v>338</v>
      </c>
      <c r="C2009" s="8" t="s">
        <v>334</v>
      </c>
      <c r="D2009" s="8" t="str">
        <f t="shared" si="219"/>
        <v>Week_15-generic-refi</v>
      </c>
      <c r="E2009" s="8" t="str">
        <f t="shared" si="220"/>
        <v>Umbrella-social.display.umb</v>
      </c>
      <c r="H2009" s="24">
        <f t="shared" si="222"/>
        <v>5.1707695545850103E-3</v>
      </c>
      <c r="I2009" s="6">
        <f t="shared" si="222"/>
        <v>2.04</v>
      </c>
      <c r="J2009" s="6">
        <f t="shared" si="222"/>
        <v>5999900.7456418928</v>
      </c>
      <c r="K2009" s="18">
        <f t="shared" si="222"/>
        <v>0</v>
      </c>
      <c r="L2009" s="35">
        <f>Data!BQ29</f>
        <v>2.8396829232602938E-3</v>
      </c>
      <c r="Q2009" s="21">
        <v>0</v>
      </c>
      <c r="R2009" s="21">
        <v>0</v>
      </c>
      <c r="S2009" s="21">
        <v>0</v>
      </c>
      <c r="T2009" s="38">
        <v>0</v>
      </c>
    </row>
    <row r="2010" spans="1:20" x14ac:dyDescent="0.25">
      <c r="A2010" s="17" t="s">
        <v>255</v>
      </c>
      <c r="B2010" s="8" t="s">
        <v>338</v>
      </c>
      <c r="C2010" s="8" t="s">
        <v>334</v>
      </c>
      <c r="D2010" s="8" t="str">
        <f t="shared" si="219"/>
        <v>Week_16-generic-refi</v>
      </c>
      <c r="E2010" s="8" t="str">
        <f t="shared" si="220"/>
        <v>Umbrella-social.display.umb</v>
      </c>
      <c r="H2010" s="24">
        <f t="shared" si="222"/>
        <v>5.1707695545850103E-3</v>
      </c>
      <c r="I2010" s="6">
        <f t="shared" si="222"/>
        <v>2.04</v>
      </c>
      <c r="J2010" s="6">
        <f t="shared" si="222"/>
        <v>5999900.7456418928</v>
      </c>
      <c r="K2010" s="18">
        <f t="shared" si="222"/>
        <v>0</v>
      </c>
      <c r="L2010" s="35">
        <f>Data!BQ30</f>
        <v>2.8396829232602938E-3</v>
      </c>
      <c r="Q2010" s="21">
        <v>0</v>
      </c>
      <c r="R2010" s="21">
        <v>192.12107150620392</v>
      </c>
      <c r="S2010" s="21">
        <v>2600.0321185360463</v>
      </c>
      <c r="T2010" s="38">
        <v>0.12786792229989663</v>
      </c>
    </row>
    <row r="2011" spans="1:20" x14ac:dyDescent="0.25">
      <c r="A2011" s="17" t="s">
        <v>256</v>
      </c>
      <c r="B2011" s="8" t="s">
        <v>338</v>
      </c>
      <c r="C2011" s="8" t="s">
        <v>334</v>
      </c>
      <c r="D2011" s="8" t="str">
        <f t="shared" si="219"/>
        <v>Week_17-generic-refi</v>
      </c>
      <c r="E2011" s="8" t="str">
        <f t="shared" si="220"/>
        <v>Umbrella-social.display.umb</v>
      </c>
      <c r="H2011" s="24">
        <f t="shared" si="222"/>
        <v>5.1707695545850103E-3</v>
      </c>
      <c r="I2011" s="6">
        <f t="shared" si="222"/>
        <v>2.04</v>
      </c>
      <c r="J2011" s="6">
        <f t="shared" si="222"/>
        <v>5999900.7456418928</v>
      </c>
      <c r="K2011" s="18">
        <f t="shared" si="222"/>
        <v>0</v>
      </c>
      <c r="L2011" s="35">
        <f>Data!BQ31</f>
        <v>2.8396829232602938E-3</v>
      </c>
      <c r="Q2011" s="21">
        <v>0</v>
      </c>
      <c r="R2011" s="21">
        <v>141.35369535036781</v>
      </c>
      <c r="S2011" s="21">
        <v>1795.4330356915714</v>
      </c>
      <c r="T2011" s="38">
        <v>8.2881673966588298E-2</v>
      </c>
    </row>
    <row r="2012" spans="1:20" x14ac:dyDescent="0.25">
      <c r="A2012" s="17" t="s">
        <v>257</v>
      </c>
      <c r="B2012" s="8" t="s">
        <v>338</v>
      </c>
      <c r="C2012" s="8" t="s">
        <v>334</v>
      </c>
      <c r="D2012" s="8" t="str">
        <f t="shared" si="219"/>
        <v>Week_18-generic-refi</v>
      </c>
      <c r="E2012" s="8" t="str">
        <f t="shared" si="220"/>
        <v>Umbrella-social.display.umb</v>
      </c>
      <c r="H2012" s="24">
        <f t="shared" si="222"/>
        <v>5.1707695545850103E-3</v>
      </c>
      <c r="I2012" s="6">
        <f t="shared" si="222"/>
        <v>2.04</v>
      </c>
      <c r="J2012" s="6">
        <f t="shared" si="222"/>
        <v>5999900.7456418928</v>
      </c>
      <c r="K2012" s="18">
        <f t="shared" si="222"/>
        <v>0</v>
      </c>
      <c r="L2012" s="35">
        <f>Data!BQ32</f>
        <v>2.8396829232602938E-3</v>
      </c>
      <c r="Q2012" s="21">
        <v>0</v>
      </c>
      <c r="R2012" s="21">
        <v>0</v>
      </c>
      <c r="S2012" s="21">
        <v>0</v>
      </c>
      <c r="T2012" s="38">
        <v>0</v>
      </c>
    </row>
    <row r="2013" spans="1:20" x14ac:dyDescent="0.25">
      <c r="A2013" s="17" t="s">
        <v>258</v>
      </c>
      <c r="B2013" s="8" t="s">
        <v>338</v>
      </c>
      <c r="C2013" s="8" t="s">
        <v>334</v>
      </c>
      <c r="D2013" s="8" t="str">
        <f t="shared" si="219"/>
        <v>Week_19-generic-refi</v>
      </c>
      <c r="E2013" s="8" t="str">
        <f t="shared" si="220"/>
        <v>Umbrella-social.display.umb</v>
      </c>
      <c r="H2013" s="24">
        <f t="shared" si="222"/>
        <v>5.1707695545850103E-3</v>
      </c>
      <c r="I2013" s="6">
        <f t="shared" si="222"/>
        <v>2.04</v>
      </c>
      <c r="J2013" s="6">
        <f t="shared" si="222"/>
        <v>5999900.7456418928</v>
      </c>
      <c r="K2013" s="18">
        <f t="shared" si="222"/>
        <v>0</v>
      </c>
      <c r="L2013" s="35">
        <f>Data!BQ33</f>
        <v>2.6658247851015005E-3</v>
      </c>
      <c r="Q2013" s="21">
        <v>0</v>
      </c>
      <c r="R2013" s="21">
        <v>124.51463455940161</v>
      </c>
      <c r="S2013" s="21">
        <v>1839.9951271945386</v>
      </c>
      <c r="T2013" s="38">
        <v>0.12508099815862328</v>
      </c>
    </row>
    <row r="2014" spans="1:20" x14ac:dyDescent="0.25">
      <c r="A2014" s="17" t="s">
        <v>259</v>
      </c>
      <c r="B2014" s="8" t="s">
        <v>338</v>
      </c>
      <c r="C2014" s="8" t="s">
        <v>334</v>
      </c>
      <c r="D2014" s="8" t="str">
        <f t="shared" si="219"/>
        <v>Week_20-generic-refi</v>
      </c>
      <c r="E2014" s="8" t="str">
        <f t="shared" si="220"/>
        <v>Umbrella-social.display.umb</v>
      </c>
      <c r="H2014" s="24">
        <f t="shared" si="222"/>
        <v>5.1707695545850103E-3</v>
      </c>
      <c r="I2014" s="6">
        <f t="shared" si="222"/>
        <v>2.04</v>
      </c>
      <c r="J2014" s="6">
        <f t="shared" si="222"/>
        <v>5999900.7456418928</v>
      </c>
      <c r="K2014" s="18">
        <f t="shared" si="222"/>
        <v>0</v>
      </c>
      <c r="L2014" s="35">
        <f>Data!BQ34</f>
        <v>2.6658247851015005E-3</v>
      </c>
      <c r="Q2014" s="21">
        <v>0</v>
      </c>
      <c r="R2014" s="21">
        <v>0</v>
      </c>
      <c r="S2014" s="21">
        <v>0</v>
      </c>
      <c r="T2014" s="38">
        <v>0</v>
      </c>
    </row>
    <row r="2015" spans="1:20" x14ac:dyDescent="0.25">
      <c r="A2015" s="17" t="s">
        <v>260</v>
      </c>
      <c r="B2015" s="8" t="s">
        <v>338</v>
      </c>
      <c r="C2015" s="8" t="s">
        <v>334</v>
      </c>
      <c r="D2015" s="8" t="str">
        <f t="shared" si="219"/>
        <v>Week_21-generic-refi</v>
      </c>
      <c r="E2015" s="8" t="str">
        <f t="shared" si="220"/>
        <v>Umbrella-social.display.umb</v>
      </c>
      <c r="H2015" s="24">
        <f t="shared" ref="H2015:K2030" si="223">H2014</f>
        <v>5.1707695545850103E-3</v>
      </c>
      <c r="I2015" s="6">
        <f t="shared" si="223"/>
        <v>2.04</v>
      </c>
      <c r="J2015" s="6">
        <f t="shared" si="223"/>
        <v>5999900.7456418928</v>
      </c>
      <c r="K2015" s="18">
        <f t="shared" si="223"/>
        <v>0</v>
      </c>
      <c r="L2015" s="35">
        <f>Data!BQ35</f>
        <v>2.6658247851015005E-3</v>
      </c>
      <c r="Q2015" s="21">
        <v>0</v>
      </c>
      <c r="R2015" s="21">
        <v>164.03071018351082</v>
      </c>
      <c r="S2015" s="21">
        <v>2029.7276306496353</v>
      </c>
      <c r="T2015" s="38">
        <v>8.7799579465347E-2</v>
      </c>
    </row>
    <row r="2016" spans="1:20" x14ac:dyDescent="0.25">
      <c r="A2016" s="17" t="s">
        <v>261</v>
      </c>
      <c r="B2016" s="8" t="s">
        <v>338</v>
      </c>
      <c r="C2016" s="8" t="s">
        <v>334</v>
      </c>
      <c r="D2016" s="8" t="str">
        <f t="shared" si="219"/>
        <v>Week_22-generic-refi</v>
      </c>
      <c r="E2016" s="8" t="str">
        <f t="shared" si="220"/>
        <v>Umbrella-social.display.umb</v>
      </c>
      <c r="H2016" s="24">
        <f t="shared" si="223"/>
        <v>5.1707695545850103E-3</v>
      </c>
      <c r="I2016" s="6">
        <f t="shared" si="223"/>
        <v>2.04</v>
      </c>
      <c r="J2016" s="6">
        <f t="shared" si="223"/>
        <v>5999900.7456418928</v>
      </c>
      <c r="K2016" s="18">
        <f t="shared" si="223"/>
        <v>0</v>
      </c>
      <c r="L2016" s="35">
        <f>Data!BQ36</f>
        <v>2.6658247851015005E-3</v>
      </c>
      <c r="Q2016" s="21">
        <v>0</v>
      </c>
      <c r="R2016" s="21">
        <v>0</v>
      </c>
      <c r="S2016" s="21">
        <v>0</v>
      </c>
      <c r="T2016" s="38">
        <v>0</v>
      </c>
    </row>
    <row r="2017" spans="1:20" x14ac:dyDescent="0.25">
      <c r="A2017" s="17" t="s">
        <v>278</v>
      </c>
      <c r="B2017" s="8" t="s">
        <v>338</v>
      </c>
      <c r="C2017" s="8" t="s">
        <v>334</v>
      </c>
      <c r="D2017" s="8" t="str">
        <f t="shared" si="219"/>
        <v>Week_23-generic-refi</v>
      </c>
      <c r="E2017" s="8" t="str">
        <f t="shared" si="220"/>
        <v>Umbrella-social.display.umb</v>
      </c>
      <c r="H2017" s="24">
        <f t="shared" si="223"/>
        <v>5.1707695545850103E-3</v>
      </c>
      <c r="I2017" s="6">
        <f t="shared" si="223"/>
        <v>2.04</v>
      </c>
      <c r="J2017" s="6">
        <f t="shared" si="223"/>
        <v>5999900.7456418928</v>
      </c>
      <c r="K2017" s="18">
        <f t="shared" si="223"/>
        <v>0</v>
      </c>
      <c r="L2017" s="35">
        <f>Data!BQ37</f>
        <v>2.7527538541808972E-3</v>
      </c>
      <c r="Q2017" s="21">
        <v>0</v>
      </c>
      <c r="R2017" s="21">
        <v>0</v>
      </c>
      <c r="S2017" s="21">
        <v>0</v>
      </c>
      <c r="T2017" s="38">
        <v>0</v>
      </c>
    </row>
    <row r="2018" spans="1:20" x14ac:dyDescent="0.25">
      <c r="A2018" s="17" t="s">
        <v>279</v>
      </c>
      <c r="B2018" s="8" t="s">
        <v>338</v>
      </c>
      <c r="C2018" s="8" t="s">
        <v>334</v>
      </c>
      <c r="D2018" s="8" t="str">
        <f t="shared" si="219"/>
        <v>Week_24-generic-refi</v>
      </c>
      <c r="E2018" s="8" t="str">
        <f t="shared" si="220"/>
        <v>Umbrella-social.display.umb</v>
      </c>
      <c r="H2018" s="24">
        <f t="shared" si="223"/>
        <v>5.1707695545850103E-3</v>
      </c>
      <c r="I2018" s="6">
        <f t="shared" si="223"/>
        <v>2.04</v>
      </c>
      <c r="J2018" s="6">
        <f t="shared" si="223"/>
        <v>5999900.7456418928</v>
      </c>
      <c r="K2018" s="18">
        <f t="shared" si="223"/>
        <v>0</v>
      </c>
      <c r="L2018" s="35">
        <f>Data!BQ38</f>
        <v>2.7527538541808972E-3</v>
      </c>
      <c r="Q2018" s="21">
        <v>0</v>
      </c>
      <c r="R2018" s="21">
        <v>0</v>
      </c>
      <c r="S2018" s="21">
        <v>0</v>
      </c>
      <c r="T2018" s="38">
        <v>0</v>
      </c>
    </row>
    <row r="2019" spans="1:20" x14ac:dyDescent="0.25">
      <c r="A2019" s="17" t="s">
        <v>280</v>
      </c>
      <c r="B2019" s="8" t="s">
        <v>338</v>
      </c>
      <c r="C2019" s="8" t="s">
        <v>334</v>
      </c>
      <c r="D2019" s="8" t="str">
        <f t="shared" si="219"/>
        <v>Week_25-generic-refi</v>
      </c>
      <c r="E2019" s="8" t="str">
        <f t="shared" si="220"/>
        <v>Umbrella-social.display.umb</v>
      </c>
      <c r="H2019" s="24">
        <f t="shared" si="223"/>
        <v>5.1707695545850103E-3</v>
      </c>
      <c r="I2019" s="6">
        <f t="shared" si="223"/>
        <v>2.04</v>
      </c>
      <c r="J2019" s="6">
        <f t="shared" si="223"/>
        <v>5999900.7456418928</v>
      </c>
      <c r="K2019" s="18">
        <f t="shared" si="223"/>
        <v>0</v>
      </c>
      <c r="L2019" s="35">
        <f>Data!BQ39</f>
        <v>2.7527538541808972E-3</v>
      </c>
      <c r="Q2019" s="21">
        <v>0</v>
      </c>
      <c r="R2019" s="21">
        <v>0</v>
      </c>
      <c r="S2019" s="21">
        <v>0</v>
      </c>
      <c r="T2019" s="38">
        <v>0</v>
      </c>
    </row>
    <row r="2020" spans="1:20" x14ac:dyDescent="0.25">
      <c r="A2020" s="17" t="s">
        <v>281</v>
      </c>
      <c r="B2020" s="8" t="s">
        <v>338</v>
      </c>
      <c r="C2020" s="8" t="s">
        <v>334</v>
      </c>
      <c r="D2020" s="8" t="str">
        <f t="shared" si="219"/>
        <v>Week_26-generic-refi</v>
      </c>
      <c r="E2020" s="8" t="str">
        <f t="shared" si="220"/>
        <v>Umbrella-social.display.umb</v>
      </c>
      <c r="H2020" s="24">
        <f t="shared" si="223"/>
        <v>5.1707695545850103E-3</v>
      </c>
      <c r="I2020" s="6">
        <f t="shared" si="223"/>
        <v>2.04</v>
      </c>
      <c r="J2020" s="6">
        <f t="shared" si="223"/>
        <v>5999900.7456418928</v>
      </c>
      <c r="K2020" s="18">
        <f t="shared" si="223"/>
        <v>0</v>
      </c>
      <c r="L2020" s="35">
        <f>Data!BQ40</f>
        <v>2.7527538541808972E-3</v>
      </c>
      <c r="Q2020" s="21">
        <v>0</v>
      </c>
      <c r="R2020" s="21">
        <v>0</v>
      </c>
      <c r="S2020" s="21">
        <v>0</v>
      </c>
      <c r="T2020" s="38">
        <v>0</v>
      </c>
    </row>
    <row r="2021" spans="1:20" x14ac:dyDescent="0.25">
      <c r="A2021" s="17" t="s">
        <v>282</v>
      </c>
      <c r="B2021" s="8" t="s">
        <v>338</v>
      </c>
      <c r="C2021" s="8" t="s">
        <v>334</v>
      </c>
      <c r="D2021" s="8" t="str">
        <f t="shared" si="219"/>
        <v>Week_27-generic-refi</v>
      </c>
      <c r="E2021" s="8" t="str">
        <f t="shared" si="220"/>
        <v>Umbrella-social.display.umb</v>
      </c>
      <c r="H2021" s="24">
        <f t="shared" si="223"/>
        <v>5.1707695545850103E-3</v>
      </c>
      <c r="I2021" s="6">
        <f t="shared" si="223"/>
        <v>2.04</v>
      </c>
      <c r="J2021" s="6">
        <f t="shared" si="223"/>
        <v>5999900.7456418928</v>
      </c>
      <c r="K2021" s="18">
        <f t="shared" si="223"/>
        <v>0</v>
      </c>
      <c r="L2021" s="35">
        <f>Data!BQ41</f>
        <v>2.7527538541808972E-3</v>
      </c>
      <c r="Q2021" s="21">
        <v>0</v>
      </c>
      <c r="R2021" s="21">
        <v>0</v>
      </c>
      <c r="S2021" s="21">
        <v>0</v>
      </c>
      <c r="T2021" s="38">
        <v>0</v>
      </c>
    </row>
    <row r="2022" spans="1:20" x14ac:dyDescent="0.25">
      <c r="A2022" s="17" t="s">
        <v>283</v>
      </c>
      <c r="B2022" s="8" t="s">
        <v>338</v>
      </c>
      <c r="C2022" s="8" t="s">
        <v>334</v>
      </c>
      <c r="D2022" s="8" t="str">
        <f t="shared" si="219"/>
        <v>Week_28-generic-refi</v>
      </c>
      <c r="E2022" s="8" t="str">
        <f t="shared" si="220"/>
        <v>Umbrella-social.display.umb</v>
      </c>
      <c r="H2022" s="24">
        <f t="shared" si="223"/>
        <v>5.1707695545850103E-3</v>
      </c>
      <c r="I2022" s="6">
        <f t="shared" si="223"/>
        <v>2.04</v>
      </c>
      <c r="J2022" s="6">
        <f t="shared" si="223"/>
        <v>5999900.7456418928</v>
      </c>
      <c r="K2022" s="18">
        <f t="shared" si="223"/>
        <v>0</v>
      </c>
      <c r="L2022" s="35">
        <f>Data!BQ42</f>
        <v>2.578895716022103E-3</v>
      </c>
      <c r="Q2022" s="21">
        <v>0</v>
      </c>
      <c r="R2022" s="21">
        <v>44.962289200938798</v>
      </c>
      <c r="S2022" s="21">
        <v>626.42067912939171</v>
      </c>
      <c r="T2022" s="38">
        <v>4.0466797571474755E-2</v>
      </c>
    </row>
    <row r="2023" spans="1:20" x14ac:dyDescent="0.25">
      <c r="A2023" s="17" t="s">
        <v>284</v>
      </c>
      <c r="B2023" s="8" t="s">
        <v>338</v>
      </c>
      <c r="C2023" s="8" t="s">
        <v>334</v>
      </c>
      <c r="D2023" s="8" t="str">
        <f t="shared" si="219"/>
        <v>Week_29-generic-refi</v>
      </c>
      <c r="E2023" s="8" t="str">
        <f t="shared" si="220"/>
        <v>Umbrella-social.display.umb</v>
      </c>
      <c r="H2023" s="24">
        <f t="shared" si="223"/>
        <v>5.1707695545850103E-3</v>
      </c>
      <c r="I2023" s="6">
        <f t="shared" si="223"/>
        <v>2.04</v>
      </c>
      <c r="J2023" s="6">
        <f t="shared" si="223"/>
        <v>5999900.7456418928</v>
      </c>
      <c r="K2023" s="18">
        <f t="shared" si="223"/>
        <v>0</v>
      </c>
      <c r="L2023" s="35">
        <f>Data!BQ43</f>
        <v>2.578895716022103E-3</v>
      </c>
      <c r="Q2023" s="21">
        <v>0</v>
      </c>
      <c r="R2023" s="21">
        <v>0</v>
      </c>
      <c r="S2023" s="21">
        <v>0</v>
      </c>
      <c r="T2023" s="38">
        <v>0</v>
      </c>
    </row>
    <row r="2024" spans="1:20" x14ac:dyDescent="0.25">
      <c r="A2024" s="17" t="s">
        <v>285</v>
      </c>
      <c r="B2024" s="8" t="s">
        <v>338</v>
      </c>
      <c r="C2024" s="8" t="s">
        <v>334</v>
      </c>
      <c r="D2024" s="8" t="str">
        <f t="shared" si="219"/>
        <v>Week_30-generic-refi</v>
      </c>
      <c r="E2024" s="8" t="str">
        <f t="shared" si="220"/>
        <v>Umbrella-social.display.umb</v>
      </c>
      <c r="H2024" s="24">
        <f t="shared" si="223"/>
        <v>5.1707695545850103E-3</v>
      </c>
      <c r="I2024" s="6">
        <f t="shared" si="223"/>
        <v>2.04</v>
      </c>
      <c r="J2024" s="6">
        <f t="shared" si="223"/>
        <v>5999900.7456418928</v>
      </c>
      <c r="K2024" s="18">
        <f t="shared" si="223"/>
        <v>0</v>
      </c>
      <c r="L2024" s="35">
        <f>Data!BQ44</f>
        <v>2.578895716022103E-3</v>
      </c>
      <c r="Q2024" s="21">
        <v>0</v>
      </c>
      <c r="R2024" s="21">
        <v>0</v>
      </c>
      <c r="S2024" s="21">
        <v>0</v>
      </c>
      <c r="T2024" s="38">
        <v>0</v>
      </c>
    </row>
    <row r="2025" spans="1:20" x14ac:dyDescent="0.25">
      <c r="A2025" s="17" t="s">
        <v>286</v>
      </c>
      <c r="B2025" s="8" t="s">
        <v>338</v>
      </c>
      <c r="C2025" s="8" t="s">
        <v>334</v>
      </c>
      <c r="D2025" s="8" t="str">
        <f t="shared" si="219"/>
        <v>Week_31-generic-refi</v>
      </c>
      <c r="E2025" s="8" t="str">
        <f t="shared" si="220"/>
        <v>Umbrella-social.display.umb</v>
      </c>
      <c r="H2025" s="24">
        <f t="shared" si="223"/>
        <v>5.1707695545850103E-3</v>
      </c>
      <c r="I2025" s="6">
        <f t="shared" si="223"/>
        <v>2.04</v>
      </c>
      <c r="J2025" s="6">
        <f t="shared" si="223"/>
        <v>5999900.7456418928</v>
      </c>
      <c r="K2025" s="18">
        <f t="shared" si="223"/>
        <v>0</v>
      </c>
      <c r="L2025" s="35">
        <f>Data!BQ45</f>
        <v>2.578895716022103E-3</v>
      </c>
      <c r="Q2025" s="21">
        <v>0</v>
      </c>
      <c r="R2025" s="21">
        <v>0</v>
      </c>
      <c r="S2025" s="21">
        <v>0</v>
      </c>
      <c r="T2025" s="38">
        <v>0</v>
      </c>
    </row>
    <row r="2026" spans="1:20" x14ac:dyDescent="0.25">
      <c r="A2026" s="17" t="s">
        <v>287</v>
      </c>
      <c r="B2026" s="8" t="s">
        <v>338</v>
      </c>
      <c r="C2026" s="8" t="s">
        <v>334</v>
      </c>
      <c r="D2026" s="8" t="str">
        <f t="shared" si="219"/>
        <v>Week_32-generic-refi</v>
      </c>
      <c r="E2026" s="8" t="str">
        <f t="shared" si="220"/>
        <v>Umbrella-social.display.umb</v>
      </c>
      <c r="H2026" s="24">
        <f t="shared" si="223"/>
        <v>5.1707695545850103E-3</v>
      </c>
      <c r="I2026" s="6">
        <f t="shared" si="223"/>
        <v>2.04</v>
      </c>
      <c r="J2026" s="6">
        <f t="shared" si="223"/>
        <v>5999900.7456418928</v>
      </c>
      <c r="K2026" s="18">
        <f t="shared" si="223"/>
        <v>0</v>
      </c>
      <c r="L2026" s="35">
        <f>Data!BQ46</f>
        <v>3.0135410614190871E-3</v>
      </c>
      <c r="Q2026" s="21">
        <v>0</v>
      </c>
      <c r="R2026" s="21">
        <v>0</v>
      </c>
      <c r="S2026" s="21">
        <v>0</v>
      </c>
      <c r="T2026" s="38">
        <v>0</v>
      </c>
    </row>
    <row r="2027" spans="1:20" x14ac:dyDescent="0.25">
      <c r="A2027" s="17" t="s">
        <v>288</v>
      </c>
      <c r="B2027" s="8" t="s">
        <v>338</v>
      </c>
      <c r="C2027" s="8" t="s">
        <v>334</v>
      </c>
      <c r="D2027" s="8" t="str">
        <f t="shared" si="219"/>
        <v>Week_33-generic-refi</v>
      </c>
      <c r="E2027" s="8" t="str">
        <f t="shared" si="220"/>
        <v>Umbrella-social.display.umb</v>
      </c>
      <c r="H2027" s="24">
        <f t="shared" si="223"/>
        <v>5.1707695545850103E-3</v>
      </c>
      <c r="I2027" s="6">
        <f t="shared" si="223"/>
        <v>2.04</v>
      </c>
      <c r="J2027" s="6">
        <f t="shared" si="223"/>
        <v>5999900.7456418928</v>
      </c>
      <c r="K2027" s="18">
        <f t="shared" si="223"/>
        <v>0</v>
      </c>
      <c r="L2027" s="35">
        <f>Data!BQ47</f>
        <v>3.0135410614190871E-3</v>
      </c>
      <c r="Q2027" s="21">
        <v>0</v>
      </c>
      <c r="R2027" s="21">
        <v>0</v>
      </c>
      <c r="S2027" s="21">
        <v>0</v>
      </c>
      <c r="T2027" s="38">
        <v>0</v>
      </c>
    </row>
    <row r="2028" spans="1:20" x14ac:dyDescent="0.25">
      <c r="A2028" s="17" t="s">
        <v>289</v>
      </c>
      <c r="B2028" s="8" t="s">
        <v>338</v>
      </c>
      <c r="C2028" s="8" t="s">
        <v>334</v>
      </c>
      <c r="D2028" s="8" t="str">
        <f t="shared" si="219"/>
        <v>Week_34-generic-refi</v>
      </c>
      <c r="E2028" s="8" t="str">
        <f t="shared" si="220"/>
        <v>Umbrella-social.display.umb</v>
      </c>
      <c r="H2028" s="24">
        <f t="shared" si="223"/>
        <v>5.1707695545850103E-3</v>
      </c>
      <c r="I2028" s="6">
        <f t="shared" si="223"/>
        <v>2.04</v>
      </c>
      <c r="J2028" s="6">
        <f t="shared" si="223"/>
        <v>5999900.7456418928</v>
      </c>
      <c r="K2028" s="18">
        <f t="shared" si="223"/>
        <v>0</v>
      </c>
      <c r="L2028" s="35">
        <f>Data!BQ48</f>
        <v>3.0135410614190871E-3</v>
      </c>
      <c r="Q2028" s="21">
        <v>0</v>
      </c>
      <c r="R2028" s="21">
        <v>0</v>
      </c>
      <c r="S2028" s="21">
        <v>0</v>
      </c>
      <c r="T2028" s="38">
        <v>0</v>
      </c>
    </row>
    <row r="2029" spans="1:20" x14ac:dyDescent="0.25">
      <c r="A2029" s="17" t="s">
        <v>290</v>
      </c>
      <c r="B2029" s="8" t="s">
        <v>338</v>
      </c>
      <c r="C2029" s="8" t="s">
        <v>334</v>
      </c>
      <c r="D2029" s="8" t="str">
        <f t="shared" si="219"/>
        <v>Week_35-generic-refi</v>
      </c>
      <c r="E2029" s="8" t="str">
        <f t="shared" si="220"/>
        <v>Umbrella-social.display.umb</v>
      </c>
      <c r="H2029" s="24">
        <f t="shared" si="223"/>
        <v>5.1707695545850103E-3</v>
      </c>
      <c r="I2029" s="6">
        <f t="shared" si="223"/>
        <v>2.04</v>
      </c>
      <c r="J2029" s="6">
        <f t="shared" si="223"/>
        <v>5999900.7456418928</v>
      </c>
      <c r="K2029" s="18">
        <f t="shared" si="223"/>
        <v>0</v>
      </c>
      <c r="L2029" s="35">
        <f>Data!BQ49</f>
        <v>3.0135410614190871E-3</v>
      </c>
      <c r="Q2029" s="21">
        <v>0</v>
      </c>
      <c r="R2029" s="21">
        <v>0</v>
      </c>
      <c r="S2029" s="21">
        <v>0</v>
      </c>
      <c r="T2029" s="38">
        <v>0</v>
      </c>
    </row>
    <row r="2030" spans="1:20" x14ac:dyDescent="0.25">
      <c r="A2030" s="17" t="s">
        <v>291</v>
      </c>
      <c r="B2030" s="8" t="s">
        <v>338</v>
      </c>
      <c r="C2030" s="8" t="s">
        <v>334</v>
      </c>
      <c r="D2030" s="8" t="str">
        <f t="shared" si="219"/>
        <v>Week_36-generic-refi</v>
      </c>
      <c r="E2030" s="8" t="str">
        <f t="shared" si="220"/>
        <v>Umbrella-social.display.umb</v>
      </c>
      <c r="H2030" s="24">
        <f t="shared" si="223"/>
        <v>5.1707695545850103E-3</v>
      </c>
      <c r="I2030" s="6">
        <f t="shared" si="223"/>
        <v>2.04</v>
      </c>
      <c r="J2030" s="6">
        <f t="shared" si="223"/>
        <v>5999900.7456418928</v>
      </c>
      <c r="K2030" s="18">
        <f t="shared" si="223"/>
        <v>0</v>
      </c>
      <c r="L2030" s="35">
        <f>Data!BQ50</f>
        <v>3.0135410614190871E-3</v>
      </c>
      <c r="Q2030" s="21">
        <v>0</v>
      </c>
      <c r="R2030" s="21">
        <v>0</v>
      </c>
      <c r="S2030" s="21">
        <v>0</v>
      </c>
      <c r="T2030" s="38">
        <v>0</v>
      </c>
    </row>
    <row r="2031" spans="1:20" x14ac:dyDescent="0.25">
      <c r="A2031" s="17" t="s">
        <v>292</v>
      </c>
      <c r="B2031" s="8" t="s">
        <v>338</v>
      </c>
      <c r="C2031" s="8" t="s">
        <v>334</v>
      </c>
      <c r="D2031" s="8" t="str">
        <f t="shared" si="219"/>
        <v>Week_37-generic-refi</v>
      </c>
      <c r="E2031" s="8" t="str">
        <f t="shared" si="220"/>
        <v>Umbrella-social.display.umb</v>
      </c>
      <c r="H2031" s="24">
        <f t="shared" ref="H2031:K2046" si="224">H2030</f>
        <v>5.1707695545850103E-3</v>
      </c>
      <c r="I2031" s="6">
        <f t="shared" si="224"/>
        <v>2.04</v>
      </c>
      <c r="J2031" s="6">
        <f t="shared" si="224"/>
        <v>5999900.7456418928</v>
      </c>
      <c r="K2031" s="18">
        <f t="shared" si="224"/>
        <v>0</v>
      </c>
      <c r="L2031" s="35">
        <f>Data!BQ51</f>
        <v>3.1584228432180814E-3</v>
      </c>
      <c r="Q2031" s="21">
        <v>0</v>
      </c>
      <c r="R2031" s="21">
        <v>0</v>
      </c>
      <c r="S2031" s="21">
        <v>0</v>
      </c>
      <c r="T2031" s="38">
        <v>0</v>
      </c>
    </row>
    <row r="2032" spans="1:20" x14ac:dyDescent="0.25">
      <c r="A2032" s="17" t="s">
        <v>293</v>
      </c>
      <c r="B2032" s="8" t="s">
        <v>338</v>
      </c>
      <c r="C2032" s="8" t="s">
        <v>334</v>
      </c>
      <c r="D2032" s="8" t="str">
        <f t="shared" si="219"/>
        <v>Week_38-generic-refi</v>
      </c>
      <c r="E2032" s="8" t="str">
        <f t="shared" si="220"/>
        <v>Umbrella-social.display.umb</v>
      </c>
      <c r="H2032" s="24">
        <f t="shared" si="224"/>
        <v>5.1707695545850103E-3</v>
      </c>
      <c r="I2032" s="6">
        <f t="shared" si="224"/>
        <v>2.04</v>
      </c>
      <c r="J2032" s="6">
        <f t="shared" si="224"/>
        <v>5999900.7456418928</v>
      </c>
      <c r="K2032" s="18">
        <f t="shared" si="224"/>
        <v>0</v>
      </c>
      <c r="L2032" s="35">
        <f>Data!BQ52</f>
        <v>3.1584228432180814E-3</v>
      </c>
      <c r="Q2032" s="21">
        <v>0</v>
      </c>
      <c r="R2032" s="21">
        <v>0</v>
      </c>
      <c r="S2032" s="21">
        <v>0</v>
      </c>
      <c r="T2032" s="38">
        <v>0</v>
      </c>
    </row>
    <row r="2033" spans="1:20" x14ac:dyDescent="0.25">
      <c r="A2033" s="17" t="s">
        <v>294</v>
      </c>
      <c r="B2033" s="8" t="s">
        <v>338</v>
      </c>
      <c r="C2033" s="8" t="s">
        <v>334</v>
      </c>
      <c r="D2033" s="8" t="str">
        <f t="shared" si="219"/>
        <v>Week_39-generic-refi</v>
      </c>
      <c r="E2033" s="8" t="str">
        <f t="shared" si="220"/>
        <v>Umbrella-social.display.umb</v>
      </c>
      <c r="H2033" s="24">
        <f t="shared" si="224"/>
        <v>5.1707695545850103E-3</v>
      </c>
      <c r="I2033" s="6">
        <f t="shared" si="224"/>
        <v>2.04</v>
      </c>
      <c r="J2033" s="6">
        <f t="shared" si="224"/>
        <v>5999900.7456418928</v>
      </c>
      <c r="K2033" s="18">
        <f t="shared" si="224"/>
        <v>0</v>
      </c>
      <c r="L2033" s="35">
        <f>Data!BQ53</f>
        <v>3.1584228432180814E-3</v>
      </c>
      <c r="Q2033" s="21">
        <v>0</v>
      </c>
      <c r="R2033" s="21">
        <v>0</v>
      </c>
      <c r="S2033" s="21">
        <v>0</v>
      </c>
      <c r="T2033" s="38">
        <v>0</v>
      </c>
    </row>
    <row r="2034" spans="1:20" x14ac:dyDescent="0.25">
      <c r="A2034" s="17" t="s">
        <v>295</v>
      </c>
      <c r="B2034" s="8" t="s">
        <v>338</v>
      </c>
      <c r="C2034" s="8" t="s">
        <v>334</v>
      </c>
      <c r="D2034" s="8" t="str">
        <f t="shared" si="219"/>
        <v>Week_40-generic-refi</v>
      </c>
      <c r="E2034" s="8" t="str">
        <f t="shared" si="220"/>
        <v>Umbrella-social.display.umb</v>
      </c>
      <c r="H2034" s="24">
        <f t="shared" si="224"/>
        <v>5.1707695545850103E-3</v>
      </c>
      <c r="I2034" s="6">
        <f t="shared" si="224"/>
        <v>2.04</v>
      </c>
      <c r="J2034" s="6">
        <f t="shared" si="224"/>
        <v>5999900.7456418928</v>
      </c>
      <c r="K2034" s="18">
        <f t="shared" si="224"/>
        <v>0</v>
      </c>
      <c r="L2034" s="35">
        <f>Data!BQ54</f>
        <v>3.1584228432180814E-3</v>
      </c>
      <c r="Q2034" s="21">
        <v>0</v>
      </c>
      <c r="R2034" s="21">
        <v>0</v>
      </c>
      <c r="S2034" s="21">
        <v>0</v>
      </c>
      <c r="T2034" s="38">
        <v>0</v>
      </c>
    </row>
    <row r="2035" spans="1:20" x14ac:dyDescent="0.25">
      <c r="A2035" s="17" t="s">
        <v>296</v>
      </c>
      <c r="B2035" s="8" t="s">
        <v>338</v>
      </c>
      <c r="C2035" s="8" t="s">
        <v>334</v>
      </c>
      <c r="D2035" s="8" t="str">
        <f t="shared" si="219"/>
        <v>Week_41-generic-refi</v>
      </c>
      <c r="E2035" s="8" t="str">
        <f t="shared" si="220"/>
        <v>Umbrella-social.display.umb</v>
      </c>
      <c r="H2035" s="24">
        <f t="shared" si="224"/>
        <v>5.1707695545850103E-3</v>
      </c>
      <c r="I2035" s="6">
        <f t="shared" si="224"/>
        <v>2.04</v>
      </c>
      <c r="J2035" s="6">
        <f t="shared" si="224"/>
        <v>5999900.7456418928</v>
      </c>
      <c r="K2035" s="18">
        <f t="shared" si="224"/>
        <v>0</v>
      </c>
      <c r="L2035" s="35">
        <f>Data!BQ55</f>
        <v>3.7379499704140603E-3</v>
      </c>
      <c r="Q2035" s="21">
        <v>0</v>
      </c>
      <c r="R2035" s="21">
        <v>0</v>
      </c>
      <c r="S2035" s="21">
        <v>0</v>
      </c>
      <c r="T2035" s="38">
        <v>0</v>
      </c>
    </row>
    <row r="2036" spans="1:20" x14ac:dyDescent="0.25">
      <c r="A2036" s="17" t="s">
        <v>297</v>
      </c>
      <c r="B2036" s="8" t="s">
        <v>338</v>
      </c>
      <c r="C2036" s="8" t="s">
        <v>334</v>
      </c>
      <c r="D2036" s="8" t="str">
        <f t="shared" si="219"/>
        <v>Week_42-generic-refi</v>
      </c>
      <c r="E2036" s="8" t="str">
        <f t="shared" si="220"/>
        <v>Umbrella-social.display.umb</v>
      </c>
      <c r="H2036" s="24">
        <f t="shared" si="224"/>
        <v>5.1707695545850103E-3</v>
      </c>
      <c r="I2036" s="6">
        <f t="shared" si="224"/>
        <v>2.04</v>
      </c>
      <c r="J2036" s="6">
        <f t="shared" si="224"/>
        <v>5999900.7456418928</v>
      </c>
      <c r="K2036" s="18">
        <f t="shared" si="224"/>
        <v>0</v>
      </c>
      <c r="L2036" s="35">
        <f>Data!BQ56</f>
        <v>3.7379499704140603E-3</v>
      </c>
      <c r="Q2036" s="21">
        <v>0</v>
      </c>
      <c r="R2036" s="21">
        <v>0</v>
      </c>
      <c r="S2036" s="21">
        <v>0</v>
      </c>
      <c r="T2036" s="38">
        <v>0</v>
      </c>
    </row>
    <row r="2037" spans="1:20" x14ac:dyDescent="0.25">
      <c r="A2037" s="17" t="s">
        <v>298</v>
      </c>
      <c r="B2037" s="8" t="s">
        <v>338</v>
      </c>
      <c r="C2037" s="8" t="s">
        <v>334</v>
      </c>
      <c r="D2037" s="8" t="str">
        <f t="shared" si="219"/>
        <v>Week_43-generic-refi</v>
      </c>
      <c r="E2037" s="8" t="str">
        <f t="shared" si="220"/>
        <v>Umbrella-social.display.umb</v>
      </c>
      <c r="H2037" s="24">
        <f t="shared" si="224"/>
        <v>5.1707695545850103E-3</v>
      </c>
      <c r="I2037" s="6">
        <f t="shared" si="224"/>
        <v>2.04</v>
      </c>
      <c r="J2037" s="6">
        <f t="shared" si="224"/>
        <v>5999900.7456418928</v>
      </c>
      <c r="K2037" s="18">
        <f t="shared" si="224"/>
        <v>0</v>
      </c>
      <c r="L2037" s="35">
        <f>Data!BQ57</f>
        <v>3.7379499704140603E-3</v>
      </c>
      <c r="Q2037" s="21">
        <v>0</v>
      </c>
      <c r="R2037" s="21">
        <v>0</v>
      </c>
      <c r="S2037" s="21">
        <v>0</v>
      </c>
      <c r="T2037" s="38">
        <v>0</v>
      </c>
    </row>
    <row r="2038" spans="1:20" x14ac:dyDescent="0.25">
      <c r="A2038" s="17" t="s">
        <v>299</v>
      </c>
      <c r="B2038" s="8" t="s">
        <v>338</v>
      </c>
      <c r="C2038" s="8" t="s">
        <v>334</v>
      </c>
      <c r="D2038" s="8" t="str">
        <f t="shared" si="219"/>
        <v>Week_44-generic-refi</v>
      </c>
      <c r="E2038" s="8" t="str">
        <f t="shared" si="220"/>
        <v>Umbrella-social.display.umb</v>
      </c>
      <c r="H2038" s="24">
        <f t="shared" si="224"/>
        <v>5.1707695545850103E-3</v>
      </c>
      <c r="I2038" s="6">
        <f t="shared" si="224"/>
        <v>2.04</v>
      </c>
      <c r="J2038" s="6">
        <f t="shared" si="224"/>
        <v>5999900.7456418928</v>
      </c>
      <c r="K2038" s="18">
        <f t="shared" si="224"/>
        <v>0</v>
      </c>
      <c r="L2038" s="35">
        <f>Data!BQ58</f>
        <v>3.7379499704140603E-3</v>
      </c>
      <c r="Q2038" s="21">
        <v>0</v>
      </c>
      <c r="R2038" s="21">
        <v>0</v>
      </c>
      <c r="S2038" s="21">
        <v>0</v>
      </c>
      <c r="T2038" s="38">
        <v>0</v>
      </c>
    </row>
    <row r="2039" spans="1:20" x14ac:dyDescent="0.25">
      <c r="A2039" s="17" t="s">
        <v>300</v>
      </c>
      <c r="B2039" s="8" t="s">
        <v>338</v>
      </c>
      <c r="C2039" s="8" t="s">
        <v>334</v>
      </c>
      <c r="D2039" s="8" t="str">
        <f t="shared" si="219"/>
        <v>Week_45-generic-refi</v>
      </c>
      <c r="E2039" s="8" t="str">
        <f t="shared" si="220"/>
        <v>Umbrella-social.display.umb</v>
      </c>
      <c r="H2039" s="24">
        <f t="shared" si="224"/>
        <v>5.1707695545850103E-3</v>
      </c>
      <c r="I2039" s="6">
        <f t="shared" si="224"/>
        <v>2.04</v>
      </c>
      <c r="J2039" s="6">
        <f t="shared" si="224"/>
        <v>5999900.7456418928</v>
      </c>
      <c r="K2039" s="18">
        <f t="shared" si="224"/>
        <v>0</v>
      </c>
      <c r="L2039" s="35">
        <f>Data!BQ59</f>
        <v>3.2163755559376796E-3</v>
      </c>
      <c r="Q2039" s="21">
        <v>0</v>
      </c>
      <c r="R2039" s="21">
        <v>0</v>
      </c>
      <c r="S2039" s="21">
        <v>0</v>
      </c>
      <c r="T2039" s="38">
        <v>0</v>
      </c>
    </row>
    <row r="2040" spans="1:20" x14ac:dyDescent="0.25">
      <c r="A2040" s="17" t="s">
        <v>301</v>
      </c>
      <c r="B2040" s="8" t="s">
        <v>338</v>
      </c>
      <c r="C2040" s="8" t="s">
        <v>334</v>
      </c>
      <c r="D2040" s="8" t="str">
        <f t="shared" si="219"/>
        <v>Week_46-generic-refi</v>
      </c>
      <c r="E2040" s="8" t="str">
        <f t="shared" si="220"/>
        <v>Umbrella-social.display.umb</v>
      </c>
      <c r="H2040" s="24">
        <f t="shared" si="224"/>
        <v>5.1707695545850103E-3</v>
      </c>
      <c r="I2040" s="6">
        <f t="shared" si="224"/>
        <v>2.04</v>
      </c>
      <c r="J2040" s="6">
        <f t="shared" si="224"/>
        <v>5999900.7456418928</v>
      </c>
      <c r="K2040" s="18">
        <f t="shared" si="224"/>
        <v>0</v>
      </c>
      <c r="L2040" s="35">
        <f>Data!BQ60</f>
        <v>3.2163755559376796E-3</v>
      </c>
      <c r="Q2040" s="21">
        <v>0</v>
      </c>
      <c r="R2040" s="21">
        <v>0</v>
      </c>
      <c r="S2040" s="21">
        <v>0</v>
      </c>
      <c r="T2040" s="38">
        <v>0</v>
      </c>
    </row>
    <row r="2041" spans="1:20" x14ac:dyDescent="0.25">
      <c r="A2041" s="17" t="s">
        <v>272</v>
      </c>
      <c r="B2041" s="8" t="s">
        <v>338</v>
      </c>
      <c r="C2041" s="8" t="s">
        <v>334</v>
      </c>
      <c r="D2041" s="8" t="str">
        <f t="shared" si="219"/>
        <v>Week_47-generic-refi</v>
      </c>
      <c r="E2041" s="8" t="str">
        <f t="shared" si="220"/>
        <v>Umbrella-social.display.umb</v>
      </c>
      <c r="H2041" s="24">
        <f t="shared" si="224"/>
        <v>5.1707695545850103E-3</v>
      </c>
      <c r="I2041" s="6">
        <f t="shared" si="224"/>
        <v>2.04</v>
      </c>
      <c r="J2041" s="6">
        <f t="shared" si="224"/>
        <v>5999900.7456418928</v>
      </c>
      <c r="K2041" s="18">
        <f t="shared" si="224"/>
        <v>0</v>
      </c>
      <c r="L2041" s="35">
        <f>Data!BQ61</f>
        <v>3.2163755559376796E-3</v>
      </c>
      <c r="Q2041" s="21">
        <v>0</v>
      </c>
      <c r="R2041" s="21">
        <v>0</v>
      </c>
      <c r="S2041" s="21">
        <v>0</v>
      </c>
      <c r="T2041" s="38">
        <v>0</v>
      </c>
    </row>
    <row r="2042" spans="1:20" x14ac:dyDescent="0.25">
      <c r="A2042" s="17" t="s">
        <v>273</v>
      </c>
      <c r="B2042" s="8" t="s">
        <v>338</v>
      </c>
      <c r="C2042" s="8" t="s">
        <v>334</v>
      </c>
      <c r="D2042" s="8" t="str">
        <f t="shared" si="219"/>
        <v>Week_48-generic-refi</v>
      </c>
      <c r="E2042" s="8" t="str">
        <f t="shared" si="220"/>
        <v>Umbrella-social.display.umb</v>
      </c>
      <c r="H2042" s="24">
        <f t="shared" si="224"/>
        <v>5.1707695545850103E-3</v>
      </c>
      <c r="I2042" s="6">
        <f t="shared" si="224"/>
        <v>2.04</v>
      </c>
      <c r="J2042" s="6">
        <f t="shared" si="224"/>
        <v>5999900.7456418928</v>
      </c>
      <c r="K2042" s="18">
        <f t="shared" si="224"/>
        <v>0</v>
      </c>
      <c r="L2042" s="35">
        <f>Data!BQ62</f>
        <v>3.2163755559376796E-3</v>
      </c>
      <c r="Q2042" s="21">
        <v>0</v>
      </c>
      <c r="R2042" s="21">
        <v>0</v>
      </c>
      <c r="S2042" s="21">
        <v>0</v>
      </c>
      <c r="T2042" s="38">
        <v>0</v>
      </c>
    </row>
    <row r="2043" spans="1:20" x14ac:dyDescent="0.25">
      <c r="A2043" s="17" t="s">
        <v>274</v>
      </c>
      <c r="B2043" s="8" t="s">
        <v>338</v>
      </c>
      <c r="C2043" s="8" t="s">
        <v>334</v>
      </c>
      <c r="D2043" s="8" t="str">
        <f t="shared" si="219"/>
        <v>Week_49-generic-refi</v>
      </c>
      <c r="E2043" s="8" t="str">
        <f t="shared" si="220"/>
        <v>Umbrella-social.display.umb</v>
      </c>
      <c r="H2043" s="24">
        <f t="shared" si="224"/>
        <v>5.1707695545850103E-3</v>
      </c>
      <c r="I2043" s="6">
        <f t="shared" si="224"/>
        <v>2.04</v>
      </c>
      <c r="J2043" s="6">
        <f t="shared" si="224"/>
        <v>5999900.7456418928</v>
      </c>
      <c r="K2043" s="18">
        <f t="shared" si="224"/>
        <v>0</v>
      </c>
      <c r="L2043" s="35">
        <f>Data!BQ63</f>
        <v>3.2163755559376796E-3</v>
      </c>
      <c r="Q2043" s="21">
        <v>0</v>
      </c>
      <c r="R2043" s="21">
        <v>0</v>
      </c>
      <c r="S2043" s="21">
        <v>0</v>
      </c>
      <c r="T2043" s="38">
        <v>0</v>
      </c>
    </row>
    <row r="2044" spans="1:20" x14ac:dyDescent="0.25">
      <c r="A2044" s="17" t="s">
        <v>275</v>
      </c>
      <c r="B2044" s="8" t="s">
        <v>338</v>
      </c>
      <c r="C2044" s="8" t="s">
        <v>334</v>
      </c>
      <c r="D2044" s="8" t="str">
        <f t="shared" si="219"/>
        <v>Week_50-generic-refi</v>
      </c>
      <c r="E2044" s="8" t="str">
        <f t="shared" si="220"/>
        <v>Umbrella-social.display.umb</v>
      </c>
      <c r="H2044" s="24">
        <f t="shared" si="224"/>
        <v>5.1707695545850103E-3</v>
      </c>
      <c r="I2044" s="6">
        <f t="shared" si="224"/>
        <v>2.04</v>
      </c>
      <c r="J2044" s="6">
        <f t="shared" si="224"/>
        <v>5999900.7456418928</v>
      </c>
      <c r="K2044" s="18">
        <f t="shared" si="224"/>
        <v>0</v>
      </c>
      <c r="L2044" s="35">
        <f>Data!BQ64</f>
        <v>2.8107065669004949E-3</v>
      </c>
      <c r="Q2044" s="21">
        <v>0</v>
      </c>
      <c r="R2044" s="21">
        <v>81.372589258909372</v>
      </c>
      <c r="S2044" s="21">
        <v>1054.4399198263791</v>
      </c>
      <c r="T2044" s="38">
        <v>5.7020449456658517E-2</v>
      </c>
    </row>
    <row r="2045" spans="1:20" x14ac:dyDescent="0.25">
      <c r="A2045" s="17" t="s">
        <v>276</v>
      </c>
      <c r="B2045" s="8" t="s">
        <v>338</v>
      </c>
      <c r="C2045" s="8" t="s">
        <v>334</v>
      </c>
      <c r="D2045" s="8" t="str">
        <f t="shared" si="219"/>
        <v>Week_51-generic-refi</v>
      </c>
      <c r="E2045" s="8" t="str">
        <f t="shared" si="220"/>
        <v>Umbrella-social.display.umb</v>
      </c>
      <c r="H2045" s="24">
        <f t="shared" si="224"/>
        <v>5.1707695545850103E-3</v>
      </c>
      <c r="I2045" s="6">
        <f t="shared" si="224"/>
        <v>2.04</v>
      </c>
      <c r="J2045" s="6">
        <f t="shared" si="224"/>
        <v>5999900.7456418928</v>
      </c>
      <c r="K2045" s="18">
        <f t="shared" si="224"/>
        <v>0</v>
      </c>
      <c r="L2045" s="35">
        <f>Data!BQ65</f>
        <v>2.8107065669004949E-3</v>
      </c>
      <c r="Q2045" s="21">
        <v>0</v>
      </c>
      <c r="R2045" s="21">
        <v>40.38444504483806</v>
      </c>
      <c r="S2045" s="21">
        <v>542.93896624928823</v>
      </c>
      <c r="T2045" s="38">
        <v>3.000715893196626E-2</v>
      </c>
    </row>
    <row r="2046" spans="1:20" x14ac:dyDescent="0.25">
      <c r="A2046" s="17" t="s">
        <v>277</v>
      </c>
      <c r="B2046" s="8" t="s">
        <v>338</v>
      </c>
      <c r="C2046" s="8" t="s">
        <v>334</v>
      </c>
      <c r="D2046" s="8" t="str">
        <f t="shared" si="219"/>
        <v>Week_52-generic-refi</v>
      </c>
      <c r="E2046" s="8" t="str">
        <f t="shared" si="220"/>
        <v>Umbrella-social.display.umb</v>
      </c>
      <c r="H2046" s="24">
        <f t="shared" si="224"/>
        <v>5.1707695545850103E-3</v>
      </c>
      <c r="I2046" s="6">
        <f t="shared" si="224"/>
        <v>2.04</v>
      </c>
      <c r="J2046" s="6">
        <f t="shared" si="224"/>
        <v>5999900.7456418928</v>
      </c>
      <c r="K2046" s="18">
        <f t="shared" si="224"/>
        <v>0</v>
      </c>
      <c r="L2046" s="35">
        <f>Data!BQ66</f>
        <v>2.8107065669004949E-3</v>
      </c>
      <c r="Q2046" s="21">
        <v>0</v>
      </c>
      <c r="R2046" s="21">
        <v>0</v>
      </c>
      <c r="S2046" s="21">
        <v>0</v>
      </c>
      <c r="T2046" s="38">
        <v>0</v>
      </c>
    </row>
    <row r="2048" spans="1:20" x14ac:dyDescent="0.25">
      <c r="A2048" s="16" t="s">
        <v>328</v>
      </c>
      <c r="B2048" s="8" t="s">
        <v>338</v>
      </c>
      <c r="C2048" s="8" t="s">
        <v>335</v>
      </c>
      <c r="E2048" s="8" t="str">
        <f>IF(RIGHT(A2048,3)="old","Initial",B2048&amp;"-"&amp;C2048)</f>
        <v>Initial</v>
      </c>
      <c r="F2048" s="4">
        <v>0</v>
      </c>
      <c r="G2048" s="19">
        <v>0</v>
      </c>
      <c r="H2048" s="4">
        <v>0</v>
      </c>
      <c r="I2048" s="42">
        <f>VLOOKUP(C2048,parms,8,FALSE)</f>
        <v>2.04</v>
      </c>
      <c r="J2048" s="6">
        <v>1</v>
      </c>
      <c r="K2048" s="18">
        <v>0</v>
      </c>
      <c r="L2048" s="35">
        <f>Data!BR2</f>
        <v>4.0496729639443564E-3</v>
      </c>
      <c r="M2048" s="39">
        <f>VLOOKUP(C2048,Data!$CB$2:$EB$22,1+VALUE(MID(A2048,6,2)),FALSE)</f>
        <v>0</v>
      </c>
      <c r="Q2048" s="21">
        <v>0</v>
      </c>
      <c r="R2048" s="21">
        <v>0</v>
      </c>
      <c r="S2048" s="21">
        <v>0</v>
      </c>
      <c r="T2048" s="38">
        <v>0</v>
      </c>
    </row>
    <row r="2049" spans="1:20" x14ac:dyDescent="0.25">
      <c r="A2049" s="16" t="s">
        <v>316</v>
      </c>
      <c r="B2049" s="8" t="s">
        <v>338</v>
      </c>
      <c r="C2049" s="8" t="s">
        <v>335</v>
      </c>
      <c r="E2049" s="8" t="str">
        <f t="shared" ref="E2049:E2112" si="225">IF(RIGHT(A2049,3)="old","Initial",B2049&amp;"-"&amp;C2049)</f>
        <v>Initial</v>
      </c>
      <c r="F2049" s="4">
        <v>0</v>
      </c>
      <c r="G2049" s="19">
        <v>0</v>
      </c>
      <c r="H2049" s="4">
        <v>0</v>
      </c>
      <c r="I2049" s="6">
        <f>I2048</f>
        <v>2.04</v>
      </c>
      <c r="J2049" s="6">
        <v>1</v>
      </c>
      <c r="K2049" s="18">
        <v>0</v>
      </c>
      <c r="L2049" s="35">
        <f>Data!BR3</f>
        <v>4.7927322233836875E-3</v>
      </c>
      <c r="M2049" s="39">
        <f>VLOOKUP(C2049,Data!$CB$2:$EB$22,1+VALUE(MID(A2049,6,2)),FALSE)</f>
        <v>0</v>
      </c>
      <c r="Q2049" s="21">
        <v>0</v>
      </c>
      <c r="R2049" s="21">
        <v>0</v>
      </c>
      <c r="S2049" s="21">
        <v>0</v>
      </c>
      <c r="T2049" s="38">
        <v>0</v>
      </c>
    </row>
    <row r="2050" spans="1:20" x14ac:dyDescent="0.25">
      <c r="A2050" s="16" t="s">
        <v>317</v>
      </c>
      <c r="B2050" s="8" t="s">
        <v>338</v>
      </c>
      <c r="C2050" s="8" t="s">
        <v>335</v>
      </c>
      <c r="E2050" s="8" t="str">
        <f t="shared" si="225"/>
        <v>Initial</v>
      </c>
      <c r="F2050" s="4">
        <v>0</v>
      </c>
      <c r="G2050" s="19">
        <v>0</v>
      </c>
      <c r="H2050" s="4">
        <v>0</v>
      </c>
      <c r="I2050" s="6">
        <f t="shared" ref="I2050:I2112" si="226">I2049</f>
        <v>2.04</v>
      </c>
      <c r="J2050" s="6">
        <v>1</v>
      </c>
      <c r="K2050" s="18">
        <v>0</v>
      </c>
      <c r="L2050" s="35">
        <f>Data!BR4</f>
        <v>4.7927322233836875E-3</v>
      </c>
      <c r="M2050" s="39">
        <f>VLOOKUP(C2050,Data!$CB$2:$EB$22,1+VALUE(MID(A2050,6,2)),FALSE)</f>
        <v>0</v>
      </c>
      <c r="Q2050" s="21">
        <v>0</v>
      </c>
      <c r="R2050" s="21">
        <v>0</v>
      </c>
      <c r="S2050" s="21">
        <v>0</v>
      </c>
      <c r="T2050" s="38">
        <v>0</v>
      </c>
    </row>
    <row r="2051" spans="1:20" x14ac:dyDescent="0.25">
      <c r="A2051" s="16" t="s">
        <v>318</v>
      </c>
      <c r="B2051" s="8" t="s">
        <v>338</v>
      </c>
      <c r="C2051" s="8" t="s">
        <v>335</v>
      </c>
      <c r="E2051" s="8" t="str">
        <f t="shared" si="225"/>
        <v>Initial</v>
      </c>
      <c r="F2051" s="4">
        <v>0</v>
      </c>
      <c r="G2051" s="19">
        <v>0</v>
      </c>
      <c r="H2051" s="4">
        <v>0</v>
      </c>
      <c r="I2051" s="6">
        <f t="shared" si="226"/>
        <v>2.04</v>
      </c>
      <c r="J2051" s="6">
        <v>1</v>
      </c>
      <c r="K2051" s="18">
        <v>0</v>
      </c>
      <c r="L2051" s="35">
        <f>Data!BR5</f>
        <v>4.7927322233836875E-3</v>
      </c>
      <c r="M2051" s="39">
        <f>VLOOKUP(C2051,Data!$CB$2:$EB$22,1+VALUE(MID(A2051,6,2)),FALSE)</f>
        <v>0</v>
      </c>
      <c r="Q2051" s="21">
        <v>0</v>
      </c>
      <c r="R2051" s="21">
        <v>0</v>
      </c>
      <c r="S2051" s="21">
        <v>0</v>
      </c>
      <c r="T2051" s="38">
        <v>0</v>
      </c>
    </row>
    <row r="2052" spans="1:20" x14ac:dyDescent="0.25">
      <c r="A2052" s="16" t="s">
        <v>319</v>
      </c>
      <c r="B2052" s="8" t="s">
        <v>338</v>
      </c>
      <c r="C2052" s="8" t="s">
        <v>335</v>
      </c>
      <c r="E2052" s="8" t="str">
        <f t="shared" si="225"/>
        <v>Initial</v>
      </c>
      <c r="F2052" s="4">
        <v>0</v>
      </c>
      <c r="G2052" s="19">
        <v>0</v>
      </c>
      <c r="H2052" s="4">
        <v>0</v>
      </c>
      <c r="I2052" s="6">
        <f t="shared" si="226"/>
        <v>2.04</v>
      </c>
      <c r="J2052" s="6">
        <v>1</v>
      </c>
      <c r="K2052" s="18">
        <v>0</v>
      </c>
      <c r="L2052" s="35">
        <f>Data!BR6</f>
        <v>4.7927322233836875E-3</v>
      </c>
      <c r="M2052" s="39">
        <f>VLOOKUP(C2052,Data!$CB$2:$EB$22,1+VALUE(MID(A2052,6,2)),FALSE)</f>
        <v>0</v>
      </c>
      <c r="Q2052" s="21">
        <v>0</v>
      </c>
      <c r="R2052" s="21">
        <v>0</v>
      </c>
      <c r="S2052" s="21">
        <v>0</v>
      </c>
      <c r="T2052" s="38">
        <v>0</v>
      </c>
    </row>
    <row r="2053" spans="1:20" x14ac:dyDescent="0.25">
      <c r="A2053" s="16" t="s">
        <v>320</v>
      </c>
      <c r="B2053" s="8" t="s">
        <v>338</v>
      </c>
      <c r="C2053" s="8" t="s">
        <v>335</v>
      </c>
      <c r="E2053" s="8" t="str">
        <f t="shared" si="225"/>
        <v>Initial</v>
      </c>
      <c r="F2053" s="4">
        <v>0</v>
      </c>
      <c r="G2053" s="19">
        <v>0</v>
      </c>
      <c r="H2053" s="4">
        <v>0</v>
      </c>
      <c r="I2053" s="6">
        <f t="shared" si="226"/>
        <v>2.04</v>
      </c>
      <c r="J2053" s="6">
        <v>1</v>
      </c>
      <c r="K2053" s="18">
        <v>0</v>
      </c>
      <c r="L2053" s="35">
        <f>Data!BR7</f>
        <v>4.1239788898882893E-3</v>
      </c>
      <c r="M2053" s="39">
        <f>VLOOKUP(C2053,Data!$CB$2:$EB$22,1+VALUE(MID(A2053,6,2)),FALSE)</f>
        <v>0</v>
      </c>
      <c r="Q2053" s="21">
        <v>0</v>
      </c>
      <c r="R2053" s="21">
        <v>0</v>
      </c>
      <c r="S2053" s="21">
        <v>0</v>
      </c>
      <c r="T2053" s="38">
        <v>0</v>
      </c>
    </row>
    <row r="2054" spans="1:20" x14ac:dyDescent="0.25">
      <c r="A2054" s="16" t="s">
        <v>321</v>
      </c>
      <c r="B2054" s="8" t="s">
        <v>338</v>
      </c>
      <c r="C2054" s="8" t="s">
        <v>335</v>
      </c>
      <c r="E2054" s="8" t="str">
        <f t="shared" si="225"/>
        <v>Initial</v>
      </c>
      <c r="F2054" s="4">
        <v>0</v>
      </c>
      <c r="G2054" s="19">
        <v>0</v>
      </c>
      <c r="H2054" s="4">
        <v>0</v>
      </c>
      <c r="I2054" s="6">
        <f t="shared" si="226"/>
        <v>2.04</v>
      </c>
      <c r="J2054" s="6">
        <v>1</v>
      </c>
      <c r="K2054" s="18">
        <v>0</v>
      </c>
      <c r="L2054" s="35">
        <f>Data!BR8</f>
        <v>4.1239788898882893E-3</v>
      </c>
      <c r="M2054" s="39">
        <f>VLOOKUP(C2054,Data!$CB$2:$EB$22,1+VALUE(MID(A2054,6,2)),FALSE)</f>
        <v>0</v>
      </c>
      <c r="Q2054" s="21">
        <v>0</v>
      </c>
      <c r="R2054" s="21">
        <v>0</v>
      </c>
      <c r="S2054" s="21">
        <v>0</v>
      </c>
      <c r="T2054" s="38">
        <v>0</v>
      </c>
    </row>
    <row r="2055" spans="1:20" x14ac:dyDescent="0.25">
      <c r="A2055" s="16" t="s">
        <v>322</v>
      </c>
      <c r="B2055" s="8" t="s">
        <v>338</v>
      </c>
      <c r="C2055" s="8" t="s">
        <v>335</v>
      </c>
      <c r="E2055" s="8" t="str">
        <f t="shared" si="225"/>
        <v>Initial</v>
      </c>
      <c r="F2055" s="4">
        <v>0</v>
      </c>
      <c r="G2055" s="19">
        <v>0</v>
      </c>
      <c r="H2055" s="4">
        <v>0</v>
      </c>
      <c r="I2055" s="6">
        <f t="shared" si="226"/>
        <v>2.04</v>
      </c>
      <c r="J2055" s="6">
        <v>1</v>
      </c>
      <c r="K2055" s="18">
        <v>0</v>
      </c>
      <c r="L2055" s="35">
        <f>Data!BR9</f>
        <v>4.1239788898882893E-3</v>
      </c>
      <c r="M2055" s="39">
        <f>VLOOKUP(C2055,Data!$CB$2:$EB$22,1+VALUE(MID(A2055,6,2)),FALSE)</f>
        <v>0</v>
      </c>
      <c r="Q2055" s="21">
        <v>0</v>
      </c>
      <c r="R2055" s="21">
        <v>0</v>
      </c>
      <c r="S2055" s="21">
        <v>0</v>
      </c>
      <c r="T2055" s="38">
        <v>0</v>
      </c>
    </row>
    <row r="2056" spans="1:20" x14ac:dyDescent="0.25">
      <c r="A2056" s="16" t="s">
        <v>323</v>
      </c>
      <c r="B2056" s="8" t="s">
        <v>338</v>
      </c>
      <c r="C2056" s="8" t="s">
        <v>335</v>
      </c>
      <c r="E2056" s="8" t="str">
        <f t="shared" si="225"/>
        <v>Initial</v>
      </c>
      <c r="F2056" s="4">
        <v>0</v>
      </c>
      <c r="G2056" s="19">
        <v>0</v>
      </c>
      <c r="H2056" s="4">
        <v>0</v>
      </c>
      <c r="I2056" s="6">
        <f t="shared" si="226"/>
        <v>2.04</v>
      </c>
      <c r="J2056" s="6">
        <v>1</v>
      </c>
      <c r="K2056" s="18">
        <v>0</v>
      </c>
      <c r="L2056" s="35">
        <f>Data!BR10</f>
        <v>4.1239788898882893E-3</v>
      </c>
      <c r="M2056" s="39">
        <f>VLOOKUP(C2056,Data!$CB$2:$EB$22,1+VALUE(MID(A2056,6,2)),FALSE)</f>
        <v>0</v>
      </c>
      <c r="Q2056" s="21">
        <v>0</v>
      </c>
      <c r="R2056" s="21">
        <v>0</v>
      </c>
      <c r="S2056" s="21">
        <v>0</v>
      </c>
      <c r="T2056" s="38">
        <v>0</v>
      </c>
    </row>
    <row r="2057" spans="1:20" x14ac:dyDescent="0.25">
      <c r="A2057" s="16" t="s">
        <v>324</v>
      </c>
      <c r="B2057" s="8" t="s">
        <v>338</v>
      </c>
      <c r="C2057" s="8" t="s">
        <v>335</v>
      </c>
      <c r="E2057" s="8" t="str">
        <f t="shared" si="225"/>
        <v>Initial</v>
      </c>
      <c r="F2057" s="4">
        <v>0</v>
      </c>
      <c r="G2057" s="19">
        <v>0</v>
      </c>
      <c r="H2057" s="4">
        <v>0</v>
      </c>
      <c r="I2057" s="6">
        <f t="shared" si="226"/>
        <v>2.04</v>
      </c>
      <c r="J2057" s="6">
        <v>1</v>
      </c>
      <c r="K2057" s="18">
        <v>0</v>
      </c>
      <c r="L2057" s="35">
        <f>Data!BR11</f>
        <v>4.1239788898882893E-3</v>
      </c>
      <c r="M2057" s="39">
        <f>VLOOKUP(C2057,Data!$CB$2:$EB$22,1+VALUE(MID(A2057,6,2)),FALSE)</f>
        <v>0</v>
      </c>
      <c r="Q2057" s="21">
        <v>0</v>
      </c>
      <c r="R2057" s="21">
        <v>0</v>
      </c>
      <c r="S2057" s="21">
        <v>0</v>
      </c>
      <c r="T2057" s="38">
        <v>0</v>
      </c>
    </row>
    <row r="2058" spans="1:20" x14ac:dyDescent="0.25">
      <c r="A2058" s="16" t="s">
        <v>325</v>
      </c>
      <c r="B2058" s="8" t="s">
        <v>338</v>
      </c>
      <c r="C2058" s="8" t="s">
        <v>335</v>
      </c>
      <c r="E2058" s="8" t="str">
        <f t="shared" si="225"/>
        <v>Initial</v>
      </c>
      <c r="F2058" s="4">
        <v>0</v>
      </c>
      <c r="G2058" s="19">
        <v>0</v>
      </c>
      <c r="H2058" s="4">
        <v>0</v>
      </c>
      <c r="I2058" s="6">
        <f t="shared" si="226"/>
        <v>2.04</v>
      </c>
      <c r="J2058" s="6">
        <v>1</v>
      </c>
      <c r="K2058" s="18">
        <v>0</v>
      </c>
      <c r="L2058" s="35">
        <f>Data!BR12</f>
        <v>3.6038374082807572E-3</v>
      </c>
      <c r="M2058" s="39">
        <f>VLOOKUP(C2058,Data!$CB$2:$EB$22,1+VALUE(MID(A2058,6,2)),FALSE)</f>
        <v>0</v>
      </c>
      <c r="Q2058" s="21">
        <v>0</v>
      </c>
      <c r="R2058" s="21">
        <v>0</v>
      </c>
      <c r="S2058" s="21">
        <v>0</v>
      </c>
      <c r="T2058" s="38">
        <v>0</v>
      </c>
    </row>
    <row r="2059" spans="1:20" x14ac:dyDescent="0.25">
      <c r="A2059" s="16" t="s">
        <v>326</v>
      </c>
      <c r="B2059" s="8" t="s">
        <v>338</v>
      </c>
      <c r="C2059" s="8" t="s">
        <v>335</v>
      </c>
      <c r="E2059" s="8" t="str">
        <f t="shared" si="225"/>
        <v>Initial</v>
      </c>
      <c r="F2059" s="4">
        <v>0</v>
      </c>
      <c r="G2059" s="19">
        <v>0</v>
      </c>
      <c r="H2059" s="4">
        <v>0</v>
      </c>
      <c r="I2059" s="6">
        <f t="shared" si="226"/>
        <v>2.04</v>
      </c>
      <c r="J2059" s="6">
        <v>1</v>
      </c>
      <c r="K2059" s="18">
        <v>0</v>
      </c>
      <c r="L2059" s="35">
        <f>Data!BR13</f>
        <v>3.6038374082807572E-3</v>
      </c>
      <c r="M2059" s="39">
        <f>VLOOKUP(C2059,Data!$CB$2:$EB$22,1+VALUE(MID(A2059,6,2)),FALSE)</f>
        <v>0</v>
      </c>
      <c r="Q2059" s="21">
        <v>0</v>
      </c>
      <c r="R2059" s="21">
        <v>0</v>
      </c>
      <c r="S2059" s="21">
        <v>0</v>
      </c>
      <c r="T2059" s="38">
        <v>0</v>
      </c>
    </row>
    <row r="2060" spans="1:20" x14ac:dyDescent="0.25">
      <c r="A2060" s="16" t="s">
        <v>327</v>
      </c>
      <c r="B2060" s="8" t="s">
        <v>338</v>
      </c>
      <c r="C2060" s="8" t="s">
        <v>335</v>
      </c>
      <c r="E2060" s="8" t="str">
        <f t="shared" si="225"/>
        <v>Initial</v>
      </c>
      <c r="F2060" s="4">
        <v>0</v>
      </c>
      <c r="G2060" s="19">
        <v>0</v>
      </c>
      <c r="H2060" s="4">
        <v>0</v>
      </c>
      <c r="I2060" s="6">
        <f t="shared" si="226"/>
        <v>2.04</v>
      </c>
      <c r="J2060" s="6">
        <v>1</v>
      </c>
      <c r="K2060" s="18">
        <v>0</v>
      </c>
      <c r="L2060" s="35">
        <f>Data!BR14</f>
        <v>3.6038374082807572E-3</v>
      </c>
      <c r="M2060" s="39">
        <f>VLOOKUP(C2060,Data!$CB$2:$EB$22,1+VALUE(MID(A2060,6,2)),FALSE)</f>
        <v>0</v>
      </c>
      <c r="Q2060" s="21">
        <v>0</v>
      </c>
      <c r="R2060" s="21">
        <v>0</v>
      </c>
      <c r="S2060" s="21">
        <v>0</v>
      </c>
      <c r="T2060" s="38">
        <v>0</v>
      </c>
    </row>
    <row r="2061" spans="1:20" x14ac:dyDescent="0.25">
      <c r="A2061" s="17" t="s">
        <v>262</v>
      </c>
      <c r="B2061" s="8" t="s">
        <v>338</v>
      </c>
      <c r="C2061" s="8" t="s">
        <v>335</v>
      </c>
      <c r="E2061" s="8" t="str">
        <f t="shared" si="225"/>
        <v>Umbrella-social.video.umb</v>
      </c>
      <c r="F2061" s="4">
        <v>0</v>
      </c>
      <c r="G2061" s="19">
        <v>0</v>
      </c>
      <c r="H2061" s="4">
        <v>0</v>
      </c>
      <c r="I2061" s="6">
        <f t="shared" si="226"/>
        <v>2.04</v>
      </c>
      <c r="J2061" s="6">
        <v>1</v>
      </c>
      <c r="K2061" s="18">
        <v>0</v>
      </c>
      <c r="L2061" s="35">
        <f>Data!BR15</f>
        <v>3.6038374082807572E-3</v>
      </c>
      <c r="Q2061" s="21">
        <v>1694.8297461896641</v>
      </c>
      <c r="R2061" s="21">
        <v>0</v>
      </c>
      <c r="S2061" s="21">
        <v>-1694.8297461896641</v>
      </c>
      <c r="T2061" s="38">
        <v>1</v>
      </c>
    </row>
    <row r="2062" spans="1:20" x14ac:dyDescent="0.25">
      <c r="A2062" s="17" t="s">
        <v>263</v>
      </c>
      <c r="B2062" s="8" t="s">
        <v>338</v>
      </c>
      <c r="C2062" s="8" t="s">
        <v>335</v>
      </c>
      <c r="E2062" s="8" t="str">
        <f t="shared" si="225"/>
        <v>Umbrella-social.video.umb</v>
      </c>
      <c r="F2062" s="4">
        <v>0</v>
      </c>
      <c r="G2062" s="19">
        <v>0</v>
      </c>
      <c r="H2062" s="4">
        <v>0</v>
      </c>
      <c r="I2062" s="6">
        <f t="shared" si="226"/>
        <v>2.04</v>
      </c>
      <c r="J2062" s="6">
        <v>1</v>
      </c>
      <c r="K2062" s="18">
        <v>0</v>
      </c>
      <c r="L2062" s="35">
        <f>Data!BR16</f>
        <v>3.4180725934209242E-3</v>
      </c>
      <c r="Q2062" s="21">
        <v>9144.6739910175347</v>
      </c>
      <c r="R2062" s="21">
        <v>0</v>
      </c>
      <c r="S2062" s="21">
        <v>-9144.6739910175347</v>
      </c>
      <c r="T2062" s="38">
        <v>1</v>
      </c>
    </row>
    <row r="2063" spans="1:20" x14ac:dyDescent="0.25">
      <c r="A2063" s="17" t="s">
        <v>264</v>
      </c>
      <c r="B2063" s="8" t="s">
        <v>338</v>
      </c>
      <c r="C2063" s="8" t="s">
        <v>335</v>
      </c>
      <c r="E2063" s="8" t="str">
        <f t="shared" si="225"/>
        <v>Umbrella-social.video.umb</v>
      </c>
      <c r="F2063" s="4">
        <v>0</v>
      </c>
      <c r="G2063" s="19">
        <v>0</v>
      </c>
      <c r="H2063" s="4">
        <v>0</v>
      </c>
      <c r="I2063" s="6">
        <f t="shared" si="226"/>
        <v>2.04</v>
      </c>
      <c r="J2063" s="6">
        <v>1</v>
      </c>
      <c r="K2063" s="18">
        <v>0</v>
      </c>
      <c r="L2063" s="35">
        <f>Data!BR17</f>
        <v>3.4180725934209242E-3</v>
      </c>
      <c r="Q2063" s="21">
        <v>4082.6559725465077</v>
      </c>
      <c r="R2063" s="21">
        <v>0</v>
      </c>
      <c r="S2063" s="21">
        <v>-4082.6559725465077</v>
      </c>
      <c r="T2063" s="38">
        <v>1</v>
      </c>
    </row>
    <row r="2064" spans="1:20" x14ac:dyDescent="0.25">
      <c r="A2064" s="17" t="s">
        <v>265</v>
      </c>
      <c r="B2064" s="8" t="s">
        <v>338</v>
      </c>
      <c r="C2064" s="8" t="s">
        <v>335</v>
      </c>
      <c r="E2064" s="8" t="str">
        <f t="shared" si="225"/>
        <v>Umbrella-social.video.umb</v>
      </c>
      <c r="F2064" s="4">
        <v>0</v>
      </c>
      <c r="G2064" s="19">
        <v>0</v>
      </c>
      <c r="H2064" s="4">
        <v>0</v>
      </c>
      <c r="I2064" s="6">
        <f t="shared" si="226"/>
        <v>2.04</v>
      </c>
      <c r="J2064" s="6">
        <v>1</v>
      </c>
      <c r="K2064" s="18">
        <v>0</v>
      </c>
      <c r="L2064" s="35">
        <f>Data!BR18</f>
        <v>3.4180725934209242E-3</v>
      </c>
      <c r="Q2064" s="21">
        <v>0</v>
      </c>
      <c r="R2064" s="21">
        <v>0</v>
      </c>
      <c r="S2064" s="21">
        <v>0</v>
      </c>
      <c r="T2064" s="38">
        <v>0</v>
      </c>
    </row>
    <row r="2065" spans="1:20" x14ac:dyDescent="0.25">
      <c r="A2065" s="17" t="s">
        <v>266</v>
      </c>
      <c r="B2065" s="8" t="s">
        <v>338</v>
      </c>
      <c r="C2065" s="8" t="s">
        <v>335</v>
      </c>
      <c r="E2065" s="8" t="str">
        <f t="shared" si="225"/>
        <v>Umbrella-social.video.umb</v>
      </c>
      <c r="F2065" s="4">
        <v>0</v>
      </c>
      <c r="G2065" s="19">
        <v>0</v>
      </c>
      <c r="H2065" s="4">
        <v>0</v>
      </c>
      <c r="I2065" s="6">
        <f t="shared" si="226"/>
        <v>2.04</v>
      </c>
      <c r="J2065" s="6">
        <v>1</v>
      </c>
      <c r="K2065" s="18">
        <v>0</v>
      </c>
      <c r="L2065" s="35">
        <f>Data!BR19</f>
        <v>3.4180725934209242E-3</v>
      </c>
      <c r="Q2065" s="21">
        <v>4506.0525960931836</v>
      </c>
      <c r="R2065" s="21">
        <v>0</v>
      </c>
      <c r="S2065" s="21">
        <v>-4506.0525960931836</v>
      </c>
      <c r="T2065" s="38">
        <v>1</v>
      </c>
    </row>
    <row r="2066" spans="1:20" x14ac:dyDescent="0.25">
      <c r="A2066" s="17" t="s">
        <v>267</v>
      </c>
      <c r="B2066" s="8" t="s">
        <v>338</v>
      </c>
      <c r="C2066" s="8" t="s">
        <v>335</v>
      </c>
      <c r="E2066" s="8" t="str">
        <f t="shared" si="225"/>
        <v>Umbrella-social.video.umb</v>
      </c>
      <c r="F2066" s="4">
        <v>0</v>
      </c>
      <c r="G2066" s="19">
        <v>0</v>
      </c>
      <c r="H2066" s="4">
        <v>0</v>
      </c>
      <c r="I2066" s="6">
        <f t="shared" si="226"/>
        <v>2.04</v>
      </c>
      <c r="J2066" s="6">
        <v>1</v>
      </c>
      <c r="K2066" s="18">
        <v>0</v>
      </c>
      <c r="L2066" s="35">
        <f>Data!BR20</f>
        <v>3.5295314823368239E-3</v>
      </c>
      <c r="Q2066" s="21">
        <v>2519.9540914034196</v>
      </c>
      <c r="R2066" s="21">
        <v>0</v>
      </c>
      <c r="S2066" s="21">
        <v>-2519.9540914034196</v>
      </c>
      <c r="T2066" s="38">
        <v>1</v>
      </c>
    </row>
    <row r="2067" spans="1:20" x14ac:dyDescent="0.25">
      <c r="A2067" s="17" t="s">
        <v>268</v>
      </c>
      <c r="B2067" s="8" t="s">
        <v>338</v>
      </c>
      <c r="C2067" s="8" t="s">
        <v>335</v>
      </c>
      <c r="E2067" s="8" t="str">
        <f t="shared" si="225"/>
        <v>Umbrella-social.video.umb</v>
      </c>
      <c r="F2067" s="4">
        <v>0</v>
      </c>
      <c r="G2067" s="19">
        <v>0</v>
      </c>
      <c r="H2067" s="4">
        <v>0</v>
      </c>
      <c r="I2067" s="6">
        <f t="shared" si="226"/>
        <v>2.04</v>
      </c>
      <c r="J2067" s="6">
        <v>1</v>
      </c>
      <c r="K2067" s="18">
        <v>0</v>
      </c>
      <c r="L2067" s="35">
        <f>Data!BR21</f>
        <v>3.5295314823368239E-3</v>
      </c>
      <c r="Q2067" s="21">
        <v>2874.4850979578641</v>
      </c>
      <c r="R2067" s="21">
        <v>0</v>
      </c>
      <c r="S2067" s="21">
        <v>-2874.4850979578641</v>
      </c>
      <c r="T2067" s="38">
        <v>1</v>
      </c>
    </row>
    <row r="2068" spans="1:20" x14ac:dyDescent="0.25">
      <c r="A2068" s="17" t="s">
        <v>269</v>
      </c>
      <c r="B2068" s="8" t="s">
        <v>338</v>
      </c>
      <c r="C2068" s="8" t="s">
        <v>335</v>
      </c>
      <c r="E2068" s="8" t="str">
        <f t="shared" si="225"/>
        <v>Umbrella-social.video.umb</v>
      </c>
      <c r="F2068" s="4">
        <v>0</v>
      </c>
      <c r="G2068" s="19">
        <v>0</v>
      </c>
      <c r="H2068" s="4">
        <v>0</v>
      </c>
      <c r="I2068" s="6">
        <f t="shared" si="226"/>
        <v>2.04</v>
      </c>
      <c r="J2068" s="6">
        <v>1</v>
      </c>
      <c r="K2068" s="18">
        <v>0</v>
      </c>
      <c r="L2068" s="35">
        <f>Data!BR22</f>
        <v>3.5295314823368239E-3</v>
      </c>
      <c r="Q2068" s="21">
        <v>5109.2108490829214</v>
      </c>
      <c r="R2068" s="21">
        <v>0</v>
      </c>
      <c r="S2068" s="21">
        <v>-5109.2108490829214</v>
      </c>
      <c r="T2068" s="38">
        <v>1</v>
      </c>
    </row>
    <row r="2069" spans="1:20" x14ac:dyDescent="0.25">
      <c r="A2069" s="17" t="s">
        <v>270</v>
      </c>
      <c r="B2069" s="8" t="s">
        <v>338</v>
      </c>
      <c r="C2069" s="8" t="s">
        <v>335</v>
      </c>
      <c r="E2069" s="8" t="str">
        <f t="shared" si="225"/>
        <v>Umbrella-social.video.umb</v>
      </c>
      <c r="F2069" s="4">
        <v>0</v>
      </c>
      <c r="G2069" s="19">
        <v>0</v>
      </c>
      <c r="H2069" s="4">
        <v>0</v>
      </c>
      <c r="I2069" s="6">
        <f t="shared" si="226"/>
        <v>2.04</v>
      </c>
      <c r="J2069" s="6">
        <v>1</v>
      </c>
      <c r="K2069" s="18">
        <v>0</v>
      </c>
      <c r="L2069" s="35">
        <f>Data!BR23</f>
        <v>3.5295314823368239E-3</v>
      </c>
      <c r="Q2069" s="21">
        <v>5348.328434831802</v>
      </c>
      <c r="R2069" s="21">
        <v>0</v>
      </c>
      <c r="S2069" s="21">
        <v>-5348.328434831802</v>
      </c>
      <c r="T2069" s="38">
        <v>1</v>
      </c>
    </row>
    <row r="2070" spans="1:20" x14ac:dyDescent="0.25">
      <c r="A2070" s="17" t="s">
        <v>249</v>
      </c>
      <c r="B2070" s="8" t="s">
        <v>338</v>
      </c>
      <c r="C2070" s="8" t="s">
        <v>335</v>
      </c>
      <c r="E2070" s="8" t="str">
        <f t="shared" si="225"/>
        <v>Umbrella-social.video.umb</v>
      </c>
      <c r="F2070" s="4">
        <v>0</v>
      </c>
      <c r="G2070" s="19">
        <v>0</v>
      </c>
      <c r="H2070" s="4">
        <v>0</v>
      </c>
      <c r="I2070" s="6">
        <f t="shared" si="226"/>
        <v>2.04</v>
      </c>
      <c r="J2070" s="6">
        <v>1</v>
      </c>
      <c r="K2070" s="18">
        <v>0</v>
      </c>
      <c r="L2070" s="35">
        <f>Data!BR24</f>
        <v>3.5295314823368239E-3</v>
      </c>
      <c r="Q2070" s="21">
        <v>5538.4991234253257</v>
      </c>
      <c r="R2070" s="21">
        <v>0</v>
      </c>
      <c r="S2070" s="21">
        <v>-5538.4991234253257</v>
      </c>
      <c r="T2070" s="38">
        <v>1</v>
      </c>
    </row>
    <row r="2071" spans="1:20" x14ac:dyDescent="0.25">
      <c r="A2071" s="17" t="s">
        <v>250</v>
      </c>
      <c r="B2071" s="8" t="s">
        <v>338</v>
      </c>
      <c r="C2071" s="8" t="s">
        <v>335</v>
      </c>
      <c r="E2071" s="8" t="str">
        <f t="shared" si="225"/>
        <v>Umbrella-social.video.umb</v>
      </c>
      <c r="F2071" s="4">
        <v>0</v>
      </c>
      <c r="G2071" s="19">
        <v>0</v>
      </c>
      <c r="H2071" s="4">
        <v>0</v>
      </c>
      <c r="I2071" s="6">
        <f t="shared" si="226"/>
        <v>2.04</v>
      </c>
      <c r="J2071" s="6">
        <v>1</v>
      </c>
      <c r="K2071" s="18">
        <v>0</v>
      </c>
      <c r="L2071" s="35">
        <f>Data!BR25</f>
        <v>3.5295314823368239E-3</v>
      </c>
      <c r="Q2071" s="21">
        <v>5650.6758936153228</v>
      </c>
      <c r="R2071" s="21">
        <v>0</v>
      </c>
      <c r="S2071" s="21">
        <v>-5650.6758936153228</v>
      </c>
      <c r="T2071" s="38">
        <v>1</v>
      </c>
    </row>
    <row r="2072" spans="1:20" x14ac:dyDescent="0.25">
      <c r="A2072" s="17" t="s">
        <v>251</v>
      </c>
      <c r="B2072" s="8" t="s">
        <v>338</v>
      </c>
      <c r="C2072" s="8" t="s">
        <v>335</v>
      </c>
      <c r="E2072" s="8" t="str">
        <f t="shared" si="225"/>
        <v>Umbrella-social.video.umb</v>
      </c>
      <c r="F2072" s="4">
        <v>0</v>
      </c>
      <c r="G2072" s="19">
        <v>0</v>
      </c>
      <c r="H2072" s="4">
        <v>0</v>
      </c>
      <c r="I2072" s="6">
        <f t="shared" si="226"/>
        <v>2.04</v>
      </c>
      <c r="J2072" s="6">
        <v>1</v>
      </c>
      <c r="K2072" s="18">
        <v>0</v>
      </c>
      <c r="L2072" s="35">
        <f>Data!BR26</f>
        <v>3.5295314823368239E-3</v>
      </c>
      <c r="Q2072" s="21">
        <v>3063.436632498338</v>
      </c>
      <c r="R2072" s="21">
        <v>0</v>
      </c>
      <c r="S2072" s="21">
        <v>-3063.436632498338</v>
      </c>
      <c r="T2072" s="38">
        <v>1</v>
      </c>
    </row>
    <row r="2073" spans="1:20" x14ac:dyDescent="0.25">
      <c r="A2073" s="17" t="s">
        <v>252</v>
      </c>
      <c r="B2073" s="8" t="s">
        <v>338</v>
      </c>
      <c r="C2073" s="8" t="s">
        <v>335</v>
      </c>
      <c r="E2073" s="8" t="str">
        <f t="shared" si="225"/>
        <v>Umbrella-social.video.umb</v>
      </c>
      <c r="F2073" s="4">
        <v>0</v>
      </c>
      <c r="G2073" s="19">
        <v>0</v>
      </c>
      <c r="H2073" s="4">
        <v>0</v>
      </c>
      <c r="I2073" s="6">
        <f t="shared" si="226"/>
        <v>2.04</v>
      </c>
      <c r="J2073" s="6">
        <v>1</v>
      </c>
      <c r="K2073" s="18">
        <v>0</v>
      </c>
      <c r="L2073" s="35">
        <f>Data!BR27</f>
        <v>3.5295314823368239E-3</v>
      </c>
      <c r="Q2073" s="21">
        <v>8271.8986379955659</v>
      </c>
      <c r="R2073" s="21">
        <v>0</v>
      </c>
      <c r="S2073" s="21">
        <v>-8271.8986379955659</v>
      </c>
      <c r="T2073" s="38">
        <v>1</v>
      </c>
    </row>
    <row r="2074" spans="1:20" x14ac:dyDescent="0.25">
      <c r="A2074" s="17" t="s">
        <v>253</v>
      </c>
      <c r="B2074" s="8" t="s">
        <v>338</v>
      </c>
      <c r="C2074" s="8" t="s">
        <v>335</v>
      </c>
      <c r="E2074" s="8" t="str">
        <f t="shared" si="225"/>
        <v>Umbrella-social.video.umb</v>
      </c>
      <c r="F2074" s="4">
        <v>0</v>
      </c>
      <c r="G2074" s="19">
        <v>0</v>
      </c>
      <c r="H2074" s="4">
        <v>0</v>
      </c>
      <c r="I2074" s="6">
        <f t="shared" si="226"/>
        <v>2.04</v>
      </c>
      <c r="J2074" s="6">
        <v>1</v>
      </c>
      <c r="K2074" s="18">
        <v>0</v>
      </c>
      <c r="L2074" s="35">
        <f>Data!BR28</f>
        <v>3.5295314823368239E-3</v>
      </c>
      <c r="Q2074" s="21">
        <v>7480.8626301176573</v>
      </c>
      <c r="R2074" s="21">
        <v>0</v>
      </c>
      <c r="S2074" s="21">
        <v>-7480.8626301176573</v>
      </c>
      <c r="T2074" s="38">
        <v>1</v>
      </c>
    </row>
    <row r="2075" spans="1:20" x14ac:dyDescent="0.25">
      <c r="A2075" s="17" t="s">
        <v>254</v>
      </c>
      <c r="B2075" s="8" t="s">
        <v>338</v>
      </c>
      <c r="C2075" s="8" t="s">
        <v>335</v>
      </c>
      <c r="E2075" s="8" t="str">
        <f t="shared" si="225"/>
        <v>Umbrella-social.video.umb</v>
      </c>
      <c r="F2075" s="4">
        <v>0</v>
      </c>
      <c r="G2075" s="19">
        <v>0</v>
      </c>
      <c r="H2075" s="4">
        <v>0</v>
      </c>
      <c r="I2075" s="6">
        <f t="shared" si="226"/>
        <v>2.04</v>
      </c>
      <c r="J2075" s="6">
        <v>1</v>
      </c>
      <c r="K2075" s="18">
        <v>0</v>
      </c>
      <c r="L2075" s="35">
        <f>Data!BR29</f>
        <v>3.6409903712527236E-3</v>
      </c>
      <c r="Q2075" s="21">
        <v>0</v>
      </c>
      <c r="R2075" s="21">
        <v>0</v>
      </c>
      <c r="S2075" s="21">
        <v>0</v>
      </c>
      <c r="T2075" s="38">
        <v>0</v>
      </c>
    </row>
    <row r="2076" spans="1:20" x14ac:dyDescent="0.25">
      <c r="A2076" s="17" t="s">
        <v>255</v>
      </c>
      <c r="B2076" s="8" t="s">
        <v>338</v>
      </c>
      <c r="C2076" s="8" t="s">
        <v>335</v>
      </c>
      <c r="E2076" s="8" t="str">
        <f t="shared" si="225"/>
        <v>Umbrella-social.video.umb</v>
      </c>
      <c r="F2076" s="4">
        <v>0</v>
      </c>
      <c r="G2076" s="19">
        <v>0</v>
      </c>
      <c r="H2076" s="4">
        <v>0</v>
      </c>
      <c r="I2076" s="6">
        <f t="shared" si="226"/>
        <v>2.04</v>
      </c>
      <c r="J2076" s="6">
        <v>1</v>
      </c>
      <c r="K2076" s="18">
        <v>0</v>
      </c>
      <c r="L2076" s="35">
        <f>Data!BR30</f>
        <v>3.6409903712527236E-3</v>
      </c>
      <c r="Q2076" s="21">
        <v>6305.5255673660295</v>
      </c>
      <c r="R2076" s="21">
        <v>0</v>
      </c>
      <c r="S2076" s="21">
        <v>-6305.5255673660295</v>
      </c>
      <c r="T2076" s="38">
        <v>1</v>
      </c>
    </row>
    <row r="2077" spans="1:20" x14ac:dyDescent="0.25">
      <c r="A2077" s="17" t="s">
        <v>256</v>
      </c>
      <c r="B2077" s="8" t="s">
        <v>338</v>
      </c>
      <c r="C2077" s="8" t="s">
        <v>335</v>
      </c>
      <c r="E2077" s="8" t="str">
        <f t="shared" si="225"/>
        <v>Umbrella-social.video.umb</v>
      </c>
      <c r="F2077" s="4">
        <v>0</v>
      </c>
      <c r="G2077" s="19">
        <v>0</v>
      </c>
      <c r="H2077" s="4">
        <v>0</v>
      </c>
      <c r="I2077" s="6">
        <f t="shared" si="226"/>
        <v>2.04</v>
      </c>
      <c r="J2077" s="6">
        <v>1</v>
      </c>
      <c r="K2077" s="18">
        <v>0</v>
      </c>
      <c r="L2077" s="35">
        <f>Data!BR31</f>
        <v>3.6409903712527236E-3</v>
      </c>
      <c r="Q2077" s="21">
        <v>4222.0575391855464</v>
      </c>
      <c r="R2077" s="21">
        <v>0</v>
      </c>
      <c r="S2077" s="21">
        <v>-4222.0575391855464</v>
      </c>
      <c r="T2077" s="38">
        <v>1</v>
      </c>
    </row>
    <row r="2078" spans="1:20" x14ac:dyDescent="0.25">
      <c r="A2078" s="17" t="s">
        <v>257</v>
      </c>
      <c r="B2078" s="8" t="s">
        <v>338</v>
      </c>
      <c r="C2078" s="8" t="s">
        <v>335</v>
      </c>
      <c r="E2078" s="8" t="str">
        <f t="shared" si="225"/>
        <v>Umbrella-social.video.umb</v>
      </c>
      <c r="F2078" s="4">
        <v>0</v>
      </c>
      <c r="G2078" s="19">
        <v>0</v>
      </c>
      <c r="H2078" s="4">
        <v>0</v>
      </c>
      <c r="I2078" s="6">
        <f t="shared" si="226"/>
        <v>2.04</v>
      </c>
      <c r="J2078" s="6">
        <v>1</v>
      </c>
      <c r="K2078" s="18">
        <v>0</v>
      </c>
      <c r="L2078" s="35">
        <f>Data!BR32</f>
        <v>3.6409903712527236E-3</v>
      </c>
      <c r="Q2078" s="21">
        <v>0</v>
      </c>
      <c r="R2078" s="21">
        <v>0</v>
      </c>
      <c r="S2078" s="21">
        <v>0</v>
      </c>
      <c r="T2078" s="38">
        <v>0</v>
      </c>
    </row>
    <row r="2079" spans="1:20" x14ac:dyDescent="0.25">
      <c r="A2079" s="17" t="s">
        <v>258</v>
      </c>
      <c r="B2079" s="8" t="s">
        <v>338</v>
      </c>
      <c r="C2079" s="8" t="s">
        <v>335</v>
      </c>
      <c r="E2079" s="8" t="str">
        <f t="shared" si="225"/>
        <v>Umbrella-social.video.umb</v>
      </c>
      <c r="F2079" s="4">
        <v>0</v>
      </c>
      <c r="G2079" s="19">
        <v>0</v>
      </c>
      <c r="H2079" s="4">
        <v>0</v>
      </c>
      <c r="I2079" s="6">
        <f t="shared" si="226"/>
        <v>2.04</v>
      </c>
      <c r="J2079" s="6">
        <v>1</v>
      </c>
      <c r="K2079" s="18">
        <v>0</v>
      </c>
      <c r="L2079" s="35">
        <f>Data!BR33</f>
        <v>3.4180725934209242E-3</v>
      </c>
      <c r="Q2079" s="21">
        <v>5714.704941863075</v>
      </c>
      <c r="R2079" s="21">
        <v>0</v>
      </c>
      <c r="S2079" s="21">
        <v>-5714.704941863075</v>
      </c>
      <c r="T2079" s="38">
        <v>1</v>
      </c>
    </row>
    <row r="2080" spans="1:20" x14ac:dyDescent="0.25">
      <c r="A2080" s="17" t="s">
        <v>259</v>
      </c>
      <c r="B2080" s="8" t="s">
        <v>338</v>
      </c>
      <c r="C2080" s="8" t="s">
        <v>335</v>
      </c>
      <c r="E2080" s="8" t="str">
        <f t="shared" si="225"/>
        <v>Umbrella-social.video.umb</v>
      </c>
      <c r="F2080" s="4">
        <v>0</v>
      </c>
      <c r="G2080" s="19">
        <v>0</v>
      </c>
      <c r="H2080" s="4">
        <v>0</v>
      </c>
      <c r="I2080" s="6">
        <f t="shared" si="226"/>
        <v>2.04</v>
      </c>
      <c r="J2080" s="6">
        <v>1</v>
      </c>
      <c r="K2080" s="18">
        <v>0</v>
      </c>
      <c r="L2080" s="35">
        <f>Data!BR34</f>
        <v>3.4180725934209242E-3</v>
      </c>
      <c r="Q2080" s="21">
        <v>1045.0623748022167</v>
      </c>
      <c r="R2080" s="21">
        <v>0</v>
      </c>
      <c r="S2080" s="21">
        <v>-1045.0623748022167</v>
      </c>
      <c r="T2080" s="38">
        <v>1</v>
      </c>
    </row>
    <row r="2081" spans="1:20" x14ac:dyDescent="0.25">
      <c r="A2081" s="17" t="s">
        <v>260</v>
      </c>
      <c r="B2081" s="8" t="s">
        <v>338</v>
      </c>
      <c r="C2081" s="8" t="s">
        <v>335</v>
      </c>
      <c r="E2081" s="8" t="str">
        <f t="shared" si="225"/>
        <v>Umbrella-social.video.umb</v>
      </c>
      <c r="F2081" s="4">
        <v>0</v>
      </c>
      <c r="G2081" s="19">
        <v>0</v>
      </c>
      <c r="H2081" s="4">
        <v>0</v>
      </c>
      <c r="I2081" s="6">
        <f t="shared" si="226"/>
        <v>2.04</v>
      </c>
      <c r="J2081" s="6">
        <v>1</v>
      </c>
      <c r="K2081" s="18">
        <v>0</v>
      </c>
      <c r="L2081" s="35">
        <f>Data!BR35</f>
        <v>3.4180725934209242E-3</v>
      </c>
      <c r="Q2081" s="21">
        <v>4481.063032005628</v>
      </c>
      <c r="R2081" s="21">
        <v>0</v>
      </c>
      <c r="S2081" s="21">
        <v>-4481.063032005628</v>
      </c>
      <c r="T2081" s="38">
        <v>1</v>
      </c>
    </row>
    <row r="2082" spans="1:20" x14ac:dyDescent="0.25">
      <c r="A2082" s="17" t="s">
        <v>261</v>
      </c>
      <c r="B2082" s="8" t="s">
        <v>338</v>
      </c>
      <c r="C2082" s="8" t="s">
        <v>335</v>
      </c>
      <c r="E2082" s="8" t="str">
        <f t="shared" si="225"/>
        <v>Umbrella-social.video.umb</v>
      </c>
      <c r="F2082" s="4">
        <v>0</v>
      </c>
      <c r="G2082" s="19">
        <v>0</v>
      </c>
      <c r="H2082" s="4">
        <v>0</v>
      </c>
      <c r="I2082" s="6">
        <f t="shared" si="226"/>
        <v>2.04</v>
      </c>
      <c r="J2082" s="6">
        <v>1</v>
      </c>
      <c r="K2082" s="18">
        <v>0</v>
      </c>
      <c r="L2082" s="35">
        <f>Data!BR36</f>
        <v>3.4180725934209242E-3</v>
      </c>
      <c r="Q2082" s="21">
        <v>0</v>
      </c>
      <c r="R2082" s="21">
        <v>0</v>
      </c>
      <c r="S2082" s="21">
        <v>0</v>
      </c>
      <c r="T2082" s="38">
        <v>0</v>
      </c>
    </row>
    <row r="2083" spans="1:20" x14ac:dyDescent="0.25">
      <c r="A2083" s="17" t="s">
        <v>278</v>
      </c>
      <c r="B2083" s="8" t="s">
        <v>338</v>
      </c>
      <c r="C2083" s="8" t="s">
        <v>335</v>
      </c>
      <c r="E2083" s="8" t="str">
        <f t="shared" si="225"/>
        <v>Umbrella-social.video.umb</v>
      </c>
      <c r="F2083" s="4">
        <v>0</v>
      </c>
      <c r="G2083" s="19">
        <v>0</v>
      </c>
      <c r="H2083" s="4">
        <v>0</v>
      </c>
      <c r="I2083" s="6">
        <f t="shared" si="226"/>
        <v>2.04</v>
      </c>
      <c r="J2083" s="6">
        <v>1</v>
      </c>
      <c r="K2083" s="18">
        <v>0</v>
      </c>
      <c r="L2083" s="35">
        <f>Data!BR37</f>
        <v>3.5295314823368239E-3</v>
      </c>
      <c r="Q2083" s="21">
        <v>0</v>
      </c>
      <c r="R2083" s="21">
        <v>0</v>
      </c>
      <c r="S2083" s="21">
        <v>0</v>
      </c>
      <c r="T2083" s="38">
        <v>0</v>
      </c>
    </row>
    <row r="2084" spans="1:20" x14ac:dyDescent="0.25">
      <c r="A2084" s="17" t="s">
        <v>279</v>
      </c>
      <c r="B2084" s="8" t="s">
        <v>338</v>
      </c>
      <c r="C2084" s="8" t="s">
        <v>335</v>
      </c>
      <c r="E2084" s="8" t="str">
        <f t="shared" si="225"/>
        <v>Umbrella-social.video.umb</v>
      </c>
      <c r="F2084" s="4">
        <v>0</v>
      </c>
      <c r="G2084" s="19">
        <v>0</v>
      </c>
      <c r="H2084" s="4">
        <v>0</v>
      </c>
      <c r="I2084" s="6">
        <f t="shared" si="226"/>
        <v>2.04</v>
      </c>
      <c r="J2084" s="6">
        <v>1</v>
      </c>
      <c r="K2084" s="18">
        <v>0</v>
      </c>
      <c r="L2084" s="35">
        <f>Data!BR38</f>
        <v>3.5295314823368239E-3</v>
      </c>
      <c r="Q2084" s="21">
        <v>0</v>
      </c>
      <c r="R2084" s="21">
        <v>0</v>
      </c>
      <c r="S2084" s="21">
        <v>0</v>
      </c>
      <c r="T2084" s="38">
        <v>0</v>
      </c>
    </row>
    <row r="2085" spans="1:20" x14ac:dyDescent="0.25">
      <c r="A2085" s="17" t="s">
        <v>280</v>
      </c>
      <c r="B2085" s="8" t="s">
        <v>338</v>
      </c>
      <c r="C2085" s="8" t="s">
        <v>335</v>
      </c>
      <c r="E2085" s="8" t="str">
        <f t="shared" si="225"/>
        <v>Umbrella-social.video.umb</v>
      </c>
      <c r="F2085" s="4">
        <v>0</v>
      </c>
      <c r="G2085" s="19">
        <v>0</v>
      </c>
      <c r="H2085" s="4">
        <v>0</v>
      </c>
      <c r="I2085" s="6">
        <f t="shared" si="226"/>
        <v>2.04</v>
      </c>
      <c r="J2085" s="6">
        <v>1</v>
      </c>
      <c r="K2085" s="18">
        <v>0</v>
      </c>
      <c r="L2085" s="35">
        <f>Data!BR39</f>
        <v>3.5295314823368239E-3</v>
      </c>
      <c r="Q2085" s="21">
        <v>0</v>
      </c>
      <c r="R2085" s="21">
        <v>0</v>
      </c>
      <c r="S2085" s="21">
        <v>0</v>
      </c>
      <c r="T2085" s="38">
        <v>0</v>
      </c>
    </row>
    <row r="2086" spans="1:20" x14ac:dyDescent="0.25">
      <c r="A2086" s="17" t="s">
        <v>281</v>
      </c>
      <c r="B2086" s="8" t="s">
        <v>338</v>
      </c>
      <c r="C2086" s="8" t="s">
        <v>335</v>
      </c>
      <c r="E2086" s="8" t="str">
        <f t="shared" si="225"/>
        <v>Umbrella-social.video.umb</v>
      </c>
      <c r="F2086" s="4">
        <v>0</v>
      </c>
      <c r="G2086" s="19">
        <v>0</v>
      </c>
      <c r="H2086" s="4">
        <v>0</v>
      </c>
      <c r="I2086" s="6">
        <f t="shared" si="226"/>
        <v>2.04</v>
      </c>
      <c r="J2086" s="6">
        <v>1</v>
      </c>
      <c r="K2086" s="18">
        <v>0</v>
      </c>
      <c r="L2086" s="35">
        <f>Data!BR40</f>
        <v>3.5295314823368239E-3</v>
      </c>
      <c r="Q2086" s="21">
        <v>0</v>
      </c>
      <c r="R2086" s="21">
        <v>0</v>
      </c>
      <c r="S2086" s="21">
        <v>0</v>
      </c>
      <c r="T2086" s="38">
        <v>0</v>
      </c>
    </row>
    <row r="2087" spans="1:20" x14ac:dyDescent="0.25">
      <c r="A2087" s="17" t="s">
        <v>282</v>
      </c>
      <c r="B2087" s="8" t="s">
        <v>338</v>
      </c>
      <c r="C2087" s="8" t="s">
        <v>335</v>
      </c>
      <c r="E2087" s="8" t="str">
        <f t="shared" si="225"/>
        <v>Umbrella-social.video.umb</v>
      </c>
      <c r="F2087" s="4">
        <v>0</v>
      </c>
      <c r="G2087" s="19">
        <v>0</v>
      </c>
      <c r="H2087" s="4">
        <v>0</v>
      </c>
      <c r="I2087" s="6">
        <f t="shared" si="226"/>
        <v>2.04</v>
      </c>
      <c r="J2087" s="6">
        <v>1</v>
      </c>
      <c r="K2087" s="18">
        <v>0</v>
      </c>
      <c r="L2087" s="35">
        <f>Data!BR41</f>
        <v>3.5295314823368239E-3</v>
      </c>
      <c r="Q2087" s="21">
        <v>46.26965248824731</v>
      </c>
      <c r="R2087" s="21">
        <v>0</v>
      </c>
      <c r="S2087" s="21">
        <v>-46.26965248824731</v>
      </c>
      <c r="T2087" s="38">
        <v>1</v>
      </c>
    </row>
    <row r="2088" spans="1:20" x14ac:dyDescent="0.25">
      <c r="A2088" s="17" t="s">
        <v>283</v>
      </c>
      <c r="B2088" s="8" t="s">
        <v>338</v>
      </c>
      <c r="C2088" s="8" t="s">
        <v>335</v>
      </c>
      <c r="E2088" s="8" t="str">
        <f t="shared" si="225"/>
        <v>Umbrella-social.video.umb</v>
      </c>
      <c r="F2088" s="4">
        <v>0</v>
      </c>
      <c r="G2088" s="19">
        <v>0</v>
      </c>
      <c r="H2088" s="4">
        <v>0</v>
      </c>
      <c r="I2088" s="6">
        <f t="shared" si="226"/>
        <v>2.04</v>
      </c>
      <c r="J2088" s="6">
        <v>1</v>
      </c>
      <c r="K2088" s="18">
        <v>0</v>
      </c>
      <c r="L2088" s="35">
        <f>Data!BR42</f>
        <v>3.306613704505025E-3</v>
      </c>
      <c r="Q2088" s="21">
        <v>2715.8525504141521</v>
      </c>
      <c r="R2088" s="21">
        <v>0</v>
      </c>
      <c r="S2088" s="21">
        <v>-2715.8525504141521</v>
      </c>
      <c r="T2088" s="38">
        <v>1</v>
      </c>
    </row>
    <row r="2089" spans="1:20" x14ac:dyDescent="0.25">
      <c r="A2089" s="17" t="s">
        <v>284</v>
      </c>
      <c r="B2089" s="8" t="s">
        <v>338</v>
      </c>
      <c r="C2089" s="8" t="s">
        <v>335</v>
      </c>
      <c r="E2089" s="8" t="str">
        <f t="shared" si="225"/>
        <v>Umbrella-social.video.umb</v>
      </c>
      <c r="F2089" s="4">
        <v>0</v>
      </c>
      <c r="G2089" s="19">
        <v>0</v>
      </c>
      <c r="H2089" s="4">
        <v>0</v>
      </c>
      <c r="I2089" s="6">
        <f t="shared" si="226"/>
        <v>2.04</v>
      </c>
      <c r="J2089" s="6">
        <v>1</v>
      </c>
      <c r="K2089" s="18">
        <v>0</v>
      </c>
      <c r="L2089" s="35">
        <f>Data!BR43</f>
        <v>3.306613704505025E-3</v>
      </c>
      <c r="Q2089" s="21">
        <v>0</v>
      </c>
      <c r="R2089" s="21">
        <v>0</v>
      </c>
      <c r="S2089" s="21">
        <v>0</v>
      </c>
      <c r="T2089" s="38">
        <v>0</v>
      </c>
    </row>
    <row r="2090" spans="1:20" x14ac:dyDescent="0.25">
      <c r="A2090" s="17" t="s">
        <v>285</v>
      </c>
      <c r="B2090" s="8" t="s">
        <v>338</v>
      </c>
      <c r="C2090" s="8" t="s">
        <v>335</v>
      </c>
      <c r="E2090" s="8" t="str">
        <f t="shared" si="225"/>
        <v>Umbrella-social.video.umb</v>
      </c>
      <c r="F2090" s="4">
        <v>0</v>
      </c>
      <c r="G2090" s="19">
        <v>0</v>
      </c>
      <c r="H2090" s="4">
        <v>0</v>
      </c>
      <c r="I2090" s="6">
        <f t="shared" si="226"/>
        <v>2.04</v>
      </c>
      <c r="J2090" s="6">
        <v>1</v>
      </c>
      <c r="K2090" s="18">
        <v>0</v>
      </c>
      <c r="L2090" s="35">
        <f>Data!BR44</f>
        <v>3.306613704505025E-3</v>
      </c>
      <c r="Q2090" s="21">
        <v>1081.5310700949819</v>
      </c>
      <c r="R2090" s="21">
        <v>0</v>
      </c>
      <c r="S2090" s="21">
        <v>-1081.5310700949819</v>
      </c>
      <c r="T2090" s="38">
        <v>1</v>
      </c>
    </row>
    <row r="2091" spans="1:20" x14ac:dyDescent="0.25">
      <c r="A2091" s="17" t="s">
        <v>286</v>
      </c>
      <c r="B2091" s="8" t="s">
        <v>338</v>
      </c>
      <c r="C2091" s="8" t="s">
        <v>335</v>
      </c>
      <c r="E2091" s="8" t="str">
        <f t="shared" si="225"/>
        <v>Umbrella-social.video.umb</v>
      </c>
      <c r="F2091" s="4">
        <v>0</v>
      </c>
      <c r="G2091" s="19">
        <v>0</v>
      </c>
      <c r="H2091" s="4">
        <v>0</v>
      </c>
      <c r="I2091" s="6">
        <f t="shared" si="226"/>
        <v>2.04</v>
      </c>
      <c r="J2091" s="6">
        <v>1</v>
      </c>
      <c r="K2091" s="18">
        <v>0</v>
      </c>
      <c r="L2091" s="35">
        <f>Data!BR45</f>
        <v>3.306613704505025E-3</v>
      </c>
      <c r="Q2091" s="21">
        <v>0</v>
      </c>
      <c r="R2091" s="21">
        <v>0</v>
      </c>
      <c r="S2091" s="21">
        <v>0</v>
      </c>
      <c r="T2091" s="38">
        <v>0</v>
      </c>
    </row>
    <row r="2092" spans="1:20" x14ac:dyDescent="0.25">
      <c r="A2092" s="17" t="s">
        <v>287</v>
      </c>
      <c r="B2092" s="8" t="s">
        <v>338</v>
      </c>
      <c r="C2092" s="8" t="s">
        <v>335</v>
      </c>
      <c r="E2092" s="8" t="str">
        <f t="shared" si="225"/>
        <v>Umbrella-social.video.umb</v>
      </c>
      <c r="F2092" s="4">
        <v>0</v>
      </c>
      <c r="G2092" s="19">
        <v>0</v>
      </c>
      <c r="H2092" s="4">
        <v>0</v>
      </c>
      <c r="I2092" s="6">
        <f t="shared" si="226"/>
        <v>2.04</v>
      </c>
      <c r="J2092" s="6">
        <v>1</v>
      </c>
      <c r="K2092" s="18">
        <v>0</v>
      </c>
      <c r="L2092" s="35">
        <f>Data!BR46</f>
        <v>3.8639081490845235E-3</v>
      </c>
      <c r="Q2092" s="21">
        <v>0</v>
      </c>
      <c r="R2092" s="21">
        <v>0</v>
      </c>
      <c r="S2092" s="21">
        <v>0</v>
      </c>
      <c r="T2092" s="38">
        <v>0</v>
      </c>
    </row>
    <row r="2093" spans="1:20" x14ac:dyDescent="0.25">
      <c r="A2093" s="17" t="s">
        <v>288</v>
      </c>
      <c r="B2093" s="8" t="s">
        <v>338</v>
      </c>
      <c r="C2093" s="8" t="s">
        <v>335</v>
      </c>
      <c r="E2093" s="8" t="str">
        <f t="shared" si="225"/>
        <v>Umbrella-social.video.umb</v>
      </c>
      <c r="F2093" s="4">
        <v>0</v>
      </c>
      <c r="G2093" s="19">
        <v>0</v>
      </c>
      <c r="H2093" s="4">
        <v>0</v>
      </c>
      <c r="I2093" s="6">
        <f t="shared" si="226"/>
        <v>2.04</v>
      </c>
      <c r="J2093" s="6">
        <v>1</v>
      </c>
      <c r="K2093" s="18">
        <v>0</v>
      </c>
      <c r="L2093" s="35">
        <f>Data!BR47</f>
        <v>3.8639081490845235E-3</v>
      </c>
      <c r="Q2093" s="21">
        <v>0</v>
      </c>
      <c r="R2093" s="21">
        <v>0</v>
      </c>
      <c r="S2093" s="21">
        <v>0</v>
      </c>
      <c r="T2093" s="38">
        <v>0</v>
      </c>
    </row>
    <row r="2094" spans="1:20" x14ac:dyDescent="0.25">
      <c r="A2094" s="17" t="s">
        <v>289</v>
      </c>
      <c r="B2094" s="8" t="s">
        <v>338</v>
      </c>
      <c r="C2094" s="8" t="s">
        <v>335</v>
      </c>
      <c r="E2094" s="8" t="str">
        <f t="shared" si="225"/>
        <v>Umbrella-social.video.umb</v>
      </c>
      <c r="F2094" s="4">
        <v>0</v>
      </c>
      <c r="G2094" s="19">
        <v>0</v>
      </c>
      <c r="H2094" s="4">
        <v>0</v>
      </c>
      <c r="I2094" s="6">
        <f t="shared" si="226"/>
        <v>2.04</v>
      </c>
      <c r="J2094" s="6">
        <v>1</v>
      </c>
      <c r="K2094" s="18">
        <v>0</v>
      </c>
      <c r="L2094" s="35">
        <f>Data!BR48</f>
        <v>3.8639081490845235E-3</v>
      </c>
      <c r="Q2094" s="21">
        <v>0</v>
      </c>
      <c r="R2094" s="21">
        <v>0</v>
      </c>
      <c r="S2094" s="21">
        <v>0</v>
      </c>
      <c r="T2094" s="38">
        <v>0</v>
      </c>
    </row>
    <row r="2095" spans="1:20" x14ac:dyDescent="0.25">
      <c r="A2095" s="17" t="s">
        <v>290</v>
      </c>
      <c r="B2095" s="8" t="s">
        <v>338</v>
      </c>
      <c r="C2095" s="8" t="s">
        <v>335</v>
      </c>
      <c r="E2095" s="8" t="str">
        <f t="shared" si="225"/>
        <v>Umbrella-social.video.umb</v>
      </c>
      <c r="F2095" s="4">
        <v>0</v>
      </c>
      <c r="G2095" s="19">
        <v>0</v>
      </c>
      <c r="H2095" s="4">
        <v>0</v>
      </c>
      <c r="I2095" s="6">
        <f t="shared" si="226"/>
        <v>2.04</v>
      </c>
      <c r="J2095" s="6">
        <v>1</v>
      </c>
      <c r="K2095" s="18">
        <v>0</v>
      </c>
      <c r="L2095" s="35">
        <f>Data!BR49</f>
        <v>3.8639081490845235E-3</v>
      </c>
      <c r="Q2095" s="21">
        <v>0</v>
      </c>
      <c r="R2095" s="21">
        <v>0</v>
      </c>
      <c r="S2095" s="21">
        <v>0</v>
      </c>
      <c r="T2095" s="38">
        <v>0</v>
      </c>
    </row>
    <row r="2096" spans="1:20" x14ac:dyDescent="0.25">
      <c r="A2096" s="17" t="s">
        <v>291</v>
      </c>
      <c r="B2096" s="8" t="s">
        <v>338</v>
      </c>
      <c r="C2096" s="8" t="s">
        <v>335</v>
      </c>
      <c r="E2096" s="8" t="str">
        <f t="shared" si="225"/>
        <v>Umbrella-social.video.umb</v>
      </c>
      <c r="F2096" s="4">
        <v>0</v>
      </c>
      <c r="G2096" s="19">
        <v>0</v>
      </c>
      <c r="H2096" s="4">
        <v>0</v>
      </c>
      <c r="I2096" s="6">
        <f t="shared" si="226"/>
        <v>2.04</v>
      </c>
      <c r="J2096" s="6">
        <v>1</v>
      </c>
      <c r="K2096" s="18">
        <v>0</v>
      </c>
      <c r="L2096" s="35">
        <f>Data!BR50</f>
        <v>3.8639081490845235E-3</v>
      </c>
      <c r="Q2096" s="21">
        <v>0</v>
      </c>
      <c r="R2096" s="21">
        <v>0</v>
      </c>
      <c r="S2096" s="21">
        <v>0</v>
      </c>
      <c r="T2096" s="38">
        <v>0</v>
      </c>
    </row>
    <row r="2097" spans="1:20" x14ac:dyDescent="0.25">
      <c r="A2097" s="17" t="s">
        <v>292</v>
      </c>
      <c r="B2097" s="8" t="s">
        <v>338</v>
      </c>
      <c r="C2097" s="8" t="s">
        <v>335</v>
      </c>
      <c r="E2097" s="8" t="str">
        <f t="shared" si="225"/>
        <v>Umbrella-social.video.umb</v>
      </c>
      <c r="F2097" s="4">
        <v>0</v>
      </c>
      <c r="G2097" s="19">
        <v>0</v>
      </c>
      <c r="H2097" s="4">
        <v>0</v>
      </c>
      <c r="I2097" s="6">
        <f t="shared" si="226"/>
        <v>2.04</v>
      </c>
      <c r="J2097" s="6">
        <v>1</v>
      </c>
      <c r="K2097" s="18">
        <v>0</v>
      </c>
      <c r="L2097" s="35">
        <f>Data!BR51</f>
        <v>4.0496729639443564E-3</v>
      </c>
      <c r="Q2097" s="21">
        <v>0</v>
      </c>
      <c r="R2097" s="21">
        <v>0</v>
      </c>
      <c r="S2097" s="21">
        <v>0</v>
      </c>
      <c r="T2097" s="38">
        <v>0</v>
      </c>
    </row>
    <row r="2098" spans="1:20" x14ac:dyDescent="0.25">
      <c r="A2098" s="17" t="s">
        <v>293</v>
      </c>
      <c r="B2098" s="8" t="s">
        <v>338</v>
      </c>
      <c r="C2098" s="8" t="s">
        <v>335</v>
      </c>
      <c r="E2098" s="8" t="str">
        <f t="shared" si="225"/>
        <v>Umbrella-social.video.umb</v>
      </c>
      <c r="F2098" s="4">
        <v>0</v>
      </c>
      <c r="G2098" s="19">
        <v>0</v>
      </c>
      <c r="H2098" s="4">
        <v>0</v>
      </c>
      <c r="I2098" s="6">
        <f t="shared" si="226"/>
        <v>2.04</v>
      </c>
      <c r="J2098" s="6">
        <v>1</v>
      </c>
      <c r="K2098" s="18">
        <v>0</v>
      </c>
      <c r="L2098" s="35">
        <f>Data!BR52</f>
        <v>4.0496729639443564E-3</v>
      </c>
      <c r="Q2098" s="21">
        <v>0</v>
      </c>
      <c r="R2098" s="21">
        <v>0</v>
      </c>
      <c r="S2098" s="21">
        <v>0</v>
      </c>
      <c r="T2098" s="38">
        <v>0</v>
      </c>
    </row>
    <row r="2099" spans="1:20" x14ac:dyDescent="0.25">
      <c r="A2099" s="17" t="s">
        <v>294</v>
      </c>
      <c r="B2099" s="8" t="s">
        <v>338</v>
      </c>
      <c r="C2099" s="8" t="s">
        <v>335</v>
      </c>
      <c r="E2099" s="8" t="str">
        <f t="shared" si="225"/>
        <v>Umbrella-social.video.umb</v>
      </c>
      <c r="F2099" s="4">
        <v>0</v>
      </c>
      <c r="G2099" s="19">
        <v>0</v>
      </c>
      <c r="H2099" s="4">
        <v>0</v>
      </c>
      <c r="I2099" s="6">
        <f t="shared" si="226"/>
        <v>2.04</v>
      </c>
      <c r="J2099" s="6">
        <v>1</v>
      </c>
      <c r="K2099" s="18">
        <v>0</v>
      </c>
      <c r="L2099" s="35">
        <f>Data!BR53</f>
        <v>4.0496729639443564E-3</v>
      </c>
      <c r="Q2099" s="21">
        <v>0</v>
      </c>
      <c r="R2099" s="21">
        <v>0</v>
      </c>
      <c r="S2099" s="21">
        <v>0</v>
      </c>
      <c r="T2099" s="38">
        <v>0</v>
      </c>
    </row>
    <row r="2100" spans="1:20" x14ac:dyDescent="0.25">
      <c r="A2100" s="17" t="s">
        <v>295</v>
      </c>
      <c r="B2100" s="8" t="s">
        <v>338</v>
      </c>
      <c r="C2100" s="8" t="s">
        <v>335</v>
      </c>
      <c r="E2100" s="8" t="str">
        <f t="shared" si="225"/>
        <v>Umbrella-social.video.umb</v>
      </c>
      <c r="F2100" s="4">
        <v>0</v>
      </c>
      <c r="G2100" s="19">
        <v>0</v>
      </c>
      <c r="H2100" s="4">
        <v>0</v>
      </c>
      <c r="I2100" s="6">
        <f t="shared" si="226"/>
        <v>2.04</v>
      </c>
      <c r="J2100" s="6">
        <v>1</v>
      </c>
      <c r="K2100" s="18">
        <v>0</v>
      </c>
      <c r="L2100" s="35">
        <f>Data!BR54</f>
        <v>4.0496729639443564E-3</v>
      </c>
      <c r="Q2100" s="21">
        <v>0</v>
      </c>
      <c r="R2100" s="21">
        <v>0</v>
      </c>
      <c r="S2100" s="21">
        <v>0</v>
      </c>
      <c r="T2100" s="38">
        <v>0</v>
      </c>
    </row>
    <row r="2101" spans="1:20" x14ac:dyDescent="0.25">
      <c r="A2101" s="17" t="s">
        <v>296</v>
      </c>
      <c r="B2101" s="8" t="s">
        <v>338</v>
      </c>
      <c r="C2101" s="8" t="s">
        <v>335</v>
      </c>
      <c r="E2101" s="8" t="str">
        <f t="shared" si="225"/>
        <v>Umbrella-social.video.umb</v>
      </c>
      <c r="F2101" s="4">
        <v>0</v>
      </c>
      <c r="G2101" s="19">
        <v>0</v>
      </c>
      <c r="H2101" s="4">
        <v>0</v>
      </c>
      <c r="I2101" s="6">
        <f t="shared" si="226"/>
        <v>2.04</v>
      </c>
      <c r="J2101" s="6">
        <v>1</v>
      </c>
      <c r="K2101" s="18">
        <v>0</v>
      </c>
      <c r="L2101" s="35">
        <f>Data!BR55</f>
        <v>4.7927322233836875E-3</v>
      </c>
      <c r="Q2101" s="21">
        <v>0</v>
      </c>
      <c r="R2101" s="21">
        <v>0</v>
      </c>
      <c r="S2101" s="21">
        <v>0</v>
      </c>
      <c r="T2101" s="38">
        <v>0</v>
      </c>
    </row>
    <row r="2102" spans="1:20" x14ac:dyDescent="0.25">
      <c r="A2102" s="17" t="s">
        <v>297</v>
      </c>
      <c r="B2102" s="8" t="s">
        <v>338</v>
      </c>
      <c r="C2102" s="8" t="s">
        <v>335</v>
      </c>
      <c r="E2102" s="8" t="str">
        <f t="shared" si="225"/>
        <v>Umbrella-social.video.umb</v>
      </c>
      <c r="F2102" s="4">
        <v>0</v>
      </c>
      <c r="G2102" s="19">
        <v>0</v>
      </c>
      <c r="H2102" s="4">
        <v>0</v>
      </c>
      <c r="I2102" s="6">
        <f t="shared" si="226"/>
        <v>2.04</v>
      </c>
      <c r="J2102" s="6">
        <v>1</v>
      </c>
      <c r="K2102" s="18">
        <v>0</v>
      </c>
      <c r="L2102" s="35">
        <f>Data!BR56</f>
        <v>4.7927322233836875E-3</v>
      </c>
      <c r="Q2102" s="21">
        <v>0</v>
      </c>
      <c r="R2102" s="21">
        <v>0</v>
      </c>
      <c r="S2102" s="21">
        <v>0</v>
      </c>
      <c r="T2102" s="38">
        <v>0</v>
      </c>
    </row>
    <row r="2103" spans="1:20" x14ac:dyDescent="0.25">
      <c r="A2103" s="17" t="s">
        <v>298</v>
      </c>
      <c r="B2103" s="8" t="s">
        <v>338</v>
      </c>
      <c r="C2103" s="8" t="s">
        <v>335</v>
      </c>
      <c r="E2103" s="8" t="str">
        <f t="shared" si="225"/>
        <v>Umbrella-social.video.umb</v>
      </c>
      <c r="F2103" s="4">
        <v>0</v>
      </c>
      <c r="G2103" s="19">
        <v>0</v>
      </c>
      <c r="H2103" s="4">
        <v>0</v>
      </c>
      <c r="I2103" s="6">
        <f t="shared" si="226"/>
        <v>2.04</v>
      </c>
      <c r="J2103" s="6">
        <v>1</v>
      </c>
      <c r="K2103" s="18">
        <v>0</v>
      </c>
      <c r="L2103" s="35">
        <f>Data!BR57</f>
        <v>4.7927322233836875E-3</v>
      </c>
      <c r="Q2103" s="21">
        <v>0</v>
      </c>
      <c r="R2103" s="21">
        <v>0</v>
      </c>
      <c r="S2103" s="21">
        <v>0</v>
      </c>
      <c r="T2103" s="38">
        <v>0</v>
      </c>
    </row>
    <row r="2104" spans="1:20" x14ac:dyDescent="0.25">
      <c r="A2104" s="17" t="s">
        <v>299</v>
      </c>
      <c r="B2104" s="8" t="s">
        <v>338</v>
      </c>
      <c r="C2104" s="8" t="s">
        <v>335</v>
      </c>
      <c r="E2104" s="8" t="str">
        <f t="shared" si="225"/>
        <v>Umbrella-social.video.umb</v>
      </c>
      <c r="F2104" s="4">
        <v>0</v>
      </c>
      <c r="G2104" s="19">
        <v>0</v>
      </c>
      <c r="H2104" s="4">
        <v>0</v>
      </c>
      <c r="I2104" s="6">
        <f t="shared" si="226"/>
        <v>2.04</v>
      </c>
      <c r="J2104" s="6">
        <v>1</v>
      </c>
      <c r="K2104" s="18">
        <v>0</v>
      </c>
      <c r="L2104" s="35">
        <f>Data!BR58</f>
        <v>4.7927322233836875E-3</v>
      </c>
      <c r="Q2104" s="21">
        <v>0</v>
      </c>
      <c r="R2104" s="21">
        <v>0</v>
      </c>
      <c r="S2104" s="21">
        <v>0</v>
      </c>
      <c r="T2104" s="38">
        <v>0</v>
      </c>
    </row>
    <row r="2105" spans="1:20" x14ac:dyDescent="0.25">
      <c r="A2105" s="17" t="s">
        <v>300</v>
      </c>
      <c r="B2105" s="8" t="s">
        <v>338</v>
      </c>
      <c r="C2105" s="8" t="s">
        <v>335</v>
      </c>
      <c r="E2105" s="8" t="str">
        <f t="shared" si="225"/>
        <v>Umbrella-social.video.umb</v>
      </c>
      <c r="F2105" s="4">
        <v>0</v>
      </c>
      <c r="G2105" s="19">
        <v>0</v>
      </c>
      <c r="H2105" s="4">
        <v>0</v>
      </c>
      <c r="I2105" s="6">
        <f t="shared" si="226"/>
        <v>2.04</v>
      </c>
      <c r="J2105" s="6">
        <v>1</v>
      </c>
      <c r="K2105" s="18">
        <v>0</v>
      </c>
      <c r="L2105" s="35">
        <f>Data!BR59</f>
        <v>4.1239788898882893E-3</v>
      </c>
      <c r="Q2105" s="21">
        <v>0</v>
      </c>
      <c r="R2105" s="21">
        <v>0</v>
      </c>
      <c r="S2105" s="21">
        <v>0</v>
      </c>
      <c r="T2105" s="38">
        <v>0</v>
      </c>
    </row>
    <row r="2106" spans="1:20" x14ac:dyDescent="0.25">
      <c r="A2106" s="17" t="s">
        <v>301</v>
      </c>
      <c r="B2106" s="8" t="s">
        <v>338</v>
      </c>
      <c r="C2106" s="8" t="s">
        <v>335</v>
      </c>
      <c r="E2106" s="8" t="str">
        <f t="shared" si="225"/>
        <v>Umbrella-social.video.umb</v>
      </c>
      <c r="F2106" s="4">
        <v>0</v>
      </c>
      <c r="G2106" s="19">
        <v>0</v>
      </c>
      <c r="H2106" s="4">
        <v>0</v>
      </c>
      <c r="I2106" s="6">
        <f t="shared" si="226"/>
        <v>2.04</v>
      </c>
      <c r="J2106" s="6">
        <v>1</v>
      </c>
      <c r="K2106" s="18">
        <v>0</v>
      </c>
      <c r="L2106" s="35">
        <f>Data!BR60</f>
        <v>4.1239788898882893E-3</v>
      </c>
      <c r="Q2106" s="21">
        <v>0</v>
      </c>
      <c r="R2106" s="21">
        <v>0</v>
      </c>
      <c r="S2106" s="21">
        <v>0</v>
      </c>
      <c r="T2106" s="38">
        <v>0</v>
      </c>
    </row>
    <row r="2107" spans="1:20" x14ac:dyDescent="0.25">
      <c r="A2107" s="17" t="s">
        <v>272</v>
      </c>
      <c r="B2107" s="8" t="s">
        <v>338</v>
      </c>
      <c r="C2107" s="8" t="s">
        <v>335</v>
      </c>
      <c r="E2107" s="8" t="str">
        <f t="shared" si="225"/>
        <v>Umbrella-social.video.umb</v>
      </c>
      <c r="F2107" s="4">
        <v>0</v>
      </c>
      <c r="G2107" s="19">
        <v>0</v>
      </c>
      <c r="H2107" s="4">
        <v>0</v>
      </c>
      <c r="I2107" s="6">
        <f t="shared" si="226"/>
        <v>2.04</v>
      </c>
      <c r="J2107" s="6">
        <v>1</v>
      </c>
      <c r="K2107" s="18">
        <v>0</v>
      </c>
      <c r="L2107" s="35">
        <f>Data!BR61</f>
        <v>4.1239788898882893E-3</v>
      </c>
      <c r="Q2107" s="21">
        <v>0</v>
      </c>
      <c r="R2107" s="21">
        <v>0</v>
      </c>
      <c r="S2107" s="21">
        <v>0</v>
      </c>
      <c r="T2107" s="38">
        <v>0</v>
      </c>
    </row>
    <row r="2108" spans="1:20" x14ac:dyDescent="0.25">
      <c r="A2108" s="17" t="s">
        <v>273</v>
      </c>
      <c r="B2108" s="8" t="s">
        <v>338</v>
      </c>
      <c r="C2108" s="8" t="s">
        <v>335</v>
      </c>
      <c r="E2108" s="8" t="str">
        <f t="shared" si="225"/>
        <v>Umbrella-social.video.umb</v>
      </c>
      <c r="F2108" s="4">
        <v>0</v>
      </c>
      <c r="G2108" s="19">
        <v>0</v>
      </c>
      <c r="H2108" s="4">
        <v>0</v>
      </c>
      <c r="I2108" s="6">
        <f t="shared" si="226"/>
        <v>2.04</v>
      </c>
      <c r="J2108" s="6">
        <v>1</v>
      </c>
      <c r="K2108" s="18">
        <v>0</v>
      </c>
      <c r="L2108" s="35">
        <f>Data!BR62</f>
        <v>4.1239788898882893E-3</v>
      </c>
      <c r="Q2108" s="21">
        <v>0</v>
      </c>
      <c r="R2108" s="21">
        <v>0</v>
      </c>
      <c r="S2108" s="21">
        <v>0</v>
      </c>
      <c r="T2108" s="38">
        <v>0</v>
      </c>
    </row>
    <row r="2109" spans="1:20" x14ac:dyDescent="0.25">
      <c r="A2109" s="17" t="s">
        <v>274</v>
      </c>
      <c r="B2109" s="8" t="s">
        <v>338</v>
      </c>
      <c r="C2109" s="8" t="s">
        <v>335</v>
      </c>
      <c r="E2109" s="8" t="str">
        <f t="shared" si="225"/>
        <v>Umbrella-social.video.umb</v>
      </c>
      <c r="F2109" s="4">
        <v>0</v>
      </c>
      <c r="G2109" s="19">
        <v>0</v>
      </c>
      <c r="H2109" s="4">
        <v>0</v>
      </c>
      <c r="I2109" s="6">
        <f t="shared" si="226"/>
        <v>2.04</v>
      </c>
      <c r="J2109" s="6">
        <v>1</v>
      </c>
      <c r="K2109" s="18">
        <v>0</v>
      </c>
      <c r="L2109" s="35">
        <f>Data!BR63</f>
        <v>4.1239788898882893E-3</v>
      </c>
      <c r="Q2109" s="21">
        <v>0</v>
      </c>
      <c r="R2109" s="21">
        <v>0</v>
      </c>
      <c r="S2109" s="21">
        <v>0</v>
      </c>
      <c r="T2109" s="38">
        <v>0</v>
      </c>
    </row>
    <row r="2110" spans="1:20" x14ac:dyDescent="0.25">
      <c r="A2110" s="17" t="s">
        <v>275</v>
      </c>
      <c r="B2110" s="8" t="s">
        <v>338</v>
      </c>
      <c r="C2110" s="8" t="s">
        <v>335</v>
      </c>
      <c r="E2110" s="8" t="str">
        <f t="shared" si="225"/>
        <v>Umbrella-social.video.umb</v>
      </c>
      <c r="F2110" s="4">
        <v>0</v>
      </c>
      <c r="G2110" s="19">
        <v>0</v>
      </c>
      <c r="H2110" s="4">
        <v>0</v>
      </c>
      <c r="I2110" s="6">
        <f t="shared" si="226"/>
        <v>2.04</v>
      </c>
      <c r="J2110" s="6">
        <v>1</v>
      </c>
      <c r="K2110" s="18">
        <v>0</v>
      </c>
      <c r="L2110" s="35">
        <f>Data!BR64</f>
        <v>3.6038374082807572E-3</v>
      </c>
      <c r="Q2110" s="21">
        <v>3609.2696780322185</v>
      </c>
      <c r="R2110" s="21">
        <v>0</v>
      </c>
      <c r="S2110" s="21">
        <v>-3609.2696780322185</v>
      </c>
      <c r="T2110" s="38">
        <v>1</v>
      </c>
    </row>
    <row r="2111" spans="1:20" x14ac:dyDescent="0.25">
      <c r="A2111" s="17" t="s">
        <v>276</v>
      </c>
      <c r="B2111" s="8" t="s">
        <v>338</v>
      </c>
      <c r="C2111" s="8" t="s">
        <v>335</v>
      </c>
      <c r="E2111" s="8" t="str">
        <f t="shared" si="225"/>
        <v>Umbrella-social.video.umb</v>
      </c>
      <c r="F2111" s="4">
        <v>0</v>
      </c>
      <c r="G2111" s="19">
        <v>0</v>
      </c>
      <c r="H2111" s="4">
        <v>0</v>
      </c>
      <c r="I2111" s="6">
        <f t="shared" si="226"/>
        <v>2.04</v>
      </c>
      <c r="J2111" s="6">
        <v>1</v>
      </c>
      <c r="K2111" s="18">
        <v>0</v>
      </c>
      <c r="L2111" s="35">
        <f>Data!BR65</f>
        <v>3.6038374082807572E-3</v>
      </c>
      <c r="Q2111" s="21">
        <v>2370.7457750905651</v>
      </c>
      <c r="R2111" s="21">
        <v>0</v>
      </c>
      <c r="S2111" s="21">
        <v>-2370.7457750905651</v>
      </c>
      <c r="T2111" s="38">
        <v>1</v>
      </c>
    </row>
    <row r="2112" spans="1:20" x14ac:dyDescent="0.25">
      <c r="A2112" s="17" t="s">
        <v>277</v>
      </c>
      <c r="B2112" s="8" t="s">
        <v>338</v>
      </c>
      <c r="C2112" s="8" t="s">
        <v>335</v>
      </c>
      <c r="E2112" s="8" t="str">
        <f t="shared" si="225"/>
        <v>Umbrella-social.video.umb</v>
      </c>
      <c r="F2112" s="4">
        <v>0</v>
      </c>
      <c r="G2112" s="19">
        <v>0</v>
      </c>
      <c r="H2112" s="4">
        <v>0</v>
      </c>
      <c r="I2112" s="6">
        <f t="shared" si="226"/>
        <v>2.04</v>
      </c>
      <c r="J2112" s="6">
        <v>1</v>
      </c>
      <c r="K2112" s="18">
        <v>0</v>
      </c>
      <c r="L2112" s="35">
        <f>Data!BR66</f>
        <v>3.6038374082807572E-3</v>
      </c>
      <c r="Q2112" s="21">
        <v>0</v>
      </c>
      <c r="R2112" s="21">
        <v>0</v>
      </c>
      <c r="S2112" s="21">
        <v>0</v>
      </c>
      <c r="T2112" s="38">
        <v>0</v>
      </c>
    </row>
    <row r="2114" spans="1:20" x14ac:dyDescent="0.25">
      <c r="A2114" s="16" t="s">
        <v>328</v>
      </c>
      <c r="B2114" s="8" t="s">
        <v>338</v>
      </c>
      <c r="C2114" s="8" t="s">
        <v>335</v>
      </c>
      <c r="D2114" s="8" t="str">
        <f t="shared" ref="D2114:D2178" si="227">A2114&amp;"-generic-fifi"</f>
        <v>Week_40_old-generic-fifi</v>
      </c>
      <c r="E2114" s="8" t="str">
        <f>IF(RIGHT(A2114,3)="old","Initial",B2114&amp;"-"&amp;C2114)</f>
        <v>Initial</v>
      </c>
      <c r="H2114" s="25">
        <f>SUMIFS(Data!N$2:N$48,Data!$L$2:$L$48,$C2114,Data!$M$2:$M$48,RIGHT($D2114,4))</f>
        <v>8.6066249493784355E-3</v>
      </c>
      <c r="I2114" s="42">
        <f>VLOOKUP(C2114,parms,8,FALSE)</f>
        <v>2.04</v>
      </c>
      <c r="J2114" s="28">
        <f>SUMIFS(Data!O$2:O$48,Data!$L$2:$L$48,$C2114,Data!$M$2:$M$48,RIGHT($D2114,4))</f>
        <v>8414062.4994616378</v>
      </c>
      <c r="K2114" s="25">
        <f>SUMIFS(Data!Q$2:Q$48,Data!$L$2:$L$48,$C2114,Data!$M$2:$M$48,RIGHT($D2114,4))</f>
        <v>4.9999999999999996E-2</v>
      </c>
      <c r="L2114" s="35">
        <f>Data!BR2</f>
        <v>4.0496729639443564E-3</v>
      </c>
      <c r="Q2114" s="21">
        <v>0</v>
      </c>
      <c r="R2114" s="21">
        <v>0</v>
      </c>
      <c r="S2114" s="21">
        <v>0</v>
      </c>
      <c r="T2114" s="38">
        <v>0</v>
      </c>
    </row>
    <row r="2115" spans="1:20" x14ac:dyDescent="0.25">
      <c r="A2115" s="16" t="s">
        <v>316</v>
      </c>
      <c r="B2115" s="8" t="s">
        <v>338</v>
      </c>
      <c r="C2115" s="8" t="s">
        <v>335</v>
      </c>
      <c r="D2115" s="8" t="str">
        <f t="shared" si="227"/>
        <v>Week_41_old-generic-fifi</v>
      </c>
      <c r="E2115" s="8" t="str">
        <f t="shared" ref="E2115:E2178" si="228">IF(RIGHT(A2115,3)="old","Initial",B2115&amp;"-"&amp;C2115)</f>
        <v>Initial</v>
      </c>
      <c r="H2115" s="24">
        <f t="shared" ref="H2115:K2130" si="229">H2114</f>
        <v>8.6066249493784355E-3</v>
      </c>
      <c r="I2115" s="6">
        <f>I2114</f>
        <v>2.04</v>
      </c>
      <c r="J2115" s="6">
        <f t="shared" si="229"/>
        <v>8414062.4994616378</v>
      </c>
      <c r="K2115" s="18">
        <f t="shared" si="229"/>
        <v>4.9999999999999996E-2</v>
      </c>
      <c r="L2115" s="35">
        <f>Data!BR3</f>
        <v>4.7927322233836875E-3</v>
      </c>
      <c r="Q2115" s="21">
        <v>0</v>
      </c>
      <c r="R2115" s="21">
        <v>0</v>
      </c>
      <c r="S2115" s="21">
        <v>0</v>
      </c>
      <c r="T2115" s="38">
        <v>0</v>
      </c>
    </row>
    <row r="2116" spans="1:20" x14ac:dyDescent="0.25">
      <c r="A2116" s="16" t="s">
        <v>317</v>
      </c>
      <c r="B2116" s="8" t="s">
        <v>338</v>
      </c>
      <c r="C2116" s="8" t="s">
        <v>335</v>
      </c>
      <c r="D2116" s="8" t="str">
        <f t="shared" si="227"/>
        <v>Week_42_old-generic-fifi</v>
      </c>
      <c r="E2116" s="8" t="str">
        <f t="shared" si="228"/>
        <v>Initial</v>
      </c>
      <c r="H2116" s="24">
        <f t="shared" si="229"/>
        <v>8.6066249493784355E-3</v>
      </c>
      <c r="I2116" s="6">
        <f t="shared" si="229"/>
        <v>2.04</v>
      </c>
      <c r="J2116" s="6">
        <f t="shared" si="229"/>
        <v>8414062.4994616378</v>
      </c>
      <c r="K2116" s="18">
        <f t="shared" si="229"/>
        <v>4.9999999999999996E-2</v>
      </c>
      <c r="L2116" s="35">
        <f>Data!BR4</f>
        <v>4.7927322233836875E-3</v>
      </c>
      <c r="Q2116" s="21">
        <v>0</v>
      </c>
      <c r="R2116" s="21">
        <v>0</v>
      </c>
      <c r="S2116" s="21">
        <v>0</v>
      </c>
      <c r="T2116" s="38">
        <v>0</v>
      </c>
    </row>
    <row r="2117" spans="1:20" x14ac:dyDescent="0.25">
      <c r="A2117" s="16" t="s">
        <v>318</v>
      </c>
      <c r="B2117" s="8" t="s">
        <v>338</v>
      </c>
      <c r="C2117" s="8" t="s">
        <v>335</v>
      </c>
      <c r="D2117" s="8" t="str">
        <f t="shared" si="227"/>
        <v>Week_43_old-generic-fifi</v>
      </c>
      <c r="E2117" s="8" t="str">
        <f t="shared" si="228"/>
        <v>Initial</v>
      </c>
      <c r="H2117" s="24">
        <f t="shared" si="229"/>
        <v>8.6066249493784355E-3</v>
      </c>
      <c r="I2117" s="6">
        <f t="shared" si="229"/>
        <v>2.04</v>
      </c>
      <c r="J2117" s="6">
        <f t="shared" si="229"/>
        <v>8414062.4994616378</v>
      </c>
      <c r="K2117" s="18">
        <f t="shared" si="229"/>
        <v>4.9999999999999996E-2</v>
      </c>
      <c r="L2117" s="35">
        <f>Data!BR5</f>
        <v>4.7927322233836875E-3</v>
      </c>
      <c r="Q2117" s="21">
        <v>0</v>
      </c>
      <c r="R2117" s="21">
        <v>0</v>
      </c>
      <c r="S2117" s="21">
        <v>0</v>
      </c>
      <c r="T2117" s="38">
        <v>0</v>
      </c>
    </row>
    <row r="2118" spans="1:20" x14ac:dyDescent="0.25">
      <c r="A2118" s="16" t="s">
        <v>319</v>
      </c>
      <c r="B2118" s="8" t="s">
        <v>338</v>
      </c>
      <c r="C2118" s="8" t="s">
        <v>335</v>
      </c>
      <c r="D2118" s="8" t="str">
        <f t="shared" si="227"/>
        <v>Week_44_old-generic-fifi</v>
      </c>
      <c r="E2118" s="8" t="str">
        <f t="shared" si="228"/>
        <v>Initial</v>
      </c>
      <c r="H2118" s="24">
        <f t="shared" si="229"/>
        <v>8.6066249493784355E-3</v>
      </c>
      <c r="I2118" s="6">
        <f t="shared" si="229"/>
        <v>2.04</v>
      </c>
      <c r="J2118" s="6">
        <f t="shared" si="229"/>
        <v>8414062.4994616378</v>
      </c>
      <c r="K2118" s="18">
        <f t="shared" si="229"/>
        <v>4.9999999999999996E-2</v>
      </c>
      <c r="L2118" s="35">
        <f>Data!BR6</f>
        <v>4.7927322233836875E-3</v>
      </c>
      <c r="Q2118" s="21">
        <v>0</v>
      </c>
      <c r="R2118" s="21">
        <v>0</v>
      </c>
      <c r="S2118" s="21">
        <v>0</v>
      </c>
      <c r="T2118" s="38">
        <v>0</v>
      </c>
    </row>
    <row r="2119" spans="1:20" x14ac:dyDescent="0.25">
      <c r="A2119" s="16" t="s">
        <v>320</v>
      </c>
      <c r="B2119" s="8" t="s">
        <v>338</v>
      </c>
      <c r="C2119" s="8" t="s">
        <v>335</v>
      </c>
      <c r="D2119" s="8" t="str">
        <f t="shared" si="227"/>
        <v>Week_45_old-generic-fifi</v>
      </c>
      <c r="E2119" s="8" t="str">
        <f t="shared" si="228"/>
        <v>Initial</v>
      </c>
      <c r="H2119" s="24">
        <f t="shared" si="229"/>
        <v>8.6066249493784355E-3</v>
      </c>
      <c r="I2119" s="6">
        <f t="shared" si="229"/>
        <v>2.04</v>
      </c>
      <c r="J2119" s="6">
        <f t="shared" si="229"/>
        <v>8414062.4994616378</v>
      </c>
      <c r="K2119" s="18">
        <f t="shared" si="229"/>
        <v>4.9999999999999996E-2</v>
      </c>
      <c r="L2119" s="35">
        <f>Data!BR7</f>
        <v>4.1239788898882893E-3</v>
      </c>
      <c r="Q2119" s="21">
        <v>0</v>
      </c>
      <c r="R2119" s="21">
        <v>0</v>
      </c>
      <c r="S2119" s="21">
        <v>0</v>
      </c>
      <c r="T2119" s="38">
        <v>0</v>
      </c>
    </row>
    <row r="2120" spans="1:20" x14ac:dyDescent="0.25">
      <c r="A2120" s="16" t="s">
        <v>321</v>
      </c>
      <c r="B2120" s="8" t="s">
        <v>338</v>
      </c>
      <c r="C2120" s="8" t="s">
        <v>335</v>
      </c>
      <c r="D2120" s="8" t="str">
        <f t="shared" si="227"/>
        <v>Week_46_old-generic-fifi</v>
      </c>
      <c r="E2120" s="8" t="str">
        <f t="shared" si="228"/>
        <v>Initial</v>
      </c>
      <c r="H2120" s="24">
        <f t="shared" si="229"/>
        <v>8.6066249493784355E-3</v>
      </c>
      <c r="I2120" s="6">
        <f t="shared" si="229"/>
        <v>2.04</v>
      </c>
      <c r="J2120" s="6">
        <f t="shared" si="229"/>
        <v>8414062.4994616378</v>
      </c>
      <c r="K2120" s="18">
        <f t="shared" si="229"/>
        <v>4.9999999999999996E-2</v>
      </c>
      <c r="L2120" s="35">
        <f>Data!BR8</f>
        <v>4.1239788898882893E-3</v>
      </c>
      <c r="Q2120" s="21">
        <v>0</v>
      </c>
      <c r="R2120" s="21">
        <v>0</v>
      </c>
      <c r="S2120" s="21">
        <v>0</v>
      </c>
      <c r="T2120" s="38">
        <v>0</v>
      </c>
    </row>
    <row r="2121" spans="1:20" x14ac:dyDescent="0.25">
      <c r="A2121" s="16" t="s">
        <v>322</v>
      </c>
      <c r="B2121" s="8" t="s">
        <v>338</v>
      </c>
      <c r="C2121" s="8" t="s">
        <v>335</v>
      </c>
      <c r="D2121" s="8" t="str">
        <f t="shared" si="227"/>
        <v>Week_47_old-generic-fifi</v>
      </c>
      <c r="E2121" s="8" t="str">
        <f t="shared" si="228"/>
        <v>Initial</v>
      </c>
      <c r="H2121" s="24">
        <f t="shared" si="229"/>
        <v>8.6066249493784355E-3</v>
      </c>
      <c r="I2121" s="6">
        <f t="shared" si="229"/>
        <v>2.04</v>
      </c>
      <c r="J2121" s="6">
        <f t="shared" si="229"/>
        <v>8414062.4994616378</v>
      </c>
      <c r="K2121" s="18">
        <f t="shared" si="229"/>
        <v>4.9999999999999996E-2</v>
      </c>
      <c r="L2121" s="35">
        <f>Data!BR9</f>
        <v>4.1239788898882893E-3</v>
      </c>
      <c r="Q2121" s="21">
        <v>0</v>
      </c>
      <c r="R2121" s="21">
        <v>0</v>
      </c>
      <c r="S2121" s="21">
        <v>0</v>
      </c>
      <c r="T2121" s="38">
        <v>0</v>
      </c>
    </row>
    <row r="2122" spans="1:20" x14ac:dyDescent="0.25">
      <c r="A2122" s="16" t="s">
        <v>323</v>
      </c>
      <c r="B2122" s="8" t="s">
        <v>338</v>
      </c>
      <c r="C2122" s="8" t="s">
        <v>335</v>
      </c>
      <c r="D2122" s="8" t="str">
        <f t="shared" si="227"/>
        <v>Week_48_old-generic-fifi</v>
      </c>
      <c r="E2122" s="8" t="str">
        <f t="shared" si="228"/>
        <v>Initial</v>
      </c>
      <c r="H2122" s="24">
        <f t="shared" si="229"/>
        <v>8.6066249493784355E-3</v>
      </c>
      <c r="I2122" s="6">
        <f t="shared" si="229"/>
        <v>2.04</v>
      </c>
      <c r="J2122" s="6">
        <f t="shared" si="229"/>
        <v>8414062.4994616378</v>
      </c>
      <c r="K2122" s="18">
        <f t="shared" si="229"/>
        <v>4.9999999999999996E-2</v>
      </c>
      <c r="L2122" s="35">
        <f>Data!BR10</f>
        <v>4.1239788898882893E-3</v>
      </c>
      <c r="Q2122" s="21">
        <v>0</v>
      </c>
      <c r="R2122" s="21">
        <v>0</v>
      </c>
      <c r="S2122" s="21">
        <v>0</v>
      </c>
      <c r="T2122" s="38">
        <v>0</v>
      </c>
    </row>
    <row r="2123" spans="1:20" x14ac:dyDescent="0.25">
      <c r="A2123" s="16" t="s">
        <v>324</v>
      </c>
      <c r="B2123" s="8" t="s">
        <v>338</v>
      </c>
      <c r="C2123" s="8" t="s">
        <v>335</v>
      </c>
      <c r="D2123" s="8" t="str">
        <f t="shared" si="227"/>
        <v>Week_49_old-generic-fifi</v>
      </c>
      <c r="E2123" s="8" t="str">
        <f t="shared" si="228"/>
        <v>Initial</v>
      </c>
      <c r="H2123" s="24">
        <f t="shared" si="229"/>
        <v>8.6066249493784355E-3</v>
      </c>
      <c r="I2123" s="6">
        <f t="shared" si="229"/>
        <v>2.04</v>
      </c>
      <c r="J2123" s="6">
        <f t="shared" si="229"/>
        <v>8414062.4994616378</v>
      </c>
      <c r="K2123" s="18">
        <f t="shared" si="229"/>
        <v>4.9999999999999996E-2</v>
      </c>
      <c r="L2123" s="35">
        <f>Data!BR11</f>
        <v>4.1239788898882893E-3</v>
      </c>
      <c r="Q2123" s="21">
        <v>0</v>
      </c>
      <c r="R2123" s="21">
        <v>0</v>
      </c>
      <c r="S2123" s="21">
        <v>0</v>
      </c>
      <c r="T2123" s="38">
        <v>0</v>
      </c>
    </row>
    <row r="2124" spans="1:20" x14ac:dyDescent="0.25">
      <c r="A2124" s="16" t="s">
        <v>325</v>
      </c>
      <c r="B2124" s="8" t="s">
        <v>338</v>
      </c>
      <c r="C2124" s="8" t="s">
        <v>335</v>
      </c>
      <c r="D2124" s="8" t="str">
        <f t="shared" si="227"/>
        <v>Week_50_old-generic-fifi</v>
      </c>
      <c r="E2124" s="8" t="str">
        <f t="shared" si="228"/>
        <v>Initial</v>
      </c>
      <c r="H2124" s="24">
        <f t="shared" si="229"/>
        <v>8.6066249493784355E-3</v>
      </c>
      <c r="I2124" s="6">
        <f t="shared" si="229"/>
        <v>2.04</v>
      </c>
      <c r="J2124" s="6">
        <f t="shared" si="229"/>
        <v>8414062.4994616378</v>
      </c>
      <c r="K2124" s="18">
        <f t="shared" si="229"/>
        <v>4.9999999999999996E-2</v>
      </c>
      <c r="L2124" s="35">
        <f>Data!BR12</f>
        <v>3.6038374082807572E-3</v>
      </c>
      <c r="Q2124" s="21">
        <v>0</v>
      </c>
      <c r="R2124" s="21">
        <v>0</v>
      </c>
      <c r="S2124" s="21">
        <v>0</v>
      </c>
      <c r="T2124" s="38">
        <v>0</v>
      </c>
    </row>
    <row r="2125" spans="1:20" x14ac:dyDescent="0.25">
      <c r="A2125" s="16" t="s">
        <v>326</v>
      </c>
      <c r="B2125" s="8" t="s">
        <v>338</v>
      </c>
      <c r="C2125" s="8" t="s">
        <v>335</v>
      </c>
      <c r="D2125" s="8" t="str">
        <f t="shared" si="227"/>
        <v>Week_51_old-generic-fifi</v>
      </c>
      <c r="E2125" s="8" t="str">
        <f t="shared" si="228"/>
        <v>Initial</v>
      </c>
      <c r="H2125" s="24">
        <f t="shared" si="229"/>
        <v>8.6066249493784355E-3</v>
      </c>
      <c r="I2125" s="6">
        <f t="shared" si="229"/>
        <v>2.04</v>
      </c>
      <c r="J2125" s="6">
        <f t="shared" si="229"/>
        <v>8414062.4994616378</v>
      </c>
      <c r="K2125" s="18">
        <f t="shared" si="229"/>
        <v>4.9999999999999996E-2</v>
      </c>
      <c r="L2125" s="35">
        <f>Data!BR13</f>
        <v>3.6038374082807572E-3</v>
      </c>
      <c r="Q2125" s="21">
        <v>0</v>
      </c>
      <c r="R2125" s="21">
        <v>0</v>
      </c>
      <c r="S2125" s="21">
        <v>0</v>
      </c>
      <c r="T2125" s="38">
        <v>0</v>
      </c>
    </row>
    <row r="2126" spans="1:20" x14ac:dyDescent="0.25">
      <c r="A2126" s="16" t="s">
        <v>327</v>
      </c>
      <c r="B2126" s="8" t="s">
        <v>338</v>
      </c>
      <c r="C2126" s="8" t="s">
        <v>335</v>
      </c>
      <c r="D2126" s="8" t="str">
        <f t="shared" si="227"/>
        <v>Week_52_old-generic-fifi</v>
      </c>
      <c r="E2126" s="8" t="str">
        <f t="shared" si="228"/>
        <v>Initial</v>
      </c>
      <c r="H2126" s="24">
        <f t="shared" si="229"/>
        <v>8.6066249493784355E-3</v>
      </c>
      <c r="I2126" s="6">
        <f t="shared" si="229"/>
        <v>2.04</v>
      </c>
      <c r="J2126" s="6">
        <f t="shared" si="229"/>
        <v>8414062.4994616378</v>
      </c>
      <c r="K2126" s="18">
        <f t="shared" si="229"/>
        <v>4.9999999999999996E-2</v>
      </c>
      <c r="L2126" s="35">
        <f>Data!BR14</f>
        <v>3.6038374082807572E-3</v>
      </c>
      <c r="Q2126" s="21">
        <v>0</v>
      </c>
      <c r="R2126" s="21">
        <v>0</v>
      </c>
      <c r="S2126" s="21">
        <v>0</v>
      </c>
      <c r="T2126" s="38">
        <v>0</v>
      </c>
    </row>
    <row r="2127" spans="1:20" x14ac:dyDescent="0.25">
      <c r="A2127" s="17" t="s">
        <v>262</v>
      </c>
      <c r="B2127" s="8" t="s">
        <v>338</v>
      </c>
      <c r="C2127" s="8" t="s">
        <v>335</v>
      </c>
      <c r="D2127" s="8" t="str">
        <f t="shared" si="227"/>
        <v>Week_01-generic-fifi</v>
      </c>
      <c r="E2127" s="8" t="str">
        <f t="shared" si="228"/>
        <v>Umbrella-social.video.umb</v>
      </c>
      <c r="H2127" s="24">
        <f t="shared" si="229"/>
        <v>8.6066249493784355E-3</v>
      </c>
      <c r="I2127" s="6">
        <f t="shared" si="229"/>
        <v>2.04</v>
      </c>
      <c r="J2127" s="6">
        <f t="shared" si="229"/>
        <v>8414062.4994616378</v>
      </c>
      <c r="K2127" s="18">
        <f t="shared" si="229"/>
        <v>4.9999999999999996E-2</v>
      </c>
      <c r="L2127" s="35">
        <f>Data!BR15</f>
        <v>3.6038374082807572E-3</v>
      </c>
      <c r="Q2127" s="21">
        <v>0</v>
      </c>
      <c r="R2127" s="21">
        <v>159.45901477844444</v>
      </c>
      <c r="S2127" s="21">
        <v>2212.1295327977141</v>
      </c>
      <c r="T2127" s="38">
        <v>5.4359410302693756E-2</v>
      </c>
    </row>
    <row r="2128" spans="1:20" x14ac:dyDescent="0.25">
      <c r="A2128" s="17" t="s">
        <v>263</v>
      </c>
      <c r="B2128" s="8" t="s">
        <v>338</v>
      </c>
      <c r="C2128" s="8" t="s">
        <v>335</v>
      </c>
      <c r="D2128" s="8" t="str">
        <f t="shared" si="227"/>
        <v>Week_02-generic-fifi</v>
      </c>
      <c r="E2128" s="8" t="str">
        <f t="shared" si="228"/>
        <v>Umbrella-social.video.umb</v>
      </c>
      <c r="H2128" s="24">
        <f t="shared" si="229"/>
        <v>8.6066249493784355E-3</v>
      </c>
      <c r="I2128" s="6">
        <f t="shared" si="229"/>
        <v>2.04</v>
      </c>
      <c r="J2128" s="6">
        <f t="shared" si="229"/>
        <v>8414062.4994616378</v>
      </c>
      <c r="K2128" s="18">
        <f t="shared" si="229"/>
        <v>4.9999999999999996E-2</v>
      </c>
      <c r="L2128" s="35">
        <f>Data!BR16</f>
        <v>3.4180725934209242E-3</v>
      </c>
      <c r="Q2128" s="21">
        <v>0</v>
      </c>
      <c r="R2128" s="21">
        <v>1037.2938968318831</v>
      </c>
      <c r="S2128" s="21">
        <v>13273.998422610139</v>
      </c>
      <c r="T2128" s="38">
        <v>0.2744033682106386</v>
      </c>
    </row>
    <row r="2129" spans="1:20" x14ac:dyDescent="0.25">
      <c r="A2129" s="17" t="s">
        <v>264</v>
      </c>
      <c r="B2129" s="8" t="s">
        <v>338</v>
      </c>
      <c r="C2129" s="8" t="s">
        <v>335</v>
      </c>
      <c r="D2129" s="8" t="str">
        <f t="shared" si="227"/>
        <v>Week_03-generic-fifi</v>
      </c>
      <c r="E2129" s="8" t="str">
        <f t="shared" si="228"/>
        <v>Umbrella-social.video.umb</v>
      </c>
      <c r="H2129" s="24">
        <f t="shared" si="229"/>
        <v>8.6066249493784355E-3</v>
      </c>
      <c r="I2129" s="6">
        <f t="shared" si="229"/>
        <v>2.04</v>
      </c>
      <c r="J2129" s="6">
        <f t="shared" si="229"/>
        <v>8414062.4994616378</v>
      </c>
      <c r="K2129" s="18">
        <f t="shared" si="229"/>
        <v>4.9999999999999996E-2</v>
      </c>
      <c r="L2129" s="35">
        <f>Data!BR17</f>
        <v>3.4180725934209242E-3</v>
      </c>
      <c r="Q2129" s="21">
        <v>0</v>
      </c>
      <c r="R2129" s="21">
        <v>494.17533553211211</v>
      </c>
      <c r="S2129" s="21">
        <v>6564.4296825736483</v>
      </c>
      <c r="T2129" s="38">
        <v>0.14614570128999349</v>
      </c>
    </row>
    <row r="2130" spans="1:20" x14ac:dyDescent="0.25">
      <c r="A2130" s="17" t="s">
        <v>265</v>
      </c>
      <c r="B2130" s="8" t="s">
        <v>338</v>
      </c>
      <c r="C2130" s="8" t="s">
        <v>335</v>
      </c>
      <c r="D2130" s="8" t="str">
        <f t="shared" si="227"/>
        <v>Week_04-generic-fifi</v>
      </c>
      <c r="E2130" s="8" t="str">
        <f t="shared" si="228"/>
        <v>Umbrella-social.video.umb</v>
      </c>
      <c r="H2130" s="24">
        <f t="shared" si="229"/>
        <v>8.6066249493784355E-3</v>
      </c>
      <c r="I2130" s="6">
        <f t="shared" si="229"/>
        <v>2.04</v>
      </c>
      <c r="J2130" s="6">
        <f t="shared" si="229"/>
        <v>8414062.4994616378</v>
      </c>
      <c r="K2130" s="18">
        <f t="shared" si="229"/>
        <v>4.9999999999999996E-2</v>
      </c>
      <c r="L2130" s="35">
        <f>Data!BR18</f>
        <v>3.4180725934209242E-3</v>
      </c>
      <c r="Q2130" s="21">
        <v>0</v>
      </c>
      <c r="R2130" s="21">
        <v>19.444451237870506</v>
      </c>
      <c r="S2130" s="21">
        <v>294.49102363824136</v>
      </c>
      <c r="T2130" s="38">
        <v>7.8686146003018598E-3</v>
      </c>
    </row>
    <row r="2131" spans="1:20" x14ac:dyDescent="0.25">
      <c r="A2131" s="17" t="s">
        <v>266</v>
      </c>
      <c r="B2131" s="8" t="s">
        <v>338</v>
      </c>
      <c r="C2131" s="8" t="s">
        <v>335</v>
      </c>
      <c r="D2131" s="8" t="str">
        <f t="shared" si="227"/>
        <v>Week_05-generic-fifi</v>
      </c>
      <c r="E2131" s="8" t="str">
        <f t="shared" si="228"/>
        <v>Umbrella-social.video.umb</v>
      </c>
      <c r="H2131" s="24">
        <f t="shared" ref="H2131:K2146" si="230">H2130</f>
        <v>8.6066249493784355E-3</v>
      </c>
      <c r="I2131" s="6">
        <f t="shared" si="230"/>
        <v>2.04</v>
      </c>
      <c r="J2131" s="6">
        <f t="shared" si="230"/>
        <v>8414062.4994616378</v>
      </c>
      <c r="K2131" s="18">
        <f t="shared" si="230"/>
        <v>4.9999999999999996E-2</v>
      </c>
      <c r="L2131" s="35">
        <f>Data!BR19</f>
        <v>3.4180725934209242E-3</v>
      </c>
      <c r="Q2131" s="21">
        <v>0</v>
      </c>
      <c r="R2131" s="21">
        <v>399.138307086157</v>
      </c>
      <c r="S2131" s="21">
        <v>5934.3027350794036</v>
      </c>
      <c r="T2131" s="38">
        <v>0.14535869771420362</v>
      </c>
    </row>
    <row r="2132" spans="1:20" x14ac:dyDescent="0.25">
      <c r="A2132" s="17" t="s">
        <v>267</v>
      </c>
      <c r="B2132" s="8" t="s">
        <v>338</v>
      </c>
      <c r="C2132" s="8" t="s">
        <v>335</v>
      </c>
      <c r="D2132" s="8" t="str">
        <f t="shared" si="227"/>
        <v>Week_06-generic-fifi</v>
      </c>
      <c r="E2132" s="8" t="str">
        <f t="shared" si="228"/>
        <v>Umbrella-social.video.umb</v>
      </c>
      <c r="H2132" s="24">
        <f t="shared" si="230"/>
        <v>8.6066249493784355E-3</v>
      </c>
      <c r="I2132" s="6">
        <f t="shared" si="230"/>
        <v>2.04</v>
      </c>
      <c r="J2132" s="6">
        <f t="shared" si="230"/>
        <v>8414062.4994616378</v>
      </c>
      <c r="K2132" s="18">
        <f t="shared" si="230"/>
        <v>4.9999999999999996E-2</v>
      </c>
      <c r="L2132" s="35">
        <f>Data!BR20</f>
        <v>3.5295314823368239E-3</v>
      </c>
      <c r="Q2132" s="21">
        <v>0</v>
      </c>
      <c r="R2132" s="21">
        <v>184.74585154107606</v>
      </c>
      <c r="S2132" s="21">
        <v>3164.7547660158343</v>
      </c>
      <c r="T2132" s="38">
        <v>8.8539650382720381E-2</v>
      </c>
    </row>
    <row r="2133" spans="1:20" x14ac:dyDescent="0.25">
      <c r="A2133" s="17" t="s">
        <v>268</v>
      </c>
      <c r="B2133" s="8" t="s">
        <v>338</v>
      </c>
      <c r="C2133" s="8" t="s">
        <v>335</v>
      </c>
      <c r="D2133" s="8" t="str">
        <f t="shared" si="227"/>
        <v>Week_07-generic-fifi</v>
      </c>
      <c r="E2133" s="8" t="str">
        <f t="shared" si="228"/>
        <v>Umbrella-social.video.umb</v>
      </c>
      <c r="H2133" s="24">
        <f t="shared" si="230"/>
        <v>8.6066249493784355E-3</v>
      </c>
      <c r="I2133" s="6">
        <f t="shared" si="230"/>
        <v>2.04</v>
      </c>
      <c r="J2133" s="6">
        <f t="shared" si="230"/>
        <v>8414062.4994616378</v>
      </c>
      <c r="K2133" s="18">
        <f t="shared" si="230"/>
        <v>4.9999999999999996E-2</v>
      </c>
      <c r="L2133" s="35">
        <f>Data!BR21</f>
        <v>3.5295314823368239E-3</v>
      </c>
      <c r="Q2133" s="21">
        <v>0</v>
      </c>
      <c r="R2133" s="21">
        <v>376.02445109037251</v>
      </c>
      <c r="S2133" s="21">
        <v>5000.0699795446189</v>
      </c>
      <c r="T2133" s="38">
        <v>9.6452746574904324E-2</v>
      </c>
    </row>
    <row r="2134" spans="1:20" x14ac:dyDescent="0.25">
      <c r="A2134" s="17" t="s">
        <v>269</v>
      </c>
      <c r="B2134" s="8" t="s">
        <v>338</v>
      </c>
      <c r="C2134" s="8" t="s">
        <v>335</v>
      </c>
      <c r="D2134" s="8" t="str">
        <f t="shared" si="227"/>
        <v>Week_08-generic-fifi</v>
      </c>
      <c r="E2134" s="8" t="str">
        <f t="shared" si="228"/>
        <v>Umbrella-social.video.umb</v>
      </c>
      <c r="H2134" s="24">
        <f t="shared" si="230"/>
        <v>8.6066249493784355E-3</v>
      </c>
      <c r="I2134" s="6">
        <f t="shared" si="230"/>
        <v>2.04</v>
      </c>
      <c r="J2134" s="6">
        <f t="shared" si="230"/>
        <v>8414062.4994616378</v>
      </c>
      <c r="K2134" s="18">
        <f t="shared" si="230"/>
        <v>4.9999999999999996E-2</v>
      </c>
      <c r="L2134" s="35">
        <f>Data!BR22</f>
        <v>3.5295314823368239E-3</v>
      </c>
      <c r="Q2134" s="21">
        <v>0</v>
      </c>
      <c r="R2134" s="21">
        <v>523.62755338590182</v>
      </c>
      <c r="S2134" s="21">
        <v>7521.7112074799998</v>
      </c>
      <c r="T2134" s="38">
        <v>0.16231402194986999</v>
      </c>
    </row>
    <row r="2135" spans="1:20" x14ac:dyDescent="0.25">
      <c r="A2135" s="17" t="s">
        <v>270</v>
      </c>
      <c r="B2135" s="8" t="s">
        <v>338</v>
      </c>
      <c r="C2135" s="8" t="s">
        <v>335</v>
      </c>
      <c r="D2135" s="8" t="str">
        <f t="shared" si="227"/>
        <v>Week_09-generic-fifi</v>
      </c>
      <c r="E2135" s="8" t="str">
        <f t="shared" si="228"/>
        <v>Umbrella-social.video.umb</v>
      </c>
      <c r="H2135" s="24">
        <f t="shared" si="230"/>
        <v>8.6066249493784355E-3</v>
      </c>
      <c r="I2135" s="6">
        <f t="shared" si="230"/>
        <v>2.04</v>
      </c>
      <c r="J2135" s="6">
        <f t="shared" si="230"/>
        <v>8414062.4994616378</v>
      </c>
      <c r="K2135" s="18">
        <f t="shared" si="230"/>
        <v>4.9999999999999996E-2</v>
      </c>
      <c r="L2135" s="35">
        <f>Data!BR23</f>
        <v>3.5295314823368239E-3</v>
      </c>
      <c r="Q2135" s="21">
        <v>0</v>
      </c>
      <c r="R2135" s="21">
        <v>547.07643845404061</v>
      </c>
      <c r="S2135" s="21">
        <v>7783.4399514575753</v>
      </c>
      <c r="T2135" s="38">
        <v>0.17217040840787456</v>
      </c>
    </row>
    <row r="2136" spans="1:20" x14ac:dyDescent="0.25">
      <c r="A2136" s="17" t="s">
        <v>249</v>
      </c>
      <c r="B2136" s="8" t="s">
        <v>338</v>
      </c>
      <c r="C2136" s="8" t="s">
        <v>335</v>
      </c>
      <c r="D2136" s="8" t="str">
        <f t="shared" si="227"/>
        <v>Week_10-generic-fifi</v>
      </c>
      <c r="E2136" s="8" t="str">
        <f t="shared" si="228"/>
        <v>Umbrella-social.video.umb</v>
      </c>
      <c r="H2136" s="24">
        <f t="shared" si="230"/>
        <v>8.6066249493784355E-3</v>
      </c>
      <c r="I2136" s="6">
        <f t="shared" si="230"/>
        <v>2.04</v>
      </c>
      <c r="J2136" s="6">
        <f t="shared" si="230"/>
        <v>8414062.4994616378</v>
      </c>
      <c r="K2136" s="18">
        <f t="shared" si="230"/>
        <v>4.9999999999999996E-2</v>
      </c>
      <c r="L2136" s="35">
        <f>Data!BR24</f>
        <v>3.5295314823368239E-3</v>
      </c>
      <c r="Q2136" s="21">
        <v>0</v>
      </c>
      <c r="R2136" s="21">
        <v>501.8423353169448</v>
      </c>
      <c r="S2136" s="21">
        <v>7581.793836207361</v>
      </c>
      <c r="T2136" s="38">
        <v>0.17794115719594661</v>
      </c>
    </row>
    <row r="2137" spans="1:20" x14ac:dyDescent="0.25">
      <c r="A2137" s="17" t="s">
        <v>250</v>
      </c>
      <c r="B2137" s="8" t="s">
        <v>338</v>
      </c>
      <c r="C2137" s="8" t="s">
        <v>335</v>
      </c>
      <c r="D2137" s="8" t="str">
        <f t="shared" si="227"/>
        <v>Week_11-generic-fifi</v>
      </c>
      <c r="E2137" s="8" t="str">
        <f t="shared" si="228"/>
        <v>Umbrella-social.video.umb</v>
      </c>
      <c r="H2137" s="24">
        <f t="shared" si="230"/>
        <v>8.6066249493784355E-3</v>
      </c>
      <c r="I2137" s="6">
        <f t="shared" si="230"/>
        <v>2.04</v>
      </c>
      <c r="J2137" s="6">
        <f t="shared" si="230"/>
        <v>8414062.4994616378</v>
      </c>
      <c r="K2137" s="18">
        <f t="shared" si="230"/>
        <v>4.9999999999999996E-2</v>
      </c>
      <c r="L2137" s="35">
        <f>Data!BR25</f>
        <v>3.5295314823368239E-3</v>
      </c>
      <c r="Q2137" s="21">
        <v>0</v>
      </c>
      <c r="R2137" s="21">
        <v>697.84530445874145</v>
      </c>
      <c r="S2137" s="21">
        <v>9298.5451228541133</v>
      </c>
      <c r="T2137" s="38">
        <v>0.1813268486087557</v>
      </c>
    </row>
    <row r="2138" spans="1:20" x14ac:dyDescent="0.25">
      <c r="A2138" s="17" t="s">
        <v>251</v>
      </c>
      <c r="B2138" s="8" t="s">
        <v>338</v>
      </c>
      <c r="C2138" s="8" t="s">
        <v>335</v>
      </c>
      <c r="D2138" s="8" t="str">
        <f t="shared" si="227"/>
        <v>Week_12-generic-fifi</v>
      </c>
      <c r="E2138" s="8" t="str">
        <f t="shared" si="228"/>
        <v>Umbrella-social.video.umb</v>
      </c>
      <c r="H2138" s="24">
        <f t="shared" si="230"/>
        <v>8.6066249493784355E-3</v>
      </c>
      <c r="I2138" s="6">
        <f t="shared" si="230"/>
        <v>2.04</v>
      </c>
      <c r="J2138" s="6">
        <f t="shared" si="230"/>
        <v>8414062.4994616378</v>
      </c>
      <c r="K2138" s="18">
        <f t="shared" si="230"/>
        <v>4.9999999999999996E-2</v>
      </c>
      <c r="L2138" s="35">
        <f>Data!BR26</f>
        <v>3.5295314823368239E-3</v>
      </c>
      <c r="Q2138" s="21">
        <v>0</v>
      </c>
      <c r="R2138" s="21">
        <v>352.54510961280539</v>
      </c>
      <c r="S2138" s="21">
        <v>4913.5605969533017</v>
      </c>
      <c r="T2138" s="38">
        <v>0.10699002329340868</v>
      </c>
    </row>
    <row r="2139" spans="1:20" x14ac:dyDescent="0.25">
      <c r="A2139" s="17" t="s">
        <v>252</v>
      </c>
      <c r="B2139" s="8" t="s">
        <v>338</v>
      </c>
      <c r="C2139" s="8" t="s">
        <v>335</v>
      </c>
      <c r="D2139" s="8" t="str">
        <f t="shared" si="227"/>
        <v>Week_13-generic-fifi</v>
      </c>
      <c r="E2139" s="8" t="str">
        <f t="shared" si="228"/>
        <v>Umbrella-social.video.umb</v>
      </c>
      <c r="H2139" s="24">
        <f t="shared" si="230"/>
        <v>8.6066249493784355E-3</v>
      </c>
      <c r="I2139" s="6">
        <f t="shared" si="230"/>
        <v>2.04</v>
      </c>
      <c r="J2139" s="6">
        <f t="shared" si="230"/>
        <v>8414062.4994616378</v>
      </c>
      <c r="K2139" s="18">
        <f t="shared" si="230"/>
        <v>4.9999999999999996E-2</v>
      </c>
      <c r="L2139" s="35">
        <f>Data!BR27</f>
        <v>3.5295314823368239E-3</v>
      </c>
      <c r="Q2139" s="21">
        <v>0</v>
      </c>
      <c r="R2139" s="21">
        <v>1187.5023400113053</v>
      </c>
      <c r="S2139" s="21">
        <v>14689.900092256541</v>
      </c>
      <c r="T2139" s="38">
        <v>0.24737980409497318</v>
      </c>
    </row>
    <row r="2140" spans="1:20" x14ac:dyDescent="0.25">
      <c r="A2140" s="17" t="s">
        <v>253</v>
      </c>
      <c r="B2140" s="8" t="s">
        <v>338</v>
      </c>
      <c r="C2140" s="8" t="s">
        <v>335</v>
      </c>
      <c r="D2140" s="8" t="str">
        <f t="shared" si="227"/>
        <v>Week_14-generic-fifi</v>
      </c>
      <c r="E2140" s="8" t="str">
        <f t="shared" si="228"/>
        <v>Umbrella-social.video.umb</v>
      </c>
      <c r="H2140" s="24">
        <f t="shared" si="230"/>
        <v>8.6066249493784355E-3</v>
      </c>
      <c r="I2140" s="6">
        <f t="shared" si="230"/>
        <v>2.04</v>
      </c>
      <c r="J2140" s="6">
        <f t="shared" si="230"/>
        <v>8414062.4994616378</v>
      </c>
      <c r="K2140" s="18">
        <f t="shared" si="230"/>
        <v>4.9999999999999996E-2</v>
      </c>
      <c r="L2140" s="35">
        <f>Data!BR28</f>
        <v>3.5295314823368239E-3</v>
      </c>
      <c r="Q2140" s="21">
        <v>0</v>
      </c>
      <c r="R2140" s="21">
        <v>925.56893689053732</v>
      </c>
      <c r="S2140" s="21">
        <v>12388.246638812796</v>
      </c>
      <c r="T2140" s="38">
        <v>0.23364528746606128</v>
      </c>
    </row>
    <row r="2141" spans="1:20" x14ac:dyDescent="0.25">
      <c r="A2141" s="17" t="s">
        <v>254</v>
      </c>
      <c r="B2141" s="8" t="s">
        <v>338</v>
      </c>
      <c r="C2141" s="8" t="s">
        <v>335</v>
      </c>
      <c r="D2141" s="8" t="str">
        <f t="shared" si="227"/>
        <v>Week_15-generic-fifi</v>
      </c>
      <c r="E2141" s="8" t="str">
        <f t="shared" si="228"/>
        <v>Umbrella-social.video.umb</v>
      </c>
      <c r="H2141" s="24">
        <f t="shared" si="230"/>
        <v>8.6066249493784355E-3</v>
      </c>
      <c r="I2141" s="6">
        <f t="shared" si="230"/>
        <v>2.04</v>
      </c>
      <c r="J2141" s="6">
        <f t="shared" si="230"/>
        <v>8414062.4994616378</v>
      </c>
      <c r="K2141" s="18">
        <f t="shared" si="230"/>
        <v>4.9999999999999996E-2</v>
      </c>
      <c r="L2141" s="35">
        <f>Data!BR29</f>
        <v>3.6409903712527236E-3</v>
      </c>
      <c r="Q2141" s="21">
        <v>0</v>
      </c>
      <c r="R2141" s="21">
        <v>27.681082310710689</v>
      </c>
      <c r="S2141" s="21">
        <v>448.93237267456328</v>
      </c>
      <c r="T2141" s="38">
        <v>1.3217380290906577E-2</v>
      </c>
    </row>
    <row r="2142" spans="1:20" x14ac:dyDescent="0.25">
      <c r="A2142" s="17" t="s">
        <v>255</v>
      </c>
      <c r="B2142" s="8" t="s">
        <v>338</v>
      </c>
      <c r="C2142" s="8" t="s">
        <v>335</v>
      </c>
      <c r="D2142" s="8" t="str">
        <f t="shared" si="227"/>
        <v>Week_16-generic-fifi</v>
      </c>
      <c r="E2142" s="8" t="str">
        <f t="shared" si="228"/>
        <v>Umbrella-social.video.umb</v>
      </c>
      <c r="H2142" s="24">
        <f t="shared" si="230"/>
        <v>8.6066249493784355E-3</v>
      </c>
      <c r="I2142" s="6">
        <f t="shared" si="230"/>
        <v>2.04</v>
      </c>
      <c r="J2142" s="6">
        <f t="shared" si="230"/>
        <v>8414062.4994616378</v>
      </c>
      <c r="K2142" s="18">
        <f t="shared" si="230"/>
        <v>4.9999999999999996E-2</v>
      </c>
      <c r="L2142" s="35">
        <f>Data!BR30</f>
        <v>3.6409903712527236E-3</v>
      </c>
      <c r="Q2142" s="21">
        <v>0</v>
      </c>
      <c r="R2142" s="21">
        <v>631.1047112445201</v>
      </c>
      <c r="S2142" s="21">
        <v>8652.5342521935654</v>
      </c>
      <c r="T2142" s="38">
        <v>0.18656501975985706</v>
      </c>
    </row>
    <row r="2143" spans="1:20" x14ac:dyDescent="0.25">
      <c r="A2143" s="17" t="s">
        <v>256</v>
      </c>
      <c r="B2143" s="8" t="s">
        <v>338</v>
      </c>
      <c r="C2143" s="8" t="s">
        <v>335</v>
      </c>
      <c r="D2143" s="8" t="str">
        <f t="shared" si="227"/>
        <v>Week_17-generic-fifi</v>
      </c>
      <c r="E2143" s="8" t="str">
        <f t="shared" si="228"/>
        <v>Umbrella-social.video.umb</v>
      </c>
      <c r="H2143" s="24">
        <f t="shared" si="230"/>
        <v>8.6066249493784355E-3</v>
      </c>
      <c r="I2143" s="6">
        <f t="shared" si="230"/>
        <v>2.04</v>
      </c>
      <c r="J2143" s="6">
        <f t="shared" si="230"/>
        <v>8414062.4994616378</v>
      </c>
      <c r="K2143" s="18">
        <f t="shared" si="230"/>
        <v>4.9999999999999996E-2</v>
      </c>
      <c r="L2143" s="35">
        <f>Data!BR31</f>
        <v>3.6409903712527236E-3</v>
      </c>
      <c r="Q2143" s="21">
        <v>0</v>
      </c>
      <c r="R2143" s="21">
        <v>391.11954021527328</v>
      </c>
      <c r="S2143" s="21">
        <v>5551.904137919908</v>
      </c>
      <c r="T2143" s="38">
        <v>0.13768980997128588</v>
      </c>
    </row>
    <row r="2144" spans="1:20" x14ac:dyDescent="0.25">
      <c r="A2144" s="17" t="s">
        <v>257</v>
      </c>
      <c r="B2144" s="8" t="s">
        <v>338</v>
      </c>
      <c r="C2144" s="8" t="s">
        <v>335</v>
      </c>
      <c r="D2144" s="8" t="str">
        <f t="shared" si="227"/>
        <v>Week_18-generic-fifi</v>
      </c>
      <c r="E2144" s="8" t="str">
        <f t="shared" si="228"/>
        <v>Umbrella-social.video.umb</v>
      </c>
      <c r="H2144" s="24">
        <f t="shared" si="230"/>
        <v>8.6066249493784355E-3</v>
      </c>
      <c r="I2144" s="6">
        <f t="shared" si="230"/>
        <v>2.04</v>
      </c>
      <c r="J2144" s="6">
        <f t="shared" si="230"/>
        <v>8414062.4994616378</v>
      </c>
      <c r="K2144" s="18">
        <f t="shared" si="230"/>
        <v>4.9999999999999996E-2</v>
      </c>
      <c r="L2144" s="35">
        <f>Data!BR32</f>
        <v>3.6409903712527236E-3</v>
      </c>
      <c r="Q2144" s="21">
        <v>0</v>
      </c>
      <c r="R2144" s="21">
        <v>14.551899343460443</v>
      </c>
      <c r="S2144" s="21">
        <v>246.76752677756784</v>
      </c>
      <c r="T2144" s="38">
        <v>7.3796468882244559E-3</v>
      </c>
    </row>
    <row r="2145" spans="1:20" x14ac:dyDescent="0.25">
      <c r="A2145" s="17" t="s">
        <v>258</v>
      </c>
      <c r="B2145" s="8" t="s">
        <v>338</v>
      </c>
      <c r="C2145" s="8" t="s">
        <v>335</v>
      </c>
      <c r="D2145" s="8" t="str">
        <f t="shared" si="227"/>
        <v>Week_19-generic-fifi</v>
      </c>
      <c r="E2145" s="8" t="str">
        <f t="shared" si="228"/>
        <v>Umbrella-social.video.umb</v>
      </c>
      <c r="H2145" s="24">
        <f t="shared" si="230"/>
        <v>8.6066249493784355E-3</v>
      </c>
      <c r="I2145" s="6">
        <f t="shared" si="230"/>
        <v>2.04</v>
      </c>
      <c r="J2145" s="6">
        <f t="shared" si="230"/>
        <v>8414062.4994616378</v>
      </c>
      <c r="K2145" s="18">
        <f t="shared" si="230"/>
        <v>4.9999999999999996E-2</v>
      </c>
      <c r="L2145" s="35">
        <f>Data!BR33</f>
        <v>3.4180725934209242E-3</v>
      </c>
      <c r="Q2145" s="21">
        <v>0</v>
      </c>
      <c r="R2145" s="21">
        <v>894.47702065630267</v>
      </c>
      <c r="S2145" s="21">
        <v>10654.04629432517</v>
      </c>
      <c r="T2145" s="38">
        <v>0.18051110837579598</v>
      </c>
    </row>
    <row r="2146" spans="1:20" x14ac:dyDescent="0.25">
      <c r="A2146" s="17" t="s">
        <v>259</v>
      </c>
      <c r="B2146" s="8" t="s">
        <v>338</v>
      </c>
      <c r="C2146" s="8" t="s">
        <v>335</v>
      </c>
      <c r="D2146" s="8" t="str">
        <f t="shared" si="227"/>
        <v>Week_20-generic-fifi</v>
      </c>
      <c r="E2146" s="8" t="str">
        <f t="shared" si="228"/>
        <v>Umbrella-social.video.umb</v>
      </c>
      <c r="H2146" s="24">
        <f t="shared" si="230"/>
        <v>8.6066249493784355E-3</v>
      </c>
      <c r="I2146" s="6">
        <f t="shared" si="230"/>
        <v>2.04</v>
      </c>
      <c r="J2146" s="6">
        <f t="shared" si="230"/>
        <v>8414062.4994616378</v>
      </c>
      <c r="K2146" s="18">
        <f t="shared" si="230"/>
        <v>4.9999999999999996E-2</v>
      </c>
      <c r="L2146" s="35">
        <f>Data!BR34</f>
        <v>3.4180725934209242E-3</v>
      </c>
      <c r="Q2146" s="21">
        <v>0</v>
      </c>
      <c r="R2146" s="21">
        <v>131.09751347534888</v>
      </c>
      <c r="S2146" s="21">
        <v>1902.4531745158197</v>
      </c>
      <c r="T2146" s="38">
        <v>4.523613847136676E-2</v>
      </c>
    </row>
    <row r="2147" spans="1:20" x14ac:dyDescent="0.25">
      <c r="A2147" s="17" t="s">
        <v>260</v>
      </c>
      <c r="B2147" s="8" t="s">
        <v>338</v>
      </c>
      <c r="C2147" s="8" t="s">
        <v>335</v>
      </c>
      <c r="D2147" s="8" t="str">
        <f t="shared" si="227"/>
        <v>Week_21-generic-fifi</v>
      </c>
      <c r="E2147" s="8" t="str">
        <f t="shared" si="228"/>
        <v>Umbrella-social.video.umb</v>
      </c>
      <c r="H2147" s="24">
        <f t="shared" ref="H2147:K2162" si="231">H2146</f>
        <v>8.6066249493784355E-3</v>
      </c>
      <c r="I2147" s="6">
        <f t="shared" si="231"/>
        <v>2.04</v>
      </c>
      <c r="J2147" s="6">
        <f t="shared" si="231"/>
        <v>8414062.4994616378</v>
      </c>
      <c r="K2147" s="18">
        <f t="shared" si="231"/>
        <v>4.9999999999999996E-2</v>
      </c>
      <c r="L2147" s="35">
        <f>Data!BR35</f>
        <v>3.4180725934209242E-3</v>
      </c>
      <c r="Q2147" s="21">
        <v>0</v>
      </c>
      <c r="R2147" s="21">
        <v>288.49232053210835</v>
      </c>
      <c r="S2147" s="21">
        <v>4892.7961584531076</v>
      </c>
      <c r="T2147" s="38">
        <v>0.14625617316938955</v>
      </c>
    </row>
    <row r="2148" spans="1:20" x14ac:dyDescent="0.25">
      <c r="A2148" s="17" t="s">
        <v>261</v>
      </c>
      <c r="B2148" s="8" t="s">
        <v>338</v>
      </c>
      <c r="C2148" s="8" t="s">
        <v>335</v>
      </c>
      <c r="D2148" s="8" t="str">
        <f t="shared" si="227"/>
        <v>Week_22-generic-fifi</v>
      </c>
      <c r="E2148" s="8" t="str">
        <f t="shared" si="228"/>
        <v>Umbrella-social.video.umb</v>
      </c>
      <c r="H2148" s="24">
        <f t="shared" si="231"/>
        <v>8.6066249493784355E-3</v>
      </c>
      <c r="I2148" s="6">
        <f t="shared" si="231"/>
        <v>2.04</v>
      </c>
      <c r="J2148" s="6">
        <f t="shared" si="231"/>
        <v>8414062.4994616378</v>
      </c>
      <c r="K2148" s="18">
        <f t="shared" si="231"/>
        <v>4.9999999999999996E-2</v>
      </c>
      <c r="L2148" s="35">
        <f>Data!BR36</f>
        <v>3.4180725934209242E-3</v>
      </c>
      <c r="Q2148" s="21">
        <v>0</v>
      </c>
      <c r="R2148" s="21">
        <v>14.568357151992037</v>
      </c>
      <c r="S2148" s="21">
        <v>247.06657574937037</v>
      </c>
      <c r="T2148" s="38">
        <v>7.8750331049097788E-3</v>
      </c>
    </row>
    <row r="2149" spans="1:20" x14ac:dyDescent="0.25">
      <c r="A2149" s="17" t="s">
        <v>278</v>
      </c>
      <c r="B2149" s="8" t="s">
        <v>338</v>
      </c>
      <c r="C2149" s="8" t="s">
        <v>335</v>
      </c>
      <c r="D2149" s="8" t="str">
        <f t="shared" si="227"/>
        <v>Week_23-generic-fifi</v>
      </c>
      <c r="E2149" s="8" t="str">
        <f t="shared" si="228"/>
        <v>Umbrella-social.video.umb</v>
      </c>
      <c r="H2149" s="24">
        <f t="shared" si="231"/>
        <v>8.6066249493784355E-3</v>
      </c>
      <c r="I2149" s="6">
        <f t="shared" si="231"/>
        <v>2.04</v>
      </c>
      <c r="J2149" s="6">
        <f t="shared" si="231"/>
        <v>8414062.4994616378</v>
      </c>
      <c r="K2149" s="18">
        <f t="shared" si="231"/>
        <v>4.9999999999999996E-2</v>
      </c>
      <c r="L2149" s="35">
        <f>Data!BR37</f>
        <v>3.5295314823368239E-3</v>
      </c>
      <c r="Q2149" s="21">
        <v>0</v>
      </c>
      <c r="R2149" s="21">
        <v>0.69984138580007405</v>
      </c>
      <c r="S2149" s="21">
        <v>11.533028959364181</v>
      </c>
      <c r="T2149" s="38">
        <v>3.9523212213810055E-4</v>
      </c>
    </row>
    <row r="2150" spans="1:20" x14ac:dyDescent="0.25">
      <c r="A2150" s="17" t="s">
        <v>279</v>
      </c>
      <c r="B2150" s="8" t="s">
        <v>338</v>
      </c>
      <c r="C2150" s="8" t="s">
        <v>335</v>
      </c>
      <c r="D2150" s="8" t="str">
        <f t="shared" si="227"/>
        <v>Week_24-generic-fifi</v>
      </c>
      <c r="E2150" s="8" t="str">
        <f t="shared" si="228"/>
        <v>Umbrella-social.video.umb</v>
      </c>
      <c r="H2150" s="24">
        <f t="shared" si="231"/>
        <v>8.6066249493784355E-3</v>
      </c>
      <c r="I2150" s="6">
        <f t="shared" si="231"/>
        <v>2.04</v>
      </c>
      <c r="J2150" s="6">
        <f t="shared" si="231"/>
        <v>8414062.4994616378</v>
      </c>
      <c r="K2150" s="18">
        <f t="shared" si="231"/>
        <v>4.9999999999999996E-2</v>
      </c>
      <c r="L2150" s="35">
        <f>Data!BR38</f>
        <v>3.5295314823368239E-3</v>
      </c>
      <c r="Q2150" s="21">
        <v>0</v>
      </c>
      <c r="R2150" s="21">
        <v>7.4289708196765322E-2</v>
      </c>
      <c r="S2150" s="21">
        <v>0.91061273676814458</v>
      </c>
      <c r="T2150" s="38">
        <v>1.9765317010533856E-5</v>
      </c>
    </row>
    <row r="2151" spans="1:20" x14ac:dyDescent="0.25">
      <c r="A2151" s="17" t="s">
        <v>280</v>
      </c>
      <c r="B2151" s="8" t="s">
        <v>338</v>
      </c>
      <c r="C2151" s="8" t="s">
        <v>335</v>
      </c>
      <c r="D2151" s="8" t="str">
        <f t="shared" si="227"/>
        <v>Week_25-generic-fifi</v>
      </c>
      <c r="E2151" s="8" t="str">
        <f t="shared" si="228"/>
        <v>Umbrella-social.video.umb</v>
      </c>
      <c r="H2151" s="24">
        <f t="shared" si="231"/>
        <v>8.6066249493784355E-3</v>
      </c>
      <c r="I2151" s="6">
        <f t="shared" si="231"/>
        <v>2.04</v>
      </c>
      <c r="J2151" s="6">
        <f t="shared" si="231"/>
        <v>8414062.4994616378</v>
      </c>
      <c r="K2151" s="18">
        <f t="shared" si="231"/>
        <v>4.9999999999999996E-2</v>
      </c>
      <c r="L2151" s="35">
        <f>Data!BR39</f>
        <v>3.5295314823368239E-3</v>
      </c>
      <c r="Q2151" s="21">
        <v>0</v>
      </c>
      <c r="R2151" s="21">
        <v>2.154364899610101E-3</v>
      </c>
      <c r="S2151" s="21">
        <v>3.1335328633075442E-2</v>
      </c>
      <c r="T2151" s="38">
        <v>9.882751289547187E-7</v>
      </c>
    </row>
    <row r="2152" spans="1:20" x14ac:dyDescent="0.25">
      <c r="A2152" s="17" t="s">
        <v>281</v>
      </c>
      <c r="B2152" s="8" t="s">
        <v>338</v>
      </c>
      <c r="C2152" s="8" t="s">
        <v>335</v>
      </c>
      <c r="D2152" s="8" t="str">
        <f t="shared" si="227"/>
        <v>Week_26-generic-fifi</v>
      </c>
      <c r="E2152" s="8" t="str">
        <f t="shared" si="228"/>
        <v>Umbrella-social.video.umb</v>
      </c>
      <c r="H2152" s="24">
        <f t="shared" si="231"/>
        <v>8.6066249493784355E-3</v>
      </c>
      <c r="I2152" s="6">
        <f t="shared" si="231"/>
        <v>2.04</v>
      </c>
      <c r="J2152" s="6">
        <f t="shared" si="231"/>
        <v>8414062.4994616378</v>
      </c>
      <c r="K2152" s="18">
        <f t="shared" si="231"/>
        <v>4.9999999999999996E-2</v>
      </c>
      <c r="L2152" s="35">
        <f>Data!BR40</f>
        <v>3.5295314823368239E-3</v>
      </c>
      <c r="Q2152" s="21">
        <v>0</v>
      </c>
      <c r="R2152" s="21">
        <v>8.5800444461689741E-5</v>
      </c>
      <c r="S2152" s="21">
        <v>1.4482820524846526E-3</v>
      </c>
      <c r="T2152" s="38">
        <v>4.9413779623641574E-8</v>
      </c>
    </row>
    <row r="2153" spans="1:20" x14ac:dyDescent="0.25">
      <c r="A2153" s="17" t="s">
        <v>282</v>
      </c>
      <c r="B2153" s="8" t="s">
        <v>338</v>
      </c>
      <c r="C2153" s="8" t="s">
        <v>335</v>
      </c>
      <c r="D2153" s="8" t="str">
        <f t="shared" si="227"/>
        <v>Week_27-generic-fifi</v>
      </c>
      <c r="E2153" s="8" t="str">
        <f t="shared" si="228"/>
        <v>Umbrella-social.video.umb</v>
      </c>
      <c r="H2153" s="24">
        <f t="shared" si="231"/>
        <v>8.6066249493784355E-3</v>
      </c>
      <c r="I2153" s="6">
        <f t="shared" si="231"/>
        <v>2.04</v>
      </c>
      <c r="J2153" s="6">
        <f t="shared" si="231"/>
        <v>8414062.4994616378</v>
      </c>
      <c r="K2153" s="18">
        <f t="shared" si="231"/>
        <v>4.9999999999999996E-2</v>
      </c>
      <c r="L2153" s="35">
        <f>Data!BR41</f>
        <v>3.5295314823368239E-3</v>
      </c>
      <c r="Q2153" s="21">
        <v>0</v>
      </c>
      <c r="R2153" s="21">
        <v>4.2896443097246237</v>
      </c>
      <c r="S2153" s="21">
        <v>59.507554061158892</v>
      </c>
      <c r="T2153" s="38">
        <v>1.5568108728998276E-3</v>
      </c>
    </row>
    <row r="2154" spans="1:20" x14ac:dyDescent="0.25">
      <c r="A2154" s="17" t="s">
        <v>283</v>
      </c>
      <c r="B2154" s="8" t="s">
        <v>338</v>
      </c>
      <c r="C2154" s="8" t="s">
        <v>335</v>
      </c>
      <c r="D2154" s="8" t="str">
        <f t="shared" si="227"/>
        <v>Week_28-generic-fifi</v>
      </c>
      <c r="E2154" s="8" t="str">
        <f t="shared" si="228"/>
        <v>Umbrella-social.video.umb</v>
      </c>
      <c r="H2154" s="24">
        <f t="shared" si="231"/>
        <v>8.6066249493784355E-3</v>
      </c>
      <c r="I2154" s="6">
        <f t="shared" si="231"/>
        <v>2.04</v>
      </c>
      <c r="J2154" s="6">
        <f t="shared" si="231"/>
        <v>8414062.4994616378</v>
      </c>
      <c r="K2154" s="18">
        <f t="shared" si="231"/>
        <v>4.9999999999999996E-2</v>
      </c>
      <c r="L2154" s="35">
        <f>Data!BR42</f>
        <v>3.306613704505025E-3</v>
      </c>
      <c r="Q2154" s="21">
        <v>0</v>
      </c>
      <c r="R2154" s="21">
        <v>313.48077795646566</v>
      </c>
      <c r="S2154" s="21">
        <v>3981.9173906482647</v>
      </c>
      <c r="T2154" s="38">
        <v>9.3072711132299757E-2</v>
      </c>
    </row>
    <row r="2155" spans="1:20" x14ac:dyDescent="0.25">
      <c r="A2155" s="17" t="s">
        <v>284</v>
      </c>
      <c r="B2155" s="8" t="s">
        <v>338</v>
      </c>
      <c r="C2155" s="8" t="s">
        <v>335</v>
      </c>
      <c r="D2155" s="8" t="str">
        <f t="shared" si="227"/>
        <v>Week_29-generic-fifi</v>
      </c>
      <c r="E2155" s="8" t="str">
        <f t="shared" si="228"/>
        <v>Umbrella-social.video.umb</v>
      </c>
      <c r="H2155" s="24">
        <f t="shared" si="231"/>
        <v>8.6066249493784355E-3</v>
      </c>
      <c r="I2155" s="6">
        <f t="shared" si="231"/>
        <v>2.04</v>
      </c>
      <c r="J2155" s="6">
        <f t="shared" si="231"/>
        <v>8414062.4994616378</v>
      </c>
      <c r="K2155" s="18">
        <f t="shared" si="231"/>
        <v>4.9999999999999996E-2</v>
      </c>
      <c r="L2155" s="35">
        <f>Data!BR43</f>
        <v>3.306613704505025E-3</v>
      </c>
      <c r="Q2155" s="21">
        <v>0</v>
      </c>
      <c r="R2155" s="21">
        <v>9.6728869023827766</v>
      </c>
      <c r="S2155" s="21">
        <v>151.40387777684268</v>
      </c>
      <c r="T2155" s="38">
        <v>4.8727394337371166E-3</v>
      </c>
    </row>
    <row r="2156" spans="1:20" x14ac:dyDescent="0.25">
      <c r="A2156" s="17" t="s">
        <v>285</v>
      </c>
      <c r="B2156" s="8" t="s">
        <v>338</v>
      </c>
      <c r="C2156" s="8" t="s">
        <v>335</v>
      </c>
      <c r="D2156" s="8" t="str">
        <f t="shared" si="227"/>
        <v>Week_30-generic-fifi</v>
      </c>
      <c r="E2156" s="8" t="str">
        <f t="shared" si="228"/>
        <v>Umbrella-social.video.umb</v>
      </c>
      <c r="H2156" s="24">
        <f t="shared" si="231"/>
        <v>8.6066249493784355E-3</v>
      </c>
      <c r="I2156" s="6">
        <f t="shared" si="231"/>
        <v>2.04</v>
      </c>
      <c r="J2156" s="6">
        <f t="shared" si="231"/>
        <v>8414062.4994616378</v>
      </c>
      <c r="K2156" s="18">
        <f t="shared" si="231"/>
        <v>4.9999999999999996E-2</v>
      </c>
      <c r="L2156" s="35">
        <f>Data!BR44</f>
        <v>3.306613704505025E-3</v>
      </c>
      <c r="Q2156" s="21">
        <v>0</v>
      </c>
      <c r="R2156" s="21">
        <v>84.196776889086692</v>
      </c>
      <c r="S2156" s="21">
        <v>1260.6736720614895</v>
      </c>
      <c r="T2156" s="38">
        <v>3.8362183052724097E-2</v>
      </c>
    </row>
    <row r="2157" spans="1:20" x14ac:dyDescent="0.25">
      <c r="A2157" s="17" t="s">
        <v>286</v>
      </c>
      <c r="B2157" s="8" t="s">
        <v>338</v>
      </c>
      <c r="C2157" s="8" t="s">
        <v>335</v>
      </c>
      <c r="D2157" s="8" t="str">
        <f t="shared" si="227"/>
        <v>Week_31-generic-fifi</v>
      </c>
      <c r="E2157" s="8" t="str">
        <f t="shared" si="228"/>
        <v>Umbrella-social.video.umb</v>
      </c>
      <c r="H2157" s="24">
        <f t="shared" si="231"/>
        <v>8.6066249493784355E-3</v>
      </c>
      <c r="I2157" s="6">
        <f t="shared" si="231"/>
        <v>2.04</v>
      </c>
      <c r="J2157" s="6">
        <f t="shared" si="231"/>
        <v>8414062.4994616378</v>
      </c>
      <c r="K2157" s="18">
        <f t="shared" si="231"/>
        <v>4.9999999999999996E-2</v>
      </c>
      <c r="L2157" s="35">
        <f>Data!BR45</f>
        <v>3.306613704505025E-3</v>
      </c>
      <c r="Q2157" s="21">
        <v>0</v>
      </c>
      <c r="R2157" s="21">
        <v>4.8816880130684837</v>
      </c>
      <c r="S2157" s="21">
        <v>68.236472255934331</v>
      </c>
      <c r="T2157" s="38">
        <v>1.9539579770688764E-3</v>
      </c>
    </row>
    <row r="2158" spans="1:20" x14ac:dyDescent="0.25">
      <c r="A2158" s="17" t="s">
        <v>287</v>
      </c>
      <c r="B2158" s="8" t="s">
        <v>338</v>
      </c>
      <c r="C2158" s="8" t="s">
        <v>335</v>
      </c>
      <c r="D2158" s="8" t="str">
        <f t="shared" si="227"/>
        <v>Week_32-generic-fifi</v>
      </c>
      <c r="E2158" s="8" t="str">
        <f t="shared" si="228"/>
        <v>Umbrella-social.video.umb</v>
      </c>
      <c r="H2158" s="24">
        <f t="shared" si="231"/>
        <v>8.6066249493784355E-3</v>
      </c>
      <c r="I2158" s="6">
        <f t="shared" si="231"/>
        <v>2.04</v>
      </c>
      <c r="J2158" s="6">
        <f t="shared" si="231"/>
        <v>8414062.4994616378</v>
      </c>
      <c r="K2158" s="18">
        <f t="shared" si="231"/>
        <v>4.9999999999999996E-2</v>
      </c>
      <c r="L2158" s="35">
        <f>Data!BR46</f>
        <v>3.8639081490845235E-3</v>
      </c>
      <c r="Q2158" s="21">
        <v>0</v>
      </c>
      <c r="R2158" s="21">
        <v>0.27700342581077181</v>
      </c>
      <c r="S2158" s="21">
        <v>3.7638909608690492</v>
      </c>
      <c r="T2158" s="38">
        <v>9.7788690539890588E-5</v>
      </c>
    </row>
    <row r="2159" spans="1:20" x14ac:dyDescent="0.25">
      <c r="A2159" s="17" t="s">
        <v>288</v>
      </c>
      <c r="B2159" s="8" t="s">
        <v>338</v>
      </c>
      <c r="C2159" s="8" t="s">
        <v>335</v>
      </c>
      <c r="D2159" s="8" t="str">
        <f t="shared" si="227"/>
        <v>Week_33-generic-fifi</v>
      </c>
      <c r="E2159" s="8" t="str">
        <f t="shared" si="228"/>
        <v>Umbrella-social.video.umb</v>
      </c>
      <c r="H2159" s="24">
        <f t="shared" si="231"/>
        <v>8.6066249493784355E-3</v>
      </c>
      <c r="I2159" s="6">
        <f t="shared" si="231"/>
        <v>2.04</v>
      </c>
      <c r="J2159" s="6">
        <f t="shared" si="231"/>
        <v>8414062.4994616378</v>
      </c>
      <c r="K2159" s="18">
        <f t="shared" si="231"/>
        <v>4.9999999999999996E-2</v>
      </c>
      <c r="L2159" s="35">
        <f>Data!BR47</f>
        <v>3.8639081490845235E-3</v>
      </c>
      <c r="Q2159" s="21">
        <v>0</v>
      </c>
      <c r="R2159" s="21">
        <v>1.2220174099378896E-2</v>
      </c>
      <c r="S2159" s="21">
        <v>0.17173972962917738</v>
      </c>
      <c r="T2159" s="38">
        <v>4.8896616537952298E-6</v>
      </c>
    </row>
    <row r="2160" spans="1:20" x14ac:dyDescent="0.25">
      <c r="A2160" s="17" t="s">
        <v>289</v>
      </c>
      <c r="B2160" s="8" t="s">
        <v>338</v>
      </c>
      <c r="C2160" s="8" t="s">
        <v>335</v>
      </c>
      <c r="D2160" s="8" t="str">
        <f t="shared" si="227"/>
        <v>Week_34-generic-fifi</v>
      </c>
      <c r="E2160" s="8" t="str">
        <f t="shared" si="228"/>
        <v>Umbrella-social.video.umb</v>
      </c>
      <c r="H2160" s="24">
        <f t="shared" si="231"/>
        <v>8.6066249493784355E-3</v>
      </c>
      <c r="I2160" s="6">
        <f t="shared" si="231"/>
        <v>2.04</v>
      </c>
      <c r="J2160" s="6">
        <f t="shared" si="231"/>
        <v>8414062.4994616378</v>
      </c>
      <c r="K2160" s="18">
        <f t="shared" si="231"/>
        <v>4.9999999999999996E-2</v>
      </c>
      <c r="L2160" s="35">
        <f>Data!BR48</f>
        <v>3.8639081490845235E-3</v>
      </c>
      <c r="Q2160" s="21">
        <v>0</v>
      </c>
      <c r="R2160" s="21">
        <v>6.9032793284190183E-4</v>
      </c>
      <c r="S2160" s="21">
        <v>9.4029184437124189E-3</v>
      </c>
      <c r="T2160" s="38">
        <v>2.4448365054663412E-7</v>
      </c>
    </row>
    <row r="2161" spans="1:20" x14ac:dyDescent="0.25">
      <c r="A2161" s="17" t="s">
        <v>290</v>
      </c>
      <c r="B2161" s="8" t="s">
        <v>338</v>
      </c>
      <c r="C2161" s="8" t="s">
        <v>335</v>
      </c>
      <c r="D2161" s="8" t="str">
        <f t="shared" si="227"/>
        <v>Week_35-generic-fifi</v>
      </c>
      <c r="E2161" s="8" t="str">
        <f t="shared" si="228"/>
        <v>Umbrella-social.video.umb</v>
      </c>
      <c r="H2161" s="24">
        <f t="shared" si="231"/>
        <v>8.6066249493784355E-3</v>
      </c>
      <c r="I2161" s="6">
        <f t="shared" si="231"/>
        <v>2.04</v>
      </c>
      <c r="J2161" s="6">
        <f t="shared" si="231"/>
        <v>8414062.4994616378</v>
      </c>
      <c r="K2161" s="18">
        <f t="shared" si="231"/>
        <v>4.9999999999999996E-2</v>
      </c>
      <c r="L2161" s="35">
        <f>Data!BR49</f>
        <v>3.8639081490845235E-3</v>
      </c>
      <c r="Q2161" s="21">
        <v>0</v>
      </c>
      <c r="R2161" s="21">
        <v>3.0256310477985287E-5</v>
      </c>
      <c r="S2161" s="21">
        <v>4.3894732908090686E-4</v>
      </c>
      <c r="T2161" s="38">
        <v>1.2224183998377214E-8</v>
      </c>
    </row>
    <row r="2162" spans="1:20" x14ac:dyDescent="0.25">
      <c r="A2162" s="17" t="s">
        <v>291</v>
      </c>
      <c r="B2162" s="8" t="s">
        <v>338</v>
      </c>
      <c r="C2162" s="8" t="s">
        <v>335</v>
      </c>
      <c r="D2162" s="8" t="str">
        <f t="shared" si="227"/>
        <v>Week_36-generic-fifi</v>
      </c>
      <c r="E2162" s="8" t="str">
        <f t="shared" si="228"/>
        <v>Umbrella-social.video.umb</v>
      </c>
      <c r="H2162" s="24">
        <f t="shared" si="231"/>
        <v>8.6066249493784355E-3</v>
      </c>
      <c r="I2162" s="6">
        <f t="shared" si="231"/>
        <v>2.04</v>
      </c>
      <c r="J2162" s="6">
        <f t="shared" si="231"/>
        <v>8414062.4994616378</v>
      </c>
      <c r="K2162" s="18">
        <f t="shared" si="231"/>
        <v>4.9999999999999996E-2</v>
      </c>
      <c r="L2162" s="35">
        <f>Data!BR50</f>
        <v>3.8639081490845235E-3</v>
      </c>
      <c r="Q2162" s="21">
        <v>0</v>
      </c>
      <c r="R2162" s="21">
        <v>1.8338400744586252E-6</v>
      </c>
      <c r="S2162" s="21">
        <v>2.4555162560968397E-5</v>
      </c>
      <c r="T2162" s="38">
        <v>6.1120919436774557E-10</v>
      </c>
    </row>
    <row r="2163" spans="1:20" x14ac:dyDescent="0.25">
      <c r="A2163" s="17" t="s">
        <v>292</v>
      </c>
      <c r="B2163" s="8" t="s">
        <v>338</v>
      </c>
      <c r="C2163" s="8" t="s">
        <v>335</v>
      </c>
      <c r="D2163" s="8" t="str">
        <f t="shared" si="227"/>
        <v>Week_37-generic-fifi</v>
      </c>
      <c r="E2163" s="8" t="str">
        <f t="shared" si="228"/>
        <v>Umbrella-social.video.umb</v>
      </c>
      <c r="H2163" s="24">
        <f t="shared" ref="H2163:K2178" si="232">H2162</f>
        <v>8.6066249493784355E-3</v>
      </c>
      <c r="I2163" s="6">
        <f t="shared" si="232"/>
        <v>2.04</v>
      </c>
      <c r="J2163" s="6">
        <f t="shared" si="232"/>
        <v>8414062.4994616378</v>
      </c>
      <c r="K2163" s="18">
        <f t="shared" si="232"/>
        <v>4.9999999999999996E-2</v>
      </c>
      <c r="L2163" s="35">
        <f>Data!BR51</f>
        <v>4.0496729639443564E-3</v>
      </c>
      <c r="Q2163" s="21">
        <v>0</v>
      </c>
      <c r="R2163" s="21">
        <v>6.3466528589520429E-8</v>
      </c>
      <c r="S2163" s="21">
        <v>9.896515223584448E-7</v>
      </c>
      <c r="T2163" s="38">
        <v>3.0560443065041909E-11</v>
      </c>
    </row>
    <row r="2164" spans="1:20" x14ac:dyDescent="0.25">
      <c r="A2164" s="17" t="s">
        <v>293</v>
      </c>
      <c r="B2164" s="8" t="s">
        <v>338</v>
      </c>
      <c r="C2164" s="8" t="s">
        <v>335</v>
      </c>
      <c r="D2164" s="8" t="str">
        <f t="shared" si="227"/>
        <v>Week_38-generic-fifi</v>
      </c>
      <c r="E2164" s="8" t="str">
        <f t="shared" si="228"/>
        <v>Umbrella-social.video.umb</v>
      </c>
      <c r="H2164" s="24">
        <f t="shared" si="232"/>
        <v>8.6066249493784355E-3</v>
      </c>
      <c r="I2164" s="6">
        <f t="shared" si="232"/>
        <v>2.04</v>
      </c>
      <c r="J2164" s="6">
        <f t="shared" si="232"/>
        <v>8414062.4994616378</v>
      </c>
      <c r="K2164" s="18">
        <f t="shared" si="232"/>
        <v>4.9999999999999996E-2</v>
      </c>
      <c r="L2164" s="35">
        <f>Data!BR52</f>
        <v>4.0496729639443564E-3</v>
      </c>
      <c r="Q2164" s="21">
        <v>0</v>
      </c>
      <c r="R2164" s="21">
        <v>3.7519869760755845E-9</v>
      </c>
      <c r="S2164" s="21">
        <v>5.4422939447223676E-8</v>
      </c>
      <c r="T2164" s="38">
        <v>1.5279999487916029E-12</v>
      </c>
    </row>
    <row r="2165" spans="1:20" x14ac:dyDescent="0.25">
      <c r="A2165" s="17" t="s">
        <v>294</v>
      </c>
      <c r="B2165" s="8" t="s">
        <v>338</v>
      </c>
      <c r="C2165" s="8" t="s">
        <v>335</v>
      </c>
      <c r="D2165" s="8" t="str">
        <f t="shared" si="227"/>
        <v>Week_39-generic-fifi</v>
      </c>
      <c r="E2165" s="8" t="str">
        <f t="shared" si="228"/>
        <v>Umbrella-social.video.umb</v>
      </c>
      <c r="H2165" s="24">
        <f t="shared" si="232"/>
        <v>8.6066249493784355E-3</v>
      </c>
      <c r="I2165" s="6">
        <f t="shared" si="232"/>
        <v>2.04</v>
      </c>
      <c r="J2165" s="6">
        <f t="shared" si="232"/>
        <v>8414062.4994616378</v>
      </c>
      <c r="K2165" s="18">
        <f t="shared" si="232"/>
        <v>4.9999999999999996E-2</v>
      </c>
      <c r="L2165" s="35">
        <f>Data!BR53</f>
        <v>4.0496729639443564E-3</v>
      </c>
      <c r="Q2165" s="21">
        <v>0</v>
      </c>
      <c r="R2165" s="21">
        <v>2.7336718882336665E-10</v>
      </c>
      <c r="S2165" s="21">
        <v>3.4179620427136525E-9</v>
      </c>
      <c r="T2165" s="38">
        <v>7.638334409421077E-14</v>
      </c>
    </row>
    <row r="2166" spans="1:20" x14ac:dyDescent="0.25">
      <c r="A2166" s="17" t="s">
        <v>295</v>
      </c>
      <c r="B2166" s="8" t="s">
        <v>338</v>
      </c>
      <c r="C2166" s="8" t="s">
        <v>335</v>
      </c>
      <c r="D2166" s="8" t="str">
        <f t="shared" si="227"/>
        <v>Week_40-generic-fifi</v>
      </c>
      <c r="E2166" s="8" t="str">
        <f t="shared" si="228"/>
        <v>Umbrella-social.video.umb</v>
      </c>
      <c r="H2166" s="24">
        <f t="shared" si="232"/>
        <v>8.6066249493784355E-3</v>
      </c>
      <c r="I2166" s="6">
        <f t="shared" si="232"/>
        <v>2.04</v>
      </c>
      <c r="J2166" s="6">
        <f t="shared" si="232"/>
        <v>8414062.4994616378</v>
      </c>
      <c r="K2166" s="18">
        <f t="shared" si="232"/>
        <v>4.9999999999999996E-2</v>
      </c>
      <c r="L2166" s="35">
        <f>Data!BR54</f>
        <v>4.0496729639443564E-3</v>
      </c>
      <c r="Q2166" s="21">
        <v>0</v>
      </c>
      <c r="R2166" s="21">
        <v>1.2781806036225279E-11</v>
      </c>
      <c r="S2166" s="21">
        <v>1.641204342030039E-10</v>
      </c>
      <c r="T2166" s="38">
        <v>3.7747582837255322E-15</v>
      </c>
    </row>
    <row r="2167" spans="1:20" x14ac:dyDescent="0.25">
      <c r="A2167" s="17" t="s">
        <v>296</v>
      </c>
      <c r="B2167" s="8" t="s">
        <v>338</v>
      </c>
      <c r="C2167" s="8" t="s">
        <v>335</v>
      </c>
      <c r="D2167" s="8" t="str">
        <f t="shared" si="227"/>
        <v>Week_41-generic-fifi</v>
      </c>
      <c r="E2167" s="8" t="str">
        <f t="shared" si="228"/>
        <v>Umbrella-social.video.umb</v>
      </c>
      <c r="H2167" s="24">
        <f t="shared" si="232"/>
        <v>8.6066249493784355E-3</v>
      </c>
      <c r="I2167" s="6">
        <f t="shared" si="232"/>
        <v>2.04</v>
      </c>
      <c r="J2167" s="6">
        <f t="shared" si="232"/>
        <v>8414062.4994616378</v>
      </c>
      <c r="K2167" s="18">
        <f t="shared" si="232"/>
        <v>4.9999999999999996E-2</v>
      </c>
      <c r="L2167" s="35">
        <f>Data!BR55</f>
        <v>4.7927322233836875E-3</v>
      </c>
      <c r="Q2167" s="21">
        <v>0</v>
      </c>
      <c r="R2167" s="21">
        <v>4.3587528162402792E-13</v>
      </c>
      <c r="S2167" s="21">
        <v>7.1109783943226139E-12</v>
      </c>
      <c r="T2167" s="38">
        <v>2.2204460492503131E-16</v>
      </c>
    </row>
    <row r="2168" spans="1:20" x14ac:dyDescent="0.25">
      <c r="A2168" s="17" t="s">
        <v>297</v>
      </c>
      <c r="B2168" s="8" t="s">
        <v>338</v>
      </c>
      <c r="C2168" s="8" t="s">
        <v>335</v>
      </c>
      <c r="D2168" s="8" t="str">
        <f t="shared" si="227"/>
        <v>Week_42-generic-fifi</v>
      </c>
      <c r="E2168" s="8" t="str">
        <f t="shared" si="228"/>
        <v>Umbrella-social.video.umb</v>
      </c>
      <c r="H2168" s="24">
        <f t="shared" si="232"/>
        <v>8.6066249493784355E-3</v>
      </c>
      <c r="I2168" s="6">
        <f t="shared" si="232"/>
        <v>2.04</v>
      </c>
      <c r="J2168" s="6">
        <f t="shared" si="232"/>
        <v>8414062.4994616378</v>
      </c>
      <c r="K2168" s="18">
        <f t="shared" si="232"/>
        <v>4.9999999999999996E-2</v>
      </c>
      <c r="L2168" s="35">
        <f>Data!BR56</f>
        <v>4.7927322233836875E-3</v>
      </c>
      <c r="Q2168" s="21">
        <v>0</v>
      </c>
      <c r="R2168" s="21">
        <v>0</v>
      </c>
      <c r="S2168" s="21">
        <v>0</v>
      </c>
      <c r="T2168" s="38">
        <v>0</v>
      </c>
    </row>
    <row r="2169" spans="1:20" x14ac:dyDescent="0.25">
      <c r="A2169" s="17" t="s">
        <v>298</v>
      </c>
      <c r="B2169" s="8" t="s">
        <v>338</v>
      </c>
      <c r="C2169" s="8" t="s">
        <v>335</v>
      </c>
      <c r="D2169" s="8" t="str">
        <f t="shared" si="227"/>
        <v>Week_43-generic-fifi</v>
      </c>
      <c r="E2169" s="8" t="str">
        <f t="shared" si="228"/>
        <v>Umbrella-social.video.umb</v>
      </c>
      <c r="H2169" s="24">
        <f t="shared" si="232"/>
        <v>8.6066249493784355E-3</v>
      </c>
      <c r="I2169" s="6">
        <f t="shared" si="232"/>
        <v>2.04</v>
      </c>
      <c r="J2169" s="6">
        <f t="shared" si="232"/>
        <v>8414062.4994616378</v>
      </c>
      <c r="K2169" s="18">
        <f t="shared" si="232"/>
        <v>4.9999999999999996E-2</v>
      </c>
      <c r="L2169" s="35">
        <f>Data!BR57</f>
        <v>4.7927322233836875E-3</v>
      </c>
      <c r="Q2169" s="21">
        <v>0</v>
      </c>
      <c r="R2169" s="21">
        <v>0</v>
      </c>
      <c r="S2169" s="21">
        <v>0</v>
      </c>
      <c r="T2169" s="38">
        <v>0</v>
      </c>
    </row>
    <row r="2170" spans="1:20" x14ac:dyDescent="0.25">
      <c r="A2170" s="17" t="s">
        <v>299</v>
      </c>
      <c r="B2170" s="8" t="s">
        <v>338</v>
      </c>
      <c r="C2170" s="8" t="s">
        <v>335</v>
      </c>
      <c r="D2170" s="8" t="str">
        <f t="shared" si="227"/>
        <v>Week_44-generic-fifi</v>
      </c>
      <c r="E2170" s="8" t="str">
        <f t="shared" si="228"/>
        <v>Umbrella-social.video.umb</v>
      </c>
      <c r="H2170" s="24">
        <f t="shared" si="232"/>
        <v>8.6066249493784355E-3</v>
      </c>
      <c r="I2170" s="6">
        <f t="shared" si="232"/>
        <v>2.04</v>
      </c>
      <c r="J2170" s="6">
        <f t="shared" si="232"/>
        <v>8414062.4994616378</v>
      </c>
      <c r="K2170" s="18">
        <f t="shared" si="232"/>
        <v>4.9999999999999996E-2</v>
      </c>
      <c r="L2170" s="35">
        <f>Data!BR58</f>
        <v>4.7927322233836875E-3</v>
      </c>
      <c r="Q2170" s="21">
        <v>0</v>
      </c>
      <c r="R2170" s="21">
        <v>0</v>
      </c>
      <c r="S2170" s="21">
        <v>0</v>
      </c>
      <c r="T2170" s="38">
        <v>0</v>
      </c>
    </row>
    <row r="2171" spans="1:20" x14ac:dyDescent="0.25">
      <c r="A2171" s="17" t="s">
        <v>300</v>
      </c>
      <c r="B2171" s="8" t="s">
        <v>338</v>
      </c>
      <c r="C2171" s="8" t="s">
        <v>335</v>
      </c>
      <c r="D2171" s="8" t="str">
        <f t="shared" si="227"/>
        <v>Week_45-generic-fifi</v>
      </c>
      <c r="E2171" s="8" t="str">
        <f t="shared" si="228"/>
        <v>Umbrella-social.video.umb</v>
      </c>
      <c r="H2171" s="24">
        <f t="shared" si="232"/>
        <v>8.6066249493784355E-3</v>
      </c>
      <c r="I2171" s="6">
        <f t="shared" si="232"/>
        <v>2.04</v>
      </c>
      <c r="J2171" s="6">
        <f t="shared" si="232"/>
        <v>8414062.4994616378</v>
      </c>
      <c r="K2171" s="18">
        <f t="shared" si="232"/>
        <v>4.9999999999999996E-2</v>
      </c>
      <c r="L2171" s="35">
        <f>Data!BR59</f>
        <v>4.1239788898882893E-3</v>
      </c>
      <c r="Q2171" s="21">
        <v>0</v>
      </c>
      <c r="R2171" s="21">
        <v>0</v>
      </c>
      <c r="S2171" s="21">
        <v>0</v>
      </c>
      <c r="T2171" s="38">
        <v>0</v>
      </c>
    </row>
    <row r="2172" spans="1:20" x14ac:dyDescent="0.25">
      <c r="A2172" s="17" t="s">
        <v>301</v>
      </c>
      <c r="B2172" s="8" t="s">
        <v>338</v>
      </c>
      <c r="C2172" s="8" t="s">
        <v>335</v>
      </c>
      <c r="D2172" s="8" t="str">
        <f t="shared" si="227"/>
        <v>Week_46-generic-fifi</v>
      </c>
      <c r="E2172" s="8" t="str">
        <f t="shared" si="228"/>
        <v>Umbrella-social.video.umb</v>
      </c>
      <c r="H2172" s="24">
        <f t="shared" si="232"/>
        <v>8.6066249493784355E-3</v>
      </c>
      <c r="I2172" s="6">
        <f t="shared" si="232"/>
        <v>2.04</v>
      </c>
      <c r="J2172" s="6">
        <f t="shared" si="232"/>
        <v>8414062.4994616378</v>
      </c>
      <c r="K2172" s="18">
        <f t="shared" si="232"/>
        <v>4.9999999999999996E-2</v>
      </c>
      <c r="L2172" s="35">
        <f>Data!BR60</f>
        <v>4.1239788898882893E-3</v>
      </c>
      <c r="Q2172" s="21">
        <v>0</v>
      </c>
      <c r="R2172" s="21">
        <v>0</v>
      </c>
      <c r="S2172" s="21">
        <v>0</v>
      </c>
      <c r="T2172" s="38">
        <v>0</v>
      </c>
    </row>
    <row r="2173" spans="1:20" x14ac:dyDescent="0.25">
      <c r="A2173" s="17" t="s">
        <v>272</v>
      </c>
      <c r="B2173" s="8" t="s">
        <v>338</v>
      </c>
      <c r="C2173" s="8" t="s">
        <v>335</v>
      </c>
      <c r="D2173" s="8" t="str">
        <f t="shared" si="227"/>
        <v>Week_47-generic-fifi</v>
      </c>
      <c r="E2173" s="8" t="str">
        <f t="shared" si="228"/>
        <v>Umbrella-social.video.umb</v>
      </c>
      <c r="H2173" s="24">
        <f t="shared" si="232"/>
        <v>8.6066249493784355E-3</v>
      </c>
      <c r="I2173" s="6">
        <f t="shared" si="232"/>
        <v>2.04</v>
      </c>
      <c r="J2173" s="6">
        <f t="shared" si="232"/>
        <v>8414062.4994616378</v>
      </c>
      <c r="K2173" s="18">
        <f t="shared" si="232"/>
        <v>4.9999999999999996E-2</v>
      </c>
      <c r="L2173" s="35">
        <f>Data!BR61</f>
        <v>4.1239788898882893E-3</v>
      </c>
      <c r="Q2173" s="21">
        <v>0</v>
      </c>
      <c r="R2173" s="21">
        <v>0</v>
      </c>
      <c r="S2173" s="21">
        <v>0</v>
      </c>
      <c r="T2173" s="38">
        <v>0</v>
      </c>
    </row>
    <row r="2174" spans="1:20" x14ac:dyDescent="0.25">
      <c r="A2174" s="17" t="s">
        <v>273</v>
      </c>
      <c r="B2174" s="8" t="s">
        <v>338</v>
      </c>
      <c r="C2174" s="8" t="s">
        <v>335</v>
      </c>
      <c r="D2174" s="8" t="str">
        <f t="shared" si="227"/>
        <v>Week_48-generic-fifi</v>
      </c>
      <c r="E2174" s="8" t="str">
        <f t="shared" si="228"/>
        <v>Umbrella-social.video.umb</v>
      </c>
      <c r="H2174" s="24">
        <f t="shared" si="232"/>
        <v>8.6066249493784355E-3</v>
      </c>
      <c r="I2174" s="6">
        <f t="shared" si="232"/>
        <v>2.04</v>
      </c>
      <c r="J2174" s="6">
        <f t="shared" si="232"/>
        <v>8414062.4994616378</v>
      </c>
      <c r="K2174" s="18">
        <f t="shared" si="232"/>
        <v>4.9999999999999996E-2</v>
      </c>
      <c r="L2174" s="35">
        <f>Data!BR62</f>
        <v>4.1239788898882893E-3</v>
      </c>
      <c r="Q2174" s="21">
        <v>0</v>
      </c>
      <c r="R2174" s="21">
        <v>0</v>
      </c>
      <c r="S2174" s="21">
        <v>0</v>
      </c>
      <c r="T2174" s="38">
        <v>0</v>
      </c>
    </row>
    <row r="2175" spans="1:20" x14ac:dyDescent="0.25">
      <c r="A2175" s="17" t="s">
        <v>274</v>
      </c>
      <c r="B2175" s="8" t="s">
        <v>338</v>
      </c>
      <c r="C2175" s="8" t="s">
        <v>335</v>
      </c>
      <c r="D2175" s="8" t="str">
        <f t="shared" si="227"/>
        <v>Week_49-generic-fifi</v>
      </c>
      <c r="E2175" s="8" t="str">
        <f t="shared" si="228"/>
        <v>Umbrella-social.video.umb</v>
      </c>
      <c r="H2175" s="24">
        <f t="shared" si="232"/>
        <v>8.6066249493784355E-3</v>
      </c>
      <c r="I2175" s="6">
        <f t="shared" si="232"/>
        <v>2.04</v>
      </c>
      <c r="J2175" s="6">
        <f t="shared" si="232"/>
        <v>8414062.4994616378</v>
      </c>
      <c r="K2175" s="18">
        <f t="shared" si="232"/>
        <v>4.9999999999999996E-2</v>
      </c>
      <c r="L2175" s="35">
        <f>Data!BR63</f>
        <v>4.1239788898882893E-3</v>
      </c>
      <c r="Q2175" s="21">
        <v>0</v>
      </c>
      <c r="R2175" s="21">
        <v>0</v>
      </c>
      <c r="S2175" s="21">
        <v>0</v>
      </c>
      <c r="T2175" s="38">
        <v>0</v>
      </c>
    </row>
    <row r="2176" spans="1:20" x14ac:dyDescent="0.25">
      <c r="A2176" s="17" t="s">
        <v>275</v>
      </c>
      <c r="B2176" s="8" t="s">
        <v>338</v>
      </c>
      <c r="C2176" s="8" t="s">
        <v>335</v>
      </c>
      <c r="D2176" s="8" t="str">
        <f t="shared" si="227"/>
        <v>Week_50-generic-fifi</v>
      </c>
      <c r="E2176" s="8" t="str">
        <f t="shared" si="228"/>
        <v>Umbrella-social.video.umb</v>
      </c>
      <c r="H2176" s="24">
        <f t="shared" si="232"/>
        <v>8.6066249493784355E-3</v>
      </c>
      <c r="I2176" s="6">
        <f t="shared" si="232"/>
        <v>2.04</v>
      </c>
      <c r="J2176" s="6">
        <f t="shared" si="232"/>
        <v>8414062.4994616378</v>
      </c>
      <c r="K2176" s="18">
        <f t="shared" si="232"/>
        <v>4.9999999999999996E-2</v>
      </c>
      <c r="L2176" s="35">
        <f>Data!BR64</f>
        <v>3.6038374082807572E-3</v>
      </c>
      <c r="Q2176" s="21">
        <v>0</v>
      </c>
      <c r="R2176" s="21">
        <v>336.53791469607933</v>
      </c>
      <c r="S2176" s="21">
        <v>4587.182658246822</v>
      </c>
      <c r="T2176" s="38">
        <v>0.11221688086812098</v>
      </c>
    </row>
    <row r="2177" spans="1:20" x14ac:dyDescent="0.25">
      <c r="A2177" s="17" t="s">
        <v>276</v>
      </c>
      <c r="B2177" s="8" t="s">
        <v>338</v>
      </c>
      <c r="C2177" s="8" t="s">
        <v>335</v>
      </c>
      <c r="D2177" s="8" t="str">
        <f t="shared" si="227"/>
        <v>Week_51-generic-fifi</v>
      </c>
      <c r="E2177" s="8" t="str">
        <f t="shared" si="228"/>
        <v>Umbrella-social.video.umb</v>
      </c>
      <c r="H2177" s="24">
        <f t="shared" si="232"/>
        <v>8.6066249493784355E-3</v>
      </c>
      <c r="I2177" s="6">
        <f t="shared" si="232"/>
        <v>2.04</v>
      </c>
      <c r="J2177" s="6">
        <f t="shared" si="232"/>
        <v>8414062.4994616378</v>
      </c>
      <c r="K2177" s="18">
        <f t="shared" si="232"/>
        <v>4.9999999999999996E-2</v>
      </c>
      <c r="L2177" s="35">
        <f>Data!BR65</f>
        <v>3.6038374082807572E-3</v>
      </c>
      <c r="Q2177" s="21">
        <v>0</v>
      </c>
      <c r="R2177" s="21">
        <v>296.83098759235759</v>
      </c>
      <c r="S2177" s="21">
        <v>3734.9905822974665</v>
      </c>
      <c r="T2177" s="38">
        <v>8.0692584607428897E-2</v>
      </c>
    </row>
    <row r="2178" spans="1:20" x14ac:dyDescent="0.25">
      <c r="A2178" s="17" t="s">
        <v>277</v>
      </c>
      <c r="B2178" s="8" t="s">
        <v>338</v>
      </c>
      <c r="C2178" s="8" t="s">
        <v>335</v>
      </c>
      <c r="D2178" s="8" t="str">
        <f t="shared" si="227"/>
        <v>Week_52-generic-fifi</v>
      </c>
      <c r="E2178" s="8" t="str">
        <f t="shared" si="228"/>
        <v>Umbrella-social.video.umb</v>
      </c>
      <c r="H2178" s="24">
        <f t="shared" si="232"/>
        <v>8.6066249493784355E-3</v>
      </c>
      <c r="I2178" s="6">
        <f t="shared" si="232"/>
        <v>2.04</v>
      </c>
      <c r="J2178" s="6">
        <f t="shared" si="232"/>
        <v>8414062.4994616378</v>
      </c>
      <c r="K2178" s="18">
        <f t="shared" si="232"/>
        <v>4.9999999999999996E-2</v>
      </c>
      <c r="L2178" s="35">
        <f>Data!BR66</f>
        <v>3.6038374082807572E-3</v>
      </c>
      <c r="Q2178" s="21">
        <v>0</v>
      </c>
      <c r="R2178" s="21">
        <v>11.929662004782516</v>
      </c>
      <c r="S2178" s="21">
        <v>157.16360866213276</v>
      </c>
      <c r="T2178" s="38">
        <v>4.1978991743130134E-3</v>
      </c>
    </row>
    <row r="2180" spans="1:20" x14ac:dyDescent="0.25">
      <c r="A2180" s="16" t="s">
        <v>328</v>
      </c>
      <c r="B2180" s="8" t="s">
        <v>338</v>
      </c>
      <c r="C2180" s="8" t="s">
        <v>335</v>
      </c>
      <c r="D2180" s="8" t="str">
        <f>A2180&amp;"-generic-cofi"</f>
        <v>Week_40_old-generic-cofi</v>
      </c>
      <c r="E2180" s="8" t="str">
        <f>IF(RIGHT(A2180,3)="old","Initial",B2180&amp;"-"&amp;C2180)</f>
        <v>Initial</v>
      </c>
      <c r="H2180" s="25">
        <f>SUMIFS(Data!N$2:N$48,Data!$L$2:$L$48,$C2180,Data!$M$2:$M$48,RIGHT($D2180,4))</f>
        <v>7.5723061600795668E-3</v>
      </c>
      <c r="I2180" s="42">
        <f>VLOOKUP(C2180,parms,8,FALSE)</f>
        <v>2.04</v>
      </c>
      <c r="J2180" s="28">
        <f>SUMIFS(Data!O$2:O$48,Data!$L$2:$L$48,$C2180,Data!$M$2:$M$48,RIGHT($D2180,4))</f>
        <v>7374406.4529322982</v>
      </c>
      <c r="K2180" s="25">
        <f>SUMIFS(Data!Q$2:Q$48,Data!$L$2:$L$48,$C2180,Data!$M$2:$M$48,RIGHT($D2180,4))</f>
        <v>7.4999999999999997E-2</v>
      </c>
      <c r="L2180" s="35">
        <f>Data!BR2</f>
        <v>4.0496729639443564E-3</v>
      </c>
      <c r="Q2180" s="21">
        <v>0</v>
      </c>
      <c r="R2180" s="21">
        <v>0</v>
      </c>
      <c r="S2180" s="21">
        <v>0</v>
      </c>
      <c r="T2180" s="38">
        <v>0</v>
      </c>
    </row>
    <row r="2181" spans="1:20" x14ac:dyDescent="0.25">
      <c r="A2181" s="16" t="s">
        <v>316</v>
      </c>
      <c r="B2181" s="8" t="s">
        <v>338</v>
      </c>
      <c r="C2181" s="8" t="s">
        <v>335</v>
      </c>
      <c r="D2181" s="8" t="str">
        <f t="shared" ref="D2181:D2244" si="233">A2181&amp;"-generic-cofi"</f>
        <v>Week_41_old-generic-cofi</v>
      </c>
      <c r="E2181" s="8" t="str">
        <f t="shared" ref="E2181:E2244" si="234">IF(RIGHT(A2181,3)="old","Initial",B2181&amp;"-"&amp;C2181)</f>
        <v>Initial</v>
      </c>
      <c r="H2181" s="24">
        <f t="shared" ref="H2181:K2196" si="235">H2180</f>
        <v>7.5723061600795668E-3</v>
      </c>
      <c r="I2181" s="6">
        <f>I2180</f>
        <v>2.04</v>
      </c>
      <c r="J2181" s="6">
        <f t="shared" si="235"/>
        <v>7374406.4529322982</v>
      </c>
      <c r="K2181" s="18">
        <f t="shared" si="235"/>
        <v>7.4999999999999997E-2</v>
      </c>
      <c r="L2181" s="35">
        <f>Data!BR3</f>
        <v>4.7927322233836875E-3</v>
      </c>
      <c r="Q2181" s="21">
        <v>0</v>
      </c>
      <c r="R2181" s="21">
        <v>0</v>
      </c>
      <c r="S2181" s="21">
        <v>0</v>
      </c>
      <c r="T2181" s="38">
        <v>0</v>
      </c>
    </row>
    <row r="2182" spans="1:20" x14ac:dyDescent="0.25">
      <c r="A2182" s="16" t="s">
        <v>317</v>
      </c>
      <c r="B2182" s="8" t="s">
        <v>338</v>
      </c>
      <c r="C2182" s="8" t="s">
        <v>335</v>
      </c>
      <c r="D2182" s="8" t="str">
        <f t="shared" si="233"/>
        <v>Week_42_old-generic-cofi</v>
      </c>
      <c r="E2182" s="8" t="str">
        <f t="shared" si="234"/>
        <v>Initial</v>
      </c>
      <c r="H2182" s="24">
        <f t="shared" si="235"/>
        <v>7.5723061600795668E-3</v>
      </c>
      <c r="I2182" s="6">
        <f t="shared" si="235"/>
        <v>2.04</v>
      </c>
      <c r="J2182" s="6">
        <f t="shared" si="235"/>
        <v>7374406.4529322982</v>
      </c>
      <c r="K2182" s="18">
        <f t="shared" si="235"/>
        <v>7.4999999999999997E-2</v>
      </c>
      <c r="L2182" s="35">
        <f>Data!BR4</f>
        <v>4.7927322233836875E-3</v>
      </c>
      <c r="Q2182" s="21">
        <v>0</v>
      </c>
      <c r="R2182" s="21">
        <v>0</v>
      </c>
      <c r="S2182" s="21">
        <v>0</v>
      </c>
      <c r="T2182" s="38">
        <v>0</v>
      </c>
    </row>
    <row r="2183" spans="1:20" x14ac:dyDescent="0.25">
      <c r="A2183" s="16" t="s">
        <v>318</v>
      </c>
      <c r="B2183" s="8" t="s">
        <v>338</v>
      </c>
      <c r="C2183" s="8" t="s">
        <v>335</v>
      </c>
      <c r="D2183" s="8" t="str">
        <f t="shared" si="233"/>
        <v>Week_43_old-generic-cofi</v>
      </c>
      <c r="E2183" s="8" t="str">
        <f t="shared" si="234"/>
        <v>Initial</v>
      </c>
      <c r="H2183" s="24">
        <f t="shared" si="235"/>
        <v>7.5723061600795668E-3</v>
      </c>
      <c r="I2183" s="6">
        <f t="shared" si="235"/>
        <v>2.04</v>
      </c>
      <c r="J2183" s="6">
        <f t="shared" si="235"/>
        <v>7374406.4529322982</v>
      </c>
      <c r="K2183" s="18">
        <f t="shared" si="235"/>
        <v>7.4999999999999997E-2</v>
      </c>
      <c r="L2183" s="35">
        <f>Data!BR5</f>
        <v>4.7927322233836875E-3</v>
      </c>
      <c r="Q2183" s="21">
        <v>0</v>
      </c>
      <c r="R2183" s="21">
        <v>0</v>
      </c>
      <c r="S2183" s="21">
        <v>0</v>
      </c>
      <c r="T2183" s="38">
        <v>0</v>
      </c>
    </row>
    <row r="2184" spans="1:20" x14ac:dyDescent="0.25">
      <c r="A2184" s="16" t="s">
        <v>319</v>
      </c>
      <c r="B2184" s="8" t="s">
        <v>338</v>
      </c>
      <c r="C2184" s="8" t="s">
        <v>335</v>
      </c>
      <c r="D2184" s="8" t="str">
        <f t="shared" si="233"/>
        <v>Week_44_old-generic-cofi</v>
      </c>
      <c r="E2184" s="8" t="str">
        <f t="shared" si="234"/>
        <v>Initial</v>
      </c>
      <c r="H2184" s="24">
        <f t="shared" si="235"/>
        <v>7.5723061600795668E-3</v>
      </c>
      <c r="I2184" s="6">
        <f t="shared" si="235"/>
        <v>2.04</v>
      </c>
      <c r="J2184" s="6">
        <f t="shared" si="235"/>
        <v>7374406.4529322982</v>
      </c>
      <c r="K2184" s="18">
        <f t="shared" si="235"/>
        <v>7.4999999999999997E-2</v>
      </c>
      <c r="L2184" s="35">
        <f>Data!BR6</f>
        <v>4.7927322233836875E-3</v>
      </c>
      <c r="Q2184" s="21">
        <v>0</v>
      </c>
      <c r="R2184" s="21">
        <v>0</v>
      </c>
      <c r="S2184" s="21">
        <v>0</v>
      </c>
      <c r="T2184" s="38">
        <v>0</v>
      </c>
    </row>
    <row r="2185" spans="1:20" x14ac:dyDescent="0.25">
      <c r="A2185" s="16" t="s">
        <v>320</v>
      </c>
      <c r="B2185" s="8" t="s">
        <v>338</v>
      </c>
      <c r="C2185" s="8" t="s">
        <v>335</v>
      </c>
      <c r="D2185" s="8" t="str">
        <f t="shared" si="233"/>
        <v>Week_45_old-generic-cofi</v>
      </c>
      <c r="E2185" s="8" t="str">
        <f t="shared" si="234"/>
        <v>Initial</v>
      </c>
      <c r="H2185" s="24">
        <f t="shared" si="235"/>
        <v>7.5723061600795668E-3</v>
      </c>
      <c r="I2185" s="6">
        <f t="shared" si="235"/>
        <v>2.04</v>
      </c>
      <c r="J2185" s="6">
        <f t="shared" si="235"/>
        <v>7374406.4529322982</v>
      </c>
      <c r="K2185" s="18">
        <f t="shared" si="235"/>
        <v>7.4999999999999997E-2</v>
      </c>
      <c r="L2185" s="35">
        <f>Data!BR7</f>
        <v>4.1239788898882893E-3</v>
      </c>
      <c r="Q2185" s="21">
        <v>0</v>
      </c>
      <c r="R2185" s="21">
        <v>0</v>
      </c>
      <c r="S2185" s="21">
        <v>0</v>
      </c>
      <c r="T2185" s="38">
        <v>0</v>
      </c>
    </row>
    <row r="2186" spans="1:20" x14ac:dyDescent="0.25">
      <c r="A2186" s="16" t="s">
        <v>321</v>
      </c>
      <c r="B2186" s="8" t="s">
        <v>338</v>
      </c>
      <c r="C2186" s="8" t="s">
        <v>335</v>
      </c>
      <c r="D2186" s="8" t="str">
        <f t="shared" si="233"/>
        <v>Week_46_old-generic-cofi</v>
      </c>
      <c r="E2186" s="8" t="str">
        <f t="shared" si="234"/>
        <v>Initial</v>
      </c>
      <c r="H2186" s="24">
        <f t="shared" si="235"/>
        <v>7.5723061600795668E-3</v>
      </c>
      <c r="I2186" s="6">
        <f t="shared" si="235"/>
        <v>2.04</v>
      </c>
      <c r="J2186" s="6">
        <f t="shared" si="235"/>
        <v>7374406.4529322982</v>
      </c>
      <c r="K2186" s="18">
        <f t="shared" si="235"/>
        <v>7.4999999999999997E-2</v>
      </c>
      <c r="L2186" s="35">
        <f>Data!BR8</f>
        <v>4.1239788898882893E-3</v>
      </c>
      <c r="Q2186" s="21">
        <v>0</v>
      </c>
      <c r="R2186" s="21">
        <v>0</v>
      </c>
      <c r="S2186" s="21">
        <v>0</v>
      </c>
      <c r="T2186" s="38">
        <v>0</v>
      </c>
    </row>
    <row r="2187" spans="1:20" x14ac:dyDescent="0.25">
      <c r="A2187" s="16" t="s">
        <v>322</v>
      </c>
      <c r="B2187" s="8" t="s">
        <v>338</v>
      </c>
      <c r="C2187" s="8" t="s">
        <v>335</v>
      </c>
      <c r="D2187" s="8" t="str">
        <f t="shared" si="233"/>
        <v>Week_47_old-generic-cofi</v>
      </c>
      <c r="E2187" s="8" t="str">
        <f t="shared" si="234"/>
        <v>Initial</v>
      </c>
      <c r="H2187" s="24">
        <f t="shared" si="235"/>
        <v>7.5723061600795668E-3</v>
      </c>
      <c r="I2187" s="6">
        <f t="shared" si="235"/>
        <v>2.04</v>
      </c>
      <c r="J2187" s="6">
        <f t="shared" si="235"/>
        <v>7374406.4529322982</v>
      </c>
      <c r="K2187" s="18">
        <f t="shared" si="235"/>
        <v>7.4999999999999997E-2</v>
      </c>
      <c r="L2187" s="35">
        <f>Data!BR9</f>
        <v>4.1239788898882893E-3</v>
      </c>
      <c r="Q2187" s="21">
        <v>0</v>
      </c>
      <c r="R2187" s="21">
        <v>0</v>
      </c>
      <c r="S2187" s="21">
        <v>0</v>
      </c>
      <c r="T2187" s="38">
        <v>0</v>
      </c>
    </row>
    <row r="2188" spans="1:20" x14ac:dyDescent="0.25">
      <c r="A2188" s="16" t="s">
        <v>323</v>
      </c>
      <c r="B2188" s="8" t="s">
        <v>338</v>
      </c>
      <c r="C2188" s="8" t="s">
        <v>335</v>
      </c>
      <c r="D2188" s="8" t="str">
        <f t="shared" si="233"/>
        <v>Week_48_old-generic-cofi</v>
      </c>
      <c r="E2188" s="8" t="str">
        <f t="shared" si="234"/>
        <v>Initial</v>
      </c>
      <c r="H2188" s="24">
        <f t="shared" si="235"/>
        <v>7.5723061600795668E-3</v>
      </c>
      <c r="I2188" s="6">
        <f t="shared" si="235"/>
        <v>2.04</v>
      </c>
      <c r="J2188" s="6">
        <f t="shared" si="235"/>
        <v>7374406.4529322982</v>
      </c>
      <c r="K2188" s="18">
        <f t="shared" si="235"/>
        <v>7.4999999999999997E-2</v>
      </c>
      <c r="L2188" s="35">
        <f>Data!BR10</f>
        <v>4.1239788898882893E-3</v>
      </c>
      <c r="Q2188" s="21">
        <v>0</v>
      </c>
      <c r="R2188" s="21">
        <v>0</v>
      </c>
      <c r="S2188" s="21">
        <v>0</v>
      </c>
      <c r="T2188" s="38">
        <v>0</v>
      </c>
    </row>
    <row r="2189" spans="1:20" x14ac:dyDescent="0.25">
      <c r="A2189" s="16" t="s">
        <v>324</v>
      </c>
      <c r="B2189" s="8" t="s">
        <v>338</v>
      </c>
      <c r="C2189" s="8" t="s">
        <v>335</v>
      </c>
      <c r="D2189" s="8" t="str">
        <f t="shared" si="233"/>
        <v>Week_49_old-generic-cofi</v>
      </c>
      <c r="E2189" s="8" t="str">
        <f t="shared" si="234"/>
        <v>Initial</v>
      </c>
      <c r="H2189" s="24">
        <f t="shared" si="235"/>
        <v>7.5723061600795668E-3</v>
      </c>
      <c r="I2189" s="6">
        <f t="shared" si="235"/>
        <v>2.04</v>
      </c>
      <c r="J2189" s="6">
        <f t="shared" si="235"/>
        <v>7374406.4529322982</v>
      </c>
      <c r="K2189" s="18">
        <f t="shared" si="235"/>
        <v>7.4999999999999997E-2</v>
      </c>
      <c r="L2189" s="35">
        <f>Data!BR11</f>
        <v>4.1239788898882893E-3</v>
      </c>
      <c r="Q2189" s="21">
        <v>0</v>
      </c>
      <c r="R2189" s="21">
        <v>0</v>
      </c>
      <c r="S2189" s="21">
        <v>0</v>
      </c>
      <c r="T2189" s="38">
        <v>0</v>
      </c>
    </row>
    <row r="2190" spans="1:20" x14ac:dyDescent="0.25">
      <c r="A2190" s="16" t="s">
        <v>325</v>
      </c>
      <c r="B2190" s="8" t="s">
        <v>338</v>
      </c>
      <c r="C2190" s="8" t="s">
        <v>335</v>
      </c>
      <c r="D2190" s="8" t="str">
        <f t="shared" si="233"/>
        <v>Week_50_old-generic-cofi</v>
      </c>
      <c r="E2190" s="8" t="str">
        <f t="shared" si="234"/>
        <v>Initial</v>
      </c>
      <c r="H2190" s="24">
        <f t="shared" si="235"/>
        <v>7.5723061600795668E-3</v>
      </c>
      <c r="I2190" s="6">
        <f t="shared" si="235"/>
        <v>2.04</v>
      </c>
      <c r="J2190" s="6">
        <f t="shared" si="235"/>
        <v>7374406.4529322982</v>
      </c>
      <c r="K2190" s="18">
        <f t="shared" si="235"/>
        <v>7.4999999999999997E-2</v>
      </c>
      <c r="L2190" s="35">
        <f>Data!BR12</f>
        <v>3.6038374082807572E-3</v>
      </c>
      <c r="Q2190" s="21">
        <v>0</v>
      </c>
      <c r="R2190" s="21">
        <v>0</v>
      </c>
      <c r="S2190" s="21">
        <v>0</v>
      </c>
      <c r="T2190" s="38">
        <v>0</v>
      </c>
    </row>
    <row r="2191" spans="1:20" x14ac:dyDescent="0.25">
      <c r="A2191" s="16" t="s">
        <v>326</v>
      </c>
      <c r="B2191" s="8" t="s">
        <v>338</v>
      </c>
      <c r="C2191" s="8" t="s">
        <v>335</v>
      </c>
      <c r="D2191" s="8" t="str">
        <f t="shared" si="233"/>
        <v>Week_51_old-generic-cofi</v>
      </c>
      <c r="E2191" s="8" t="str">
        <f t="shared" si="234"/>
        <v>Initial</v>
      </c>
      <c r="H2191" s="24">
        <f t="shared" si="235"/>
        <v>7.5723061600795668E-3</v>
      </c>
      <c r="I2191" s="6">
        <f t="shared" si="235"/>
        <v>2.04</v>
      </c>
      <c r="J2191" s="6">
        <f t="shared" si="235"/>
        <v>7374406.4529322982</v>
      </c>
      <c r="K2191" s="18">
        <f t="shared" si="235"/>
        <v>7.4999999999999997E-2</v>
      </c>
      <c r="L2191" s="35">
        <f>Data!BR13</f>
        <v>3.6038374082807572E-3</v>
      </c>
      <c r="Q2191" s="21">
        <v>0</v>
      </c>
      <c r="R2191" s="21">
        <v>0</v>
      </c>
      <c r="S2191" s="21">
        <v>0</v>
      </c>
      <c r="T2191" s="38">
        <v>0</v>
      </c>
    </row>
    <row r="2192" spans="1:20" x14ac:dyDescent="0.25">
      <c r="A2192" s="16" t="s">
        <v>327</v>
      </c>
      <c r="B2192" s="8" t="s">
        <v>338</v>
      </c>
      <c r="C2192" s="8" t="s">
        <v>335</v>
      </c>
      <c r="D2192" s="8" t="str">
        <f t="shared" si="233"/>
        <v>Week_52_old-generic-cofi</v>
      </c>
      <c r="E2192" s="8" t="str">
        <f t="shared" si="234"/>
        <v>Initial</v>
      </c>
      <c r="H2192" s="24">
        <f t="shared" si="235"/>
        <v>7.5723061600795668E-3</v>
      </c>
      <c r="I2192" s="6">
        <f t="shared" si="235"/>
        <v>2.04</v>
      </c>
      <c r="J2192" s="6">
        <f t="shared" si="235"/>
        <v>7374406.4529322982</v>
      </c>
      <c r="K2192" s="18">
        <f t="shared" si="235"/>
        <v>7.4999999999999997E-2</v>
      </c>
      <c r="L2192" s="35">
        <f>Data!BR14</f>
        <v>3.6038374082807572E-3</v>
      </c>
      <c r="Q2192" s="21">
        <v>0</v>
      </c>
      <c r="R2192" s="21">
        <v>0</v>
      </c>
      <c r="S2192" s="21">
        <v>0</v>
      </c>
      <c r="T2192" s="38">
        <v>0</v>
      </c>
    </row>
    <row r="2193" spans="1:20" x14ac:dyDescent="0.25">
      <c r="A2193" s="17" t="s">
        <v>262</v>
      </c>
      <c r="B2193" s="8" t="s">
        <v>338</v>
      </c>
      <c r="C2193" s="8" t="s">
        <v>335</v>
      </c>
      <c r="D2193" s="8" t="str">
        <f t="shared" si="233"/>
        <v>Week_01-generic-cofi</v>
      </c>
      <c r="E2193" s="8" t="str">
        <f t="shared" si="234"/>
        <v>Umbrella-social.video.umb</v>
      </c>
      <c r="H2193" s="24">
        <f t="shared" si="235"/>
        <v>7.5723061600795668E-3</v>
      </c>
      <c r="I2193" s="6">
        <f t="shared" si="235"/>
        <v>2.04</v>
      </c>
      <c r="J2193" s="6">
        <f t="shared" si="235"/>
        <v>7374406.4529322982</v>
      </c>
      <c r="K2193" s="18">
        <f t="shared" si="235"/>
        <v>7.4999999999999997E-2</v>
      </c>
      <c r="L2193" s="35">
        <f>Data!BR15</f>
        <v>3.6038374082807572E-3</v>
      </c>
      <c r="Q2193" s="21">
        <v>0</v>
      </c>
      <c r="R2193" s="21">
        <v>71.023151695901362</v>
      </c>
      <c r="S2193" s="21">
        <v>1366.4209995021151</v>
      </c>
      <c r="T2193" s="38">
        <v>6.1781631786270164E-2</v>
      </c>
    </row>
    <row r="2194" spans="1:20" x14ac:dyDescent="0.25">
      <c r="A2194" s="17" t="s">
        <v>263</v>
      </c>
      <c r="B2194" s="8" t="s">
        <v>338</v>
      </c>
      <c r="C2194" s="8" t="s">
        <v>335</v>
      </c>
      <c r="D2194" s="8" t="str">
        <f t="shared" si="233"/>
        <v>Week_02-generic-cofi</v>
      </c>
      <c r="E2194" s="8" t="str">
        <f t="shared" si="234"/>
        <v>Umbrella-social.video.umb</v>
      </c>
      <c r="H2194" s="24">
        <f t="shared" si="235"/>
        <v>7.5723061600795668E-3</v>
      </c>
      <c r="I2194" s="6">
        <f t="shared" si="235"/>
        <v>2.04</v>
      </c>
      <c r="J2194" s="6">
        <f t="shared" si="235"/>
        <v>7374406.4529322982</v>
      </c>
      <c r="K2194" s="18">
        <f t="shared" si="235"/>
        <v>7.4999999999999997E-2</v>
      </c>
      <c r="L2194" s="35">
        <f>Data!BR16</f>
        <v>3.4180725934209242E-3</v>
      </c>
      <c r="Q2194" s="21">
        <v>0</v>
      </c>
      <c r="R2194" s="21">
        <v>441.80840365906931</v>
      </c>
      <c r="S2194" s="21">
        <v>8164.5379611959706</v>
      </c>
      <c r="T2194" s="38">
        <v>0.30758982233508048</v>
      </c>
    </row>
    <row r="2195" spans="1:20" x14ac:dyDescent="0.25">
      <c r="A2195" s="17" t="s">
        <v>264</v>
      </c>
      <c r="B2195" s="8" t="s">
        <v>338</v>
      </c>
      <c r="C2195" s="8" t="s">
        <v>335</v>
      </c>
      <c r="D2195" s="8" t="str">
        <f t="shared" si="233"/>
        <v>Week_03-generic-cofi</v>
      </c>
      <c r="E2195" s="8" t="str">
        <f t="shared" si="234"/>
        <v>Umbrella-social.video.umb</v>
      </c>
      <c r="H2195" s="24">
        <f t="shared" si="235"/>
        <v>7.5723061600795668E-3</v>
      </c>
      <c r="I2195" s="6">
        <f t="shared" si="235"/>
        <v>2.04</v>
      </c>
      <c r="J2195" s="6">
        <f t="shared" si="235"/>
        <v>7374406.4529322982</v>
      </c>
      <c r="K2195" s="18">
        <f t="shared" si="235"/>
        <v>7.4999999999999997E-2</v>
      </c>
      <c r="L2195" s="35">
        <f>Data!BR17</f>
        <v>3.4180725934209242E-3</v>
      </c>
      <c r="Q2195" s="21">
        <v>0</v>
      </c>
      <c r="R2195" s="21">
        <v>186.75161630409937</v>
      </c>
      <c r="S2195" s="21">
        <v>3925.1042484940035</v>
      </c>
      <c r="T2195" s="38">
        <v>0.1726588888986984</v>
      </c>
    </row>
    <row r="2196" spans="1:20" x14ac:dyDescent="0.25">
      <c r="A2196" s="17" t="s">
        <v>265</v>
      </c>
      <c r="B2196" s="8" t="s">
        <v>338</v>
      </c>
      <c r="C2196" s="8" t="s">
        <v>335</v>
      </c>
      <c r="D2196" s="8" t="str">
        <f t="shared" si="233"/>
        <v>Week_04-generic-cofi</v>
      </c>
      <c r="E2196" s="8" t="str">
        <f t="shared" si="234"/>
        <v>Umbrella-social.video.umb</v>
      </c>
      <c r="H2196" s="24">
        <f t="shared" si="235"/>
        <v>7.5723061600795668E-3</v>
      </c>
      <c r="I2196" s="6">
        <f t="shared" si="235"/>
        <v>2.04</v>
      </c>
      <c r="J2196" s="6">
        <f t="shared" si="235"/>
        <v>7374406.4529322982</v>
      </c>
      <c r="K2196" s="18">
        <f t="shared" si="235"/>
        <v>7.4999999999999997E-2</v>
      </c>
      <c r="L2196" s="35">
        <f>Data!BR18</f>
        <v>3.4180725934209242E-3</v>
      </c>
      <c r="Q2196" s="21">
        <v>0</v>
      </c>
      <c r="R2196" s="21">
        <v>11.026864659444467</v>
      </c>
      <c r="S2196" s="21">
        <v>253.22416445236703</v>
      </c>
      <c r="T2196" s="38">
        <v>1.4114803835875045E-2</v>
      </c>
    </row>
    <row r="2197" spans="1:20" x14ac:dyDescent="0.25">
      <c r="A2197" s="17" t="s">
        <v>266</v>
      </c>
      <c r="B2197" s="8" t="s">
        <v>338</v>
      </c>
      <c r="C2197" s="8" t="s">
        <v>335</v>
      </c>
      <c r="D2197" s="8" t="str">
        <f t="shared" si="233"/>
        <v>Week_05-generic-cofi</v>
      </c>
      <c r="E2197" s="8" t="str">
        <f t="shared" si="234"/>
        <v>Umbrella-social.video.umb</v>
      </c>
      <c r="H2197" s="24">
        <f t="shared" ref="H2197:K2212" si="236">H2196</f>
        <v>7.5723061600795668E-3</v>
      </c>
      <c r="I2197" s="6">
        <f t="shared" si="236"/>
        <v>2.04</v>
      </c>
      <c r="J2197" s="6">
        <f t="shared" si="236"/>
        <v>7374406.4529322982</v>
      </c>
      <c r="K2197" s="18">
        <f t="shared" si="236"/>
        <v>7.4999999999999997E-2</v>
      </c>
      <c r="L2197" s="35">
        <f>Data!BR19</f>
        <v>3.4180725934209242E-3</v>
      </c>
      <c r="Q2197" s="21">
        <v>0</v>
      </c>
      <c r="R2197" s="21">
        <v>177.97390926651184</v>
      </c>
      <c r="S2197" s="21">
        <v>3715.7423675630957</v>
      </c>
      <c r="T2197" s="38">
        <v>0.16459060383720159</v>
      </c>
    </row>
    <row r="2198" spans="1:20" x14ac:dyDescent="0.25">
      <c r="A2198" s="17" t="s">
        <v>267</v>
      </c>
      <c r="B2198" s="8" t="s">
        <v>338</v>
      </c>
      <c r="C2198" s="8" t="s">
        <v>335</v>
      </c>
      <c r="D2198" s="8" t="str">
        <f t="shared" si="233"/>
        <v>Week_06-generic-cofi</v>
      </c>
      <c r="E2198" s="8" t="str">
        <f t="shared" si="234"/>
        <v>Umbrella-social.video.umb</v>
      </c>
      <c r="H2198" s="24">
        <f t="shared" si="236"/>
        <v>7.5723061600795668E-3</v>
      </c>
      <c r="I2198" s="6">
        <f t="shared" si="236"/>
        <v>2.04</v>
      </c>
      <c r="J2198" s="6">
        <f t="shared" si="236"/>
        <v>7374406.4529322982</v>
      </c>
      <c r="K2198" s="18">
        <f t="shared" si="236"/>
        <v>7.4999999999999997E-2</v>
      </c>
      <c r="L2198" s="35">
        <f>Data!BR20</f>
        <v>3.5295314823368239E-3</v>
      </c>
      <c r="Q2198" s="21">
        <v>0</v>
      </c>
      <c r="R2198" s="21">
        <v>114.03725844133302</v>
      </c>
      <c r="S2198" s="21">
        <v>2383.3495379890774</v>
      </c>
      <c r="T2198" s="38">
        <v>0.10443798421466755</v>
      </c>
    </row>
    <row r="2199" spans="1:20" x14ac:dyDescent="0.25">
      <c r="A2199" s="17" t="s">
        <v>268</v>
      </c>
      <c r="B2199" s="8" t="s">
        <v>338</v>
      </c>
      <c r="C2199" s="8" t="s">
        <v>335</v>
      </c>
      <c r="D2199" s="8" t="str">
        <f t="shared" si="233"/>
        <v>Week_07-generic-cofi</v>
      </c>
      <c r="E2199" s="8" t="str">
        <f t="shared" si="234"/>
        <v>Umbrella-social.video.umb</v>
      </c>
      <c r="H2199" s="24">
        <f t="shared" si="236"/>
        <v>7.5723061600795668E-3</v>
      </c>
      <c r="I2199" s="6">
        <f t="shared" si="236"/>
        <v>2.04</v>
      </c>
      <c r="J2199" s="6">
        <f t="shared" si="236"/>
        <v>7374406.4529322982</v>
      </c>
      <c r="K2199" s="18">
        <f t="shared" si="236"/>
        <v>7.4999999999999997E-2</v>
      </c>
      <c r="L2199" s="35">
        <f>Data!BR21</f>
        <v>3.5295314823368239E-3</v>
      </c>
      <c r="Q2199" s="21">
        <v>0</v>
      </c>
      <c r="R2199" s="21">
        <v>83.429440210679417</v>
      </c>
      <c r="S2199" s="21">
        <v>2010.7187824873824</v>
      </c>
      <c r="T2199" s="38">
        <v>0.11193480754962082</v>
      </c>
    </row>
    <row r="2200" spans="1:20" x14ac:dyDescent="0.25">
      <c r="A2200" s="17" t="s">
        <v>269</v>
      </c>
      <c r="B2200" s="8" t="s">
        <v>338</v>
      </c>
      <c r="C2200" s="8" t="s">
        <v>335</v>
      </c>
      <c r="D2200" s="8" t="str">
        <f t="shared" si="233"/>
        <v>Week_08-generic-cofi</v>
      </c>
      <c r="E2200" s="8" t="str">
        <f t="shared" si="234"/>
        <v>Umbrella-social.video.umb</v>
      </c>
      <c r="H2200" s="24">
        <f t="shared" si="236"/>
        <v>7.5723061600795668E-3</v>
      </c>
      <c r="I2200" s="6">
        <f t="shared" si="236"/>
        <v>2.04</v>
      </c>
      <c r="J2200" s="6">
        <f t="shared" si="236"/>
        <v>7374406.4529322982</v>
      </c>
      <c r="K2200" s="18">
        <f t="shared" si="236"/>
        <v>7.4999999999999997E-2</v>
      </c>
      <c r="L2200" s="35">
        <f>Data!BR22</f>
        <v>3.5295314823368239E-3</v>
      </c>
      <c r="Q2200" s="21">
        <v>0</v>
      </c>
      <c r="R2200" s="21">
        <v>229.51825387745541</v>
      </c>
      <c r="S2200" s="21">
        <v>4807.4661450342255</v>
      </c>
      <c r="T2200" s="38">
        <v>0.1855143473647195</v>
      </c>
    </row>
    <row r="2201" spans="1:20" x14ac:dyDescent="0.25">
      <c r="A2201" s="17" t="s">
        <v>270</v>
      </c>
      <c r="B2201" s="8" t="s">
        <v>338</v>
      </c>
      <c r="C2201" s="8" t="s">
        <v>335</v>
      </c>
      <c r="D2201" s="8" t="str">
        <f t="shared" si="233"/>
        <v>Week_09-generic-cofi</v>
      </c>
      <c r="E2201" s="8" t="str">
        <f t="shared" si="234"/>
        <v>Umbrella-social.video.umb</v>
      </c>
      <c r="H2201" s="24">
        <f t="shared" si="236"/>
        <v>7.5723061600795668E-3</v>
      </c>
      <c r="I2201" s="6">
        <f t="shared" si="236"/>
        <v>2.04</v>
      </c>
      <c r="J2201" s="6">
        <f t="shared" si="236"/>
        <v>7374406.4529322982</v>
      </c>
      <c r="K2201" s="18">
        <f t="shared" si="236"/>
        <v>7.4999999999999997E-2</v>
      </c>
      <c r="L2201" s="35">
        <f>Data!BR23</f>
        <v>3.5295314823368239E-3</v>
      </c>
      <c r="Q2201" s="21">
        <v>0</v>
      </c>
      <c r="R2201" s="21">
        <v>223.57711158900548</v>
      </c>
      <c r="S2201" s="21">
        <v>4609.6018046555773</v>
      </c>
      <c r="T2201" s="38">
        <v>0.19818065956791842</v>
      </c>
    </row>
    <row r="2202" spans="1:20" x14ac:dyDescent="0.25">
      <c r="A2202" s="17" t="s">
        <v>249</v>
      </c>
      <c r="B2202" s="8" t="s">
        <v>338</v>
      </c>
      <c r="C2202" s="8" t="s">
        <v>335</v>
      </c>
      <c r="D2202" s="8" t="str">
        <f t="shared" si="233"/>
        <v>Week_10-generic-cofi</v>
      </c>
      <c r="E2202" s="8" t="str">
        <f t="shared" si="234"/>
        <v>Umbrella-social.video.umb</v>
      </c>
      <c r="H2202" s="24">
        <f t="shared" si="236"/>
        <v>7.5723061600795668E-3</v>
      </c>
      <c r="I2202" s="6">
        <f t="shared" si="236"/>
        <v>2.04</v>
      </c>
      <c r="J2202" s="6">
        <f t="shared" si="236"/>
        <v>7374406.4529322982</v>
      </c>
      <c r="K2202" s="18">
        <f t="shared" si="236"/>
        <v>7.4999999999999997E-2</v>
      </c>
      <c r="L2202" s="35">
        <f>Data!BR24</f>
        <v>3.5295314823368239E-3</v>
      </c>
      <c r="Q2202" s="21">
        <v>0</v>
      </c>
      <c r="R2202" s="21">
        <v>235.36283334059766</v>
      </c>
      <c r="S2202" s="21">
        <v>4927.7780408617946</v>
      </c>
      <c r="T2202" s="38">
        <v>0.20495280590312503</v>
      </c>
    </row>
    <row r="2203" spans="1:20" x14ac:dyDescent="0.25">
      <c r="A2203" s="17" t="s">
        <v>250</v>
      </c>
      <c r="B2203" s="8" t="s">
        <v>338</v>
      </c>
      <c r="C2203" s="8" t="s">
        <v>335</v>
      </c>
      <c r="D2203" s="8" t="str">
        <f t="shared" si="233"/>
        <v>Week_11-generic-cofi</v>
      </c>
      <c r="E2203" s="8" t="str">
        <f t="shared" si="234"/>
        <v>Umbrella-social.video.umb</v>
      </c>
      <c r="H2203" s="24">
        <f t="shared" si="236"/>
        <v>7.5723061600795668E-3</v>
      </c>
      <c r="I2203" s="6">
        <f t="shared" si="236"/>
        <v>2.04</v>
      </c>
      <c r="J2203" s="6">
        <f t="shared" si="236"/>
        <v>7374406.4529322982</v>
      </c>
      <c r="K2203" s="18">
        <f t="shared" si="236"/>
        <v>7.4999999999999997E-2</v>
      </c>
      <c r="L2203" s="35">
        <f>Data!BR25</f>
        <v>3.5295314823368239E-3</v>
      </c>
      <c r="Q2203" s="21">
        <v>0</v>
      </c>
      <c r="R2203" s="21">
        <v>205.38119298705433</v>
      </c>
      <c r="S2203" s="21">
        <v>4503.6815042257722</v>
      </c>
      <c r="T2203" s="38">
        <v>0.20887536519803962</v>
      </c>
    </row>
    <row r="2204" spans="1:20" x14ac:dyDescent="0.25">
      <c r="A2204" s="17" t="s">
        <v>251</v>
      </c>
      <c r="B2204" s="8" t="s">
        <v>338</v>
      </c>
      <c r="C2204" s="8" t="s">
        <v>335</v>
      </c>
      <c r="D2204" s="8" t="str">
        <f t="shared" si="233"/>
        <v>Week_12-generic-cofi</v>
      </c>
      <c r="E2204" s="8" t="str">
        <f t="shared" si="234"/>
        <v>Umbrella-social.video.umb</v>
      </c>
      <c r="H2204" s="24">
        <f t="shared" si="236"/>
        <v>7.5723061600795668E-3</v>
      </c>
      <c r="I2204" s="6">
        <f t="shared" si="236"/>
        <v>2.04</v>
      </c>
      <c r="J2204" s="6">
        <f t="shared" si="236"/>
        <v>7374406.4529322982</v>
      </c>
      <c r="K2204" s="18">
        <f t="shared" si="236"/>
        <v>7.4999999999999997E-2</v>
      </c>
      <c r="L2204" s="35">
        <f>Data!BR26</f>
        <v>3.5295314823368239E-3</v>
      </c>
      <c r="Q2204" s="21">
        <v>0</v>
      </c>
      <c r="R2204" s="21">
        <v>129.31506226287163</v>
      </c>
      <c r="S2204" s="21">
        <v>2837.57002692489</v>
      </c>
      <c r="T2204" s="38">
        <v>0.12651935973986361</v>
      </c>
    </row>
    <row r="2205" spans="1:20" x14ac:dyDescent="0.25">
      <c r="A2205" s="17" t="s">
        <v>252</v>
      </c>
      <c r="B2205" s="8" t="s">
        <v>338</v>
      </c>
      <c r="C2205" s="8" t="s">
        <v>335</v>
      </c>
      <c r="D2205" s="8" t="str">
        <f t="shared" si="233"/>
        <v>Week_13-generic-cofi</v>
      </c>
      <c r="E2205" s="8" t="str">
        <f t="shared" si="234"/>
        <v>Umbrella-social.video.umb</v>
      </c>
      <c r="H2205" s="24">
        <f t="shared" si="236"/>
        <v>7.5723061600795668E-3</v>
      </c>
      <c r="I2205" s="6">
        <f t="shared" si="236"/>
        <v>2.04</v>
      </c>
      <c r="J2205" s="6">
        <f t="shared" si="236"/>
        <v>7374406.4529322982</v>
      </c>
      <c r="K2205" s="18">
        <f t="shared" si="236"/>
        <v>7.4999999999999997E-2</v>
      </c>
      <c r="L2205" s="35">
        <f>Data!BR27</f>
        <v>3.5295314823368239E-3</v>
      </c>
      <c r="Q2205" s="21">
        <v>0</v>
      </c>
      <c r="R2205" s="21">
        <v>284.83184226912897</v>
      </c>
      <c r="S2205" s="21">
        <v>6198.1624217618537</v>
      </c>
      <c r="T2205" s="38">
        <v>0.27960128745073187</v>
      </c>
    </row>
    <row r="2206" spans="1:20" x14ac:dyDescent="0.25">
      <c r="A2206" s="17" t="s">
        <v>253</v>
      </c>
      <c r="B2206" s="8" t="s">
        <v>338</v>
      </c>
      <c r="C2206" s="8" t="s">
        <v>335</v>
      </c>
      <c r="D2206" s="8" t="str">
        <f t="shared" si="233"/>
        <v>Week_14-generic-cofi</v>
      </c>
      <c r="E2206" s="8" t="str">
        <f t="shared" si="234"/>
        <v>Umbrella-social.video.umb</v>
      </c>
      <c r="H2206" s="24">
        <f t="shared" si="236"/>
        <v>7.5723061600795668E-3</v>
      </c>
      <c r="I2206" s="6">
        <f t="shared" si="236"/>
        <v>2.04</v>
      </c>
      <c r="J2206" s="6">
        <f t="shared" si="236"/>
        <v>7374406.4529322982</v>
      </c>
      <c r="K2206" s="18">
        <f t="shared" si="236"/>
        <v>7.4999999999999997E-2</v>
      </c>
      <c r="L2206" s="35">
        <f>Data!BR28</f>
        <v>3.5295314823368239E-3</v>
      </c>
      <c r="Q2206" s="21">
        <v>0</v>
      </c>
      <c r="R2206" s="21">
        <v>332.43195937057186</v>
      </c>
      <c r="S2206" s="21">
        <v>7087.1618899270134</v>
      </c>
      <c r="T2206" s="38">
        <v>0.26802582027117305</v>
      </c>
    </row>
    <row r="2207" spans="1:20" x14ac:dyDescent="0.25">
      <c r="A2207" s="17" t="s">
        <v>254</v>
      </c>
      <c r="B2207" s="8" t="s">
        <v>338</v>
      </c>
      <c r="C2207" s="8" t="s">
        <v>335</v>
      </c>
      <c r="D2207" s="8" t="str">
        <f t="shared" si="233"/>
        <v>Week_15-generic-cofi</v>
      </c>
      <c r="E2207" s="8" t="str">
        <f t="shared" si="234"/>
        <v>Umbrella-social.video.umb</v>
      </c>
      <c r="H2207" s="24">
        <f t="shared" si="236"/>
        <v>7.5723061600795668E-3</v>
      </c>
      <c r="I2207" s="6">
        <f t="shared" si="236"/>
        <v>2.04</v>
      </c>
      <c r="J2207" s="6">
        <f t="shared" si="236"/>
        <v>7374406.4529322982</v>
      </c>
      <c r="K2207" s="18">
        <f t="shared" si="236"/>
        <v>7.4999999999999997E-2</v>
      </c>
      <c r="L2207" s="35">
        <f>Data!BR29</f>
        <v>3.6409903712527236E-3</v>
      </c>
      <c r="Q2207" s="21">
        <v>0</v>
      </c>
      <c r="R2207" s="21">
        <v>20.795633776523417</v>
      </c>
      <c r="S2207" s="21">
        <v>452.50080114828512</v>
      </c>
      <c r="T2207" s="38">
        <v>2.3129078577869056E-2</v>
      </c>
    </row>
    <row r="2208" spans="1:20" x14ac:dyDescent="0.25">
      <c r="A2208" s="17" t="s">
        <v>255</v>
      </c>
      <c r="B2208" s="8" t="s">
        <v>338</v>
      </c>
      <c r="C2208" s="8" t="s">
        <v>335</v>
      </c>
      <c r="D2208" s="8" t="str">
        <f t="shared" si="233"/>
        <v>Week_16-generic-cofi</v>
      </c>
      <c r="E2208" s="8" t="str">
        <f t="shared" si="234"/>
        <v>Umbrella-social.video.umb</v>
      </c>
      <c r="H2208" s="24">
        <f t="shared" si="236"/>
        <v>7.5723061600795668E-3</v>
      </c>
      <c r="I2208" s="6">
        <f t="shared" si="236"/>
        <v>2.04</v>
      </c>
      <c r="J2208" s="6">
        <f t="shared" si="236"/>
        <v>7374406.4529322982</v>
      </c>
      <c r="K2208" s="18">
        <f t="shared" si="236"/>
        <v>7.4999999999999997E-2</v>
      </c>
      <c r="L2208" s="35">
        <f>Data!BR30</f>
        <v>3.6409903712527236E-3</v>
      </c>
      <c r="Q2208" s="21">
        <v>0</v>
      </c>
      <c r="R2208" s="21">
        <v>283.61411981356935</v>
      </c>
      <c r="S2208" s="21">
        <v>5517.7560580500385</v>
      </c>
      <c r="T2208" s="38">
        <v>0.21069026778279532</v>
      </c>
    </row>
    <row r="2209" spans="1:20" x14ac:dyDescent="0.25">
      <c r="A2209" s="17" t="s">
        <v>256</v>
      </c>
      <c r="B2209" s="8" t="s">
        <v>338</v>
      </c>
      <c r="C2209" s="8" t="s">
        <v>335</v>
      </c>
      <c r="D2209" s="8" t="str">
        <f t="shared" si="233"/>
        <v>Week_17-generic-cofi</v>
      </c>
      <c r="E2209" s="8" t="str">
        <f t="shared" si="234"/>
        <v>Umbrella-social.video.umb</v>
      </c>
      <c r="H2209" s="24">
        <f t="shared" si="236"/>
        <v>7.5723061600795668E-3</v>
      </c>
      <c r="I2209" s="6">
        <f t="shared" si="236"/>
        <v>2.04</v>
      </c>
      <c r="J2209" s="6">
        <f t="shared" si="236"/>
        <v>7374406.4529322982</v>
      </c>
      <c r="K2209" s="18">
        <f t="shared" si="236"/>
        <v>7.4999999999999997E-2</v>
      </c>
      <c r="L2209" s="35">
        <f>Data!BR31</f>
        <v>3.6409903712527236E-3</v>
      </c>
      <c r="Q2209" s="21">
        <v>0</v>
      </c>
      <c r="R2209" s="21">
        <v>189.52076937059621</v>
      </c>
      <c r="S2209" s="21">
        <v>3857.8949677088917</v>
      </c>
      <c r="T2209" s="38">
        <v>0.1605345757518345</v>
      </c>
    </row>
    <row r="2210" spans="1:20" x14ac:dyDescent="0.25">
      <c r="A2210" s="17" t="s">
        <v>257</v>
      </c>
      <c r="B2210" s="8" t="s">
        <v>338</v>
      </c>
      <c r="C2210" s="8" t="s">
        <v>335</v>
      </c>
      <c r="D2210" s="8" t="str">
        <f t="shared" si="233"/>
        <v>Week_18-generic-cofi</v>
      </c>
      <c r="E2210" s="8" t="str">
        <f t="shared" si="234"/>
        <v>Umbrella-social.video.umb</v>
      </c>
      <c r="H2210" s="24">
        <f t="shared" si="236"/>
        <v>7.5723061600795668E-3</v>
      </c>
      <c r="I2210" s="6">
        <f t="shared" si="236"/>
        <v>2.04</v>
      </c>
      <c r="J2210" s="6">
        <f t="shared" si="236"/>
        <v>7374406.4529322982</v>
      </c>
      <c r="K2210" s="18">
        <f t="shared" si="236"/>
        <v>7.4999999999999997E-2</v>
      </c>
      <c r="L2210" s="35">
        <f>Data!BR32</f>
        <v>3.6409903712527236E-3</v>
      </c>
      <c r="Q2210" s="21">
        <v>0</v>
      </c>
      <c r="R2210" s="21">
        <v>9.6031831216546877</v>
      </c>
      <c r="S2210" s="21">
        <v>233.02547417976331</v>
      </c>
      <c r="T2210" s="38">
        <v>1.3038501782619116E-2</v>
      </c>
    </row>
    <row r="2211" spans="1:20" x14ac:dyDescent="0.25">
      <c r="A2211" s="17" t="s">
        <v>258</v>
      </c>
      <c r="B2211" s="8" t="s">
        <v>338</v>
      </c>
      <c r="C2211" s="8" t="s">
        <v>335</v>
      </c>
      <c r="D2211" s="8" t="str">
        <f t="shared" si="233"/>
        <v>Week_19-generic-cofi</v>
      </c>
      <c r="E2211" s="8" t="str">
        <f t="shared" si="234"/>
        <v>Umbrella-social.video.umb</v>
      </c>
      <c r="H2211" s="24">
        <f t="shared" si="236"/>
        <v>7.5723061600795668E-3</v>
      </c>
      <c r="I2211" s="6">
        <f t="shared" si="236"/>
        <v>2.04</v>
      </c>
      <c r="J2211" s="6">
        <f t="shared" si="236"/>
        <v>7374406.4529322982</v>
      </c>
      <c r="K2211" s="18">
        <f t="shared" si="236"/>
        <v>7.4999999999999997E-2</v>
      </c>
      <c r="L2211" s="35">
        <f>Data!BR33</f>
        <v>3.4180725934209242E-3</v>
      </c>
      <c r="Q2211" s="21">
        <v>0</v>
      </c>
      <c r="R2211" s="21">
        <v>150.21643608613647</v>
      </c>
      <c r="S2211" s="21">
        <v>3545.3777950489798</v>
      </c>
      <c r="T2211" s="38">
        <v>0.20363848800794382</v>
      </c>
    </row>
    <row r="2212" spans="1:20" x14ac:dyDescent="0.25">
      <c r="A2212" s="17" t="s">
        <v>259</v>
      </c>
      <c r="B2212" s="8" t="s">
        <v>338</v>
      </c>
      <c r="C2212" s="8" t="s">
        <v>335</v>
      </c>
      <c r="D2212" s="8" t="str">
        <f t="shared" si="233"/>
        <v>Week_20-generic-cofi</v>
      </c>
      <c r="E2212" s="8" t="str">
        <f t="shared" si="234"/>
        <v>Umbrella-social.video.umb</v>
      </c>
      <c r="H2212" s="24">
        <f t="shared" si="236"/>
        <v>7.5723061600795668E-3</v>
      </c>
      <c r="I2212" s="6">
        <f t="shared" si="236"/>
        <v>2.04</v>
      </c>
      <c r="J2212" s="6">
        <f t="shared" si="236"/>
        <v>7374406.4529322982</v>
      </c>
      <c r="K2212" s="18">
        <f t="shared" si="236"/>
        <v>7.4999999999999997E-2</v>
      </c>
      <c r="L2212" s="35">
        <f>Data!BR34</f>
        <v>3.4180725934209242E-3</v>
      </c>
      <c r="Q2212" s="21">
        <v>0</v>
      </c>
      <c r="R2212" s="21">
        <v>65.514463569233854</v>
      </c>
      <c r="S2212" s="21">
        <v>1310.5697897006262</v>
      </c>
      <c r="T2212" s="38">
        <v>5.6857682811212951E-2</v>
      </c>
    </row>
    <row r="2213" spans="1:20" x14ac:dyDescent="0.25">
      <c r="A2213" s="17" t="s">
        <v>260</v>
      </c>
      <c r="B2213" s="8" t="s">
        <v>338</v>
      </c>
      <c r="C2213" s="8" t="s">
        <v>335</v>
      </c>
      <c r="D2213" s="8" t="str">
        <f t="shared" si="233"/>
        <v>Week_21-generic-cofi</v>
      </c>
      <c r="E2213" s="8" t="str">
        <f t="shared" si="234"/>
        <v>Umbrella-social.video.umb</v>
      </c>
      <c r="H2213" s="24">
        <f t="shared" ref="H2213:K2228" si="237">H2212</f>
        <v>7.5723061600795668E-3</v>
      </c>
      <c r="I2213" s="6">
        <f t="shared" si="237"/>
        <v>2.04</v>
      </c>
      <c r="J2213" s="6">
        <f t="shared" si="237"/>
        <v>7374406.4529322982</v>
      </c>
      <c r="K2213" s="18">
        <f t="shared" si="237"/>
        <v>7.4999999999999997E-2</v>
      </c>
      <c r="L2213" s="35">
        <f>Data!BR35</f>
        <v>3.4180725934209242E-3</v>
      </c>
      <c r="Q2213" s="21">
        <v>0</v>
      </c>
      <c r="R2213" s="21">
        <v>182.99821028071742</v>
      </c>
      <c r="S2213" s="21">
        <v>3763.521556556997</v>
      </c>
      <c r="T2213" s="38">
        <v>0.16653717634936716</v>
      </c>
    </row>
    <row r="2214" spans="1:20" x14ac:dyDescent="0.25">
      <c r="A2214" s="17" t="s">
        <v>261</v>
      </c>
      <c r="B2214" s="8" t="s">
        <v>338</v>
      </c>
      <c r="C2214" s="8" t="s">
        <v>335</v>
      </c>
      <c r="D2214" s="8" t="str">
        <f t="shared" si="233"/>
        <v>Week_22-generic-cofi</v>
      </c>
      <c r="E2214" s="8" t="str">
        <f t="shared" si="234"/>
        <v>Umbrella-social.video.umb</v>
      </c>
      <c r="H2214" s="24">
        <f t="shared" si="237"/>
        <v>7.5723061600795668E-3</v>
      </c>
      <c r="I2214" s="6">
        <f t="shared" si="237"/>
        <v>2.04</v>
      </c>
      <c r="J2214" s="6">
        <f t="shared" si="237"/>
        <v>7374406.4529322982</v>
      </c>
      <c r="K2214" s="18">
        <f t="shared" si="237"/>
        <v>7.4999999999999997E-2</v>
      </c>
      <c r="L2214" s="35">
        <f>Data!BR36</f>
        <v>3.4180725934209242E-3</v>
      </c>
      <c r="Q2214" s="21">
        <v>0</v>
      </c>
      <c r="R2214" s="21">
        <v>14.647143562719215</v>
      </c>
      <c r="S2214" s="21">
        <v>298.91745629581908</v>
      </c>
      <c r="T2214" s="38">
        <v>1.3569555679444067E-2</v>
      </c>
    </row>
    <row r="2215" spans="1:20" x14ac:dyDescent="0.25">
      <c r="A2215" s="17" t="s">
        <v>278</v>
      </c>
      <c r="B2215" s="8" t="s">
        <v>338</v>
      </c>
      <c r="C2215" s="8" t="s">
        <v>335</v>
      </c>
      <c r="D2215" s="8" t="str">
        <f t="shared" si="233"/>
        <v>Week_23-generic-cofi</v>
      </c>
      <c r="E2215" s="8" t="str">
        <f t="shared" si="234"/>
        <v>Umbrella-social.video.umb</v>
      </c>
      <c r="H2215" s="24">
        <f t="shared" si="237"/>
        <v>7.5723061600795668E-3</v>
      </c>
      <c r="I2215" s="6">
        <f t="shared" si="237"/>
        <v>2.04</v>
      </c>
      <c r="J2215" s="6">
        <f t="shared" si="237"/>
        <v>7374406.4529322982</v>
      </c>
      <c r="K2215" s="18">
        <f t="shared" si="237"/>
        <v>7.4999999999999997E-2</v>
      </c>
      <c r="L2215" s="35">
        <f>Data!BR37</f>
        <v>3.5295314823368239E-3</v>
      </c>
      <c r="Q2215" s="21">
        <v>0</v>
      </c>
      <c r="R2215" s="21">
        <v>0.69680210226685002</v>
      </c>
      <c r="S2215" s="21">
        <v>16.312500759889989</v>
      </c>
      <c r="T2215" s="38">
        <v>1.0241599550627756E-3</v>
      </c>
    </row>
    <row r="2216" spans="1:20" x14ac:dyDescent="0.25">
      <c r="A2216" s="17" t="s">
        <v>279</v>
      </c>
      <c r="B2216" s="8" t="s">
        <v>338</v>
      </c>
      <c r="C2216" s="8" t="s">
        <v>335</v>
      </c>
      <c r="D2216" s="8" t="str">
        <f t="shared" si="233"/>
        <v>Week_24-generic-cofi</v>
      </c>
      <c r="E2216" s="8" t="str">
        <f t="shared" si="234"/>
        <v>Umbrella-social.video.umb</v>
      </c>
      <c r="H2216" s="24">
        <f t="shared" si="237"/>
        <v>7.5723061600795668E-3</v>
      </c>
      <c r="I2216" s="6">
        <f t="shared" si="237"/>
        <v>2.04</v>
      </c>
      <c r="J2216" s="6">
        <f t="shared" si="237"/>
        <v>7374406.4529322982</v>
      </c>
      <c r="K2216" s="18">
        <f t="shared" si="237"/>
        <v>7.4999999999999997E-2</v>
      </c>
      <c r="L2216" s="35">
        <f>Data!BR38</f>
        <v>3.5295314823368239E-3</v>
      </c>
      <c r="Q2216" s="21">
        <v>0</v>
      </c>
      <c r="R2216" s="21">
        <v>5.9722754349644955E-2</v>
      </c>
      <c r="S2216" s="21">
        <v>1.310543866083131</v>
      </c>
      <c r="T2216" s="38">
        <v>7.6848404402030113E-5</v>
      </c>
    </row>
    <row r="2217" spans="1:20" x14ac:dyDescent="0.25">
      <c r="A2217" s="17" t="s">
        <v>280</v>
      </c>
      <c r="B2217" s="8" t="s">
        <v>338</v>
      </c>
      <c r="C2217" s="8" t="s">
        <v>335</v>
      </c>
      <c r="D2217" s="8" t="str">
        <f t="shared" si="233"/>
        <v>Week_25-generic-cofi</v>
      </c>
      <c r="E2217" s="8" t="str">
        <f t="shared" si="234"/>
        <v>Umbrella-social.video.umb</v>
      </c>
      <c r="H2217" s="24">
        <f t="shared" si="237"/>
        <v>7.5723061600795668E-3</v>
      </c>
      <c r="I2217" s="6">
        <f t="shared" si="237"/>
        <v>2.04</v>
      </c>
      <c r="J2217" s="6">
        <f t="shared" si="237"/>
        <v>7374406.4529322982</v>
      </c>
      <c r="K2217" s="18">
        <f t="shared" si="237"/>
        <v>7.4999999999999997E-2</v>
      </c>
      <c r="L2217" s="35">
        <f>Data!BR39</f>
        <v>3.5295314823368239E-3</v>
      </c>
      <c r="Q2217" s="21">
        <v>0</v>
      </c>
      <c r="R2217" s="21">
        <v>4.3758334297422071E-3</v>
      </c>
      <c r="S2217" s="21">
        <v>9.5129146313337229E-2</v>
      </c>
      <c r="T2217" s="38">
        <v>5.7638351934619081E-6</v>
      </c>
    </row>
    <row r="2218" spans="1:20" x14ac:dyDescent="0.25">
      <c r="A2218" s="17" t="s">
        <v>281</v>
      </c>
      <c r="B2218" s="8" t="s">
        <v>338</v>
      </c>
      <c r="C2218" s="8" t="s">
        <v>335</v>
      </c>
      <c r="D2218" s="8" t="str">
        <f t="shared" si="233"/>
        <v>Week_26-generic-cofi</v>
      </c>
      <c r="E2218" s="8" t="str">
        <f t="shared" si="234"/>
        <v>Umbrella-social.video.umb</v>
      </c>
      <c r="H2218" s="24">
        <f t="shared" si="237"/>
        <v>7.5723061600795668E-3</v>
      </c>
      <c r="I2218" s="6">
        <f t="shared" si="237"/>
        <v>2.04</v>
      </c>
      <c r="J2218" s="6">
        <f t="shared" si="237"/>
        <v>7374406.4529322982</v>
      </c>
      <c r="K2218" s="18">
        <f t="shared" si="237"/>
        <v>7.4999999999999997E-2</v>
      </c>
      <c r="L2218" s="35">
        <f>Data!BR40</f>
        <v>3.5295314823368239E-3</v>
      </c>
      <c r="Q2218" s="21">
        <v>0</v>
      </c>
      <c r="R2218" s="21">
        <v>4.4536545391365089E-4</v>
      </c>
      <c r="S2218" s="21">
        <v>8.7911159169850647E-3</v>
      </c>
      <c r="T2218" s="38">
        <v>4.3228879187395819E-7</v>
      </c>
    </row>
    <row r="2219" spans="1:20" x14ac:dyDescent="0.25">
      <c r="A2219" s="17" t="s">
        <v>282</v>
      </c>
      <c r="B2219" s="8" t="s">
        <v>338</v>
      </c>
      <c r="C2219" s="8" t="s">
        <v>335</v>
      </c>
      <c r="D2219" s="8" t="str">
        <f t="shared" si="233"/>
        <v>Week_27-generic-cofi</v>
      </c>
      <c r="E2219" s="8" t="str">
        <f t="shared" si="234"/>
        <v>Umbrella-social.video.umb</v>
      </c>
      <c r="H2219" s="24">
        <f t="shared" si="237"/>
        <v>7.5723061600795668E-3</v>
      </c>
      <c r="I2219" s="6">
        <f t="shared" si="237"/>
        <v>2.04</v>
      </c>
      <c r="J2219" s="6">
        <f t="shared" si="237"/>
        <v>7374406.4529322982</v>
      </c>
      <c r="K2219" s="18">
        <f t="shared" si="237"/>
        <v>7.4999999999999997E-2</v>
      </c>
      <c r="L2219" s="35">
        <f>Data!BR41</f>
        <v>3.5295314823368239E-3</v>
      </c>
      <c r="Q2219" s="21">
        <v>0</v>
      </c>
      <c r="R2219" s="21">
        <v>1.614099750300652</v>
      </c>
      <c r="S2219" s="21">
        <v>34.027297856213686</v>
      </c>
      <c r="T2219" s="38">
        <v>1.7761271817221536E-3</v>
      </c>
    </row>
    <row r="2220" spans="1:20" x14ac:dyDescent="0.25">
      <c r="A2220" s="17" t="s">
        <v>283</v>
      </c>
      <c r="B2220" s="8" t="s">
        <v>338</v>
      </c>
      <c r="C2220" s="8" t="s">
        <v>335</v>
      </c>
      <c r="D2220" s="8" t="str">
        <f t="shared" si="233"/>
        <v>Week_28-generic-cofi</v>
      </c>
      <c r="E2220" s="8" t="str">
        <f t="shared" si="234"/>
        <v>Umbrella-social.video.umb</v>
      </c>
      <c r="H2220" s="24">
        <f t="shared" si="237"/>
        <v>7.5723061600795668E-3</v>
      </c>
      <c r="I2220" s="6">
        <f t="shared" si="237"/>
        <v>2.04</v>
      </c>
      <c r="J2220" s="6">
        <f t="shared" si="237"/>
        <v>7374406.4529322982</v>
      </c>
      <c r="K2220" s="18">
        <f t="shared" si="237"/>
        <v>7.4999999999999997E-2</v>
      </c>
      <c r="L2220" s="35">
        <f>Data!BR42</f>
        <v>3.306613704505025E-3</v>
      </c>
      <c r="Q2220" s="21">
        <v>0</v>
      </c>
      <c r="R2220" s="21">
        <v>93.377966800883129</v>
      </c>
      <c r="S2220" s="21">
        <v>1982.0686258738856</v>
      </c>
      <c r="T2220" s="38">
        <v>0.1055178788387604</v>
      </c>
    </row>
    <row r="2221" spans="1:20" x14ac:dyDescent="0.25">
      <c r="A2221" s="17" t="s">
        <v>284</v>
      </c>
      <c r="B2221" s="8" t="s">
        <v>338</v>
      </c>
      <c r="C2221" s="8" t="s">
        <v>335</v>
      </c>
      <c r="D2221" s="8" t="str">
        <f t="shared" si="233"/>
        <v>Week_29-generic-cofi</v>
      </c>
      <c r="E2221" s="8" t="str">
        <f t="shared" si="234"/>
        <v>Umbrella-social.video.umb</v>
      </c>
      <c r="H2221" s="24">
        <f t="shared" si="237"/>
        <v>7.5723061600795668E-3</v>
      </c>
      <c r="I2221" s="6">
        <f t="shared" si="237"/>
        <v>2.04</v>
      </c>
      <c r="J2221" s="6">
        <f t="shared" si="237"/>
        <v>7374406.4529322982</v>
      </c>
      <c r="K2221" s="18">
        <f t="shared" si="237"/>
        <v>7.4999999999999997E-2</v>
      </c>
      <c r="L2221" s="35">
        <f>Data!BR43</f>
        <v>3.306613704505025E-3</v>
      </c>
      <c r="Q2221" s="21">
        <v>0</v>
      </c>
      <c r="R2221" s="21">
        <v>6.8701583756916023</v>
      </c>
      <c r="S2221" s="21">
        <v>148.72466090691591</v>
      </c>
      <c r="T2221" s="38">
        <v>8.3284023687927311E-3</v>
      </c>
    </row>
    <row r="2222" spans="1:20" x14ac:dyDescent="0.25">
      <c r="A2222" s="17" t="s">
        <v>285</v>
      </c>
      <c r="B2222" s="8" t="s">
        <v>338</v>
      </c>
      <c r="C2222" s="8" t="s">
        <v>335</v>
      </c>
      <c r="D2222" s="8" t="str">
        <f t="shared" si="233"/>
        <v>Week_30-generic-cofi</v>
      </c>
      <c r="E2222" s="8" t="str">
        <f t="shared" si="234"/>
        <v>Umbrella-social.video.umb</v>
      </c>
      <c r="H2222" s="24">
        <f t="shared" si="237"/>
        <v>7.5723061600795668E-3</v>
      </c>
      <c r="I2222" s="6">
        <f t="shared" si="237"/>
        <v>2.04</v>
      </c>
      <c r="J2222" s="6">
        <f t="shared" si="237"/>
        <v>7374406.4529322982</v>
      </c>
      <c r="K2222" s="18">
        <f t="shared" si="237"/>
        <v>7.4999999999999997E-2</v>
      </c>
      <c r="L2222" s="35">
        <f>Data!BR44</f>
        <v>3.306613704505025E-3</v>
      </c>
      <c r="Q2222" s="21">
        <v>0</v>
      </c>
      <c r="R2222" s="21">
        <v>46.543741024659283</v>
      </c>
      <c r="S2222" s="21">
        <v>934.41433716334711</v>
      </c>
      <c r="T2222" s="38">
        <v>4.3984166846538719E-2</v>
      </c>
    </row>
    <row r="2223" spans="1:20" x14ac:dyDescent="0.25">
      <c r="A2223" s="17" t="s">
        <v>286</v>
      </c>
      <c r="B2223" s="8" t="s">
        <v>338</v>
      </c>
      <c r="C2223" s="8" t="s">
        <v>335</v>
      </c>
      <c r="D2223" s="8" t="str">
        <f t="shared" si="233"/>
        <v>Week_31-generic-cofi</v>
      </c>
      <c r="E2223" s="8" t="str">
        <f t="shared" si="234"/>
        <v>Umbrella-social.video.umb</v>
      </c>
      <c r="H2223" s="24">
        <f t="shared" si="237"/>
        <v>7.5723061600795668E-3</v>
      </c>
      <c r="I2223" s="6">
        <f t="shared" si="237"/>
        <v>2.04</v>
      </c>
      <c r="J2223" s="6">
        <f t="shared" si="237"/>
        <v>7374406.4529322982</v>
      </c>
      <c r="K2223" s="18">
        <f t="shared" si="237"/>
        <v>7.4999999999999997E-2</v>
      </c>
      <c r="L2223" s="35">
        <f>Data!BR45</f>
        <v>3.306613704505025E-3</v>
      </c>
      <c r="Q2223" s="21">
        <v>0</v>
      </c>
      <c r="R2223" s="21">
        <v>3.2437571126954072</v>
      </c>
      <c r="S2223" s="21">
        <v>65.684922271113493</v>
      </c>
      <c r="T2223" s="38">
        <v>3.3678762534307127E-3</v>
      </c>
    </row>
    <row r="2224" spans="1:20" x14ac:dyDescent="0.25">
      <c r="A2224" s="17" t="s">
        <v>287</v>
      </c>
      <c r="B2224" s="8" t="s">
        <v>338</v>
      </c>
      <c r="C2224" s="8" t="s">
        <v>335</v>
      </c>
      <c r="D2224" s="8" t="str">
        <f t="shared" si="233"/>
        <v>Week_32-generic-cofi</v>
      </c>
      <c r="E2224" s="8" t="str">
        <f t="shared" si="234"/>
        <v>Umbrella-social.video.umb</v>
      </c>
      <c r="H2224" s="24">
        <f t="shared" si="237"/>
        <v>7.5723061600795668E-3</v>
      </c>
      <c r="I2224" s="6">
        <f t="shared" si="237"/>
        <v>2.04</v>
      </c>
      <c r="J2224" s="6">
        <f t="shared" si="237"/>
        <v>7374406.4529322982</v>
      </c>
      <c r="K2224" s="18">
        <f t="shared" si="237"/>
        <v>7.4999999999999997E-2</v>
      </c>
      <c r="L2224" s="35">
        <f>Data!BR46</f>
        <v>3.8639081490845235E-3</v>
      </c>
      <c r="Q2224" s="21">
        <v>0</v>
      </c>
      <c r="R2224" s="21">
        <v>0.18957840903387593</v>
      </c>
      <c r="S2224" s="21">
        <v>4.1993835567650848</v>
      </c>
      <c r="T2224" s="38">
        <v>2.5298501747161861E-4</v>
      </c>
    </row>
    <row r="2225" spans="1:20" x14ac:dyDescent="0.25">
      <c r="A2225" s="17" t="s">
        <v>288</v>
      </c>
      <c r="B2225" s="8" t="s">
        <v>338</v>
      </c>
      <c r="C2225" s="8" t="s">
        <v>335</v>
      </c>
      <c r="D2225" s="8" t="str">
        <f t="shared" si="233"/>
        <v>Week_33-generic-cofi</v>
      </c>
      <c r="E2225" s="8" t="str">
        <f t="shared" si="234"/>
        <v>Umbrella-social.video.umb</v>
      </c>
      <c r="H2225" s="24">
        <f t="shared" si="237"/>
        <v>7.5723061600795668E-3</v>
      </c>
      <c r="I2225" s="6">
        <f t="shared" si="237"/>
        <v>2.04</v>
      </c>
      <c r="J2225" s="6">
        <f t="shared" si="237"/>
        <v>7374406.4529322982</v>
      </c>
      <c r="K2225" s="18">
        <f t="shared" si="237"/>
        <v>7.4999999999999997E-2</v>
      </c>
      <c r="L2225" s="35">
        <f>Data!BR47</f>
        <v>3.8639081490845235E-3</v>
      </c>
      <c r="Q2225" s="21">
        <v>0</v>
      </c>
      <c r="R2225" s="21">
        <v>2.0152590484266205E-2</v>
      </c>
      <c r="S2225" s="21">
        <v>0.3952199186065668</v>
      </c>
      <c r="T2225" s="38">
        <v>1.8976096720080271E-5</v>
      </c>
    </row>
    <row r="2226" spans="1:20" x14ac:dyDescent="0.25">
      <c r="A2226" s="17" t="s">
        <v>289</v>
      </c>
      <c r="B2226" s="8" t="s">
        <v>338</v>
      </c>
      <c r="C2226" s="8" t="s">
        <v>335</v>
      </c>
      <c r="D2226" s="8" t="str">
        <f t="shared" si="233"/>
        <v>Week_34-generic-cofi</v>
      </c>
      <c r="E2226" s="8" t="str">
        <f t="shared" si="234"/>
        <v>Umbrella-social.video.umb</v>
      </c>
      <c r="H2226" s="24">
        <f t="shared" si="237"/>
        <v>7.5723061600795668E-3</v>
      </c>
      <c r="I2226" s="6">
        <f t="shared" si="237"/>
        <v>2.04</v>
      </c>
      <c r="J2226" s="6">
        <f t="shared" si="237"/>
        <v>7374406.4529322982</v>
      </c>
      <c r="K2226" s="18">
        <f t="shared" si="237"/>
        <v>7.4999999999999997E-2</v>
      </c>
      <c r="L2226" s="35">
        <f>Data!BR48</f>
        <v>3.8639081490845235E-3</v>
      </c>
      <c r="Q2226" s="21">
        <v>0</v>
      </c>
      <c r="R2226" s="21">
        <v>1.3889762893969679E-3</v>
      </c>
      <c r="S2226" s="21">
        <v>2.838634760990311E-2</v>
      </c>
      <c r="T2226" s="38">
        <v>1.4232197448338368E-6</v>
      </c>
    </row>
    <row r="2227" spans="1:20" x14ac:dyDescent="0.25">
      <c r="A2227" s="17" t="s">
        <v>290</v>
      </c>
      <c r="B2227" s="8" t="s">
        <v>338</v>
      </c>
      <c r="C2227" s="8" t="s">
        <v>335</v>
      </c>
      <c r="D2227" s="8" t="str">
        <f t="shared" si="233"/>
        <v>Week_35-generic-cofi</v>
      </c>
      <c r="E2227" s="8" t="str">
        <f t="shared" si="234"/>
        <v>Umbrella-social.video.umb</v>
      </c>
      <c r="H2227" s="24">
        <f t="shared" si="237"/>
        <v>7.5723061600795668E-3</v>
      </c>
      <c r="I2227" s="6">
        <f t="shared" si="237"/>
        <v>2.04</v>
      </c>
      <c r="J2227" s="6">
        <f t="shared" si="237"/>
        <v>7374406.4529322982</v>
      </c>
      <c r="K2227" s="18">
        <f t="shared" si="237"/>
        <v>7.4999999999999997E-2</v>
      </c>
      <c r="L2227" s="35">
        <f>Data!BR49</f>
        <v>3.8639081490845235E-3</v>
      </c>
      <c r="Q2227" s="21">
        <v>0</v>
      </c>
      <c r="R2227" s="21">
        <v>1.094473746998455E-4</v>
      </c>
      <c r="S2227" s="21">
        <v>2.2465111302756224E-3</v>
      </c>
      <c r="T2227" s="38">
        <v>1.0674155115353301E-7</v>
      </c>
    </row>
    <row r="2228" spans="1:20" x14ac:dyDescent="0.25">
      <c r="A2228" s="17" t="s">
        <v>291</v>
      </c>
      <c r="B2228" s="8" t="s">
        <v>338</v>
      </c>
      <c r="C2228" s="8" t="s">
        <v>335</v>
      </c>
      <c r="D2228" s="8" t="str">
        <f t="shared" si="233"/>
        <v>Week_36-generic-cofi</v>
      </c>
      <c r="E2228" s="8" t="str">
        <f t="shared" si="234"/>
        <v>Umbrella-social.video.umb</v>
      </c>
      <c r="H2228" s="24">
        <f t="shared" si="237"/>
        <v>7.5723061600795668E-3</v>
      </c>
      <c r="I2228" s="6">
        <f t="shared" si="237"/>
        <v>2.04</v>
      </c>
      <c r="J2228" s="6">
        <f t="shared" si="237"/>
        <v>7374406.4529322982</v>
      </c>
      <c r="K2228" s="18">
        <f t="shared" si="237"/>
        <v>7.4999999999999997E-2</v>
      </c>
      <c r="L2228" s="35">
        <f>Data!BR50</f>
        <v>3.8639081490845235E-3</v>
      </c>
      <c r="Q2228" s="21">
        <v>0</v>
      </c>
      <c r="R2228" s="21">
        <v>7.9847171775734692E-6</v>
      </c>
      <c r="S2228" s="21">
        <v>1.6158821941218221E-4</v>
      </c>
      <c r="T2228" s="38">
        <v>8.0056167250930343E-9</v>
      </c>
    </row>
    <row r="2229" spans="1:20" x14ac:dyDescent="0.25">
      <c r="A2229" s="17" t="s">
        <v>292</v>
      </c>
      <c r="B2229" s="8" t="s">
        <v>338</v>
      </c>
      <c r="C2229" s="8" t="s">
        <v>335</v>
      </c>
      <c r="D2229" s="8" t="str">
        <f t="shared" si="233"/>
        <v>Week_37-generic-cofi</v>
      </c>
      <c r="E2229" s="8" t="str">
        <f t="shared" si="234"/>
        <v>Umbrella-social.video.umb</v>
      </c>
      <c r="H2229" s="24">
        <f t="shared" ref="H2229:K2244" si="238">H2228</f>
        <v>7.5723061600795668E-3</v>
      </c>
      <c r="I2229" s="6">
        <f t="shared" si="238"/>
        <v>2.04</v>
      </c>
      <c r="J2229" s="6">
        <f t="shared" si="238"/>
        <v>7374406.4529322982</v>
      </c>
      <c r="K2229" s="18">
        <f t="shared" si="238"/>
        <v>7.4999999999999997E-2</v>
      </c>
      <c r="L2229" s="35">
        <f>Data!BR51</f>
        <v>4.0496729639443564E-3</v>
      </c>
      <c r="Q2229" s="21">
        <v>0</v>
      </c>
      <c r="R2229" s="21">
        <v>6.1290163882286943E-7</v>
      </c>
      <c r="S2229" s="21">
        <v>1.23527974813786E-5</v>
      </c>
      <c r="T2229" s="38">
        <v>6.0042126825976538E-10</v>
      </c>
    </row>
    <row r="2230" spans="1:20" x14ac:dyDescent="0.25">
      <c r="A2230" s="17" t="s">
        <v>293</v>
      </c>
      <c r="B2230" s="8" t="s">
        <v>338</v>
      </c>
      <c r="C2230" s="8" t="s">
        <v>335</v>
      </c>
      <c r="D2230" s="8" t="str">
        <f t="shared" si="233"/>
        <v>Week_38-generic-cofi</v>
      </c>
      <c r="E2230" s="8" t="str">
        <f t="shared" si="234"/>
        <v>Umbrella-social.video.umb</v>
      </c>
      <c r="H2230" s="24">
        <f t="shared" si="238"/>
        <v>7.5723061600795668E-3</v>
      </c>
      <c r="I2230" s="6">
        <f t="shared" si="238"/>
        <v>2.04</v>
      </c>
      <c r="J2230" s="6">
        <f t="shared" si="238"/>
        <v>7374406.4529322982</v>
      </c>
      <c r="K2230" s="18">
        <f t="shared" si="238"/>
        <v>7.4999999999999997E-2</v>
      </c>
      <c r="L2230" s="35">
        <f>Data!BR52</f>
        <v>4.0496729639443564E-3</v>
      </c>
      <c r="Q2230" s="21">
        <v>0</v>
      </c>
      <c r="R2230" s="21">
        <v>4.7078783201805541E-8</v>
      </c>
      <c r="S2230" s="21">
        <v>9.4281117272541805E-7</v>
      </c>
      <c r="T2230" s="38">
        <v>4.5031645079518512E-11</v>
      </c>
    </row>
    <row r="2231" spans="1:20" x14ac:dyDescent="0.25">
      <c r="A2231" s="17" t="s">
        <v>294</v>
      </c>
      <c r="B2231" s="8" t="s">
        <v>338</v>
      </c>
      <c r="C2231" s="8" t="s">
        <v>335</v>
      </c>
      <c r="D2231" s="8" t="str">
        <f t="shared" si="233"/>
        <v>Week_39-generic-cofi</v>
      </c>
      <c r="E2231" s="8" t="str">
        <f t="shared" si="234"/>
        <v>Umbrella-social.video.umb</v>
      </c>
      <c r="H2231" s="24">
        <f t="shared" si="238"/>
        <v>7.5723061600795668E-3</v>
      </c>
      <c r="I2231" s="6">
        <f t="shared" si="238"/>
        <v>2.04</v>
      </c>
      <c r="J2231" s="6">
        <f t="shared" si="238"/>
        <v>7374406.4529322982</v>
      </c>
      <c r="K2231" s="18">
        <f t="shared" si="238"/>
        <v>7.4999999999999997E-2</v>
      </c>
      <c r="L2231" s="35">
        <f>Data!BR53</f>
        <v>4.0496729639443564E-3</v>
      </c>
      <c r="Q2231" s="21">
        <v>0</v>
      </c>
      <c r="R2231" s="21">
        <v>3.5821576328768464E-9</v>
      </c>
      <c r="S2231" s="21">
        <v>7.1569293853164673E-8</v>
      </c>
      <c r="T2231" s="38">
        <v>3.3774094632121887E-12</v>
      </c>
    </row>
    <row r="2232" spans="1:20" x14ac:dyDescent="0.25">
      <c r="A2232" s="17" t="s">
        <v>295</v>
      </c>
      <c r="B2232" s="8" t="s">
        <v>338</v>
      </c>
      <c r="C2232" s="8" t="s">
        <v>335</v>
      </c>
      <c r="D2232" s="8" t="str">
        <f t="shared" si="233"/>
        <v>Week_40-generic-cofi</v>
      </c>
      <c r="E2232" s="8" t="str">
        <f t="shared" si="234"/>
        <v>Umbrella-social.video.umb</v>
      </c>
      <c r="H2232" s="24">
        <f t="shared" si="238"/>
        <v>7.5723061600795668E-3</v>
      </c>
      <c r="I2232" s="6">
        <f t="shared" si="238"/>
        <v>2.04</v>
      </c>
      <c r="J2232" s="6">
        <f t="shared" si="238"/>
        <v>7374406.4529322982</v>
      </c>
      <c r="K2232" s="18">
        <f t="shared" si="238"/>
        <v>7.4999999999999997E-2</v>
      </c>
      <c r="L2232" s="35">
        <f>Data!BR54</f>
        <v>4.0496729639443564E-3</v>
      </c>
      <c r="Q2232" s="21">
        <v>0</v>
      </c>
      <c r="R2232" s="21">
        <v>1.940815176501871E-10</v>
      </c>
      <c r="S2232" s="21">
        <v>4.3425682718403087E-9</v>
      </c>
      <c r="T2232" s="38">
        <v>2.5335289421946072E-13</v>
      </c>
    </row>
    <row r="2233" spans="1:20" x14ac:dyDescent="0.25">
      <c r="A2233" s="17" t="s">
        <v>296</v>
      </c>
      <c r="B2233" s="8" t="s">
        <v>338</v>
      </c>
      <c r="C2233" s="8" t="s">
        <v>335</v>
      </c>
      <c r="D2233" s="8" t="str">
        <f t="shared" si="233"/>
        <v>Week_41-generic-cofi</v>
      </c>
      <c r="E2233" s="8" t="str">
        <f t="shared" si="234"/>
        <v>Umbrella-social.video.umb</v>
      </c>
      <c r="H2233" s="24">
        <f t="shared" si="238"/>
        <v>7.5723061600795668E-3</v>
      </c>
      <c r="I2233" s="6">
        <f t="shared" si="238"/>
        <v>2.04</v>
      </c>
      <c r="J2233" s="6">
        <f t="shared" si="238"/>
        <v>7374406.4529322982</v>
      </c>
      <c r="K2233" s="18">
        <f t="shared" si="238"/>
        <v>7.4999999999999997E-2</v>
      </c>
      <c r="L2233" s="35">
        <f>Data!BR55</f>
        <v>4.7927322233836875E-3</v>
      </c>
      <c r="Q2233" s="21">
        <v>0</v>
      </c>
      <c r="R2233" s="21">
        <v>2.1171842291072133E-11</v>
      </c>
      <c r="S2233" s="21">
        <v>4.1423592846631742E-10</v>
      </c>
      <c r="T2233" s="38">
        <v>1.8984813721090177E-14</v>
      </c>
    </row>
    <row r="2234" spans="1:20" x14ac:dyDescent="0.25">
      <c r="A2234" s="17" t="s">
        <v>297</v>
      </c>
      <c r="B2234" s="8" t="s">
        <v>338</v>
      </c>
      <c r="C2234" s="8" t="s">
        <v>335</v>
      </c>
      <c r="D2234" s="8" t="str">
        <f t="shared" si="233"/>
        <v>Week_42-generic-cofi</v>
      </c>
      <c r="E2234" s="8" t="str">
        <f t="shared" si="234"/>
        <v>Umbrella-social.video.umb</v>
      </c>
      <c r="H2234" s="24">
        <f t="shared" si="238"/>
        <v>7.5723061600795668E-3</v>
      </c>
      <c r="I2234" s="6">
        <f t="shared" si="238"/>
        <v>2.04</v>
      </c>
      <c r="J2234" s="6">
        <f t="shared" si="238"/>
        <v>7374406.4529322982</v>
      </c>
      <c r="K2234" s="18">
        <f t="shared" si="238"/>
        <v>7.4999999999999997E-2</v>
      </c>
      <c r="L2234" s="35">
        <f>Data!BR56</f>
        <v>4.7927322233836875E-3</v>
      </c>
      <c r="Q2234" s="21">
        <v>0</v>
      </c>
      <c r="R2234" s="21">
        <v>1.5303899331989838E-12</v>
      </c>
      <c r="S2234" s="21">
        <v>3.0794021765196653E-11</v>
      </c>
      <c r="T2234" s="38">
        <v>1.4432899320127035E-15</v>
      </c>
    </row>
    <row r="2235" spans="1:20" x14ac:dyDescent="0.25">
      <c r="A2235" s="17" t="s">
        <v>298</v>
      </c>
      <c r="B2235" s="8" t="s">
        <v>338</v>
      </c>
      <c r="C2235" s="8" t="s">
        <v>335</v>
      </c>
      <c r="D2235" s="8" t="str">
        <f t="shared" si="233"/>
        <v>Week_43-generic-cofi</v>
      </c>
      <c r="E2235" s="8" t="str">
        <f t="shared" si="234"/>
        <v>Umbrella-social.video.umb</v>
      </c>
      <c r="H2235" s="24">
        <f t="shared" si="238"/>
        <v>7.5723061600795668E-3</v>
      </c>
      <c r="I2235" s="6">
        <f t="shared" si="238"/>
        <v>2.04</v>
      </c>
      <c r="J2235" s="6">
        <f t="shared" si="238"/>
        <v>7374406.4529322982</v>
      </c>
      <c r="K2235" s="18">
        <f t="shared" si="238"/>
        <v>7.4999999999999997E-2</v>
      </c>
      <c r="L2235" s="35">
        <f>Data!BR57</f>
        <v>4.7927322233836875E-3</v>
      </c>
      <c r="Q2235" s="21">
        <v>0</v>
      </c>
      <c r="R2235" s="21">
        <v>8.7718318657497595E-14</v>
      </c>
      <c r="S2235" s="21">
        <v>1.963643519191179E-12</v>
      </c>
      <c r="T2235" s="38">
        <v>1.1102230246251565E-16</v>
      </c>
    </row>
    <row r="2236" spans="1:20" x14ac:dyDescent="0.25">
      <c r="A2236" s="17" t="s">
        <v>299</v>
      </c>
      <c r="B2236" s="8" t="s">
        <v>338</v>
      </c>
      <c r="C2236" s="8" t="s">
        <v>335</v>
      </c>
      <c r="D2236" s="8" t="str">
        <f t="shared" si="233"/>
        <v>Week_44-generic-cofi</v>
      </c>
      <c r="E2236" s="8" t="str">
        <f t="shared" si="234"/>
        <v>Umbrella-social.video.umb</v>
      </c>
      <c r="H2236" s="24">
        <f t="shared" si="238"/>
        <v>7.5723061600795668E-3</v>
      </c>
      <c r="I2236" s="6">
        <f t="shared" si="238"/>
        <v>2.04</v>
      </c>
      <c r="J2236" s="6">
        <f t="shared" si="238"/>
        <v>7374406.4529322982</v>
      </c>
      <c r="K2236" s="18">
        <f t="shared" si="238"/>
        <v>7.4999999999999997E-2</v>
      </c>
      <c r="L2236" s="35">
        <f>Data!BR58</f>
        <v>4.7927322233836875E-3</v>
      </c>
      <c r="Q2236" s="21">
        <v>0</v>
      </c>
      <c r="R2236" s="21">
        <v>0</v>
      </c>
      <c r="S2236" s="21">
        <v>0</v>
      </c>
      <c r="T2236" s="38">
        <v>0</v>
      </c>
    </row>
    <row r="2237" spans="1:20" x14ac:dyDescent="0.25">
      <c r="A2237" s="17" t="s">
        <v>300</v>
      </c>
      <c r="B2237" s="8" t="s">
        <v>338</v>
      </c>
      <c r="C2237" s="8" t="s">
        <v>335</v>
      </c>
      <c r="D2237" s="8" t="str">
        <f t="shared" si="233"/>
        <v>Week_45-generic-cofi</v>
      </c>
      <c r="E2237" s="8" t="str">
        <f t="shared" si="234"/>
        <v>Umbrella-social.video.umb</v>
      </c>
      <c r="H2237" s="24">
        <f t="shared" si="238"/>
        <v>7.5723061600795668E-3</v>
      </c>
      <c r="I2237" s="6">
        <f t="shared" si="238"/>
        <v>2.04</v>
      </c>
      <c r="J2237" s="6">
        <f t="shared" si="238"/>
        <v>7374406.4529322982</v>
      </c>
      <c r="K2237" s="18">
        <f t="shared" si="238"/>
        <v>7.4999999999999997E-2</v>
      </c>
      <c r="L2237" s="35">
        <f>Data!BR59</f>
        <v>4.1239788898882893E-3</v>
      </c>
      <c r="Q2237" s="21">
        <v>0</v>
      </c>
      <c r="R2237" s="21">
        <v>0</v>
      </c>
      <c r="S2237" s="21">
        <v>0</v>
      </c>
      <c r="T2237" s="38">
        <v>0</v>
      </c>
    </row>
    <row r="2238" spans="1:20" x14ac:dyDescent="0.25">
      <c r="A2238" s="17" t="s">
        <v>301</v>
      </c>
      <c r="B2238" s="8" t="s">
        <v>338</v>
      </c>
      <c r="C2238" s="8" t="s">
        <v>335</v>
      </c>
      <c r="D2238" s="8" t="str">
        <f t="shared" si="233"/>
        <v>Week_46-generic-cofi</v>
      </c>
      <c r="E2238" s="8" t="str">
        <f t="shared" si="234"/>
        <v>Umbrella-social.video.umb</v>
      </c>
      <c r="H2238" s="24">
        <f t="shared" si="238"/>
        <v>7.5723061600795668E-3</v>
      </c>
      <c r="I2238" s="6">
        <f t="shared" si="238"/>
        <v>2.04</v>
      </c>
      <c r="J2238" s="6">
        <f t="shared" si="238"/>
        <v>7374406.4529322982</v>
      </c>
      <c r="K2238" s="18">
        <f t="shared" si="238"/>
        <v>7.4999999999999997E-2</v>
      </c>
      <c r="L2238" s="35">
        <f>Data!BR60</f>
        <v>4.1239788898882893E-3</v>
      </c>
      <c r="Q2238" s="21">
        <v>0</v>
      </c>
      <c r="R2238" s="21">
        <v>0</v>
      </c>
      <c r="S2238" s="21">
        <v>0</v>
      </c>
      <c r="T2238" s="38">
        <v>0</v>
      </c>
    </row>
    <row r="2239" spans="1:20" x14ac:dyDescent="0.25">
      <c r="A2239" s="17" t="s">
        <v>272</v>
      </c>
      <c r="B2239" s="8" t="s">
        <v>338</v>
      </c>
      <c r="C2239" s="8" t="s">
        <v>335</v>
      </c>
      <c r="D2239" s="8" t="str">
        <f t="shared" si="233"/>
        <v>Week_47-generic-cofi</v>
      </c>
      <c r="E2239" s="8" t="str">
        <f t="shared" si="234"/>
        <v>Umbrella-social.video.umb</v>
      </c>
      <c r="H2239" s="24">
        <f t="shared" si="238"/>
        <v>7.5723061600795668E-3</v>
      </c>
      <c r="I2239" s="6">
        <f t="shared" si="238"/>
        <v>2.04</v>
      </c>
      <c r="J2239" s="6">
        <f t="shared" si="238"/>
        <v>7374406.4529322982</v>
      </c>
      <c r="K2239" s="18">
        <f t="shared" si="238"/>
        <v>7.4999999999999997E-2</v>
      </c>
      <c r="L2239" s="35">
        <f>Data!BR61</f>
        <v>4.1239788898882893E-3</v>
      </c>
      <c r="Q2239" s="21">
        <v>0</v>
      </c>
      <c r="R2239" s="21">
        <v>0</v>
      </c>
      <c r="S2239" s="21">
        <v>0</v>
      </c>
      <c r="T2239" s="38">
        <v>0</v>
      </c>
    </row>
    <row r="2240" spans="1:20" x14ac:dyDescent="0.25">
      <c r="A2240" s="17" t="s">
        <v>273</v>
      </c>
      <c r="B2240" s="8" t="s">
        <v>338</v>
      </c>
      <c r="C2240" s="8" t="s">
        <v>335</v>
      </c>
      <c r="D2240" s="8" t="str">
        <f t="shared" si="233"/>
        <v>Week_48-generic-cofi</v>
      </c>
      <c r="E2240" s="8" t="str">
        <f t="shared" si="234"/>
        <v>Umbrella-social.video.umb</v>
      </c>
      <c r="H2240" s="24">
        <f t="shared" si="238"/>
        <v>7.5723061600795668E-3</v>
      </c>
      <c r="I2240" s="6">
        <f t="shared" si="238"/>
        <v>2.04</v>
      </c>
      <c r="J2240" s="6">
        <f t="shared" si="238"/>
        <v>7374406.4529322982</v>
      </c>
      <c r="K2240" s="18">
        <f t="shared" si="238"/>
        <v>7.4999999999999997E-2</v>
      </c>
      <c r="L2240" s="35">
        <f>Data!BR62</f>
        <v>4.1239788898882893E-3</v>
      </c>
      <c r="Q2240" s="21">
        <v>0</v>
      </c>
      <c r="R2240" s="21">
        <v>0</v>
      </c>
      <c r="S2240" s="21">
        <v>0</v>
      </c>
      <c r="T2240" s="38">
        <v>0</v>
      </c>
    </row>
    <row r="2241" spans="1:20" x14ac:dyDescent="0.25">
      <c r="A2241" s="17" t="s">
        <v>274</v>
      </c>
      <c r="B2241" s="8" t="s">
        <v>338</v>
      </c>
      <c r="C2241" s="8" t="s">
        <v>335</v>
      </c>
      <c r="D2241" s="8" t="str">
        <f t="shared" si="233"/>
        <v>Week_49-generic-cofi</v>
      </c>
      <c r="E2241" s="8" t="str">
        <f t="shared" si="234"/>
        <v>Umbrella-social.video.umb</v>
      </c>
      <c r="H2241" s="24">
        <f t="shared" si="238"/>
        <v>7.5723061600795668E-3</v>
      </c>
      <c r="I2241" s="6">
        <f t="shared" si="238"/>
        <v>2.04</v>
      </c>
      <c r="J2241" s="6">
        <f t="shared" si="238"/>
        <v>7374406.4529322982</v>
      </c>
      <c r="K2241" s="18">
        <f t="shared" si="238"/>
        <v>7.4999999999999997E-2</v>
      </c>
      <c r="L2241" s="35">
        <f>Data!BR63</f>
        <v>4.1239788898882893E-3</v>
      </c>
      <c r="Q2241" s="21">
        <v>0</v>
      </c>
      <c r="R2241" s="21">
        <v>0</v>
      </c>
      <c r="S2241" s="21">
        <v>0</v>
      </c>
      <c r="T2241" s="38">
        <v>0</v>
      </c>
    </row>
    <row r="2242" spans="1:20" x14ac:dyDescent="0.25">
      <c r="A2242" s="17" t="s">
        <v>275</v>
      </c>
      <c r="B2242" s="8" t="s">
        <v>338</v>
      </c>
      <c r="C2242" s="8" t="s">
        <v>335</v>
      </c>
      <c r="D2242" s="8" t="str">
        <f t="shared" si="233"/>
        <v>Week_50-generic-cofi</v>
      </c>
      <c r="E2242" s="8" t="str">
        <f t="shared" si="234"/>
        <v>Umbrella-social.video.umb</v>
      </c>
      <c r="H2242" s="24">
        <f t="shared" si="238"/>
        <v>7.5723061600795668E-3</v>
      </c>
      <c r="I2242" s="6">
        <f t="shared" si="238"/>
        <v>2.04</v>
      </c>
      <c r="J2242" s="6">
        <f t="shared" si="238"/>
        <v>7374406.4529322982</v>
      </c>
      <c r="K2242" s="18">
        <f t="shared" si="238"/>
        <v>7.4999999999999997E-2</v>
      </c>
      <c r="L2242" s="35">
        <f>Data!BR64</f>
        <v>3.6038374082807572E-3</v>
      </c>
      <c r="Q2242" s="21">
        <v>0</v>
      </c>
      <c r="R2242" s="21">
        <v>162.98053354021206</v>
      </c>
      <c r="S2242" s="21">
        <v>3144.0555843450256</v>
      </c>
      <c r="T2242" s="38">
        <v>0.12699023508712182</v>
      </c>
    </row>
    <row r="2243" spans="1:20" x14ac:dyDescent="0.25">
      <c r="A2243" s="17" t="s">
        <v>276</v>
      </c>
      <c r="B2243" s="8" t="s">
        <v>338</v>
      </c>
      <c r="C2243" s="8" t="s">
        <v>335</v>
      </c>
      <c r="D2243" s="8" t="str">
        <f t="shared" si="233"/>
        <v>Week_51-generic-cofi</v>
      </c>
      <c r="E2243" s="8" t="str">
        <f t="shared" si="234"/>
        <v>Umbrella-social.video.umb</v>
      </c>
      <c r="H2243" s="24">
        <f t="shared" si="238"/>
        <v>7.5723061600795668E-3</v>
      </c>
      <c r="I2243" s="6">
        <f t="shared" si="238"/>
        <v>2.04</v>
      </c>
      <c r="J2243" s="6">
        <f t="shared" si="238"/>
        <v>7374406.4529322982</v>
      </c>
      <c r="K2243" s="18">
        <f t="shared" si="238"/>
        <v>7.4999999999999997E-2</v>
      </c>
      <c r="L2243" s="35">
        <f>Data!BR65</f>
        <v>3.6038374082807572E-3</v>
      </c>
      <c r="Q2243" s="21">
        <v>0</v>
      </c>
      <c r="R2243" s="21">
        <v>74.497841649481245</v>
      </c>
      <c r="S2243" s="21">
        <v>1682.1887847406445</v>
      </c>
      <c r="T2243" s="38">
        <v>9.4611698592148685E-2</v>
      </c>
    </row>
    <row r="2244" spans="1:20" x14ac:dyDescent="0.25">
      <c r="A2244" s="17" t="s">
        <v>277</v>
      </c>
      <c r="B2244" s="8" t="s">
        <v>338</v>
      </c>
      <c r="C2244" s="8" t="s">
        <v>335</v>
      </c>
      <c r="D2244" s="8" t="str">
        <f t="shared" si="233"/>
        <v>Week_52-generic-cofi</v>
      </c>
      <c r="E2244" s="8" t="str">
        <f t="shared" si="234"/>
        <v>Umbrella-social.video.umb</v>
      </c>
      <c r="H2244" s="24">
        <f t="shared" si="238"/>
        <v>7.5723061600795668E-3</v>
      </c>
      <c r="I2244" s="6">
        <f t="shared" si="238"/>
        <v>2.04</v>
      </c>
      <c r="J2244" s="6">
        <f t="shared" si="238"/>
        <v>7374406.4529322982</v>
      </c>
      <c r="K2244" s="18">
        <f t="shared" si="238"/>
        <v>7.4999999999999997E-2</v>
      </c>
      <c r="L2244" s="35">
        <f>Data!BR66</f>
        <v>3.6038374082807572E-3</v>
      </c>
      <c r="Q2244" s="21">
        <v>0</v>
      </c>
      <c r="R2244" s="21">
        <v>5.7679509836736464</v>
      </c>
      <c r="S2244" s="21">
        <v>119.33058986373548</v>
      </c>
      <c r="T2244" s="38">
        <v>7.4266375963948361E-3</v>
      </c>
    </row>
    <row r="2246" spans="1:20" x14ac:dyDescent="0.25">
      <c r="A2246" s="16" t="s">
        <v>328</v>
      </c>
      <c r="B2246" s="8" t="s">
        <v>338</v>
      </c>
      <c r="C2246" s="8" t="s">
        <v>335</v>
      </c>
      <c r="D2246" s="8" t="str">
        <f>A2246&amp;"-generic-refi"</f>
        <v>Week_40_old-generic-refi</v>
      </c>
      <c r="E2246" s="8" t="str">
        <f>IF(RIGHT(A2246,3)="old","Initial",B2246&amp;"-"&amp;C2246)</f>
        <v>Initial</v>
      </c>
      <c r="H2246" s="25">
        <f>SUMIFS(Data!N$2:N$48,Data!$L$2:$L$48,$C2246,Data!$M$2:$M$48,RIGHT($D2246,4))</f>
        <v>1.0341824070998026E-2</v>
      </c>
      <c r="I2246" s="42">
        <f>VLOOKUP(C2246,parms,8,FALSE)</f>
        <v>2.04</v>
      </c>
      <c r="J2246" s="28">
        <f>SUMIFS(Data!O$2:O$48,Data!$L$2:$L$48,$C2246,Data!$M$2:$M$48,RIGHT($D2246,4))</f>
        <v>9502298.7898858842</v>
      </c>
      <c r="K2246" s="25">
        <f>SUMIFS(Data!Q$2:Q$48,Data!$L$2:$L$48,$C2246,Data!$M$2:$M$48,RIGHT($D2246,4))</f>
        <v>7.4999999999999997E-2</v>
      </c>
      <c r="L2246" s="35">
        <f>Data!BR2</f>
        <v>4.0496729639443564E-3</v>
      </c>
      <c r="Q2246" s="21">
        <v>0</v>
      </c>
      <c r="R2246" s="21">
        <v>0</v>
      </c>
      <c r="S2246" s="21">
        <v>0</v>
      </c>
      <c r="T2246" s="38">
        <v>0</v>
      </c>
    </row>
    <row r="2247" spans="1:20" x14ac:dyDescent="0.25">
      <c r="A2247" s="16" t="s">
        <v>316</v>
      </c>
      <c r="B2247" s="8" t="s">
        <v>338</v>
      </c>
      <c r="C2247" s="8" t="s">
        <v>335</v>
      </c>
      <c r="D2247" s="8" t="str">
        <f t="shared" ref="D2247:D2310" si="239">A2247&amp;"-generic-refi"</f>
        <v>Week_41_old-generic-refi</v>
      </c>
      <c r="E2247" s="8" t="str">
        <f t="shared" ref="E2247:E2310" si="240">IF(RIGHT(A2247,3)="old","Initial",B2247&amp;"-"&amp;C2247)</f>
        <v>Initial</v>
      </c>
      <c r="H2247" s="24">
        <f t="shared" ref="H2247:K2262" si="241">H2246</f>
        <v>1.0341824070998026E-2</v>
      </c>
      <c r="I2247" s="6">
        <f>I2246</f>
        <v>2.04</v>
      </c>
      <c r="J2247" s="6">
        <f t="shared" si="241"/>
        <v>9502298.7898858842</v>
      </c>
      <c r="K2247" s="18">
        <f t="shared" si="241"/>
        <v>7.4999999999999997E-2</v>
      </c>
      <c r="L2247" s="35">
        <f>Data!BR3</f>
        <v>4.7927322233836875E-3</v>
      </c>
      <c r="Q2247" s="21">
        <v>0</v>
      </c>
      <c r="R2247" s="21">
        <v>0</v>
      </c>
      <c r="S2247" s="21">
        <v>0</v>
      </c>
      <c r="T2247" s="38">
        <v>0</v>
      </c>
    </row>
    <row r="2248" spans="1:20" x14ac:dyDescent="0.25">
      <c r="A2248" s="16" t="s">
        <v>317</v>
      </c>
      <c r="B2248" s="8" t="s">
        <v>338</v>
      </c>
      <c r="C2248" s="8" t="s">
        <v>335</v>
      </c>
      <c r="D2248" s="8" t="str">
        <f t="shared" si="239"/>
        <v>Week_42_old-generic-refi</v>
      </c>
      <c r="E2248" s="8" t="str">
        <f t="shared" si="240"/>
        <v>Initial</v>
      </c>
      <c r="H2248" s="24">
        <f t="shared" si="241"/>
        <v>1.0341824070998026E-2</v>
      </c>
      <c r="I2248" s="6">
        <f t="shared" si="241"/>
        <v>2.04</v>
      </c>
      <c r="J2248" s="6">
        <f t="shared" si="241"/>
        <v>9502298.7898858842</v>
      </c>
      <c r="K2248" s="18">
        <f t="shared" si="241"/>
        <v>7.4999999999999997E-2</v>
      </c>
      <c r="L2248" s="35">
        <f>Data!BR4</f>
        <v>4.7927322233836875E-3</v>
      </c>
      <c r="Q2248" s="21">
        <v>0</v>
      </c>
      <c r="R2248" s="21">
        <v>0</v>
      </c>
      <c r="S2248" s="21">
        <v>0</v>
      </c>
      <c r="T2248" s="38">
        <v>0</v>
      </c>
    </row>
    <row r="2249" spans="1:20" x14ac:dyDescent="0.25">
      <c r="A2249" s="16" t="s">
        <v>318</v>
      </c>
      <c r="B2249" s="8" t="s">
        <v>338</v>
      </c>
      <c r="C2249" s="8" t="s">
        <v>335</v>
      </c>
      <c r="D2249" s="8" t="str">
        <f t="shared" si="239"/>
        <v>Week_43_old-generic-refi</v>
      </c>
      <c r="E2249" s="8" t="str">
        <f t="shared" si="240"/>
        <v>Initial</v>
      </c>
      <c r="H2249" s="24">
        <f t="shared" si="241"/>
        <v>1.0341824070998026E-2</v>
      </c>
      <c r="I2249" s="6">
        <f t="shared" si="241"/>
        <v>2.04</v>
      </c>
      <c r="J2249" s="6">
        <f t="shared" si="241"/>
        <v>9502298.7898858842</v>
      </c>
      <c r="K2249" s="18">
        <f t="shared" si="241"/>
        <v>7.4999999999999997E-2</v>
      </c>
      <c r="L2249" s="35">
        <f>Data!BR5</f>
        <v>4.7927322233836875E-3</v>
      </c>
      <c r="Q2249" s="21">
        <v>0</v>
      </c>
      <c r="R2249" s="21">
        <v>0</v>
      </c>
      <c r="S2249" s="21">
        <v>0</v>
      </c>
      <c r="T2249" s="38">
        <v>0</v>
      </c>
    </row>
    <row r="2250" spans="1:20" x14ac:dyDescent="0.25">
      <c r="A2250" s="16" t="s">
        <v>319</v>
      </c>
      <c r="B2250" s="8" t="s">
        <v>338</v>
      </c>
      <c r="C2250" s="8" t="s">
        <v>335</v>
      </c>
      <c r="D2250" s="8" t="str">
        <f t="shared" si="239"/>
        <v>Week_44_old-generic-refi</v>
      </c>
      <c r="E2250" s="8" t="str">
        <f t="shared" si="240"/>
        <v>Initial</v>
      </c>
      <c r="H2250" s="24">
        <f t="shared" si="241"/>
        <v>1.0341824070998026E-2</v>
      </c>
      <c r="I2250" s="6">
        <f t="shared" si="241"/>
        <v>2.04</v>
      </c>
      <c r="J2250" s="6">
        <f t="shared" si="241"/>
        <v>9502298.7898858842</v>
      </c>
      <c r="K2250" s="18">
        <f t="shared" si="241"/>
        <v>7.4999999999999997E-2</v>
      </c>
      <c r="L2250" s="35">
        <f>Data!BR6</f>
        <v>4.7927322233836875E-3</v>
      </c>
      <c r="Q2250" s="21">
        <v>0</v>
      </c>
      <c r="R2250" s="21">
        <v>0</v>
      </c>
      <c r="S2250" s="21">
        <v>0</v>
      </c>
      <c r="T2250" s="38">
        <v>0</v>
      </c>
    </row>
    <row r="2251" spans="1:20" x14ac:dyDescent="0.25">
      <c r="A2251" s="16" t="s">
        <v>320</v>
      </c>
      <c r="B2251" s="8" t="s">
        <v>338</v>
      </c>
      <c r="C2251" s="8" t="s">
        <v>335</v>
      </c>
      <c r="D2251" s="8" t="str">
        <f t="shared" si="239"/>
        <v>Week_45_old-generic-refi</v>
      </c>
      <c r="E2251" s="8" t="str">
        <f t="shared" si="240"/>
        <v>Initial</v>
      </c>
      <c r="H2251" s="24">
        <f t="shared" si="241"/>
        <v>1.0341824070998026E-2</v>
      </c>
      <c r="I2251" s="6">
        <f t="shared" si="241"/>
        <v>2.04</v>
      </c>
      <c r="J2251" s="6">
        <f t="shared" si="241"/>
        <v>9502298.7898858842</v>
      </c>
      <c r="K2251" s="18">
        <f t="shared" si="241"/>
        <v>7.4999999999999997E-2</v>
      </c>
      <c r="L2251" s="35">
        <f>Data!BR7</f>
        <v>4.1239788898882893E-3</v>
      </c>
      <c r="Q2251" s="21">
        <v>0</v>
      </c>
      <c r="R2251" s="21">
        <v>0</v>
      </c>
      <c r="S2251" s="21">
        <v>0</v>
      </c>
      <c r="T2251" s="38">
        <v>0</v>
      </c>
    </row>
    <row r="2252" spans="1:20" x14ac:dyDescent="0.25">
      <c r="A2252" s="16" t="s">
        <v>321</v>
      </c>
      <c r="B2252" s="8" t="s">
        <v>338</v>
      </c>
      <c r="C2252" s="8" t="s">
        <v>335</v>
      </c>
      <c r="D2252" s="8" t="str">
        <f t="shared" si="239"/>
        <v>Week_46_old-generic-refi</v>
      </c>
      <c r="E2252" s="8" t="str">
        <f t="shared" si="240"/>
        <v>Initial</v>
      </c>
      <c r="H2252" s="24">
        <f t="shared" si="241"/>
        <v>1.0341824070998026E-2</v>
      </c>
      <c r="I2252" s="6">
        <f t="shared" si="241"/>
        <v>2.04</v>
      </c>
      <c r="J2252" s="6">
        <f t="shared" si="241"/>
        <v>9502298.7898858842</v>
      </c>
      <c r="K2252" s="18">
        <f t="shared" si="241"/>
        <v>7.4999999999999997E-2</v>
      </c>
      <c r="L2252" s="35">
        <f>Data!BR8</f>
        <v>4.1239788898882893E-3</v>
      </c>
      <c r="Q2252" s="21">
        <v>0</v>
      </c>
      <c r="R2252" s="21">
        <v>0</v>
      </c>
      <c r="S2252" s="21">
        <v>0</v>
      </c>
      <c r="T2252" s="38">
        <v>0</v>
      </c>
    </row>
    <row r="2253" spans="1:20" x14ac:dyDescent="0.25">
      <c r="A2253" s="16" t="s">
        <v>322</v>
      </c>
      <c r="B2253" s="8" t="s">
        <v>338</v>
      </c>
      <c r="C2253" s="8" t="s">
        <v>335</v>
      </c>
      <c r="D2253" s="8" t="str">
        <f t="shared" si="239"/>
        <v>Week_47_old-generic-refi</v>
      </c>
      <c r="E2253" s="8" t="str">
        <f t="shared" si="240"/>
        <v>Initial</v>
      </c>
      <c r="H2253" s="24">
        <f t="shared" si="241"/>
        <v>1.0341824070998026E-2</v>
      </c>
      <c r="I2253" s="6">
        <f t="shared" si="241"/>
        <v>2.04</v>
      </c>
      <c r="J2253" s="6">
        <f t="shared" si="241"/>
        <v>9502298.7898858842</v>
      </c>
      <c r="K2253" s="18">
        <f t="shared" si="241"/>
        <v>7.4999999999999997E-2</v>
      </c>
      <c r="L2253" s="35">
        <f>Data!BR9</f>
        <v>4.1239788898882893E-3</v>
      </c>
      <c r="Q2253" s="21">
        <v>0</v>
      </c>
      <c r="R2253" s="21">
        <v>0</v>
      </c>
      <c r="S2253" s="21">
        <v>0</v>
      </c>
      <c r="T2253" s="38">
        <v>0</v>
      </c>
    </row>
    <row r="2254" spans="1:20" x14ac:dyDescent="0.25">
      <c r="A2254" s="16" t="s">
        <v>323</v>
      </c>
      <c r="B2254" s="8" t="s">
        <v>338</v>
      </c>
      <c r="C2254" s="8" t="s">
        <v>335</v>
      </c>
      <c r="D2254" s="8" t="str">
        <f t="shared" si="239"/>
        <v>Week_48_old-generic-refi</v>
      </c>
      <c r="E2254" s="8" t="str">
        <f t="shared" si="240"/>
        <v>Initial</v>
      </c>
      <c r="H2254" s="24">
        <f t="shared" si="241"/>
        <v>1.0341824070998026E-2</v>
      </c>
      <c r="I2254" s="6">
        <f t="shared" si="241"/>
        <v>2.04</v>
      </c>
      <c r="J2254" s="6">
        <f t="shared" si="241"/>
        <v>9502298.7898858842</v>
      </c>
      <c r="K2254" s="18">
        <f t="shared" si="241"/>
        <v>7.4999999999999997E-2</v>
      </c>
      <c r="L2254" s="35">
        <f>Data!BR10</f>
        <v>4.1239788898882893E-3</v>
      </c>
      <c r="Q2254" s="21">
        <v>0</v>
      </c>
      <c r="R2254" s="21">
        <v>0</v>
      </c>
      <c r="S2254" s="21">
        <v>0</v>
      </c>
      <c r="T2254" s="38">
        <v>0</v>
      </c>
    </row>
    <row r="2255" spans="1:20" x14ac:dyDescent="0.25">
      <c r="A2255" s="16" t="s">
        <v>324</v>
      </c>
      <c r="B2255" s="8" t="s">
        <v>338</v>
      </c>
      <c r="C2255" s="8" t="s">
        <v>335</v>
      </c>
      <c r="D2255" s="8" t="str">
        <f t="shared" si="239"/>
        <v>Week_49_old-generic-refi</v>
      </c>
      <c r="E2255" s="8" t="str">
        <f t="shared" si="240"/>
        <v>Initial</v>
      </c>
      <c r="H2255" s="24">
        <f t="shared" si="241"/>
        <v>1.0341824070998026E-2</v>
      </c>
      <c r="I2255" s="6">
        <f t="shared" si="241"/>
        <v>2.04</v>
      </c>
      <c r="J2255" s="6">
        <f t="shared" si="241"/>
        <v>9502298.7898858842</v>
      </c>
      <c r="K2255" s="18">
        <f t="shared" si="241"/>
        <v>7.4999999999999997E-2</v>
      </c>
      <c r="L2255" s="35">
        <f>Data!BR11</f>
        <v>4.1239788898882893E-3</v>
      </c>
      <c r="Q2255" s="21">
        <v>0</v>
      </c>
      <c r="R2255" s="21">
        <v>0</v>
      </c>
      <c r="S2255" s="21">
        <v>0</v>
      </c>
      <c r="T2255" s="38">
        <v>0</v>
      </c>
    </row>
    <row r="2256" spans="1:20" x14ac:dyDescent="0.25">
      <c r="A2256" s="16" t="s">
        <v>325</v>
      </c>
      <c r="B2256" s="8" t="s">
        <v>338</v>
      </c>
      <c r="C2256" s="8" t="s">
        <v>335</v>
      </c>
      <c r="D2256" s="8" t="str">
        <f t="shared" si="239"/>
        <v>Week_50_old-generic-refi</v>
      </c>
      <c r="E2256" s="8" t="str">
        <f t="shared" si="240"/>
        <v>Initial</v>
      </c>
      <c r="H2256" s="24">
        <f t="shared" si="241"/>
        <v>1.0341824070998026E-2</v>
      </c>
      <c r="I2256" s="6">
        <f t="shared" si="241"/>
        <v>2.04</v>
      </c>
      <c r="J2256" s="6">
        <f t="shared" si="241"/>
        <v>9502298.7898858842</v>
      </c>
      <c r="K2256" s="18">
        <f t="shared" si="241"/>
        <v>7.4999999999999997E-2</v>
      </c>
      <c r="L2256" s="35">
        <f>Data!BR12</f>
        <v>3.6038374082807572E-3</v>
      </c>
      <c r="Q2256" s="21">
        <v>0</v>
      </c>
      <c r="R2256" s="21">
        <v>0</v>
      </c>
      <c r="S2256" s="21">
        <v>0</v>
      </c>
      <c r="T2256" s="38">
        <v>0</v>
      </c>
    </row>
    <row r="2257" spans="1:20" x14ac:dyDescent="0.25">
      <c r="A2257" s="16" t="s">
        <v>326</v>
      </c>
      <c r="B2257" s="8" t="s">
        <v>338</v>
      </c>
      <c r="C2257" s="8" t="s">
        <v>335</v>
      </c>
      <c r="D2257" s="8" t="str">
        <f t="shared" si="239"/>
        <v>Week_51_old-generic-refi</v>
      </c>
      <c r="E2257" s="8" t="str">
        <f t="shared" si="240"/>
        <v>Initial</v>
      </c>
      <c r="H2257" s="24">
        <f t="shared" si="241"/>
        <v>1.0341824070998026E-2</v>
      </c>
      <c r="I2257" s="6">
        <f t="shared" si="241"/>
        <v>2.04</v>
      </c>
      <c r="J2257" s="6">
        <f t="shared" si="241"/>
        <v>9502298.7898858842</v>
      </c>
      <c r="K2257" s="18">
        <f t="shared" si="241"/>
        <v>7.4999999999999997E-2</v>
      </c>
      <c r="L2257" s="35">
        <f>Data!BR13</f>
        <v>3.6038374082807572E-3</v>
      </c>
      <c r="Q2257" s="21">
        <v>0</v>
      </c>
      <c r="R2257" s="21">
        <v>0</v>
      </c>
      <c r="S2257" s="21">
        <v>0</v>
      </c>
      <c r="T2257" s="38">
        <v>0</v>
      </c>
    </row>
    <row r="2258" spans="1:20" x14ac:dyDescent="0.25">
      <c r="A2258" s="16" t="s">
        <v>327</v>
      </c>
      <c r="B2258" s="8" t="s">
        <v>338</v>
      </c>
      <c r="C2258" s="8" t="s">
        <v>335</v>
      </c>
      <c r="D2258" s="8" t="str">
        <f t="shared" si="239"/>
        <v>Week_52_old-generic-refi</v>
      </c>
      <c r="E2258" s="8" t="str">
        <f t="shared" si="240"/>
        <v>Initial</v>
      </c>
      <c r="H2258" s="24">
        <f t="shared" si="241"/>
        <v>1.0341824070998026E-2</v>
      </c>
      <c r="I2258" s="6">
        <f t="shared" si="241"/>
        <v>2.04</v>
      </c>
      <c r="J2258" s="6">
        <f t="shared" si="241"/>
        <v>9502298.7898858842</v>
      </c>
      <c r="K2258" s="18">
        <f t="shared" si="241"/>
        <v>7.4999999999999997E-2</v>
      </c>
      <c r="L2258" s="35">
        <f>Data!BR14</f>
        <v>3.6038374082807572E-3</v>
      </c>
      <c r="Q2258" s="21">
        <v>0</v>
      </c>
      <c r="R2258" s="21">
        <v>0</v>
      </c>
      <c r="S2258" s="21">
        <v>0</v>
      </c>
      <c r="T2258" s="38">
        <v>0</v>
      </c>
    </row>
    <row r="2259" spans="1:20" x14ac:dyDescent="0.25">
      <c r="A2259" s="17" t="s">
        <v>262</v>
      </c>
      <c r="B2259" s="8" t="s">
        <v>338</v>
      </c>
      <c r="C2259" s="8" t="s">
        <v>335</v>
      </c>
      <c r="D2259" s="8" t="str">
        <f t="shared" si="239"/>
        <v>Week_01-generic-refi</v>
      </c>
      <c r="E2259" s="8" t="str">
        <f t="shared" si="240"/>
        <v>Umbrella-social.video.umb</v>
      </c>
      <c r="H2259" s="24">
        <f t="shared" si="241"/>
        <v>1.0341824070998026E-2</v>
      </c>
      <c r="I2259" s="6">
        <f t="shared" si="241"/>
        <v>2.04</v>
      </c>
      <c r="J2259" s="6">
        <f t="shared" si="241"/>
        <v>9502298.7898858842</v>
      </c>
      <c r="K2259" s="18">
        <f t="shared" si="241"/>
        <v>7.4999999999999997E-2</v>
      </c>
      <c r="L2259" s="35">
        <f>Data!BR15</f>
        <v>3.6038374082807572E-3</v>
      </c>
      <c r="Q2259" s="21">
        <v>0</v>
      </c>
      <c r="R2259" s="21">
        <v>120.48700218087787</v>
      </c>
      <c r="S2259" s="21">
        <v>1625.1537048225396</v>
      </c>
      <c r="T2259" s="38">
        <v>4.8286924759911809E-2</v>
      </c>
    </row>
    <row r="2260" spans="1:20" x14ac:dyDescent="0.25">
      <c r="A2260" s="17" t="s">
        <v>263</v>
      </c>
      <c r="B2260" s="8" t="s">
        <v>338</v>
      </c>
      <c r="C2260" s="8" t="s">
        <v>335</v>
      </c>
      <c r="D2260" s="8" t="str">
        <f t="shared" si="239"/>
        <v>Week_02-generic-refi</v>
      </c>
      <c r="E2260" s="8" t="str">
        <f t="shared" si="240"/>
        <v>Umbrella-social.video.umb</v>
      </c>
      <c r="H2260" s="24">
        <f t="shared" si="241"/>
        <v>1.0341824070998026E-2</v>
      </c>
      <c r="I2260" s="6">
        <f t="shared" si="241"/>
        <v>2.04</v>
      </c>
      <c r="J2260" s="6">
        <f t="shared" si="241"/>
        <v>9502298.7898858842</v>
      </c>
      <c r="K2260" s="18">
        <f t="shared" si="241"/>
        <v>7.4999999999999997E-2</v>
      </c>
      <c r="L2260" s="35">
        <f>Data!BR16</f>
        <v>3.4180725934209242E-3</v>
      </c>
      <c r="Q2260" s="21">
        <v>0</v>
      </c>
      <c r="R2260" s="21">
        <v>885.65937814638801</v>
      </c>
      <c r="S2260" s="21">
        <v>11005.736016289069</v>
      </c>
      <c r="T2260" s="38">
        <v>0.24818398574570621</v>
      </c>
    </row>
    <row r="2261" spans="1:20" x14ac:dyDescent="0.25">
      <c r="A2261" s="17" t="s">
        <v>264</v>
      </c>
      <c r="B2261" s="8" t="s">
        <v>338</v>
      </c>
      <c r="C2261" s="8" t="s">
        <v>335</v>
      </c>
      <c r="D2261" s="8" t="str">
        <f t="shared" si="239"/>
        <v>Week_03-generic-refi</v>
      </c>
      <c r="E2261" s="8" t="str">
        <f t="shared" si="240"/>
        <v>Umbrella-social.video.umb</v>
      </c>
      <c r="H2261" s="24">
        <f t="shared" si="241"/>
        <v>1.0341824070998026E-2</v>
      </c>
      <c r="I2261" s="6">
        <f t="shared" si="241"/>
        <v>2.04</v>
      </c>
      <c r="J2261" s="6">
        <f t="shared" si="241"/>
        <v>9502298.7898858842</v>
      </c>
      <c r="K2261" s="18">
        <f t="shared" si="241"/>
        <v>7.4999999999999997E-2</v>
      </c>
      <c r="L2261" s="35">
        <f>Data!BR17</f>
        <v>3.4180725934209242E-3</v>
      </c>
      <c r="Q2261" s="21">
        <v>0</v>
      </c>
      <c r="R2261" s="21">
        <v>332.65257065839035</v>
      </c>
      <c r="S2261" s="21">
        <v>4657.4263715974766</v>
      </c>
      <c r="T2261" s="38">
        <v>0.13678722234138885</v>
      </c>
    </row>
    <row r="2262" spans="1:20" x14ac:dyDescent="0.25">
      <c r="A2262" s="17" t="s">
        <v>265</v>
      </c>
      <c r="B2262" s="8" t="s">
        <v>338</v>
      </c>
      <c r="C2262" s="8" t="s">
        <v>335</v>
      </c>
      <c r="D2262" s="8" t="str">
        <f t="shared" si="239"/>
        <v>Week_04-generic-refi</v>
      </c>
      <c r="E2262" s="8" t="str">
        <f t="shared" si="240"/>
        <v>Umbrella-social.video.umb</v>
      </c>
      <c r="H2262" s="24">
        <f t="shared" si="241"/>
        <v>1.0341824070998026E-2</v>
      </c>
      <c r="I2262" s="6">
        <f t="shared" si="241"/>
        <v>2.04</v>
      </c>
      <c r="J2262" s="6">
        <f t="shared" si="241"/>
        <v>9502298.7898858842</v>
      </c>
      <c r="K2262" s="18">
        <f t="shared" si="241"/>
        <v>7.4999999999999997E-2</v>
      </c>
      <c r="L2262" s="35">
        <f>Data!BR18</f>
        <v>3.4180725934209242E-3</v>
      </c>
      <c r="Q2262" s="21">
        <v>0</v>
      </c>
      <c r="R2262" s="21">
        <v>22.35763124968809</v>
      </c>
      <c r="S2262" s="21">
        <v>332.62116332210661</v>
      </c>
      <c r="T2262" s="38">
        <v>1.0971424733538404E-2</v>
      </c>
    </row>
    <row r="2263" spans="1:20" x14ac:dyDescent="0.25">
      <c r="A2263" s="17" t="s">
        <v>266</v>
      </c>
      <c r="B2263" s="8" t="s">
        <v>338</v>
      </c>
      <c r="C2263" s="8" t="s">
        <v>335</v>
      </c>
      <c r="D2263" s="8" t="str">
        <f t="shared" si="239"/>
        <v>Week_05-generic-refi</v>
      </c>
      <c r="E2263" s="8" t="str">
        <f t="shared" si="240"/>
        <v>Umbrella-social.video.umb</v>
      </c>
      <c r="H2263" s="24">
        <f t="shared" ref="H2263:K2278" si="242">H2262</f>
        <v>1.0341824070998026E-2</v>
      </c>
      <c r="I2263" s="6">
        <f t="shared" si="242"/>
        <v>2.04</v>
      </c>
      <c r="J2263" s="6">
        <f t="shared" si="242"/>
        <v>9502298.7898858842</v>
      </c>
      <c r="K2263" s="18">
        <f t="shared" si="242"/>
        <v>7.4999999999999997E-2</v>
      </c>
      <c r="L2263" s="35">
        <f>Data!BR19</f>
        <v>3.4180725934209242E-3</v>
      </c>
      <c r="Q2263" s="21">
        <v>0</v>
      </c>
      <c r="R2263" s="21">
        <v>368.18123132797274</v>
      </c>
      <c r="S2263" s="21">
        <v>4958.180428751768</v>
      </c>
      <c r="T2263" s="38">
        <v>0.13026132427638604</v>
      </c>
    </row>
    <row r="2264" spans="1:20" x14ac:dyDescent="0.25">
      <c r="A2264" s="17" t="s">
        <v>267</v>
      </c>
      <c r="B2264" s="8" t="s">
        <v>338</v>
      </c>
      <c r="C2264" s="8" t="s">
        <v>335</v>
      </c>
      <c r="D2264" s="8" t="str">
        <f t="shared" si="239"/>
        <v>Week_06-generic-refi</v>
      </c>
      <c r="E2264" s="8" t="str">
        <f t="shared" si="240"/>
        <v>Umbrella-social.video.umb</v>
      </c>
      <c r="H2264" s="24">
        <f t="shared" si="242"/>
        <v>1.0341824070998026E-2</v>
      </c>
      <c r="I2264" s="6">
        <f t="shared" si="242"/>
        <v>2.04</v>
      </c>
      <c r="J2264" s="6">
        <f t="shared" si="242"/>
        <v>9502298.7898858842</v>
      </c>
      <c r="K2264" s="18">
        <f t="shared" si="242"/>
        <v>7.4999999999999997E-2</v>
      </c>
      <c r="L2264" s="35">
        <f>Data!BR20</f>
        <v>3.5295314823368239E-3</v>
      </c>
      <c r="Q2264" s="21">
        <v>0</v>
      </c>
      <c r="R2264" s="21">
        <v>243.50390599763281</v>
      </c>
      <c r="S2264" s="21">
        <v>3293.6236898720126</v>
      </c>
      <c r="T2264" s="38">
        <v>8.2041394566665038E-2</v>
      </c>
    </row>
    <row r="2265" spans="1:20" x14ac:dyDescent="0.25">
      <c r="A2265" s="17" t="s">
        <v>268</v>
      </c>
      <c r="B2265" s="8" t="s">
        <v>338</v>
      </c>
      <c r="C2265" s="8" t="s">
        <v>335</v>
      </c>
      <c r="D2265" s="8" t="str">
        <f t="shared" si="239"/>
        <v>Week_07-generic-refi</v>
      </c>
      <c r="E2265" s="8" t="str">
        <f t="shared" si="240"/>
        <v>Umbrella-social.video.umb</v>
      </c>
      <c r="H2265" s="24">
        <f t="shared" si="242"/>
        <v>1.0341824070998026E-2</v>
      </c>
      <c r="I2265" s="6">
        <f t="shared" si="242"/>
        <v>2.04</v>
      </c>
      <c r="J2265" s="6">
        <f t="shared" si="242"/>
        <v>9502298.7898858842</v>
      </c>
      <c r="K2265" s="18">
        <f t="shared" si="242"/>
        <v>7.4999999999999997E-2</v>
      </c>
      <c r="L2265" s="35">
        <f>Data!BR21</f>
        <v>3.5295314823368239E-3</v>
      </c>
      <c r="Q2265" s="21">
        <v>0</v>
      </c>
      <c r="R2265" s="21">
        <v>163.19692207671997</v>
      </c>
      <c r="S2265" s="21">
        <v>2594.8142219906631</v>
      </c>
      <c r="T2265" s="38">
        <v>8.8010529012709893E-2</v>
      </c>
    </row>
    <row r="2266" spans="1:20" x14ac:dyDescent="0.25">
      <c r="A2266" s="17" t="s">
        <v>269</v>
      </c>
      <c r="B2266" s="8" t="s">
        <v>338</v>
      </c>
      <c r="C2266" s="8" t="s">
        <v>335</v>
      </c>
      <c r="D2266" s="8" t="str">
        <f t="shared" si="239"/>
        <v>Week_08-generic-refi</v>
      </c>
      <c r="E2266" s="8" t="str">
        <f t="shared" si="240"/>
        <v>Umbrella-social.video.umb</v>
      </c>
      <c r="H2266" s="24">
        <f t="shared" si="242"/>
        <v>1.0341824070998026E-2</v>
      </c>
      <c r="I2266" s="6">
        <f t="shared" si="242"/>
        <v>2.04</v>
      </c>
      <c r="J2266" s="6">
        <f t="shared" si="242"/>
        <v>9502298.7898858842</v>
      </c>
      <c r="K2266" s="18">
        <f t="shared" si="242"/>
        <v>7.4999999999999997E-2</v>
      </c>
      <c r="L2266" s="35">
        <f>Data!BR22</f>
        <v>3.5295314823368239E-3</v>
      </c>
      <c r="Q2266" s="21">
        <v>0</v>
      </c>
      <c r="R2266" s="21">
        <v>333.96085821484684</v>
      </c>
      <c r="S2266" s="21">
        <v>5001.9552719535841</v>
      </c>
      <c r="T2266" s="38">
        <v>0.14721469251047414</v>
      </c>
    </row>
    <row r="2267" spans="1:20" x14ac:dyDescent="0.25">
      <c r="A2267" s="17" t="s">
        <v>270</v>
      </c>
      <c r="B2267" s="8" t="s">
        <v>338</v>
      </c>
      <c r="C2267" s="8" t="s">
        <v>335</v>
      </c>
      <c r="D2267" s="8" t="str">
        <f t="shared" si="239"/>
        <v>Week_09-generic-refi</v>
      </c>
      <c r="E2267" s="8" t="str">
        <f t="shared" si="240"/>
        <v>Umbrella-social.video.umb</v>
      </c>
      <c r="H2267" s="24">
        <f t="shared" si="242"/>
        <v>1.0341824070998026E-2</v>
      </c>
      <c r="I2267" s="6">
        <f t="shared" si="242"/>
        <v>2.04</v>
      </c>
      <c r="J2267" s="6">
        <f t="shared" si="242"/>
        <v>9502298.7898858842</v>
      </c>
      <c r="K2267" s="18">
        <f t="shared" si="242"/>
        <v>7.4999999999999997E-2</v>
      </c>
      <c r="L2267" s="35">
        <f>Data!BR23</f>
        <v>3.5295314823368239E-3</v>
      </c>
      <c r="Q2267" s="21">
        <v>0</v>
      </c>
      <c r="R2267" s="21">
        <v>468.56147010138596</v>
      </c>
      <c r="S2267" s="21">
        <v>6299.8789031806355</v>
      </c>
      <c r="T2267" s="38">
        <v>0.15752484837703551</v>
      </c>
    </row>
    <row r="2268" spans="1:20" x14ac:dyDescent="0.25">
      <c r="A2268" s="17" t="s">
        <v>249</v>
      </c>
      <c r="B2268" s="8" t="s">
        <v>338</v>
      </c>
      <c r="C2268" s="8" t="s">
        <v>335</v>
      </c>
      <c r="D2268" s="8" t="str">
        <f t="shared" si="239"/>
        <v>Week_10-generic-refi</v>
      </c>
      <c r="E2268" s="8" t="str">
        <f t="shared" si="240"/>
        <v>Umbrella-social.video.umb</v>
      </c>
      <c r="H2268" s="24">
        <f t="shared" si="242"/>
        <v>1.0341824070998026E-2</v>
      </c>
      <c r="I2268" s="6">
        <f t="shared" si="242"/>
        <v>2.04</v>
      </c>
      <c r="J2268" s="6">
        <f t="shared" si="242"/>
        <v>9502298.7898858842</v>
      </c>
      <c r="K2268" s="18">
        <f t="shared" si="242"/>
        <v>7.4999999999999997E-2</v>
      </c>
      <c r="L2268" s="35">
        <f>Data!BR24</f>
        <v>3.5295314823368239E-3</v>
      </c>
      <c r="Q2268" s="21">
        <v>0</v>
      </c>
      <c r="R2268" s="21">
        <v>508.14085396350811</v>
      </c>
      <c r="S2268" s="21">
        <v>6957.7050214277324</v>
      </c>
      <c r="T2268" s="38">
        <v>0.16305220164309397</v>
      </c>
    </row>
    <row r="2269" spans="1:20" x14ac:dyDescent="0.25">
      <c r="A2269" s="17" t="s">
        <v>250</v>
      </c>
      <c r="B2269" s="8" t="s">
        <v>338</v>
      </c>
      <c r="C2269" s="8" t="s">
        <v>335</v>
      </c>
      <c r="D2269" s="8" t="str">
        <f t="shared" si="239"/>
        <v>Week_11-generic-refi</v>
      </c>
      <c r="E2269" s="8" t="str">
        <f t="shared" si="240"/>
        <v>Umbrella-social.video.umb</v>
      </c>
      <c r="H2269" s="24">
        <f t="shared" si="242"/>
        <v>1.0341824070998026E-2</v>
      </c>
      <c r="I2269" s="6">
        <f t="shared" si="242"/>
        <v>2.04</v>
      </c>
      <c r="J2269" s="6">
        <f t="shared" si="242"/>
        <v>9502298.7898858842</v>
      </c>
      <c r="K2269" s="18">
        <f t="shared" si="242"/>
        <v>7.4999999999999997E-2</v>
      </c>
      <c r="L2269" s="35">
        <f>Data!BR25</f>
        <v>3.5295314823368239E-3</v>
      </c>
      <c r="Q2269" s="21">
        <v>0</v>
      </c>
      <c r="R2269" s="21">
        <v>430.74267297886979</v>
      </c>
      <c r="S2269" s="21">
        <v>6123.1118421170004</v>
      </c>
      <c r="T2269" s="38">
        <v>0.16625857209455941</v>
      </c>
    </row>
    <row r="2270" spans="1:20" x14ac:dyDescent="0.25">
      <c r="A2270" s="17" t="s">
        <v>251</v>
      </c>
      <c r="B2270" s="8" t="s">
        <v>338</v>
      </c>
      <c r="C2270" s="8" t="s">
        <v>335</v>
      </c>
      <c r="D2270" s="8" t="str">
        <f t="shared" si="239"/>
        <v>Week_12-generic-refi</v>
      </c>
      <c r="E2270" s="8" t="str">
        <f t="shared" si="240"/>
        <v>Umbrella-social.video.umb</v>
      </c>
      <c r="H2270" s="24">
        <f t="shared" si="242"/>
        <v>1.0341824070998026E-2</v>
      </c>
      <c r="I2270" s="6">
        <f t="shared" si="242"/>
        <v>2.04</v>
      </c>
      <c r="J2270" s="6">
        <f t="shared" si="242"/>
        <v>9502298.7898858842</v>
      </c>
      <c r="K2270" s="18">
        <f t="shared" si="242"/>
        <v>7.4999999999999997E-2</v>
      </c>
      <c r="L2270" s="35">
        <f>Data!BR26</f>
        <v>3.5295314823368239E-3</v>
      </c>
      <c r="Q2270" s="21">
        <v>0</v>
      </c>
      <c r="R2270" s="21">
        <v>210.04676735063805</v>
      </c>
      <c r="S2270" s="21">
        <v>3167.1017153237949</v>
      </c>
      <c r="T2270" s="38">
        <v>9.9655534827586933E-2</v>
      </c>
    </row>
    <row r="2271" spans="1:20" x14ac:dyDescent="0.25">
      <c r="A2271" s="17" t="s">
        <v>252</v>
      </c>
      <c r="B2271" s="8" t="s">
        <v>338</v>
      </c>
      <c r="C2271" s="8" t="s">
        <v>335</v>
      </c>
      <c r="D2271" s="8" t="str">
        <f t="shared" si="239"/>
        <v>Week_13-generic-refi</v>
      </c>
      <c r="E2271" s="8" t="str">
        <f t="shared" si="240"/>
        <v>Umbrella-social.video.umb</v>
      </c>
      <c r="H2271" s="24">
        <f t="shared" si="242"/>
        <v>1.0341824070998026E-2</v>
      </c>
      <c r="I2271" s="6">
        <f t="shared" si="242"/>
        <v>2.04</v>
      </c>
      <c r="J2271" s="6">
        <f t="shared" si="242"/>
        <v>9502298.7898858842</v>
      </c>
      <c r="K2271" s="18">
        <f t="shared" si="242"/>
        <v>7.4999999999999997E-2</v>
      </c>
      <c r="L2271" s="35">
        <f>Data!BR27</f>
        <v>3.5295314823368239E-3</v>
      </c>
      <c r="Q2271" s="21">
        <v>0</v>
      </c>
      <c r="R2271" s="21">
        <v>593.316491713804</v>
      </c>
      <c r="S2271" s="21">
        <v>8421.5493028066339</v>
      </c>
      <c r="T2271" s="38">
        <v>0.22470450524593799</v>
      </c>
    </row>
    <row r="2272" spans="1:20" x14ac:dyDescent="0.25">
      <c r="A2272" s="17" t="s">
        <v>253</v>
      </c>
      <c r="B2272" s="8" t="s">
        <v>338</v>
      </c>
      <c r="C2272" s="8" t="s">
        <v>335</v>
      </c>
      <c r="D2272" s="8" t="str">
        <f t="shared" si="239"/>
        <v>Week_14-generic-refi</v>
      </c>
      <c r="E2272" s="8" t="str">
        <f t="shared" si="240"/>
        <v>Umbrella-social.video.umb</v>
      </c>
      <c r="H2272" s="24">
        <f t="shared" si="242"/>
        <v>1.0341824070998026E-2</v>
      </c>
      <c r="I2272" s="6">
        <f t="shared" si="242"/>
        <v>2.04</v>
      </c>
      <c r="J2272" s="6">
        <f t="shared" si="242"/>
        <v>9502298.7898858842</v>
      </c>
      <c r="K2272" s="18">
        <f t="shared" si="242"/>
        <v>7.4999999999999997E-2</v>
      </c>
      <c r="L2272" s="35">
        <f>Data!BR28</f>
        <v>3.5295314823368239E-3</v>
      </c>
      <c r="Q2272" s="21">
        <v>0</v>
      </c>
      <c r="R2272" s="21">
        <v>532.36558463510858</v>
      </c>
      <c r="S2272" s="21">
        <v>7995.4814943087194</v>
      </c>
      <c r="T2272" s="38">
        <v>0.21505390581907446</v>
      </c>
    </row>
    <row r="2273" spans="1:20" x14ac:dyDescent="0.25">
      <c r="A2273" s="17" t="s">
        <v>254</v>
      </c>
      <c r="B2273" s="8" t="s">
        <v>338</v>
      </c>
      <c r="C2273" s="8" t="s">
        <v>335</v>
      </c>
      <c r="D2273" s="8" t="str">
        <f t="shared" si="239"/>
        <v>Week_15-generic-refi</v>
      </c>
      <c r="E2273" s="8" t="str">
        <f t="shared" si="240"/>
        <v>Umbrella-social.video.umb</v>
      </c>
      <c r="H2273" s="24">
        <f t="shared" si="242"/>
        <v>1.0341824070998026E-2</v>
      </c>
      <c r="I2273" s="6">
        <f t="shared" si="242"/>
        <v>2.04</v>
      </c>
      <c r="J2273" s="6">
        <f t="shared" si="242"/>
        <v>9502298.7898858842</v>
      </c>
      <c r="K2273" s="18">
        <f t="shared" si="242"/>
        <v>7.4999999999999997E-2</v>
      </c>
      <c r="L2273" s="35">
        <f>Data!BR29</f>
        <v>3.6409903712527236E-3</v>
      </c>
      <c r="Q2273" s="21">
        <v>0</v>
      </c>
      <c r="R2273" s="21">
        <v>45.228888003851793</v>
      </c>
      <c r="S2273" s="21">
        <v>629.57680155751848</v>
      </c>
      <c r="T2273" s="38">
        <v>1.7996609027006505E-2</v>
      </c>
    </row>
    <row r="2274" spans="1:20" x14ac:dyDescent="0.25">
      <c r="A2274" s="17" t="s">
        <v>255</v>
      </c>
      <c r="B2274" s="8" t="s">
        <v>338</v>
      </c>
      <c r="C2274" s="8" t="s">
        <v>335</v>
      </c>
      <c r="D2274" s="8" t="str">
        <f t="shared" si="239"/>
        <v>Week_16-generic-refi</v>
      </c>
      <c r="E2274" s="8" t="str">
        <f t="shared" si="240"/>
        <v>Umbrella-social.video.umb</v>
      </c>
      <c r="H2274" s="24">
        <f t="shared" si="242"/>
        <v>1.0341824070998026E-2</v>
      </c>
      <c r="I2274" s="6">
        <f t="shared" si="242"/>
        <v>2.04</v>
      </c>
      <c r="J2274" s="6">
        <f t="shared" si="242"/>
        <v>9502298.7898858842</v>
      </c>
      <c r="K2274" s="18">
        <f t="shared" si="242"/>
        <v>7.4999999999999997E-2</v>
      </c>
      <c r="L2274" s="35">
        <f>Data!BR30</f>
        <v>3.6409903712527236E-3</v>
      </c>
      <c r="Q2274" s="21">
        <v>0</v>
      </c>
      <c r="R2274" s="21">
        <v>504.08127249407971</v>
      </c>
      <c r="S2274" s="21">
        <v>6821.883141510616</v>
      </c>
      <c r="T2274" s="38">
        <v>0.16774331009868393</v>
      </c>
    </row>
    <row r="2275" spans="1:20" x14ac:dyDescent="0.25">
      <c r="A2275" s="17" t="s">
        <v>256</v>
      </c>
      <c r="B2275" s="8" t="s">
        <v>338</v>
      </c>
      <c r="C2275" s="8" t="s">
        <v>335</v>
      </c>
      <c r="D2275" s="8" t="str">
        <f t="shared" si="239"/>
        <v>Week_17-generic-refi</v>
      </c>
      <c r="E2275" s="8" t="str">
        <f t="shared" si="240"/>
        <v>Umbrella-social.video.umb</v>
      </c>
      <c r="H2275" s="24">
        <f t="shared" si="242"/>
        <v>1.0341824070998026E-2</v>
      </c>
      <c r="I2275" s="6">
        <f t="shared" si="242"/>
        <v>2.04</v>
      </c>
      <c r="J2275" s="6">
        <f t="shared" si="242"/>
        <v>9502298.7898858842</v>
      </c>
      <c r="K2275" s="18">
        <f t="shared" si="242"/>
        <v>7.4999999999999997E-2</v>
      </c>
      <c r="L2275" s="35">
        <f>Data!BR31</f>
        <v>3.6409903712527236E-3</v>
      </c>
      <c r="Q2275" s="21">
        <v>0</v>
      </c>
      <c r="R2275" s="21">
        <v>433.15814976532693</v>
      </c>
      <c r="S2275" s="21">
        <v>5501.8473329617236</v>
      </c>
      <c r="T2275" s="38">
        <v>0.12698600921631353</v>
      </c>
    </row>
    <row r="2276" spans="1:20" x14ac:dyDescent="0.25">
      <c r="A2276" s="17" t="s">
        <v>257</v>
      </c>
      <c r="B2276" s="8" t="s">
        <v>338</v>
      </c>
      <c r="C2276" s="8" t="s">
        <v>335</v>
      </c>
      <c r="D2276" s="8" t="str">
        <f t="shared" si="239"/>
        <v>Week_18-generic-refi</v>
      </c>
      <c r="E2276" s="8" t="str">
        <f t="shared" si="240"/>
        <v>Umbrella-social.video.umb</v>
      </c>
      <c r="H2276" s="24">
        <f t="shared" si="242"/>
        <v>1.0341824070998026E-2</v>
      </c>
      <c r="I2276" s="6">
        <f t="shared" si="242"/>
        <v>2.04</v>
      </c>
      <c r="J2276" s="6">
        <f t="shared" si="242"/>
        <v>9502298.7898858842</v>
      </c>
      <c r="K2276" s="18">
        <f t="shared" si="242"/>
        <v>7.4999999999999997E-2</v>
      </c>
      <c r="L2276" s="35">
        <f>Data!BR32</f>
        <v>3.6409903712527236E-3</v>
      </c>
      <c r="Q2276" s="21">
        <v>0</v>
      </c>
      <c r="R2276" s="21">
        <v>17.239482854709415</v>
      </c>
      <c r="S2276" s="21">
        <v>276.45864626377704</v>
      </c>
      <c r="T2276" s="38">
        <v>1.0133583006969982E-2</v>
      </c>
    </row>
    <row r="2277" spans="1:20" x14ac:dyDescent="0.25">
      <c r="A2277" s="17" t="s">
        <v>258</v>
      </c>
      <c r="B2277" s="8" t="s">
        <v>338</v>
      </c>
      <c r="C2277" s="8" t="s">
        <v>335</v>
      </c>
      <c r="D2277" s="8" t="str">
        <f t="shared" si="239"/>
        <v>Week_19-generic-refi</v>
      </c>
      <c r="E2277" s="8" t="str">
        <f t="shared" si="240"/>
        <v>Umbrella-social.video.umb</v>
      </c>
      <c r="H2277" s="24">
        <f t="shared" si="242"/>
        <v>1.0341824070998026E-2</v>
      </c>
      <c r="I2277" s="6">
        <f t="shared" si="242"/>
        <v>2.04</v>
      </c>
      <c r="J2277" s="6">
        <f t="shared" si="242"/>
        <v>9502298.7898858842</v>
      </c>
      <c r="K2277" s="18">
        <f t="shared" si="242"/>
        <v>7.4999999999999997E-2</v>
      </c>
      <c r="L2277" s="35">
        <f>Data!BR33</f>
        <v>3.4180725934209242E-3</v>
      </c>
      <c r="Q2277" s="21">
        <v>0</v>
      </c>
      <c r="R2277" s="21">
        <v>322.499310899541</v>
      </c>
      <c r="S2277" s="21">
        <v>4765.6820636265265</v>
      </c>
      <c r="T2277" s="38">
        <v>0.16197864755011993</v>
      </c>
    </row>
    <row r="2278" spans="1:20" x14ac:dyDescent="0.25">
      <c r="A2278" s="17" t="s">
        <v>259</v>
      </c>
      <c r="B2278" s="8" t="s">
        <v>338</v>
      </c>
      <c r="C2278" s="8" t="s">
        <v>335</v>
      </c>
      <c r="D2278" s="8" t="str">
        <f t="shared" si="239"/>
        <v>Week_20-generic-refi</v>
      </c>
      <c r="E2278" s="8" t="str">
        <f t="shared" si="240"/>
        <v>Umbrella-social.video.umb</v>
      </c>
      <c r="H2278" s="24">
        <f t="shared" si="242"/>
        <v>1.0341824070998026E-2</v>
      </c>
      <c r="I2278" s="6">
        <f t="shared" si="242"/>
        <v>2.04</v>
      </c>
      <c r="J2278" s="6">
        <f t="shared" si="242"/>
        <v>9502298.7898858842</v>
      </c>
      <c r="K2278" s="18">
        <f t="shared" si="242"/>
        <v>7.4999999999999997E-2</v>
      </c>
      <c r="L2278" s="35">
        <f>Data!BR34</f>
        <v>3.4180725934209242E-3</v>
      </c>
      <c r="Q2278" s="21">
        <v>0</v>
      </c>
      <c r="R2278" s="21">
        <v>68.549023420793077</v>
      </c>
      <c r="S2278" s="21">
        <v>1103.2552802929199</v>
      </c>
      <c r="T2278" s="38">
        <v>4.441292753882109E-2</v>
      </c>
    </row>
    <row r="2279" spans="1:20" x14ac:dyDescent="0.25">
      <c r="A2279" s="17" t="s">
        <v>260</v>
      </c>
      <c r="B2279" s="8" t="s">
        <v>338</v>
      </c>
      <c r="C2279" s="8" t="s">
        <v>335</v>
      </c>
      <c r="D2279" s="8" t="str">
        <f t="shared" si="239"/>
        <v>Week_21-generic-refi</v>
      </c>
      <c r="E2279" s="8" t="str">
        <f t="shared" si="240"/>
        <v>Umbrella-social.video.umb</v>
      </c>
      <c r="H2279" s="24">
        <f t="shared" ref="H2279:K2294" si="243">H2278</f>
        <v>1.0341824070998026E-2</v>
      </c>
      <c r="I2279" s="6">
        <f t="shared" si="243"/>
        <v>2.04</v>
      </c>
      <c r="J2279" s="6">
        <f t="shared" si="243"/>
        <v>9502298.7898858842</v>
      </c>
      <c r="K2279" s="18">
        <f t="shared" si="243"/>
        <v>7.4999999999999997E-2</v>
      </c>
      <c r="L2279" s="35">
        <f>Data!BR35</f>
        <v>3.4180725934209242E-3</v>
      </c>
      <c r="Q2279" s="21">
        <v>0</v>
      </c>
      <c r="R2279" s="21">
        <v>492.61054412413921</v>
      </c>
      <c r="S2279" s="21">
        <v>6095.5977782423106</v>
      </c>
      <c r="T2279" s="38">
        <v>0.13183448030700717</v>
      </c>
    </row>
    <row r="2280" spans="1:20" x14ac:dyDescent="0.25">
      <c r="A2280" s="17" t="s">
        <v>261</v>
      </c>
      <c r="B2280" s="8" t="s">
        <v>338</v>
      </c>
      <c r="C2280" s="8" t="s">
        <v>335</v>
      </c>
      <c r="D2280" s="8" t="str">
        <f t="shared" si="239"/>
        <v>Week_22-generic-refi</v>
      </c>
      <c r="E2280" s="8" t="str">
        <f t="shared" si="240"/>
        <v>Umbrella-social.video.umb</v>
      </c>
      <c r="H2280" s="24">
        <f t="shared" si="243"/>
        <v>1.0341824070998026E-2</v>
      </c>
      <c r="I2280" s="6">
        <f t="shared" si="243"/>
        <v>2.04</v>
      </c>
      <c r="J2280" s="6">
        <f t="shared" si="243"/>
        <v>9502298.7898858842</v>
      </c>
      <c r="K2280" s="18">
        <f t="shared" si="243"/>
        <v>7.4999999999999997E-2</v>
      </c>
      <c r="L2280" s="35">
        <f>Data!BR36</f>
        <v>3.4180725934209242E-3</v>
      </c>
      <c r="Q2280" s="21">
        <v>0</v>
      </c>
      <c r="R2280" s="21">
        <v>25.091756847714802</v>
      </c>
      <c r="S2280" s="21">
        <v>341.85278452995874</v>
      </c>
      <c r="T2280" s="38">
        <v>1.0546953561437089E-2</v>
      </c>
    </row>
    <row r="2281" spans="1:20" x14ac:dyDescent="0.25">
      <c r="A2281" s="17" t="s">
        <v>278</v>
      </c>
      <c r="B2281" s="8" t="s">
        <v>338</v>
      </c>
      <c r="C2281" s="8" t="s">
        <v>335</v>
      </c>
      <c r="D2281" s="8" t="str">
        <f t="shared" si="239"/>
        <v>Week_23-generic-refi</v>
      </c>
      <c r="E2281" s="8" t="str">
        <f t="shared" si="240"/>
        <v>Umbrella-social.video.umb</v>
      </c>
      <c r="H2281" s="24">
        <f t="shared" si="243"/>
        <v>1.0341824070998026E-2</v>
      </c>
      <c r="I2281" s="6">
        <f t="shared" si="243"/>
        <v>2.04</v>
      </c>
      <c r="J2281" s="6">
        <f t="shared" si="243"/>
        <v>9502298.7898858842</v>
      </c>
      <c r="K2281" s="18">
        <f t="shared" si="243"/>
        <v>7.4999999999999997E-2</v>
      </c>
      <c r="L2281" s="35">
        <f>Data!BR37</f>
        <v>3.5295314823368239E-3</v>
      </c>
      <c r="Q2281" s="21">
        <v>0</v>
      </c>
      <c r="R2281" s="21">
        <v>1.2233200219752214</v>
      </c>
      <c r="S2281" s="21">
        <v>19.242942434847336</v>
      </c>
      <c r="T2281" s="38">
        <v>7.9490640968127302E-4</v>
      </c>
    </row>
    <row r="2282" spans="1:20" x14ac:dyDescent="0.25">
      <c r="A2282" s="17" t="s">
        <v>279</v>
      </c>
      <c r="B2282" s="8" t="s">
        <v>338</v>
      </c>
      <c r="C2282" s="8" t="s">
        <v>335</v>
      </c>
      <c r="D2282" s="8" t="str">
        <f t="shared" si="239"/>
        <v>Week_24-generic-refi</v>
      </c>
      <c r="E2282" s="8" t="str">
        <f t="shared" si="240"/>
        <v>Umbrella-social.video.umb</v>
      </c>
      <c r="H2282" s="24">
        <f t="shared" si="243"/>
        <v>1.0341824070998026E-2</v>
      </c>
      <c r="I2282" s="6">
        <f t="shared" si="243"/>
        <v>2.04</v>
      </c>
      <c r="J2282" s="6">
        <f t="shared" si="243"/>
        <v>9502298.7898858842</v>
      </c>
      <c r="K2282" s="18">
        <f t="shared" si="243"/>
        <v>7.4999999999999997E-2</v>
      </c>
      <c r="L2282" s="35">
        <f>Data!BR38</f>
        <v>3.5295314823368239E-3</v>
      </c>
      <c r="Q2282" s="21">
        <v>0</v>
      </c>
      <c r="R2282" s="21">
        <v>9.7823386048560682E-2</v>
      </c>
      <c r="S2282" s="21">
        <v>1.4609593426883518</v>
      </c>
      <c r="T2282" s="38">
        <v>5.963991011803671E-5</v>
      </c>
    </row>
    <row r="2283" spans="1:20" x14ac:dyDescent="0.25">
      <c r="A2283" s="17" t="s">
        <v>280</v>
      </c>
      <c r="B2283" s="8" t="s">
        <v>338</v>
      </c>
      <c r="C2283" s="8" t="s">
        <v>335</v>
      </c>
      <c r="D2283" s="8" t="str">
        <f t="shared" si="239"/>
        <v>Week_25-generic-refi</v>
      </c>
      <c r="E2283" s="8" t="str">
        <f t="shared" si="240"/>
        <v>Umbrella-social.video.umb</v>
      </c>
      <c r="H2283" s="24">
        <f t="shared" si="243"/>
        <v>1.0341824070998026E-2</v>
      </c>
      <c r="I2283" s="6">
        <f t="shared" si="243"/>
        <v>2.04</v>
      </c>
      <c r="J2283" s="6">
        <f t="shared" si="243"/>
        <v>9502298.7898858842</v>
      </c>
      <c r="K2283" s="18">
        <f t="shared" si="243"/>
        <v>7.4999999999999997E-2</v>
      </c>
      <c r="L2283" s="35">
        <f>Data!BR39</f>
        <v>3.5295314823368239E-3</v>
      </c>
      <c r="Q2283" s="21">
        <v>0</v>
      </c>
      <c r="R2283" s="21">
        <v>8.8444174632332107E-3</v>
      </c>
      <c r="S2283" s="21">
        <v>0.12036983371029655</v>
      </c>
      <c r="T2283" s="38">
        <v>4.4731166441991377E-6</v>
      </c>
    </row>
    <row r="2284" spans="1:20" x14ac:dyDescent="0.25">
      <c r="A2284" s="17" t="s">
        <v>281</v>
      </c>
      <c r="B2284" s="8" t="s">
        <v>338</v>
      </c>
      <c r="C2284" s="8" t="s">
        <v>335</v>
      </c>
      <c r="D2284" s="8" t="str">
        <f t="shared" si="239"/>
        <v>Week_26-generic-refi</v>
      </c>
      <c r="E2284" s="8" t="str">
        <f t="shared" si="240"/>
        <v>Umbrella-social.video.umb</v>
      </c>
      <c r="H2284" s="24">
        <f t="shared" si="243"/>
        <v>1.0341824070998026E-2</v>
      </c>
      <c r="I2284" s="6">
        <f t="shared" si="243"/>
        <v>2.04</v>
      </c>
      <c r="J2284" s="6">
        <f t="shared" si="243"/>
        <v>9502298.7898858842</v>
      </c>
      <c r="K2284" s="18">
        <f t="shared" si="243"/>
        <v>7.4999999999999997E-2</v>
      </c>
      <c r="L2284" s="35">
        <f>Data!BR40</f>
        <v>3.5295314823368239E-3</v>
      </c>
      <c r="Q2284" s="21">
        <v>0</v>
      </c>
      <c r="R2284" s="21">
        <v>8.5023859457622724E-4</v>
      </c>
      <c r="S2284" s="21">
        <v>1.1039348279519336E-2</v>
      </c>
      <c r="T2284" s="38">
        <v>3.3548444233755248E-7</v>
      </c>
    </row>
    <row r="2285" spans="1:20" x14ac:dyDescent="0.25">
      <c r="A2285" s="17" t="s">
        <v>282</v>
      </c>
      <c r="B2285" s="8" t="s">
        <v>338</v>
      </c>
      <c r="C2285" s="8" t="s">
        <v>335</v>
      </c>
      <c r="D2285" s="8" t="str">
        <f t="shared" si="239"/>
        <v>Week_27-generic-refi</v>
      </c>
      <c r="E2285" s="8" t="str">
        <f t="shared" si="240"/>
        <v>Umbrella-social.video.umb</v>
      </c>
      <c r="H2285" s="24">
        <f t="shared" si="243"/>
        <v>1.0341824070998026E-2</v>
      </c>
      <c r="I2285" s="6">
        <f t="shared" si="243"/>
        <v>2.04</v>
      </c>
      <c r="J2285" s="6">
        <f t="shared" si="243"/>
        <v>9502298.7898858842</v>
      </c>
      <c r="K2285" s="18">
        <f t="shared" si="243"/>
        <v>7.4999999999999997E-2</v>
      </c>
      <c r="L2285" s="35">
        <f>Data!BR41</f>
        <v>3.5295314823368239E-3</v>
      </c>
      <c r="Q2285" s="21">
        <v>0</v>
      </c>
      <c r="R2285" s="21">
        <v>3.3384691056837656</v>
      </c>
      <c r="S2285" s="21">
        <v>44.829102133193771</v>
      </c>
      <c r="T2285" s="38">
        <v>1.3786653819071182E-3</v>
      </c>
    </row>
    <row r="2286" spans="1:20" x14ac:dyDescent="0.25">
      <c r="A2286" s="17" t="s">
        <v>283</v>
      </c>
      <c r="B2286" s="8" t="s">
        <v>338</v>
      </c>
      <c r="C2286" s="8" t="s">
        <v>335</v>
      </c>
      <c r="D2286" s="8" t="str">
        <f t="shared" si="239"/>
        <v>Week_28-generic-refi</v>
      </c>
      <c r="E2286" s="8" t="str">
        <f t="shared" si="240"/>
        <v>Umbrella-social.video.umb</v>
      </c>
      <c r="H2286" s="24">
        <f t="shared" si="243"/>
        <v>1.0341824070998026E-2</v>
      </c>
      <c r="I2286" s="6">
        <f t="shared" si="243"/>
        <v>2.04</v>
      </c>
      <c r="J2286" s="6">
        <f t="shared" si="243"/>
        <v>9502298.7898858842</v>
      </c>
      <c r="K2286" s="18">
        <f t="shared" si="243"/>
        <v>7.4999999999999997E-2</v>
      </c>
      <c r="L2286" s="35">
        <f>Data!BR42</f>
        <v>3.306613704505025E-3</v>
      </c>
      <c r="Q2286" s="21">
        <v>0</v>
      </c>
      <c r="R2286" s="21">
        <v>184.22513830477823</v>
      </c>
      <c r="S2286" s="21">
        <v>2566.6494811651119</v>
      </c>
      <c r="T2286" s="38">
        <v>8.2900538366944887E-2</v>
      </c>
    </row>
    <row r="2287" spans="1:20" x14ac:dyDescent="0.25">
      <c r="A2287" s="17" t="s">
        <v>284</v>
      </c>
      <c r="B2287" s="8" t="s">
        <v>338</v>
      </c>
      <c r="C2287" s="8" t="s">
        <v>335</v>
      </c>
      <c r="D2287" s="8" t="str">
        <f t="shared" si="239"/>
        <v>Week_29-generic-refi</v>
      </c>
      <c r="E2287" s="8" t="str">
        <f t="shared" si="240"/>
        <v>Umbrella-social.video.umb</v>
      </c>
      <c r="H2287" s="24">
        <f t="shared" si="243"/>
        <v>1.0341824070998026E-2</v>
      </c>
      <c r="I2287" s="6">
        <f t="shared" si="243"/>
        <v>2.04</v>
      </c>
      <c r="J2287" s="6">
        <f t="shared" si="243"/>
        <v>9502298.7898858842</v>
      </c>
      <c r="K2287" s="18">
        <f t="shared" si="243"/>
        <v>7.4999999999999997E-2</v>
      </c>
      <c r="L2287" s="35">
        <f>Data!BR43</f>
        <v>3.306613704505025E-3</v>
      </c>
      <c r="Q2287" s="21">
        <v>0</v>
      </c>
      <c r="R2287" s="21">
        <v>14.018562921327229</v>
      </c>
      <c r="S2287" s="21">
        <v>191.55097503167488</v>
      </c>
      <c r="T2287" s="38">
        <v>6.4694336513020367E-3</v>
      </c>
    </row>
    <row r="2288" spans="1:20" x14ac:dyDescent="0.25">
      <c r="A2288" s="17" t="s">
        <v>285</v>
      </c>
      <c r="B2288" s="8" t="s">
        <v>338</v>
      </c>
      <c r="C2288" s="8" t="s">
        <v>335</v>
      </c>
      <c r="D2288" s="8" t="str">
        <f t="shared" si="239"/>
        <v>Week_30-generic-refi</v>
      </c>
      <c r="E2288" s="8" t="str">
        <f t="shared" si="240"/>
        <v>Umbrella-social.video.umb</v>
      </c>
      <c r="H2288" s="24">
        <f t="shared" si="243"/>
        <v>1.0341824070998026E-2</v>
      </c>
      <c r="I2288" s="6">
        <f t="shared" si="243"/>
        <v>2.04</v>
      </c>
      <c r="J2288" s="6">
        <f t="shared" si="243"/>
        <v>9502298.7898858842</v>
      </c>
      <c r="K2288" s="18">
        <f t="shared" si="243"/>
        <v>7.4999999999999997E-2</v>
      </c>
      <c r="L2288" s="35">
        <f>Data!BR44</f>
        <v>3.306613704505025E-3</v>
      </c>
      <c r="Q2288" s="21">
        <v>0</v>
      </c>
      <c r="R2288" s="21">
        <v>85.637992041262351</v>
      </c>
      <c r="S2288" s="21">
        <v>1133.22961424132</v>
      </c>
      <c r="T2288" s="38">
        <v>3.43057934027029E-2</v>
      </c>
    </row>
    <row r="2289" spans="1:20" x14ac:dyDescent="0.25">
      <c r="A2289" s="17" t="s">
        <v>286</v>
      </c>
      <c r="B2289" s="8" t="s">
        <v>338</v>
      </c>
      <c r="C2289" s="8" t="s">
        <v>335</v>
      </c>
      <c r="D2289" s="8" t="str">
        <f t="shared" si="239"/>
        <v>Week_31-generic-refi</v>
      </c>
      <c r="E2289" s="8" t="str">
        <f t="shared" si="240"/>
        <v>Umbrella-social.video.umb</v>
      </c>
      <c r="H2289" s="24">
        <f t="shared" si="243"/>
        <v>1.0341824070998026E-2</v>
      </c>
      <c r="I2289" s="6">
        <f t="shared" si="243"/>
        <v>2.04</v>
      </c>
      <c r="J2289" s="6">
        <f t="shared" si="243"/>
        <v>9502298.7898858842</v>
      </c>
      <c r="K2289" s="18">
        <f t="shared" si="243"/>
        <v>7.4999999999999997E-2</v>
      </c>
      <c r="L2289" s="35">
        <f>Data!BR45</f>
        <v>3.306613704505025E-3</v>
      </c>
      <c r="Q2289" s="21">
        <v>0</v>
      </c>
      <c r="R2289" s="21">
        <v>5.4320770945400705</v>
      </c>
      <c r="S2289" s="21">
        <v>75.048899692278738</v>
      </c>
      <c r="T2289" s="38">
        <v>2.6146795952591839E-3</v>
      </c>
    </row>
    <row r="2290" spans="1:20" x14ac:dyDescent="0.25">
      <c r="A2290" s="17" t="s">
        <v>287</v>
      </c>
      <c r="B2290" s="8" t="s">
        <v>338</v>
      </c>
      <c r="C2290" s="8" t="s">
        <v>335</v>
      </c>
      <c r="D2290" s="8" t="str">
        <f t="shared" si="239"/>
        <v>Week_32-generic-refi</v>
      </c>
      <c r="E2290" s="8" t="str">
        <f t="shared" si="240"/>
        <v>Umbrella-social.video.umb</v>
      </c>
      <c r="H2290" s="24">
        <f t="shared" si="243"/>
        <v>1.0341824070998026E-2</v>
      </c>
      <c r="I2290" s="6">
        <f t="shared" si="243"/>
        <v>2.04</v>
      </c>
      <c r="J2290" s="6">
        <f t="shared" si="243"/>
        <v>9502298.7898858842</v>
      </c>
      <c r="K2290" s="18">
        <f t="shared" si="243"/>
        <v>7.4999999999999997E-2</v>
      </c>
      <c r="L2290" s="35">
        <f>Data!BR46</f>
        <v>3.8639081490845235E-3</v>
      </c>
      <c r="Q2290" s="21">
        <v>0</v>
      </c>
      <c r="R2290" s="21">
        <v>0.37001346794656331</v>
      </c>
      <c r="S2290" s="21">
        <v>5.236202930753687</v>
      </c>
      <c r="T2290" s="38">
        <v>1.9633851108058487E-4</v>
      </c>
    </row>
    <row r="2291" spans="1:20" x14ac:dyDescent="0.25">
      <c r="A2291" s="17" t="s">
        <v>288</v>
      </c>
      <c r="B2291" s="8" t="s">
        <v>338</v>
      </c>
      <c r="C2291" s="8" t="s">
        <v>335</v>
      </c>
      <c r="D2291" s="8" t="str">
        <f t="shared" si="239"/>
        <v>Week_33-generic-refi</v>
      </c>
      <c r="E2291" s="8" t="str">
        <f t="shared" si="240"/>
        <v>Umbrella-social.video.umb</v>
      </c>
      <c r="H2291" s="24">
        <f t="shared" si="243"/>
        <v>1.0341824070998026E-2</v>
      </c>
      <c r="I2291" s="6">
        <f t="shared" si="243"/>
        <v>2.04</v>
      </c>
      <c r="J2291" s="6">
        <f t="shared" si="243"/>
        <v>9502298.7898858842</v>
      </c>
      <c r="K2291" s="18">
        <f t="shared" si="243"/>
        <v>7.4999999999999997E-2</v>
      </c>
      <c r="L2291" s="35">
        <f>Data!BR47</f>
        <v>3.8639081490845235E-3</v>
      </c>
      <c r="Q2291" s="21">
        <v>0</v>
      </c>
      <c r="R2291" s="21">
        <v>3.9134204500838439E-2</v>
      </c>
      <c r="S2291" s="21">
        <v>0.49867786170207501</v>
      </c>
      <c r="T2291" s="38">
        <v>1.4726725661384776E-5</v>
      </c>
    </row>
    <row r="2292" spans="1:20" x14ac:dyDescent="0.25">
      <c r="A2292" s="17" t="s">
        <v>289</v>
      </c>
      <c r="B2292" s="8" t="s">
        <v>338</v>
      </c>
      <c r="C2292" s="8" t="s">
        <v>335</v>
      </c>
      <c r="D2292" s="8" t="str">
        <f t="shared" si="239"/>
        <v>Week_34-generic-refi</v>
      </c>
      <c r="E2292" s="8" t="str">
        <f t="shared" si="240"/>
        <v>Umbrella-social.video.umb</v>
      </c>
      <c r="H2292" s="24">
        <f t="shared" si="243"/>
        <v>1.0341824070998026E-2</v>
      </c>
      <c r="I2292" s="6">
        <f t="shared" si="243"/>
        <v>2.04</v>
      </c>
      <c r="J2292" s="6">
        <f t="shared" si="243"/>
        <v>9502298.7898858842</v>
      </c>
      <c r="K2292" s="18">
        <f t="shared" si="243"/>
        <v>7.4999999999999997E-2</v>
      </c>
      <c r="L2292" s="35">
        <f>Data!BR48</f>
        <v>3.8639081490845235E-3</v>
      </c>
      <c r="Q2292" s="21">
        <v>0</v>
      </c>
      <c r="R2292" s="21">
        <v>2.4571692964983241E-3</v>
      </c>
      <c r="S2292" s="21">
        <v>3.4068996069448416E-2</v>
      </c>
      <c r="T2292" s="38">
        <v>1.104511947569442E-6</v>
      </c>
    </row>
    <row r="2293" spans="1:20" x14ac:dyDescent="0.25">
      <c r="A2293" s="17" t="s">
        <v>290</v>
      </c>
      <c r="B2293" s="8" t="s">
        <v>338</v>
      </c>
      <c r="C2293" s="8" t="s">
        <v>335</v>
      </c>
      <c r="D2293" s="8" t="str">
        <f t="shared" si="239"/>
        <v>Week_35-generic-refi</v>
      </c>
      <c r="E2293" s="8" t="str">
        <f t="shared" si="240"/>
        <v>Umbrella-social.video.umb</v>
      </c>
      <c r="H2293" s="24">
        <f t="shared" si="243"/>
        <v>1.0341824070998026E-2</v>
      </c>
      <c r="I2293" s="6">
        <f t="shared" si="243"/>
        <v>2.04</v>
      </c>
      <c r="J2293" s="6">
        <f t="shared" si="243"/>
        <v>9502298.7898858842</v>
      </c>
      <c r="K2293" s="18">
        <f t="shared" si="243"/>
        <v>7.4999999999999997E-2</v>
      </c>
      <c r="L2293" s="35">
        <f>Data!BR49</f>
        <v>3.8639081490845235E-3</v>
      </c>
      <c r="Q2293" s="21">
        <v>0</v>
      </c>
      <c r="R2293" s="21">
        <v>1.9439503454720081E-4</v>
      </c>
      <c r="S2293" s="21">
        <v>2.679807499862818E-3</v>
      </c>
      <c r="T2293" s="38">
        <v>8.2838438331123143E-8</v>
      </c>
    </row>
    <row r="2294" spans="1:20" x14ac:dyDescent="0.25">
      <c r="A2294" s="17" t="s">
        <v>291</v>
      </c>
      <c r="B2294" s="8" t="s">
        <v>338</v>
      </c>
      <c r="C2294" s="8" t="s">
        <v>335</v>
      </c>
      <c r="D2294" s="8" t="str">
        <f t="shared" si="239"/>
        <v>Week_36-generic-refi</v>
      </c>
      <c r="E2294" s="8" t="str">
        <f t="shared" si="240"/>
        <v>Umbrella-social.video.umb</v>
      </c>
      <c r="H2294" s="24">
        <f t="shared" si="243"/>
        <v>1.0341824070998026E-2</v>
      </c>
      <c r="I2294" s="6">
        <f t="shared" si="243"/>
        <v>2.04</v>
      </c>
      <c r="J2294" s="6">
        <f t="shared" si="243"/>
        <v>9502298.7898858842</v>
      </c>
      <c r="K2294" s="18">
        <f t="shared" si="243"/>
        <v>7.4999999999999997E-2</v>
      </c>
      <c r="L2294" s="35">
        <f>Data!BR50</f>
        <v>3.8639081490845235E-3</v>
      </c>
      <c r="Q2294" s="21">
        <v>0</v>
      </c>
      <c r="R2294" s="21">
        <v>1.2974318868023858E-5</v>
      </c>
      <c r="S2294" s="21">
        <v>1.8338343483458153E-4</v>
      </c>
      <c r="T2294" s="38">
        <v>6.2128830968788407E-9</v>
      </c>
    </row>
    <row r="2295" spans="1:20" x14ac:dyDescent="0.25">
      <c r="A2295" s="17" t="s">
        <v>292</v>
      </c>
      <c r="B2295" s="8" t="s">
        <v>338</v>
      </c>
      <c r="C2295" s="8" t="s">
        <v>335</v>
      </c>
      <c r="D2295" s="8" t="str">
        <f t="shared" si="239"/>
        <v>Week_37-generic-refi</v>
      </c>
      <c r="E2295" s="8" t="str">
        <f t="shared" si="240"/>
        <v>Umbrella-social.video.umb</v>
      </c>
      <c r="H2295" s="24">
        <f t="shared" ref="H2295:K2310" si="244">H2294</f>
        <v>1.0341824070998026E-2</v>
      </c>
      <c r="I2295" s="6">
        <f t="shared" si="244"/>
        <v>2.04</v>
      </c>
      <c r="J2295" s="6">
        <f t="shared" si="244"/>
        <v>9502298.7898858842</v>
      </c>
      <c r="K2295" s="18">
        <f t="shared" si="244"/>
        <v>7.4999999999999997E-2</v>
      </c>
      <c r="L2295" s="35">
        <f>Data!BR51</f>
        <v>4.0496729639443564E-3</v>
      </c>
      <c r="Q2295" s="21">
        <v>0</v>
      </c>
      <c r="R2295" s="21">
        <v>1.0013910612805334E-6</v>
      </c>
      <c r="S2295" s="21">
        <v>1.4101434591043287E-5</v>
      </c>
      <c r="T2295" s="38">
        <v>4.6596626557260379E-10</v>
      </c>
    </row>
    <row r="2296" spans="1:20" x14ac:dyDescent="0.25">
      <c r="A2296" s="17" t="s">
        <v>293</v>
      </c>
      <c r="B2296" s="8" t="s">
        <v>338</v>
      </c>
      <c r="C2296" s="8" t="s">
        <v>335</v>
      </c>
      <c r="D2296" s="8" t="str">
        <f t="shared" si="239"/>
        <v>Week_38-generic-refi</v>
      </c>
      <c r="E2296" s="8" t="str">
        <f t="shared" si="240"/>
        <v>Umbrella-social.video.umb</v>
      </c>
      <c r="H2296" s="24">
        <f t="shared" si="244"/>
        <v>1.0341824070998026E-2</v>
      </c>
      <c r="I2296" s="6">
        <f t="shared" si="244"/>
        <v>2.04</v>
      </c>
      <c r="J2296" s="6">
        <f t="shared" si="244"/>
        <v>9502298.7898858842</v>
      </c>
      <c r="K2296" s="18">
        <f t="shared" si="244"/>
        <v>7.4999999999999997E-2</v>
      </c>
      <c r="L2296" s="35">
        <f>Data!BR52</f>
        <v>4.0496729639443564E-3</v>
      </c>
      <c r="Q2296" s="21">
        <v>0</v>
      </c>
      <c r="R2296" s="21">
        <v>8.8931789043406542E-8</v>
      </c>
      <c r="S2296" s="21">
        <v>1.1707543873221875E-6</v>
      </c>
      <c r="T2296" s="38">
        <v>3.4947489346848215E-11</v>
      </c>
    </row>
    <row r="2297" spans="1:20" x14ac:dyDescent="0.25">
      <c r="A2297" s="17" t="s">
        <v>294</v>
      </c>
      <c r="B2297" s="8" t="s">
        <v>338</v>
      </c>
      <c r="C2297" s="8" t="s">
        <v>335</v>
      </c>
      <c r="D2297" s="8" t="str">
        <f t="shared" si="239"/>
        <v>Week_39-generic-refi</v>
      </c>
      <c r="E2297" s="8" t="str">
        <f t="shared" si="240"/>
        <v>Umbrella-social.video.umb</v>
      </c>
      <c r="H2297" s="24">
        <f t="shared" si="244"/>
        <v>1.0341824070998026E-2</v>
      </c>
      <c r="I2297" s="6">
        <f t="shared" si="244"/>
        <v>2.04</v>
      </c>
      <c r="J2297" s="6">
        <f t="shared" si="244"/>
        <v>9502298.7898858842</v>
      </c>
      <c r="K2297" s="18">
        <f t="shared" si="244"/>
        <v>7.4999999999999997E-2</v>
      </c>
      <c r="L2297" s="35">
        <f>Data!BR53</f>
        <v>4.0496729639443564E-3</v>
      </c>
      <c r="Q2297" s="21">
        <v>0</v>
      </c>
      <c r="R2297" s="21">
        <v>5.5266848176479166E-9</v>
      </c>
      <c r="S2297" s="21">
        <v>7.7509424686578026E-8</v>
      </c>
      <c r="T2297" s="38">
        <v>2.6210145165350696E-12</v>
      </c>
    </row>
    <row r="2298" spans="1:20" x14ac:dyDescent="0.25">
      <c r="A2298" s="17" t="s">
        <v>295</v>
      </c>
      <c r="B2298" s="8" t="s">
        <v>338</v>
      </c>
      <c r="C2298" s="8" t="s">
        <v>335</v>
      </c>
      <c r="D2298" s="8" t="str">
        <f t="shared" si="239"/>
        <v>Week_40-generic-refi</v>
      </c>
      <c r="E2298" s="8" t="str">
        <f t="shared" si="240"/>
        <v>Umbrella-social.video.umb</v>
      </c>
      <c r="H2298" s="24">
        <f t="shared" si="244"/>
        <v>1.0341824070998026E-2</v>
      </c>
      <c r="I2298" s="6">
        <f t="shared" si="244"/>
        <v>2.04</v>
      </c>
      <c r="J2298" s="6">
        <f t="shared" si="244"/>
        <v>9502298.7898858842</v>
      </c>
      <c r="K2298" s="18">
        <f t="shared" si="244"/>
        <v>7.4999999999999997E-2</v>
      </c>
      <c r="L2298" s="35">
        <f>Data!BR54</f>
        <v>4.0496729639443564E-3</v>
      </c>
      <c r="Q2298" s="21">
        <v>0</v>
      </c>
      <c r="R2298" s="21">
        <v>3.2370836963534264E-10</v>
      </c>
      <c r="S2298" s="21">
        <v>5.0633640758790178E-9</v>
      </c>
      <c r="T2298" s="38">
        <v>1.9662049766111522E-13</v>
      </c>
    </row>
    <row r="2299" spans="1:20" x14ac:dyDescent="0.25">
      <c r="A2299" s="17" t="s">
        <v>296</v>
      </c>
      <c r="B2299" s="8" t="s">
        <v>338</v>
      </c>
      <c r="C2299" s="8" t="s">
        <v>335</v>
      </c>
      <c r="D2299" s="8" t="str">
        <f t="shared" si="239"/>
        <v>Week_41-generic-refi</v>
      </c>
      <c r="E2299" s="8" t="str">
        <f t="shared" si="240"/>
        <v>Umbrella-social.video.umb</v>
      </c>
      <c r="H2299" s="24">
        <f t="shared" si="244"/>
        <v>1.0341824070998026E-2</v>
      </c>
      <c r="I2299" s="6">
        <f t="shared" si="244"/>
        <v>2.04</v>
      </c>
      <c r="J2299" s="6">
        <f t="shared" si="244"/>
        <v>9502298.7898858842</v>
      </c>
      <c r="K2299" s="18">
        <f t="shared" si="244"/>
        <v>7.4999999999999997E-2</v>
      </c>
      <c r="L2299" s="35">
        <f>Data!BR55</f>
        <v>4.7927322233836875E-3</v>
      </c>
      <c r="Q2299" s="21">
        <v>0</v>
      </c>
      <c r="R2299" s="21">
        <v>4.3829402348262667E-11</v>
      </c>
      <c r="S2299" s="21">
        <v>5.5023020553320564E-10</v>
      </c>
      <c r="T2299" s="38">
        <v>1.4765966227514582E-14</v>
      </c>
    </row>
    <row r="2300" spans="1:20" x14ac:dyDescent="0.25">
      <c r="A2300" s="17" t="s">
        <v>297</v>
      </c>
      <c r="B2300" s="8" t="s">
        <v>338</v>
      </c>
      <c r="C2300" s="8" t="s">
        <v>335</v>
      </c>
      <c r="D2300" s="8" t="str">
        <f t="shared" si="239"/>
        <v>Week_42-generic-refi</v>
      </c>
      <c r="E2300" s="8" t="str">
        <f t="shared" si="240"/>
        <v>Umbrella-social.video.umb</v>
      </c>
      <c r="H2300" s="24">
        <f t="shared" si="244"/>
        <v>1.0341824070998026E-2</v>
      </c>
      <c r="I2300" s="6">
        <f t="shared" si="244"/>
        <v>2.04</v>
      </c>
      <c r="J2300" s="6">
        <f t="shared" si="244"/>
        <v>9502298.7898858842</v>
      </c>
      <c r="K2300" s="18">
        <f t="shared" si="244"/>
        <v>7.4999999999999997E-2</v>
      </c>
      <c r="L2300" s="35">
        <f>Data!BR56</f>
        <v>4.7927322233836875E-3</v>
      </c>
      <c r="Q2300" s="21">
        <v>0</v>
      </c>
      <c r="R2300" s="21">
        <v>2.9359660583607658E-12</v>
      </c>
      <c r="S2300" s="21">
        <v>3.8957338912838947E-11</v>
      </c>
      <c r="T2300" s="38">
        <v>1.1102230246251565E-15</v>
      </c>
    </row>
    <row r="2301" spans="1:20" x14ac:dyDescent="0.25">
      <c r="A2301" s="17" t="s">
        <v>298</v>
      </c>
      <c r="B2301" s="8" t="s">
        <v>338</v>
      </c>
      <c r="C2301" s="8" t="s">
        <v>335</v>
      </c>
      <c r="D2301" s="8" t="str">
        <f t="shared" si="239"/>
        <v>Week_43-generic-refi</v>
      </c>
      <c r="E2301" s="8" t="str">
        <f t="shared" si="240"/>
        <v>Umbrella-social.video.umb</v>
      </c>
      <c r="H2301" s="24">
        <f t="shared" si="244"/>
        <v>1.0341824070998026E-2</v>
      </c>
      <c r="I2301" s="6">
        <f t="shared" si="244"/>
        <v>2.04</v>
      </c>
      <c r="J2301" s="6">
        <f t="shared" si="244"/>
        <v>9502298.7898858842</v>
      </c>
      <c r="K2301" s="18">
        <f t="shared" si="244"/>
        <v>7.4999999999999997E-2</v>
      </c>
      <c r="L2301" s="35">
        <f>Data!BR57</f>
        <v>4.7927322233836875E-3</v>
      </c>
      <c r="Q2301" s="21">
        <v>0</v>
      </c>
      <c r="R2301" s="21">
        <v>2.1547231767730183E-13</v>
      </c>
      <c r="S2301" s="21">
        <v>3.1663925476726381E-12</v>
      </c>
      <c r="T2301" s="38">
        <v>1.1102230246251565E-16</v>
      </c>
    </row>
    <row r="2302" spans="1:20" x14ac:dyDescent="0.25">
      <c r="A2302" s="17" t="s">
        <v>299</v>
      </c>
      <c r="B2302" s="8" t="s">
        <v>338</v>
      </c>
      <c r="C2302" s="8" t="s">
        <v>335</v>
      </c>
      <c r="D2302" s="8" t="str">
        <f t="shared" si="239"/>
        <v>Week_44-generic-refi</v>
      </c>
      <c r="E2302" s="8" t="str">
        <f t="shared" si="240"/>
        <v>Umbrella-social.video.umb</v>
      </c>
      <c r="H2302" s="24">
        <f t="shared" si="244"/>
        <v>1.0341824070998026E-2</v>
      </c>
      <c r="I2302" s="6">
        <f t="shared" si="244"/>
        <v>2.04</v>
      </c>
      <c r="J2302" s="6">
        <f t="shared" si="244"/>
        <v>9502298.7898858842</v>
      </c>
      <c r="K2302" s="18">
        <f t="shared" si="244"/>
        <v>7.4999999999999997E-2</v>
      </c>
      <c r="L2302" s="35">
        <f>Data!BR58</f>
        <v>4.7927322233836875E-3</v>
      </c>
      <c r="Q2302" s="21">
        <v>0</v>
      </c>
      <c r="R2302" s="21">
        <v>0</v>
      </c>
      <c r="S2302" s="21">
        <v>0</v>
      </c>
      <c r="T2302" s="38">
        <v>0</v>
      </c>
    </row>
    <row r="2303" spans="1:20" x14ac:dyDescent="0.25">
      <c r="A2303" s="17" t="s">
        <v>300</v>
      </c>
      <c r="B2303" s="8" t="s">
        <v>338</v>
      </c>
      <c r="C2303" s="8" t="s">
        <v>335</v>
      </c>
      <c r="D2303" s="8" t="str">
        <f t="shared" si="239"/>
        <v>Week_45-generic-refi</v>
      </c>
      <c r="E2303" s="8" t="str">
        <f t="shared" si="240"/>
        <v>Umbrella-social.video.umb</v>
      </c>
      <c r="H2303" s="24">
        <f t="shared" si="244"/>
        <v>1.0341824070998026E-2</v>
      </c>
      <c r="I2303" s="6">
        <f t="shared" si="244"/>
        <v>2.04</v>
      </c>
      <c r="J2303" s="6">
        <f t="shared" si="244"/>
        <v>9502298.7898858842</v>
      </c>
      <c r="K2303" s="18">
        <f t="shared" si="244"/>
        <v>7.4999999999999997E-2</v>
      </c>
      <c r="L2303" s="35">
        <f>Data!BR59</f>
        <v>4.1239788898882893E-3</v>
      </c>
      <c r="Q2303" s="21">
        <v>0</v>
      </c>
      <c r="R2303" s="21">
        <v>0</v>
      </c>
      <c r="S2303" s="21">
        <v>0</v>
      </c>
      <c r="T2303" s="38">
        <v>0</v>
      </c>
    </row>
    <row r="2304" spans="1:20" x14ac:dyDescent="0.25">
      <c r="A2304" s="17" t="s">
        <v>301</v>
      </c>
      <c r="B2304" s="8" t="s">
        <v>338</v>
      </c>
      <c r="C2304" s="8" t="s">
        <v>335</v>
      </c>
      <c r="D2304" s="8" t="str">
        <f t="shared" si="239"/>
        <v>Week_46-generic-refi</v>
      </c>
      <c r="E2304" s="8" t="str">
        <f t="shared" si="240"/>
        <v>Umbrella-social.video.umb</v>
      </c>
      <c r="H2304" s="24">
        <f t="shared" si="244"/>
        <v>1.0341824070998026E-2</v>
      </c>
      <c r="I2304" s="6">
        <f t="shared" si="244"/>
        <v>2.04</v>
      </c>
      <c r="J2304" s="6">
        <f t="shared" si="244"/>
        <v>9502298.7898858842</v>
      </c>
      <c r="K2304" s="18">
        <f t="shared" si="244"/>
        <v>7.4999999999999997E-2</v>
      </c>
      <c r="L2304" s="35">
        <f>Data!BR60</f>
        <v>4.1239788898882893E-3</v>
      </c>
      <c r="Q2304" s="21">
        <v>0</v>
      </c>
      <c r="R2304" s="21">
        <v>0</v>
      </c>
      <c r="S2304" s="21">
        <v>0</v>
      </c>
      <c r="T2304" s="38">
        <v>0</v>
      </c>
    </row>
    <row r="2305" spans="1:20" x14ac:dyDescent="0.25">
      <c r="A2305" s="17" t="s">
        <v>272</v>
      </c>
      <c r="B2305" s="8" t="s">
        <v>338</v>
      </c>
      <c r="C2305" s="8" t="s">
        <v>335</v>
      </c>
      <c r="D2305" s="8" t="str">
        <f t="shared" si="239"/>
        <v>Week_47-generic-refi</v>
      </c>
      <c r="E2305" s="8" t="str">
        <f t="shared" si="240"/>
        <v>Umbrella-social.video.umb</v>
      </c>
      <c r="H2305" s="24">
        <f t="shared" si="244"/>
        <v>1.0341824070998026E-2</v>
      </c>
      <c r="I2305" s="6">
        <f t="shared" si="244"/>
        <v>2.04</v>
      </c>
      <c r="J2305" s="6">
        <f t="shared" si="244"/>
        <v>9502298.7898858842</v>
      </c>
      <c r="K2305" s="18">
        <f t="shared" si="244"/>
        <v>7.4999999999999997E-2</v>
      </c>
      <c r="L2305" s="35">
        <f>Data!BR61</f>
        <v>4.1239788898882893E-3</v>
      </c>
      <c r="Q2305" s="21">
        <v>0</v>
      </c>
      <c r="R2305" s="21">
        <v>0</v>
      </c>
      <c r="S2305" s="21">
        <v>0</v>
      </c>
      <c r="T2305" s="38">
        <v>0</v>
      </c>
    </row>
    <row r="2306" spans="1:20" x14ac:dyDescent="0.25">
      <c r="A2306" s="17" t="s">
        <v>273</v>
      </c>
      <c r="B2306" s="8" t="s">
        <v>338</v>
      </c>
      <c r="C2306" s="8" t="s">
        <v>335</v>
      </c>
      <c r="D2306" s="8" t="str">
        <f t="shared" si="239"/>
        <v>Week_48-generic-refi</v>
      </c>
      <c r="E2306" s="8" t="str">
        <f t="shared" si="240"/>
        <v>Umbrella-social.video.umb</v>
      </c>
      <c r="H2306" s="24">
        <f t="shared" si="244"/>
        <v>1.0341824070998026E-2</v>
      </c>
      <c r="I2306" s="6">
        <f t="shared" si="244"/>
        <v>2.04</v>
      </c>
      <c r="J2306" s="6">
        <f t="shared" si="244"/>
        <v>9502298.7898858842</v>
      </c>
      <c r="K2306" s="18">
        <f t="shared" si="244"/>
        <v>7.4999999999999997E-2</v>
      </c>
      <c r="L2306" s="35">
        <f>Data!BR62</f>
        <v>4.1239788898882893E-3</v>
      </c>
      <c r="Q2306" s="21">
        <v>0</v>
      </c>
      <c r="R2306" s="21">
        <v>0</v>
      </c>
      <c r="S2306" s="21">
        <v>0</v>
      </c>
      <c r="T2306" s="38">
        <v>0</v>
      </c>
    </row>
    <row r="2307" spans="1:20" x14ac:dyDescent="0.25">
      <c r="A2307" s="17" t="s">
        <v>274</v>
      </c>
      <c r="B2307" s="8" t="s">
        <v>338</v>
      </c>
      <c r="C2307" s="8" t="s">
        <v>335</v>
      </c>
      <c r="D2307" s="8" t="str">
        <f t="shared" si="239"/>
        <v>Week_49-generic-refi</v>
      </c>
      <c r="E2307" s="8" t="str">
        <f t="shared" si="240"/>
        <v>Umbrella-social.video.umb</v>
      </c>
      <c r="H2307" s="24">
        <f t="shared" si="244"/>
        <v>1.0341824070998026E-2</v>
      </c>
      <c r="I2307" s="6">
        <f t="shared" si="244"/>
        <v>2.04</v>
      </c>
      <c r="J2307" s="6">
        <f t="shared" si="244"/>
        <v>9502298.7898858842</v>
      </c>
      <c r="K2307" s="18">
        <f t="shared" si="244"/>
        <v>7.4999999999999997E-2</v>
      </c>
      <c r="L2307" s="35">
        <f>Data!BR63</f>
        <v>4.1239788898882893E-3</v>
      </c>
      <c r="Q2307" s="21">
        <v>0</v>
      </c>
      <c r="R2307" s="21">
        <v>0</v>
      </c>
      <c r="S2307" s="21">
        <v>0</v>
      </c>
      <c r="T2307" s="38">
        <v>0</v>
      </c>
    </row>
    <row r="2308" spans="1:20" x14ac:dyDescent="0.25">
      <c r="A2308" s="17" t="s">
        <v>275</v>
      </c>
      <c r="B2308" s="8" t="s">
        <v>338</v>
      </c>
      <c r="C2308" s="8" t="s">
        <v>335</v>
      </c>
      <c r="D2308" s="8" t="str">
        <f t="shared" si="239"/>
        <v>Week_50-generic-refi</v>
      </c>
      <c r="E2308" s="8" t="str">
        <f t="shared" si="240"/>
        <v>Umbrella-social.video.umb</v>
      </c>
      <c r="H2308" s="24">
        <f t="shared" si="244"/>
        <v>1.0341824070998026E-2</v>
      </c>
      <c r="I2308" s="6">
        <f t="shared" si="244"/>
        <v>2.04</v>
      </c>
      <c r="J2308" s="6">
        <f t="shared" si="244"/>
        <v>9502298.7898858842</v>
      </c>
      <c r="K2308" s="18">
        <f t="shared" si="244"/>
        <v>7.4999999999999997E-2</v>
      </c>
      <c r="L2308" s="35">
        <f>Data!BR64</f>
        <v>3.6038374082807572E-3</v>
      </c>
      <c r="Q2308" s="21">
        <v>0</v>
      </c>
      <c r="R2308" s="21">
        <v>285.51530719759432</v>
      </c>
      <c r="S2308" s="21">
        <v>3699.7561509654538</v>
      </c>
      <c r="T2308" s="38">
        <v>0.10003222646250687</v>
      </c>
    </row>
    <row r="2309" spans="1:20" x14ac:dyDescent="0.25">
      <c r="A2309" s="17" t="s">
        <v>276</v>
      </c>
      <c r="B2309" s="8" t="s">
        <v>338</v>
      </c>
      <c r="C2309" s="8" t="s">
        <v>335</v>
      </c>
      <c r="D2309" s="8" t="str">
        <f t="shared" si="239"/>
        <v>Week_51-generic-refi</v>
      </c>
      <c r="E2309" s="8" t="str">
        <f t="shared" si="240"/>
        <v>Umbrella-social.video.umb</v>
      </c>
      <c r="H2309" s="24">
        <f t="shared" si="244"/>
        <v>1.0341824070998026E-2</v>
      </c>
      <c r="I2309" s="6">
        <f t="shared" si="244"/>
        <v>2.04</v>
      </c>
      <c r="J2309" s="6">
        <f t="shared" si="244"/>
        <v>9502298.7898858842</v>
      </c>
      <c r="K2309" s="18">
        <f t="shared" si="244"/>
        <v>7.4999999999999997E-2</v>
      </c>
      <c r="L2309" s="35">
        <f>Data!BR65</f>
        <v>3.6038374082807572E-3</v>
      </c>
      <c r="Q2309" s="21">
        <v>0</v>
      </c>
      <c r="R2309" s="21">
        <v>199.81883539629055</v>
      </c>
      <c r="S2309" s="21">
        <v>2686.4163121901265</v>
      </c>
      <c r="T2309" s="38">
        <v>7.4234402988065606E-2</v>
      </c>
    </row>
    <row r="2310" spans="1:20" x14ac:dyDescent="0.25">
      <c r="A2310" s="17" t="s">
        <v>277</v>
      </c>
      <c r="B2310" s="8" t="s">
        <v>338</v>
      </c>
      <c r="C2310" s="8" t="s">
        <v>335</v>
      </c>
      <c r="D2310" s="8" t="str">
        <f t="shared" si="239"/>
        <v>Week_52-generic-refi</v>
      </c>
      <c r="E2310" s="8" t="str">
        <f t="shared" si="240"/>
        <v>Umbrella-social.video.umb</v>
      </c>
      <c r="H2310" s="24">
        <f t="shared" si="244"/>
        <v>1.0341824070998026E-2</v>
      </c>
      <c r="I2310" s="6">
        <f t="shared" si="244"/>
        <v>2.04</v>
      </c>
      <c r="J2310" s="6">
        <f t="shared" si="244"/>
        <v>9502298.7898858842</v>
      </c>
      <c r="K2310" s="18">
        <f t="shared" si="244"/>
        <v>7.4999999999999997E-2</v>
      </c>
      <c r="L2310" s="35">
        <f>Data!BR66</f>
        <v>3.6038374082807572E-3</v>
      </c>
      <c r="Q2310" s="21">
        <v>0</v>
      </c>
      <c r="R2310" s="21">
        <v>10.597216728726734</v>
      </c>
      <c r="S2310" s="21">
        <v>145.53218926583654</v>
      </c>
      <c r="T2310" s="38">
        <v>5.76836457977703E-3</v>
      </c>
    </row>
    <row r="2312" spans="1:20" x14ac:dyDescent="0.25">
      <c r="A2312" s="16" t="s">
        <v>328</v>
      </c>
      <c r="B2312" s="8" t="s">
        <v>338</v>
      </c>
      <c r="C2312" s="8" t="s">
        <v>71</v>
      </c>
      <c r="E2312" s="8" t="str">
        <f>IF(RIGHT(A2312,3)="old","Initial",B2312&amp;"-"&amp;C2312)</f>
        <v>Initial</v>
      </c>
      <c r="F2312" s="4">
        <v>0</v>
      </c>
      <c r="G2312" s="19">
        <v>0</v>
      </c>
      <c r="H2312" s="4">
        <v>0</v>
      </c>
      <c r="I2312" s="42">
        <f>VLOOKUP(C2312,parms,8,FALSE)</f>
        <v>3.05</v>
      </c>
      <c r="J2312" s="6">
        <v>1</v>
      </c>
      <c r="K2312" s="18">
        <v>0</v>
      </c>
      <c r="L2312" s="35">
        <f>Data!BN2</f>
        <v>2.8519919861854207E-2</v>
      </c>
      <c r="M2312" s="39">
        <f>VLOOKUP(C2312,Data!$CB$2:$EB$22,1+VALUE(MID(A2312,6,2)),FALSE)</f>
        <v>804.48076900000012</v>
      </c>
      <c r="Q2312" s="21">
        <v>804.48076900000012</v>
      </c>
      <c r="R2312" s="21">
        <v>0</v>
      </c>
      <c r="S2312" s="21">
        <v>-804.48076900000012</v>
      </c>
      <c r="T2312" s="38">
        <v>1</v>
      </c>
    </row>
    <row r="2313" spans="1:20" x14ac:dyDescent="0.25">
      <c r="A2313" s="16" t="s">
        <v>316</v>
      </c>
      <c r="B2313" s="8" t="s">
        <v>338</v>
      </c>
      <c r="C2313" s="8" t="s">
        <v>71</v>
      </c>
      <c r="E2313" s="8" t="str">
        <f t="shared" ref="E2313:E2376" si="245">IF(RIGHT(A2313,3)="old","Initial",B2313&amp;"-"&amp;C2313)</f>
        <v>Initial</v>
      </c>
      <c r="F2313" s="4">
        <v>0</v>
      </c>
      <c r="G2313" s="19">
        <v>0</v>
      </c>
      <c r="H2313" s="4">
        <v>0</v>
      </c>
      <c r="I2313" s="6">
        <f>I2312</f>
        <v>3.05</v>
      </c>
      <c r="J2313" s="6">
        <v>1</v>
      </c>
      <c r="K2313" s="18">
        <v>0</v>
      </c>
      <c r="L2313" s="35">
        <f>Data!BN3</f>
        <v>3.3752932680543052E-2</v>
      </c>
      <c r="M2313" s="39">
        <f>VLOOKUP(C2313,Data!$CB$2:$EB$22,1+VALUE(MID(A2313,6,2)),FALSE)</f>
        <v>1579.7322979999999</v>
      </c>
      <c r="Q2313" s="21">
        <v>1579.7322979999999</v>
      </c>
      <c r="R2313" s="21">
        <v>0</v>
      </c>
      <c r="S2313" s="21">
        <v>-1579.7322979999999</v>
      </c>
      <c r="T2313" s="38">
        <v>1</v>
      </c>
    </row>
    <row r="2314" spans="1:20" x14ac:dyDescent="0.25">
      <c r="A2314" s="16" t="s">
        <v>317</v>
      </c>
      <c r="B2314" s="8" t="s">
        <v>338</v>
      </c>
      <c r="C2314" s="8" t="s">
        <v>71</v>
      </c>
      <c r="E2314" s="8" t="str">
        <f t="shared" si="245"/>
        <v>Initial</v>
      </c>
      <c r="F2314" s="4">
        <v>0</v>
      </c>
      <c r="G2314" s="19">
        <v>0</v>
      </c>
      <c r="H2314" s="4">
        <v>0</v>
      </c>
      <c r="I2314" s="6">
        <f t="shared" ref="I2314:I2376" si="246">I2313</f>
        <v>3.05</v>
      </c>
      <c r="J2314" s="6">
        <v>1</v>
      </c>
      <c r="K2314" s="18">
        <v>0</v>
      </c>
      <c r="L2314" s="35">
        <f>Data!BN4</f>
        <v>3.3752932680543052E-2</v>
      </c>
      <c r="M2314" s="39">
        <f>VLOOKUP(C2314,Data!$CB$2:$EB$22,1+VALUE(MID(A2314,6,2)),FALSE)</f>
        <v>2385.1060090000001</v>
      </c>
      <c r="Q2314" s="21">
        <v>2385.1060090000001</v>
      </c>
      <c r="R2314" s="21">
        <v>0</v>
      </c>
      <c r="S2314" s="21">
        <v>-2385.1060090000001</v>
      </c>
      <c r="T2314" s="38">
        <v>1</v>
      </c>
    </row>
    <row r="2315" spans="1:20" x14ac:dyDescent="0.25">
      <c r="A2315" s="16" t="s">
        <v>318</v>
      </c>
      <c r="B2315" s="8" t="s">
        <v>338</v>
      </c>
      <c r="C2315" s="8" t="s">
        <v>71</v>
      </c>
      <c r="E2315" s="8" t="str">
        <f t="shared" si="245"/>
        <v>Initial</v>
      </c>
      <c r="F2315" s="4">
        <v>0</v>
      </c>
      <c r="G2315" s="19">
        <v>0</v>
      </c>
      <c r="H2315" s="4">
        <v>0</v>
      </c>
      <c r="I2315" s="6">
        <f t="shared" si="246"/>
        <v>3.05</v>
      </c>
      <c r="J2315" s="6">
        <v>1</v>
      </c>
      <c r="K2315" s="18">
        <v>0</v>
      </c>
      <c r="L2315" s="35">
        <f>Data!BN5</f>
        <v>3.3752932680543052E-2</v>
      </c>
      <c r="M2315" s="39">
        <f>VLOOKUP(C2315,Data!$CB$2:$EB$22,1+VALUE(MID(A2315,6,2)),FALSE)</f>
        <v>2909.0353140000011</v>
      </c>
      <c r="Q2315" s="21">
        <v>2909.0353140000011</v>
      </c>
      <c r="R2315" s="21">
        <v>0</v>
      </c>
      <c r="S2315" s="21">
        <v>-2909.0353140000011</v>
      </c>
      <c r="T2315" s="38">
        <v>1</v>
      </c>
    </row>
    <row r="2316" spans="1:20" x14ac:dyDescent="0.25">
      <c r="A2316" s="16" t="s">
        <v>319</v>
      </c>
      <c r="B2316" s="8" t="s">
        <v>338</v>
      </c>
      <c r="C2316" s="8" t="s">
        <v>71</v>
      </c>
      <c r="E2316" s="8" t="str">
        <f t="shared" si="245"/>
        <v>Initial</v>
      </c>
      <c r="F2316" s="4">
        <v>0</v>
      </c>
      <c r="G2316" s="19">
        <v>0</v>
      </c>
      <c r="H2316" s="4">
        <v>0</v>
      </c>
      <c r="I2316" s="6">
        <f t="shared" si="246"/>
        <v>3.05</v>
      </c>
      <c r="J2316" s="6">
        <v>1</v>
      </c>
      <c r="K2316" s="18">
        <v>0</v>
      </c>
      <c r="L2316" s="35">
        <f>Data!BN6</f>
        <v>3.3752932680543052E-2</v>
      </c>
      <c r="M2316" s="39">
        <f>VLOOKUP(C2316,Data!$CB$2:$EB$22,1+VALUE(MID(A2316,6,2)),FALSE)</f>
        <v>2465.2208660000001</v>
      </c>
      <c r="Q2316" s="21">
        <v>2465.2208660000001</v>
      </c>
      <c r="R2316" s="21">
        <v>0</v>
      </c>
      <c r="S2316" s="21">
        <v>-2465.2208660000001</v>
      </c>
      <c r="T2316" s="38">
        <v>1</v>
      </c>
    </row>
    <row r="2317" spans="1:20" x14ac:dyDescent="0.25">
      <c r="A2317" s="16" t="s">
        <v>320</v>
      </c>
      <c r="B2317" s="8" t="s">
        <v>338</v>
      </c>
      <c r="C2317" s="8" t="s">
        <v>71</v>
      </c>
      <c r="E2317" s="8" t="str">
        <f t="shared" si="245"/>
        <v>Initial</v>
      </c>
      <c r="F2317" s="4">
        <v>0</v>
      </c>
      <c r="G2317" s="19">
        <v>0</v>
      </c>
      <c r="H2317" s="4">
        <v>0</v>
      </c>
      <c r="I2317" s="6">
        <f t="shared" si="246"/>
        <v>3.05</v>
      </c>
      <c r="J2317" s="6">
        <v>1</v>
      </c>
      <c r="K2317" s="18">
        <v>0</v>
      </c>
      <c r="L2317" s="35">
        <f>Data!BN7</f>
        <v>2.904322114372309E-2</v>
      </c>
      <c r="M2317" s="39">
        <f>VLOOKUP(C2317,Data!$CB$2:$EB$22,1+VALUE(MID(A2317,6,2)),FALSE)</f>
        <v>2456.2040959999999</v>
      </c>
      <c r="Q2317" s="21">
        <v>2456.2040959999999</v>
      </c>
      <c r="R2317" s="21">
        <v>0</v>
      </c>
      <c r="S2317" s="21">
        <v>-2456.2040959999999</v>
      </c>
      <c r="T2317" s="38">
        <v>1</v>
      </c>
    </row>
    <row r="2318" spans="1:20" x14ac:dyDescent="0.25">
      <c r="A2318" s="16" t="s">
        <v>321</v>
      </c>
      <c r="B2318" s="8" t="s">
        <v>338</v>
      </c>
      <c r="C2318" s="8" t="s">
        <v>71</v>
      </c>
      <c r="E2318" s="8" t="str">
        <f t="shared" si="245"/>
        <v>Initial</v>
      </c>
      <c r="F2318" s="4">
        <v>0</v>
      </c>
      <c r="G2318" s="19">
        <v>0</v>
      </c>
      <c r="H2318" s="4">
        <v>0</v>
      </c>
      <c r="I2318" s="6">
        <f t="shared" si="246"/>
        <v>3.05</v>
      </c>
      <c r="J2318" s="6">
        <v>1</v>
      </c>
      <c r="K2318" s="18">
        <v>0</v>
      </c>
      <c r="L2318" s="35">
        <f>Data!BN8</f>
        <v>2.904322114372309E-2</v>
      </c>
      <c r="M2318" s="39">
        <f>VLOOKUP(C2318,Data!$CB$2:$EB$22,1+VALUE(MID(A2318,6,2)),FALSE)</f>
        <v>2119.9869709999998</v>
      </c>
      <c r="Q2318" s="21">
        <v>2119.9869709999998</v>
      </c>
      <c r="R2318" s="21">
        <v>0</v>
      </c>
      <c r="S2318" s="21">
        <v>-2119.9869709999998</v>
      </c>
      <c r="T2318" s="38">
        <v>1</v>
      </c>
    </row>
    <row r="2319" spans="1:20" x14ac:dyDescent="0.25">
      <c r="A2319" s="16" t="s">
        <v>322</v>
      </c>
      <c r="B2319" s="8" t="s">
        <v>338</v>
      </c>
      <c r="C2319" s="8" t="s">
        <v>71</v>
      </c>
      <c r="E2319" s="8" t="str">
        <f t="shared" si="245"/>
        <v>Initial</v>
      </c>
      <c r="F2319" s="4">
        <v>0</v>
      </c>
      <c r="G2319" s="19">
        <v>0</v>
      </c>
      <c r="H2319" s="4">
        <v>0</v>
      </c>
      <c r="I2319" s="6">
        <f t="shared" si="246"/>
        <v>3.05</v>
      </c>
      <c r="J2319" s="6">
        <v>1</v>
      </c>
      <c r="K2319" s="18">
        <v>0</v>
      </c>
      <c r="L2319" s="35">
        <f>Data!BN9</f>
        <v>2.904322114372309E-2</v>
      </c>
      <c r="M2319" s="39">
        <f>VLOOKUP(C2319,Data!$CB$2:$EB$22,1+VALUE(MID(A2319,6,2)),FALSE)</f>
        <v>2013.3348619999999</v>
      </c>
      <c r="Q2319" s="21">
        <v>2013.3348619999999</v>
      </c>
      <c r="R2319" s="21">
        <v>0</v>
      </c>
      <c r="S2319" s="21">
        <v>-2013.3348619999999</v>
      </c>
      <c r="T2319" s="38">
        <v>1</v>
      </c>
    </row>
    <row r="2320" spans="1:20" x14ac:dyDescent="0.25">
      <c r="A2320" s="16" t="s">
        <v>323</v>
      </c>
      <c r="B2320" s="8" t="s">
        <v>338</v>
      </c>
      <c r="C2320" s="8" t="s">
        <v>71</v>
      </c>
      <c r="E2320" s="8" t="str">
        <f t="shared" si="245"/>
        <v>Initial</v>
      </c>
      <c r="F2320" s="4">
        <v>0</v>
      </c>
      <c r="G2320" s="19">
        <v>0</v>
      </c>
      <c r="H2320" s="4">
        <v>0</v>
      </c>
      <c r="I2320" s="6">
        <f t="shared" si="246"/>
        <v>3.05</v>
      </c>
      <c r="J2320" s="6">
        <v>1</v>
      </c>
      <c r="K2320" s="18">
        <v>0</v>
      </c>
      <c r="L2320" s="35">
        <f>Data!BN10</f>
        <v>2.904322114372309E-2</v>
      </c>
      <c r="M2320" s="39">
        <f>VLOOKUP(C2320,Data!$CB$2:$EB$22,1+VALUE(MID(A2320,6,2)),FALSE)</f>
        <v>2233.290606</v>
      </c>
      <c r="Q2320" s="21">
        <v>2233.290606</v>
      </c>
      <c r="R2320" s="21">
        <v>0</v>
      </c>
      <c r="S2320" s="21">
        <v>-2233.290606</v>
      </c>
      <c r="T2320" s="38">
        <v>1</v>
      </c>
    </row>
    <row r="2321" spans="1:20" x14ac:dyDescent="0.25">
      <c r="A2321" s="16" t="s">
        <v>324</v>
      </c>
      <c r="B2321" s="8" t="s">
        <v>338</v>
      </c>
      <c r="C2321" s="8" t="s">
        <v>71</v>
      </c>
      <c r="E2321" s="8" t="str">
        <f t="shared" si="245"/>
        <v>Initial</v>
      </c>
      <c r="F2321" s="4">
        <v>0</v>
      </c>
      <c r="G2321" s="19">
        <v>0</v>
      </c>
      <c r="H2321" s="4">
        <v>0</v>
      </c>
      <c r="I2321" s="6">
        <f t="shared" si="246"/>
        <v>3.05</v>
      </c>
      <c r="J2321" s="6">
        <v>1</v>
      </c>
      <c r="K2321" s="18">
        <v>0</v>
      </c>
      <c r="L2321" s="35">
        <f>Data!BN11</f>
        <v>2.904322114372309E-2</v>
      </c>
      <c r="M2321" s="39">
        <f>VLOOKUP(C2321,Data!$CB$2:$EB$22,1+VALUE(MID(A2321,6,2)),FALSE)</f>
        <v>2670.5712960000001</v>
      </c>
      <c r="Q2321" s="21">
        <v>2670.5712960000001</v>
      </c>
      <c r="R2321" s="21">
        <v>0</v>
      </c>
      <c r="S2321" s="21">
        <v>-2670.5712960000001</v>
      </c>
      <c r="T2321" s="38">
        <v>1</v>
      </c>
    </row>
    <row r="2322" spans="1:20" x14ac:dyDescent="0.25">
      <c r="A2322" s="16" t="s">
        <v>325</v>
      </c>
      <c r="B2322" s="8" t="s">
        <v>338</v>
      </c>
      <c r="C2322" s="8" t="s">
        <v>71</v>
      </c>
      <c r="E2322" s="8" t="str">
        <f t="shared" si="245"/>
        <v>Initial</v>
      </c>
      <c r="F2322" s="4">
        <v>0</v>
      </c>
      <c r="G2322" s="19">
        <v>0</v>
      </c>
      <c r="H2322" s="4">
        <v>0</v>
      </c>
      <c r="I2322" s="6">
        <f t="shared" si="246"/>
        <v>3.05</v>
      </c>
      <c r="J2322" s="6">
        <v>1</v>
      </c>
      <c r="K2322" s="18">
        <v>0</v>
      </c>
      <c r="L2322" s="35">
        <f>Data!BN12</f>
        <v>2.5380112170640897E-2</v>
      </c>
      <c r="M2322" s="39">
        <f>VLOOKUP(C2322,Data!$CB$2:$EB$22,1+VALUE(MID(A2322,6,2)),FALSE)</f>
        <v>3019.2166950000001</v>
      </c>
      <c r="Q2322" s="21">
        <v>3019.2166950000001</v>
      </c>
      <c r="R2322" s="21">
        <v>0</v>
      </c>
      <c r="S2322" s="21">
        <v>-3019.2166950000001</v>
      </c>
      <c r="T2322" s="38">
        <v>1</v>
      </c>
    </row>
    <row r="2323" spans="1:20" x14ac:dyDescent="0.25">
      <c r="A2323" s="16" t="s">
        <v>326</v>
      </c>
      <c r="B2323" s="8" t="s">
        <v>338</v>
      </c>
      <c r="C2323" s="8" t="s">
        <v>71</v>
      </c>
      <c r="E2323" s="8" t="str">
        <f t="shared" si="245"/>
        <v>Initial</v>
      </c>
      <c r="F2323" s="4">
        <v>0</v>
      </c>
      <c r="G2323" s="19">
        <v>0</v>
      </c>
      <c r="H2323" s="4">
        <v>0</v>
      </c>
      <c r="I2323" s="6">
        <f t="shared" si="246"/>
        <v>3.05</v>
      </c>
      <c r="J2323" s="6">
        <v>1</v>
      </c>
      <c r="K2323" s="18">
        <v>0</v>
      </c>
      <c r="L2323" s="35">
        <f>Data!BN13</f>
        <v>2.5380112170640897E-2</v>
      </c>
      <c r="M2323" s="39">
        <f>VLOOKUP(C2323,Data!$CB$2:$EB$22,1+VALUE(MID(A2323,6,2)),FALSE)</f>
        <v>5048.7454539999999</v>
      </c>
      <c r="Q2323" s="21">
        <v>5048.7454539999999</v>
      </c>
      <c r="R2323" s="21">
        <v>0</v>
      </c>
      <c r="S2323" s="21">
        <v>-5048.7454539999999</v>
      </c>
      <c r="T2323" s="38">
        <v>1</v>
      </c>
    </row>
    <row r="2324" spans="1:20" x14ac:dyDescent="0.25">
      <c r="A2324" s="16" t="s">
        <v>327</v>
      </c>
      <c r="B2324" s="8" t="s">
        <v>338</v>
      </c>
      <c r="C2324" s="8" t="s">
        <v>71</v>
      </c>
      <c r="E2324" s="8" t="str">
        <f t="shared" si="245"/>
        <v>Initial</v>
      </c>
      <c r="F2324" s="4">
        <v>0</v>
      </c>
      <c r="G2324" s="19">
        <v>0</v>
      </c>
      <c r="H2324" s="4">
        <v>0</v>
      </c>
      <c r="I2324" s="6">
        <f t="shared" si="246"/>
        <v>3.05</v>
      </c>
      <c r="J2324" s="6">
        <v>1</v>
      </c>
      <c r="K2324" s="18">
        <v>0</v>
      </c>
      <c r="L2324" s="35">
        <f>Data!BN14</f>
        <v>2.5380112170640897E-2</v>
      </c>
      <c r="M2324" s="39">
        <f>VLOOKUP(C2324,Data!$CB$2:$EB$22,1+VALUE(MID(A2324,6,2)),FALSE)</f>
        <v>3562.1300639999999</v>
      </c>
      <c r="Q2324" s="21">
        <v>3562.1300639999999</v>
      </c>
      <c r="R2324" s="21">
        <v>0</v>
      </c>
      <c r="S2324" s="21">
        <v>-3562.1300639999999</v>
      </c>
      <c r="T2324" s="38">
        <v>1</v>
      </c>
    </row>
    <row r="2325" spans="1:20" x14ac:dyDescent="0.25">
      <c r="A2325" s="17" t="s">
        <v>262</v>
      </c>
      <c r="B2325" s="8" t="s">
        <v>338</v>
      </c>
      <c r="C2325" s="8" t="s">
        <v>71</v>
      </c>
      <c r="E2325" s="8" t="str">
        <f t="shared" si="245"/>
        <v>Umbrella-display.umb</v>
      </c>
      <c r="F2325" s="4">
        <v>0</v>
      </c>
      <c r="G2325" s="19">
        <v>0</v>
      </c>
      <c r="H2325" s="4">
        <v>0</v>
      </c>
      <c r="I2325" s="6">
        <f t="shared" si="246"/>
        <v>3.05</v>
      </c>
      <c r="J2325" s="6">
        <v>1</v>
      </c>
      <c r="K2325" s="18">
        <v>0</v>
      </c>
      <c r="L2325" s="35">
        <f>Data!BN15</f>
        <v>2.5380112170640897E-2</v>
      </c>
      <c r="Q2325" s="21">
        <v>0</v>
      </c>
      <c r="R2325" s="21">
        <v>0</v>
      </c>
      <c r="S2325" s="21">
        <v>0</v>
      </c>
      <c r="T2325" s="38">
        <v>0</v>
      </c>
    </row>
    <row r="2326" spans="1:20" x14ac:dyDescent="0.25">
      <c r="A2326" s="17" t="s">
        <v>263</v>
      </c>
      <c r="B2326" s="8" t="s">
        <v>338</v>
      </c>
      <c r="C2326" s="8" t="s">
        <v>71</v>
      </c>
      <c r="E2326" s="8" t="str">
        <f t="shared" si="245"/>
        <v>Umbrella-display.umb</v>
      </c>
      <c r="F2326" s="4">
        <v>0</v>
      </c>
      <c r="G2326" s="19">
        <v>0</v>
      </c>
      <c r="H2326" s="4">
        <v>0</v>
      </c>
      <c r="I2326" s="6">
        <f t="shared" si="246"/>
        <v>3.05</v>
      </c>
      <c r="J2326" s="6">
        <v>1</v>
      </c>
      <c r="K2326" s="18">
        <v>0</v>
      </c>
      <c r="L2326" s="35">
        <f>Data!BN16</f>
        <v>2.4071858965968689E-2</v>
      </c>
      <c r="Q2326" s="21">
        <v>0</v>
      </c>
      <c r="R2326" s="21">
        <v>0</v>
      </c>
      <c r="S2326" s="21">
        <v>0</v>
      </c>
      <c r="T2326" s="38">
        <v>0</v>
      </c>
    </row>
    <row r="2327" spans="1:20" x14ac:dyDescent="0.25">
      <c r="A2327" s="17" t="s">
        <v>264</v>
      </c>
      <c r="B2327" s="8" t="s">
        <v>338</v>
      </c>
      <c r="C2327" s="8" t="s">
        <v>71</v>
      </c>
      <c r="E2327" s="8" t="str">
        <f t="shared" si="245"/>
        <v>Umbrella-display.umb</v>
      </c>
      <c r="F2327" s="4">
        <v>0</v>
      </c>
      <c r="G2327" s="19">
        <v>0</v>
      </c>
      <c r="H2327" s="4">
        <v>0</v>
      </c>
      <c r="I2327" s="6">
        <f t="shared" si="246"/>
        <v>3.05</v>
      </c>
      <c r="J2327" s="6">
        <v>1</v>
      </c>
      <c r="K2327" s="18">
        <v>0</v>
      </c>
      <c r="L2327" s="35">
        <f>Data!BN17</f>
        <v>2.4071858965968689E-2</v>
      </c>
      <c r="Q2327" s="21">
        <v>0</v>
      </c>
      <c r="R2327" s="21">
        <v>0</v>
      </c>
      <c r="S2327" s="21">
        <v>0</v>
      </c>
      <c r="T2327" s="38">
        <v>0</v>
      </c>
    </row>
    <row r="2328" spans="1:20" x14ac:dyDescent="0.25">
      <c r="A2328" s="17" t="s">
        <v>265</v>
      </c>
      <c r="B2328" s="8" t="s">
        <v>338</v>
      </c>
      <c r="C2328" s="8" t="s">
        <v>71</v>
      </c>
      <c r="E2328" s="8" t="str">
        <f t="shared" si="245"/>
        <v>Umbrella-display.umb</v>
      </c>
      <c r="F2328" s="4">
        <v>0</v>
      </c>
      <c r="G2328" s="19">
        <v>0</v>
      </c>
      <c r="H2328" s="4">
        <v>0</v>
      </c>
      <c r="I2328" s="6">
        <f t="shared" si="246"/>
        <v>3.05</v>
      </c>
      <c r="J2328" s="6">
        <v>1</v>
      </c>
      <c r="K2328" s="18">
        <v>0</v>
      </c>
      <c r="L2328" s="35">
        <f>Data!BN18</f>
        <v>2.4071858965968689E-2</v>
      </c>
      <c r="Q2328" s="21">
        <v>0</v>
      </c>
      <c r="R2328" s="21">
        <v>0</v>
      </c>
      <c r="S2328" s="21">
        <v>0</v>
      </c>
      <c r="T2328" s="38">
        <v>0</v>
      </c>
    </row>
    <row r="2329" spans="1:20" x14ac:dyDescent="0.25">
      <c r="A2329" s="17" t="s">
        <v>266</v>
      </c>
      <c r="B2329" s="8" t="s">
        <v>338</v>
      </c>
      <c r="C2329" s="8" t="s">
        <v>71</v>
      </c>
      <c r="E2329" s="8" t="str">
        <f t="shared" si="245"/>
        <v>Umbrella-display.umb</v>
      </c>
      <c r="F2329" s="4">
        <v>0</v>
      </c>
      <c r="G2329" s="19">
        <v>0</v>
      </c>
      <c r="H2329" s="4">
        <v>0</v>
      </c>
      <c r="I2329" s="6">
        <f t="shared" si="246"/>
        <v>3.05</v>
      </c>
      <c r="J2329" s="6">
        <v>1</v>
      </c>
      <c r="K2329" s="18">
        <v>0</v>
      </c>
      <c r="L2329" s="35">
        <f>Data!BN19</f>
        <v>2.4071858965968689E-2</v>
      </c>
      <c r="Q2329" s="21">
        <v>0</v>
      </c>
      <c r="R2329" s="21">
        <v>0</v>
      </c>
      <c r="S2329" s="21">
        <v>0</v>
      </c>
      <c r="T2329" s="38">
        <v>0</v>
      </c>
    </row>
    <row r="2330" spans="1:20" x14ac:dyDescent="0.25">
      <c r="A2330" s="17" t="s">
        <v>267</v>
      </c>
      <c r="B2330" s="8" t="s">
        <v>338</v>
      </c>
      <c r="C2330" s="8" t="s">
        <v>71</v>
      </c>
      <c r="E2330" s="8" t="str">
        <f t="shared" si="245"/>
        <v>Umbrella-display.umb</v>
      </c>
      <c r="F2330" s="4">
        <v>0</v>
      </c>
      <c r="G2330" s="19">
        <v>0</v>
      </c>
      <c r="H2330" s="4">
        <v>0</v>
      </c>
      <c r="I2330" s="6">
        <f t="shared" si="246"/>
        <v>3.05</v>
      </c>
      <c r="J2330" s="6">
        <v>1</v>
      </c>
      <c r="K2330" s="18">
        <v>0</v>
      </c>
      <c r="L2330" s="35">
        <f>Data!BN20</f>
        <v>2.4856810888772018E-2</v>
      </c>
      <c r="Q2330" s="21">
        <v>0</v>
      </c>
      <c r="R2330" s="21">
        <v>0</v>
      </c>
      <c r="S2330" s="21">
        <v>0</v>
      </c>
      <c r="T2330" s="38">
        <v>0</v>
      </c>
    </row>
    <row r="2331" spans="1:20" x14ac:dyDescent="0.25">
      <c r="A2331" s="17" t="s">
        <v>268</v>
      </c>
      <c r="B2331" s="8" t="s">
        <v>338</v>
      </c>
      <c r="C2331" s="8" t="s">
        <v>71</v>
      </c>
      <c r="E2331" s="8" t="str">
        <f t="shared" si="245"/>
        <v>Umbrella-display.umb</v>
      </c>
      <c r="F2331" s="4">
        <v>0</v>
      </c>
      <c r="G2331" s="19">
        <v>0</v>
      </c>
      <c r="H2331" s="4">
        <v>0</v>
      </c>
      <c r="I2331" s="6">
        <f t="shared" si="246"/>
        <v>3.05</v>
      </c>
      <c r="J2331" s="6">
        <v>1</v>
      </c>
      <c r="K2331" s="18">
        <v>0</v>
      </c>
      <c r="L2331" s="35">
        <f>Data!BN21</f>
        <v>2.4856810888772018E-2</v>
      </c>
      <c r="Q2331" s="21">
        <v>0</v>
      </c>
      <c r="R2331" s="21">
        <v>0</v>
      </c>
      <c r="S2331" s="21">
        <v>0</v>
      </c>
      <c r="T2331" s="38">
        <v>0</v>
      </c>
    </row>
    <row r="2332" spans="1:20" x14ac:dyDescent="0.25">
      <c r="A2332" s="17" t="s">
        <v>269</v>
      </c>
      <c r="B2332" s="8" t="s">
        <v>338</v>
      </c>
      <c r="C2332" s="8" t="s">
        <v>71</v>
      </c>
      <c r="E2332" s="8" t="str">
        <f t="shared" si="245"/>
        <v>Umbrella-display.umb</v>
      </c>
      <c r="F2332" s="4">
        <v>0</v>
      </c>
      <c r="G2332" s="19">
        <v>0</v>
      </c>
      <c r="H2332" s="4">
        <v>0</v>
      </c>
      <c r="I2332" s="6">
        <f t="shared" si="246"/>
        <v>3.05</v>
      </c>
      <c r="J2332" s="6">
        <v>1</v>
      </c>
      <c r="K2332" s="18">
        <v>0</v>
      </c>
      <c r="L2332" s="35">
        <f>Data!BN22</f>
        <v>2.4856810888772018E-2</v>
      </c>
      <c r="Q2332" s="21">
        <v>0</v>
      </c>
      <c r="R2332" s="21">
        <v>0</v>
      </c>
      <c r="S2332" s="21">
        <v>0</v>
      </c>
      <c r="T2332" s="38">
        <v>0</v>
      </c>
    </row>
    <row r="2333" spans="1:20" x14ac:dyDescent="0.25">
      <c r="A2333" s="17" t="s">
        <v>270</v>
      </c>
      <c r="B2333" s="8" t="s">
        <v>338</v>
      </c>
      <c r="C2333" s="8" t="s">
        <v>71</v>
      </c>
      <c r="E2333" s="8" t="str">
        <f t="shared" si="245"/>
        <v>Umbrella-display.umb</v>
      </c>
      <c r="F2333" s="4">
        <v>0</v>
      </c>
      <c r="G2333" s="19">
        <v>0</v>
      </c>
      <c r="H2333" s="4">
        <v>0</v>
      </c>
      <c r="I2333" s="6">
        <f t="shared" si="246"/>
        <v>3.05</v>
      </c>
      <c r="J2333" s="6">
        <v>1</v>
      </c>
      <c r="K2333" s="18">
        <v>0</v>
      </c>
      <c r="L2333" s="35">
        <f>Data!BN23</f>
        <v>2.4856810888772018E-2</v>
      </c>
      <c r="Q2333" s="21">
        <v>0</v>
      </c>
      <c r="R2333" s="21">
        <v>0</v>
      </c>
      <c r="S2333" s="21">
        <v>0</v>
      </c>
      <c r="T2333" s="38">
        <v>0</v>
      </c>
    </row>
    <row r="2334" spans="1:20" x14ac:dyDescent="0.25">
      <c r="A2334" s="17" t="s">
        <v>249</v>
      </c>
      <c r="B2334" s="8" t="s">
        <v>338</v>
      </c>
      <c r="C2334" s="8" t="s">
        <v>71</v>
      </c>
      <c r="E2334" s="8" t="str">
        <f t="shared" si="245"/>
        <v>Umbrella-display.umb</v>
      </c>
      <c r="F2334" s="4">
        <v>0</v>
      </c>
      <c r="G2334" s="19">
        <v>0</v>
      </c>
      <c r="H2334" s="4">
        <v>0</v>
      </c>
      <c r="I2334" s="6">
        <f t="shared" si="246"/>
        <v>3.05</v>
      </c>
      <c r="J2334" s="6">
        <v>1</v>
      </c>
      <c r="K2334" s="18">
        <v>0</v>
      </c>
      <c r="L2334" s="35">
        <f>Data!BN24</f>
        <v>2.4856810888772018E-2</v>
      </c>
      <c r="Q2334" s="21">
        <v>0</v>
      </c>
      <c r="R2334" s="21">
        <v>0</v>
      </c>
      <c r="S2334" s="21">
        <v>0</v>
      </c>
      <c r="T2334" s="38">
        <v>0</v>
      </c>
    </row>
    <row r="2335" spans="1:20" x14ac:dyDescent="0.25">
      <c r="A2335" s="17" t="s">
        <v>250</v>
      </c>
      <c r="B2335" s="8" t="s">
        <v>338</v>
      </c>
      <c r="C2335" s="8" t="s">
        <v>71</v>
      </c>
      <c r="E2335" s="8" t="str">
        <f t="shared" si="245"/>
        <v>Umbrella-display.umb</v>
      </c>
      <c r="F2335" s="4">
        <v>0</v>
      </c>
      <c r="G2335" s="19">
        <v>0</v>
      </c>
      <c r="H2335" s="4">
        <v>0</v>
      </c>
      <c r="I2335" s="6">
        <f t="shared" si="246"/>
        <v>3.05</v>
      </c>
      <c r="J2335" s="6">
        <v>1</v>
      </c>
      <c r="K2335" s="18">
        <v>0</v>
      </c>
      <c r="L2335" s="35">
        <f>Data!BN25</f>
        <v>2.4856810888772018E-2</v>
      </c>
      <c r="Q2335" s="21">
        <v>0</v>
      </c>
      <c r="R2335" s="21">
        <v>0</v>
      </c>
      <c r="S2335" s="21">
        <v>0</v>
      </c>
      <c r="T2335" s="38">
        <v>0</v>
      </c>
    </row>
    <row r="2336" spans="1:20" x14ac:dyDescent="0.25">
      <c r="A2336" s="17" t="s">
        <v>251</v>
      </c>
      <c r="B2336" s="8" t="s">
        <v>338</v>
      </c>
      <c r="C2336" s="8" t="s">
        <v>71</v>
      </c>
      <c r="E2336" s="8" t="str">
        <f t="shared" si="245"/>
        <v>Umbrella-display.umb</v>
      </c>
      <c r="F2336" s="4">
        <v>0</v>
      </c>
      <c r="G2336" s="19">
        <v>0</v>
      </c>
      <c r="H2336" s="4">
        <v>0</v>
      </c>
      <c r="I2336" s="6">
        <f t="shared" si="246"/>
        <v>3.05</v>
      </c>
      <c r="J2336" s="6">
        <v>1</v>
      </c>
      <c r="K2336" s="18">
        <v>0</v>
      </c>
      <c r="L2336" s="35">
        <f>Data!BN26</f>
        <v>2.4856810888772018E-2</v>
      </c>
      <c r="Q2336" s="21">
        <v>0</v>
      </c>
      <c r="R2336" s="21">
        <v>0</v>
      </c>
      <c r="S2336" s="21">
        <v>0</v>
      </c>
      <c r="T2336" s="38">
        <v>0</v>
      </c>
    </row>
    <row r="2337" spans="1:20" x14ac:dyDescent="0.25">
      <c r="A2337" s="17" t="s">
        <v>252</v>
      </c>
      <c r="B2337" s="8" t="s">
        <v>338</v>
      </c>
      <c r="C2337" s="8" t="s">
        <v>71</v>
      </c>
      <c r="E2337" s="8" t="str">
        <f t="shared" si="245"/>
        <v>Umbrella-display.umb</v>
      </c>
      <c r="F2337" s="4">
        <v>0</v>
      </c>
      <c r="G2337" s="19">
        <v>0</v>
      </c>
      <c r="H2337" s="4">
        <v>0</v>
      </c>
      <c r="I2337" s="6">
        <f t="shared" si="246"/>
        <v>3.05</v>
      </c>
      <c r="J2337" s="6">
        <v>1</v>
      </c>
      <c r="K2337" s="18">
        <v>0</v>
      </c>
      <c r="L2337" s="35">
        <f>Data!BN27</f>
        <v>2.4856810888772018E-2</v>
      </c>
      <c r="Q2337" s="21">
        <v>0</v>
      </c>
      <c r="R2337" s="21">
        <v>0</v>
      </c>
      <c r="S2337" s="21">
        <v>0</v>
      </c>
      <c r="T2337" s="38">
        <v>0</v>
      </c>
    </row>
    <row r="2338" spans="1:20" x14ac:dyDescent="0.25">
      <c r="A2338" s="17" t="s">
        <v>253</v>
      </c>
      <c r="B2338" s="8" t="s">
        <v>338</v>
      </c>
      <c r="C2338" s="8" t="s">
        <v>71</v>
      </c>
      <c r="E2338" s="8" t="str">
        <f t="shared" si="245"/>
        <v>Umbrella-display.umb</v>
      </c>
      <c r="F2338" s="4">
        <v>0</v>
      </c>
      <c r="G2338" s="19">
        <v>0</v>
      </c>
      <c r="H2338" s="4">
        <v>0</v>
      </c>
      <c r="I2338" s="6">
        <f t="shared" si="246"/>
        <v>3.05</v>
      </c>
      <c r="J2338" s="6">
        <v>1</v>
      </c>
      <c r="K2338" s="18">
        <v>0</v>
      </c>
      <c r="L2338" s="35">
        <f>Data!BN28</f>
        <v>2.4856810888772018E-2</v>
      </c>
      <c r="Q2338" s="21">
        <v>0</v>
      </c>
      <c r="R2338" s="21">
        <v>0</v>
      </c>
      <c r="S2338" s="21">
        <v>0</v>
      </c>
      <c r="T2338" s="38">
        <v>0</v>
      </c>
    </row>
    <row r="2339" spans="1:20" x14ac:dyDescent="0.25">
      <c r="A2339" s="17" t="s">
        <v>254</v>
      </c>
      <c r="B2339" s="8" t="s">
        <v>338</v>
      </c>
      <c r="C2339" s="8" t="s">
        <v>71</v>
      </c>
      <c r="E2339" s="8" t="str">
        <f t="shared" si="245"/>
        <v>Umbrella-display.umb</v>
      </c>
      <c r="F2339" s="4">
        <v>0</v>
      </c>
      <c r="G2339" s="19">
        <v>0</v>
      </c>
      <c r="H2339" s="4">
        <v>0</v>
      </c>
      <c r="I2339" s="6">
        <f t="shared" si="246"/>
        <v>3.05</v>
      </c>
      <c r="J2339" s="6">
        <v>1</v>
      </c>
      <c r="K2339" s="18">
        <v>0</v>
      </c>
      <c r="L2339" s="35">
        <f>Data!BN29</f>
        <v>2.5641762811575344E-2</v>
      </c>
      <c r="Q2339" s="21">
        <v>0</v>
      </c>
      <c r="R2339" s="21">
        <v>0</v>
      </c>
      <c r="S2339" s="21">
        <v>0</v>
      </c>
      <c r="T2339" s="38">
        <v>0</v>
      </c>
    </row>
    <row r="2340" spans="1:20" x14ac:dyDescent="0.25">
      <c r="A2340" s="17" t="s">
        <v>255</v>
      </c>
      <c r="B2340" s="8" t="s">
        <v>338</v>
      </c>
      <c r="C2340" s="8" t="s">
        <v>71</v>
      </c>
      <c r="E2340" s="8" t="str">
        <f t="shared" si="245"/>
        <v>Umbrella-display.umb</v>
      </c>
      <c r="F2340" s="4">
        <v>0</v>
      </c>
      <c r="G2340" s="19">
        <v>0</v>
      </c>
      <c r="H2340" s="4">
        <v>0</v>
      </c>
      <c r="I2340" s="6">
        <f t="shared" si="246"/>
        <v>3.05</v>
      </c>
      <c r="J2340" s="6">
        <v>1</v>
      </c>
      <c r="K2340" s="18">
        <v>0</v>
      </c>
      <c r="L2340" s="35">
        <f>Data!BN30</f>
        <v>2.5641762811575344E-2</v>
      </c>
      <c r="Q2340" s="21">
        <v>0</v>
      </c>
      <c r="R2340" s="21">
        <v>0</v>
      </c>
      <c r="S2340" s="21">
        <v>0</v>
      </c>
      <c r="T2340" s="38">
        <v>0</v>
      </c>
    </row>
    <row r="2341" spans="1:20" x14ac:dyDescent="0.25">
      <c r="A2341" s="17" t="s">
        <v>256</v>
      </c>
      <c r="B2341" s="8" t="s">
        <v>338</v>
      </c>
      <c r="C2341" s="8" t="s">
        <v>71</v>
      </c>
      <c r="E2341" s="8" t="str">
        <f t="shared" si="245"/>
        <v>Umbrella-display.umb</v>
      </c>
      <c r="F2341" s="4">
        <v>0</v>
      </c>
      <c r="G2341" s="19">
        <v>0</v>
      </c>
      <c r="H2341" s="4">
        <v>0</v>
      </c>
      <c r="I2341" s="6">
        <f t="shared" si="246"/>
        <v>3.05</v>
      </c>
      <c r="J2341" s="6">
        <v>1</v>
      </c>
      <c r="K2341" s="18">
        <v>0</v>
      </c>
      <c r="L2341" s="35">
        <f>Data!BN31</f>
        <v>2.5641762811575344E-2</v>
      </c>
      <c r="Q2341" s="21">
        <v>0</v>
      </c>
      <c r="R2341" s="21">
        <v>0</v>
      </c>
      <c r="S2341" s="21">
        <v>0</v>
      </c>
      <c r="T2341" s="38">
        <v>0</v>
      </c>
    </row>
    <row r="2342" spans="1:20" x14ac:dyDescent="0.25">
      <c r="A2342" s="17" t="s">
        <v>257</v>
      </c>
      <c r="B2342" s="8" t="s">
        <v>338</v>
      </c>
      <c r="C2342" s="8" t="s">
        <v>71</v>
      </c>
      <c r="E2342" s="8" t="str">
        <f t="shared" si="245"/>
        <v>Umbrella-display.umb</v>
      </c>
      <c r="F2342" s="4">
        <v>0</v>
      </c>
      <c r="G2342" s="19">
        <v>0</v>
      </c>
      <c r="H2342" s="4">
        <v>0</v>
      </c>
      <c r="I2342" s="6">
        <f t="shared" si="246"/>
        <v>3.05</v>
      </c>
      <c r="J2342" s="6">
        <v>1</v>
      </c>
      <c r="K2342" s="18">
        <v>0</v>
      </c>
      <c r="L2342" s="35">
        <f>Data!BN32</f>
        <v>2.5641762811575344E-2</v>
      </c>
      <c r="Q2342" s="21">
        <v>0</v>
      </c>
      <c r="R2342" s="21">
        <v>0</v>
      </c>
      <c r="S2342" s="21">
        <v>0</v>
      </c>
      <c r="T2342" s="38">
        <v>0</v>
      </c>
    </row>
    <row r="2343" spans="1:20" x14ac:dyDescent="0.25">
      <c r="A2343" s="17" t="s">
        <v>258</v>
      </c>
      <c r="B2343" s="8" t="s">
        <v>338</v>
      </c>
      <c r="C2343" s="8" t="s">
        <v>71</v>
      </c>
      <c r="E2343" s="8" t="str">
        <f t="shared" si="245"/>
        <v>Umbrella-display.umb</v>
      </c>
      <c r="F2343" s="4">
        <v>0</v>
      </c>
      <c r="G2343" s="19">
        <v>0</v>
      </c>
      <c r="H2343" s="4">
        <v>0</v>
      </c>
      <c r="I2343" s="6">
        <f t="shared" si="246"/>
        <v>3.05</v>
      </c>
      <c r="J2343" s="6">
        <v>1</v>
      </c>
      <c r="K2343" s="18">
        <v>0</v>
      </c>
      <c r="L2343" s="35">
        <f>Data!BN33</f>
        <v>2.4071858965968689E-2</v>
      </c>
      <c r="Q2343" s="21">
        <v>0</v>
      </c>
      <c r="R2343" s="21">
        <v>0</v>
      </c>
      <c r="S2343" s="21">
        <v>0</v>
      </c>
      <c r="T2343" s="38">
        <v>0</v>
      </c>
    </row>
    <row r="2344" spans="1:20" x14ac:dyDescent="0.25">
      <c r="A2344" s="17" t="s">
        <v>259</v>
      </c>
      <c r="B2344" s="8" t="s">
        <v>338</v>
      </c>
      <c r="C2344" s="8" t="s">
        <v>71</v>
      </c>
      <c r="E2344" s="8" t="str">
        <f t="shared" si="245"/>
        <v>Umbrella-display.umb</v>
      </c>
      <c r="F2344" s="4">
        <v>0</v>
      </c>
      <c r="G2344" s="19">
        <v>0</v>
      </c>
      <c r="H2344" s="4">
        <v>0</v>
      </c>
      <c r="I2344" s="6">
        <f t="shared" si="246"/>
        <v>3.05</v>
      </c>
      <c r="J2344" s="6">
        <v>1</v>
      </c>
      <c r="K2344" s="18">
        <v>0</v>
      </c>
      <c r="L2344" s="35">
        <f>Data!BN34</f>
        <v>2.4071858965968689E-2</v>
      </c>
      <c r="Q2344" s="21">
        <v>0</v>
      </c>
      <c r="R2344" s="21">
        <v>0</v>
      </c>
      <c r="S2344" s="21">
        <v>0</v>
      </c>
      <c r="T2344" s="38">
        <v>0</v>
      </c>
    </row>
    <row r="2345" spans="1:20" x14ac:dyDescent="0.25">
      <c r="A2345" s="17" t="s">
        <v>260</v>
      </c>
      <c r="B2345" s="8" t="s">
        <v>338</v>
      </c>
      <c r="C2345" s="8" t="s">
        <v>71</v>
      </c>
      <c r="E2345" s="8" t="str">
        <f t="shared" si="245"/>
        <v>Umbrella-display.umb</v>
      </c>
      <c r="F2345" s="4">
        <v>0</v>
      </c>
      <c r="G2345" s="19">
        <v>0</v>
      </c>
      <c r="H2345" s="4">
        <v>0</v>
      </c>
      <c r="I2345" s="6">
        <f t="shared" si="246"/>
        <v>3.05</v>
      </c>
      <c r="J2345" s="6">
        <v>1</v>
      </c>
      <c r="K2345" s="18">
        <v>0</v>
      </c>
      <c r="L2345" s="35">
        <f>Data!BN35</f>
        <v>2.4071858965968689E-2</v>
      </c>
      <c r="Q2345" s="21">
        <v>0</v>
      </c>
      <c r="R2345" s="21">
        <v>0</v>
      </c>
      <c r="S2345" s="21">
        <v>0</v>
      </c>
      <c r="T2345" s="38">
        <v>0</v>
      </c>
    </row>
    <row r="2346" spans="1:20" x14ac:dyDescent="0.25">
      <c r="A2346" s="17" t="s">
        <v>261</v>
      </c>
      <c r="B2346" s="8" t="s">
        <v>338</v>
      </c>
      <c r="C2346" s="8" t="s">
        <v>71</v>
      </c>
      <c r="E2346" s="8" t="str">
        <f t="shared" si="245"/>
        <v>Umbrella-display.umb</v>
      </c>
      <c r="F2346" s="4">
        <v>0</v>
      </c>
      <c r="G2346" s="19">
        <v>0</v>
      </c>
      <c r="H2346" s="4">
        <v>0</v>
      </c>
      <c r="I2346" s="6">
        <f t="shared" si="246"/>
        <v>3.05</v>
      </c>
      <c r="J2346" s="6">
        <v>1</v>
      </c>
      <c r="K2346" s="18">
        <v>0</v>
      </c>
      <c r="L2346" s="35">
        <f>Data!BN36</f>
        <v>2.4071858965968689E-2</v>
      </c>
      <c r="Q2346" s="21">
        <v>0</v>
      </c>
      <c r="R2346" s="21">
        <v>0</v>
      </c>
      <c r="S2346" s="21">
        <v>0</v>
      </c>
      <c r="T2346" s="38">
        <v>0</v>
      </c>
    </row>
    <row r="2347" spans="1:20" x14ac:dyDescent="0.25">
      <c r="A2347" s="17" t="s">
        <v>278</v>
      </c>
      <c r="B2347" s="8" t="s">
        <v>338</v>
      </c>
      <c r="C2347" s="8" t="s">
        <v>71</v>
      </c>
      <c r="E2347" s="8" t="str">
        <f t="shared" si="245"/>
        <v>Umbrella-display.umb</v>
      </c>
      <c r="F2347" s="4">
        <v>0</v>
      </c>
      <c r="G2347" s="19">
        <v>0</v>
      </c>
      <c r="H2347" s="4">
        <v>0</v>
      </c>
      <c r="I2347" s="6">
        <f t="shared" si="246"/>
        <v>3.05</v>
      </c>
      <c r="J2347" s="6">
        <v>1</v>
      </c>
      <c r="K2347" s="18">
        <v>0</v>
      </c>
      <c r="L2347" s="35">
        <f>Data!BN37</f>
        <v>2.4856810888772018E-2</v>
      </c>
      <c r="Q2347" s="21">
        <v>0</v>
      </c>
      <c r="R2347" s="21">
        <v>0</v>
      </c>
      <c r="S2347" s="21">
        <v>0</v>
      </c>
      <c r="T2347" s="38">
        <v>0</v>
      </c>
    </row>
    <row r="2348" spans="1:20" x14ac:dyDescent="0.25">
      <c r="A2348" s="17" t="s">
        <v>279</v>
      </c>
      <c r="B2348" s="8" t="s">
        <v>338</v>
      </c>
      <c r="C2348" s="8" t="s">
        <v>71</v>
      </c>
      <c r="E2348" s="8" t="str">
        <f t="shared" si="245"/>
        <v>Umbrella-display.umb</v>
      </c>
      <c r="F2348" s="4">
        <v>0</v>
      </c>
      <c r="G2348" s="19">
        <v>0</v>
      </c>
      <c r="H2348" s="4">
        <v>0</v>
      </c>
      <c r="I2348" s="6">
        <f t="shared" si="246"/>
        <v>3.05</v>
      </c>
      <c r="J2348" s="6">
        <v>1</v>
      </c>
      <c r="K2348" s="18">
        <v>0</v>
      </c>
      <c r="L2348" s="35">
        <f>Data!BN38</f>
        <v>2.4856810888772018E-2</v>
      </c>
      <c r="Q2348" s="21">
        <v>0</v>
      </c>
      <c r="R2348" s="21">
        <v>0</v>
      </c>
      <c r="S2348" s="21">
        <v>0</v>
      </c>
      <c r="T2348" s="38">
        <v>0</v>
      </c>
    </row>
    <row r="2349" spans="1:20" x14ac:dyDescent="0.25">
      <c r="A2349" s="17" t="s">
        <v>280</v>
      </c>
      <c r="B2349" s="8" t="s">
        <v>338</v>
      </c>
      <c r="C2349" s="8" t="s">
        <v>71</v>
      </c>
      <c r="E2349" s="8" t="str">
        <f t="shared" si="245"/>
        <v>Umbrella-display.umb</v>
      </c>
      <c r="F2349" s="4">
        <v>0</v>
      </c>
      <c r="G2349" s="19">
        <v>0</v>
      </c>
      <c r="H2349" s="4">
        <v>0</v>
      </c>
      <c r="I2349" s="6">
        <f t="shared" si="246"/>
        <v>3.05</v>
      </c>
      <c r="J2349" s="6">
        <v>1</v>
      </c>
      <c r="K2349" s="18">
        <v>0</v>
      </c>
      <c r="L2349" s="35">
        <f>Data!BN39</f>
        <v>2.4856810888772018E-2</v>
      </c>
      <c r="Q2349" s="21">
        <v>0</v>
      </c>
      <c r="R2349" s="21">
        <v>0</v>
      </c>
      <c r="S2349" s="21">
        <v>0</v>
      </c>
      <c r="T2349" s="38">
        <v>0</v>
      </c>
    </row>
    <row r="2350" spans="1:20" x14ac:dyDescent="0.25">
      <c r="A2350" s="17" t="s">
        <v>281</v>
      </c>
      <c r="B2350" s="8" t="s">
        <v>338</v>
      </c>
      <c r="C2350" s="8" t="s">
        <v>71</v>
      </c>
      <c r="E2350" s="8" t="str">
        <f t="shared" si="245"/>
        <v>Umbrella-display.umb</v>
      </c>
      <c r="F2350" s="4">
        <v>0</v>
      </c>
      <c r="G2350" s="19">
        <v>0</v>
      </c>
      <c r="H2350" s="4">
        <v>0</v>
      </c>
      <c r="I2350" s="6">
        <f t="shared" si="246"/>
        <v>3.05</v>
      </c>
      <c r="J2350" s="6">
        <v>1</v>
      </c>
      <c r="K2350" s="18">
        <v>0</v>
      </c>
      <c r="L2350" s="35">
        <f>Data!BN40</f>
        <v>2.4856810888772018E-2</v>
      </c>
      <c r="Q2350" s="21">
        <v>0</v>
      </c>
      <c r="R2350" s="21">
        <v>0</v>
      </c>
      <c r="S2350" s="21">
        <v>0</v>
      </c>
      <c r="T2350" s="38">
        <v>0</v>
      </c>
    </row>
    <row r="2351" spans="1:20" x14ac:dyDescent="0.25">
      <c r="A2351" s="17" t="s">
        <v>282</v>
      </c>
      <c r="B2351" s="8" t="s">
        <v>338</v>
      </c>
      <c r="C2351" s="8" t="s">
        <v>71</v>
      </c>
      <c r="E2351" s="8" t="str">
        <f t="shared" si="245"/>
        <v>Umbrella-display.umb</v>
      </c>
      <c r="F2351" s="4">
        <v>0</v>
      </c>
      <c r="G2351" s="19">
        <v>0</v>
      </c>
      <c r="H2351" s="4">
        <v>0</v>
      </c>
      <c r="I2351" s="6">
        <f t="shared" si="246"/>
        <v>3.05</v>
      </c>
      <c r="J2351" s="6">
        <v>1</v>
      </c>
      <c r="K2351" s="18">
        <v>0</v>
      </c>
      <c r="L2351" s="35">
        <f>Data!BN41</f>
        <v>2.4856810888772018E-2</v>
      </c>
      <c r="Q2351" s="21">
        <v>0</v>
      </c>
      <c r="R2351" s="21">
        <v>0</v>
      </c>
      <c r="S2351" s="21">
        <v>0</v>
      </c>
      <c r="T2351" s="38">
        <v>0</v>
      </c>
    </row>
    <row r="2352" spans="1:20" x14ac:dyDescent="0.25">
      <c r="A2352" s="17" t="s">
        <v>283</v>
      </c>
      <c r="B2352" s="8" t="s">
        <v>338</v>
      </c>
      <c r="C2352" s="8" t="s">
        <v>71</v>
      </c>
      <c r="E2352" s="8" t="str">
        <f t="shared" si="245"/>
        <v>Umbrella-display.umb</v>
      </c>
      <c r="F2352" s="4">
        <v>0</v>
      </c>
      <c r="G2352" s="19">
        <v>0</v>
      </c>
      <c r="H2352" s="4">
        <v>0</v>
      </c>
      <c r="I2352" s="6">
        <f t="shared" si="246"/>
        <v>3.05</v>
      </c>
      <c r="J2352" s="6">
        <v>1</v>
      </c>
      <c r="K2352" s="18">
        <v>0</v>
      </c>
      <c r="L2352" s="35">
        <f>Data!BN42</f>
        <v>2.3286907043165363E-2</v>
      </c>
      <c r="Q2352" s="21">
        <v>0</v>
      </c>
      <c r="R2352" s="21">
        <v>0</v>
      </c>
      <c r="S2352" s="21">
        <v>0</v>
      </c>
      <c r="T2352" s="38">
        <v>0</v>
      </c>
    </row>
    <row r="2353" spans="1:20" x14ac:dyDescent="0.25">
      <c r="A2353" s="17" t="s">
        <v>284</v>
      </c>
      <c r="B2353" s="8" t="s">
        <v>338</v>
      </c>
      <c r="C2353" s="8" t="s">
        <v>71</v>
      </c>
      <c r="E2353" s="8" t="str">
        <f t="shared" si="245"/>
        <v>Umbrella-display.umb</v>
      </c>
      <c r="F2353" s="4">
        <v>0</v>
      </c>
      <c r="G2353" s="19">
        <v>0</v>
      </c>
      <c r="H2353" s="4">
        <v>0</v>
      </c>
      <c r="I2353" s="6">
        <f t="shared" si="246"/>
        <v>3.05</v>
      </c>
      <c r="J2353" s="6">
        <v>1</v>
      </c>
      <c r="K2353" s="18">
        <v>0</v>
      </c>
      <c r="L2353" s="35">
        <f>Data!BN43</f>
        <v>2.3286907043165363E-2</v>
      </c>
      <c r="Q2353" s="21">
        <v>0</v>
      </c>
      <c r="R2353" s="21">
        <v>0</v>
      </c>
      <c r="S2353" s="21">
        <v>0</v>
      </c>
      <c r="T2353" s="38">
        <v>0</v>
      </c>
    </row>
    <row r="2354" spans="1:20" x14ac:dyDescent="0.25">
      <c r="A2354" s="17" t="s">
        <v>285</v>
      </c>
      <c r="B2354" s="8" t="s">
        <v>338</v>
      </c>
      <c r="C2354" s="8" t="s">
        <v>71</v>
      </c>
      <c r="E2354" s="8" t="str">
        <f t="shared" si="245"/>
        <v>Umbrella-display.umb</v>
      </c>
      <c r="F2354" s="4">
        <v>0</v>
      </c>
      <c r="G2354" s="19">
        <v>0</v>
      </c>
      <c r="H2354" s="4">
        <v>0</v>
      </c>
      <c r="I2354" s="6">
        <f t="shared" si="246"/>
        <v>3.05</v>
      </c>
      <c r="J2354" s="6">
        <v>1</v>
      </c>
      <c r="K2354" s="18">
        <v>0</v>
      </c>
      <c r="L2354" s="35">
        <f>Data!BN44</f>
        <v>2.3286907043165363E-2</v>
      </c>
      <c r="Q2354" s="21">
        <v>0</v>
      </c>
      <c r="R2354" s="21">
        <v>0</v>
      </c>
      <c r="S2354" s="21">
        <v>0</v>
      </c>
      <c r="T2354" s="38">
        <v>0</v>
      </c>
    </row>
    <row r="2355" spans="1:20" x14ac:dyDescent="0.25">
      <c r="A2355" s="17" t="s">
        <v>286</v>
      </c>
      <c r="B2355" s="8" t="s">
        <v>338</v>
      </c>
      <c r="C2355" s="8" t="s">
        <v>71</v>
      </c>
      <c r="E2355" s="8" t="str">
        <f t="shared" si="245"/>
        <v>Umbrella-display.umb</v>
      </c>
      <c r="F2355" s="4">
        <v>0</v>
      </c>
      <c r="G2355" s="19">
        <v>0</v>
      </c>
      <c r="H2355" s="4">
        <v>0</v>
      </c>
      <c r="I2355" s="6">
        <f t="shared" si="246"/>
        <v>3.05</v>
      </c>
      <c r="J2355" s="6">
        <v>1</v>
      </c>
      <c r="K2355" s="18">
        <v>0</v>
      </c>
      <c r="L2355" s="35">
        <f>Data!BN45</f>
        <v>2.3286907043165363E-2</v>
      </c>
      <c r="Q2355" s="21">
        <v>0</v>
      </c>
      <c r="R2355" s="21">
        <v>0</v>
      </c>
      <c r="S2355" s="21">
        <v>0</v>
      </c>
      <c r="T2355" s="38">
        <v>0</v>
      </c>
    </row>
    <row r="2356" spans="1:20" x14ac:dyDescent="0.25">
      <c r="A2356" s="17" t="s">
        <v>287</v>
      </c>
      <c r="B2356" s="8" t="s">
        <v>338</v>
      </c>
      <c r="C2356" s="8" t="s">
        <v>71</v>
      </c>
      <c r="E2356" s="8" t="str">
        <f t="shared" si="245"/>
        <v>Umbrella-display.umb</v>
      </c>
      <c r="F2356" s="4">
        <v>0</v>
      </c>
      <c r="G2356" s="19">
        <v>0</v>
      </c>
      <c r="H2356" s="4">
        <v>0</v>
      </c>
      <c r="I2356" s="6">
        <f t="shared" si="246"/>
        <v>3.05</v>
      </c>
      <c r="J2356" s="6">
        <v>1</v>
      </c>
      <c r="K2356" s="18">
        <v>0</v>
      </c>
      <c r="L2356" s="35">
        <f>Data!BN46</f>
        <v>2.7211666657181995E-2</v>
      </c>
      <c r="Q2356" s="21">
        <v>0</v>
      </c>
      <c r="R2356" s="21">
        <v>0</v>
      </c>
      <c r="S2356" s="21">
        <v>0</v>
      </c>
      <c r="T2356" s="38">
        <v>0</v>
      </c>
    </row>
    <row r="2357" spans="1:20" x14ac:dyDescent="0.25">
      <c r="A2357" s="17" t="s">
        <v>288</v>
      </c>
      <c r="B2357" s="8" t="s">
        <v>338</v>
      </c>
      <c r="C2357" s="8" t="s">
        <v>71</v>
      </c>
      <c r="E2357" s="8" t="str">
        <f t="shared" si="245"/>
        <v>Umbrella-display.umb</v>
      </c>
      <c r="F2357" s="4">
        <v>0</v>
      </c>
      <c r="G2357" s="19">
        <v>0</v>
      </c>
      <c r="H2357" s="4">
        <v>0</v>
      </c>
      <c r="I2357" s="6">
        <f t="shared" si="246"/>
        <v>3.05</v>
      </c>
      <c r="J2357" s="6">
        <v>1</v>
      </c>
      <c r="K2357" s="18">
        <v>0</v>
      </c>
      <c r="L2357" s="35">
        <f>Data!BN47</f>
        <v>2.7211666657181995E-2</v>
      </c>
      <c r="Q2357" s="21">
        <v>0</v>
      </c>
      <c r="R2357" s="21">
        <v>0</v>
      </c>
      <c r="S2357" s="21">
        <v>0</v>
      </c>
      <c r="T2357" s="38">
        <v>0</v>
      </c>
    </row>
    <row r="2358" spans="1:20" x14ac:dyDescent="0.25">
      <c r="A2358" s="17" t="s">
        <v>289</v>
      </c>
      <c r="B2358" s="8" t="s">
        <v>338</v>
      </c>
      <c r="C2358" s="8" t="s">
        <v>71</v>
      </c>
      <c r="E2358" s="8" t="str">
        <f t="shared" si="245"/>
        <v>Umbrella-display.umb</v>
      </c>
      <c r="F2358" s="4">
        <v>0</v>
      </c>
      <c r="G2358" s="19">
        <v>0</v>
      </c>
      <c r="H2358" s="4">
        <v>0</v>
      </c>
      <c r="I2358" s="6">
        <f t="shared" si="246"/>
        <v>3.05</v>
      </c>
      <c r="J2358" s="6">
        <v>1</v>
      </c>
      <c r="K2358" s="18">
        <v>0</v>
      </c>
      <c r="L2358" s="35">
        <f>Data!BN48</f>
        <v>2.7211666657181995E-2</v>
      </c>
      <c r="Q2358" s="21">
        <v>0</v>
      </c>
      <c r="R2358" s="21">
        <v>0</v>
      </c>
      <c r="S2358" s="21">
        <v>0</v>
      </c>
      <c r="T2358" s="38">
        <v>0</v>
      </c>
    </row>
    <row r="2359" spans="1:20" x14ac:dyDescent="0.25">
      <c r="A2359" s="17" t="s">
        <v>290</v>
      </c>
      <c r="B2359" s="8" t="s">
        <v>338</v>
      </c>
      <c r="C2359" s="8" t="s">
        <v>71</v>
      </c>
      <c r="E2359" s="8" t="str">
        <f t="shared" si="245"/>
        <v>Umbrella-display.umb</v>
      </c>
      <c r="F2359" s="4">
        <v>0</v>
      </c>
      <c r="G2359" s="19">
        <v>0</v>
      </c>
      <c r="H2359" s="4">
        <v>0</v>
      </c>
      <c r="I2359" s="6">
        <f t="shared" si="246"/>
        <v>3.05</v>
      </c>
      <c r="J2359" s="6">
        <v>1</v>
      </c>
      <c r="K2359" s="18">
        <v>0</v>
      </c>
      <c r="L2359" s="35">
        <f>Data!BN49</f>
        <v>2.7211666657181995E-2</v>
      </c>
      <c r="Q2359" s="21">
        <v>0</v>
      </c>
      <c r="R2359" s="21">
        <v>0</v>
      </c>
      <c r="S2359" s="21">
        <v>0</v>
      </c>
      <c r="T2359" s="38">
        <v>0</v>
      </c>
    </row>
    <row r="2360" spans="1:20" x14ac:dyDescent="0.25">
      <c r="A2360" s="17" t="s">
        <v>291</v>
      </c>
      <c r="B2360" s="8" t="s">
        <v>338</v>
      </c>
      <c r="C2360" s="8" t="s">
        <v>71</v>
      </c>
      <c r="E2360" s="8" t="str">
        <f t="shared" si="245"/>
        <v>Umbrella-display.umb</v>
      </c>
      <c r="F2360" s="4">
        <v>0</v>
      </c>
      <c r="G2360" s="19">
        <v>0</v>
      </c>
      <c r="H2360" s="4">
        <v>0</v>
      </c>
      <c r="I2360" s="6">
        <f t="shared" si="246"/>
        <v>3.05</v>
      </c>
      <c r="J2360" s="6">
        <v>1</v>
      </c>
      <c r="K2360" s="18">
        <v>0</v>
      </c>
      <c r="L2360" s="35">
        <f>Data!BN50</f>
        <v>2.7211666657181995E-2</v>
      </c>
      <c r="Q2360" s="21">
        <v>0</v>
      </c>
      <c r="R2360" s="21">
        <v>0</v>
      </c>
      <c r="S2360" s="21">
        <v>0</v>
      </c>
      <c r="T2360" s="38">
        <v>0</v>
      </c>
    </row>
    <row r="2361" spans="1:20" x14ac:dyDescent="0.25">
      <c r="A2361" s="17" t="s">
        <v>292</v>
      </c>
      <c r="B2361" s="8" t="s">
        <v>338</v>
      </c>
      <c r="C2361" s="8" t="s">
        <v>71</v>
      </c>
      <c r="E2361" s="8" t="str">
        <f t="shared" si="245"/>
        <v>Umbrella-display.umb</v>
      </c>
      <c r="F2361" s="4">
        <v>0</v>
      </c>
      <c r="G2361" s="19">
        <v>0</v>
      </c>
      <c r="H2361" s="4">
        <v>0</v>
      </c>
      <c r="I2361" s="6">
        <f t="shared" si="246"/>
        <v>3.05</v>
      </c>
      <c r="J2361" s="6">
        <v>1</v>
      </c>
      <c r="K2361" s="18">
        <v>0</v>
      </c>
      <c r="L2361" s="35">
        <f>Data!BN51</f>
        <v>2.8519919861854207E-2</v>
      </c>
      <c r="Q2361" s="21">
        <v>0</v>
      </c>
      <c r="R2361" s="21">
        <v>0</v>
      </c>
      <c r="S2361" s="21">
        <v>0</v>
      </c>
      <c r="T2361" s="38">
        <v>0</v>
      </c>
    </row>
    <row r="2362" spans="1:20" x14ac:dyDescent="0.25">
      <c r="A2362" s="17" t="s">
        <v>293</v>
      </c>
      <c r="B2362" s="8" t="s">
        <v>338</v>
      </c>
      <c r="C2362" s="8" t="s">
        <v>71</v>
      </c>
      <c r="E2362" s="8" t="str">
        <f t="shared" si="245"/>
        <v>Umbrella-display.umb</v>
      </c>
      <c r="F2362" s="4">
        <v>0</v>
      </c>
      <c r="G2362" s="19">
        <v>0</v>
      </c>
      <c r="H2362" s="4">
        <v>0</v>
      </c>
      <c r="I2362" s="6">
        <f t="shared" si="246"/>
        <v>3.05</v>
      </c>
      <c r="J2362" s="6">
        <v>1</v>
      </c>
      <c r="K2362" s="18">
        <v>0</v>
      </c>
      <c r="L2362" s="35">
        <f>Data!BN52</f>
        <v>2.8519919861854207E-2</v>
      </c>
      <c r="Q2362" s="21">
        <v>0</v>
      </c>
      <c r="R2362" s="21">
        <v>0</v>
      </c>
      <c r="S2362" s="21">
        <v>0</v>
      </c>
      <c r="T2362" s="38">
        <v>0</v>
      </c>
    </row>
    <row r="2363" spans="1:20" x14ac:dyDescent="0.25">
      <c r="A2363" s="17" t="s">
        <v>294</v>
      </c>
      <c r="B2363" s="8" t="s">
        <v>338</v>
      </c>
      <c r="C2363" s="8" t="s">
        <v>71</v>
      </c>
      <c r="E2363" s="8" t="str">
        <f t="shared" si="245"/>
        <v>Umbrella-display.umb</v>
      </c>
      <c r="F2363" s="4">
        <v>0</v>
      </c>
      <c r="G2363" s="19">
        <v>0</v>
      </c>
      <c r="H2363" s="4">
        <v>0</v>
      </c>
      <c r="I2363" s="6">
        <f t="shared" si="246"/>
        <v>3.05</v>
      </c>
      <c r="J2363" s="6">
        <v>1</v>
      </c>
      <c r="K2363" s="18">
        <v>0</v>
      </c>
      <c r="L2363" s="35">
        <f>Data!BN53</f>
        <v>2.8519919861854207E-2</v>
      </c>
      <c r="Q2363" s="21">
        <v>0</v>
      </c>
      <c r="R2363" s="21">
        <v>0</v>
      </c>
      <c r="S2363" s="21">
        <v>0</v>
      </c>
      <c r="T2363" s="38">
        <v>0</v>
      </c>
    </row>
    <row r="2364" spans="1:20" x14ac:dyDescent="0.25">
      <c r="A2364" s="17" t="s">
        <v>295</v>
      </c>
      <c r="B2364" s="8" t="s">
        <v>338</v>
      </c>
      <c r="C2364" s="8" t="s">
        <v>71</v>
      </c>
      <c r="E2364" s="8" t="str">
        <f t="shared" si="245"/>
        <v>Umbrella-display.umb</v>
      </c>
      <c r="F2364" s="4">
        <v>0</v>
      </c>
      <c r="G2364" s="19">
        <v>0</v>
      </c>
      <c r="H2364" s="4">
        <v>0</v>
      </c>
      <c r="I2364" s="6">
        <f t="shared" si="246"/>
        <v>3.05</v>
      </c>
      <c r="J2364" s="6">
        <v>1</v>
      </c>
      <c r="K2364" s="18">
        <v>0</v>
      </c>
      <c r="L2364" s="35">
        <f>Data!BN54</f>
        <v>2.8519919861854207E-2</v>
      </c>
      <c r="Q2364" s="21">
        <v>0</v>
      </c>
      <c r="R2364" s="21">
        <v>0</v>
      </c>
      <c r="S2364" s="21">
        <v>0</v>
      </c>
      <c r="T2364" s="38">
        <v>0</v>
      </c>
    </row>
    <row r="2365" spans="1:20" x14ac:dyDescent="0.25">
      <c r="A2365" s="17" t="s">
        <v>296</v>
      </c>
      <c r="B2365" s="8" t="s">
        <v>338</v>
      </c>
      <c r="C2365" s="8" t="s">
        <v>71</v>
      </c>
      <c r="E2365" s="8" t="str">
        <f t="shared" si="245"/>
        <v>Umbrella-display.umb</v>
      </c>
      <c r="F2365" s="4">
        <v>0</v>
      </c>
      <c r="G2365" s="19">
        <v>0</v>
      </c>
      <c r="H2365" s="4">
        <v>0</v>
      </c>
      <c r="I2365" s="6">
        <f t="shared" si="246"/>
        <v>3.05</v>
      </c>
      <c r="J2365" s="6">
        <v>1</v>
      </c>
      <c r="K2365" s="18">
        <v>0</v>
      </c>
      <c r="L2365" s="35">
        <f>Data!BN55</f>
        <v>3.3752932680543052E-2</v>
      </c>
      <c r="Q2365" s="21">
        <v>0</v>
      </c>
      <c r="R2365" s="21">
        <v>0</v>
      </c>
      <c r="S2365" s="21">
        <v>0</v>
      </c>
      <c r="T2365" s="38">
        <v>0</v>
      </c>
    </row>
    <row r="2366" spans="1:20" x14ac:dyDescent="0.25">
      <c r="A2366" s="17" t="s">
        <v>297</v>
      </c>
      <c r="B2366" s="8" t="s">
        <v>338</v>
      </c>
      <c r="C2366" s="8" t="s">
        <v>71</v>
      </c>
      <c r="E2366" s="8" t="str">
        <f t="shared" si="245"/>
        <v>Umbrella-display.umb</v>
      </c>
      <c r="F2366" s="4">
        <v>0</v>
      </c>
      <c r="G2366" s="19">
        <v>0</v>
      </c>
      <c r="H2366" s="4">
        <v>0</v>
      </c>
      <c r="I2366" s="6">
        <f t="shared" si="246"/>
        <v>3.05</v>
      </c>
      <c r="J2366" s="6">
        <v>1</v>
      </c>
      <c r="K2366" s="18">
        <v>0</v>
      </c>
      <c r="L2366" s="35">
        <f>Data!BN56</f>
        <v>3.3752932680543052E-2</v>
      </c>
      <c r="Q2366" s="21">
        <v>0</v>
      </c>
      <c r="R2366" s="21">
        <v>0</v>
      </c>
      <c r="S2366" s="21">
        <v>0</v>
      </c>
      <c r="T2366" s="38">
        <v>0</v>
      </c>
    </row>
    <row r="2367" spans="1:20" x14ac:dyDescent="0.25">
      <c r="A2367" s="17" t="s">
        <v>298</v>
      </c>
      <c r="B2367" s="8" t="s">
        <v>338</v>
      </c>
      <c r="C2367" s="8" t="s">
        <v>71</v>
      </c>
      <c r="E2367" s="8" t="str">
        <f t="shared" si="245"/>
        <v>Umbrella-display.umb</v>
      </c>
      <c r="F2367" s="4">
        <v>0</v>
      </c>
      <c r="G2367" s="19">
        <v>0</v>
      </c>
      <c r="H2367" s="4">
        <v>0</v>
      </c>
      <c r="I2367" s="6">
        <f t="shared" si="246"/>
        <v>3.05</v>
      </c>
      <c r="J2367" s="6">
        <v>1</v>
      </c>
      <c r="K2367" s="18">
        <v>0</v>
      </c>
      <c r="L2367" s="35">
        <f>Data!BN57</f>
        <v>3.3752932680543052E-2</v>
      </c>
      <c r="Q2367" s="21">
        <v>0</v>
      </c>
      <c r="R2367" s="21">
        <v>0</v>
      </c>
      <c r="S2367" s="21">
        <v>0</v>
      </c>
      <c r="T2367" s="38">
        <v>0</v>
      </c>
    </row>
    <row r="2368" spans="1:20" x14ac:dyDescent="0.25">
      <c r="A2368" s="17" t="s">
        <v>299</v>
      </c>
      <c r="B2368" s="8" t="s">
        <v>338</v>
      </c>
      <c r="C2368" s="8" t="s">
        <v>71</v>
      </c>
      <c r="E2368" s="8" t="str">
        <f t="shared" si="245"/>
        <v>Umbrella-display.umb</v>
      </c>
      <c r="F2368" s="4">
        <v>0</v>
      </c>
      <c r="G2368" s="19">
        <v>0</v>
      </c>
      <c r="H2368" s="4">
        <v>0</v>
      </c>
      <c r="I2368" s="6">
        <f t="shared" si="246"/>
        <v>3.05</v>
      </c>
      <c r="J2368" s="6">
        <v>1</v>
      </c>
      <c r="K2368" s="18">
        <v>0</v>
      </c>
      <c r="L2368" s="35">
        <f>Data!BN58</f>
        <v>3.3752932680543052E-2</v>
      </c>
      <c r="Q2368" s="21">
        <v>0</v>
      </c>
      <c r="R2368" s="21">
        <v>0</v>
      </c>
      <c r="S2368" s="21">
        <v>0</v>
      </c>
      <c r="T2368" s="38">
        <v>0</v>
      </c>
    </row>
    <row r="2369" spans="1:20" x14ac:dyDescent="0.25">
      <c r="A2369" s="17" t="s">
        <v>300</v>
      </c>
      <c r="B2369" s="8" t="s">
        <v>338</v>
      </c>
      <c r="C2369" s="8" t="s">
        <v>71</v>
      </c>
      <c r="E2369" s="8" t="str">
        <f t="shared" si="245"/>
        <v>Umbrella-display.umb</v>
      </c>
      <c r="F2369" s="4">
        <v>0</v>
      </c>
      <c r="G2369" s="19">
        <v>0</v>
      </c>
      <c r="H2369" s="4">
        <v>0</v>
      </c>
      <c r="I2369" s="6">
        <f t="shared" si="246"/>
        <v>3.05</v>
      </c>
      <c r="J2369" s="6">
        <v>1</v>
      </c>
      <c r="K2369" s="18">
        <v>0</v>
      </c>
      <c r="L2369" s="35">
        <f>Data!BN59</f>
        <v>2.904322114372309E-2</v>
      </c>
      <c r="Q2369" s="21">
        <v>0</v>
      </c>
      <c r="R2369" s="21">
        <v>0</v>
      </c>
      <c r="S2369" s="21">
        <v>0</v>
      </c>
      <c r="T2369" s="38">
        <v>0</v>
      </c>
    </row>
    <row r="2370" spans="1:20" x14ac:dyDescent="0.25">
      <c r="A2370" s="17" t="s">
        <v>301</v>
      </c>
      <c r="B2370" s="8" t="s">
        <v>338</v>
      </c>
      <c r="C2370" s="8" t="s">
        <v>71</v>
      </c>
      <c r="E2370" s="8" t="str">
        <f t="shared" si="245"/>
        <v>Umbrella-display.umb</v>
      </c>
      <c r="F2370" s="4">
        <v>0</v>
      </c>
      <c r="G2370" s="19">
        <v>0</v>
      </c>
      <c r="H2370" s="4">
        <v>0</v>
      </c>
      <c r="I2370" s="6">
        <f t="shared" si="246"/>
        <v>3.05</v>
      </c>
      <c r="J2370" s="6">
        <v>1</v>
      </c>
      <c r="K2370" s="18">
        <v>0</v>
      </c>
      <c r="L2370" s="35">
        <f>Data!BN60</f>
        <v>2.904322114372309E-2</v>
      </c>
      <c r="Q2370" s="21">
        <v>0</v>
      </c>
      <c r="R2370" s="21">
        <v>0</v>
      </c>
      <c r="S2370" s="21">
        <v>0</v>
      </c>
      <c r="T2370" s="38">
        <v>0</v>
      </c>
    </row>
    <row r="2371" spans="1:20" x14ac:dyDescent="0.25">
      <c r="A2371" s="17" t="s">
        <v>272</v>
      </c>
      <c r="B2371" s="8" t="s">
        <v>338</v>
      </c>
      <c r="C2371" s="8" t="s">
        <v>71</v>
      </c>
      <c r="E2371" s="8" t="str">
        <f t="shared" si="245"/>
        <v>Umbrella-display.umb</v>
      </c>
      <c r="F2371" s="4">
        <v>0</v>
      </c>
      <c r="G2371" s="19">
        <v>0</v>
      </c>
      <c r="H2371" s="4">
        <v>0</v>
      </c>
      <c r="I2371" s="6">
        <f t="shared" si="246"/>
        <v>3.05</v>
      </c>
      <c r="J2371" s="6">
        <v>1</v>
      </c>
      <c r="K2371" s="18">
        <v>0</v>
      </c>
      <c r="L2371" s="35">
        <f>Data!BN61</f>
        <v>2.904322114372309E-2</v>
      </c>
      <c r="Q2371" s="21">
        <v>0</v>
      </c>
      <c r="R2371" s="21">
        <v>0</v>
      </c>
      <c r="S2371" s="21">
        <v>0</v>
      </c>
      <c r="T2371" s="38">
        <v>0</v>
      </c>
    </row>
    <row r="2372" spans="1:20" x14ac:dyDescent="0.25">
      <c r="A2372" s="17" t="s">
        <v>273</v>
      </c>
      <c r="B2372" s="8" t="s">
        <v>338</v>
      </c>
      <c r="C2372" s="8" t="s">
        <v>71</v>
      </c>
      <c r="E2372" s="8" t="str">
        <f t="shared" si="245"/>
        <v>Umbrella-display.umb</v>
      </c>
      <c r="F2372" s="4">
        <v>0</v>
      </c>
      <c r="G2372" s="19">
        <v>0</v>
      </c>
      <c r="H2372" s="4">
        <v>0</v>
      </c>
      <c r="I2372" s="6">
        <f t="shared" si="246"/>
        <v>3.05</v>
      </c>
      <c r="J2372" s="6">
        <v>1</v>
      </c>
      <c r="K2372" s="18">
        <v>0</v>
      </c>
      <c r="L2372" s="35">
        <f>Data!BN62</f>
        <v>2.904322114372309E-2</v>
      </c>
      <c r="Q2372" s="21">
        <v>0</v>
      </c>
      <c r="R2372" s="21">
        <v>0</v>
      </c>
      <c r="S2372" s="21">
        <v>0</v>
      </c>
      <c r="T2372" s="38">
        <v>0</v>
      </c>
    </row>
    <row r="2373" spans="1:20" x14ac:dyDescent="0.25">
      <c r="A2373" s="17" t="s">
        <v>274</v>
      </c>
      <c r="B2373" s="8" t="s">
        <v>338</v>
      </c>
      <c r="C2373" s="8" t="s">
        <v>71</v>
      </c>
      <c r="E2373" s="8" t="str">
        <f t="shared" si="245"/>
        <v>Umbrella-display.umb</v>
      </c>
      <c r="F2373" s="4">
        <v>0</v>
      </c>
      <c r="G2373" s="19">
        <v>0</v>
      </c>
      <c r="H2373" s="4">
        <v>0</v>
      </c>
      <c r="I2373" s="6">
        <f t="shared" si="246"/>
        <v>3.05</v>
      </c>
      <c r="J2373" s="6">
        <v>1</v>
      </c>
      <c r="K2373" s="18">
        <v>0</v>
      </c>
      <c r="L2373" s="35">
        <f>Data!BN63</f>
        <v>2.904322114372309E-2</v>
      </c>
      <c r="Q2373" s="21">
        <v>0</v>
      </c>
      <c r="R2373" s="21">
        <v>0</v>
      </c>
      <c r="S2373" s="21">
        <v>0</v>
      </c>
      <c r="T2373" s="38">
        <v>0</v>
      </c>
    </row>
    <row r="2374" spans="1:20" x14ac:dyDescent="0.25">
      <c r="A2374" s="17" t="s">
        <v>275</v>
      </c>
      <c r="B2374" s="8" t="s">
        <v>338</v>
      </c>
      <c r="C2374" s="8" t="s">
        <v>71</v>
      </c>
      <c r="E2374" s="8" t="str">
        <f t="shared" si="245"/>
        <v>Umbrella-display.umb</v>
      </c>
      <c r="F2374" s="4">
        <v>0</v>
      </c>
      <c r="G2374" s="19">
        <v>0</v>
      </c>
      <c r="H2374" s="4">
        <v>0</v>
      </c>
      <c r="I2374" s="6">
        <f t="shared" si="246"/>
        <v>3.05</v>
      </c>
      <c r="J2374" s="6">
        <v>1</v>
      </c>
      <c r="K2374" s="18">
        <v>0</v>
      </c>
      <c r="L2374" s="35">
        <f>Data!BN64</f>
        <v>2.5380112170640897E-2</v>
      </c>
      <c r="Q2374" s="21">
        <v>0</v>
      </c>
      <c r="R2374" s="21">
        <v>0</v>
      </c>
      <c r="S2374" s="21">
        <v>0</v>
      </c>
      <c r="T2374" s="38">
        <v>0</v>
      </c>
    </row>
    <row r="2375" spans="1:20" x14ac:dyDescent="0.25">
      <c r="A2375" s="17" t="s">
        <v>276</v>
      </c>
      <c r="B2375" s="8" t="s">
        <v>338</v>
      </c>
      <c r="C2375" s="8" t="s">
        <v>71</v>
      </c>
      <c r="E2375" s="8" t="str">
        <f t="shared" si="245"/>
        <v>Umbrella-display.umb</v>
      </c>
      <c r="F2375" s="4">
        <v>0</v>
      </c>
      <c r="G2375" s="19">
        <v>0</v>
      </c>
      <c r="H2375" s="4">
        <v>0</v>
      </c>
      <c r="I2375" s="6">
        <f t="shared" si="246"/>
        <v>3.05</v>
      </c>
      <c r="J2375" s="6">
        <v>1</v>
      </c>
      <c r="K2375" s="18">
        <v>0</v>
      </c>
      <c r="L2375" s="35">
        <f>Data!BN65</f>
        <v>2.5380112170640897E-2</v>
      </c>
      <c r="Q2375" s="21">
        <v>0</v>
      </c>
      <c r="R2375" s="21">
        <v>0</v>
      </c>
      <c r="S2375" s="21">
        <v>0</v>
      </c>
      <c r="T2375" s="38">
        <v>0</v>
      </c>
    </row>
    <row r="2376" spans="1:20" x14ac:dyDescent="0.25">
      <c r="A2376" s="17" t="s">
        <v>277</v>
      </c>
      <c r="B2376" s="8" t="s">
        <v>338</v>
      </c>
      <c r="C2376" s="8" t="s">
        <v>71</v>
      </c>
      <c r="E2376" s="8" t="str">
        <f t="shared" si="245"/>
        <v>Umbrella-display.umb</v>
      </c>
      <c r="F2376" s="4">
        <v>0</v>
      </c>
      <c r="G2376" s="19">
        <v>0</v>
      </c>
      <c r="H2376" s="4">
        <v>0</v>
      </c>
      <c r="I2376" s="6">
        <f t="shared" si="246"/>
        <v>3.05</v>
      </c>
      <c r="J2376" s="6">
        <v>1</v>
      </c>
      <c r="K2376" s="18">
        <v>0</v>
      </c>
      <c r="L2376" s="35">
        <f>Data!BN66</f>
        <v>2.5380112170640897E-2</v>
      </c>
      <c r="Q2376" s="21">
        <v>0</v>
      </c>
      <c r="R2376" s="21">
        <v>0</v>
      </c>
      <c r="S2376" s="21">
        <v>0</v>
      </c>
      <c r="T2376" s="38">
        <v>0</v>
      </c>
    </row>
    <row r="2378" spans="1:20" x14ac:dyDescent="0.25">
      <c r="A2378" s="16" t="s">
        <v>328</v>
      </c>
      <c r="B2378" s="8" t="s">
        <v>338</v>
      </c>
      <c r="C2378" s="8" t="s">
        <v>71</v>
      </c>
      <c r="D2378" s="8" t="str">
        <f>A2378&amp;"-generic-fifi"</f>
        <v>Week_40_old-generic-fifi</v>
      </c>
      <c r="E2378" s="8" t="str">
        <f>IF(RIGHT(A2378,3)="old","Initial",B2378&amp;"-"&amp;C2378)</f>
        <v>Initial</v>
      </c>
      <c r="H2378" s="25">
        <f>SUMIFS(Data!N$2:N$48,Data!$L$2:$L$48,$C2378,Data!$M$2:$M$48,RIGHT($D2378,4))</f>
        <v>1.3809871979145037E-2</v>
      </c>
      <c r="I2378" s="42">
        <f>VLOOKUP(C2378,parms,8,FALSE)</f>
        <v>3.05</v>
      </c>
      <c r="J2378" s="28">
        <f>SUMIFS(Data!O$2:O$48,Data!$L$2:$L$48,$C2378,Data!$M$2:$M$48,RIGHT($D2378,4))</f>
        <v>5438542.5196339786</v>
      </c>
      <c r="K2378" s="25">
        <f>SUMIFS(Data!Q$2:Q$48,Data!$L$2:$L$48,$C2378,Data!$M$2:$M$48,RIGHT($D2378,4))</f>
        <v>0</v>
      </c>
      <c r="L2378" s="35">
        <f>Data!BN2</f>
        <v>2.8519919861854207E-2</v>
      </c>
      <c r="Q2378" s="21">
        <v>0</v>
      </c>
      <c r="R2378" s="21">
        <v>28.107286055083076</v>
      </c>
      <c r="S2378" s="21">
        <v>360.90204925301589</v>
      </c>
      <c r="T2378" s="38">
        <v>5.1731975495071802E-3</v>
      </c>
    </row>
    <row r="2379" spans="1:20" x14ac:dyDescent="0.25">
      <c r="A2379" s="16" t="s">
        <v>316</v>
      </c>
      <c r="B2379" s="8" t="s">
        <v>338</v>
      </c>
      <c r="C2379" s="8" t="s">
        <v>71</v>
      </c>
      <c r="D2379" s="8" t="str">
        <f t="shared" ref="D2379:D2442" si="247">A2379&amp;"-generic-fifi"</f>
        <v>Week_41_old-generic-fifi</v>
      </c>
      <c r="E2379" s="8" t="str">
        <f t="shared" ref="E2379:E2442" si="248">IF(RIGHT(A2379,3)="old","Initial",B2379&amp;"-"&amp;C2379)</f>
        <v>Initial</v>
      </c>
      <c r="H2379" s="24">
        <f t="shared" ref="H2379:K2394" si="249">H2378</f>
        <v>1.3809871979145037E-2</v>
      </c>
      <c r="I2379" s="6">
        <f>I2378</f>
        <v>3.05</v>
      </c>
      <c r="J2379" s="6">
        <f t="shared" si="249"/>
        <v>5438542.5196339786</v>
      </c>
      <c r="K2379" s="18">
        <f t="shared" si="249"/>
        <v>0</v>
      </c>
      <c r="L2379" s="35">
        <f>Data!BN3</f>
        <v>3.3752932680543052E-2</v>
      </c>
      <c r="Q2379" s="21">
        <v>0</v>
      </c>
      <c r="R2379" s="21">
        <v>26.989874682697018</v>
      </c>
      <c r="S2379" s="21">
        <v>440.3195680632362</v>
      </c>
      <c r="T2379" s="38">
        <v>8.5688408779363012E-3</v>
      </c>
    </row>
    <row r="2380" spans="1:20" x14ac:dyDescent="0.25">
      <c r="A2380" s="16" t="s">
        <v>317</v>
      </c>
      <c r="B2380" s="8" t="s">
        <v>338</v>
      </c>
      <c r="C2380" s="8" t="s">
        <v>71</v>
      </c>
      <c r="D2380" s="8" t="str">
        <f t="shared" si="247"/>
        <v>Week_42_old-generic-fifi</v>
      </c>
      <c r="E2380" s="8" t="str">
        <f t="shared" si="248"/>
        <v>Initial</v>
      </c>
      <c r="H2380" s="24">
        <f t="shared" si="249"/>
        <v>1.3809871979145037E-2</v>
      </c>
      <c r="I2380" s="6">
        <f t="shared" si="249"/>
        <v>3.05</v>
      </c>
      <c r="J2380" s="6">
        <f t="shared" si="249"/>
        <v>5438542.5196339786</v>
      </c>
      <c r="K2380" s="18">
        <f t="shared" si="249"/>
        <v>0</v>
      </c>
      <c r="L2380" s="35">
        <f>Data!BN4</f>
        <v>3.3752932680543052E-2</v>
      </c>
      <c r="Q2380" s="21">
        <v>0</v>
      </c>
      <c r="R2380" s="21">
        <v>56.625658898983495</v>
      </c>
      <c r="S2380" s="21">
        <v>780.291567216884</v>
      </c>
      <c r="T2380" s="38">
        <v>1.2909079593860118E-2</v>
      </c>
    </row>
    <row r="2381" spans="1:20" x14ac:dyDescent="0.25">
      <c r="A2381" s="16" t="s">
        <v>318</v>
      </c>
      <c r="B2381" s="8" t="s">
        <v>338</v>
      </c>
      <c r="C2381" s="8" t="s">
        <v>71</v>
      </c>
      <c r="D2381" s="8" t="str">
        <f t="shared" si="247"/>
        <v>Week_43_old-generic-fifi</v>
      </c>
      <c r="E2381" s="8" t="str">
        <f t="shared" si="248"/>
        <v>Initial</v>
      </c>
      <c r="H2381" s="24">
        <f t="shared" si="249"/>
        <v>1.3809871979145037E-2</v>
      </c>
      <c r="I2381" s="6">
        <f t="shared" si="249"/>
        <v>3.05</v>
      </c>
      <c r="J2381" s="6">
        <f t="shared" si="249"/>
        <v>5438542.5196339786</v>
      </c>
      <c r="K2381" s="18">
        <f t="shared" si="249"/>
        <v>0</v>
      </c>
      <c r="L2381" s="35">
        <f>Data!BN5</f>
        <v>3.3752932680543052E-2</v>
      </c>
      <c r="Q2381" s="21">
        <v>0</v>
      </c>
      <c r="R2381" s="21">
        <v>70.019605214879888</v>
      </c>
      <c r="S2381" s="21">
        <v>996.15232299565639</v>
      </c>
      <c r="T2381" s="38">
        <v>1.5722380461704821E-2</v>
      </c>
    </row>
    <row r="2382" spans="1:20" x14ac:dyDescent="0.25">
      <c r="A2382" s="16" t="s">
        <v>319</v>
      </c>
      <c r="B2382" s="8" t="s">
        <v>338</v>
      </c>
      <c r="C2382" s="8" t="s">
        <v>71</v>
      </c>
      <c r="D2382" s="8" t="str">
        <f t="shared" si="247"/>
        <v>Week_44_old-generic-fifi</v>
      </c>
      <c r="E2382" s="8" t="str">
        <f t="shared" si="248"/>
        <v>Initial</v>
      </c>
      <c r="H2382" s="24">
        <f t="shared" si="249"/>
        <v>1.3809871979145037E-2</v>
      </c>
      <c r="I2382" s="6">
        <f t="shared" si="249"/>
        <v>3.05</v>
      </c>
      <c r="J2382" s="6">
        <f t="shared" si="249"/>
        <v>5438542.5196339786</v>
      </c>
      <c r="K2382" s="18">
        <f t="shared" si="249"/>
        <v>0</v>
      </c>
      <c r="L2382" s="35">
        <f>Data!BN6</f>
        <v>3.3752932680543052E-2</v>
      </c>
      <c r="Q2382" s="21">
        <v>0</v>
      </c>
      <c r="R2382" s="21">
        <v>73.943676643955015</v>
      </c>
      <c r="S2382" s="21">
        <v>938.84318026510209</v>
      </c>
      <c r="T2382" s="38">
        <v>1.3339786078416016E-2</v>
      </c>
    </row>
    <row r="2383" spans="1:20" x14ac:dyDescent="0.25">
      <c r="A2383" s="16" t="s">
        <v>320</v>
      </c>
      <c r="B2383" s="8" t="s">
        <v>338</v>
      </c>
      <c r="C2383" s="8" t="s">
        <v>71</v>
      </c>
      <c r="D2383" s="8" t="str">
        <f t="shared" si="247"/>
        <v>Week_45_old-generic-fifi</v>
      </c>
      <c r="E2383" s="8" t="str">
        <f t="shared" si="248"/>
        <v>Initial</v>
      </c>
      <c r="H2383" s="24">
        <f t="shared" si="249"/>
        <v>1.3809871979145037E-2</v>
      </c>
      <c r="I2383" s="6">
        <f t="shared" si="249"/>
        <v>3.05</v>
      </c>
      <c r="J2383" s="6">
        <f t="shared" si="249"/>
        <v>5438542.5196339786</v>
      </c>
      <c r="K2383" s="18">
        <f t="shared" si="249"/>
        <v>0</v>
      </c>
      <c r="L2383" s="35">
        <f>Data!BN7</f>
        <v>2.904322114372309E-2</v>
      </c>
      <c r="Q2383" s="21">
        <v>0</v>
      </c>
      <c r="R2383" s="21">
        <v>65.968992752392978</v>
      </c>
      <c r="S2383" s="21">
        <v>941.90841443266629</v>
      </c>
      <c r="T2383" s="38">
        <v>1.5429960877109905E-2</v>
      </c>
    </row>
    <row r="2384" spans="1:20" x14ac:dyDescent="0.25">
      <c r="A2384" s="16" t="s">
        <v>321</v>
      </c>
      <c r="B2384" s="8" t="s">
        <v>338</v>
      </c>
      <c r="C2384" s="8" t="s">
        <v>71</v>
      </c>
      <c r="D2384" s="8" t="str">
        <f t="shared" si="247"/>
        <v>Week_46_old-generic-fifi</v>
      </c>
      <c r="E2384" s="8" t="str">
        <f t="shared" si="248"/>
        <v>Initial</v>
      </c>
      <c r="H2384" s="24">
        <f t="shared" si="249"/>
        <v>1.3809871979145037E-2</v>
      </c>
      <c r="I2384" s="6">
        <f t="shared" si="249"/>
        <v>3.05</v>
      </c>
      <c r="J2384" s="6">
        <f t="shared" si="249"/>
        <v>5438542.5196339786</v>
      </c>
      <c r="K2384" s="18">
        <f t="shared" si="249"/>
        <v>0</v>
      </c>
      <c r="L2384" s="35">
        <f>Data!BN8</f>
        <v>2.904322114372309E-2</v>
      </c>
      <c r="Q2384" s="21">
        <v>0</v>
      </c>
      <c r="R2384" s="21">
        <v>57.069263435971386</v>
      </c>
      <c r="S2384" s="21">
        <v>812.23658671280123</v>
      </c>
      <c r="T2384" s="38">
        <v>1.3331980431356194E-2</v>
      </c>
    </row>
    <row r="2385" spans="1:20" x14ac:dyDescent="0.25">
      <c r="A2385" s="16" t="s">
        <v>322</v>
      </c>
      <c r="B2385" s="8" t="s">
        <v>338</v>
      </c>
      <c r="C2385" s="8" t="s">
        <v>71</v>
      </c>
      <c r="D2385" s="8" t="str">
        <f t="shared" si="247"/>
        <v>Week_47_old-generic-fifi</v>
      </c>
      <c r="E2385" s="8" t="str">
        <f t="shared" si="248"/>
        <v>Initial</v>
      </c>
      <c r="H2385" s="24">
        <f t="shared" si="249"/>
        <v>1.3809871979145037E-2</v>
      </c>
      <c r="I2385" s="6">
        <f t="shared" si="249"/>
        <v>3.05</v>
      </c>
      <c r="J2385" s="6">
        <f t="shared" si="249"/>
        <v>5438542.5196339786</v>
      </c>
      <c r="K2385" s="18">
        <f t="shared" si="249"/>
        <v>0</v>
      </c>
      <c r="L2385" s="35">
        <f>Data!BN9</f>
        <v>2.904322114372309E-2</v>
      </c>
      <c r="Q2385" s="21">
        <v>0</v>
      </c>
      <c r="R2385" s="21">
        <v>79.440497645487326</v>
      </c>
      <c r="S2385" s="21">
        <v>973.65349355169189</v>
      </c>
      <c r="T2385" s="38">
        <v>1.2665542329054147E-2</v>
      </c>
    </row>
    <row r="2386" spans="1:20" x14ac:dyDescent="0.25">
      <c r="A2386" s="16" t="s">
        <v>323</v>
      </c>
      <c r="B2386" s="8" t="s">
        <v>338</v>
      </c>
      <c r="C2386" s="8" t="s">
        <v>71</v>
      </c>
      <c r="D2386" s="8" t="str">
        <f t="shared" si="247"/>
        <v>Week_48_old-generic-fifi</v>
      </c>
      <c r="E2386" s="8" t="str">
        <f t="shared" si="248"/>
        <v>Initial</v>
      </c>
      <c r="H2386" s="24">
        <f t="shared" si="249"/>
        <v>1.3809871979145037E-2</v>
      </c>
      <c r="I2386" s="6">
        <f t="shared" si="249"/>
        <v>3.05</v>
      </c>
      <c r="J2386" s="6">
        <f t="shared" si="249"/>
        <v>5438542.5196339786</v>
      </c>
      <c r="K2386" s="18">
        <f t="shared" si="249"/>
        <v>0</v>
      </c>
      <c r="L2386" s="35">
        <f>Data!BN10</f>
        <v>2.904322114372309E-2</v>
      </c>
      <c r="Q2386" s="21">
        <v>0</v>
      </c>
      <c r="R2386" s="21">
        <v>88.219289907217629</v>
      </c>
      <c r="S2386" s="21">
        <v>1087.8897561669824</v>
      </c>
      <c r="T2386" s="38">
        <v>1.4039489203529598E-2</v>
      </c>
    </row>
    <row r="2387" spans="1:20" x14ac:dyDescent="0.25">
      <c r="A2387" s="16" t="s">
        <v>324</v>
      </c>
      <c r="B2387" s="8" t="s">
        <v>338</v>
      </c>
      <c r="C2387" s="8" t="s">
        <v>71</v>
      </c>
      <c r="D2387" s="8" t="str">
        <f t="shared" si="247"/>
        <v>Week_49_old-generic-fifi</v>
      </c>
      <c r="E2387" s="8" t="str">
        <f t="shared" si="248"/>
        <v>Initial</v>
      </c>
      <c r="H2387" s="24">
        <f t="shared" si="249"/>
        <v>1.3809871979145037E-2</v>
      </c>
      <c r="I2387" s="6">
        <f t="shared" si="249"/>
        <v>3.05</v>
      </c>
      <c r="J2387" s="6">
        <f t="shared" si="249"/>
        <v>5438542.5196339786</v>
      </c>
      <c r="K2387" s="18">
        <f t="shared" si="249"/>
        <v>0</v>
      </c>
      <c r="L2387" s="35">
        <f>Data!BN11</f>
        <v>2.904322114372309E-2</v>
      </c>
      <c r="Q2387" s="21">
        <v>0</v>
      </c>
      <c r="R2387" s="21">
        <v>67.155562605308305</v>
      </c>
      <c r="S2387" s="21">
        <v>1006.5997834698126</v>
      </c>
      <c r="T2387" s="38">
        <v>1.6765273550990001E-2</v>
      </c>
    </row>
    <row r="2388" spans="1:20" x14ac:dyDescent="0.25">
      <c r="A2388" s="16" t="s">
        <v>325</v>
      </c>
      <c r="B2388" s="8" t="s">
        <v>338</v>
      </c>
      <c r="C2388" s="8" t="s">
        <v>71</v>
      </c>
      <c r="D2388" s="8" t="str">
        <f t="shared" si="247"/>
        <v>Week_50_old-generic-fifi</v>
      </c>
      <c r="E2388" s="8" t="str">
        <f t="shared" si="248"/>
        <v>Initial</v>
      </c>
      <c r="H2388" s="24">
        <f t="shared" si="249"/>
        <v>1.3809871979145037E-2</v>
      </c>
      <c r="I2388" s="6">
        <f t="shared" si="249"/>
        <v>3.05</v>
      </c>
      <c r="J2388" s="6">
        <f t="shared" si="249"/>
        <v>5438542.5196339786</v>
      </c>
      <c r="K2388" s="18">
        <f t="shared" si="249"/>
        <v>0</v>
      </c>
      <c r="L2388" s="35">
        <f>Data!BN12</f>
        <v>2.5380112170640897E-2</v>
      </c>
      <c r="Q2388" s="21">
        <v>0</v>
      </c>
      <c r="R2388" s="21">
        <v>104.11413322354788</v>
      </c>
      <c r="S2388" s="21">
        <v>1419.1285009677456</v>
      </c>
      <c r="T2388" s="38">
        <v>2.1636006693636634E-2</v>
      </c>
    </row>
    <row r="2389" spans="1:20" x14ac:dyDescent="0.25">
      <c r="A2389" s="16" t="s">
        <v>326</v>
      </c>
      <c r="B2389" s="8" t="s">
        <v>338</v>
      </c>
      <c r="C2389" s="8" t="s">
        <v>71</v>
      </c>
      <c r="D2389" s="8" t="str">
        <f t="shared" si="247"/>
        <v>Week_51_old-generic-fifi</v>
      </c>
      <c r="E2389" s="8" t="str">
        <f t="shared" si="248"/>
        <v>Initial</v>
      </c>
      <c r="H2389" s="24">
        <f t="shared" si="249"/>
        <v>1.3809871979145037E-2</v>
      </c>
      <c r="I2389" s="6">
        <f t="shared" si="249"/>
        <v>3.05</v>
      </c>
      <c r="J2389" s="6">
        <f t="shared" si="249"/>
        <v>5438542.5196339786</v>
      </c>
      <c r="K2389" s="18">
        <f t="shared" si="249"/>
        <v>0</v>
      </c>
      <c r="L2389" s="35">
        <f>Data!BN13</f>
        <v>2.5380112170640897E-2</v>
      </c>
      <c r="Q2389" s="21">
        <v>0</v>
      </c>
      <c r="R2389" s="21">
        <v>211.99295172340902</v>
      </c>
      <c r="S2389" s="21">
        <v>2667.4832187256452</v>
      </c>
      <c r="T2389" s="38">
        <v>3.591608880212005E-2</v>
      </c>
    </row>
    <row r="2390" spans="1:20" x14ac:dyDescent="0.25">
      <c r="A2390" s="16" t="s">
        <v>327</v>
      </c>
      <c r="B2390" s="8" t="s">
        <v>338</v>
      </c>
      <c r="C2390" s="8" t="s">
        <v>71</v>
      </c>
      <c r="D2390" s="8" t="str">
        <f t="shared" si="247"/>
        <v>Week_52_old-generic-fifi</v>
      </c>
      <c r="E2390" s="8" t="str">
        <f t="shared" si="248"/>
        <v>Initial</v>
      </c>
      <c r="H2390" s="24">
        <f t="shared" si="249"/>
        <v>1.3809871979145037E-2</v>
      </c>
      <c r="I2390" s="6">
        <f t="shared" si="249"/>
        <v>3.05</v>
      </c>
      <c r="J2390" s="6">
        <f t="shared" si="249"/>
        <v>5438542.5196339786</v>
      </c>
      <c r="K2390" s="18">
        <f t="shared" si="249"/>
        <v>0</v>
      </c>
      <c r="L2390" s="35">
        <f>Data!BN14</f>
        <v>2.5380112170640897E-2</v>
      </c>
      <c r="Q2390" s="21">
        <v>0</v>
      </c>
      <c r="R2390" s="21">
        <v>116.17021668036084</v>
      </c>
      <c r="S2390" s="21">
        <v>1530.4482612523307</v>
      </c>
      <c r="T2390" s="38">
        <v>2.5476624679832582E-2</v>
      </c>
    </row>
    <row r="2391" spans="1:20" x14ac:dyDescent="0.25">
      <c r="A2391" s="17" t="s">
        <v>262</v>
      </c>
      <c r="B2391" s="8" t="s">
        <v>338</v>
      </c>
      <c r="C2391" s="8" t="s">
        <v>71</v>
      </c>
      <c r="D2391" s="8" t="str">
        <f t="shared" si="247"/>
        <v>Week_01-generic-fifi</v>
      </c>
      <c r="E2391" s="8" t="str">
        <f t="shared" si="248"/>
        <v>Umbrella-display.umb</v>
      </c>
      <c r="H2391" s="24">
        <f t="shared" si="249"/>
        <v>1.3809871979145037E-2</v>
      </c>
      <c r="I2391" s="6">
        <f t="shared" si="249"/>
        <v>3.05</v>
      </c>
      <c r="J2391" s="6">
        <f t="shared" si="249"/>
        <v>5438542.5196339786</v>
      </c>
      <c r="K2391" s="18">
        <f t="shared" si="249"/>
        <v>0</v>
      </c>
      <c r="L2391" s="35">
        <f>Data!BN15</f>
        <v>2.5380112170640897E-2</v>
      </c>
      <c r="Q2391" s="21">
        <v>0</v>
      </c>
      <c r="R2391" s="21">
        <v>0</v>
      </c>
      <c r="S2391" s="21">
        <v>0</v>
      </c>
      <c r="T2391" s="38">
        <v>0</v>
      </c>
    </row>
    <row r="2392" spans="1:20" x14ac:dyDescent="0.25">
      <c r="A2392" s="17" t="s">
        <v>263</v>
      </c>
      <c r="B2392" s="8" t="s">
        <v>338</v>
      </c>
      <c r="C2392" s="8" t="s">
        <v>71</v>
      </c>
      <c r="D2392" s="8" t="str">
        <f t="shared" si="247"/>
        <v>Week_02-generic-fifi</v>
      </c>
      <c r="E2392" s="8" t="str">
        <f t="shared" si="248"/>
        <v>Umbrella-display.umb</v>
      </c>
      <c r="H2392" s="24">
        <f t="shared" si="249"/>
        <v>1.3809871979145037E-2</v>
      </c>
      <c r="I2392" s="6">
        <f t="shared" si="249"/>
        <v>3.05</v>
      </c>
      <c r="J2392" s="6">
        <f t="shared" si="249"/>
        <v>5438542.5196339786</v>
      </c>
      <c r="K2392" s="18">
        <f t="shared" si="249"/>
        <v>0</v>
      </c>
      <c r="L2392" s="35">
        <f>Data!BN16</f>
        <v>2.4071858965968689E-2</v>
      </c>
      <c r="Q2392" s="21">
        <v>0</v>
      </c>
      <c r="R2392" s="21">
        <v>0</v>
      </c>
      <c r="S2392" s="21">
        <v>0</v>
      </c>
      <c r="T2392" s="38">
        <v>0</v>
      </c>
    </row>
    <row r="2393" spans="1:20" x14ac:dyDescent="0.25">
      <c r="A2393" s="17" t="s">
        <v>264</v>
      </c>
      <c r="B2393" s="8" t="s">
        <v>338</v>
      </c>
      <c r="C2393" s="8" t="s">
        <v>71</v>
      </c>
      <c r="D2393" s="8" t="str">
        <f t="shared" si="247"/>
        <v>Week_03-generic-fifi</v>
      </c>
      <c r="E2393" s="8" t="str">
        <f t="shared" si="248"/>
        <v>Umbrella-display.umb</v>
      </c>
      <c r="H2393" s="24">
        <f t="shared" si="249"/>
        <v>1.3809871979145037E-2</v>
      </c>
      <c r="I2393" s="6">
        <f t="shared" si="249"/>
        <v>3.05</v>
      </c>
      <c r="J2393" s="6">
        <f t="shared" si="249"/>
        <v>5438542.5196339786</v>
      </c>
      <c r="K2393" s="18">
        <f t="shared" si="249"/>
        <v>0</v>
      </c>
      <c r="L2393" s="35">
        <f>Data!BN17</f>
        <v>2.4071858965968689E-2</v>
      </c>
      <c r="Q2393" s="21">
        <v>0</v>
      </c>
      <c r="R2393" s="21">
        <v>0</v>
      </c>
      <c r="S2393" s="21">
        <v>0</v>
      </c>
      <c r="T2393" s="38">
        <v>0</v>
      </c>
    </row>
    <row r="2394" spans="1:20" x14ac:dyDescent="0.25">
      <c r="A2394" s="17" t="s">
        <v>265</v>
      </c>
      <c r="B2394" s="8" t="s">
        <v>338</v>
      </c>
      <c r="C2394" s="8" t="s">
        <v>71</v>
      </c>
      <c r="D2394" s="8" t="str">
        <f t="shared" si="247"/>
        <v>Week_04-generic-fifi</v>
      </c>
      <c r="E2394" s="8" t="str">
        <f t="shared" si="248"/>
        <v>Umbrella-display.umb</v>
      </c>
      <c r="H2394" s="24">
        <f t="shared" si="249"/>
        <v>1.3809871979145037E-2</v>
      </c>
      <c r="I2394" s="6">
        <f t="shared" si="249"/>
        <v>3.05</v>
      </c>
      <c r="J2394" s="6">
        <f t="shared" si="249"/>
        <v>5438542.5196339786</v>
      </c>
      <c r="K2394" s="18">
        <f t="shared" si="249"/>
        <v>0</v>
      </c>
      <c r="L2394" s="35">
        <f>Data!BN18</f>
        <v>2.4071858965968689E-2</v>
      </c>
      <c r="Q2394" s="21">
        <v>0</v>
      </c>
      <c r="R2394" s="21">
        <v>0</v>
      </c>
      <c r="S2394" s="21">
        <v>0</v>
      </c>
      <c r="T2394" s="38">
        <v>0</v>
      </c>
    </row>
    <row r="2395" spans="1:20" x14ac:dyDescent="0.25">
      <c r="A2395" s="17" t="s">
        <v>266</v>
      </c>
      <c r="B2395" s="8" t="s">
        <v>338</v>
      </c>
      <c r="C2395" s="8" t="s">
        <v>71</v>
      </c>
      <c r="D2395" s="8" t="str">
        <f t="shared" si="247"/>
        <v>Week_05-generic-fifi</v>
      </c>
      <c r="E2395" s="8" t="str">
        <f t="shared" si="248"/>
        <v>Umbrella-display.umb</v>
      </c>
      <c r="H2395" s="24">
        <f t="shared" ref="H2395:K2410" si="250">H2394</f>
        <v>1.3809871979145037E-2</v>
      </c>
      <c r="I2395" s="6">
        <f t="shared" si="250"/>
        <v>3.05</v>
      </c>
      <c r="J2395" s="6">
        <f t="shared" si="250"/>
        <v>5438542.5196339786</v>
      </c>
      <c r="K2395" s="18">
        <f t="shared" si="250"/>
        <v>0</v>
      </c>
      <c r="L2395" s="35">
        <f>Data!BN19</f>
        <v>2.4071858965968689E-2</v>
      </c>
      <c r="Q2395" s="21">
        <v>0</v>
      </c>
      <c r="R2395" s="21">
        <v>0</v>
      </c>
      <c r="S2395" s="21">
        <v>0</v>
      </c>
      <c r="T2395" s="38">
        <v>0</v>
      </c>
    </row>
    <row r="2396" spans="1:20" x14ac:dyDescent="0.25">
      <c r="A2396" s="17" t="s">
        <v>267</v>
      </c>
      <c r="B2396" s="8" t="s">
        <v>338</v>
      </c>
      <c r="C2396" s="8" t="s">
        <v>71</v>
      </c>
      <c r="D2396" s="8" t="str">
        <f t="shared" si="247"/>
        <v>Week_06-generic-fifi</v>
      </c>
      <c r="E2396" s="8" t="str">
        <f t="shared" si="248"/>
        <v>Umbrella-display.umb</v>
      </c>
      <c r="H2396" s="24">
        <f t="shared" si="250"/>
        <v>1.3809871979145037E-2</v>
      </c>
      <c r="I2396" s="6">
        <f t="shared" si="250"/>
        <v>3.05</v>
      </c>
      <c r="J2396" s="6">
        <f t="shared" si="250"/>
        <v>5438542.5196339786</v>
      </c>
      <c r="K2396" s="18">
        <f t="shared" si="250"/>
        <v>0</v>
      </c>
      <c r="L2396" s="35">
        <f>Data!BN20</f>
        <v>2.4856810888772018E-2</v>
      </c>
      <c r="Q2396" s="21">
        <v>0</v>
      </c>
      <c r="R2396" s="21">
        <v>0</v>
      </c>
      <c r="S2396" s="21">
        <v>0</v>
      </c>
      <c r="T2396" s="38">
        <v>0</v>
      </c>
    </row>
    <row r="2397" spans="1:20" x14ac:dyDescent="0.25">
      <c r="A2397" s="17" t="s">
        <v>268</v>
      </c>
      <c r="B2397" s="8" t="s">
        <v>338</v>
      </c>
      <c r="C2397" s="8" t="s">
        <v>71</v>
      </c>
      <c r="D2397" s="8" t="str">
        <f t="shared" si="247"/>
        <v>Week_07-generic-fifi</v>
      </c>
      <c r="E2397" s="8" t="str">
        <f t="shared" si="248"/>
        <v>Umbrella-display.umb</v>
      </c>
      <c r="H2397" s="24">
        <f t="shared" si="250"/>
        <v>1.3809871979145037E-2</v>
      </c>
      <c r="I2397" s="6">
        <f t="shared" si="250"/>
        <v>3.05</v>
      </c>
      <c r="J2397" s="6">
        <f t="shared" si="250"/>
        <v>5438542.5196339786</v>
      </c>
      <c r="K2397" s="18">
        <f t="shared" si="250"/>
        <v>0</v>
      </c>
      <c r="L2397" s="35">
        <f>Data!BN21</f>
        <v>2.4856810888772018E-2</v>
      </c>
      <c r="Q2397" s="21">
        <v>0</v>
      </c>
      <c r="R2397" s="21">
        <v>0</v>
      </c>
      <c r="S2397" s="21">
        <v>0</v>
      </c>
      <c r="T2397" s="38">
        <v>0</v>
      </c>
    </row>
    <row r="2398" spans="1:20" x14ac:dyDescent="0.25">
      <c r="A2398" s="17" t="s">
        <v>269</v>
      </c>
      <c r="B2398" s="8" t="s">
        <v>338</v>
      </c>
      <c r="C2398" s="8" t="s">
        <v>71</v>
      </c>
      <c r="D2398" s="8" t="str">
        <f t="shared" si="247"/>
        <v>Week_08-generic-fifi</v>
      </c>
      <c r="E2398" s="8" t="str">
        <f t="shared" si="248"/>
        <v>Umbrella-display.umb</v>
      </c>
      <c r="H2398" s="24">
        <f t="shared" si="250"/>
        <v>1.3809871979145037E-2</v>
      </c>
      <c r="I2398" s="6">
        <f t="shared" si="250"/>
        <v>3.05</v>
      </c>
      <c r="J2398" s="6">
        <f t="shared" si="250"/>
        <v>5438542.5196339786</v>
      </c>
      <c r="K2398" s="18">
        <f t="shared" si="250"/>
        <v>0</v>
      </c>
      <c r="L2398" s="35">
        <f>Data!BN22</f>
        <v>2.4856810888772018E-2</v>
      </c>
      <c r="Q2398" s="21">
        <v>0</v>
      </c>
      <c r="R2398" s="21">
        <v>0</v>
      </c>
      <c r="S2398" s="21">
        <v>0</v>
      </c>
      <c r="T2398" s="38">
        <v>0</v>
      </c>
    </row>
    <row r="2399" spans="1:20" x14ac:dyDescent="0.25">
      <c r="A2399" s="17" t="s">
        <v>270</v>
      </c>
      <c r="B2399" s="8" t="s">
        <v>338</v>
      </c>
      <c r="C2399" s="8" t="s">
        <v>71</v>
      </c>
      <c r="D2399" s="8" t="str">
        <f t="shared" si="247"/>
        <v>Week_09-generic-fifi</v>
      </c>
      <c r="E2399" s="8" t="str">
        <f t="shared" si="248"/>
        <v>Umbrella-display.umb</v>
      </c>
      <c r="H2399" s="24">
        <f t="shared" si="250"/>
        <v>1.3809871979145037E-2</v>
      </c>
      <c r="I2399" s="6">
        <f t="shared" si="250"/>
        <v>3.05</v>
      </c>
      <c r="J2399" s="6">
        <f t="shared" si="250"/>
        <v>5438542.5196339786</v>
      </c>
      <c r="K2399" s="18">
        <f t="shared" si="250"/>
        <v>0</v>
      </c>
      <c r="L2399" s="35">
        <f>Data!BN23</f>
        <v>2.4856810888772018E-2</v>
      </c>
      <c r="Q2399" s="21">
        <v>0</v>
      </c>
      <c r="R2399" s="21">
        <v>0</v>
      </c>
      <c r="S2399" s="21">
        <v>0</v>
      </c>
      <c r="T2399" s="38">
        <v>0</v>
      </c>
    </row>
    <row r="2400" spans="1:20" x14ac:dyDescent="0.25">
      <c r="A2400" s="17" t="s">
        <v>249</v>
      </c>
      <c r="B2400" s="8" t="s">
        <v>338</v>
      </c>
      <c r="C2400" s="8" t="s">
        <v>71</v>
      </c>
      <c r="D2400" s="8" t="str">
        <f t="shared" si="247"/>
        <v>Week_10-generic-fifi</v>
      </c>
      <c r="E2400" s="8" t="str">
        <f t="shared" si="248"/>
        <v>Umbrella-display.umb</v>
      </c>
      <c r="H2400" s="24">
        <f t="shared" si="250"/>
        <v>1.3809871979145037E-2</v>
      </c>
      <c r="I2400" s="6">
        <f t="shared" si="250"/>
        <v>3.05</v>
      </c>
      <c r="J2400" s="6">
        <f t="shared" si="250"/>
        <v>5438542.5196339786</v>
      </c>
      <c r="K2400" s="18">
        <f t="shared" si="250"/>
        <v>0</v>
      </c>
      <c r="L2400" s="35">
        <f>Data!BN24</f>
        <v>2.4856810888772018E-2</v>
      </c>
      <c r="Q2400" s="21">
        <v>0</v>
      </c>
      <c r="R2400" s="21">
        <v>0</v>
      </c>
      <c r="S2400" s="21">
        <v>0</v>
      </c>
      <c r="T2400" s="38">
        <v>0</v>
      </c>
    </row>
    <row r="2401" spans="1:20" x14ac:dyDescent="0.25">
      <c r="A2401" s="17" t="s">
        <v>250</v>
      </c>
      <c r="B2401" s="8" t="s">
        <v>338</v>
      </c>
      <c r="C2401" s="8" t="s">
        <v>71</v>
      </c>
      <c r="D2401" s="8" t="str">
        <f t="shared" si="247"/>
        <v>Week_11-generic-fifi</v>
      </c>
      <c r="E2401" s="8" t="str">
        <f t="shared" si="248"/>
        <v>Umbrella-display.umb</v>
      </c>
      <c r="H2401" s="24">
        <f t="shared" si="250"/>
        <v>1.3809871979145037E-2</v>
      </c>
      <c r="I2401" s="6">
        <f t="shared" si="250"/>
        <v>3.05</v>
      </c>
      <c r="J2401" s="6">
        <f t="shared" si="250"/>
        <v>5438542.5196339786</v>
      </c>
      <c r="K2401" s="18">
        <f t="shared" si="250"/>
        <v>0</v>
      </c>
      <c r="L2401" s="35">
        <f>Data!BN25</f>
        <v>2.4856810888772018E-2</v>
      </c>
      <c r="Q2401" s="21">
        <v>0</v>
      </c>
      <c r="R2401" s="21">
        <v>0</v>
      </c>
      <c r="S2401" s="21">
        <v>0</v>
      </c>
      <c r="T2401" s="38">
        <v>0</v>
      </c>
    </row>
    <row r="2402" spans="1:20" x14ac:dyDescent="0.25">
      <c r="A2402" s="17" t="s">
        <v>251</v>
      </c>
      <c r="B2402" s="8" t="s">
        <v>338</v>
      </c>
      <c r="C2402" s="8" t="s">
        <v>71</v>
      </c>
      <c r="D2402" s="8" t="str">
        <f t="shared" si="247"/>
        <v>Week_12-generic-fifi</v>
      </c>
      <c r="E2402" s="8" t="str">
        <f t="shared" si="248"/>
        <v>Umbrella-display.umb</v>
      </c>
      <c r="H2402" s="24">
        <f t="shared" si="250"/>
        <v>1.3809871979145037E-2</v>
      </c>
      <c r="I2402" s="6">
        <f t="shared" si="250"/>
        <v>3.05</v>
      </c>
      <c r="J2402" s="6">
        <f t="shared" si="250"/>
        <v>5438542.5196339786</v>
      </c>
      <c r="K2402" s="18">
        <f t="shared" si="250"/>
        <v>0</v>
      </c>
      <c r="L2402" s="35">
        <f>Data!BN26</f>
        <v>2.4856810888772018E-2</v>
      </c>
      <c r="Q2402" s="21">
        <v>0</v>
      </c>
      <c r="R2402" s="21">
        <v>0</v>
      </c>
      <c r="S2402" s="21">
        <v>0</v>
      </c>
      <c r="T2402" s="38">
        <v>0</v>
      </c>
    </row>
    <row r="2403" spans="1:20" x14ac:dyDescent="0.25">
      <c r="A2403" s="17" t="s">
        <v>252</v>
      </c>
      <c r="B2403" s="8" t="s">
        <v>338</v>
      </c>
      <c r="C2403" s="8" t="s">
        <v>71</v>
      </c>
      <c r="D2403" s="8" t="str">
        <f t="shared" si="247"/>
        <v>Week_13-generic-fifi</v>
      </c>
      <c r="E2403" s="8" t="str">
        <f t="shared" si="248"/>
        <v>Umbrella-display.umb</v>
      </c>
      <c r="H2403" s="24">
        <f t="shared" si="250"/>
        <v>1.3809871979145037E-2</v>
      </c>
      <c r="I2403" s="6">
        <f t="shared" si="250"/>
        <v>3.05</v>
      </c>
      <c r="J2403" s="6">
        <f t="shared" si="250"/>
        <v>5438542.5196339786</v>
      </c>
      <c r="K2403" s="18">
        <f t="shared" si="250"/>
        <v>0</v>
      </c>
      <c r="L2403" s="35">
        <f>Data!BN27</f>
        <v>2.4856810888772018E-2</v>
      </c>
      <c r="Q2403" s="21">
        <v>0</v>
      </c>
      <c r="R2403" s="21">
        <v>0</v>
      </c>
      <c r="S2403" s="21">
        <v>0</v>
      </c>
      <c r="T2403" s="38">
        <v>0</v>
      </c>
    </row>
    <row r="2404" spans="1:20" x14ac:dyDescent="0.25">
      <c r="A2404" s="17" t="s">
        <v>253</v>
      </c>
      <c r="B2404" s="8" t="s">
        <v>338</v>
      </c>
      <c r="C2404" s="8" t="s">
        <v>71</v>
      </c>
      <c r="D2404" s="8" t="str">
        <f t="shared" si="247"/>
        <v>Week_14-generic-fifi</v>
      </c>
      <c r="E2404" s="8" t="str">
        <f t="shared" si="248"/>
        <v>Umbrella-display.umb</v>
      </c>
      <c r="H2404" s="24">
        <f t="shared" si="250"/>
        <v>1.3809871979145037E-2</v>
      </c>
      <c r="I2404" s="6">
        <f t="shared" si="250"/>
        <v>3.05</v>
      </c>
      <c r="J2404" s="6">
        <f t="shared" si="250"/>
        <v>5438542.5196339786</v>
      </c>
      <c r="K2404" s="18">
        <f t="shared" si="250"/>
        <v>0</v>
      </c>
      <c r="L2404" s="35">
        <f>Data!BN28</f>
        <v>2.4856810888772018E-2</v>
      </c>
      <c r="Q2404" s="21">
        <v>0</v>
      </c>
      <c r="R2404" s="21">
        <v>0</v>
      </c>
      <c r="S2404" s="21">
        <v>0</v>
      </c>
      <c r="T2404" s="38">
        <v>0</v>
      </c>
    </row>
    <row r="2405" spans="1:20" x14ac:dyDescent="0.25">
      <c r="A2405" s="17" t="s">
        <v>254</v>
      </c>
      <c r="B2405" s="8" t="s">
        <v>338</v>
      </c>
      <c r="C2405" s="8" t="s">
        <v>71</v>
      </c>
      <c r="D2405" s="8" t="str">
        <f t="shared" si="247"/>
        <v>Week_15-generic-fifi</v>
      </c>
      <c r="E2405" s="8" t="str">
        <f t="shared" si="248"/>
        <v>Umbrella-display.umb</v>
      </c>
      <c r="H2405" s="24">
        <f t="shared" si="250"/>
        <v>1.3809871979145037E-2</v>
      </c>
      <c r="I2405" s="6">
        <f t="shared" si="250"/>
        <v>3.05</v>
      </c>
      <c r="J2405" s="6">
        <f t="shared" si="250"/>
        <v>5438542.5196339786</v>
      </c>
      <c r="K2405" s="18">
        <f t="shared" si="250"/>
        <v>0</v>
      </c>
      <c r="L2405" s="35">
        <f>Data!BN29</f>
        <v>2.5641762811575344E-2</v>
      </c>
      <c r="Q2405" s="21">
        <v>0</v>
      </c>
      <c r="R2405" s="21">
        <v>0</v>
      </c>
      <c r="S2405" s="21">
        <v>0</v>
      </c>
      <c r="T2405" s="38">
        <v>0</v>
      </c>
    </row>
    <row r="2406" spans="1:20" x14ac:dyDescent="0.25">
      <c r="A2406" s="17" t="s">
        <v>255</v>
      </c>
      <c r="B2406" s="8" t="s">
        <v>338</v>
      </c>
      <c r="C2406" s="8" t="s">
        <v>71</v>
      </c>
      <c r="D2406" s="8" t="str">
        <f t="shared" si="247"/>
        <v>Week_16-generic-fifi</v>
      </c>
      <c r="E2406" s="8" t="str">
        <f t="shared" si="248"/>
        <v>Umbrella-display.umb</v>
      </c>
      <c r="H2406" s="24">
        <f t="shared" si="250"/>
        <v>1.3809871979145037E-2</v>
      </c>
      <c r="I2406" s="6">
        <f t="shared" si="250"/>
        <v>3.05</v>
      </c>
      <c r="J2406" s="6">
        <f t="shared" si="250"/>
        <v>5438542.5196339786</v>
      </c>
      <c r="K2406" s="18">
        <f t="shared" si="250"/>
        <v>0</v>
      </c>
      <c r="L2406" s="35">
        <f>Data!BN30</f>
        <v>2.5641762811575344E-2</v>
      </c>
      <c r="Q2406" s="21">
        <v>0</v>
      </c>
      <c r="R2406" s="21">
        <v>0</v>
      </c>
      <c r="S2406" s="21">
        <v>0</v>
      </c>
      <c r="T2406" s="38">
        <v>0</v>
      </c>
    </row>
    <row r="2407" spans="1:20" x14ac:dyDescent="0.25">
      <c r="A2407" s="17" t="s">
        <v>256</v>
      </c>
      <c r="B2407" s="8" t="s">
        <v>338</v>
      </c>
      <c r="C2407" s="8" t="s">
        <v>71</v>
      </c>
      <c r="D2407" s="8" t="str">
        <f t="shared" si="247"/>
        <v>Week_17-generic-fifi</v>
      </c>
      <c r="E2407" s="8" t="str">
        <f t="shared" si="248"/>
        <v>Umbrella-display.umb</v>
      </c>
      <c r="H2407" s="24">
        <f t="shared" si="250"/>
        <v>1.3809871979145037E-2</v>
      </c>
      <c r="I2407" s="6">
        <f t="shared" si="250"/>
        <v>3.05</v>
      </c>
      <c r="J2407" s="6">
        <f t="shared" si="250"/>
        <v>5438542.5196339786</v>
      </c>
      <c r="K2407" s="18">
        <f t="shared" si="250"/>
        <v>0</v>
      </c>
      <c r="L2407" s="35">
        <f>Data!BN31</f>
        <v>2.5641762811575344E-2</v>
      </c>
      <c r="Q2407" s="21">
        <v>0</v>
      </c>
      <c r="R2407" s="21">
        <v>0</v>
      </c>
      <c r="S2407" s="21">
        <v>0</v>
      </c>
      <c r="T2407" s="38">
        <v>0</v>
      </c>
    </row>
    <row r="2408" spans="1:20" x14ac:dyDescent="0.25">
      <c r="A2408" s="17" t="s">
        <v>257</v>
      </c>
      <c r="B2408" s="8" t="s">
        <v>338</v>
      </c>
      <c r="C2408" s="8" t="s">
        <v>71</v>
      </c>
      <c r="D2408" s="8" t="str">
        <f t="shared" si="247"/>
        <v>Week_18-generic-fifi</v>
      </c>
      <c r="E2408" s="8" t="str">
        <f t="shared" si="248"/>
        <v>Umbrella-display.umb</v>
      </c>
      <c r="H2408" s="24">
        <f t="shared" si="250"/>
        <v>1.3809871979145037E-2</v>
      </c>
      <c r="I2408" s="6">
        <f t="shared" si="250"/>
        <v>3.05</v>
      </c>
      <c r="J2408" s="6">
        <f t="shared" si="250"/>
        <v>5438542.5196339786</v>
      </c>
      <c r="K2408" s="18">
        <f t="shared" si="250"/>
        <v>0</v>
      </c>
      <c r="L2408" s="35">
        <f>Data!BN32</f>
        <v>2.5641762811575344E-2</v>
      </c>
      <c r="Q2408" s="21">
        <v>0</v>
      </c>
      <c r="R2408" s="21">
        <v>0</v>
      </c>
      <c r="S2408" s="21">
        <v>0</v>
      </c>
      <c r="T2408" s="38">
        <v>0</v>
      </c>
    </row>
    <row r="2409" spans="1:20" x14ac:dyDescent="0.25">
      <c r="A2409" s="17" t="s">
        <v>258</v>
      </c>
      <c r="B2409" s="8" t="s">
        <v>338</v>
      </c>
      <c r="C2409" s="8" t="s">
        <v>71</v>
      </c>
      <c r="D2409" s="8" t="str">
        <f t="shared" si="247"/>
        <v>Week_19-generic-fifi</v>
      </c>
      <c r="E2409" s="8" t="str">
        <f t="shared" si="248"/>
        <v>Umbrella-display.umb</v>
      </c>
      <c r="H2409" s="24">
        <f t="shared" si="250"/>
        <v>1.3809871979145037E-2</v>
      </c>
      <c r="I2409" s="6">
        <f t="shared" si="250"/>
        <v>3.05</v>
      </c>
      <c r="J2409" s="6">
        <f t="shared" si="250"/>
        <v>5438542.5196339786</v>
      </c>
      <c r="K2409" s="18">
        <f t="shared" si="250"/>
        <v>0</v>
      </c>
      <c r="L2409" s="35">
        <f>Data!BN33</f>
        <v>2.4071858965968689E-2</v>
      </c>
      <c r="Q2409" s="21">
        <v>0</v>
      </c>
      <c r="R2409" s="21">
        <v>0</v>
      </c>
      <c r="S2409" s="21">
        <v>0</v>
      </c>
      <c r="T2409" s="38">
        <v>0</v>
      </c>
    </row>
    <row r="2410" spans="1:20" x14ac:dyDescent="0.25">
      <c r="A2410" s="17" t="s">
        <v>259</v>
      </c>
      <c r="B2410" s="8" t="s">
        <v>338</v>
      </c>
      <c r="C2410" s="8" t="s">
        <v>71</v>
      </c>
      <c r="D2410" s="8" t="str">
        <f t="shared" si="247"/>
        <v>Week_20-generic-fifi</v>
      </c>
      <c r="E2410" s="8" t="str">
        <f t="shared" si="248"/>
        <v>Umbrella-display.umb</v>
      </c>
      <c r="H2410" s="24">
        <f t="shared" si="250"/>
        <v>1.3809871979145037E-2</v>
      </c>
      <c r="I2410" s="6">
        <f t="shared" si="250"/>
        <v>3.05</v>
      </c>
      <c r="J2410" s="6">
        <f t="shared" si="250"/>
        <v>5438542.5196339786</v>
      </c>
      <c r="K2410" s="18">
        <f t="shared" si="250"/>
        <v>0</v>
      </c>
      <c r="L2410" s="35">
        <f>Data!BN34</f>
        <v>2.4071858965968689E-2</v>
      </c>
      <c r="Q2410" s="21">
        <v>0</v>
      </c>
      <c r="R2410" s="21">
        <v>0</v>
      </c>
      <c r="S2410" s="21">
        <v>0</v>
      </c>
      <c r="T2410" s="38">
        <v>0</v>
      </c>
    </row>
    <row r="2411" spans="1:20" x14ac:dyDescent="0.25">
      <c r="A2411" s="17" t="s">
        <v>260</v>
      </c>
      <c r="B2411" s="8" t="s">
        <v>338</v>
      </c>
      <c r="C2411" s="8" t="s">
        <v>71</v>
      </c>
      <c r="D2411" s="8" t="str">
        <f t="shared" si="247"/>
        <v>Week_21-generic-fifi</v>
      </c>
      <c r="E2411" s="8" t="str">
        <f t="shared" si="248"/>
        <v>Umbrella-display.umb</v>
      </c>
      <c r="H2411" s="24">
        <f t="shared" ref="H2411:K2426" si="251">H2410</f>
        <v>1.3809871979145037E-2</v>
      </c>
      <c r="I2411" s="6">
        <f t="shared" si="251"/>
        <v>3.05</v>
      </c>
      <c r="J2411" s="6">
        <f t="shared" si="251"/>
        <v>5438542.5196339786</v>
      </c>
      <c r="K2411" s="18">
        <f t="shared" si="251"/>
        <v>0</v>
      </c>
      <c r="L2411" s="35">
        <f>Data!BN35</f>
        <v>2.4071858965968689E-2</v>
      </c>
      <c r="Q2411" s="21">
        <v>0</v>
      </c>
      <c r="R2411" s="21">
        <v>0</v>
      </c>
      <c r="S2411" s="21">
        <v>0</v>
      </c>
      <c r="T2411" s="38">
        <v>0</v>
      </c>
    </row>
    <row r="2412" spans="1:20" x14ac:dyDescent="0.25">
      <c r="A2412" s="17" t="s">
        <v>261</v>
      </c>
      <c r="B2412" s="8" t="s">
        <v>338</v>
      </c>
      <c r="C2412" s="8" t="s">
        <v>71</v>
      </c>
      <c r="D2412" s="8" t="str">
        <f t="shared" si="247"/>
        <v>Week_22-generic-fifi</v>
      </c>
      <c r="E2412" s="8" t="str">
        <f t="shared" si="248"/>
        <v>Umbrella-display.umb</v>
      </c>
      <c r="H2412" s="24">
        <f t="shared" si="251"/>
        <v>1.3809871979145037E-2</v>
      </c>
      <c r="I2412" s="6">
        <f t="shared" si="251"/>
        <v>3.05</v>
      </c>
      <c r="J2412" s="6">
        <f t="shared" si="251"/>
        <v>5438542.5196339786</v>
      </c>
      <c r="K2412" s="18">
        <f t="shared" si="251"/>
        <v>0</v>
      </c>
      <c r="L2412" s="35">
        <f>Data!BN36</f>
        <v>2.4071858965968689E-2</v>
      </c>
      <c r="Q2412" s="21">
        <v>0</v>
      </c>
      <c r="R2412" s="21">
        <v>0</v>
      </c>
      <c r="S2412" s="21">
        <v>0</v>
      </c>
      <c r="T2412" s="38">
        <v>0</v>
      </c>
    </row>
    <row r="2413" spans="1:20" x14ac:dyDescent="0.25">
      <c r="A2413" s="17" t="s">
        <v>278</v>
      </c>
      <c r="B2413" s="8" t="s">
        <v>338</v>
      </c>
      <c r="C2413" s="8" t="s">
        <v>71</v>
      </c>
      <c r="D2413" s="8" t="str">
        <f t="shared" si="247"/>
        <v>Week_23-generic-fifi</v>
      </c>
      <c r="E2413" s="8" t="str">
        <f t="shared" si="248"/>
        <v>Umbrella-display.umb</v>
      </c>
      <c r="H2413" s="24">
        <f t="shared" si="251"/>
        <v>1.3809871979145037E-2</v>
      </c>
      <c r="I2413" s="6">
        <f t="shared" si="251"/>
        <v>3.05</v>
      </c>
      <c r="J2413" s="6">
        <f t="shared" si="251"/>
        <v>5438542.5196339786</v>
      </c>
      <c r="K2413" s="18">
        <f t="shared" si="251"/>
        <v>0</v>
      </c>
      <c r="L2413" s="35">
        <f>Data!BN37</f>
        <v>2.4856810888772018E-2</v>
      </c>
      <c r="Q2413" s="21">
        <v>0</v>
      </c>
      <c r="R2413" s="21">
        <v>0</v>
      </c>
      <c r="S2413" s="21">
        <v>0</v>
      </c>
      <c r="T2413" s="38">
        <v>0</v>
      </c>
    </row>
    <row r="2414" spans="1:20" x14ac:dyDescent="0.25">
      <c r="A2414" s="17" t="s">
        <v>279</v>
      </c>
      <c r="B2414" s="8" t="s">
        <v>338</v>
      </c>
      <c r="C2414" s="8" t="s">
        <v>71</v>
      </c>
      <c r="D2414" s="8" t="str">
        <f t="shared" si="247"/>
        <v>Week_24-generic-fifi</v>
      </c>
      <c r="E2414" s="8" t="str">
        <f t="shared" si="248"/>
        <v>Umbrella-display.umb</v>
      </c>
      <c r="H2414" s="24">
        <f t="shared" si="251"/>
        <v>1.3809871979145037E-2</v>
      </c>
      <c r="I2414" s="6">
        <f t="shared" si="251"/>
        <v>3.05</v>
      </c>
      <c r="J2414" s="6">
        <f t="shared" si="251"/>
        <v>5438542.5196339786</v>
      </c>
      <c r="K2414" s="18">
        <f t="shared" si="251"/>
        <v>0</v>
      </c>
      <c r="L2414" s="35">
        <f>Data!BN38</f>
        <v>2.4856810888772018E-2</v>
      </c>
      <c r="Q2414" s="21">
        <v>0</v>
      </c>
      <c r="R2414" s="21">
        <v>0</v>
      </c>
      <c r="S2414" s="21">
        <v>0</v>
      </c>
      <c r="T2414" s="38">
        <v>0</v>
      </c>
    </row>
    <row r="2415" spans="1:20" x14ac:dyDescent="0.25">
      <c r="A2415" s="17" t="s">
        <v>280</v>
      </c>
      <c r="B2415" s="8" t="s">
        <v>338</v>
      </c>
      <c r="C2415" s="8" t="s">
        <v>71</v>
      </c>
      <c r="D2415" s="8" t="str">
        <f t="shared" si="247"/>
        <v>Week_25-generic-fifi</v>
      </c>
      <c r="E2415" s="8" t="str">
        <f t="shared" si="248"/>
        <v>Umbrella-display.umb</v>
      </c>
      <c r="H2415" s="24">
        <f t="shared" si="251"/>
        <v>1.3809871979145037E-2</v>
      </c>
      <c r="I2415" s="6">
        <f t="shared" si="251"/>
        <v>3.05</v>
      </c>
      <c r="J2415" s="6">
        <f t="shared" si="251"/>
        <v>5438542.5196339786</v>
      </c>
      <c r="K2415" s="18">
        <f t="shared" si="251"/>
        <v>0</v>
      </c>
      <c r="L2415" s="35">
        <f>Data!BN39</f>
        <v>2.4856810888772018E-2</v>
      </c>
      <c r="Q2415" s="21">
        <v>0</v>
      </c>
      <c r="R2415" s="21">
        <v>0</v>
      </c>
      <c r="S2415" s="21">
        <v>0</v>
      </c>
      <c r="T2415" s="38">
        <v>0</v>
      </c>
    </row>
    <row r="2416" spans="1:20" x14ac:dyDescent="0.25">
      <c r="A2416" s="17" t="s">
        <v>281</v>
      </c>
      <c r="B2416" s="8" t="s">
        <v>338</v>
      </c>
      <c r="C2416" s="8" t="s">
        <v>71</v>
      </c>
      <c r="D2416" s="8" t="str">
        <f t="shared" si="247"/>
        <v>Week_26-generic-fifi</v>
      </c>
      <c r="E2416" s="8" t="str">
        <f t="shared" si="248"/>
        <v>Umbrella-display.umb</v>
      </c>
      <c r="H2416" s="24">
        <f t="shared" si="251"/>
        <v>1.3809871979145037E-2</v>
      </c>
      <c r="I2416" s="6">
        <f t="shared" si="251"/>
        <v>3.05</v>
      </c>
      <c r="J2416" s="6">
        <f t="shared" si="251"/>
        <v>5438542.5196339786</v>
      </c>
      <c r="K2416" s="18">
        <f t="shared" si="251"/>
        <v>0</v>
      </c>
      <c r="L2416" s="35">
        <f>Data!BN40</f>
        <v>2.4856810888772018E-2</v>
      </c>
      <c r="Q2416" s="21">
        <v>0</v>
      </c>
      <c r="R2416" s="21">
        <v>0</v>
      </c>
      <c r="S2416" s="21">
        <v>0</v>
      </c>
      <c r="T2416" s="38">
        <v>0</v>
      </c>
    </row>
    <row r="2417" spans="1:20" x14ac:dyDescent="0.25">
      <c r="A2417" s="17" t="s">
        <v>282</v>
      </c>
      <c r="B2417" s="8" t="s">
        <v>338</v>
      </c>
      <c r="C2417" s="8" t="s">
        <v>71</v>
      </c>
      <c r="D2417" s="8" t="str">
        <f t="shared" si="247"/>
        <v>Week_27-generic-fifi</v>
      </c>
      <c r="E2417" s="8" t="str">
        <f t="shared" si="248"/>
        <v>Umbrella-display.umb</v>
      </c>
      <c r="H2417" s="24">
        <f t="shared" si="251"/>
        <v>1.3809871979145037E-2</v>
      </c>
      <c r="I2417" s="6">
        <f t="shared" si="251"/>
        <v>3.05</v>
      </c>
      <c r="J2417" s="6">
        <f t="shared" si="251"/>
        <v>5438542.5196339786</v>
      </c>
      <c r="K2417" s="18">
        <f t="shared" si="251"/>
        <v>0</v>
      </c>
      <c r="L2417" s="35">
        <f>Data!BN41</f>
        <v>2.4856810888772018E-2</v>
      </c>
      <c r="Q2417" s="21">
        <v>0</v>
      </c>
      <c r="R2417" s="21">
        <v>0</v>
      </c>
      <c r="S2417" s="21">
        <v>0</v>
      </c>
      <c r="T2417" s="38">
        <v>0</v>
      </c>
    </row>
    <row r="2418" spans="1:20" x14ac:dyDescent="0.25">
      <c r="A2418" s="17" t="s">
        <v>283</v>
      </c>
      <c r="B2418" s="8" t="s">
        <v>338</v>
      </c>
      <c r="C2418" s="8" t="s">
        <v>71</v>
      </c>
      <c r="D2418" s="8" t="str">
        <f t="shared" si="247"/>
        <v>Week_28-generic-fifi</v>
      </c>
      <c r="E2418" s="8" t="str">
        <f t="shared" si="248"/>
        <v>Umbrella-display.umb</v>
      </c>
      <c r="H2418" s="24">
        <f t="shared" si="251"/>
        <v>1.3809871979145037E-2</v>
      </c>
      <c r="I2418" s="6">
        <f t="shared" si="251"/>
        <v>3.05</v>
      </c>
      <c r="J2418" s="6">
        <f t="shared" si="251"/>
        <v>5438542.5196339786</v>
      </c>
      <c r="K2418" s="18">
        <f t="shared" si="251"/>
        <v>0</v>
      </c>
      <c r="L2418" s="35">
        <f>Data!BN42</f>
        <v>2.3286907043165363E-2</v>
      </c>
      <c r="Q2418" s="21">
        <v>0</v>
      </c>
      <c r="R2418" s="21">
        <v>0</v>
      </c>
      <c r="S2418" s="21">
        <v>0</v>
      </c>
      <c r="T2418" s="38">
        <v>0</v>
      </c>
    </row>
    <row r="2419" spans="1:20" x14ac:dyDescent="0.25">
      <c r="A2419" s="17" t="s">
        <v>284</v>
      </c>
      <c r="B2419" s="8" t="s">
        <v>338</v>
      </c>
      <c r="C2419" s="8" t="s">
        <v>71</v>
      </c>
      <c r="D2419" s="8" t="str">
        <f t="shared" si="247"/>
        <v>Week_29-generic-fifi</v>
      </c>
      <c r="E2419" s="8" t="str">
        <f t="shared" si="248"/>
        <v>Umbrella-display.umb</v>
      </c>
      <c r="H2419" s="24">
        <f t="shared" si="251"/>
        <v>1.3809871979145037E-2</v>
      </c>
      <c r="I2419" s="6">
        <f t="shared" si="251"/>
        <v>3.05</v>
      </c>
      <c r="J2419" s="6">
        <f t="shared" si="251"/>
        <v>5438542.5196339786</v>
      </c>
      <c r="K2419" s="18">
        <f t="shared" si="251"/>
        <v>0</v>
      </c>
      <c r="L2419" s="35">
        <f>Data!BN43</f>
        <v>2.3286907043165363E-2</v>
      </c>
      <c r="Q2419" s="21">
        <v>0</v>
      </c>
      <c r="R2419" s="21">
        <v>0</v>
      </c>
      <c r="S2419" s="21">
        <v>0</v>
      </c>
      <c r="T2419" s="38">
        <v>0</v>
      </c>
    </row>
    <row r="2420" spans="1:20" x14ac:dyDescent="0.25">
      <c r="A2420" s="17" t="s">
        <v>285</v>
      </c>
      <c r="B2420" s="8" t="s">
        <v>338</v>
      </c>
      <c r="C2420" s="8" t="s">
        <v>71</v>
      </c>
      <c r="D2420" s="8" t="str">
        <f t="shared" si="247"/>
        <v>Week_30-generic-fifi</v>
      </c>
      <c r="E2420" s="8" t="str">
        <f t="shared" si="248"/>
        <v>Umbrella-display.umb</v>
      </c>
      <c r="H2420" s="24">
        <f t="shared" si="251"/>
        <v>1.3809871979145037E-2</v>
      </c>
      <c r="I2420" s="6">
        <f t="shared" si="251"/>
        <v>3.05</v>
      </c>
      <c r="J2420" s="6">
        <f t="shared" si="251"/>
        <v>5438542.5196339786</v>
      </c>
      <c r="K2420" s="18">
        <f t="shared" si="251"/>
        <v>0</v>
      </c>
      <c r="L2420" s="35">
        <f>Data!BN44</f>
        <v>2.3286907043165363E-2</v>
      </c>
      <c r="Q2420" s="21">
        <v>0</v>
      </c>
      <c r="R2420" s="21">
        <v>0</v>
      </c>
      <c r="S2420" s="21">
        <v>0</v>
      </c>
      <c r="T2420" s="38">
        <v>0</v>
      </c>
    </row>
    <row r="2421" spans="1:20" x14ac:dyDescent="0.25">
      <c r="A2421" s="17" t="s">
        <v>286</v>
      </c>
      <c r="B2421" s="8" t="s">
        <v>338</v>
      </c>
      <c r="C2421" s="8" t="s">
        <v>71</v>
      </c>
      <c r="D2421" s="8" t="str">
        <f t="shared" si="247"/>
        <v>Week_31-generic-fifi</v>
      </c>
      <c r="E2421" s="8" t="str">
        <f t="shared" si="248"/>
        <v>Umbrella-display.umb</v>
      </c>
      <c r="H2421" s="24">
        <f t="shared" si="251"/>
        <v>1.3809871979145037E-2</v>
      </c>
      <c r="I2421" s="6">
        <f t="shared" si="251"/>
        <v>3.05</v>
      </c>
      <c r="J2421" s="6">
        <f t="shared" si="251"/>
        <v>5438542.5196339786</v>
      </c>
      <c r="K2421" s="18">
        <f t="shared" si="251"/>
        <v>0</v>
      </c>
      <c r="L2421" s="35">
        <f>Data!BN45</f>
        <v>2.3286907043165363E-2</v>
      </c>
      <c r="Q2421" s="21">
        <v>0</v>
      </c>
      <c r="R2421" s="21">
        <v>0</v>
      </c>
      <c r="S2421" s="21">
        <v>0</v>
      </c>
      <c r="T2421" s="38">
        <v>0</v>
      </c>
    </row>
    <row r="2422" spans="1:20" x14ac:dyDescent="0.25">
      <c r="A2422" s="17" t="s">
        <v>287</v>
      </c>
      <c r="B2422" s="8" t="s">
        <v>338</v>
      </c>
      <c r="C2422" s="8" t="s">
        <v>71</v>
      </c>
      <c r="D2422" s="8" t="str">
        <f t="shared" si="247"/>
        <v>Week_32-generic-fifi</v>
      </c>
      <c r="E2422" s="8" t="str">
        <f t="shared" si="248"/>
        <v>Umbrella-display.umb</v>
      </c>
      <c r="H2422" s="24">
        <f t="shared" si="251"/>
        <v>1.3809871979145037E-2</v>
      </c>
      <c r="I2422" s="6">
        <f t="shared" si="251"/>
        <v>3.05</v>
      </c>
      <c r="J2422" s="6">
        <f t="shared" si="251"/>
        <v>5438542.5196339786</v>
      </c>
      <c r="K2422" s="18">
        <f t="shared" si="251"/>
        <v>0</v>
      </c>
      <c r="L2422" s="35">
        <f>Data!BN46</f>
        <v>2.7211666657181995E-2</v>
      </c>
      <c r="Q2422" s="21">
        <v>0</v>
      </c>
      <c r="R2422" s="21">
        <v>0</v>
      </c>
      <c r="S2422" s="21">
        <v>0</v>
      </c>
      <c r="T2422" s="38">
        <v>0</v>
      </c>
    </row>
    <row r="2423" spans="1:20" x14ac:dyDescent="0.25">
      <c r="A2423" s="17" t="s">
        <v>288</v>
      </c>
      <c r="B2423" s="8" t="s">
        <v>338</v>
      </c>
      <c r="C2423" s="8" t="s">
        <v>71</v>
      </c>
      <c r="D2423" s="8" t="str">
        <f t="shared" si="247"/>
        <v>Week_33-generic-fifi</v>
      </c>
      <c r="E2423" s="8" t="str">
        <f t="shared" si="248"/>
        <v>Umbrella-display.umb</v>
      </c>
      <c r="H2423" s="24">
        <f t="shared" si="251"/>
        <v>1.3809871979145037E-2</v>
      </c>
      <c r="I2423" s="6">
        <f t="shared" si="251"/>
        <v>3.05</v>
      </c>
      <c r="J2423" s="6">
        <f t="shared" si="251"/>
        <v>5438542.5196339786</v>
      </c>
      <c r="K2423" s="18">
        <f t="shared" si="251"/>
        <v>0</v>
      </c>
      <c r="L2423" s="35">
        <f>Data!BN47</f>
        <v>2.7211666657181995E-2</v>
      </c>
      <c r="Q2423" s="21">
        <v>0</v>
      </c>
      <c r="R2423" s="21">
        <v>0</v>
      </c>
      <c r="S2423" s="21">
        <v>0</v>
      </c>
      <c r="T2423" s="38">
        <v>0</v>
      </c>
    </row>
    <row r="2424" spans="1:20" x14ac:dyDescent="0.25">
      <c r="A2424" s="17" t="s">
        <v>289</v>
      </c>
      <c r="B2424" s="8" t="s">
        <v>338</v>
      </c>
      <c r="C2424" s="8" t="s">
        <v>71</v>
      </c>
      <c r="D2424" s="8" t="str">
        <f t="shared" si="247"/>
        <v>Week_34-generic-fifi</v>
      </c>
      <c r="E2424" s="8" t="str">
        <f t="shared" si="248"/>
        <v>Umbrella-display.umb</v>
      </c>
      <c r="H2424" s="24">
        <f t="shared" si="251"/>
        <v>1.3809871979145037E-2</v>
      </c>
      <c r="I2424" s="6">
        <f t="shared" si="251"/>
        <v>3.05</v>
      </c>
      <c r="J2424" s="6">
        <f t="shared" si="251"/>
        <v>5438542.5196339786</v>
      </c>
      <c r="K2424" s="18">
        <f t="shared" si="251"/>
        <v>0</v>
      </c>
      <c r="L2424" s="35">
        <f>Data!BN48</f>
        <v>2.7211666657181995E-2</v>
      </c>
      <c r="Q2424" s="21">
        <v>0</v>
      </c>
      <c r="R2424" s="21">
        <v>0</v>
      </c>
      <c r="S2424" s="21">
        <v>0</v>
      </c>
      <c r="T2424" s="38">
        <v>0</v>
      </c>
    </row>
    <row r="2425" spans="1:20" x14ac:dyDescent="0.25">
      <c r="A2425" s="17" t="s">
        <v>290</v>
      </c>
      <c r="B2425" s="8" t="s">
        <v>338</v>
      </c>
      <c r="C2425" s="8" t="s">
        <v>71</v>
      </c>
      <c r="D2425" s="8" t="str">
        <f t="shared" si="247"/>
        <v>Week_35-generic-fifi</v>
      </c>
      <c r="E2425" s="8" t="str">
        <f t="shared" si="248"/>
        <v>Umbrella-display.umb</v>
      </c>
      <c r="H2425" s="24">
        <f t="shared" si="251"/>
        <v>1.3809871979145037E-2</v>
      </c>
      <c r="I2425" s="6">
        <f t="shared" si="251"/>
        <v>3.05</v>
      </c>
      <c r="J2425" s="6">
        <f t="shared" si="251"/>
        <v>5438542.5196339786</v>
      </c>
      <c r="K2425" s="18">
        <f t="shared" si="251"/>
        <v>0</v>
      </c>
      <c r="L2425" s="35">
        <f>Data!BN49</f>
        <v>2.7211666657181995E-2</v>
      </c>
      <c r="Q2425" s="21">
        <v>0</v>
      </c>
      <c r="R2425" s="21">
        <v>0</v>
      </c>
      <c r="S2425" s="21">
        <v>0</v>
      </c>
      <c r="T2425" s="38">
        <v>0</v>
      </c>
    </row>
    <row r="2426" spans="1:20" x14ac:dyDescent="0.25">
      <c r="A2426" s="17" t="s">
        <v>291</v>
      </c>
      <c r="B2426" s="8" t="s">
        <v>338</v>
      </c>
      <c r="C2426" s="8" t="s">
        <v>71</v>
      </c>
      <c r="D2426" s="8" t="str">
        <f t="shared" si="247"/>
        <v>Week_36-generic-fifi</v>
      </c>
      <c r="E2426" s="8" t="str">
        <f t="shared" si="248"/>
        <v>Umbrella-display.umb</v>
      </c>
      <c r="H2426" s="24">
        <f t="shared" si="251"/>
        <v>1.3809871979145037E-2</v>
      </c>
      <c r="I2426" s="6">
        <f t="shared" si="251"/>
        <v>3.05</v>
      </c>
      <c r="J2426" s="6">
        <f t="shared" si="251"/>
        <v>5438542.5196339786</v>
      </c>
      <c r="K2426" s="18">
        <f t="shared" si="251"/>
        <v>0</v>
      </c>
      <c r="L2426" s="35">
        <f>Data!BN50</f>
        <v>2.7211666657181995E-2</v>
      </c>
      <c r="Q2426" s="21">
        <v>0</v>
      </c>
      <c r="R2426" s="21">
        <v>0</v>
      </c>
      <c r="S2426" s="21">
        <v>0</v>
      </c>
      <c r="T2426" s="38">
        <v>0</v>
      </c>
    </row>
    <row r="2427" spans="1:20" x14ac:dyDescent="0.25">
      <c r="A2427" s="17" t="s">
        <v>292</v>
      </c>
      <c r="B2427" s="8" t="s">
        <v>338</v>
      </c>
      <c r="C2427" s="8" t="s">
        <v>71</v>
      </c>
      <c r="D2427" s="8" t="str">
        <f t="shared" si="247"/>
        <v>Week_37-generic-fifi</v>
      </c>
      <c r="E2427" s="8" t="str">
        <f t="shared" si="248"/>
        <v>Umbrella-display.umb</v>
      </c>
      <c r="H2427" s="24">
        <f t="shared" ref="H2427:K2442" si="252">H2426</f>
        <v>1.3809871979145037E-2</v>
      </c>
      <c r="I2427" s="6">
        <f t="shared" si="252"/>
        <v>3.05</v>
      </c>
      <c r="J2427" s="6">
        <f t="shared" si="252"/>
        <v>5438542.5196339786</v>
      </c>
      <c r="K2427" s="18">
        <f t="shared" si="252"/>
        <v>0</v>
      </c>
      <c r="L2427" s="35">
        <f>Data!BN51</f>
        <v>2.8519919861854207E-2</v>
      </c>
      <c r="Q2427" s="21">
        <v>0</v>
      </c>
      <c r="R2427" s="21">
        <v>0</v>
      </c>
      <c r="S2427" s="21">
        <v>0</v>
      </c>
      <c r="T2427" s="38">
        <v>0</v>
      </c>
    </row>
    <row r="2428" spans="1:20" x14ac:dyDescent="0.25">
      <c r="A2428" s="17" t="s">
        <v>293</v>
      </c>
      <c r="B2428" s="8" t="s">
        <v>338</v>
      </c>
      <c r="C2428" s="8" t="s">
        <v>71</v>
      </c>
      <c r="D2428" s="8" t="str">
        <f t="shared" si="247"/>
        <v>Week_38-generic-fifi</v>
      </c>
      <c r="E2428" s="8" t="str">
        <f t="shared" si="248"/>
        <v>Umbrella-display.umb</v>
      </c>
      <c r="H2428" s="24">
        <f t="shared" si="252"/>
        <v>1.3809871979145037E-2</v>
      </c>
      <c r="I2428" s="6">
        <f t="shared" si="252"/>
        <v>3.05</v>
      </c>
      <c r="J2428" s="6">
        <f t="shared" si="252"/>
        <v>5438542.5196339786</v>
      </c>
      <c r="K2428" s="18">
        <f t="shared" si="252"/>
        <v>0</v>
      </c>
      <c r="L2428" s="35">
        <f>Data!BN52</f>
        <v>2.8519919861854207E-2</v>
      </c>
      <c r="Q2428" s="21">
        <v>0</v>
      </c>
      <c r="R2428" s="21">
        <v>0</v>
      </c>
      <c r="S2428" s="21">
        <v>0</v>
      </c>
      <c r="T2428" s="38">
        <v>0</v>
      </c>
    </row>
    <row r="2429" spans="1:20" x14ac:dyDescent="0.25">
      <c r="A2429" s="17" t="s">
        <v>294</v>
      </c>
      <c r="B2429" s="8" t="s">
        <v>338</v>
      </c>
      <c r="C2429" s="8" t="s">
        <v>71</v>
      </c>
      <c r="D2429" s="8" t="str">
        <f t="shared" si="247"/>
        <v>Week_39-generic-fifi</v>
      </c>
      <c r="E2429" s="8" t="str">
        <f t="shared" si="248"/>
        <v>Umbrella-display.umb</v>
      </c>
      <c r="H2429" s="24">
        <f t="shared" si="252"/>
        <v>1.3809871979145037E-2</v>
      </c>
      <c r="I2429" s="6">
        <f t="shared" si="252"/>
        <v>3.05</v>
      </c>
      <c r="J2429" s="6">
        <f t="shared" si="252"/>
        <v>5438542.5196339786</v>
      </c>
      <c r="K2429" s="18">
        <f t="shared" si="252"/>
        <v>0</v>
      </c>
      <c r="L2429" s="35">
        <f>Data!BN53</f>
        <v>2.8519919861854207E-2</v>
      </c>
      <c r="Q2429" s="21">
        <v>0</v>
      </c>
      <c r="R2429" s="21">
        <v>0</v>
      </c>
      <c r="S2429" s="21">
        <v>0</v>
      </c>
      <c r="T2429" s="38">
        <v>0</v>
      </c>
    </row>
    <row r="2430" spans="1:20" x14ac:dyDescent="0.25">
      <c r="A2430" s="17" t="s">
        <v>295</v>
      </c>
      <c r="B2430" s="8" t="s">
        <v>338</v>
      </c>
      <c r="C2430" s="8" t="s">
        <v>71</v>
      </c>
      <c r="D2430" s="8" t="str">
        <f t="shared" si="247"/>
        <v>Week_40-generic-fifi</v>
      </c>
      <c r="E2430" s="8" t="str">
        <f t="shared" si="248"/>
        <v>Umbrella-display.umb</v>
      </c>
      <c r="H2430" s="24">
        <f t="shared" si="252"/>
        <v>1.3809871979145037E-2</v>
      </c>
      <c r="I2430" s="6">
        <f t="shared" si="252"/>
        <v>3.05</v>
      </c>
      <c r="J2430" s="6">
        <f t="shared" si="252"/>
        <v>5438542.5196339786</v>
      </c>
      <c r="K2430" s="18">
        <f t="shared" si="252"/>
        <v>0</v>
      </c>
      <c r="L2430" s="35">
        <f>Data!BN54</f>
        <v>2.8519919861854207E-2</v>
      </c>
      <c r="Q2430" s="21">
        <v>0</v>
      </c>
      <c r="R2430" s="21">
        <v>0</v>
      </c>
      <c r="S2430" s="21">
        <v>0</v>
      </c>
      <c r="T2430" s="38">
        <v>0</v>
      </c>
    </row>
    <row r="2431" spans="1:20" x14ac:dyDescent="0.25">
      <c r="A2431" s="17" t="s">
        <v>296</v>
      </c>
      <c r="B2431" s="8" t="s">
        <v>338</v>
      </c>
      <c r="C2431" s="8" t="s">
        <v>71</v>
      </c>
      <c r="D2431" s="8" t="str">
        <f t="shared" si="247"/>
        <v>Week_41-generic-fifi</v>
      </c>
      <c r="E2431" s="8" t="str">
        <f t="shared" si="248"/>
        <v>Umbrella-display.umb</v>
      </c>
      <c r="H2431" s="24">
        <f t="shared" si="252"/>
        <v>1.3809871979145037E-2</v>
      </c>
      <c r="I2431" s="6">
        <f t="shared" si="252"/>
        <v>3.05</v>
      </c>
      <c r="J2431" s="6">
        <f t="shared" si="252"/>
        <v>5438542.5196339786</v>
      </c>
      <c r="K2431" s="18">
        <f t="shared" si="252"/>
        <v>0</v>
      </c>
      <c r="L2431" s="35">
        <f>Data!BN55</f>
        <v>3.3752932680543052E-2</v>
      </c>
      <c r="Q2431" s="21">
        <v>0</v>
      </c>
      <c r="R2431" s="21">
        <v>0</v>
      </c>
      <c r="S2431" s="21">
        <v>0</v>
      </c>
      <c r="T2431" s="38">
        <v>0</v>
      </c>
    </row>
    <row r="2432" spans="1:20" x14ac:dyDescent="0.25">
      <c r="A2432" s="17" t="s">
        <v>297</v>
      </c>
      <c r="B2432" s="8" t="s">
        <v>338</v>
      </c>
      <c r="C2432" s="8" t="s">
        <v>71</v>
      </c>
      <c r="D2432" s="8" t="str">
        <f t="shared" si="247"/>
        <v>Week_42-generic-fifi</v>
      </c>
      <c r="E2432" s="8" t="str">
        <f t="shared" si="248"/>
        <v>Umbrella-display.umb</v>
      </c>
      <c r="H2432" s="24">
        <f t="shared" si="252"/>
        <v>1.3809871979145037E-2</v>
      </c>
      <c r="I2432" s="6">
        <f t="shared" si="252"/>
        <v>3.05</v>
      </c>
      <c r="J2432" s="6">
        <f t="shared" si="252"/>
        <v>5438542.5196339786</v>
      </c>
      <c r="K2432" s="18">
        <f t="shared" si="252"/>
        <v>0</v>
      </c>
      <c r="L2432" s="35">
        <f>Data!BN56</f>
        <v>3.3752932680543052E-2</v>
      </c>
      <c r="Q2432" s="21">
        <v>0</v>
      </c>
      <c r="R2432" s="21">
        <v>0</v>
      </c>
      <c r="S2432" s="21">
        <v>0</v>
      </c>
      <c r="T2432" s="38">
        <v>0</v>
      </c>
    </row>
    <row r="2433" spans="1:20" x14ac:dyDescent="0.25">
      <c r="A2433" s="17" t="s">
        <v>298</v>
      </c>
      <c r="B2433" s="8" t="s">
        <v>338</v>
      </c>
      <c r="C2433" s="8" t="s">
        <v>71</v>
      </c>
      <c r="D2433" s="8" t="str">
        <f t="shared" si="247"/>
        <v>Week_43-generic-fifi</v>
      </c>
      <c r="E2433" s="8" t="str">
        <f t="shared" si="248"/>
        <v>Umbrella-display.umb</v>
      </c>
      <c r="H2433" s="24">
        <f t="shared" si="252"/>
        <v>1.3809871979145037E-2</v>
      </c>
      <c r="I2433" s="6">
        <f t="shared" si="252"/>
        <v>3.05</v>
      </c>
      <c r="J2433" s="6">
        <f t="shared" si="252"/>
        <v>5438542.5196339786</v>
      </c>
      <c r="K2433" s="18">
        <f t="shared" si="252"/>
        <v>0</v>
      </c>
      <c r="L2433" s="35">
        <f>Data!BN57</f>
        <v>3.3752932680543052E-2</v>
      </c>
      <c r="Q2433" s="21">
        <v>0</v>
      </c>
      <c r="R2433" s="21">
        <v>0</v>
      </c>
      <c r="S2433" s="21">
        <v>0</v>
      </c>
      <c r="T2433" s="38">
        <v>0</v>
      </c>
    </row>
    <row r="2434" spans="1:20" x14ac:dyDescent="0.25">
      <c r="A2434" s="17" t="s">
        <v>299</v>
      </c>
      <c r="B2434" s="8" t="s">
        <v>338</v>
      </c>
      <c r="C2434" s="8" t="s">
        <v>71</v>
      </c>
      <c r="D2434" s="8" t="str">
        <f t="shared" si="247"/>
        <v>Week_44-generic-fifi</v>
      </c>
      <c r="E2434" s="8" t="str">
        <f t="shared" si="248"/>
        <v>Umbrella-display.umb</v>
      </c>
      <c r="H2434" s="24">
        <f t="shared" si="252"/>
        <v>1.3809871979145037E-2</v>
      </c>
      <c r="I2434" s="6">
        <f t="shared" si="252"/>
        <v>3.05</v>
      </c>
      <c r="J2434" s="6">
        <f t="shared" si="252"/>
        <v>5438542.5196339786</v>
      </c>
      <c r="K2434" s="18">
        <f t="shared" si="252"/>
        <v>0</v>
      </c>
      <c r="L2434" s="35">
        <f>Data!BN58</f>
        <v>3.3752932680543052E-2</v>
      </c>
      <c r="Q2434" s="21">
        <v>0</v>
      </c>
      <c r="R2434" s="21">
        <v>0</v>
      </c>
      <c r="S2434" s="21">
        <v>0</v>
      </c>
      <c r="T2434" s="38">
        <v>0</v>
      </c>
    </row>
    <row r="2435" spans="1:20" x14ac:dyDescent="0.25">
      <c r="A2435" s="17" t="s">
        <v>300</v>
      </c>
      <c r="B2435" s="8" t="s">
        <v>338</v>
      </c>
      <c r="C2435" s="8" t="s">
        <v>71</v>
      </c>
      <c r="D2435" s="8" t="str">
        <f t="shared" si="247"/>
        <v>Week_45-generic-fifi</v>
      </c>
      <c r="E2435" s="8" t="str">
        <f t="shared" si="248"/>
        <v>Umbrella-display.umb</v>
      </c>
      <c r="H2435" s="24">
        <f t="shared" si="252"/>
        <v>1.3809871979145037E-2</v>
      </c>
      <c r="I2435" s="6">
        <f t="shared" si="252"/>
        <v>3.05</v>
      </c>
      <c r="J2435" s="6">
        <f t="shared" si="252"/>
        <v>5438542.5196339786</v>
      </c>
      <c r="K2435" s="18">
        <f t="shared" si="252"/>
        <v>0</v>
      </c>
      <c r="L2435" s="35">
        <f>Data!BN59</f>
        <v>2.904322114372309E-2</v>
      </c>
      <c r="Q2435" s="21">
        <v>0</v>
      </c>
      <c r="R2435" s="21">
        <v>0</v>
      </c>
      <c r="S2435" s="21">
        <v>0</v>
      </c>
      <c r="T2435" s="38">
        <v>0</v>
      </c>
    </row>
    <row r="2436" spans="1:20" x14ac:dyDescent="0.25">
      <c r="A2436" s="17" t="s">
        <v>301</v>
      </c>
      <c r="B2436" s="8" t="s">
        <v>338</v>
      </c>
      <c r="C2436" s="8" t="s">
        <v>71</v>
      </c>
      <c r="D2436" s="8" t="str">
        <f t="shared" si="247"/>
        <v>Week_46-generic-fifi</v>
      </c>
      <c r="E2436" s="8" t="str">
        <f t="shared" si="248"/>
        <v>Umbrella-display.umb</v>
      </c>
      <c r="H2436" s="24">
        <f t="shared" si="252"/>
        <v>1.3809871979145037E-2</v>
      </c>
      <c r="I2436" s="6">
        <f t="shared" si="252"/>
        <v>3.05</v>
      </c>
      <c r="J2436" s="6">
        <f t="shared" si="252"/>
        <v>5438542.5196339786</v>
      </c>
      <c r="K2436" s="18">
        <f t="shared" si="252"/>
        <v>0</v>
      </c>
      <c r="L2436" s="35">
        <f>Data!BN60</f>
        <v>2.904322114372309E-2</v>
      </c>
      <c r="Q2436" s="21">
        <v>0</v>
      </c>
      <c r="R2436" s="21">
        <v>0</v>
      </c>
      <c r="S2436" s="21">
        <v>0</v>
      </c>
      <c r="T2436" s="38">
        <v>0</v>
      </c>
    </row>
    <row r="2437" spans="1:20" x14ac:dyDescent="0.25">
      <c r="A2437" s="17" t="s">
        <v>272</v>
      </c>
      <c r="B2437" s="8" t="s">
        <v>338</v>
      </c>
      <c r="C2437" s="8" t="s">
        <v>71</v>
      </c>
      <c r="D2437" s="8" t="str">
        <f t="shared" si="247"/>
        <v>Week_47-generic-fifi</v>
      </c>
      <c r="E2437" s="8" t="str">
        <f t="shared" si="248"/>
        <v>Umbrella-display.umb</v>
      </c>
      <c r="H2437" s="24">
        <f t="shared" si="252"/>
        <v>1.3809871979145037E-2</v>
      </c>
      <c r="I2437" s="6">
        <f t="shared" si="252"/>
        <v>3.05</v>
      </c>
      <c r="J2437" s="6">
        <f t="shared" si="252"/>
        <v>5438542.5196339786</v>
      </c>
      <c r="K2437" s="18">
        <f t="shared" si="252"/>
        <v>0</v>
      </c>
      <c r="L2437" s="35">
        <f>Data!BN61</f>
        <v>2.904322114372309E-2</v>
      </c>
      <c r="Q2437" s="21">
        <v>0</v>
      </c>
      <c r="R2437" s="21">
        <v>0</v>
      </c>
      <c r="S2437" s="21">
        <v>0</v>
      </c>
      <c r="T2437" s="38">
        <v>0</v>
      </c>
    </row>
    <row r="2438" spans="1:20" x14ac:dyDescent="0.25">
      <c r="A2438" s="17" t="s">
        <v>273</v>
      </c>
      <c r="B2438" s="8" t="s">
        <v>338</v>
      </c>
      <c r="C2438" s="8" t="s">
        <v>71</v>
      </c>
      <c r="D2438" s="8" t="str">
        <f t="shared" si="247"/>
        <v>Week_48-generic-fifi</v>
      </c>
      <c r="E2438" s="8" t="str">
        <f t="shared" si="248"/>
        <v>Umbrella-display.umb</v>
      </c>
      <c r="H2438" s="24">
        <f t="shared" si="252"/>
        <v>1.3809871979145037E-2</v>
      </c>
      <c r="I2438" s="6">
        <f t="shared" si="252"/>
        <v>3.05</v>
      </c>
      <c r="J2438" s="6">
        <f t="shared" si="252"/>
        <v>5438542.5196339786</v>
      </c>
      <c r="K2438" s="18">
        <f t="shared" si="252"/>
        <v>0</v>
      </c>
      <c r="L2438" s="35">
        <f>Data!BN62</f>
        <v>2.904322114372309E-2</v>
      </c>
      <c r="Q2438" s="21">
        <v>0</v>
      </c>
      <c r="R2438" s="21">
        <v>0</v>
      </c>
      <c r="S2438" s="21">
        <v>0</v>
      </c>
      <c r="T2438" s="38">
        <v>0</v>
      </c>
    </row>
    <row r="2439" spans="1:20" x14ac:dyDescent="0.25">
      <c r="A2439" s="17" t="s">
        <v>274</v>
      </c>
      <c r="B2439" s="8" t="s">
        <v>338</v>
      </c>
      <c r="C2439" s="8" t="s">
        <v>71</v>
      </c>
      <c r="D2439" s="8" t="str">
        <f t="shared" si="247"/>
        <v>Week_49-generic-fifi</v>
      </c>
      <c r="E2439" s="8" t="str">
        <f t="shared" si="248"/>
        <v>Umbrella-display.umb</v>
      </c>
      <c r="H2439" s="24">
        <f t="shared" si="252"/>
        <v>1.3809871979145037E-2</v>
      </c>
      <c r="I2439" s="6">
        <f t="shared" si="252"/>
        <v>3.05</v>
      </c>
      <c r="J2439" s="6">
        <f t="shared" si="252"/>
        <v>5438542.5196339786</v>
      </c>
      <c r="K2439" s="18">
        <f t="shared" si="252"/>
        <v>0</v>
      </c>
      <c r="L2439" s="35">
        <f>Data!BN63</f>
        <v>2.904322114372309E-2</v>
      </c>
      <c r="Q2439" s="21">
        <v>0</v>
      </c>
      <c r="R2439" s="21">
        <v>0</v>
      </c>
      <c r="S2439" s="21">
        <v>0</v>
      </c>
      <c r="T2439" s="38">
        <v>0</v>
      </c>
    </row>
    <row r="2440" spans="1:20" x14ac:dyDescent="0.25">
      <c r="A2440" s="17" t="s">
        <v>275</v>
      </c>
      <c r="B2440" s="8" t="s">
        <v>338</v>
      </c>
      <c r="C2440" s="8" t="s">
        <v>71</v>
      </c>
      <c r="D2440" s="8" t="str">
        <f t="shared" si="247"/>
        <v>Week_50-generic-fifi</v>
      </c>
      <c r="E2440" s="8" t="str">
        <f t="shared" si="248"/>
        <v>Umbrella-display.umb</v>
      </c>
      <c r="H2440" s="24">
        <f t="shared" si="252"/>
        <v>1.3809871979145037E-2</v>
      </c>
      <c r="I2440" s="6">
        <f t="shared" si="252"/>
        <v>3.05</v>
      </c>
      <c r="J2440" s="6">
        <f t="shared" si="252"/>
        <v>5438542.5196339786</v>
      </c>
      <c r="K2440" s="18">
        <f t="shared" si="252"/>
        <v>0</v>
      </c>
      <c r="L2440" s="35">
        <f>Data!BN64</f>
        <v>2.5380112170640897E-2</v>
      </c>
      <c r="Q2440" s="21">
        <v>0</v>
      </c>
      <c r="R2440" s="21">
        <v>0</v>
      </c>
      <c r="S2440" s="21">
        <v>0</v>
      </c>
      <c r="T2440" s="38">
        <v>0</v>
      </c>
    </row>
    <row r="2441" spans="1:20" x14ac:dyDescent="0.25">
      <c r="A2441" s="17" t="s">
        <v>276</v>
      </c>
      <c r="B2441" s="8" t="s">
        <v>338</v>
      </c>
      <c r="C2441" s="8" t="s">
        <v>71</v>
      </c>
      <c r="D2441" s="8" t="str">
        <f t="shared" si="247"/>
        <v>Week_51-generic-fifi</v>
      </c>
      <c r="E2441" s="8" t="str">
        <f t="shared" si="248"/>
        <v>Umbrella-display.umb</v>
      </c>
      <c r="H2441" s="24">
        <f t="shared" si="252"/>
        <v>1.3809871979145037E-2</v>
      </c>
      <c r="I2441" s="6">
        <f t="shared" si="252"/>
        <v>3.05</v>
      </c>
      <c r="J2441" s="6">
        <f t="shared" si="252"/>
        <v>5438542.5196339786</v>
      </c>
      <c r="K2441" s="18">
        <f t="shared" si="252"/>
        <v>0</v>
      </c>
      <c r="L2441" s="35">
        <f>Data!BN65</f>
        <v>2.5380112170640897E-2</v>
      </c>
      <c r="Q2441" s="21">
        <v>0</v>
      </c>
      <c r="R2441" s="21">
        <v>0</v>
      </c>
      <c r="S2441" s="21">
        <v>0</v>
      </c>
      <c r="T2441" s="38">
        <v>0</v>
      </c>
    </row>
    <row r="2442" spans="1:20" x14ac:dyDescent="0.25">
      <c r="A2442" s="17" t="s">
        <v>277</v>
      </c>
      <c r="B2442" s="8" t="s">
        <v>338</v>
      </c>
      <c r="C2442" s="8" t="s">
        <v>71</v>
      </c>
      <c r="D2442" s="8" t="str">
        <f t="shared" si="247"/>
        <v>Week_52-generic-fifi</v>
      </c>
      <c r="E2442" s="8" t="str">
        <f t="shared" si="248"/>
        <v>Umbrella-display.umb</v>
      </c>
      <c r="H2442" s="24">
        <f t="shared" si="252"/>
        <v>1.3809871979145037E-2</v>
      </c>
      <c r="I2442" s="6">
        <f t="shared" si="252"/>
        <v>3.05</v>
      </c>
      <c r="J2442" s="6">
        <f t="shared" si="252"/>
        <v>5438542.5196339786</v>
      </c>
      <c r="K2442" s="18">
        <f t="shared" si="252"/>
        <v>0</v>
      </c>
      <c r="L2442" s="35">
        <f>Data!BN66</f>
        <v>2.5380112170640897E-2</v>
      </c>
      <c r="Q2442" s="21">
        <v>0</v>
      </c>
      <c r="R2442" s="21">
        <v>0</v>
      </c>
      <c r="S2442" s="21">
        <v>0</v>
      </c>
      <c r="T2442" s="38">
        <v>0</v>
      </c>
    </row>
    <row r="2444" spans="1:20" x14ac:dyDescent="0.25">
      <c r="A2444" s="16" t="s">
        <v>328</v>
      </c>
      <c r="B2444" s="8" t="s">
        <v>338</v>
      </c>
      <c r="C2444" s="8" t="s">
        <v>71</v>
      </c>
      <c r="D2444" s="8" t="str">
        <f>A2444&amp;"-generic-cofi"</f>
        <v>Week_40_old-generic-cofi</v>
      </c>
      <c r="E2444" s="8" t="str">
        <f>IF(RIGHT(A2444,3)="old","Initial",B2444&amp;"-"&amp;C2444)</f>
        <v>Initial</v>
      </c>
      <c r="H2444" s="25">
        <f>SUMIFS(Data!N$2:N$48,Data!$L$2:$L$48,$C2444,Data!$M$2:$M$48,RIGHT($D2444,4))</f>
        <v>1.2150242315966423E-2</v>
      </c>
      <c r="I2444" s="42">
        <f>VLOOKUP(C2444,parms,8,FALSE)</f>
        <v>3.05</v>
      </c>
      <c r="J2444" s="28">
        <f>SUMIFS(Data!O$2:O$48,Data!$L$2:$L$48,$C2444,Data!$M$2:$M$48,RIGHT($D2444,4))</f>
        <v>4766546.8439177414</v>
      </c>
      <c r="K2444" s="25">
        <f>SUMIFS(Data!Q$2:Q$48,Data!$L$2:$L$48,$C2444,Data!$M$2:$M$48,RIGHT($D2444,4))</f>
        <v>0</v>
      </c>
      <c r="L2444" s="35">
        <f>Data!BN2</f>
        <v>2.8519919861854207E-2</v>
      </c>
      <c r="Q2444" s="21">
        <v>0</v>
      </c>
      <c r="R2444" s="21">
        <v>7.2526075019655165</v>
      </c>
      <c r="S2444" s="21">
        <v>162.2768803926657</v>
      </c>
      <c r="T2444" s="38">
        <v>5.9003678879168131E-3</v>
      </c>
    </row>
    <row r="2445" spans="1:20" x14ac:dyDescent="0.25">
      <c r="A2445" s="16" t="s">
        <v>316</v>
      </c>
      <c r="B2445" s="8" t="s">
        <v>338</v>
      </c>
      <c r="C2445" s="8" t="s">
        <v>71</v>
      </c>
      <c r="D2445" s="8" t="str">
        <f t="shared" ref="D2445:D2508" si="253">A2445&amp;"-generic-cofi"</f>
        <v>Week_41_old-generic-cofi</v>
      </c>
      <c r="E2445" s="8" t="str">
        <f t="shared" ref="E2445:E2508" si="254">IF(RIGHT(A2445,3)="old","Initial",B2445&amp;"-"&amp;C2445)</f>
        <v>Initial</v>
      </c>
      <c r="H2445" s="24">
        <f t="shared" ref="H2445:K2460" si="255">H2444</f>
        <v>1.2150242315966423E-2</v>
      </c>
      <c r="I2445" s="6">
        <f>I2444</f>
        <v>3.05</v>
      </c>
      <c r="J2445" s="6">
        <f t="shared" si="255"/>
        <v>4766546.8439177414</v>
      </c>
      <c r="K2445" s="18">
        <f t="shared" si="255"/>
        <v>0</v>
      </c>
      <c r="L2445" s="35">
        <f>Data!BN3</f>
        <v>3.3752932680543052E-2</v>
      </c>
      <c r="Q2445" s="21">
        <v>0</v>
      </c>
      <c r="R2445" s="21">
        <v>17.484240633335308</v>
      </c>
      <c r="S2445" s="21">
        <v>342.08646336517762</v>
      </c>
      <c r="T2445" s="38">
        <v>9.7709702389187081E-3</v>
      </c>
    </row>
    <row r="2446" spans="1:20" x14ac:dyDescent="0.25">
      <c r="A2446" s="16" t="s">
        <v>317</v>
      </c>
      <c r="B2446" s="8" t="s">
        <v>338</v>
      </c>
      <c r="C2446" s="8" t="s">
        <v>71</v>
      </c>
      <c r="D2446" s="8" t="str">
        <f t="shared" si="253"/>
        <v>Week_42_old-generic-cofi</v>
      </c>
      <c r="E2446" s="8" t="str">
        <f t="shared" si="254"/>
        <v>Initial</v>
      </c>
      <c r="H2446" s="24">
        <f t="shared" si="255"/>
        <v>1.2150242315966423E-2</v>
      </c>
      <c r="I2446" s="6">
        <f t="shared" si="255"/>
        <v>3.05</v>
      </c>
      <c r="J2446" s="6">
        <f t="shared" si="255"/>
        <v>4766546.8439177414</v>
      </c>
      <c r="K2446" s="18">
        <f t="shared" si="255"/>
        <v>0</v>
      </c>
      <c r="L2446" s="35">
        <f>Data!BN4</f>
        <v>3.3752932680543052E-2</v>
      </c>
      <c r="Q2446" s="21">
        <v>0</v>
      </c>
      <c r="R2446" s="21">
        <v>25.037005652468267</v>
      </c>
      <c r="S2446" s="21">
        <v>503.78670185437892</v>
      </c>
      <c r="T2446" s="38">
        <v>1.471557019838543E-2</v>
      </c>
    </row>
    <row r="2447" spans="1:20" x14ac:dyDescent="0.25">
      <c r="A2447" s="16" t="s">
        <v>318</v>
      </c>
      <c r="B2447" s="8" t="s">
        <v>338</v>
      </c>
      <c r="C2447" s="8" t="s">
        <v>71</v>
      </c>
      <c r="D2447" s="8" t="str">
        <f t="shared" si="253"/>
        <v>Week_43_old-generic-cofi</v>
      </c>
      <c r="E2447" s="8" t="str">
        <f t="shared" si="254"/>
        <v>Initial</v>
      </c>
      <c r="H2447" s="24">
        <f t="shared" si="255"/>
        <v>1.2150242315966423E-2</v>
      </c>
      <c r="I2447" s="6">
        <f t="shared" si="255"/>
        <v>3.05</v>
      </c>
      <c r="J2447" s="6">
        <f t="shared" si="255"/>
        <v>4766546.8439177414</v>
      </c>
      <c r="K2447" s="18">
        <f t="shared" si="255"/>
        <v>0</v>
      </c>
      <c r="L2447" s="35">
        <f>Data!BN5</f>
        <v>3.3752932680543052E-2</v>
      </c>
      <c r="Q2447" s="21">
        <v>0</v>
      </c>
      <c r="R2447" s="21">
        <v>22.716950617858554</v>
      </c>
      <c r="S2447" s="21">
        <v>508.5367975498832</v>
      </c>
      <c r="T2447" s="38">
        <v>1.7918976115619434E-2</v>
      </c>
    </row>
    <row r="2448" spans="1:20" x14ac:dyDescent="0.25">
      <c r="A2448" s="16" t="s">
        <v>319</v>
      </c>
      <c r="B2448" s="8" t="s">
        <v>338</v>
      </c>
      <c r="C2448" s="8" t="s">
        <v>71</v>
      </c>
      <c r="D2448" s="8" t="str">
        <f t="shared" si="253"/>
        <v>Week_44_old-generic-cofi</v>
      </c>
      <c r="E2448" s="8" t="str">
        <f t="shared" si="254"/>
        <v>Initial</v>
      </c>
      <c r="H2448" s="24">
        <f t="shared" si="255"/>
        <v>1.2150242315966423E-2</v>
      </c>
      <c r="I2448" s="6">
        <f t="shared" si="255"/>
        <v>3.05</v>
      </c>
      <c r="J2448" s="6">
        <f t="shared" si="255"/>
        <v>4766546.8439177414</v>
      </c>
      <c r="K2448" s="18">
        <f t="shared" si="255"/>
        <v>0</v>
      </c>
      <c r="L2448" s="35">
        <f>Data!BN6</f>
        <v>3.3752932680543052E-2</v>
      </c>
      <c r="Q2448" s="21">
        <v>0</v>
      </c>
      <c r="R2448" s="21">
        <v>19.246666281272624</v>
      </c>
      <c r="S2448" s="21">
        <v>439.50125894604543</v>
      </c>
      <c r="T2448" s="38">
        <v>1.5206083937132853E-2</v>
      </c>
    </row>
    <row r="2449" spans="1:20" x14ac:dyDescent="0.25">
      <c r="A2449" s="16" t="s">
        <v>320</v>
      </c>
      <c r="B2449" s="8" t="s">
        <v>338</v>
      </c>
      <c r="C2449" s="8" t="s">
        <v>71</v>
      </c>
      <c r="D2449" s="8" t="str">
        <f t="shared" si="253"/>
        <v>Week_45_old-generic-cofi</v>
      </c>
      <c r="E2449" s="8" t="str">
        <f t="shared" si="254"/>
        <v>Initial</v>
      </c>
      <c r="H2449" s="24">
        <f t="shared" si="255"/>
        <v>1.2150242315966423E-2</v>
      </c>
      <c r="I2449" s="6">
        <f t="shared" si="255"/>
        <v>3.05</v>
      </c>
      <c r="J2449" s="6">
        <f t="shared" si="255"/>
        <v>4766546.8439177414</v>
      </c>
      <c r="K2449" s="18">
        <f t="shared" si="255"/>
        <v>0</v>
      </c>
      <c r="L2449" s="35">
        <f>Data!BN7</f>
        <v>2.904322114372309E-2</v>
      </c>
      <c r="Q2449" s="21">
        <v>0</v>
      </c>
      <c r="R2449" s="21">
        <v>35.698476820051781</v>
      </c>
      <c r="S2449" s="21">
        <v>687.08623792857861</v>
      </c>
      <c r="T2449" s="38">
        <v>1.7586068352902218E-2</v>
      </c>
    </row>
    <row r="2450" spans="1:20" x14ac:dyDescent="0.25">
      <c r="A2450" s="16" t="s">
        <v>321</v>
      </c>
      <c r="B2450" s="8" t="s">
        <v>338</v>
      </c>
      <c r="C2450" s="8" t="s">
        <v>71</v>
      </c>
      <c r="D2450" s="8" t="str">
        <f t="shared" si="253"/>
        <v>Week_46_old-generic-cofi</v>
      </c>
      <c r="E2450" s="8" t="str">
        <f t="shared" si="254"/>
        <v>Initial</v>
      </c>
      <c r="H2450" s="24">
        <f t="shared" si="255"/>
        <v>1.2150242315966423E-2</v>
      </c>
      <c r="I2450" s="6">
        <f t="shared" si="255"/>
        <v>3.05</v>
      </c>
      <c r="J2450" s="6">
        <f t="shared" si="255"/>
        <v>4766546.8439177414</v>
      </c>
      <c r="K2450" s="18">
        <f t="shared" si="255"/>
        <v>0</v>
      </c>
      <c r="L2450" s="35">
        <f>Data!BN8</f>
        <v>2.904322114372309E-2</v>
      </c>
      <c r="Q2450" s="21">
        <v>0</v>
      </c>
      <c r="R2450" s="21">
        <v>24.865554789227094</v>
      </c>
      <c r="S2450" s="21">
        <v>523.37468380667121</v>
      </c>
      <c r="T2450" s="38">
        <v>1.5197194678213344E-2</v>
      </c>
    </row>
    <row r="2451" spans="1:20" x14ac:dyDescent="0.25">
      <c r="A2451" s="16" t="s">
        <v>322</v>
      </c>
      <c r="B2451" s="8" t="s">
        <v>338</v>
      </c>
      <c r="C2451" s="8" t="s">
        <v>71</v>
      </c>
      <c r="D2451" s="8" t="str">
        <f t="shared" si="253"/>
        <v>Week_47_old-generic-cofi</v>
      </c>
      <c r="E2451" s="8" t="str">
        <f t="shared" si="254"/>
        <v>Initial</v>
      </c>
      <c r="H2451" s="24">
        <f t="shared" si="255"/>
        <v>1.2150242315966423E-2</v>
      </c>
      <c r="I2451" s="6">
        <f t="shared" si="255"/>
        <v>3.05</v>
      </c>
      <c r="J2451" s="6">
        <f t="shared" si="255"/>
        <v>4766546.8439177414</v>
      </c>
      <c r="K2451" s="18">
        <f t="shared" si="255"/>
        <v>0</v>
      </c>
      <c r="L2451" s="35">
        <f>Data!BN9</f>
        <v>2.904322114372309E-2</v>
      </c>
      <c r="Q2451" s="21">
        <v>0</v>
      </c>
      <c r="R2451" s="21">
        <v>21.525647328874861</v>
      </c>
      <c r="S2451" s="21">
        <v>459.1605179826505</v>
      </c>
      <c r="T2451" s="38">
        <v>1.4438202359900676E-2</v>
      </c>
    </row>
    <row r="2452" spans="1:20" x14ac:dyDescent="0.25">
      <c r="A2452" s="16" t="s">
        <v>323</v>
      </c>
      <c r="B2452" s="8" t="s">
        <v>338</v>
      </c>
      <c r="C2452" s="8" t="s">
        <v>71</v>
      </c>
      <c r="D2452" s="8" t="str">
        <f t="shared" si="253"/>
        <v>Week_48_old-generic-cofi</v>
      </c>
      <c r="E2452" s="8" t="str">
        <f t="shared" si="254"/>
        <v>Initial</v>
      </c>
      <c r="H2452" s="24">
        <f t="shared" si="255"/>
        <v>1.2150242315966423E-2</v>
      </c>
      <c r="I2452" s="6">
        <f t="shared" si="255"/>
        <v>3.05</v>
      </c>
      <c r="J2452" s="6">
        <f t="shared" si="255"/>
        <v>4766546.8439177414</v>
      </c>
      <c r="K2452" s="18">
        <f t="shared" si="255"/>
        <v>0</v>
      </c>
      <c r="L2452" s="35">
        <f>Data!BN10</f>
        <v>2.904322114372309E-2</v>
      </c>
      <c r="Q2452" s="21">
        <v>0</v>
      </c>
      <c r="R2452" s="21">
        <v>20.217076637835532</v>
      </c>
      <c r="S2452" s="21">
        <v>455.8585795938954</v>
      </c>
      <c r="T2452" s="38">
        <v>1.600288242671799E-2</v>
      </c>
    </row>
    <row r="2453" spans="1:20" x14ac:dyDescent="0.25">
      <c r="A2453" s="16" t="s">
        <v>324</v>
      </c>
      <c r="B2453" s="8" t="s">
        <v>338</v>
      </c>
      <c r="C2453" s="8" t="s">
        <v>71</v>
      </c>
      <c r="D2453" s="8" t="str">
        <f t="shared" si="253"/>
        <v>Week_49_old-generic-cofi</v>
      </c>
      <c r="E2453" s="8" t="str">
        <f t="shared" si="254"/>
        <v>Initial</v>
      </c>
      <c r="H2453" s="24">
        <f t="shared" si="255"/>
        <v>1.2150242315966423E-2</v>
      </c>
      <c r="I2453" s="6">
        <f t="shared" si="255"/>
        <v>3.05</v>
      </c>
      <c r="J2453" s="6">
        <f t="shared" si="255"/>
        <v>4766546.8439177414</v>
      </c>
      <c r="K2453" s="18">
        <f t="shared" si="255"/>
        <v>0</v>
      </c>
      <c r="L2453" s="35">
        <f>Data!BN11</f>
        <v>2.904322114372309E-2</v>
      </c>
      <c r="Q2453" s="21">
        <v>0</v>
      </c>
      <c r="R2453" s="21">
        <v>25.950993642803418</v>
      </c>
      <c r="S2453" s="21">
        <v>570.86790230524616</v>
      </c>
      <c r="T2453" s="38">
        <v>1.9106153770722112E-2</v>
      </c>
    </row>
    <row r="2454" spans="1:20" x14ac:dyDescent="0.25">
      <c r="A2454" s="16" t="s">
        <v>325</v>
      </c>
      <c r="B2454" s="8" t="s">
        <v>338</v>
      </c>
      <c r="C2454" s="8" t="s">
        <v>71</v>
      </c>
      <c r="D2454" s="8" t="str">
        <f t="shared" si="253"/>
        <v>Week_50_old-generic-cofi</v>
      </c>
      <c r="E2454" s="8" t="str">
        <f t="shared" si="254"/>
        <v>Initial</v>
      </c>
      <c r="H2454" s="24">
        <f t="shared" si="255"/>
        <v>1.2150242315966423E-2</v>
      </c>
      <c r="I2454" s="6">
        <f t="shared" si="255"/>
        <v>3.05</v>
      </c>
      <c r="J2454" s="6">
        <f t="shared" si="255"/>
        <v>4766546.8439177414</v>
      </c>
      <c r="K2454" s="18">
        <f t="shared" si="255"/>
        <v>0</v>
      </c>
      <c r="L2454" s="35">
        <f>Data!BN12</f>
        <v>2.5380112170640897E-2</v>
      </c>
      <c r="Q2454" s="21">
        <v>0</v>
      </c>
      <c r="R2454" s="21">
        <v>50.758751962872729</v>
      </c>
      <c r="S2454" s="21">
        <v>979.18649606014992</v>
      </c>
      <c r="T2454" s="38">
        <v>2.4648401113467666E-2</v>
      </c>
    </row>
    <row r="2455" spans="1:20" x14ac:dyDescent="0.25">
      <c r="A2455" s="16" t="s">
        <v>326</v>
      </c>
      <c r="B2455" s="8" t="s">
        <v>338</v>
      </c>
      <c r="C2455" s="8" t="s">
        <v>71</v>
      </c>
      <c r="D2455" s="8" t="str">
        <f t="shared" si="253"/>
        <v>Week_51_old-generic-cofi</v>
      </c>
      <c r="E2455" s="8" t="str">
        <f t="shared" si="254"/>
        <v>Initial</v>
      </c>
      <c r="H2455" s="24">
        <f t="shared" si="255"/>
        <v>1.2150242315966423E-2</v>
      </c>
      <c r="I2455" s="6">
        <f t="shared" si="255"/>
        <v>3.05</v>
      </c>
      <c r="J2455" s="6">
        <f t="shared" si="255"/>
        <v>4766546.8439177414</v>
      </c>
      <c r="K2455" s="18">
        <f t="shared" si="255"/>
        <v>0</v>
      </c>
      <c r="L2455" s="35">
        <f>Data!BN13</f>
        <v>2.5380112170640897E-2</v>
      </c>
      <c r="Q2455" s="21">
        <v>0</v>
      </c>
      <c r="R2455" s="21">
        <v>51.642929928961379</v>
      </c>
      <c r="S2455" s="21">
        <v>1166.1164352437415</v>
      </c>
      <c r="T2455" s="38">
        <v>4.087476306970006E-2</v>
      </c>
    </row>
    <row r="2456" spans="1:20" x14ac:dyDescent="0.25">
      <c r="A2456" s="16" t="s">
        <v>327</v>
      </c>
      <c r="B2456" s="8" t="s">
        <v>338</v>
      </c>
      <c r="C2456" s="8" t="s">
        <v>71</v>
      </c>
      <c r="D2456" s="8" t="str">
        <f t="shared" si="253"/>
        <v>Week_52_old-generic-cofi</v>
      </c>
      <c r="E2456" s="8" t="str">
        <f t="shared" si="254"/>
        <v>Initial</v>
      </c>
      <c r="H2456" s="24">
        <f t="shared" si="255"/>
        <v>1.2150242315966423E-2</v>
      </c>
      <c r="I2456" s="6">
        <f t="shared" si="255"/>
        <v>3.05</v>
      </c>
      <c r="J2456" s="6">
        <f t="shared" si="255"/>
        <v>4766546.8439177414</v>
      </c>
      <c r="K2456" s="18">
        <f t="shared" si="255"/>
        <v>0</v>
      </c>
      <c r="L2456" s="35">
        <f>Data!BN14</f>
        <v>2.5380112170640897E-2</v>
      </c>
      <c r="Q2456" s="21">
        <v>0</v>
      </c>
      <c r="R2456" s="21">
        <v>36.159319640817593</v>
      </c>
      <c r="S2456" s="21">
        <v>748.08419038643115</v>
      </c>
      <c r="T2456" s="38">
        <v>2.9015773114723808E-2</v>
      </c>
    </row>
    <row r="2457" spans="1:20" x14ac:dyDescent="0.25">
      <c r="A2457" s="17" t="s">
        <v>262</v>
      </c>
      <c r="B2457" s="8" t="s">
        <v>338</v>
      </c>
      <c r="C2457" s="8" t="s">
        <v>71</v>
      </c>
      <c r="D2457" s="8" t="str">
        <f t="shared" si="253"/>
        <v>Week_01-generic-cofi</v>
      </c>
      <c r="E2457" s="8" t="str">
        <f t="shared" si="254"/>
        <v>Umbrella-display.umb</v>
      </c>
      <c r="H2457" s="24">
        <f t="shared" si="255"/>
        <v>1.2150242315966423E-2</v>
      </c>
      <c r="I2457" s="6">
        <f t="shared" si="255"/>
        <v>3.05</v>
      </c>
      <c r="J2457" s="6">
        <f t="shared" si="255"/>
        <v>4766546.8439177414</v>
      </c>
      <c r="K2457" s="18">
        <f t="shared" si="255"/>
        <v>0</v>
      </c>
      <c r="L2457" s="35">
        <f>Data!BN15</f>
        <v>2.5380112170640897E-2</v>
      </c>
      <c r="Q2457" s="21">
        <v>0</v>
      </c>
      <c r="R2457" s="21">
        <v>0</v>
      </c>
      <c r="S2457" s="21">
        <v>0</v>
      </c>
      <c r="T2457" s="38">
        <v>0</v>
      </c>
    </row>
    <row r="2458" spans="1:20" x14ac:dyDescent="0.25">
      <c r="A2458" s="17" t="s">
        <v>263</v>
      </c>
      <c r="B2458" s="8" t="s">
        <v>338</v>
      </c>
      <c r="C2458" s="8" t="s">
        <v>71</v>
      </c>
      <c r="D2458" s="8" t="str">
        <f t="shared" si="253"/>
        <v>Week_02-generic-cofi</v>
      </c>
      <c r="E2458" s="8" t="str">
        <f t="shared" si="254"/>
        <v>Umbrella-display.umb</v>
      </c>
      <c r="H2458" s="24">
        <f t="shared" si="255"/>
        <v>1.2150242315966423E-2</v>
      </c>
      <c r="I2458" s="6">
        <f t="shared" si="255"/>
        <v>3.05</v>
      </c>
      <c r="J2458" s="6">
        <f t="shared" si="255"/>
        <v>4766546.8439177414</v>
      </c>
      <c r="K2458" s="18">
        <f t="shared" si="255"/>
        <v>0</v>
      </c>
      <c r="L2458" s="35">
        <f>Data!BN16</f>
        <v>2.4071858965968689E-2</v>
      </c>
      <c r="Q2458" s="21">
        <v>0</v>
      </c>
      <c r="R2458" s="21">
        <v>0</v>
      </c>
      <c r="S2458" s="21">
        <v>0</v>
      </c>
      <c r="T2458" s="38">
        <v>0</v>
      </c>
    </row>
    <row r="2459" spans="1:20" x14ac:dyDescent="0.25">
      <c r="A2459" s="17" t="s">
        <v>264</v>
      </c>
      <c r="B2459" s="8" t="s">
        <v>338</v>
      </c>
      <c r="C2459" s="8" t="s">
        <v>71</v>
      </c>
      <c r="D2459" s="8" t="str">
        <f t="shared" si="253"/>
        <v>Week_03-generic-cofi</v>
      </c>
      <c r="E2459" s="8" t="str">
        <f t="shared" si="254"/>
        <v>Umbrella-display.umb</v>
      </c>
      <c r="H2459" s="24">
        <f t="shared" si="255"/>
        <v>1.2150242315966423E-2</v>
      </c>
      <c r="I2459" s="6">
        <f t="shared" si="255"/>
        <v>3.05</v>
      </c>
      <c r="J2459" s="6">
        <f t="shared" si="255"/>
        <v>4766546.8439177414</v>
      </c>
      <c r="K2459" s="18">
        <f t="shared" si="255"/>
        <v>0</v>
      </c>
      <c r="L2459" s="35">
        <f>Data!BN17</f>
        <v>2.4071858965968689E-2</v>
      </c>
      <c r="Q2459" s="21">
        <v>0</v>
      </c>
      <c r="R2459" s="21">
        <v>0</v>
      </c>
      <c r="S2459" s="21">
        <v>0</v>
      </c>
      <c r="T2459" s="38">
        <v>0</v>
      </c>
    </row>
    <row r="2460" spans="1:20" x14ac:dyDescent="0.25">
      <c r="A2460" s="17" t="s">
        <v>265</v>
      </c>
      <c r="B2460" s="8" t="s">
        <v>338</v>
      </c>
      <c r="C2460" s="8" t="s">
        <v>71</v>
      </c>
      <c r="D2460" s="8" t="str">
        <f t="shared" si="253"/>
        <v>Week_04-generic-cofi</v>
      </c>
      <c r="E2460" s="8" t="str">
        <f t="shared" si="254"/>
        <v>Umbrella-display.umb</v>
      </c>
      <c r="H2460" s="24">
        <f t="shared" si="255"/>
        <v>1.2150242315966423E-2</v>
      </c>
      <c r="I2460" s="6">
        <f t="shared" si="255"/>
        <v>3.05</v>
      </c>
      <c r="J2460" s="6">
        <f t="shared" si="255"/>
        <v>4766546.8439177414</v>
      </c>
      <c r="K2460" s="18">
        <f t="shared" si="255"/>
        <v>0</v>
      </c>
      <c r="L2460" s="35">
        <f>Data!BN18</f>
        <v>2.4071858965968689E-2</v>
      </c>
      <c r="Q2460" s="21">
        <v>0</v>
      </c>
      <c r="R2460" s="21">
        <v>0</v>
      </c>
      <c r="S2460" s="21">
        <v>0</v>
      </c>
      <c r="T2460" s="38">
        <v>0</v>
      </c>
    </row>
    <row r="2461" spans="1:20" x14ac:dyDescent="0.25">
      <c r="A2461" s="17" t="s">
        <v>266</v>
      </c>
      <c r="B2461" s="8" t="s">
        <v>338</v>
      </c>
      <c r="C2461" s="8" t="s">
        <v>71</v>
      </c>
      <c r="D2461" s="8" t="str">
        <f t="shared" si="253"/>
        <v>Week_05-generic-cofi</v>
      </c>
      <c r="E2461" s="8" t="str">
        <f t="shared" si="254"/>
        <v>Umbrella-display.umb</v>
      </c>
      <c r="H2461" s="24">
        <f t="shared" ref="H2461:K2476" si="256">H2460</f>
        <v>1.2150242315966423E-2</v>
      </c>
      <c r="I2461" s="6">
        <f t="shared" si="256"/>
        <v>3.05</v>
      </c>
      <c r="J2461" s="6">
        <f t="shared" si="256"/>
        <v>4766546.8439177414</v>
      </c>
      <c r="K2461" s="18">
        <f t="shared" si="256"/>
        <v>0</v>
      </c>
      <c r="L2461" s="35">
        <f>Data!BN19</f>
        <v>2.4071858965968689E-2</v>
      </c>
      <c r="Q2461" s="21">
        <v>0</v>
      </c>
      <c r="R2461" s="21">
        <v>0</v>
      </c>
      <c r="S2461" s="21">
        <v>0</v>
      </c>
      <c r="T2461" s="38">
        <v>0</v>
      </c>
    </row>
    <row r="2462" spans="1:20" x14ac:dyDescent="0.25">
      <c r="A2462" s="17" t="s">
        <v>267</v>
      </c>
      <c r="B2462" s="8" t="s">
        <v>338</v>
      </c>
      <c r="C2462" s="8" t="s">
        <v>71</v>
      </c>
      <c r="D2462" s="8" t="str">
        <f t="shared" si="253"/>
        <v>Week_06-generic-cofi</v>
      </c>
      <c r="E2462" s="8" t="str">
        <f t="shared" si="254"/>
        <v>Umbrella-display.umb</v>
      </c>
      <c r="H2462" s="24">
        <f t="shared" si="256"/>
        <v>1.2150242315966423E-2</v>
      </c>
      <c r="I2462" s="6">
        <f t="shared" si="256"/>
        <v>3.05</v>
      </c>
      <c r="J2462" s="6">
        <f t="shared" si="256"/>
        <v>4766546.8439177414</v>
      </c>
      <c r="K2462" s="18">
        <f t="shared" si="256"/>
        <v>0</v>
      </c>
      <c r="L2462" s="35">
        <f>Data!BN20</f>
        <v>2.4856810888772018E-2</v>
      </c>
      <c r="Q2462" s="21">
        <v>0</v>
      </c>
      <c r="R2462" s="21">
        <v>0</v>
      </c>
      <c r="S2462" s="21">
        <v>0</v>
      </c>
      <c r="T2462" s="38">
        <v>0</v>
      </c>
    </row>
    <row r="2463" spans="1:20" x14ac:dyDescent="0.25">
      <c r="A2463" s="17" t="s">
        <v>268</v>
      </c>
      <c r="B2463" s="8" t="s">
        <v>338</v>
      </c>
      <c r="C2463" s="8" t="s">
        <v>71</v>
      </c>
      <c r="D2463" s="8" t="str">
        <f t="shared" si="253"/>
        <v>Week_07-generic-cofi</v>
      </c>
      <c r="E2463" s="8" t="str">
        <f t="shared" si="254"/>
        <v>Umbrella-display.umb</v>
      </c>
      <c r="H2463" s="24">
        <f t="shared" si="256"/>
        <v>1.2150242315966423E-2</v>
      </c>
      <c r="I2463" s="6">
        <f t="shared" si="256"/>
        <v>3.05</v>
      </c>
      <c r="J2463" s="6">
        <f t="shared" si="256"/>
        <v>4766546.8439177414</v>
      </c>
      <c r="K2463" s="18">
        <f t="shared" si="256"/>
        <v>0</v>
      </c>
      <c r="L2463" s="35">
        <f>Data!BN21</f>
        <v>2.4856810888772018E-2</v>
      </c>
      <c r="Q2463" s="21">
        <v>0</v>
      </c>
      <c r="R2463" s="21">
        <v>0</v>
      </c>
      <c r="S2463" s="21">
        <v>0</v>
      </c>
      <c r="T2463" s="38">
        <v>0</v>
      </c>
    </row>
    <row r="2464" spans="1:20" x14ac:dyDescent="0.25">
      <c r="A2464" s="17" t="s">
        <v>269</v>
      </c>
      <c r="B2464" s="8" t="s">
        <v>338</v>
      </c>
      <c r="C2464" s="8" t="s">
        <v>71</v>
      </c>
      <c r="D2464" s="8" t="str">
        <f t="shared" si="253"/>
        <v>Week_08-generic-cofi</v>
      </c>
      <c r="E2464" s="8" t="str">
        <f t="shared" si="254"/>
        <v>Umbrella-display.umb</v>
      </c>
      <c r="H2464" s="24">
        <f t="shared" si="256"/>
        <v>1.2150242315966423E-2</v>
      </c>
      <c r="I2464" s="6">
        <f t="shared" si="256"/>
        <v>3.05</v>
      </c>
      <c r="J2464" s="6">
        <f t="shared" si="256"/>
        <v>4766546.8439177414</v>
      </c>
      <c r="K2464" s="18">
        <f t="shared" si="256"/>
        <v>0</v>
      </c>
      <c r="L2464" s="35">
        <f>Data!BN22</f>
        <v>2.4856810888772018E-2</v>
      </c>
      <c r="Q2464" s="21">
        <v>0</v>
      </c>
      <c r="R2464" s="21">
        <v>0</v>
      </c>
      <c r="S2464" s="21">
        <v>0</v>
      </c>
      <c r="T2464" s="38">
        <v>0</v>
      </c>
    </row>
    <row r="2465" spans="1:20" x14ac:dyDescent="0.25">
      <c r="A2465" s="17" t="s">
        <v>270</v>
      </c>
      <c r="B2465" s="8" t="s">
        <v>338</v>
      </c>
      <c r="C2465" s="8" t="s">
        <v>71</v>
      </c>
      <c r="D2465" s="8" t="str">
        <f t="shared" si="253"/>
        <v>Week_09-generic-cofi</v>
      </c>
      <c r="E2465" s="8" t="str">
        <f t="shared" si="254"/>
        <v>Umbrella-display.umb</v>
      </c>
      <c r="H2465" s="24">
        <f t="shared" si="256"/>
        <v>1.2150242315966423E-2</v>
      </c>
      <c r="I2465" s="6">
        <f t="shared" si="256"/>
        <v>3.05</v>
      </c>
      <c r="J2465" s="6">
        <f t="shared" si="256"/>
        <v>4766546.8439177414</v>
      </c>
      <c r="K2465" s="18">
        <f t="shared" si="256"/>
        <v>0</v>
      </c>
      <c r="L2465" s="35">
        <f>Data!BN23</f>
        <v>2.4856810888772018E-2</v>
      </c>
      <c r="Q2465" s="21">
        <v>0</v>
      </c>
      <c r="R2465" s="21">
        <v>0</v>
      </c>
      <c r="S2465" s="21">
        <v>0</v>
      </c>
      <c r="T2465" s="38">
        <v>0</v>
      </c>
    </row>
    <row r="2466" spans="1:20" x14ac:dyDescent="0.25">
      <c r="A2466" s="17" t="s">
        <v>249</v>
      </c>
      <c r="B2466" s="8" t="s">
        <v>338</v>
      </c>
      <c r="C2466" s="8" t="s">
        <v>71</v>
      </c>
      <c r="D2466" s="8" t="str">
        <f t="shared" si="253"/>
        <v>Week_10-generic-cofi</v>
      </c>
      <c r="E2466" s="8" t="str">
        <f t="shared" si="254"/>
        <v>Umbrella-display.umb</v>
      </c>
      <c r="H2466" s="24">
        <f t="shared" si="256"/>
        <v>1.2150242315966423E-2</v>
      </c>
      <c r="I2466" s="6">
        <f t="shared" si="256"/>
        <v>3.05</v>
      </c>
      <c r="J2466" s="6">
        <f t="shared" si="256"/>
        <v>4766546.8439177414</v>
      </c>
      <c r="K2466" s="18">
        <f t="shared" si="256"/>
        <v>0</v>
      </c>
      <c r="L2466" s="35">
        <f>Data!BN24</f>
        <v>2.4856810888772018E-2</v>
      </c>
      <c r="Q2466" s="21">
        <v>0</v>
      </c>
      <c r="R2466" s="21">
        <v>0</v>
      </c>
      <c r="S2466" s="21">
        <v>0</v>
      </c>
      <c r="T2466" s="38">
        <v>0</v>
      </c>
    </row>
    <row r="2467" spans="1:20" x14ac:dyDescent="0.25">
      <c r="A2467" s="17" t="s">
        <v>250</v>
      </c>
      <c r="B2467" s="8" t="s">
        <v>338</v>
      </c>
      <c r="C2467" s="8" t="s">
        <v>71</v>
      </c>
      <c r="D2467" s="8" t="str">
        <f t="shared" si="253"/>
        <v>Week_11-generic-cofi</v>
      </c>
      <c r="E2467" s="8" t="str">
        <f t="shared" si="254"/>
        <v>Umbrella-display.umb</v>
      </c>
      <c r="H2467" s="24">
        <f t="shared" si="256"/>
        <v>1.2150242315966423E-2</v>
      </c>
      <c r="I2467" s="6">
        <f t="shared" si="256"/>
        <v>3.05</v>
      </c>
      <c r="J2467" s="6">
        <f t="shared" si="256"/>
        <v>4766546.8439177414</v>
      </c>
      <c r="K2467" s="18">
        <f t="shared" si="256"/>
        <v>0</v>
      </c>
      <c r="L2467" s="35">
        <f>Data!BN25</f>
        <v>2.4856810888772018E-2</v>
      </c>
      <c r="Q2467" s="21">
        <v>0</v>
      </c>
      <c r="R2467" s="21">
        <v>0</v>
      </c>
      <c r="S2467" s="21">
        <v>0</v>
      </c>
      <c r="T2467" s="38">
        <v>0</v>
      </c>
    </row>
    <row r="2468" spans="1:20" x14ac:dyDescent="0.25">
      <c r="A2468" s="17" t="s">
        <v>251</v>
      </c>
      <c r="B2468" s="8" t="s">
        <v>338</v>
      </c>
      <c r="C2468" s="8" t="s">
        <v>71</v>
      </c>
      <c r="D2468" s="8" t="str">
        <f t="shared" si="253"/>
        <v>Week_12-generic-cofi</v>
      </c>
      <c r="E2468" s="8" t="str">
        <f t="shared" si="254"/>
        <v>Umbrella-display.umb</v>
      </c>
      <c r="H2468" s="24">
        <f t="shared" si="256"/>
        <v>1.2150242315966423E-2</v>
      </c>
      <c r="I2468" s="6">
        <f t="shared" si="256"/>
        <v>3.05</v>
      </c>
      <c r="J2468" s="6">
        <f t="shared" si="256"/>
        <v>4766546.8439177414</v>
      </c>
      <c r="K2468" s="18">
        <f t="shared" si="256"/>
        <v>0</v>
      </c>
      <c r="L2468" s="35">
        <f>Data!BN26</f>
        <v>2.4856810888772018E-2</v>
      </c>
      <c r="Q2468" s="21">
        <v>0</v>
      </c>
      <c r="R2468" s="21">
        <v>0</v>
      </c>
      <c r="S2468" s="21">
        <v>0</v>
      </c>
      <c r="T2468" s="38">
        <v>0</v>
      </c>
    </row>
    <row r="2469" spans="1:20" x14ac:dyDescent="0.25">
      <c r="A2469" s="17" t="s">
        <v>252</v>
      </c>
      <c r="B2469" s="8" t="s">
        <v>338</v>
      </c>
      <c r="C2469" s="8" t="s">
        <v>71</v>
      </c>
      <c r="D2469" s="8" t="str">
        <f t="shared" si="253"/>
        <v>Week_13-generic-cofi</v>
      </c>
      <c r="E2469" s="8" t="str">
        <f t="shared" si="254"/>
        <v>Umbrella-display.umb</v>
      </c>
      <c r="H2469" s="24">
        <f t="shared" si="256"/>
        <v>1.2150242315966423E-2</v>
      </c>
      <c r="I2469" s="6">
        <f t="shared" si="256"/>
        <v>3.05</v>
      </c>
      <c r="J2469" s="6">
        <f t="shared" si="256"/>
        <v>4766546.8439177414</v>
      </c>
      <c r="K2469" s="18">
        <f t="shared" si="256"/>
        <v>0</v>
      </c>
      <c r="L2469" s="35">
        <f>Data!BN27</f>
        <v>2.4856810888772018E-2</v>
      </c>
      <c r="Q2469" s="21">
        <v>0</v>
      </c>
      <c r="R2469" s="21">
        <v>0</v>
      </c>
      <c r="S2469" s="21">
        <v>0</v>
      </c>
      <c r="T2469" s="38">
        <v>0</v>
      </c>
    </row>
    <row r="2470" spans="1:20" x14ac:dyDescent="0.25">
      <c r="A2470" s="17" t="s">
        <v>253</v>
      </c>
      <c r="B2470" s="8" t="s">
        <v>338</v>
      </c>
      <c r="C2470" s="8" t="s">
        <v>71</v>
      </c>
      <c r="D2470" s="8" t="str">
        <f t="shared" si="253"/>
        <v>Week_14-generic-cofi</v>
      </c>
      <c r="E2470" s="8" t="str">
        <f t="shared" si="254"/>
        <v>Umbrella-display.umb</v>
      </c>
      <c r="H2470" s="24">
        <f t="shared" si="256"/>
        <v>1.2150242315966423E-2</v>
      </c>
      <c r="I2470" s="6">
        <f t="shared" si="256"/>
        <v>3.05</v>
      </c>
      <c r="J2470" s="6">
        <f t="shared" si="256"/>
        <v>4766546.8439177414</v>
      </c>
      <c r="K2470" s="18">
        <f t="shared" si="256"/>
        <v>0</v>
      </c>
      <c r="L2470" s="35">
        <f>Data!BN28</f>
        <v>2.4856810888772018E-2</v>
      </c>
      <c r="Q2470" s="21">
        <v>0</v>
      </c>
      <c r="R2470" s="21">
        <v>0</v>
      </c>
      <c r="S2470" s="21">
        <v>0</v>
      </c>
      <c r="T2470" s="38">
        <v>0</v>
      </c>
    </row>
    <row r="2471" spans="1:20" x14ac:dyDescent="0.25">
      <c r="A2471" s="17" t="s">
        <v>254</v>
      </c>
      <c r="B2471" s="8" t="s">
        <v>338</v>
      </c>
      <c r="C2471" s="8" t="s">
        <v>71</v>
      </c>
      <c r="D2471" s="8" t="str">
        <f t="shared" si="253"/>
        <v>Week_15-generic-cofi</v>
      </c>
      <c r="E2471" s="8" t="str">
        <f t="shared" si="254"/>
        <v>Umbrella-display.umb</v>
      </c>
      <c r="H2471" s="24">
        <f t="shared" si="256"/>
        <v>1.2150242315966423E-2</v>
      </c>
      <c r="I2471" s="6">
        <f t="shared" si="256"/>
        <v>3.05</v>
      </c>
      <c r="J2471" s="6">
        <f t="shared" si="256"/>
        <v>4766546.8439177414</v>
      </c>
      <c r="K2471" s="18">
        <f t="shared" si="256"/>
        <v>0</v>
      </c>
      <c r="L2471" s="35">
        <f>Data!BN29</f>
        <v>2.5641762811575344E-2</v>
      </c>
      <c r="Q2471" s="21">
        <v>0</v>
      </c>
      <c r="R2471" s="21">
        <v>0</v>
      </c>
      <c r="S2471" s="21">
        <v>0</v>
      </c>
      <c r="T2471" s="38">
        <v>0</v>
      </c>
    </row>
    <row r="2472" spans="1:20" x14ac:dyDescent="0.25">
      <c r="A2472" s="17" t="s">
        <v>255</v>
      </c>
      <c r="B2472" s="8" t="s">
        <v>338</v>
      </c>
      <c r="C2472" s="8" t="s">
        <v>71</v>
      </c>
      <c r="D2472" s="8" t="str">
        <f t="shared" si="253"/>
        <v>Week_16-generic-cofi</v>
      </c>
      <c r="E2472" s="8" t="str">
        <f t="shared" si="254"/>
        <v>Umbrella-display.umb</v>
      </c>
      <c r="H2472" s="24">
        <f t="shared" si="256"/>
        <v>1.2150242315966423E-2</v>
      </c>
      <c r="I2472" s="6">
        <f t="shared" si="256"/>
        <v>3.05</v>
      </c>
      <c r="J2472" s="6">
        <f t="shared" si="256"/>
        <v>4766546.8439177414</v>
      </c>
      <c r="K2472" s="18">
        <f t="shared" si="256"/>
        <v>0</v>
      </c>
      <c r="L2472" s="35">
        <f>Data!BN30</f>
        <v>2.5641762811575344E-2</v>
      </c>
      <c r="Q2472" s="21">
        <v>0</v>
      </c>
      <c r="R2472" s="21">
        <v>0</v>
      </c>
      <c r="S2472" s="21">
        <v>0</v>
      </c>
      <c r="T2472" s="38">
        <v>0</v>
      </c>
    </row>
    <row r="2473" spans="1:20" x14ac:dyDescent="0.25">
      <c r="A2473" s="17" t="s">
        <v>256</v>
      </c>
      <c r="B2473" s="8" t="s">
        <v>338</v>
      </c>
      <c r="C2473" s="8" t="s">
        <v>71</v>
      </c>
      <c r="D2473" s="8" t="str">
        <f t="shared" si="253"/>
        <v>Week_17-generic-cofi</v>
      </c>
      <c r="E2473" s="8" t="str">
        <f t="shared" si="254"/>
        <v>Umbrella-display.umb</v>
      </c>
      <c r="H2473" s="24">
        <f t="shared" si="256"/>
        <v>1.2150242315966423E-2</v>
      </c>
      <c r="I2473" s="6">
        <f t="shared" si="256"/>
        <v>3.05</v>
      </c>
      <c r="J2473" s="6">
        <f t="shared" si="256"/>
        <v>4766546.8439177414</v>
      </c>
      <c r="K2473" s="18">
        <f t="shared" si="256"/>
        <v>0</v>
      </c>
      <c r="L2473" s="35">
        <f>Data!BN31</f>
        <v>2.5641762811575344E-2</v>
      </c>
      <c r="Q2473" s="21">
        <v>0</v>
      </c>
      <c r="R2473" s="21">
        <v>0</v>
      </c>
      <c r="S2473" s="21">
        <v>0</v>
      </c>
      <c r="T2473" s="38">
        <v>0</v>
      </c>
    </row>
    <row r="2474" spans="1:20" x14ac:dyDescent="0.25">
      <c r="A2474" s="17" t="s">
        <v>257</v>
      </c>
      <c r="B2474" s="8" t="s">
        <v>338</v>
      </c>
      <c r="C2474" s="8" t="s">
        <v>71</v>
      </c>
      <c r="D2474" s="8" t="str">
        <f t="shared" si="253"/>
        <v>Week_18-generic-cofi</v>
      </c>
      <c r="E2474" s="8" t="str">
        <f t="shared" si="254"/>
        <v>Umbrella-display.umb</v>
      </c>
      <c r="H2474" s="24">
        <f t="shared" si="256"/>
        <v>1.2150242315966423E-2</v>
      </c>
      <c r="I2474" s="6">
        <f t="shared" si="256"/>
        <v>3.05</v>
      </c>
      <c r="J2474" s="6">
        <f t="shared" si="256"/>
        <v>4766546.8439177414</v>
      </c>
      <c r="K2474" s="18">
        <f t="shared" si="256"/>
        <v>0</v>
      </c>
      <c r="L2474" s="35">
        <f>Data!BN32</f>
        <v>2.5641762811575344E-2</v>
      </c>
      <c r="Q2474" s="21">
        <v>0</v>
      </c>
      <c r="R2474" s="21">
        <v>0</v>
      </c>
      <c r="S2474" s="21">
        <v>0</v>
      </c>
      <c r="T2474" s="38">
        <v>0</v>
      </c>
    </row>
    <row r="2475" spans="1:20" x14ac:dyDescent="0.25">
      <c r="A2475" s="17" t="s">
        <v>258</v>
      </c>
      <c r="B2475" s="8" t="s">
        <v>338</v>
      </c>
      <c r="C2475" s="8" t="s">
        <v>71</v>
      </c>
      <c r="D2475" s="8" t="str">
        <f t="shared" si="253"/>
        <v>Week_19-generic-cofi</v>
      </c>
      <c r="E2475" s="8" t="str">
        <f t="shared" si="254"/>
        <v>Umbrella-display.umb</v>
      </c>
      <c r="H2475" s="24">
        <f t="shared" si="256"/>
        <v>1.2150242315966423E-2</v>
      </c>
      <c r="I2475" s="6">
        <f t="shared" si="256"/>
        <v>3.05</v>
      </c>
      <c r="J2475" s="6">
        <f t="shared" si="256"/>
        <v>4766546.8439177414</v>
      </c>
      <c r="K2475" s="18">
        <f t="shared" si="256"/>
        <v>0</v>
      </c>
      <c r="L2475" s="35">
        <f>Data!BN33</f>
        <v>2.4071858965968689E-2</v>
      </c>
      <c r="Q2475" s="21">
        <v>0</v>
      </c>
      <c r="R2475" s="21">
        <v>0</v>
      </c>
      <c r="S2475" s="21">
        <v>0</v>
      </c>
      <c r="T2475" s="38">
        <v>0</v>
      </c>
    </row>
    <row r="2476" spans="1:20" x14ac:dyDescent="0.25">
      <c r="A2476" s="17" t="s">
        <v>259</v>
      </c>
      <c r="B2476" s="8" t="s">
        <v>338</v>
      </c>
      <c r="C2476" s="8" t="s">
        <v>71</v>
      </c>
      <c r="D2476" s="8" t="str">
        <f t="shared" si="253"/>
        <v>Week_20-generic-cofi</v>
      </c>
      <c r="E2476" s="8" t="str">
        <f t="shared" si="254"/>
        <v>Umbrella-display.umb</v>
      </c>
      <c r="H2476" s="24">
        <f t="shared" si="256"/>
        <v>1.2150242315966423E-2</v>
      </c>
      <c r="I2476" s="6">
        <f t="shared" si="256"/>
        <v>3.05</v>
      </c>
      <c r="J2476" s="6">
        <f t="shared" si="256"/>
        <v>4766546.8439177414</v>
      </c>
      <c r="K2476" s="18">
        <f t="shared" si="256"/>
        <v>0</v>
      </c>
      <c r="L2476" s="35">
        <f>Data!BN34</f>
        <v>2.4071858965968689E-2</v>
      </c>
      <c r="Q2476" s="21">
        <v>0</v>
      </c>
      <c r="R2476" s="21">
        <v>0</v>
      </c>
      <c r="S2476" s="21">
        <v>0</v>
      </c>
      <c r="T2476" s="38">
        <v>0</v>
      </c>
    </row>
    <row r="2477" spans="1:20" x14ac:dyDescent="0.25">
      <c r="A2477" s="17" t="s">
        <v>260</v>
      </c>
      <c r="B2477" s="8" t="s">
        <v>338</v>
      </c>
      <c r="C2477" s="8" t="s">
        <v>71</v>
      </c>
      <c r="D2477" s="8" t="str">
        <f t="shared" si="253"/>
        <v>Week_21-generic-cofi</v>
      </c>
      <c r="E2477" s="8" t="str">
        <f t="shared" si="254"/>
        <v>Umbrella-display.umb</v>
      </c>
      <c r="H2477" s="24">
        <f t="shared" ref="H2477:K2492" si="257">H2476</f>
        <v>1.2150242315966423E-2</v>
      </c>
      <c r="I2477" s="6">
        <f t="shared" si="257"/>
        <v>3.05</v>
      </c>
      <c r="J2477" s="6">
        <f t="shared" si="257"/>
        <v>4766546.8439177414</v>
      </c>
      <c r="K2477" s="18">
        <f t="shared" si="257"/>
        <v>0</v>
      </c>
      <c r="L2477" s="35">
        <f>Data!BN35</f>
        <v>2.4071858965968689E-2</v>
      </c>
      <c r="Q2477" s="21">
        <v>0</v>
      </c>
      <c r="R2477" s="21">
        <v>0</v>
      </c>
      <c r="S2477" s="21">
        <v>0</v>
      </c>
      <c r="T2477" s="38">
        <v>0</v>
      </c>
    </row>
    <row r="2478" spans="1:20" x14ac:dyDescent="0.25">
      <c r="A2478" s="17" t="s">
        <v>261</v>
      </c>
      <c r="B2478" s="8" t="s">
        <v>338</v>
      </c>
      <c r="C2478" s="8" t="s">
        <v>71</v>
      </c>
      <c r="D2478" s="8" t="str">
        <f t="shared" si="253"/>
        <v>Week_22-generic-cofi</v>
      </c>
      <c r="E2478" s="8" t="str">
        <f t="shared" si="254"/>
        <v>Umbrella-display.umb</v>
      </c>
      <c r="H2478" s="24">
        <f t="shared" si="257"/>
        <v>1.2150242315966423E-2</v>
      </c>
      <c r="I2478" s="6">
        <f t="shared" si="257"/>
        <v>3.05</v>
      </c>
      <c r="J2478" s="6">
        <f t="shared" si="257"/>
        <v>4766546.8439177414</v>
      </c>
      <c r="K2478" s="18">
        <f t="shared" si="257"/>
        <v>0</v>
      </c>
      <c r="L2478" s="35">
        <f>Data!BN36</f>
        <v>2.4071858965968689E-2</v>
      </c>
      <c r="Q2478" s="21">
        <v>0</v>
      </c>
      <c r="R2478" s="21">
        <v>0</v>
      </c>
      <c r="S2478" s="21">
        <v>0</v>
      </c>
      <c r="T2478" s="38">
        <v>0</v>
      </c>
    </row>
    <row r="2479" spans="1:20" x14ac:dyDescent="0.25">
      <c r="A2479" s="17" t="s">
        <v>278</v>
      </c>
      <c r="B2479" s="8" t="s">
        <v>338</v>
      </c>
      <c r="C2479" s="8" t="s">
        <v>71</v>
      </c>
      <c r="D2479" s="8" t="str">
        <f t="shared" si="253"/>
        <v>Week_23-generic-cofi</v>
      </c>
      <c r="E2479" s="8" t="str">
        <f t="shared" si="254"/>
        <v>Umbrella-display.umb</v>
      </c>
      <c r="H2479" s="24">
        <f t="shared" si="257"/>
        <v>1.2150242315966423E-2</v>
      </c>
      <c r="I2479" s="6">
        <f t="shared" si="257"/>
        <v>3.05</v>
      </c>
      <c r="J2479" s="6">
        <f t="shared" si="257"/>
        <v>4766546.8439177414</v>
      </c>
      <c r="K2479" s="18">
        <f t="shared" si="257"/>
        <v>0</v>
      </c>
      <c r="L2479" s="35">
        <f>Data!BN37</f>
        <v>2.4856810888772018E-2</v>
      </c>
      <c r="Q2479" s="21">
        <v>0</v>
      </c>
      <c r="R2479" s="21">
        <v>0</v>
      </c>
      <c r="S2479" s="21">
        <v>0</v>
      </c>
      <c r="T2479" s="38">
        <v>0</v>
      </c>
    </row>
    <row r="2480" spans="1:20" x14ac:dyDescent="0.25">
      <c r="A2480" s="17" t="s">
        <v>279</v>
      </c>
      <c r="B2480" s="8" t="s">
        <v>338</v>
      </c>
      <c r="C2480" s="8" t="s">
        <v>71</v>
      </c>
      <c r="D2480" s="8" t="str">
        <f t="shared" si="253"/>
        <v>Week_24-generic-cofi</v>
      </c>
      <c r="E2480" s="8" t="str">
        <f t="shared" si="254"/>
        <v>Umbrella-display.umb</v>
      </c>
      <c r="H2480" s="24">
        <f t="shared" si="257"/>
        <v>1.2150242315966423E-2</v>
      </c>
      <c r="I2480" s="6">
        <f t="shared" si="257"/>
        <v>3.05</v>
      </c>
      <c r="J2480" s="6">
        <f t="shared" si="257"/>
        <v>4766546.8439177414</v>
      </c>
      <c r="K2480" s="18">
        <f t="shared" si="257"/>
        <v>0</v>
      </c>
      <c r="L2480" s="35">
        <f>Data!BN38</f>
        <v>2.4856810888772018E-2</v>
      </c>
      <c r="Q2480" s="21">
        <v>0</v>
      </c>
      <c r="R2480" s="21">
        <v>0</v>
      </c>
      <c r="S2480" s="21">
        <v>0</v>
      </c>
      <c r="T2480" s="38">
        <v>0</v>
      </c>
    </row>
    <row r="2481" spans="1:20" x14ac:dyDescent="0.25">
      <c r="A2481" s="17" t="s">
        <v>280</v>
      </c>
      <c r="B2481" s="8" t="s">
        <v>338</v>
      </c>
      <c r="C2481" s="8" t="s">
        <v>71</v>
      </c>
      <c r="D2481" s="8" t="str">
        <f t="shared" si="253"/>
        <v>Week_25-generic-cofi</v>
      </c>
      <c r="E2481" s="8" t="str">
        <f t="shared" si="254"/>
        <v>Umbrella-display.umb</v>
      </c>
      <c r="H2481" s="24">
        <f t="shared" si="257"/>
        <v>1.2150242315966423E-2</v>
      </c>
      <c r="I2481" s="6">
        <f t="shared" si="257"/>
        <v>3.05</v>
      </c>
      <c r="J2481" s="6">
        <f t="shared" si="257"/>
        <v>4766546.8439177414</v>
      </c>
      <c r="K2481" s="18">
        <f t="shared" si="257"/>
        <v>0</v>
      </c>
      <c r="L2481" s="35">
        <f>Data!BN39</f>
        <v>2.4856810888772018E-2</v>
      </c>
      <c r="Q2481" s="21">
        <v>0</v>
      </c>
      <c r="R2481" s="21">
        <v>0</v>
      </c>
      <c r="S2481" s="21">
        <v>0</v>
      </c>
      <c r="T2481" s="38">
        <v>0</v>
      </c>
    </row>
    <row r="2482" spans="1:20" x14ac:dyDescent="0.25">
      <c r="A2482" s="17" t="s">
        <v>281</v>
      </c>
      <c r="B2482" s="8" t="s">
        <v>338</v>
      </c>
      <c r="C2482" s="8" t="s">
        <v>71</v>
      </c>
      <c r="D2482" s="8" t="str">
        <f t="shared" si="253"/>
        <v>Week_26-generic-cofi</v>
      </c>
      <c r="E2482" s="8" t="str">
        <f t="shared" si="254"/>
        <v>Umbrella-display.umb</v>
      </c>
      <c r="H2482" s="24">
        <f t="shared" si="257"/>
        <v>1.2150242315966423E-2</v>
      </c>
      <c r="I2482" s="6">
        <f t="shared" si="257"/>
        <v>3.05</v>
      </c>
      <c r="J2482" s="6">
        <f t="shared" si="257"/>
        <v>4766546.8439177414</v>
      </c>
      <c r="K2482" s="18">
        <f t="shared" si="257"/>
        <v>0</v>
      </c>
      <c r="L2482" s="35">
        <f>Data!BN40</f>
        <v>2.4856810888772018E-2</v>
      </c>
      <c r="Q2482" s="21">
        <v>0</v>
      </c>
      <c r="R2482" s="21">
        <v>0</v>
      </c>
      <c r="S2482" s="21">
        <v>0</v>
      </c>
      <c r="T2482" s="38">
        <v>0</v>
      </c>
    </row>
    <row r="2483" spans="1:20" x14ac:dyDescent="0.25">
      <c r="A2483" s="17" t="s">
        <v>282</v>
      </c>
      <c r="B2483" s="8" t="s">
        <v>338</v>
      </c>
      <c r="C2483" s="8" t="s">
        <v>71</v>
      </c>
      <c r="D2483" s="8" t="str">
        <f t="shared" si="253"/>
        <v>Week_27-generic-cofi</v>
      </c>
      <c r="E2483" s="8" t="str">
        <f t="shared" si="254"/>
        <v>Umbrella-display.umb</v>
      </c>
      <c r="H2483" s="24">
        <f t="shared" si="257"/>
        <v>1.2150242315966423E-2</v>
      </c>
      <c r="I2483" s="6">
        <f t="shared" si="257"/>
        <v>3.05</v>
      </c>
      <c r="J2483" s="6">
        <f t="shared" si="257"/>
        <v>4766546.8439177414</v>
      </c>
      <c r="K2483" s="18">
        <f t="shared" si="257"/>
        <v>0</v>
      </c>
      <c r="L2483" s="35">
        <f>Data!BN41</f>
        <v>2.4856810888772018E-2</v>
      </c>
      <c r="Q2483" s="21">
        <v>0</v>
      </c>
      <c r="R2483" s="21">
        <v>0</v>
      </c>
      <c r="S2483" s="21">
        <v>0</v>
      </c>
      <c r="T2483" s="38">
        <v>0</v>
      </c>
    </row>
    <row r="2484" spans="1:20" x14ac:dyDescent="0.25">
      <c r="A2484" s="17" t="s">
        <v>283</v>
      </c>
      <c r="B2484" s="8" t="s">
        <v>338</v>
      </c>
      <c r="C2484" s="8" t="s">
        <v>71</v>
      </c>
      <c r="D2484" s="8" t="str">
        <f t="shared" si="253"/>
        <v>Week_28-generic-cofi</v>
      </c>
      <c r="E2484" s="8" t="str">
        <f t="shared" si="254"/>
        <v>Umbrella-display.umb</v>
      </c>
      <c r="H2484" s="24">
        <f t="shared" si="257"/>
        <v>1.2150242315966423E-2</v>
      </c>
      <c r="I2484" s="6">
        <f t="shared" si="257"/>
        <v>3.05</v>
      </c>
      <c r="J2484" s="6">
        <f t="shared" si="257"/>
        <v>4766546.8439177414</v>
      </c>
      <c r="K2484" s="18">
        <f t="shared" si="257"/>
        <v>0</v>
      </c>
      <c r="L2484" s="35">
        <f>Data!BN42</f>
        <v>2.3286907043165363E-2</v>
      </c>
      <c r="Q2484" s="21">
        <v>0</v>
      </c>
      <c r="R2484" s="21">
        <v>0</v>
      </c>
      <c r="S2484" s="21">
        <v>0</v>
      </c>
      <c r="T2484" s="38">
        <v>0</v>
      </c>
    </row>
    <row r="2485" spans="1:20" x14ac:dyDescent="0.25">
      <c r="A2485" s="17" t="s">
        <v>284</v>
      </c>
      <c r="B2485" s="8" t="s">
        <v>338</v>
      </c>
      <c r="C2485" s="8" t="s">
        <v>71</v>
      </c>
      <c r="D2485" s="8" t="str">
        <f t="shared" si="253"/>
        <v>Week_29-generic-cofi</v>
      </c>
      <c r="E2485" s="8" t="str">
        <f t="shared" si="254"/>
        <v>Umbrella-display.umb</v>
      </c>
      <c r="H2485" s="24">
        <f t="shared" si="257"/>
        <v>1.2150242315966423E-2</v>
      </c>
      <c r="I2485" s="6">
        <f t="shared" si="257"/>
        <v>3.05</v>
      </c>
      <c r="J2485" s="6">
        <f t="shared" si="257"/>
        <v>4766546.8439177414</v>
      </c>
      <c r="K2485" s="18">
        <f t="shared" si="257"/>
        <v>0</v>
      </c>
      <c r="L2485" s="35">
        <f>Data!BN43</f>
        <v>2.3286907043165363E-2</v>
      </c>
      <c r="Q2485" s="21">
        <v>0</v>
      </c>
      <c r="R2485" s="21">
        <v>0</v>
      </c>
      <c r="S2485" s="21">
        <v>0</v>
      </c>
      <c r="T2485" s="38">
        <v>0</v>
      </c>
    </row>
    <row r="2486" spans="1:20" x14ac:dyDescent="0.25">
      <c r="A2486" s="17" t="s">
        <v>285</v>
      </c>
      <c r="B2486" s="8" t="s">
        <v>338</v>
      </c>
      <c r="C2486" s="8" t="s">
        <v>71</v>
      </c>
      <c r="D2486" s="8" t="str">
        <f t="shared" si="253"/>
        <v>Week_30-generic-cofi</v>
      </c>
      <c r="E2486" s="8" t="str">
        <f t="shared" si="254"/>
        <v>Umbrella-display.umb</v>
      </c>
      <c r="H2486" s="24">
        <f t="shared" si="257"/>
        <v>1.2150242315966423E-2</v>
      </c>
      <c r="I2486" s="6">
        <f t="shared" si="257"/>
        <v>3.05</v>
      </c>
      <c r="J2486" s="6">
        <f t="shared" si="257"/>
        <v>4766546.8439177414</v>
      </c>
      <c r="K2486" s="18">
        <f t="shared" si="257"/>
        <v>0</v>
      </c>
      <c r="L2486" s="35">
        <f>Data!BN44</f>
        <v>2.3286907043165363E-2</v>
      </c>
      <c r="Q2486" s="21">
        <v>0</v>
      </c>
      <c r="R2486" s="21">
        <v>0</v>
      </c>
      <c r="S2486" s="21">
        <v>0</v>
      </c>
      <c r="T2486" s="38">
        <v>0</v>
      </c>
    </row>
    <row r="2487" spans="1:20" x14ac:dyDescent="0.25">
      <c r="A2487" s="17" t="s">
        <v>286</v>
      </c>
      <c r="B2487" s="8" t="s">
        <v>338</v>
      </c>
      <c r="C2487" s="8" t="s">
        <v>71</v>
      </c>
      <c r="D2487" s="8" t="str">
        <f t="shared" si="253"/>
        <v>Week_31-generic-cofi</v>
      </c>
      <c r="E2487" s="8" t="str">
        <f t="shared" si="254"/>
        <v>Umbrella-display.umb</v>
      </c>
      <c r="H2487" s="24">
        <f t="shared" si="257"/>
        <v>1.2150242315966423E-2</v>
      </c>
      <c r="I2487" s="6">
        <f t="shared" si="257"/>
        <v>3.05</v>
      </c>
      <c r="J2487" s="6">
        <f t="shared" si="257"/>
        <v>4766546.8439177414</v>
      </c>
      <c r="K2487" s="18">
        <f t="shared" si="257"/>
        <v>0</v>
      </c>
      <c r="L2487" s="35">
        <f>Data!BN45</f>
        <v>2.3286907043165363E-2</v>
      </c>
      <c r="Q2487" s="21">
        <v>0</v>
      </c>
      <c r="R2487" s="21">
        <v>0</v>
      </c>
      <c r="S2487" s="21">
        <v>0</v>
      </c>
      <c r="T2487" s="38">
        <v>0</v>
      </c>
    </row>
    <row r="2488" spans="1:20" x14ac:dyDescent="0.25">
      <c r="A2488" s="17" t="s">
        <v>287</v>
      </c>
      <c r="B2488" s="8" t="s">
        <v>338</v>
      </c>
      <c r="C2488" s="8" t="s">
        <v>71</v>
      </c>
      <c r="D2488" s="8" t="str">
        <f t="shared" si="253"/>
        <v>Week_32-generic-cofi</v>
      </c>
      <c r="E2488" s="8" t="str">
        <f t="shared" si="254"/>
        <v>Umbrella-display.umb</v>
      </c>
      <c r="H2488" s="24">
        <f t="shared" si="257"/>
        <v>1.2150242315966423E-2</v>
      </c>
      <c r="I2488" s="6">
        <f t="shared" si="257"/>
        <v>3.05</v>
      </c>
      <c r="J2488" s="6">
        <f t="shared" si="257"/>
        <v>4766546.8439177414</v>
      </c>
      <c r="K2488" s="18">
        <f t="shared" si="257"/>
        <v>0</v>
      </c>
      <c r="L2488" s="35">
        <f>Data!BN46</f>
        <v>2.7211666657181995E-2</v>
      </c>
      <c r="Q2488" s="21">
        <v>0</v>
      </c>
      <c r="R2488" s="21">
        <v>0</v>
      </c>
      <c r="S2488" s="21">
        <v>0</v>
      </c>
      <c r="T2488" s="38">
        <v>0</v>
      </c>
    </row>
    <row r="2489" spans="1:20" x14ac:dyDescent="0.25">
      <c r="A2489" s="17" t="s">
        <v>288</v>
      </c>
      <c r="B2489" s="8" t="s">
        <v>338</v>
      </c>
      <c r="C2489" s="8" t="s">
        <v>71</v>
      </c>
      <c r="D2489" s="8" t="str">
        <f t="shared" si="253"/>
        <v>Week_33-generic-cofi</v>
      </c>
      <c r="E2489" s="8" t="str">
        <f t="shared" si="254"/>
        <v>Umbrella-display.umb</v>
      </c>
      <c r="H2489" s="24">
        <f t="shared" si="257"/>
        <v>1.2150242315966423E-2</v>
      </c>
      <c r="I2489" s="6">
        <f t="shared" si="257"/>
        <v>3.05</v>
      </c>
      <c r="J2489" s="6">
        <f t="shared" si="257"/>
        <v>4766546.8439177414</v>
      </c>
      <c r="K2489" s="18">
        <f t="shared" si="257"/>
        <v>0</v>
      </c>
      <c r="L2489" s="35">
        <f>Data!BN47</f>
        <v>2.7211666657181995E-2</v>
      </c>
      <c r="Q2489" s="21">
        <v>0</v>
      </c>
      <c r="R2489" s="21">
        <v>0</v>
      </c>
      <c r="S2489" s="21">
        <v>0</v>
      </c>
      <c r="T2489" s="38">
        <v>0</v>
      </c>
    </row>
    <row r="2490" spans="1:20" x14ac:dyDescent="0.25">
      <c r="A2490" s="17" t="s">
        <v>289</v>
      </c>
      <c r="B2490" s="8" t="s">
        <v>338</v>
      </c>
      <c r="C2490" s="8" t="s">
        <v>71</v>
      </c>
      <c r="D2490" s="8" t="str">
        <f t="shared" si="253"/>
        <v>Week_34-generic-cofi</v>
      </c>
      <c r="E2490" s="8" t="str">
        <f t="shared" si="254"/>
        <v>Umbrella-display.umb</v>
      </c>
      <c r="H2490" s="24">
        <f t="shared" si="257"/>
        <v>1.2150242315966423E-2</v>
      </c>
      <c r="I2490" s="6">
        <f t="shared" si="257"/>
        <v>3.05</v>
      </c>
      <c r="J2490" s="6">
        <f t="shared" si="257"/>
        <v>4766546.8439177414</v>
      </c>
      <c r="K2490" s="18">
        <f t="shared" si="257"/>
        <v>0</v>
      </c>
      <c r="L2490" s="35">
        <f>Data!BN48</f>
        <v>2.7211666657181995E-2</v>
      </c>
      <c r="Q2490" s="21">
        <v>0</v>
      </c>
      <c r="R2490" s="21">
        <v>0</v>
      </c>
      <c r="S2490" s="21">
        <v>0</v>
      </c>
      <c r="T2490" s="38">
        <v>0</v>
      </c>
    </row>
    <row r="2491" spans="1:20" x14ac:dyDescent="0.25">
      <c r="A2491" s="17" t="s">
        <v>290</v>
      </c>
      <c r="B2491" s="8" t="s">
        <v>338</v>
      </c>
      <c r="C2491" s="8" t="s">
        <v>71</v>
      </c>
      <c r="D2491" s="8" t="str">
        <f t="shared" si="253"/>
        <v>Week_35-generic-cofi</v>
      </c>
      <c r="E2491" s="8" t="str">
        <f t="shared" si="254"/>
        <v>Umbrella-display.umb</v>
      </c>
      <c r="H2491" s="24">
        <f t="shared" si="257"/>
        <v>1.2150242315966423E-2</v>
      </c>
      <c r="I2491" s="6">
        <f t="shared" si="257"/>
        <v>3.05</v>
      </c>
      <c r="J2491" s="6">
        <f t="shared" si="257"/>
        <v>4766546.8439177414</v>
      </c>
      <c r="K2491" s="18">
        <f t="shared" si="257"/>
        <v>0</v>
      </c>
      <c r="L2491" s="35">
        <f>Data!BN49</f>
        <v>2.7211666657181995E-2</v>
      </c>
      <c r="Q2491" s="21">
        <v>0</v>
      </c>
      <c r="R2491" s="21">
        <v>0</v>
      </c>
      <c r="S2491" s="21">
        <v>0</v>
      </c>
      <c r="T2491" s="38">
        <v>0</v>
      </c>
    </row>
    <row r="2492" spans="1:20" x14ac:dyDescent="0.25">
      <c r="A2492" s="17" t="s">
        <v>291</v>
      </c>
      <c r="B2492" s="8" t="s">
        <v>338</v>
      </c>
      <c r="C2492" s="8" t="s">
        <v>71</v>
      </c>
      <c r="D2492" s="8" t="str">
        <f t="shared" si="253"/>
        <v>Week_36-generic-cofi</v>
      </c>
      <c r="E2492" s="8" t="str">
        <f t="shared" si="254"/>
        <v>Umbrella-display.umb</v>
      </c>
      <c r="H2492" s="24">
        <f t="shared" si="257"/>
        <v>1.2150242315966423E-2</v>
      </c>
      <c r="I2492" s="6">
        <f t="shared" si="257"/>
        <v>3.05</v>
      </c>
      <c r="J2492" s="6">
        <f t="shared" si="257"/>
        <v>4766546.8439177414</v>
      </c>
      <c r="K2492" s="18">
        <f t="shared" si="257"/>
        <v>0</v>
      </c>
      <c r="L2492" s="35">
        <f>Data!BN50</f>
        <v>2.7211666657181995E-2</v>
      </c>
      <c r="Q2492" s="21">
        <v>0</v>
      </c>
      <c r="R2492" s="21">
        <v>0</v>
      </c>
      <c r="S2492" s="21">
        <v>0</v>
      </c>
      <c r="T2492" s="38">
        <v>0</v>
      </c>
    </row>
    <row r="2493" spans="1:20" x14ac:dyDescent="0.25">
      <c r="A2493" s="17" t="s">
        <v>292</v>
      </c>
      <c r="B2493" s="8" t="s">
        <v>338</v>
      </c>
      <c r="C2493" s="8" t="s">
        <v>71</v>
      </c>
      <c r="D2493" s="8" t="str">
        <f t="shared" si="253"/>
        <v>Week_37-generic-cofi</v>
      </c>
      <c r="E2493" s="8" t="str">
        <f t="shared" si="254"/>
        <v>Umbrella-display.umb</v>
      </c>
      <c r="H2493" s="24">
        <f t="shared" ref="H2493:K2508" si="258">H2492</f>
        <v>1.2150242315966423E-2</v>
      </c>
      <c r="I2493" s="6">
        <f t="shared" si="258"/>
        <v>3.05</v>
      </c>
      <c r="J2493" s="6">
        <f t="shared" si="258"/>
        <v>4766546.8439177414</v>
      </c>
      <c r="K2493" s="18">
        <f t="shared" si="258"/>
        <v>0</v>
      </c>
      <c r="L2493" s="35">
        <f>Data!BN51</f>
        <v>2.8519919861854207E-2</v>
      </c>
      <c r="Q2493" s="21">
        <v>0</v>
      </c>
      <c r="R2493" s="21">
        <v>0</v>
      </c>
      <c r="S2493" s="21">
        <v>0</v>
      </c>
      <c r="T2493" s="38">
        <v>0</v>
      </c>
    </row>
    <row r="2494" spans="1:20" x14ac:dyDescent="0.25">
      <c r="A2494" s="17" t="s">
        <v>293</v>
      </c>
      <c r="B2494" s="8" t="s">
        <v>338</v>
      </c>
      <c r="C2494" s="8" t="s">
        <v>71</v>
      </c>
      <c r="D2494" s="8" t="str">
        <f t="shared" si="253"/>
        <v>Week_38-generic-cofi</v>
      </c>
      <c r="E2494" s="8" t="str">
        <f t="shared" si="254"/>
        <v>Umbrella-display.umb</v>
      </c>
      <c r="H2494" s="24">
        <f t="shared" si="258"/>
        <v>1.2150242315966423E-2</v>
      </c>
      <c r="I2494" s="6">
        <f t="shared" si="258"/>
        <v>3.05</v>
      </c>
      <c r="J2494" s="6">
        <f t="shared" si="258"/>
        <v>4766546.8439177414</v>
      </c>
      <c r="K2494" s="18">
        <f t="shared" si="258"/>
        <v>0</v>
      </c>
      <c r="L2494" s="35">
        <f>Data!BN52</f>
        <v>2.8519919861854207E-2</v>
      </c>
      <c r="Q2494" s="21">
        <v>0</v>
      </c>
      <c r="R2494" s="21">
        <v>0</v>
      </c>
      <c r="S2494" s="21">
        <v>0</v>
      </c>
      <c r="T2494" s="38">
        <v>0</v>
      </c>
    </row>
    <row r="2495" spans="1:20" x14ac:dyDescent="0.25">
      <c r="A2495" s="17" t="s">
        <v>294</v>
      </c>
      <c r="B2495" s="8" t="s">
        <v>338</v>
      </c>
      <c r="C2495" s="8" t="s">
        <v>71</v>
      </c>
      <c r="D2495" s="8" t="str">
        <f t="shared" si="253"/>
        <v>Week_39-generic-cofi</v>
      </c>
      <c r="E2495" s="8" t="str">
        <f t="shared" si="254"/>
        <v>Umbrella-display.umb</v>
      </c>
      <c r="H2495" s="24">
        <f t="shared" si="258"/>
        <v>1.2150242315966423E-2</v>
      </c>
      <c r="I2495" s="6">
        <f t="shared" si="258"/>
        <v>3.05</v>
      </c>
      <c r="J2495" s="6">
        <f t="shared" si="258"/>
        <v>4766546.8439177414</v>
      </c>
      <c r="K2495" s="18">
        <f t="shared" si="258"/>
        <v>0</v>
      </c>
      <c r="L2495" s="35">
        <f>Data!BN53</f>
        <v>2.8519919861854207E-2</v>
      </c>
      <c r="Q2495" s="21">
        <v>0</v>
      </c>
      <c r="R2495" s="21">
        <v>0</v>
      </c>
      <c r="S2495" s="21">
        <v>0</v>
      </c>
      <c r="T2495" s="38">
        <v>0</v>
      </c>
    </row>
    <row r="2496" spans="1:20" x14ac:dyDescent="0.25">
      <c r="A2496" s="17" t="s">
        <v>295</v>
      </c>
      <c r="B2496" s="8" t="s">
        <v>338</v>
      </c>
      <c r="C2496" s="8" t="s">
        <v>71</v>
      </c>
      <c r="D2496" s="8" t="str">
        <f t="shared" si="253"/>
        <v>Week_40-generic-cofi</v>
      </c>
      <c r="E2496" s="8" t="str">
        <f t="shared" si="254"/>
        <v>Umbrella-display.umb</v>
      </c>
      <c r="H2496" s="24">
        <f t="shared" si="258"/>
        <v>1.2150242315966423E-2</v>
      </c>
      <c r="I2496" s="6">
        <f t="shared" si="258"/>
        <v>3.05</v>
      </c>
      <c r="J2496" s="6">
        <f t="shared" si="258"/>
        <v>4766546.8439177414</v>
      </c>
      <c r="K2496" s="18">
        <f t="shared" si="258"/>
        <v>0</v>
      </c>
      <c r="L2496" s="35">
        <f>Data!BN54</f>
        <v>2.8519919861854207E-2</v>
      </c>
      <c r="Q2496" s="21">
        <v>0</v>
      </c>
      <c r="R2496" s="21">
        <v>0</v>
      </c>
      <c r="S2496" s="21">
        <v>0</v>
      </c>
      <c r="T2496" s="38">
        <v>0</v>
      </c>
    </row>
    <row r="2497" spans="1:20" x14ac:dyDescent="0.25">
      <c r="A2497" s="17" t="s">
        <v>296</v>
      </c>
      <c r="B2497" s="8" t="s">
        <v>338</v>
      </c>
      <c r="C2497" s="8" t="s">
        <v>71</v>
      </c>
      <c r="D2497" s="8" t="str">
        <f t="shared" si="253"/>
        <v>Week_41-generic-cofi</v>
      </c>
      <c r="E2497" s="8" t="str">
        <f t="shared" si="254"/>
        <v>Umbrella-display.umb</v>
      </c>
      <c r="H2497" s="24">
        <f t="shared" si="258"/>
        <v>1.2150242315966423E-2</v>
      </c>
      <c r="I2497" s="6">
        <f t="shared" si="258"/>
        <v>3.05</v>
      </c>
      <c r="J2497" s="6">
        <f t="shared" si="258"/>
        <v>4766546.8439177414</v>
      </c>
      <c r="K2497" s="18">
        <f t="shared" si="258"/>
        <v>0</v>
      </c>
      <c r="L2497" s="35">
        <f>Data!BN55</f>
        <v>3.3752932680543052E-2</v>
      </c>
      <c r="Q2497" s="21">
        <v>0</v>
      </c>
      <c r="R2497" s="21">
        <v>0</v>
      </c>
      <c r="S2497" s="21">
        <v>0</v>
      </c>
      <c r="T2497" s="38">
        <v>0</v>
      </c>
    </row>
    <row r="2498" spans="1:20" x14ac:dyDescent="0.25">
      <c r="A2498" s="17" t="s">
        <v>297</v>
      </c>
      <c r="B2498" s="8" t="s">
        <v>338</v>
      </c>
      <c r="C2498" s="8" t="s">
        <v>71</v>
      </c>
      <c r="D2498" s="8" t="str">
        <f t="shared" si="253"/>
        <v>Week_42-generic-cofi</v>
      </c>
      <c r="E2498" s="8" t="str">
        <f t="shared" si="254"/>
        <v>Umbrella-display.umb</v>
      </c>
      <c r="H2498" s="24">
        <f t="shared" si="258"/>
        <v>1.2150242315966423E-2</v>
      </c>
      <c r="I2498" s="6">
        <f t="shared" si="258"/>
        <v>3.05</v>
      </c>
      <c r="J2498" s="6">
        <f t="shared" si="258"/>
        <v>4766546.8439177414</v>
      </c>
      <c r="K2498" s="18">
        <f t="shared" si="258"/>
        <v>0</v>
      </c>
      <c r="L2498" s="35">
        <f>Data!BN56</f>
        <v>3.3752932680543052E-2</v>
      </c>
      <c r="Q2498" s="21">
        <v>0</v>
      </c>
      <c r="R2498" s="21">
        <v>0</v>
      </c>
      <c r="S2498" s="21">
        <v>0</v>
      </c>
      <c r="T2498" s="38">
        <v>0</v>
      </c>
    </row>
    <row r="2499" spans="1:20" x14ac:dyDescent="0.25">
      <c r="A2499" s="17" t="s">
        <v>298</v>
      </c>
      <c r="B2499" s="8" t="s">
        <v>338</v>
      </c>
      <c r="C2499" s="8" t="s">
        <v>71</v>
      </c>
      <c r="D2499" s="8" t="str">
        <f t="shared" si="253"/>
        <v>Week_43-generic-cofi</v>
      </c>
      <c r="E2499" s="8" t="str">
        <f t="shared" si="254"/>
        <v>Umbrella-display.umb</v>
      </c>
      <c r="H2499" s="24">
        <f t="shared" si="258"/>
        <v>1.2150242315966423E-2</v>
      </c>
      <c r="I2499" s="6">
        <f t="shared" si="258"/>
        <v>3.05</v>
      </c>
      <c r="J2499" s="6">
        <f t="shared" si="258"/>
        <v>4766546.8439177414</v>
      </c>
      <c r="K2499" s="18">
        <f t="shared" si="258"/>
        <v>0</v>
      </c>
      <c r="L2499" s="35">
        <f>Data!BN57</f>
        <v>3.3752932680543052E-2</v>
      </c>
      <c r="Q2499" s="21">
        <v>0</v>
      </c>
      <c r="R2499" s="21">
        <v>0</v>
      </c>
      <c r="S2499" s="21">
        <v>0</v>
      </c>
      <c r="T2499" s="38">
        <v>0</v>
      </c>
    </row>
    <row r="2500" spans="1:20" x14ac:dyDescent="0.25">
      <c r="A2500" s="17" t="s">
        <v>299</v>
      </c>
      <c r="B2500" s="8" t="s">
        <v>338</v>
      </c>
      <c r="C2500" s="8" t="s">
        <v>71</v>
      </c>
      <c r="D2500" s="8" t="str">
        <f t="shared" si="253"/>
        <v>Week_44-generic-cofi</v>
      </c>
      <c r="E2500" s="8" t="str">
        <f t="shared" si="254"/>
        <v>Umbrella-display.umb</v>
      </c>
      <c r="H2500" s="24">
        <f t="shared" si="258"/>
        <v>1.2150242315966423E-2</v>
      </c>
      <c r="I2500" s="6">
        <f t="shared" si="258"/>
        <v>3.05</v>
      </c>
      <c r="J2500" s="6">
        <f t="shared" si="258"/>
        <v>4766546.8439177414</v>
      </c>
      <c r="K2500" s="18">
        <f t="shared" si="258"/>
        <v>0</v>
      </c>
      <c r="L2500" s="35">
        <f>Data!BN58</f>
        <v>3.3752932680543052E-2</v>
      </c>
      <c r="Q2500" s="21">
        <v>0</v>
      </c>
      <c r="R2500" s="21">
        <v>0</v>
      </c>
      <c r="S2500" s="21">
        <v>0</v>
      </c>
      <c r="T2500" s="38">
        <v>0</v>
      </c>
    </row>
    <row r="2501" spans="1:20" x14ac:dyDescent="0.25">
      <c r="A2501" s="17" t="s">
        <v>300</v>
      </c>
      <c r="B2501" s="8" t="s">
        <v>338</v>
      </c>
      <c r="C2501" s="8" t="s">
        <v>71</v>
      </c>
      <c r="D2501" s="8" t="str">
        <f t="shared" si="253"/>
        <v>Week_45-generic-cofi</v>
      </c>
      <c r="E2501" s="8" t="str">
        <f t="shared" si="254"/>
        <v>Umbrella-display.umb</v>
      </c>
      <c r="H2501" s="24">
        <f t="shared" si="258"/>
        <v>1.2150242315966423E-2</v>
      </c>
      <c r="I2501" s="6">
        <f t="shared" si="258"/>
        <v>3.05</v>
      </c>
      <c r="J2501" s="6">
        <f t="shared" si="258"/>
        <v>4766546.8439177414</v>
      </c>
      <c r="K2501" s="18">
        <f t="shared" si="258"/>
        <v>0</v>
      </c>
      <c r="L2501" s="35">
        <f>Data!BN59</f>
        <v>2.904322114372309E-2</v>
      </c>
      <c r="Q2501" s="21">
        <v>0</v>
      </c>
      <c r="R2501" s="21">
        <v>0</v>
      </c>
      <c r="S2501" s="21">
        <v>0</v>
      </c>
      <c r="T2501" s="38">
        <v>0</v>
      </c>
    </row>
    <row r="2502" spans="1:20" x14ac:dyDescent="0.25">
      <c r="A2502" s="17" t="s">
        <v>301</v>
      </c>
      <c r="B2502" s="8" t="s">
        <v>338</v>
      </c>
      <c r="C2502" s="8" t="s">
        <v>71</v>
      </c>
      <c r="D2502" s="8" t="str">
        <f t="shared" si="253"/>
        <v>Week_46-generic-cofi</v>
      </c>
      <c r="E2502" s="8" t="str">
        <f t="shared" si="254"/>
        <v>Umbrella-display.umb</v>
      </c>
      <c r="H2502" s="24">
        <f t="shared" si="258"/>
        <v>1.2150242315966423E-2</v>
      </c>
      <c r="I2502" s="6">
        <f t="shared" si="258"/>
        <v>3.05</v>
      </c>
      <c r="J2502" s="6">
        <f t="shared" si="258"/>
        <v>4766546.8439177414</v>
      </c>
      <c r="K2502" s="18">
        <f t="shared" si="258"/>
        <v>0</v>
      </c>
      <c r="L2502" s="35">
        <f>Data!BN60</f>
        <v>2.904322114372309E-2</v>
      </c>
      <c r="Q2502" s="21">
        <v>0</v>
      </c>
      <c r="R2502" s="21">
        <v>0</v>
      </c>
      <c r="S2502" s="21">
        <v>0</v>
      </c>
      <c r="T2502" s="38">
        <v>0</v>
      </c>
    </row>
    <row r="2503" spans="1:20" x14ac:dyDescent="0.25">
      <c r="A2503" s="17" t="s">
        <v>272</v>
      </c>
      <c r="B2503" s="8" t="s">
        <v>338</v>
      </c>
      <c r="C2503" s="8" t="s">
        <v>71</v>
      </c>
      <c r="D2503" s="8" t="str">
        <f t="shared" si="253"/>
        <v>Week_47-generic-cofi</v>
      </c>
      <c r="E2503" s="8" t="str">
        <f t="shared" si="254"/>
        <v>Umbrella-display.umb</v>
      </c>
      <c r="H2503" s="24">
        <f t="shared" si="258"/>
        <v>1.2150242315966423E-2</v>
      </c>
      <c r="I2503" s="6">
        <f t="shared" si="258"/>
        <v>3.05</v>
      </c>
      <c r="J2503" s="6">
        <f t="shared" si="258"/>
        <v>4766546.8439177414</v>
      </c>
      <c r="K2503" s="18">
        <f t="shared" si="258"/>
        <v>0</v>
      </c>
      <c r="L2503" s="35">
        <f>Data!BN61</f>
        <v>2.904322114372309E-2</v>
      </c>
      <c r="Q2503" s="21">
        <v>0</v>
      </c>
      <c r="R2503" s="21">
        <v>0</v>
      </c>
      <c r="S2503" s="21">
        <v>0</v>
      </c>
      <c r="T2503" s="38">
        <v>0</v>
      </c>
    </row>
    <row r="2504" spans="1:20" x14ac:dyDescent="0.25">
      <c r="A2504" s="17" t="s">
        <v>273</v>
      </c>
      <c r="B2504" s="8" t="s">
        <v>338</v>
      </c>
      <c r="C2504" s="8" t="s">
        <v>71</v>
      </c>
      <c r="D2504" s="8" t="str">
        <f t="shared" si="253"/>
        <v>Week_48-generic-cofi</v>
      </c>
      <c r="E2504" s="8" t="str">
        <f t="shared" si="254"/>
        <v>Umbrella-display.umb</v>
      </c>
      <c r="H2504" s="24">
        <f t="shared" si="258"/>
        <v>1.2150242315966423E-2</v>
      </c>
      <c r="I2504" s="6">
        <f t="shared" si="258"/>
        <v>3.05</v>
      </c>
      <c r="J2504" s="6">
        <f t="shared" si="258"/>
        <v>4766546.8439177414</v>
      </c>
      <c r="K2504" s="18">
        <f t="shared" si="258"/>
        <v>0</v>
      </c>
      <c r="L2504" s="35">
        <f>Data!BN62</f>
        <v>2.904322114372309E-2</v>
      </c>
      <c r="Q2504" s="21">
        <v>0</v>
      </c>
      <c r="R2504" s="21">
        <v>0</v>
      </c>
      <c r="S2504" s="21">
        <v>0</v>
      </c>
      <c r="T2504" s="38">
        <v>0</v>
      </c>
    </row>
    <row r="2505" spans="1:20" x14ac:dyDescent="0.25">
      <c r="A2505" s="17" t="s">
        <v>274</v>
      </c>
      <c r="B2505" s="8" t="s">
        <v>338</v>
      </c>
      <c r="C2505" s="8" t="s">
        <v>71</v>
      </c>
      <c r="D2505" s="8" t="str">
        <f t="shared" si="253"/>
        <v>Week_49-generic-cofi</v>
      </c>
      <c r="E2505" s="8" t="str">
        <f t="shared" si="254"/>
        <v>Umbrella-display.umb</v>
      </c>
      <c r="H2505" s="24">
        <f t="shared" si="258"/>
        <v>1.2150242315966423E-2</v>
      </c>
      <c r="I2505" s="6">
        <f t="shared" si="258"/>
        <v>3.05</v>
      </c>
      <c r="J2505" s="6">
        <f t="shared" si="258"/>
        <v>4766546.8439177414</v>
      </c>
      <c r="K2505" s="18">
        <f t="shared" si="258"/>
        <v>0</v>
      </c>
      <c r="L2505" s="35">
        <f>Data!BN63</f>
        <v>2.904322114372309E-2</v>
      </c>
      <c r="Q2505" s="21">
        <v>0</v>
      </c>
      <c r="R2505" s="21">
        <v>0</v>
      </c>
      <c r="S2505" s="21">
        <v>0</v>
      </c>
      <c r="T2505" s="38">
        <v>0</v>
      </c>
    </row>
    <row r="2506" spans="1:20" x14ac:dyDescent="0.25">
      <c r="A2506" s="17" t="s">
        <v>275</v>
      </c>
      <c r="B2506" s="8" t="s">
        <v>338</v>
      </c>
      <c r="C2506" s="8" t="s">
        <v>71</v>
      </c>
      <c r="D2506" s="8" t="str">
        <f t="shared" si="253"/>
        <v>Week_50-generic-cofi</v>
      </c>
      <c r="E2506" s="8" t="str">
        <f t="shared" si="254"/>
        <v>Umbrella-display.umb</v>
      </c>
      <c r="H2506" s="24">
        <f t="shared" si="258"/>
        <v>1.2150242315966423E-2</v>
      </c>
      <c r="I2506" s="6">
        <f t="shared" si="258"/>
        <v>3.05</v>
      </c>
      <c r="J2506" s="6">
        <f t="shared" si="258"/>
        <v>4766546.8439177414</v>
      </c>
      <c r="K2506" s="18">
        <f t="shared" si="258"/>
        <v>0</v>
      </c>
      <c r="L2506" s="35">
        <f>Data!BN64</f>
        <v>2.5380112170640897E-2</v>
      </c>
      <c r="Q2506" s="21">
        <v>0</v>
      </c>
      <c r="R2506" s="21">
        <v>0</v>
      </c>
      <c r="S2506" s="21">
        <v>0</v>
      </c>
      <c r="T2506" s="38">
        <v>0</v>
      </c>
    </row>
    <row r="2507" spans="1:20" x14ac:dyDescent="0.25">
      <c r="A2507" s="17" t="s">
        <v>276</v>
      </c>
      <c r="B2507" s="8" t="s">
        <v>338</v>
      </c>
      <c r="C2507" s="8" t="s">
        <v>71</v>
      </c>
      <c r="D2507" s="8" t="str">
        <f t="shared" si="253"/>
        <v>Week_51-generic-cofi</v>
      </c>
      <c r="E2507" s="8" t="str">
        <f t="shared" si="254"/>
        <v>Umbrella-display.umb</v>
      </c>
      <c r="H2507" s="24">
        <f t="shared" si="258"/>
        <v>1.2150242315966423E-2</v>
      </c>
      <c r="I2507" s="6">
        <f t="shared" si="258"/>
        <v>3.05</v>
      </c>
      <c r="J2507" s="6">
        <f t="shared" si="258"/>
        <v>4766546.8439177414</v>
      </c>
      <c r="K2507" s="18">
        <f t="shared" si="258"/>
        <v>0</v>
      </c>
      <c r="L2507" s="35">
        <f>Data!BN65</f>
        <v>2.5380112170640897E-2</v>
      </c>
      <c r="Q2507" s="21">
        <v>0</v>
      </c>
      <c r="R2507" s="21">
        <v>0</v>
      </c>
      <c r="S2507" s="21">
        <v>0</v>
      </c>
      <c r="T2507" s="38">
        <v>0</v>
      </c>
    </row>
    <row r="2508" spans="1:20" x14ac:dyDescent="0.25">
      <c r="A2508" s="17" t="s">
        <v>277</v>
      </c>
      <c r="B2508" s="8" t="s">
        <v>338</v>
      </c>
      <c r="C2508" s="8" t="s">
        <v>71</v>
      </c>
      <c r="D2508" s="8" t="str">
        <f t="shared" si="253"/>
        <v>Week_52-generic-cofi</v>
      </c>
      <c r="E2508" s="8" t="str">
        <f t="shared" si="254"/>
        <v>Umbrella-display.umb</v>
      </c>
      <c r="H2508" s="24">
        <f t="shared" si="258"/>
        <v>1.2150242315966423E-2</v>
      </c>
      <c r="I2508" s="6">
        <f t="shared" si="258"/>
        <v>3.05</v>
      </c>
      <c r="J2508" s="6">
        <f t="shared" si="258"/>
        <v>4766546.8439177414</v>
      </c>
      <c r="K2508" s="18">
        <f t="shared" si="258"/>
        <v>0</v>
      </c>
      <c r="L2508" s="35">
        <f>Data!BN66</f>
        <v>2.5380112170640897E-2</v>
      </c>
      <c r="Q2508" s="21">
        <v>0</v>
      </c>
      <c r="R2508" s="21">
        <v>0</v>
      </c>
      <c r="S2508" s="21">
        <v>0</v>
      </c>
      <c r="T2508" s="38">
        <v>0</v>
      </c>
    </row>
    <row r="2510" spans="1:20" x14ac:dyDescent="0.25">
      <c r="A2510" s="16" t="s">
        <v>328</v>
      </c>
      <c r="B2510" s="8" t="s">
        <v>338</v>
      </c>
      <c r="C2510" s="8" t="s">
        <v>71</v>
      </c>
      <c r="D2510" s="8" t="str">
        <f>A2510&amp;"-generic-refi"</f>
        <v>Week_40_old-generic-refi</v>
      </c>
      <c r="E2510" s="8" t="str">
        <f>IF(RIGHT(A2510,3)="old","Initial",B2510&amp;"-"&amp;C2510)</f>
        <v>Initial</v>
      </c>
      <c r="H2510" s="25">
        <f>SUMIFS(Data!N$2:N$48,Data!$L$2:$L$48,$C2510,Data!$M$2:$M$48,RIGHT($D2510,4))</f>
        <v>1.6594108293476611E-2</v>
      </c>
      <c r="I2510" s="42">
        <f>VLOOKUP(C2510,parms,8,FALSE)</f>
        <v>3.05</v>
      </c>
      <c r="J2510" s="28">
        <f>SUMIFS(Data!O$2:O$48,Data!$L$2:$L$48,$C2510,Data!$M$2:$M$48,RIGHT($D2510,4))</f>
        <v>6141938.6897075437</v>
      </c>
      <c r="K2510" s="25">
        <f>SUMIFS(Data!Q$2:Q$48,Data!$L$2:$L$48,$C2510,Data!$M$2:$M$48,RIGHT($D2510,4))</f>
        <v>0</v>
      </c>
      <c r="L2510" s="35">
        <f>Data!BN2</f>
        <v>2.8519919861854207E-2</v>
      </c>
      <c r="Q2510" s="21">
        <v>0</v>
      </c>
      <c r="R2510" s="21">
        <v>12.104501391525044</v>
      </c>
      <c r="S2510" s="21">
        <v>189.33553547385287</v>
      </c>
      <c r="T2510" s="38">
        <v>4.5821045345525446E-3</v>
      </c>
    </row>
    <row r="2511" spans="1:20" x14ac:dyDescent="0.25">
      <c r="A2511" s="16" t="s">
        <v>316</v>
      </c>
      <c r="B2511" s="8" t="s">
        <v>338</v>
      </c>
      <c r="C2511" s="8" t="s">
        <v>71</v>
      </c>
      <c r="D2511" s="8" t="str">
        <f t="shared" ref="D2511:D2574" si="259">A2511&amp;"-generic-refi"</f>
        <v>Week_41_old-generic-refi</v>
      </c>
      <c r="E2511" s="8" t="str">
        <f t="shared" ref="E2511:E2574" si="260">IF(RIGHT(A2511,3)="old","Initial",B2511&amp;"-"&amp;C2511)</f>
        <v>Initial</v>
      </c>
      <c r="H2511" s="24">
        <f t="shared" ref="H2511:K2526" si="261">H2510</f>
        <v>1.6594108293476611E-2</v>
      </c>
      <c r="I2511" s="6">
        <f>I2510</f>
        <v>3.05</v>
      </c>
      <c r="J2511" s="6">
        <f t="shared" si="261"/>
        <v>6141938.6897075437</v>
      </c>
      <c r="K2511" s="18">
        <f t="shared" si="261"/>
        <v>0</v>
      </c>
      <c r="L2511" s="35">
        <f>Data!BN3</f>
        <v>3.3752932680543052E-2</v>
      </c>
      <c r="Q2511" s="21">
        <v>0</v>
      </c>
      <c r="R2511" s="21">
        <v>36.155411150912919</v>
      </c>
      <c r="S2511" s="21">
        <v>453.89163992314712</v>
      </c>
      <c r="T2511" s="38">
        <v>7.5912422755297637E-3</v>
      </c>
    </row>
    <row r="2512" spans="1:20" x14ac:dyDescent="0.25">
      <c r="A2512" s="16" t="s">
        <v>317</v>
      </c>
      <c r="B2512" s="8" t="s">
        <v>338</v>
      </c>
      <c r="C2512" s="8" t="s">
        <v>71</v>
      </c>
      <c r="D2512" s="8" t="str">
        <f t="shared" si="259"/>
        <v>Week_42_old-generic-refi</v>
      </c>
      <c r="E2512" s="8" t="str">
        <f t="shared" si="260"/>
        <v>Initial</v>
      </c>
      <c r="H2512" s="24">
        <f t="shared" si="261"/>
        <v>1.6594108293476611E-2</v>
      </c>
      <c r="I2512" s="6">
        <f t="shared" si="261"/>
        <v>3.05</v>
      </c>
      <c r="J2512" s="6">
        <f t="shared" si="261"/>
        <v>6141938.6897075437</v>
      </c>
      <c r="K2512" s="18">
        <f t="shared" si="261"/>
        <v>0</v>
      </c>
      <c r="L2512" s="35">
        <f>Data!BN4</f>
        <v>3.3752932680543052E-2</v>
      </c>
      <c r="Q2512" s="21">
        <v>0</v>
      </c>
      <c r="R2512" s="21">
        <v>48.539172085548657</v>
      </c>
      <c r="S2512" s="21">
        <v>644.06636176887775</v>
      </c>
      <c r="T2512" s="38">
        <v>1.1439177245794463E-2</v>
      </c>
    </row>
    <row r="2513" spans="1:20" x14ac:dyDescent="0.25">
      <c r="A2513" s="16" t="s">
        <v>318</v>
      </c>
      <c r="B2513" s="8" t="s">
        <v>338</v>
      </c>
      <c r="C2513" s="8" t="s">
        <v>71</v>
      </c>
      <c r="D2513" s="8" t="str">
        <f t="shared" si="259"/>
        <v>Week_43_old-generic-refi</v>
      </c>
      <c r="E2513" s="8" t="str">
        <f t="shared" si="260"/>
        <v>Initial</v>
      </c>
      <c r="H2513" s="24">
        <f t="shared" si="261"/>
        <v>1.6594108293476611E-2</v>
      </c>
      <c r="I2513" s="6">
        <f t="shared" si="261"/>
        <v>3.05</v>
      </c>
      <c r="J2513" s="6">
        <f t="shared" si="261"/>
        <v>6141938.6897075437</v>
      </c>
      <c r="K2513" s="18">
        <f t="shared" si="261"/>
        <v>0</v>
      </c>
      <c r="L2513" s="35">
        <f>Data!BN5</f>
        <v>3.3752932680543052E-2</v>
      </c>
      <c r="Q2513" s="21">
        <v>0</v>
      </c>
      <c r="R2513" s="21">
        <v>43.393681480799273</v>
      </c>
      <c r="S2513" s="21">
        <v>637.67555451211001</v>
      </c>
      <c r="T2513" s="38">
        <v>1.3934406286567391E-2</v>
      </c>
    </row>
    <row r="2514" spans="1:20" x14ac:dyDescent="0.25">
      <c r="A2514" s="16" t="s">
        <v>319</v>
      </c>
      <c r="B2514" s="8" t="s">
        <v>338</v>
      </c>
      <c r="C2514" s="8" t="s">
        <v>71</v>
      </c>
      <c r="D2514" s="8" t="str">
        <f t="shared" si="259"/>
        <v>Week_44_old-generic-refi</v>
      </c>
      <c r="E2514" s="8" t="str">
        <f t="shared" si="260"/>
        <v>Initial</v>
      </c>
      <c r="H2514" s="24">
        <f t="shared" si="261"/>
        <v>1.6594108293476611E-2</v>
      </c>
      <c r="I2514" s="6">
        <f t="shared" si="261"/>
        <v>3.05</v>
      </c>
      <c r="J2514" s="6">
        <f t="shared" si="261"/>
        <v>6141938.6897075437</v>
      </c>
      <c r="K2514" s="18">
        <f t="shared" si="261"/>
        <v>0</v>
      </c>
      <c r="L2514" s="35">
        <f>Data!BN6</f>
        <v>3.3752932680543052E-2</v>
      </c>
      <c r="Q2514" s="21">
        <v>0</v>
      </c>
      <c r="R2514" s="21">
        <v>32.194475198199726</v>
      </c>
      <c r="S2514" s="21">
        <v>508.26824336352905</v>
      </c>
      <c r="T2514" s="38">
        <v>1.1821135194634791E-2</v>
      </c>
    </row>
    <row r="2515" spans="1:20" x14ac:dyDescent="0.25">
      <c r="A2515" s="16" t="s">
        <v>320</v>
      </c>
      <c r="B2515" s="8" t="s">
        <v>338</v>
      </c>
      <c r="C2515" s="8" t="s">
        <v>71</v>
      </c>
      <c r="D2515" s="8" t="str">
        <f t="shared" si="259"/>
        <v>Week_45_old-generic-refi</v>
      </c>
      <c r="E2515" s="8" t="str">
        <f t="shared" si="260"/>
        <v>Initial</v>
      </c>
      <c r="H2515" s="24">
        <f t="shared" si="261"/>
        <v>1.6594108293476611E-2</v>
      </c>
      <c r="I2515" s="6">
        <f t="shared" si="261"/>
        <v>3.05</v>
      </c>
      <c r="J2515" s="6">
        <f t="shared" si="261"/>
        <v>6141938.6897075437</v>
      </c>
      <c r="K2515" s="18">
        <f t="shared" si="261"/>
        <v>0</v>
      </c>
      <c r="L2515" s="35">
        <f>Data!BN7</f>
        <v>2.904322114372309E-2</v>
      </c>
      <c r="Q2515" s="21">
        <v>0</v>
      </c>
      <c r="R2515" s="21">
        <v>73.432035096315218</v>
      </c>
      <c r="S2515" s="21">
        <v>904.27976437109396</v>
      </c>
      <c r="T2515" s="38">
        <v>1.3675009665279014E-2</v>
      </c>
    </row>
    <row r="2516" spans="1:20" x14ac:dyDescent="0.25">
      <c r="A2516" s="16" t="s">
        <v>321</v>
      </c>
      <c r="B2516" s="8" t="s">
        <v>338</v>
      </c>
      <c r="C2516" s="8" t="s">
        <v>71</v>
      </c>
      <c r="D2516" s="8" t="str">
        <f t="shared" si="259"/>
        <v>Week_46_old-generic-refi</v>
      </c>
      <c r="E2516" s="8" t="str">
        <f t="shared" si="260"/>
        <v>Initial</v>
      </c>
      <c r="H2516" s="24">
        <f t="shared" si="261"/>
        <v>1.6594108293476611E-2</v>
      </c>
      <c r="I2516" s="6">
        <f t="shared" si="261"/>
        <v>3.05</v>
      </c>
      <c r="J2516" s="6">
        <f t="shared" si="261"/>
        <v>6141938.6897075437</v>
      </c>
      <c r="K2516" s="18">
        <f t="shared" si="261"/>
        <v>0</v>
      </c>
      <c r="L2516" s="35">
        <f>Data!BN8</f>
        <v>2.904322114372309E-2</v>
      </c>
      <c r="Q2516" s="21">
        <v>0</v>
      </c>
      <c r="R2516" s="21">
        <v>48.688751840691069</v>
      </c>
      <c r="S2516" s="21">
        <v>663.04565813531883</v>
      </c>
      <c r="T2516" s="38">
        <v>1.1814212842147565E-2</v>
      </c>
    </row>
    <row r="2517" spans="1:20" x14ac:dyDescent="0.25">
      <c r="A2517" s="16" t="s">
        <v>322</v>
      </c>
      <c r="B2517" s="8" t="s">
        <v>338</v>
      </c>
      <c r="C2517" s="8" t="s">
        <v>71</v>
      </c>
      <c r="D2517" s="8" t="str">
        <f t="shared" si="259"/>
        <v>Week_47_old-generic-refi</v>
      </c>
      <c r="E2517" s="8" t="str">
        <f t="shared" si="260"/>
        <v>Initial</v>
      </c>
      <c r="H2517" s="24">
        <f t="shared" si="261"/>
        <v>1.6594108293476611E-2</v>
      </c>
      <c r="I2517" s="6">
        <f t="shared" si="261"/>
        <v>3.05</v>
      </c>
      <c r="J2517" s="6">
        <f t="shared" si="261"/>
        <v>6141938.6897075437</v>
      </c>
      <c r="K2517" s="18">
        <f t="shared" si="261"/>
        <v>0</v>
      </c>
      <c r="L2517" s="35">
        <f>Data!BN9</f>
        <v>2.904322114372309E-2</v>
      </c>
      <c r="Q2517" s="21">
        <v>0</v>
      </c>
      <c r="R2517" s="21">
        <v>46.174417337377747</v>
      </c>
      <c r="S2517" s="21">
        <v>630.99648846911987</v>
      </c>
      <c r="T2517" s="38">
        <v>1.122321264125592E-2</v>
      </c>
    </row>
    <row r="2518" spans="1:20" x14ac:dyDescent="0.25">
      <c r="A2518" s="16" t="s">
        <v>323</v>
      </c>
      <c r="B2518" s="8" t="s">
        <v>338</v>
      </c>
      <c r="C2518" s="8" t="s">
        <v>71</v>
      </c>
      <c r="D2518" s="8" t="str">
        <f t="shared" si="259"/>
        <v>Week_48_old-generic-refi</v>
      </c>
      <c r="E2518" s="8" t="str">
        <f t="shared" si="260"/>
        <v>Initial</v>
      </c>
      <c r="H2518" s="24">
        <f t="shared" si="261"/>
        <v>1.6594108293476611E-2</v>
      </c>
      <c r="I2518" s="6">
        <f t="shared" si="261"/>
        <v>3.05</v>
      </c>
      <c r="J2518" s="6">
        <f t="shared" si="261"/>
        <v>6141938.6897075437</v>
      </c>
      <c r="K2518" s="18">
        <f t="shared" si="261"/>
        <v>0</v>
      </c>
      <c r="L2518" s="35">
        <f>Data!BN10</f>
        <v>2.904322114372309E-2</v>
      </c>
      <c r="Q2518" s="21">
        <v>0</v>
      </c>
      <c r="R2518" s="21">
        <v>31.327703047100702</v>
      </c>
      <c r="S2518" s="21">
        <v>509.01331701076339</v>
      </c>
      <c r="T2518" s="38">
        <v>1.2441684723147439E-2</v>
      </c>
    </row>
    <row r="2519" spans="1:20" x14ac:dyDescent="0.25">
      <c r="A2519" s="16" t="s">
        <v>324</v>
      </c>
      <c r="B2519" s="8" t="s">
        <v>338</v>
      </c>
      <c r="C2519" s="8" t="s">
        <v>71</v>
      </c>
      <c r="D2519" s="8" t="str">
        <f t="shared" si="259"/>
        <v>Week_49_old-generic-refi</v>
      </c>
      <c r="E2519" s="8" t="str">
        <f t="shared" si="260"/>
        <v>Initial</v>
      </c>
      <c r="H2519" s="24">
        <f t="shared" si="261"/>
        <v>1.6594108293476611E-2</v>
      </c>
      <c r="I2519" s="6">
        <f t="shared" si="261"/>
        <v>3.05</v>
      </c>
      <c r="J2519" s="6">
        <f t="shared" si="261"/>
        <v>6141938.6897075437</v>
      </c>
      <c r="K2519" s="18">
        <f t="shared" si="261"/>
        <v>0</v>
      </c>
      <c r="L2519" s="35">
        <f>Data!BN11</f>
        <v>2.904322114372309E-2</v>
      </c>
      <c r="Q2519" s="21">
        <v>0</v>
      </c>
      <c r="R2519" s="21">
        <v>48.837367121538634</v>
      </c>
      <c r="S2519" s="21">
        <v>707.6501375378399</v>
      </c>
      <c r="T2519" s="38">
        <v>1.4859597277577685E-2</v>
      </c>
    </row>
    <row r="2520" spans="1:20" x14ac:dyDescent="0.25">
      <c r="A2520" s="16" t="s">
        <v>325</v>
      </c>
      <c r="B2520" s="8" t="s">
        <v>338</v>
      </c>
      <c r="C2520" s="8" t="s">
        <v>71</v>
      </c>
      <c r="D2520" s="8" t="str">
        <f t="shared" si="259"/>
        <v>Week_50_old-generic-refi</v>
      </c>
      <c r="E2520" s="8" t="str">
        <f t="shared" si="260"/>
        <v>Initial</v>
      </c>
      <c r="H2520" s="24">
        <f t="shared" si="261"/>
        <v>1.6594108293476611E-2</v>
      </c>
      <c r="I2520" s="6">
        <f t="shared" si="261"/>
        <v>3.05</v>
      </c>
      <c r="J2520" s="6">
        <f t="shared" si="261"/>
        <v>6141938.6897075437</v>
      </c>
      <c r="K2520" s="18">
        <f t="shared" si="261"/>
        <v>0</v>
      </c>
      <c r="L2520" s="35">
        <f>Data!BN12</f>
        <v>2.5380112170640897E-2</v>
      </c>
      <c r="Q2520" s="21">
        <v>0</v>
      </c>
      <c r="R2520" s="21">
        <v>87.85014551904321</v>
      </c>
      <c r="S2520" s="21">
        <v>1138.3772009896247</v>
      </c>
      <c r="T2520" s="38">
        <v>1.9182104347227558E-2</v>
      </c>
    </row>
    <row r="2521" spans="1:20" x14ac:dyDescent="0.25">
      <c r="A2521" s="16" t="s">
        <v>326</v>
      </c>
      <c r="B2521" s="8" t="s">
        <v>338</v>
      </c>
      <c r="C2521" s="8" t="s">
        <v>71</v>
      </c>
      <c r="D2521" s="8" t="str">
        <f t="shared" si="259"/>
        <v>Week_51_old-generic-refi</v>
      </c>
      <c r="E2521" s="8" t="str">
        <f t="shared" si="260"/>
        <v>Initial</v>
      </c>
      <c r="H2521" s="24">
        <f t="shared" si="261"/>
        <v>1.6594108293476611E-2</v>
      </c>
      <c r="I2521" s="6">
        <f t="shared" si="261"/>
        <v>3.05</v>
      </c>
      <c r="J2521" s="6">
        <f t="shared" si="261"/>
        <v>6141938.6897075437</v>
      </c>
      <c r="K2521" s="18">
        <f t="shared" si="261"/>
        <v>0</v>
      </c>
      <c r="L2521" s="35">
        <f>Data!BN13</f>
        <v>2.5380112170640897E-2</v>
      </c>
      <c r="Q2521" s="21">
        <v>0</v>
      </c>
      <c r="R2521" s="21">
        <v>137.6443693808173</v>
      </c>
      <c r="S2521" s="21">
        <v>1850.5266455607377</v>
      </c>
      <c r="T2521" s="38">
        <v>3.1869149440623468E-2</v>
      </c>
    </row>
    <row r="2522" spans="1:20" x14ac:dyDescent="0.25">
      <c r="A2522" s="16" t="s">
        <v>327</v>
      </c>
      <c r="B2522" s="8" t="s">
        <v>338</v>
      </c>
      <c r="C2522" s="8" t="s">
        <v>71</v>
      </c>
      <c r="D2522" s="8" t="str">
        <f t="shared" si="259"/>
        <v>Week_52_old-generic-refi</v>
      </c>
      <c r="E2522" s="8" t="str">
        <f t="shared" si="260"/>
        <v>Initial</v>
      </c>
      <c r="H2522" s="24">
        <f t="shared" si="261"/>
        <v>1.6594108293476611E-2</v>
      </c>
      <c r="I2522" s="6">
        <f t="shared" si="261"/>
        <v>3.05</v>
      </c>
      <c r="J2522" s="6">
        <f t="shared" si="261"/>
        <v>6141938.6897075437</v>
      </c>
      <c r="K2522" s="18">
        <f t="shared" si="261"/>
        <v>0</v>
      </c>
      <c r="L2522" s="35">
        <f>Data!BN14</f>
        <v>2.5380112170640897E-2</v>
      </c>
      <c r="Q2522" s="21">
        <v>0</v>
      </c>
      <c r="R2522" s="21">
        <v>66.59689823415313</v>
      </c>
      <c r="S2522" s="21">
        <v>914.57904904950738</v>
      </c>
      <c r="T2522" s="38">
        <v>2.2592178611609226E-2</v>
      </c>
    </row>
    <row r="2523" spans="1:20" x14ac:dyDescent="0.25">
      <c r="A2523" s="17" t="s">
        <v>262</v>
      </c>
      <c r="B2523" s="8" t="s">
        <v>338</v>
      </c>
      <c r="C2523" s="8" t="s">
        <v>71</v>
      </c>
      <c r="D2523" s="8" t="str">
        <f t="shared" si="259"/>
        <v>Week_01-generic-refi</v>
      </c>
      <c r="E2523" s="8" t="str">
        <f t="shared" si="260"/>
        <v>Umbrella-display.umb</v>
      </c>
      <c r="H2523" s="24">
        <f t="shared" si="261"/>
        <v>1.6594108293476611E-2</v>
      </c>
      <c r="I2523" s="6">
        <f t="shared" si="261"/>
        <v>3.05</v>
      </c>
      <c r="J2523" s="6">
        <f t="shared" si="261"/>
        <v>6141938.6897075437</v>
      </c>
      <c r="K2523" s="18">
        <f t="shared" si="261"/>
        <v>0</v>
      </c>
      <c r="L2523" s="35">
        <f>Data!BN15</f>
        <v>2.5380112170640897E-2</v>
      </c>
      <c r="Q2523" s="21">
        <v>0</v>
      </c>
      <c r="R2523" s="21">
        <v>0</v>
      </c>
      <c r="S2523" s="21">
        <v>0</v>
      </c>
      <c r="T2523" s="38">
        <v>0</v>
      </c>
    </row>
    <row r="2524" spans="1:20" x14ac:dyDescent="0.25">
      <c r="A2524" s="17" t="s">
        <v>263</v>
      </c>
      <c r="B2524" s="8" t="s">
        <v>338</v>
      </c>
      <c r="C2524" s="8" t="s">
        <v>71</v>
      </c>
      <c r="D2524" s="8" t="str">
        <f t="shared" si="259"/>
        <v>Week_02-generic-refi</v>
      </c>
      <c r="E2524" s="8" t="str">
        <f t="shared" si="260"/>
        <v>Umbrella-display.umb</v>
      </c>
      <c r="H2524" s="24">
        <f t="shared" si="261"/>
        <v>1.6594108293476611E-2</v>
      </c>
      <c r="I2524" s="6">
        <f t="shared" si="261"/>
        <v>3.05</v>
      </c>
      <c r="J2524" s="6">
        <f t="shared" si="261"/>
        <v>6141938.6897075437</v>
      </c>
      <c r="K2524" s="18">
        <f t="shared" si="261"/>
        <v>0</v>
      </c>
      <c r="L2524" s="35">
        <f>Data!BN16</f>
        <v>2.4071858965968689E-2</v>
      </c>
      <c r="Q2524" s="21">
        <v>0</v>
      </c>
      <c r="R2524" s="21">
        <v>0</v>
      </c>
      <c r="S2524" s="21">
        <v>0</v>
      </c>
      <c r="T2524" s="38">
        <v>0</v>
      </c>
    </row>
    <row r="2525" spans="1:20" x14ac:dyDescent="0.25">
      <c r="A2525" s="17" t="s">
        <v>264</v>
      </c>
      <c r="B2525" s="8" t="s">
        <v>338</v>
      </c>
      <c r="C2525" s="8" t="s">
        <v>71</v>
      </c>
      <c r="D2525" s="8" t="str">
        <f t="shared" si="259"/>
        <v>Week_03-generic-refi</v>
      </c>
      <c r="E2525" s="8" t="str">
        <f t="shared" si="260"/>
        <v>Umbrella-display.umb</v>
      </c>
      <c r="H2525" s="24">
        <f t="shared" si="261"/>
        <v>1.6594108293476611E-2</v>
      </c>
      <c r="I2525" s="6">
        <f t="shared" si="261"/>
        <v>3.05</v>
      </c>
      <c r="J2525" s="6">
        <f t="shared" si="261"/>
        <v>6141938.6897075437</v>
      </c>
      <c r="K2525" s="18">
        <f t="shared" si="261"/>
        <v>0</v>
      </c>
      <c r="L2525" s="35">
        <f>Data!BN17</f>
        <v>2.4071858965968689E-2</v>
      </c>
      <c r="Q2525" s="21">
        <v>0</v>
      </c>
      <c r="R2525" s="21">
        <v>0</v>
      </c>
      <c r="S2525" s="21">
        <v>0</v>
      </c>
      <c r="T2525" s="38">
        <v>0</v>
      </c>
    </row>
    <row r="2526" spans="1:20" x14ac:dyDescent="0.25">
      <c r="A2526" s="17" t="s">
        <v>265</v>
      </c>
      <c r="B2526" s="8" t="s">
        <v>338</v>
      </c>
      <c r="C2526" s="8" t="s">
        <v>71</v>
      </c>
      <c r="D2526" s="8" t="str">
        <f t="shared" si="259"/>
        <v>Week_04-generic-refi</v>
      </c>
      <c r="E2526" s="8" t="str">
        <f t="shared" si="260"/>
        <v>Umbrella-display.umb</v>
      </c>
      <c r="H2526" s="24">
        <f t="shared" si="261"/>
        <v>1.6594108293476611E-2</v>
      </c>
      <c r="I2526" s="6">
        <f t="shared" si="261"/>
        <v>3.05</v>
      </c>
      <c r="J2526" s="6">
        <f t="shared" si="261"/>
        <v>6141938.6897075437</v>
      </c>
      <c r="K2526" s="18">
        <f t="shared" si="261"/>
        <v>0</v>
      </c>
      <c r="L2526" s="35">
        <f>Data!BN18</f>
        <v>2.4071858965968689E-2</v>
      </c>
      <c r="Q2526" s="21">
        <v>0</v>
      </c>
      <c r="R2526" s="21">
        <v>0</v>
      </c>
      <c r="S2526" s="21">
        <v>0</v>
      </c>
      <c r="T2526" s="38">
        <v>0</v>
      </c>
    </row>
    <row r="2527" spans="1:20" x14ac:dyDescent="0.25">
      <c r="A2527" s="17" t="s">
        <v>266</v>
      </c>
      <c r="B2527" s="8" t="s">
        <v>338</v>
      </c>
      <c r="C2527" s="8" t="s">
        <v>71</v>
      </c>
      <c r="D2527" s="8" t="str">
        <f t="shared" si="259"/>
        <v>Week_05-generic-refi</v>
      </c>
      <c r="E2527" s="8" t="str">
        <f t="shared" si="260"/>
        <v>Umbrella-display.umb</v>
      </c>
      <c r="H2527" s="24">
        <f t="shared" ref="H2527:K2542" si="262">H2526</f>
        <v>1.6594108293476611E-2</v>
      </c>
      <c r="I2527" s="6">
        <f t="shared" si="262"/>
        <v>3.05</v>
      </c>
      <c r="J2527" s="6">
        <f t="shared" si="262"/>
        <v>6141938.6897075437</v>
      </c>
      <c r="K2527" s="18">
        <f t="shared" si="262"/>
        <v>0</v>
      </c>
      <c r="L2527" s="35">
        <f>Data!BN19</f>
        <v>2.4071858965968689E-2</v>
      </c>
      <c r="Q2527" s="21">
        <v>0</v>
      </c>
      <c r="R2527" s="21">
        <v>0</v>
      </c>
      <c r="S2527" s="21">
        <v>0</v>
      </c>
      <c r="T2527" s="38">
        <v>0</v>
      </c>
    </row>
    <row r="2528" spans="1:20" x14ac:dyDescent="0.25">
      <c r="A2528" s="17" t="s">
        <v>267</v>
      </c>
      <c r="B2528" s="8" t="s">
        <v>338</v>
      </c>
      <c r="C2528" s="8" t="s">
        <v>71</v>
      </c>
      <c r="D2528" s="8" t="str">
        <f t="shared" si="259"/>
        <v>Week_06-generic-refi</v>
      </c>
      <c r="E2528" s="8" t="str">
        <f t="shared" si="260"/>
        <v>Umbrella-display.umb</v>
      </c>
      <c r="H2528" s="24">
        <f t="shared" si="262"/>
        <v>1.6594108293476611E-2</v>
      </c>
      <c r="I2528" s="6">
        <f t="shared" si="262"/>
        <v>3.05</v>
      </c>
      <c r="J2528" s="6">
        <f t="shared" si="262"/>
        <v>6141938.6897075437</v>
      </c>
      <c r="K2528" s="18">
        <f t="shared" si="262"/>
        <v>0</v>
      </c>
      <c r="L2528" s="35">
        <f>Data!BN20</f>
        <v>2.4856810888772018E-2</v>
      </c>
      <c r="Q2528" s="21">
        <v>0</v>
      </c>
      <c r="R2528" s="21">
        <v>0</v>
      </c>
      <c r="S2528" s="21">
        <v>0</v>
      </c>
      <c r="T2528" s="38">
        <v>0</v>
      </c>
    </row>
    <row r="2529" spans="1:20" x14ac:dyDescent="0.25">
      <c r="A2529" s="17" t="s">
        <v>268</v>
      </c>
      <c r="B2529" s="8" t="s">
        <v>338</v>
      </c>
      <c r="C2529" s="8" t="s">
        <v>71</v>
      </c>
      <c r="D2529" s="8" t="str">
        <f t="shared" si="259"/>
        <v>Week_07-generic-refi</v>
      </c>
      <c r="E2529" s="8" t="str">
        <f t="shared" si="260"/>
        <v>Umbrella-display.umb</v>
      </c>
      <c r="H2529" s="24">
        <f t="shared" si="262"/>
        <v>1.6594108293476611E-2</v>
      </c>
      <c r="I2529" s="6">
        <f t="shared" si="262"/>
        <v>3.05</v>
      </c>
      <c r="J2529" s="6">
        <f t="shared" si="262"/>
        <v>6141938.6897075437</v>
      </c>
      <c r="K2529" s="18">
        <f t="shared" si="262"/>
        <v>0</v>
      </c>
      <c r="L2529" s="35">
        <f>Data!BN21</f>
        <v>2.4856810888772018E-2</v>
      </c>
      <c r="Q2529" s="21">
        <v>0</v>
      </c>
      <c r="R2529" s="21">
        <v>0</v>
      </c>
      <c r="S2529" s="21">
        <v>0</v>
      </c>
      <c r="T2529" s="38">
        <v>0</v>
      </c>
    </row>
    <row r="2530" spans="1:20" x14ac:dyDescent="0.25">
      <c r="A2530" s="17" t="s">
        <v>269</v>
      </c>
      <c r="B2530" s="8" t="s">
        <v>338</v>
      </c>
      <c r="C2530" s="8" t="s">
        <v>71</v>
      </c>
      <c r="D2530" s="8" t="str">
        <f t="shared" si="259"/>
        <v>Week_08-generic-refi</v>
      </c>
      <c r="E2530" s="8" t="str">
        <f t="shared" si="260"/>
        <v>Umbrella-display.umb</v>
      </c>
      <c r="H2530" s="24">
        <f t="shared" si="262"/>
        <v>1.6594108293476611E-2</v>
      </c>
      <c r="I2530" s="6">
        <f t="shared" si="262"/>
        <v>3.05</v>
      </c>
      <c r="J2530" s="6">
        <f t="shared" si="262"/>
        <v>6141938.6897075437</v>
      </c>
      <c r="K2530" s="18">
        <f t="shared" si="262"/>
        <v>0</v>
      </c>
      <c r="L2530" s="35">
        <f>Data!BN22</f>
        <v>2.4856810888772018E-2</v>
      </c>
      <c r="Q2530" s="21">
        <v>0</v>
      </c>
      <c r="R2530" s="21">
        <v>0</v>
      </c>
      <c r="S2530" s="21">
        <v>0</v>
      </c>
      <c r="T2530" s="38">
        <v>0</v>
      </c>
    </row>
    <row r="2531" spans="1:20" x14ac:dyDescent="0.25">
      <c r="A2531" s="17" t="s">
        <v>270</v>
      </c>
      <c r="B2531" s="8" t="s">
        <v>338</v>
      </c>
      <c r="C2531" s="8" t="s">
        <v>71</v>
      </c>
      <c r="D2531" s="8" t="str">
        <f t="shared" si="259"/>
        <v>Week_09-generic-refi</v>
      </c>
      <c r="E2531" s="8" t="str">
        <f t="shared" si="260"/>
        <v>Umbrella-display.umb</v>
      </c>
      <c r="H2531" s="24">
        <f t="shared" si="262"/>
        <v>1.6594108293476611E-2</v>
      </c>
      <c r="I2531" s="6">
        <f t="shared" si="262"/>
        <v>3.05</v>
      </c>
      <c r="J2531" s="6">
        <f t="shared" si="262"/>
        <v>6141938.6897075437</v>
      </c>
      <c r="K2531" s="18">
        <f t="shared" si="262"/>
        <v>0</v>
      </c>
      <c r="L2531" s="35">
        <f>Data!BN23</f>
        <v>2.4856810888772018E-2</v>
      </c>
      <c r="Q2531" s="21">
        <v>0</v>
      </c>
      <c r="R2531" s="21">
        <v>0</v>
      </c>
      <c r="S2531" s="21">
        <v>0</v>
      </c>
      <c r="T2531" s="38">
        <v>0</v>
      </c>
    </row>
    <row r="2532" spans="1:20" x14ac:dyDescent="0.25">
      <c r="A2532" s="17" t="s">
        <v>249</v>
      </c>
      <c r="B2532" s="8" t="s">
        <v>338</v>
      </c>
      <c r="C2532" s="8" t="s">
        <v>71</v>
      </c>
      <c r="D2532" s="8" t="str">
        <f t="shared" si="259"/>
        <v>Week_10-generic-refi</v>
      </c>
      <c r="E2532" s="8" t="str">
        <f t="shared" si="260"/>
        <v>Umbrella-display.umb</v>
      </c>
      <c r="H2532" s="24">
        <f t="shared" si="262"/>
        <v>1.6594108293476611E-2</v>
      </c>
      <c r="I2532" s="6">
        <f t="shared" si="262"/>
        <v>3.05</v>
      </c>
      <c r="J2532" s="6">
        <f t="shared" si="262"/>
        <v>6141938.6897075437</v>
      </c>
      <c r="K2532" s="18">
        <f t="shared" si="262"/>
        <v>0</v>
      </c>
      <c r="L2532" s="35">
        <f>Data!BN24</f>
        <v>2.4856810888772018E-2</v>
      </c>
      <c r="Q2532" s="21">
        <v>0</v>
      </c>
      <c r="R2532" s="21">
        <v>0</v>
      </c>
      <c r="S2532" s="21">
        <v>0</v>
      </c>
      <c r="T2532" s="38">
        <v>0</v>
      </c>
    </row>
    <row r="2533" spans="1:20" x14ac:dyDescent="0.25">
      <c r="A2533" s="17" t="s">
        <v>250</v>
      </c>
      <c r="B2533" s="8" t="s">
        <v>338</v>
      </c>
      <c r="C2533" s="8" t="s">
        <v>71</v>
      </c>
      <c r="D2533" s="8" t="str">
        <f t="shared" si="259"/>
        <v>Week_11-generic-refi</v>
      </c>
      <c r="E2533" s="8" t="str">
        <f t="shared" si="260"/>
        <v>Umbrella-display.umb</v>
      </c>
      <c r="H2533" s="24">
        <f t="shared" si="262"/>
        <v>1.6594108293476611E-2</v>
      </c>
      <c r="I2533" s="6">
        <f t="shared" si="262"/>
        <v>3.05</v>
      </c>
      <c r="J2533" s="6">
        <f t="shared" si="262"/>
        <v>6141938.6897075437</v>
      </c>
      <c r="K2533" s="18">
        <f t="shared" si="262"/>
        <v>0</v>
      </c>
      <c r="L2533" s="35">
        <f>Data!BN25</f>
        <v>2.4856810888772018E-2</v>
      </c>
      <c r="Q2533" s="21">
        <v>0</v>
      </c>
      <c r="R2533" s="21">
        <v>0</v>
      </c>
      <c r="S2533" s="21">
        <v>0</v>
      </c>
      <c r="T2533" s="38">
        <v>0</v>
      </c>
    </row>
    <row r="2534" spans="1:20" x14ac:dyDescent="0.25">
      <c r="A2534" s="17" t="s">
        <v>251</v>
      </c>
      <c r="B2534" s="8" t="s">
        <v>338</v>
      </c>
      <c r="C2534" s="8" t="s">
        <v>71</v>
      </c>
      <c r="D2534" s="8" t="str">
        <f t="shared" si="259"/>
        <v>Week_12-generic-refi</v>
      </c>
      <c r="E2534" s="8" t="str">
        <f t="shared" si="260"/>
        <v>Umbrella-display.umb</v>
      </c>
      <c r="H2534" s="24">
        <f t="shared" si="262"/>
        <v>1.6594108293476611E-2</v>
      </c>
      <c r="I2534" s="6">
        <f t="shared" si="262"/>
        <v>3.05</v>
      </c>
      <c r="J2534" s="6">
        <f t="shared" si="262"/>
        <v>6141938.6897075437</v>
      </c>
      <c r="K2534" s="18">
        <f t="shared" si="262"/>
        <v>0</v>
      </c>
      <c r="L2534" s="35">
        <f>Data!BN26</f>
        <v>2.4856810888772018E-2</v>
      </c>
      <c r="Q2534" s="21">
        <v>0</v>
      </c>
      <c r="R2534" s="21">
        <v>0</v>
      </c>
      <c r="S2534" s="21">
        <v>0</v>
      </c>
      <c r="T2534" s="38">
        <v>0</v>
      </c>
    </row>
    <row r="2535" spans="1:20" x14ac:dyDescent="0.25">
      <c r="A2535" s="17" t="s">
        <v>252</v>
      </c>
      <c r="B2535" s="8" t="s">
        <v>338</v>
      </c>
      <c r="C2535" s="8" t="s">
        <v>71</v>
      </c>
      <c r="D2535" s="8" t="str">
        <f t="shared" si="259"/>
        <v>Week_13-generic-refi</v>
      </c>
      <c r="E2535" s="8" t="str">
        <f t="shared" si="260"/>
        <v>Umbrella-display.umb</v>
      </c>
      <c r="H2535" s="24">
        <f t="shared" si="262"/>
        <v>1.6594108293476611E-2</v>
      </c>
      <c r="I2535" s="6">
        <f t="shared" si="262"/>
        <v>3.05</v>
      </c>
      <c r="J2535" s="6">
        <f t="shared" si="262"/>
        <v>6141938.6897075437</v>
      </c>
      <c r="K2535" s="18">
        <f t="shared" si="262"/>
        <v>0</v>
      </c>
      <c r="L2535" s="35">
        <f>Data!BN27</f>
        <v>2.4856810888772018E-2</v>
      </c>
      <c r="Q2535" s="21">
        <v>0</v>
      </c>
      <c r="R2535" s="21">
        <v>0</v>
      </c>
      <c r="S2535" s="21">
        <v>0</v>
      </c>
      <c r="T2535" s="38">
        <v>0</v>
      </c>
    </row>
    <row r="2536" spans="1:20" x14ac:dyDescent="0.25">
      <c r="A2536" s="17" t="s">
        <v>253</v>
      </c>
      <c r="B2536" s="8" t="s">
        <v>338</v>
      </c>
      <c r="C2536" s="8" t="s">
        <v>71</v>
      </c>
      <c r="D2536" s="8" t="str">
        <f t="shared" si="259"/>
        <v>Week_14-generic-refi</v>
      </c>
      <c r="E2536" s="8" t="str">
        <f t="shared" si="260"/>
        <v>Umbrella-display.umb</v>
      </c>
      <c r="H2536" s="24">
        <f t="shared" si="262"/>
        <v>1.6594108293476611E-2</v>
      </c>
      <c r="I2536" s="6">
        <f t="shared" si="262"/>
        <v>3.05</v>
      </c>
      <c r="J2536" s="6">
        <f t="shared" si="262"/>
        <v>6141938.6897075437</v>
      </c>
      <c r="K2536" s="18">
        <f t="shared" si="262"/>
        <v>0</v>
      </c>
      <c r="L2536" s="35">
        <f>Data!BN28</f>
        <v>2.4856810888772018E-2</v>
      </c>
      <c r="Q2536" s="21">
        <v>0</v>
      </c>
      <c r="R2536" s="21">
        <v>0</v>
      </c>
      <c r="S2536" s="21">
        <v>0</v>
      </c>
      <c r="T2536" s="38">
        <v>0</v>
      </c>
    </row>
    <row r="2537" spans="1:20" x14ac:dyDescent="0.25">
      <c r="A2537" s="17" t="s">
        <v>254</v>
      </c>
      <c r="B2537" s="8" t="s">
        <v>338</v>
      </c>
      <c r="C2537" s="8" t="s">
        <v>71</v>
      </c>
      <c r="D2537" s="8" t="str">
        <f t="shared" si="259"/>
        <v>Week_15-generic-refi</v>
      </c>
      <c r="E2537" s="8" t="str">
        <f t="shared" si="260"/>
        <v>Umbrella-display.umb</v>
      </c>
      <c r="H2537" s="24">
        <f t="shared" si="262"/>
        <v>1.6594108293476611E-2</v>
      </c>
      <c r="I2537" s="6">
        <f t="shared" si="262"/>
        <v>3.05</v>
      </c>
      <c r="J2537" s="6">
        <f t="shared" si="262"/>
        <v>6141938.6897075437</v>
      </c>
      <c r="K2537" s="18">
        <f t="shared" si="262"/>
        <v>0</v>
      </c>
      <c r="L2537" s="35">
        <f>Data!BN29</f>
        <v>2.5641762811575344E-2</v>
      </c>
      <c r="Q2537" s="21">
        <v>0</v>
      </c>
      <c r="R2537" s="21">
        <v>0</v>
      </c>
      <c r="S2537" s="21">
        <v>0</v>
      </c>
      <c r="T2537" s="38">
        <v>0</v>
      </c>
    </row>
    <row r="2538" spans="1:20" x14ac:dyDescent="0.25">
      <c r="A2538" s="17" t="s">
        <v>255</v>
      </c>
      <c r="B2538" s="8" t="s">
        <v>338</v>
      </c>
      <c r="C2538" s="8" t="s">
        <v>71</v>
      </c>
      <c r="D2538" s="8" t="str">
        <f t="shared" si="259"/>
        <v>Week_16-generic-refi</v>
      </c>
      <c r="E2538" s="8" t="str">
        <f t="shared" si="260"/>
        <v>Umbrella-display.umb</v>
      </c>
      <c r="H2538" s="24">
        <f t="shared" si="262"/>
        <v>1.6594108293476611E-2</v>
      </c>
      <c r="I2538" s="6">
        <f t="shared" si="262"/>
        <v>3.05</v>
      </c>
      <c r="J2538" s="6">
        <f t="shared" si="262"/>
        <v>6141938.6897075437</v>
      </c>
      <c r="K2538" s="18">
        <f t="shared" si="262"/>
        <v>0</v>
      </c>
      <c r="L2538" s="35">
        <f>Data!BN30</f>
        <v>2.5641762811575344E-2</v>
      </c>
      <c r="Q2538" s="21">
        <v>0</v>
      </c>
      <c r="R2538" s="21">
        <v>0</v>
      </c>
      <c r="S2538" s="21">
        <v>0</v>
      </c>
      <c r="T2538" s="38">
        <v>0</v>
      </c>
    </row>
    <row r="2539" spans="1:20" x14ac:dyDescent="0.25">
      <c r="A2539" s="17" t="s">
        <v>256</v>
      </c>
      <c r="B2539" s="8" t="s">
        <v>338</v>
      </c>
      <c r="C2539" s="8" t="s">
        <v>71</v>
      </c>
      <c r="D2539" s="8" t="str">
        <f t="shared" si="259"/>
        <v>Week_17-generic-refi</v>
      </c>
      <c r="E2539" s="8" t="str">
        <f t="shared" si="260"/>
        <v>Umbrella-display.umb</v>
      </c>
      <c r="H2539" s="24">
        <f t="shared" si="262"/>
        <v>1.6594108293476611E-2</v>
      </c>
      <c r="I2539" s="6">
        <f t="shared" si="262"/>
        <v>3.05</v>
      </c>
      <c r="J2539" s="6">
        <f t="shared" si="262"/>
        <v>6141938.6897075437</v>
      </c>
      <c r="K2539" s="18">
        <f t="shared" si="262"/>
        <v>0</v>
      </c>
      <c r="L2539" s="35">
        <f>Data!BN31</f>
        <v>2.5641762811575344E-2</v>
      </c>
      <c r="Q2539" s="21">
        <v>0</v>
      </c>
      <c r="R2539" s="21">
        <v>0</v>
      </c>
      <c r="S2539" s="21">
        <v>0</v>
      </c>
      <c r="T2539" s="38">
        <v>0</v>
      </c>
    </row>
    <row r="2540" spans="1:20" x14ac:dyDescent="0.25">
      <c r="A2540" s="17" t="s">
        <v>257</v>
      </c>
      <c r="B2540" s="8" t="s">
        <v>338</v>
      </c>
      <c r="C2540" s="8" t="s">
        <v>71</v>
      </c>
      <c r="D2540" s="8" t="str">
        <f t="shared" si="259"/>
        <v>Week_18-generic-refi</v>
      </c>
      <c r="E2540" s="8" t="str">
        <f t="shared" si="260"/>
        <v>Umbrella-display.umb</v>
      </c>
      <c r="H2540" s="24">
        <f t="shared" si="262"/>
        <v>1.6594108293476611E-2</v>
      </c>
      <c r="I2540" s="6">
        <f t="shared" si="262"/>
        <v>3.05</v>
      </c>
      <c r="J2540" s="6">
        <f t="shared" si="262"/>
        <v>6141938.6897075437</v>
      </c>
      <c r="K2540" s="18">
        <f t="shared" si="262"/>
        <v>0</v>
      </c>
      <c r="L2540" s="35">
        <f>Data!BN32</f>
        <v>2.5641762811575344E-2</v>
      </c>
      <c r="Q2540" s="21">
        <v>0</v>
      </c>
      <c r="R2540" s="21">
        <v>0</v>
      </c>
      <c r="S2540" s="21">
        <v>0</v>
      </c>
      <c r="T2540" s="38">
        <v>0</v>
      </c>
    </row>
    <row r="2541" spans="1:20" x14ac:dyDescent="0.25">
      <c r="A2541" s="17" t="s">
        <v>258</v>
      </c>
      <c r="B2541" s="8" t="s">
        <v>338</v>
      </c>
      <c r="C2541" s="8" t="s">
        <v>71</v>
      </c>
      <c r="D2541" s="8" t="str">
        <f t="shared" si="259"/>
        <v>Week_19-generic-refi</v>
      </c>
      <c r="E2541" s="8" t="str">
        <f t="shared" si="260"/>
        <v>Umbrella-display.umb</v>
      </c>
      <c r="H2541" s="24">
        <f t="shared" si="262"/>
        <v>1.6594108293476611E-2</v>
      </c>
      <c r="I2541" s="6">
        <f t="shared" si="262"/>
        <v>3.05</v>
      </c>
      <c r="J2541" s="6">
        <f t="shared" si="262"/>
        <v>6141938.6897075437</v>
      </c>
      <c r="K2541" s="18">
        <f t="shared" si="262"/>
        <v>0</v>
      </c>
      <c r="L2541" s="35">
        <f>Data!BN33</f>
        <v>2.4071858965968689E-2</v>
      </c>
      <c r="Q2541" s="21">
        <v>0</v>
      </c>
      <c r="R2541" s="21">
        <v>0</v>
      </c>
      <c r="S2541" s="21">
        <v>0</v>
      </c>
      <c r="T2541" s="38">
        <v>0</v>
      </c>
    </row>
    <row r="2542" spans="1:20" x14ac:dyDescent="0.25">
      <c r="A2542" s="17" t="s">
        <v>259</v>
      </c>
      <c r="B2542" s="8" t="s">
        <v>338</v>
      </c>
      <c r="C2542" s="8" t="s">
        <v>71</v>
      </c>
      <c r="D2542" s="8" t="str">
        <f t="shared" si="259"/>
        <v>Week_20-generic-refi</v>
      </c>
      <c r="E2542" s="8" t="str">
        <f t="shared" si="260"/>
        <v>Umbrella-display.umb</v>
      </c>
      <c r="H2542" s="24">
        <f t="shared" si="262"/>
        <v>1.6594108293476611E-2</v>
      </c>
      <c r="I2542" s="6">
        <f t="shared" si="262"/>
        <v>3.05</v>
      </c>
      <c r="J2542" s="6">
        <f t="shared" si="262"/>
        <v>6141938.6897075437</v>
      </c>
      <c r="K2542" s="18">
        <f t="shared" si="262"/>
        <v>0</v>
      </c>
      <c r="L2542" s="35">
        <f>Data!BN34</f>
        <v>2.4071858965968689E-2</v>
      </c>
      <c r="Q2542" s="21">
        <v>0</v>
      </c>
      <c r="R2542" s="21">
        <v>0</v>
      </c>
      <c r="S2542" s="21">
        <v>0</v>
      </c>
      <c r="T2542" s="38">
        <v>0</v>
      </c>
    </row>
    <row r="2543" spans="1:20" x14ac:dyDescent="0.25">
      <c r="A2543" s="17" t="s">
        <v>260</v>
      </c>
      <c r="B2543" s="8" t="s">
        <v>338</v>
      </c>
      <c r="C2543" s="8" t="s">
        <v>71</v>
      </c>
      <c r="D2543" s="8" t="str">
        <f t="shared" si="259"/>
        <v>Week_21-generic-refi</v>
      </c>
      <c r="E2543" s="8" t="str">
        <f t="shared" si="260"/>
        <v>Umbrella-display.umb</v>
      </c>
      <c r="H2543" s="24">
        <f t="shared" ref="H2543:K2558" si="263">H2542</f>
        <v>1.6594108293476611E-2</v>
      </c>
      <c r="I2543" s="6">
        <f t="shared" si="263"/>
        <v>3.05</v>
      </c>
      <c r="J2543" s="6">
        <f t="shared" si="263"/>
        <v>6141938.6897075437</v>
      </c>
      <c r="K2543" s="18">
        <f t="shared" si="263"/>
        <v>0</v>
      </c>
      <c r="L2543" s="35">
        <f>Data!BN35</f>
        <v>2.4071858965968689E-2</v>
      </c>
      <c r="Q2543" s="21">
        <v>0</v>
      </c>
      <c r="R2543" s="21">
        <v>0</v>
      </c>
      <c r="S2543" s="21">
        <v>0</v>
      </c>
      <c r="T2543" s="38">
        <v>0</v>
      </c>
    </row>
    <row r="2544" spans="1:20" x14ac:dyDescent="0.25">
      <c r="A2544" s="17" t="s">
        <v>261</v>
      </c>
      <c r="B2544" s="8" t="s">
        <v>338</v>
      </c>
      <c r="C2544" s="8" t="s">
        <v>71</v>
      </c>
      <c r="D2544" s="8" t="str">
        <f t="shared" si="259"/>
        <v>Week_22-generic-refi</v>
      </c>
      <c r="E2544" s="8" t="str">
        <f t="shared" si="260"/>
        <v>Umbrella-display.umb</v>
      </c>
      <c r="H2544" s="24">
        <f t="shared" si="263"/>
        <v>1.6594108293476611E-2</v>
      </c>
      <c r="I2544" s="6">
        <f t="shared" si="263"/>
        <v>3.05</v>
      </c>
      <c r="J2544" s="6">
        <f t="shared" si="263"/>
        <v>6141938.6897075437</v>
      </c>
      <c r="K2544" s="18">
        <f t="shared" si="263"/>
        <v>0</v>
      </c>
      <c r="L2544" s="35">
        <f>Data!BN36</f>
        <v>2.4071858965968689E-2</v>
      </c>
      <c r="Q2544" s="21">
        <v>0</v>
      </c>
      <c r="R2544" s="21">
        <v>0</v>
      </c>
      <c r="S2544" s="21">
        <v>0</v>
      </c>
      <c r="T2544" s="38">
        <v>0</v>
      </c>
    </row>
    <row r="2545" spans="1:20" x14ac:dyDescent="0.25">
      <c r="A2545" s="17" t="s">
        <v>278</v>
      </c>
      <c r="B2545" s="8" t="s">
        <v>338</v>
      </c>
      <c r="C2545" s="8" t="s">
        <v>71</v>
      </c>
      <c r="D2545" s="8" t="str">
        <f t="shared" si="259"/>
        <v>Week_23-generic-refi</v>
      </c>
      <c r="E2545" s="8" t="str">
        <f t="shared" si="260"/>
        <v>Umbrella-display.umb</v>
      </c>
      <c r="H2545" s="24">
        <f t="shared" si="263"/>
        <v>1.6594108293476611E-2</v>
      </c>
      <c r="I2545" s="6">
        <f t="shared" si="263"/>
        <v>3.05</v>
      </c>
      <c r="J2545" s="6">
        <f t="shared" si="263"/>
        <v>6141938.6897075437</v>
      </c>
      <c r="K2545" s="18">
        <f t="shared" si="263"/>
        <v>0</v>
      </c>
      <c r="L2545" s="35">
        <f>Data!BN37</f>
        <v>2.4856810888772018E-2</v>
      </c>
      <c r="Q2545" s="21">
        <v>0</v>
      </c>
      <c r="R2545" s="21">
        <v>0</v>
      </c>
      <c r="S2545" s="21">
        <v>0</v>
      </c>
      <c r="T2545" s="38">
        <v>0</v>
      </c>
    </row>
    <row r="2546" spans="1:20" x14ac:dyDescent="0.25">
      <c r="A2546" s="17" t="s">
        <v>279</v>
      </c>
      <c r="B2546" s="8" t="s">
        <v>338</v>
      </c>
      <c r="C2546" s="8" t="s">
        <v>71</v>
      </c>
      <c r="D2546" s="8" t="str">
        <f t="shared" si="259"/>
        <v>Week_24-generic-refi</v>
      </c>
      <c r="E2546" s="8" t="str">
        <f t="shared" si="260"/>
        <v>Umbrella-display.umb</v>
      </c>
      <c r="H2546" s="24">
        <f t="shared" si="263"/>
        <v>1.6594108293476611E-2</v>
      </c>
      <c r="I2546" s="6">
        <f t="shared" si="263"/>
        <v>3.05</v>
      </c>
      <c r="J2546" s="6">
        <f t="shared" si="263"/>
        <v>6141938.6897075437</v>
      </c>
      <c r="K2546" s="18">
        <f t="shared" si="263"/>
        <v>0</v>
      </c>
      <c r="L2546" s="35">
        <f>Data!BN38</f>
        <v>2.4856810888772018E-2</v>
      </c>
      <c r="Q2546" s="21">
        <v>0</v>
      </c>
      <c r="R2546" s="21">
        <v>0</v>
      </c>
      <c r="S2546" s="21">
        <v>0</v>
      </c>
      <c r="T2546" s="38">
        <v>0</v>
      </c>
    </row>
    <row r="2547" spans="1:20" x14ac:dyDescent="0.25">
      <c r="A2547" s="17" t="s">
        <v>280</v>
      </c>
      <c r="B2547" s="8" t="s">
        <v>338</v>
      </c>
      <c r="C2547" s="8" t="s">
        <v>71</v>
      </c>
      <c r="D2547" s="8" t="str">
        <f t="shared" si="259"/>
        <v>Week_25-generic-refi</v>
      </c>
      <c r="E2547" s="8" t="str">
        <f t="shared" si="260"/>
        <v>Umbrella-display.umb</v>
      </c>
      <c r="H2547" s="24">
        <f t="shared" si="263"/>
        <v>1.6594108293476611E-2</v>
      </c>
      <c r="I2547" s="6">
        <f t="shared" si="263"/>
        <v>3.05</v>
      </c>
      <c r="J2547" s="6">
        <f t="shared" si="263"/>
        <v>6141938.6897075437</v>
      </c>
      <c r="K2547" s="18">
        <f t="shared" si="263"/>
        <v>0</v>
      </c>
      <c r="L2547" s="35">
        <f>Data!BN39</f>
        <v>2.4856810888772018E-2</v>
      </c>
      <c r="Q2547" s="21">
        <v>0</v>
      </c>
      <c r="R2547" s="21">
        <v>0</v>
      </c>
      <c r="S2547" s="21">
        <v>0</v>
      </c>
      <c r="T2547" s="38">
        <v>0</v>
      </c>
    </row>
    <row r="2548" spans="1:20" x14ac:dyDescent="0.25">
      <c r="A2548" s="17" t="s">
        <v>281</v>
      </c>
      <c r="B2548" s="8" t="s">
        <v>338</v>
      </c>
      <c r="C2548" s="8" t="s">
        <v>71</v>
      </c>
      <c r="D2548" s="8" t="str">
        <f t="shared" si="259"/>
        <v>Week_26-generic-refi</v>
      </c>
      <c r="E2548" s="8" t="str">
        <f t="shared" si="260"/>
        <v>Umbrella-display.umb</v>
      </c>
      <c r="H2548" s="24">
        <f t="shared" si="263"/>
        <v>1.6594108293476611E-2</v>
      </c>
      <c r="I2548" s="6">
        <f t="shared" si="263"/>
        <v>3.05</v>
      </c>
      <c r="J2548" s="6">
        <f t="shared" si="263"/>
        <v>6141938.6897075437</v>
      </c>
      <c r="K2548" s="18">
        <f t="shared" si="263"/>
        <v>0</v>
      </c>
      <c r="L2548" s="35">
        <f>Data!BN40</f>
        <v>2.4856810888772018E-2</v>
      </c>
      <c r="Q2548" s="21">
        <v>0</v>
      </c>
      <c r="R2548" s="21">
        <v>0</v>
      </c>
      <c r="S2548" s="21">
        <v>0</v>
      </c>
      <c r="T2548" s="38">
        <v>0</v>
      </c>
    </row>
    <row r="2549" spans="1:20" x14ac:dyDescent="0.25">
      <c r="A2549" s="17" t="s">
        <v>282</v>
      </c>
      <c r="B2549" s="8" t="s">
        <v>338</v>
      </c>
      <c r="C2549" s="8" t="s">
        <v>71</v>
      </c>
      <c r="D2549" s="8" t="str">
        <f t="shared" si="259"/>
        <v>Week_27-generic-refi</v>
      </c>
      <c r="E2549" s="8" t="str">
        <f t="shared" si="260"/>
        <v>Umbrella-display.umb</v>
      </c>
      <c r="H2549" s="24">
        <f t="shared" si="263"/>
        <v>1.6594108293476611E-2</v>
      </c>
      <c r="I2549" s="6">
        <f t="shared" si="263"/>
        <v>3.05</v>
      </c>
      <c r="J2549" s="6">
        <f t="shared" si="263"/>
        <v>6141938.6897075437</v>
      </c>
      <c r="K2549" s="18">
        <f t="shared" si="263"/>
        <v>0</v>
      </c>
      <c r="L2549" s="35">
        <f>Data!BN41</f>
        <v>2.4856810888772018E-2</v>
      </c>
      <c r="Q2549" s="21">
        <v>0</v>
      </c>
      <c r="R2549" s="21">
        <v>0</v>
      </c>
      <c r="S2549" s="21">
        <v>0</v>
      </c>
      <c r="T2549" s="38">
        <v>0</v>
      </c>
    </row>
    <row r="2550" spans="1:20" x14ac:dyDescent="0.25">
      <c r="A2550" s="17" t="s">
        <v>283</v>
      </c>
      <c r="B2550" s="8" t="s">
        <v>338</v>
      </c>
      <c r="C2550" s="8" t="s">
        <v>71</v>
      </c>
      <c r="D2550" s="8" t="str">
        <f t="shared" si="259"/>
        <v>Week_28-generic-refi</v>
      </c>
      <c r="E2550" s="8" t="str">
        <f t="shared" si="260"/>
        <v>Umbrella-display.umb</v>
      </c>
      <c r="H2550" s="24">
        <f t="shared" si="263"/>
        <v>1.6594108293476611E-2</v>
      </c>
      <c r="I2550" s="6">
        <f t="shared" si="263"/>
        <v>3.05</v>
      </c>
      <c r="J2550" s="6">
        <f t="shared" si="263"/>
        <v>6141938.6897075437</v>
      </c>
      <c r="K2550" s="18">
        <f t="shared" si="263"/>
        <v>0</v>
      </c>
      <c r="L2550" s="35">
        <f>Data!BN42</f>
        <v>2.3286907043165363E-2</v>
      </c>
      <c r="Q2550" s="21">
        <v>0</v>
      </c>
      <c r="R2550" s="21">
        <v>0</v>
      </c>
      <c r="S2550" s="21">
        <v>0</v>
      </c>
      <c r="T2550" s="38">
        <v>0</v>
      </c>
    </row>
    <row r="2551" spans="1:20" x14ac:dyDescent="0.25">
      <c r="A2551" s="17" t="s">
        <v>284</v>
      </c>
      <c r="B2551" s="8" t="s">
        <v>338</v>
      </c>
      <c r="C2551" s="8" t="s">
        <v>71</v>
      </c>
      <c r="D2551" s="8" t="str">
        <f t="shared" si="259"/>
        <v>Week_29-generic-refi</v>
      </c>
      <c r="E2551" s="8" t="str">
        <f t="shared" si="260"/>
        <v>Umbrella-display.umb</v>
      </c>
      <c r="H2551" s="24">
        <f t="shared" si="263"/>
        <v>1.6594108293476611E-2</v>
      </c>
      <c r="I2551" s="6">
        <f t="shared" si="263"/>
        <v>3.05</v>
      </c>
      <c r="J2551" s="6">
        <f t="shared" si="263"/>
        <v>6141938.6897075437</v>
      </c>
      <c r="K2551" s="18">
        <f t="shared" si="263"/>
        <v>0</v>
      </c>
      <c r="L2551" s="35">
        <f>Data!BN43</f>
        <v>2.3286907043165363E-2</v>
      </c>
      <c r="Q2551" s="21">
        <v>0</v>
      </c>
      <c r="R2551" s="21">
        <v>0</v>
      </c>
      <c r="S2551" s="21">
        <v>0</v>
      </c>
      <c r="T2551" s="38">
        <v>0</v>
      </c>
    </row>
    <row r="2552" spans="1:20" x14ac:dyDescent="0.25">
      <c r="A2552" s="17" t="s">
        <v>285</v>
      </c>
      <c r="B2552" s="8" t="s">
        <v>338</v>
      </c>
      <c r="C2552" s="8" t="s">
        <v>71</v>
      </c>
      <c r="D2552" s="8" t="str">
        <f t="shared" si="259"/>
        <v>Week_30-generic-refi</v>
      </c>
      <c r="E2552" s="8" t="str">
        <f t="shared" si="260"/>
        <v>Umbrella-display.umb</v>
      </c>
      <c r="H2552" s="24">
        <f t="shared" si="263"/>
        <v>1.6594108293476611E-2</v>
      </c>
      <c r="I2552" s="6">
        <f t="shared" si="263"/>
        <v>3.05</v>
      </c>
      <c r="J2552" s="6">
        <f t="shared" si="263"/>
        <v>6141938.6897075437</v>
      </c>
      <c r="K2552" s="18">
        <f t="shared" si="263"/>
        <v>0</v>
      </c>
      <c r="L2552" s="35">
        <f>Data!BN44</f>
        <v>2.3286907043165363E-2</v>
      </c>
      <c r="Q2552" s="21">
        <v>0</v>
      </c>
      <c r="R2552" s="21">
        <v>0</v>
      </c>
      <c r="S2552" s="21">
        <v>0</v>
      </c>
      <c r="T2552" s="38">
        <v>0</v>
      </c>
    </row>
    <row r="2553" spans="1:20" x14ac:dyDescent="0.25">
      <c r="A2553" s="17" t="s">
        <v>286</v>
      </c>
      <c r="B2553" s="8" t="s">
        <v>338</v>
      </c>
      <c r="C2553" s="8" t="s">
        <v>71</v>
      </c>
      <c r="D2553" s="8" t="str">
        <f t="shared" si="259"/>
        <v>Week_31-generic-refi</v>
      </c>
      <c r="E2553" s="8" t="str">
        <f t="shared" si="260"/>
        <v>Umbrella-display.umb</v>
      </c>
      <c r="H2553" s="24">
        <f t="shared" si="263"/>
        <v>1.6594108293476611E-2</v>
      </c>
      <c r="I2553" s="6">
        <f t="shared" si="263"/>
        <v>3.05</v>
      </c>
      <c r="J2553" s="6">
        <f t="shared" si="263"/>
        <v>6141938.6897075437</v>
      </c>
      <c r="K2553" s="18">
        <f t="shared" si="263"/>
        <v>0</v>
      </c>
      <c r="L2553" s="35">
        <f>Data!BN45</f>
        <v>2.3286907043165363E-2</v>
      </c>
      <c r="Q2553" s="21">
        <v>0</v>
      </c>
      <c r="R2553" s="21">
        <v>0</v>
      </c>
      <c r="S2553" s="21">
        <v>0</v>
      </c>
      <c r="T2553" s="38">
        <v>0</v>
      </c>
    </row>
    <row r="2554" spans="1:20" x14ac:dyDescent="0.25">
      <c r="A2554" s="17" t="s">
        <v>287</v>
      </c>
      <c r="B2554" s="8" t="s">
        <v>338</v>
      </c>
      <c r="C2554" s="8" t="s">
        <v>71</v>
      </c>
      <c r="D2554" s="8" t="str">
        <f t="shared" si="259"/>
        <v>Week_32-generic-refi</v>
      </c>
      <c r="E2554" s="8" t="str">
        <f t="shared" si="260"/>
        <v>Umbrella-display.umb</v>
      </c>
      <c r="H2554" s="24">
        <f t="shared" si="263"/>
        <v>1.6594108293476611E-2</v>
      </c>
      <c r="I2554" s="6">
        <f t="shared" si="263"/>
        <v>3.05</v>
      </c>
      <c r="J2554" s="6">
        <f t="shared" si="263"/>
        <v>6141938.6897075437</v>
      </c>
      <c r="K2554" s="18">
        <f t="shared" si="263"/>
        <v>0</v>
      </c>
      <c r="L2554" s="35">
        <f>Data!BN46</f>
        <v>2.7211666657181995E-2</v>
      </c>
      <c r="Q2554" s="21">
        <v>0</v>
      </c>
      <c r="R2554" s="21">
        <v>0</v>
      </c>
      <c r="S2554" s="21">
        <v>0</v>
      </c>
      <c r="T2554" s="38">
        <v>0</v>
      </c>
    </row>
    <row r="2555" spans="1:20" x14ac:dyDescent="0.25">
      <c r="A2555" s="17" t="s">
        <v>288</v>
      </c>
      <c r="B2555" s="8" t="s">
        <v>338</v>
      </c>
      <c r="C2555" s="8" t="s">
        <v>71</v>
      </c>
      <c r="D2555" s="8" t="str">
        <f t="shared" si="259"/>
        <v>Week_33-generic-refi</v>
      </c>
      <c r="E2555" s="8" t="str">
        <f t="shared" si="260"/>
        <v>Umbrella-display.umb</v>
      </c>
      <c r="H2555" s="24">
        <f t="shared" si="263"/>
        <v>1.6594108293476611E-2</v>
      </c>
      <c r="I2555" s="6">
        <f t="shared" si="263"/>
        <v>3.05</v>
      </c>
      <c r="J2555" s="6">
        <f t="shared" si="263"/>
        <v>6141938.6897075437</v>
      </c>
      <c r="K2555" s="18">
        <f t="shared" si="263"/>
        <v>0</v>
      </c>
      <c r="L2555" s="35">
        <f>Data!BN47</f>
        <v>2.7211666657181995E-2</v>
      </c>
      <c r="Q2555" s="21">
        <v>0</v>
      </c>
      <c r="R2555" s="21">
        <v>0</v>
      </c>
      <c r="S2555" s="21">
        <v>0</v>
      </c>
      <c r="T2555" s="38">
        <v>0</v>
      </c>
    </row>
    <row r="2556" spans="1:20" x14ac:dyDescent="0.25">
      <c r="A2556" s="17" t="s">
        <v>289</v>
      </c>
      <c r="B2556" s="8" t="s">
        <v>338</v>
      </c>
      <c r="C2556" s="8" t="s">
        <v>71</v>
      </c>
      <c r="D2556" s="8" t="str">
        <f t="shared" si="259"/>
        <v>Week_34-generic-refi</v>
      </c>
      <c r="E2556" s="8" t="str">
        <f t="shared" si="260"/>
        <v>Umbrella-display.umb</v>
      </c>
      <c r="H2556" s="24">
        <f t="shared" si="263"/>
        <v>1.6594108293476611E-2</v>
      </c>
      <c r="I2556" s="6">
        <f t="shared" si="263"/>
        <v>3.05</v>
      </c>
      <c r="J2556" s="6">
        <f t="shared" si="263"/>
        <v>6141938.6897075437</v>
      </c>
      <c r="K2556" s="18">
        <f t="shared" si="263"/>
        <v>0</v>
      </c>
      <c r="L2556" s="35">
        <f>Data!BN48</f>
        <v>2.7211666657181995E-2</v>
      </c>
      <c r="Q2556" s="21">
        <v>0</v>
      </c>
      <c r="R2556" s="21">
        <v>0</v>
      </c>
      <c r="S2556" s="21">
        <v>0</v>
      </c>
      <c r="T2556" s="38">
        <v>0</v>
      </c>
    </row>
    <row r="2557" spans="1:20" x14ac:dyDescent="0.25">
      <c r="A2557" s="17" t="s">
        <v>290</v>
      </c>
      <c r="B2557" s="8" t="s">
        <v>338</v>
      </c>
      <c r="C2557" s="8" t="s">
        <v>71</v>
      </c>
      <c r="D2557" s="8" t="str">
        <f t="shared" si="259"/>
        <v>Week_35-generic-refi</v>
      </c>
      <c r="E2557" s="8" t="str">
        <f t="shared" si="260"/>
        <v>Umbrella-display.umb</v>
      </c>
      <c r="H2557" s="24">
        <f t="shared" si="263"/>
        <v>1.6594108293476611E-2</v>
      </c>
      <c r="I2557" s="6">
        <f t="shared" si="263"/>
        <v>3.05</v>
      </c>
      <c r="J2557" s="6">
        <f t="shared" si="263"/>
        <v>6141938.6897075437</v>
      </c>
      <c r="K2557" s="18">
        <f t="shared" si="263"/>
        <v>0</v>
      </c>
      <c r="L2557" s="35">
        <f>Data!BN49</f>
        <v>2.7211666657181995E-2</v>
      </c>
      <c r="Q2557" s="21">
        <v>0</v>
      </c>
      <c r="R2557" s="21">
        <v>0</v>
      </c>
      <c r="S2557" s="21">
        <v>0</v>
      </c>
      <c r="T2557" s="38">
        <v>0</v>
      </c>
    </row>
    <row r="2558" spans="1:20" x14ac:dyDescent="0.25">
      <c r="A2558" s="17" t="s">
        <v>291</v>
      </c>
      <c r="B2558" s="8" t="s">
        <v>338</v>
      </c>
      <c r="C2558" s="8" t="s">
        <v>71</v>
      </c>
      <c r="D2558" s="8" t="str">
        <f t="shared" si="259"/>
        <v>Week_36-generic-refi</v>
      </c>
      <c r="E2558" s="8" t="str">
        <f t="shared" si="260"/>
        <v>Umbrella-display.umb</v>
      </c>
      <c r="H2558" s="24">
        <f t="shared" si="263"/>
        <v>1.6594108293476611E-2</v>
      </c>
      <c r="I2558" s="6">
        <f t="shared" si="263"/>
        <v>3.05</v>
      </c>
      <c r="J2558" s="6">
        <f t="shared" si="263"/>
        <v>6141938.6897075437</v>
      </c>
      <c r="K2558" s="18">
        <f t="shared" si="263"/>
        <v>0</v>
      </c>
      <c r="L2558" s="35">
        <f>Data!BN50</f>
        <v>2.7211666657181995E-2</v>
      </c>
      <c r="Q2558" s="21">
        <v>0</v>
      </c>
      <c r="R2558" s="21">
        <v>0</v>
      </c>
      <c r="S2558" s="21">
        <v>0</v>
      </c>
      <c r="T2558" s="38">
        <v>0</v>
      </c>
    </row>
    <row r="2559" spans="1:20" x14ac:dyDescent="0.25">
      <c r="A2559" s="17" t="s">
        <v>292</v>
      </c>
      <c r="B2559" s="8" t="s">
        <v>338</v>
      </c>
      <c r="C2559" s="8" t="s">
        <v>71</v>
      </c>
      <c r="D2559" s="8" t="str">
        <f t="shared" si="259"/>
        <v>Week_37-generic-refi</v>
      </c>
      <c r="E2559" s="8" t="str">
        <f t="shared" si="260"/>
        <v>Umbrella-display.umb</v>
      </c>
      <c r="H2559" s="24">
        <f t="shared" ref="H2559:K2574" si="264">H2558</f>
        <v>1.6594108293476611E-2</v>
      </c>
      <c r="I2559" s="6">
        <f t="shared" si="264"/>
        <v>3.05</v>
      </c>
      <c r="J2559" s="6">
        <f t="shared" si="264"/>
        <v>6141938.6897075437</v>
      </c>
      <c r="K2559" s="18">
        <f t="shared" si="264"/>
        <v>0</v>
      </c>
      <c r="L2559" s="35">
        <f>Data!BN51</f>
        <v>2.8519919861854207E-2</v>
      </c>
      <c r="Q2559" s="21">
        <v>0</v>
      </c>
      <c r="R2559" s="21">
        <v>0</v>
      </c>
      <c r="S2559" s="21">
        <v>0</v>
      </c>
      <c r="T2559" s="38">
        <v>0</v>
      </c>
    </row>
    <row r="2560" spans="1:20" x14ac:dyDescent="0.25">
      <c r="A2560" s="17" t="s">
        <v>293</v>
      </c>
      <c r="B2560" s="8" t="s">
        <v>338</v>
      </c>
      <c r="C2560" s="8" t="s">
        <v>71</v>
      </c>
      <c r="D2560" s="8" t="str">
        <f t="shared" si="259"/>
        <v>Week_38-generic-refi</v>
      </c>
      <c r="E2560" s="8" t="str">
        <f t="shared" si="260"/>
        <v>Umbrella-display.umb</v>
      </c>
      <c r="H2560" s="24">
        <f t="shared" si="264"/>
        <v>1.6594108293476611E-2</v>
      </c>
      <c r="I2560" s="6">
        <f t="shared" si="264"/>
        <v>3.05</v>
      </c>
      <c r="J2560" s="6">
        <f t="shared" si="264"/>
        <v>6141938.6897075437</v>
      </c>
      <c r="K2560" s="18">
        <f t="shared" si="264"/>
        <v>0</v>
      </c>
      <c r="L2560" s="35">
        <f>Data!BN52</f>
        <v>2.8519919861854207E-2</v>
      </c>
      <c r="Q2560" s="21">
        <v>0</v>
      </c>
      <c r="R2560" s="21">
        <v>0</v>
      </c>
      <c r="S2560" s="21">
        <v>0</v>
      </c>
      <c r="T2560" s="38">
        <v>0</v>
      </c>
    </row>
    <row r="2561" spans="1:20" x14ac:dyDescent="0.25">
      <c r="A2561" s="17" t="s">
        <v>294</v>
      </c>
      <c r="B2561" s="8" t="s">
        <v>338</v>
      </c>
      <c r="C2561" s="8" t="s">
        <v>71</v>
      </c>
      <c r="D2561" s="8" t="str">
        <f t="shared" si="259"/>
        <v>Week_39-generic-refi</v>
      </c>
      <c r="E2561" s="8" t="str">
        <f t="shared" si="260"/>
        <v>Umbrella-display.umb</v>
      </c>
      <c r="H2561" s="24">
        <f t="shared" si="264"/>
        <v>1.6594108293476611E-2</v>
      </c>
      <c r="I2561" s="6">
        <f t="shared" si="264"/>
        <v>3.05</v>
      </c>
      <c r="J2561" s="6">
        <f t="shared" si="264"/>
        <v>6141938.6897075437</v>
      </c>
      <c r="K2561" s="18">
        <f t="shared" si="264"/>
        <v>0</v>
      </c>
      <c r="L2561" s="35">
        <f>Data!BN53</f>
        <v>2.8519919861854207E-2</v>
      </c>
      <c r="Q2561" s="21">
        <v>0</v>
      </c>
      <c r="R2561" s="21">
        <v>0</v>
      </c>
      <c r="S2561" s="21">
        <v>0</v>
      </c>
      <c r="T2561" s="38">
        <v>0</v>
      </c>
    </row>
    <row r="2562" spans="1:20" x14ac:dyDescent="0.25">
      <c r="A2562" s="17" t="s">
        <v>295</v>
      </c>
      <c r="B2562" s="8" t="s">
        <v>338</v>
      </c>
      <c r="C2562" s="8" t="s">
        <v>71</v>
      </c>
      <c r="D2562" s="8" t="str">
        <f t="shared" si="259"/>
        <v>Week_40-generic-refi</v>
      </c>
      <c r="E2562" s="8" t="str">
        <f t="shared" si="260"/>
        <v>Umbrella-display.umb</v>
      </c>
      <c r="H2562" s="24">
        <f t="shared" si="264"/>
        <v>1.6594108293476611E-2</v>
      </c>
      <c r="I2562" s="6">
        <f t="shared" si="264"/>
        <v>3.05</v>
      </c>
      <c r="J2562" s="6">
        <f t="shared" si="264"/>
        <v>6141938.6897075437</v>
      </c>
      <c r="K2562" s="18">
        <f t="shared" si="264"/>
        <v>0</v>
      </c>
      <c r="L2562" s="35">
        <f>Data!BN54</f>
        <v>2.8519919861854207E-2</v>
      </c>
      <c r="Q2562" s="21">
        <v>0</v>
      </c>
      <c r="R2562" s="21">
        <v>0</v>
      </c>
      <c r="S2562" s="21">
        <v>0</v>
      </c>
      <c r="T2562" s="38">
        <v>0</v>
      </c>
    </row>
    <row r="2563" spans="1:20" x14ac:dyDescent="0.25">
      <c r="A2563" s="17" t="s">
        <v>296</v>
      </c>
      <c r="B2563" s="8" t="s">
        <v>338</v>
      </c>
      <c r="C2563" s="8" t="s">
        <v>71</v>
      </c>
      <c r="D2563" s="8" t="str">
        <f t="shared" si="259"/>
        <v>Week_41-generic-refi</v>
      </c>
      <c r="E2563" s="8" t="str">
        <f t="shared" si="260"/>
        <v>Umbrella-display.umb</v>
      </c>
      <c r="H2563" s="24">
        <f t="shared" si="264"/>
        <v>1.6594108293476611E-2</v>
      </c>
      <c r="I2563" s="6">
        <f t="shared" si="264"/>
        <v>3.05</v>
      </c>
      <c r="J2563" s="6">
        <f t="shared" si="264"/>
        <v>6141938.6897075437</v>
      </c>
      <c r="K2563" s="18">
        <f t="shared" si="264"/>
        <v>0</v>
      </c>
      <c r="L2563" s="35">
        <f>Data!BN55</f>
        <v>3.3752932680543052E-2</v>
      </c>
      <c r="Q2563" s="21">
        <v>0</v>
      </c>
      <c r="R2563" s="21">
        <v>0</v>
      </c>
      <c r="S2563" s="21">
        <v>0</v>
      </c>
      <c r="T2563" s="38">
        <v>0</v>
      </c>
    </row>
    <row r="2564" spans="1:20" x14ac:dyDescent="0.25">
      <c r="A2564" s="17" t="s">
        <v>297</v>
      </c>
      <c r="B2564" s="8" t="s">
        <v>338</v>
      </c>
      <c r="C2564" s="8" t="s">
        <v>71</v>
      </c>
      <c r="D2564" s="8" t="str">
        <f t="shared" si="259"/>
        <v>Week_42-generic-refi</v>
      </c>
      <c r="E2564" s="8" t="str">
        <f t="shared" si="260"/>
        <v>Umbrella-display.umb</v>
      </c>
      <c r="H2564" s="24">
        <f t="shared" si="264"/>
        <v>1.6594108293476611E-2</v>
      </c>
      <c r="I2564" s="6">
        <f t="shared" si="264"/>
        <v>3.05</v>
      </c>
      <c r="J2564" s="6">
        <f t="shared" si="264"/>
        <v>6141938.6897075437</v>
      </c>
      <c r="K2564" s="18">
        <f t="shared" si="264"/>
        <v>0</v>
      </c>
      <c r="L2564" s="35">
        <f>Data!BN56</f>
        <v>3.3752932680543052E-2</v>
      </c>
      <c r="Q2564" s="21">
        <v>0</v>
      </c>
      <c r="R2564" s="21">
        <v>0</v>
      </c>
      <c r="S2564" s="21">
        <v>0</v>
      </c>
      <c r="T2564" s="38">
        <v>0</v>
      </c>
    </row>
    <row r="2565" spans="1:20" x14ac:dyDescent="0.25">
      <c r="A2565" s="17" t="s">
        <v>298</v>
      </c>
      <c r="B2565" s="8" t="s">
        <v>338</v>
      </c>
      <c r="C2565" s="8" t="s">
        <v>71</v>
      </c>
      <c r="D2565" s="8" t="str">
        <f t="shared" si="259"/>
        <v>Week_43-generic-refi</v>
      </c>
      <c r="E2565" s="8" t="str">
        <f t="shared" si="260"/>
        <v>Umbrella-display.umb</v>
      </c>
      <c r="H2565" s="24">
        <f t="shared" si="264"/>
        <v>1.6594108293476611E-2</v>
      </c>
      <c r="I2565" s="6">
        <f t="shared" si="264"/>
        <v>3.05</v>
      </c>
      <c r="J2565" s="6">
        <f t="shared" si="264"/>
        <v>6141938.6897075437</v>
      </c>
      <c r="K2565" s="18">
        <f t="shared" si="264"/>
        <v>0</v>
      </c>
      <c r="L2565" s="35">
        <f>Data!BN57</f>
        <v>3.3752932680543052E-2</v>
      </c>
      <c r="Q2565" s="21">
        <v>0</v>
      </c>
      <c r="R2565" s="21">
        <v>0</v>
      </c>
      <c r="S2565" s="21">
        <v>0</v>
      </c>
      <c r="T2565" s="38">
        <v>0</v>
      </c>
    </row>
    <row r="2566" spans="1:20" x14ac:dyDescent="0.25">
      <c r="A2566" s="17" t="s">
        <v>299</v>
      </c>
      <c r="B2566" s="8" t="s">
        <v>338</v>
      </c>
      <c r="C2566" s="8" t="s">
        <v>71</v>
      </c>
      <c r="D2566" s="8" t="str">
        <f t="shared" si="259"/>
        <v>Week_44-generic-refi</v>
      </c>
      <c r="E2566" s="8" t="str">
        <f t="shared" si="260"/>
        <v>Umbrella-display.umb</v>
      </c>
      <c r="H2566" s="24">
        <f t="shared" si="264"/>
        <v>1.6594108293476611E-2</v>
      </c>
      <c r="I2566" s="6">
        <f t="shared" si="264"/>
        <v>3.05</v>
      </c>
      <c r="J2566" s="6">
        <f t="shared" si="264"/>
        <v>6141938.6897075437</v>
      </c>
      <c r="K2566" s="18">
        <f t="shared" si="264"/>
        <v>0</v>
      </c>
      <c r="L2566" s="35">
        <f>Data!BN58</f>
        <v>3.3752932680543052E-2</v>
      </c>
      <c r="Q2566" s="21">
        <v>0</v>
      </c>
      <c r="R2566" s="21">
        <v>0</v>
      </c>
      <c r="S2566" s="21">
        <v>0</v>
      </c>
      <c r="T2566" s="38">
        <v>0</v>
      </c>
    </row>
    <row r="2567" spans="1:20" x14ac:dyDescent="0.25">
      <c r="A2567" s="17" t="s">
        <v>300</v>
      </c>
      <c r="B2567" s="8" t="s">
        <v>338</v>
      </c>
      <c r="C2567" s="8" t="s">
        <v>71</v>
      </c>
      <c r="D2567" s="8" t="str">
        <f t="shared" si="259"/>
        <v>Week_45-generic-refi</v>
      </c>
      <c r="E2567" s="8" t="str">
        <f t="shared" si="260"/>
        <v>Umbrella-display.umb</v>
      </c>
      <c r="H2567" s="24">
        <f t="shared" si="264"/>
        <v>1.6594108293476611E-2</v>
      </c>
      <c r="I2567" s="6">
        <f t="shared" si="264"/>
        <v>3.05</v>
      </c>
      <c r="J2567" s="6">
        <f t="shared" si="264"/>
        <v>6141938.6897075437</v>
      </c>
      <c r="K2567" s="18">
        <f t="shared" si="264"/>
        <v>0</v>
      </c>
      <c r="L2567" s="35">
        <f>Data!BN59</f>
        <v>2.904322114372309E-2</v>
      </c>
      <c r="Q2567" s="21">
        <v>0</v>
      </c>
      <c r="R2567" s="21">
        <v>0</v>
      </c>
      <c r="S2567" s="21">
        <v>0</v>
      </c>
      <c r="T2567" s="38">
        <v>0</v>
      </c>
    </row>
    <row r="2568" spans="1:20" x14ac:dyDescent="0.25">
      <c r="A2568" s="17" t="s">
        <v>301</v>
      </c>
      <c r="B2568" s="8" t="s">
        <v>338</v>
      </c>
      <c r="C2568" s="8" t="s">
        <v>71</v>
      </c>
      <c r="D2568" s="8" t="str">
        <f t="shared" si="259"/>
        <v>Week_46-generic-refi</v>
      </c>
      <c r="E2568" s="8" t="str">
        <f t="shared" si="260"/>
        <v>Umbrella-display.umb</v>
      </c>
      <c r="H2568" s="24">
        <f t="shared" si="264"/>
        <v>1.6594108293476611E-2</v>
      </c>
      <c r="I2568" s="6">
        <f t="shared" si="264"/>
        <v>3.05</v>
      </c>
      <c r="J2568" s="6">
        <f t="shared" si="264"/>
        <v>6141938.6897075437</v>
      </c>
      <c r="K2568" s="18">
        <f t="shared" si="264"/>
        <v>0</v>
      </c>
      <c r="L2568" s="35">
        <f>Data!BN60</f>
        <v>2.904322114372309E-2</v>
      </c>
      <c r="Q2568" s="21">
        <v>0</v>
      </c>
      <c r="R2568" s="21">
        <v>0</v>
      </c>
      <c r="S2568" s="21">
        <v>0</v>
      </c>
      <c r="T2568" s="38">
        <v>0</v>
      </c>
    </row>
    <row r="2569" spans="1:20" x14ac:dyDescent="0.25">
      <c r="A2569" s="17" t="s">
        <v>272</v>
      </c>
      <c r="B2569" s="8" t="s">
        <v>338</v>
      </c>
      <c r="C2569" s="8" t="s">
        <v>71</v>
      </c>
      <c r="D2569" s="8" t="str">
        <f t="shared" si="259"/>
        <v>Week_47-generic-refi</v>
      </c>
      <c r="E2569" s="8" t="str">
        <f t="shared" si="260"/>
        <v>Umbrella-display.umb</v>
      </c>
      <c r="H2569" s="24">
        <f t="shared" si="264"/>
        <v>1.6594108293476611E-2</v>
      </c>
      <c r="I2569" s="6">
        <f t="shared" si="264"/>
        <v>3.05</v>
      </c>
      <c r="J2569" s="6">
        <f t="shared" si="264"/>
        <v>6141938.6897075437</v>
      </c>
      <c r="K2569" s="18">
        <f t="shared" si="264"/>
        <v>0</v>
      </c>
      <c r="L2569" s="35">
        <f>Data!BN61</f>
        <v>2.904322114372309E-2</v>
      </c>
      <c r="Q2569" s="21">
        <v>0</v>
      </c>
      <c r="R2569" s="21">
        <v>0</v>
      </c>
      <c r="S2569" s="21">
        <v>0</v>
      </c>
      <c r="T2569" s="38">
        <v>0</v>
      </c>
    </row>
    <row r="2570" spans="1:20" x14ac:dyDescent="0.25">
      <c r="A2570" s="17" t="s">
        <v>273</v>
      </c>
      <c r="B2570" s="8" t="s">
        <v>338</v>
      </c>
      <c r="C2570" s="8" t="s">
        <v>71</v>
      </c>
      <c r="D2570" s="8" t="str">
        <f t="shared" si="259"/>
        <v>Week_48-generic-refi</v>
      </c>
      <c r="E2570" s="8" t="str">
        <f t="shared" si="260"/>
        <v>Umbrella-display.umb</v>
      </c>
      <c r="H2570" s="24">
        <f t="shared" si="264"/>
        <v>1.6594108293476611E-2</v>
      </c>
      <c r="I2570" s="6">
        <f t="shared" si="264"/>
        <v>3.05</v>
      </c>
      <c r="J2570" s="6">
        <f t="shared" si="264"/>
        <v>6141938.6897075437</v>
      </c>
      <c r="K2570" s="18">
        <f t="shared" si="264"/>
        <v>0</v>
      </c>
      <c r="L2570" s="35">
        <f>Data!BN62</f>
        <v>2.904322114372309E-2</v>
      </c>
      <c r="Q2570" s="21">
        <v>0</v>
      </c>
      <c r="R2570" s="21">
        <v>0</v>
      </c>
      <c r="S2570" s="21">
        <v>0</v>
      </c>
      <c r="T2570" s="38">
        <v>0</v>
      </c>
    </row>
    <row r="2571" spans="1:20" x14ac:dyDescent="0.25">
      <c r="A2571" s="17" t="s">
        <v>274</v>
      </c>
      <c r="B2571" s="8" t="s">
        <v>338</v>
      </c>
      <c r="C2571" s="8" t="s">
        <v>71</v>
      </c>
      <c r="D2571" s="8" t="str">
        <f t="shared" si="259"/>
        <v>Week_49-generic-refi</v>
      </c>
      <c r="E2571" s="8" t="str">
        <f t="shared" si="260"/>
        <v>Umbrella-display.umb</v>
      </c>
      <c r="H2571" s="24">
        <f t="shared" si="264"/>
        <v>1.6594108293476611E-2</v>
      </c>
      <c r="I2571" s="6">
        <f t="shared" si="264"/>
        <v>3.05</v>
      </c>
      <c r="J2571" s="6">
        <f t="shared" si="264"/>
        <v>6141938.6897075437</v>
      </c>
      <c r="K2571" s="18">
        <f t="shared" si="264"/>
        <v>0</v>
      </c>
      <c r="L2571" s="35">
        <f>Data!BN63</f>
        <v>2.904322114372309E-2</v>
      </c>
      <c r="Q2571" s="21">
        <v>0</v>
      </c>
      <c r="R2571" s="21">
        <v>0</v>
      </c>
      <c r="S2571" s="21">
        <v>0</v>
      </c>
      <c r="T2571" s="38">
        <v>0</v>
      </c>
    </row>
    <row r="2572" spans="1:20" x14ac:dyDescent="0.25">
      <c r="A2572" s="17" t="s">
        <v>275</v>
      </c>
      <c r="B2572" s="8" t="s">
        <v>338</v>
      </c>
      <c r="C2572" s="8" t="s">
        <v>71</v>
      </c>
      <c r="D2572" s="8" t="str">
        <f t="shared" si="259"/>
        <v>Week_50-generic-refi</v>
      </c>
      <c r="E2572" s="8" t="str">
        <f t="shared" si="260"/>
        <v>Umbrella-display.umb</v>
      </c>
      <c r="H2572" s="24">
        <f t="shared" si="264"/>
        <v>1.6594108293476611E-2</v>
      </c>
      <c r="I2572" s="6">
        <f t="shared" si="264"/>
        <v>3.05</v>
      </c>
      <c r="J2572" s="6">
        <f t="shared" si="264"/>
        <v>6141938.6897075437</v>
      </c>
      <c r="K2572" s="18">
        <f t="shared" si="264"/>
        <v>0</v>
      </c>
      <c r="L2572" s="35">
        <f>Data!BN64</f>
        <v>2.5380112170640897E-2</v>
      </c>
      <c r="Q2572" s="21">
        <v>0</v>
      </c>
      <c r="R2572" s="21">
        <v>0</v>
      </c>
      <c r="S2572" s="21">
        <v>0</v>
      </c>
      <c r="T2572" s="38">
        <v>0</v>
      </c>
    </row>
    <row r="2573" spans="1:20" x14ac:dyDescent="0.25">
      <c r="A2573" s="17" t="s">
        <v>276</v>
      </c>
      <c r="B2573" s="8" t="s">
        <v>338</v>
      </c>
      <c r="C2573" s="8" t="s">
        <v>71</v>
      </c>
      <c r="D2573" s="8" t="str">
        <f t="shared" si="259"/>
        <v>Week_51-generic-refi</v>
      </c>
      <c r="E2573" s="8" t="str">
        <f t="shared" si="260"/>
        <v>Umbrella-display.umb</v>
      </c>
      <c r="H2573" s="24">
        <f t="shared" si="264"/>
        <v>1.6594108293476611E-2</v>
      </c>
      <c r="I2573" s="6">
        <f t="shared" si="264"/>
        <v>3.05</v>
      </c>
      <c r="J2573" s="6">
        <f t="shared" si="264"/>
        <v>6141938.6897075437</v>
      </c>
      <c r="K2573" s="18">
        <f t="shared" si="264"/>
        <v>0</v>
      </c>
      <c r="L2573" s="35">
        <f>Data!BN65</f>
        <v>2.5380112170640897E-2</v>
      </c>
      <c r="Q2573" s="21">
        <v>0</v>
      </c>
      <c r="R2573" s="21">
        <v>0</v>
      </c>
      <c r="S2573" s="21">
        <v>0</v>
      </c>
      <c r="T2573" s="38">
        <v>0</v>
      </c>
    </row>
    <row r="2574" spans="1:20" x14ac:dyDescent="0.25">
      <c r="A2574" s="17" t="s">
        <v>277</v>
      </c>
      <c r="B2574" s="8" t="s">
        <v>338</v>
      </c>
      <c r="C2574" s="8" t="s">
        <v>71</v>
      </c>
      <c r="D2574" s="8" t="str">
        <f t="shared" si="259"/>
        <v>Week_52-generic-refi</v>
      </c>
      <c r="E2574" s="8" t="str">
        <f t="shared" si="260"/>
        <v>Umbrella-display.umb</v>
      </c>
      <c r="H2574" s="24">
        <f t="shared" si="264"/>
        <v>1.6594108293476611E-2</v>
      </c>
      <c r="I2574" s="6">
        <f t="shared" si="264"/>
        <v>3.05</v>
      </c>
      <c r="J2574" s="6">
        <f t="shared" si="264"/>
        <v>6141938.6897075437</v>
      </c>
      <c r="K2574" s="18">
        <f t="shared" si="264"/>
        <v>0</v>
      </c>
      <c r="L2574" s="35">
        <f>Data!BN66</f>
        <v>2.5380112170640897E-2</v>
      </c>
      <c r="Q2574" s="21">
        <v>0</v>
      </c>
      <c r="R2574" s="21">
        <v>0</v>
      </c>
      <c r="S2574" s="21">
        <v>0</v>
      </c>
      <c r="T2574" s="38">
        <v>0</v>
      </c>
    </row>
    <row r="2576" spans="1:20" x14ac:dyDescent="0.25">
      <c r="A2576" s="16" t="s">
        <v>328</v>
      </c>
      <c r="B2576" s="8" t="s">
        <v>338</v>
      </c>
      <c r="C2576" s="8" t="s">
        <v>72</v>
      </c>
      <c r="E2576" s="8" t="str">
        <f>IF(RIGHT(A2576,3)="old","Initial",B2576&amp;"-"&amp;C2576)</f>
        <v>Initial</v>
      </c>
      <c r="F2576" s="4">
        <v>0</v>
      </c>
      <c r="G2576" s="19">
        <v>0</v>
      </c>
      <c r="H2576" s="4">
        <v>0</v>
      </c>
      <c r="I2576" s="42">
        <f>VLOOKUP(C2576,parms,8,FALSE)</f>
        <v>3.39</v>
      </c>
      <c r="J2576" s="6">
        <v>1</v>
      </c>
      <c r="K2576" s="18">
        <v>0</v>
      </c>
      <c r="L2576" s="35">
        <f>Data!BM2</f>
        <v>8.2011922934080266E-3</v>
      </c>
      <c r="M2576" s="39">
        <f>VLOOKUP(C2576,Data!$CB$2:$EB$22,1+VALUE(MID(A2576,6,2)),FALSE)</f>
        <v>0</v>
      </c>
      <c r="Q2576" s="21">
        <v>0</v>
      </c>
      <c r="R2576" s="21">
        <v>0</v>
      </c>
      <c r="S2576" s="21">
        <v>0</v>
      </c>
      <c r="T2576" s="38">
        <v>0</v>
      </c>
    </row>
    <row r="2577" spans="1:20" x14ac:dyDescent="0.25">
      <c r="A2577" s="16" t="s">
        <v>316</v>
      </c>
      <c r="B2577" s="8" t="s">
        <v>338</v>
      </c>
      <c r="C2577" s="8" t="s">
        <v>72</v>
      </c>
      <c r="E2577" s="8" t="str">
        <f t="shared" ref="E2577:E2640" si="265">IF(RIGHT(A2577,3)="old","Initial",B2577&amp;"-"&amp;C2577)</f>
        <v>Initial</v>
      </c>
      <c r="F2577" s="4">
        <v>0</v>
      </c>
      <c r="G2577" s="19">
        <v>0</v>
      </c>
      <c r="H2577" s="4">
        <v>0</v>
      </c>
      <c r="I2577" s="6">
        <f>I2576</f>
        <v>3.39</v>
      </c>
      <c r="J2577" s="6">
        <v>1</v>
      </c>
      <c r="K2577" s="18">
        <v>0</v>
      </c>
      <c r="L2577" s="35">
        <f>Data!BM3</f>
        <v>9.7059982188039962E-3</v>
      </c>
      <c r="M2577" s="39">
        <f>VLOOKUP(C2577,Data!$CB$2:$EB$22,1+VALUE(MID(A2577,6,2)),FALSE)</f>
        <v>0</v>
      </c>
      <c r="Q2577" s="21">
        <v>0</v>
      </c>
      <c r="R2577" s="21">
        <v>0</v>
      </c>
      <c r="S2577" s="21">
        <v>0</v>
      </c>
      <c r="T2577" s="38">
        <v>0</v>
      </c>
    </row>
    <row r="2578" spans="1:20" x14ac:dyDescent="0.25">
      <c r="A2578" s="16" t="s">
        <v>317</v>
      </c>
      <c r="B2578" s="8" t="s">
        <v>338</v>
      </c>
      <c r="C2578" s="8" t="s">
        <v>72</v>
      </c>
      <c r="E2578" s="8" t="str">
        <f t="shared" si="265"/>
        <v>Initial</v>
      </c>
      <c r="F2578" s="4">
        <v>0</v>
      </c>
      <c r="G2578" s="19">
        <v>0</v>
      </c>
      <c r="H2578" s="4">
        <v>0</v>
      </c>
      <c r="I2578" s="6">
        <f t="shared" ref="I2578:I2640" si="266">I2577</f>
        <v>3.39</v>
      </c>
      <c r="J2578" s="6">
        <v>1</v>
      </c>
      <c r="K2578" s="18">
        <v>0</v>
      </c>
      <c r="L2578" s="35">
        <f>Data!BM4</f>
        <v>9.7059982188039962E-3</v>
      </c>
      <c r="M2578" s="39">
        <f>VLOOKUP(C2578,Data!$CB$2:$EB$22,1+VALUE(MID(A2578,6,2)),FALSE)</f>
        <v>0</v>
      </c>
      <c r="Q2578" s="21">
        <v>0</v>
      </c>
      <c r="R2578" s="21">
        <v>0</v>
      </c>
      <c r="S2578" s="21">
        <v>0</v>
      </c>
      <c r="T2578" s="38">
        <v>0</v>
      </c>
    </row>
    <row r="2579" spans="1:20" x14ac:dyDescent="0.25">
      <c r="A2579" s="16" t="s">
        <v>318</v>
      </c>
      <c r="B2579" s="8" t="s">
        <v>338</v>
      </c>
      <c r="C2579" s="8" t="s">
        <v>72</v>
      </c>
      <c r="E2579" s="8" t="str">
        <f t="shared" si="265"/>
        <v>Initial</v>
      </c>
      <c r="F2579" s="4">
        <v>0</v>
      </c>
      <c r="G2579" s="19">
        <v>0</v>
      </c>
      <c r="H2579" s="4">
        <v>0</v>
      </c>
      <c r="I2579" s="6">
        <f t="shared" si="266"/>
        <v>3.39</v>
      </c>
      <c r="J2579" s="6">
        <v>1</v>
      </c>
      <c r="K2579" s="18">
        <v>0</v>
      </c>
      <c r="L2579" s="35">
        <f>Data!BM5</f>
        <v>9.7059982188039962E-3</v>
      </c>
      <c r="M2579" s="39">
        <f>VLOOKUP(C2579,Data!$CB$2:$EB$22,1+VALUE(MID(A2579,6,2)),FALSE)</f>
        <v>0</v>
      </c>
      <c r="Q2579" s="21">
        <v>0</v>
      </c>
      <c r="R2579" s="21">
        <v>0</v>
      </c>
      <c r="S2579" s="21">
        <v>0</v>
      </c>
      <c r="T2579" s="38">
        <v>0</v>
      </c>
    </row>
    <row r="2580" spans="1:20" x14ac:dyDescent="0.25">
      <c r="A2580" s="16" t="s">
        <v>319</v>
      </c>
      <c r="B2580" s="8" t="s">
        <v>338</v>
      </c>
      <c r="C2580" s="8" t="s">
        <v>72</v>
      </c>
      <c r="E2580" s="8" t="str">
        <f t="shared" si="265"/>
        <v>Initial</v>
      </c>
      <c r="F2580" s="4">
        <v>0</v>
      </c>
      <c r="G2580" s="19">
        <v>0</v>
      </c>
      <c r="H2580" s="4">
        <v>0</v>
      </c>
      <c r="I2580" s="6">
        <f t="shared" si="266"/>
        <v>3.39</v>
      </c>
      <c r="J2580" s="6">
        <v>1</v>
      </c>
      <c r="K2580" s="18">
        <v>0</v>
      </c>
      <c r="L2580" s="35">
        <f>Data!BM6</f>
        <v>9.7059982188039962E-3</v>
      </c>
      <c r="M2580" s="39">
        <f>VLOOKUP(C2580,Data!$CB$2:$EB$22,1+VALUE(MID(A2580,6,2)),FALSE)</f>
        <v>0</v>
      </c>
      <c r="Q2580" s="21">
        <v>0</v>
      </c>
      <c r="R2580" s="21">
        <v>0</v>
      </c>
      <c r="S2580" s="21">
        <v>0</v>
      </c>
      <c r="T2580" s="38">
        <v>0</v>
      </c>
    </row>
    <row r="2581" spans="1:20" x14ac:dyDescent="0.25">
      <c r="A2581" s="16" t="s">
        <v>320</v>
      </c>
      <c r="B2581" s="8" t="s">
        <v>338</v>
      </c>
      <c r="C2581" s="8" t="s">
        <v>72</v>
      </c>
      <c r="E2581" s="8" t="str">
        <f t="shared" si="265"/>
        <v>Initial</v>
      </c>
      <c r="F2581" s="4">
        <v>0</v>
      </c>
      <c r="G2581" s="19">
        <v>0</v>
      </c>
      <c r="H2581" s="4">
        <v>0</v>
      </c>
      <c r="I2581" s="6">
        <f t="shared" si="266"/>
        <v>3.39</v>
      </c>
      <c r="J2581" s="6">
        <v>1</v>
      </c>
      <c r="K2581" s="18">
        <v>0</v>
      </c>
      <c r="L2581" s="35">
        <f>Data!BM7</f>
        <v>8.3516728859476235E-3</v>
      </c>
      <c r="M2581" s="39">
        <f>VLOOKUP(C2581,Data!$CB$2:$EB$22,1+VALUE(MID(A2581,6,2)),FALSE)</f>
        <v>0</v>
      </c>
      <c r="Q2581" s="21">
        <v>0</v>
      </c>
      <c r="R2581" s="21">
        <v>0</v>
      </c>
      <c r="S2581" s="21">
        <v>0</v>
      </c>
      <c r="T2581" s="38">
        <v>0</v>
      </c>
    </row>
    <row r="2582" spans="1:20" x14ac:dyDescent="0.25">
      <c r="A2582" s="16" t="s">
        <v>321</v>
      </c>
      <c r="B2582" s="8" t="s">
        <v>338</v>
      </c>
      <c r="C2582" s="8" t="s">
        <v>72</v>
      </c>
      <c r="E2582" s="8" t="str">
        <f t="shared" si="265"/>
        <v>Initial</v>
      </c>
      <c r="F2582" s="4">
        <v>0</v>
      </c>
      <c r="G2582" s="19">
        <v>0</v>
      </c>
      <c r="H2582" s="4">
        <v>0</v>
      </c>
      <c r="I2582" s="6">
        <f t="shared" si="266"/>
        <v>3.39</v>
      </c>
      <c r="J2582" s="6">
        <v>1</v>
      </c>
      <c r="K2582" s="18">
        <v>0</v>
      </c>
      <c r="L2582" s="35">
        <f>Data!BM8</f>
        <v>8.3516728859476235E-3</v>
      </c>
      <c r="M2582" s="39">
        <f>VLOOKUP(C2582,Data!$CB$2:$EB$22,1+VALUE(MID(A2582,6,2)),FALSE)</f>
        <v>0</v>
      </c>
      <c r="Q2582" s="21">
        <v>0</v>
      </c>
      <c r="R2582" s="21">
        <v>0</v>
      </c>
      <c r="S2582" s="21">
        <v>0</v>
      </c>
      <c r="T2582" s="38">
        <v>0</v>
      </c>
    </row>
    <row r="2583" spans="1:20" x14ac:dyDescent="0.25">
      <c r="A2583" s="16" t="s">
        <v>322</v>
      </c>
      <c r="B2583" s="8" t="s">
        <v>338</v>
      </c>
      <c r="C2583" s="8" t="s">
        <v>72</v>
      </c>
      <c r="E2583" s="8" t="str">
        <f t="shared" si="265"/>
        <v>Initial</v>
      </c>
      <c r="F2583" s="4">
        <v>0</v>
      </c>
      <c r="G2583" s="19">
        <v>0</v>
      </c>
      <c r="H2583" s="4">
        <v>0</v>
      </c>
      <c r="I2583" s="6">
        <f t="shared" si="266"/>
        <v>3.39</v>
      </c>
      <c r="J2583" s="6">
        <v>1</v>
      </c>
      <c r="K2583" s="18">
        <v>0</v>
      </c>
      <c r="L2583" s="35">
        <f>Data!BM9</f>
        <v>8.3516728859476235E-3</v>
      </c>
      <c r="M2583" s="39">
        <f>VLOOKUP(C2583,Data!$CB$2:$EB$22,1+VALUE(MID(A2583,6,2)),FALSE)</f>
        <v>0</v>
      </c>
      <c r="Q2583" s="21">
        <v>0</v>
      </c>
      <c r="R2583" s="21">
        <v>0</v>
      </c>
      <c r="S2583" s="21">
        <v>0</v>
      </c>
      <c r="T2583" s="38">
        <v>0</v>
      </c>
    </row>
    <row r="2584" spans="1:20" x14ac:dyDescent="0.25">
      <c r="A2584" s="16" t="s">
        <v>323</v>
      </c>
      <c r="B2584" s="8" t="s">
        <v>338</v>
      </c>
      <c r="C2584" s="8" t="s">
        <v>72</v>
      </c>
      <c r="E2584" s="8" t="str">
        <f t="shared" si="265"/>
        <v>Initial</v>
      </c>
      <c r="F2584" s="4">
        <v>0</v>
      </c>
      <c r="G2584" s="19">
        <v>0</v>
      </c>
      <c r="H2584" s="4">
        <v>0</v>
      </c>
      <c r="I2584" s="6">
        <f t="shared" si="266"/>
        <v>3.39</v>
      </c>
      <c r="J2584" s="6">
        <v>1</v>
      </c>
      <c r="K2584" s="18">
        <v>0</v>
      </c>
      <c r="L2584" s="35">
        <f>Data!BM10</f>
        <v>8.3516728859476235E-3</v>
      </c>
      <c r="M2584" s="39">
        <f>VLOOKUP(C2584,Data!$CB$2:$EB$22,1+VALUE(MID(A2584,6,2)),FALSE)</f>
        <v>0</v>
      </c>
      <c r="Q2584" s="21">
        <v>0</v>
      </c>
      <c r="R2584" s="21">
        <v>0</v>
      </c>
      <c r="S2584" s="21">
        <v>0</v>
      </c>
      <c r="T2584" s="38">
        <v>0</v>
      </c>
    </row>
    <row r="2585" spans="1:20" x14ac:dyDescent="0.25">
      <c r="A2585" s="16" t="s">
        <v>324</v>
      </c>
      <c r="B2585" s="8" t="s">
        <v>338</v>
      </c>
      <c r="C2585" s="8" t="s">
        <v>72</v>
      </c>
      <c r="E2585" s="8" t="str">
        <f t="shared" si="265"/>
        <v>Initial</v>
      </c>
      <c r="F2585" s="4">
        <v>0</v>
      </c>
      <c r="G2585" s="19">
        <v>0</v>
      </c>
      <c r="H2585" s="4">
        <v>0</v>
      </c>
      <c r="I2585" s="6">
        <f t="shared" si="266"/>
        <v>3.39</v>
      </c>
      <c r="J2585" s="6">
        <v>1</v>
      </c>
      <c r="K2585" s="18">
        <v>0</v>
      </c>
      <c r="L2585" s="35">
        <f>Data!BM11</f>
        <v>8.3516728859476235E-3</v>
      </c>
      <c r="M2585" s="39">
        <f>VLOOKUP(C2585,Data!$CB$2:$EB$22,1+VALUE(MID(A2585,6,2)),FALSE)</f>
        <v>0</v>
      </c>
      <c r="Q2585" s="21">
        <v>0</v>
      </c>
      <c r="R2585" s="21">
        <v>0</v>
      </c>
      <c r="S2585" s="21">
        <v>0</v>
      </c>
      <c r="T2585" s="38">
        <v>0</v>
      </c>
    </row>
    <row r="2586" spans="1:20" x14ac:dyDescent="0.25">
      <c r="A2586" s="16" t="s">
        <v>325</v>
      </c>
      <c r="B2586" s="8" t="s">
        <v>338</v>
      </c>
      <c r="C2586" s="8" t="s">
        <v>72</v>
      </c>
      <c r="E2586" s="8" t="str">
        <f t="shared" si="265"/>
        <v>Initial</v>
      </c>
      <c r="F2586" s="4">
        <v>0</v>
      </c>
      <c r="G2586" s="19">
        <v>0</v>
      </c>
      <c r="H2586" s="4">
        <v>0</v>
      </c>
      <c r="I2586" s="6">
        <f t="shared" si="266"/>
        <v>3.39</v>
      </c>
      <c r="J2586" s="6">
        <v>1</v>
      </c>
      <c r="K2586" s="18">
        <v>0</v>
      </c>
      <c r="L2586" s="35">
        <f>Data!BM12</f>
        <v>7.2983087381704474E-3</v>
      </c>
      <c r="M2586" s="39">
        <f>VLOOKUP(C2586,Data!$CB$2:$EB$22,1+VALUE(MID(A2586,6,2)),FALSE)</f>
        <v>0</v>
      </c>
      <c r="Q2586" s="21">
        <v>0</v>
      </c>
      <c r="R2586" s="21">
        <v>0</v>
      </c>
      <c r="S2586" s="21">
        <v>0</v>
      </c>
      <c r="T2586" s="38">
        <v>0</v>
      </c>
    </row>
    <row r="2587" spans="1:20" x14ac:dyDescent="0.25">
      <c r="A2587" s="16" t="s">
        <v>326</v>
      </c>
      <c r="B2587" s="8" t="s">
        <v>338</v>
      </c>
      <c r="C2587" s="8" t="s">
        <v>72</v>
      </c>
      <c r="E2587" s="8" t="str">
        <f t="shared" si="265"/>
        <v>Initial</v>
      </c>
      <c r="F2587" s="4">
        <v>0</v>
      </c>
      <c r="G2587" s="19">
        <v>0</v>
      </c>
      <c r="H2587" s="4">
        <v>0</v>
      </c>
      <c r="I2587" s="6">
        <f t="shared" si="266"/>
        <v>3.39</v>
      </c>
      <c r="J2587" s="6">
        <v>1</v>
      </c>
      <c r="K2587" s="18">
        <v>0</v>
      </c>
      <c r="L2587" s="35">
        <f>Data!BM13</f>
        <v>7.2983087381704474E-3</v>
      </c>
      <c r="M2587" s="39">
        <f>VLOOKUP(C2587,Data!$CB$2:$EB$22,1+VALUE(MID(A2587,6,2)),FALSE)</f>
        <v>0</v>
      </c>
      <c r="Q2587" s="21">
        <v>0</v>
      </c>
      <c r="R2587" s="21">
        <v>0</v>
      </c>
      <c r="S2587" s="21">
        <v>0</v>
      </c>
      <c r="T2587" s="38">
        <v>0</v>
      </c>
    </row>
    <row r="2588" spans="1:20" x14ac:dyDescent="0.25">
      <c r="A2588" s="16" t="s">
        <v>327</v>
      </c>
      <c r="B2588" s="8" t="s">
        <v>338</v>
      </c>
      <c r="C2588" s="8" t="s">
        <v>72</v>
      </c>
      <c r="E2588" s="8" t="str">
        <f t="shared" si="265"/>
        <v>Initial</v>
      </c>
      <c r="F2588" s="4">
        <v>0</v>
      </c>
      <c r="G2588" s="19">
        <v>0</v>
      </c>
      <c r="H2588" s="4">
        <v>0</v>
      </c>
      <c r="I2588" s="6">
        <f t="shared" si="266"/>
        <v>3.39</v>
      </c>
      <c r="J2588" s="6">
        <v>1</v>
      </c>
      <c r="K2588" s="18">
        <v>0</v>
      </c>
      <c r="L2588" s="35">
        <f>Data!BM14</f>
        <v>7.2983087381704474E-3</v>
      </c>
      <c r="M2588" s="39">
        <f>VLOOKUP(C2588,Data!$CB$2:$EB$22,1+VALUE(MID(A2588,6,2)),FALSE)</f>
        <v>0</v>
      </c>
      <c r="Q2588" s="21">
        <v>0</v>
      </c>
      <c r="R2588" s="21">
        <v>0</v>
      </c>
      <c r="S2588" s="21">
        <v>0</v>
      </c>
      <c r="T2588" s="38">
        <v>0</v>
      </c>
    </row>
    <row r="2589" spans="1:20" x14ac:dyDescent="0.25">
      <c r="A2589" s="17" t="s">
        <v>262</v>
      </c>
      <c r="B2589" s="8" t="s">
        <v>338</v>
      </c>
      <c r="C2589" s="8" t="s">
        <v>72</v>
      </c>
      <c r="E2589" s="8" t="str">
        <f t="shared" si="265"/>
        <v>Umbrella-vod.umb</v>
      </c>
      <c r="F2589" s="4">
        <v>0</v>
      </c>
      <c r="G2589" s="19">
        <v>0</v>
      </c>
      <c r="H2589" s="4">
        <v>0</v>
      </c>
      <c r="I2589" s="6">
        <f t="shared" si="266"/>
        <v>3.39</v>
      </c>
      <c r="J2589" s="6">
        <v>1</v>
      </c>
      <c r="K2589" s="18">
        <v>0</v>
      </c>
      <c r="L2589" s="35">
        <f>Data!BM15</f>
        <v>7.2983087381704474E-3</v>
      </c>
      <c r="Q2589" s="21">
        <v>16130.138227014662</v>
      </c>
      <c r="R2589" s="21">
        <v>0</v>
      </c>
      <c r="S2589" s="21">
        <v>-16130.138227014662</v>
      </c>
      <c r="T2589" s="38">
        <v>1</v>
      </c>
    </row>
    <row r="2590" spans="1:20" x14ac:dyDescent="0.25">
      <c r="A2590" s="17" t="s">
        <v>263</v>
      </c>
      <c r="B2590" s="8" t="s">
        <v>338</v>
      </c>
      <c r="C2590" s="8" t="s">
        <v>72</v>
      </c>
      <c r="E2590" s="8" t="str">
        <f t="shared" si="265"/>
        <v>Umbrella-vod.umb</v>
      </c>
      <c r="F2590" s="4">
        <v>0</v>
      </c>
      <c r="G2590" s="19">
        <v>0</v>
      </c>
      <c r="H2590" s="4">
        <v>0</v>
      </c>
      <c r="I2590" s="6">
        <f t="shared" si="266"/>
        <v>3.39</v>
      </c>
      <c r="J2590" s="6">
        <v>1</v>
      </c>
      <c r="K2590" s="18">
        <v>0</v>
      </c>
      <c r="L2590" s="35">
        <f>Data!BM16</f>
        <v>6.922107256821455E-3</v>
      </c>
      <c r="Q2590" s="21">
        <v>14501.954998703588</v>
      </c>
      <c r="R2590" s="21">
        <v>0</v>
      </c>
      <c r="S2590" s="21">
        <v>-14501.954998703588</v>
      </c>
      <c r="T2590" s="38">
        <v>1</v>
      </c>
    </row>
    <row r="2591" spans="1:20" x14ac:dyDescent="0.25">
      <c r="A2591" s="17" t="s">
        <v>264</v>
      </c>
      <c r="B2591" s="8" t="s">
        <v>338</v>
      </c>
      <c r="C2591" s="8" t="s">
        <v>72</v>
      </c>
      <c r="E2591" s="8" t="str">
        <f t="shared" si="265"/>
        <v>Umbrella-vod.umb</v>
      </c>
      <c r="F2591" s="4">
        <v>0</v>
      </c>
      <c r="G2591" s="19">
        <v>0</v>
      </c>
      <c r="H2591" s="4">
        <v>0</v>
      </c>
      <c r="I2591" s="6">
        <f t="shared" si="266"/>
        <v>3.39</v>
      </c>
      <c r="J2591" s="6">
        <v>1</v>
      </c>
      <c r="K2591" s="18">
        <v>0</v>
      </c>
      <c r="L2591" s="35">
        <f>Data!BM17</f>
        <v>6.922107256821455E-3</v>
      </c>
      <c r="Q2591" s="21">
        <v>11076.142434519332</v>
      </c>
      <c r="R2591" s="21">
        <v>0</v>
      </c>
      <c r="S2591" s="21">
        <v>-11076.142434519332</v>
      </c>
      <c r="T2591" s="38">
        <v>1</v>
      </c>
    </row>
    <row r="2592" spans="1:20" x14ac:dyDescent="0.25">
      <c r="A2592" s="17" t="s">
        <v>265</v>
      </c>
      <c r="B2592" s="8" t="s">
        <v>338</v>
      </c>
      <c r="C2592" s="8" t="s">
        <v>72</v>
      </c>
      <c r="E2592" s="8" t="str">
        <f t="shared" si="265"/>
        <v>Umbrella-vod.umb</v>
      </c>
      <c r="F2592" s="4">
        <v>0</v>
      </c>
      <c r="G2592" s="19">
        <v>0</v>
      </c>
      <c r="H2592" s="4">
        <v>0</v>
      </c>
      <c r="I2592" s="6">
        <f t="shared" si="266"/>
        <v>3.39</v>
      </c>
      <c r="J2592" s="6">
        <v>1</v>
      </c>
      <c r="K2592" s="18">
        <v>0</v>
      </c>
      <c r="L2592" s="35">
        <f>Data!BM18</f>
        <v>6.922107256821455E-3</v>
      </c>
      <c r="Q2592" s="21">
        <v>9323.2650130174752</v>
      </c>
      <c r="R2592" s="21">
        <v>0</v>
      </c>
      <c r="S2592" s="21">
        <v>-9323.2650130174752</v>
      </c>
      <c r="T2592" s="38">
        <v>1</v>
      </c>
    </row>
    <row r="2593" spans="1:20" x14ac:dyDescent="0.25">
      <c r="A2593" s="17" t="s">
        <v>266</v>
      </c>
      <c r="B2593" s="8" t="s">
        <v>338</v>
      </c>
      <c r="C2593" s="8" t="s">
        <v>72</v>
      </c>
      <c r="E2593" s="8" t="str">
        <f t="shared" si="265"/>
        <v>Umbrella-vod.umb</v>
      </c>
      <c r="F2593" s="4">
        <v>0</v>
      </c>
      <c r="G2593" s="19">
        <v>0</v>
      </c>
      <c r="H2593" s="4">
        <v>0</v>
      </c>
      <c r="I2593" s="6">
        <f t="shared" si="266"/>
        <v>3.39</v>
      </c>
      <c r="J2593" s="6">
        <v>1</v>
      </c>
      <c r="K2593" s="18">
        <v>0</v>
      </c>
      <c r="L2593" s="35">
        <f>Data!BM19</f>
        <v>6.922107256821455E-3</v>
      </c>
      <c r="Q2593" s="21">
        <v>12472.785055325847</v>
      </c>
      <c r="R2593" s="21">
        <v>0</v>
      </c>
      <c r="S2593" s="21">
        <v>-12472.785055325847</v>
      </c>
      <c r="T2593" s="38">
        <v>1</v>
      </c>
    </row>
    <row r="2594" spans="1:20" x14ac:dyDescent="0.25">
      <c r="A2594" s="17" t="s">
        <v>267</v>
      </c>
      <c r="B2594" s="8" t="s">
        <v>338</v>
      </c>
      <c r="C2594" s="8" t="s">
        <v>72</v>
      </c>
      <c r="E2594" s="8" t="str">
        <f t="shared" si="265"/>
        <v>Umbrella-vod.umb</v>
      </c>
      <c r="F2594" s="4">
        <v>0</v>
      </c>
      <c r="G2594" s="19">
        <v>0</v>
      </c>
      <c r="H2594" s="4">
        <v>0</v>
      </c>
      <c r="I2594" s="6">
        <f t="shared" si="266"/>
        <v>3.39</v>
      </c>
      <c r="J2594" s="6">
        <v>1</v>
      </c>
      <c r="K2594" s="18">
        <v>0</v>
      </c>
      <c r="L2594" s="35">
        <f>Data!BM20</f>
        <v>7.1478281456308504E-3</v>
      </c>
      <c r="Q2594" s="21">
        <v>11255.178403486241</v>
      </c>
      <c r="R2594" s="21">
        <v>0</v>
      </c>
      <c r="S2594" s="21">
        <v>-11255.178403486241</v>
      </c>
      <c r="T2594" s="38">
        <v>1</v>
      </c>
    </row>
    <row r="2595" spans="1:20" x14ac:dyDescent="0.25">
      <c r="A2595" s="17" t="s">
        <v>268</v>
      </c>
      <c r="B2595" s="8" t="s">
        <v>338</v>
      </c>
      <c r="C2595" s="8" t="s">
        <v>72</v>
      </c>
      <c r="E2595" s="8" t="str">
        <f t="shared" si="265"/>
        <v>Umbrella-vod.umb</v>
      </c>
      <c r="F2595" s="4">
        <v>0</v>
      </c>
      <c r="G2595" s="19">
        <v>0</v>
      </c>
      <c r="H2595" s="4">
        <v>0</v>
      </c>
      <c r="I2595" s="6">
        <f t="shared" si="266"/>
        <v>3.39</v>
      </c>
      <c r="J2595" s="6">
        <v>1</v>
      </c>
      <c r="K2595" s="18">
        <v>0</v>
      </c>
      <c r="L2595" s="35">
        <f>Data!BM21</f>
        <v>7.1478281456308504E-3</v>
      </c>
      <c r="Q2595" s="21">
        <v>11592.52224371466</v>
      </c>
      <c r="R2595" s="21">
        <v>0</v>
      </c>
      <c r="S2595" s="21">
        <v>-11592.52224371466</v>
      </c>
      <c r="T2595" s="38">
        <v>1</v>
      </c>
    </row>
    <row r="2596" spans="1:20" x14ac:dyDescent="0.25">
      <c r="A2596" s="17" t="s">
        <v>269</v>
      </c>
      <c r="B2596" s="8" t="s">
        <v>338</v>
      </c>
      <c r="C2596" s="8" t="s">
        <v>72</v>
      </c>
      <c r="E2596" s="8" t="str">
        <f t="shared" si="265"/>
        <v>Umbrella-vod.umb</v>
      </c>
      <c r="F2596" s="4">
        <v>0</v>
      </c>
      <c r="G2596" s="19">
        <v>0</v>
      </c>
      <c r="H2596" s="4">
        <v>0</v>
      </c>
      <c r="I2596" s="6">
        <f t="shared" si="266"/>
        <v>3.39</v>
      </c>
      <c r="J2596" s="6">
        <v>1</v>
      </c>
      <c r="K2596" s="18">
        <v>0</v>
      </c>
      <c r="L2596" s="35">
        <f>Data!BM22</f>
        <v>7.1478281456308504E-3</v>
      </c>
      <c r="Q2596" s="21">
        <v>12547.749835789635</v>
      </c>
      <c r="R2596" s="21">
        <v>0</v>
      </c>
      <c r="S2596" s="21">
        <v>-12547.749835789635</v>
      </c>
      <c r="T2596" s="38">
        <v>1</v>
      </c>
    </row>
    <row r="2597" spans="1:20" x14ac:dyDescent="0.25">
      <c r="A2597" s="17" t="s">
        <v>270</v>
      </c>
      <c r="B2597" s="8" t="s">
        <v>338</v>
      </c>
      <c r="C2597" s="8" t="s">
        <v>72</v>
      </c>
      <c r="E2597" s="8" t="str">
        <f t="shared" si="265"/>
        <v>Umbrella-vod.umb</v>
      </c>
      <c r="F2597" s="4">
        <v>0</v>
      </c>
      <c r="G2597" s="19">
        <v>0</v>
      </c>
      <c r="H2597" s="4">
        <v>0</v>
      </c>
      <c r="I2597" s="6">
        <f t="shared" si="266"/>
        <v>3.39</v>
      </c>
      <c r="J2597" s="6">
        <v>1</v>
      </c>
      <c r="K2597" s="18">
        <v>0</v>
      </c>
      <c r="L2597" s="35">
        <f>Data!BM23</f>
        <v>7.1478281456308504E-3</v>
      </c>
      <c r="Q2597" s="21">
        <v>12589.836160037063</v>
      </c>
      <c r="R2597" s="21">
        <v>0</v>
      </c>
      <c r="S2597" s="21">
        <v>-12589.836160037063</v>
      </c>
      <c r="T2597" s="38">
        <v>1</v>
      </c>
    </row>
    <row r="2598" spans="1:20" x14ac:dyDescent="0.25">
      <c r="A2598" s="17" t="s">
        <v>249</v>
      </c>
      <c r="B2598" s="8" t="s">
        <v>338</v>
      </c>
      <c r="C2598" s="8" t="s">
        <v>72</v>
      </c>
      <c r="E2598" s="8" t="str">
        <f t="shared" si="265"/>
        <v>Umbrella-vod.umb</v>
      </c>
      <c r="F2598" s="4">
        <v>0</v>
      </c>
      <c r="G2598" s="19">
        <v>0</v>
      </c>
      <c r="H2598" s="4">
        <v>0</v>
      </c>
      <c r="I2598" s="6">
        <f t="shared" si="266"/>
        <v>3.39</v>
      </c>
      <c r="J2598" s="6">
        <v>1</v>
      </c>
      <c r="K2598" s="18">
        <v>0</v>
      </c>
      <c r="L2598" s="35">
        <f>Data!BM24</f>
        <v>7.1478281456308504E-3</v>
      </c>
      <c r="Q2598" s="21">
        <v>12611.80554478792</v>
      </c>
      <c r="R2598" s="21">
        <v>0</v>
      </c>
      <c r="S2598" s="21">
        <v>-12611.80554478792</v>
      </c>
      <c r="T2598" s="38">
        <v>1</v>
      </c>
    </row>
    <row r="2599" spans="1:20" x14ac:dyDescent="0.25">
      <c r="A2599" s="17" t="s">
        <v>250</v>
      </c>
      <c r="B2599" s="8" t="s">
        <v>338</v>
      </c>
      <c r="C2599" s="8" t="s">
        <v>72</v>
      </c>
      <c r="E2599" s="8" t="str">
        <f t="shared" si="265"/>
        <v>Umbrella-vod.umb</v>
      </c>
      <c r="F2599" s="4">
        <v>0</v>
      </c>
      <c r="G2599" s="19">
        <v>0</v>
      </c>
      <c r="H2599" s="4">
        <v>0</v>
      </c>
      <c r="I2599" s="6">
        <f t="shared" si="266"/>
        <v>3.39</v>
      </c>
      <c r="J2599" s="6">
        <v>1</v>
      </c>
      <c r="K2599" s="18">
        <v>0</v>
      </c>
      <c r="L2599" s="35">
        <f>Data!BM25</f>
        <v>7.1478281456308504E-3</v>
      </c>
      <c r="Q2599" s="21">
        <v>12611.10427821841</v>
      </c>
      <c r="R2599" s="21">
        <v>0</v>
      </c>
      <c r="S2599" s="21">
        <v>-12611.10427821841</v>
      </c>
      <c r="T2599" s="38">
        <v>1</v>
      </c>
    </row>
    <row r="2600" spans="1:20" x14ac:dyDescent="0.25">
      <c r="A2600" s="17" t="s">
        <v>251</v>
      </c>
      <c r="B2600" s="8" t="s">
        <v>338</v>
      </c>
      <c r="C2600" s="8" t="s">
        <v>72</v>
      </c>
      <c r="E2600" s="8" t="str">
        <f t="shared" si="265"/>
        <v>Umbrella-vod.umb</v>
      </c>
      <c r="F2600" s="4">
        <v>0</v>
      </c>
      <c r="G2600" s="19">
        <v>0</v>
      </c>
      <c r="H2600" s="4">
        <v>0</v>
      </c>
      <c r="I2600" s="6">
        <f t="shared" si="266"/>
        <v>3.39</v>
      </c>
      <c r="J2600" s="6">
        <v>1</v>
      </c>
      <c r="K2600" s="18">
        <v>0</v>
      </c>
      <c r="L2600" s="35">
        <f>Data!BM26</f>
        <v>7.1478281456308504E-3</v>
      </c>
      <c r="Q2600" s="21">
        <v>11247.203286353028</v>
      </c>
      <c r="R2600" s="21">
        <v>0</v>
      </c>
      <c r="S2600" s="21">
        <v>-11247.203286353028</v>
      </c>
      <c r="T2600" s="38">
        <v>1</v>
      </c>
    </row>
    <row r="2601" spans="1:20" x14ac:dyDescent="0.25">
      <c r="A2601" s="17" t="s">
        <v>252</v>
      </c>
      <c r="B2601" s="8" t="s">
        <v>338</v>
      </c>
      <c r="C2601" s="8" t="s">
        <v>72</v>
      </c>
      <c r="E2601" s="8" t="str">
        <f t="shared" si="265"/>
        <v>Umbrella-vod.umb</v>
      </c>
      <c r="F2601" s="4">
        <v>0</v>
      </c>
      <c r="G2601" s="19">
        <v>0</v>
      </c>
      <c r="H2601" s="4">
        <v>0</v>
      </c>
      <c r="I2601" s="6">
        <f t="shared" si="266"/>
        <v>3.39</v>
      </c>
      <c r="J2601" s="6">
        <v>1</v>
      </c>
      <c r="K2601" s="18">
        <v>0</v>
      </c>
      <c r="L2601" s="35">
        <f>Data!BM27</f>
        <v>7.1478281456308504E-3</v>
      </c>
      <c r="Q2601" s="21">
        <v>14209.311712087296</v>
      </c>
      <c r="R2601" s="21">
        <v>0</v>
      </c>
      <c r="S2601" s="21">
        <v>-14209.311712087296</v>
      </c>
      <c r="T2601" s="38">
        <v>1</v>
      </c>
    </row>
    <row r="2602" spans="1:20" x14ac:dyDescent="0.25">
      <c r="A2602" s="17" t="s">
        <v>253</v>
      </c>
      <c r="B2602" s="8" t="s">
        <v>338</v>
      </c>
      <c r="C2602" s="8" t="s">
        <v>72</v>
      </c>
      <c r="E2602" s="8" t="str">
        <f t="shared" si="265"/>
        <v>Umbrella-vod.umb</v>
      </c>
      <c r="F2602" s="4">
        <v>0</v>
      </c>
      <c r="G2602" s="19">
        <v>0</v>
      </c>
      <c r="H2602" s="4">
        <v>0</v>
      </c>
      <c r="I2602" s="6">
        <f t="shared" si="266"/>
        <v>3.39</v>
      </c>
      <c r="J2602" s="6">
        <v>1</v>
      </c>
      <c r="K2602" s="18">
        <v>0</v>
      </c>
      <c r="L2602" s="35">
        <f>Data!BM28</f>
        <v>7.1478281456308504E-3</v>
      </c>
      <c r="Q2602" s="21">
        <v>13124.061265972327</v>
      </c>
      <c r="R2602" s="21">
        <v>0</v>
      </c>
      <c r="S2602" s="21">
        <v>-13124.061265972327</v>
      </c>
      <c r="T2602" s="38">
        <v>1</v>
      </c>
    </row>
    <row r="2603" spans="1:20" x14ac:dyDescent="0.25">
      <c r="A2603" s="17" t="s">
        <v>254</v>
      </c>
      <c r="B2603" s="8" t="s">
        <v>338</v>
      </c>
      <c r="C2603" s="8" t="s">
        <v>72</v>
      </c>
      <c r="E2603" s="8" t="str">
        <f t="shared" si="265"/>
        <v>Umbrella-vod.umb</v>
      </c>
      <c r="F2603" s="4">
        <v>0</v>
      </c>
      <c r="G2603" s="19">
        <v>0</v>
      </c>
      <c r="H2603" s="4">
        <v>0</v>
      </c>
      <c r="I2603" s="6">
        <f t="shared" si="266"/>
        <v>3.39</v>
      </c>
      <c r="J2603" s="6">
        <v>1</v>
      </c>
      <c r="K2603" s="18">
        <v>0</v>
      </c>
      <c r="L2603" s="35">
        <f>Data!BM29</f>
        <v>7.3735490344402459E-3</v>
      </c>
      <c r="Q2603" s="21">
        <v>8987.9748208866386</v>
      </c>
      <c r="R2603" s="21">
        <v>0</v>
      </c>
      <c r="S2603" s="21">
        <v>-8987.9748208866386</v>
      </c>
      <c r="T2603" s="38">
        <v>1</v>
      </c>
    </row>
    <row r="2604" spans="1:20" x14ac:dyDescent="0.25">
      <c r="A2604" s="17" t="s">
        <v>255</v>
      </c>
      <c r="B2604" s="8" t="s">
        <v>338</v>
      </c>
      <c r="C2604" s="8" t="s">
        <v>72</v>
      </c>
      <c r="E2604" s="8" t="str">
        <f t="shared" si="265"/>
        <v>Umbrella-vod.umb</v>
      </c>
      <c r="F2604" s="4">
        <v>0</v>
      </c>
      <c r="G2604" s="19">
        <v>0</v>
      </c>
      <c r="H2604" s="4">
        <v>0</v>
      </c>
      <c r="I2604" s="6">
        <f t="shared" si="266"/>
        <v>3.39</v>
      </c>
      <c r="J2604" s="6">
        <v>1</v>
      </c>
      <c r="K2604" s="18">
        <v>0</v>
      </c>
      <c r="L2604" s="35">
        <f>Data!BM30</f>
        <v>7.3735490344402459E-3</v>
      </c>
      <c r="Q2604" s="21">
        <v>14126.147563706978</v>
      </c>
      <c r="R2604" s="21">
        <v>0</v>
      </c>
      <c r="S2604" s="21">
        <v>-14126.147563706978</v>
      </c>
      <c r="T2604" s="38">
        <v>1</v>
      </c>
    </row>
    <row r="2605" spans="1:20" x14ac:dyDescent="0.25">
      <c r="A2605" s="17" t="s">
        <v>256</v>
      </c>
      <c r="B2605" s="8" t="s">
        <v>338</v>
      </c>
      <c r="C2605" s="8" t="s">
        <v>72</v>
      </c>
      <c r="E2605" s="8" t="str">
        <f t="shared" si="265"/>
        <v>Umbrella-vod.umb</v>
      </c>
      <c r="F2605" s="4">
        <v>0</v>
      </c>
      <c r="G2605" s="19">
        <v>0</v>
      </c>
      <c r="H2605" s="4">
        <v>0</v>
      </c>
      <c r="I2605" s="6">
        <f t="shared" si="266"/>
        <v>3.39</v>
      </c>
      <c r="J2605" s="6">
        <v>1</v>
      </c>
      <c r="K2605" s="18">
        <v>0</v>
      </c>
      <c r="L2605" s="35">
        <f>Data!BM31</f>
        <v>7.3735490344402459E-3</v>
      </c>
      <c r="Q2605" s="21">
        <v>12255.702258550355</v>
      </c>
      <c r="R2605" s="21">
        <v>0</v>
      </c>
      <c r="S2605" s="21">
        <v>-12255.702258550355</v>
      </c>
      <c r="T2605" s="38">
        <v>1</v>
      </c>
    </row>
    <row r="2606" spans="1:20" x14ac:dyDescent="0.25">
      <c r="A2606" s="17" t="s">
        <v>257</v>
      </c>
      <c r="B2606" s="8" t="s">
        <v>338</v>
      </c>
      <c r="C2606" s="8" t="s">
        <v>72</v>
      </c>
      <c r="E2606" s="8" t="str">
        <f t="shared" si="265"/>
        <v>Umbrella-vod.umb</v>
      </c>
      <c r="F2606" s="4">
        <v>0</v>
      </c>
      <c r="G2606" s="19">
        <v>0</v>
      </c>
      <c r="H2606" s="4">
        <v>0</v>
      </c>
      <c r="I2606" s="6">
        <f t="shared" si="266"/>
        <v>3.39</v>
      </c>
      <c r="J2606" s="6">
        <v>1</v>
      </c>
      <c r="K2606" s="18">
        <v>0</v>
      </c>
      <c r="L2606" s="35">
        <f>Data!BM32</f>
        <v>7.3735490344402459E-3</v>
      </c>
      <c r="Q2606" s="21">
        <v>7683.1333090006592</v>
      </c>
      <c r="R2606" s="21">
        <v>0</v>
      </c>
      <c r="S2606" s="21">
        <v>-7683.1333090006592</v>
      </c>
      <c r="T2606" s="38">
        <v>1</v>
      </c>
    </row>
    <row r="2607" spans="1:20" x14ac:dyDescent="0.25">
      <c r="A2607" s="17" t="s">
        <v>258</v>
      </c>
      <c r="B2607" s="8" t="s">
        <v>338</v>
      </c>
      <c r="C2607" s="8" t="s">
        <v>72</v>
      </c>
      <c r="E2607" s="8" t="str">
        <f t="shared" si="265"/>
        <v>Umbrella-vod.umb</v>
      </c>
      <c r="F2607" s="4">
        <v>0</v>
      </c>
      <c r="G2607" s="19">
        <v>0</v>
      </c>
      <c r="H2607" s="4">
        <v>0</v>
      </c>
      <c r="I2607" s="6">
        <f t="shared" si="266"/>
        <v>3.39</v>
      </c>
      <c r="J2607" s="6">
        <v>1</v>
      </c>
      <c r="K2607" s="18">
        <v>0</v>
      </c>
      <c r="L2607" s="35">
        <f>Data!BM33</f>
        <v>6.922107256821455E-3</v>
      </c>
      <c r="Q2607" s="21">
        <v>13705.534792840172</v>
      </c>
      <c r="R2607" s="21">
        <v>0</v>
      </c>
      <c r="S2607" s="21">
        <v>-13705.534792840172</v>
      </c>
      <c r="T2607" s="38">
        <v>1</v>
      </c>
    </row>
    <row r="2608" spans="1:20" x14ac:dyDescent="0.25">
      <c r="A2608" s="17" t="s">
        <v>259</v>
      </c>
      <c r="B2608" s="8" t="s">
        <v>338</v>
      </c>
      <c r="C2608" s="8" t="s">
        <v>72</v>
      </c>
      <c r="E2608" s="8" t="str">
        <f t="shared" si="265"/>
        <v>Umbrella-vod.umb</v>
      </c>
      <c r="F2608" s="4">
        <v>0</v>
      </c>
      <c r="G2608" s="19">
        <v>0</v>
      </c>
      <c r="H2608" s="4">
        <v>0</v>
      </c>
      <c r="I2608" s="6">
        <f t="shared" si="266"/>
        <v>3.39</v>
      </c>
      <c r="J2608" s="6">
        <v>1</v>
      </c>
      <c r="K2608" s="18">
        <v>0</v>
      </c>
      <c r="L2608" s="35">
        <f>Data!BM34</f>
        <v>6.922107256821455E-3</v>
      </c>
      <c r="Q2608" s="21">
        <v>9832.3063081131259</v>
      </c>
      <c r="R2608" s="21">
        <v>0</v>
      </c>
      <c r="S2608" s="21">
        <v>-9832.3063081131259</v>
      </c>
      <c r="T2608" s="38">
        <v>1</v>
      </c>
    </row>
    <row r="2609" spans="1:20" x14ac:dyDescent="0.25">
      <c r="A2609" s="17" t="s">
        <v>260</v>
      </c>
      <c r="B2609" s="8" t="s">
        <v>338</v>
      </c>
      <c r="C2609" s="8" t="s">
        <v>72</v>
      </c>
      <c r="E2609" s="8" t="str">
        <f t="shared" si="265"/>
        <v>Umbrella-vod.umb</v>
      </c>
      <c r="F2609" s="4">
        <v>0</v>
      </c>
      <c r="G2609" s="19">
        <v>0</v>
      </c>
      <c r="H2609" s="4">
        <v>0</v>
      </c>
      <c r="I2609" s="6">
        <f t="shared" si="266"/>
        <v>3.39</v>
      </c>
      <c r="J2609" s="6">
        <v>1</v>
      </c>
      <c r="K2609" s="18">
        <v>0</v>
      </c>
      <c r="L2609" s="35">
        <f>Data!BM35</f>
        <v>6.922107256821455E-3</v>
      </c>
      <c r="Q2609" s="21">
        <v>12409.448530020043</v>
      </c>
      <c r="R2609" s="21">
        <v>0</v>
      </c>
      <c r="S2609" s="21">
        <v>-12409.448530020043</v>
      </c>
      <c r="T2609" s="38">
        <v>1</v>
      </c>
    </row>
    <row r="2610" spans="1:20" x14ac:dyDescent="0.25">
      <c r="A2610" s="17" t="s">
        <v>261</v>
      </c>
      <c r="B2610" s="8" t="s">
        <v>338</v>
      </c>
      <c r="C2610" s="8" t="s">
        <v>72</v>
      </c>
      <c r="E2610" s="8" t="str">
        <f t="shared" si="265"/>
        <v>Umbrella-vod.umb</v>
      </c>
      <c r="F2610" s="4">
        <v>0</v>
      </c>
      <c r="G2610" s="19">
        <v>0</v>
      </c>
      <c r="H2610" s="4">
        <v>0</v>
      </c>
      <c r="I2610" s="6">
        <f t="shared" si="266"/>
        <v>3.39</v>
      </c>
      <c r="J2610" s="6">
        <v>1</v>
      </c>
      <c r="K2610" s="18">
        <v>0</v>
      </c>
      <c r="L2610" s="35">
        <f>Data!BM36</f>
        <v>6.922107256821455E-3</v>
      </c>
      <c r="Q2610" s="21">
        <v>9308.8640711002081</v>
      </c>
      <c r="R2610" s="21">
        <v>0</v>
      </c>
      <c r="S2610" s="21">
        <v>-9308.8640711002081</v>
      </c>
      <c r="T2610" s="38">
        <v>1</v>
      </c>
    </row>
    <row r="2611" spans="1:20" x14ac:dyDescent="0.25">
      <c r="A2611" s="17" t="s">
        <v>278</v>
      </c>
      <c r="B2611" s="8" t="s">
        <v>338</v>
      </c>
      <c r="C2611" s="8" t="s">
        <v>72</v>
      </c>
      <c r="E2611" s="8" t="str">
        <f t="shared" si="265"/>
        <v>Umbrella-vod.umb</v>
      </c>
      <c r="F2611" s="4">
        <v>0</v>
      </c>
      <c r="G2611" s="19">
        <v>0</v>
      </c>
      <c r="H2611" s="4">
        <v>0</v>
      </c>
      <c r="I2611" s="6">
        <f t="shared" si="266"/>
        <v>3.39</v>
      </c>
      <c r="J2611" s="6">
        <v>1</v>
      </c>
      <c r="K2611" s="18">
        <v>0</v>
      </c>
      <c r="L2611" s="35">
        <f>Data!BM37</f>
        <v>7.1478281456308504E-3</v>
      </c>
      <c r="Q2611" s="21">
        <v>6786.3657653294131</v>
      </c>
      <c r="R2611" s="21">
        <v>0</v>
      </c>
      <c r="S2611" s="21">
        <v>-6786.3657653294131</v>
      </c>
      <c r="T2611" s="38">
        <v>1</v>
      </c>
    </row>
    <row r="2612" spans="1:20" x14ac:dyDescent="0.25">
      <c r="A2612" s="17" t="s">
        <v>279</v>
      </c>
      <c r="B2612" s="8" t="s">
        <v>338</v>
      </c>
      <c r="C2612" s="8" t="s">
        <v>72</v>
      </c>
      <c r="E2612" s="8" t="str">
        <f t="shared" si="265"/>
        <v>Umbrella-vod.umb</v>
      </c>
      <c r="F2612" s="4">
        <v>0</v>
      </c>
      <c r="G2612" s="19">
        <v>0</v>
      </c>
      <c r="H2612" s="4">
        <v>0</v>
      </c>
      <c r="I2612" s="6">
        <f t="shared" si="266"/>
        <v>3.39</v>
      </c>
      <c r="J2612" s="6">
        <v>1</v>
      </c>
      <c r="K2612" s="18">
        <v>0</v>
      </c>
      <c r="L2612" s="35">
        <f>Data!BM38</f>
        <v>7.1478281456308504E-3</v>
      </c>
      <c r="Q2612" s="21">
        <v>11316.501476445341</v>
      </c>
      <c r="R2612" s="21">
        <v>0</v>
      </c>
      <c r="S2612" s="21">
        <v>-11316.501476445341</v>
      </c>
      <c r="T2612" s="38">
        <v>1</v>
      </c>
    </row>
    <row r="2613" spans="1:20" x14ac:dyDescent="0.25">
      <c r="A2613" s="17" t="s">
        <v>280</v>
      </c>
      <c r="B2613" s="8" t="s">
        <v>338</v>
      </c>
      <c r="C2613" s="8" t="s">
        <v>72</v>
      </c>
      <c r="E2613" s="8" t="str">
        <f t="shared" si="265"/>
        <v>Umbrella-vod.umb</v>
      </c>
      <c r="F2613" s="4">
        <v>0</v>
      </c>
      <c r="G2613" s="19">
        <v>0</v>
      </c>
      <c r="H2613" s="4">
        <v>0</v>
      </c>
      <c r="I2613" s="6">
        <f t="shared" si="266"/>
        <v>3.39</v>
      </c>
      <c r="J2613" s="6">
        <v>1</v>
      </c>
      <c r="K2613" s="18">
        <v>0</v>
      </c>
      <c r="L2613" s="35">
        <f>Data!BM39</f>
        <v>7.1478281456308504E-3</v>
      </c>
      <c r="Q2613" s="21">
        <v>8012.6064611496367</v>
      </c>
      <c r="R2613" s="21">
        <v>0</v>
      </c>
      <c r="S2613" s="21">
        <v>-8012.6064611496367</v>
      </c>
      <c r="T2613" s="38">
        <v>1</v>
      </c>
    </row>
    <row r="2614" spans="1:20" x14ac:dyDescent="0.25">
      <c r="A2614" s="17" t="s">
        <v>281</v>
      </c>
      <c r="B2614" s="8" t="s">
        <v>338</v>
      </c>
      <c r="C2614" s="8" t="s">
        <v>72</v>
      </c>
      <c r="E2614" s="8" t="str">
        <f t="shared" si="265"/>
        <v>Umbrella-vod.umb</v>
      </c>
      <c r="F2614" s="4">
        <v>0</v>
      </c>
      <c r="G2614" s="19">
        <v>0</v>
      </c>
      <c r="H2614" s="4">
        <v>0</v>
      </c>
      <c r="I2614" s="6">
        <f t="shared" si="266"/>
        <v>3.39</v>
      </c>
      <c r="J2614" s="6">
        <v>1</v>
      </c>
      <c r="K2614" s="18">
        <v>0</v>
      </c>
      <c r="L2614" s="35">
        <f>Data!BM40</f>
        <v>7.1478281456308504E-3</v>
      </c>
      <c r="Q2614" s="21">
        <v>10083.334612687298</v>
      </c>
      <c r="R2614" s="21">
        <v>0</v>
      </c>
      <c r="S2614" s="21">
        <v>-10083.334612687298</v>
      </c>
      <c r="T2614" s="38">
        <v>1</v>
      </c>
    </row>
    <row r="2615" spans="1:20" x14ac:dyDescent="0.25">
      <c r="A2615" s="17" t="s">
        <v>282</v>
      </c>
      <c r="B2615" s="8" t="s">
        <v>338</v>
      </c>
      <c r="C2615" s="8" t="s">
        <v>72</v>
      </c>
      <c r="E2615" s="8" t="str">
        <f t="shared" si="265"/>
        <v>Umbrella-vod.umb</v>
      </c>
      <c r="F2615" s="4">
        <v>0</v>
      </c>
      <c r="G2615" s="19">
        <v>0</v>
      </c>
      <c r="H2615" s="4">
        <v>0</v>
      </c>
      <c r="I2615" s="6">
        <f t="shared" si="266"/>
        <v>3.39</v>
      </c>
      <c r="J2615" s="6">
        <v>1</v>
      </c>
      <c r="K2615" s="18">
        <v>0</v>
      </c>
      <c r="L2615" s="35">
        <f>Data!BM41</f>
        <v>7.1478281456308504E-3</v>
      </c>
      <c r="Q2615" s="21">
        <v>10925.27647834143</v>
      </c>
      <c r="R2615" s="21">
        <v>0</v>
      </c>
      <c r="S2615" s="21">
        <v>-10925.27647834143</v>
      </c>
      <c r="T2615" s="38">
        <v>1</v>
      </c>
    </row>
    <row r="2616" spans="1:20" x14ac:dyDescent="0.25">
      <c r="A2616" s="17" t="s">
        <v>283</v>
      </c>
      <c r="B2616" s="8" t="s">
        <v>338</v>
      </c>
      <c r="C2616" s="8" t="s">
        <v>72</v>
      </c>
      <c r="E2616" s="8" t="str">
        <f t="shared" si="265"/>
        <v>Umbrella-vod.umb</v>
      </c>
      <c r="F2616" s="4">
        <v>0</v>
      </c>
      <c r="G2616" s="19">
        <v>0</v>
      </c>
      <c r="H2616" s="4">
        <v>0</v>
      </c>
      <c r="I2616" s="6">
        <f t="shared" si="266"/>
        <v>3.39</v>
      </c>
      <c r="J2616" s="6">
        <v>1</v>
      </c>
      <c r="K2616" s="18">
        <v>0</v>
      </c>
      <c r="L2616" s="35">
        <f>Data!BM42</f>
        <v>6.6963863680120595E-3</v>
      </c>
      <c r="Q2616" s="21">
        <v>11179.688713590585</v>
      </c>
      <c r="R2616" s="21">
        <v>0</v>
      </c>
      <c r="S2616" s="21">
        <v>-11179.688713590585</v>
      </c>
      <c r="T2616" s="38">
        <v>1</v>
      </c>
    </row>
    <row r="2617" spans="1:20" x14ac:dyDescent="0.25">
      <c r="A2617" s="17" t="s">
        <v>284</v>
      </c>
      <c r="B2617" s="8" t="s">
        <v>338</v>
      </c>
      <c r="C2617" s="8" t="s">
        <v>72</v>
      </c>
      <c r="E2617" s="8" t="str">
        <f t="shared" si="265"/>
        <v>Umbrella-vod.umb</v>
      </c>
      <c r="F2617" s="4">
        <v>0</v>
      </c>
      <c r="G2617" s="19">
        <v>0</v>
      </c>
      <c r="H2617" s="4">
        <v>0</v>
      </c>
      <c r="I2617" s="6">
        <f t="shared" si="266"/>
        <v>3.39</v>
      </c>
      <c r="J2617" s="6">
        <v>1</v>
      </c>
      <c r="K2617" s="18">
        <v>0</v>
      </c>
      <c r="L2617" s="35">
        <f>Data!BM43</f>
        <v>6.6963863680120595E-3</v>
      </c>
      <c r="Q2617" s="21">
        <v>8525.7140992710592</v>
      </c>
      <c r="R2617" s="21">
        <v>0</v>
      </c>
      <c r="S2617" s="21">
        <v>-8525.7140992710592</v>
      </c>
      <c r="T2617" s="38">
        <v>1</v>
      </c>
    </row>
    <row r="2618" spans="1:20" x14ac:dyDescent="0.25">
      <c r="A2618" s="17" t="s">
        <v>285</v>
      </c>
      <c r="B2618" s="8" t="s">
        <v>338</v>
      </c>
      <c r="C2618" s="8" t="s">
        <v>72</v>
      </c>
      <c r="E2618" s="8" t="str">
        <f t="shared" si="265"/>
        <v>Umbrella-vod.umb</v>
      </c>
      <c r="F2618" s="4">
        <v>0</v>
      </c>
      <c r="G2618" s="19">
        <v>0</v>
      </c>
      <c r="H2618" s="4">
        <v>0</v>
      </c>
      <c r="I2618" s="6">
        <f t="shared" si="266"/>
        <v>3.39</v>
      </c>
      <c r="J2618" s="6">
        <v>1</v>
      </c>
      <c r="K2618" s="18">
        <v>0</v>
      </c>
      <c r="L2618" s="35">
        <f>Data!BM44</f>
        <v>6.6963863680120595E-3</v>
      </c>
      <c r="Q2618" s="21">
        <v>10641.246388375557</v>
      </c>
      <c r="R2618" s="21">
        <v>0</v>
      </c>
      <c r="S2618" s="21">
        <v>-10641.246388375557</v>
      </c>
      <c r="T2618" s="38">
        <v>1</v>
      </c>
    </row>
    <row r="2619" spans="1:20" x14ac:dyDescent="0.25">
      <c r="A2619" s="17" t="s">
        <v>286</v>
      </c>
      <c r="B2619" s="8" t="s">
        <v>338</v>
      </c>
      <c r="C2619" s="8" t="s">
        <v>72</v>
      </c>
      <c r="E2619" s="8" t="str">
        <f t="shared" si="265"/>
        <v>Umbrella-vod.umb</v>
      </c>
      <c r="F2619" s="4">
        <v>0</v>
      </c>
      <c r="G2619" s="19">
        <v>0</v>
      </c>
      <c r="H2619" s="4">
        <v>0</v>
      </c>
      <c r="I2619" s="6">
        <f t="shared" si="266"/>
        <v>3.39</v>
      </c>
      <c r="J2619" s="6">
        <v>1</v>
      </c>
      <c r="K2619" s="18">
        <v>0</v>
      </c>
      <c r="L2619" s="35">
        <f>Data!BM45</f>
        <v>6.6963863680120595E-3</v>
      </c>
      <c r="Q2619" s="21">
        <v>9559.2201584598606</v>
      </c>
      <c r="R2619" s="21">
        <v>0</v>
      </c>
      <c r="S2619" s="21">
        <v>-9559.2201584598606</v>
      </c>
      <c r="T2619" s="38">
        <v>1</v>
      </c>
    </row>
    <row r="2620" spans="1:20" x14ac:dyDescent="0.25">
      <c r="A2620" s="17" t="s">
        <v>287</v>
      </c>
      <c r="B2620" s="8" t="s">
        <v>338</v>
      </c>
      <c r="C2620" s="8" t="s">
        <v>72</v>
      </c>
      <c r="E2620" s="8" t="str">
        <f t="shared" si="265"/>
        <v>Umbrella-vod.umb</v>
      </c>
      <c r="F2620" s="4">
        <v>0</v>
      </c>
      <c r="G2620" s="19">
        <v>0</v>
      </c>
      <c r="H2620" s="4">
        <v>0</v>
      </c>
      <c r="I2620" s="6">
        <f t="shared" si="266"/>
        <v>3.39</v>
      </c>
      <c r="J2620" s="6">
        <v>1</v>
      </c>
      <c r="K2620" s="18">
        <v>0</v>
      </c>
      <c r="L2620" s="35">
        <f>Data!BM46</f>
        <v>7.8249908120590368E-3</v>
      </c>
      <c r="Q2620" s="21">
        <v>8620.9453292069138</v>
      </c>
      <c r="R2620" s="21">
        <v>0</v>
      </c>
      <c r="S2620" s="21">
        <v>-8620.9453292069138</v>
      </c>
      <c r="T2620" s="38">
        <v>1</v>
      </c>
    </row>
    <row r="2621" spans="1:20" x14ac:dyDescent="0.25">
      <c r="A2621" s="17" t="s">
        <v>288</v>
      </c>
      <c r="B2621" s="8" t="s">
        <v>338</v>
      </c>
      <c r="C2621" s="8" t="s">
        <v>72</v>
      </c>
      <c r="E2621" s="8" t="str">
        <f t="shared" si="265"/>
        <v>Umbrella-vod.umb</v>
      </c>
      <c r="F2621" s="4">
        <v>0</v>
      </c>
      <c r="G2621" s="19">
        <v>0</v>
      </c>
      <c r="H2621" s="4">
        <v>0</v>
      </c>
      <c r="I2621" s="6">
        <f t="shared" si="266"/>
        <v>3.39</v>
      </c>
      <c r="J2621" s="6">
        <v>1</v>
      </c>
      <c r="K2621" s="18">
        <v>0</v>
      </c>
      <c r="L2621" s="35">
        <f>Data!BM47</f>
        <v>7.8249908120590368E-3</v>
      </c>
      <c r="Q2621" s="21">
        <v>10965.927984986223</v>
      </c>
      <c r="R2621" s="21">
        <v>0</v>
      </c>
      <c r="S2621" s="21">
        <v>-10965.927984986223</v>
      </c>
      <c r="T2621" s="38">
        <v>1</v>
      </c>
    </row>
    <row r="2622" spans="1:20" x14ac:dyDescent="0.25">
      <c r="A2622" s="17" t="s">
        <v>289</v>
      </c>
      <c r="B2622" s="8" t="s">
        <v>338</v>
      </c>
      <c r="C2622" s="8" t="s">
        <v>72</v>
      </c>
      <c r="E2622" s="8" t="str">
        <f t="shared" si="265"/>
        <v>Umbrella-vod.umb</v>
      </c>
      <c r="F2622" s="4">
        <v>0</v>
      </c>
      <c r="G2622" s="19">
        <v>0</v>
      </c>
      <c r="H2622" s="4">
        <v>0</v>
      </c>
      <c r="I2622" s="6">
        <f t="shared" si="266"/>
        <v>3.39</v>
      </c>
      <c r="J2622" s="6">
        <v>1</v>
      </c>
      <c r="K2622" s="18">
        <v>0</v>
      </c>
      <c r="L2622" s="35">
        <f>Data!BM48</f>
        <v>7.8249908120590368E-3</v>
      </c>
      <c r="Q2622" s="21">
        <v>10414.272039647407</v>
      </c>
      <c r="R2622" s="21">
        <v>0</v>
      </c>
      <c r="S2622" s="21">
        <v>-10414.272039647407</v>
      </c>
      <c r="T2622" s="38">
        <v>1</v>
      </c>
    </row>
    <row r="2623" spans="1:20" x14ac:dyDescent="0.25">
      <c r="A2623" s="17" t="s">
        <v>290</v>
      </c>
      <c r="B2623" s="8" t="s">
        <v>338</v>
      </c>
      <c r="C2623" s="8" t="s">
        <v>72</v>
      </c>
      <c r="E2623" s="8" t="str">
        <f t="shared" si="265"/>
        <v>Umbrella-vod.umb</v>
      </c>
      <c r="F2623" s="4">
        <v>0</v>
      </c>
      <c r="G2623" s="19">
        <v>0</v>
      </c>
      <c r="H2623" s="4">
        <v>0</v>
      </c>
      <c r="I2623" s="6">
        <f t="shared" si="266"/>
        <v>3.39</v>
      </c>
      <c r="J2623" s="6">
        <v>1</v>
      </c>
      <c r="K2623" s="18">
        <v>0</v>
      </c>
      <c r="L2623" s="35">
        <f>Data!BM49</f>
        <v>7.8249908120590368E-3</v>
      </c>
      <c r="Q2623" s="21">
        <v>10453.024075053567</v>
      </c>
      <c r="R2623" s="21">
        <v>0</v>
      </c>
      <c r="S2623" s="21">
        <v>-10453.024075053567</v>
      </c>
      <c r="T2623" s="38">
        <v>1</v>
      </c>
    </row>
    <row r="2624" spans="1:20" x14ac:dyDescent="0.25">
      <c r="A2624" s="17" t="s">
        <v>291</v>
      </c>
      <c r="B2624" s="8" t="s">
        <v>338</v>
      </c>
      <c r="C2624" s="8" t="s">
        <v>72</v>
      </c>
      <c r="E2624" s="8" t="str">
        <f t="shared" si="265"/>
        <v>Umbrella-vod.umb</v>
      </c>
      <c r="F2624" s="4">
        <v>0</v>
      </c>
      <c r="G2624" s="19">
        <v>0</v>
      </c>
      <c r="H2624" s="4">
        <v>0</v>
      </c>
      <c r="I2624" s="6">
        <f t="shared" si="266"/>
        <v>3.39</v>
      </c>
      <c r="J2624" s="6">
        <v>1</v>
      </c>
      <c r="K2624" s="18">
        <v>0</v>
      </c>
      <c r="L2624" s="35">
        <f>Data!BM50</f>
        <v>7.8249908120590368E-3</v>
      </c>
      <c r="Q2624" s="21">
        <v>10555.433201986425</v>
      </c>
      <c r="R2624" s="21">
        <v>0</v>
      </c>
      <c r="S2624" s="21">
        <v>-10555.433201986425</v>
      </c>
      <c r="T2624" s="38">
        <v>1</v>
      </c>
    </row>
    <row r="2625" spans="1:20" x14ac:dyDescent="0.25">
      <c r="A2625" s="17" t="s">
        <v>292</v>
      </c>
      <c r="B2625" s="8" t="s">
        <v>338</v>
      </c>
      <c r="C2625" s="8" t="s">
        <v>72</v>
      </c>
      <c r="E2625" s="8" t="str">
        <f t="shared" si="265"/>
        <v>Umbrella-vod.umb</v>
      </c>
      <c r="F2625" s="4">
        <v>0</v>
      </c>
      <c r="G2625" s="19">
        <v>0</v>
      </c>
      <c r="H2625" s="4">
        <v>0</v>
      </c>
      <c r="I2625" s="6">
        <f t="shared" si="266"/>
        <v>3.39</v>
      </c>
      <c r="J2625" s="6">
        <v>1</v>
      </c>
      <c r="K2625" s="18">
        <v>0</v>
      </c>
      <c r="L2625" s="35">
        <f>Data!BM51</f>
        <v>8.2011922934080266E-3</v>
      </c>
      <c r="Q2625" s="21">
        <v>8938.5738882752903</v>
      </c>
      <c r="R2625" s="21">
        <v>0</v>
      </c>
      <c r="S2625" s="21">
        <v>-8938.5738882752903</v>
      </c>
      <c r="T2625" s="38">
        <v>1</v>
      </c>
    </row>
    <row r="2626" spans="1:20" x14ac:dyDescent="0.25">
      <c r="A2626" s="17" t="s">
        <v>293</v>
      </c>
      <c r="B2626" s="8" t="s">
        <v>338</v>
      </c>
      <c r="C2626" s="8" t="s">
        <v>72</v>
      </c>
      <c r="E2626" s="8" t="str">
        <f t="shared" si="265"/>
        <v>Umbrella-vod.umb</v>
      </c>
      <c r="F2626" s="4">
        <v>0</v>
      </c>
      <c r="G2626" s="19">
        <v>0</v>
      </c>
      <c r="H2626" s="4">
        <v>0</v>
      </c>
      <c r="I2626" s="6">
        <f t="shared" si="266"/>
        <v>3.39</v>
      </c>
      <c r="J2626" s="6">
        <v>1</v>
      </c>
      <c r="K2626" s="18">
        <v>0</v>
      </c>
      <c r="L2626" s="35">
        <f>Data!BM52</f>
        <v>8.2011922934080266E-3</v>
      </c>
      <c r="Q2626" s="21">
        <v>10891.978940681878</v>
      </c>
      <c r="R2626" s="21">
        <v>0</v>
      </c>
      <c r="S2626" s="21">
        <v>-10891.978940681878</v>
      </c>
      <c r="T2626" s="38">
        <v>1</v>
      </c>
    </row>
    <row r="2627" spans="1:20" x14ac:dyDescent="0.25">
      <c r="A2627" s="17" t="s">
        <v>294</v>
      </c>
      <c r="B2627" s="8" t="s">
        <v>338</v>
      </c>
      <c r="C2627" s="8" t="s">
        <v>72</v>
      </c>
      <c r="E2627" s="8" t="str">
        <f t="shared" si="265"/>
        <v>Umbrella-vod.umb</v>
      </c>
      <c r="F2627" s="4">
        <v>0</v>
      </c>
      <c r="G2627" s="19">
        <v>0</v>
      </c>
      <c r="H2627" s="4">
        <v>0</v>
      </c>
      <c r="I2627" s="6">
        <f t="shared" si="266"/>
        <v>3.39</v>
      </c>
      <c r="J2627" s="6">
        <v>1</v>
      </c>
      <c r="K2627" s="18">
        <v>0</v>
      </c>
      <c r="L2627" s="35">
        <f>Data!BM53</f>
        <v>8.2011922934080266E-3</v>
      </c>
      <c r="Q2627" s="21">
        <v>11494.54062575536</v>
      </c>
      <c r="R2627" s="21">
        <v>0</v>
      </c>
      <c r="S2627" s="21">
        <v>-11494.54062575536</v>
      </c>
      <c r="T2627" s="38">
        <v>1</v>
      </c>
    </row>
    <row r="2628" spans="1:20" x14ac:dyDescent="0.25">
      <c r="A2628" s="17" t="s">
        <v>295</v>
      </c>
      <c r="B2628" s="8" t="s">
        <v>338</v>
      </c>
      <c r="C2628" s="8" t="s">
        <v>72</v>
      </c>
      <c r="E2628" s="8" t="str">
        <f t="shared" si="265"/>
        <v>Umbrella-vod.umb</v>
      </c>
      <c r="F2628" s="4">
        <v>0</v>
      </c>
      <c r="G2628" s="19">
        <v>0</v>
      </c>
      <c r="H2628" s="4">
        <v>0</v>
      </c>
      <c r="I2628" s="6">
        <f t="shared" si="266"/>
        <v>3.39</v>
      </c>
      <c r="J2628" s="6">
        <v>1</v>
      </c>
      <c r="K2628" s="18">
        <v>0</v>
      </c>
      <c r="L2628" s="35">
        <f>Data!BM54</f>
        <v>8.2011922934080266E-3</v>
      </c>
      <c r="Q2628" s="21">
        <v>9498.4224177030555</v>
      </c>
      <c r="R2628" s="21">
        <v>0</v>
      </c>
      <c r="S2628" s="21">
        <v>-9498.4224177030555</v>
      </c>
      <c r="T2628" s="38">
        <v>1</v>
      </c>
    </row>
    <row r="2629" spans="1:20" x14ac:dyDescent="0.25">
      <c r="A2629" s="17" t="s">
        <v>296</v>
      </c>
      <c r="B2629" s="8" t="s">
        <v>338</v>
      </c>
      <c r="C2629" s="8" t="s">
        <v>72</v>
      </c>
      <c r="E2629" s="8" t="str">
        <f t="shared" si="265"/>
        <v>Umbrella-vod.umb</v>
      </c>
      <c r="F2629" s="4">
        <v>0</v>
      </c>
      <c r="G2629" s="19">
        <v>0</v>
      </c>
      <c r="H2629" s="4">
        <v>0</v>
      </c>
      <c r="I2629" s="6">
        <f t="shared" si="266"/>
        <v>3.39</v>
      </c>
      <c r="J2629" s="6">
        <v>1</v>
      </c>
      <c r="K2629" s="18">
        <v>0</v>
      </c>
      <c r="L2629" s="35">
        <f>Data!BM55</f>
        <v>9.7059982188039962E-3</v>
      </c>
      <c r="Q2629" s="21">
        <v>9507.5965346975063</v>
      </c>
      <c r="R2629" s="21">
        <v>0</v>
      </c>
      <c r="S2629" s="21">
        <v>-9507.5965346975063</v>
      </c>
      <c r="T2629" s="38">
        <v>1</v>
      </c>
    </row>
    <row r="2630" spans="1:20" x14ac:dyDescent="0.25">
      <c r="A2630" s="17" t="s">
        <v>297</v>
      </c>
      <c r="B2630" s="8" t="s">
        <v>338</v>
      </c>
      <c r="C2630" s="8" t="s">
        <v>72</v>
      </c>
      <c r="E2630" s="8" t="str">
        <f t="shared" si="265"/>
        <v>Umbrella-vod.umb</v>
      </c>
      <c r="F2630" s="4">
        <v>0</v>
      </c>
      <c r="G2630" s="19">
        <v>0</v>
      </c>
      <c r="H2630" s="4">
        <v>0</v>
      </c>
      <c r="I2630" s="6">
        <f t="shared" si="266"/>
        <v>3.39</v>
      </c>
      <c r="J2630" s="6">
        <v>1</v>
      </c>
      <c r="K2630" s="18">
        <v>0</v>
      </c>
      <c r="L2630" s="35">
        <f>Data!BM56</f>
        <v>9.7059982188039962E-3</v>
      </c>
      <c r="Q2630" s="21">
        <v>10869.749094093151</v>
      </c>
      <c r="R2630" s="21">
        <v>0</v>
      </c>
      <c r="S2630" s="21">
        <v>-10869.749094093151</v>
      </c>
      <c r="T2630" s="38">
        <v>1</v>
      </c>
    </row>
    <row r="2631" spans="1:20" x14ac:dyDescent="0.25">
      <c r="A2631" s="17" t="s">
        <v>298</v>
      </c>
      <c r="B2631" s="8" t="s">
        <v>338</v>
      </c>
      <c r="C2631" s="8" t="s">
        <v>72</v>
      </c>
      <c r="E2631" s="8" t="str">
        <f t="shared" si="265"/>
        <v>Umbrella-vod.umb</v>
      </c>
      <c r="F2631" s="4">
        <v>0</v>
      </c>
      <c r="G2631" s="19">
        <v>0</v>
      </c>
      <c r="H2631" s="4">
        <v>0</v>
      </c>
      <c r="I2631" s="6">
        <f t="shared" si="266"/>
        <v>3.39</v>
      </c>
      <c r="J2631" s="6">
        <v>1</v>
      </c>
      <c r="K2631" s="18">
        <v>0</v>
      </c>
      <c r="L2631" s="35">
        <f>Data!BM57</f>
        <v>9.7059982188039962E-3</v>
      </c>
      <c r="Q2631" s="21">
        <v>8809.7247412043671</v>
      </c>
      <c r="R2631" s="21">
        <v>0</v>
      </c>
      <c r="S2631" s="21">
        <v>-8809.7247412043671</v>
      </c>
      <c r="T2631" s="38">
        <v>1</v>
      </c>
    </row>
    <row r="2632" spans="1:20" x14ac:dyDescent="0.25">
      <c r="A2632" s="17" t="s">
        <v>299</v>
      </c>
      <c r="B2632" s="8" t="s">
        <v>338</v>
      </c>
      <c r="C2632" s="8" t="s">
        <v>72</v>
      </c>
      <c r="E2632" s="8" t="str">
        <f t="shared" si="265"/>
        <v>Umbrella-vod.umb</v>
      </c>
      <c r="F2632" s="4">
        <v>0</v>
      </c>
      <c r="G2632" s="19">
        <v>0</v>
      </c>
      <c r="H2632" s="4">
        <v>0</v>
      </c>
      <c r="I2632" s="6">
        <f t="shared" si="266"/>
        <v>3.39</v>
      </c>
      <c r="J2632" s="6">
        <v>1</v>
      </c>
      <c r="K2632" s="18">
        <v>0</v>
      </c>
      <c r="L2632" s="35">
        <f>Data!BM58</f>
        <v>9.7059982188039962E-3</v>
      </c>
      <c r="Q2632" s="21">
        <v>10071.905841352072</v>
      </c>
      <c r="R2632" s="21">
        <v>0</v>
      </c>
      <c r="S2632" s="21">
        <v>-10071.905841352072</v>
      </c>
      <c r="T2632" s="38">
        <v>1</v>
      </c>
    </row>
    <row r="2633" spans="1:20" x14ac:dyDescent="0.25">
      <c r="A2633" s="17" t="s">
        <v>300</v>
      </c>
      <c r="B2633" s="8" t="s">
        <v>338</v>
      </c>
      <c r="C2633" s="8" t="s">
        <v>72</v>
      </c>
      <c r="E2633" s="8" t="str">
        <f t="shared" si="265"/>
        <v>Umbrella-vod.umb</v>
      </c>
      <c r="F2633" s="4">
        <v>0</v>
      </c>
      <c r="G2633" s="19">
        <v>0</v>
      </c>
      <c r="H2633" s="4">
        <v>0</v>
      </c>
      <c r="I2633" s="6">
        <f t="shared" si="266"/>
        <v>3.39</v>
      </c>
      <c r="J2633" s="6">
        <v>1</v>
      </c>
      <c r="K2633" s="18">
        <v>0</v>
      </c>
      <c r="L2633" s="35">
        <f>Data!BM59</f>
        <v>8.3516728859476235E-3</v>
      </c>
      <c r="Q2633" s="21">
        <v>13732.367469153311</v>
      </c>
      <c r="R2633" s="21">
        <v>0</v>
      </c>
      <c r="S2633" s="21">
        <v>-13732.367469153311</v>
      </c>
      <c r="T2633" s="38">
        <v>1</v>
      </c>
    </row>
    <row r="2634" spans="1:20" x14ac:dyDescent="0.25">
      <c r="A2634" s="17" t="s">
        <v>301</v>
      </c>
      <c r="B2634" s="8" t="s">
        <v>338</v>
      </c>
      <c r="C2634" s="8" t="s">
        <v>72</v>
      </c>
      <c r="E2634" s="8" t="str">
        <f t="shared" si="265"/>
        <v>Umbrella-vod.umb</v>
      </c>
      <c r="F2634" s="4">
        <v>0</v>
      </c>
      <c r="G2634" s="19">
        <v>0</v>
      </c>
      <c r="H2634" s="4">
        <v>0</v>
      </c>
      <c r="I2634" s="6">
        <f t="shared" si="266"/>
        <v>3.39</v>
      </c>
      <c r="J2634" s="6">
        <v>1</v>
      </c>
      <c r="K2634" s="18">
        <v>0</v>
      </c>
      <c r="L2634" s="35">
        <f>Data!BM60</f>
        <v>8.3516728859476235E-3</v>
      </c>
      <c r="Q2634" s="21">
        <v>10555.888866844822</v>
      </c>
      <c r="R2634" s="21">
        <v>0</v>
      </c>
      <c r="S2634" s="21">
        <v>-10555.888866844822</v>
      </c>
      <c r="T2634" s="38">
        <v>1</v>
      </c>
    </row>
    <row r="2635" spans="1:20" x14ac:dyDescent="0.25">
      <c r="A2635" s="17" t="s">
        <v>272</v>
      </c>
      <c r="B2635" s="8" t="s">
        <v>338</v>
      </c>
      <c r="C2635" s="8" t="s">
        <v>72</v>
      </c>
      <c r="E2635" s="8" t="str">
        <f t="shared" si="265"/>
        <v>Umbrella-vod.umb</v>
      </c>
      <c r="F2635" s="4">
        <v>0</v>
      </c>
      <c r="G2635" s="19">
        <v>0</v>
      </c>
      <c r="H2635" s="4">
        <v>0</v>
      </c>
      <c r="I2635" s="6">
        <f t="shared" si="266"/>
        <v>3.39</v>
      </c>
      <c r="J2635" s="6">
        <v>1</v>
      </c>
      <c r="K2635" s="18">
        <v>0</v>
      </c>
      <c r="L2635" s="35">
        <f>Data!BM61</f>
        <v>8.3516728859476235E-3</v>
      </c>
      <c r="Q2635" s="21">
        <v>12498.781634552981</v>
      </c>
      <c r="R2635" s="21">
        <v>0</v>
      </c>
      <c r="S2635" s="21">
        <v>-12498.781634552981</v>
      </c>
      <c r="T2635" s="38">
        <v>1</v>
      </c>
    </row>
    <row r="2636" spans="1:20" x14ac:dyDescent="0.25">
      <c r="A2636" s="17" t="s">
        <v>273</v>
      </c>
      <c r="B2636" s="8" t="s">
        <v>338</v>
      </c>
      <c r="C2636" s="8" t="s">
        <v>72</v>
      </c>
      <c r="E2636" s="8" t="str">
        <f t="shared" si="265"/>
        <v>Umbrella-vod.umb</v>
      </c>
      <c r="F2636" s="4">
        <v>0</v>
      </c>
      <c r="G2636" s="19">
        <v>0</v>
      </c>
      <c r="H2636" s="4">
        <v>0</v>
      </c>
      <c r="I2636" s="6">
        <f t="shared" si="266"/>
        <v>3.39</v>
      </c>
      <c r="J2636" s="6">
        <v>1</v>
      </c>
      <c r="K2636" s="18">
        <v>0</v>
      </c>
      <c r="L2636" s="35">
        <f>Data!BM62</f>
        <v>8.3516728859476235E-3</v>
      </c>
      <c r="Q2636" s="21">
        <v>10078.525851796003</v>
      </c>
      <c r="R2636" s="21">
        <v>0</v>
      </c>
      <c r="S2636" s="21">
        <v>-10078.525851796003</v>
      </c>
      <c r="T2636" s="38">
        <v>1</v>
      </c>
    </row>
    <row r="2637" spans="1:20" x14ac:dyDescent="0.25">
      <c r="A2637" s="17" t="s">
        <v>274</v>
      </c>
      <c r="B2637" s="8" t="s">
        <v>338</v>
      </c>
      <c r="C2637" s="8" t="s">
        <v>72</v>
      </c>
      <c r="E2637" s="8" t="str">
        <f t="shared" si="265"/>
        <v>Umbrella-vod.umb</v>
      </c>
      <c r="F2637" s="4">
        <v>0</v>
      </c>
      <c r="G2637" s="19">
        <v>0</v>
      </c>
      <c r="H2637" s="4">
        <v>0</v>
      </c>
      <c r="I2637" s="6">
        <f t="shared" si="266"/>
        <v>3.39</v>
      </c>
      <c r="J2637" s="6">
        <v>1</v>
      </c>
      <c r="K2637" s="18">
        <v>0</v>
      </c>
      <c r="L2637" s="35">
        <f>Data!BM63</f>
        <v>8.3516728859476235E-3</v>
      </c>
      <c r="Q2637" s="21">
        <v>9531.6639783901974</v>
      </c>
      <c r="R2637" s="21">
        <v>0</v>
      </c>
      <c r="S2637" s="21">
        <v>-9531.6639783901974</v>
      </c>
      <c r="T2637" s="38">
        <v>1</v>
      </c>
    </row>
    <row r="2638" spans="1:20" x14ac:dyDescent="0.25">
      <c r="A2638" s="17" t="s">
        <v>275</v>
      </c>
      <c r="B2638" s="8" t="s">
        <v>338</v>
      </c>
      <c r="C2638" s="8" t="s">
        <v>72</v>
      </c>
      <c r="E2638" s="8" t="str">
        <f t="shared" si="265"/>
        <v>Umbrella-vod.umb</v>
      </c>
      <c r="F2638" s="4">
        <v>0</v>
      </c>
      <c r="G2638" s="19">
        <v>0</v>
      </c>
      <c r="H2638" s="4">
        <v>0</v>
      </c>
      <c r="I2638" s="6">
        <f t="shared" si="266"/>
        <v>3.39</v>
      </c>
      <c r="J2638" s="6">
        <v>1</v>
      </c>
      <c r="K2638" s="18">
        <v>0</v>
      </c>
      <c r="L2638" s="35">
        <f>Data!BM64</f>
        <v>7.2983087381704474E-3</v>
      </c>
      <c r="Q2638" s="21">
        <v>13360.814620623059</v>
      </c>
      <c r="R2638" s="21">
        <v>0</v>
      </c>
      <c r="S2638" s="21">
        <v>-13360.814620623059</v>
      </c>
      <c r="T2638" s="38">
        <v>1</v>
      </c>
    </row>
    <row r="2639" spans="1:20" x14ac:dyDescent="0.25">
      <c r="A2639" s="17" t="s">
        <v>276</v>
      </c>
      <c r="B2639" s="8" t="s">
        <v>338</v>
      </c>
      <c r="C2639" s="8" t="s">
        <v>72</v>
      </c>
      <c r="E2639" s="8" t="str">
        <f t="shared" si="265"/>
        <v>Umbrella-vod.umb</v>
      </c>
      <c r="F2639" s="4">
        <v>0</v>
      </c>
      <c r="G2639" s="19">
        <v>0</v>
      </c>
      <c r="H2639" s="4">
        <v>0</v>
      </c>
      <c r="I2639" s="6">
        <f t="shared" si="266"/>
        <v>3.39</v>
      </c>
      <c r="J2639" s="6">
        <v>1</v>
      </c>
      <c r="K2639" s="18">
        <v>0</v>
      </c>
      <c r="L2639" s="35">
        <f>Data!BM65</f>
        <v>7.2983087381704474E-3</v>
      </c>
      <c r="Q2639" s="21">
        <v>11604.691074929708</v>
      </c>
      <c r="R2639" s="21">
        <v>0</v>
      </c>
      <c r="S2639" s="21">
        <v>-11604.691074929708</v>
      </c>
      <c r="T2639" s="38">
        <v>1</v>
      </c>
    </row>
    <row r="2640" spans="1:20" x14ac:dyDescent="0.25">
      <c r="A2640" s="17" t="s">
        <v>277</v>
      </c>
      <c r="B2640" s="8" t="s">
        <v>338</v>
      </c>
      <c r="C2640" s="8" t="s">
        <v>72</v>
      </c>
      <c r="E2640" s="8" t="str">
        <f t="shared" si="265"/>
        <v>Umbrella-vod.umb</v>
      </c>
      <c r="F2640" s="4">
        <v>0</v>
      </c>
      <c r="G2640" s="19">
        <v>0</v>
      </c>
      <c r="H2640" s="4">
        <v>0</v>
      </c>
      <c r="I2640" s="6">
        <f t="shared" si="266"/>
        <v>3.39</v>
      </c>
      <c r="J2640" s="6">
        <v>1</v>
      </c>
      <c r="K2640" s="18">
        <v>0</v>
      </c>
      <c r="L2640" s="35">
        <f>Data!BM66</f>
        <v>7.2983087381704474E-3</v>
      </c>
      <c r="Q2640" s="21">
        <v>8063.1125561352774</v>
      </c>
      <c r="R2640" s="21">
        <v>0</v>
      </c>
      <c r="S2640" s="21">
        <v>-8063.1125561352774</v>
      </c>
      <c r="T2640" s="38">
        <v>1</v>
      </c>
    </row>
    <row r="2642" spans="1:20" x14ac:dyDescent="0.25">
      <c r="A2642" s="16" t="s">
        <v>328</v>
      </c>
      <c r="B2642" s="8" t="s">
        <v>338</v>
      </c>
      <c r="C2642" s="8" t="s">
        <v>72</v>
      </c>
      <c r="D2642" s="8" t="str">
        <f>A2642&amp;"-generic-fifi"</f>
        <v>Week_40_old-generic-fifi</v>
      </c>
      <c r="E2642" s="8" t="str">
        <f>IF(RIGHT(A2642,3)="old","Initial",B2642&amp;"-"&amp;C2642)</f>
        <v>Initial</v>
      </c>
      <c r="H2642" s="25">
        <f>SUMIFS(Data!N$2:N$48,Data!$L$2:$L$48,$C2642,Data!$M$2:$M$48,RIGHT($D2642,4))</f>
        <v>8.7413170809691673E-3</v>
      </c>
      <c r="I2642" s="42">
        <f>VLOOKUP(C2642,parms,8,FALSE)</f>
        <v>3.39</v>
      </c>
      <c r="J2642" s="28">
        <f>SUMIFS(Data!O$2:O$48,Data!$L$2:$L$48,$C2642,Data!$M$2:$M$48,RIGHT($D2642,4))</f>
        <v>2035853.3090540378</v>
      </c>
      <c r="K2642" s="25">
        <f>SUMIFS(Data!Q$2:Q$48,Data!$L$2:$L$48,$C2642,Data!$M$2:$M$48,RIGHT($D2642,4))</f>
        <v>0.3</v>
      </c>
      <c r="L2642" s="35">
        <f>Data!BM2</f>
        <v>8.2011922934080266E-3</v>
      </c>
      <c r="Q2642" s="21">
        <v>0</v>
      </c>
      <c r="R2642" s="21">
        <v>0</v>
      </c>
      <c r="S2642" s="21">
        <v>0</v>
      </c>
      <c r="T2642" s="38">
        <v>0</v>
      </c>
    </row>
    <row r="2643" spans="1:20" x14ac:dyDescent="0.25">
      <c r="A2643" s="16" t="s">
        <v>316</v>
      </c>
      <c r="B2643" s="8" t="s">
        <v>338</v>
      </c>
      <c r="C2643" s="8" t="s">
        <v>72</v>
      </c>
      <c r="D2643" s="8" t="str">
        <f t="shared" ref="D2643:D2706" si="267">A2643&amp;"-generic-fifi"</f>
        <v>Week_41_old-generic-fifi</v>
      </c>
      <c r="E2643" s="8" t="str">
        <f t="shared" ref="E2643:E2706" si="268">IF(RIGHT(A2643,3)="old","Initial",B2643&amp;"-"&amp;C2643)</f>
        <v>Initial</v>
      </c>
      <c r="H2643" s="24">
        <f t="shared" ref="H2643:K2658" si="269">H2642</f>
        <v>8.7413170809691673E-3</v>
      </c>
      <c r="I2643" s="6">
        <f>I2642</f>
        <v>3.39</v>
      </c>
      <c r="J2643" s="6">
        <f t="shared" si="269"/>
        <v>2035853.3090540378</v>
      </c>
      <c r="K2643" s="18">
        <f t="shared" si="269"/>
        <v>0.3</v>
      </c>
      <c r="L2643" s="35">
        <f>Data!BM3</f>
        <v>9.7059982188039962E-3</v>
      </c>
      <c r="Q2643" s="21">
        <v>0</v>
      </c>
      <c r="R2643" s="21">
        <v>0</v>
      </c>
      <c r="S2643" s="21">
        <v>0</v>
      </c>
      <c r="T2643" s="38">
        <v>0</v>
      </c>
    </row>
    <row r="2644" spans="1:20" x14ac:dyDescent="0.25">
      <c r="A2644" s="16" t="s">
        <v>317</v>
      </c>
      <c r="B2644" s="8" t="s">
        <v>338</v>
      </c>
      <c r="C2644" s="8" t="s">
        <v>72</v>
      </c>
      <c r="D2644" s="8" t="str">
        <f t="shared" si="267"/>
        <v>Week_42_old-generic-fifi</v>
      </c>
      <c r="E2644" s="8" t="str">
        <f t="shared" si="268"/>
        <v>Initial</v>
      </c>
      <c r="H2644" s="24">
        <f t="shared" si="269"/>
        <v>8.7413170809691673E-3</v>
      </c>
      <c r="I2644" s="6">
        <f t="shared" si="269"/>
        <v>3.39</v>
      </c>
      <c r="J2644" s="6">
        <f t="shared" si="269"/>
        <v>2035853.3090540378</v>
      </c>
      <c r="K2644" s="18">
        <f t="shared" si="269"/>
        <v>0.3</v>
      </c>
      <c r="L2644" s="35">
        <f>Data!BM4</f>
        <v>9.7059982188039962E-3</v>
      </c>
      <c r="Q2644" s="21">
        <v>0</v>
      </c>
      <c r="R2644" s="21">
        <v>0</v>
      </c>
      <c r="S2644" s="21">
        <v>0</v>
      </c>
      <c r="T2644" s="38">
        <v>0</v>
      </c>
    </row>
    <row r="2645" spans="1:20" x14ac:dyDescent="0.25">
      <c r="A2645" s="16" t="s">
        <v>318</v>
      </c>
      <c r="B2645" s="8" t="s">
        <v>338</v>
      </c>
      <c r="C2645" s="8" t="s">
        <v>72</v>
      </c>
      <c r="D2645" s="8" t="str">
        <f t="shared" si="267"/>
        <v>Week_43_old-generic-fifi</v>
      </c>
      <c r="E2645" s="8" t="str">
        <f t="shared" si="268"/>
        <v>Initial</v>
      </c>
      <c r="H2645" s="24">
        <f t="shared" si="269"/>
        <v>8.7413170809691673E-3</v>
      </c>
      <c r="I2645" s="6">
        <f t="shared" si="269"/>
        <v>3.39</v>
      </c>
      <c r="J2645" s="6">
        <f t="shared" si="269"/>
        <v>2035853.3090540378</v>
      </c>
      <c r="K2645" s="18">
        <f t="shared" si="269"/>
        <v>0.3</v>
      </c>
      <c r="L2645" s="35">
        <f>Data!BM5</f>
        <v>9.7059982188039962E-3</v>
      </c>
      <c r="Q2645" s="21">
        <v>0</v>
      </c>
      <c r="R2645" s="21">
        <v>0</v>
      </c>
      <c r="S2645" s="21">
        <v>0</v>
      </c>
      <c r="T2645" s="38">
        <v>0</v>
      </c>
    </row>
    <row r="2646" spans="1:20" x14ac:dyDescent="0.25">
      <c r="A2646" s="16" t="s">
        <v>319</v>
      </c>
      <c r="B2646" s="8" t="s">
        <v>338</v>
      </c>
      <c r="C2646" s="8" t="s">
        <v>72</v>
      </c>
      <c r="D2646" s="8" t="str">
        <f t="shared" si="267"/>
        <v>Week_44_old-generic-fifi</v>
      </c>
      <c r="E2646" s="8" t="str">
        <f t="shared" si="268"/>
        <v>Initial</v>
      </c>
      <c r="H2646" s="24">
        <f t="shared" si="269"/>
        <v>8.7413170809691673E-3</v>
      </c>
      <c r="I2646" s="6">
        <f t="shared" si="269"/>
        <v>3.39</v>
      </c>
      <c r="J2646" s="6">
        <f t="shared" si="269"/>
        <v>2035853.3090540378</v>
      </c>
      <c r="K2646" s="18">
        <f t="shared" si="269"/>
        <v>0.3</v>
      </c>
      <c r="L2646" s="35">
        <f>Data!BM6</f>
        <v>9.7059982188039962E-3</v>
      </c>
      <c r="Q2646" s="21">
        <v>0</v>
      </c>
      <c r="R2646" s="21">
        <v>0</v>
      </c>
      <c r="S2646" s="21">
        <v>0</v>
      </c>
      <c r="T2646" s="38">
        <v>0</v>
      </c>
    </row>
    <row r="2647" spans="1:20" x14ac:dyDescent="0.25">
      <c r="A2647" s="16" t="s">
        <v>320</v>
      </c>
      <c r="B2647" s="8" t="s">
        <v>338</v>
      </c>
      <c r="C2647" s="8" t="s">
        <v>72</v>
      </c>
      <c r="D2647" s="8" t="str">
        <f t="shared" si="267"/>
        <v>Week_45_old-generic-fifi</v>
      </c>
      <c r="E2647" s="8" t="str">
        <f t="shared" si="268"/>
        <v>Initial</v>
      </c>
      <c r="H2647" s="24">
        <f t="shared" si="269"/>
        <v>8.7413170809691673E-3</v>
      </c>
      <c r="I2647" s="6">
        <f t="shared" si="269"/>
        <v>3.39</v>
      </c>
      <c r="J2647" s="6">
        <f t="shared" si="269"/>
        <v>2035853.3090540378</v>
      </c>
      <c r="K2647" s="18">
        <f t="shared" si="269"/>
        <v>0.3</v>
      </c>
      <c r="L2647" s="35">
        <f>Data!BM7</f>
        <v>8.3516728859476235E-3</v>
      </c>
      <c r="Q2647" s="21">
        <v>0</v>
      </c>
      <c r="R2647" s="21">
        <v>0</v>
      </c>
      <c r="S2647" s="21">
        <v>0</v>
      </c>
      <c r="T2647" s="38">
        <v>0</v>
      </c>
    </row>
    <row r="2648" spans="1:20" x14ac:dyDescent="0.25">
      <c r="A2648" s="16" t="s">
        <v>321</v>
      </c>
      <c r="B2648" s="8" t="s">
        <v>338</v>
      </c>
      <c r="C2648" s="8" t="s">
        <v>72</v>
      </c>
      <c r="D2648" s="8" t="str">
        <f t="shared" si="267"/>
        <v>Week_46_old-generic-fifi</v>
      </c>
      <c r="E2648" s="8" t="str">
        <f t="shared" si="268"/>
        <v>Initial</v>
      </c>
      <c r="H2648" s="24">
        <f t="shared" si="269"/>
        <v>8.7413170809691673E-3</v>
      </c>
      <c r="I2648" s="6">
        <f t="shared" si="269"/>
        <v>3.39</v>
      </c>
      <c r="J2648" s="6">
        <f t="shared" si="269"/>
        <v>2035853.3090540378</v>
      </c>
      <c r="K2648" s="18">
        <f t="shared" si="269"/>
        <v>0.3</v>
      </c>
      <c r="L2648" s="35">
        <f>Data!BM8</f>
        <v>8.3516728859476235E-3</v>
      </c>
      <c r="Q2648" s="21">
        <v>0</v>
      </c>
      <c r="R2648" s="21">
        <v>0</v>
      </c>
      <c r="S2648" s="21">
        <v>0</v>
      </c>
      <c r="T2648" s="38">
        <v>0</v>
      </c>
    </row>
    <row r="2649" spans="1:20" x14ac:dyDescent="0.25">
      <c r="A2649" s="16" t="s">
        <v>322</v>
      </c>
      <c r="B2649" s="8" t="s">
        <v>338</v>
      </c>
      <c r="C2649" s="8" t="s">
        <v>72</v>
      </c>
      <c r="D2649" s="8" t="str">
        <f t="shared" si="267"/>
        <v>Week_47_old-generic-fifi</v>
      </c>
      <c r="E2649" s="8" t="str">
        <f t="shared" si="268"/>
        <v>Initial</v>
      </c>
      <c r="H2649" s="24">
        <f t="shared" si="269"/>
        <v>8.7413170809691673E-3</v>
      </c>
      <c r="I2649" s="6">
        <f t="shared" si="269"/>
        <v>3.39</v>
      </c>
      <c r="J2649" s="6">
        <f t="shared" si="269"/>
        <v>2035853.3090540378</v>
      </c>
      <c r="K2649" s="18">
        <f t="shared" si="269"/>
        <v>0.3</v>
      </c>
      <c r="L2649" s="35">
        <f>Data!BM9</f>
        <v>8.3516728859476235E-3</v>
      </c>
      <c r="Q2649" s="21">
        <v>0</v>
      </c>
      <c r="R2649" s="21">
        <v>0</v>
      </c>
      <c r="S2649" s="21">
        <v>0</v>
      </c>
      <c r="T2649" s="38">
        <v>0</v>
      </c>
    </row>
    <row r="2650" spans="1:20" x14ac:dyDescent="0.25">
      <c r="A2650" s="16" t="s">
        <v>323</v>
      </c>
      <c r="B2650" s="8" t="s">
        <v>338</v>
      </c>
      <c r="C2650" s="8" t="s">
        <v>72</v>
      </c>
      <c r="D2650" s="8" t="str">
        <f t="shared" si="267"/>
        <v>Week_48_old-generic-fifi</v>
      </c>
      <c r="E2650" s="8" t="str">
        <f t="shared" si="268"/>
        <v>Initial</v>
      </c>
      <c r="H2650" s="24">
        <f t="shared" si="269"/>
        <v>8.7413170809691673E-3</v>
      </c>
      <c r="I2650" s="6">
        <f t="shared" si="269"/>
        <v>3.39</v>
      </c>
      <c r="J2650" s="6">
        <f t="shared" si="269"/>
        <v>2035853.3090540378</v>
      </c>
      <c r="K2650" s="18">
        <f t="shared" si="269"/>
        <v>0.3</v>
      </c>
      <c r="L2650" s="35">
        <f>Data!BM10</f>
        <v>8.3516728859476235E-3</v>
      </c>
      <c r="Q2650" s="21">
        <v>0</v>
      </c>
      <c r="R2650" s="21">
        <v>0</v>
      </c>
      <c r="S2650" s="21">
        <v>0</v>
      </c>
      <c r="T2650" s="38">
        <v>0</v>
      </c>
    </row>
    <row r="2651" spans="1:20" x14ac:dyDescent="0.25">
      <c r="A2651" s="16" t="s">
        <v>324</v>
      </c>
      <c r="B2651" s="8" t="s">
        <v>338</v>
      </c>
      <c r="C2651" s="8" t="s">
        <v>72</v>
      </c>
      <c r="D2651" s="8" t="str">
        <f t="shared" si="267"/>
        <v>Week_49_old-generic-fifi</v>
      </c>
      <c r="E2651" s="8" t="str">
        <f t="shared" si="268"/>
        <v>Initial</v>
      </c>
      <c r="H2651" s="24">
        <f t="shared" si="269"/>
        <v>8.7413170809691673E-3</v>
      </c>
      <c r="I2651" s="6">
        <f t="shared" si="269"/>
        <v>3.39</v>
      </c>
      <c r="J2651" s="6">
        <f t="shared" si="269"/>
        <v>2035853.3090540378</v>
      </c>
      <c r="K2651" s="18">
        <f t="shared" si="269"/>
        <v>0.3</v>
      </c>
      <c r="L2651" s="35">
        <f>Data!BM11</f>
        <v>8.3516728859476235E-3</v>
      </c>
      <c r="Q2651" s="21">
        <v>0</v>
      </c>
      <c r="R2651" s="21">
        <v>0</v>
      </c>
      <c r="S2651" s="21">
        <v>0</v>
      </c>
      <c r="T2651" s="38">
        <v>0</v>
      </c>
    </row>
    <row r="2652" spans="1:20" x14ac:dyDescent="0.25">
      <c r="A2652" s="16" t="s">
        <v>325</v>
      </c>
      <c r="B2652" s="8" t="s">
        <v>338</v>
      </c>
      <c r="C2652" s="8" t="s">
        <v>72</v>
      </c>
      <c r="D2652" s="8" t="str">
        <f t="shared" si="267"/>
        <v>Week_50_old-generic-fifi</v>
      </c>
      <c r="E2652" s="8" t="str">
        <f t="shared" si="268"/>
        <v>Initial</v>
      </c>
      <c r="H2652" s="24">
        <f t="shared" si="269"/>
        <v>8.7413170809691673E-3</v>
      </c>
      <c r="I2652" s="6">
        <f t="shared" si="269"/>
        <v>3.39</v>
      </c>
      <c r="J2652" s="6">
        <f t="shared" si="269"/>
        <v>2035853.3090540378</v>
      </c>
      <c r="K2652" s="18">
        <f t="shared" si="269"/>
        <v>0.3</v>
      </c>
      <c r="L2652" s="35">
        <f>Data!BM12</f>
        <v>7.2983087381704474E-3</v>
      </c>
      <c r="Q2652" s="21">
        <v>0</v>
      </c>
      <c r="R2652" s="21">
        <v>0</v>
      </c>
      <c r="S2652" s="21">
        <v>0</v>
      </c>
      <c r="T2652" s="38">
        <v>0</v>
      </c>
    </row>
    <row r="2653" spans="1:20" x14ac:dyDescent="0.25">
      <c r="A2653" s="16" t="s">
        <v>326</v>
      </c>
      <c r="B2653" s="8" t="s">
        <v>338</v>
      </c>
      <c r="C2653" s="8" t="s">
        <v>72</v>
      </c>
      <c r="D2653" s="8" t="str">
        <f t="shared" si="267"/>
        <v>Week_51_old-generic-fifi</v>
      </c>
      <c r="E2653" s="8" t="str">
        <f t="shared" si="268"/>
        <v>Initial</v>
      </c>
      <c r="H2653" s="24">
        <f t="shared" si="269"/>
        <v>8.7413170809691673E-3</v>
      </c>
      <c r="I2653" s="6">
        <f t="shared" si="269"/>
        <v>3.39</v>
      </c>
      <c r="J2653" s="6">
        <f t="shared" si="269"/>
        <v>2035853.3090540378</v>
      </c>
      <c r="K2653" s="18">
        <f t="shared" si="269"/>
        <v>0.3</v>
      </c>
      <c r="L2653" s="35">
        <f>Data!BM13</f>
        <v>7.2983087381704474E-3</v>
      </c>
      <c r="Q2653" s="21">
        <v>0</v>
      </c>
      <c r="R2653" s="21">
        <v>0</v>
      </c>
      <c r="S2653" s="21">
        <v>0</v>
      </c>
      <c r="T2653" s="38">
        <v>0</v>
      </c>
    </row>
    <row r="2654" spans="1:20" x14ac:dyDescent="0.25">
      <c r="A2654" s="16" t="s">
        <v>327</v>
      </c>
      <c r="B2654" s="8" t="s">
        <v>338</v>
      </c>
      <c r="C2654" s="8" t="s">
        <v>72</v>
      </c>
      <c r="D2654" s="8" t="str">
        <f t="shared" si="267"/>
        <v>Week_52_old-generic-fifi</v>
      </c>
      <c r="E2654" s="8" t="str">
        <f t="shared" si="268"/>
        <v>Initial</v>
      </c>
      <c r="H2654" s="24">
        <f t="shared" si="269"/>
        <v>8.7413170809691673E-3</v>
      </c>
      <c r="I2654" s="6">
        <f t="shared" si="269"/>
        <v>3.39</v>
      </c>
      <c r="J2654" s="6">
        <f t="shared" si="269"/>
        <v>2035853.3090540378</v>
      </c>
      <c r="K2654" s="18">
        <f t="shared" si="269"/>
        <v>0.3</v>
      </c>
      <c r="L2654" s="35">
        <f>Data!BM14</f>
        <v>7.2983087381704474E-3</v>
      </c>
      <c r="Q2654" s="21">
        <v>0</v>
      </c>
      <c r="R2654" s="21">
        <v>0</v>
      </c>
      <c r="S2654" s="21">
        <v>0</v>
      </c>
      <c r="T2654" s="38">
        <v>0</v>
      </c>
    </row>
    <row r="2655" spans="1:20" x14ac:dyDescent="0.25">
      <c r="A2655" s="17" t="s">
        <v>262</v>
      </c>
      <c r="B2655" s="8" t="s">
        <v>338</v>
      </c>
      <c r="C2655" s="8" t="s">
        <v>72</v>
      </c>
      <c r="D2655" s="8" t="str">
        <f t="shared" si="267"/>
        <v>Week_01-generic-fifi</v>
      </c>
      <c r="E2655" s="8" t="str">
        <f t="shared" si="268"/>
        <v>Umbrella-vod.umb</v>
      </c>
      <c r="H2655" s="24">
        <f t="shared" si="269"/>
        <v>8.7413170809691673E-3</v>
      </c>
      <c r="I2655" s="6">
        <f t="shared" si="269"/>
        <v>3.39</v>
      </c>
      <c r="J2655" s="6">
        <f t="shared" si="269"/>
        <v>2035853.3090540378</v>
      </c>
      <c r="K2655" s="18">
        <f t="shared" si="269"/>
        <v>0.3</v>
      </c>
      <c r="L2655" s="35">
        <f>Data!BM15</f>
        <v>7.2983087381704474E-3</v>
      </c>
      <c r="Q2655" s="21">
        <v>0</v>
      </c>
      <c r="R2655" s="21">
        <v>1973.2105235434801</v>
      </c>
      <c r="S2655" s="21">
        <v>27373.788052200031</v>
      </c>
      <c r="T2655" s="38">
        <v>0.66230050687069164</v>
      </c>
    </row>
    <row r="2656" spans="1:20" x14ac:dyDescent="0.25">
      <c r="A2656" s="17" t="s">
        <v>263</v>
      </c>
      <c r="B2656" s="8" t="s">
        <v>338</v>
      </c>
      <c r="C2656" s="8" t="s">
        <v>72</v>
      </c>
      <c r="D2656" s="8" t="str">
        <f t="shared" si="267"/>
        <v>Week_02-generic-fifi</v>
      </c>
      <c r="E2656" s="8" t="str">
        <f t="shared" si="268"/>
        <v>Umbrella-vod.umb</v>
      </c>
      <c r="H2656" s="24">
        <f t="shared" si="269"/>
        <v>8.7413170809691673E-3</v>
      </c>
      <c r="I2656" s="6">
        <f t="shared" si="269"/>
        <v>3.39</v>
      </c>
      <c r="J2656" s="6">
        <f t="shared" si="269"/>
        <v>2035853.3090540378</v>
      </c>
      <c r="K2656" s="18">
        <f t="shared" si="269"/>
        <v>0.3</v>
      </c>
      <c r="L2656" s="35">
        <f>Data!BM16</f>
        <v>6.922107256821455E-3</v>
      </c>
      <c r="Q2656" s="21">
        <v>0</v>
      </c>
      <c r="R2656" s="21">
        <v>2848.7359669314023</v>
      </c>
      <c r="S2656" s="21">
        <v>36454.583264176705</v>
      </c>
      <c r="T2656" s="38">
        <v>0.74198618319052734</v>
      </c>
    </row>
    <row r="2657" spans="1:20" x14ac:dyDescent="0.25">
      <c r="A2657" s="17" t="s">
        <v>264</v>
      </c>
      <c r="B2657" s="8" t="s">
        <v>338</v>
      </c>
      <c r="C2657" s="8" t="s">
        <v>72</v>
      </c>
      <c r="D2657" s="8" t="str">
        <f t="shared" si="267"/>
        <v>Week_03-generic-fifi</v>
      </c>
      <c r="E2657" s="8" t="str">
        <f t="shared" si="268"/>
        <v>Umbrella-vod.umb</v>
      </c>
      <c r="H2657" s="24">
        <f t="shared" si="269"/>
        <v>8.7413170809691673E-3</v>
      </c>
      <c r="I2657" s="6">
        <f t="shared" si="269"/>
        <v>3.39</v>
      </c>
      <c r="J2657" s="6">
        <f t="shared" si="269"/>
        <v>2035853.3090540378</v>
      </c>
      <c r="K2657" s="18">
        <f t="shared" si="269"/>
        <v>0.3</v>
      </c>
      <c r="L2657" s="35">
        <f>Data!BM17</f>
        <v>6.922107256821455E-3</v>
      </c>
      <c r="Q2657" s="21">
        <v>0</v>
      </c>
      <c r="R2657" s="21">
        <v>2392.0098240022767</v>
      </c>
      <c r="S2657" s="21">
        <v>31774.512325227057</v>
      </c>
      <c r="T2657" s="38">
        <v>0.69650452595557455</v>
      </c>
    </row>
    <row r="2658" spans="1:20" x14ac:dyDescent="0.25">
      <c r="A2658" s="17" t="s">
        <v>265</v>
      </c>
      <c r="B2658" s="8" t="s">
        <v>338</v>
      </c>
      <c r="C2658" s="8" t="s">
        <v>72</v>
      </c>
      <c r="D2658" s="8" t="str">
        <f t="shared" si="267"/>
        <v>Week_04-generic-fifi</v>
      </c>
      <c r="E2658" s="8" t="str">
        <f t="shared" si="268"/>
        <v>Umbrella-vod.umb</v>
      </c>
      <c r="H2658" s="24">
        <f t="shared" si="269"/>
        <v>8.7413170809691673E-3</v>
      </c>
      <c r="I2658" s="6">
        <f t="shared" si="269"/>
        <v>3.39</v>
      </c>
      <c r="J2658" s="6">
        <f t="shared" si="269"/>
        <v>2035853.3090540378</v>
      </c>
      <c r="K2658" s="18">
        <f t="shared" si="269"/>
        <v>0.3</v>
      </c>
      <c r="L2658" s="35">
        <f>Data!BM18</f>
        <v>6.922107256821455E-3</v>
      </c>
      <c r="Q2658" s="21">
        <v>0</v>
      </c>
      <c r="R2658" s="21">
        <v>1604.1516459346715</v>
      </c>
      <c r="S2658" s="21">
        <v>24295.273469183681</v>
      </c>
      <c r="T2658" s="38">
        <v>0.63915178879061774</v>
      </c>
    </row>
    <row r="2659" spans="1:20" x14ac:dyDescent="0.25">
      <c r="A2659" s="17" t="s">
        <v>266</v>
      </c>
      <c r="B2659" s="8" t="s">
        <v>338</v>
      </c>
      <c r="C2659" s="8" t="s">
        <v>72</v>
      </c>
      <c r="D2659" s="8" t="str">
        <f t="shared" si="267"/>
        <v>Week_05-generic-fifi</v>
      </c>
      <c r="E2659" s="8" t="str">
        <f t="shared" si="268"/>
        <v>Umbrella-vod.umb</v>
      </c>
      <c r="H2659" s="24">
        <f t="shared" ref="H2659:K2674" si="270">H2658</f>
        <v>8.7413170809691673E-3</v>
      </c>
      <c r="I2659" s="6">
        <f t="shared" si="270"/>
        <v>3.39</v>
      </c>
      <c r="J2659" s="6">
        <f t="shared" si="270"/>
        <v>2035853.3090540378</v>
      </c>
      <c r="K2659" s="18">
        <f t="shared" si="270"/>
        <v>0.3</v>
      </c>
      <c r="L2659" s="35">
        <f>Data!BM19</f>
        <v>6.922107256821455E-3</v>
      </c>
      <c r="Q2659" s="21">
        <v>0</v>
      </c>
      <c r="R2659" s="21">
        <v>1941.1585546046597</v>
      </c>
      <c r="S2659" s="21">
        <v>28860.729013731721</v>
      </c>
      <c r="T2659" s="38">
        <v>0.69604068658132967</v>
      </c>
    </row>
    <row r="2660" spans="1:20" x14ac:dyDescent="0.25">
      <c r="A2660" s="17" t="s">
        <v>267</v>
      </c>
      <c r="B2660" s="8" t="s">
        <v>338</v>
      </c>
      <c r="C2660" s="8" t="s">
        <v>72</v>
      </c>
      <c r="D2660" s="8" t="str">
        <f t="shared" si="267"/>
        <v>Week_06-generic-fifi</v>
      </c>
      <c r="E2660" s="8" t="str">
        <f t="shared" si="268"/>
        <v>Umbrella-vod.umb</v>
      </c>
      <c r="H2660" s="24">
        <f t="shared" si="270"/>
        <v>8.7413170809691673E-3</v>
      </c>
      <c r="I2660" s="6">
        <f t="shared" si="270"/>
        <v>3.39</v>
      </c>
      <c r="J2660" s="6">
        <f t="shared" si="270"/>
        <v>2035853.3090540378</v>
      </c>
      <c r="K2660" s="18">
        <f t="shared" si="270"/>
        <v>0.3</v>
      </c>
      <c r="L2660" s="35">
        <f>Data!BM20</f>
        <v>7.1478281456308504E-3</v>
      </c>
      <c r="Q2660" s="21">
        <v>0</v>
      </c>
      <c r="R2660" s="21">
        <v>1435.1417306894912</v>
      </c>
      <c r="S2660" s="21">
        <v>24584.430958645633</v>
      </c>
      <c r="T2660" s="38">
        <v>0.67719525225770161</v>
      </c>
    </row>
    <row r="2661" spans="1:20" x14ac:dyDescent="0.25">
      <c r="A2661" s="17" t="s">
        <v>268</v>
      </c>
      <c r="B2661" s="8" t="s">
        <v>338</v>
      </c>
      <c r="C2661" s="8" t="s">
        <v>72</v>
      </c>
      <c r="D2661" s="8" t="str">
        <f t="shared" si="267"/>
        <v>Week_07-generic-fifi</v>
      </c>
      <c r="E2661" s="8" t="str">
        <f t="shared" si="268"/>
        <v>Umbrella-vod.umb</v>
      </c>
      <c r="H2661" s="24">
        <f t="shared" si="270"/>
        <v>8.7413170809691673E-3</v>
      </c>
      <c r="I2661" s="6">
        <f t="shared" si="270"/>
        <v>3.39</v>
      </c>
      <c r="J2661" s="6">
        <f t="shared" si="270"/>
        <v>2035853.3090540378</v>
      </c>
      <c r="K2661" s="18">
        <f t="shared" si="270"/>
        <v>0.3</v>
      </c>
      <c r="L2661" s="35">
        <f>Data!BM21</f>
        <v>7.1478281456308504E-3</v>
      </c>
      <c r="Q2661" s="21">
        <v>0</v>
      </c>
      <c r="R2661" s="21">
        <v>2687.9340257355807</v>
      </c>
      <c r="S2661" s="21">
        <v>35741.979517834319</v>
      </c>
      <c r="T2661" s="38">
        <v>0.67884890550177301</v>
      </c>
    </row>
    <row r="2662" spans="1:20" x14ac:dyDescent="0.25">
      <c r="A2662" s="17" t="s">
        <v>269</v>
      </c>
      <c r="B2662" s="8" t="s">
        <v>338</v>
      </c>
      <c r="C2662" s="8" t="s">
        <v>72</v>
      </c>
      <c r="D2662" s="8" t="str">
        <f t="shared" si="267"/>
        <v>Week_08-generic-fifi</v>
      </c>
      <c r="E2662" s="8" t="str">
        <f t="shared" si="268"/>
        <v>Umbrella-vod.umb</v>
      </c>
      <c r="H2662" s="24">
        <f t="shared" si="270"/>
        <v>8.7413170809691673E-3</v>
      </c>
      <c r="I2662" s="6">
        <f t="shared" si="270"/>
        <v>3.39</v>
      </c>
      <c r="J2662" s="6">
        <f t="shared" si="270"/>
        <v>2035853.3090540378</v>
      </c>
      <c r="K2662" s="18">
        <f t="shared" si="270"/>
        <v>0.3</v>
      </c>
      <c r="L2662" s="35">
        <f>Data!BM22</f>
        <v>7.1478281456308504E-3</v>
      </c>
      <c r="Q2662" s="21">
        <v>0</v>
      </c>
      <c r="R2662" s="21">
        <v>2292.6213586946938</v>
      </c>
      <c r="S2662" s="21">
        <v>32932.63629214168</v>
      </c>
      <c r="T2662" s="38">
        <v>0.69971613124135867</v>
      </c>
    </row>
    <row r="2663" spans="1:20" x14ac:dyDescent="0.25">
      <c r="A2663" s="17" t="s">
        <v>270</v>
      </c>
      <c r="B2663" s="8" t="s">
        <v>338</v>
      </c>
      <c r="C2663" s="8" t="s">
        <v>72</v>
      </c>
      <c r="D2663" s="8" t="str">
        <f t="shared" si="267"/>
        <v>Week_09-generic-fifi</v>
      </c>
      <c r="E2663" s="8" t="str">
        <f t="shared" si="268"/>
        <v>Umbrella-vod.umb</v>
      </c>
      <c r="H2663" s="24">
        <f t="shared" si="270"/>
        <v>8.7413170809691673E-3</v>
      </c>
      <c r="I2663" s="6">
        <f t="shared" si="270"/>
        <v>3.39</v>
      </c>
      <c r="J2663" s="6">
        <f t="shared" si="270"/>
        <v>2035853.3090540378</v>
      </c>
      <c r="K2663" s="18">
        <f t="shared" si="270"/>
        <v>0.3</v>
      </c>
      <c r="L2663" s="35">
        <f>Data!BM23</f>
        <v>7.1478281456308504E-3</v>
      </c>
      <c r="Q2663" s="21">
        <v>0</v>
      </c>
      <c r="R2663" s="21">
        <v>2280.2429551208315</v>
      </c>
      <c r="S2663" s="21">
        <v>32441.781199846297</v>
      </c>
      <c r="T2663" s="38">
        <v>0.70655768666416974</v>
      </c>
    </row>
    <row r="2664" spans="1:20" x14ac:dyDescent="0.25">
      <c r="A2664" s="17" t="s">
        <v>249</v>
      </c>
      <c r="B2664" s="8" t="s">
        <v>338</v>
      </c>
      <c r="C2664" s="8" t="s">
        <v>72</v>
      </c>
      <c r="D2664" s="8" t="str">
        <f t="shared" si="267"/>
        <v>Week_10-generic-fifi</v>
      </c>
      <c r="E2664" s="8" t="str">
        <f t="shared" si="268"/>
        <v>Umbrella-vod.umb</v>
      </c>
      <c r="H2664" s="24">
        <f t="shared" si="270"/>
        <v>8.7413170809691673E-3</v>
      </c>
      <c r="I2664" s="6">
        <f t="shared" si="270"/>
        <v>3.39</v>
      </c>
      <c r="J2664" s="6">
        <f t="shared" si="270"/>
        <v>2035853.3090540378</v>
      </c>
      <c r="K2664" s="18">
        <f t="shared" si="270"/>
        <v>0.3</v>
      </c>
      <c r="L2664" s="35">
        <f>Data!BM24</f>
        <v>7.1478281456308504E-3</v>
      </c>
      <c r="Q2664" s="21">
        <v>0</v>
      </c>
      <c r="R2664" s="21">
        <v>2030.9203581494935</v>
      </c>
      <c r="S2664" s="21">
        <v>30682.982222934745</v>
      </c>
      <c r="T2664" s="38">
        <v>0.70901922659008532</v>
      </c>
    </row>
    <row r="2665" spans="1:20" x14ac:dyDescent="0.25">
      <c r="A2665" s="17" t="s">
        <v>250</v>
      </c>
      <c r="B2665" s="8" t="s">
        <v>338</v>
      </c>
      <c r="C2665" s="8" t="s">
        <v>72</v>
      </c>
      <c r="D2665" s="8" t="str">
        <f t="shared" si="267"/>
        <v>Week_11-generic-fifi</v>
      </c>
      <c r="E2665" s="8" t="str">
        <f t="shared" si="268"/>
        <v>Umbrella-vod.umb</v>
      </c>
      <c r="H2665" s="24">
        <f t="shared" si="270"/>
        <v>8.7413170809691673E-3</v>
      </c>
      <c r="I2665" s="6">
        <f t="shared" si="270"/>
        <v>3.39</v>
      </c>
      <c r="J2665" s="6">
        <f t="shared" si="270"/>
        <v>2035853.3090540378</v>
      </c>
      <c r="K2665" s="18">
        <f t="shared" si="270"/>
        <v>0.3</v>
      </c>
      <c r="L2665" s="35">
        <f>Data!BM25</f>
        <v>7.1478281456308504E-3</v>
      </c>
      <c r="Q2665" s="21">
        <v>0</v>
      </c>
      <c r="R2665" s="21">
        <v>2774.2150345662258</v>
      </c>
      <c r="S2665" s="21">
        <v>36965.447090630209</v>
      </c>
      <c r="T2665" s="38">
        <v>0.70973966668804933</v>
      </c>
    </row>
    <row r="2666" spans="1:20" x14ac:dyDescent="0.25">
      <c r="A2666" s="17" t="s">
        <v>251</v>
      </c>
      <c r="B2666" s="8" t="s">
        <v>338</v>
      </c>
      <c r="C2666" s="8" t="s">
        <v>72</v>
      </c>
      <c r="D2666" s="8" t="str">
        <f t="shared" si="267"/>
        <v>Week_12-generic-fifi</v>
      </c>
      <c r="E2666" s="8" t="str">
        <f t="shared" si="268"/>
        <v>Umbrella-vod.umb</v>
      </c>
      <c r="H2666" s="24">
        <f t="shared" si="270"/>
        <v>8.7413170809691673E-3</v>
      </c>
      <c r="I2666" s="6">
        <f t="shared" si="270"/>
        <v>3.39</v>
      </c>
      <c r="J2666" s="6">
        <f t="shared" si="270"/>
        <v>2035853.3090540378</v>
      </c>
      <c r="K2666" s="18">
        <f t="shared" si="270"/>
        <v>0.3</v>
      </c>
      <c r="L2666" s="35">
        <f>Data!BM26</f>
        <v>7.1478281456308504E-3</v>
      </c>
      <c r="Q2666" s="21">
        <v>0</v>
      </c>
      <c r="R2666" s="21">
        <v>2280.6211614704584</v>
      </c>
      <c r="S2666" s="21">
        <v>31785.918936406335</v>
      </c>
      <c r="T2666" s="38">
        <v>0.68145587688543974</v>
      </c>
    </row>
    <row r="2667" spans="1:20" x14ac:dyDescent="0.25">
      <c r="A2667" s="17" t="s">
        <v>252</v>
      </c>
      <c r="B2667" s="8" t="s">
        <v>338</v>
      </c>
      <c r="C2667" s="8" t="s">
        <v>72</v>
      </c>
      <c r="D2667" s="8" t="str">
        <f t="shared" si="267"/>
        <v>Week_13-generic-fifi</v>
      </c>
      <c r="E2667" s="8" t="str">
        <f t="shared" si="268"/>
        <v>Umbrella-vod.umb</v>
      </c>
      <c r="H2667" s="24">
        <f t="shared" si="270"/>
        <v>8.7413170809691673E-3</v>
      </c>
      <c r="I2667" s="6">
        <f t="shared" si="270"/>
        <v>3.39</v>
      </c>
      <c r="J2667" s="6">
        <f t="shared" si="270"/>
        <v>2035853.3090540378</v>
      </c>
      <c r="K2667" s="18">
        <f t="shared" si="270"/>
        <v>0.3</v>
      </c>
      <c r="L2667" s="35">
        <f>Data!BM27</f>
        <v>7.1478281456308504E-3</v>
      </c>
      <c r="Q2667" s="21">
        <v>0</v>
      </c>
      <c r="R2667" s="21">
        <v>3572.5902699703502</v>
      </c>
      <c r="S2667" s="21">
        <v>44194.434291331694</v>
      </c>
      <c r="T2667" s="38">
        <v>0.73277219611118027</v>
      </c>
    </row>
    <row r="2668" spans="1:20" x14ac:dyDescent="0.25">
      <c r="A2668" s="17" t="s">
        <v>253</v>
      </c>
      <c r="B2668" s="8" t="s">
        <v>338</v>
      </c>
      <c r="C2668" s="8" t="s">
        <v>72</v>
      </c>
      <c r="D2668" s="8" t="str">
        <f t="shared" si="267"/>
        <v>Week_14-generic-fifi</v>
      </c>
      <c r="E2668" s="8" t="str">
        <f t="shared" si="268"/>
        <v>Umbrella-vod.umb</v>
      </c>
      <c r="H2668" s="24">
        <f t="shared" si="270"/>
        <v>8.7413170809691673E-3</v>
      </c>
      <c r="I2668" s="6">
        <f t="shared" si="270"/>
        <v>3.39</v>
      </c>
      <c r="J2668" s="6">
        <f t="shared" si="270"/>
        <v>2035853.3090540378</v>
      </c>
      <c r="K2668" s="18">
        <f t="shared" si="270"/>
        <v>0.3</v>
      </c>
      <c r="L2668" s="35">
        <f>Data!BM28</f>
        <v>7.1478281456308504E-3</v>
      </c>
      <c r="Q2668" s="21">
        <v>0</v>
      </c>
      <c r="R2668" s="21">
        <v>2924.4689337996469</v>
      </c>
      <c r="S2668" s="21">
        <v>39142.457136869714</v>
      </c>
      <c r="T2668" s="38">
        <v>0.72686083972814419</v>
      </c>
    </row>
    <row r="2669" spans="1:20" x14ac:dyDescent="0.25">
      <c r="A2669" s="17" t="s">
        <v>254</v>
      </c>
      <c r="B2669" s="8" t="s">
        <v>338</v>
      </c>
      <c r="C2669" s="8" t="s">
        <v>72</v>
      </c>
      <c r="D2669" s="8" t="str">
        <f t="shared" si="267"/>
        <v>Week_15-generic-fifi</v>
      </c>
      <c r="E2669" s="8" t="str">
        <f t="shared" si="268"/>
        <v>Umbrella-vod.umb</v>
      </c>
      <c r="H2669" s="24">
        <f t="shared" si="270"/>
        <v>8.7413170809691673E-3</v>
      </c>
      <c r="I2669" s="6">
        <f t="shared" si="270"/>
        <v>3.39</v>
      </c>
      <c r="J2669" s="6">
        <f t="shared" si="270"/>
        <v>2035853.3090540378</v>
      </c>
      <c r="K2669" s="18">
        <f t="shared" si="270"/>
        <v>0.3</v>
      </c>
      <c r="L2669" s="35">
        <f>Data!BM29</f>
        <v>7.3735490344402459E-3</v>
      </c>
      <c r="Q2669" s="21">
        <v>0</v>
      </c>
      <c r="R2669" s="21">
        <v>1335.175435094123</v>
      </c>
      <c r="S2669" s="21">
        <v>21653.903170602145</v>
      </c>
      <c r="T2669" s="38">
        <v>0.62770654438508178</v>
      </c>
    </row>
    <row r="2670" spans="1:20" x14ac:dyDescent="0.25">
      <c r="A2670" s="17" t="s">
        <v>255</v>
      </c>
      <c r="B2670" s="8" t="s">
        <v>338</v>
      </c>
      <c r="C2670" s="8" t="s">
        <v>72</v>
      </c>
      <c r="D2670" s="8" t="str">
        <f t="shared" si="267"/>
        <v>Week_16-generic-fifi</v>
      </c>
      <c r="E2670" s="8" t="str">
        <f t="shared" si="268"/>
        <v>Umbrella-vod.umb</v>
      </c>
      <c r="H2670" s="24">
        <f t="shared" si="270"/>
        <v>8.7413170809691673E-3</v>
      </c>
      <c r="I2670" s="6">
        <f t="shared" si="270"/>
        <v>3.39</v>
      </c>
      <c r="J2670" s="6">
        <f t="shared" si="270"/>
        <v>2035853.3090540378</v>
      </c>
      <c r="K2670" s="18">
        <f t="shared" si="270"/>
        <v>0.3</v>
      </c>
      <c r="L2670" s="35">
        <f>Data!BM30</f>
        <v>7.3735490344402459E-3</v>
      </c>
      <c r="Q2670" s="21">
        <v>0</v>
      </c>
      <c r="R2670" s="21">
        <v>2438.9197455235535</v>
      </c>
      <c r="S2670" s="21">
        <v>33437.932343872984</v>
      </c>
      <c r="T2670" s="38">
        <v>0.70987570024692204</v>
      </c>
    </row>
    <row r="2671" spans="1:20" x14ac:dyDescent="0.25">
      <c r="A2671" s="17" t="s">
        <v>256</v>
      </c>
      <c r="B2671" s="8" t="s">
        <v>338</v>
      </c>
      <c r="C2671" s="8" t="s">
        <v>72</v>
      </c>
      <c r="D2671" s="8" t="str">
        <f t="shared" si="267"/>
        <v>Week_17-generic-fifi</v>
      </c>
      <c r="E2671" s="8" t="str">
        <f t="shared" si="268"/>
        <v>Umbrella-vod.umb</v>
      </c>
      <c r="H2671" s="24">
        <f t="shared" si="270"/>
        <v>8.7413170809691673E-3</v>
      </c>
      <c r="I2671" s="6">
        <f t="shared" si="270"/>
        <v>3.39</v>
      </c>
      <c r="J2671" s="6">
        <f t="shared" si="270"/>
        <v>2035853.3090540378</v>
      </c>
      <c r="K2671" s="18">
        <f t="shared" si="270"/>
        <v>0.3</v>
      </c>
      <c r="L2671" s="35">
        <f>Data!BM31</f>
        <v>7.3735490344402459E-3</v>
      </c>
      <c r="Q2671" s="21">
        <v>0</v>
      </c>
      <c r="R2671" s="21">
        <v>2005.2896843426458</v>
      </c>
      <c r="S2671" s="21">
        <v>28464.893597753548</v>
      </c>
      <c r="T2671" s="38">
        <v>0.69506498477685863</v>
      </c>
    </row>
    <row r="2672" spans="1:20" x14ac:dyDescent="0.25">
      <c r="A2672" s="17" t="s">
        <v>257</v>
      </c>
      <c r="B2672" s="8" t="s">
        <v>338</v>
      </c>
      <c r="C2672" s="8" t="s">
        <v>72</v>
      </c>
      <c r="D2672" s="8" t="str">
        <f t="shared" si="267"/>
        <v>Week_18-generic-fifi</v>
      </c>
      <c r="E2672" s="8" t="str">
        <f t="shared" si="268"/>
        <v>Umbrella-vod.umb</v>
      </c>
      <c r="H2672" s="24">
        <f t="shared" si="270"/>
        <v>8.7413170809691673E-3</v>
      </c>
      <c r="I2672" s="6">
        <f t="shared" si="270"/>
        <v>3.39</v>
      </c>
      <c r="J2672" s="6">
        <f t="shared" si="270"/>
        <v>2035853.3090540378</v>
      </c>
      <c r="K2672" s="18">
        <f t="shared" si="270"/>
        <v>0.3</v>
      </c>
      <c r="L2672" s="35">
        <f>Data!BM32</f>
        <v>7.3735490344402459E-3</v>
      </c>
      <c r="Q2672" s="21">
        <v>0</v>
      </c>
      <c r="R2672" s="21">
        <v>1162.1150435447819</v>
      </c>
      <c r="S2672" s="21">
        <v>19706.860826756994</v>
      </c>
      <c r="T2672" s="38">
        <v>0.58025785308476641</v>
      </c>
    </row>
    <row r="2673" spans="1:20" x14ac:dyDescent="0.25">
      <c r="A2673" s="17" t="s">
        <v>258</v>
      </c>
      <c r="B2673" s="8" t="s">
        <v>338</v>
      </c>
      <c r="C2673" s="8" t="s">
        <v>72</v>
      </c>
      <c r="D2673" s="8" t="str">
        <f t="shared" si="267"/>
        <v>Week_19-generic-fifi</v>
      </c>
      <c r="E2673" s="8" t="str">
        <f t="shared" si="268"/>
        <v>Umbrella-vod.umb</v>
      </c>
      <c r="H2673" s="24">
        <f t="shared" si="270"/>
        <v>8.7413170809691673E-3</v>
      </c>
      <c r="I2673" s="6">
        <f t="shared" si="270"/>
        <v>3.39</v>
      </c>
      <c r="J2673" s="6">
        <f t="shared" si="270"/>
        <v>2035853.3090540378</v>
      </c>
      <c r="K2673" s="18">
        <f t="shared" si="270"/>
        <v>0.3</v>
      </c>
      <c r="L2673" s="35">
        <f>Data!BM33</f>
        <v>6.922107256821455E-3</v>
      </c>
      <c r="Q2673" s="21">
        <v>0</v>
      </c>
      <c r="R2673" s="21">
        <v>3566.1276341244707</v>
      </c>
      <c r="S2673" s="21">
        <v>42475.869170520855</v>
      </c>
      <c r="T2673" s="38">
        <v>0.70857794728415024</v>
      </c>
    </row>
    <row r="2674" spans="1:20" x14ac:dyDescent="0.25">
      <c r="A2674" s="17" t="s">
        <v>259</v>
      </c>
      <c r="B2674" s="8" t="s">
        <v>338</v>
      </c>
      <c r="C2674" s="8" t="s">
        <v>72</v>
      </c>
      <c r="D2674" s="8" t="str">
        <f t="shared" si="267"/>
        <v>Week_20-generic-fifi</v>
      </c>
      <c r="E2674" s="8" t="str">
        <f t="shared" si="268"/>
        <v>Umbrella-vod.umb</v>
      </c>
      <c r="H2674" s="24">
        <f t="shared" si="270"/>
        <v>8.7413170809691673E-3</v>
      </c>
      <c r="I2674" s="6">
        <f t="shared" si="270"/>
        <v>3.39</v>
      </c>
      <c r="J2674" s="6">
        <f t="shared" si="270"/>
        <v>2035853.3090540378</v>
      </c>
      <c r="K2674" s="18">
        <f t="shared" si="270"/>
        <v>0.3</v>
      </c>
      <c r="L2674" s="35">
        <f>Data!BM34</f>
        <v>6.922107256821455E-3</v>
      </c>
      <c r="Q2674" s="21">
        <v>0</v>
      </c>
      <c r="R2674" s="21">
        <v>1931.3767317995237</v>
      </c>
      <c r="S2674" s="21">
        <v>28027.639100026907</v>
      </c>
      <c r="T2674" s="38">
        <v>0.65616652304554768</v>
      </c>
    </row>
    <row r="2675" spans="1:20" x14ac:dyDescent="0.25">
      <c r="A2675" s="17" t="s">
        <v>260</v>
      </c>
      <c r="B2675" s="8" t="s">
        <v>338</v>
      </c>
      <c r="C2675" s="8" t="s">
        <v>72</v>
      </c>
      <c r="D2675" s="8" t="str">
        <f t="shared" si="267"/>
        <v>Week_21-generic-fifi</v>
      </c>
      <c r="E2675" s="8" t="str">
        <f t="shared" si="268"/>
        <v>Umbrella-vod.umb</v>
      </c>
      <c r="H2675" s="24">
        <f t="shared" ref="H2675:K2690" si="271">H2674</f>
        <v>8.7413170809691673E-3</v>
      </c>
      <c r="I2675" s="6">
        <f t="shared" si="271"/>
        <v>3.39</v>
      </c>
      <c r="J2675" s="6">
        <f t="shared" si="271"/>
        <v>2035853.3090540378</v>
      </c>
      <c r="K2675" s="18">
        <f t="shared" si="271"/>
        <v>0.3</v>
      </c>
      <c r="L2675" s="35">
        <f>Data!BM35</f>
        <v>6.922107256821455E-3</v>
      </c>
      <c r="Q2675" s="21">
        <v>0</v>
      </c>
      <c r="R2675" s="21">
        <v>1400.4927557430349</v>
      </c>
      <c r="S2675" s="21">
        <v>23752.194036230103</v>
      </c>
      <c r="T2675" s="38">
        <v>0.69906380996796658</v>
      </c>
    </row>
    <row r="2676" spans="1:20" x14ac:dyDescent="0.25">
      <c r="A2676" s="17" t="s">
        <v>261</v>
      </c>
      <c r="B2676" s="8" t="s">
        <v>338</v>
      </c>
      <c r="C2676" s="8" t="s">
        <v>72</v>
      </c>
      <c r="D2676" s="8" t="str">
        <f t="shared" si="267"/>
        <v>Week_22-generic-fifi</v>
      </c>
      <c r="E2676" s="8" t="str">
        <f t="shared" si="268"/>
        <v>Umbrella-vod.umb</v>
      </c>
      <c r="H2676" s="24">
        <f t="shared" si="271"/>
        <v>8.7413170809691673E-3</v>
      </c>
      <c r="I2676" s="6">
        <f t="shared" si="271"/>
        <v>3.39</v>
      </c>
      <c r="J2676" s="6">
        <f t="shared" si="271"/>
        <v>2035853.3090540378</v>
      </c>
      <c r="K2676" s="18">
        <f t="shared" si="271"/>
        <v>0.3</v>
      </c>
      <c r="L2676" s="35">
        <f>Data!BM36</f>
        <v>6.922107256821455E-3</v>
      </c>
      <c r="Q2676" s="21">
        <v>0</v>
      </c>
      <c r="R2676" s="21">
        <v>1201.9270564891233</v>
      </c>
      <c r="S2676" s="21">
        <v>20383.630017382078</v>
      </c>
      <c r="T2676" s="38">
        <v>0.63969937144951317</v>
      </c>
    </row>
    <row r="2677" spans="1:20" x14ac:dyDescent="0.25">
      <c r="A2677" s="17" t="s">
        <v>278</v>
      </c>
      <c r="B2677" s="8" t="s">
        <v>338</v>
      </c>
      <c r="C2677" s="8" t="s">
        <v>72</v>
      </c>
      <c r="D2677" s="8" t="str">
        <f t="shared" si="267"/>
        <v>Week_23-generic-fifi</v>
      </c>
      <c r="E2677" s="8" t="str">
        <f t="shared" si="268"/>
        <v>Umbrella-vod.umb</v>
      </c>
      <c r="H2677" s="24">
        <f t="shared" si="271"/>
        <v>8.7413170809691673E-3</v>
      </c>
      <c r="I2677" s="6">
        <f t="shared" si="271"/>
        <v>3.39</v>
      </c>
      <c r="J2677" s="6">
        <f t="shared" si="271"/>
        <v>2035853.3090540378</v>
      </c>
      <c r="K2677" s="18">
        <f t="shared" si="271"/>
        <v>0.3</v>
      </c>
      <c r="L2677" s="35">
        <f>Data!BM37</f>
        <v>7.1478281456308504E-3</v>
      </c>
      <c r="Q2677" s="21">
        <v>0</v>
      </c>
      <c r="R2677" s="21">
        <v>967.89080213390378</v>
      </c>
      <c r="S2677" s="21">
        <v>15950.34657424708</v>
      </c>
      <c r="T2677" s="38">
        <v>0.53818920172280871</v>
      </c>
    </row>
    <row r="2678" spans="1:20" x14ac:dyDescent="0.25">
      <c r="A2678" s="17" t="s">
        <v>279</v>
      </c>
      <c r="B2678" s="8" t="s">
        <v>338</v>
      </c>
      <c r="C2678" s="8" t="s">
        <v>72</v>
      </c>
      <c r="D2678" s="8" t="str">
        <f t="shared" si="267"/>
        <v>Week_24-generic-fifi</v>
      </c>
      <c r="E2678" s="8" t="str">
        <f t="shared" si="268"/>
        <v>Umbrella-vod.umb</v>
      </c>
      <c r="H2678" s="24">
        <f t="shared" si="271"/>
        <v>8.7413170809691673E-3</v>
      </c>
      <c r="I2678" s="6">
        <f t="shared" si="271"/>
        <v>3.39</v>
      </c>
      <c r="J2678" s="6">
        <f t="shared" si="271"/>
        <v>2035853.3090540378</v>
      </c>
      <c r="K2678" s="18">
        <f t="shared" si="271"/>
        <v>0.3</v>
      </c>
      <c r="L2678" s="35">
        <f>Data!BM38</f>
        <v>7.1478281456308504E-3</v>
      </c>
      <c r="Q2678" s="21">
        <v>0</v>
      </c>
      <c r="R2678" s="21">
        <v>2426.2628987061607</v>
      </c>
      <c r="S2678" s="21">
        <v>29740.134292330258</v>
      </c>
      <c r="T2678" s="38">
        <v>0.63557820058694081</v>
      </c>
    </row>
    <row r="2679" spans="1:20" x14ac:dyDescent="0.25">
      <c r="A2679" s="17" t="s">
        <v>280</v>
      </c>
      <c r="B2679" s="8" t="s">
        <v>338</v>
      </c>
      <c r="C2679" s="8" t="s">
        <v>72</v>
      </c>
      <c r="D2679" s="8" t="str">
        <f t="shared" si="267"/>
        <v>Week_25-generic-fifi</v>
      </c>
      <c r="E2679" s="8" t="str">
        <f t="shared" si="268"/>
        <v>Umbrella-vod.umb</v>
      </c>
      <c r="H2679" s="24">
        <f t="shared" si="271"/>
        <v>8.7413170809691673E-3</v>
      </c>
      <c r="I2679" s="6">
        <f t="shared" si="271"/>
        <v>3.39</v>
      </c>
      <c r="J2679" s="6">
        <f t="shared" si="271"/>
        <v>2035853.3090540378</v>
      </c>
      <c r="K2679" s="18">
        <f t="shared" si="271"/>
        <v>0.3</v>
      </c>
      <c r="L2679" s="35">
        <f>Data!BM39</f>
        <v>7.1478281456308504E-3</v>
      </c>
      <c r="Q2679" s="21">
        <v>0</v>
      </c>
      <c r="R2679" s="21">
        <v>1270.9895092777163</v>
      </c>
      <c r="S2679" s="21">
        <v>18486.59619807974</v>
      </c>
      <c r="T2679" s="38">
        <v>0.57405905451300443</v>
      </c>
    </row>
    <row r="2680" spans="1:20" x14ac:dyDescent="0.25">
      <c r="A2680" s="17" t="s">
        <v>281</v>
      </c>
      <c r="B2680" s="8" t="s">
        <v>338</v>
      </c>
      <c r="C2680" s="8" t="s">
        <v>72</v>
      </c>
      <c r="D2680" s="8" t="str">
        <f t="shared" si="267"/>
        <v>Week_26-generic-fifi</v>
      </c>
      <c r="E2680" s="8" t="str">
        <f t="shared" si="268"/>
        <v>Umbrella-vod.umb</v>
      </c>
      <c r="H2680" s="24">
        <f t="shared" si="271"/>
        <v>8.7413170809691673E-3</v>
      </c>
      <c r="I2680" s="6">
        <f t="shared" si="271"/>
        <v>3.39</v>
      </c>
      <c r="J2680" s="6">
        <f t="shared" si="271"/>
        <v>2035853.3090540378</v>
      </c>
      <c r="K2680" s="18">
        <f t="shared" si="271"/>
        <v>0.3</v>
      </c>
      <c r="L2680" s="35">
        <f>Data!BM40</f>
        <v>7.1478281456308504E-3</v>
      </c>
      <c r="Q2680" s="21">
        <v>0</v>
      </c>
      <c r="R2680" s="21">
        <v>1080.7954768960558</v>
      </c>
      <c r="S2680" s="21">
        <v>18243.456679225714</v>
      </c>
      <c r="T2680" s="38">
        <v>0.61285545918361461</v>
      </c>
    </row>
    <row r="2681" spans="1:20" x14ac:dyDescent="0.25">
      <c r="A2681" s="17" t="s">
        <v>282</v>
      </c>
      <c r="B2681" s="8" t="s">
        <v>338</v>
      </c>
      <c r="C2681" s="8" t="s">
        <v>72</v>
      </c>
      <c r="D2681" s="8" t="str">
        <f t="shared" si="267"/>
        <v>Week_27-generic-fifi</v>
      </c>
      <c r="E2681" s="8" t="str">
        <f t="shared" si="268"/>
        <v>Umbrella-vod.umb</v>
      </c>
      <c r="H2681" s="24">
        <f t="shared" si="271"/>
        <v>8.7413170809691673E-3</v>
      </c>
      <c r="I2681" s="6">
        <f t="shared" si="271"/>
        <v>3.39</v>
      </c>
      <c r="J2681" s="6">
        <f t="shared" si="271"/>
        <v>2035853.3090540378</v>
      </c>
      <c r="K2681" s="18">
        <f t="shared" si="271"/>
        <v>0.3</v>
      </c>
      <c r="L2681" s="35">
        <f>Data!BM41</f>
        <v>7.1478281456308504E-3</v>
      </c>
      <c r="Q2681" s="21">
        <v>0</v>
      </c>
      <c r="R2681" s="21">
        <v>1804.8788957278698</v>
      </c>
      <c r="S2681" s="21">
        <v>25037.956694424822</v>
      </c>
      <c r="T2681" s="38">
        <v>0.64493900655957104</v>
      </c>
    </row>
    <row r="2682" spans="1:20" x14ac:dyDescent="0.25">
      <c r="A2682" s="17" t="s">
        <v>283</v>
      </c>
      <c r="B2682" s="8" t="s">
        <v>338</v>
      </c>
      <c r="C2682" s="8" t="s">
        <v>72</v>
      </c>
      <c r="D2682" s="8" t="str">
        <f t="shared" si="267"/>
        <v>Week_28-generic-fifi</v>
      </c>
      <c r="E2682" s="8" t="str">
        <f t="shared" si="268"/>
        <v>Umbrella-vod.umb</v>
      </c>
      <c r="H2682" s="24">
        <f t="shared" si="271"/>
        <v>8.7413170809691673E-3</v>
      </c>
      <c r="I2682" s="6">
        <f t="shared" si="271"/>
        <v>3.39</v>
      </c>
      <c r="J2682" s="6">
        <f t="shared" si="271"/>
        <v>2035853.3090540378</v>
      </c>
      <c r="K2682" s="18">
        <f t="shared" si="271"/>
        <v>0.3</v>
      </c>
      <c r="L2682" s="35">
        <f>Data!BM42</f>
        <v>6.6963863680120595E-3</v>
      </c>
      <c r="Q2682" s="21">
        <v>0</v>
      </c>
      <c r="R2682" s="21">
        <v>2316.5606533878399</v>
      </c>
      <c r="S2682" s="21">
        <v>29425.57821997485</v>
      </c>
      <c r="T2682" s="38">
        <v>0.67719092353343713</v>
      </c>
    </row>
    <row r="2683" spans="1:20" x14ac:dyDescent="0.25">
      <c r="A2683" s="17" t="s">
        <v>284</v>
      </c>
      <c r="B2683" s="8" t="s">
        <v>338</v>
      </c>
      <c r="C2683" s="8" t="s">
        <v>72</v>
      </c>
      <c r="D2683" s="8" t="str">
        <f t="shared" si="267"/>
        <v>Week_29-generic-fifi</v>
      </c>
      <c r="E2683" s="8" t="str">
        <f t="shared" si="268"/>
        <v>Umbrella-vod.umb</v>
      </c>
      <c r="H2683" s="24">
        <f t="shared" si="271"/>
        <v>8.7413170809691673E-3</v>
      </c>
      <c r="I2683" s="6">
        <f t="shared" si="271"/>
        <v>3.39</v>
      </c>
      <c r="J2683" s="6">
        <f t="shared" si="271"/>
        <v>2035853.3090540378</v>
      </c>
      <c r="K2683" s="18">
        <f t="shared" si="271"/>
        <v>0.3</v>
      </c>
      <c r="L2683" s="35">
        <f>Data!BM43</f>
        <v>6.6963863680120595E-3</v>
      </c>
      <c r="Q2683" s="21">
        <v>0</v>
      </c>
      <c r="R2683" s="21">
        <v>1247.7258796670408</v>
      </c>
      <c r="S2683" s="21">
        <v>19529.902343588532</v>
      </c>
      <c r="T2683" s="38">
        <v>0.61885979006916458</v>
      </c>
    </row>
    <row r="2684" spans="1:20" x14ac:dyDescent="0.25">
      <c r="A2684" s="17" t="s">
        <v>285</v>
      </c>
      <c r="B2684" s="8" t="s">
        <v>338</v>
      </c>
      <c r="C2684" s="8" t="s">
        <v>72</v>
      </c>
      <c r="D2684" s="8" t="str">
        <f t="shared" si="267"/>
        <v>Week_30-generic-fifi</v>
      </c>
      <c r="E2684" s="8" t="str">
        <f t="shared" si="268"/>
        <v>Umbrella-vod.umb</v>
      </c>
      <c r="H2684" s="24">
        <f t="shared" si="271"/>
        <v>8.7413170809691673E-3</v>
      </c>
      <c r="I2684" s="6">
        <f t="shared" si="271"/>
        <v>3.39</v>
      </c>
      <c r="J2684" s="6">
        <f t="shared" si="271"/>
        <v>2035853.3090540378</v>
      </c>
      <c r="K2684" s="18">
        <f t="shared" si="271"/>
        <v>0.3</v>
      </c>
      <c r="L2684" s="35">
        <f>Data!BM44</f>
        <v>6.6963863680120595E-3</v>
      </c>
      <c r="Q2684" s="21">
        <v>0</v>
      </c>
      <c r="R2684" s="21">
        <v>1464.4722524908618</v>
      </c>
      <c r="S2684" s="21">
        <v>21927.461838733601</v>
      </c>
      <c r="T2684" s="38">
        <v>0.65696918292169393</v>
      </c>
    </row>
    <row r="2685" spans="1:20" x14ac:dyDescent="0.25">
      <c r="A2685" s="17" t="s">
        <v>286</v>
      </c>
      <c r="B2685" s="8" t="s">
        <v>338</v>
      </c>
      <c r="C2685" s="8" t="s">
        <v>72</v>
      </c>
      <c r="D2685" s="8" t="str">
        <f t="shared" si="267"/>
        <v>Week_31-generic-fifi</v>
      </c>
      <c r="E2685" s="8" t="str">
        <f t="shared" si="268"/>
        <v>Umbrella-vod.umb</v>
      </c>
      <c r="H2685" s="24">
        <f t="shared" si="271"/>
        <v>8.7413170809691673E-3</v>
      </c>
      <c r="I2685" s="6">
        <f t="shared" si="271"/>
        <v>3.39</v>
      </c>
      <c r="J2685" s="6">
        <f t="shared" si="271"/>
        <v>2035853.3090540378</v>
      </c>
      <c r="K2685" s="18">
        <f t="shared" si="271"/>
        <v>0.3</v>
      </c>
      <c r="L2685" s="35">
        <f>Data!BM45</f>
        <v>6.6963863680120595E-3</v>
      </c>
      <c r="Q2685" s="21">
        <v>0</v>
      </c>
      <c r="R2685" s="21">
        <v>1624.4467307572847</v>
      </c>
      <c r="S2685" s="21">
        <v>22706.595337068225</v>
      </c>
      <c r="T2685" s="38">
        <v>0.6401867443848126</v>
      </c>
    </row>
    <row r="2686" spans="1:20" x14ac:dyDescent="0.25">
      <c r="A2686" s="17" t="s">
        <v>287</v>
      </c>
      <c r="B2686" s="8" t="s">
        <v>338</v>
      </c>
      <c r="C2686" s="8" t="s">
        <v>72</v>
      </c>
      <c r="D2686" s="8" t="str">
        <f t="shared" si="267"/>
        <v>Week_32-generic-fifi</v>
      </c>
      <c r="E2686" s="8" t="str">
        <f t="shared" si="268"/>
        <v>Umbrella-vod.umb</v>
      </c>
      <c r="H2686" s="24">
        <f t="shared" si="271"/>
        <v>8.7413170809691673E-3</v>
      </c>
      <c r="I2686" s="6">
        <f t="shared" si="271"/>
        <v>3.39</v>
      </c>
      <c r="J2686" s="6">
        <f t="shared" si="271"/>
        <v>2035853.3090540378</v>
      </c>
      <c r="K2686" s="18">
        <f t="shared" si="271"/>
        <v>0.3</v>
      </c>
      <c r="L2686" s="35">
        <f>Data!BM46</f>
        <v>7.8249908120590368E-3</v>
      </c>
      <c r="Q2686" s="21">
        <v>0</v>
      </c>
      <c r="R2686" s="21">
        <v>1644.6333057592858</v>
      </c>
      <c r="S2686" s="21">
        <v>22347.089807186207</v>
      </c>
      <c r="T2686" s="38">
        <v>0.57164785148369734</v>
      </c>
    </row>
    <row r="2687" spans="1:20" x14ac:dyDescent="0.25">
      <c r="A2687" s="17" t="s">
        <v>288</v>
      </c>
      <c r="B2687" s="8" t="s">
        <v>338</v>
      </c>
      <c r="C2687" s="8" t="s">
        <v>72</v>
      </c>
      <c r="D2687" s="8" t="str">
        <f t="shared" si="267"/>
        <v>Week_33-generic-fifi</v>
      </c>
      <c r="E2687" s="8" t="str">
        <f t="shared" si="268"/>
        <v>Umbrella-vod.umb</v>
      </c>
      <c r="H2687" s="24">
        <f t="shared" si="271"/>
        <v>8.7413170809691673E-3</v>
      </c>
      <c r="I2687" s="6">
        <f t="shared" si="271"/>
        <v>3.39</v>
      </c>
      <c r="J2687" s="6">
        <f t="shared" si="271"/>
        <v>2035853.3090540378</v>
      </c>
      <c r="K2687" s="18">
        <f t="shared" si="271"/>
        <v>0.3</v>
      </c>
      <c r="L2687" s="35">
        <f>Data!BM47</f>
        <v>7.8249908120590368E-3</v>
      </c>
      <c r="Q2687" s="21">
        <v>0</v>
      </c>
      <c r="R2687" s="21">
        <v>1549.4435615586606</v>
      </c>
      <c r="S2687" s="21">
        <v>21775.550509650995</v>
      </c>
      <c r="T2687" s="38">
        <v>0.61042622177945938</v>
      </c>
    </row>
    <row r="2688" spans="1:20" x14ac:dyDescent="0.25">
      <c r="A2688" s="17" t="s">
        <v>289</v>
      </c>
      <c r="B2688" s="8" t="s">
        <v>338</v>
      </c>
      <c r="C2688" s="8" t="s">
        <v>72</v>
      </c>
      <c r="D2688" s="8" t="str">
        <f t="shared" si="267"/>
        <v>Week_34-generic-fifi</v>
      </c>
      <c r="E2688" s="8" t="str">
        <f t="shared" si="268"/>
        <v>Umbrella-vod.umb</v>
      </c>
      <c r="H2688" s="24">
        <f t="shared" si="271"/>
        <v>8.7413170809691673E-3</v>
      </c>
      <c r="I2688" s="6">
        <f t="shared" si="271"/>
        <v>3.39</v>
      </c>
      <c r="J2688" s="6">
        <f t="shared" si="271"/>
        <v>2035853.3090540378</v>
      </c>
      <c r="K2688" s="18">
        <f t="shared" si="271"/>
        <v>0.3</v>
      </c>
      <c r="L2688" s="35">
        <f>Data!BM48</f>
        <v>7.8249908120590368E-3</v>
      </c>
      <c r="Q2688" s="21">
        <v>0</v>
      </c>
      <c r="R2688" s="21">
        <v>1743.6787853750411</v>
      </c>
      <c r="S2688" s="21">
        <v>23750.551920181337</v>
      </c>
      <c r="T2688" s="38">
        <v>0.60801859686731641</v>
      </c>
    </row>
    <row r="2689" spans="1:20" x14ac:dyDescent="0.25">
      <c r="A2689" s="17" t="s">
        <v>290</v>
      </c>
      <c r="B2689" s="8" t="s">
        <v>338</v>
      </c>
      <c r="C2689" s="8" t="s">
        <v>72</v>
      </c>
      <c r="D2689" s="8" t="str">
        <f t="shared" si="267"/>
        <v>Week_35-generic-fifi</v>
      </c>
      <c r="E2689" s="8" t="str">
        <f t="shared" si="268"/>
        <v>Umbrella-vod.umb</v>
      </c>
      <c r="H2689" s="24">
        <f t="shared" si="271"/>
        <v>8.7413170809691673E-3</v>
      </c>
      <c r="I2689" s="6">
        <f t="shared" si="271"/>
        <v>3.39</v>
      </c>
      <c r="J2689" s="6">
        <f t="shared" si="271"/>
        <v>2035853.3090540378</v>
      </c>
      <c r="K2689" s="18">
        <f t="shared" si="271"/>
        <v>0.3</v>
      </c>
      <c r="L2689" s="35">
        <f>Data!BM49</f>
        <v>7.8249908120590368E-3</v>
      </c>
      <c r="Q2689" s="21">
        <v>0</v>
      </c>
      <c r="R2689" s="21">
        <v>1529.0456204414677</v>
      </c>
      <c r="S2689" s="21">
        <v>22182.826674256561</v>
      </c>
      <c r="T2689" s="38">
        <v>0.60824753485659966</v>
      </c>
    </row>
    <row r="2690" spans="1:20" x14ac:dyDescent="0.25">
      <c r="A2690" s="17" t="s">
        <v>291</v>
      </c>
      <c r="B2690" s="8" t="s">
        <v>338</v>
      </c>
      <c r="C2690" s="8" t="s">
        <v>72</v>
      </c>
      <c r="D2690" s="8" t="str">
        <f t="shared" si="267"/>
        <v>Week_36-generic-fifi</v>
      </c>
      <c r="E2690" s="8" t="str">
        <f t="shared" si="268"/>
        <v>Umbrella-vod.umb</v>
      </c>
      <c r="H2690" s="24">
        <f t="shared" si="271"/>
        <v>8.7413170809691673E-3</v>
      </c>
      <c r="I2690" s="6">
        <f t="shared" si="271"/>
        <v>3.39</v>
      </c>
      <c r="J2690" s="6">
        <f t="shared" si="271"/>
        <v>2035853.3090540378</v>
      </c>
      <c r="K2690" s="18">
        <f t="shared" si="271"/>
        <v>0.3</v>
      </c>
      <c r="L2690" s="35">
        <f>Data!BM50</f>
        <v>7.8249908120590368E-3</v>
      </c>
      <c r="Q2690" s="21">
        <v>0</v>
      </c>
      <c r="R2690" s="21">
        <v>1861.3717728111924</v>
      </c>
      <c r="S2690" s="21">
        <v>24923.812661946486</v>
      </c>
      <c r="T2690" s="38">
        <v>0.61082604606903346</v>
      </c>
    </row>
    <row r="2691" spans="1:20" x14ac:dyDescent="0.25">
      <c r="A2691" s="17" t="s">
        <v>292</v>
      </c>
      <c r="B2691" s="8" t="s">
        <v>338</v>
      </c>
      <c r="C2691" s="8" t="s">
        <v>72</v>
      </c>
      <c r="D2691" s="8" t="str">
        <f t="shared" si="267"/>
        <v>Week_37-generic-fifi</v>
      </c>
      <c r="E2691" s="8" t="str">
        <f t="shared" si="268"/>
        <v>Umbrella-vod.umb</v>
      </c>
      <c r="H2691" s="24">
        <f t="shared" ref="H2691:K2706" si="272">H2690</f>
        <v>8.7413170809691673E-3</v>
      </c>
      <c r="I2691" s="6">
        <f t="shared" si="272"/>
        <v>3.39</v>
      </c>
      <c r="J2691" s="6">
        <f t="shared" si="272"/>
        <v>2035853.3090540378</v>
      </c>
      <c r="K2691" s="18">
        <f t="shared" si="272"/>
        <v>0.3</v>
      </c>
      <c r="L2691" s="35">
        <f>Data!BM51</f>
        <v>8.2011922934080266E-3</v>
      </c>
      <c r="Q2691" s="21">
        <v>0</v>
      </c>
      <c r="R2691" s="21">
        <v>1178.8566383428151</v>
      </c>
      <c r="S2691" s="21">
        <v>18382.244825833495</v>
      </c>
      <c r="T2691" s="38">
        <v>0.55889715562876063</v>
      </c>
    </row>
    <row r="2692" spans="1:20" x14ac:dyDescent="0.25">
      <c r="A2692" s="17" t="s">
        <v>293</v>
      </c>
      <c r="B2692" s="8" t="s">
        <v>338</v>
      </c>
      <c r="C2692" s="8" t="s">
        <v>72</v>
      </c>
      <c r="D2692" s="8" t="str">
        <f t="shared" si="267"/>
        <v>Week_38-generic-fifi</v>
      </c>
      <c r="E2692" s="8" t="str">
        <f t="shared" si="268"/>
        <v>Umbrella-vod.umb</v>
      </c>
      <c r="H2692" s="24">
        <f t="shared" si="272"/>
        <v>8.7413170809691673E-3</v>
      </c>
      <c r="I2692" s="6">
        <f t="shared" si="272"/>
        <v>3.39</v>
      </c>
      <c r="J2692" s="6">
        <f t="shared" si="272"/>
        <v>2035853.3090540378</v>
      </c>
      <c r="K2692" s="18">
        <f t="shared" si="272"/>
        <v>0.3</v>
      </c>
      <c r="L2692" s="35">
        <f>Data!BM52</f>
        <v>8.2011922934080266E-3</v>
      </c>
      <c r="Q2692" s="21">
        <v>0</v>
      </c>
      <c r="R2692" s="21">
        <v>1477.8315211981089</v>
      </c>
      <c r="S2692" s="21">
        <v>21436.091304210036</v>
      </c>
      <c r="T2692" s="38">
        <v>0.59257448417747605</v>
      </c>
    </row>
    <row r="2693" spans="1:20" x14ac:dyDescent="0.25">
      <c r="A2693" s="17" t="s">
        <v>294</v>
      </c>
      <c r="B2693" s="8" t="s">
        <v>338</v>
      </c>
      <c r="C2693" s="8" t="s">
        <v>72</v>
      </c>
      <c r="D2693" s="8" t="str">
        <f t="shared" si="267"/>
        <v>Week_39-generic-fifi</v>
      </c>
      <c r="E2693" s="8" t="str">
        <f t="shared" si="268"/>
        <v>Umbrella-vod.umb</v>
      </c>
      <c r="H2693" s="24">
        <f t="shared" si="272"/>
        <v>8.7413170809691673E-3</v>
      </c>
      <c r="I2693" s="6">
        <f t="shared" si="272"/>
        <v>3.39</v>
      </c>
      <c r="J2693" s="6">
        <f t="shared" si="272"/>
        <v>2035853.3090540378</v>
      </c>
      <c r="K2693" s="18">
        <f t="shared" si="272"/>
        <v>0.3</v>
      </c>
      <c r="L2693" s="35">
        <f>Data!BM53</f>
        <v>8.2011922934080266E-3</v>
      </c>
      <c r="Q2693" s="21">
        <v>0</v>
      </c>
      <c r="R2693" s="21">
        <v>2240.0707638676172</v>
      </c>
      <c r="S2693" s="21">
        <v>28008.031530218665</v>
      </c>
      <c r="T2693" s="38">
        <v>0.61626857607327401</v>
      </c>
    </row>
    <row r="2694" spans="1:20" x14ac:dyDescent="0.25">
      <c r="A2694" s="17" t="s">
        <v>295</v>
      </c>
      <c r="B2694" s="8" t="s">
        <v>338</v>
      </c>
      <c r="C2694" s="8" t="s">
        <v>72</v>
      </c>
      <c r="D2694" s="8" t="str">
        <f t="shared" si="267"/>
        <v>Week_40-generic-fifi</v>
      </c>
      <c r="E2694" s="8" t="str">
        <f t="shared" si="268"/>
        <v>Umbrella-vod.umb</v>
      </c>
      <c r="H2694" s="24">
        <f t="shared" si="272"/>
        <v>8.7413170809691673E-3</v>
      </c>
      <c r="I2694" s="6">
        <f t="shared" si="272"/>
        <v>3.39</v>
      </c>
      <c r="J2694" s="6">
        <f t="shared" si="272"/>
        <v>2035853.3090540378</v>
      </c>
      <c r="K2694" s="18">
        <f t="shared" si="272"/>
        <v>0.3</v>
      </c>
      <c r="L2694" s="35">
        <f>Data!BM54</f>
        <v>8.2011922934080266E-3</v>
      </c>
      <c r="Q2694" s="21">
        <v>0</v>
      </c>
      <c r="R2694" s="21">
        <v>1978.3216495396744</v>
      </c>
      <c r="S2694" s="21">
        <v>25401.966451021159</v>
      </c>
      <c r="T2694" s="38">
        <v>0.57524099892275116</v>
      </c>
    </row>
    <row r="2695" spans="1:20" x14ac:dyDescent="0.25">
      <c r="A2695" s="17" t="s">
        <v>296</v>
      </c>
      <c r="B2695" s="8" t="s">
        <v>338</v>
      </c>
      <c r="C2695" s="8" t="s">
        <v>72</v>
      </c>
      <c r="D2695" s="8" t="str">
        <f t="shared" si="267"/>
        <v>Week_41-generic-fifi</v>
      </c>
      <c r="E2695" s="8" t="str">
        <f t="shared" si="268"/>
        <v>Umbrella-vod.umb</v>
      </c>
      <c r="H2695" s="24">
        <f t="shared" si="272"/>
        <v>8.7413170809691673E-3</v>
      </c>
      <c r="I2695" s="6">
        <f t="shared" si="272"/>
        <v>3.39</v>
      </c>
      <c r="J2695" s="6">
        <f t="shared" si="272"/>
        <v>2035853.3090540378</v>
      </c>
      <c r="K2695" s="18">
        <f t="shared" si="272"/>
        <v>0.3</v>
      </c>
      <c r="L2695" s="35">
        <f>Data!BM55</f>
        <v>9.7059982188039962E-3</v>
      </c>
      <c r="Q2695" s="21">
        <v>0</v>
      </c>
      <c r="R2695" s="21">
        <v>1040.6113246731957</v>
      </c>
      <c r="S2695" s="21">
        <v>16976.793497139235</v>
      </c>
      <c r="T2695" s="38">
        <v>0.52194234984153265</v>
      </c>
    </row>
    <row r="2696" spans="1:20" x14ac:dyDescent="0.25">
      <c r="A2696" s="17" t="s">
        <v>297</v>
      </c>
      <c r="B2696" s="8" t="s">
        <v>338</v>
      </c>
      <c r="C2696" s="8" t="s">
        <v>72</v>
      </c>
      <c r="D2696" s="8" t="str">
        <f t="shared" si="267"/>
        <v>Week_42-generic-fifi</v>
      </c>
      <c r="E2696" s="8" t="str">
        <f t="shared" si="268"/>
        <v>Umbrella-vod.umb</v>
      </c>
      <c r="H2696" s="24">
        <f t="shared" si="272"/>
        <v>8.7413170809691673E-3</v>
      </c>
      <c r="I2696" s="6">
        <f t="shared" si="272"/>
        <v>3.39</v>
      </c>
      <c r="J2696" s="6">
        <f t="shared" si="272"/>
        <v>2035853.3090540378</v>
      </c>
      <c r="K2696" s="18">
        <f t="shared" si="272"/>
        <v>0.3</v>
      </c>
      <c r="L2696" s="35">
        <f>Data!BM56</f>
        <v>9.7059982188039962E-3</v>
      </c>
      <c r="Q2696" s="21">
        <v>0</v>
      </c>
      <c r="R2696" s="21">
        <v>1492.8918899184073</v>
      </c>
      <c r="S2696" s="21">
        <v>20571.786273567253</v>
      </c>
      <c r="T2696" s="38">
        <v>0.53767908994701652</v>
      </c>
    </row>
    <row r="2697" spans="1:20" x14ac:dyDescent="0.25">
      <c r="A2697" s="17" t="s">
        <v>298</v>
      </c>
      <c r="B2697" s="8" t="s">
        <v>338</v>
      </c>
      <c r="C2697" s="8" t="s">
        <v>72</v>
      </c>
      <c r="D2697" s="8" t="str">
        <f t="shared" si="267"/>
        <v>Week_43-generic-fifi</v>
      </c>
      <c r="E2697" s="8" t="str">
        <f t="shared" si="268"/>
        <v>Umbrella-vod.umb</v>
      </c>
      <c r="H2697" s="24">
        <f t="shared" si="272"/>
        <v>8.7413170809691673E-3</v>
      </c>
      <c r="I2697" s="6">
        <f t="shared" si="272"/>
        <v>3.39</v>
      </c>
      <c r="J2697" s="6">
        <f t="shared" si="272"/>
        <v>2035853.3090540378</v>
      </c>
      <c r="K2697" s="18">
        <f t="shared" si="272"/>
        <v>0.3</v>
      </c>
      <c r="L2697" s="35">
        <f>Data!BM57</f>
        <v>9.7059982188039962E-3</v>
      </c>
      <c r="Q2697" s="21">
        <v>0</v>
      </c>
      <c r="R2697" s="21">
        <v>1386.9437219919826</v>
      </c>
      <c r="S2697" s="21">
        <v>19731.719513222131</v>
      </c>
      <c r="T2697" s="38">
        <v>0.4920058439421312</v>
      </c>
    </row>
    <row r="2698" spans="1:20" x14ac:dyDescent="0.25">
      <c r="A2698" s="17" t="s">
        <v>299</v>
      </c>
      <c r="B2698" s="8" t="s">
        <v>338</v>
      </c>
      <c r="C2698" s="8" t="s">
        <v>72</v>
      </c>
      <c r="D2698" s="8" t="str">
        <f t="shared" si="267"/>
        <v>Week_44-generic-fifi</v>
      </c>
      <c r="E2698" s="8" t="str">
        <f t="shared" si="268"/>
        <v>Umbrella-vod.umb</v>
      </c>
      <c r="H2698" s="24">
        <f t="shared" si="272"/>
        <v>8.7413170809691673E-3</v>
      </c>
      <c r="I2698" s="6">
        <f t="shared" si="272"/>
        <v>3.39</v>
      </c>
      <c r="J2698" s="6">
        <f t="shared" si="272"/>
        <v>2035853.3090540378</v>
      </c>
      <c r="K2698" s="18">
        <f t="shared" si="272"/>
        <v>0.3</v>
      </c>
      <c r="L2698" s="35">
        <f>Data!BM58</f>
        <v>9.7059982188039962E-3</v>
      </c>
      <c r="Q2698" s="21">
        <v>0</v>
      </c>
      <c r="R2698" s="21">
        <v>1788.6312748429975</v>
      </c>
      <c r="S2698" s="21">
        <v>22709.775204726775</v>
      </c>
      <c r="T2698" s="38">
        <v>0.50977839202844732</v>
      </c>
    </row>
    <row r="2699" spans="1:20" x14ac:dyDescent="0.25">
      <c r="A2699" s="17" t="s">
        <v>300</v>
      </c>
      <c r="B2699" s="8" t="s">
        <v>338</v>
      </c>
      <c r="C2699" s="8" t="s">
        <v>72</v>
      </c>
      <c r="D2699" s="8" t="str">
        <f t="shared" si="267"/>
        <v>Week_45-generic-fifi</v>
      </c>
      <c r="E2699" s="8" t="str">
        <f t="shared" si="268"/>
        <v>Umbrella-vod.umb</v>
      </c>
      <c r="H2699" s="24">
        <f t="shared" si="272"/>
        <v>8.7413170809691673E-3</v>
      </c>
      <c r="I2699" s="6">
        <f t="shared" si="272"/>
        <v>3.39</v>
      </c>
      <c r="J2699" s="6">
        <f t="shared" si="272"/>
        <v>2035853.3090540378</v>
      </c>
      <c r="K2699" s="18">
        <f t="shared" si="272"/>
        <v>0.3</v>
      </c>
      <c r="L2699" s="35">
        <f>Data!BM59</f>
        <v>8.3516728859476235E-3</v>
      </c>
      <c r="Q2699" s="21">
        <v>0</v>
      </c>
      <c r="R2699" s="21">
        <v>1731.8529699000328</v>
      </c>
      <c r="S2699" s="21">
        <v>24727.479029909424</v>
      </c>
      <c r="T2699" s="38">
        <v>0.63995401634995064</v>
      </c>
    </row>
    <row r="2700" spans="1:20" x14ac:dyDescent="0.25">
      <c r="A2700" s="17" t="s">
        <v>301</v>
      </c>
      <c r="B2700" s="8" t="s">
        <v>338</v>
      </c>
      <c r="C2700" s="8" t="s">
        <v>72</v>
      </c>
      <c r="D2700" s="8" t="str">
        <f t="shared" si="267"/>
        <v>Week_46-generic-fifi</v>
      </c>
      <c r="E2700" s="8" t="str">
        <f t="shared" si="268"/>
        <v>Umbrella-vod.umb</v>
      </c>
      <c r="H2700" s="24">
        <f t="shared" si="272"/>
        <v>8.7413170809691673E-3</v>
      </c>
      <c r="I2700" s="6">
        <f t="shared" si="272"/>
        <v>3.39</v>
      </c>
      <c r="J2700" s="6">
        <f t="shared" si="272"/>
        <v>2035853.3090540378</v>
      </c>
      <c r="K2700" s="18">
        <f t="shared" si="272"/>
        <v>0.3</v>
      </c>
      <c r="L2700" s="35">
        <f>Data!BM60</f>
        <v>8.3516728859476235E-3</v>
      </c>
      <c r="Q2700" s="21">
        <v>0</v>
      </c>
      <c r="R2700" s="21">
        <v>1637.5771991775321</v>
      </c>
      <c r="S2700" s="21">
        <v>23306.768559068016</v>
      </c>
      <c r="T2700" s="38">
        <v>0.60437565416480199</v>
      </c>
    </row>
    <row r="2701" spans="1:20" x14ac:dyDescent="0.25">
      <c r="A2701" s="17" t="s">
        <v>272</v>
      </c>
      <c r="B2701" s="8" t="s">
        <v>338</v>
      </c>
      <c r="C2701" s="8" t="s">
        <v>72</v>
      </c>
      <c r="D2701" s="8" t="str">
        <f t="shared" si="267"/>
        <v>Week_47-generic-fifi</v>
      </c>
      <c r="E2701" s="8" t="str">
        <f t="shared" si="268"/>
        <v>Umbrella-vod.umb</v>
      </c>
      <c r="H2701" s="24">
        <f t="shared" si="272"/>
        <v>8.7413170809691673E-3</v>
      </c>
      <c r="I2701" s="6">
        <f t="shared" si="272"/>
        <v>3.39</v>
      </c>
      <c r="J2701" s="6">
        <f t="shared" si="272"/>
        <v>2035853.3090540378</v>
      </c>
      <c r="K2701" s="18">
        <f t="shared" si="272"/>
        <v>0.3</v>
      </c>
      <c r="L2701" s="35">
        <f>Data!BM61</f>
        <v>8.3516728859476235E-3</v>
      </c>
      <c r="Q2701" s="21">
        <v>0</v>
      </c>
      <c r="R2701" s="21">
        <v>2528.8855599982294</v>
      </c>
      <c r="S2701" s="21">
        <v>30995.000450183772</v>
      </c>
      <c r="T2701" s="38">
        <v>0.63697705670323235</v>
      </c>
    </row>
    <row r="2702" spans="1:20" x14ac:dyDescent="0.25">
      <c r="A2702" s="17" t="s">
        <v>273</v>
      </c>
      <c r="B2702" s="8" t="s">
        <v>338</v>
      </c>
      <c r="C2702" s="8" t="s">
        <v>72</v>
      </c>
      <c r="D2702" s="8" t="str">
        <f t="shared" si="267"/>
        <v>Week_48-generic-fifi</v>
      </c>
      <c r="E2702" s="8" t="str">
        <f t="shared" si="268"/>
        <v>Umbrella-vod.umb</v>
      </c>
      <c r="H2702" s="24">
        <f t="shared" si="272"/>
        <v>8.7413170809691673E-3</v>
      </c>
      <c r="I2702" s="6">
        <f t="shared" si="272"/>
        <v>3.39</v>
      </c>
      <c r="J2702" s="6">
        <f t="shared" si="272"/>
        <v>2035853.3090540378</v>
      </c>
      <c r="K2702" s="18">
        <f t="shared" si="272"/>
        <v>0.3</v>
      </c>
      <c r="L2702" s="35">
        <f>Data!BM62</f>
        <v>8.3516728859476235E-3</v>
      </c>
      <c r="Q2702" s="21">
        <v>0</v>
      </c>
      <c r="R2702" s="21">
        <v>2355.0375460144614</v>
      </c>
      <c r="S2702" s="21">
        <v>29041.508091850446</v>
      </c>
      <c r="T2702" s="38">
        <v>0.59210450230206368</v>
      </c>
    </row>
    <row r="2703" spans="1:20" x14ac:dyDescent="0.25">
      <c r="A2703" s="17" t="s">
        <v>274</v>
      </c>
      <c r="B2703" s="8" t="s">
        <v>338</v>
      </c>
      <c r="C2703" s="8" t="s">
        <v>72</v>
      </c>
      <c r="D2703" s="8" t="str">
        <f t="shared" si="267"/>
        <v>Week_49-generic-fifi</v>
      </c>
      <c r="E2703" s="8" t="str">
        <f t="shared" si="268"/>
        <v>Umbrella-vod.umb</v>
      </c>
      <c r="H2703" s="24">
        <f t="shared" si="272"/>
        <v>8.7413170809691673E-3</v>
      </c>
      <c r="I2703" s="6">
        <f t="shared" si="272"/>
        <v>3.39</v>
      </c>
      <c r="J2703" s="6">
        <f t="shared" si="272"/>
        <v>2035853.3090540378</v>
      </c>
      <c r="K2703" s="18">
        <f t="shared" si="272"/>
        <v>0.3</v>
      </c>
      <c r="L2703" s="35">
        <f>Data!BM63</f>
        <v>8.3516728859476235E-3</v>
      </c>
      <c r="Q2703" s="21">
        <v>0</v>
      </c>
      <c r="R2703" s="21">
        <v>1429.4576685127645</v>
      </c>
      <c r="S2703" s="21">
        <v>21426.248605211968</v>
      </c>
      <c r="T2703" s="38">
        <v>0.56378397789589707</v>
      </c>
    </row>
    <row r="2704" spans="1:20" x14ac:dyDescent="0.25">
      <c r="A2704" s="17" t="s">
        <v>275</v>
      </c>
      <c r="B2704" s="8" t="s">
        <v>338</v>
      </c>
      <c r="C2704" s="8" t="s">
        <v>72</v>
      </c>
      <c r="D2704" s="8" t="str">
        <f t="shared" si="267"/>
        <v>Week_50-generic-fifi</v>
      </c>
      <c r="E2704" s="8" t="str">
        <f t="shared" si="268"/>
        <v>Umbrella-vod.umb</v>
      </c>
      <c r="H2704" s="24">
        <f t="shared" si="272"/>
        <v>8.7413170809691673E-3</v>
      </c>
      <c r="I2704" s="6">
        <f t="shared" si="272"/>
        <v>3.39</v>
      </c>
      <c r="J2704" s="6">
        <f t="shared" si="272"/>
        <v>2035853.3090540378</v>
      </c>
      <c r="K2704" s="18">
        <f t="shared" si="272"/>
        <v>0.3</v>
      </c>
      <c r="L2704" s="35">
        <f>Data!BM64</f>
        <v>7.2983087381704474E-3</v>
      </c>
      <c r="Q2704" s="21">
        <v>0</v>
      </c>
      <c r="R2704" s="21">
        <v>2079.6434676070471</v>
      </c>
      <c r="S2704" s="21">
        <v>28346.596426017706</v>
      </c>
      <c r="T2704" s="38">
        <v>0.68276159464932995</v>
      </c>
    </row>
    <row r="2705" spans="1:20" x14ac:dyDescent="0.25">
      <c r="A2705" s="17" t="s">
        <v>276</v>
      </c>
      <c r="B2705" s="8" t="s">
        <v>338</v>
      </c>
      <c r="C2705" s="8" t="s">
        <v>72</v>
      </c>
      <c r="D2705" s="8" t="str">
        <f t="shared" si="267"/>
        <v>Week_51-generic-fifi</v>
      </c>
      <c r="E2705" s="8" t="str">
        <f t="shared" si="268"/>
        <v>Umbrella-vod.umb</v>
      </c>
      <c r="H2705" s="24">
        <f t="shared" si="272"/>
        <v>8.7413170809691673E-3</v>
      </c>
      <c r="I2705" s="6">
        <f t="shared" si="272"/>
        <v>3.39</v>
      </c>
      <c r="J2705" s="6">
        <f t="shared" si="272"/>
        <v>2035853.3090540378</v>
      </c>
      <c r="K2705" s="18">
        <f t="shared" si="272"/>
        <v>0.3</v>
      </c>
      <c r="L2705" s="35">
        <f>Data!BM65</f>
        <v>7.2983087381704474E-3</v>
      </c>
      <c r="Q2705" s="21">
        <v>0</v>
      </c>
      <c r="R2705" s="21">
        <v>2523.7246370444723</v>
      </c>
      <c r="S2705" s="21">
        <v>31755.740288875037</v>
      </c>
      <c r="T2705" s="38">
        <v>0.67549534530093913</v>
      </c>
    </row>
    <row r="2706" spans="1:20" x14ac:dyDescent="0.25">
      <c r="A2706" s="17" t="s">
        <v>277</v>
      </c>
      <c r="B2706" s="8" t="s">
        <v>338</v>
      </c>
      <c r="C2706" s="8" t="s">
        <v>72</v>
      </c>
      <c r="D2706" s="8" t="str">
        <f t="shared" si="267"/>
        <v>Week_52-generic-fifi</v>
      </c>
      <c r="E2706" s="8" t="str">
        <f t="shared" si="268"/>
        <v>Umbrella-vod.umb</v>
      </c>
      <c r="H2706" s="24">
        <f t="shared" si="272"/>
        <v>8.7413170809691673E-3</v>
      </c>
      <c r="I2706" s="6">
        <f t="shared" si="272"/>
        <v>3.39</v>
      </c>
      <c r="J2706" s="6">
        <f t="shared" si="272"/>
        <v>2035853.3090540378</v>
      </c>
      <c r="K2706" s="18">
        <f t="shared" si="272"/>
        <v>0.3</v>
      </c>
      <c r="L2706" s="35">
        <f>Data!BM66</f>
        <v>7.2983087381704474E-3</v>
      </c>
      <c r="Q2706" s="21">
        <v>0</v>
      </c>
      <c r="R2706" s="21">
        <v>1689.4712046629929</v>
      </c>
      <c r="S2706" s="21">
        <v>22257.41107745971</v>
      </c>
      <c r="T2706" s="38">
        <v>0.58534331436691556</v>
      </c>
    </row>
    <row r="2708" spans="1:20" x14ac:dyDescent="0.25">
      <c r="A2708" s="16" t="s">
        <v>328</v>
      </c>
      <c r="B2708" s="8" t="s">
        <v>338</v>
      </c>
      <c r="C2708" s="8" t="s">
        <v>72</v>
      </c>
      <c r="D2708" s="8" t="str">
        <f>A2708&amp;"-generic-cofi"</f>
        <v>Week_40_old-generic-cofi</v>
      </c>
      <c r="E2708" s="8" t="str">
        <f>IF(RIGHT(A2708,3)="old","Initial",B2708&amp;"-"&amp;C2708)</f>
        <v>Initial</v>
      </c>
      <c r="H2708" s="25">
        <f>SUMIFS(Data!N$2:N$48,Data!$L$2:$L$48,$C2708,Data!$M$2:$M$48,RIGHT($D2708,4))</f>
        <v>7.6908113887560487E-3</v>
      </c>
      <c r="I2708" s="42">
        <f>VLOOKUP(C2708,parms,8,FALSE)</f>
        <v>3.39</v>
      </c>
      <c r="J2708" s="28">
        <f>SUMIFS(Data!O$2:O$48,Data!$L$2:$L$48,$C2708,Data!$M$2:$M$48,RIGHT($D2708,4))</f>
        <v>1784299.7696383011</v>
      </c>
      <c r="K2708" s="25">
        <f>SUMIFS(Data!Q$2:Q$48,Data!$L$2:$L$48,$C2708,Data!$M$2:$M$48,RIGHT($D2708,4))</f>
        <v>0.3</v>
      </c>
      <c r="L2708" s="35">
        <f>Data!BM2</f>
        <v>8.2011922934080266E-3</v>
      </c>
      <c r="Q2708" s="21">
        <v>0</v>
      </c>
      <c r="R2708" s="21">
        <v>0</v>
      </c>
      <c r="S2708" s="21">
        <v>0</v>
      </c>
      <c r="T2708" s="38">
        <v>0</v>
      </c>
    </row>
    <row r="2709" spans="1:20" x14ac:dyDescent="0.25">
      <c r="A2709" s="16" t="s">
        <v>316</v>
      </c>
      <c r="B2709" s="8" t="s">
        <v>338</v>
      </c>
      <c r="C2709" s="8" t="s">
        <v>72</v>
      </c>
      <c r="D2709" s="8" t="str">
        <f t="shared" ref="D2709:D2772" si="273">A2709&amp;"-generic-cofi"</f>
        <v>Week_41_old-generic-cofi</v>
      </c>
      <c r="E2709" s="8" t="str">
        <f t="shared" ref="E2709:E2772" si="274">IF(RIGHT(A2709,3)="old","Initial",B2709&amp;"-"&amp;C2709)</f>
        <v>Initial</v>
      </c>
      <c r="H2709" s="24">
        <f t="shared" ref="H2709:K2724" si="275">H2708</f>
        <v>7.6908113887560487E-3</v>
      </c>
      <c r="I2709" s="6">
        <f>I2708</f>
        <v>3.39</v>
      </c>
      <c r="J2709" s="6">
        <f t="shared" si="275"/>
        <v>1784299.7696383011</v>
      </c>
      <c r="K2709" s="18">
        <f t="shared" si="275"/>
        <v>0.3</v>
      </c>
      <c r="L2709" s="35">
        <f>Data!BM3</f>
        <v>9.7059982188039962E-3</v>
      </c>
      <c r="Q2709" s="21">
        <v>0</v>
      </c>
      <c r="R2709" s="21">
        <v>0</v>
      </c>
      <c r="S2709" s="21">
        <v>0</v>
      </c>
      <c r="T2709" s="38">
        <v>0</v>
      </c>
    </row>
    <row r="2710" spans="1:20" x14ac:dyDescent="0.25">
      <c r="A2710" s="16" t="s">
        <v>317</v>
      </c>
      <c r="B2710" s="8" t="s">
        <v>338</v>
      </c>
      <c r="C2710" s="8" t="s">
        <v>72</v>
      </c>
      <c r="D2710" s="8" t="str">
        <f t="shared" si="273"/>
        <v>Week_42_old-generic-cofi</v>
      </c>
      <c r="E2710" s="8" t="str">
        <f t="shared" si="274"/>
        <v>Initial</v>
      </c>
      <c r="H2710" s="24">
        <f t="shared" si="275"/>
        <v>7.6908113887560487E-3</v>
      </c>
      <c r="I2710" s="6">
        <f t="shared" si="275"/>
        <v>3.39</v>
      </c>
      <c r="J2710" s="6">
        <f t="shared" si="275"/>
        <v>1784299.7696383011</v>
      </c>
      <c r="K2710" s="18">
        <f t="shared" si="275"/>
        <v>0.3</v>
      </c>
      <c r="L2710" s="35">
        <f>Data!BM4</f>
        <v>9.7059982188039962E-3</v>
      </c>
      <c r="Q2710" s="21">
        <v>0</v>
      </c>
      <c r="R2710" s="21">
        <v>0</v>
      </c>
      <c r="S2710" s="21">
        <v>0</v>
      </c>
      <c r="T2710" s="38">
        <v>0</v>
      </c>
    </row>
    <row r="2711" spans="1:20" x14ac:dyDescent="0.25">
      <c r="A2711" s="16" t="s">
        <v>318</v>
      </c>
      <c r="B2711" s="8" t="s">
        <v>338</v>
      </c>
      <c r="C2711" s="8" t="s">
        <v>72</v>
      </c>
      <c r="D2711" s="8" t="str">
        <f t="shared" si="273"/>
        <v>Week_43_old-generic-cofi</v>
      </c>
      <c r="E2711" s="8" t="str">
        <f t="shared" si="274"/>
        <v>Initial</v>
      </c>
      <c r="H2711" s="24">
        <f t="shared" si="275"/>
        <v>7.6908113887560487E-3</v>
      </c>
      <c r="I2711" s="6">
        <f t="shared" si="275"/>
        <v>3.39</v>
      </c>
      <c r="J2711" s="6">
        <f t="shared" si="275"/>
        <v>1784299.7696383011</v>
      </c>
      <c r="K2711" s="18">
        <f t="shared" si="275"/>
        <v>0.3</v>
      </c>
      <c r="L2711" s="35">
        <f>Data!BM5</f>
        <v>9.7059982188039962E-3</v>
      </c>
      <c r="Q2711" s="21">
        <v>0</v>
      </c>
      <c r="R2711" s="21">
        <v>0</v>
      </c>
      <c r="S2711" s="21">
        <v>0</v>
      </c>
      <c r="T2711" s="38">
        <v>0</v>
      </c>
    </row>
    <row r="2712" spans="1:20" x14ac:dyDescent="0.25">
      <c r="A2712" s="16" t="s">
        <v>319</v>
      </c>
      <c r="B2712" s="8" t="s">
        <v>338</v>
      </c>
      <c r="C2712" s="8" t="s">
        <v>72</v>
      </c>
      <c r="D2712" s="8" t="str">
        <f t="shared" si="273"/>
        <v>Week_44_old-generic-cofi</v>
      </c>
      <c r="E2712" s="8" t="str">
        <f t="shared" si="274"/>
        <v>Initial</v>
      </c>
      <c r="H2712" s="24">
        <f t="shared" si="275"/>
        <v>7.6908113887560487E-3</v>
      </c>
      <c r="I2712" s="6">
        <f t="shared" si="275"/>
        <v>3.39</v>
      </c>
      <c r="J2712" s="6">
        <f t="shared" si="275"/>
        <v>1784299.7696383011</v>
      </c>
      <c r="K2712" s="18">
        <f t="shared" si="275"/>
        <v>0.3</v>
      </c>
      <c r="L2712" s="35">
        <f>Data!BM6</f>
        <v>9.7059982188039962E-3</v>
      </c>
      <c r="Q2712" s="21">
        <v>0</v>
      </c>
      <c r="R2712" s="21">
        <v>0</v>
      </c>
      <c r="S2712" s="21">
        <v>0</v>
      </c>
      <c r="T2712" s="38">
        <v>0</v>
      </c>
    </row>
    <row r="2713" spans="1:20" x14ac:dyDescent="0.25">
      <c r="A2713" s="16" t="s">
        <v>320</v>
      </c>
      <c r="B2713" s="8" t="s">
        <v>338</v>
      </c>
      <c r="C2713" s="8" t="s">
        <v>72</v>
      </c>
      <c r="D2713" s="8" t="str">
        <f t="shared" si="273"/>
        <v>Week_45_old-generic-cofi</v>
      </c>
      <c r="E2713" s="8" t="str">
        <f t="shared" si="274"/>
        <v>Initial</v>
      </c>
      <c r="H2713" s="24">
        <f t="shared" si="275"/>
        <v>7.6908113887560487E-3</v>
      </c>
      <c r="I2713" s="6">
        <f t="shared" si="275"/>
        <v>3.39</v>
      </c>
      <c r="J2713" s="6">
        <f t="shared" si="275"/>
        <v>1784299.7696383011</v>
      </c>
      <c r="K2713" s="18">
        <f t="shared" si="275"/>
        <v>0.3</v>
      </c>
      <c r="L2713" s="35">
        <f>Data!BM7</f>
        <v>8.3516728859476235E-3</v>
      </c>
      <c r="Q2713" s="21">
        <v>0</v>
      </c>
      <c r="R2713" s="21">
        <v>0</v>
      </c>
      <c r="S2713" s="21">
        <v>0</v>
      </c>
      <c r="T2713" s="38">
        <v>0</v>
      </c>
    </row>
    <row r="2714" spans="1:20" x14ac:dyDescent="0.25">
      <c r="A2714" s="16" t="s">
        <v>321</v>
      </c>
      <c r="B2714" s="8" t="s">
        <v>338</v>
      </c>
      <c r="C2714" s="8" t="s">
        <v>72</v>
      </c>
      <c r="D2714" s="8" t="str">
        <f t="shared" si="273"/>
        <v>Week_46_old-generic-cofi</v>
      </c>
      <c r="E2714" s="8" t="str">
        <f t="shared" si="274"/>
        <v>Initial</v>
      </c>
      <c r="H2714" s="24">
        <f t="shared" si="275"/>
        <v>7.6908113887560487E-3</v>
      </c>
      <c r="I2714" s="6">
        <f t="shared" si="275"/>
        <v>3.39</v>
      </c>
      <c r="J2714" s="6">
        <f t="shared" si="275"/>
        <v>1784299.7696383011</v>
      </c>
      <c r="K2714" s="18">
        <f t="shared" si="275"/>
        <v>0.3</v>
      </c>
      <c r="L2714" s="35">
        <f>Data!BM8</f>
        <v>8.3516728859476235E-3</v>
      </c>
      <c r="Q2714" s="21">
        <v>0</v>
      </c>
      <c r="R2714" s="21">
        <v>0</v>
      </c>
      <c r="S2714" s="21">
        <v>0</v>
      </c>
      <c r="T2714" s="38">
        <v>0</v>
      </c>
    </row>
    <row r="2715" spans="1:20" x14ac:dyDescent="0.25">
      <c r="A2715" s="16" t="s">
        <v>322</v>
      </c>
      <c r="B2715" s="8" t="s">
        <v>338</v>
      </c>
      <c r="C2715" s="8" t="s">
        <v>72</v>
      </c>
      <c r="D2715" s="8" t="str">
        <f t="shared" si="273"/>
        <v>Week_47_old-generic-cofi</v>
      </c>
      <c r="E2715" s="8" t="str">
        <f t="shared" si="274"/>
        <v>Initial</v>
      </c>
      <c r="H2715" s="24">
        <f t="shared" si="275"/>
        <v>7.6908113887560487E-3</v>
      </c>
      <c r="I2715" s="6">
        <f t="shared" si="275"/>
        <v>3.39</v>
      </c>
      <c r="J2715" s="6">
        <f t="shared" si="275"/>
        <v>1784299.7696383011</v>
      </c>
      <c r="K2715" s="18">
        <f t="shared" si="275"/>
        <v>0.3</v>
      </c>
      <c r="L2715" s="35">
        <f>Data!BM9</f>
        <v>8.3516728859476235E-3</v>
      </c>
      <c r="Q2715" s="21">
        <v>0</v>
      </c>
      <c r="R2715" s="21">
        <v>0</v>
      </c>
      <c r="S2715" s="21">
        <v>0</v>
      </c>
      <c r="T2715" s="38">
        <v>0</v>
      </c>
    </row>
    <row r="2716" spans="1:20" x14ac:dyDescent="0.25">
      <c r="A2716" s="16" t="s">
        <v>323</v>
      </c>
      <c r="B2716" s="8" t="s">
        <v>338</v>
      </c>
      <c r="C2716" s="8" t="s">
        <v>72</v>
      </c>
      <c r="D2716" s="8" t="str">
        <f t="shared" si="273"/>
        <v>Week_48_old-generic-cofi</v>
      </c>
      <c r="E2716" s="8" t="str">
        <f t="shared" si="274"/>
        <v>Initial</v>
      </c>
      <c r="H2716" s="24">
        <f t="shared" si="275"/>
        <v>7.6908113887560487E-3</v>
      </c>
      <c r="I2716" s="6">
        <f t="shared" si="275"/>
        <v>3.39</v>
      </c>
      <c r="J2716" s="6">
        <f t="shared" si="275"/>
        <v>1784299.7696383011</v>
      </c>
      <c r="K2716" s="18">
        <f t="shared" si="275"/>
        <v>0.3</v>
      </c>
      <c r="L2716" s="35">
        <f>Data!BM10</f>
        <v>8.3516728859476235E-3</v>
      </c>
      <c r="Q2716" s="21">
        <v>0</v>
      </c>
      <c r="R2716" s="21">
        <v>0</v>
      </c>
      <c r="S2716" s="21">
        <v>0</v>
      </c>
      <c r="T2716" s="38">
        <v>0</v>
      </c>
    </row>
    <row r="2717" spans="1:20" x14ac:dyDescent="0.25">
      <c r="A2717" s="16" t="s">
        <v>324</v>
      </c>
      <c r="B2717" s="8" t="s">
        <v>338</v>
      </c>
      <c r="C2717" s="8" t="s">
        <v>72</v>
      </c>
      <c r="D2717" s="8" t="str">
        <f t="shared" si="273"/>
        <v>Week_49_old-generic-cofi</v>
      </c>
      <c r="E2717" s="8" t="str">
        <f t="shared" si="274"/>
        <v>Initial</v>
      </c>
      <c r="H2717" s="24">
        <f t="shared" si="275"/>
        <v>7.6908113887560487E-3</v>
      </c>
      <c r="I2717" s="6">
        <f t="shared" si="275"/>
        <v>3.39</v>
      </c>
      <c r="J2717" s="6">
        <f t="shared" si="275"/>
        <v>1784299.7696383011</v>
      </c>
      <c r="K2717" s="18">
        <f t="shared" si="275"/>
        <v>0.3</v>
      </c>
      <c r="L2717" s="35">
        <f>Data!BM11</f>
        <v>8.3516728859476235E-3</v>
      </c>
      <c r="Q2717" s="21">
        <v>0</v>
      </c>
      <c r="R2717" s="21">
        <v>0</v>
      </c>
      <c r="S2717" s="21">
        <v>0</v>
      </c>
      <c r="T2717" s="38">
        <v>0</v>
      </c>
    </row>
    <row r="2718" spans="1:20" x14ac:dyDescent="0.25">
      <c r="A2718" s="16" t="s">
        <v>325</v>
      </c>
      <c r="B2718" s="8" t="s">
        <v>338</v>
      </c>
      <c r="C2718" s="8" t="s">
        <v>72</v>
      </c>
      <c r="D2718" s="8" t="str">
        <f t="shared" si="273"/>
        <v>Week_50_old-generic-cofi</v>
      </c>
      <c r="E2718" s="8" t="str">
        <f t="shared" si="274"/>
        <v>Initial</v>
      </c>
      <c r="H2718" s="24">
        <f t="shared" si="275"/>
        <v>7.6908113887560487E-3</v>
      </c>
      <c r="I2718" s="6">
        <f t="shared" si="275"/>
        <v>3.39</v>
      </c>
      <c r="J2718" s="6">
        <f t="shared" si="275"/>
        <v>1784299.7696383011</v>
      </c>
      <c r="K2718" s="18">
        <f t="shared" si="275"/>
        <v>0.3</v>
      </c>
      <c r="L2718" s="35">
        <f>Data!BM12</f>
        <v>7.2983087381704474E-3</v>
      </c>
      <c r="Q2718" s="21">
        <v>0</v>
      </c>
      <c r="R2718" s="21">
        <v>0</v>
      </c>
      <c r="S2718" s="21">
        <v>0</v>
      </c>
      <c r="T2718" s="38">
        <v>0</v>
      </c>
    </row>
    <row r="2719" spans="1:20" x14ac:dyDescent="0.25">
      <c r="A2719" s="16" t="s">
        <v>326</v>
      </c>
      <c r="B2719" s="8" t="s">
        <v>338</v>
      </c>
      <c r="C2719" s="8" t="s">
        <v>72</v>
      </c>
      <c r="D2719" s="8" t="str">
        <f t="shared" si="273"/>
        <v>Week_51_old-generic-cofi</v>
      </c>
      <c r="E2719" s="8" t="str">
        <f t="shared" si="274"/>
        <v>Initial</v>
      </c>
      <c r="H2719" s="24">
        <f t="shared" si="275"/>
        <v>7.6908113887560487E-3</v>
      </c>
      <c r="I2719" s="6">
        <f t="shared" si="275"/>
        <v>3.39</v>
      </c>
      <c r="J2719" s="6">
        <f t="shared" si="275"/>
        <v>1784299.7696383011</v>
      </c>
      <c r="K2719" s="18">
        <f t="shared" si="275"/>
        <v>0.3</v>
      </c>
      <c r="L2719" s="35">
        <f>Data!BM13</f>
        <v>7.2983087381704474E-3</v>
      </c>
      <c r="Q2719" s="21">
        <v>0</v>
      </c>
      <c r="R2719" s="21">
        <v>0</v>
      </c>
      <c r="S2719" s="21">
        <v>0</v>
      </c>
      <c r="T2719" s="38">
        <v>0</v>
      </c>
    </row>
    <row r="2720" spans="1:20" x14ac:dyDescent="0.25">
      <c r="A2720" s="16" t="s">
        <v>327</v>
      </c>
      <c r="B2720" s="8" t="s">
        <v>338</v>
      </c>
      <c r="C2720" s="8" t="s">
        <v>72</v>
      </c>
      <c r="D2720" s="8" t="str">
        <f t="shared" si="273"/>
        <v>Week_52_old-generic-cofi</v>
      </c>
      <c r="E2720" s="8" t="str">
        <f t="shared" si="274"/>
        <v>Initial</v>
      </c>
      <c r="H2720" s="24">
        <f t="shared" si="275"/>
        <v>7.6908113887560487E-3</v>
      </c>
      <c r="I2720" s="6">
        <f t="shared" si="275"/>
        <v>3.39</v>
      </c>
      <c r="J2720" s="6">
        <f t="shared" si="275"/>
        <v>1784299.7696383011</v>
      </c>
      <c r="K2720" s="18">
        <f t="shared" si="275"/>
        <v>0.3</v>
      </c>
      <c r="L2720" s="35">
        <f>Data!BM14</f>
        <v>7.2983087381704474E-3</v>
      </c>
      <c r="Q2720" s="21">
        <v>0</v>
      </c>
      <c r="R2720" s="21">
        <v>0</v>
      </c>
      <c r="S2720" s="21">
        <v>0</v>
      </c>
      <c r="T2720" s="38">
        <v>0</v>
      </c>
    </row>
    <row r="2721" spans="1:20" x14ac:dyDescent="0.25">
      <c r="A2721" s="17" t="s">
        <v>262</v>
      </c>
      <c r="B2721" s="8" t="s">
        <v>338</v>
      </c>
      <c r="C2721" s="8" t="s">
        <v>72</v>
      </c>
      <c r="D2721" s="8" t="str">
        <f t="shared" si="273"/>
        <v>Week_01-generic-cofi</v>
      </c>
      <c r="E2721" s="8" t="str">
        <f t="shared" si="274"/>
        <v>Umbrella-vod.umb</v>
      </c>
      <c r="H2721" s="24">
        <f t="shared" si="275"/>
        <v>7.6908113887560487E-3</v>
      </c>
      <c r="I2721" s="6">
        <f t="shared" si="275"/>
        <v>3.39</v>
      </c>
      <c r="J2721" s="6">
        <f t="shared" si="275"/>
        <v>1784299.7696383011</v>
      </c>
      <c r="K2721" s="18">
        <f t="shared" si="275"/>
        <v>0.3</v>
      </c>
      <c r="L2721" s="35">
        <f>Data!BM15</f>
        <v>7.2983087381704474E-3</v>
      </c>
      <c r="Q2721" s="21">
        <v>0</v>
      </c>
      <c r="R2721" s="21">
        <v>829.2397990429746</v>
      </c>
      <c r="S2721" s="21">
        <v>15953.821366401338</v>
      </c>
      <c r="T2721" s="38">
        <v>0.71022437964845997</v>
      </c>
    </row>
    <row r="2722" spans="1:20" x14ac:dyDescent="0.25">
      <c r="A2722" s="17" t="s">
        <v>263</v>
      </c>
      <c r="B2722" s="8" t="s">
        <v>338</v>
      </c>
      <c r="C2722" s="8" t="s">
        <v>72</v>
      </c>
      <c r="D2722" s="8" t="str">
        <f t="shared" si="273"/>
        <v>Week_02-generic-cofi</v>
      </c>
      <c r="E2722" s="8" t="str">
        <f t="shared" si="274"/>
        <v>Umbrella-vod.umb</v>
      </c>
      <c r="H2722" s="24">
        <f t="shared" si="275"/>
        <v>7.6908113887560487E-3</v>
      </c>
      <c r="I2722" s="6">
        <f t="shared" si="275"/>
        <v>3.39</v>
      </c>
      <c r="J2722" s="6">
        <f t="shared" si="275"/>
        <v>1784299.7696383011</v>
      </c>
      <c r="K2722" s="18">
        <f t="shared" si="275"/>
        <v>0.3</v>
      </c>
      <c r="L2722" s="35">
        <f>Data!BM16</f>
        <v>6.922107256821455E-3</v>
      </c>
      <c r="Q2722" s="21">
        <v>0</v>
      </c>
      <c r="R2722" s="21">
        <v>1147.8766633175737</v>
      </c>
      <c r="S2722" s="21">
        <v>21212.549410126896</v>
      </c>
      <c r="T2722" s="38">
        <v>0.78684505468650345</v>
      </c>
    </row>
    <row r="2723" spans="1:20" x14ac:dyDescent="0.25">
      <c r="A2723" s="17" t="s">
        <v>264</v>
      </c>
      <c r="B2723" s="8" t="s">
        <v>338</v>
      </c>
      <c r="C2723" s="8" t="s">
        <v>72</v>
      </c>
      <c r="D2723" s="8" t="str">
        <f t="shared" si="273"/>
        <v>Week_03-generic-cofi</v>
      </c>
      <c r="E2723" s="8" t="str">
        <f t="shared" si="274"/>
        <v>Umbrella-vod.umb</v>
      </c>
      <c r="H2723" s="24">
        <f t="shared" si="275"/>
        <v>7.6908113887560487E-3</v>
      </c>
      <c r="I2723" s="6">
        <f t="shared" si="275"/>
        <v>3.39</v>
      </c>
      <c r="J2723" s="6">
        <f t="shared" si="275"/>
        <v>1784299.7696383011</v>
      </c>
      <c r="K2723" s="18">
        <f t="shared" si="275"/>
        <v>0.3</v>
      </c>
      <c r="L2723" s="35">
        <f>Data!BM17</f>
        <v>6.922107256821455E-3</v>
      </c>
      <c r="Q2723" s="21">
        <v>0</v>
      </c>
      <c r="R2723" s="21">
        <v>816.73365201633658</v>
      </c>
      <c r="S2723" s="21">
        <v>17165.927614769331</v>
      </c>
      <c r="T2723" s="38">
        <v>0.74346585388149644</v>
      </c>
    </row>
    <row r="2724" spans="1:20" x14ac:dyDescent="0.25">
      <c r="A2724" s="17" t="s">
        <v>265</v>
      </c>
      <c r="B2724" s="8" t="s">
        <v>338</v>
      </c>
      <c r="C2724" s="8" t="s">
        <v>72</v>
      </c>
      <c r="D2724" s="8" t="str">
        <f t="shared" si="273"/>
        <v>Week_04-generic-cofi</v>
      </c>
      <c r="E2724" s="8" t="str">
        <f t="shared" si="274"/>
        <v>Umbrella-vod.umb</v>
      </c>
      <c r="H2724" s="24">
        <f t="shared" si="275"/>
        <v>7.6908113887560487E-3</v>
      </c>
      <c r="I2724" s="6">
        <f t="shared" si="275"/>
        <v>3.39</v>
      </c>
      <c r="J2724" s="6">
        <f t="shared" si="275"/>
        <v>1784299.7696383011</v>
      </c>
      <c r="K2724" s="18">
        <f t="shared" si="275"/>
        <v>0.3</v>
      </c>
      <c r="L2724" s="35">
        <f>Data!BM18</f>
        <v>6.922107256821455E-3</v>
      </c>
      <c r="Q2724" s="21">
        <v>0</v>
      </c>
      <c r="R2724" s="21">
        <v>545.46156905395185</v>
      </c>
      <c r="S2724" s="21">
        <v>12526.139961848659</v>
      </c>
      <c r="T2724" s="38">
        <v>0.68745292495474741</v>
      </c>
    </row>
    <row r="2725" spans="1:20" x14ac:dyDescent="0.25">
      <c r="A2725" s="17" t="s">
        <v>266</v>
      </c>
      <c r="B2725" s="8" t="s">
        <v>338</v>
      </c>
      <c r="C2725" s="8" t="s">
        <v>72</v>
      </c>
      <c r="D2725" s="8" t="str">
        <f t="shared" si="273"/>
        <v>Week_05-generic-cofi</v>
      </c>
      <c r="E2725" s="8" t="str">
        <f t="shared" si="274"/>
        <v>Umbrella-vod.umb</v>
      </c>
      <c r="H2725" s="24">
        <f t="shared" ref="H2725:K2740" si="276">H2724</f>
        <v>7.6908113887560487E-3</v>
      </c>
      <c r="I2725" s="6">
        <f t="shared" si="276"/>
        <v>3.39</v>
      </c>
      <c r="J2725" s="6">
        <f t="shared" si="276"/>
        <v>1784299.7696383011</v>
      </c>
      <c r="K2725" s="18">
        <f t="shared" si="276"/>
        <v>0.3</v>
      </c>
      <c r="L2725" s="35">
        <f>Data!BM19</f>
        <v>6.922107256821455E-3</v>
      </c>
      <c r="Q2725" s="21">
        <v>0</v>
      </c>
      <c r="R2725" s="21">
        <v>816.00891509770929</v>
      </c>
      <c r="S2725" s="21">
        <v>17036.648296561762</v>
      </c>
      <c r="T2725" s="38">
        <v>0.74301846416117145</v>
      </c>
    </row>
    <row r="2726" spans="1:20" x14ac:dyDescent="0.25">
      <c r="A2726" s="17" t="s">
        <v>267</v>
      </c>
      <c r="B2726" s="8" t="s">
        <v>338</v>
      </c>
      <c r="C2726" s="8" t="s">
        <v>72</v>
      </c>
      <c r="D2726" s="8" t="str">
        <f t="shared" si="273"/>
        <v>Week_06-generic-cofi</v>
      </c>
      <c r="E2726" s="8" t="str">
        <f t="shared" si="274"/>
        <v>Umbrella-vod.umb</v>
      </c>
      <c r="H2726" s="24">
        <f t="shared" si="276"/>
        <v>7.6908113887560487E-3</v>
      </c>
      <c r="I2726" s="6">
        <f t="shared" si="276"/>
        <v>3.39</v>
      </c>
      <c r="J2726" s="6">
        <f t="shared" si="276"/>
        <v>1784299.7696383011</v>
      </c>
      <c r="K2726" s="18">
        <f t="shared" si="276"/>
        <v>0.3</v>
      </c>
      <c r="L2726" s="35">
        <f>Data!BM20</f>
        <v>7.1478281456308504E-3</v>
      </c>
      <c r="Q2726" s="21">
        <v>0</v>
      </c>
      <c r="R2726" s="21">
        <v>803.76168015920291</v>
      </c>
      <c r="S2726" s="21">
        <v>16798.413564512979</v>
      </c>
      <c r="T2726" s="38">
        <v>0.72476133127686704</v>
      </c>
    </row>
    <row r="2727" spans="1:20" x14ac:dyDescent="0.25">
      <c r="A2727" s="17" t="s">
        <v>268</v>
      </c>
      <c r="B2727" s="8" t="s">
        <v>338</v>
      </c>
      <c r="C2727" s="8" t="s">
        <v>72</v>
      </c>
      <c r="D2727" s="8" t="str">
        <f t="shared" si="273"/>
        <v>Week_07-generic-cofi</v>
      </c>
      <c r="E2727" s="8" t="str">
        <f t="shared" si="274"/>
        <v>Umbrella-vod.umb</v>
      </c>
      <c r="H2727" s="24">
        <f t="shared" si="276"/>
        <v>7.6908113887560487E-3</v>
      </c>
      <c r="I2727" s="6">
        <f t="shared" si="276"/>
        <v>3.39</v>
      </c>
      <c r="J2727" s="6">
        <f t="shared" si="276"/>
        <v>1784299.7696383011</v>
      </c>
      <c r="K2727" s="18">
        <f t="shared" si="276"/>
        <v>0.3</v>
      </c>
      <c r="L2727" s="35">
        <f>Data!BM21</f>
        <v>7.1478281456308504E-3</v>
      </c>
      <c r="Q2727" s="21">
        <v>0</v>
      </c>
      <c r="R2727" s="21">
        <v>549.86462078517991</v>
      </c>
      <c r="S2727" s="21">
        <v>13252.193926341813</v>
      </c>
      <c r="T2727" s="38">
        <v>0.72636951461698807</v>
      </c>
    </row>
    <row r="2728" spans="1:20" x14ac:dyDescent="0.25">
      <c r="A2728" s="17" t="s">
        <v>269</v>
      </c>
      <c r="B2728" s="8" t="s">
        <v>338</v>
      </c>
      <c r="C2728" s="8" t="s">
        <v>72</v>
      </c>
      <c r="D2728" s="8" t="str">
        <f t="shared" si="273"/>
        <v>Week_08-generic-cofi</v>
      </c>
      <c r="E2728" s="8" t="str">
        <f t="shared" si="274"/>
        <v>Umbrella-vod.umb</v>
      </c>
      <c r="H2728" s="24">
        <f t="shared" si="276"/>
        <v>7.6908113887560487E-3</v>
      </c>
      <c r="I2728" s="6">
        <f t="shared" si="276"/>
        <v>3.39</v>
      </c>
      <c r="J2728" s="6">
        <f t="shared" si="276"/>
        <v>1784299.7696383011</v>
      </c>
      <c r="K2728" s="18">
        <f t="shared" si="276"/>
        <v>0.3</v>
      </c>
      <c r="L2728" s="35">
        <f>Data!BM22</f>
        <v>7.1478281456308504E-3</v>
      </c>
      <c r="Q2728" s="21">
        <v>0</v>
      </c>
      <c r="R2728" s="21">
        <v>938.0996449379262</v>
      </c>
      <c r="S2728" s="21">
        <v>19649.340335760957</v>
      </c>
      <c r="T2728" s="38">
        <v>0.74656091139384673</v>
      </c>
    </row>
    <row r="2729" spans="1:20" x14ac:dyDescent="0.25">
      <c r="A2729" s="17" t="s">
        <v>270</v>
      </c>
      <c r="B2729" s="8" t="s">
        <v>338</v>
      </c>
      <c r="C2729" s="8" t="s">
        <v>72</v>
      </c>
      <c r="D2729" s="8" t="str">
        <f t="shared" si="273"/>
        <v>Week_09-generic-cofi</v>
      </c>
      <c r="E2729" s="8" t="str">
        <f t="shared" si="274"/>
        <v>Umbrella-vod.umb</v>
      </c>
      <c r="H2729" s="24">
        <f t="shared" si="276"/>
        <v>7.6908113887560487E-3</v>
      </c>
      <c r="I2729" s="6">
        <f t="shared" si="276"/>
        <v>3.39</v>
      </c>
      <c r="J2729" s="6">
        <f t="shared" si="276"/>
        <v>1784299.7696383011</v>
      </c>
      <c r="K2729" s="18">
        <f t="shared" si="276"/>
        <v>0.3</v>
      </c>
      <c r="L2729" s="35">
        <f>Data!BM23</f>
        <v>7.1478281456308504E-3</v>
      </c>
      <c r="Q2729" s="21">
        <v>0</v>
      </c>
      <c r="R2729" s="21">
        <v>862.9486760777279</v>
      </c>
      <c r="S2729" s="21">
        <v>17791.847055817532</v>
      </c>
      <c r="T2729" s="38">
        <v>0.75313858694476499</v>
      </c>
    </row>
    <row r="2730" spans="1:20" x14ac:dyDescent="0.25">
      <c r="A2730" s="17" t="s">
        <v>249</v>
      </c>
      <c r="B2730" s="8" t="s">
        <v>338</v>
      </c>
      <c r="C2730" s="8" t="s">
        <v>72</v>
      </c>
      <c r="D2730" s="8" t="str">
        <f t="shared" si="273"/>
        <v>Week_10-generic-cofi</v>
      </c>
      <c r="E2730" s="8" t="str">
        <f t="shared" si="274"/>
        <v>Umbrella-vod.umb</v>
      </c>
      <c r="H2730" s="24">
        <f t="shared" si="276"/>
        <v>7.6908113887560487E-3</v>
      </c>
      <c r="I2730" s="6">
        <f t="shared" si="276"/>
        <v>3.39</v>
      </c>
      <c r="J2730" s="6">
        <f t="shared" si="276"/>
        <v>1784299.7696383011</v>
      </c>
      <c r="K2730" s="18">
        <f t="shared" si="276"/>
        <v>0.3</v>
      </c>
      <c r="L2730" s="35">
        <f>Data!BM24</f>
        <v>7.1478281456308504E-3</v>
      </c>
      <c r="Q2730" s="21">
        <v>0</v>
      </c>
      <c r="R2730" s="21">
        <v>881.17554886575329</v>
      </c>
      <c r="S2730" s="21">
        <v>18449.121546566661</v>
      </c>
      <c r="T2730" s="38">
        <v>0.75549992692832935</v>
      </c>
    </row>
    <row r="2731" spans="1:20" x14ac:dyDescent="0.25">
      <c r="A2731" s="17" t="s">
        <v>250</v>
      </c>
      <c r="B2731" s="8" t="s">
        <v>338</v>
      </c>
      <c r="C2731" s="8" t="s">
        <v>72</v>
      </c>
      <c r="D2731" s="8" t="str">
        <f t="shared" si="273"/>
        <v>Week_11-generic-cofi</v>
      </c>
      <c r="E2731" s="8" t="str">
        <f t="shared" si="274"/>
        <v>Umbrella-vod.umb</v>
      </c>
      <c r="H2731" s="24">
        <f t="shared" si="276"/>
        <v>7.6908113887560487E-3</v>
      </c>
      <c r="I2731" s="6">
        <f t="shared" si="276"/>
        <v>3.39</v>
      </c>
      <c r="J2731" s="6">
        <f t="shared" si="276"/>
        <v>1784299.7696383011</v>
      </c>
      <c r="K2731" s="18">
        <f t="shared" si="276"/>
        <v>0.3</v>
      </c>
      <c r="L2731" s="35">
        <f>Data!BM25</f>
        <v>7.1478281456308504E-3</v>
      </c>
      <c r="Q2731" s="21">
        <v>0</v>
      </c>
      <c r="R2731" s="21">
        <v>755.17684996468074</v>
      </c>
      <c r="S2731" s="21">
        <v>16559.822066180088</v>
      </c>
      <c r="T2731" s="38">
        <v>0.75619050913083963</v>
      </c>
    </row>
    <row r="2732" spans="1:20" x14ac:dyDescent="0.25">
      <c r="A2732" s="17" t="s">
        <v>251</v>
      </c>
      <c r="B2732" s="8" t="s">
        <v>338</v>
      </c>
      <c r="C2732" s="8" t="s">
        <v>72</v>
      </c>
      <c r="D2732" s="8" t="str">
        <f t="shared" si="273"/>
        <v>Week_12-generic-cofi</v>
      </c>
      <c r="E2732" s="8" t="str">
        <f t="shared" si="274"/>
        <v>Umbrella-vod.umb</v>
      </c>
      <c r="H2732" s="24">
        <f t="shared" si="276"/>
        <v>7.6908113887560487E-3</v>
      </c>
      <c r="I2732" s="6">
        <f t="shared" si="276"/>
        <v>3.39</v>
      </c>
      <c r="J2732" s="6">
        <f t="shared" si="276"/>
        <v>1784299.7696383011</v>
      </c>
      <c r="K2732" s="18">
        <f t="shared" si="276"/>
        <v>0.3</v>
      </c>
      <c r="L2732" s="35">
        <f>Data!BM26</f>
        <v>7.1478281456308504E-3</v>
      </c>
      <c r="Q2732" s="21">
        <v>0</v>
      </c>
      <c r="R2732" s="21">
        <v>756.66826928382716</v>
      </c>
      <c r="S2732" s="21">
        <v>16603.62809770989</v>
      </c>
      <c r="T2732" s="38">
        <v>0.72890243092376816</v>
      </c>
    </row>
    <row r="2733" spans="1:20" x14ac:dyDescent="0.25">
      <c r="A2733" s="17" t="s">
        <v>252</v>
      </c>
      <c r="B2733" s="8" t="s">
        <v>338</v>
      </c>
      <c r="C2733" s="8" t="s">
        <v>72</v>
      </c>
      <c r="D2733" s="8" t="str">
        <f t="shared" si="273"/>
        <v>Week_13-generic-cofi</v>
      </c>
      <c r="E2733" s="8" t="str">
        <f t="shared" si="274"/>
        <v>Umbrella-vod.umb</v>
      </c>
      <c r="H2733" s="24">
        <f t="shared" si="276"/>
        <v>7.6908113887560487E-3</v>
      </c>
      <c r="I2733" s="6">
        <f t="shared" si="276"/>
        <v>3.39</v>
      </c>
      <c r="J2733" s="6">
        <f t="shared" si="276"/>
        <v>1784299.7696383011</v>
      </c>
      <c r="K2733" s="18">
        <f t="shared" si="276"/>
        <v>0.3</v>
      </c>
      <c r="L2733" s="35">
        <f>Data!BM27</f>
        <v>7.1478281456308504E-3</v>
      </c>
      <c r="Q2733" s="21">
        <v>0</v>
      </c>
      <c r="R2733" s="21">
        <v>805.10054878934557</v>
      </c>
      <c r="S2733" s="21">
        <v>17519.614125624801</v>
      </c>
      <c r="T2733" s="38">
        <v>0.77813823354631495</v>
      </c>
    </row>
    <row r="2734" spans="1:20" x14ac:dyDescent="0.25">
      <c r="A2734" s="17" t="s">
        <v>253</v>
      </c>
      <c r="B2734" s="8" t="s">
        <v>338</v>
      </c>
      <c r="C2734" s="8" t="s">
        <v>72</v>
      </c>
      <c r="D2734" s="8" t="str">
        <f t="shared" si="273"/>
        <v>Week_14-generic-cofi</v>
      </c>
      <c r="E2734" s="8" t="str">
        <f t="shared" si="274"/>
        <v>Umbrella-vod.umb</v>
      </c>
      <c r="H2734" s="24">
        <f t="shared" si="276"/>
        <v>7.6908113887560487E-3</v>
      </c>
      <c r="I2734" s="6">
        <f t="shared" si="276"/>
        <v>3.39</v>
      </c>
      <c r="J2734" s="6">
        <f t="shared" si="276"/>
        <v>1784299.7696383011</v>
      </c>
      <c r="K2734" s="18">
        <f t="shared" si="276"/>
        <v>0.3</v>
      </c>
      <c r="L2734" s="35">
        <f>Data!BM28</f>
        <v>7.1478281456308504E-3</v>
      </c>
      <c r="Q2734" s="21">
        <v>0</v>
      </c>
      <c r="R2734" s="21">
        <v>973.1625568757986</v>
      </c>
      <c r="S2734" s="21">
        <v>20746.984131287576</v>
      </c>
      <c r="T2734" s="38">
        <v>0.77252983237616646</v>
      </c>
    </row>
    <row r="2735" spans="1:20" x14ac:dyDescent="0.25">
      <c r="A2735" s="17" t="s">
        <v>254</v>
      </c>
      <c r="B2735" s="8" t="s">
        <v>338</v>
      </c>
      <c r="C2735" s="8" t="s">
        <v>72</v>
      </c>
      <c r="D2735" s="8" t="str">
        <f t="shared" si="273"/>
        <v>Week_15-generic-cofi</v>
      </c>
      <c r="E2735" s="8" t="str">
        <f t="shared" si="274"/>
        <v>Umbrella-vod.umb</v>
      </c>
      <c r="H2735" s="24">
        <f t="shared" si="276"/>
        <v>7.6908113887560487E-3</v>
      </c>
      <c r="I2735" s="6">
        <f t="shared" si="276"/>
        <v>3.39</v>
      </c>
      <c r="J2735" s="6">
        <f t="shared" si="276"/>
        <v>1784299.7696383011</v>
      </c>
      <c r="K2735" s="18">
        <f t="shared" si="276"/>
        <v>0.3</v>
      </c>
      <c r="L2735" s="35">
        <f>Data!BM29</f>
        <v>7.3735490344402459E-3</v>
      </c>
      <c r="Q2735" s="21">
        <v>0</v>
      </c>
      <c r="R2735" s="21">
        <v>617.41858669145279</v>
      </c>
      <c r="S2735" s="21">
        <v>13434.666532602834</v>
      </c>
      <c r="T2735" s="38">
        <v>0.67611702885459191</v>
      </c>
    </row>
    <row r="2736" spans="1:20" x14ac:dyDescent="0.25">
      <c r="A2736" s="17" t="s">
        <v>255</v>
      </c>
      <c r="B2736" s="8" t="s">
        <v>338</v>
      </c>
      <c r="C2736" s="8" t="s">
        <v>72</v>
      </c>
      <c r="D2736" s="8" t="str">
        <f t="shared" si="273"/>
        <v>Week_16-generic-cofi</v>
      </c>
      <c r="E2736" s="8" t="str">
        <f t="shared" si="274"/>
        <v>Umbrella-vod.umb</v>
      </c>
      <c r="H2736" s="24">
        <f t="shared" si="276"/>
        <v>7.6908113887560487E-3</v>
      </c>
      <c r="I2736" s="6">
        <f t="shared" si="276"/>
        <v>3.39</v>
      </c>
      <c r="J2736" s="6">
        <f t="shared" si="276"/>
        <v>1784299.7696383011</v>
      </c>
      <c r="K2736" s="18">
        <f t="shared" si="276"/>
        <v>0.3</v>
      </c>
      <c r="L2736" s="35">
        <f>Data!BM30</f>
        <v>7.3735490344402459E-3</v>
      </c>
      <c r="Q2736" s="21">
        <v>0</v>
      </c>
      <c r="R2736" s="21">
        <v>1034.030760328905</v>
      </c>
      <c r="S2736" s="21">
        <v>20117.226518078052</v>
      </c>
      <c r="T2736" s="38">
        <v>0.75632087781773005</v>
      </c>
    </row>
    <row r="2737" spans="1:20" x14ac:dyDescent="0.25">
      <c r="A2737" s="17" t="s">
        <v>256</v>
      </c>
      <c r="B2737" s="8" t="s">
        <v>338</v>
      </c>
      <c r="C2737" s="8" t="s">
        <v>72</v>
      </c>
      <c r="D2737" s="8" t="str">
        <f t="shared" si="273"/>
        <v>Week_17-generic-cofi</v>
      </c>
      <c r="E2737" s="8" t="str">
        <f t="shared" si="274"/>
        <v>Umbrella-vod.umb</v>
      </c>
      <c r="H2737" s="24">
        <f t="shared" si="276"/>
        <v>7.6908113887560487E-3</v>
      </c>
      <c r="I2737" s="6">
        <f t="shared" si="276"/>
        <v>3.39</v>
      </c>
      <c r="J2737" s="6">
        <f t="shared" si="276"/>
        <v>1784299.7696383011</v>
      </c>
      <c r="K2737" s="18">
        <f t="shared" si="276"/>
        <v>0.3</v>
      </c>
      <c r="L2737" s="35">
        <f>Data!BM31</f>
        <v>7.3735490344402459E-3</v>
      </c>
      <c r="Q2737" s="21">
        <v>0</v>
      </c>
      <c r="R2737" s="21">
        <v>889.77709732939559</v>
      </c>
      <c r="S2737" s="21">
        <v>18112.350417158403</v>
      </c>
      <c r="T2737" s="38">
        <v>0.74207705069848839</v>
      </c>
    </row>
    <row r="2738" spans="1:20" x14ac:dyDescent="0.25">
      <c r="A2738" s="17" t="s">
        <v>257</v>
      </c>
      <c r="B2738" s="8" t="s">
        <v>338</v>
      </c>
      <c r="C2738" s="8" t="s">
        <v>72</v>
      </c>
      <c r="D2738" s="8" t="str">
        <f t="shared" si="273"/>
        <v>Week_18-generic-cofi</v>
      </c>
      <c r="E2738" s="8" t="str">
        <f t="shared" si="274"/>
        <v>Umbrella-vod.umb</v>
      </c>
      <c r="H2738" s="24">
        <f t="shared" si="276"/>
        <v>7.6908113887560487E-3</v>
      </c>
      <c r="I2738" s="6">
        <f t="shared" si="276"/>
        <v>3.39</v>
      </c>
      <c r="J2738" s="6">
        <f t="shared" si="276"/>
        <v>1784299.7696383011</v>
      </c>
      <c r="K2738" s="18">
        <f t="shared" si="276"/>
        <v>0.3</v>
      </c>
      <c r="L2738" s="35">
        <f>Data!BM32</f>
        <v>7.3735490344402459E-3</v>
      </c>
      <c r="Q2738" s="21">
        <v>0</v>
      </c>
      <c r="R2738" s="21">
        <v>470.23277932109187</v>
      </c>
      <c r="S2738" s="21">
        <v>11410.405798581169</v>
      </c>
      <c r="T2738" s="38">
        <v>0.62861014297952722</v>
      </c>
    </row>
    <row r="2739" spans="1:20" x14ac:dyDescent="0.25">
      <c r="A2739" s="17" t="s">
        <v>258</v>
      </c>
      <c r="B2739" s="8" t="s">
        <v>338</v>
      </c>
      <c r="C2739" s="8" t="s">
        <v>72</v>
      </c>
      <c r="D2739" s="8" t="str">
        <f t="shared" si="273"/>
        <v>Week_19-generic-cofi</v>
      </c>
      <c r="E2739" s="8" t="str">
        <f t="shared" si="274"/>
        <v>Umbrella-vod.umb</v>
      </c>
      <c r="H2739" s="24">
        <f t="shared" si="276"/>
        <v>7.6908113887560487E-3</v>
      </c>
      <c r="I2739" s="6">
        <f t="shared" si="276"/>
        <v>3.39</v>
      </c>
      <c r="J2739" s="6">
        <f t="shared" si="276"/>
        <v>1784299.7696383011</v>
      </c>
      <c r="K2739" s="18">
        <f t="shared" si="276"/>
        <v>0.3</v>
      </c>
      <c r="L2739" s="35">
        <f>Data!BM33</f>
        <v>6.922107256821455E-3</v>
      </c>
      <c r="Q2739" s="21">
        <v>0</v>
      </c>
      <c r="R2739" s="21">
        <v>565.70852377648566</v>
      </c>
      <c r="S2739" s="21">
        <v>13351.737605577451</v>
      </c>
      <c r="T2739" s="38">
        <v>0.75507681689157879</v>
      </c>
    </row>
    <row r="2740" spans="1:20" x14ac:dyDescent="0.25">
      <c r="A2740" s="17" t="s">
        <v>259</v>
      </c>
      <c r="B2740" s="8" t="s">
        <v>338</v>
      </c>
      <c r="C2740" s="8" t="s">
        <v>72</v>
      </c>
      <c r="D2740" s="8" t="str">
        <f t="shared" si="273"/>
        <v>Week_20-generic-cofi</v>
      </c>
      <c r="E2740" s="8" t="str">
        <f t="shared" si="274"/>
        <v>Umbrella-vod.umb</v>
      </c>
      <c r="H2740" s="24">
        <f t="shared" si="276"/>
        <v>7.6908113887560487E-3</v>
      </c>
      <c r="I2740" s="6">
        <f t="shared" si="276"/>
        <v>3.39</v>
      </c>
      <c r="J2740" s="6">
        <f t="shared" si="276"/>
        <v>1784299.7696383011</v>
      </c>
      <c r="K2740" s="18">
        <f t="shared" si="276"/>
        <v>0.3</v>
      </c>
      <c r="L2740" s="35">
        <f>Data!BM34</f>
        <v>6.922107256821455E-3</v>
      </c>
      <c r="Q2740" s="21">
        <v>0</v>
      </c>
      <c r="R2740" s="21">
        <v>824.1285223004644</v>
      </c>
      <c r="S2740" s="21">
        <v>16486.099180468926</v>
      </c>
      <c r="T2740" s="38">
        <v>0.70421118068010946</v>
      </c>
    </row>
    <row r="2741" spans="1:20" x14ac:dyDescent="0.25">
      <c r="A2741" s="17" t="s">
        <v>260</v>
      </c>
      <c r="B2741" s="8" t="s">
        <v>338</v>
      </c>
      <c r="C2741" s="8" t="s">
        <v>72</v>
      </c>
      <c r="D2741" s="8" t="str">
        <f t="shared" si="273"/>
        <v>Week_21-generic-cofi</v>
      </c>
      <c r="E2741" s="8" t="str">
        <f t="shared" si="274"/>
        <v>Umbrella-vod.umb</v>
      </c>
      <c r="H2741" s="24">
        <f t="shared" ref="H2741:K2756" si="277">H2740</f>
        <v>7.6908113887560487E-3</v>
      </c>
      <c r="I2741" s="6">
        <f t="shared" si="277"/>
        <v>3.39</v>
      </c>
      <c r="J2741" s="6">
        <f t="shared" si="277"/>
        <v>1784299.7696383011</v>
      </c>
      <c r="K2741" s="18">
        <f t="shared" si="277"/>
        <v>0.3</v>
      </c>
      <c r="L2741" s="35">
        <f>Data!BM35</f>
        <v>6.922107256821455E-3</v>
      </c>
      <c r="Q2741" s="21">
        <v>0</v>
      </c>
      <c r="R2741" s="21">
        <v>832.49043374963708</v>
      </c>
      <c r="S2741" s="21">
        <v>17120.908932596154</v>
      </c>
      <c r="T2741" s="38">
        <v>0.74593263859439729</v>
      </c>
    </row>
    <row r="2742" spans="1:20" x14ac:dyDescent="0.25">
      <c r="A2742" s="17" t="s">
        <v>261</v>
      </c>
      <c r="B2742" s="8" t="s">
        <v>338</v>
      </c>
      <c r="C2742" s="8" t="s">
        <v>72</v>
      </c>
      <c r="D2742" s="8" t="str">
        <f t="shared" si="273"/>
        <v>Week_22-generic-cofi</v>
      </c>
      <c r="E2742" s="8" t="str">
        <f t="shared" si="274"/>
        <v>Umbrella-vod.umb</v>
      </c>
      <c r="H2742" s="24">
        <f t="shared" si="277"/>
        <v>7.6908113887560487E-3</v>
      </c>
      <c r="I2742" s="6">
        <f t="shared" si="277"/>
        <v>3.39</v>
      </c>
      <c r="J2742" s="6">
        <f t="shared" si="277"/>
        <v>1784299.7696383011</v>
      </c>
      <c r="K2742" s="18">
        <f t="shared" si="277"/>
        <v>0.3</v>
      </c>
      <c r="L2742" s="35">
        <f>Data!BM36</f>
        <v>6.922107256821455E-3</v>
      </c>
      <c r="Q2742" s="21">
        <v>0</v>
      </c>
      <c r="R2742" s="21">
        <v>754.2511301017438</v>
      </c>
      <c r="S2742" s="21">
        <v>15392.682419807192</v>
      </c>
      <c r="T2742" s="38">
        <v>0.6879940189974737</v>
      </c>
    </row>
    <row r="2743" spans="1:20" x14ac:dyDescent="0.25">
      <c r="A2743" s="17" t="s">
        <v>278</v>
      </c>
      <c r="B2743" s="8" t="s">
        <v>338</v>
      </c>
      <c r="C2743" s="8" t="s">
        <v>72</v>
      </c>
      <c r="D2743" s="8" t="str">
        <f t="shared" si="273"/>
        <v>Week_23-generic-cofi</v>
      </c>
      <c r="E2743" s="8" t="str">
        <f t="shared" si="274"/>
        <v>Umbrella-vod.umb</v>
      </c>
      <c r="H2743" s="24">
        <f t="shared" si="277"/>
        <v>7.6908113887560487E-3</v>
      </c>
      <c r="I2743" s="6">
        <f t="shared" si="277"/>
        <v>3.39</v>
      </c>
      <c r="J2743" s="6">
        <f t="shared" si="277"/>
        <v>1784299.7696383011</v>
      </c>
      <c r="K2743" s="18">
        <f t="shared" si="277"/>
        <v>0.3</v>
      </c>
      <c r="L2743" s="35">
        <f>Data!BM37</f>
        <v>7.1478281456308504E-3</v>
      </c>
      <c r="Q2743" s="21">
        <v>0</v>
      </c>
      <c r="R2743" s="21">
        <v>404.82812034113914</v>
      </c>
      <c r="S2743" s="21">
        <v>9477.2375100565732</v>
      </c>
      <c r="T2743" s="38">
        <v>0.5858480849860912</v>
      </c>
    </row>
    <row r="2744" spans="1:20" x14ac:dyDescent="0.25">
      <c r="A2744" s="17" t="s">
        <v>279</v>
      </c>
      <c r="B2744" s="8" t="s">
        <v>338</v>
      </c>
      <c r="C2744" s="8" t="s">
        <v>72</v>
      </c>
      <c r="D2744" s="8" t="str">
        <f t="shared" si="273"/>
        <v>Week_24-generic-cofi</v>
      </c>
      <c r="E2744" s="8" t="str">
        <f t="shared" si="274"/>
        <v>Umbrella-vod.umb</v>
      </c>
      <c r="H2744" s="24">
        <f t="shared" si="277"/>
        <v>7.6908113887560487E-3</v>
      </c>
      <c r="I2744" s="6">
        <f t="shared" si="277"/>
        <v>3.39</v>
      </c>
      <c r="J2744" s="6">
        <f t="shared" si="277"/>
        <v>1784299.7696383011</v>
      </c>
      <c r="K2744" s="18">
        <f t="shared" si="277"/>
        <v>0.3</v>
      </c>
      <c r="L2744" s="35">
        <f>Data!BM38</f>
        <v>7.1478281456308504E-3</v>
      </c>
      <c r="Q2744" s="21">
        <v>0</v>
      </c>
      <c r="R2744" s="21">
        <v>539.82568072821857</v>
      </c>
      <c r="S2744" s="21">
        <v>11845.823963353816</v>
      </c>
      <c r="T2744" s="38">
        <v>0.68391884584136098</v>
      </c>
    </row>
    <row r="2745" spans="1:20" x14ac:dyDescent="0.25">
      <c r="A2745" s="17" t="s">
        <v>280</v>
      </c>
      <c r="B2745" s="8" t="s">
        <v>338</v>
      </c>
      <c r="C2745" s="8" t="s">
        <v>72</v>
      </c>
      <c r="D2745" s="8" t="str">
        <f t="shared" si="273"/>
        <v>Week_25-generic-cofi</v>
      </c>
      <c r="E2745" s="8" t="str">
        <f t="shared" si="274"/>
        <v>Umbrella-vod.umb</v>
      </c>
      <c r="H2745" s="24">
        <f t="shared" si="277"/>
        <v>7.6908113887560487E-3</v>
      </c>
      <c r="I2745" s="6">
        <f t="shared" si="277"/>
        <v>3.39</v>
      </c>
      <c r="J2745" s="6">
        <f t="shared" si="277"/>
        <v>1784299.7696383011</v>
      </c>
      <c r="K2745" s="18">
        <f t="shared" si="277"/>
        <v>0.3</v>
      </c>
      <c r="L2745" s="35">
        <f>Data!BM39</f>
        <v>7.1478281456308504E-3</v>
      </c>
      <c r="Q2745" s="21">
        <v>0</v>
      </c>
      <c r="R2745" s="21">
        <v>479.87144167988674</v>
      </c>
      <c r="S2745" s="21">
        <v>10432.243667430317</v>
      </c>
      <c r="T2745" s="38">
        <v>0.62234568324873263</v>
      </c>
    </row>
    <row r="2746" spans="1:20" x14ac:dyDescent="0.25">
      <c r="A2746" s="17" t="s">
        <v>281</v>
      </c>
      <c r="B2746" s="8" t="s">
        <v>338</v>
      </c>
      <c r="C2746" s="8" t="s">
        <v>72</v>
      </c>
      <c r="D2746" s="8" t="str">
        <f t="shared" si="273"/>
        <v>Week_26-generic-cofi</v>
      </c>
      <c r="E2746" s="8" t="str">
        <f t="shared" si="274"/>
        <v>Umbrella-vod.umb</v>
      </c>
      <c r="H2746" s="24">
        <f t="shared" si="277"/>
        <v>7.6908113887560487E-3</v>
      </c>
      <c r="I2746" s="6">
        <f t="shared" si="277"/>
        <v>3.39</v>
      </c>
      <c r="J2746" s="6">
        <f t="shared" si="277"/>
        <v>1784299.7696383011</v>
      </c>
      <c r="K2746" s="18">
        <f t="shared" si="277"/>
        <v>0.3</v>
      </c>
      <c r="L2746" s="35">
        <f>Data!BM40</f>
        <v>7.1478281456308504E-3</v>
      </c>
      <c r="Q2746" s="21">
        <v>0</v>
      </c>
      <c r="R2746" s="21">
        <v>692.00271884468623</v>
      </c>
      <c r="S2746" s="21">
        <v>13659.515040454731</v>
      </c>
      <c r="T2746" s="38">
        <v>0.66133461347618516</v>
      </c>
    </row>
    <row r="2747" spans="1:20" x14ac:dyDescent="0.25">
      <c r="A2747" s="17" t="s">
        <v>282</v>
      </c>
      <c r="B2747" s="8" t="s">
        <v>338</v>
      </c>
      <c r="C2747" s="8" t="s">
        <v>72</v>
      </c>
      <c r="D2747" s="8" t="str">
        <f t="shared" si="273"/>
        <v>Week_27-generic-cofi</v>
      </c>
      <c r="E2747" s="8" t="str">
        <f t="shared" si="274"/>
        <v>Umbrella-vod.umb</v>
      </c>
      <c r="H2747" s="24">
        <f t="shared" si="277"/>
        <v>7.6908113887560487E-3</v>
      </c>
      <c r="I2747" s="6">
        <f t="shared" si="277"/>
        <v>3.39</v>
      </c>
      <c r="J2747" s="6">
        <f t="shared" si="277"/>
        <v>1784299.7696383011</v>
      </c>
      <c r="K2747" s="18">
        <f t="shared" si="277"/>
        <v>0.3</v>
      </c>
      <c r="L2747" s="35">
        <f>Data!BM41</f>
        <v>7.1478281456308504E-3</v>
      </c>
      <c r="Q2747" s="21">
        <v>0</v>
      </c>
      <c r="R2747" s="21">
        <v>639.78986966009802</v>
      </c>
      <c r="S2747" s="21">
        <v>13487.592979465622</v>
      </c>
      <c r="T2747" s="38">
        <v>0.69316568311962867</v>
      </c>
    </row>
    <row r="2748" spans="1:20" x14ac:dyDescent="0.25">
      <c r="A2748" s="17" t="s">
        <v>283</v>
      </c>
      <c r="B2748" s="8" t="s">
        <v>338</v>
      </c>
      <c r="C2748" s="8" t="s">
        <v>72</v>
      </c>
      <c r="D2748" s="8" t="str">
        <f t="shared" si="273"/>
        <v>Week_28-generic-cofi</v>
      </c>
      <c r="E2748" s="8" t="str">
        <f t="shared" si="274"/>
        <v>Umbrella-vod.umb</v>
      </c>
      <c r="H2748" s="24">
        <f t="shared" si="277"/>
        <v>7.6908113887560487E-3</v>
      </c>
      <c r="I2748" s="6">
        <f t="shared" si="277"/>
        <v>3.39</v>
      </c>
      <c r="J2748" s="6">
        <f t="shared" si="277"/>
        <v>1784299.7696383011</v>
      </c>
      <c r="K2748" s="18">
        <f t="shared" si="277"/>
        <v>0.3</v>
      </c>
      <c r="L2748" s="35">
        <f>Data!BM42</f>
        <v>6.6963863680120595E-3</v>
      </c>
      <c r="Q2748" s="21">
        <v>0</v>
      </c>
      <c r="R2748" s="21">
        <v>651.41063952009506</v>
      </c>
      <c r="S2748" s="21">
        <v>13827.0368844764</v>
      </c>
      <c r="T2748" s="38">
        <v>0.7247571200510422</v>
      </c>
    </row>
    <row r="2749" spans="1:20" x14ac:dyDescent="0.25">
      <c r="A2749" s="17" t="s">
        <v>284</v>
      </c>
      <c r="B2749" s="8" t="s">
        <v>338</v>
      </c>
      <c r="C2749" s="8" t="s">
        <v>72</v>
      </c>
      <c r="D2749" s="8" t="str">
        <f t="shared" si="273"/>
        <v>Week_29-generic-cofi</v>
      </c>
      <c r="E2749" s="8" t="str">
        <f t="shared" si="274"/>
        <v>Umbrella-vod.umb</v>
      </c>
      <c r="H2749" s="24">
        <f t="shared" si="277"/>
        <v>7.6908113887560487E-3</v>
      </c>
      <c r="I2749" s="6">
        <f t="shared" si="277"/>
        <v>3.39</v>
      </c>
      <c r="J2749" s="6">
        <f t="shared" si="277"/>
        <v>1784299.7696383011</v>
      </c>
      <c r="K2749" s="18">
        <f t="shared" si="277"/>
        <v>0.3</v>
      </c>
      <c r="L2749" s="35">
        <f>Data!BM43</f>
        <v>6.6963863680120595E-3</v>
      </c>
      <c r="Q2749" s="21">
        <v>0</v>
      </c>
      <c r="R2749" s="21">
        <v>559.09270906245831</v>
      </c>
      <c r="S2749" s="21">
        <v>12103.196028937617</v>
      </c>
      <c r="T2749" s="38">
        <v>0.66732098641047854</v>
      </c>
    </row>
    <row r="2750" spans="1:20" x14ac:dyDescent="0.25">
      <c r="A2750" s="17" t="s">
        <v>285</v>
      </c>
      <c r="B2750" s="8" t="s">
        <v>338</v>
      </c>
      <c r="C2750" s="8" t="s">
        <v>72</v>
      </c>
      <c r="D2750" s="8" t="str">
        <f t="shared" si="273"/>
        <v>Week_30-generic-cofi</v>
      </c>
      <c r="E2750" s="8" t="str">
        <f t="shared" si="274"/>
        <v>Umbrella-vod.umb</v>
      </c>
      <c r="H2750" s="24">
        <f t="shared" si="277"/>
        <v>7.6908113887560487E-3</v>
      </c>
      <c r="I2750" s="6">
        <f t="shared" si="277"/>
        <v>3.39</v>
      </c>
      <c r="J2750" s="6">
        <f t="shared" si="277"/>
        <v>1784299.7696383011</v>
      </c>
      <c r="K2750" s="18">
        <f t="shared" si="277"/>
        <v>0.3</v>
      </c>
      <c r="L2750" s="35">
        <f>Data!BM44</f>
        <v>6.6963863680120595E-3</v>
      </c>
      <c r="Q2750" s="21">
        <v>0</v>
      </c>
      <c r="R2750" s="21">
        <v>757.70011588283228</v>
      </c>
      <c r="S2750" s="21">
        <v>15211.623216452248</v>
      </c>
      <c r="T2750" s="38">
        <v>0.70499890144066724</v>
      </c>
    </row>
    <row r="2751" spans="1:20" x14ac:dyDescent="0.25">
      <c r="A2751" s="17" t="s">
        <v>286</v>
      </c>
      <c r="B2751" s="8" t="s">
        <v>338</v>
      </c>
      <c r="C2751" s="8" t="s">
        <v>72</v>
      </c>
      <c r="D2751" s="8" t="str">
        <f t="shared" si="273"/>
        <v>Week_31-generic-cofi</v>
      </c>
      <c r="E2751" s="8" t="str">
        <f t="shared" si="274"/>
        <v>Umbrella-vod.umb</v>
      </c>
      <c r="H2751" s="24">
        <f t="shared" si="277"/>
        <v>7.6908113887560487E-3</v>
      </c>
      <c r="I2751" s="6">
        <f t="shared" si="277"/>
        <v>3.39</v>
      </c>
      <c r="J2751" s="6">
        <f t="shared" si="277"/>
        <v>1784299.7696383011</v>
      </c>
      <c r="K2751" s="18">
        <f t="shared" si="277"/>
        <v>0.3</v>
      </c>
      <c r="L2751" s="35">
        <f>Data!BM45</f>
        <v>6.6963863680120595E-3</v>
      </c>
      <c r="Q2751" s="21">
        <v>0</v>
      </c>
      <c r="R2751" s="21">
        <v>673.47999487186007</v>
      </c>
      <c r="S2751" s="21">
        <v>13637.729206410526</v>
      </c>
      <c r="T2751" s="38">
        <v>0.68847551927517125</v>
      </c>
    </row>
    <row r="2752" spans="1:20" x14ac:dyDescent="0.25">
      <c r="A2752" s="17" t="s">
        <v>287</v>
      </c>
      <c r="B2752" s="8" t="s">
        <v>338</v>
      </c>
      <c r="C2752" s="8" t="s">
        <v>72</v>
      </c>
      <c r="D2752" s="8" t="str">
        <f t="shared" si="273"/>
        <v>Week_32-generic-cofi</v>
      </c>
      <c r="E2752" s="8" t="str">
        <f t="shared" si="274"/>
        <v>Umbrella-vod.umb</v>
      </c>
      <c r="H2752" s="24">
        <f t="shared" si="277"/>
        <v>7.6908113887560487E-3</v>
      </c>
      <c r="I2752" s="6">
        <f t="shared" si="277"/>
        <v>3.39</v>
      </c>
      <c r="J2752" s="6">
        <f t="shared" si="277"/>
        <v>1784299.7696383011</v>
      </c>
      <c r="K2752" s="18">
        <f t="shared" si="277"/>
        <v>0.3</v>
      </c>
      <c r="L2752" s="35">
        <f>Data!BM46</f>
        <v>7.8249908120590368E-3</v>
      </c>
      <c r="Q2752" s="21">
        <v>0</v>
      </c>
      <c r="R2752" s="21">
        <v>471.80607257057221</v>
      </c>
      <c r="S2752" s="21">
        <v>10451.056495472201</v>
      </c>
      <c r="T2752" s="38">
        <v>0.61990545476288506</v>
      </c>
    </row>
    <row r="2753" spans="1:20" x14ac:dyDescent="0.25">
      <c r="A2753" s="17" t="s">
        <v>288</v>
      </c>
      <c r="B2753" s="8" t="s">
        <v>338</v>
      </c>
      <c r="C2753" s="8" t="s">
        <v>72</v>
      </c>
      <c r="D2753" s="8" t="str">
        <f t="shared" si="273"/>
        <v>Week_33-generic-cofi</v>
      </c>
      <c r="E2753" s="8" t="str">
        <f t="shared" si="274"/>
        <v>Umbrella-vod.umb</v>
      </c>
      <c r="H2753" s="24">
        <f t="shared" si="277"/>
        <v>7.6908113887560487E-3</v>
      </c>
      <c r="I2753" s="6">
        <f t="shared" si="277"/>
        <v>3.39</v>
      </c>
      <c r="J2753" s="6">
        <f t="shared" si="277"/>
        <v>1784299.7696383011</v>
      </c>
      <c r="K2753" s="18">
        <f t="shared" si="277"/>
        <v>0.3</v>
      </c>
      <c r="L2753" s="35">
        <f>Data!BM47</f>
        <v>7.8249908120590368E-3</v>
      </c>
      <c r="Q2753" s="21">
        <v>0</v>
      </c>
      <c r="R2753" s="21">
        <v>710.7115438968915</v>
      </c>
      <c r="S2753" s="21">
        <v>13938.027408981239</v>
      </c>
      <c r="T2753" s="38">
        <v>0.65890890837278726</v>
      </c>
    </row>
    <row r="2754" spans="1:20" x14ac:dyDescent="0.25">
      <c r="A2754" s="17" t="s">
        <v>289</v>
      </c>
      <c r="B2754" s="8" t="s">
        <v>338</v>
      </c>
      <c r="C2754" s="8" t="s">
        <v>72</v>
      </c>
      <c r="D2754" s="8" t="str">
        <f t="shared" si="273"/>
        <v>Week_34-generic-cofi</v>
      </c>
      <c r="E2754" s="8" t="str">
        <f t="shared" si="274"/>
        <v>Umbrella-vod.umb</v>
      </c>
      <c r="H2754" s="24">
        <f t="shared" si="277"/>
        <v>7.6908113887560487E-3</v>
      </c>
      <c r="I2754" s="6">
        <f t="shared" si="277"/>
        <v>3.39</v>
      </c>
      <c r="J2754" s="6">
        <f t="shared" si="277"/>
        <v>1784299.7696383011</v>
      </c>
      <c r="K2754" s="18">
        <f t="shared" si="277"/>
        <v>0.3</v>
      </c>
      <c r="L2754" s="35">
        <f>Data!BM48</f>
        <v>7.8249908120590368E-3</v>
      </c>
      <c r="Q2754" s="21">
        <v>0</v>
      </c>
      <c r="R2754" s="21">
        <v>650.73380822645822</v>
      </c>
      <c r="S2754" s="21">
        <v>13298.971496375925</v>
      </c>
      <c r="T2754" s="38">
        <v>0.65650267927794603</v>
      </c>
    </row>
    <row r="2755" spans="1:20" x14ac:dyDescent="0.25">
      <c r="A2755" s="17" t="s">
        <v>290</v>
      </c>
      <c r="B2755" s="8" t="s">
        <v>338</v>
      </c>
      <c r="C2755" s="8" t="s">
        <v>72</v>
      </c>
      <c r="D2755" s="8" t="str">
        <f t="shared" si="273"/>
        <v>Week_35-generic-cofi</v>
      </c>
      <c r="E2755" s="8" t="str">
        <f t="shared" si="274"/>
        <v>Umbrella-vod.umb</v>
      </c>
      <c r="H2755" s="24">
        <f t="shared" si="277"/>
        <v>7.6908113887560487E-3</v>
      </c>
      <c r="I2755" s="6">
        <f t="shared" si="277"/>
        <v>3.39</v>
      </c>
      <c r="J2755" s="6">
        <f t="shared" si="277"/>
        <v>1784299.7696383011</v>
      </c>
      <c r="K2755" s="18">
        <f t="shared" si="277"/>
        <v>0.3</v>
      </c>
      <c r="L2755" s="35">
        <f>Data!BM49</f>
        <v>7.8249908120590368E-3</v>
      </c>
      <c r="Q2755" s="21">
        <v>0</v>
      </c>
      <c r="R2755" s="21">
        <v>683.91752398279209</v>
      </c>
      <c r="S2755" s="21">
        <v>14038.055586362607</v>
      </c>
      <c r="T2755" s="38">
        <v>0.65673157439826313</v>
      </c>
    </row>
    <row r="2756" spans="1:20" x14ac:dyDescent="0.25">
      <c r="A2756" s="17" t="s">
        <v>291</v>
      </c>
      <c r="B2756" s="8" t="s">
        <v>338</v>
      </c>
      <c r="C2756" s="8" t="s">
        <v>72</v>
      </c>
      <c r="D2756" s="8" t="str">
        <f t="shared" si="273"/>
        <v>Week_36-generic-cofi</v>
      </c>
      <c r="E2756" s="8" t="str">
        <f t="shared" si="274"/>
        <v>Umbrella-vod.umb</v>
      </c>
      <c r="H2756" s="24">
        <f t="shared" si="277"/>
        <v>7.6908113887560487E-3</v>
      </c>
      <c r="I2756" s="6">
        <f t="shared" si="277"/>
        <v>3.39</v>
      </c>
      <c r="J2756" s="6">
        <f t="shared" si="277"/>
        <v>1784299.7696383011</v>
      </c>
      <c r="K2756" s="18">
        <f t="shared" si="277"/>
        <v>0.3</v>
      </c>
      <c r="L2756" s="35">
        <f>Data!BM50</f>
        <v>7.8249908120590368E-3</v>
      </c>
      <c r="Q2756" s="21">
        <v>0</v>
      </c>
      <c r="R2756" s="21">
        <v>667.87822085125117</v>
      </c>
      <c r="S2756" s="21">
        <v>13515.976845697973</v>
      </c>
      <c r="T2756" s="38">
        <v>0.65930829826272519</v>
      </c>
    </row>
    <row r="2757" spans="1:20" x14ac:dyDescent="0.25">
      <c r="A2757" s="17" t="s">
        <v>292</v>
      </c>
      <c r="B2757" s="8" t="s">
        <v>338</v>
      </c>
      <c r="C2757" s="8" t="s">
        <v>72</v>
      </c>
      <c r="D2757" s="8" t="str">
        <f t="shared" si="273"/>
        <v>Week_37-generic-cofi</v>
      </c>
      <c r="E2757" s="8" t="str">
        <f t="shared" si="274"/>
        <v>Umbrella-vod.umb</v>
      </c>
      <c r="H2757" s="24">
        <f t="shared" ref="H2757:K2772" si="278">H2756</f>
        <v>7.6908113887560487E-3</v>
      </c>
      <c r="I2757" s="6">
        <f t="shared" si="278"/>
        <v>3.39</v>
      </c>
      <c r="J2757" s="6">
        <f t="shared" si="278"/>
        <v>1784299.7696383011</v>
      </c>
      <c r="K2757" s="18">
        <f t="shared" si="278"/>
        <v>0.3</v>
      </c>
      <c r="L2757" s="35">
        <f>Data!BM51</f>
        <v>8.2011922934080266E-3</v>
      </c>
      <c r="Q2757" s="21">
        <v>0</v>
      </c>
      <c r="R2757" s="21">
        <v>629.28216211042286</v>
      </c>
      <c r="S2757" s="21">
        <v>12682.940646273339</v>
      </c>
      <c r="T2757" s="38">
        <v>0.60696927885788665</v>
      </c>
    </row>
    <row r="2758" spans="1:20" x14ac:dyDescent="0.25">
      <c r="A2758" s="17" t="s">
        <v>293</v>
      </c>
      <c r="B2758" s="8" t="s">
        <v>338</v>
      </c>
      <c r="C2758" s="8" t="s">
        <v>72</v>
      </c>
      <c r="D2758" s="8" t="str">
        <f t="shared" si="273"/>
        <v>Week_38-generic-cofi</v>
      </c>
      <c r="E2758" s="8" t="str">
        <f t="shared" si="274"/>
        <v>Umbrella-vod.umb</v>
      </c>
      <c r="H2758" s="24">
        <f t="shared" si="278"/>
        <v>7.6908113887560487E-3</v>
      </c>
      <c r="I2758" s="6">
        <f t="shared" si="278"/>
        <v>3.39</v>
      </c>
      <c r="J2758" s="6">
        <f t="shared" si="278"/>
        <v>1784299.7696383011</v>
      </c>
      <c r="K2758" s="18">
        <f t="shared" si="278"/>
        <v>0.3</v>
      </c>
      <c r="L2758" s="35">
        <f>Data!BM52</f>
        <v>8.2011922934080266E-3</v>
      </c>
      <c r="Q2758" s="21">
        <v>0</v>
      </c>
      <c r="R2758" s="21">
        <v>680.6469701298837</v>
      </c>
      <c r="S2758" s="21">
        <v>13630.801912814673</v>
      </c>
      <c r="T2758" s="38">
        <v>0.64101841045731267</v>
      </c>
    </row>
    <row r="2759" spans="1:20" x14ac:dyDescent="0.25">
      <c r="A2759" s="17" t="s">
        <v>294</v>
      </c>
      <c r="B2759" s="8" t="s">
        <v>338</v>
      </c>
      <c r="C2759" s="8" t="s">
        <v>72</v>
      </c>
      <c r="D2759" s="8" t="str">
        <f t="shared" si="273"/>
        <v>Week_39-generic-cofi</v>
      </c>
      <c r="E2759" s="8" t="str">
        <f t="shared" si="274"/>
        <v>Umbrella-vod.umb</v>
      </c>
      <c r="H2759" s="24">
        <f t="shared" si="278"/>
        <v>7.6908113887560487E-3</v>
      </c>
      <c r="I2759" s="6">
        <f t="shared" si="278"/>
        <v>3.39</v>
      </c>
      <c r="J2759" s="6">
        <f t="shared" si="278"/>
        <v>1784299.7696383011</v>
      </c>
      <c r="K2759" s="18">
        <f t="shared" si="278"/>
        <v>0.3</v>
      </c>
      <c r="L2759" s="35">
        <f>Data!BM53</f>
        <v>8.2011922934080266E-3</v>
      </c>
      <c r="Q2759" s="21">
        <v>0</v>
      </c>
      <c r="R2759" s="21">
        <v>716.07122891801896</v>
      </c>
      <c r="S2759" s="21">
        <v>14306.660246291951</v>
      </c>
      <c r="T2759" s="38">
        <v>0.66473914087175734</v>
      </c>
    </row>
    <row r="2760" spans="1:20" x14ac:dyDescent="0.25">
      <c r="A2760" s="17" t="s">
        <v>295</v>
      </c>
      <c r="B2760" s="8" t="s">
        <v>338</v>
      </c>
      <c r="C2760" s="8" t="s">
        <v>72</v>
      </c>
      <c r="D2760" s="8" t="str">
        <f t="shared" si="273"/>
        <v>Week_40-generic-cofi</v>
      </c>
      <c r="E2760" s="8" t="str">
        <f t="shared" si="274"/>
        <v>Umbrella-vod.umb</v>
      </c>
      <c r="H2760" s="24">
        <f t="shared" si="278"/>
        <v>7.6908113887560487E-3</v>
      </c>
      <c r="I2760" s="6">
        <f t="shared" si="278"/>
        <v>3.39</v>
      </c>
      <c r="J2760" s="6">
        <f t="shared" si="278"/>
        <v>1784299.7696383011</v>
      </c>
      <c r="K2760" s="18">
        <f t="shared" si="278"/>
        <v>0.3</v>
      </c>
      <c r="L2760" s="35">
        <f>Data!BM54</f>
        <v>8.2011922934080266E-3</v>
      </c>
      <c r="Q2760" s="21">
        <v>0</v>
      </c>
      <c r="R2760" s="21">
        <v>485.14037752691723</v>
      </c>
      <c r="S2760" s="21">
        <v>10855.001735065982</v>
      </c>
      <c r="T2760" s="38">
        <v>0.62354114517830073</v>
      </c>
    </row>
    <row r="2761" spans="1:20" x14ac:dyDescent="0.25">
      <c r="A2761" s="17" t="s">
        <v>296</v>
      </c>
      <c r="B2761" s="8" t="s">
        <v>338</v>
      </c>
      <c r="C2761" s="8" t="s">
        <v>72</v>
      </c>
      <c r="D2761" s="8" t="str">
        <f t="shared" si="273"/>
        <v>Week_41-generic-cofi</v>
      </c>
      <c r="E2761" s="8" t="str">
        <f t="shared" si="274"/>
        <v>Umbrella-vod.umb</v>
      </c>
      <c r="H2761" s="24">
        <f t="shared" si="278"/>
        <v>7.6908113887560487E-3</v>
      </c>
      <c r="I2761" s="6">
        <f t="shared" si="278"/>
        <v>3.39</v>
      </c>
      <c r="J2761" s="6">
        <f t="shared" si="278"/>
        <v>1784299.7696383011</v>
      </c>
      <c r="K2761" s="18">
        <f t="shared" si="278"/>
        <v>0.3</v>
      </c>
      <c r="L2761" s="35">
        <f>Data!BM55</f>
        <v>9.7059982188039962E-3</v>
      </c>
      <c r="Q2761" s="21">
        <v>0</v>
      </c>
      <c r="R2761" s="21">
        <v>644.68593859088662</v>
      </c>
      <c r="S2761" s="21">
        <v>12613.549386488075</v>
      </c>
      <c r="T2761" s="38">
        <v>0.56918296259777312</v>
      </c>
    </row>
    <row r="2762" spans="1:20" x14ac:dyDescent="0.25">
      <c r="A2762" s="17" t="s">
        <v>297</v>
      </c>
      <c r="B2762" s="8" t="s">
        <v>338</v>
      </c>
      <c r="C2762" s="8" t="s">
        <v>72</v>
      </c>
      <c r="D2762" s="8" t="str">
        <f t="shared" si="273"/>
        <v>Week_42-generic-cofi</v>
      </c>
      <c r="E2762" s="8" t="str">
        <f t="shared" si="274"/>
        <v>Umbrella-vod.umb</v>
      </c>
      <c r="H2762" s="24">
        <f t="shared" si="278"/>
        <v>7.6908113887560487E-3</v>
      </c>
      <c r="I2762" s="6">
        <f t="shared" si="278"/>
        <v>3.39</v>
      </c>
      <c r="J2762" s="6">
        <f t="shared" si="278"/>
        <v>1784299.7696383011</v>
      </c>
      <c r="K2762" s="18">
        <f t="shared" si="278"/>
        <v>0.3</v>
      </c>
      <c r="L2762" s="35">
        <f>Data!BM56</f>
        <v>9.7059982188039962E-3</v>
      </c>
      <c r="Q2762" s="21">
        <v>0</v>
      </c>
      <c r="R2762" s="21">
        <v>630.36253053538985</v>
      </c>
      <c r="S2762" s="21">
        <v>12683.955287588351</v>
      </c>
      <c r="T2762" s="38">
        <v>0.58532608149684007</v>
      </c>
    </row>
    <row r="2763" spans="1:20" x14ac:dyDescent="0.25">
      <c r="A2763" s="17" t="s">
        <v>298</v>
      </c>
      <c r="B2763" s="8" t="s">
        <v>338</v>
      </c>
      <c r="C2763" s="8" t="s">
        <v>72</v>
      </c>
      <c r="D2763" s="8" t="str">
        <f t="shared" si="273"/>
        <v>Week_43-generic-cofi</v>
      </c>
      <c r="E2763" s="8" t="str">
        <f t="shared" si="274"/>
        <v>Umbrella-vod.umb</v>
      </c>
      <c r="H2763" s="24">
        <f t="shared" si="278"/>
        <v>7.6908113887560487E-3</v>
      </c>
      <c r="I2763" s="6">
        <f t="shared" si="278"/>
        <v>3.39</v>
      </c>
      <c r="J2763" s="6">
        <f t="shared" si="278"/>
        <v>1784299.7696383011</v>
      </c>
      <c r="K2763" s="18">
        <f t="shared" si="278"/>
        <v>0.3</v>
      </c>
      <c r="L2763" s="35">
        <f>Data!BM57</f>
        <v>9.7059982188039962E-3</v>
      </c>
      <c r="Q2763" s="21">
        <v>0</v>
      </c>
      <c r="R2763" s="21">
        <v>431.93902242267325</v>
      </c>
      <c r="S2763" s="21">
        <v>9669.2945675100345</v>
      </c>
      <c r="T2763" s="38">
        <v>0.53826776997650261</v>
      </c>
    </row>
    <row r="2764" spans="1:20" x14ac:dyDescent="0.25">
      <c r="A2764" s="17" t="s">
        <v>299</v>
      </c>
      <c r="B2764" s="8" t="s">
        <v>338</v>
      </c>
      <c r="C2764" s="8" t="s">
        <v>72</v>
      </c>
      <c r="D2764" s="8" t="str">
        <f t="shared" si="273"/>
        <v>Week_44-generic-cofi</v>
      </c>
      <c r="E2764" s="8" t="str">
        <f t="shared" si="274"/>
        <v>Umbrella-vod.umb</v>
      </c>
      <c r="H2764" s="24">
        <f t="shared" si="278"/>
        <v>7.6908113887560487E-3</v>
      </c>
      <c r="I2764" s="6">
        <f t="shared" si="278"/>
        <v>3.39</v>
      </c>
      <c r="J2764" s="6">
        <f t="shared" si="278"/>
        <v>1784299.7696383011</v>
      </c>
      <c r="K2764" s="18">
        <f t="shared" si="278"/>
        <v>0.3</v>
      </c>
      <c r="L2764" s="35">
        <f>Data!BM58</f>
        <v>9.7059982188039962E-3</v>
      </c>
      <c r="Q2764" s="21">
        <v>0</v>
      </c>
      <c r="R2764" s="21">
        <v>445.97463080671656</v>
      </c>
      <c r="S2764" s="21">
        <v>10183.914909371488</v>
      </c>
      <c r="T2764" s="38">
        <v>0.55665331598645074</v>
      </c>
    </row>
    <row r="2765" spans="1:20" x14ac:dyDescent="0.25">
      <c r="A2765" s="17" t="s">
        <v>300</v>
      </c>
      <c r="B2765" s="8" t="s">
        <v>338</v>
      </c>
      <c r="C2765" s="8" t="s">
        <v>72</v>
      </c>
      <c r="D2765" s="8" t="str">
        <f t="shared" si="273"/>
        <v>Week_45-generic-cofi</v>
      </c>
      <c r="E2765" s="8" t="str">
        <f t="shared" si="274"/>
        <v>Umbrella-vod.umb</v>
      </c>
      <c r="H2765" s="24">
        <f t="shared" si="278"/>
        <v>7.6908113887560487E-3</v>
      </c>
      <c r="I2765" s="6">
        <f t="shared" si="278"/>
        <v>3.39</v>
      </c>
      <c r="J2765" s="6">
        <f t="shared" si="278"/>
        <v>1784299.7696383011</v>
      </c>
      <c r="K2765" s="18">
        <f t="shared" si="278"/>
        <v>0.3</v>
      </c>
      <c r="L2765" s="35">
        <f>Data!BM59</f>
        <v>8.3516728859476235E-3</v>
      </c>
      <c r="Q2765" s="21">
        <v>0</v>
      </c>
      <c r="R2765" s="21">
        <v>884.32438087884941</v>
      </c>
      <c r="S2765" s="21">
        <v>17020.533257746061</v>
      </c>
      <c r="T2765" s="38">
        <v>0.68824560698680781</v>
      </c>
    </row>
    <row r="2766" spans="1:20" x14ac:dyDescent="0.25">
      <c r="A2766" s="17" t="s">
        <v>301</v>
      </c>
      <c r="B2766" s="8" t="s">
        <v>338</v>
      </c>
      <c r="C2766" s="8" t="s">
        <v>72</v>
      </c>
      <c r="D2766" s="8" t="str">
        <f t="shared" si="273"/>
        <v>Week_46-generic-cofi</v>
      </c>
      <c r="E2766" s="8" t="str">
        <f t="shared" si="274"/>
        <v>Umbrella-vod.umb</v>
      </c>
      <c r="H2766" s="24">
        <f t="shared" si="278"/>
        <v>7.6908113887560487E-3</v>
      </c>
      <c r="I2766" s="6">
        <f t="shared" si="278"/>
        <v>3.39</v>
      </c>
      <c r="J2766" s="6">
        <f t="shared" si="278"/>
        <v>1784299.7696383011</v>
      </c>
      <c r="K2766" s="18">
        <f t="shared" si="278"/>
        <v>0.3</v>
      </c>
      <c r="L2766" s="35">
        <f>Data!BM60</f>
        <v>8.3516728859476235E-3</v>
      </c>
      <c r="Q2766" s="21">
        <v>0</v>
      </c>
      <c r="R2766" s="21">
        <v>676.14618870566665</v>
      </c>
      <c r="S2766" s="21">
        <v>14231.646979951169</v>
      </c>
      <c r="T2766" s="38">
        <v>0.65285788885136187</v>
      </c>
    </row>
    <row r="2767" spans="1:20" x14ac:dyDescent="0.25">
      <c r="A2767" s="17" t="s">
        <v>272</v>
      </c>
      <c r="B2767" s="8" t="s">
        <v>338</v>
      </c>
      <c r="C2767" s="8" t="s">
        <v>72</v>
      </c>
      <c r="D2767" s="8" t="str">
        <f t="shared" si="273"/>
        <v>Week_47-generic-cofi</v>
      </c>
      <c r="E2767" s="8" t="str">
        <f t="shared" si="274"/>
        <v>Umbrella-vod.umb</v>
      </c>
      <c r="H2767" s="24">
        <f t="shared" si="278"/>
        <v>7.6908113887560487E-3</v>
      </c>
      <c r="I2767" s="6">
        <f t="shared" si="278"/>
        <v>3.39</v>
      </c>
      <c r="J2767" s="6">
        <f t="shared" si="278"/>
        <v>1784299.7696383011</v>
      </c>
      <c r="K2767" s="18">
        <f t="shared" si="278"/>
        <v>0.3</v>
      </c>
      <c r="L2767" s="35">
        <f>Data!BM61</f>
        <v>8.3516728859476235E-3</v>
      </c>
      <c r="Q2767" s="21">
        <v>0</v>
      </c>
      <c r="R2767" s="21">
        <v>646.71485570143852</v>
      </c>
      <c r="S2767" s="21">
        <v>13794.982496652698</v>
      </c>
      <c r="T2767" s="38">
        <v>0.68530282103183904</v>
      </c>
    </row>
    <row r="2768" spans="1:20" x14ac:dyDescent="0.25">
      <c r="A2768" s="17" t="s">
        <v>273</v>
      </c>
      <c r="B2768" s="8" t="s">
        <v>338</v>
      </c>
      <c r="C2768" s="8" t="s">
        <v>72</v>
      </c>
      <c r="D2768" s="8" t="str">
        <f t="shared" si="273"/>
        <v>Week_48-generic-cofi</v>
      </c>
      <c r="E2768" s="8" t="str">
        <f t="shared" si="274"/>
        <v>Umbrella-vod.umb</v>
      </c>
      <c r="H2768" s="24">
        <f t="shared" si="278"/>
        <v>7.6908113887560487E-3</v>
      </c>
      <c r="I2768" s="6">
        <f t="shared" si="278"/>
        <v>3.39</v>
      </c>
      <c r="J2768" s="6">
        <f t="shared" si="278"/>
        <v>1784299.7696383011</v>
      </c>
      <c r="K2768" s="18">
        <f t="shared" si="278"/>
        <v>0.3</v>
      </c>
      <c r="L2768" s="35">
        <f>Data!BM62</f>
        <v>8.3516728859476235E-3</v>
      </c>
      <c r="Q2768" s="21">
        <v>0</v>
      </c>
      <c r="R2768" s="21">
        <v>512.22127692924835</v>
      </c>
      <c r="S2768" s="21">
        <v>11549.665063926737</v>
      </c>
      <c r="T2768" s="38">
        <v>0.64054589172942777</v>
      </c>
    </row>
    <row r="2769" spans="1:20" x14ac:dyDescent="0.25">
      <c r="A2769" s="17" t="s">
        <v>274</v>
      </c>
      <c r="B2769" s="8" t="s">
        <v>338</v>
      </c>
      <c r="C2769" s="8" t="s">
        <v>72</v>
      </c>
      <c r="D2769" s="8" t="str">
        <f t="shared" si="273"/>
        <v>Week_49-generic-cofi</v>
      </c>
      <c r="E2769" s="8" t="str">
        <f t="shared" si="274"/>
        <v>Umbrella-vod.umb</v>
      </c>
      <c r="H2769" s="24">
        <f t="shared" si="278"/>
        <v>7.6908113887560487E-3</v>
      </c>
      <c r="I2769" s="6">
        <f t="shared" si="278"/>
        <v>3.39</v>
      </c>
      <c r="J2769" s="6">
        <f t="shared" si="278"/>
        <v>1784299.7696383011</v>
      </c>
      <c r="K2769" s="18">
        <f t="shared" si="278"/>
        <v>0.3</v>
      </c>
      <c r="L2769" s="35">
        <f>Data!BM63</f>
        <v>8.3516728859476235E-3</v>
      </c>
      <c r="Q2769" s="21">
        <v>0</v>
      </c>
      <c r="R2769" s="21">
        <v>526.10469316156355</v>
      </c>
      <c r="S2769" s="21">
        <v>11573.209361922623</v>
      </c>
      <c r="T2769" s="38">
        <v>0.61193350403483593</v>
      </c>
    </row>
    <row r="2770" spans="1:20" x14ac:dyDescent="0.25">
      <c r="A2770" s="17" t="s">
        <v>275</v>
      </c>
      <c r="B2770" s="8" t="s">
        <v>338</v>
      </c>
      <c r="C2770" s="8" t="s">
        <v>72</v>
      </c>
      <c r="D2770" s="8" t="str">
        <f t="shared" si="273"/>
        <v>Week_50-generic-cofi</v>
      </c>
      <c r="E2770" s="8" t="str">
        <f t="shared" si="274"/>
        <v>Umbrella-vod.umb</v>
      </c>
      <c r="H2770" s="24">
        <f t="shared" si="278"/>
        <v>7.6908113887560487E-3</v>
      </c>
      <c r="I2770" s="6">
        <f t="shared" si="278"/>
        <v>3.39</v>
      </c>
      <c r="J2770" s="6">
        <f t="shared" si="278"/>
        <v>1784299.7696383011</v>
      </c>
      <c r="K2770" s="18">
        <f t="shared" si="278"/>
        <v>0.3</v>
      </c>
      <c r="L2770" s="35">
        <f>Data!BM64</f>
        <v>7.2983087381704474E-3</v>
      </c>
      <c r="Q2770" s="21">
        <v>0</v>
      </c>
      <c r="R2770" s="21">
        <v>951.77296878215873</v>
      </c>
      <c r="S2770" s="21">
        <v>18360.6413141964</v>
      </c>
      <c r="T2770" s="38">
        <v>0.73016996122268885</v>
      </c>
    </row>
    <row r="2771" spans="1:20" x14ac:dyDescent="0.25">
      <c r="A2771" s="17" t="s">
        <v>276</v>
      </c>
      <c r="B2771" s="8" t="s">
        <v>338</v>
      </c>
      <c r="C2771" s="8" t="s">
        <v>72</v>
      </c>
      <c r="D2771" s="8" t="str">
        <f t="shared" si="273"/>
        <v>Week_51-generic-cofi</v>
      </c>
      <c r="E2771" s="8" t="str">
        <f t="shared" si="274"/>
        <v>Umbrella-vod.umb</v>
      </c>
      <c r="H2771" s="24">
        <f t="shared" si="278"/>
        <v>7.6908113887560487E-3</v>
      </c>
      <c r="I2771" s="6">
        <f t="shared" si="278"/>
        <v>3.39</v>
      </c>
      <c r="J2771" s="6">
        <f t="shared" si="278"/>
        <v>1784299.7696383011</v>
      </c>
      <c r="K2771" s="18">
        <f t="shared" si="278"/>
        <v>0.3</v>
      </c>
      <c r="L2771" s="35">
        <f>Data!BM65</f>
        <v>7.2983087381704474E-3</v>
      </c>
      <c r="Q2771" s="21">
        <v>0</v>
      </c>
      <c r="R2771" s="21">
        <v>578.28960478532088</v>
      </c>
      <c r="S2771" s="21">
        <v>13057.992902385522</v>
      </c>
      <c r="T2771" s="38">
        <v>0.72310695501284417</v>
      </c>
    </row>
    <row r="2772" spans="1:20" x14ac:dyDescent="0.25">
      <c r="A2772" s="17" t="s">
        <v>277</v>
      </c>
      <c r="B2772" s="8" t="s">
        <v>338</v>
      </c>
      <c r="C2772" s="8" t="s">
        <v>72</v>
      </c>
      <c r="D2772" s="8" t="str">
        <f t="shared" si="273"/>
        <v>Week_52-generic-cofi</v>
      </c>
      <c r="E2772" s="8" t="str">
        <f t="shared" si="274"/>
        <v>Umbrella-vod.umb</v>
      </c>
      <c r="H2772" s="24">
        <f t="shared" si="278"/>
        <v>7.6908113887560487E-3</v>
      </c>
      <c r="I2772" s="6">
        <f t="shared" si="278"/>
        <v>3.39</v>
      </c>
      <c r="J2772" s="6">
        <f t="shared" si="278"/>
        <v>1784299.7696383011</v>
      </c>
      <c r="K2772" s="18">
        <f t="shared" si="278"/>
        <v>0.3</v>
      </c>
      <c r="L2772" s="35">
        <f>Data!BM66</f>
        <v>7.2983087381704474E-3</v>
      </c>
      <c r="Q2772" s="21">
        <v>0</v>
      </c>
      <c r="R2772" s="21">
        <v>499.90130846893646</v>
      </c>
      <c r="S2772" s="21">
        <v>10342.237335598449</v>
      </c>
      <c r="T2772" s="38">
        <v>0.63373975022045559</v>
      </c>
    </row>
    <row r="2774" spans="1:20" x14ac:dyDescent="0.25">
      <c r="A2774" s="16" t="s">
        <v>328</v>
      </c>
      <c r="B2774" s="8" t="s">
        <v>338</v>
      </c>
      <c r="C2774" s="8" t="s">
        <v>72</v>
      </c>
      <c r="D2774" s="8" t="str">
        <f>A2774&amp;"-generic-refi"</f>
        <v>Week_40_old-generic-refi</v>
      </c>
      <c r="E2774" s="8" t="str">
        <f>IF(RIGHT(A2774,3)="old","Initial",B2774&amp;"-"&amp;C2774)</f>
        <v>Initial</v>
      </c>
      <c r="H2774" s="25">
        <f>SUMIFS(Data!N$2:N$48,Data!$L$2:$L$48,$C2774,Data!$M$2:$M$48,RIGHT($D2774,4))</f>
        <v>1.0503671756571888E-2</v>
      </c>
      <c r="I2774" s="42">
        <f>VLOOKUP(C2774,parms,8,FALSE)</f>
        <v>3.39</v>
      </c>
      <c r="J2774" s="28">
        <f>SUMIFS(Data!O$2:O$48,Data!$L$2:$L$48,$C2774,Data!$M$2:$M$48,RIGHT($D2774,4))</f>
        <v>2299161.2477619587</v>
      </c>
      <c r="K2774" s="25">
        <f>SUMIFS(Data!Q$2:Q$48,Data!$L$2:$L$48,$C2774,Data!$M$2:$M$48,RIGHT($D2774,4))</f>
        <v>0.3</v>
      </c>
      <c r="L2774" s="35">
        <f>Data!BM2</f>
        <v>8.2011922934080266E-3</v>
      </c>
      <c r="Q2774" s="21">
        <v>0</v>
      </c>
      <c r="R2774" s="21">
        <v>0</v>
      </c>
      <c r="S2774" s="21">
        <v>0</v>
      </c>
      <c r="T2774" s="38">
        <v>0</v>
      </c>
    </row>
    <row r="2775" spans="1:20" x14ac:dyDescent="0.25">
      <c r="A2775" s="16" t="s">
        <v>316</v>
      </c>
      <c r="B2775" s="8" t="s">
        <v>338</v>
      </c>
      <c r="C2775" s="8" t="s">
        <v>72</v>
      </c>
      <c r="D2775" s="8" t="str">
        <f t="shared" ref="D2775:D2838" si="279">A2775&amp;"-generic-refi"</f>
        <v>Week_41_old-generic-refi</v>
      </c>
      <c r="E2775" s="8" t="str">
        <f t="shared" ref="E2775:E2838" si="280">IF(RIGHT(A2775,3)="old","Initial",B2775&amp;"-"&amp;C2775)</f>
        <v>Initial</v>
      </c>
      <c r="H2775" s="24">
        <f t="shared" ref="H2775:K2790" si="281">H2774</f>
        <v>1.0503671756571888E-2</v>
      </c>
      <c r="I2775" s="6">
        <f>I2774</f>
        <v>3.39</v>
      </c>
      <c r="J2775" s="6">
        <f t="shared" si="281"/>
        <v>2299161.2477619587</v>
      </c>
      <c r="K2775" s="18">
        <f t="shared" si="281"/>
        <v>0.3</v>
      </c>
      <c r="L2775" s="35">
        <f>Data!BM3</f>
        <v>9.7059982188039962E-3</v>
      </c>
      <c r="Q2775" s="21">
        <v>0</v>
      </c>
      <c r="R2775" s="21">
        <v>0</v>
      </c>
      <c r="S2775" s="21">
        <v>0</v>
      </c>
      <c r="T2775" s="38">
        <v>0</v>
      </c>
    </row>
    <row r="2776" spans="1:20" x14ac:dyDescent="0.25">
      <c r="A2776" s="16" t="s">
        <v>317</v>
      </c>
      <c r="B2776" s="8" t="s">
        <v>338</v>
      </c>
      <c r="C2776" s="8" t="s">
        <v>72</v>
      </c>
      <c r="D2776" s="8" t="str">
        <f t="shared" si="279"/>
        <v>Week_42_old-generic-refi</v>
      </c>
      <c r="E2776" s="8" t="str">
        <f t="shared" si="280"/>
        <v>Initial</v>
      </c>
      <c r="H2776" s="24">
        <f t="shared" si="281"/>
        <v>1.0503671756571888E-2</v>
      </c>
      <c r="I2776" s="6">
        <f t="shared" si="281"/>
        <v>3.39</v>
      </c>
      <c r="J2776" s="6">
        <f t="shared" si="281"/>
        <v>2299161.2477619587</v>
      </c>
      <c r="K2776" s="18">
        <f t="shared" si="281"/>
        <v>0.3</v>
      </c>
      <c r="L2776" s="35">
        <f>Data!BM4</f>
        <v>9.7059982188039962E-3</v>
      </c>
      <c r="Q2776" s="21">
        <v>0</v>
      </c>
      <c r="R2776" s="21">
        <v>0</v>
      </c>
      <c r="S2776" s="21">
        <v>0</v>
      </c>
      <c r="T2776" s="38">
        <v>0</v>
      </c>
    </row>
    <row r="2777" spans="1:20" x14ac:dyDescent="0.25">
      <c r="A2777" s="16" t="s">
        <v>318</v>
      </c>
      <c r="B2777" s="8" t="s">
        <v>338</v>
      </c>
      <c r="C2777" s="8" t="s">
        <v>72</v>
      </c>
      <c r="D2777" s="8" t="str">
        <f t="shared" si="279"/>
        <v>Week_43_old-generic-refi</v>
      </c>
      <c r="E2777" s="8" t="str">
        <f t="shared" si="280"/>
        <v>Initial</v>
      </c>
      <c r="H2777" s="24">
        <f t="shared" si="281"/>
        <v>1.0503671756571888E-2</v>
      </c>
      <c r="I2777" s="6">
        <f t="shared" si="281"/>
        <v>3.39</v>
      </c>
      <c r="J2777" s="6">
        <f t="shared" si="281"/>
        <v>2299161.2477619587</v>
      </c>
      <c r="K2777" s="18">
        <f t="shared" si="281"/>
        <v>0.3</v>
      </c>
      <c r="L2777" s="35">
        <f>Data!BM5</f>
        <v>9.7059982188039962E-3</v>
      </c>
      <c r="Q2777" s="21">
        <v>0</v>
      </c>
      <c r="R2777" s="21">
        <v>0</v>
      </c>
      <c r="S2777" s="21">
        <v>0</v>
      </c>
      <c r="T2777" s="38">
        <v>0</v>
      </c>
    </row>
    <row r="2778" spans="1:20" x14ac:dyDescent="0.25">
      <c r="A2778" s="16" t="s">
        <v>319</v>
      </c>
      <c r="B2778" s="8" t="s">
        <v>338</v>
      </c>
      <c r="C2778" s="8" t="s">
        <v>72</v>
      </c>
      <c r="D2778" s="8" t="str">
        <f t="shared" si="279"/>
        <v>Week_44_old-generic-refi</v>
      </c>
      <c r="E2778" s="8" t="str">
        <f t="shared" si="280"/>
        <v>Initial</v>
      </c>
      <c r="H2778" s="24">
        <f t="shared" si="281"/>
        <v>1.0503671756571888E-2</v>
      </c>
      <c r="I2778" s="6">
        <f t="shared" si="281"/>
        <v>3.39</v>
      </c>
      <c r="J2778" s="6">
        <f t="shared" si="281"/>
        <v>2299161.2477619587</v>
      </c>
      <c r="K2778" s="18">
        <f t="shared" si="281"/>
        <v>0.3</v>
      </c>
      <c r="L2778" s="35">
        <f>Data!BM6</f>
        <v>9.7059982188039962E-3</v>
      </c>
      <c r="Q2778" s="21">
        <v>0</v>
      </c>
      <c r="R2778" s="21">
        <v>0</v>
      </c>
      <c r="S2778" s="21">
        <v>0</v>
      </c>
      <c r="T2778" s="38">
        <v>0</v>
      </c>
    </row>
    <row r="2779" spans="1:20" x14ac:dyDescent="0.25">
      <c r="A2779" s="16" t="s">
        <v>320</v>
      </c>
      <c r="B2779" s="8" t="s">
        <v>338</v>
      </c>
      <c r="C2779" s="8" t="s">
        <v>72</v>
      </c>
      <c r="D2779" s="8" t="str">
        <f t="shared" si="279"/>
        <v>Week_45_old-generic-refi</v>
      </c>
      <c r="E2779" s="8" t="str">
        <f t="shared" si="280"/>
        <v>Initial</v>
      </c>
      <c r="H2779" s="24">
        <f t="shared" si="281"/>
        <v>1.0503671756571888E-2</v>
      </c>
      <c r="I2779" s="6">
        <f t="shared" si="281"/>
        <v>3.39</v>
      </c>
      <c r="J2779" s="6">
        <f t="shared" si="281"/>
        <v>2299161.2477619587</v>
      </c>
      <c r="K2779" s="18">
        <f t="shared" si="281"/>
        <v>0.3</v>
      </c>
      <c r="L2779" s="35">
        <f>Data!BM7</f>
        <v>8.3516728859476235E-3</v>
      </c>
      <c r="Q2779" s="21">
        <v>0</v>
      </c>
      <c r="R2779" s="21">
        <v>0</v>
      </c>
      <c r="S2779" s="21">
        <v>0</v>
      </c>
      <c r="T2779" s="38">
        <v>0</v>
      </c>
    </row>
    <row r="2780" spans="1:20" x14ac:dyDescent="0.25">
      <c r="A2780" s="16" t="s">
        <v>321</v>
      </c>
      <c r="B2780" s="8" t="s">
        <v>338</v>
      </c>
      <c r="C2780" s="8" t="s">
        <v>72</v>
      </c>
      <c r="D2780" s="8" t="str">
        <f t="shared" si="279"/>
        <v>Week_46_old-generic-refi</v>
      </c>
      <c r="E2780" s="8" t="str">
        <f t="shared" si="280"/>
        <v>Initial</v>
      </c>
      <c r="H2780" s="24">
        <f t="shared" si="281"/>
        <v>1.0503671756571888E-2</v>
      </c>
      <c r="I2780" s="6">
        <f t="shared" si="281"/>
        <v>3.39</v>
      </c>
      <c r="J2780" s="6">
        <f t="shared" si="281"/>
        <v>2299161.2477619587</v>
      </c>
      <c r="K2780" s="18">
        <f t="shared" si="281"/>
        <v>0.3</v>
      </c>
      <c r="L2780" s="35">
        <f>Data!BM8</f>
        <v>8.3516728859476235E-3</v>
      </c>
      <c r="Q2780" s="21">
        <v>0</v>
      </c>
      <c r="R2780" s="21">
        <v>0</v>
      </c>
      <c r="S2780" s="21">
        <v>0</v>
      </c>
      <c r="T2780" s="38">
        <v>0</v>
      </c>
    </row>
    <row r="2781" spans="1:20" x14ac:dyDescent="0.25">
      <c r="A2781" s="16" t="s">
        <v>322</v>
      </c>
      <c r="B2781" s="8" t="s">
        <v>338</v>
      </c>
      <c r="C2781" s="8" t="s">
        <v>72</v>
      </c>
      <c r="D2781" s="8" t="str">
        <f t="shared" si="279"/>
        <v>Week_47_old-generic-refi</v>
      </c>
      <c r="E2781" s="8" t="str">
        <f t="shared" si="280"/>
        <v>Initial</v>
      </c>
      <c r="H2781" s="24">
        <f t="shared" si="281"/>
        <v>1.0503671756571888E-2</v>
      </c>
      <c r="I2781" s="6">
        <f t="shared" si="281"/>
        <v>3.39</v>
      </c>
      <c r="J2781" s="6">
        <f t="shared" si="281"/>
        <v>2299161.2477619587</v>
      </c>
      <c r="K2781" s="18">
        <f t="shared" si="281"/>
        <v>0.3</v>
      </c>
      <c r="L2781" s="35">
        <f>Data!BM9</f>
        <v>8.3516728859476235E-3</v>
      </c>
      <c r="Q2781" s="21">
        <v>0</v>
      </c>
      <c r="R2781" s="21">
        <v>0</v>
      </c>
      <c r="S2781" s="21">
        <v>0</v>
      </c>
      <c r="T2781" s="38">
        <v>0</v>
      </c>
    </row>
    <row r="2782" spans="1:20" x14ac:dyDescent="0.25">
      <c r="A2782" s="16" t="s">
        <v>323</v>
      </c>
      <c r="B2782" s="8" t="s">
        <v>338</v>
      </c>
      <c r="C2782" s="8" t="s">
        <v>72</v>
      </c>
      <c r="D2782" s="8" t="str">
        <f t="shared" si="279"/>
        <v>Week_48_old-generic-refi</v>
      </c>
      <c r="E2782" s="8" t="str">
        <f t="shared" si="280"/>
        <v>Initial</v>
      </c>
      <c r="H2782" s="24">
        <f t="shared" si="281"/>
        <v>1.0503671756571888E-2</v>
      </c>
      <c r="I2782" s="6">
        <f t="shared" si="281"/>
        <v>3.39</v>
      </c>
      <c r="J2782" s="6">
        <f t="shared" si="281"/>
        <v>2299161.2477619587</v>
      </c>
      <c r="K2782" s="18">
        <f t="shared" si="281"/>
        <v>0.3</v>
      </c>
      <c r="L2782" s="35">
        <f>Data!BM10</f>
        <v>8.3516728859476235E-3</v>
      </c>
      <c r="Q2782" s="21">
        <v>0</v>
      </c>
      <c r="R2782" s="21">
        <v>0</v>
      </c>
      <c r="S2782" s="21">
        <v>0</v>
      </c>
      <c r="T2782" s="38">
        <v>0</v>
      </c>
    </row>
    <row r="2783" spans="1:20" x14ac:dyDescent="0.25">
      <c r="A2783" s="16" t="s">
        <v>324</v>
      </c>
      <c r="B2783" s="8" t="s">
        <v>338</v>
      </c>
      <c r="C2783" s="8" t="s">
        <v>72</v>
      </c>
      <c r="D2783" s="8" t="str">
        <f t="shared" si="279"/>
        <v>Week_49_old-generic-refi</v>
      </c>
      <c r="E2783" s="8" t="str">
        <f t="shared" si="280"/>
        <v>Initial</v>
      </c>
      <c r="H2783" s="24">
        <f t="shared" si="281"/>
        <v>1.0503671756571888E-2</v>
      </c>
      <c r="I2783" s="6">
        <f t="shared" si="281"/>
        <v>3.39</v>
      </c>
      <c r="J2783" s="6">
        <f t="shared" si="281"/>
        <v>2299161.2477619587</v>
      </c>
      <c r="K2783" s="18">
        <f t="shared" si="281"/>
        <v>0.3</v>
      </c>
      <c r="L2783" s="35">
        <f>Data!BM11</f>
        <v>8.3516728859476235E-3</v>
      </c>
      <c r="Q2783" s="21">
        <v>0</v>
      </c>
      <c r="R2783" s="21">
        <v>0</v>
      </c>
      <c r="S2783" s="21">
        <v>0</v>
      </c>
      <c r="T2783" s="38">
        <v>0</v>
      </c>
    </row>
    <row r="2784" spans="1:20" x14ac:dyDescent="0.25">
      <c r="A2784" s="16" t="s">
        <v>325</v>
      </c>
      <c r="B2784" s="8" t="s">
        <v>338</v>
      </c>
      <c r="C2784" s="8" t="s">
        <v>72</v>
      </c>
      <c r="D2784" s="8" t="str">
        <f t="shared" si="279"/>
        <v>Week_50_old-generic-refi</v>
      </c>
      <c r="E2784" s="8" t="str">
        <f t="shared" si="280"/>
        <v>Initial</v>
      </c>
      <c r="H2784" s="24">
        <f t="shared" si="281"/>
        <v>1.0503671756571888E-2</v>
      </c>
      <c r="I2784" s="6">
        <f t="shared" si="281"/>
        <v>3.39</v>
      </c>
      <c r="J2784" s="6">
        <f t="shared" si="281"/>
        <v>2299161.2477619587</v>
      </c>
      <c r="K2784" s="18">
        <f t="shared" si="281"/>
        <v>0.3</v>
      </c>
      <c r="L2784" s="35">
        <f>Data!BM12</f>
        <v>7.2983087381704474E-3</v>
      </c>
      <c r="Q2784" s="21">
        <v>0</v>
      </c>
      <c r="R2784" s="21">
        <v>0</v>
      </c>
      <c r="S2784" s="21">
        <v>0</v>
      </c>
      <c r="T2784" s="38">
        <v>0</v>
      </c>
    </row>
    <row r="2785" spans="1:20" x14ac:dyDescent="0.25">
      <c r="A2785" s="16" t="s">
        <v>326</v>
      </c>
      <c r="B2785" s="8" t="s">
        <v>338</v>
      </c>
      <c r="C2785" s="8" t="s">
        <v>72</v>
      </c>
      <c r="D2785" s="8" t="str">
        <f t="shared" si="279"/>
        <v>Week_51_old-generic-refi</v>
      </c>
      <c r="E2785" s="8" t="str">
        <f t="shared" si="280"/>
        <v>Initial</v>
      </c>
      <c r="H2785" s="24">
        <f t="shared" si="281"/>
        <v>1.0503671756571888E-2</v>
      </c>
      <c r="I2785" s="6">
        <f t="shared" si="281"/>
        <v>3.39</v>
      </c>
      <c r="J2785" s="6">
        <f t="shared" si="281"/>
        <v>2299161.2477619587</v>
      </c>
      <c r="K2785" s="18">
        <f t="shared" si="281"/>
        <v>0.3</v>
      </c>
      <c r="L2785" s="35">
        <f>Data!BM13</f>
        <v>7.2983087381704474E-3</v>
      </c>
      <c r="Q2785" s="21">
        <v>0</v>
      </c>
      <c r="R2785" s="21">
        <v>0</v>
      </c>
      <c r="S2785" s="21">
        <v>0</v>
      </c>
      <c r="T2785" s="38">
        <v>0</v>
      </c>
    </row>
    <row r="2786" spans="1:20" x14ac:dyDescent="0.25">
      <c r="A2786" s="16" t="s">
        <v>327</v>
      </c>
      <c r="B2786" s="8" t="s">
        <v>338</v>
      </c>
      <c r="C2786" s="8" t="s">
        <v>72</v>
      </c>
      <c r="D2786" s="8" t="str">
        <f t="shared" si="279"/>
        <v>Week_52_old-generic-refi</v>
      </c>
      <c r="E2786" s="8" t="str">
        <f t="shared" si="280"/>
        <v>Initial</v>
      </c>
      <c r="H2786" s="24">
        <f t="shared" si="281"/>
        <v>1.0503671756571888E-2</v>
      </c>
      <c r="I2786" s="6">
        <f t="shared" si="281"/>
        <v>3.39</v>
      </c>
      <c r="J2786" s="6">
        <f t="shared" si="281"/>
        <v>2299161.2477619587</v>
      </c>
      <c r="K2786" s="18">
        <f t="shared" si="281"/>
        <v>0.3</v>
      </c>
      <c r="L2786" s="35">
        <f>Data!BM14</f>
        <v>7.2983087381704474E-3</v>
      </c>
      <c r="Q2786" s="21">
        <v>0</v>
      </c>
      <c r="R2786" s="21">
        <v>0</v>
      </c>
      <c r="S2786" s="21">
        <v>0</v>
      </c>
      <c r="T2786" s="38">
        <v>0</v>
      </c>
    </row>
    <row r="2787" spans="1:20" x14ac:dyDescent="0.25">
      <c r="A2787" s="17" t="s">
        <v>262</v>
      </c>
      <c r="B2787" s="8" t="s">
        <v>338</v>
      </c>
      <c r="C2787" s="8" t="s">
        <v>72</v>
      </c>
      <c r="D2787" s="8" t="str">
        <f t="shared" si="279"/>
        <v>Week_01-generic-refi</v>
      </c>
      <c r="E2787" s="8" t="str">
        <f t="shared" si="280"/>
        <v>Umbrella-vod.umb</v>
      </c>
      <c r="H2787" s="24">
        <f t="shared" si="281"/>
        <v>1.0503671756571888E-2</v>
      </c>
      <c r="I2787" s="6">
        <f t="shared" si="281"/>
        <v>3.39</v>
      </c>
      <c r="J2787" s="6">
        <f t="shared" si="281"/>
        <v>2299161.2477619587</v>
      </c>
      <c r="K2787" s="18">
        <f t="shared" si="281"/>
        <v>0.3</v>
      </c>
      <c r="L2787" s="35">
        <f>Data!BM15</f>
        <v>7.2983087381704474E-3</v>
      </c>
      <c r="Q2787" s="21">
        <v>0</v>
      </c>
      <c r="R2787" s="21">
        <v>1565.156200405936</v>
      </c>
      <c r="S2787" s="21">
        <v>21111.151839408671</v>
      </c>
      <c r="T2787" s="38">
        <v>0.61759395813065421</v>
      </c>
    </row>
    <row r="2788" spans="1:20" x14ac:dyDescent="0.25">
      <c r="A2788" s="17" t="s">
        <v>263</v>
      </c>
      <c r="B2788" s="8" t="s">
        <v>338</v>
      </c>
      <c r="C2788" s="8" t="s">
        <v>72</v>
      </c>
      <c r="D2788" s="8" t="str">
        <f t="shared" si="279"/>
        <v>Week_02-generic-refi</v>
      </c>
      <c r="E2788" s="8" t="str">
        <f t="shared" si="280"/>
        <v>Umbrella-vod.umb</v>
      </c>
      <c r="H2788" s="24">
        <f t="shared" si="281"/>
        <v>1.0503671756571888E-2</v>
      </c>
      <c r="I2788" s="6">
        <f t="shared" si="281"/>
        <v>3.39</v>
      </c>
      <c r="J2788" s="6">
        <f t="shared" si="281"/>
        <v>2299161.2477619587</v>
      </c>
      <c r="K2788" s="18">
        <f t="shared" si="281"/>
        <v>0.3</v>
      </c>
      <c r="L2788" s="35">
        <f>Data!BM16</f>
        <v>6.922107256821455E-3</v>
      </c>
      <c r="Q2788" s="21">
        <v>0</v>
      </c>
      <c r="R2788" s="21">
        <v>2532.3115375220873</v>
      </c>
      <c r="S2788" s="21">
        <v>31468.025948419014</v>
      </c>
      <c r="T2788" s="38">
        <v>0.6986829849613938</v>
      </c>
    </row>
    <row r="2789" spans="1:20" x14ac:dyDescent="0.25">
      <c r="A2789" s="17" t="s">
        <v>264</v>
      </c>
      <c r="B2789" s="8" t="s">
        <v>338</v>
      </c>
      <c r="C2789" s="8" t="s">
        <v>72</v>
      </c>
      <c r="D2789" s="8" t="str">
        <f t="shared" si="279"/>
        <v>Week_03-generic-refi</v>
      </c>
      <c r="E2789" s="8" t="str">
        <f t="shared" si="280"/>
        <v>Umbrella-vod.umb</v>
      </c>
      <c r="H2789" s="24">
        <f t="shared" si="281"/>
        <v>1.0503671756571888E-2</v>
      </c>
      <c r="I2789" s="6">
        <f t="shared" si="281"/>
        <v>3.39</v>
      </c>
      <c r="J2789" s="6">
        <f t="shared" si="281"/>
        <v>2299161.2477619587</v>
      </c>
      <c r="K2789" s="18">
        <f t="shared" si="281"/>
        <v>0.3</v>
      </c>
      <c r="L2789" s="35">
        <f>Data!BM17</f>
        <v>6.922107256821455E-3</v>
      </c>
      <c r="Q2789" s="21">
        <v>0</v>
      </c>
      <c r="R2789" s="21">
        <v>1610.651837219363</v>
      </c>
      <c r="S2789" s="21">
        <v>22550.531707241382</v>
      </c>
      <c r="T2789" s="38">
        <v>0.65209718160755092</v>
      </c>
    </row>
    <row r="2790" spans="1:20" x14ac:dyDescent="0.25">
      <c r="A2790" s="17" t="s">
        <v>265</v>
      </c>
      <c r="B2790" s="8" t="s">
        <v>338</v>
      </c>
      <c r="C2790" s="8" t="s">
        <v>72</v>
      </c>
      <c r="D2790" s="8" t="str">
        <f t="shared" si="279"/>
        <v>Week_04-generic-refi</v>
      </c>
      <c r="E2790" s="8" t="str">
        <f t="shared" si="280"/>
        <v>Umbrella-vod.umb</v>
      </c>
      <c r="H2790" s="24">
        <f t="shared" si="281"/>
        <v>1.0503671756571888E-2</v>
      </c>
      <c r="I2790" s="6">
        <f t="shared" si="281"/>
        <v>3.39</v>
      </c>
      <c r="J2790" s="6">
        <f t="shared" si="281"/>
        <v>2299161.2477619587</v>
      </c>
      <c r="K2790" s="18">
        <f t="shared" si="281"/>
        <v>0.3</v>
      </c>
      <c r="L2790" s="35">
        <f>Data!BM18</f>
        <v>6.922107256821455E-3</v>
      </c>
      <c r="Q2790" s="21">
        <v>0</v>
      </c>
      <c r="R2790" s="21">
        <v>1230.376023505203</v>
      </c>
      <c r="S2790" s="21">
        <v>18304.671889945297</v>
      </c>
      <c r="T2790" s="38">
        <v>0.59447158763611552</v>
      </c>
    </row>
    <row r="2791" spans="1:20" x14ac:dyDescent="0.25">
      <c r="A2791" s="17" t="s">
        <v>266</v>
      </c>
      <c r="B2791" s="8" t="s">
        <v>338</v>
      </c>
      <c r="C2791" s="8" t="s">
        <v>72</v>
      </c>
      <c r="D2791" s="8" t="str">
        <f t="shared" si="279"/>
        <v>Week_05-generic-refi</v>
      </c>
      <c r="E2791" s="8" t="str">
        <f t="shared" si="280"/>
        <v>Umbrella-vod.umb</v>
      </c>
      <c r="H2791" s="24">
        <f t="shared" ref="H2791:K2806" si="282">H2790</f>
        <v>1.0503671756571888E-2</v>
      </c>
      <c r="I2791" s="6">
        <f t="shared" si="282"/>
        <v>3.39</v>
      </c>
      <c r="J2791" s="6">
        <f t="shared" si="282"/>
        <v>2299161.2477619587</v>
      </c>
      <c r="K2791" s="18">
        <f t="shared" si="282"/>
        <v>0.3</v>
      </c>
      <c r="L2791" s="35">
        <f>Data!BM19</f>
        <v>6.922107256821455E-3</v>
      </c>
      <c r="Q2791" s="21">
        <v>0</v>
      </c>
      <c r="R2791" s="21">
        <v>1870.6340221717021</v>
      </c>
      <c r="S2791" s="21">
        <v>25191.237925506568</v>
      </c>
      <c r="T2791" s="38">
        <v>0.65162640767811242</v>
      </c>
    </row>
    <row r="2792" spans="1:20" x14ac:dyDescent="0.25">
      <c r="A2792" s="17" t="s">
        <v>267</v>
      </c>
      <c r="B2792" s="8" t="s">
        <v>338</v>
      </c>
      <c r="C2792" s="8" t="s">
        <v>72</v>
      </c>
      <c r="D2792" s="8" t="str">
        <f t="shared" si="279"/>
        <v>Week_06-generic-refi</v>
      </c>
      <c r="E2792" s="8" t="str">
        <f t="shared" si="280"/>
        <v>Umbrella-vod.umb</v>
      </c>
      <c r="H2792" s="24">
        <f t="shared" si="282"/>
        <v>1.0503671756571888E-2</v>
      </c>
      <c r="I2792" s="6">
        <f t="shared" si="282"/>
        <v>3.39</v>
      </c>
      <c r="J2792" s="6">
        <f t="shared" si="282"/>
        <v>2299161.2477619587</v>
      </c>
      <c r="K2792" s="18">
        <f t="shared" si="282"/>
        <v>0.3</v>
      </c>
      <c r="L2792" s="35">
        <f>Data!BM20</f>
        <v>7.1478281456308504E-3</v>
      </c>
      <c r="Q2792" s="21">
        <v>0</v>
      </c>
      <c r="R2792" s="21">
        <v>1906.8811310041262</v>
      </c>
      <c r="S2792" s="21">
        <v>25792.394750769141</v>
      </c>
      <c r="T2792" s="38">
        <v>0.63256728505276505</v>
      </c>
    </row>
    <row r="2793" spans="1:20" x14ac:dyDescent="0.25">
      <c r="A2793" s="17" t="s">
        <v>268</v>
      </c>
      <c r="B2793" s="8" t="s">
        <v>338</v>
      </c>
      <c r="C2793" s="8" t="s">
        <v>72</v>
      </c>
      <c r="D2793" s="8" t="str">
        <f t="shared" si="279"/>
        <v>Week_07-generic-refi</v>
      </c>
      <c r="E2793" s="8" t="str">
        <f t="shared" si="280"/>
        <v>Umbrella-vod.umb</v>
      </c>
      <c r="H2793" s="24">
        <f t="shared" si="282"/>
        <v>1.0503671756571888E-2</v>
      </c>
      <c r="I2793" s="6">
        <f t="shared" si="282"/>
        <v>3.39</v>
      </c>
      <c r="J2793" s="6">
        <f t="shared" si="282"/>
        <v>2299161.2477619587</v>
      </c>
      <c r="K2793" s="18">
        <f t="shared" si="282"/>
        <v>0.3</v>
      </c>
      <c r="L2793" s="35">
        <f>Data!BM21</f>
        <v>7.1478281456308504E-3</v>
      </c>
      <c r="Q2793" s="21">
        <v>0</v>
      </c>
      <c r="R2793" s="21">
        <v>1194.4588110193433</v>
      </c>
      <c r="S2793" s="21">
        <v>18991.771848233766</v>
      </c>
      <c r="T2793" s="38">
        <v>0.63423448246068914</v>
      </c>
    </row>
    <row r="2794" spans="1:20" x14ac:dyDescent="0.25">
      <c r="A2794" s="17" t="s">
        <v>269</v>
      </c>
      <c r="B2794" s="8" t="s">
        <v>338</v>
      </c>
      <c r="C2794" s="8" t="s">
        <v>72</v>
      </c>
      <c r="D2794" s="8" t="str">
        <f t="shared" si="279"/>
        <v>Week_08-generic-refi</v>
      </c>
      <c r="E2794" s="8" t="str">
        <f t="shared" si="280"/>
        <v>Umbrella-vod.umb</v>
      </c>
      <c r="H2794" s="24">
        <f t="shared" si="282"/>
        <v>1.0503671756571888E-2</v>
      </c>
      <c r="I2794" s="6">
        <f t="shared" si="282"/>
        <v>3.39</v>
      </c>
      <c r="J2794" s="6">
        <f t="shared" si="282"/>
        <v>2299161.2477619587</v>
      </c>
      <c r="K2794" s="18">
        <f t="shared" si="282"/>
        <v>0.3</v>
      </c>
      <c r="L2794" s="35">
        <f>Data!BM22</f>
        <v>7.1478281456308504E-3</v>
      </c>
      <c r="Q2794" s="21">
        <v>0</v>
      </c>
      <c r="R2794" s="21">
        <v>1509.9679259766453</v>
      </c>
      <c r="S2794" s="21">
        <v>22615.800151527841</v>
      </c>
      <c r="T2794" s="38">
        <v>0.65535906974159475</v>
      </c>
    </row>
    <row r="2795" spans="1:20" x14ac:dyDescent="0.25">
      <c r="A2795" s="17" t="s">
        <v>270</v>
      </c>
      <c r="B2795" s="8" t="s">
        <v>338</v>
      </c>
      <c r="C2795" s="8" t="s">
        <v>72</v>
      </c>
      <c r="D2795" s="8" t="str">
        <f t="shared" si="279"/>
        <v>Week_09-generic-refi</v>
      </c>
      <c r="E2795" s="8" t="str">
        <f t="shared" si="280"/>
        <v>Umbrella-vod.umb</v>
      </c>
      <c r="H2795" s="24">
        <f t="shared" si="282"/>
        <v>1.0503671756571888E-2</v>
      </c>
      <c r="I2795" s="6">
        <f t="shared" si="282"/>
        <v>3.39</v>
      </c>
      <c r="J2795" s="6">
        <f t="shared" si="282"/>
        <v>2299161.2477619587</v>
      </c>
      <c r="K2795" s="18">
        <f t="shared" si="282"/>
        <v>0.3</v>
      </c>
      <c r="L2795" s="35">
        <f>Data!BM23</f>
        <v>7.1478281456308504E-3</v>
      </c>
      <c r="Q2795" s="21">
        <v>0</v>
      </c>
      <c r="R2795" s="21">
        <v>2000.9217742316757</v>
      </c>
      <c r="S2795" s="21">
        <v>26902.691912908129</v>
      </c>
      <c r="T2795" s="38">
        <v>0.66232113074904708</v>
      </c>
    </row>
    <row r="2796" spans="1:20" x14ac:dyDescent="0.25">
      <c r="A2796" s="17" t="s">
        <v>249</v>
      </c>
      <c r="B2796" s="8" t="s">
        <v>338</v>
      </c>
      <c r="C2796" s="8" t="s">
        <v>72</v>
      </c>
      <c r="D2796" s="8" t="str">
        <f t="shared" si="279"/>
        <v>Week_10-generic-refi</v>
      </c>
      <c r="E2796" s="8" t="str">
        <f t="shared" si="280"/>
        <v>Umbrella-vod.umb</v>
      </c>
      <c r="H2796" s="24">
        <f t="shared" si="282"/>
        <v>1.0503671756571888E-2</v>
      </c>
      <c r="I2796" s="6">
        <f t="shared" si="282"/>
        <v>3.39</v>
      </c>
      <c r="J2796" s="6">
        <f t="shared" si="282"/>
        <v>2299161.2477619587</v>
      </c>
      <c r="K2796" s="18">
        <f t="shared" si="282"/>
        <v>0.3</v>
      </c>
      <c r="L2796" s="35">
        <f>Data!BM24</f>
        <v>7.1478281456308504E-3</v>
      </c>
      <c r="Q2796" s="21">
        <v>0</v>
      </c>
      <c r="R2796" s="21">
        <v>2104.3230555609803</v>
      </c>
      <c r="S2796" s="21">
        <v>28813.387028774971</v>
      </c>
      <c r="T2796" s="38">
        <v>0.66483055617757869</v>
      </c>
    </row>
    <row r="2797" spans="1:20" x14ac:dyDescent="0.25">
      <c r="A2797" s="17" t="s">
        <v>250</v>
      </c>
      <c r="B2797" s="8" t="s">
        <v>338</v>
      </c>
      <c r="C2797" s="8" t="s">
        <v>72</v>
      </c>
      <c r="D2797" s="8" t="str">
        <f t="shared" si="279"/>
        <v>Week_11-generic-refi</v>
      </c>
      <c r="E2797" s="8" t="str">
        <f t="shared" si="280"/>
        <v>Umbrella-vod.umb</v>
      </c>
      <c r="H2797" s="24">
        <f t="shared" si="282"/>
        <v>1.0503671756571888E-2</v>
      </c>
      <c r="I2797" s="6">
        <f t="shared" si="282"/>
        <v>3.39</v>
      </c>
      <c r="J2797" s="6">
        <f t="shared" si="282"/>
        <v>2299161.2477619587</v>
      </c>
      <c r="K2797" s="18">
        <f t="shared" si="282"/>
        <v>0.3</v>
      </c>
      <c r="L2797" s="35">
        <f>Data!BM25</f>
        <v>7.1478281456308504E-3</v>
      </c>
      <c r="Q2797" s="21">
        <v>0</v>
      </c>
      <c r="R2797" s="21">
        <v>1751.3325966209895</v>
      </c>
      <c r="S2797" s="21">
        <v>24895.618740754635</v>
      </c>
      <c r="T2797" s="38">
        <v>0.66556547044215952</v>
      </c>
    </row>
    <row r="2798" spans="1:20" x14ac:dyDescent="0.25">
      <c r="A2798" s="17" t="s">
        <v>251</v>
      </c>
      <c r="B2798" s="8" t="s">
        <v>338</v>
      </c>
      <c r="C2798" s="8" t="s">
        <v>72</v>
      </c>
      <c r="D2798" s="8" t="str">
        <f t="shared" si="279"/>
        <v>Week_12-generic-refi</v>
      </c>
      <c r="E2798" s="8" t="str">
        <f t="shared" si="280"/>
        <v>Umbrella-vod.umb</v>
      </c>
      <c r="H2798" s="24">
        <f t="shared" si="282"/>
        <v>1.0503671756571888E-2</v>
      </c>
      <c r="I2798" s="6">
        <f t="shared" si="282"/>
        <v>3.39</v>
      </c>
      <c r="J2798" s="6">
        <f t="shared" si="282"/>
        <v>2299161.2477619587</v>
      </c>
      <c r="K2798" s="18">
        <f t="shared" si="282"/>
        <v>0.3</v>
      </c>
      <c r="L2798" s="35">
        <f>Data!BM26</f>
        <v>7.1478281456308504E-3</v>
      </c>
      <c r="Q2798" s="21">
        <v>0</v>
      </c>
      <c r="R2798" s="21">
        <v>1363.345168204102</v>
      </c>
      <c r="S2798" s="21">
        <v>20556.625913645628</v>
      </c>
      <c r="T2798" s="38">
        <v>0.63686480559716308</v>
      </c>
    </row>
    <row r="2799" spans="1:20" x14ac:dyDescent="0.25">
      <c r="A2799" s="17" t="s">
        <v>252</v>
      </c>
      <c r="B2799" s="8" t="s">
        <v>338</v>
      </c>
      <c r="C2799" s="8" t="s">
        <v>72</v>
      </c>
      <c r="D2799" s="8" t="str">
        <f t="shared" si="279"/>
        <v>Week_13-generic-refi</v>
      </c>
      <c r="E2799" s="8" t="str">
        <f t="shared" si="280"/>
        <v>Umbrella-vod.umb</v>
      </c>
      <c r="H2799" s="24">
        <f t="shared" si="282"/>
        <v>1.0503671756571888E-2</v>
      </c>
      <c r="I2799" s="6">
        <f t="shared" si="282"/>
        <v>3.39</v>
      </c>
      <c r="J2799" s="6">
        <f t="shared" si="282"/>
        <v>2299161.2477619587</v>
      </c>
      <c r="K2799" s="18">
        <f t="shared" si="282"/>
        <v>0.3</v>
      </c>
      <c r="L2799" s="35">
        <f>Data!BM27</f>
        <v>7.1478281456308504E-3</v>
      </c>
      <c r="Q2799" s="21">
        <v>0</v>
      </c>
      <c r="R2799" s="21">
        <v>1848.1942153008968</v>
      </c>
      <c r="S2799" s="21">
        <v>26233.315477814809</v>
      </c>
      <c r="T2799" s="38">
        <v>0.6891741362104159</v>
      </c>
    </row>
    <row r="2800" spans="1:20" x14ac:dyDescent="0.25">
      <c r="A2800" s="17" t="s">
        <v>253</v>
      </c>
      <c r="B2800" s="8" t="s">
        <v>338</v>
      </c>
      <c r="C2800" s="8" t="s">
        <v>72</v>
      </c>
      <c r="D2800" s="8" t="str">
        <f t="shared" si="279"/>
        <v>Week_14-generic-refi</v>
      </c>
      <c r="E2800" s="8" t="str">
        <f t="shared" si="280"/>
        <v>Umbrella-vod.umb</v>
      </c>
      <c r="H2800" s="24">
        <f t="shared" si="282"/>
        <v>1.0503671756571888E-2</v>
      </c>
      <c r="I2800" s="6">
        <f t="shared" si="282"/>
        <v>3.39</v>
      </c>
      <c r="J2800" s="6">
        <f t="shared" si="282"/>
        <v>2299161.2477619587</v>
      </c>
      <c r="K2800" s="18">
        <f t="shared" si="282"/>
        <v>0.3</v>
      </c>
      <c r="L2800" s="35">
        <f>Data!BM28</f>
        <v>7.1478281456308504E-3</v>
      </c>
      <c r="Q2800" s="21">
        <v>0</v>
      </c>
      <c r="R2800" s="21">
        <v>1717.4604490526503</v>
      </c>
      <c r="S2800" s="21">
        <v>25794.160317518796</v>
      </c>
      <c r="T2800" s="38">
        <v>0.68309343434716485</v>
      </c>
    </row>
    <row r="2801" spans="1:20" x14ac:dyDescent="0.25">
      <c r="A2801" s="17" t="s">
        <v>254</v>
      </c>
      <c r="B2801" s="8" t="s">
        <v>338</v>
      </c>
      <c r="C2801" s="8" t="s">
        <v>72</v>
      </c>
      <c r="D2801" s="8" t="str">
        <f t="shared" si="279"/>
        <v>Week_15-generic-refi</v>
      </c>
      <c r="E2801" s="8" t="str">
        <f t="shared" si="280"/>
        <v>Umbrella-vod.umb</v>
      </c>
      <c r="H2801" s="24">
        <f t="shared" si="282"/>
        <v>1.0503671756571888E-2</v>
      </c>
      <c r="I2801" s="6">
        <f t="shared" si="282"/>
        <v>3.39</v>
      </c>
      <c r="J2801" s="6">
        <f t="shared" si="282"/>
        <v>2299161.2477619587</v>
      </c>
      <c r="K2801" s="18">
        <f t="shared" si="282"/>
        <v>0.3</v>
      </c>
      <c r="L2801" s="35">
        <f>Data!BM29</f>
        <v>7.3735490344402459E-3</v>
      </c>
      <c r="Q2801" s="21">
        <v>0</v>
      </c>
      <c r="R2801" s="21">
        <v>1488.3815095503628</v>
      </c>
      <c r="S2801" s="21">
        <v>20717.963930492107</v>
      </c>
      <c r="T2801" s="38">
        <v>0.58310268555532707</v>
      </c>
    </row>
    <row r="2802" spans="1:20" x14ac:dyDescent="0.25">
      <c r="A2802" s="17" t="s">
        <v>255</v>
      </c>
      <c r="B2802" s="8" t="s">
        <v>338</v>
      </c>
      <c r="C2802" s="8" t="s">
        <v>72</v>
      </c>
      <c r="D2802" s="8" t="str">
        <f t="shared" si="279"/>
        <v>Week_16-generic-refi</v>
      </c>
      <c r="E2802" s="8" t="str">
        <f t="shared" si="280"/>
        <v>Umbrella-vod.umb</v>
      </c>
      <c r="H2802" s="24">
        <f t="shared" si="282"/>
        <v>1.0503671756571888E-2</v>
      </c>
      <c r="I2802" s="6">
        <f t="shared" si="282"/>
        <v>3.39</v>
      </c>
      <c r="J2802" s="6">
        <f t="shared" si="282"/>
        <v>2299161.2477619587</v>
      </c>
      <c r="K2802" s="18">
        <f t="shared" si="282"/>
        <v>0.3</v>
      </c>
      <c r="L2802" s="35">
        <f>Data!BM30</f>
        <v>7.3735490344402459E-3</v>
      </c>
      <c r="Q2802" s="21">
        <v>0</v>
      </c>
      <c r="R2802" s="21">
        <v>2031.7987391807594</v>
      </c>
      <c r="S2802" s="21">
        <v>27496.942104554255</v>
      </c>
      <c r="T2802" s="38">
        <v>0.66570426044655839</v>
      </c>
    </row>
    <row r="2803" spans="1:20" x14ac:dyDescent="0.25">
      <c r="A2803" s="17" t="s">
        <v>256</v>
      </c>
      <c r="B2803" s="8" t="s">
        <v>338</v>
      </c>
      <c r="C2803" s="8" t="s">
        <v>72</v>
      </c>
      <c r="D2803" s="8" t="str">
        <f t="shared" si="279"/>
        <v>Week_17-generic-refi</v>
      </c>
      <c r="E2803" s="8" t="str">
        <f t="shared" si="280"/>
        <v>Umbrella-vod.umb</v>
      </c>
      <c r="H2803" s="24">
        <f t="shared" si="282"/>
        <v>1.0503671756571888E-2</v>
      </c>
      <c r="I2803" s="6">
        <f t="shared" si="282"/>
        <v>3.39</v>
      </c>
      <c r="J2803" s="6">
        <f t="shared" si="282"/>
        <v>2299161.2477619587</v>
      </c>
      <c r="K2803" s="18">
        <f t="shared" si="282"/>
        <v>0.3</v>
      </c>
      <c r="L2803" s="35">
        <f>Data!BM31</f>
        <v>7.3735490344402459E-3</v>
      </c>
      <c r="Q2803" s="21">
        <v>0</v>
      </c>
      <c r="R2803" s="21">
        <v>2254.0988568966982</v>
      </c>
      <c r="S2803" s="21">
        <v>28630.900263028805</v>
      </c>
      <c r="T2803" s="38">
        <v>0.65063638716741812</v>
      </c>
    </row>
    <row r="2804" spans="1:20" x14ac:dyDescent="0.25">
      <c r="A2804" s="17" t="s">
        <v>257</v>
      </c>
      <c r="B2804" s="8" t="s">
        <v>338</v>
      </c>
      <c r="C2804" s="8" t="s">
        <v>72</v>
      </c>
      <c r="D2804" s="8" t="str">
        <f t="shared" si="279"/>
        <v>Week_18-generic-refi</v>
      </c>
      <c r="E2804" s="8" t="str">
        <f t="shared" si="280"/>
        <v>Umbrella-vod.umb</v>
      </c>
      <c r="H2804" s="24">
        <f t="shared" si="282"/>
        <v>1.0503671756571888E-2</v>
      </c>
      <c r="I2804" s="6">
        <f t="shared" si="282"/>
        <v>3.39</v>
      </c>
      <c r="J2804" s="6">
        <f t="shared" si="282"/>
        <v>2299161.2477619587</v>
      </c>
      <c r="K2804" s="18">
        <f t="shared" si="282"/>
        <v>0.3</v>
      </c>
      <c r="L2804" s="35">
        <f>Data!BM32</f>
        <v>7.3735490344402459E-3</v>
      </c>
      <c r="Q2804" s="21">
        <v>0</v>
      </c>
      <c r="R2804" s="21">
        <v>926.78652416873149</v>
      </c>
      <c r="S2804" s="21">
        <v>14862.287343915663</v>
      </c>
      <c r="T2804" s="38">
        <v>0.53638238854558384</v>
      </c>
    </row>
    <row r="2805" spans="1:20" x14ac:dyDescent="0.25">
      <c r="A2805" s="17" t="s">
        <v>258</v>
      </c>
      <c r="B2805" s="8" t="s">
        <v>338</v>
      </c>
      <c r="C2805" s="8" t="s">
        <v>72</v>
      </c>
      <c r="D2805" s="8" t="str">
        <f t="shared" si="279"/>
        <v>Week_19-generic-refi</v>
      </c>
      <c r="E2805" s="8" t="str">
        <f t="shared" si="280"/>
        <v>Umbrella-vod.umb</v>
      </c>
      <c r="H2805" s="24">
        <f t="shared" si="282"/>
        <v>1.0503671756571888E-2</v>
      </c>
      <c r="I2805" s="6">
        <f t="shared" si="282"/>
        <v>3.39</v>
      </c>
      <c r="J2805" s="6">
        <f t="shared" si="282"/>
        <v>2299161.2477619587</v>
      </c>
      <c r="K2805" s="18">
        <f t="shared" si="282"/>
        <v>0.3</v>
      </c>
      <c r="L2805" s="35">
        <f>Data!BM33</f>
        <v>6.922107256821455E-3</v>
      </c>
      <c r="Q2805" s="21">
        <v>0</v>
      </c>
      <c r="R2805" s="21">
        <v>1343.4821630387207</v>
      </c>
      <c r="S2805" s="21">
        <v>19853.093109988764</v>
      </c>
      <c r="T2805" s="38">
        <v>0.66438051418006827</v>
      </c>
    </row>
    <row r="2806" spans="1:20" x14ac:dyDescent="0.25">
      <c r="A2806" s="17" t="s">
        <v>259</v>
      </c>
      <c r="B2806" s="8" t="s">
        <v>338</v>
      </c>
      <c r="C2806" s="8" t="s">
        <v>72</v>
      </c>
      <c r="D2806" s="8" t="str">
        <f t="shared" si="279"/>
        <v>Week_20-generic-refi</v>
      </c>
      <c r="E2806" s="8" t="str">
        <f t="shared" si="280"/>
        <v>Umbrella-vod.umb</v>
      </c>
      <c r="H2806" s="24">
        <f t="shared" si="282"/>
        <v>1.0503671756571888E-2</v>
      </c>
      <c r="I2806" s="6">
        <f t="shared" si="282"/>
        <v>3.39</v>
      </c>
      <c r="J2806" s="6">
        <f t="shared" si="282"/>
        <v>2299161.2477619587</v>
      </c>
      <c r="K2806" s="18">
        <f t="shared" si="282"/>
        <v>0.3</v>
      </c>
      <c r="L2806" s="35">
        <f>Data!BM34</f>
        <v>6.922107256821455E-3</v>
      </c>
      <c r="Q2806" s="21">
        <v>0</v>
      </c>
      <c r="R2806" s="21">
        <v>958.50999693153744</v>
      </c>
      <c r="S2806" s="21">
        <v>15426.641585203119</v>
      </c>
      <c r="T2806" s="38">
        <v>0.61144976171976817</v>
      </c>
    </row>
    <row r="2807" spans="1:20" x14ac:dyDescent="0.25">
      <c r="A2807" s="17" t="s">
        <v>260</v>
      </c>
      <c r="B2807" s="8" t="s">
        <v>338</v>
      </c>
      <c r="C2807" s="8" t="s">
        <v>72</v>
      </c>
      <c r="D2807" s="8" t="str">
        <f t="shared" si="279"/>
        <v>Week_21-generic-refi</v>
      </c>
      <c r="E2807" s="8" t="str">
        <f t="shared" si="280"/>
        <v>Umbrella-vod.umb</v>
      </c>
      <c r="H2807" s="24">
        <f t="shared" ref="H2807:K2822" si="283">H2806</f>
        <v>1.0503671756571888E-2</v>
      </c>
      <c r="I2807" s="6">
        <f t="shared" si="283"/>
        <v>3.39</v>
      </c>
      <c r="J2807" s="6">
        <f t="shared" si="283"/>
        <v>2299161.2477619587</v>
      </c>
      <c r="K2807" s="18">
        <f t="shared" si="283"/>
        <v>0.3</v>
      </c>
      <c r="L2807" s="35">
        <f>Data!BM35</f>
        <v>6.922107256821455E-3</v>
      </c>
      <c r="Q2807" s="21">
        <v>0</v>
      </c>
      <c r="R2807" s="21">
        <v>2484.61164801221</v>
      </c>
      <c r="S2807" s="21">
        <v>30744.760586370154</v>
      </c>
      <c r="T2807" s="38">
        <v>0.6546962133293599</v>
      </c>
    </row>
    <row r="2808" spans="1:20" x14ac:dyDescent="0.25">
      <c r="A2808" s="17" t="s">
        <v>261</v>
      </c>
      <c r="B2808" s="8" t="s">
        <v>338</v>
      </c>
      <c r="C2808" s="8" t="s">
        <v>72</v>
      </c>
      <c r="D2808" s="8" t="str">
        <f t="shared" si="279"/>
        <v>Week_22-generic-refi</v>
      </c>
      <c r="E2808" s="8" t="str">
        <f t="shared" si="280"/>
        <v>Umbrella-vod.umb</v>
      </c>
      <c r="H2808" s="24">
        <f t="shared" si="283"/>
        <v>1.0503671756571888E-2</v>
      </c>
      <c r="I2808" s="6">
        <f t="shared" si="283"/>
        <v>3.39</v>
      </c>
      <c r="J2808" s="6">
        <f t="shared" si="283"/>
        <v>2299161.2477619587</v>
      </c>
      <c r="K2808" s="18">
        <f t="shared" si="283"/>
        <v>0.3</v>
      </c>
      <c r="L2808" s="35">
        <f>Data!BM36</f>
        <v>6.922107256821455E-3</v>
      </c>
      <c r="Q2808" s="21">
        <v>0</v>
      </c>
      <c r="R2808" s="21">
        <v>1437.7291333071103</v>
      </c>
      <c r="S2808" s="21">
        <v>19587.775802380365</v>
      </c>
      <c r="T2808" s="38">
        <v>0.59501654336875942</v>
      </c>
    </row>
    <row r="2809" spans="1:20" x14ac:dyDescent="0.25">
      <c r="A2809" s="17" t="s">
        <v>278</v>
      </c>
      <c r="B2809" s="8" t="s">
        <v>338</v>
      </c>
      <c r="C2809" s="8" t="s">
        <v>72</v>
      </c>
      <c r="D2809" s="8" t="str">
        <f t="shared" si="279"/>
        <v>Week_23-generic-refi</v>
      </c>
      <c r="E2809" s="8" t="str">
        <f t="shared" si="280"/>
        <v>Umbrella-vod.umb</v>
      </c>
      <c r="H2809" s="24">
        <f t="shared" si="283"/>
        <v>1.0503671756571888E-2</v>
      </c>
      <c r="I2809" s="6">
        <f t="shared" si="283"/>
        <v>3.39</v>
      </c>
      <c r="J2809" s="6">
        <f t="shared" si="283"/>
        <v>2299161.2477619587</v>
      </c>
      <c r="K2809" s="18">
        <f t="shared" si="283"/>
        <v>0.3</v>
      </c>
      <c r="L2809" s="35">
        <f>Data!BM37</f>
        <v>7.1478281456308504E-3</v>
      </c>
      <c r="Q2809" s="21">
        <v>0</v>
      </c>
      <c r="R2809" s="21">
        <v>774.42889088007985</v>
      </c>
      <c r="S2809" s="21">
        <v>12181.841463712997</v>
      </c>
      <c r="T2809" s="38">
        <v>0.4954655527773687</v>
      </c>
    </row>
    <row r="2810" spans="1:20" x14ac:dyDescent="0.25">
      <c r="A2810" s="17" t="s">
        <v>279</v>
      </c>
      <c r="B2810" s="8" t="s">
        <v>338</v>
      </c>
      <c r="C2810" s="8" t="s">
        <v>72</v>
      </c>
      <c r="D2810" s="8" t="str">
        <f t="shared" si="279"/>
        <v>Week_24-generic-refi</v>
      </c>
      <c r="E2810" s="8" t="str">
        <f t="shared" si="280"/>
        <v>Umbrella-vod.umb</v>
      </c>
      <c r="H2810" s="24">
        <f t="shared" si="283"/>
        <v>1.0503671756571888E-2</v>
      </c>
      <c r="I2810" s="6">
        <f t="shared" si="283"/>
        <v>3.39</v>
      </c>
      <c r="J2810" s="6">
        <f t="shared" si="283"/>
        <v>2299161.2477619587</v>
      </c>
      <c r="K2810" s="18">
        <f t="shared" si="283"/>
        <v>0.3</v>
      </c>
      <c r="L2810" s="35">
        <f>Data!BM38</f>
        <v>7.1478281456308504E-3</v>
      </c>
      <c r="Q2810" s="21">
        <v>0</v>
      </c>
      <c r="R2810" s="21">
        <v>984.41116439304176</v>
      </c>
      <c r="S2810" s="21">
        <v>14701.849381422981</v>
      </c>
      <c r="T2810" s="38">
        <v>0.59091746147327462</v>
      </c>
    </row>
    <row r="2811" spans="1:20" x14ac:dyDescent="0.25">
      <c r="A2811" s="17" t="s">
        <v>280</v>
      </c>
      <c r="B2811" s="8" t="s">
        <v>338</v>
      </c>
      <c r="C2811" s="8" t="s">
        <v>72</v>
      </c>
      <c r="D2811" s="8" t="str">
        <f t="shared" si="279"/>
        <v>Week_25-generic-refi</v>
      </c>
      <c r="E2811" s="8" t="str">
        <f t="shared" si="280"/>
        <v>Umbrella-vod.umb</v>
      </c>
      <c r="H2811" s="24">
        <f t="shared" si="283"/>
        <v>1.0503671756571888E-2</v>
      </c>
      <c r="I2811" s="6">
        <f t="shared" si="283"/>
        <v>3.39</v>
      </c>
      <c r="J2811" s="6">
        <f t="shared" si="283"/>
        <v>2299161.2477619587</v>
      </c>
      <c r="K2811" s="18">
        <f t="shared" si="283"/>
        <v>0.3</v>
      </c>
      <c r="L2811" s="35">
        <f>Data!BM39</f>
        <v>7.1478281456308504E-3</v>
      </c>
      <c r="Q2811" s="21">
        <v>0</v>
      </c>
      <c r="R2811" s="21">
        <v>1064.9886519842396</v>
      </c>
      <c r="S2811" s="21">
        <v>14494.171885892989</v>
      </c>
      <c r="T2811" s="38">
        <v>0.53032484552922121</v>
      </c>
    </row>
    <row r="2812" spans="1:20" x14ac:dyDescent="0.25">
      <c r="A2812" s="17" t="s">
        <v>281</v>
      </c>
      <c r="B2812" s="8" t="s">
        <v>338</v>
      </c>
      <c r="C2812" s="8" t="s">
        <v>72</v>
      </c>
      <c r="D2812" s="8" t="str">
        <f t="shared" si="279"/>
        <v>Week_26-generic-refi</v>
      </c>
      <c r="E2812" s="8" t="str">
        <f t="shared" si="280"/>
        <v>Umbrella-vod.umb</v>
      </c>
      <c r="H2812" s="24">
        <f t="shared" si="283"/>
        <v>1.0503671756571888E-2</v>
      </c>
      <c r="I2812" s="6">
        <f t="shared" si="283"/>
        <v>3.39</v>
      </c>
      <c r="J2812" s="6">
        <f t="shared" si="283"/>
        <v>2299161.2477619587</v>
      </c>
      <c r="K2812" s="18">
        <f t="shared" si="283"/>
        <v>0.3</v>
      </c>
      <c r="L2812" s="35">
        <f>Data!BM40</f>
        <v>7.1478281456308504E-3</v>
      </c>
      <c r="Q2812" s="21">
        <v>0</v>
      </c>
      <c r="R2812" s="21">
        <v>1463.1005064108315</v>
      </c>
      <c r="S2812" s="21">
        <v>18996.639485955748</v>
      </c>
      <c r="T2812" s="38">
        <v>0.56841003292935843</v>
      </c>
    </row>
    <row r="2813" spans="1:20" x14ac:dyDescent="0.25">
      <c r="A2813" s="17" t="s">
        <v>282</v>
      </c>
      <c r="B2813" s="8" t="s">
        <v>338</v>
      </c>
      <c r="C2813" s="8" t="s">
        <v>72</v>
      </c>
      <c r="D2813" s="8" t="str">
        <f t="shared" si="279"/>
        <v>Week_27-generic-refi</v>
      </c>
      <c r="E2813" s="8" t="str">
        <f t="shared" si="280"/>
        <v>Umbrella-vod.umb</v>
      </c>
      <c r="H2813" s="24">
        <f t="shared" si="283"/>
        <v>1.0503671756571888E-2</v>
      </c>
      <c r="I2813" s="6">
        <f t="shared" si="283"/>
        <v>3.39</v>
      </c>
      <c r="J2813" s="6">
        <f t="shared" si="283"/>
        <v>2299161.2477619587</v>
      </c>
      <c r="K2813" s="18">
        <f t="shared" si="283"/>
        <v>0.3</v>
      </c>
      <c r="L2813" s="35">
        <f>Data!BM41</f>
        <v>7.1478281456308504E-3</v>
      </c>
      <c r="Q2813" s="21">
        <v>0</v>
      </c>
      <c r="R2813" s="21">
        <v>1476.2313582064844</v>
      </c>
      <c r="S2813" s="21">
        <v>19822.896134217077</v>
      </c>
      <c r="T2813" s="38">
        <v>0.60023586213598645</v>
      </c>
    </row>
    <row r="2814" spans="1:20" x14ac:dyDescent="0.25">
      <c r="A2814" s="17" t="s">
        <v>283</v>
      </c>
      <c r="B2814" s="8" t="s">
        <v>338</v>
      </c>
      <c r="C2814" s="8" t="s">
        <v>72</v>
      </c>
      <c r="D2814" s="8" t="str">
        <f t="shared" si="279"/>
        <v>Week_28-generic-refi</v>
      </c>
      <c r="E2814" s="8" t="str">
        <f t="shared" si="280"/>
        <v>Umbrella-vod.umb</v>
      </c>
      <c r="H2814" s="24">
        <f t="shared" si="283"/>
        <v>1.0503671756571888E-2</v>
      </c>
      <c r="I2814" s="6">
        <f t="shared" si="283"/>
        <v>3.39</v>
      </c>
      <c r="J2814" s="6">
        <f t="shared" si="283"/>
        <v>2299161.2477619587</v>
      </c>
      <c r="K2814" s="18">
        <f t="shared" si="283"/>
        <v>0.3</v>
      </c>
      <c r="L2814" s="35">
        <f>Data!BM42</f>
        <v>6.6963863680120595E-3</v>
      </c>
      <c r="Q2814" s="21">
        <v>0</v>
      </c>
      <c r="R2814" s="21">
        <v>1427.7075897599727</v>
      </c>
      <c r="S2814" s="21">
        <v>19891.014756360659</v>
      </c>
      <c r="T2814" s="38">
        <v>0.63256292215989984</v>
      </c>
    </row>
    <row r="2815" spans="1:20" x14ac:dyDescent="0.25">
      <c r="A2815" s="17" t="s">
        <v>284</v>
      </c>
      <c r="B2815" s="8" t="s">
        <v>338</v>
      </c>
      <c r="C2815" s="8" t="s">
        <v>72</v>
      </c>
      <c r="D2815" s="8" t="str">
        <f t="shared" si="279"/>
        <v>Week_29-generic-refi</v>
      </c>
      <c r="E2815" s="8" t="str">
        <f t="shared" si="280"/>
        <v>Umbrella-vod.umb</v>
      </c>
      <c r="H2815" s="24">
        <f t="shared" si="283"/>
        <v>1.0503671756571888E-2</v>
      </c>
      <c r="I2815" s="6">
        <f t="shared" si="283"/>
        <v>3.39</v>
      </c>
      <c r="J2815" s="6">
        <f t="shared" si="283"/>
        <v>2299161.2477619587</v>
      </c>
      <c r="K2815" s="18">
        <f t="shared" si="283"/>
        <v>0.3</v>
      </c>
      <c r="L2815" s="35">
        <f>Data!BM43</f>
        <v>6.6963863680120595E-3</v>
      </c>
      <c r="Q2815" s="21">
        <v>0</v>
      </c>
      <c r="R2815" s="21">
        <v>1264.0146357816084</v>
      </c>
      <c r="S2815" s="21">
        <v>17271.616020634956</v>
      </c>
      <c r="T2815" s="38">
        <v>0.57434239471455406</v>
      </c>
    </row>
    <row r="2816" spans="1:20" x14ac:dyDescent="0.25">
      <c r="A2816" s="17" t="s">
        <v>285</v>
      </c>
      <c r="B2816" s="8" t="s">
        <v>338</v>
      </c>
      <c r="C2816" s="8" t="s">
        <v>72</v>
      </c>
      <c r="D2816" s="8" t="str">
        <f t="shared" si="279"/>
        <v>Week_30-generic-refi</v>
      </c>
      <c r="E2816" s="8" t="str">
        <f t="shared" si="280"/>
        <v>Umbrella-vod.umb</v>
      </c>
      <c r="H2816" s="24">
        <f t="shared" si="283"/>
        <v>1.0503671756571888E-2</v>
      </c>
      <c r="I2816" s="6">
        <f t="shared" si="283"/>
        <v>3.39</v>
      </c>
      <c r="J2816" s="6">
        <f t="shared" si="283"/>
        <v>2299161.2477619587</v>
      </c>
      <c r="K2816" s="18">
        <f t="shared" si="283"/>
        <v>0.3</v>
      </c>
      <c r="L2816" s="35">
        <f>Data!BM44</f>
        <v>6.6963863680120595E-3</v>
      </c>
      <c r="Q2816" s="21">
        <v>0</v>
      </c>
      <c r="R2816" s="21">
        <v>1552.2939099830326</v>
      </c>
      <c r="S2816" s="21">
        <v>20541.18022701472</v>
      </c>
      <c r="T2816" s="38">
        <v>0.61225303944885523</v>
      </c>
    </row>
    <row r="2817" spans="1:20" x14ac:dyDescent="0.25">
      <c r="A2817" s="17" t="s">
        <v>286</v>
      </c>
      <c r="B2817" s="8" t="s">
        <v>338</v>
      </c>
      <c r="C2817" s="8" t="s">
        <v>72</v>
      </c>
      <c r="D2817" s="8" t="str">
        <f t="shared" si="279"/>
        <v>Week_31-generic-refi</v>
      </c>
      <c r="E2817" s="8" t="str">
        <f t="shared" si="280"/>
        <v>Umbrella-vod.umb</v>
      </c>
      <c r="H2817" s="24">
        <f t="shared" si="283"/>
        <v>1.0503671756571888E-2</v>
      </c>
      <c r="I2817" s="6">
        <f t="shared" si="283"/>
        <v>3.39</v>
      </c>
      <c r="J2817" s="6">
        <f t="shared" si="283"/>
        <v>2299161.2477619587</v>
      </c>
      <c r="K2817" s="18">
        <f t="shared" si="283"/>
        <v>0.3</v>
      </c>
      <c r="L2817" s="35">
        <f>Data!BM45</f>
        <v>6.6963863680120595E-3</v>
      </c>
      <c r="Q2817" s="21">
        <v>0</v>
      </c>
      <c r="R2817" s="21">
        <v>1256.5345026827449</v>
      </c>
      <c r="S2817" s="21">
        <v>17360.1239839747</v>
      </c>
      <c r="T2817" s="38">
        <v>0.59550165800483423</v>
      </c>
    </row>
    <row r="2818" spans="1:20" x14ac:dyDescent="0.25">
      <c r="A2818" s="17" t="s">
        <v>287</v>
      </c>
      <c r="B2818" s="8" t="s">
        <v>338</v>
      </c>
      <c r="C2818" s="8" t="s">
        <v>72</v>
      </c>
      <c r="D2818" s="8" t="str">
        <f t="shared" si="279"/>
        <v>Week_32-generic-refi</v>
      </c>
      <c r="E2818" s="8" t="str">
        <f t="shared" si="280"/>
        <v>Umbrella-vod.umb</v>
      </c>
      <c r="H2818" s="24">
        <f t="shared" si="283"/>
        <v>1.0503671756571888E-2</v>
      </c>
      <c r="I2818" s="6">
        <f t="shared" si="283"/>
        <v>3.39</v>
      </c>
      <c r="J2818" s="6">
        <f t="shared" si="283"/>
        <v>2299161.2477619587</v>
      </c>
      <c r="K2818" s="18">
        <f t="shared" si="283"/>
        <v>0.3</v>
      </c>
      <c r="L2818" s="35">
        <f>Data!BM46</f>
        <v>7.8249908120590368E-3</v>
      </c>
      <c r="Q2818" s="21">
        <v>0</v>
      </c>
      <c r="R2818" s="21">
        <v>1010.5699225608114</v>
      </c>
      <c r="S2818" s="21">
        <v>14300.963744943047</v>
      </c>
      <c r="T2818" s="38">
        <v>0.52797132211524656</v>
      </c>
    </row>
    <row r="2819" spans="1:20" x14ac:dyDescent="0.25">
      <c r="A2819" s="17" t="s">
        <v>288</v>
      </c>
      <c r="B2819" s="8" t="s">
        <v>338</v>
      </c>
      <c r="C2819" s="8" t="s">
        <v>72</v>
      </c>
      <c r="D2819" s="8" t="str">
        <f t="shared" si="279"/>
        <v>Week_33-generic-refi</v>
      </c>
      <c r="E2819" s="8" t="str">
        <f t="shared" si="280"/>
        <v>Umbrella-vod.umb</v>
      </c>
      <c r="H2819" s="24">
        <f t="shared" si="283"/>
        <v>1.0503671756571888E-2</v>
      </c>
      <c r="I2819" s="6">
        <f t="shared" si="283"/>
        <v>3.39</v>
      </c>
      <c r="J2819" s="6">
        <f t="shared" si="283"/>
        <v>2299161.2477619587</v>
      </c>
      <c r="K2819" s="18">
        <f t="shared" si="283"/>
        <v>0.3</v>
      </c>
      <c r="L2819" s="35">
        <f>Data!BM47</f>
        <v>7.8249908120590368E-3</v>
      </c>
      <c r="Q2819" s="21">
        <v>0</v>
      </c>
      <c r="R2819" s="21">
        <v>1527.6386926802813</v>
      </c>
      <c r="S2819" s="21">
        <v>19466.336582945867</v>
      </c>
      <c r="T2819" s="38">
        <v>0.56601291443380919</v>
      </c>
    </row>
    <row r="2820" spans="1:20" x14ac:dyDescent="0.25">
      <c r="A2820" s="17" t="s">
        <v>289</v>
      </c>
      <c r="B2820" s="8" t="s">
        <v>338</v>
      </c>
      <c r="C2820" s="8" t="s">
        <v>72</v>
      </c>
      <c r="D2820" s="8" t="str">
        <f t="shared" si="279"/>
        <v>Week_34-generic-refi</v>
      </c>
      <c r="E2820" s="8" t="str">
        <f t="shared" si="280"/>
        <v>Umbrella-vod.umb</v>
      </c>
      <c r="H2820" s="24">
        <f t="shared" si="283"/>
        <v>1.0503671756571888E-2</v>
      </c>
      <c r="I2820" s="6">
        <f t="shared" si="283"/>
        <v>3.39</v>
      </c>
      <c r="J2820" s="6">
        <f t="shared" si="283"/>
        <v>2299161.2477619587</v>
      </c>
      <c r="K2820" s="18">
        <f t="shared" si="283"/>
        <v>0.3</v>
      </c>
      <c r="L2820" s="35">
        <f>Data!BM48</f>
        <v>7.8249908120590368E-3</v>
      </c>
      <c r="Q2820" s="21">
        <v>0</v>
      </c>
      <c r="R2820" s="21">
        <v>1273.5310796031742</v>
      </c>
      <c r="S2820" s="21">
        <v>17657.686593737122</v>
      </c>
      <c r="T2820" s="38">
        <v>0.56363881118447523</v>
      </c>
    </row>
    <row r="2821" spans="1:20" x14ac:dyDescent="0.25">
      <c r="A2821" s="17" t="s">
        <v>290</v>
      </c>
      <c r="B2821" s="8" t="s">
        <v>338</v>
      </c>
      <c r="C2821" s="8" t="s">
        <v>72</v>
      </c>
      <c r="D2821" s="8" t="str">
        <f t="shared" si="279"/>
        <v>Week_35-generic-refi</v>
      </c>
      <c r="E2821" s="8" t="str">
        <f t="shared" si="280"/>
        <v>Umbrella-vod.umb</v>
      </c>
      <c r="H2821" s="24">
        <f t="shared" si="283"/>
        <v>1.0503671756571888E-2</v>
      </c>
      <c r="I2821" s="6">
        <f t="shared" si="283"/>
        <v>3.39</v>
      </c>
      <c r="J2821" s="6">
        <f t="shared" si="283"/>
        <v>2299161.2477619587</v>
      </c>
      <c r="K2821" s="18">
        <f t="shared" si="283"/>
        <v>0.3</v>
      </c>
      <c r="L2821" s="35">
        <f>Data!BM49</f>
        <v>7.8249908120590368E-3</v>
      </c>
      <c r="Q2821" s="21">
        <v>0</v>
      </c>
      <c r="R2821" s="21">
        <v>1343.9156315703508</v>
      </c>
      <c r="S2821" s="21">
        <v>18526.374385301708</v>
      </c>
      <c r="T2821" s="38">
        <v>0.56386448963745106</v>
      </c>
    </row>
    <row r="2822" spans="1:20" x14ac:dyDescent="0.25">
      <c r="A2822" s="17" t="s">
        <v>291</v>
      </c>
      <c r="B2822" s="8" t="s">
        <v>338</v>
      </c>
      <c r="C2822" s="8" t="s">
        <v>72</v>
      </c>
      <c r="D2822" s="8" t="str">
        <f t="shared" si="279"/>
        <v>Week_36-generic-refi</v>
      </c>
      <c r="E2822" s="8" t="str">
        <f t="shared" si="280"/>
        <v>Umbrella-vod.umb</v>
      </c>
      <c r="H2822" s="24">
        <f t="shared" si="283"/>
        <v>1.0503671756571888E-2</v>
      </c>
      <c r="I2822" s="6">
        <f t="shared" si="283"/>
        <v>3.39</v>
      </c>
      <c r="J2822" s="6">
        <f t="shared" si="283"/>
        <v>2299161.2477619587</v>
      </c>
      <c r="K2822" s="18">
        <f t="shared" si="283"/>
        <v>0.3</v>
      </c>
      <c r="L2822" s="35">
        <f>Data!BM50</f>
        <v>7.8249908120590368E-3</v>
      </c>
      <c r="Q2822" s="21">
        <v>0</v>
      </c>
      <c r="R2822" s="21">
        <v>1201.3353307704333</v>
      </c>
      <c r="S2822" s="21">
        <v>16980.08208259608</v>
      </c>
      <c r="T2822" s="38">
        <v>0.56640733435885782</v>
      </c>
    </row>
    <row r="2823" spans="1:20" x14ac:dyDescent="0.25">
      <c r="A2823" s="17" t="s">
        <v>292</v>
      </c>
      <c r="B2823" s="8" t="s">
        <v>338</v>
      </c>
      <c r="C2823" s="8" t="s">
        <v>72</v>
      </c>
      <c r="D2823" s="8" t="str">
        <f t="shared" si="279"/>
        <v>Week_37-generic-refi</v>
      </c>
      <c r="E2823" s="8" t="str">
        <f t="shared" si="280"/>
        <v>Umbrella-vod.umb</v>
      </c>
      <c r="H2823" s="24">
        <f t="shared" ref="H2823:K2838" si="284">H2822</f>
        <v>1.0503671756571888E-2</v>
      </c>
      <c r="I2823" s="6">
        <f t="shared" si="284"/>
        <v>3.39</v>
      </c>
      <c r="J2823" s="6">
        <f t="shared" si="284"/>
        <v>2299161.2477619587</v>
      </c>
      <c r="K2823" s="18">
        <f t="shared" si="284"/>
        <v>0.3</v>
      </c>
      <c r="L2823" s="35">
        <f>Data!BM51</f>
        <v>8.2011922934080266E-3</v>
      </c>
      <c r="Q2823" s="21">
        <v>0</v>
      </c>
      <c r="R2823" s="21">
        <v>1125.2902542700756</v>
      </c>
      <c r="S2823" s="21">
        <v>15846.16393143793</v>
      </c>
      <c r="T2823" s="38">
        <v>0.51555063678785562</v>
      </c>
    </row>
    <row r="2824" spans="1:20" x14ac:dyDescent="0.25">
      <c r="A2824" s="17" t="s">
        <v>293</v>
      </c>
      <c r="B2824" s="8" t="s">
        <v>338</v>
      </c>
      <c r="C2824" s="8" t="s">
        <v>72</v>
      </c>
      <c r="D2824" s="8" t="str">
        <f t="shared" si="279"/>
        <v>Week_38-generic-refi</v>
      </c>
      <c r="E2824" s="8" t="str">
        <f t="shared" si="280"/>
        <v>Umbrella-vod.umb</v>
      </c>
      <c r="H2824" s="24">
        <f t="shared" si="284"/>
        <v>1.0503671756571888E-2</v>
      </c>
      <c r="I2824" s="6">
        <f t="shared" si="284"/>
        <v>3.39</v>
      </c>
      <c r="J2824" s="6">
        <f t="shared" si="284"/>
        <v>2299161.2477619587</v>
      </c>
      <c r="K2824" s="18">
        <f t="shared" si="284"/>
        <v>0.3</v>
      </c>
      <c r="L2824" s="35">
        <f>Data!BM52</f>
        <v>8.2011922934080266E-3</v>
      </c>
      <c r="Q2824" s="21">
        <v>0</v>
      </c>
      <c r="R2824" s="21">
        <v>1417.4940766597754</v>
      </c>
      <c r="S2824" s="21">
        <v>18660.789658045051</v>
      </c>
      <c r="T2824" s="38">
        <v>0.54844894942913314</v>
      </c>
    </row>
    <row r="2825" spans="1:20" x14ac:dyDescent="0.25">
      <c r="A2825" s="17" t="s">
        <v>294</v>
      </c>
      <c r="B2825" s="8" t="s">
        <v>338</v>
      </c>
      <c r="C2825" s="8" t="s">
        <v>72</v>
      </c>
      <c r="D2825" s="8" t="str">
        <f t="shared" si="279"/>
        <v>Week_39-generic-refi</v>
      </c>
      <c r="E2825" s="8" t="str">
        <f t="shared" si="280"/>
        <v>Umbrella-vod.umb</v>
      </c>
      <c r="H2825" s="24">
        <f t="shared" si="284"/>
        <v>1.0503671756571888E-2</v>
      </c>
      <c r="I2825" s="6">
        <f t="shared" si="284"/>
        <v>3.39</v>
      </c>
      <c r="J2825" s="6">
        <f t="shared" si="284"/>
        <v>2299161.2477619587</v>
      </c>
      <c r="K2825" s="18">
        <f t="shared" si="284"/>
        <v>0.3</v>
      </c>
      <c r="L2825" s="35">
        <f>Data!BM53</f>
        <v>8.2011922934080266E-3</v>
      </c>
      <c r="Q2825" s="21">
        <v>0</v>
      </c>
      <c r="R2825" s="21">
        <v>1224.5286172059573</v>
      </c>
      <c r="S2825" s="21">
        <v>17173.497632578616</v>
      </c>
      <c r="T2825" s="38">
        <v>0.57178093645533523</v>
      </c>
    </row>
    <row r="2826" spans="1:20" x14ac:dyDescent="0.25">
      <c r="A2826" s="17" t="s">
        <v>295</v>
      </c>
      <c r="B2826" s="8" t="s">
        <v>338</v>
      </c>
      <c r="C2826" s="8" t="s">
        <v>72</v>
      </c>
      <c r="D2826" s="8" t="str">
        <f t="shared" si="279"/>
        <v>Week_40-generic-refi</v>
      </c>
      <c r="E2826" s="8" t="str">
        <f t="shared" si="280"/>
        <v>Umbrella-vod.umb</v>
      </c>
      <c r="H2826" s="24">
        <f t="shared" si="284"/>
        <v>1.0503671756571888E-2</v>
      </c>
      <c r="I2826" s="6">
        <f t="shared" si="284"/>
        <v>3.39</v>
      </c>
      <c r="J2826" s="6">
        <f t="shared" si="284"/>
        <v>2299161.2477619587</v>
      </c>
      <c r="K2826" s="18">
        <f t="shared" si="284"/>
        <v>0.3</v>
      </c>
      <c r="L2826" s="35">
        <f>Data!BM54</f>
        <v>8.2011922934080266E-3</v>
      </c>
      <c r="Q2826" s="21">
        <v>0</v>
      </c>
      <c r="R2826" s="21">
        <v>888.70024952678068</v>
      </c>
      <c r="S2826" s="21">
        <v>13900.823518241614</v>
      </c>
      <c r="T2826" s="38">
        <v>0.53147907290830088</v>
      </c>
    </row>
    <row r="2827" spans="1:20" x14ac:dyDescent="0.25">
      <c r="A2827" s="17" t="s">
        <v>296</v>
      </c>
      <c r="B2827" s="8" t="s">
        <v>338</v>
      </c>
      <c r="C2827" s="8" t="s">
        <v>72</v>
      </c>
      <c r="D2827" s="8" t="str">
        <f t="shared" si="279"/>
        <v>Week_41-generic-refi</v>
      </c>
      <c r="E2827" s="8" t="str">
        <f t="shared" si="280"/>
        <v>Umbrella-vod.umb</v>
      </c>
      <c r="H2827" s="24">
        <f t="shared" si="284"/>
        <v>1.0503671756571888E-2</v>
      </c>
      <c r="I2827" s="6">
        <f t="shared" si="284"/>
        <v>3.39</v>
      </c>
      <c r="J2827" s="6">
        <f t="shared" si="284"/>
        <v>2299161.2477619587</v>
      </c>
      <c r="K2827" s="18">
        <f t="shared" si="284"/>
        <v>0.3</v>
      </c>
      <c r="L2827" s="35">
        <f>Data!BM55</f>
        <v>9.7059982188039962E-3</v>
      </c>
      <c r="Q2827" s="21">
        <v>0</v>
      </c>
      <c r="R2827" s="21">
        <v>1446.403722486074</v>
      </c>
      <c r="S2827" s="21">
        <v>18158.016647905599</v>
      </c>
      <c r="T2827" s="38">
        <v>0.47977968724147968</v>
      </c>
    </row>
    <row r="2828" spans="1:20" x14ac:dyDescent="0.25">
      <c r="A2828" s="17" t="s">
        <v>297</v>
      </c>
      <c r="B2828" s="8" t="s">
        <v>338</v>
      </c>
      <c r="C2828" s="8" t="s">
        <v>72</v>
      </c>
      <c r="D2828" s="8" t="str">
        <f t="shared" si="279"/>
        <v>Week_42-generic-refi</v>
      </c>
      <c r="E2828" s="8" t="str">
        <f t="shared" si="280"/>
        <v>Umbrella-vod.umb</v>
      </c>
      <c r="H2828" s="24">
        <f t="shared" si="284"/>
        <v>1.0503671756571888E-2</v>
      </c>
      <c r="I2828" s="6">
        <f t="shared" si="284"/>
        <v>3.39</v>
      </c>
      <c r="J2828" s="6">
        <f t="shared" si="284"/>
        <v>2299161.2477619587</v>
      </c>
      <c r="K2828" s="18">
        <f t="shared" si="284"/>
        <v>0.3</v>
      </c>
      <c r="L2828" s="35">
        <f>Data!BM56</f>
        <v>9.7059982188039962E-3</v>
      </c>
      <c r="Q2828" s="21">
        <v>0</v>
      </c>
      <c r="R2828" s="21">
        <v>1329.4301393144178</v>
      </c>
      <c r="S2828" s="21">
        <v>17640.210911406415</v>
      </c>
      <c r="T2828" s="38">
        <v>0.49497210445008133</v>
      </c>
    </row>
    <row r="2829" spans="1:20" x14ac:dyDescent="0.25">
      <c r="A2829" s="17" t="s">
        <v>298</v>
      </c>
      <c r="B2829" s="8" t="s">
        <v>338</v>
      </c>
      <c r="C2829" s="8" t="s">
        <v>72</v>
      </c>
      <c r="D2829" s="8" t="str">
        <f t="shared" si="279"/>
        <v>Week_43-generic-refi</v>
      </c>
      <c r="E2829" s="8" t="str">
        <f t="shared" si="280"/>
        <v>Umbrella-vod.umb</v>
      </c>
      <c r="H2829" s="24">
        <f t="shared" si="284"/>
        <v>1.0503671756571888E-2</v>
      </c>
      <c r="I2829" s="6">
        <f t="shared" si="284"/>
        <v>3.39</v>
      </c>
      <c r="J2829" s="6">
        <f t="shared" si="284"/>
        <v>2299161.2477619587</v>
      </c>
      <c r="K2829" s="18">
        <f t="shared" si="284"/>
        <v>0.3</v>
      </c>
      <c r="L2829" s="35">
        <f>Data!BM57</f>
        <v>9.7059982188039962E-3</v>
      </c>
      <c r="Q2829" s="21">
        <v>0</v>
      </c>
      <c r="R2829" s="21">
        <v>889.06869825126239</v>
      </c>
      <c r="S2829" s="21">
        <v>13064.975263912342</v>
      </c>
      <c r="T2829" s="38">
        <v>0.45103482018903707</v>
      </c>
    </row>
    <row r="2830" spans="1:20" x14ac:dyDescent="0.25">
      <c r="A2830" s="17" t="s">
        <v>299</v>
      </c>
      <c r="B2830" s="8" t="s">
        <v>338</v>
      </c>
      <c r="C2830" s="8" t="s">
        <v>72</v>
      </c>
      <c r="D2830" s="8" t="str">
        <f t="shared" si="279"/>
        <v>Week_44-generic-refi</v>
      </c>
      <c r="E2830" s="8" t="str">
        <f t="shared" si="280"/>
        <v>Umbrella-vod.umb</v>
      </c>
      <c r="H2830" s="24">
        <f t="shared" si="284"/>
        <v>1.0503671756571888E-2</v>
      </c>
      <c r="I2830" s="6">
        <f t="shared" si="284"/>
        <v>3.39</v>
      </c>
      <c r="J2830" s="6">
        <f t="shared" si="284"/>
        <v>2299161.2477619587</v>
      </c>
      <c r="K2830" s="18">
        <f t="shared" si="284"/>
        <v>0.3</v>
      </c>
      <c r="L2830" s="35">
        <f>Data!BM58</f>
        <v>9.7059982188039962E-3</v>
      </c>
      <c r="Q2830" s="21">
        <v>0</v>
      </c>
      <c r="R2830" s="21">
        <v>806.91081602963527</v>
      </c>
      <c r="S2830" s="21">
        <v>12739.05353292879</v>
      </c>
      <c r="T2830" s="38">
        <v>0.46807575839140814</v>
      </c>
    </row>
    <row r="2831" spans="1:20" x14ac:dyDescent="0.25">
      <c r="A2831" s="17" t="s">
        <v>300</v>
      </c>
      <c r="B2831" s="8" t="s">
        <v>338</v>
      </c>
      <c r="C2831" s="8" t="s">
        <v>72</v>
      </c>
      <c r="D2831" s="8" t="str">
        <f t="shared" si="279"/>
        <v>Week_45-generic-refi</v>
      </c>
      <c r="E2831" s="8" t="str">
        <f t="shared" si="280"/>
        <v>Umbrella-vod.umb</v>
      </c>
      <c r="H2831" s="24">
        <f t="shared" si="284"/>
        <v>1.0503671756571888E-2</v>
      </c>
      <c r="I2831" s="6">
        <f t="shared" si="284"/>
        <v>3.39</v>
      </c>
      <c r="J2831" s="6">
        <f t="shared" si="284"/>
        <v>2299161.2477619587</v>
      </c>
      <c r="K2831" s="18">
        <f t="shared" si="284"/>
        <v>0.3</v>
      </c>
      <c r="L2831" s="35">
        <f>Data!BM59</f>
        <v>8.3516728859476235E-3</v>
      </c>
      <c r="Q2831" s="21">
        <v>0</v>
      </c>
      <c r="R2831" s="21">
        <v>2023.2946771544998</v>
      </c>
      <c r="S2831" s="21">
        <v>24915.888978301911</v>
      </c>
      <c r="T2831" s="38">
        <v>0.59526999896106936</v>
      </c>
    </row>
    <row r="2832" spans="1:20" x14ac:dyDescent="0.25">
      <c r="A2832" s="17" t="s">
        <v>301</v>
      </c>
      <c r="B2832" s="8" t="s">
        <v>338</v>
      </c>
      <c r="C2832" s="8" t="s">
        <v>72</v>
      </c>
      <c r="D2832" s="8" t="str">
        <f t="shared" si="279"/>
        <v>Week_46-generic-refi</v>
      </c>
      <c r="E2832" s="8" t="str">
        <f t="shared" si="280"/>
        <v>Umbrella-vod.umb</v>
      </c>
      <c r="H2832" s="24">
        <f t="shared" si="284"/>
        <v>1.0503671756571888E-2</v>
      </c>
      <c r="I2832" s="6">
        <f t="shared" si="284"/>
        <v>3.39</v>
      </c>
      <c r="J2832" s="6">
        <f t="shared" si="284"/>
        <v>2299161.2477619587</v>
      </c>
      <c r="K2832" s="18">
        <f t="shared" si="284"/>
        <v>0.3</v>
      </c>
      <c r="L2832" s="35">
        <f>Data!BM60</f>
        <v>8.3516728859476235E-3</v>
      </c>
      <c r="Q2832" s="21">
        <v>0</v>
      </c>
      <c r="R2832" s="21">
        <v>1460.9578539061897</v>
      </c>
      <c r="S2832" s="21">
        <v>19895.391135116915</v>
      </c>
      <c r="T2832" s="38">
        <v>0.56004975994202555</v>
      </c>
    </row>
    <row r="2833" spans="1:20" x14ac:dyDescent="0.25">
      <c r="A2833" s="17" t="s">
        <v>272</v>
      </c>
      <c r="B2833" s="8" t="s">
        <v>338</v>
      </c>
      <c r="C2833" s="8" t="s">
        <v>72</v>
      </c>
      <c r="D2833" s="8" t="str">
        <f t="shared" si="279"/>
        <v>Week_47-generic-refi</v>
      </c>
      <c r="E2833" s="8" t="str">
        <f t="shared" si="280"/>
        <v>Umbrella-vod.umb</v>
      </c>
      <c r="H2833" s="24">
        <f t="shared" si="284"/>
        <v>1.0503671756571888E-2</v>
      </c>
      <c r="I2833" s="6">
        <f t="shared" si="284"/>
        <v>3.39</v>
      </c>
      <c r="J2833" s="6">
        <f t="shared" si="284"/>
        <v>2299161.2477619587</v>
      </c>
      <c r="K2833" s="18">
        <f t="shared" si="284"/>
        <v>0.3</v>
      </c>
      <c r="L2833" s="35">
        <f>Data!BM61</f>
        <v>8.3516728859476235E-3</v>
      </c>
      <c r="Q2833" s="21">
        <v>0</v>
      </c>
      <c r="R2833" s="21">
        <v>1542.478840087588</v>
      </c>
      <c r="S2833" s="21">
        <v>21078.744199882152</v>
      </c>
      <c r="T2833" s="38">
        <v>0.59230822174611819</v>
      </c>
    </row>
    <row r="2834" spans="1:20" x14ac:dyDescent="0.25">
      <c r="A2834" s="17" t="s">
        <v>273</v>
      </c>
      <c r="B2834" s="8" t="s">
        <v>338</v>
      </c>
      <c r="C2834" s="8" t="s">
        <v>72</v>
      </c>
      <c r="D2834" s="8" t="str">
        <f t="shared" si="279"/>
        <v>Week_48-generic-refi</v>
      </c>
      <c r="E2834" s="8" t="str">
        <f t="shared" si="280"/>
        <v>Umbrella-vod.umb</v>
      </c>
      <c r="H2834" s="24">
        <f t="shared" si="284"/>
        <v>1.0503671756571888E-2</v>
      </c>
      <c r="I2834" s="6">
        <f t="shared" si="284"/>
        <v>3.39</v>
      </c>
      <c r="J2834" s="6">
        <f t="shared" si="284"/>
        <v>2299161.2477619587</v>
      </c>
      <c r="K2834" s="18">
        <f t="shared" si="284"/>
        <v>0.3</v>
      </c>
      <c r="L2834" s="35">
        <f>Data!BM62</f>
        <v>8.3516728859476235E-3</v>
      </c>
      <c r="Q2834" s="21">
        <v>0</v>
      </c>
      <c r="R2834" s="21">
        <v>873.38842853437495</v>
      </c>
      <c r="S2834" s="21">
        <v>14190.837431608115</v>
      </c>
      <c r="T2834" s="38">
        <v>0.54798775068197902</v>
      </c>
    </row>
    <row r="2835" spans="1:20" x14ac:dyDescent="0.25">
      <c r="A2835" s="17" t="s">
        <v>274</v>
      </c>
      <c r="B2835" s="8" t="s">
        <v>338</v>
      </c>
      <c r="C2835" s="8" t="s">
        <v>72</v>
      </c>
      <c r="D2835" s="8" t="str">
        <f t="shared" si="279"/>
        <v>Week_49-generic-refi</v>
      </c>
      <c r="E2835" s="8" t="str">
        <f t="shared" si="280"/>
        <v>Umbrella-vod.umb</v>
      </c>
      <c r="H2835" s="24">
        <f t="shared" si="284"/>
        <v>1.0503671756571888E-2</v>
      </c>
      <c r="I2835" s="6">
        <f t="shared" si="284"/>
        <v>3.39</v>
      </c>
      <c r="J2835" s="6">
        <f t="shared" si="284"/>
        <v>2299161.2477619587</v>
      </c>
      <c r="K2835" s="18">
        <f t="shared" si="284"/>
        <v>0.3</v>
      </c>
      <c r="L2835" s="35">
        <f>Data!BM63</f>
        <v>8.3516728859476235E-3</v>
      </c>
      <c r="Q2835" s="21">
        <v>0</v>
      </c>
      <c r="R2835" s="21">
        <v>1082.4087749131318</v>
      </c>
      <c r="S2835" s="21">
        <v>15684.029741677656</v>
      </c>
      <c r="T2835" s="38">
        <v>0.52030605468571833</v>
      </c>
    </row>
    <row r="2836" spans="1:20" x14ac:dyDescent="0.25">
      <c r="A2836" s="17" t="s">
        <v>275</v>
      </c>
      <c r="B2836" s="8" t="s">
        <v>338</v>
      </c>
      <c r="C2836" s="8" t="s">
        <v>72</v>
      </c>
      <c r="D2836" s="8" t="str">
        <f t="shared" si="279"/>
        <v>Week_50-generic-refi</v>
      </c>
      <c r="E2836" s="8" t="str">
        <f t="shared" si="280"/>
        <v>Umbrella-vod.umb</v>
      </c>
      <c r="H2836" s="24">
        <f t="shared" si="284"/>
        <v>1.0503671756571888E-2</v>
      </c>
      <c r="I2836" s="6">
        <f t="shared" si="284"/>
        <v>3.39</v>
      </c>
      <c r="J2836" s="6">
        <f t="shared" si="284"/>
        <v>2299161.2477619587</v>
      </c>
      <c r="K2836" s="18">
        <f t="shared" si="284"/>
        <v>0.3</v>
      </c>
      <c r="L2836" s="35">
        <f>Data!BM64</f>
        <v>7.2983087381704474E-3</v>
      </c>
      <c r="Q2836" s="21">
        <v>0</v>
      </c>
      <c r="R2836" s="21">
        <v>1850.0300697581702</v>
      </c>
      <c r="S2836" s="21">
        <v>23973.005851213111</v>
      </c>
      <c r="T2836" s="38">
        <v>0.6381831448667139</v>
      </c>
    </row>
    <row r="2837" spans="1:20" x14ac:dyDescent="0.25">
      <c r="A2837" s="17" t="s">
        <v>276</v>
      </c>
      <c r="B2837" s="8" t="s">
        <v>338</v>
      </c>
      <c r="C2837" s="8" t="s">
        <v>72</v>
      </c>
      <c r="D2837" s="8" t="str">
        <f t="shared" si="279"/>
        <v>Week_51-generic-refi</v>
      </c>
      <c r="E2837" s="8" t="str">
        <f t="shared" si="280"/>
        <v>Umbrella-vod.umb</v>
      </c>
      <c r="H2837" s="24">
        <f t="shared" si="284"/>
        <v>1.0503671756571888E-2</v>
      </c>
      <c r="I2837" s="6">
        <f t="shared" si="284"/>
        <v>3.39</v>
      </c>
      <c r="J2837" s="6">
        <f t="shared" si="284"/>
        <v>2299161.2477619587</v>
      </c>
      <c r="K2837" s="18">
        <f t="shared" si="284"/>
        <v>0.3</v>
      </c>
      <c r="L2837" s="35">
        <f>Data!BM65</f>
        <v>7.2983087381704474E-3</v>
      </c>
      <c r="Q2837" s="21">
        <v>0</v>
      </c>
      <c r="R2837" s="21">
        <v>1724.6635576504564</v>
      </c>
      <c r="S2837" s="21">
        <v>23186.82473112869</v>
      </c>
      <c r="T2837" s="38">
        <v>0.63085447427137753</v>
      </c>
    </row>
    <row r="2838" spans="1:20" x14ac:dyDescent="0.25">
      <c r="A2838" s="17" t="s">
        <v>277</v>
      </c>
      <c r="B2838" s="8" t="s">
        <v>338</v>
      </c>
      <c r="C2838" s="8" t="s">
        <v>72</v>
      </c>
      <c r="D2838" s="8" t="str">
        <f t="shared" si="279"/>
        <v>Week_52-generic-refi</v>
      </c>
      <c r="E2838" s="8" t="str">
        <f t="shared" si="280"/>
        <v>Umbrella-vod.umb</v>
      </c>
      <c r="H2838" s="24">
        <f t="shared" si="284"/>
        <v>1.0503671756571888E-2</v>
      </c>
      <c r="I2838" s="6">
        <f t="shared" si="284"/>
        <v>3.39</v>
      </c>
      <c r="J2838" s="6">
        <f t="shared" si="284"/>
        <v>2299161.2477619587</v>
      </c>
      <c r="K2838" s="18">
        <f t="shared" si="284"/>
        <v>0.3</v>
      </c>
      <c r="L2838" s="35">
        <f>Data!BM66</f>
        <v>7.2983087381704474E-3</v>
      </c>
      <c r="Q2838" s="21">
        <v>0</v>
      </c>
      <c r="R2838" s="21">
        <v>1010.1106838232322</v>
      </c>
      <c r="S2838" s="21">
        <v>13871.908349209427</v>
      </c>
      <c r="T2838" s="38">
        <v>0.54135961392472687</v>
      </c>
    </row>
    <row r="2840" spans="1:20" x14ac:dyDescent="0.25">
      <c r="A2840" s="8" t="s">
        <v>336</v>
      </c>
      <c r="E2840" s="8" t="s">
        <v>337</v>
      </c>
      <c r="Q2840" s="21">
        <v>970913.36037299992</v>
      </c>
      <c r="R2840" s="21">
        <v>148322.35132337149</v>
      </c>
      <c r="S2840" s="21">
        <v>1977423.6025965088</v>
      </c>
    </row>
    <row r="2842" spans="1:20" x14ac:dyDescent="0.25">
      <c r="A2842" s="8" t="s">
        <v>336</v>
      </c>
      <c r="E2842" s="8" t="s">
        <v>40</v>
      </c>
      <c r="M2842" s="21">
        <v>1391400.0694220013</v>
      </c>
      <c r="Q2842" s="21">
        <v>1391400.0694220001</v>
      </c>
      <c r="R2842" s="21">
        <v>348975.53887193045</v>
      </c>
      <c r="S2842" s="21">
        <v>6059619.1095032375</v>
      </c>
    </row>
    <row r="2843" spans="1:20" x14ac:dyDescent="0.25">
      <c r="A2843" s="8" t="s">
        <v>336</v>
      </c>
      <c r="E2843" s="8" t="s">
        <v>53</v>
      </c>
      <c r="M2843" s="21">
        <v>1175354.6196075189</v>
      </c>
      <c r="Q2843" s="21">
        <v>1175354.6196075187</v>
      </c>
      <c r="R2843" s="21">
        <v>147804.80204396104</v>
      </c>
      <c r="S2843" s="21">
        <v>2917869.1005232548</v>
      </c>
    </row>
    <row r="2844" spans="1:20" x14ac:dyDescent="0.25">
      <c r="A2844" s="8" t="s">
        <v>336</v>
      </c>
      <c r="E2844" s="8" t="s">
        <v>60</v>
      </c>
      <c r="M2844" s="21">
        <v>1259749.324198344</v>
      </c>
      <c r="Q2844" s="21">
        <v>1259749.324198344</v>
      </c>
      <c r="R2844" s="21">
        <v>262619.54834152176</v>
      </c>
      <c r="S2844" s="21">
        <v>4245510.8168119136</v>
      </c>
    </row>
    <row r="2845" spans="1:20" x14ac:dyDescent="0.25">
      <c r="A2845" s="8" t="s">
        <v>336</v>
      </c>
      <c r="E2845" s="8" t="s">
        <v>338</v>
      </c>
      <c r="M2845" s="21">
        <v>889081.39856000035</v>
      </c>
      <c r="Q2845" s="21">
        <v>889081.39856000058</v>
      </c>
      <c r="R2845" s="21">
        <v>350928.00089139305</v>
      </c>
      <c r="S2845" s="21">
        <v>4461061.7930854782</v>
      </c>
    </row>
    <row r="2846" spans="1:20" x14ac:dyDescent="0.25">
      <c r="N2846" s="6"/>
      <c r="O2846" s="6"/>
      <c r="Q2846" s="6"/>
    </row>
    <row r="2847" spans="1:20" x14ac:dyDescent="0.25">
      <c r="A2847" s="8" t="s">
        <v>336</v>
      </c>
      <c r="E2847" s="8" t="s">
        <v>61</v>
      </c>
      <c r="N2847" s="6"/>
      <c r="Q2847" s="21">
        <v>1046187.6644177377</v>
      </c>
      <c r="R2847" s="21">
        <v>253029.17900841043</v>
      </c>
      <c r="S2847" s="21">
        <v>4205427.5496912142</v>
      </c>
    </row>
    <row r="2848" spans="1:20" x14ac:dyDescent="0.25">
      <c r="A2848" s="8" t="s">
        <v>336</v>
      </c>
      <c r="E2848" s="8" t="s">
        <v>62</v>
      </c>
      <c r="N2848" s="6"/>
      <c r="Q2848" s="21">
        <v>344581.54089124338</v>
      </c>
      <c r="R2848" s="21">
        <v>95761.685258019119</v>
      </c>
      <c r="S2848" s="21">
        <v>1852570.0385508873</v>
      </c>
    </row>
    <row r="2849" spans="1:19" x14ac:dyDescent="0.25">
      <c r="A2849" s="8" t="s">
        <v>336</v>
      </c>
      <c r="E2849" s="8" t="s">
        <v>63</v>
      </c>
      <c r="N2849" s="6"/>
      <c r="Q2849" s="21">
        <v>0</v>
      </c>
      <c r="R2849" s="21">
        <v>0</v>
      </c>
      <c r="S2849" s="21">
        <v>0</v>
      </c>
    </row>
    <row r="2850" spans="1:19" x14ac:dyDescent="0.25">
      <c r="A2850" s="8" t="s">
        <v>336</v>
      </c>
      <c r="E2850" s="8" t="s">
        <v>64</v>
      </c>
      <c r="N2850" s="6"/>
      <c r="Q2850" s="21">
        <v>0</v>
      </c>
      <c r="R2850" s="21">
        <v>0</v>
      </c>
      <c r="S2850" s="21">
        <v>0</v>
      </c>
    </row>
    <row r="2851" spans="1:19" x14ac:dyDescent="0.25">
      <c r="A2851" s="8" t="s">
        <v>336</v>
      </c>
      <c r="E2851" s="8" t="s">
        <v>330</v>
      </c>
      <c r="N2851" s="6"/>
      <c r="Q2851" s="21">
        <v>333.54333458320605</v>
      </c>
      <c r="R2851" s="21">
        <v>97.889947397294449</v>
      </c>
      <c r="S2851" s="21">
        <v>862.87230477057346</v>
      </c>
    </row>
    <row r="2852" spans="1:19" x14ac:dyDescent="0.25">
      <c r="A2852" s="8" t="s">
        <v>336</v>
      </c>
      <c r="E2852" s="8" t="s">
        <v>331</v>
      </c>
      <c r="N2852" s="6"/>
      <c r="Q2852" s="21">
        <v>297.3207784364015</v>
      </c>
      <c r="R2852" s="21">
        <v>86.778219842107262</v>
      </c>
      <c r="S2852" s="21">
        <v>758.60573925596486</v>
      </c>
    </row>
    <row r="2853" spans="1:19" x14ac:dyDescent="0.25">
      <c r="A2853" s="8" t="s">
        <v>336</v>
      </c>
      <c r="E2853" s="8" t="s">
        <v>74</v>
      </c>
      <c r="N2853" s="6"/>
      <c r="Q2853" s="21">
        <v>0</v>
      </c>
      <c r="R2853" s="21">
        <v>6.438261455073248E-3</v>
      </c>
      <c r="S2853" s="21">
        <v>4.3217112439653302E-2</v>
      </c>
    </row>
    <row r="2854" spans="1:19" x14ac:dyDescent="0.25">
      <c r="A2854" s="8" t="s">
        <v>336</v>
      </c>
      <c r="E2854" s="8" t="s">
        <v>329</v>
      </c>
      <c r="N2854" s="6"/>
      <c r="Q2854" s="21">
        <v>0</v>
      </c>
      <c r="R2854" s="21">
        <v>0</v>
      </c>
      <c r="S2854" s="21">
        <v>0</v>
      </c>
    </row>
    <row r="2855" spans="1:19" x14ac:dyDescent="0.25">
      <c r="A2855" s="8" t="s">
        <v>336</v>
      </c>
      <c r="E2855" s="8" t="s">
        <v>65</v>
      </c>
      <c r="N2855" s="6"/>
      <c r="Q2855" s="21">
        <v>910177.43352199043</v>
      </c>
      <c r="R2855" s="21">
        <v>117954.59041504914</v>
      </c>
      <c r="S2855" s="21">
        <v>2149370.2804727135</v>
      </c>
    </row>
    <row r="2856" spans="1:19" x14ac:dyDescent="0.25">
      <c r="A2856" s="8" t="s">
        <v>336</v>
      </c>
      <c r="E2856" s="8" t="s">
        <v>66</v>
      </c>
      <c r="N2856" s="6"/>
      <c r="Q2856" s="21">
        <v>0</v>
      </c>
      <c r="R2856" s="21">
        <v>0</v>
      </c>
      <c r="S2856" s="21">
        <v>0</v>
      </c>
    </row>
    <row r="2857" spans="1:19" x14ac:dyDescent="0.25">
      <c r="A2857" s="8" t="s">
        <v>336</v>
      </c>
      <c r="E2857" s="8" t="s">
        <v>332</v>
      </c>
      <c r="N2857" s="6"/>
      <c r="Q2857" s="21">
        <v>0</v>
      </c>
      <c r="R2857" s="21">
        <v>0</v>
      </c>
      <c r="S2857" s="21">
        <v>0</v>
      </c>
    </row>
    <row r="2858" spans="1:19" x14ac:dyDescent="0.25">
      <c r="A2858" s="8" t="s">
        <v>336</v>
      </c>
      <c r="E2858" s="8" t="s">
        <v>67</v>
      </c>
      <c r="N2858" s="6"/>
      <c r="Q2858" s="21">
        <v>265177.18608552858</v>
      </c>
      <c r="R2858" s="21">
        <v>29850.211628911795</v>
      </c>
      <c r="S2858" s="21">
        <v>768498.82005054131</v>
      </c>
    </row>
    <row r="2859" spans="1:19" x14ac:dyDescent="0.25">
      <c r="A2859" s="8" t="s">
        <v>336</v>
      </c>
      <c r="E2859" s="8" t="s">
        <v>76</v>
      </c>
      <c r="N2859" s="6"/>
      <c r="Q2859" s="21">
        <v>0</v>
      </c>
      <c r="R2859" s="21">
        <v>0</v>
      </c>
      <c r="S2859" s="21">
        <v>0</v>
      </c>
    </row>
    <row r="2860" spans="1:19" x14ac:dyDescent="0.25">
      <c r="A2860" s="8" t="s">
        <v>336</v>
      </c>
      <c r="E2860" s="8" t="s">
        <v>68</v>
      </c>
      <c r="N2860" s="6"/>
      <c r="Q2860" s="21">
        <v>939143.41810050677</v>
      </c>
      <c r="R2860" s="21">
        <v>192974.53847107064</v>
      </c>
      <c r="S2860" s="21">
        <v>2974803.5479781195</v>
      </c>
    </row>
    <row r="2861" spans="1:19" x14ac:dyDescent="0.25">
      <c r="A2861" s="8" t="s">
        <v>336</v>
      </c>
      <c r="E2861" s="8" t="s">
        <v>333</v>
      </c>
      <c r="N2861" s="6"/>
      <c r="Q2861" s="21">
        <v>0</v>
      </c>
      <c r="R2861" s="21">
        <v>0</v>
      </c>
      <c r="S2861" s="21">
        <v>0</v>
      </c>
    </row>
    <row r="2862" spans="1:19" x14ac:dyDescent="0.25">
      <c r="A2862" s="8" t="s">
        <v>336</v>
      </c>
      <c r="E2862" s="8" t="s">
        <v>69</v>
      </c>
      <c r="N2862" s="6"/>
      <c r="Q2862" s="21">
        <v>320605.90609783714</v>
      </c>
      <c r="R2862" s="21">
        <v>69645.009870450944</v>
      </c>
      <c r="S2862" s="21">
        <v>1270707.2688337967</v>
      </c>
    </row>
    <row r="2863" spans="1:19" x14ac:dyDescent="0.25">
      <c r="A2863" s="8" t="s">
        <v>336</v>
      </c>
      <c r="E2863" s="8" t="s">
        <v>70</v>
      </c>
      <c r="N2863" s="6"/>
      <c r="Q2863" s="21">
        <v>187344.63037739828</v>
      </c>
      <c r="R2863" s="21">
        <v>109639.32153293639</v>
      </c>
      <c r="S2863" s="21">
        <v>1535621.9584120156</v>
      </c>
    </row>
    <row r="2864" spans="1:19" x14ac:dyDescent="0.25">
      <c r="A2864" s="8" t="s">
        <v>336</v>
      </c>
      <c r="E2864" s="8" t="s">
        <v>334</v>
      </c>
      <c r="N2864" s="6"/>
      <c r="Q2864" s="21">
        <v>33709.057270519821</v>
      </c>
      <c r="R2864" s="21">
        <v>7864.5357352242372</v>
      </c>
      <c r="S2864" s="21">
        <v>82664.301977969444</v>
      </c>
    </row>
    <row r="2865" spans="1:19" x14ac:dyDescent="0.25">
      <c r="A2865" s="8" t="s">
        <v>336</v>
      </c>
      <c r="E2865" s="8" t="s">
        <v>335</v>
      </c>
      <c r="N2865" s="6"/>
      <c r="Q2865" s="21">
        <v>96877.645878117764</v>
      </c>
      <c r="R2865" s="21">
        <v>22813.473938913936</v>
      </c>
      <c r="S2865" s="21">
        <v>242800.76975594499</v>
      </c>
    </row>
    <row r="2866" spans="1:19" x14ac:dyDescent="0.25">
      <c r="A2866" s="8" t="s">
        <v>336</v>
      </c>
      <c r="E2866" s="8" t="s">
        <v>71</v>
      </c>
      <c r="N2866" s="6"/>
      <c r="Q2866" s="21">
        <v>0</v>
      </c>
      <c r="R2866" s="21">
        <v>0</v>
      </c>
      <c r="S2866" s="21">
        <v>0</v>
      </c>
    </row>
    <row r="2867" spans="1:19" x14ac:dyDescent="0.25">
      <c r="A2867" s="8" t="s">
        <v>336</v>
      </c>
      <c r="E2867" s="8" t="s">
        <v>72</v>
      </c>
      <c r="N2867" s="6"/>
      <c r="Q2867" s="21">
        <v>571150.06503396435</v>
      </c>
      <c r="R2867" s="21">
        <v>210610.66968431842</v>
      </c>
      <c r="S2867" s="21">
        <v>2599974.7629395472</v>
      </c>
    </row>
    <row r="2868" spans="1:19" x14ac:dyDescent="0.25">
      <c r="N2868" s="6"/>
    </row>
    <row r="2869" spans="1:19" x14ac:dyDescent="0.25">
      <c r="A2869" s="8" t="s">
        <v>339</v>
      </c>
      <c r="N2869" s="6"/>
      <c r="Q2869" s="21">
        <v>5686500</v>
      </c>
      <c r="R2869" s="21">
        <v>1258650.2414721723</v>
      </c>
      <c r="S2869" s="21">
        <v>19661484.422520392</v>
      </c>
    </row>
    <row r="2870" spans="1:19" x14ac:dyDescent="0.25">
      <c r="N2870" s="6"/>
    </row>
    <row r="2871" spans="1:19" x14ac:dyDescent="0.25">
      <c r="A2871" s="8" t="s">
        <v>406</v>
      </c>
      <c r="N2871" s="6"/>
      <c r="Q2871" s="21">
        <f>Q2869-Q2840</f>
        <v>4715586.6396270003</v>
      </c>
      <c r="R2871" s="21">
        <f>R2869-R2840</f>
        <v>1110327.8901488008</v>
      </c>
      <c r="S2871" s="21">
        <f>S2869-S2840</f>
        <v>17684060.819923881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53EA-F5E8-4995-982D-CAD577DDD493}">
  <sheetPr codeName="Sheet5"/>
  <dimension ref="A1:ED158"/>
  <sheetViews>
    <sheetView showGridLines="0" zoomScale="130" zoomScaleNormal="130" workbookViewId="0">
      <pane ySplit="1" topLeftCell="A2" activePane="bottomLeft" state="frozen"/>
      <selection pane="bottomLeft"/>
    </sheetView>
  </sheetViews>
  <sheetFormatPr defaultColWidth="28.26953125" defaultRowHeight="12.5" x14ac:dyDescent="0.25"/>
  <cols>
    <col min="1" max="1" width="6.54296875" style="8" bestFit="1" customWidth="1"/>
    <col min="2" max="2" width="16.54296875" style="8" bestFit="1" customWidth="1"/>
    <col min="3" max="3" width="23.81640625" style="8" bestFit="1" customWidth="1"/>
    <col min="4" max="4" width="12" style="5" bestFit="1" customWidth="1"/>
    <col min="5" max="5" width="12.7265625" style="6" bestFit="1" customWidth="1"/>
    <col min="6" max="6" width="15" style="12" bestFit="1" customWidth="1"/>
    <col min="7" max="7" width="9.81640625" style="10" bestFit="1" customWidth="1"/>
    <col min="8" max="9" width="11.453125" style="4" bestFit="1" customWidth="1"/>
    <col min="10" max="10" width="8.453125" style="4" customWidth="1"/>
    <col min="11" max="11" width="9.453125" style="4" bestFit="1" customWidth="1"/>
    <col min="12" max="12" width="16.54296875" style="4" bestFit="1" customWidth="1"/>
    <col min="13" max="13" width="5.1796875" style="4" bestFit="1" customWidth="1"/>
    <col min="14" max="14" width="12" style="4" bestFit="1" customWidth="1"/>
    <col min="15" max="16" width="10.1796875" style="4" bestFit="1" customWidth="1"/>
    <col min="17" max="17" width="9.81640625" style="4" bestFit="1" customWidth="1"/>
    <col min="18" max="18" width="11.453125" style="4" bestFit="1" customWidth="1"/>
    <col min="19" max="19" width="9" style="4" bestFit="1" customWidth="1"/>
    <col min="20" max="20" width="9.7265625" style="4" customWidth="1"/>
    <col min="21" max="21" width="8.81640625" style="4" bestFit="1" customWidth="1"/>
    <col min="22" max="22" width="4.453125" style="4" bestFit="1" customWidth="1"/>
    <col min="23" max="23" width="10.26953125" style="4" bestFit="1" customWidth="1"/>
    <col min="24" max="24" width="10.81640625" style="21" bestFit="1" customWidth="1"/>
    <col min="25" max="25" width="5.7265625" style="21" bestFit="1" customWidth="1"/>
    <col min="26" max="26" width="9.1796875" style="21" bestFit="1" customWidth="1"/>
    <col min="27" max="27" width="5.1796875" style="4" bestFit="1" customWidth="1"/>
    <col min="28" max="28" width="10.26953125" style="4" bestFit="1" customWidth="1"/>
    <col min="29" max="29" width="10.81640625" style="21" bestFit="1" customWidth="1"/>
    <col min="30" max="30" width="5.7265625" style="21" bestFit="1" customWidth="1"/>
    <col min="31" max="31" width="9.1796875" style="21" bestFit="1" customWidth="1"/>
    <col min="32" max="32" width="5.1796875" style="4" bestFit="1" customWidth="1"/>
    <col min="33" max="33" width="10.26953125" style="4" bestFit="1" customWidth="1"/>
    <col min="34" max="34" width="10.81640625" style="21" bestFit="1" customWidth="1"/>
    <col min="35" max="35" width="5.7265625" style="4" bestFit="1" customWidth="1"/>
    <col min="36" max="36" width="9.1796875" style="4" bestFit="1" customWidth="1"/>
    <col min="37" max="37" width="28.26953125" style="4"/>
    <col min="38" max="38" width="11.1796875" style="4" bestFit="1" customWidth="1"/>
    <col min="39" max="39" width="10.1796875" style="4" bestFit="1" customWidth="1"/>
    <col min="40" max="41" width="12.453125" style="4" bestFit="1" customWidth="1"/>
    <col min="42" max="42" width="9.7265625" style="4" bestFit="1" customWidth="1"/>
    <col min="43" max="44" width="13.26953125" style="4" bestFit="1" customWidth="1"/>
    <col min="45" max="45" width="10.453125" style="4" bestFit="1" customWidth="1"/>
    <col min="46" max="47" width="13.26953125" style="4" bestFit="1" customWidth="1"/>
    <col min="48" max="48" width="10.453125" style="4" bestFit="1" customWidth="1"/>
    <col min="49" max="49" width="28.26953125" style="4"/>
    <col min="50" max="50" width="32" style="4" bestFit="1" customWidth="1"/>
    <col min="51" max="51" width="7.54296875" style="4" bestFit="1" customWidth="1"/>
    <col min="52" max="52" width="9.54296875" style="22" bestFit="1" customWidth="1"/>
    <col min="53" max="53" width="6.54296875" style="22" bestFit="1" customWidth="1"/>
    <col min="54" max="54" width="7.54296875" style="22" bestFit="1" customWidth="1"/>
    <col min="55" max="55" width="10.1796875" style="22" bestFit="1" customWidth="1"/>
    <col min="56" max="56" width="9" style="22" bestFit="1" customWidth="1"/>
    <col min="57" max="57" width="14" style="22" bestFit="1" customWidth="1"/>
    <col min="58" max="58" width="12.54296875" style="22" bestFit="1" customWidth="1"/>
    <col min="59" max="59" width="6.54296875" style="22" bestFit="1" customWidth="1"/>
    <col min="60" max="60" width="7.453125" style="22" bestFit="1" customWidth="1"/>
    <col min="61" max="61" width="8" style="22" bestFit="1" customWidth="1"/>
    <col min="62" max="62" width="10.26953125" style="4" bestFit="1" customWidth="1"/>
    <col min="63" max="63" width="12.26953125" style="4" bestFit="1" customWidth="1"/>
    <col min="64" max="64" width="9.81640625" style="21" bestFit="1" customWidth="1"/>
    <col min="65" max="65" width="6.54296875" style="23" bestFit="1" customWidth="1"/>
    <col min="66" max="66" width="7.54296875" style="23" bestFit="1" customWidth="1"/>
    <col min="67" max="67" width="10.26953125" style="23" bestFit="1" customWidth="1"/>
    <col min="68" max="68" width="9.1796875" style="23" bestFit="1" customWidth="1"/>
    <col min="69" max="69" width="14.1796875" style="23" bestFit="1" customWidth="1"/>
    <col min="70" max="70" width="12.54296875" style="23" bestFit="1" customWidth="1"/>
    <col min="71" max="71" width="6.54296875" style="23" bestFit="1" customWidth="1"/>
    <col min="72" max="72" width="7.54296875" style="23" bestFit="1" customWidth="1"/>
    <col min="73" max="73" width="8.54296875" style="23" bestFit="1" customWidth="1"/>
    <col min="74" max="74" width="28.26953125" style="4"/>
    <col min="75" max="75" width="22.81640625" style="8" bestFit="1" customWidth="1"/>
    <col min="76" max="76" width="14.26953125" style="8" bestFit="1" customWidth="1"/>
    <col min="77" max="77" width="6.54296875" style="8" bestFit="1" customWidth="1"/>
    <col min="78" max="78" width="27.453125" style="8" bestFit="1" customWidth="1"/>
    <col min="79" max="79" width="8" style="4" customWidth="1"/>
    <col min="80" max="80" width="14.7265625" style="8" bestFit="1" customWidth="1"/>
    <col min="81" max="114" width="9.1796875" style="6" bestFit="1" customWidth="1"/>
    <col min="115" max="115" width="10.1796875" style="6" bestFit="1" customWidth="1"/>
    <col min="116" max="132" width="9.1796875" style="6" bestFit="1" customWidth="1"/>
    <col min="133" max="133" width="8" style="4" customWidth="1"/>
    <col min="134" max="134" width="9.1796875" style="21" bestFit="1" customWidth="1"/>
    <col min="135" max="176" width="8" style="4" customWidth="1"/>
    <col min="177" max="16384" width="28.26953125" style="4"/>
  </cols>
  <sheetData>
    <row r="1" spans="1:134" s="1" customFormat="1" ht="13" x14ac:dyDescent="0.3">
      <c r="A1" s="7" t="s">
        <v>39</v>
      </c>
      <c r="B1" s="7" t="s">
        <v>73</v>
      </c>
      <c r="C1" s="7" t="s">
        <v>0</v>
      </c>
      <c r="D1" s="2" t="s">
        <v>1</v>
      </c>
      <c r="E1" s="3" t="s">
        <v>2</v>
      </c>
      <c r="F1" s="11" t="s">
        <v>3</v>
      </c>
      <c r="G1" s="9" t="s">
        <v>4</v>
      </c>
      <c r="H1" s="1" t="s">
        <v>340</v>
      </c>
      <c r="I1" s="1" t="s">
        <v>341</v>
      </c>
      <c r="K1" s="1" t="s">
        <v>84</v>
      </c>
      <c r="L1" s="7" t="s">
        <v>0</v>
      </c>
      <c r="M1" s="7" t="s">
        <v>79</v>
      </c>
      <c r="N1" s="2" t="s">
        <v>1</v>
      </c>
      <c r="O1" s="3" t="s">
        <v>2</v>
      </c>
      <c r="P1" s="11" t="s">
        <v>81</v>
      </c>
      <c r="Q1" s="9" t="s">
        <v>4</v>
      </c>
      <c r="R1" s="9" t="s">
        <v>341</v>
      </c>
      <c r="S1" s="9" t="s">
        <v>442</v>
      </c>
      <c r="U1" s="1" t="s">
        <v>248</v>
      </c>
      <c r="V1" s="1" t="s">
        <v>40</v>
      </c>
      <c r="W1" s="1" t="s">
        <v>86</v>
      </c>
      <c r="X1" s="20" t="s">
        <v>87</v>
      </c>
      <c r="Y1" s="20" t="s">
        <v>82</v>
      </c>
      <c r="Z1" s="20" t="s">
        <v>245</v>
      </c>
      <c r="AA1" s="1" t="s">
        <v>53</v>
      </c>
      <c r="AB1" s="1" t="s">
        <v>86</v>
      </c>
      <c r="AC1" s="20" t="s">
        <v>87</v>
      </c>
      <c r="AD1" s="20" t="s">
        <v>82</v>
      </c>
      <c r="AE1" s="20" t="s">
        <v>245</v>
      </c>
      <c r="AF1" s="1" t="s">
        <v>60</v>
      </c>
      <c r="AG1" s="1" t="s">
        <v>86</v>
      </c>
      <c r="AH1" s="20" t="s">
        <v>87</v>
      </c>
      <c r="AI1" s="20" t="s">
        <v>82</v>
      </c>
      <c r="AJ1" s="20" t="s">
        <v>245</v>
      </c>
      <c r="AL1" s="1" t="s">
        <v>247</v>
      </c>
      <c r="AM1" s="1" t="s">
        <v>77</v>
      </c>
      <c r="AN1" s="1" t="s">
        <v>302</v>
      </c>
      <c r="AO1" s="1" t="s">
        <v>303</v>
      </c>
      <c r="AP1" s="1" t="s">
        <v>304</v>
      </c>
      <c r="AQ1" s="1" t="s">
        <v>310</v>
      </c>
      <c r="AR1" s="1" t="s">
        <v>311</v>
      </c>
      <c r="AS1" s="1" t="s">
        <v>312</v>
      </c>
      <c r="AT1" s="1" t="s">
        <v>313</v>
      </c>
      <c r="AU1" s="1" t="s">
        <v>314</v>
      </c>
      <c r="AV1" s="1" t="s">
        <v>315</v>
      </c>
      <c r="AX1" s="1" t="s">
        <v>351</v>
      </c>
      <c r="AY1" s="1" t="s">
        <v>248</v>
      </c>
      <c r="AZ1" s="31" t="s">
        <v>345</v>
      </c>
      <c r="BA1" s="31" t="s">
        <v>346</v>
      </c>
      <c r="BB1" s="31" t="s">
        <v>347</v>
      </c>
      <c r="BC1" s="31" t="s">
        <v>14</v>
      </c>
      <c r="BD1" s="31" t="s">
        <v>342</v>
      </c>
      <c r="BE1" s="31" t="s">
        <v>348</v>
      </c>
      <c r="BF1" s="31" t="s">
        <v>349</v>
      </c>
      <c r="BG1" s="31" t="s">
        <v>343</v>
      </c>
      <c r="BH1" s="31" t="s">
        <v>344</v>
      </c>
      <c r="BI1" s="31" t="s">
        <v>5</v>
      </c>
      <c r="BJ1" s="1" t="s">
        <v>352</v>
      </c>
      <c r="BK1" s="1" t="s">
        <v>248</v>
      </c>
      <c r="BL1" s="20" t="s">
        <v>345</v>
      </c>
      <c r="BM1" s="32" t="s">
        <v>346</v>
      </c>
      <c r="BN1" s="32" t="s">
        <v>347</v>
      </c>
      <c r="BO1" s="32" t="s">
        <v>14</v>
      </c>
      <c r="BP1" s="32" t="s">
        <v>342</v>
      </c>
      <c r="BQ1" s="32" t="s">
        <v>348</v>
      </c>
      <c r="BR1" s="32" t="s">
        <v>349</v>
      </c>
      <c r="BS1" s="32" t="s">
        <v>343</v>
      </c>
      <c r="BT1" s="32" t="s">
        <v>344</v>
      </c>
      <c r="BU1" s="32" t="s">
        <v>5</v>
      </c>
      <c r="BW1" s="7" t="s">
        <v>355</v>
      </c>
      <c r="BX1" s="7" t="s">
        <v>80</v>
      </c>
      <c r="BY1" s="7" t="s">
        <v>39</v>
      </c>
      <c r="BZ1" s="7" t="s">
        <v>405</v>
      </c>
      <c r="CB1" s="7"/>
      <c r="CC1" s="3" t="s">
        <v>262</v>
      </c>
      <c r="CD1" s="3" t="s">
        <v>263</v>
      </c>
      <c r="CE1" s="3" t="s">
        <v>264</v>
      </c>
      <c r="CF1" s="3" t="s">
        <v>265</v>
      </c>
      <c r="CG1" s="3" t="s">
        <v>266</v>
      </c>
      <c r="CH1" s="3" t="s">
        <v>267</v>
      </c>
      <c r="CI1" s="3" t="s">
        <v>268</v>
      </c>
      <c r="CJ1" s="3" t="s">
        <v>269</v>
      </c>
      <c r="CK1" s="3" t="s">
        <v>270</v>
      </c>
      <c r="CL1" s="3" t="s">
        <v>249</v>
      </c>
      <c r="CM1" s="3" t="s">
        <v>250</v>
      </c>
      <c r="CN1" s="3" t="s">
        <v>251</v>
      </c>
      <c r="CO1" s="3" t="s">
        <v>252</v>
      </c>
      <c r="CP1" s="3" t="s">
        <v>253</v>
      </c>
      <c r="CQ1" s="3" t="s">
        <v>254</v>
      </c>
      <c r="CR1" s="3" t="s">
        <v>255</v>
      </c>
      <c r="CS1" s="3" t="s">
        <v>256</v>
      </c>
      <c r="CT1" s="3" t="s">
        <v>257</v>
      </c>
      <c r="CU1" s="3" t="s">
        <v>258</v>
      </c>
      <c r="CV1" s="3" t="s">
        <v>259</v>
      </c>
      <c r="CW1" s="3" t="s">
        <v>260</v>
      </c>
      <c r="CX1" s="3" t="s">
        <v>261</v>
      </c>
      <c r="CY1" s="3" t="s">
        <v>278</v>
      </c>
      <c r="CZ1" s="3" t="s">
        <v>279</v>
      </c>
      <c r="DA1" s="3" t="s">
        <v>280</v>
      </c>
      <c r="DB1" s="3" t="s">
        <v>281</v>
      </c>
      <c r="DC1" s="3" t="s">
        <v>282</v>
      </c>
      <c r="DD1" s="3" t="s">
        <v>283</v>
      </c>
      <c r="DE1" s="3" t="s">
        <v>284</v>
      </c>
      <c r="DF1" s="3" t="s">
        <v>285</v>
      </c>
      <c r="DG1" s="3" t="s">
        <v>286</v>
      </c>
      <c r="DH1" s="3" t="s">
        <v>287</v>
      </c>
      <c r="DI1" s="3" t="s">
        <v>288</v>
      </c>
      <c r="DJ1" s="3" t="s">
        <v>289</v>
      </c>
      <c r="DK1" s="3" t="s">
        <v>290</v>
      </c>
      <c r="DL1" s="3" t="s">
        <v>291</v>
      </c>
      <c r="DM1" s="3" t="s">
        <v>292</v>
      </c>
      <c r="DN1" s="3" t="s">
        <v>293</v>
      </c>
      <c r="DO1" s="3" t="s">
        <v>294</v>
      </c>
      <c r="DP1" s="3" t="s">
        <v>295</v>
      </c>
      <c r="DQ1" s="3" t="s">
        <v>296</v>
      </c>
      <c r="DR1" s="3" t="s">
        <v>297</v>
      </c>
      <c r="DS1" s="3" t="s">
        <v>298</v>
      </c>
      <c r="DT1" s="3" t="s">
        <v>299</v>
      </c>
      <c r="DU1" s="3" t="s">
        <v>300</v>
      </c>
      <c r="DV1" s="3" t="s">
        <v>301</v>
      </c>
      <c r="DW1" s="3" t="s">
        <v>272</v>
      </c>
      <c r="DX1" s="3" t="s">
        <v>273</v>
      </c>
      <c r="DY1" s="3" t="s">
        <v>274</v>
      </c>
      <c r="DZ1" s="3" t="s">
        <v>275</v>
      </c>
      <c r="EA1" s="3" t="s">
        <v>276</v>
      </c>
      <c r="EB1" s="3" t="s">
        <v>277</v>
      </c>
      <c r="ED1" s="20" t="s">
        <v>339</v>
      </c>
    </row>
    <row r="2" spans="1:134" x14ac:dyDescent="0.25">
      <c r="A2" s="8" t="s">
        <v>40</v>
      </c>
      <c r="B2" s="8" t="s">
        <v>74</v>
      </c>
      <c r="C2" s="8" t="s">
        <v>5</v>
      </c>
      <c r="D2" s="5">
        <v>1.6312326832536501E-3</v>
      </c>
      <c r="E2" s="6">
        <v>2732.6454960553601</v>
      </c>
      <c r="F2" s="12">
        <v>1</v>
      </c>
      <c r="G2" s="10">
        <v>0.15</v>
      </c>
      <c r="H2" s="21">
        <v>0</v>
      </c>
      <c r="I2" s="21">
        <v>39999.999999999971</v>
      </c>
      <c r="L2" s="8" t="s">
        <v>61</v>
      </c>
      <c r="M2" s="8" t="s">
        <v>40</v>
      </c>
      <c r="N2" s="43">
        <f>'Est-maxuplift'!E2</f>
        <v>3.0461531455782658E-2</v>
      </c>
      <c r="O2" s="21">
        <f>'Est-slope'!E2</f>
        <v>63.027152600987208</v>
      </c>
      <c r="P2" s="12" t="s">
        <v>444</v>
      </c>
      <c r="Q2" s="10" cm="1">
        <f t="array" ref="Q2">IFERROR(AVERAGEIFS(G$2:G$90,$B$2:$B$90,$L2,$A$2:$A$90,$M2),_xlfn.IFS(LEFT(L2,2)="tv",0.65,LEFT(L2,5)="search",0,TRUE,0.15))</f>
        <v>0.65</v>
      </c>
      <c r="R2" s="21">
        <f>SUMIFS(I$2:I$90,$B$2:$B$90,$L2,$A$2:$A$90,$M2)</f>
        <v>726517.95000000019</v>
      </c>
      <c r="S2" s="74">
        <v>3.15</v>
      </c>
      <c r="W2" s="4" t="s">
        <v>88</v>
      </c>
      <c r="X2" s="21">
        <v>283042.34507669398</v>
      </c>
      <c r="Y2" s="6">
        <v>6.6402733412302313</v>
      </c>
      <c r="Z2" s="21">
        <f>X2*Y2</f>
        <v>1879478.5384520588</v>
      </c>
      <c r="AB2" s="4" t="s">
        <v>88</v>
      </c>
      <c r="AC2" s="21">
        <v>121864.90100278299</v>
      </c>
      <c r="AD2" s="6">
        <v>9.9271152234878937</v>
      </c>
      <c r="AE2" s="21">
        <f>AC2*AD2</f>
        <v>1209766.913953572</v>
      </c>
      <c r="AG2" s="4" t="s">
        <v>88</v>
      </c>
      <c r="AH2" s="21">
        <v>219120.810696689</v>
      </c>
      <c r="AI2" s="19">
        <v>6.6986849260350754</v>
      </c>
      <c r="AJ2" s="21">
        <f>AH2*AI2</f>
        <v>1467821.271594496</v>
      </c>
      <c r="AL2" s="4" t="s">
        <v>295</v>
      </c>
      <c r="AM2" s="14">
        <v>44837</v>
      </c>
      <c r="AN2" s="21">
        <f>AVERAGEIFS(X:X,$U:$U,$AL2)</f>
        <v>393432.46859552251</v>
      </c>
      <c r="AO2" s="21">
        <f>AVERAGEIFS(Z:Z,$U:$U,$AL2)</f>
        <v>2476341.0950604593</v>
      </c>
      <c r="AP2" s="23">
        <f>AO2/AN2</f>
        <v>6.2941960634324765</v>
      </c>
      <c r="AQ2" s="21">
        <f>AVERAGEIFS(AC:AC,$U:$U,$AL2)</f>
        <v>101164.9671476817</v>
      </c>
      <c r="AR2" s="21">
        <f>AVERAGEIFS(AE:AE,$U:$U,$AL2)</f>
        <v>1109589.7923137913</v>
      </c>
      <c r="AS2" s="23">
        <f>AR2/AQ2</f>
        <v>10.968122894697334</v>
      </c>
      <c r="AT2" s="21">
        <f>AVERAGEIFS(AH:AH,$U:$U,$AL2)</f>
        <v>159194.475313414</v>
      </c>
      <c r="AU2" s="21">
        <f>AVERAGEIFS(AJ:AJ,$U:$U,$AL2)</f>
        <v>1220627.2243160359</v>
      </c>
      <c r="AV2" s="23">
        <f>AU2/AT2</f>
        <v>7.6675225186861979</v>
      </c>
      <c r="AY2" s="4">
        <v>1</v>
      </c>
      <c r="BB2" s="22">
        <v>6.615415591530646E-3</v>
      </c>
      <c r="BE2" s="22">
        <v>1.9399620979592975E-3</v>
      </c>
      <c r="BF2" s="22">
        <v>2.8615032546682653E-3</v>
      </c>
      <c r="BH2" s="22">
        <v>4.1998330200443579E-2</v>
      </c>
      <c r="BI2" s="22">
        <v>1</v>
      </c>
      <c r="BK2" s="4" t="s">
        <v>328</v>
      </c>
      <c r="BL2" s="33">
        <f>BL54</f>
        <v>1830.26323436441</v>
      </c>
      <c r="BM2" s="41">
        <f t="shared" ref="BM2:BU2" si="0">BM54</f>
        <v>8.2011922934080266E-3</v>
      </c>
      <c r="BN2" s="41">
        <f t="shared" si="0"/>
        <v>2.8519919861854207E-2</v>
      </c>
      <c r="BO2" s="41">
        <f t="shared" si="0"/>
        <v>2.0641875000000001E-2</v>
      </c>
      <c r="BP2" s="41">
        <f t="shared" si="0"/>
        <v>1.1943887289553418E-3</v>
      </c>
      <c r="BQ2" s="41">
        <f t="shared" si="0"/>
        <v>3.1584228432180814E-3</v>
      </c>
      <c r="BR2" s="41">
        <f t="shared" si="0"/>
        <v>4.0496729639443564E-3</v>
      </c>
      <c r="BS2" s="41">
        <f t="shared" si="0"/>
        <v>7.745609943271589E-3</v>
      </c>
      <c r="BT2" s="41">
        <f t="shared" si="0"/>
        <v>3.7116469461434397E-2</v>
      </c>
      <c r="BU2" s="41">
        <f t="shared" si="0"/>
        <v>1</v>
      </c>
      <c r="BW2" s="8" t="s">
        <v>356</v>
      </c>
      <c r="BX2" s="8" t="s">
        <v>356</v>
      </c>
      <c r="BY2" s="8" t="s">
        <v>40</v>
      </c>
      <c r="BZ2" s="8" t="str">
        <f>BW2&amp;"-"&amp;BY2</f>
        <v>OOH-FiFi</v>
      </c>
      <c r="CB2" s="8" t="s">
        <v>61</v>
      </c>
      <c r="CC2" s="6">
        <v>0</v>
      </c>
      <c r="CD2" s="6">
        <v>42644.440000000017</v>
      </c>
      <c r="CE2" s="6">
        <v>23703.820000000011</v>
      </c>
      <c r="CF2" s="6">
        <v>29173.23000000001</v>
      </c>
      <c r="CG2" s="6">
        <v>0</v>
      </c>
      <c r="CH2" s="6">
        <v>49852.960000000021</v>
      </c>
      <c r="CI2" s="6">
        <v>0</v>
      </c>
      <c r="CJ2" s="6">
        <v>15788.509999999989</v>
      </c>
      <c r="CK2" s="6">
        <v>0</v>
      </c>
      <c r="CL2" s="6">
        <v>30388.39</v>
      </c>
      <c r="CM2" s="6">
        <v>0</v>
      </c>
      <c r="CN2" s="6">
        <v>57141.850000000028</v>
      </c>
      <c r="CO2" s="6">
        <v>0</v>
      </c>
      <c r="CP2" s="6">
        <v>37273.060000000019</v>
      </c>
      <c r="CQ2" s="6">
        <v>0</v>
      </c>
      <c r="CR2" s="6">
        <v>51867.200000000033</v>
      </c>
      <c r="CS2" s="6">
        <v>0</v>
      </c>
      <c r="CT2" s="6">
        <v>0</v>
      </c>
      <c r="CU2" s="6">
        <v>0</v>
      </c>
      <c r="CV2" s="6">
        <v>0</v>
      </c>
      <c r="CW2" s="6">
        <v>0</v>
      </c>
      <c r="CX2" s="6">
        <v>0</v>
      </c>
      <c r="CY2" s="6">
        <v>0</v>
      </c>
      <c r="CZ2" s="6">
        <v>0</v>
      </c>
      <c r="DA2" s="6">
        <v>0</v>
      </c>
      <c r="DB2" s="6">
        <v>0</v>
      </c>
      <c r="DC2" s="6">
        <v>0</v>
      </c>
      <c r="DD2" s="6">
        <v>0</v>
      </c>
      <c r="DE2" s="6">
        <v>0</v>
      </c>
      <c r="DF2" s="6">
        <v>0</v>
      </c>
      <c r="DG2" s="6">
        <v>41979.509999999987</v>
      </c>
      <c r="DH2" s="6">
        <v>39750.61</v>
      </c>
      <c r="DI2" s="6">
        <v>53330.000000000007</v>
      </c>
      <c r="DJ2" s="6">
        <v>0</v>
      </c>
      <c r="DK2" s="6">
        <v>29368.44000000001</v>
      </c>
      <c r="DL2" s="6">
        <v>0</v>
      </c>
      <c r="DM2" s="6">
        <v>36361.79</v>
      </c>
      <c r="DN2" s="6">
        <v>731.2</v>
      </c>
      <c r="DO2" s="6">
        <v>69103.320000000007</v>
      </c>
      <c r="DP2" s="6">
        <v>3043.56</v>
      </c>
      <c r="DQ2" s="6">
        <v>14599.11</v>
      </c>
      <c r="DR2" s="6">
        <v>396.47</v>
      </c>
      <c r="DS2" s="6">
        <v>44909.79</v>
      </c>
      <c r="DT2" s="6">
        <v>1534.66</v>
      </c>
      <c r="DU2" s="6">
        <v>51717.140000000007</v>
      </c>
      <c r="DV2" s="6">
        <v>1858.89</v>
      </c>
      <c r="DW2" s="6">
        <v>0</v>
      </c>
      <c r="DX2" s="6">
        <v>0</v>
      </c>
      <c r="DY2" s="6">
        <v>0</v>
      </c>
      <c r="DZ2" s="6">
        <v>0</v>
      </c>
      <c r="EA2" s="6">
        <v>0</v>
      </c>
      <c r="EB2" s="6">
        <v>0</v>
      </c>
      <c r="ED2" s="21">
        <f>SUM(CC2:EB2)</f>
        <v>726517.95000000019</v>
      </c>
    </row>
    <row r="3" spans="1:134" x14ac:dyDescent="0.25">
      <c r="A3" s="8" t="s">
        <v>53</v>
      </c>
      <c r="B3" s="8" t="s">
        <v>66</v>
      </c>
      <c r="C3" s="70" t="s">
        <v>45</v>
      </c>
      <c r="D3" s="5" t="s">
        <v>452</v>
      </c>
      <c r="E3" s="5" t="s">
        <v>452</v>
      </c>
      <c r="F3" s="5" t="s">
        <v>452</v>
      </c>
      <c r="G3" s="5" t="s">
        <v>452</v>
      </c>
      <c r="H3" s="21">
        <v>0</v>
      </c>
      <c r="I3" s="21">
        <v>0</v>
      </c>
      <c r="L3" s="8" t="s">
        <v>62</v>
      </c>
      <c r="M3" s="8" t="s">
        <v>40</v>
      </c>
      <c r="N3" s="43">
        <f>'Est-maxuplift'!E3</f>
        <v>8.6056724656215413E-3</v>
      </c>
      <c r="O3" s="21">
        <f>'Est-slope'!E3</f>
        <v>1289611.991400274</v>
      </c>
      <c r="P3" s="12" t="s">
        <v>444</v>
      </c>
      <c r="Q3" s="10" cm="1">
        <f t="array" ref="Q3">IFERROR(AVERAGEIFS(G$2:G$90,$B$2:$B$90,$L3,$A$2:$A$90,$M3),_xlfn.IFS(LEFT(L3,2)="tv",0.65,LEFT(L3,5)="search",0,TRUE,0.15))</f>
        <v>0.3</v>
      </c>
      <c r="R3" s="21">
        <f t="shared" ref="R3:R7" si="1">SUMIFS(I$2:I$90,$B$2:$B$90,$L3,$A$2:$A$90,$M3)</f>
        <v>484480.75152400008</v>
      </c>
      <c r="S3" s="74">
        <v>3.39</v>
      </c>
      <c r="W3" s="4" t="s">
        <v>89</v>
      </c>
      <c r="X3" s="21">
        <v>287791.406093436</v>
      </c>
      <c r="Y3" s="6">
        <v>6.586039637451087</v>
      </c>
      <c r="Z3" s="21">
        <f t="shared" ref="Z3:Z66" si="2">X3*Y3</f>
        <v>1895405.6078491518</v>
      </c>
      <c r="AB3" s="4" t="s">
        <v>89</v>
      </c>
      <c r="AC3" s="21">
        <v>78175.023135229305</v>
      </c>
      <c r="AD3" s="6">
        <v>11.14216001282179</v>
      </c>
      <c r="AE3" s="21">
        <f t="shared" ref="AE3:AE66" si="3">AC3*AD3</f>
        <v>871038.61677877035</v>
      </c>
      <c r="AG3" s="4" t="s">
        <v>89</v>
      </c>
      <c r="AH3" s="21">
        <v>147335.076636966</v>
      </c>
      <c r="AI3" s="19">
        <v>7.4471721048451629</v>
      </c>
      <c r="AJ3" s="21">
        <f t="shared" ref="AJ3:AJ66" si="4">AH3*AI3</f>
        <v>1097229.6727960375</v>
      </c>
      <c r="AL3" s="4" t="s">
        <v>296</v>
      </c>
      <c r="AM3" s="14">
        <v>44844</v>
      </c>
      <c r="AN3" s="21">
        <f t="shared" ref="AN3:AN66" si="5">AVERAGEIFS(X:X,$U:$U,$AL3)</f>
        <v>228081.015200244</v>
      </c>
      <c r="AO3" s="21">
        <f t="shared" ref="AO3:AO66" si="6">AVERAGEIFS(Z:Z,$U:$U,$AL3)</f>
        <v>1824005.266990934</v>
      </c>
      <c r="AP3" s="23">
        <f t="shared" ref="AP3:AP66" si="7">AO3/AN3</f>
        <v>7.9971814637423746</v>
      </c>
      <c r="AQ3" s="21">
        <f t="shared" ref="AQ3:AQ66" si="8">AVERAGEIFS(AC:AC,$U:$U,$AL3)</f>
        <v>147273.34304075674</v>
      </c>
      <c r="AR3" s="21">
        <f t="shared" ref="AR3:AR66" si="9">AVERAGEIFS(AE:AE,$U:$U,$AL3)</f>
        <v>1412482.5524622016</v>
      </c>
      <c r="AS3" s="23">
        <f t="shared" ref="AS3:AS66" si="10">AR3/AQ3</f>
        <v>9.5908908109141535</v>
      </c>
      <c r="AT3" s="21">
        <f t="shared" ref="AT3:AT66" si="11">AVERAGEIFS(AH:AH,$U:$U,$AL3)</f>
        <v>287016.28074287547</v>
      </c>
      <c r="AU3" s="21">
        <f t="shared" ref="AU3:AU66" si="12">AVERAGEIFS(AJ:AJ,$U:$U,$AL3)</f>
        <v>1766262.4823695454</v>
      </c>
      <c r="AV3" s="23">
        <f t="shared" ref="AV3:AV66" si="13">AU3/AT3</f>
        <v>6.1538755843326456</v>
      </c>
      <c r="AY3" s="4">
        <v>2</v>
      </c>
      <c r="AZ3" s="22">
        <v>1316.3689574269065</v>
      </c>
      <c r="BA3" s="22">
        <v>3.9879127877704467E-3</v>
      </c>
      <c r="BE3" s="22">
        <v>2.0260489861985034E-3</v>
      </c>
      <c r="BF3" s="22">
        <v>3.4722447049226877E-3</v>
      </c>
      <c r="BH3" s="22">
        <v>4.2597778619165694E-2</v>
      </c>
      <c r="BI3" s="22">
        <v>1</v>
      </c>
      <c r="BK3" s="4" t="s">
        <v>316</v>
      </c>
      <c r="BL3" s="33">
        <f t="shared" ref="BL3:BU3" si="14">BL55</f>
        <v>1725.3903664173188</v>
      </c>
      <c r="BM3" s="41">
        <f t="shared" si="14"/>
        <v>9.7059982188039962E-3</v>
      </c>
      <c r="BN3" s="41">
        <f t="shared" si="14"/>
        <v>3.3752932680543052E-2</v>
      </c>
      <c r="BO3" s="41">
        <f t="shared" si="14"/>
        <v>2.4429374999999996E-2</v>
      </c>
      <c r="BP3" s="41">
        <f t="shared" si="14"/>
        <v>1.4135426241765052E-3</v>
      </c>
      <c r="BQ3" s="41">
        <f t="shared" si="14"/>
        <v>3.7379499704140603E-3</v>
      </c>
      <c r="BR3" s="41">
        <f t="shared" si="14"/>
        <v>4.7927322233836875E-3</v>
      </c>
      <c r="BS3" s="41">
        <f t="shared" si="14"/>
        <v>9.9918368268203488E-3</v>
      </c>
      <c r="BT3" s="41">
        <f t="shared" si="14"/>
        <v>3.8289791400377166E-2</v>
      </c>
      <c r="BU3" s="41">
        <f t="shared" si="14"/>
        <v>1</v>
      </c>
      <c r="BW3" s="8" t="s">
        <v>5</v>
      </c>
      <c r="BX3" s="8" t="s">
        <v>5</v>
      </c>
      <c r="BY3" s="8" t="s">
        <v>40</v>
      </c>
      <c r="BZ3" s="8" t="str">
        <f t="shared" ref="BZ3:BZ66" si="15">BW3&amp;"-"&amp;BY3</f>
        <v>Content-FiFi</v>
      </c>
      <c r="CB3" s="8" t="s">
        <v>62</v>
      </c>
      <c r="CC3" s="6">
        <v>0</v>
      </c>
      <c r="CD3" s="6">
        <v>0</v>
      </c>
      <c r="CE3" s="6">
        <v>0</v>
      </c>
      <c r="CF3" s="6">
        <v>0</v>
      </c>
      <c r="CG3" s="6">
        <v>1436.022706</v>
      </c>
      <c r="CH3" s="6">
        <v>1571.850387</v>
      </c>
      <c r="CI3" s="6">
        <v>1421.5800280000001</v>
      </c>
      <c r="CJ3" s="6">
        <v>1088.877201</v>
      </c>
      <c r="CK3" s="6">
        <v>1671.6246100000001</v>
      </c>
      <c r="CL3" s="6">
        <v>1577.440028</v>
      </c>
      <c r="CM3" s="6">
        <v>23022.658984000002</v>
      </c>
      <c r="CN3" s="6">
        <v>19697.065282</v>
      </c>
      <c r="CO3" s="6">
        <v>18906.331222000001</v>
      </c>
      <c r="CP3" s="6">
        <v>22825.630392999999</v>
      </c>
      <c r="CQ3" s="6">
        <v>21184.000861</v>
      </c>
      <c r="CR3" s="6">
        <v>7660.1392030000006</v>
      </c>
      <c r="CS3" s="6">
        <v>8728.5843499999992</v>
      </c>
      <c r="CT3" s="6">
        <v>1039.0487860000001</v>
      </c>
      <c r="CU3" s="6">
        <v>977.01441899999998</v>
      </c>
      <c r="CV3" s="6">
        <v>582.68698799999993</v>
      </c>
      <c r="CW3" s="6">
        <v>1103.527214</v>
      </c>
      <c r="CX3" s="6">
        <v>127.95947099999999</v>
      </c>
      <c r="CY3" s="6">
        <v>0</v>
      </c>
      <c r="CZ3" s="6">
        <v>0</v>
      </c>
      <c r="DA3" s="6">
        <v>0</v>
      </c>
      <c r="DB3" s="6">
        <v>0</v>
      </c>
      <c r="DC3" s="6">
        <v>0</v>
      </c>
      <c r="DD3" s="6">
        <v>0</v>
      </c>
      <c r="DE3" s="6">
        <v>0</v>
      </c>
      <c r="DF3" s="6">
        <v>5942.2899999999991</v>
      </c>
      <c r="DG3" s="6">
        <v>0</v>
      </c>
      <c r="DH3" s="6">
        <v>0</v>
      </c>
      <c r="DI3" s="6">
        <v>0</v>
      </c>
      <c r="DJ3" s="6">
        <v>1425.610889</v>
      </c>
      <c r="DK3" s="6">
        <v>5626.4131780000007</v>
      </c>
      <c r="DL3" s="6">
        <v>9425.248137999999</v>
      </c>
      <c r="DM3" s="6">
        <v>38337.155335000018</v>
      </c>
      <c r="DN3" s="6">
        <v>37373.41242399998</v>
      </c>
      <c r="DO3" s="6">
        <v>35826.143688999997</v>
      </c>
      <c r="DP3" s="6">
        <v>58461.900151000023</v>
      </c>
      <c r="DQ3" s="6">
        <v>61013.154124999979</v>
      </c>
      <c r="DR3" s="6">
        <v>60961.623980000011</v>
      </c>
      <c r="DS3" s="6">
        <v>11255.507248</v>
      </c>
      <c r="DT3" s="6">
        <v>6016.5490659999996</v>
      </c>
      <c r="DU3" s="6">
        <v>6902.1493109999983</v>
      </c>
      <c r="DV3" s="6">
        <v>6370.2564680000032</v>
      </c>
      <c r="DW3" s="6">
        <v>4014.8051510000009</v>
      </c>
      <c r="DX3" s="6">
        <v>906.49023799999998</v>
      </c>
      <c r="DY3" s="6">
        <v>0</v>
      </c>
      <c r="DZ3" s="6">
        <v>0</v>
      </c>
      <c r="EA3" s="6">
        <v>0</v>
      </c>
      <c r="EB3" s="6">
        <v>0</v>
      </c>
      <c r="ED3" s="21">
        <f t="shared" ref="ED3:ED22" si="16">SUM(CC3:EB3)</f>
        <v>484480.75152400008</v>
      </c>
    </row>
    <row r="4" spans="1:134" x14ac:dyDescent="0.25">
      <c r="A4" s="8" t="s">
        <v>40</v>
      </c>
      <c r="B4" s="8" t="s">
        <v>63</v>
      </c>
      <c r="C4" s="70" t="s">
        <v>11</v>
      </c>
      <c r="D4" s="5" t="s">
        <v>452</v>
      </c>
      <c r="E4" s="5" t="s">
        <v>452</v>
      </c>
      <c r="F4" s="5" t="s">
        <v>452</v>
      </c>
      <c r="G4" s="5" t="s">
        <v>452</v>
      </c>
      <c r="H4" s="21">
        <v>0</v>
      </c>
      <c r="I4" s="21">
        <v>0</v>
      </c>
      <c r="L4" s="8" t="s">
        <v>63</v>
      </c>
      <c r="M4" s="8" t="s">
        <v>40</v>
      </c>
      <c r="N4" s="43">
        <f>'Est-maxuplift'!E4</f>
        <v>1.3595575351387496E-2</v>
      </c>
      <c r="O4" s="21">
        <f>'Est-slope'!E4</f>
        <v>3445046.6631700112</v>
      </c>
      <c r="P4" s="12" t="s">
        <v>444</v>
      </c>
      <c r="Q4" s="10" cm="1">
        <f t="array" ref="Q4">IFERROR(AVERAGEIFS(G$2:G$90,$B$2:$B$90,$L4,$A$2:$A$90,$M4),_xlfn.IFS(LEFT(L4,2)="tv",0.65,LEFT(L4,5)="search",0,TRUE,0.15))</f>
        <v>0.15</v>
      </c>
      <c r="R4" s="21">
        <f t="shared" si="1"/>
        <v>60893.967854002178</v>
      </c>
      <c r="S4" s="74">
        <v>3.05</v>
      </c>
      <c r="W4" s="4" t="s">
        <v>90</v>
      </c>
      <c r="X4" s="21">
        <v>181307.173205103</v>
      </c>
      <c r="Y4" s="6">
        <v>8.1951868472775011</v>
      </c>
      <c r="Z4" s="21">
        <f t="shared" si="2"/>
        <v>1485846.1611675238</v>
      </c>
      <c r="AB4" s="4" t="s">
        <v>90</v>
      </c>
      <c r="AC4" s="21">
        <v>128739.626757559</v>
      </c>
      <c r="AD4" s="6">
        <v>9.5370722481444528</v>
      </c>
      <c r="AE4" s="21">
        <f t="shared" si="3"/>
        <v>1227799.121585991</v>
      </c>
      <c r="AG4" s="4" t="s">
        <v>90</v>
      </c>
      <c r="AH4" s="21">
        <v>247909.93318525201</v>
      </c>
      <c r="AI4" s="19">
        <v>6.4321769161246554</v>
      </c>
      <c r="AJ4" s="21">
        <f t="shared" si="4"/>
        <v>1594600.5495121838</v>
      </c>
      <c r="AL4" s="4" t="s">
        <v>297</v>
      </c>
      <c r="AM4" s="14">
        <v>44851</v>
      </c>
      <c r="AN4" s="21">
        <f t="shared" si="5"/>
        <v>317634.99002545653</v>
      </c>
      <c r="AO4" s="21">
        <f t="shared" si="6"/>
        <v>2145565.6858359692</v>
      </c>
      <c r="AP4" s="23">
        <f t="shared" si="7"/>
        <v>6.7548152855074779</v>
      </c>
      <c r="AQ4" s="21">
        <f t="shared" si="8"/>
        <v>140029.762850681</v>
      </c>
      <c r="AR4" s="21">
        <f t="shared" si="9"/>
        <v>1381193.4114257074</v>
      </c>
      <c r="AS4" s="23">
        <f t="shared" si="10"/>
        <v>9.8635703103955539</v>
      </c>
      <c r="AT4" s="21">
        <f t="shared" si="11"/>
        <v>255707.61126146198</v>
      </c>
      <c r="AU4" s="21">
        <f t="shared" si="12"/>
        <v>1663227.820625918</v>
      </c>
      <c r="AV4" s="23">
        <f t="shared" si="13"/>
        <v>6.5044126470105788</v>
      </c>
      <c r="AY4" s="4">
        <v>3</v>
      </c>
      <c r="AZ4" s="22">
        <v>1613.3688301958209</v>
      </c>
      <c r="BA4" s="22">
        <v>4.9571782476236946E-3</v>
      </c>
      <c r="BE4" s="22">
        <v>2.286743884228368E-3</v>
      </c>
      <c r="BF4" s="22">
        <v>3.7593635739185068E-3</v>
      </c>
      <c r="BH4" s="22">
        <v>4.3849804821703663E-2</v>
      </c>
      <c r="BI4" s="22">
        <v>1</v>
      </c>
      <c r="BK4" s="4" t="s">
        <v>317</v>
      </c>
      <c r="BL4" s="33">
        <f t="shared" ref="BL4:BU4" si="17">BL56</f>
        <v>1946.9834473517333</v>
      </c>
      <c r="BM4" s="41">
        <f t="shared" si="17"/>
        <v>9.7059982188039962E-3</v>
      </c>
      <c r="BN4" s="41">
        <f t="shared" si="17"/>
        <v>3.3752932680543052E-2</v>
      </c>
      <c r="BO4" s="41">
        <f t="shared" si="17"/>
        <v>2.4429374999999996E-2</v>
      </c>
      <c r="BP4" s="41">
        <f t="shared" si="17"/>
        <v>1.4135426241765052E-3</v>
      </c>
      <c r="BQ4" s="41">
        <f t="shared" si="17"/>
        <v>3.7379499704140603E-3</v>
      </c>
      <c r="BR4" s="41">
        <f t="shared" si="17"/>
        <v>4.7927322233836875E-3</v>
      </c>
      <c r="BS4" s="41">
        <f t="shared" si="17"/>
        <v>9.9918368268203488E-3</v>
      </c>
      <c r="BT4" s="41">
        <f t="shared" si="17"/>
        <v>3.7488086783962538E-2</v>
      </c>
      <c r="BU4" s="41">
        <f t="shared" si="17"/>
        <v>1</v>
      </c>
      <c r="BW4" s="8" t="s">
        <v>357</v>
      </c>
      <c r="BX4" s="8" t="s">
        <v>357</v>
      </c>
      <c r="BY4" s="8" t="s">
        <v>40</v>
      </c>
      <c r="BZ4" s="8" t="str">
        <f t="shared" si="15"/>
        <v>Print-FiFi</v>
      </c>
      <c r="CB4" s="8" t="s">
        <v>63</v>
      </c>
      <c r="CC4" s="6">
        <v>0</v>
      </c>
      <c r="CD4" s="6">
        <v>0</v>
      </c>
      <c r="CE4" s="6">
        <v>0</v>
      </c>
      <c r="CF4" s="6">
        <v>0</v>
      </c>
      <c r="CG4" s="6">
        <v>4209.8236063888226</v>
      </c>
      <c r="CH4" s="6">
        <v>3931.099784203052</v>
      </c>
      <c r="CI4" s="6">
        <v>3538.6097448329629</v>
      </c>
      <c r="CJ4" s="6">
        <v>2739.5565355773351</v>
      </c>
      <c r="CK4" s="6">
        <v>5004.0206080000016</v>
      </c>
      <c r="CL4" s="6">
        <v>4714.9335900000005</v>
      </c>
      <c r="CM4" s="6">
        <v>4328.5720530000008</v>
      </c>
      <c r="CN4" s="6">
        <v>3704.654202000002</v>
      </c>
      <c r="CO4" s="6">
        <v>3612.0109660000012</v>
      </c>
      <c r="CP4" s="6">
        <v>4401.5937679999988</v>
      </c>
      <c r="CQ4" s="6">
        <v>4080.3383720000011</v>
      </c>
      <c r="CR4" s="6">
        <v>1696.018861</v>
      </c>
      <c r="CS4" s="6">
        <v>2099.849236999999</v>
      </c>
      <c r="CT4" s="6">
        <v>3531.5242549999998</v>
      </c>
      <c r="CU4" s="6">
        <v>3308.7693560000021</v>
      </c>
      <c r="CV4" s="6">
        <v>1969.4222219999999</v>
      </c>
      <c r="CW4" s="6">
        <v>3653.8986499999992</v>
      </c>
      <c r="CX4" s="6">
        <v>369.27204300000011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D4" s="21">
        <f t="shared" si="16"/>
        <v>60893.967854002178</v>
      </c>
    </row>
    <row r="5" spans="1:134" x14ac:dyDescent="0.25">
      <c r="A5" s="8" t="s">
        <v>40</v>
      </c>
      <c r="B5" s="8" t="s">
        <v>63</v>
      </c>
      <c r="C5" s="8" t="s">
        <v>13</v>
      </c>
      <c r="D5" s="5">
        <v>1.08910972121133E-2</v>
      </c>
      <c r="E5" s="6">
        <v>535548.58180719905</v>
      </c>
      <c r="F5" s="12">
        <v>1.8832000000000002E-2</v>
      </c>
      <c r="G5" s="10">
        <v>0.15</v>
      </c>
      <c r="H5" s="21">
        <v>0</v>
      </c>
      <c r="I5" s="21">
        <v>60893.967854002178</v>
      </c>
      <c r="L5" s="8" t="s">
        <v>64</v>
      </c>
      <c r="M5" s="8" t="s">
        <v>40</v>
      </c>
      <c r="N5" s="43">
        <f>'Est-maxuplift'!E5</f>
        <v>1.6495032356043775E-3</v>
      </c>
      <c r="O5" s="21">
        <f>'Est-slope'!E5</f>
        <v>295274.89988850313</v>
      </c>
      <c r="P5" s="12" t="s">
        <v>444</v>
      </c>
      <c r="Q5" s="10" cm="1">
        <f t="array" ref="Q5">IFERROR(AVERAGEIFS(G$2:G$90,$B$2:$B$90,$L5,$A$2:$A$90,$M5),_xlfn.IFS(LEFT(L5,2)="tv",0.65,LEFT(L5,5)="search",0,TRUE,0.15))</f>
        <v>0.15</v>
      </c>
      <c r="R5" s="21">
        <f t="shared" si="1"/>
        <v>0</v>
      </c>
      <c r="S5" s="74">
        <v>1.18</v>
      </c>
      <c r="W5" s="4" t="s">
        <v>91</v>
      </c>
      <c r="X5" s="21">
        <v>196501.06511517099</v>
      </c>
      <c r="Y5" s="6">
        <v>7.7397047741733278</v>
      </c>
      <c r="Z5" s="21">
        <f t="shared" si="2"/>
        <v>1520860.2318020328</v>
      </c>
      <c r="AB5" s="4" t="s">
        <v>91</v>
      </c>
      <c r="AC5" s="21">
        <v>90829.572784467397</v>
      </c>
      <c r="AD5" s="6">
        <v>10.543974996992469</v>
      </c>
      <c r="AE5" s="21">
        <f t="shared" si="3"/>
        <v>957704.74442693195</v>
      </c>
      <c r="AG5" s="4" t="s">
        <v>91</v>
      </c>
      <c r="AH5" s="21">
        <v>152785.13350089599</v>
      </c>
      <c r="AI5" s="19">
        <v>7.1137461260943944</v>
      </c>
      <c r="AJ5" s="21">
        <f t="shared" si="4"/>
        <v>1086874.6515668137</v>
      </c>
      <c r="AL5" s="4" t="s">
        <v>298</v>
      </c>
      <c r="AM5" s="14">
        <v>44858</v>
      </c>
      <c r="AN5" s="21">
        <f t="shared" si="5"/>
        <v>322486.62248072354</v>
      </c>
      <c r="AO5" s="21">
        <f t="shared" si="6"/>
        <v>2248990.5501084086</v>
      </c>
      <c r="AP5" s="23">
        <f t="shared" si="7"/>
        <v>6.9739033911176911</v>
      </c>
      <c r="AQ5" s="21">
        <f t="shared" si="8"/>
        <v>104340.25747720734</v>
      </c>
      <c r="AR5" s="21">
        <f t="shared" si="9"/>
        <v>1144969.9442666559</v>
      </c>
      <c r="AS5" s="23">
        <f t="shared" si="10"/>
        <v>10.973424562583329</v>
      </c>
      <c r="AT5" s="21">
        <f t="shared" si="11"/>
        <v>187665.35631204298</v>
      </c>
      <c r="AU5" s="21">
        <f t="shared" si="12"/>
        <v>1351845.9738984075</v>
      </c>
      <c r="AV5" s="23">
        <f t="shared" si="13"/>
        <v>7.2034924317656603</v>
      </c>
      <c r="AY5" s="4">
        <v>4</v>
      </c>
      <c r="AZ5" s="22">
        <v>1235.0682156437022</v>
      </c>
      <c r="BA5" s="22">
        <v>4.485578155357414E-3</v>
      </c>
      <c r="BE5" s="22">
        <v>4.1220508995103702E-3</v>
      </c>
      <c r="BF5" s="22">
        <v>3.755319657764575E-3</v>
      </c>
      <c r="BH5" s="22">
        <v>3.9210065454884278E-2</v>
      </c>
      <c r="BI5" s="22">
        <v>1</v>
      </c>
      <c r="BK5" s="4" t="s">
        <v>318</v>
      </c>
      <c r="BL5" s="33">
        <f t="shared" ref="BL5:BU5" si="18">BL57</f>
        <v>1944.8608207636205</v>
      </c>
      <c r="BM5" s="41">
        <f t="shared" si="18"/>
        <v>9.7059982188039962E-3</v>
      </c>
      <c r="BN5" s="41">
        <f t="shared" si="18"/>
        <v>3.3752932680543052E-2</v>
      </c>
      <c r="BO5" s="41">
        <f t="shared" si="18"/>
        <v>2.4429374999999996E-2</v>
      </c>
      <c r="BP5" s="41">
        <f t="shared" si="18"/>
        <v>1.4135426241765052E-3</v>
      </c>
      <c r="BQ5" s="41">
        <f t="shared" si="18"/>
        <v>3.7379499704140603E-3</v>
      </c>
      <c r="BR5" s="41">
        <f t="shared" si="18"/>
        <v>4.7927322233836875E-3</v>
      </c>
      <c r="BS5" s="41">
        <f t="shared" si="18"/>
        <v>9.9918368268203488E-3</v>
      </c>
      <c r="BT5" s="41">
        <f t="shared" si="18"/>
        <v>3.7585177395254639E-2</v>
      </c>
      <c r="BU5" s="41">
        <f t="shared" si="18"/>
        <v>1</v>
      </c>
      <c r="BW5" s="8" t="s">
        <v>358</v>
      </c>
      <c r="BX5" s="8" t="s">
        <v>345</v>
      </c>
      <c r="BY5" s="8" t="s">
        <v>40</v>
      </c>
      <c r="BZ5" s="8" t="str">
        <f t="shared" si="15"/>
        <v>TV.Captain-FiFi</v>
      </c>
      <c r="CB5" s="8" t="s">
        <v>64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D5" s="21">
        <f t="shared" si="16"/>
        <v>0</v>
      </c>
    </row>
    <row r="6" spans="1:134" x14ac:dyDescent="0.25">
      <c r="A6" s="8" t="s">
        <v>40</v>
      </c>
      <c r="B6" s="8" t="s">
        <v>63</v>
      </c>
      <c r="C6" s="8" t="s">
        <v>12</v>
      </c>
      <c r="D6" s="5">
        <v>4.8738833055025198E-3</v>
      </c>
      <c r="E6" s="6">
        <v>483890.24525190302</v>
      </c>
      <c r="F6" s="12">
        <v>2.1104999999999999E-2</v>
      </c>
      <c r="G6" s="10">
        <v>0.15</v>
      </c>
      <c r="H6" s="21">
        <v>188961.85130000004</v>
      </c>
      <c r="I6" s="21">
        <v>0</v>
      </c>
      <c r="L6" s="8" t="s">
        <v>330</v>
      </c>
      <c r="M6" s="8" t="s">
        <v>40</v>
      </c>
      <c r="N6" s="43">
        <f>'Est-maxuplift'!E6</f>
        <v>4.2364184842433907E-3</v>
      </c>
      <c r="O6" s="21">
        <f>'Est-slope'!E6</f>
        <v>3365376.811358091</v>
      </c>
      <c r="P6" s="12" t="s">
        <v>444</v>
      </c>
      <c r="Q6" s="10" cm="1">
        <f t="array" ref="Q6">IFERROR(AVERAGEIFS(G$2:G$90,$B$2:$B$90,$L6,$A$2:$A$90,$M6),_xlfn.IFS(LEFT(L6,2)="tv",0.65,LEFT(L6,5)="search",0,TRUE,0.15))</f>
        <v>0.15</v>
      </c>
      <c r="R6" s="21">
        <f t="shared" si="1"/>
        <v>3000.0000009999999</v>
      </c>
      <c r="S6" s="35">
        <v>2.04</v>
      </c>
      <c r="W6" s="4" t="s">
        <v>92</v>
      </c>
      <c r="X6" s="21">
        <v>231526.47073346601</v>
      </c>
      <c r="Y6" s="6">
        <v>7.1636611399364636</v>
      </c>
      <c r="Z6" s="21">
        <f t="shared" si="2"/>
        <v>1658577.1812599674</v>
      </c>
      <c r="AB6" s="4" t="s">
        <v>92</v>
      </c>
      <c r="AC6" s="21">
        <v>110116.87010412601</v>
      </c>
      <c r="AD6" s="6">
        <v>10.155413563662449</v>
      </c>
      <c r="AE6" s="21">
        <f t="shared" si="3"/>
        <v>1118282.3562434972</v>
      </c>
      <c r="AG6" s="4" t="s">
        <v>92</v>
      </c>
      <c r="AH6" s="21">
        <v>214646.79073436101</v>
      </c>
      <c r="AI6" s="19">
        <v>6.6264085874169298</v>
      </c>
      <c r="AJ6" s="21">
        <f t="shared" si="4"/>
        <v>1422337.3373836544</v>
      </c>
      <c r="AL6" s="4" t="s">
        <v>299</v>
      </c>
      <c r="AM6" s="14">
        <v>44865</v>
      </c>
      <c r="AN6" s="21">
        <f t="shared" si="5"/>
        <v>401386.27962260752</v>
      </c>
      <c r="AO6" s="21">
        <f t="shared" si="6"/>
        <v>2498183.7023021514</v>
      </c>
      <c r="AP6" s="23">
        <f t="shared" si="7"/>
        <v>6.2238891290728731</v>
      </c>
      <c r="AQ6" s="21">
        <f t="shared" si="8"/>
        <v>104172.52557476799</v>
      </c>
      <c r="AR6" s="21">
        <f t="shared" si="9"/>
        <v>1166078.0846817051</v>
      </c>
      <c r="AS6" s="23">
        <f t="shared" si="10"/>
        <v>11.193720016366246</v>
      </c>
      <c r="AT6" s="21">
        <f t="shared" si="11"/>
        <v>164122.546134278</v>
      </c>
      <c r="AU6" s="21">
        <f t="shared" si="12"/>
        <v>1270134.4749746751</v>
      </c>
      <c r="AV6" s="23">
        <f t="shared" si="13"/>
        <v>7.7389396209799584</v>
      </c>
      <c r="AY6" s="4">
        <v>5</v>
      </c>
      <c r="AZ6" s="22">
        <v>1600.0804117994869</v>
      </c>
      <c r="BA6" s="22">
        <v>6.7221412257334884E-3</v>
      </c>
      <c r="BB6" s="22">
        <v>1.9621917837997375E-2</v>
      </c>
      <c r="BE6" s="22">
        <v>2.8371554589024742E-3</v>
      </c>
      <c r="BF6" s="22">
        <v>3.7961393375426935E-3</v>
      </c>
      <c r="BH6" s="22">
        <v>4.2394862921044461E-2</v>
      </c>
      <c r="BI6" s="22">
        <v>1</v>
      </c>
      <c r="BK6" s="4" t="s">
        <v>319</v>
      </c>
      <c r="BL6" s="33">
        <f t="shared" ref="BL6:BU6" si="19">BL58</f>
        <v>2085.2620813272074</v>
      </c>
      <c r="BM6" s="41">
        <f t="shared" si="19"/>
        <v>9.7059982188039962E-3</v>
      </c>
      <c r="BN6" s="41">
        <f t="shared" si="19"/>
        <v>3.3752932680543052E-2</v>
      </c>
      <c r="BO6" s="41">
        <f t="shared" si="19"/>
        <v>2.4429374999999996E-2</v>
      </c>
      <c r="BP6" s="41">
        <f t="shared" si="19"/>
        <v>1.4135426241765052E-3</v>
      </c>
      <c r="BQ6" s="41">
        <f t="shared" si="19"/>
        <v>3.7379499704140603E-3</v>
      </c>
      <c r="BR6" s="41">
        <f t="shared" si="19"/>
        <v>4.7927322233836875E-3</v>
      </c>
      <c r="BS6" s="41">
        <f t="shared" si="19"/>
        <v>9.9918368268203488E-3</v>
      </c>
      <c r="BT6" s="41">
        <f t="shared" si="19"/>
        <v>4.669078736291285E-2</v>
      </c>
      <c r="BU6" s="41">
        <f t="shared" si="19"/>
        <v>1</v>
      </c>
      <c r="BW6" s="8" t="s">
        <v>359</v>
      </c>
      <c r="BX6" s="8" t="s">
        <v>345</v>
      </c>
      <c r="BY6" s="8" t="s">
        <v>40</v>
      </c>
      <c r="BZ6" s="8" t="str">
        <f t="shared" si="15"/>
        <v>TV.GOB-FiFi</v>
      </c>
      <c r="CB6" s="8" t="s">
        <v>330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3000.0000009999999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D6" s="21">
        <f t="shared" si="16"/>
        <v>3000.0000009999999</v>
      </c>
    </row>
    <row r="7" spans="1:134" x14ac:dyDescent="0.25">
      <c r="A7" s="8" t="s">
        <v>40</v>
      </c>
      <c r="B7" s="8" t="s">
        <v>71</v>
      </c>
      <c r="C7" s="8" t="s">
        <v>21</v>
      </c>
      <c r="D7" s="5">
        <v>2.36209932459749E-2</v>
      </c>
      <c r="E7" s="6">
        <v>12129383.215425801</v>
      </c>
      <c r="F7" s="12">
        <v>4.3870000000000003E-3</v>
      </c>
      <c r="G7" s="10">
        <v>0</v>
      </c>
      <c r="H7" s="21">
        <v>68840.908316000001</v>
      </c>
      <c r="I7" s="21">
        <v>150377.88845299996</v>
      </c>
      <c r="L7" s="8" t="s">
        <v>331</v>
      </c>
      <c r="M7" s="8" t="s">
        <v>40</v>
      </c>
      <c r="N7" s="43">
        <f>'Est-maxuplift'!E7</f>
        <v>8.4730704380975939E-3</v>
      </c>
      <c r="O7" s="21">
        <f>'Est-slope'!E7</f>
        <v>5329890.8361619459</v>
      </c>
      <c r="P7" s="12" t="s">
        <v>444</v>
      </c>
      <c r="Q7" s="10" cm="1">
        <f t="array" ref="Q7">IFERROR(AVERAGEIFS(G$2:G$90,$B$2:$B$90,$L7,$A$2:$A$90,$M7),_xlfn.IFS(LEFT(L7,2)="tv",0.65,LEFT(L7,5)="search",0,TRUE,0.15))</f>
        <v>0.15</v>
      </c>
      <c r="R7" s="21">
        <f t="shared" si="1"/>
        <v>76507.400042999987</v>
      </c>
      <c r="S7" s="35">
        <v>2.04</v>
      </c>
      <c r="W7" s="4" t="s">
        <v>93</v>
      </c>
      <c r="X7" s="21">
        <v>327742.86194895202</v>
      </c>
      <c r="Y7" s="6">
        <v>6.5064311525535086</v>
      </c>
      <c r="Z7" s="21">
        <f t="shared" si="2"/>
        <v>2132436.3670117054</v>
      </c>
      <c r="AB7" s="4" t="s">
        <v>93</v>
      </c>
      <c r="AC7" s="21">
        <v>84509.514535438895</v>
      </c>
      <c r="AD7" s="6">
        <v>11.024508291784739</v>
      </c>
      <c r="AE7" s="21">
        <f t="shared" si="3"/>
        <v>931675.8437306491</v>
      </c>
      <c r="AG7" s="4" t="s">
        <v>93</v>
      </c>
      <c r="AH7" s="21">
        <v>154089.582018316</v>
      </c>
      <c r="AI7" s="19">
        <v>7.6502480806862296</v>
      </c>
      <c r="AJ7" s="21">
        <f t="shared" si="4"/>
        <v>1178823.5290893654</v>
      </c>
      <c r="AL7" s="4" t="s">
        <v>300</v>
      </c>
      <c r="AM7" s="14">
        <v>44872</v>
      </c>
      <c r="AN7" s="21">
        <f t="shared" si="5"/>
        <v>309588.89609523199</v>
      </c>
      <c r="AO7" s="21">
        <f t="shared" si="6"/>
        <v>2166825.9681968698</v>
      </c>
      <c r="AP7" s="23">
        <f t="shared" si="7"/>
        <v>6.9990429098927924</v>
      </c>
      <c r="AQ7" s="21">
        <f t="shared" si="8"/>
        <v>167069.04494132148</v>
      </c>
      <c r="AR7" s="21">
        <f t="shared" si="9"/>
        <v>1576258.2996941456</v>
      </c>
      <c r="AS7" s="23">
        <f t="shared" si="10"/>
        <v>9.4347717151777815</v>
      </c>
      <c r="AT7" s="21">
        <f t="shared" si="11"/>
        <v>323596.6391991555</v>
      </c>
      <c r="AU7" s="21">
        <f t="shared" si="12"/>
        <v>1953399.5489875153</v>
      </c>
      <c r="AV7" s="23">
        <f t="shared" si="13"/>
        <v>6.0365260709191357</v>
      </c>
      <c r="AY7" s="4">
        <v>6</v>
      </c>
      <c r="AZ7" s="22">
        <v>1560.3788617732253</v>
      </c>
      <c r="BA7" s="22">
        <v>8.9621301485345427E-3</v>
      </c>
      <c r="BB7" s="22">
        <v>2.0252648254808284E-2</v>
      </c>
      <c r="BE7" s="22">
        <v>4.4929209569232595E-3</v>
      </c>
      <c r="BF7" s="22">
        <v>3.7918094393040356E-3</v>
      </c>
      <c r="BH7" s="22">
        <v>3.5029386007661575E-2</v>
      </c>
      <c r="BI7" s="22">
        <v>1</v>
      </c>
      <c r="BK7" s="4" t="s">
        <v>320</v>
      </c>
      <c r="BL7" s="33">
        <f t="shared" ref="BL7:BU7" si="20">BL59</f>
        <v>1650.6523731634045</v>
      </c>
      <c r="BM7" s="41">
        <f t="shared" si="20"/>
        <v>8.3516728859476235E-3</v>
      </c>
      <c r="BN7" s="41">
        <f t="shared" si="20"/>
        <v>2.904322114372309E-2</v>
      </c>
      <c r="BO7" s="41">
        <f t="shared" si="20"/>
        <v>2.1020624999999998E-2</v>
      </c>
      <c r="BP7" s="41">
        <f t="shared" si="20"/>
        <v>1.2163041184774582E-3</v>
      </c>
      <c r="BQ7" s="41">
        <f t="shared" si="20"/>
        <v>3.2163755559376796E-3</v>
      </c>
      <c r="BR7" s="41">
        <f t="shared" si="20"/>
        <v>4.1239788898882893E-3</v>
      </c>
      <c r="BS7" s="41">
        <f t="shared" si="20"/>
        <v>8.597627037031463E-3</v>
      </c>
      <c r="BT7" s="41">
        <f t="shared" si="20"/>
        <v>4.7405161421362967E-2</v>
      </c>
      <c r="BU7" s="41">
        <f t="shared" si="20"/>
        <v>1</v>
      </c>
      <c r="BW7" s="8" t="s">
        <v>360</v>
      </c>
      <c r="BX7" s="8" t="s">
        <v>346</v>
      </c>
      <c r="BY7" s="8" t="s">
        <v>40</v>
      </c>
      <c r="BZ7" s="8" t="str">
        <f t="shared" si="15"/>
        <v>VOD.FishFriday-FiFi</v>
      </c>
      <c r="CB7" s="8" t="s">
        <v>331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6703.1900050000013</v>
      </c>
      <c r="DM7" s="6">
        <v>16870.410005000002</v>
      </c>
      <c r="DN7" s="6">
        <v>10673.590001</v>
      </c>
      <c r="DO7" s="6">
        <v>8850.0800069999987</v>
      </c>
      <c r="DP7" s="6">
        <v>10858.380008</v>
      </c>
      <c r="DQ7" s="6">
        <v>4980.160003</v>
      </c>
      <c r="DR7" s="6">
        <v>10776.160011</v>
      </c>
      <c r="DS7" s="6">
        <v>6795.4300030000004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D7" s="21">
        <f t="shared" si="16"/>
        <v>76507.400042999987</v>
      </c>
    </row>
    <row r="8" spans="1:134" x14ac:dyDescent="0.25">
      <c r="A8" s="8" t="s">
        <v>53</v>
      </c>
      <c r="B8" s="8" t="s">
        <v>71</v>
      </c>
      <c r="C8" s="8" t="s">
        <v>21</v>
      </c>
      <c r="D8" s="5">
        <v>8.9753630618825807E-3</v>
      </c>
      <c r="E8" s="6">
        <v>6237669.2329681301</v>
      </c>
      <c r="F8" s="12">
        <v>4.3870000000000003E-3</v>
      </c>
      <c r="G8" s="10">
        <v>0</v>
      </c>
      <c r="H8" s="21">
        <v>68840.908316000001</v>
      </c>
      <c r="I8" s="21">
        <v>150377.88845299996</v>
      </c>
      <c r="L8" s="8" t="s">
        <v>74</v>
      </c>
      <c r="M8" s="8" t="s">
        <v>40</v>
      </c>
      <c r="N8" s="43">
        <f>'Est-maxuplift'!E8</f>
        <v>1.6312326832536614E-3</v>
      </c>
      <c r="O8" s="21">
        <f>'Est-slope'!E8</f>
        <v>2732.6454960550273</v>
      </c>
      <c r="P8" s="12" t="s">
        <v>444</v>
      </c>
      <c r="Q8" s="10" cm="1">
        <f t="array" ref="Q8">IFERROR(AVERAGEIFS(G$2:G$90,$B$2:$B$90,$L8,$A$2:$A$90,$M8),_xlfn.IFS(LEFT(L8,2)="tv",0.65,LEFT(L8,5)="search",0,TRUE,0.15))</f>
        <v>0.15</v>
      </c>
      <c r="R8" s="21">
        <f t="shared" ref="R8" si="21">SUMIFS(I$2:I$90,$B$2:$B$90,$L8,$A$2:$A$90,$M8)</f>
        <v>39999.999999999971</v>
      </c>
      <c r="S8" s="74">
        <v>1</v>
      </c>
      <c r="W8" s="4" t="s">
        <v>94</v>
      </c>
      <c r="X8" s="21">
        <v>198558.111463512</v>
      </c>
      <c r="Y8" s="6">
        <v>7.8523422603180402</v>
      </c>
      <c r="Z8" s="21">
        <f t="shared" si="2"/>
        <v>1559146.2497738751</v>
      </c>
      <c r="AB8" s="4" t="s">
        <v>94</v>
      </c>
      <c r="AC8" s="21">
        <v>139104.46423575401</v>
      </c>
      <c r="AD8" s="6">
        <v>9.3277546467967323</v>
      </c>
      <c r="AE8" s="21">
        <f t="shared" si="3"/>
        <v>1297532.3126652243</v>
      </c>
      <c r="AG8" s="4" t="s">
        <v>94</v>
      </c>
      <c r="AH8" s="21">
        <v>298636.91170721297</v>
      </c>
      <c r="AI8" s="19">
        <v>6.085856053302896</v>
      </c>
      <c r="AJ8" s="21">
        <f t="shared" si="4"/>
        <v>1817461.2568530245</v>
      </c>
      <c r="AL8" s="4" t="s">
        <v>301</v>
      </c>
      <c r="AM8" s="14">
        <v>44879</v>
      </c>
      <c r="AN8" s="21">
        <f t="shared" si="5"/>
        <v>309968.77520157403</v>
      </c>
      <c r="AO8" s="21">
        <f t="shared" si="6"/>
        <v>2162559.4763126709</v>
      </c>
      <c r="AP8" s="23">
        <f t="shared" si="7"/>
        <v>6.9767010399881384</v>
      </c>
      <c r="AQ8" s="21">
        <f t="shared" si="8"/>
        <v>134663.4657046372</v>
      </c>
      <c r="AR8" s="21">
        <f t="shared" si="9"/>
        <v>1389422.0216084756</v>
      </c>
      <c r="AS8" s="23">
        <f t="shared" si="10"/>
        <v>10.317735507089584</v>
      </c>
      <c r="AT8" s="21">
        <f t="shared" si="11"/>
        <v>248353.29745809652</v>
      </c>
      <c r="AU8" s="21">
        <f t="shared" si="12"/>
        <v>1657885.5921824714</v>
      </c>
      <c r="AV8" s="23">
        <f t="shared" si="13"/>
        <v>6.675512703680524</v>
      </c>
      <c r="AY8" s="4">
        <v>7</v>
      </c>
      <c r="AZ8" s="22">
        <v>1755.0704770950981</v>
      </c>
      <c r="BA8" s="22">
        <v>1.0786380047420796E-2</v>
      </c>
      <c r="BB8" s="22">
        <v>1.9366296764628737E-2</v>
      </c>
      <c r="BE8" s="22">
        <v>4.5274057027262539E-3</v>
      </c>
      <c r="BF8" s="22">
        <v>3.5045242546204113E-3</v>
      </c>
      <c r="BH8" s="22">
        <v>3.51190288335336E-2</v>
      </c>
      <c r="BI8" s="22">
        <v>1</v>
      </c>
      <c r="BK8" s="4" t="s">
        <v>321</v>
      </c>
      <c r="BL8" s="33">
        <f t="shared" ref="BL8:BU8" si="22">BL60</f>
        <v>1731.9975466831138</v>
      </c>
      <c r="BM8" s="41">
        <f t="shared" si="22"/>
        <v>8.3516728859476235E-3</v>
      </c>
      <c r="BN8" s="41">
        <f t="shared" si="22"/>
        <v>2.904322114372309E-2</v>
      </c>
      <c r="BO8" s="41">
        <f t="shared" si="22"/>
        <v>2.1020624999999998E-2</v>
      </c>
      <c r="BP8" s="41">
        <f t="shared" si="22"/>
        <v>1.2163041184774582E-3</v>
      </c>
      <c r="BQ8" s="41">
        <f t="shared" si="22"/>
        <v>3.2163755559376796E-3</v>
      </c>
      <c r="BR8" s="41">
        <f t="shared" si="22"/>
        <v>4.1239788898882893E-3</v>
      </c>
      <c r="BS8" s="41">
        <f t="shared" si="22"/>
        <v>8.597627037031463E-3</v>
      </c>
      <c r="BT8" s="41">
        <f t="shared" si="22"/>
        <v>5.0779524097344951E-2</v>
      </c>
      <c r="BU8" s="41">
        <f t="shared" si="22"/>
        <v>1</v>
      </c>
      <c r="BW8" s="8" t="s">
        <v>361</v>
      </c>
      <c r="BX8" s="8" t="s">
        <v>346</v>
      </c>
      <c r="BY8" s="8" t="s">
        <v>40</v>
      </c>
      <c r="BZ8" s="8" t="str">
        <f t="shared" si="15"/>
        <v>VOD.Crosspreroll-FiFi</v>
      </c>
      <c r="CB8" s="8" t="s">
        <v>74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3509.7266666666601</v>
      </c>
      <c r="DN8" s="6">
        <v>3509.7266666666601</v>
      </c>
      <c r="DO8" s="6">
        <v>3509.7266666666601</v>
      </c>
      <c r="DP8" s="6">
        <v>5438.0675000000001</v>
      </c>
      <c r="DQ8" s="6">
        <v>5438.0675000000001</v>
      </c>
      <c r="DR8" s="6">
        <v>5438.0675000000001</v>
      </c>
      <c r="DS8" s="6">
        <v>5438.0675000000001</v>
      </c>
      <c r="DT8" s="6">
        <v>1929.6375</v>
      </c>
      <c r="DU8" s="6">
        <v>1929.6375</v>
      </c>
      <c r="DV8" s="6">
        <v>1929.6375</v>
      </c>
      <c r="DW8" s="6">
        <v>1929.6375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D8" s="21">
        <f t="shared" si="16"/>
        <v>39999.999999999971</v>
      </c>
    </row>
    <row r="9" spans="1:134" x14ac:dyDescent="0.25">
      <c r="A9" s="8" t="s">
        <v>60</v>
      </c>
      <c r="B9" s="8" t="s">
        <v>71</v>
      </c>
      <c r="C9" s="8" t="s">
        <v>21</v>
      </c>
      <c r="D9" s="5">
        <v>2.2652309130030399E-2</v>
      </c>
      <c r="E9" s="6">
        <v>14223115.795565899</v>
      </c>
      <c r="F9" s="12">
        <v>4.3870000000000003E-3</v>
      </c>
      <c r="G9" s="10">
        <v>0</v>
      </c>
      <c r="H9" s="21">
        <v>68840.908316000001</v>
      </c>
      <c r="I9" s="21">
        <v>150377.88845299996</v>
      </c>
      <c r="W9" s="4" t="s">
        <v>95</v>
      </c>
      <c r="X9" s="21">
        <v>241523.759024592</v>
      </c>
      <c r="Y9" s="6">
        <v>6.9297973384473854</v>
      </c>
      <c r="Z9" s="21">
        <f t="shared" si="2"/>
        <v>1673710.7024604254</v>
      </c>
      <c r="AB9" s="4" t="s">
        <v>95</v>
      </c>
      <c r="AC9" s="21">
        <v>71896.205067550298</v>
      </c>
      <c r="AD9" s="6">
        <v>11.406985451701081</v>
      </c>
      <c r="AE9" s="21">
        <f t="shared" si="3"/>
        <v>820118.96523806371</v>
      </c>
      <c r="AG9" s="4" t="s">
        <v>95</v>
      </c>
      <c r="AH9" s="21">
        <v>174677.84574172201</v>
      </c>
      <c r="AI9" s="19">
        <v>6.8626069604030562</v>
      </c>
      <c r="AJ9" s="21">
        <f t="shared" si="4"/>
        <v>1198745.4000153528</v>
      </c>
      <c r="AL9" s="4" t="s">
        <v>272</v>
      </c>
      <c r="AM9" s="14">
        <v>44886</v>
      </c>
      <c r="AN9" s="21">
        <f t="shared" si="5"/>
        <v>454180.53004536044</v>
      </c>
      <c r="AO9" s="21">
        <f t="shared" si="6"/>
        <v>2728731.5718749412</v>
      </c>
      <c r="AP9" s="23">
        <f t="shared" si="7"/>
        <v>6.0080329106190753</v>
      </c>
      <c r="AQ9" s="21">
        <f t="shared" si="8"/>
        <v>122703.84078918799</v>
      </c>
      <c r="AR9" s="21">
        <f t="shared" si="9"/>
        <v>1283028.5074529832</v>
      </c>
      <c r="AS9" s="23">
        <f t="shared" si="10"/>
        <v>10.456302746523619</v>
      </c>
      <c r="AT9" s="21">
        <f t="shared" si="11"/>
        <v>247930.70340348198</v>
      </c>
      <c r="AU9" s="21">
        <f t="shared" si="12"/>
        <v>1660831.8454806199</v>
      </c>
      <c r="AV9" s="23">
        <f t="shared" si="13"/>
        <v>6.6987743860742617</v>
      </c>
      <c r="AY9" s="4">
        <v>8</v>
      </c>
      <c r="AZ9" s="22">
        <v>1419.9591140658622</v>
      </c>
      <c r="BA9" s="22">
        <v>1.0995640753628766E-2</v>
      </c>
      <c r="BB9" s="22">
        <v>1.9675775024795023E-2</v>
      </c>
      <c r="BE9" s="22">
        <v>5.8891680963570354E-3</v>
      </c>
      <c r="BF9" s="22">
        <v>3.6041498633019565E-3</v>
      </c>
      <c r="BH9" s="22">
        <v>3.6394055538464247E-2</v>
      </c>
      <c r="BI9" s="22">
        <v>1</v>
      </c>
      <c r="BK9" s="4" t="s">
        <v>322</v>
      </c>
      <c r="BL9" s="33">
        <f t="shared" ref="BL9:BU9" si="23">BL61</f>
        <v>2385.2246421647269</v>
      </c>
      <c r="BM9" s="41">
        <f t="shared" si="23"/>
        <v>8.3516728859476235E-3</v>
      </c>
      <c r="BN9" s="41">
        <f t="shared" si="23"/>
        <v>2.904322114372309E-2</v>
      </c>
      <c r="BO9" s="41">
        <f t="shared" si="23"/>
        <v>2.1020624999999998E-2</v>
      </c>
      <c r="BP9" s="41">
        <f t="shared" si="23"/>
        <v>1.2163041184774582E-3</v>
      </c>
      <c r="BQ9" s="41">
        <f t="shared" si="23"/>
        <v>3.2163755559376796E-3</v>
      </c>
      <c r="BR9" s="41">
        <f t="shared" si="23"/>
        <v>4.1239788898882893E-3</v>
      </c>
      <c r="BS9" s="41">
        <f t="shared" si="23"/>
        <v>8.597627037031463E-3</v>
      </c>
      <c r="BT9" s="41">
        <f t="shared" si="23"/>
        <v>5.3909193110309013E-2</v>
      </c>
      <c r="BU9" s="41">
        <f t="shared" si="23"/>
        <v>1</v>
      </c>
      <c r="BW9" s="8" t="s">
        <v>362</v>
      </c>
      <c r="BX9" s="8" t="s">
        <v>346</v>
      </c>
      <c r="BY9" s="8" t="s">
        <v>40</v>
      </c>
      <c r="BZ9" s="8" t="str">
        <f t="shared" si="15"/>
        <v>VOD.GOB-FiFi</v>
      </c>
      <c r="CB9" s="8" t="s">
        <v>65</v>
      </c>
      <c r="CC9" s="6">
        <v>0</v>
      </c>
      <c r="CD9" s="6">
        <v>23621.83</v>
      </c>
      <c r="CE9" s="6">
        <v>24466.02</v>
      </c>
      <c r="CF9" s="6">
        <v>34744.380000000012</v>
      </c>
      <c r="CG9" s="6">
        <v>0</v>
      </c>
      <c r="CH9" s="6">
        <v>62985.930000000022</v>
      </c>
      <c r="CI9" s="6">
        <v>0</v>
      </c>
      <c r="CJ9" s="6">
        <v>22710.899999999991</v>
      </c>
      <c r="CK9" s="6">
        <v>0</v>
      </c>
      <c r="CL9" s="6">
        <v>36634.519999999997</v>
      </c>
      <c r="CM9" s="6">
        <v>0</v>
      </c>
      <c r="CN9" s="6">
        <v>46897.930000000022</v>
      </c>
      <c r="CO9" s="6">
        <v>0</v>
      </c>
      <c r="CP9" s="6">
        <v>37057.600000000013</v>
      </c>
      <c r="CQ9" s="6">
        <v>0</v>
      </c>
      <c r="CR9" s="6">
        <v>83816.290000000023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42660.42</v>
      </c>
      <c r="DH9" s="6">
        <v>48750.990000000013</v>
      </c>
      <c r="DI9" s="6">
        <v>53293.259999999987</v>
      </c>
      <c r="DJ9" s="6">
        <v>0</v>
      </c>
      <c r="DK9" s="6">
        <v>105249.43</v>
      </c>
      <c r="DL9" s="6">
        <v>1215.42</v>
      </c>
      <c r="DM9" s="6">
        <v>42804.42</v>
      </c>
      <c r="DN9" s="6">
        <v>190.48</v>
      </c>
      <c r="DO9" s="6">
        <v>37865.43</v>
      </c>
      <c r="DP9" s="6">
        <v>2842.58</v>
      </c>
      <c r="DQ9" s="6">
        <v>51146.689999999988</v>
      </c>
      <c r="DR9" s="6">
        <v>2167.87</v>
      </c>
      <c r="DS9" s="6">
        <v>43096.660000000011</v>
      </c>
      <c r="DT9" s="6">
        <v>695.2</v>
      </c>
      <c r="DU9" s="6">
        <v>35882.61</v>
      </c>
      <c r="DV9" s="6">
        <v>854.94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D9" s="21">
        <f t="shared" si="16"/>
        <v>841651.79999999993</v>
      </c>
    </row>
    <row r="10" spans="1:134" x14ac:dyDescent="0.25">
      <c r="A10" s="8" t="s">
        <v>53</v>
      </c>
      <c r="B10" s="8" t="s">
        <v>76</v>
      </c>
      <c r="C10" s="70" t="s">
        <v>41</v>
      </c>
      <c r="D10" s="5" t="s">
        <v>452</v>
      </c>
      <c r="E10" s="5" t="s">
        <v>452</v>
      </c>
      <c r="F10" s="5" t="s">
        <v>452</v>
      </c>
      <c r="G10" s="5" t="s">
        <v>452</v>
      </c>
      <c r="H10" s="21">
        <v>0</v>
      </c>
      <c r="I10" s="21">
        <v>0</v>
      </c>
      <c r="L10" s="8" t="s">
        <v>61</v>
      </c>
      <c r="M10" s="8" t="s">
        <v>53</v>
      </c>
      <c r="N10" s="43">
        <f>'Est-maxuplift'!E10</f>
        <v>4.1802592378385852E-3</v>
      </c>
      <c r="O10" s="21">
        <f>'Est-slope'!E10</f>
        <v>84.453237241467946</v>
      </c>
      <c r="P10" s="12" t="s">
        <v>444</v>
      </c>
      <c r="Q10" s="10" cm="1">
        <f t="array" ref="Q10">IFERROR(AVERAGEIFS(G$2:G$90,$B$2:$B$90,$L10,$A$2:$A$90,$M10),_xlfn.IFS(LEFT(L10,2)="tv",0.65,LEFT(L10,5)="search",0,TRUE,0.15))</f>
        <v>0.65</v>
      </c>
      <c r="R10" s="21">
        <f>SUMIFS(I$2:I$90,$B$2:$B$90,$L10,$A$2:$A$90,$M10)</f>
        <v>0</v>
      </c>
      <c r="S10" s="74">
        <v>3.15</v>
      </c>
      <c r="W10" s="4" t="s">
        <v>96</v>
      </c>
      <c r="X10" s="21">
        <v>193580.651913757</v>
      </c>
      <c r="Y10" s="6">
        <v>8.1100600867257491</v>
      </c>
      <c r="Z10" s="21">
        <f t="shared" si="2"/>
        <v>1569950.7186481112</v>
      </c>
      <c r="AB10" s="4" t="s">
        <v>96</v>
      </c>
      <c r="AC10" s="21">
        <v>130833.15006448299</v>
      </c>
      <c r="AD10" s="6">
        <v>9.7367040859346705</v>
      </c>
      <c r="AE10" s="21">
        <f t="shared" si="3"/>
        <v>1273883.6668085554</v>
      </c>
      <c r="AG10" s="4" t="s">
        <v>96</v>
      </c>
      <c r="AH10" s="21">
        <v>164427.66332092599</v>
      </c>
      <c r="AI10" s="19">
        <v>7.104439219746844</v>
      </c>
      <c r="AJ10" s="21">
        <f t="shared" si="4"/>
        <v>1168166.3401085162</v>
      </c>
      <c r="AL10" s="4" t="s">
        <v>273</v>
      </c>
      <c r="AM10" s="14">
        <v>44893</v>
      </c>
      <c r="AN10" s="21">
        <f t="shared" si="5"/>
        <v>455011.73547455797</v>
      </c>
      <c r="AO10" s="21">
        <f t="shared" si="6"/>
        <v>2750513.3685544478</v>
      </c>
      <c r="AP10" s="23">
        <f t="shared" si="7"/>
        <v>6.0449284141776669</v>
      </c>
      <c r="AQ10" s="21">
        <f t="shared" si="8"/>
        <v>103976.50221745251</v>
      </c>
      <c r="AR10" s="21">
        <f t="shared" si="9"/>
        <v>1149256.0846174853</v>
      </c>
      <c r="AS10" s="23">
        <f t="shared" si="10"/>
        <v>11.053036600654009</v>
      </c>
      <c r="AT10" s="21">
        <f t="shared" si="11"/>
        <v>151738.37945754698</v>
      </c>
      <c r="AU10" s="21">
        <f t="shared" si="12"/>
        <v>1208553.4579066113</v>
      </c>
      <c r="AV10" s="23">
        <f t="shared" si="13"/>
        <v>7.9647183674103861</v>
      </c>
      <c r="AY10" s="4">
        <v>9</v>
      </c>
      <c r="AZ10" s="22">
        <v>1825.677908080751</v>
      </c>
      <c r="BA10" s="22">
        <v>1.165288150335704E-2</v>
      </c>
      <c r="BB10" s="22">
        <v>2.3267371913738115E-2</v>
      </c>
      <c r="BE10" s="22">
        <v>7.8396507651902324E-3</v>
      </c>
      <c r="BF10" s="22">
        <v>3.6013328834608189E-3</v>
      </c>
      <c r="BH10" s="22">
        <v>3.9384678075240785E-2</v>
      </c>
      <c r="BI10" s="22">
        <v>1</v>
      </c>
      <c r="BK10" s="4" t="s">
        <v>323</v>
      </c>
      <c r="BL10" s="33">
        <f t="shared" ref="BL10:BU10" si="24">BL62</f>
        <v>2385.2246421647269</v>
      </c>
      <c r="BM10" s="41">
        <f t="shared" si="24"/>
        <v>8.3516728859476235E-3</v>
      </c>
      <c r="BN10" s="41">
        <f t="shared" si="24"/>
        <v>2.904322114372309E-2</v>
      </c>
      <c r="BO10" s="41">
        <f t="shared" si="24"/>
        <v>2.1020624999999998E-2</v>
      </c>
      <c r="BP10" s="41">
        <f t="shared" si="24"/>
        <v>1.2163041184774582E-3</v>
      </c>
      <c r="BQ10" s="41">
        <f t="shared" si="24"/>
        <v>3.2163755559376796E-3</v>
      </c>
      <c r="BR10" s="41">
        <f t="shared" si="24"/>
        <v>4.1239788898882893E-3</v>
      </c>
      <c r="BS10" s="41">
        <f t="shared" si="24"/>
        <v>8.597627037031463E-3</v>
      </c>
      <c r="BT10" s="41">
        <f t="shared" si="24"/>
        <v>5.139225938182309E-2</v>
      </c>
      <c r="BU10" s="41">
        <f t="shared" si="24"/>
        <v>1</v>
      </c>
      <c r="BW10" s="8" t="s">
        <v>363</v>
      </c>
      <c r="BX10" s="8" t="s">
        <v>347</v>
      </c>
      <c r="BY10" s="8" t="s">
        <v>40</v>
      </c>
      <c r="BZ10" s="8" t="str">
        <f t="shared" si="15"/>
        <v>Display.Captain-FiFi</v>
      </c>
      <c r="CB10" s="8" t="s">
        <v>66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D10" s="21">
        <f t="shared" si="16"/>
        <v>0</v>
      </c>
    </row>
    <row r="11" spans="1:134" x14ac:dyDescent="0.25">
      <c r="A11" s="8" t="s">
        <v>40</v>
      </c>
      <c r="B11" s="8" t="s">
        <v>64</v>
      </c>
      <c r="C11" s="8" t="s">
        <v>14</v>
      </c>
      <c r="D11" s="5">
        <v>1.6495032356045199E-3</v>
      </c>
      <c r="E11" s="6">
        <v>295274.89988850697</v>
      </c>
      <c r="F11" s="12">
        <v>1.8938E-2</v>
      </c>
      <c r="G11" s="10">
        <v>0.15</v>
      </c>
      <c r="H11" s="21">
        <v>0</v>
      </c>
      <c r="I11" s="21">
        <v>0</v>
      </c>
      <c r="L11" s="8" t="s">
        <v>61</v>
      </c>
      <c r="M11" s="8" t="s">
        <v>60</v>
      </c>
      <c r="N11" s="43">
        <f>'Est-maxuplift'!E11</f>
        <v>5.7091597585954825E-3</v>
      </c>
      <c r="O11" s="21">
        <f>'Est-slope'!E11</f>
        <v>108.82230307802553</v>
      </c>
      <c r="P11" s="12" t="s">
        <v>444</v>
      </c>
      <c r="Q11" s="10" cm="1">
        <f t="array" ref="Q11">IFERROR(AVERAGEIFS(G$2:G$90,$B$2:$B$90,$L11,$A$2:$A$90,$M11),_xlfn.IFS(LEFT(L11,2)="tv",0.65,LEFT(L11,5)="search",0,TRUE,0.15))</f>
        <v>0.65</v>
      </c>
      <c r="R11" s="21">
        <f>SUMIFS(I$2:I$90,$B$2:$B$90,$L11,$A$2:$A$90,$M11)</f>
        <v>0</v>
      </c>
      <c r="S11" s="74">
        <v>3.15</v>
      </c>
      <c r="W11" s="4" t="s">
        <v>97</v>
      </c>
      <c r="X11" s="21">
        <v>336793.60541553597</v>
      </c>
      <c r="Y11" s="6">
        <v>6.4604667771475528</v>
      </c>
      <c r="Z11" s="21">
        <f t="shared" si="2"/>
        <v>2175843.8985428121</v>
      </c>
      <c r="AB11" s="4" t="s">
        <v>97</v>
      </c>
      <c r="AC11" s="21">
        <v>85722.572490838094</v>
      </c>
      <c r="AD11" s="6">
        <v>10.944379465321481</v>
      </c>
      <c r="AE11" s="21">
        <f t="shared" si="3"/>
        <v>938180.36208326044</v>
      </c>
      <c r="AG11" s="4" t="s">
        <v>97</v>
      </c>
      <c r="AH11" s="21">
        <v>162988.71026837101</v>
      </c>
      <c r="AI11" s="19">
        <v>7.3908194437977386</v>
      </c>
      <c r="AJ11" s="21">
        <f t="shared" si="4"/>
        <v>1204620.1289709925</v>
      </c>
      <c r="AL11" s="4" t="s">
        <v>274</v>
      </c>
      <c r="AM11" s="14">
        <v>44900</v>
      </c>
      <c r="AN11" s="21">
        <f t="shared" si="5"/>
        <v>290055.894256228</v>
      </c>
      <c r="AO11" s="21">
        <f t="shared" si="6"/>
        <v>2131210.6053339187</v>
      </c>
      <c r="AP11" s="23">
        <f t="shared" si="7"/>
        <v>7.3475859223576458</v>
      </c>
      <c r="AQ11" s="21">
        <f t="shared" si="8"/>
        <v>111788.15367445731</v>
      </c>
      <c r="AR11" s="21">
        <f t="shared" si="9"/>
        <v>1205444.5826588008</v>
      </c>
      <c r="AS11" s="23">
        <f t="shared" si="10"/>
        <v>10.78329449978415</v>
      </c>
      <c r="AT11" s="21">
        <f t="shared" si="11"/>
        <v>198057.49561402149</v>
      </c>
      <c r="AU11" s="21">
        <f t="shared" si="12"/>
        <v>1406784.1566574164</v>
      </c>
      <c r="AV11" s="23">
        <f t="shared" si="13"/>
        <v>7.1029079323460005</v>
      </c>
      <c r="AY11" s="4">
        <v>10</v>
      </c>
      <c r="AZ11" s="22">
        <v>1504.6108258458892</v>
      </c>
      <c r="BA11" s="22">
        <v>1.3183994887082403E-2</v>
      </c>
      <c r="BB11" s="22">
        <v>2.3543943104248958E-2</v>
      </c>
      <c r="BF11" s="22">
        <v>4.2924584433600673E-3</v>
      </c>
      <c r="BH11" s="22">
        <v>3.7814308672776263E-2</v>
      </c>
      <c r="BI11" s="22">
        <v>1</v>
      </c>
      <c r="BK11" s="4" t="s">
        <v>324</v>
      </c>
      <c r="BL11" s="33">
        <f t="shared" ref="BL11:BU11" si="25">BL63</f>
        <v>2385.2246421647269</v>
      </c>
      <c r="BM11" s="41">
        <f t="shared" si="25"/>
        <v>8.3516728859476235E-3</v>
      </c>
      <c r="BN11" s="41">
        <f t="shared" si="25"/>
        <v>2.904322114372309E-2</v>
      </c>
      <c r="BO11" s="41">
        <f t="shared" si="25"/>
        <v>2.1020624999999998E-2</v>
      </c>
      <c r="BP11" s="41">
        <f t="shared" si="25"/>
        <v>1.2163041184774582E-3</v>
      </c>
      <c r="BQ11" s="41">
        <f t="shared" si="25"/>
        <v>3.2163755559376796E-3</v>
      </c>
      <c r="BR11" s="41">
        <f t="shared" si="25"/>
        <v>4.1239788898882893E-3</v>
      </c>
      <c r="BS11" s="41">
        <f t="shared" si="25"/>
        <v>8.597627037031463E-3</v>
      </c>
      <c r="BT11" s="41">
        <f t="shared" si="25"/>
        <v>3.9225134513418657E-2</v>
      </c>
      <c r="BU11" s="41">
        <f t="shared" si="25"/>
        <v>1</v>
      </c>
      <c r="BW11" s="8" t="s">
        <v>364</v>
      </c>
      <c r="BX11" s="8" t="s">
        <v>347</v>
      </c>
      <c r="BY11" s="8" t="s">
        <v>40</v>
      </c>
      <c r="BZ11" s="8" t="str">
        <f t="shared" si="15"/>
        <v>Display.SwitchIn-FiFi</v>
      </c>
      <c r="CB11" s="8" t="s">
        <v>332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6962.42</v>
      </c>
      <c r="DH11" s="6">
        <v>14059.419999</v>
      </c>
      <c r="DI11" s="6">
        <v>12428.169999</v>
      </c>
      <c r="DJ11" s="6">
        <v>7959.9300090000024</v>
      </c>
      <c r="DK11" s="6">
        <v>8400.4100009999984</v>
      </c>
      <c r="DL11" s="6">
        <v>8606.3500040000017</v>
      </c>
      <c r="DM11" s="6">
        <v>7422.0199979999998</v>
      </c>
      <c r="DN11" s="6">
        <v>6000.4100089999993</v>
      </c>
      <c r="DO11" s="6">
        <v>7063.1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D11" s="21">
        <f t="shared" si="16"/>
        <v>78902.23001900001</v>
      </c>
    </row>
    <row r="12" spans="1:134" x14ac:dyDescent="0.25">
      <c r="A12" s="8" t="s">
        <v>40</v>
      </c>
      <c r="B12" s="8" t="s">
        <v>70</v>
      </c>
      <c r="C12" s="70" t="s">
        <v>17</v>
      </c>
      <c r="D12" s="5" t="s">
        <v>452</v>
      </c>
      <c r="E12" s="5" t="s">
        <v>452</v>
      </c>
      <c r="F12" s="5" t="s">
        <v>452</v>
      </c>
      <c r="G12" s="5" t="s">
        <v>452</v>
      </c>
      <c r="H12" s="21">
        <v>0</v>
      </c>
      <c r="I12" s="21">
        <v>19028.2</v>
      </c>
      <c r="W12" s="4" t="s">
        <v>98</v>
      </c>
      <c r="X12" s="21">
        <v>235993.12114592001</v>
      </c>
      <c r="Y12" s="6">
        <v>7.8487882737097081</v>
      </c>
      <c r="Z12" s="21">
        <f t="shared" si="2"/>
        <v>1852260.0419262515</v>
      </c>
      <c r="AB12" s="4" t="s">
        <v>98</v>
      </c>
      <c r="AC12" s="21">
        <v>113701.985231899</v>
      </c>
      <c r="AD12" s="6">
        <v>10.065668328953571</v>
      </c>
      <c r="AE12" s="21">
        <f t="shared" si="3"/>
        <v>1144486.4716878724</v>
      </c>
      <c r="AG12" s="4" t="s">
        <v>98</v>
      </c>
      <c r="AH12" s="21">
        <v>240080.371658046</v>
      </c>
      <c r="AI12" s="19">
        <v>6.5072371539792186</v>
      </c>
      <c r="AJ12" s="21">
        <f t="shared" si="4"/>
        <v>1562259.9143943763</v>
      </c>
      <c r="AL12" s="4" t="s">
        <v>275</v>
      </c>
      <c r="AM12" s="14">
        <v>44907</v>
      </c>
      <c r="AN12" s="21">
        <f t="shared" si="5"/>
        <v>348451.97318493499</v>
      </c>
      <c r="AO12" s="21">
        <f t="shared" si="6"/>
        <v>2328224.1788961333</v>
      </c>
      <c r="AP12" s="23">
        <f t="shared" si="7"/>
        <v>6.6816214516324974</v>
      </c>
      <c r="AQ12" s="21">
        <f t="shared" si="8"/>
        <v>169487.33196936251</v>
      </c>
      <c r="AR12" s="21">
        <f t="shared" si="9"/>
        <v>1602734.3909110399</v>
      </c>
      <c r="AS12" s="23">
        <f t="shared" si="10"/>
        <v>9.4563668699484822</v>
      </c>
      <c r="AT12" s="21">
        <f t="shared" si="11"/>
        <v>275989.34520370152</v>
      </c>
      <c r="AU12" s="21">
        <f t="shared" si="12"/>
        <v>1753096.6212109844</v>
      </c>
      <c r="AV12" s="23">
        <f t="shared" si="13"/>
        <v>6.3520445686664582</v>
      </c>
      <c r="AY12" s="4">
        <v>11</v>
      </c>
      <c r="AZ12" s="22">
        <v>1970.6821198758307</v>
      </c>
      <c r="BA12" s="22">
        <v>4.7002270916571883E-3</v>
      </c>
      <c r="BB12" s="22">
        <v>2.1916709550837722E-2</v>
      </c>
      <c r="BF12" s="22">
        <v>4.4034440027660993E-3</v>
      </c>
      <c r="BH12" s="22">
        <v>3.8433136719002836E-2</v>
      </c>
      <c r="BI12" s="22">
        <v>1</v>
      </c>
      <c r="BK12" s="4" t="s">
        <v>325</v>
      </c>
      <c r="BL12" s="33">
        <f t="shared" ref="BL12:BU12" si="26">BL64</f>
        <v>2011.4207803329416</v>
      </c>
      <c r="BM12" s="41">
        <f t="shared" si="26"/>
        <v>7.2983087381704474E-3</v>
      </c>
      <c r="BN12" s="41">
        <f t="shared" si="26"/>
        <v>2.5380112170640897E-2</v>
      </c>
      <c r="BO12" s="41">
        <f t="shared" si="26"/>
        <v>1.8369375E-2</v>
      </c>
      <c r="BP12" s="41">
        <f t="shared" si="26"/>
        <v>1.0628963918226436E-3</v>
      </c>
      <c r="BQ12" s="41">
        <f t="shared" si="26"/>
        <v>2.8107065669004949E-3</v>
      </c>
      <c r="BR12" s="41">
        <f t="shared" si="26"/>
        <v>3.6038374082807572E-3</v>
      </c>
      <c r="BS12" s="41">
        <f t="shared" si="26"/>
        <v>7.5132416449734422E-3</v>
      </c>
      <c r="BT12" s="41">
        <f t="shared" si="26"/>
        <v>3.7141090087045747E-2</v>
      </c>
      <c r="BU12" s="41">
        <f t="shared" si="26"/>
        <v>1</v>
      </c>
      <c r="BW12" s="8" t="s">
        <v>365</v>
      </c>
      <c r="BX12" s="8" t="s">
        <v>347</v>
      </c>
      <c r="BY12" s="8" t="s">
        <v>40</v>
      </c>
      <c r="BZ12" s="8" t="str">
        <f t="shared" si="15"/>
        <v>Display.GOB-FiFi</v>
      </c>
      <c r="CB12" s="8" t="s">
        <v>67</v>
      </c>
      <c r="CC12" s="6">
        <v>0</v>
      </c>
      <c r="CD12" s="6">
        <v>0</v>
      </c>
      <c r="CE12" s="6">
        <v>0</v>
      </c>
      <c r="CF12" s="6">
        <v>0</v>
      </c>
      <c r="CG12" s="6">
        <v>5637.2342775449779</v>
      </c>
      <c r="CH12" s="6">
        <v>5563.7167543621126</v>
      </c>
      <c r="CI12" s="6">
        <v>5015.1355357151187</v>
      </c>
      <c r="CJ12" s="6">
        <v>3892.038639300823</v>
      </c>
      <c r="CK12" s="6">
        <v>6711.4840570000006</v>
      </c>
      <c r="CL12" s="6">
        <v>6327.2551599999988</v>
      </c>
      <c r="CM12" s="6">
        <v>5813.8192810000028</v>
      </c>
      <c r="CN12" s="6">
        <v>4976.6585080000032</v>
      </c>
      <c r="CO12" s="6">
        <v>4926.0878425960773</v>
      </c>
      <c r="CP12" s="6">
        <v>6005.6950509999988</v>
      </c>
      <c r="CQ12" s="6">
        <v>5569.4645030000001</v>
      </c>
      <c r="CR12" s="6">
        <v>1842.6712310000009</v>
      </c>
      <c r="CS12" s="6">
        <v>1889.1362889999989</v>
      </c>
      <c r="CT12" s="6">
        <v>2874.1915499999982</v>
      </c>
      <c r="CU12" s="6">
        <v>2695.1911680000012</v>
      </c>
      <c r="CV12" s="6">
        <v>1614.2768579999999</v>
      </c>
      <c r="CW12" s="6">
        <v>3178.8217140000011</v>
      </c>
      <c r="CX12" s="6">
        <v>334.65248700000001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5942.4000000000005</v>
      </c>
      <c r="DG12" s="6">
        <v>0</v>
      </c>
      <c r="DH12" s="6">
        <v>16781.25621</v>
      </c>
      <c r="DI12" s="6">
        <v>18870.044292999999</v>
      </c>
      <c r="DJ12" s="6">
        <v>19464.057670999999</v>
      </c>
      <c r="DK12" s="6">
        <v>38088.136217999992</v>
      </c>
      <c r="DL12" s="6">
        <v>16762.551556999999</v>
      </c>
      <c r="DM12" s="6">
        <v>6274.4264180000009</v>
      </c>
      <c r="DN12" s="6">
        <v>1455.366663</v>
      </c>
      <c r="DO12" s="6">
        <v>21742.009526999998</v>
      </c>
      <c r="DP12" s="6">
        <v>1464.828724</v>
      </c>
      <c r="DQ12" s="6">
        <v>1465.228509</v>
      </c>
      <c r="DR12" s="6">
        <v>1465.268421</v>
      </c>
      <c r="DS12" s="6">
        <v>1272.926187</v>
      </c>
      <c r="DT12" s="6">
        <v>21247.719481</v>
      </c>
      <c r="DU12" s="6">
        <v>1426.8927200000001</v>
      </c>
      <c r="DV12" s="6">
        <v>1377.1399879999999</v>
      </c>
      <c r="DW12" s="6">
        <v>1476.0614579999999</v>
      </c>
      <c r="DX12" s="6">
        <v>3356.7446369999998</v>
      </c>
      <c r="DY12" s="6">
        <v>0</v>
      </c>
      <c r="DZ12" s="6">
        <v>0</v>
      </c>
      <c r="EA12" s="6">
        <v>0</v>
      </c>
      <c r="EB12" s="6">
        <v>0</v>
      </c>
      <c r="ED12" s="21">
        <f t="shared" si="16"/>
        <v>254800.5895885191</v>
      </c>
    </row>
    <row r="13" spans="1:134" x14ac:dyDescent="0.25">
      <c r="A13" s="8" t="s">
        <v>40</v>
      </c>
      <c r="B13" s="8" t="s">
        <v>70</v>
      </c>
      <c r="C13" s="8" t="s">
        <v>22</v>
      </c>
      <c r="D13" s="5">
        <v>7.8493451624469992E-3</v>
      </c>
      <c r="E13" s="6">
        <v>75851.738213979901</v>
      </c>
      <c r="F13" s="12">
        <v>2.4455999999999999E-2</v>
      </c>
      <c r="G13" s="10">
        <v>0</v>
      </c>
      <c r="H13" s="21">
        <v>7504.8399999999992</v>
      </c>
      <c r="I13" s="21">
        <v>0</v>
      </c>
      <c r="L13" s="8" t="s">
        <v>65</v>
      </c>
      <c r="M13" s="8" t="s">
        <v>53</v>
      </c>
      <c r="N13" s="43">
        <f>'Est-maxuplift'!E13</f>
        <v>2.6800754493750665E-2</v>
      </c>
      <c r="O13" s="21">
        <f>'Est-slope'!E13</f>
        <v>55.239409129704896</v>
      </c>
      <c r="P13" s="12" t="s">
        <v>444</v>
      </c>
      <c r="Q13" s="10" cm="1">
        <f t="array" ref="Q13">IFERROR(AVERAGEIFS(G$2:G$90,$B$2:$B$90,$L13,$A$2:$A$90,$M13),_xlfn.IFS(LEFT(L13,2)="tv",0.65,LEFT(L13,5)="search",0,TRUE,0.15))</f>
        <v>0.65</v>
      </c>
      <c r="R13" s="21">
        <f>SUMIFS(I$2:I$90,$B$2:$B$90,$L13,$A$2:$A$90,$M13)</f>
        <v>841651.79999999993</v>
      </c>
      <c r="S13" s="74">
        <v>3.15</v>
      </c>
      <c r="W13" s="4" t="s">
        <v>99</v>
      </c>
      <c r="X13" s="21">
        <v>286324.634480579</v>
      </c>
      <c r="Y13" s="6">
        <v>6.7951684250129682</v>
      </c>
      <c r="Z13" s="21">
        <f t="shared" si="2"/>
        <v>1945624.1155258098</v>
      </c>
      <c r="AB13" s="4" t="s">
        <v>99</v>
      </c>
      <c r="AC13" s="21">
        <v>81896.953759053897</v>
      </c>
      <c r="AD13" s="6">
        <v>10.97069673684843</v>
      </c>
      <c r="AE13" s="21">
        <f t="shared" si="3"/>
        <v>898466.64336227928</v>
      </c>
      <c r="AG13" s="4" t="s">
        <v>99</v>
      </c>
      <c r="AH13" s="21">
        <v>161534.492631828</v>
      </c>
      <c r="AI13" s="19">
        <v>7.2590455763325847</v>
      </c>
      <c r="AJ13" s="21">
        <f t="shared" si="4"/>
        <v>1172586.2441641996</v>
      </c>
      <c r="AL13" s="4" t="s">
        <v>276</v>
      </c>
      <c r="AM13" s="14">
        <v>44914</v>
      </c>
      <c r="AN13" s="21">
        <f t="shared" si="5"/>
        <v>427408.08445701201</v>
      </c>
      <c r="AO13" s="21">
        <f t="shared" si="6"/>
        <v>2636287.9177327156</v>
      </c>
      <c r="AP13" s="23">
        <f t="shared" si="7"/>
        <v>6.1680815445545676</v>
      </c>
      <c r="AQ13" s="21">
        <f t="shared" si="8"/>
        <v>103984.99760192574</v>
      </c>
      <c r="AR13" s="21">
        <f t="shared" si="9"/>
        <v>1150990.0289294077</v>
      </c>
      <c r="AS13" s="23">
        <f t="shared" si="10"/>
        <v>11.068808534627422</v>
      </c>
      <c r="AT13" s="21">
        <f t="shared" si="11"/>
        <v>260275.96043880651</v>
      </c>
      <c r="AU13" s="21">
        <f t="shared" si="12"/>
        <v>1715302.7454992824</v>
      </c>
      <c r="AV13" s="23">
        <f t="shared" si="13"/>
        <v>6.5903233729592454</v>
      </c>
      <c r="AY13" s="4">
        <v>12</v>
      </c>
      <c r="AZ13" s="22">
        <v>1732.3697433913301</v>
      </c>
      <c r="BA13" s="22">
        <v>5.243495114020915E-3</v>
      </c>
      <c r="BB13" s="22">
        <v>2.0745300104156178E-2</v>
      </c>
      <c r="BF13" s="22">
        <v>4.4656778924691129E-3</v>
      </c>
      <c r="BH13" s="22">
        <v>3.842030683757458E-2</v>
      </c>
      <c r="BI13" s="22">
        <v>1</v>
      </c>
      <c r="BK13" s="4" t="s">
        <v>326</v>
      </c>
      <c r="BL13" s="33">
        <f t="shared" ref="BL13:BU13" si="27">BL65</f>
        <v>2011.4207803329416</v>
      </c>
      <c r="BM13" s="41">
        <f t="shared" si="27"/>
        <v>7.2983087381704474E-3</v>
      </c>
      <c r="BN13" s="41">
        <f t="shared" si="27"/>
        <v>2.5380112170640897E-2</v>
      </c>
      <c r="BO13" s="41">
        <f t="shared" si="27"/>
        <v>1.8369375E-2</v>
      </c>
      <c r="BP13" s="41">
        <f t="shared" si="27"/>
        <v>1.0628963918226436E-3</v>
      </c>
      <c r="BQ13" s="41">
        <f t="shared" si="27"/>
        <v>2.8107065669004949E-3</v>
      </c>
      <c r="BR13" s="41">
        <f t="shared" si="27"/>
        <v>3.6038374082807572E-3</v>
      </c>
      <c r="BS13" s="41">
        <f t="shared" si="27"/>
        <v>7.5132416449734422E-3</v>
      </c>
      <c r="BT13" s="41">
        <f t="shared" si="27"/>
        <v>3.762055161233812E-2</v>
      </c>
      <c r="BU13" s="41">
        <f t="shared" si="27"/>
        <v>1</v>
      </c>
      <c r="BW13" s="8" t="s">
        <v>14</v>
      </c>
      <c r="BX13" s="8" t="s">
        <v>14</v>
      </c>
      <c r="BY13" s="8" t="s">
        <v>40</v>
      </c>
      <c r="BZ13" s="8" t="str">
        <f t="shared" si="15"/>
        <v>Influencer-FiFi</v>
      </c>
      <c r="CB13" s="8" t="s">
        <v>76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D13" s="21">
        <f t="shared" si="16"/>
        <v>0</v>
      </c>
    </row>
    <row r="14" spans="1:134" x14ac:dyDescent="0.25">
      <c r="A14" s="8" t="s">
        <v>53</v>
      </c>
      <c r="B14" s="8" t="s">
        <v>70</v>
      </c>
      <c r="C14" s="8" t="s">
        <v>22</v>
      </c>
      <c r="D14" s="5">
        <v>3.4515976144733501E-3</v>
      </c>
      <c r="E14" s="6">
        <v>29319.300473425799</v>
      </c>
      <c r="F14" s="12">
        <v>2.4455999999999999E-2</v>
      </c>
      <c r="G14" s="10">
        <v>0</v>
      </c>
      <c r="H14" s="21">
        <v>7504.8399999999992</v>
      </c>
      <c r="I14" s="21">
        <v>0</v>
      </c>
      <c r="L14" s="8" t="s">
        <v>66</v>
      </c>
      <c r="M14" s="8" t="s">
        <v>53</v>
      </c>
      <c r="N14" s="43">
        <f>'Est-maxuplift'!E14</f>
        <v>1.1961699224569151E-2</v>
      </c>
      <c r="O14" s="21">
        <f>'Est-slope'!E14</f>
        <v>3019370.7671127152</v>
      </c>
      <c r="P14" s="12" t="s">
        <v>444</v>
      </c>
      <c r="Q14" s="10" cm="1">
        <f t="array" ref="Q14">IFERROR(AVERAGEIFS(G$2:G$90,$B$2:$B$90,$L14,$A$2:$A$90,$M14),_xlfn.IFS(LEFT(L14,2)="tv",0.65,LEFT(L14,5)="search",0,TRUE,0.15))</f>
        <v>0.15</v>
      </c>
      <c r="R14" s="21">
        <f>SUMIFS(I$2:I$90,$B$2:$B$90,$L14,$A$2:$A$90,$M14)</f>
        <v>0</v>
      </c>
      <c r="S14" s="74">
        <v>3.05</v>
      </c>
      <c r="W14" s="4" t="s">
        <v>100</v>
      </c>
      <c r="X14" s="21">
        <v>254325.66885434999</v>
      </c>
      <c r="Y14" s="6">
        <v>7.0006981034474869</v>
      </c>
      <c r="Z14" s="21">
        <f t="shared" si="2"/>
        <v>1780457.2276066616</v>
      </c>
      <c r="AB14" s="4" t="s">
        <v>100</v>
      </c>
      <c r="AC14" s="21">
        <v>87269.755514284596</v>
      </c>
      <c r="AD14" s="6">
        <v>10.749248188197191</v>
      </c>
      <c r="AE14" s="21">
        <f t="shared" si="3"/>
        <v>938084.26134633552</v>
      </c>
      <c r="AG14" s="4" t="s">
        <v>100</v>
      </c>
      <c r="AH14" s="21">
        <v>166458.38151593501</v>
      </c>
      <c r="AI14" s="19">
        <v>7.071926144529268</v>
      </c>
      <c r="AJ14" s="21">
        <f t="shared" si="4"/>
        <v>1177181.3802185683</v>
      </c>
      <c r="AL14" s="4" t="s">
        <v>277</v>
      </c>
      <c r="AM14" s="14">
        <v>44921</v>
      </c>
      <c r="AN14" s="21">
        <f t="shared" si="5"/>
        <v>330189.49929959601</v>
      </c>
      <c r="AO14" s="21">
        <f t="shared" si="6"/>
        <v>2132342.4027495752</v>
      </c>
      <c r="AP14" s="23">
        <f t="shared" si="7"/>
        <v>6.4579352380155601</v>
      </c>
      <c r="AQ14" s="21">
        <f t="shared" si="8"/>
        <v>102565.4676184479</v>
      </c>
      <c r="AR14" s="21">
        <f t="shared" si="9"/>
        <v>1040162.573754923</v>
      </c>
      <c r="AS14" s="23">
        <f t="shared" si="10"/>
        <v>10.14145011871261</v>
      </c>
      <c r="AT14" s="21">
        <f t="shared" si="11"/>
        <v>177640.49285034501</v>
      </c>
      <c r="AU14" s="21">
        <f t="shared" si="12"/>
        <v>1195856.4441483677</v>
      </c>
      <c r="AV14" s="23">
        <f t="shared" si="13"/>
        <v>6.7318910511908392</v>
      </c>
      <c r="AY14" s="4">
        <v>13</v>
      </c>
      <c r="AZ14" s="22">
        <v>2408.5300324575032</v>
      </c>
      <c r="BA14" s="22">
        <v>4.5460123461126302E-3</v>
      </c>
      <c r="BB14" s="22">
        <v>1.8339270219085584E-2</v>
      </c>
      <c r="BF14" s="22">
        <v>4.7725266336286392E-3</v>
      </c>
      <c r="BH14" s="22">
        <v>3.4461504929258154E-2</v>
      </c>
      <c r="BI14" s="22">
        <v>1</v>
      </c>
      <c r="BK14" s="4" t="s">
        <v>327</v>
      </c>
      <c r="BL14" s="33">
        <f t="shared" ref="BL14:BU14" si="28">BL66</f>
        <v>2011.4207803329416</v>
      </c>
      <c r="BM14" s="41">
        <f t="shared" si="28"/>
        <v>7.2983087381704474E-3</v>
      </c>
      <c r="BN14" s="41">
        <f t="shared" si="28"/>
        <v>2.5380112170640897E-2</v>
      </c>
      <c r="BO14" s="41">
        <f t="shared" si="28"/>
        <v>1.8369375E-2</v>
      </c>
      <c r="BP14" s="41">
        <f t="shared" si="28"/>
        <v>1.0628963918226436E-3</v>
      </c>
      <c r="BQ14" s="41">
        <f t="shared" si="28"/>
        <v>2.8107065669004949E-3</v>
      </c>
      <c r="BR14" s="41">
        <f t="shared" si="28"/>
        <v>3.6038374082807572E-3</v>
      </c>
      <c r="BS14" s="41">
        <f t="shared" si="28"/>
        <v>7.5132416449734422E-3</v>
      </c>
      <c r="BT14" s="41">
        <f t="shared" si="28"/>
        <v>3.6644964047534527E-2</v>
      </c>
      <c r="BU14" s="41">
        <f t="shared" si="28"/>
        <v>1</v>
      </c>
      <c r="BW14" s="8" t="s">
        <v>342</v>
      </c>
      <c r="BX14" s="8" t="s">
        <v>342</v>
      </c>
      <c r="BY14" s="8" t="s">
        <v>40</v>
      </c>
      <c r="BZ14" s="8" t="str">
        <f t="shared" si="15"/>
        <v>Pinterest-FiFi</v>
      </c>
      <c r="CB14" s="8" t="s">
        <v>68</v>
      </c>
      <c r="CC14" s="6">
        <v>0</v>
      </c>
      <c r="CD14" s="6">
        <v>49668.750000000007</v>
      </c>
      <c r="CE14" s="6">
        <v>33256.22</v>
      </c>
      <c r="CF14" s="6">
        <v>19171.339999999989</v>
      </c>
      <c r="CG14" s="6">
        <v>0</v>
      </c>
      <c r="CH14" s="6">
        <v>43082.16</v>
      </c>
      <c r="CI14" s="6">
        <v>0</v>
      </c>
      <c r="CJ14" s="6">
        <v>32762.500000000011</v>
      </c>
      <c r="CK14" s="6">
        <v>0</v>
      </c>
      <c r="CL14" s="6">
        <v>35033.670000000013</v>
      </c>
      <c r="CM14" s="6">
        <v>0</v>
      </c>
      <c r="CN14" s="6">
        <v>44499.060000000019</v>
      </c>
      <c r="CO14" s="6">
        <v>0</v>
      </c>
      <c r="CP14" s="6">
        <v>54220.560000000012</v>
      </c>
      <c r="CQ14" s="6">
        <v>0</v>
      </c>
      <c r="CR14" s="6">
        <v>58119.080000000031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48081.86</v>
      </c>
      <c r="DH14" s="6">
        <v>53258.270000000011</v>
      </c>
      <c r="DI14" s="6">
        <v>34729.65</v>
      </c>
      <c r="DJ14" s="6">
        <v>0</v>
      </c>
      <c r="DK14" s="6">
        <v>38148.960000000006</v>
      </c>
      <c r="DL14" s="6">
        <v>10150.14</v>
      </c>
      <c r="DM14" s="6">
        <v>39343.830000000024</v>
      </c>
      <c r="DN14" s="6">
        <v>2471.85</v>
      </c>
      <c r="DO14" s="6">
        <v>69746.829999999987</v>
      </c>
      <c r="DP14" s="6">
        <v>7374.31</v>
      </c>
      <c r="DQ14" s="6">
        <v>50193.94</v>
      </c>
      <c r="DR14" s="6">
        <v>2765.59</v>
      </c>
      <c r="DS14" s="6">
        <v>51974.87999999999</v>
      </c>
      <c r="DT14" s="6">
        <v>13574.43</v>
      </c>
      <c r="DU14" s="6">
        <v>38200.189999999988</v>
      </c>
      <c r="DV14" s="6">
        <v>1843.39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D14" s="21">
        <f t="shared" si="16"/>
        <v>831671.4600000002</v>
      </c>
    </row>
    <row r="15" spans="1:134" x14ac:dyDescent="0.25">
      <c r="A15" s="8" t="s">
        <v>60</v>
      </c>
      <c r="B15" s="8" t="s">
        <v>333</v>
      </c>
      <c r="C15" s="8" t="s">
        <v>58</v>
      </c>
      <c r="D15" s="5">
        <v>5.50148858330223E-3</v>
      </c>
      <c r="E15" s="6">
        <v>3658446.6608204301</v>
      </c>
      <c r="F15" s="12">
        <v>4.1770000000000002E-3</v>
      </c>
      <c r="G15" s="10">
        <v>0.15</v>
      </c>
      <c r="H15" s="21">
        <v>0</v>
      </c>
      <c r="I15" s="21">
        <v>98130.829987000005</v>
      </c>
      <c r="L15" s="8" t="s">
        <v>332</v>
      </c>
      <c r="M15" s="8" t="s">
        <v>53</v>
      </c>
      <c r="N15" s="43">
        <f>'Est-maxuplift'!E15</f>
        <v>7.4548018358611195E-3</v>
      </c>
      <c r="O15" s="21">
        <f>'Est-slope'!E15</f>
        <v>4671320.3494901825</v>
      </c>
      <c r="P15" s="12" t="s">
        <v>444</v>
      </c>
      <c r="Q15" s="10" cm="1">
        <f t="array" ref="Q15">IFERROR(AVERAGEIFS(G$2:G$90,$B$2:$B$90,$L15,$A$2:$A$90,$M15),_xlfn.IFS(LEFT(L15,2)="tv",0.65,LEFT(L15,5)="search",0,TRUE,0.15))</f>
        <v>0.15</v>
      </c>
      <c r="R15" s="21">
        <f>SUMIFS(I$2:I$90,$B$2:$B$90,$L15,$A$2:$A$90,$M15)</f>
        <v>78902.23001900001</v>
      </c>
      <c r="S15" s="35">
        <v>2.04</v>
      </c>
      <c r="W15" s="4" t="s">
        <v>101</v>
      </c>
      <c r="X15" s="21">
        <v>227382.83172021501</v>
      </c>
      <c r="Y15" s="6">
        <v>7.8825509134292782</v>
      </c>
      <c r="Z15" s="21">
        <f t="shared" si="2"/>
        <v>1792356.7478743168</v>
      </c>
      <c r="AB15" s="4" t="s">
        <v>101</v>
      </c>
      <c r="AC15" s="21">
        <v>103347.435468792</v>
      </c>
      <c r="AD15" s="6">
        <v>10.670060163027889</v>
      </c>
      <c r="AE15" s="21">
        <f t="shared" si="3"/>
        <v>1102723.3541466531</v>
      </c>
      <c r="AG15" s="4" t="s">
        <v>101</v>
      </c>
      <c r="AH15" s="21">
        <v>166342.99379633501</v>
      </c>
      <c r="AI15" s="19">
        <v>7.4355393749114924</v>
      </c>
      <c r="AJ15" s="21">
        <f t="shared" si="4"/>
        <v>1236849.8801133072</v>
      </c>
      <c r="AL15" s="4" t="s">
        <v>262</v>
      </c>
      <c r="AM15" s="14">
        <v>44928</v>
      </c>
      <c r="AN15" s="21">
        <f t="shared" si="5"/>
        <v>340832.86210744851</v>
      </c>
      <c r="AO15" s="21">
        <f t="shared" si="6"/>
        <v>2317782.9906835551</v>
      </c>
      <c r="AP15" s="23">
        <f t="shared" si="7"/>
        <v>6.8003506949188122</v>
      </c>
      <c r="AQ15" s="21">
        <f t="shared" si="8"/>
        <v>151814.201921687</v>
      </c>
      <c r="AR15" s="21">
        <f t="shared" si="9"/>
        <v>1431748.7766320677</v>
      </c>
      <c r="AS15" s="23">
        <f t="shared" si="10"/>
        <v>9.4309277953496871</v>
      </c>
      <c r="AT15" s="21">
        <f t="shared" si="11"/>
        <v>241275.65645411599</v>
      </c>
      <c r="AU15" s="21">
        <f t="shared" si="12"/>
        <v>1595282.4292674484</v>
      </c>
      <c r="AV15" s="23">
        <f t="shared" si="13"/>
        <v>6.6118664962406903</v>
      </c>
      <c r="AY15" s="4">
        <v>14</v>
      </c>
      <c r="AZ15" s="22">
        <v>1404.9358525229909</v>
      </c>
      <c r="BA15" s="22">
        <v>3.1592265273444548E-3</v>
      </c>
      <c r="BB15" s="22">
        <v>1.6222588290795169E-2</v>
      </c>
      <c r="BF15" s="22">
        <v>4.0623122827355617E-3</v>
      </c>
      <c r="BH15" s="22">
        <v>3.4530231220421766E-2</v>
      </c>
      <c r="BI15" s="22">
        <v>1</v>
      </c>
      <c r="BK15" s="4" t="s">
        <v>262</v>
      </c>
      <c r="BL15" s="21">
        <v>2011.4207803329416</v>
      </c>
      <c r="BM15" s="12">
        <v>7.2983087381704474E-3</v>
      </c>
      <c r="BN15" s="12">
        <v>2.5380112170640897E-2</v>
      </c>
      <c r="BO15" s="12">
        <v>1.8369375E-2</v>
      </c>
      <c r="BP15" s="12">
        <v>1.0628963918226436E-3</v>
      </c>
      <c r="BQ15" s="12">
        <v>2.8107065669004949E-3</v>
      </c>
      <c r="BR15" s="12">
        <v>3.6038374082807572E-3</v>
      </c>
      <c r="BS15" s="12">
        <v>7.5132416449734422E-3</v>
      </c>
      <c r="BT15" s="12">
        <v>4.1998330200443579E-2</v>
      </c>
      <c r="BU15" s="12">
        <f t="shared" ref="BU15" si="29">_xlfn.LET(_xlpm.x,IF(ISBLANK(BI2),BI$54,BI2),IF(BU$1="TV",1.5*_xlpm.x,_xlpm.x))</f>
        <v>1</v>
      </c>
      <c r="BW15" s="8" t="s">
        <v>366</v>
      </c>
      <c r="BX15" s="8" t="s">
        <v>58</v>
      </c>
      <c r="BY15" s="8" t="s">
        <v>40</v>
      </c>
      <c r="BZ15" s="8" t="str">
        <f t="shared" si="15"/>
        <v>Social.Display-FiFi</v>
      </c>
      <c r="CB15" s="8" t="s">
        <v>333</v>
      </c>
      <c r="CC15" s="6">
        <v>0</v>
      </c>
      <c r="CD15" s="6">
        <v>18693.379994999999</v>
      </c>
      <c r="CE15" s="6">
        <v>19491.439994</v>
      </c>
      <c r="CF15" s="6">
        <v>19664.680003000001</v>
      </c>
      <c r="CG15" s="6">
        <v>20075.809999000001</v>
      </c>
      <c r="CH15" s="6">
        <v>20205.519995999999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D15" s="21">
        <f t="shared" si="16"/>
        <v>98130.829987000005</v>
      </c>
    </row>
    <row r="16" spans="1:134" x14ac:dyDescent="0.25">
      <c r="A16" s="8" t="s">
        <v>53</v>
      </c>
      <c r="B16" s="8" t="s">
        <v>332</v>
      </c>
      <c r="C16" s="8" t="s">
        <v>46</v>
      </c>
      <c r="D16" s="5">
        <v>3.07600772970822E-3</v>
      </c>
      <c r="E16" s="6">
        <v>8378179.6056805104</v>
      </c>
      <c r="F16" s="12">
        <v>1.521E-3</v>
      </c>
      <c r="G16" s="10">
        <v>0.15</v>
      </c>
      <c r="H16" s="21">
        <v>0</v>
      </c>
      <c r="I16" s="21">
        <v>78902.23001900001</v>
      </c>
      <c r="L16" s="8" t="s">
        <v>67</v>
      </c>
      <c r="M16" s="8" t="s">
        <v>53</v>
      </c>
      <c r="N16" s="43">
        <f>'Est-maxuplift'!E16</f>
        <v>7.5714681430099177E-3</v>
      </c>
      <c r="O16" s="21">
        <f>'Est-slope'!E16</f>
        <v>1130265.3137850526</v>
      </c>
      <c r="P16" s="12" t="s">
        <v>444</v>
      </c>
      <c r="Q16" s="10" cm="1">
        <f t="array" ref="Q16">IFERROR(AVERAGEIFS(G$2:G$90,$B$2:$B$90,$L16,$A$2:$A$90,$M16),_xlfn.IFS(LEFT(L16,2)="tv",0.65,LEFT(L16,5)="search",0,TRUE,0.15))</f>
        <v>0.3</v>
      </c>
      <c r="R16" s="21">
        <f>SUMIFS(I$2:I$90,$B$2:$B$90,$L16,$A$2:$A$90,$M16)</f>
        <v>254800.5895885191</v>
      </c>
      <c r="S16" s="74">
        <v>3.39</v>
      </c>
      <c r="W16" s="4" t="s">
        <v>102</v>
      </c>
      <c r="X16" s="21">
        <v>331159.60184377601</v>
      </c>
      <c r="Y16" s="6">
        <v>6.4877343372857297</v>
      </c>
      <c r="Z16" s="21">
        <f t="shared" si="2"/>
        <v>2148475.520003736</v>
      </c>
      <c r="AB16" s="4" t="s">
        <v>102</v>
      </c>
      <c r="AC16" s="21">
        <v>131348.34881596299</v>
      </c>
      <c r="AD16" s="6">
        <v>9.6357187195176017</v>
      </c>
      <c r="AE16" s="21">
        <f t="shared" si="3"/>
        <v>1265635.7434637023</v>
      </c>
      <c r="AG16" s="4" t="s">
        <v>102</v>
      </c>
      <c r="AH16" s="21">
        <v>286277.64180460799</v>
      </c>
      <c r="AI16" s="19">
        <v>6.1254845889855192</v>
      </c>
      <c r="AJ16" s="21">
        <f t="shared" si="4"/>
        <v>1753589.2830452428</v>
      </c>
      <c r="AL16" s="4" t="s">
        <v>263</v>
      </c>
      <c r="AM16" s="14">
        <v>44935</v>
      </c>
      <c r="AN16" s="21">
        <f t="shared" si="5"/>
        <v>439217.36949841853</v>
      </c>
      <c r="AO16" s="21">
        <f t="shared" si="6"/>
        <v>2755175.5656730933</v>
      </c>
      <c r="AP16" s="23">
        <f t="shared" si="7"/>
        <v>6.2729203283091328</v>
      </c>
      <c r="AQ16" s="21">
        <f t="shared" si="8"/>
        <v>189685.37446517299</v>
      </c>
      <c r="AR16" s="21">
        <f t="shared" si="9"/>
        <v>1718309.2149002184</v>
      </c>
      <c r="AS16" s="23">
        <f t="shared" si="10"/>
        <v>9.0587332826533071</v>
      </c>
      <c r="AT16" s="21">
        <f t="shared" si="11"/>
        <v>345060.95921411947</v>
      </c>
      <c r="AU16" s="21">
        <f t="shared" si="12"/>
        <v>2101928.9110557754</v>
      </c>
      <c r="AV16" s="23">
        <f t="shared" si="13"/>
        <v>6.091471245669009</v>
      </c>
      <c r="AY16" s="4">
        <v>15</v>
      </c>
      <c r="BA16" s="22">
        <v>5.4517282139267247E-3</v>
      </c>
      <c r="BB16" s="22">
        <v>1.2751822664387761E-2</v>
      </c>
      <c r="BF16" s="22">
        <v>5.0556532324668481E-3</v>
      </c>
      <c r="BH16" s="22">
        <v>4.8393259828831602E-2</v>
      </c>
      <c r="BI16" s="22">
        <v>1</v>
      </c>
      <c r="BK16" s="4" t="s">
        <v>263</v>
      </c>
      <c r="BL16" s="21">
        <v>1316.3689574269065</v>
      </c>
      <c r="BM16" s="12">
        <v>6.922107256821455E-3</v>
      </c>
      <c r="BN16" s="12">
        <v>2.4071858965968689E-2</v>
      </c>
      <c r="BO16" s="12">
        <v>1.7422499999999997E-2</v>
      </c>
      <c r="BP16" s="12">
        <v>1.0081079180173525E-3</v>
      </c>
      <c r="BQ16" s="12">
        <v>2.6658247851015005E-3</v>
      </c>
      <c r="BR16" s="12">
        <v>3.4180725934209242E-3</v>
      </c>
      <c r="BS16" s="12">
        <v>7.1259611478098617E-3</v>
      </c>
      <c r="BT16" s="12">
        <v>4.2597778619165694E-2</v>
      </c>
      <c r="BU16" s="12">
        <f t="shared" ref="BU16:BU66" si="30">_xlfn.LET(_xlpm.x,IF(ISBLANK(BI3),BI$54,BI3),IF(BU$1="TV",1.5*_xlpm.x,_xlpm.x))</f>
        <v>1</v>
      </c>
      <c r="BW16" s="8" t="s">
        <v>367</v>
      </c>
      <c r="BX16" s="8" t="s">
        <v>58</v>
      </c>
      <c r="BY16" s="8" t="s">
        <v>40</v>
      </c>
      <c r="BZ16" s="8" t="str">
        <f t="shared" si="15"/>
        <v>Social.Video-FiFi</v>
      </c>
      <c r="CB16" s="8" t="s">
        <v>69</v>
      </c>
      <c r="CC16" s="6">
        <v>0</v>
      </c>
      <c r="CD16" s="6">
        <v>31340.876240999991</v>
      </c>
      <c r="CE16" s="6">
        <v>30103.808303999991</v>
      </c>
      <c r="CF16" s="6">
        <v>23202.570672999998</v>
      </c>
      <c r="CG16" s="6">
        <v>42727.525349417789</v>
      </c>
      <c r="CH16" s="6">
        <v>53239.559635698832</v>
      </c>
      <c r="CI16" s="6">
        <v>4931.4260375786907</v>
      </c>
      <c r="CJ16" s="6">
        <v>3813.4407526488881</v>
      </c>
      <c r="CK16" s="6">
        <v>6715.6288020000011</v>
      </c>
      <c r="CL16" s="6">
        <v>6331.567067</v>
      </c>
      <c r="CM16" s="6">
        <v>5818.9719610000029</v>
      </c>
      <c r="CN16" s="6">
        <v>4979.8373550000006</v>
      </c>
      <c r="CO16" s="6">
        <v>4923.7638410000018</v>
      </c>
      <c r="CP16" s="6">
        <v>6012.1314410000023</v>
      </c>
      <c r="CQ16" s="6">
        <v>5577.0998639999962</v>
      </c>
      <c r="CR16" s="6">
        <v>1826.1896489999999</v>
      </c>
      <c r="CS16" s="6">
        <v>1940.026074000001</v>
      </c>
      <c r="CT16" s="6">
        <v>2859.7925259999979</v>
      </c>
      <c r="CU16" s="6">
        <v>2681.4289060000019</v>
      </c>
      <c r="CV16" s="6">
        <v>1602.6225999999999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5942.47</v>
      </c>
      <c r="DG16" s="6">
        <v>0</v>
      </c>
      <c r="DH16" s="6">
        <v>0</v>
      </c>
      <c r="DI16" s="6">
        <v>0</v>
      </c>
      <c r="DJ16" s="6">
        <v>1424.9692110000001</v>
      </c>
      <c r="DK16" s="6">
        <v>21228.901926999999</v>
      </c>
      <c r="DL16" s="6">
        <v>1453.352699</v>
      </c>
      <c r="DM16" s="6">
        <v>1519.6211069999999</v>
      </c>
      <c r="DN16" s="6">
        <v>1456.613756</v>
      </c>
      <c r="DO16" s="6">
        <v>21739.189395000001</v>
      </c>
      <c r="DP16" s="6">
        <v>1464.501143</v>
      </c>
      <c r="DQ16" s="6">
        <v>1465.6342770000001</v>
      </c>
      <c r="DR16" s="6">
        <v>1466.4932630000001</v>
      </c>
      <c r="DS16" s="6">
        <v>1272.28367</v>
      </c>
      <c r="DT16" s="6">
        <v>21247.590286999999</v>
      </c>
      <c r="DU16" s="6">
        <v>1425.911184</v>
      </c>
      <c r="DV16" s="6">
        <v>1376.4532589999999</v>
      </c>
      <c r="DW16" s="6">
        <v>1475.8974310000001</v>
      </c>
      <c r="DX16" s="6">
        <v>3358.8845230000002</v>
      </c>
      <c r="DY16" s="6">
        <v>0</v>
      </c>
      <c r="DZ16" s="6">
        <v>0</v>
      </c>
      <c r="EA16" s="6">
        <v>0</v>
      </c>
      <c r="EB16" s="6">
        <v>0</v>
      </c>
      <c r="ED16" s="21">
        <f t="shared" si="16"/>
        <v>329947.03421134403</v>
      </c>
    </row>
    <row r="17" spans="1:134" x14ac:dyDescent="0.25">
      <c r="A17" s="8" t="s">
        <v>53</v>
      </c>
      <c r="B17" s="8" t="s">
        <v>332</v>
      </c>
      <c r="C17" s="8" t="s">
        <v>47</v>
      </c>
      <c r="D17" s="5">
        <v>3.2783130761816603E-2</v>
      </c>
      <c r="E17" s="6">
        <v>30955918.546554599</v>
      </c>
      <c r="F17" s="12">
        <v>2.3700000000000001E-3</v>
      </c>
      <c r="G17" s="10">
        <v>0.15</v>
      </c>
      <c r="H17" s="21">
        <v>0</v>
      </c>
      <c r="I17" s="21">
        <v>0</v>
      </c>
      <c r="L17" s="8" t="s">
        <v>76</v>
      </c>
      <c r="M17" s="8" t="s">
        <v>53</v>
      </c>
      <c r="N17" s="43">
        <f>'Est-maxuplift'!E17</f>
        <v>1.4512708042355527E-3</v>
      </c>
      <c r="O17" s="21">
        <f>'Est-slope'!E17</f>
        <v>258790.2249675515</v>
      </c>
      <c r="P17" s="12" t="s">
        <v>444</v>
      </c>
      <c r="Q17" s="10" cm="1">
        <f t="array" ref="Q17">IFERROR(AVERAGEIFS(G$2:G$90,$B$2:$B$90,$L17,$A$2:$A$90,$M17),_xlfn.IFS(LEFT(L17,2)="tv",0.65,LEFT(L17,5)="search",0,TRUE,0.15))</f>
        <v>0.15</v>
      </c>
      <c r="R17" s="21">
        <f>SUMIFS(I$2:I$90,$B$2:$B$90,$L17,$A$2:$A$90,$M17)</f>
        <v>0</v>
      </c>
      <c r="S17" s="74">
        <v>1</v>
      </c>
      <c r="W17" s="4" t="s">
        <v>103</v>
      </c>
      <c r="X17" s="21">
        <v>337122.58126069402</v>
      </c>
      <c r="Y17" s="6">
        <v>6.4374989046061888</v>
      </c>
      <c r="Z17" s="21">
        <f t="shared" si="2"/>
        <v>2170226.2475837287</v>
      </c>
      <c r="AB17" s="4" t="s">
        <v>103</v>
      </c>
      <c r="AC17" s="21">
        <v>126001.69963525199</v>
      </c>
      <c r="AD17" s="6">
        <v>9.9605707950225941</v>
      </c>
      <c r="AE17" s="21">
        <f t="shared" si="3"/>
        <v>1255048.8495101</v>
      </c>
      <c r="AG17" s="4" t="s">
        <v>103</v>
      </c>
      <c r="AH17" s="21">
        <v>319977.248526924</v>
      </c>
      <c r="AI17" s="19">
        <v>6.0469691581836731</v>
      </c>
      <c r="AJ17" s="21">
        <f t="shared" si="4"/>
        <v>1934892.5531627815</v>
      </c>
      <c r="AL17" s="4" t="s">
        <v>264</v>
      </c>
      <c r="AM17" s="14">
        <v>44942</v>
      </c>
      <c r="AN17" s="21">
        <f t="shared" si="5"/>
        <v>392882.00916213804</v>
      </c>
      <c r="AO17" s="21">
        <f t="shared" si="6"/>
        <v>2558279.0207765508</v>
      </c>
      <c r="AP17" s="23">
        <f t="shared" si="7"/>
        <v>6.511570805271405</v>
      </c>
      <c r="AQ17" s="21">
        <f t="shared" si="8"/>
        <v>142839.15179515848</v>
      </c>
      <c r="AR17" s="21">
        <f t="shared" si="9"/>
        <v>1471647.9228183131</v>
      </c>
      <c r="AS17" s="23">
        <f t="shared" si="10"/>
        <v>10.302832972074498</v>
      </c>
      <c r="AT17" s="21">
        <f t="shared" si="11"/>
        <v>235151.7459877205</v>
      </c>
      <c r="AU17" s="21">
        <f t="shared" si="12"/>
        <v>1613887.1151086125</v>
      </c>
      <c r="AV17" s="23">
        <f t="shared" si="13"/>
        <v>6.8631730048599717</v>
      </c>
      <c r="AY17" s="4">
        <v>16</v>
      </c>
      <c r="AZ17" s="22">
        <v>1867.8014293073777</v>
      </c>
      <c r="BA17" s="22">
        <v>4.7635352560488438E-3</v>
      </c>
      <c r="BB17" s="22">
        <v>8.5233648031363806E-3</v>
      </c>
      <c r="BF17" s="22">
        <v>8.0285450415991458E-3</v>
      </c>
      <c r="BH17" s="22">
        <v>4.4325543564021408E-2</v>
      </c>
      <c r="BI17" s="22">
        <v>1</v>
      </c>
      <c r="BK17" s="4" t="s">
        <v>264</v>
      </c>
      <c r="BL17" s="21">
        <v>1613.3688301958209</v>
      </c>
      <c r="BM17" s="12">
        <v>6.922107256821455E-3</v>
      </c>
      <c r="BN17" s="12">
        <v>2.4071858965968689E-2</v>
      </c>
      <c r="BO17" s="12">
        <v>1.7422499999999997E-2</v>
      </c>
      <c r="BP17" s="12">
        <v>1.0081079180173525E-3</v>
      </c>
      <c r="BQ17" s="12">
        <v>2.6658247851015005E-3</v>
      </c>
      <c r="BR17" s="12">
        <v>3.4180725934209242E-3</v>
      </c>
      <c r="BS17" s="12">
        <v>7.1259611478098617E-3</v>
      </c>
      <c r="BT17" s="12">
        <v>4.3849804821703663E-2</v>
      </c>
      <c r="BU17" s="12">
        <f t="shared" si="30"/>
        <v>1</v>
      </c>
      <c r="BZ17" s="8" t="str">
        <f t="shared" si="15"/>
        <v>-</v>
      </c>
      <c r="CB17" s="8" t="s">
        <v>70</v>
      </c>
      <c r="CC17" s="6">
        <v>912.38999999999987</v>
      </c>
      <c r="CD17" s="6">
        <v>1293.5199999999991</v>
      </c>
      <c r="CE17" s="6">
        <v>1372.76</v>
      </c>
      <c r="CF17" s="6">
        <v>1234.77</v>
      </c>
      <c r="CG17" s="6">
        <v>1362.42</v>
      </c>
      <c r="CH17" s="6">
        <v>921.74999999999977</v>
      </c>
      <c r="CI17" s="6">
        <v>889.0500000000003</v>
      </c>
      <c r="CJ17" s="6">
        <v>868.32999999999993</v>
      </c>
      <c r="CK17" s="6">
        <v>896.76</v>
      </c>
      <c r="CL17" s="6">
        <v>856.81999999999971</v>
      </c>
      <c r="CM17" s="6">
        <v>942.82999999999981</v>
      </c>
      <c r="CN17" s="6">
        <v>1181.18</v>
      </c>
      <c r="CO17" s="6">
        <v>820.5699999999996</v>
      </c>
      <c r="CP17" s="6">
        <v>861.9699999999998</v>
      </c>
      <c r="CQ17" s="6">
        <v>760.57</v>
      </c>
      <c r="CR17" s="6">
        <v>1587.23</v>
      </c>
      <c r="CS17" s="6">
        <v>1687.3</v>
      </c>
      <c r="CT17" s="6">
        <v>781.58999999999992</v>
      </c>
      <c r="CU17" s="6">
        <v>902.84000000000037</v>
      </c>
      <c r="CV17" s="6">
        <v>1354.29</v>
      </c>
      <c r="CW17" s="6">
        <v>1181.54</v>
      </c>
      <c r="CX17" s="6">
        <v>1321.27</v>
      </c>
      <c r="CY17" s="6">
        <v>1420.01</v>
      </c>
      <c r="CZ17" s="6">
        <v>2634.17</v>
      </c>
      <c r="DA17" s="6">
        <v>2776.4100000000012</v>
      </c>
      <c r="DB17" s="6">
        <v>2999.76</v>
      </c>
      <c r="DC17" s="6">
        <v>4181.329999999999</v>
      </c>
      <c r="DD17" s="6">
        <v>5537.7699999999995</v>
      </c>
      <c r="DE17" s="6">
        <v>6572.0500000000011</v>
      </c>
      <c r="DF17" s="6">
        <v>4051.7300000000005</v>
      </c>
      <c r="DG17" s="6">
        <v>916</v>
      </c>
      <c r="DH17" s="6">
        <v>873.3499999999998</v>
      </c>
      <c r="DI17" s="6">
        <v>1717.38</v>
      </c>
      <c r="DJ17" s="6">
        <v>1990.44</v>
      </c>
      <c r="DK17" s="6">
        <v>125.62</v>
      </c>
      <c r="DL17" s="6">
        <v>948.60999999999979</v>
      </c>
      <c r="DM17" s="6">
        <v>1707.0100000000009</v>
      </c>
      <c r="DN17" s="6">
        <v>2018.18</v>
      </c>
      <c r="DO17" s="6">
        <v>1571.3</v>
      </c>
      <c r="DP17" s="6">
        <v>1153.6599999999989</v>
      </c>
      <c r="DQ17" s="6">
        <v>1265.82</v>
      </c>
      <c r="DR17" s="6">
        <v>1273.9000000000001</v>
      </c>
      <c r="DS17" s="6">
        <v>1658.17</v>
      </c>
      <c r="DT17" s="6">
        <v>1262.25</v>
      </c>
      <c r="DU17" s="6">
        <v>1223.49</v>
      </c>
      <c r="DV17" s="6">
        <v>1451.97</v>
      </c>
      <c r="DW17" s="6">
        <v>1423.7600000000009</v>
      </c>
      <c r="DX17" s="6">
        <v>1188.2399999999991</v>
      </c>
      <c r="DY17" s="6">
        <v>1495.9</v>
      </c>
      <c r="DZ17" s="6">
        <v>1427.700000000001</v>
      </c>
      <c r="EA17" s="6">
        <v>1355.619999999999</v>
      </c>
      <c r="EB17" s="6">
        <v>1433.08</v>
      </c>
      <c r="ED17" s="21">
        <f t="shared" si="16"/>
        <v>83646.430000000008</v>
      </c>
    </row>
    <row r="18" spans="1:134" x14ac:dyDescent="0.25">
      <c r="A18" s="8" t="s">
        <v>40</v>
      </c>
      <c r="B18" s="8" t="s">
        <v>330</v>
      </c>
      <c r="C18" s="8" t="s">
        <v>15</v>
      </c>
      <c r="D18" s="5">
        <v>3.0418516792674998E-3</v>
      </c>
      <c r="E18" s="6">
        <v>747017.19597460295</v>
      </c>
      <c r="F18" s="12">
        <v>3.0370000000000002E-3</v>
      </c>
      <c r="G18" s="10">
        <v>0.15</v>
      </c>
      <c r="H18" s="21">
        <v>0</v>
      </c>
      <c r="I18" s="21">
        <v>3000.0000009999999</v>
      </c>
      <c r="W18" s="4" t="s">
        <v>104</v>
      </c>
      <c r="X18" s="21">
        <v>247275.347663166</v>
      </c>
      <c r="Y18" s="6">
        <v>7.2326135358993433</v>
      </c>
      <c r="Z18" s="21">
        <f t="shared" si="2"/>
        <v>1788447.0266028305</v>
      </c>
      <c r="AB18" s="4" t="s">
        <v>104</v>
      </c>
      <c r="AC18" s="21">
        <v>98160.216543074406</v>
      </c>
      <c r="AD18" s="6">
        <v>10.729092253563859</v>
      </c>
      <c r="AE18" s="21">
        <f t="shared" si="3"/>
        <v>1053170.0189204507</v>
      </c>
      <c r="AG18" s="4" t="s">
        <v>104</v>
      </c>
      <c r="AH18" s="21">
        <v>198955.27247867399</v>
      </c>
      <c r="AI18" s="19">
        <v>6.8719776439449634</v>
      </c>
      <c r="AJ18" s="21">
        <f t="shared" si="4"/>
        <v>1367216.1846184263</v>
      </c>
      <c r="AL18" s="4" t="s">
        <v>265</v>
      </c>
      <c r="AM18" s="14">
        <v>44949</v>
      </c>
      <c r="AN18" s="21">
        <f t="shared" si="5"/>
        <v>287120.72270037199</v>
      </c>
      <c r="AO18" s="21">
        <f t="shared" si="6"/>
        <v>2131624.6889363034</v>
      </c>
      <c r="AP18" s="23">
        <f t="shared" si="7"/>
        <v>7.4241408592468048</v>
      </c>
      <c r="AQ18" s="21">
        <f t="shared" si="8"/>
        <v>103168.9552285899</v>
      </c>
      <c r="AR18" s="21">
        <f t="shared" si="9"/>
        <v>1161373.6485636453</v>
      </c>
      <c r="AS18" s="23">
        <f t="shared" si="10"/>
        <v>11.257006974534221</v>
      </c>
      <c r="AT18" s="21">
        <f t="shared" si="11"/>
        <v>197045.08899614651</v>
      </c>
      <c r="AU18" s="21">
        <f t="shared" si="12"/>
        <v>1437009.1619585813</v>
      </c>
      <c r="AV18" s="23">
        <f t="shared" si="13"/>
        <v>7.2927935899315104</v>
      </c>
      <c r="AY18" s="4">
        <v>17</v>
      </c>
      <c r="BA18" s="22">
        <v>4.3567491495041678E-3</v>
      </c>
      <c r="BB18" s="22">
        <v>5.4815313554244524E-3</v>
      </c>
      <c r="BF18" s="22">
        <v>9.5390121500752954E-3</v>
      </c>
      <c r="BH18" s="22">
        <v>4.8066008794824484E-2</v>
      </c>
      <c r="BI18" s="22">
        <v>1</v>
      </c>
      <c r="BK18" s="4" t="s">
        <v>265</v>
      </c>
      <c r="BL18" s="21">
        <v>1235.0682156437022</v>
      </c>
      <c r="BM18" s="12">
        <v>6.922107256821455E-3</v>
      </c>
      <c r="BN18" s="12">
        <v>2.4071858965968689E-2</v>
      </c>
      <c r="BO18" s="12">
        <v>1.7422499999999997E-2</v>
      </c>
      <c r="BP18" s="12">
        <v>1.0081079180173525E-3</v>
      </c>
      <c r="BQ18" s="12">
        <v>2.6658247851015005E-3</v>
      </c>
      <c r="BR18" s="12">
        <v>3.4180725934209242E-3</v>
      </c>
      <c r="BS18" s="12">
        <v>7.1259611478098617E-3</v>
      </c>
      <c r="BT18" s="12">
        <v>3.9210065454884278E-2</v>
      </c>
      <c r="BU18" s="12">
        <f t="shared" si="30"/>
        <v>1</v>
      </c>
      <c r="BW18" s="8" t="s">
        <v>368</v>
      </c>
      <c r="BX18" s="8" t="s">
        <v>369</v>
      </c>
      <c r="BY18" s="8" t="s">
        <v>40</v>
      </c>
      <c r="BZ18" s="8" t="str">
        <f t="shared" si="15"/>
        <v>Search.Other.Umbrella-FiFi</v>
      </c>
      <c r="CB18" s="8" t="s">
        <v>334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9406.880000000001</v>
      </c>
      <c r="DE18" s="6">
        <v>14222.810004000001</v>
      </c>
      <c r="DF18" s="6">
        <v>11725.309993000001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25290.519993000009</v>
      </c>
      <c r="DU18" s="6">
        <v>19642.719997</v>
      </c>
      <c r="DV18" s="6">
        <v>16651.540014999999</v>
      </c>
      <c r="DW18" s="6">
        <v>14029.320003999999</v>
      </c>
      <c r="DX18" s="6">
        <v>15175.330008000001</v>
      </c>
      <c r="DY18" s="6">
        <v>13680.870150000001</v>
      </c>
      <c r="DZ18" s="6">
        <v>13971.599985000001</v>
      </c>
      <c r="EA18" s="6">
        <v>16890.889996999998</v>
      </c>
      <c r="EB18" s="6">
        <v>16137.209999000001</v>
      </c>
      <c r="ED18" s="21">
        <f t="shared" si="16"/>
        <v>186825.00014500003</v>
      </c>
    </row>
    <row r="19" spans="1:134" x14ac:dyDescent="0.25">
      <c r="A19" s="8" t="s">
        <v>40</v>
      </c>
      <c r="B19" s="8" t="s">
        <v>334</v>
      </c>
      <c r="C19" s="8" t="s">
        <v>23</v>
      </c>
      <c r="D19" s="5">
        <v>1.14777894323313E-2</v>
      </c>
      <c r="E19" s="6">
        <v>21479144.825267602</v>
      </c>
      <c r="F19" s="12">
        <v>2.1800000000000001E-3</v>
      </c>
      <c r="G19" s="10">
        <v>0</v>
      </c>
      <c r="H19" s="21">
        <v>996.08999999999992</v>
      </c>
      <c r="I19" s="21">
        <v>151470.00014800002</v>
      </c>
      <c r="L19" s="8" t="s">
        <v>65</v>
      </c>
      <c r="M19" s="8" t="s">
        <v>40</v>
      </c>
      <c r="N19" s="43">
        <f>'Est-maxuplift'!E19</f>
        <v>4.7512505029079777E-3</v>
      </c>
      <c r="O19" s="21">
        <f>'Est-slope'!E19</f>
        <v>96.359594628665661</v>
      </c>
      <c r="P19" s="12" t="s">
        <v>444</v>
      </c>
      <c r="Q19" s="10" cm="1">
        <f t="array" ref="Q19">IFERROR(AVERAGEIFS(G$2:G$90,$B$2:$B$90,$L19,$A$2:$A$90,$M19),_xlfn.IFS(LEFT(L19,2)="tv",0.65,LEFT(L19,5)="search",0,TRUE,0.15))</f>
        <v>0.65</v>
      </c>
      <c r="R19" s="21">
        <f>SUMIFS(I$2:I$90,$B$2:$B$90,$L19,$A$2:$A$90,$M19)</f>
        <v>0</v>
      </c>
      <c r="S19" s="74">
        <v>3.15</v>
      </c>
      <c r="W19" s="4" t="s">
        <v>105</v>
      </c>
      <c r="X19" s="21">
        <v>236156.969680154</v>
      </c>
      <c r="Y19" s="6">
        <v>7.4377137330167233</v>
      </c>
      <c r="Z19" s="21">
        <f t="shared" si="2"/>
        <v>1756467.9365376954</v>
      </c>
      <c r="AB19" s="4" t="s">
        <v>105</v>
      </c>
      <c r="AC19" s="21">
        <v>148963.72294019701</v>
      </c>
      <c r="AD19" s="6">
        <v>9.4961472271193212</v>
      </c>
      <c r="AE19" s="21">
        <f t="shared" si="3"/>
        <v>1414581.4445399228</v>
      </c>
      <c r="AG19" s="4" t="s">
        <v>105</v>
      </c>
      <c r="AH19" s="21">
        <v>168866.46620109701</v>
      </c>
      <c r="AI19" s="19">
        <v>7.3824805785224834</v>
      </c>
      <c r="AJ19" s="21">
        <f t="shared" si="4"/>
        <v>1246653.4070933219</v>
      </c>
      <c r="AL19" s="4" t="s">
        <v>266</v>
      </c>
      <c r="AM19" s="14">
        <v>44956</v>
      </c>
      <c r="AN19" s="21">
        <f t="shared" si="5"/>
        <v>319043.21232711151</v>
      </c>
      <c r="AO19" s="21">
        <f t="shared" si="6"/>
        <v>2325228.4541674284</v>
      </c>
      <c r="AP19" s="23">
        <f t="shared" si="7"/>
        <v>7.2881301476597384</v>
      </c>
      <c r="AQ19" s="21">
        <f t="shared" si="8"/>
        <v>142798.33267277651</v>
      </c>
      <c r="AR19" s="21">
        <f t="shared" si="9"/>
        <v>1461444.1513420376</v>
      </c>
      <c r="AS19" s="23">
        <f t="shared" si="10"/>
        <v>10.234322236037224</v>
      </c>
      <c r="AT19" s="21">
        <f t="shared" si="11"/>
        <v>273305.90258954099</v>
      </c>
      <c r="AU19" s="21">
        <f t="shared" si="12"/>
        <v>1804178.589848483</v>
      </c>
      <c r="AV19" s="23">
        <f t="shared" si="13"/>
        <v>6.6013158616557677</v>
      </c>
      <c r="AY19" s="4">
        <v>18</v>
      </c>
      <c r="BA19" s="22">
        <v>8.1123052198656329E-3</v>
      </c>
      <c r="BB19" s="22">
        <v>3.671995295009342E-3</v>
      </c>
      <c r="BF19" s="22">
        <v>5.0944015017807438E-3</v>
      </c>
      <c r="BH19" s="22">
        <v>4.1233851159657352E-2</v>
      </c>
      <c r="BI19" s="22">
        <v>1</v>
      </c>
      <c r="BK19" s="4" t="s">
        <v>266</v>
      </c>
      <c r="BL19" s="21">
        <v>1600.0804117994869</v>
      </c>
      <c r="BM19" s="12">
        <v>6.922107256821455E-3</v>
      </c>
      <c r="BN19" s="12">
        <v>2.4071858965968689E-2</v>
      </c>
      <c r="BO19" s="12">
        <v>1.7422499999999997E-2</v>
      </c>
      <c r="BP19" s="12">
        <v>1.0081079180173525E-3</v>
      </c>
      <c r="BQ19" s="12">
        <v>2.6658247851015005E-3</v>
      </c>
      <c r="BR19" s="12">
        <v>3.4180725934209242E-3</v>
      </c>
      <c r="BS19" s="12">
        <v>7.1259611478098617E-3</v>
      </c>
      <c r="BT19" s="12">
        <v>4.2394862921044461E-2</v>
      </c>
      <c r="BU19" s="12">
        <f t="shared" si="30"/>
        <v>1</v>
      </c>
      <c r="BW19" s="8" t="s">
        <v>370</v>
      </c>
      <c r="BX19" s="8" t="s">
        <v>369</v>
      </c>
      <c r="BY19" s="8" t="s">
        <v>40</v>
      </c>
      <c r="BZ19" s="8" t="str">
        <f t="shared" si="15"/>
        <v>Search.Umbrella-FiFi</v>
      </c>
      <c r="CB19" s="8" t="s">
        <v>335</v>
      </c>
      <c r="CC19" s="6">
        <v>0</v>
      </c>
      <c r="CD19" s="6">
        <v>0</v>
      </c>
      <c r="CE19" s="6">
        <v>13265.629994999999</v>
      </c>
      <c r="CF19" s="6">
        <v>14098.770004</v>
      </c>
      <c r="CG19" s="6">
        <v>14087.290004</v>
      </c>
      <c r="CH19" s="6">
        <v>13979.390003</v>
      </c>
      <c r="CI19" s="6">
        <v>14006.669996000001</v>
      </c>
      <c r="CJ19" s="6">
        <v>14053.769996000001</v>
      </c>
      <c r="CK19" s="6">
        <v>13903.110008</v>
      </c>
      <c r="CL19" s="6">
        <v>14061.770001000001</v>
      </c>
      <c r="CM19" s="6">
        <v>14086.399995</v>
      </c>
      <c r="CN19" s="6">
        <v>14036.719999000001</v>
      </c>
      <c r="CO19" s="6">
        <v>18952.550004000001</v>
      </c>
      <c r="CP19" s="6">
        <v>19842.879988000001</v>
      </c>
      <c r="CQ19" s="6">
        <v>20668.230002</v>
      </c>
      <c r="CR19" s="6">
        <v>6139.6800029999986</v>
      </c>
      <c r="CS19" s="6">
        <v>6047.7500040000004</v>
      </c>
      <c r="CT19" s="6">
        <v>15608.759985000001</v>
      </c>
      <c r="CU19" s="6">
        <v>34488.750002000001</v>
      </c>
      <c r="CV19" s="6">
        <v>37927.519997000003</v>
      </c>
      <c r="CW19" s="6">
        <v>39723.089996999995</v>
      </c>
      <c r="CX19" s="6">
        <v>44710.310000999998</v>
      </c>
      <c r="CY19" s="6">
        <v>41080.629987</v>
      </c>
      <c r="CZ19" s="6">
        <v>14097.949999</v>
      </c>
      <c r="DA19" s="6">
        <v>17529.099987000001</v>
      </c>
      <c r="DB19" s="6">
        <v>8473.1500020000003</v>
      </c>
      <c r="DC19" s="6">
        <v>3362.2100030000001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D19" s="21">
        <f t="shared" si="16"/>
        <v>468232.07996199996</v>
      </c>
    </row>
    <row r="20" spans="1:134" x14ac:dyDescent="0.25">
      <c r="A20" s="8" t="s">
        <v>53</v>
      </c>
      <c r="B20" s="8" t="s">
        <v>334</v>
      </c>
      <c r="C20" s="8" t="s">
        <v>23</v>
      </c>
      <c r="D20" s="5">
        <v>4.8056437105317698E-3</v>
      </c>
      <c r="E20" s="6">
        <v>6313468.96918518</v>
      </c>
      <c r="F20" s="12">
        <v>2.1800000000000001E-3</v>
      </c>
      <c r="G20" s="10">
        <v>0</v>
      </c>
      <c r="H20" s="21">
        <v>996.08999999999992</v>
      </c>
      <c r="I20" s="21">
        <v>151470.00014800002</v>
      </c>
      <c r="L20" s="8" t="s">
        <v>65</v>
      </c>
      <c r="M20" s="8" t="s">
        <v>60</v>
      </c>
      <c r="N20" s="43">
        <f>'Est-maxuplift'!E20</f>
        <v>5.7091597585954825E-3</v>
      </c>
      <c r="O20" s="21">
        <f>'Est-slope'!E20</f>
        <v>108.82230307802553</v>
      </c>
      <c r="P20" s="12" t="s">
        <v>444</v>
      </c>
      <c r="Q20" s="10" cm="1">
        <f t="array" ref="Q20">IFERROR(AVERAGEIFS(G$2:G$90,$B$2:$B$90,$L20,$A$2:$A$90,$M20),_xlfn.IFS(LEFT(L20,2)="tv",0.65,LEFT(L20,5)="search",0,TRUE,0.15))</f>
        <v>0.65</v>
      </c>
      <c r="R20" s="21">
        <f>SUMIFS(I$2:I$90,$B$2:$B$90,$L20,$A$2:$A$90,$M20)</f>
        <v>0</v>
      </c>
      <c r="S20" s="74">
        <v>3.15</v>
      </c>
      <c r="W20" s="4" t="s">
        <v>106</v>
      </c>
      <c r="X20" s="21">
        <v>261983.737491768</v>
      </c>
      <c r="Y20" s="6">
        <v>7.0391926960525133</v>
      </c>
      <c r="Z20" s="21">
        <f t="shared" si="2"/>
        <v>1844154.0114365923</v>
      </c>
      <c r="AB20" s="4" t="s">
        <v>106</v>
      </c>
      <c r="AC20" s="21">
        <v>130021.050657848</v>
      </c>
      <c r="AD20" s="6">
        <v>9.9090483165406607</v>
      </c>
      <c r="AE20" s="21">
        <f t="shared" si="3"/>
        <v>1288384.8731359967</v>
      </c>
      <c r="AG20" s="4" t="s">
        <v>106</v>
      </c>
      <c r="AH20" s="21">
        <v>266946.34677870502</v>
      </c>
      <c r="AI20" s="19">
        <v>6.4556311720904</v>
      </c>
      <c r="AJ20" s="21">
        <f t="shared" si="4"/>
        <v>1723307.1575402617</v>
      </c>
      <c r="AL20" s="4" t="s">
        <v>267</v>
      </c>
      <c r="AM20" s="14">
        <v>44963</v>
      </c>
      <c r="AN20" s="21">
        <f t="shared" si="5"/>
        <v>242439.8542396205</v>
      </c>
      <c r="AO20" s="21">
        <f t="shared" si="6"/>
        <v>2035819.2390949687</v>
      </c>
      <c r="AP20" s="23">
        <f t="shared" si="7"/>
        <v>8.3972135913050998</v>
      </c>
      <c r="AQ20" s="21">
        <f t="shared" si="8"/>
        <v>144198.29399369101</v>
      </c>
      <c r="AR20" s="21">
        <f t="shared" si="9"/>
        <v>1477307.5822402555</v>
      </c>
      <c r="AS20" s="23">
        <f t="shared" si="10"/>
        <v>10.244972678420806</v>
      </c>
      <c r="AT20" s="21">
        <f t="shared" si="11"/>
        <v>286995.93963505048</v>
      </c>
      <c r="AU20" s="21">
        <f t="shared" si="12"/>
        <v>1902889.767294581</v>
      </c>
      <c r="AV20" s="23">
        <f t="shared" si="13"/>
        <v>6.630371738758158</v>
      </c>
      <c r="AY20" s="4">
        <v>19</v>
      </c>
      <c r="BA20" s="22">
        <v>1.1043230796639223E-2</v>
      </c>
      <c r="BB20" s="22">
        <v>3.8266508006677058E-3</v>
      </c>
      <c r="BF20" s="22">
        <v>2.8735529234482421E-3</v>
      </c>
      <c r="BH20" s="22">
        <v>5.1106145826752179E-2</v>
      </c>
      <c r="BI20" s="22">
        <v>1</v>
      </c>
      <c r="BK20" s="4" t="s">
        <v>267</v>
      </c>
      <c r="BL20" s="21">
        <v>1560.3788617732253</v>
      </c>
      <c r="BM20" s="12">
        <v>7.1478281456308504E-3</v>
      </c>
      <c r="BN20" s="12">
        <v>2.4856810888772018E-2</v>
      </c>
      <c r="BO20" s="12">
        <v>1.7990625E-2</v>
      </c>
      <c r="BP20" s="12">
        <v>1.040981002300527E-3</v>
      </c>
      <c r="BQ20" s="12">
        <v>2.7527538541808972E-3</v>
      </c>
      <c r="BR20" s="12">
        <v>3.5295314823368239E-3</v>
      </c>
      <c r="BS20" s="12">
        <v>7.3583294461080093E-3</v>
      </c>
      <c r="BT20" s="12">
        <v>3.5029386007661575E-2</v>
      </c>
      <c r="BU20" s="12">
        <f t="shared" si="30"/>
        <v>1</v>
      </c>
      <c r="BW20" s="8" t="s">
        <v>371</v>
      </c>
      <c r="BX20" s="8" t="s">
        <v>372</v>
      </c>
      <c r="BY20" s="8" t="s">
        <v>40</v>
      </c>
      <c r="BZ20" s="8" t="str">
        <f t="shared" si="15"/>
        <v>Social.Umbrella.Retention-FiFi</v>
      </c>
      <c r="CB20" s="8" t="s">
        <v>71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1850.980663</v>
      </c>
      <c r="CR20" s="6">
        <v>12561.499277000001</v>
      </c>
      <c r="CS20" s="6">
        <v>14496.265319</v>
      </c>
      <c r="CT20" s="6">
        <v>10750.653709</v>
      </c>
      <c r="CU20" s="6">
        <v>10645.185495</v>
      </c>
      <c r="CV20" s="6">
        <v>9552.1470029999946</v>
      </c>
      <c r="CW20" s="6">
        <v>12325.61976</v>
      </c>
      <c r="CX20" s="6">
        <v>2984.838420999999</v>
      </c>
      <c r="CY20" s="6">
        <v>2877.1644919999999</v>
      </c>
      <c r="CZ20" s="6">
        <v>2940.759175000002</v>
      </c>
      <c r="DA20" s="6">
        <v>2599.0134569999982</v>
      </c>
      <c r="DB20" s="6">
        <v>855.32416000000012</v>
      </c>
      <c r="DC20" s="6">
        <v>0</v>
      </c>
      <c r="DD20" s="6">
        <v>1755.5816</v>
      </c>
      <c r="DE20" s="6">
        <v>756.68846800000006</v>
      </c>
      <c r="DF20" s="6">
        <v>1055.7531570000001</v>
      </c>
      <c r="DG20" s="6">
        <v>1700.1463960000001</v>
      </c>
      <c r="DH20" s="6">
        <v>3717.2141839999999</v>
      </c>
      <c r="DI20" s="6">
        <v>3659.5799029999998</v>
      </c>
      <c r="DJ20" s="6">
        <v>4197.6759849999999</v>
      </c>
      <c r="DK20" s="6">
        <v>3497.2903630000001</v>
      </c>
      <c r="DL20" s="6">
        <v>2871.2722659999999</v>
      </c>
      <c r="DM20" s="6">
        <v>4036.7431710000001</v>
      </c>
      <c r="DN20" s="6">
        <v>3555.3702469999989</v>
      </c>
      <c r="DO20" s="6">
        <v>1868.066482</v>
      </c>
      <c r="DP20" s="6">
        <v>804.48076900000012</v>
      </c>
      <c r="DQ20" s="6">
        <v>1579.7322979999999</v>
      </c>
      <c r="DR20" s="6">
        <v>2385.1060090000001</v>
      </c>
      <c r="DS20" s="6">
        <v>2909.0353140000011</v>
      </c>
      <c r="DT20" s="6">
        <v>2465.2208660000001</v>
      </c>
      <c r="DU20" s="6">
        <v>2456.2040959999999</v>
      </c>
      <c r="DV20" s="6">
        <v>2119.9869709999998</v>
      </c>
      <c r="DW20" s="6">
        <v>2013.3348619999999</v>
      </c>
      <c r="DX20" s="6">
        <v>2233.290606</v>
      </c>
      <c r="DY20" s="6">
        <v>2670.5712960000001</v>
      </c>
      <c r="DZ20" s="6">
        <v>3019.2166950000001</v>
      </c>
      <c r="EA20" s="6">
        <v>5048.7454539999999</v>
      </c>
      <c r="EB20" s="6">
        <v>3562.1300639999999</v>
      </c>
      <c r="ED20" s="21">
        <f t="shared" si="16"/>
        <v>150377.88845299996</v>
      </c>
    </row>
    <row r="21" spans="1:134" x14ac:dyDescent="0.25">
      <c r="A21" s="8" t="s">
        <v>60</v>
      </c>
      <c r="B21" s="8" t="s">
        <v>334</v>
      </c>
      <c r="C21" s="8" t="s">
        <v>23</v>
      </c>
      <c r="D21" s="5">
        <v>2.1270774280728899E-3</v>
      </c>
      <c r="E21" s="6">
        <v>4930894.3839555103</v>
      </c>
      <c r="F21" s="12">
        <v>2.1800000000000001E-3</v>
      </c>
      <c r="G21" s="10">
        <v>0</v>
      </c>
      <c r="H21" s="21">
        <v>996.08999999999992</v>
      </c>
      <c r="I21" s="21">
        <v>151470.00014800002</v>
      </c>
      <c r="W21" s="4" t="s">
        <v>107</v>
      </c>
      <c r="X21" s="21">
        <v>292947.274504553</v>
      </c>
      <c r="Y21" s="6">
        <v>6.7559545576943867</v>
      </c>
      <c r="Z21" s="21">
        <f t="shared" si="2"/>
        <v>1979138.4743531835</v>
      </c>
      <c r="AB21" s="4" t="s">
        <v>107</v>
      </c>
      <c r="AC21" s="21">
        <v>108087.78931730799</v>
      </c>
      <c r="AD21" s="6">
        <v>10.35613226110511</v>
      </c>
      <c r="AE21" s="21">
        <f t="shared" si="3"/>
        <v>1119371.4419805056</v>
      </c>
      <c r="AG21" s="4" t="s">
        <v>107</v>
      </c>
      <c r="AH21" s="21">
        <v>254011.943689698</v>
      </c>
      <c r="AI21" s="19">
        <v>6.5105068080804873</v>
      </c>
      <c r="AJ21" s="21">
        <f t="shared" si="4"/>
        <v>1653746.4887255363</v>
      </c>
      <c r="AL21" s="4" t="s">
        <v>268</v>
      </c>
      <c r="AM21" s="14">
        <v>44970</v>
      </c>
      <c r="AN21" s="21">
        <f t="shared" si="5"/>
        <v>452969.13318074099</v>
      </c>
      <c r="AO21" s="21">
        <f t="shared" si="6"/>
        <v>2952558.0024793642</v>
      </c>
      <c r="AP21" s="23">
        <f t="shared" si="7"/>
        <v>6.5182322286433863</v>
      </c>
      <c r="AQ21" s="21">
        <f t="shared" si="8"/>
        <v>98429.665186519007</v>
      </c>
      <c r="AR21" s="21">
        <f t="shared" si="9"/>
        <v>1162861.1075694903</v>
      </c>
      <c r="AS21" s="23">
        <f t="shared" si="10"/>
        <v>11.814132511432707</v>
      </c>
      <c r="AT21" s="21">
        <f t="shared" si="11"/>
        <v>179299.95750538001</v>
      </c>
      <c r="AU21" s="21">
        <f t="shared" si="12"/>
        <v>1397475.8939993028</v>
      </c>
      <c r="AV21" s="23">
        <f t="shared" si="13"/>
        <v>7.7940670675137813</v>
      </c>
      <c r="AY21" s="4">
        <v>20</v>
      </c>
      <c r="BA21" s="22">
        <v>1.198256172794732E-2</v>
      </c>
      <c r="BB21" s="22">
        <v>3.2143190756408705E-3</v>
      </c>
      <c r="BC21" s="22">
        <v>1.8937499999999999E-2</v>
      </c>
      <c r="BF21" s="22">
        <v>2.5928340399091485E-3</v>
      </c>
      <c r="BH21" s="22">
        <v>5.179229488041856E-2</v>
      </c>
      <c r="BI21" s="22">
        <v>1</v>
      </c>
      <c r="BK21" s="4" t="s">
        <v>268</v>
      </c>
      <c r="BL21" s="21">
        <v>1755.0704770950981</v>
      </c>
      <c r="BM21" s="12">
        <v>7.1478281456308504E-3</v>
      </c>
      <c r="BN21" s="12">
        <v>2.4856810888772018E-2</v>
      </c>
      <c r="BO21" s="12">
        <v>1.7990625E-2</v>
      </c>
      <c r="BP21" s="12">
        <v>1.040981002300527E-3</v>
      </c>
      <c r="BQ21" s="12">
        <v>2.7527538541808972E-3</v>
      </c>
      <c r="BR21" s="12">
        <v>3.5295314823368239E-3</v>
      </c>
      <c r="BS21" s="12">
        <v>7.3583294461080093E-3</v>
      </c>
      <c r="BT21" s="12">
        <v>3.51190288335336E-2</v>
      </c>
      <c r="BU21" s="12">
        <f t="shared" si="30"/>
        <v>1</v>
      </c>
      <c r="BW21" s="8" t="s">
        <v>373</v>
      </c>
      <c r="BX21" s="8" t="s">
        <v>372</v>
      </c>
      <c r="BY21" s="8" t="s">
        <v>40</v>
      </c>
      <c r="BZ21" s="8" t="str">
        <f t="shared" si="15"/>
        <v>Social.Display.Umbrella-FiFi</v>
      </c>
      <c r="CB21" s="8" t="s">
        <v>72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D21" s="21">
        <f t="shared" si="16"/>
        <v>0</v>
      </c>
    </row>
    <row r="22" spans="1:134" x14ac:dyDescent="0.25">
      <c r="A22" s="8" t="s">
        <v>40</v>
      </c>
      <c r="B22" s="8" t="s">
        <v>334</v>
      </c>
      <c r="C22" s="70" t="s">
        <v>18</v>
      </c>
      <c r="D22" s="5" t="s">
        <v>452</v>
      </c>
      <c r="E22" s="5" t="s">
        <v>452</v>
      </c>
      <c r="F22" s="5" t="s">
        <v>452</v>
      </c>
      <c r="G22" s="5" t="s">
        <v>452</v>
      </c>
      <c r="H22" s="21">
        <v>500</v>
      </c>
      <c r="I22" s="21">
        <v>35354.999997000006</v>
      </c>
      <c r="L22" s="8" t="s">
        <v>68</v>
      </c>
      <c r="M22" s="8" t="s">
        <v>60</v>
      </c>
      <c r="N22" s="43">
        <f>'Est-maxuplift'!E22</f>
        <v>3.660294262870465E-2</v>
      </c>
      <c r="O22" s="21">
        <f>'Est-slope'!E22</f>
        <v>71.178795727822703</v>
      </c>
      <c r="P22" s="12" t="s">
        <v>444</v>
      </c>
      <c r="Q22" s="10" cm="1">
        <f t="array" ref="Q22">IFERROR(AVERAGEIFS(G$2:G$90,$B$2:$B$90,$L22,$A$2:$A$90,$M22),_xlfn.IFS(LEFT(L22,2)="tv",0.65,LEFT(L22,5)="search",0,TRUE,0.15))</f>
        <v>0.65</v>
      </c>
      <c r="R22" s="21">
        <f>SUMIFS(I$2:I$90,$B$2:$B$90,$L22,$A$2:$A$90,$M22)</f>
        <v>831671.4600000002</v>
      </c>
      <c r="S22" s="74">
        <v>3.15</v>
      </c>
      <c r="W22" s="4" t="s">
        <v>108</v>
      </c>
      <c r="X22" s="21">
        <v>232670.03491403701</v>
      </c>
      <c r="Y22" s="6">
        <v>7.6059665433398376</v>
      </c>
      <c r="Z22" s="21">
        <f t="shared" si="2"/>
        <v>1769680.5011938773</v>
      </c>
      <c r="AB22" s="4" t="s">
        <v>108</v>
      </c>
      <c r="AC22" s="21">
        <v>108119.74904396301</v>
      </c>
      <c r="AD22" s="6">
        <v>10.41049292191042</v>
      </c>
      <c r="AE22" s="21">
        <f t="shared" si="3"/>
        <v>1125579.8821409077</v>
      </c>
      <c r="AG22" s="4" t="s">
        <v>108</v>
      </c>
      <c r="AH22" s="21">
        <v>184814.08668557901</v>
      </c>
      <c r="AI22" s="19">
        <v>7.0570853104117148</v>
      </c>
      <c r="AJ22" s="21">
        <f t="shared" si="4"/>
        <v>1304248.776305957</v>
      </c>
      <c r="AL22" s="4" t="s">
        <v>269</v>
      </c>
      <c r="AM22" s="14">
        <v>44977</v>
      </c>
      <c r="AN22" s="21">
        <f t="shared" si="5"/>
        <v>374829.33619855496</v>
      </c>
      <c r="AO22" s="21">
        <f t="shared" si="6"/>
        <v>2639353.5551365791</v>
      </c>
      <c r="AP22" s="23">
        <f t="shared" si="7"/>
        <v>7.0414807493575111</v>
      </c>
      <c r="AQ22" s="21">
        <f t="shared" si="8"/>
        <v>163384.76716181752</v>
      </c>
      <c r="AR22" s="21">
        <f t="shared" si="9"/>
        <v>1677569.0281093484</v>
      </c>
      <c r="AS22" s="23">
        <f t="shared" si="10"/>
        <v>10.267597507715461</v>
      </c>
      <c r="AT22" s="21">
        <f t="shared" si="11"/>
        <v>219354.8628749405</v>
      </c>
      <c r="AU22" s="21">
        <f t="shared" si="12"/>
        <v>1610502.2457571095</v>
      </c>
      <c r="AV22" s="23">
        <f t="shared" si="13"/>
        <v>7.3419947232959029</v>
      </c>
      <c r="AY22" s="4">
        <v>21</v>
      </c>
      <c r="BA22" s="22">
        <v>1.1552091934426587E-2</v>
      </c>
      <c r="BB22" s="22">
        <v>4.8286498077849361E-3</v>
      </c>
      <c r="BC22" s="22">
        <v>1.8937499999999999E-2</v>
      </c>
      <c r="BF22" s="22">
        <v>2.6352720844097168E-3</v>
      </c>
      <c r="BH22" s="22">
        <v>5.3032795061033672E-2</v>
      </c>
      <c r="BI22" s="22">
        <v>1</v>
      </c>
      <c r="BK22" s="4" t="s">
        <v>269</v>
      </c>
      <c r="BL22" s="21">
        <v>1419.9591140658622</v>
      </c>
      <c r="BM22" s="12">
        <v>7.1478281456308504E-3</v>
      </c>
      <c r="BN22" s="12">
        <v>2.4856810888772018E-2</v>
      </c>
      <c r="BO22" s="12">
        <v>1.7990625E-2</v>
      </c>
      <c r="BP22" s="12">
        <v>1.040981002300527E-3</v>
      </c>
      <c r="BQ22" s="12">
        <v>2.7527538541808972E-3</v>
      </c>
      <c r="BR22" s="12">
        <v>3.5295314823368239E-3</v>
      </c>
      <c r="BS22" s="12">
        <v>7.3583294461080093E-3</v>
      </c>
      <c r="BT22" s="12">
        <v>3.6394055538464247E-2</v>
      </c>
      <c r="BU22" s="12">
        <f t="shared" si="30"/>
        <v>1</v>
      </c>
      <c r="BW22" s="8" t="s">
        <v>374</v>
      </c>
      <c r="BX22" s="8" t="s">
        <v>372</v>
      </c>
      <c r="BY22" s="8" t="s">
        <v>40</v>
      </c>
      <c r="BZ22" s="8" t="str">
        <f t="shared" si="15"/>
        <v>Social.Video.IgloRange-FiFi</v>
      </c>
      <c r="CB22" s="8" t="s">
        <v>75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D22" s="21">
        <f t="shared" si="16"/>
        <v>0</v>
      </c>
    </row>
    <row r="23" spans="1:134" x14ac:dyDescent="0.25">
      <c r="A23" s="8" t="s">
        <v>53</v>
      </c>
      <c r="B23" s="8" t="s">
        <v>334</v>
      </c>
      <c r="C23" s="70" t="s">
        <v>18</v>
      </c>
      <c r="D23" s="5" t="s">
        <v>452</v>
      </c>
      <c r="E23" s="5" t="s">
        <v>452</v>
      </c>
      <c r="F23" s="5" t="s">
        <v>452</v>
      </c>
      <c r="G23" s="5" t="s">
        <v>452</v>
      </c>
      <c r="H23" s="21">
        <v>500</v>
      </c>
      <c r="I23" s="21">
        <v>35354.999997000006</v>
      </c>
      <c r="L23" s="8" t="s">
        <v>333</v>
      </c>
      <c r="M23" s="8" t="s">
        <v>60</v>
      </c>
      <c r="N23" s="43">
        <f>'Est-maxuplift'!E23</f>
        <v>1.0181343363673335E-2</v>
      </c>
      <c r="O23" s="21">
        <f>'Est-slope'!E23</f>
        <v>6019234.495337544</v>
      </c>
      <c r="P23" s="12" t="s">
        <v>444</v>
      </c>
      <c r="Q23" s="10" cm="1">
        <f t="array" ref="Q23">IFERROR(AVERAGEIFS(G$2:G$90,$B$2:$B$90,$L23,$A$2:$A$90,$M23),_xlfn.IFS(LEFT(L23,2)="tv",0.65,LEFT(L23,5)="search",0,TRUE,0.15))</f>
        <v>0.15</v>
      </c>
      <c r="R23" s="21">
        <f>SUMIFS(I$2:I$90,$B$2:$B$90,$L23,$A$2:$A$90,$M23)</f>
        <v>98130.829987000005</v>
      </c>
      <c r="S23" s="35">
        <v>2.04</v>
      </c>
      <c r="W23" s="4" t="s">
        <v>109</v>
      </c>
      <c r="X23" s="21">
        <v>343314.27939891798</v>
      </c>
      <c r="Y23" s="6">
        <v>6.680495021165517</v>
      </c>
      <c r="Z23" s="21">
        <f t="shared" si="2"/>
        <v>2293509.3342194986</v>
      </c>
      <c r="AB23" s="4" t="s">
        <v>109</v>
      </c>
      <c r="AC23" s="21">
        <v>116471.660621299</v>
      </c>
      <c r="AD23" s="6">
        <v>10.09455235590459</v>
      </c>
      <c r="AE23" s="21">
        <f t="shared" si="3"/>
        <v>1175729.2761208536</v>
      </c>
      <c r="AG23" s="4" t="s">
        <v>109</v>
      </c>
      <c r="AH23" s="21">
        <v>197302.021042226</v>
      </c>
      <c r="AI23" s="19">
        <v>7.0718880818066534</v>
      </c>
      <c r="AJ23" s="21">
        <f t="shared" si="4"/>
        <v>1395297.8111248836</v>
      </c>
      <c r="AL23" s="4" t="s">
        <v>270</v>
      </c>
      <c r="AM23" s="14">
        <v>44984</v>
      </c>
      <c r="AN23" s="21">
        <f t="shared" si="5"/>
        <v>369195.690608576</v>
      </c>
      <c r="AO23" s="21">
        <f t="shared" si="6"/>
        <v>2574838.6763322242</v>
      </c>
      <c r="AP23" s="23">
        <f t="shared" si="7"/>
        <v>6.974183994639545</v>
      </c>
      <c r="AQ23" s="21">
        <f t="shared" si="8"/>
        <v>148983.40879257949</v>
      </c>
      <c r="AR23" s="21">
        <f t="shared" si="9"/>
        <v>1505718.5791890421</v>
      </c>
      <c r="AS23" s="23">
        <f t="shared" si="10"/>
        <v>10.106619196002974</v>
      </c>
      <c r="AT23" s="21">
        <f t="shared" si="11"/>
        <v>287620.84496671398</v>
      </c>
      <c r="AU23" s="21">
        <f t="shared" si="12"/>
        <v>1895639.7994984309</v>
      </c>
      <c r="AV23" s="23">
        <f t="shared" si="13"/>
        <v>6.5907594413673705</v>
      </c>
      <c r="AY23" s="4">
        <v>22</v>
      </c>
      <c r="BA23" s="22">
        <v>1.1201258062953995E-2</v>
      </c>
      <c r="BB23" s="22">
        <v>2.719948930869835E-3</v>
      </c>
      <c r="BC23" s="22">
        <v>1.8937499999999999E-2</v>
      </c>
      <c r="BF23" s="22">
        <v>2.9607459200959086E-3</v>
      </c>
      <c r="BH23" s="22">
        <v>5.5268879604339238E-2</v>
      </c>
      <c r="BI23" s="22">
        <v>1</v>
      </c>
      <c r="BK23" s="4" t="s">
        <v>270</v>
      </c>
      <c r="BL23" s="21">
        <v>1825.677908080751</v>
      </c>
      <c r="BM23" s="12">
        <v>7.1478281456308504E-3</v>
      </c>
      <c r="BN23" s="12">
        <v>2.4856810888772018E-2</v>
      </c>
      <c r="BO23" s="12">
        <v>1.7990625E-2</v>
      </c>
      <c r="BP23" s="12">
        <v>1.040981002300527E-3</v>
      </c>
      <c r="BQ23" s="12">
        <v>2.7527538541808972E-3</v>
      </c>
      <c r="BR23" s="12">
        <v>3.5295314823368239E-3</v>
      </c>
      <c r="BS23" s="12">
        <v>7.3583294461080093E-3</v>
      </c>
      <c r="BT23" s="12">
        <v>3.9384678075240785E-2</v>
      </c>
      <c r="BU23" s="12">
        <f t="shared" si="30"/>
        <v>1</v>
      </c>
      <c r="BW23" s="8" t="s">
        <v>375</v>
      </c>
      <c r="BX23" s="8" t="s">
        <v>372</v>
      </c>
      <c r="BY23" s="8" t="s">
        <v>40</v>
      </c>
      <c r="BZ23" s="8" t="str">
        <f t="shared" si="15"/>
        <v>Social.Video.Umbrella-FiFi</v>
      </c>
    </row>
    <row r="24" spans="1:134" x14ac:dyDescent="0.25">
      <c r="A24" s="8" t="s">
        <v>60</v>
      </c>
      <c r="B24" s="8" t="s">
        <v>334</v>
      </c>
      <c r="C24" s="70" t="s">
        <v>18</v>
      </c>
      <c r="D24" s="5" t="s">
        <v>452</v>
      </c>
      <c r="E24" s="5" t="s">
        <v>452</v>
      </c>
      <c r="F24" s="5" t="s">
        <v>452</v>
      </c>
      <c r="G24" s="5" t="s">
        <v>452</v>
      </c>
      <c r="H24" s="21">
        <v>500</v>
      </c>
      <c r="I24" s="21">
        <v>35354.999997000006</v>
      </c>
      <c r="L24" s="8" t="s">
        <v>69</v>
      </c>
      <c r="M24" s="8" t="s">
        <v>60</v>
      </c>
      <c r="N24" s="43">
        <f>'Est-maxuplift'!E24</f>
        <v>1.0340679555058022E-2</v>
      </c>
      <c r="O24" s="21">
        <f>'Est-slope'!E24</f>
        <v>1456404.4973625049</v>
      </c>
      <c r="P24" s="12" t="s">
        <v>444</v>
      </c>
      <c r="Q24" s="10" cm="1">
        <f t="array" ref="Q24">IFERROR(AVERAGEIFS(G$2:G$90,$B$2:$B$90,$L24,$A$2:$A$90,$M24),_xlfn.IFS(LEFT(L24,2)="tv",0.65,LEFT(L24,5)="search",0,TRUE,0.15))</f>
        <v>0.3</v>
      </c>
      <c r="R24" s="21">
        <f>SUMIFS(I$2:I$90,$B$2:$B$90,$L24,$A$2:$A$90,$M24)</f>
        <v>329947.03421134403</v>
      </c>
      <c r="S24" s="74">
        <v>3.39</v>
      </c>
      <c r="W24" s="4" t="s">
        <v>110</v>
      </c>
      <c r="X24" s="21">
        <v>209171.67418682299</v>
      </c>
      <c r="Y24" s="6">
        <v>8.2818630494404282</v>
      </c>
      <c r="Z24" s="21">
        <f t="shared" si="2"/>
        <v>1732331.1594374415</v>
      </c>
      <c r="AB24" s="4" t="s">
        <v>110</v>
      </c>
      <c r="AC24" s="21">
        <v>182758.199597839</v>
      </c>
      <c r="AD24" s="6">
        <v>9.1108067814657971</v>
      </c>
      <c r="AE24" s="21">
        <f t="shared" si="3"/>
        <v>1665074.6442644713</v>
      </c>
      <c r="AG24" s="4" t="s">
        <v>110</v>
      </c>
      <c r="AH24" s="21">
        <v>294476.79972417298</v>
      </c>
      <c r="AI24" s="19">
        <v>6.3655344545935009</v>
      </c>
      <c r="AJ24" s="21">
        <f t="shared" si="4"/>
        <v>1874502.2147226529</v>
      </c>
      <c r="AL24" s="4" t="s">
        <v>249</v>
      </c>
      <c r="AM24" s="14">
        <v>44991</v>
      </c>
      <c r="AN24" s="21">
        <f t="shared" si="5"/>
        <v>327686.09035661601</v>
      </c>
      <c r="AO24" s="21">
        <f t="shared" si="6"/>
        <v>2426791.7775601884</v>
      </c>
      <c r="AP24" s="23">
        <f t="shared" si="7"/>
        <v>7.4058431193070975</v>
      </c>
      <c r="AQ24" s="21">
        <f t="shared" si="8"/>
        <v>151654.691624923</v>
      </c>
      <c r="AR24" s="21">
        <f t="shared" si="9"/>
        <v>1556463.4877253908</v>
      </c>
      <c r="AS24" s="23">
        <f t="shared" si="10"/>
        <v>10.263206967410436</v>
      </c>
      <c r="AT24" s="21">
        <f t="shared" si="11"/>
        <v>301342.43984295405</v>
      </c>
      <c r="AU24" s="21">
        <f t="shared" si="12"/>
        <v>2022609.4507939131</v>
      </c>
      <c r="AV24" s="23">
        <f t="shared" si="13"/>
        <v>6.7119966634902308</v>
      </c>
      <c r="AY24" s="4">
        <v>23</v>
      </c>
      <c r="BB24" s="22">
        <v>2.2507018800148005E-3</v>
      </c>
      <c r="BC24" s="22">
        <v>1.8937499999999999E-2</v>
      </c>
      <c r="BF24" s="22">
        <v>2.8477371295416308E-3</v>
      </c>
      <c r="BH24" s="22">
        <v>5.3846374207024636E-2</v>
      </c>
      <c r="BI24" s="22">
        <v>1</v>
      </c>
      <c r="BK24" s="4" t="s">
        <v>249</v>
      </c>
      <c r="BL24" s="21">
        <v>1504.6108258458892</v>
      </c>
      <c r="BM24" s="12">
        <v>7.1478281456308504E-3</v>
      </c>
      <c r="BN24" s="12">
        <v>2.4856810888772018E-2</v>
      </c>
      <c r="BO24" s="12">
        <v>1.7990625E-2</v>
      </c>
      <c r="BP24" s="12">
        <v>1.040981002300527E-3</v>
      </c>
      <c r="BQ24" s="12">
        <v>2.7527538541808972E-3</v>
      </c>
      <c r="BR24" s="12">
        <v>3.5295314823368239E-3</v>
      </c>
      <c r="BS24" s="12">
        <v>7.3583294461080093E-3</v>
      </c>
      <c r="BT24" s="12">
        <v>3.7814308672776263E-2</v>
      </c>
      <c r="BU24" s="12">
        <f t="shared" si="30"/>
        <v>1</v>
      </c>
      <c r="BW24" s="8" t="s">
        <v>354</v>
      </c>
      <c r="BZ24" s="8" t="str">
        <f t="shared" si="15"/>
        <v>-</v>
      </c>
      <c r="ED24" s="21">
        <f>SUM(ED2:ED22)</f>
        <v>4715585.4117878657</v>
      </c>
    </row>
    <row r="25" spans="1:134" x14ac:dyDescent="0.25">
      <c r="A25" s="8" t="s">
        <v>40</v>
      </c>
      <c r="B25" s="8" t="s">
        <v>331</v>
      </c>
      <c r="C25" s="8" t="s">
        <v>16</v>
      </c>
      <c r="D25" s="5">
        <v>6.0574526987050396E-3</v>
      </c>
      <c r="E25" s="6">
        <v>23758502.817038599</v>
      </c>
      <c r="F25" s="12">
        <v>1.923E-3</v>
      </c>
      <c r="G25" s="10">
        <v>0.15</v>
      </c>
      <c r="H25" s="21">
        <v>0</v>
      </c>
      <c r="I25" s="21">
        <v>76507.400042999987</v>
      </c>
      <c r="W25" s="4" t="s">
        <v>111</v>
      </c>
      <c r="X25" s="21">
        <v>345024.08242045698</v>
      </c>
      <c r="Y25" s="6">
        <v>6.7220935278011691</v>
      </c>
      <c r="Z25" s="21">
        <f t="shared" si="2"/>
        <v>2319284.1513740909</v>
      </c>
      <c r="AB25" s="4" t="s">
        <v>111</v>
      </c>
      <c r="AC25" s="21">
        <v>116868.722307298</v>
      </c>
      <c r="AD25" s="6">
        <v>10.274593364081211</v>
      </c>
      <c r="AE25" s="21">
        <f t="shared" si="3"/>
        <v>1200778.5986872138</v>
      </c>
      <c r="AG25" s="4" t="s">
        <v>111</v>
      </c>
      <c r="AH25" s="21">
        <v>196439.278240329</v>
      </c>
      <c r="AI25" s="19">
        <v>7.1254867414121881</v>
      </c>
      <c r="AJ25" s="21">
        <f t="shared" si="4"/>
        <v>1399725.4725940442</v>
      </c>
      <c r="AL25" s="4" t="s">
        <v>250</v>
      </c>
      <c r="AM25" s="14">
        <v>44998</v>
      </c>
      <c r="AN25" s="21">
        <f t="shared" si="5"/>
        <v>447161.2574520745</v>
      </c>
      <c r="AO25" s="21">
        <f t="shared" si="6"/>
        <v>2920719.455485872</v>
      </c>
      <c r="AP25" s="23">
        <f t="shared" si="7"/>
        <v>6.5316916589065332</v>
      </c>
      <c r="AQ25" s="21">
        <f t="shared" si="8"/>
        <v>129850.99598897449</v>
      </c>
      <c r="AR25" s="21">
        <f t="shared" si="9"/>
        <v>1395796.5340186255</v>
      </c>
      <c r="AS25" s="23">
        <f t="shared" si="10"/>
        <v>10.749217003596499</v>
      </c>
      <c r="AT25" s="21">
        <f t="shared" si="11"/>
        <v>250516.71427275951</v>
      </c>
      <c r="AU25" s="21">
        <f t="shared" si="12"/>
        <v>1745664.7121153572</v>
      </c>
      <c r="AV25" s="23">
        <f t="shared" si="13"/>
        <v>6.9682564581886499</v>
      </c>
      <c r="AY25" s="4">
        <v>24</v>
      </c>
      <c r="BB25" s="22">
        <v>2.8572753051345798E-3</v>
      </c>
      <c r="BF25" s="22">
        <v>3.0087986952014294E-3</v>
      </c>
      <c r="BH25" s="22">
        <v>6.6721293205201596E-3</v>
      </c>
      <c r="BI25" s="22">
        <v>1</v>
      </c>
      <c r="BK25" s="4" t="s">
        <v>250</v>
      </c>
      <c r="BL25" s="21">
        <v>1970.6821198758307</v>
      </c>
      <c r="BM25" s="12">
        <v>7.1478281456308504E-3</v>
      </c>
      <c r="BN25" s="12">
        <v>2.4856810888772018E-2</v>
      </c>
      <c r="BO25" s="12">
        <v>1.7990625E-2</v>
      </c>
      <c r="BP25" s="12">
        <v>1.040981002300527E-3</v>
      </c>
      <c r="BQ25" s="12">
        <v>2.7527538541808972E-3</v>
      </c>
      <c r="BR25" s="12">
        <v>3.5295314823368239E-3</v>
      </c>
      <c r="BS25" s="12">
        <v>7.3583294461080093E-3</v>
      </c>
      <c r="BT25" s="12">
        <v>3.8433136719002836E-2</v>
      </c>
      <c r="BU25" s="12">
        <f t="shared" si="30"/>
        <v>1</v>
      </c>
      <c r="BW25" s="8" t="s">
        <v>376</v>
      </c>
      <c r="BX25" s="8" t="s">
        <v>377</v>
      </c>
      <c r="BY25" s="8" t="s">
        <v>40</v>
      </c>
      <c r="BZ25" s="8" t="str">
        <f t="shared" si="15"/>
        <v>Display.URF-FiFi</v>
      </c>
    </row>
    <row r="26" spans="1:134" x14ac:dyDescent="0.25">
      <c r="A26" s="8" t="s">
        <v>40</v>
      </c>
      <c r="B26" s="8" t="s">
        <v>335</v>
      </c>
      <c r="C26" s="8" t="s">
        <v>19</v>
      </c>
      <c r="D26" s="5">
        <v>3.7565837228069601E-3</v>
      </c>
      <c r="E26" s="6">
        <v>2342820.4963964098</v>
      </c>
      <c r="F26" s="12">
        <v>6.5269999999999998E-3</v>
      </c>
      <c r="G26" s="10">
        <v>0.15</v>
      </c>
      <c r="H26" s="21">
        <v>126556.05000100003</v>
      </c>
      <c r="I26" s="21">
        <v>0</v>
      </c>
      <c r="L26" s="8" t="s">
        <v>68</v>
      </c>
      <c r="M26" s="8" t="s">
        <v>40</v>
      </c>
      <c r="N26" s="43">
        <f>'Est-maxuplift'!E26</f>
        <v>4.7512505029079777E-3</v>
      </c>
      <c r="O26" s="21">
        <f>'Est-slope'!E26</f>
        <v>96.359594628665661</v>
      </c>
      <c r="P26" s="12" t="s">
        <v>444</v>
      </c>
      <c r="Q26" s="10" cm="1">
        <f t="array" ref="Q26">IFERROR(AVERAGEIFS(G$2:G$90,$B$2:$B$90,$L26,$A$2:$A$90,$M26),_xlfn.IFS(LEFT(L26,2)="tv",0.65,LEFT(L26,5)="search",0,TRUE,0.15))</f>
        <v>0.65</v>
      </c>
      <c r="R26" s="21">
        <f>SUMIFS(I$2:I$90,$B$2:$B$90,$L26,$A$2:$A$90,$M26)</f>
        <v>0</v>
      </c>
      <c r="S26" s="74">
        <v>3.15</v>
      </c>
      <c r="W26" s="4" t="s">
        <v>112</v>
      </c>
      <c r="X26" s="21">
        <v>225930.31133449901</v>
      </c>
      <c r="Y26" s="6">
        <v>7.8535272192430323</v>
      </c>
      <c r="Z26" s="21">
        <f t="shared" si="2"/>
        <v>1774349.8497175407</v>
      </c>
      <c r="AB26" s="4" t="s">
        <v>112</v>
      </c>
      <c r="AC26" s="21">
        <v>101422.997354266</v>
      </c>
      <c r="AD26" s="6">
        <v>10.906403514397489</v>
      </c>
      <c r="AE26" s="21">
        <f t="shared" si="3"/>
        <v>1106160.1347852941</v>
      </c>
      <c r="AG26" s="4" t="s">
        <v>112</v>
      </c>
      <c r="AH26" s="21">
        <v>173336.02737500201</v>
      </c>
      <c r="AI26" s="19">
        <v>7.4581725953724574</v>
      </c>
      <c r="AJ26" s="21">
        <f t="shared" si="4"/>
        <v>1292770.0091589701</v>
      </c>
      <c r="AL26" s="4" t="s">
        <v>251</v>
      </c>
      <c r="AM26" s="14">
        <v>45005</v>
      </c>
      <c r="AN26" s="21">
        <f t="shared" si="5"/>
        <v>382858.71242734947</v>
      </c>
      <c r="AO26" s="21">
        <f t="shared" si="6"/>
        <v>2615712.3853240982</v>
      </c>
      <c r="AP26" s="23">
        <f t="shared" si="7"/>
        <v>6.8320565796721962</v>
      </c>
      <c r="AQ26" s="21">
        <f t="shared" si="8"/>
        <v>134978.302756513</v>
      </c>
      <c r="AR26" s="21">
        <f t="shared" si="9"/>
        <v>1451881.830484147</v>
      </c>
      <c r="AS26" s="23">
        <f t="shared" si="10"/>
        <v>10.756408999327785</v>
      </c>
      <c r="AT26" s="21">
        <f t="shared" si="11"/>
        <v>203806.21911003449</v>
      </c>
      <c r="AU26" s="21">
        <f t="shared" si="12"/>
        <v>1506375.6063885326</v>
      </c>
      <c r="AV26" s="23">
        <f t="shared" si="13"/>
        <v>7.3912151109345876</v>
      </c>
      <c r="AY26" s="4">
        <v>25</v>
      </c>
      <c r="BB26" s="22">
        <v>2.5771540364627212E-3</v>
      </c>
      <c r="BF26" s="22">
        <v>3.4793432920866875E-3</v>
      </c>
      <c r="BH26" s="22">
        <v>4.7565049648111745E-3</v>
      </c>
      <c r="BI26" s="22">
        <v>1</v>
      </c>
      <c r="BK26" s="4" t="s">
        <v>251</v>
      </c>
      <c r="BL26" s="21">
        <v>1732.3697433913301</v>
      </c>
      <c r="BM26" s="12">
        <v>7.1478281456308504E-3</v>
      </c>
      <c r="BN26" s="12">
        <v>2.4856810888772018E-2</v>
      </c>
      <c r="BO26" s="12">
        <v>1.7990625E-2</v>
      </c>
      <c r="BP26" s="12">
        <v>1.040981002300527E-3</v>
      </c>
      <c r="BQ26" s="12">
        <v>2.7527538541808972E-3</v>
      </c>
      <c r="BR26" s="12">
        <v>3.5295314823368239E-3</v>
      </c>
      <c r="BS26" s="12">
        <v>7.3583294461080093E-3</v>
      </c>
      <c r="BT26" s="12">
        <v>3.842030683757458E-2</v>
      </c>
      <c r="BU26" s="12">
        <f t="shared" si="30"/>
        <v>1</v>
      </c>
      <c r="BW26" s="8" t="s">
        <v>378</v>
      </c>
      <c r="BX26" s="8" t="s">
        <v>379</v>
      </c>
      <c r="BY26" s="8" t="s">
        <v>40</v>
      </c>
      <c r="BZ26" s="8" t="str">
        <f t="shared" si="15"/>
        <v>Search.OtherFish-FiFi</v>
      </c>
    </row>
    <row r="27" spans="1:134" x14ac:dyDescent="0.25">
      <c r="A27" s="8" t="s">
        <v>53</v>
      </c>
      <c r="B27" s="8" t="s">
        <v>335</v>
      </c>
      <c r="C27" s="8" t="s">
        <v>19</v>
      </c>
      <c r="D27" s="5">
        <v>4.0981329606865598E-3</v>
      </c>
      <c r="E27" s="6">
        <v>485937.571152338</v>
      </c>
      <c r="F27" s="12">
        <v>6.5269999999999998E-3</v>
      </c>
      <c r="G27" s="10">
        <v>0.15</v>
      </c>
      <c r="H27" s="21">
        <v>126556.05000100003</v>
      </c>
      <c r="I27" s="21">
        <v>0</v>
      </c>
      <c r="L27" s="8" t="s">
        <v>68</v>
      </c>
      <c r="M27" s="8" t="s">
        <v>53</v>
      </c>
      <c r="N27" s="43">
        <f>'Est-maxuplift'!E27</f>
        <v>4.1802592378385852E-3</v>
      </c>
      <c r="O27" s="21">
        <f>'Est-slope'!E27</f>
        <v>84.453237241467946</v>
      </c>
      <c r="P27" s="12" t="s">
        <v>444</v>
      </c>
      <c r="Q27" s="10" cm="1">
        <f t="array" ref="Q27">IFERROR(AVERAGEIFS(G$2:G$90,$B$2:$B$90,$L27,$A$2:$A$90,$M27),_xlfn.IFS(LEFT(L27,2)="tv",0.65,LEFT(L27,5)="search",0,TRUE,0.15))</f>
        <v>0.65</v>
      </c>
      <c r="R27" s="21">
        <f>SUMIFS(I$2:I$90,$B$2:$B$90,$L27,$A$2:$A$90,$M27)</f>
        <v>0</v>
      </c>
      <c r="S27" s="74">
        <v>3.15</v>
      </c>
      <c r="W27" s="4" t="s">
        <v>113</v>
      </c>
      <c r="X27" s="21">
        <v>251327.501372194</v>
      </c>
      <c r="Y27" s="6">
        <v>7.2518535695856299</v>
      </c>
      <c r="Z27" s="21">
        <f t="shared" si="2"/>
        <v>1822590.2379609824</v>
      </c>
      <c r="AB27" s="4" t="s">
        <v>113</v>
      </c>
      <c r="AC27" s="21">
        <v>116152.936213332</v>
      </c>
      <c r="AD27" s="6">
        <v>10.232006185243851</v>
      </c>
      <c r="AE27" s="21">
        <f t="shared" si="3"/>
        <v>1188477.5617690475</v>
      </c>
      <c r="AG27" s="4" t="s">
        <v>113</v>
      </c>
      <c r="AH27" s="21">
        <v>225044.32027963601</v>
      </c>
      <c r="AI27" s="19">
        <v>6.775810740046583</v>
      </c>
      <c r="AJ27" s="21">
        <f t="shared" si="4"/>
        <v>1524857.7223372408</v>
      </c>
      <c r="AL27" s="4" t="s">
        <v>252</v>
      </c>
      <c r="AM27" s="14">
        <v>45012</v>
      </c>
      <c r="AN27" s="21">
        <f t="shared" si="5"/>
        <v>557747.14345524705</v>
      </c>
      <c r="AO27" s="21">
        <f t="shared" si="6"/>
        <v>3382139.8014606801</v>
      </c>
      <c r="AP27" s="23">
        <f t="shared" si="7"/>
        <v>6.0639302973535694</v>
      </c>
      <c r="AQ27" s="21">
        <f t="shared" si="8"/>
        <v>134530.63966644951</v>
      </c>
      <c r="AR27" s="21">
        <f t="shared" si="9"/>
        <v>1435044.7809756948</v>
      </c>
      <c r="AS27" s="23">
        <f t="shared" si="10"/>
        <v>10.667047927027582</v>
      </c>
      <c r="AT27" s="21">
        <f t="shared" si="11"/>
        <v>255315.68418609747</v>
      </c>
      <c r="AU27" s="21">
        <f t="shared" si="12"/>
        <v>1776449.6492587603</v>
      </c>
      <c r="AV27" s="23">
        <f t="shared" si="13"/>
        <v>6.9578555462496423</v>
      </c>
      <c r="AY27" s="4">
        <v>26</v>
      </c>
      <c r="BB27" s="22">
        <v>2.289172597078999E-3</v>
      </c>
      <c r="BE27" s="22">
        <v>2.9949373582895474E-3</v>
      </c>
      <c r="BF27" s="22">
        <v>3.2152311153577028E-3</v>
      </c>
      <c r="BH27" s="22">
        <v>3.0237307575850324E-2</v>
      </c>
      <c r="BI27" s="22">
        <v>1</v>
      </c>
      <c r="BK27" s="4" t="s">
        <v>252</v>
      </c>
      <c r="BL27" s="21">
        <v>2408.5300324575032</v>
      </c>
      <c r="BM27" s="12">
        <v>7.1478281456308504E-3</v>
      </c>
      <c r="BN27" s="12">
        <v>2.4856810888772018E-2</v>
      </c>
      <c r="BO27" s="12">
        <v>1.7990625E-2</v>
      </c>
      <c r="BP27" s="12">
        <v>1.040981002300527E-3</v>
      </c>
      <c r="BQ27" s="12">
        <v>2.7527538541808972E-3</v>
      </c>
      <c r="BR27" s="12">
        <v>3.5295314823368239E-3</v>
      </c>
      <c r="BS27" s="12">
        <v>7.3583294461080093E-3</v>
      </c>
      <c r="BT27" s="12">
        <v>3.4461504929258154E-2</v>
      </c>
      <c r="BU27" s="12">
        <f t="shared" si="30"/>
        <v>1</v>
      </c>
      <c r="BW27" s="8" t="s">
        <v>380</v>
      </c>
      <c r="BX27" s="8" t="s">
        <v>379</v>
      </c>
      <c r="BY27" s="8" t="s">
        <v>40</v>
      </c>
      <c r="BZ27" s="8" t="str">
        <f t="shared" si="15"/>
        <v>Search.URF-FiFi</v>
      </c>
    </row>
    <row r="28" spans="1:134" x14ac:dyDescent="0.25">
      <c r="A28" s="8" t="s">
        <v>60</v>
      </c>
      <c r="B28" s="8" t="s">
        <v>335</v>
      </c>
      <c r="C28" s="8" t="s">
        <v>19</v>
      </c>
      <c r="D28" s="5">
        <v>8.0719795931870394E-3</v>
      </c>
      <c r="E28" s="6">
        <v>1526157.2610913899</v>
      </c>
      <c r="F28" s="12">
        <v>6.5269999999999998E-3</v>
      </c>
      <c r="G28" s="10">
        <v>0.15</v>
      </c>
      <c r="H28" s="21">
        <v>126556.05000100003</v>
      </c>
      <c r="I28" s="21">
        <v>0</v>
      </c>
      <c r="W28" s="4" t="s">
        <v>114</v>
      </c>
      <c r="X28" s="21">
        <v>203365.57287540601</v>
      </c>
      <c r="Y28" s="6">
        <v>8.347058864861447</v>
      </c>
      <c r="Z28" s="21">
        <f t="shared" si="2"/>
        <v>1697504.4078772843</v>
      </c>
      <c r="AB28" s="4" t="s">
        <v>114</v>
      </c>
      <c r="AC28" s="21">
        <v>108363.32206390001</v>
      </c>
      <c r="AD28" s="6">
        <v>10.47890943904979</v>
      </c>
      <c r="AE28" s="21">
        <f t="shared" si="3"/>
        <v>1135529.4384221942</v>
      </c>
      <c r="AG28" s="4" t="s">
        <v>114</v>
      </c>
      <c r="AH28" s="21">
        <v>237876.68769413399</v>
      </c>
      <c r="AI28" s="19">
        <v>6.5674052191410803</v>
      </c>
      <c r="AJ28" s="21">
        <f t="shared" si="4"/>
        <v>1562232.6002744483</v>
      </c>
      <c r="AL28" s="4" t="s">
        <v>253</v>
      </c>
      <c r="AM28" s="14">
        <v>45019</v>
      </c>
      <c r="AN28" s="21">
        <f t="shared" si="5"/>
        <v>460276.56861699698</v>
      </c>
      <c r="AO28" s="21">
        <f t="shared" si="6"/>
        <v>3019880.5968635883</v>
      </c>
      <c r="AP28" s="23">
        <f t="shared" si="7"/>
        <v>6.561013101182815</v>
      </c>
      <c r="AQ28" s="21">
        <f t="shared" si="8"/>
        <v>163793.993132748</v>
      </c>
      <c r="AR28" s="21">
        <f t="shared" si="9"/>
        <v>1711738.3755751424</v>
      </c>
      <c r="AS28" s="23">
        <f t="shared" si="10"/>
        <v>10.450556475461539</v>
      </c>
      <c r="AT28" s="21">
        <f t="shared" si="11"/>
        <v>239367.66982627299</v>
      </c>
      <c r="AU28" s="21">
        <f t="shared" si="12"/>
        <v>1762259.9641504553</v>
      </c>
      <c r="AV28" s="23">
        <f t="shared" si="13"/>
        <v>7.3621469659184093</v>
      </c>
      <c r="AY28" s="4">
        <v>27</v>
      </c>
      <c r="BF28" s="22">
        <v>3.1733407489447415E-3</v>
      </c>
      <c r="BH28" s="22">
        <v>2.7433412908384167E-2</v>
      </c>
      <c r="BI28" s="22">
        <v>1</v>
      </c>
      <c r="BK28" s="4" t="s">
        <v>253</v>
      </c>
      <c r="BL28" s="21">
        <v>1404.9358525229909</v>
      </c>
      <c r="BM28" s="12">
        <v>7.1478281456308504E-3</v>
      </c>
      <c r="BN28" s="12">
        <v>2.4856810888772018E-2</v>
      </c>
      <c r="BO28" s="12">
        <v>1.7990625E-2</v>
      </c>
      <c r="BP28" s="12">
        <v>1.040981002300527E-3</v>
      </c>
      <c r="BQ28" s="12">
        <v>2.7527538541808972E-3</v>
      </c>
      <c r="BR28" s="12">
        <v>3.5295314823368239E-3</v>
      </c>
      <c r="BS28" s="12">
        <v>7.3583294461080093E-3</v>
      </c>
      <c r="BT28" s="12">
        <v>3.4530231220421766E-2</v>
      </c>
      <c r="BU28" s="12">
        <f t="shared" si="30"/>
        <v>1</v>
      </c>
      <c r="BW28" s="8" t="s">
        <v>381</v>
      </c>
      <c r="BX28" s="8" t="s">
        <v>382</v>
      </c>
      <c r="BY28" s="8" t="s">
        <v>40</v>
      </c>
      <c r="BZ28" s="8" t="str">
        <f t="shared" si="15"/>
        <v>Social.Display.OtherFish-FiFi</v>
      </c>
    </row>
    <row r="29" spans="1:134" x14ac:dyDescent="0.25">
      <c r="A29" s="8" t="s">
        <v>40</v>
      </c>
      <c r="B29" s="8" t="s">
        <v>335</v>
      </c>
      <c r="C29" s="8" t="s">
        <v>24</v>
      </c>
      <c r="D29" s="5">
        <v>8.1767734069273807E-3</v>
      </c>
      <c r="E29" s="6">
        <v>10507240.463088701</v>
      </c>
      <c r="F29" s="12">
        <v>3.5339999999999998E-3</v>
      </c>
      <c r="G29" s="10">
        <v>0</v>
      </c>
      <c r="H29" s="21">
        <v>405267.91701699997</v>
      </c>
      <c r="I29" s="21">
        <v>331242.78999000002</v>
      </c>
      <c r="L29" s="8" t="s">
        <v>70</v>
      </c>
      <c r="M29" s="8" t="s">
        <v>40</v>
      </c>
      <c r="N29" s="43">
        <f>'Est-maxuplift'!E29</f>
        <v>5.5491843166461385E-3</v>
      </c>
      <c r="O29" s="21">
        <f>'Est-slope'!E29</f>
        <v>50373.125958940487</v>
      </c>
      <c r="P29" s="12" t="s">
        <v>444</v>
      </c>
      <c r="Q29" s="10" cm="1">
        <f t="array" ref="Q29">IFERROR(AVERAGEIFS(G$2:G$90,$B$2:$B$90,$L29,$A$2:$A$90,$M29),_xlfn.IFS(LEFT(L29,2)="tv",0.65,LEFT(L29,5)="search",0,TRUE,0.15))</f>
        <v>0</v>
      </c>
      <c r="R29" s="21">
        <f t="shared" ref="R29:R34" si="31">SUMIFS(I$2:I$90,$B$2:$B$90,$L29,$A$2:$A$90,$M29)</f>
        <v>19028.2</v>
      </c>
      <c r="S29" s="74">
        <v>1</v>
      </c>
      <c r="W29" s="4" t="s">
        <v>115</v>
      </c>
      <c r="X29" s="21">
        <v>382107.67592930899</v>
      </c>
      <c r="Y29" s="6">
        <v>6.2534467508250362</v>
      </c>
      <c r="Z29" s="21">
        <f t="shared" si="2"/>
        <v>2389490.0045054434</v>
      </c>
      <c r="AB29" s="4" t="s">
        <v>115</v>
      </c>
      <c r="AC29" s="21">
        <v>116542.793681182</v>
      </c>
      <c r="AD29" s="6">
        <v>10.213296476465359</v>
      </c>
      <c r="AE29" s="21">
        <f t="shared" si="3"/>
        <v>1190286.1040614455</v>
      </c>
      <c r="AG29" s="4" t="s">
        <v>115</v>
      </c>
      <c r="AH29" s="21">
        <v>248746.753265659</v>
      </c>
      <c r="AI29" s="19">
        <v>6.6330935339021648</v>
      </c>
      <c r="AJ29" s="21">
        <f t="shared" si="4"/>
        <v>1649960.4806655999</v>
      </c>
      <c r="AL29" s="4" t="s">
        <v>254</v>
      </c>
      <c r="AM29" s="14">
        <v>45026</v>
      </c>
      <c r="AN29" s="21">
        <f t="shared" si="5"/>
        <v>243335.124867429</v>
      </c>
      <c r="AO29" s="21">
        <f t="shared" si="6"/>
        <v>1934516.7409662772</v>
      </c>
      <c r="AP29" s="23">
        <f t="shared" si="7"/>
        <v>7.9500102667883148</v>
      </c>
      <c r="AQ29" s="21">
        <f t="shared" si="8"/>
        <v>118736.888545109</v>
      </c>
      <c r="AR29" s="21">
        <f t="shared" si="9"/>
        <v>1266492.6933536711</v>
      </c>
      <c r="AS29" s="23">
        <f t="shared" si="10"/>
        <v>10.666379327200589</v>
      </c>
      <c r="AT29" s="21">
        <f t="shared" si="11"/>
        <v>243012.20327851301</v>
      </c>
      <c r="AU29" s="21">
        <f t="shared" si="12"/>
        <v>1658176.3709497463</v>
      </c>
      <c r="AV29" s="23">
        <f t="shared" si="13"/>
        <v>6.823428406388846</v>
      </c>
      <c r="AY29" s="4">
        <v>28</v>
      </c>
      <c r="BB29" s="22">
        <v>1.6359464705547981E-3</v>
      </c>
      <c r="BE29" s="22">
        <v>2.2535446346306645E-3</v>
      </c>
      <c r="BH29" s="22">
        <v>3.0323553641641215E-2</v>
      </c>
      <c r="BI29" s="22">
        <v>1</v>
      </c>
      <c r="BK29" s="4" t="s">
        <v>254</v>
      </c>
      <c r="BL29" s="21">
        <v>2118.2218837134515</v>
      </c>
      <c r="BM29" s="12">
        <v>7.3735490344402459E-3</v>
      </c>
      <c r="BN29" s="12">
        <v>2.5641762811575344E-2</v>
      </c>
      <c r="BO29" s="12">
        <v>1.8558749999999999E-2</v>
      </c>
      <c r="BP29" s="12">
        <v>1.0738540865837018E-3</v>
      </c>
      <c r="BQ29" s="12">
        <v>2.8396829232602938E-3</v>
      </c>
      <c r="BR29" s="12">
        <v>3.6409903712527236E-3</v>
      </c>
      <c r="BS29" s="12">
        <v>7.5906977444061578E-3</v>
      </c>
      <c r="BT29" s="12">
        <v>4.8393259828831602E-2</v>
      </c>
      <c r="BU29" s="12">
        <f t="shared" si="30"/>
        <v>1</v>
      </c>
      <c r="BW29" s="8" t="s">
        <v>383</v>
      </c>
      <c r="BX29" s="8" t="s">
        <v>382</v>
      </c>
      <c r="BY29" s="8" t="s">
        <v>40</v>
      </c>
      <c r="BZ29" s="8" t="str">
        <f t="shared" si="15"/>
        <v>Social.Video.OtherFish-FiFi</v>
      </c>
    </row>
    <row r="30" spans="1:134" x14ac:dyDescent="0.25">
      <c r="A30" s="8" t="s">
        <v>40</v>
      </c>
      <c r="B30" s="8" t="s">
        <v>335</v>
      </c>
      <c r="C30" s="70" t="s">
        <v>20</v>
      </c>
      <c r="D30" s="5" t="s">
        <v>452</v>
      </c>
      <c r="E30" s="5" t="s">
        <v>452</v>
      </c>
      <c r="F30" s="5" t="s">
        <v>452</v>
      </c>
      <c r="G30" s="5" t="s">
        <v>452</v>
      </c>
      <c r="H30" s="21">
        <v>74766.359800000006</v>
      </c>
      <c r="I30" s="21">
        <v>64999.949979000005</v>
      </c>
      <c r="L30" s="8" t="s">
        <v>334</v>
      </c>
      <c r="M30" s="8" t="s">
        <v>40</v>
      </c>
      <c r="N30" s="43">
        <f>'Est-maxuplift'!E30</f>
        <v>4.3031938998825984E-3</v>
      </c>
      <c r="O30" s="21">
        <f>'Est-slope'!E30</f>
        <v>5312771.2546917005</v>
      </c>
      <c r="P30" s="12" t="s">
        <v>444</v>
      </c>
      <c r="Q30" s="10" cm="1">
        <f t="array" ref="Q30">IFERROR(AVERAGEIFS(G$2:G$90,$B$2:$B$90,$L30,$A$2:$A$90,$M30),_xlfn.IFS(LEFT(L30,2)="tv",0.65,LEFT(L30,5)="search",0,TRUE,0.15))</f>
        <v>0</v>
      </c>
      <c r="R30" s="21">
        <f t="shared" si="31"/>
        <v>186825.00014500003</v>
      </c>
      <c r="S30" s="35">
        <v>2.04</v>
      </c>
      <c r="W30" s="4" t="s">
        <v>116</v>
      </c>
      <c r="X30" s="21">
        <v>243526.35854643001</v>
      </c>
      <c r="Y30" s="6">
        <v>7.5345088255722379</v>
      </c>
      <c r="Z30" s="21">
        <f t="shared" si="2"/>
        <v>1834851.4977275461</v>
      </c>
      <c r="AB30" s="4" t="s">
        <v>116</v>
      </c>
      <c r="AC30" s="21">
        <v>124126.13155212</v>
      </c>
      <c r="AD30" s="6">
        <v>10.103823072866151</v>
      </c>
      <c r="AE30" s="21">
        <f t="shared" si="3"/>
        <v>1254148.4719219292</v>
      </c>
      <c r="AG30" s="4" t="s">
        <v>116</v>
      </c>
      <c r="AH30" s="21">
        <v>245317.378373235</v>
      </c>
      <c r="AI30" s="19">
        <v>6.666977028764852</v>
      </c>
      <c r="AJ30" s="21">
        <f t="shared" si="4"/>
        <v>1635525.3263711731</v>
      </c>
      <c r="AL30" s="4" t="s">
        <v>255</v>
      </c>
      <c r="AM30" s="14">
        <v>45033</v>
      </c>
      <c r="AN30" s="21">
        <f t="shared" si="5"/>
        <v>393041.42493798002</v>
      </c>
      <c r="AO30" s="21">
        <f t="shared" si="6"/>
        <v>2641496.6433834811</v>
      </c>
      <c r="AP30" s="23">
        <f t="shared" si="7"/>
        <v>6.7206571007122111</v>
      </c>
      <c r="AQ30" s="21">
        <f t="shared" si="8"/>
        <v>177768.66401188599</v>
      </c>
      <c r="AR30" s="21">
        <f t="shared" si="9"/>
        <v>1695351.2423849397</v>
      </c>
      <c r="AS30" s="23">
        <f t="shared" si="10"/>
        <v>9.5368396438620078</v>
      </c>
      <c r="AT30" s="21">
        <f t="shared" si="11"/>
        <v>290574.97468882898</v>
      </c>
      <c r="AU30" s="21">
        <f t="shared" si="12"/>
        <v>1927665.8517186942</v>
      </c>
      <c r="AV30" s="23">
        <f t="shared" si="13"/>
        <v>6.6339706431463812</v>
      </c>
      <c r="AY30" s="4">
        <v>29</v>
      </c>
      <c r="BB30" s="22">
        <v>7.0614935841802218E-3</v>
      </c>
      <c r="BE30" s="22">
        <v>2.1511073068353121E-3</v>
      </c>
      <c r="BH30" s="22">
        <v>3.3201112019677875E-2</v>
      </c>
      <c r="BI30" s="22">
        <v>1</v>
      </c>
      <c r="BK30" s="4" t="s">
        <v>255</v>
      </c>
      <c r="BL30" s="21">
        <v>1867.8014293073777</v>
      </c>
      <c r="BM30" s="12">
        <v>7.3735490344402459E-3</v>
      </c>
      <c r="BN30" s="12">
        <v>2.5641762811575344E-2</v>
      </c>
      <c r="BO30" s="12">
        <v>1.8558749999999999E-2</v>
      </c>
      <c r="BP30" s="12">
        <v>1.0738540865837018E-3</v>
      </c>
      <c r="BQ30" s="12">
        <v>2.8396829232602938E-3</v>
      </c>
      <c r="BR30" s="12">
        <v>3.6409903712527236E-3</v>
      </c>
      <c r="BS30" s="12">
        <v>7.5906977444061578E-3</v>
      </c>
      <c r="BT30" s="12">
        <v>4.4325543564021408E-2</v>
      </c>
      <c r="BU30" s="12">
        <f t="shared" si="30"/>
        <v>1</v>
      </c>
      <c r="BW30" s="8" t="s">
        <v>384</v>
      </c>
      <c r="BX30" s="8" t="s">
        <v>382</v>
      </c>
      <c r="BY30" s="8" t="s">
        <v>40</v>
      </c>
      <c r="BZ30" s="8" t="str">
        <f t="shared" si="15"/>
        <v>Social.Video.URF-FiFi</v>
      </c>
    </row>
    <row r="31" spans="1:134" x14ac:dyDescent="0.25">
      <c r="A31" s="8" t="s">
        <v>53</v>
      </c>
      <c r="B31" s="8" t="s">
        <v>335</v>
      </c>
      <c r="C31" s="70" t="s">
        <v>20</v>
      </c>
      <c r="D31" s="5" t="s">
        <v>452</v>
      </c>
      <c r="E31" s="5" t="s">
        <v>452</v>
      </c>
      <c r="F31" s="5" t="s">
        <v>452</v>
      </c>
      <c r="G31" s="5" t="s">
        <v>452</v>
      </c>
      <c r="H31" s="21">
        <v>74766.359800000006</v>
      </c>
      <c r="I31" s="21">
        <v>64999.949979000005</v>
      </c>
      <c r="L31" s="8" t="s">
        <v>335</v>
      </c>
      <c r="M31" s="8" t="s">
        <v>40</v>
      </c>
      <c r="N31" s="43">
        <f>'Est-maxuplift'!E31</f>
        <v>8.6066249493784355E-3</v>
      </c>
      <c r="O31" s="21">
        <f>'Est-slope'!E31</f>
        <v>8414062.4994616378</v>
      </c>
      <c r="P31" s="12" t="s">
        <v>444</v>
      </c>
      <c r="Q31" s="10" cm="1">
        <f t="array" ref="Q31">IFERROR(AVERAGEIFS(G$2:G$90,$B$2:$B$90,$L31,$A$2:$A$90,$M31),_xlfn.IFS(LEFT(L31,2)="tv",0.65,LEFT(L31,5)="search",0,TRUE,0.15))</f>
        <v>4.9999999999999996E-2</v>
      </c>
      <c r="R31" s="21">
        <f t="shared" si="31"/>
        <v>468232.07996200002</v>
      </c>
      <c r="S31" s="35">
        <v>2.04</v>
      </c>
      <c r="W31" s="4" t="s">
        <v>117</v>
      </c>
      <c r="X31" s="21">
        <v>224234.31886477501</v>
      </c>
      <c r="Y31" s="6">
        <v>7.1933871097775954</v>
      </c>
      <c r="Z31" s="21">
        <f t="shared" si="2"/>
        <v>1613004.2588916316</v>
      </c>
      <c r="AB31" s="4" t="s">
        <v>117</v>
      </c>
      <c r="AC31" s="21">
        <v>87002.091042606698</v>
      </c>
      <c r="AD31" s="6">
        <v>10.53780143242</v>
      </c>
      <c r="AE31" s="21">
        <f t="shared" si="3"/>
        <v>916810.75961231615</v>
      </c>
      <c r="AG31" s="4" t="s">
        <v>117</v>
      </c>
      <c r="AH31" s="21">
        <v>127932.631899719</v>
      </c>
      <c r="AI31" s="19">
        <v>7.7007597426812406</v>
      </c>
      <c r="AJ31" s="21">
        <f t="shared" si="4"/>
        <v>985178.46150861389</v>
      </c>
      <c r="AL31" s="4" t="s">
        <v>256</v>
      </c>
      <c r="AM31" s="14">
        <v>45040</v>
      </c>
      <c r="AN31" s="21">
        <f t="shared" si="5"/>
        <v>330046.27460601699</v>
      </c>
      <c r="AO31" s="21">
        <f t="shared" si="6"/>
        <v>2296556.3847940923</v>
      </c>
      <c r="AP31" s="23">
        <f t="shared" si="7"/>
        <v>6.9582860389366274</v>
      </c>
      <c r="AQ31" s="21">
        <f t="shared" si="8"/>
        <v>155905.00634210001</v>
      </c>
      <c r="AR31" s="21">
        <f t="shared" si="9"/>
        <v>1555691.5140754527</v>
      </c>
      <c r="AS31" s="23">
        <f t="shared" si="10"/>
        <v>9.9784577197080004</v>
      </c>
      <c r="AT31" s="21">
        <f t="shared" si="11"/>
        <v>329832.51746826299</v>
      </c>
      <c r="AU31" s="21">
        <f t="shared" si="12"/>
        <v>2053644.8832878752</v>
      </c>
      <c r="AV31" s="23">
        <f t="shared" si="13"/>
        <v>6.2263263157050011</v>
      </c>
      <c r="AY31" s="4">
        <v>30</v>
      </c>
      <c r="BA31" s="22">
        <v>1.7735908749483904E-2</v>
      </c>
      <c r="BB31" s="22">
        <v>8.4959132586548223E-3</v>
      </c>
      <c r="BD31" s="22">
        <v>9.9932963397635294E-4</v>
      </c>
      <c r="BE31" s="22">
        <v>2.0426810613368243E-3</v>
      </c>
      <c r="BF31" s="22">
        <v>3.6235741921241339E-3</v>
      </c>
      <c r="BH31" s="22">
        <v>3.1914670636141798E-2</v>
      </c>
      <c r="BI31" s="22">
        <v>1</v>
      </c>
      <c r="BK31" s="4" t="s">
        <v>256</v>
      </c>
      <c r="BL31" s="21">
        <v>2118.2218837134515</v>
      </c>
      <c r="BM31" s="12">
        <v>7.3735490344402459E-3</v>
      </c>
      <c r="BN31" s="12">
        <v>2.5641762811575344E-2</v>
      </c>
      <c r="BO31" s="12">
        <v>1.8558749999999999E-2</v>
      </c>
      <c r="BP31" s="12">
        <v>1.0738540865837018E-3</v>
      </c>
      <c r="BQ31" s="12">
        <v>2.8396829232602938E-3</v>
      </c>
      <c r="BR31" s="12">
        <v>3.6409903712527236E-3</v>
      </c>
      <c r="BS31" s="12">
        <v>7.5906977444061578E-3</v>
      </c>
      <c r="BT31" s="12">
        <v>4.8066008794824484E-2</v>
      </c>
      <c r="BU31" s="12">
        <f t="shared" si="30"/>
        <v>1</v>
      </c>
      <c r="BW31" s="8" t="s">
        <v>385</v>
      </c>
      <c r="BX31" s="8" t="s">
        <v>386</v>
      </c>
      <c r="BY31" s="8" t="s">
        <v>40</v>
      </c>
      <c r="BZ31" s="8" t="str">
        <f t="shared" si="15"/>
        <v>VOD.Umbrella-FiFi</v>
      </c>
    </row>
    <row r="32" spans="1:134" x14ac:dyDescent="0.25">
      <c r="A32" s="8" t="s">
        <v>60</v>
      </c>
      <c r="B32" s="8" t="s">
        <v>335</v>
      </c>
      <c r="C32" s="70" t="s">
        <v>20</v>
      </c>
      <c r="D32" s="5" t="s">
        <v>452</v>
      </c>
      <c r="E32" s="5" t="s">
        <v>452</v>
      </c>
      <c r="F32" s="5" t="s">
        <v>452</v>
      </c>
      <c r="G32" s="5" t="s">
        <v>452</v>
      </c>
      <c r="H32" s="21">
        <v>74766.359800000006</v>
      </c>
      <c r="I32" s="21">
        <v>64999.949979000005</v>
      </c>
      <c r="L32" s="8" t="s">
        <v>71</v>
      </c>
      <c r="M32" s="8" t="s">
        <v>40</v>
      </c>
      <c r="N32" s="43">
        <f>'Est-maxuplift'!E32</f>
        <v>1.3809871979145037E-2</v>
      </c>
      <c r="O32" s="21">
        <f>'Est-slope'!E32</f>
        <v>5438542.5196339786</v>
      </c>
      <c r="P32" s="12" t="s">
        <v>444</v>
      </c>
      <c r="Q32" s="10" cm="1">
        <f t="array" ref="Q32">IFERROR(AVERAGEIFS(G$2:G$90,$B$2:$B$90,$L32,$A$2:$A$90,$M32),_xlfn.IFS(LEFT(L32,2)="tv",0.65,LEFT(L32,5)="search",0,TRUE,0.15))</f>
        <v>0</v>
      </c>
      <c r="R32" s="21">
        <f t="shared" si="31"/>
        <v>150377.88845299996</v>
      </c>
      <c r="S32" s="74">
        <v>3.05</v>
      </c>
      <c r="W32" s="4" t="s">
        <v>118</v>
      </c>
      <c r="X32" s="21">
        <v>305954.406710335</v>
      </c>
      <c r="Y32" s="6">
        <v>6.9385905456341694</v>
      </c>
      <c r="Z32" s="21">
        <f t="shared" si="2"/>
        <v>2122892.3537954418</v>
      </c>
      <c r="AB32" s="4" t="s">
        <v>118</v>
      </c>
      <c r="AC32" s="21">
        <v>105719.191699724</v>
      </c>
      <c r="AD32" s="6">
        <v>10.76680912453711</v>
      </c>
      <c r="AE32" s="21">
        <f t="shared" si="3"/>
        <v>1138258.3578312763</v>
      </c>
      <c r="AG32" s="4" t="s">
        <v>118</v>
      </c>
      <c r="AH32" s="21">
        <v>312877.82678375399</v>
      </c>
      <c r="AI32" s="19">
        <v>6.2002103308646124</v>
      </c>
      <c r="AJ32" s="21">
        <f t="shared" si="4"/>
        <v>1939908.3339231003</v>
      </c>
      <c r="AL32" s="4" t="s">
        <v>257</v>
      </c>
      <c r="AM32" s="14">
        <v>45047</v>
      </c>
      <c r="AN32" s="21">
        <f t="shared" si="5"/>
        <v>229113.786208976</v>
      </c>
      <c r="AO32" s="21">
        <f t="shared" si="6"/>
        <v>1904536.8553131851</v>
      </c>
      <c r="AP32" s="23">
        <f t="shared" si="7"/>
        <v>8.3126244248613048</v>
      </c>
      <c r="AQ32" s="21">
        <f t="shared" si="8"/>
        <v>97265.618974818106</v>
      </c>
      <c r="AR32" s="21">
        <f t="shared" si="9"/>
        <v>1156957.4244834082</v>
      </c>
      <c r="AS32" s="23">
        <f t="shared" si="10"/>
        <v>11.89482405682261</v>
      </c>
      <c r="AT32" s="21">
        <f t="shared" si="11"/>
        <v>164499.301820719</v>
      </c>
      <c r="AU32" s="21">
        <f t="shared" si="12"/>
        <v>1293122.9956247956</v>
      </c>
      <c r="AV32" s="23">
        <f t="shared" si="13"/>
        <v>7.8609634284899084</v>
      </c>
      <c r="AY32" s="4">
        <v>31</v>
      </c>
      <c r="AZ32" s="22">
        <v>1679.6010050259222</v>
      </c>
      <c r="BB32" s="22">
        <v>0.19792544523577249</v>
      </c>
      <c r="BE32" s="22">
        <v>2.1037082776694171E-3</v>
      </c>
      <c r="BF32" s="22">
        <v>1.5188488858338255E-3</v>
      </c>
      <c r="BH32" s="22">
        <v>4.5616318469427486E-2</v>
      </c>
      <c r="BI32" s="22">
        <v>1</v>
      </c>
      <c r="BK32" s="4" t="s">
        <v>257</v>
      </c>
      <c r="BL32" s="21">
        <v>2118.2218837134515</v>
      </c>
      <c r="BM32" s="12">
        <v>7.3735490344402459E-3</v>
      </c>
      <c r="BN32" s="12">
        <v>2.5641762811575344E-2</v>
      </c>
      <c r="BO32" s="12">
        <v>1.8558749999999999E-2</v>
      </c>
      <c r="BP32" s="12">
        <v>1.0738540865837018E-3</v>
      </c>
      <c r="BQ32" s="12">
        <v>2.8396829232602938E-3</v>
      </c>
      <c r="BR32" s="12">
        <v>3.6409903712527236E-3</v>
      </c>
      <c r="BS32" s="12">
        <v>7.5906977444061578E-3</v>
      </c>
      <c r="BT32" s="12">
        <v>4.1233851159657352E-2</v>
      </c>
      <c r="BU32" s="12">
        <f t="shared" si="30"/>
        <v>1</v>
      </c>
      <c r="BW32" s="8" t="s">
        <v>387</v>
      </c>
      <c r="BX32" s="8" t="s">
        <v>386</v>
      </c>
      <c r="BY32" s="8" t="s">
        <v>40</v>
      </c>
      <c r="BZ32" s="8" t="str">
        <f t="shared" si="15"/>
        <v>VOD.URF-FiFi</v>
      </c>
    </row>
    <row r="33" spans="1:78" x14ac:dyDescent="0.25">
      <c r="A33" s="8" t="s">
        <v>40</v>
      </c>
      <c r="B33" s="8" t="s">
        <v>335</v>
      </c>
      <c r="C33" s="8" t="s">
        <v>25</v>
      </c>
      <c r="D33" s="5">
        <v>2.6991239938038698E-3</v>
      </c>
      <c r="E33" s="6">
        <v>2439973.69294044</v>
      </c>
      <c r="F33" s="12">
        <v>3.552E-3</v>
      </c>
      <c r="G33" s="10">
        <v>0</v>
      </c>
      <c r="H33" s="21">
        <v>64999.974899999994</v>
      </c>
      <c r="I33" s="21">
        <v>71989.339993000001</v>
      </c>
      <c r="L33" s="8" t="s">
        <v>72</v>
      </c>
      <c r="M33" s="8" t="s">
        <v>40</v>
      </c>
      <c r="N33" s="43">
        <f>'Est-maxuplift'!E33</f>
        <v>8.7413170809691673E-3</v>
      </c>
      <c r="O33" s="21">
        <f>'Est-slope'!E33</f>
        <v>2035853.3090540378</v>
      </c>
      <c r="P33" s="12" t="s">
        <v>444</v>
      </c>
      <c r="Q33" s="10" cm="1">
        <f t="array" ref="Q33">IFERROR(AVERAGEIFS(G$2:G$90,$B$2:$B$90,$L33,$A$2:$A$90,$M33),_xlfn.IFS(LEFT(L33,2)="tv",0.65,LEFT(L33,5)="search",0,TRUE,0.15))</f>
        <v>0.3</v>
      </c>
      <c r="R33" s="21">
        <f t="shared" si="31"/>
        <v>0</v>
      </c>
      <c r="S33" s="74">
        <v>3.39</v>
      </c>
      <c r="W33" s="4" t="s">
        <v>119</v>
      </c>
      <c r="X33" s="21">
        <v>375486.339128019</v>
      </c>
      <c r="Y33" s="6">
        <v>6.4603678087117808</v>
      </c>
      <c r="Z33" s="21">
        <f t="shared" si="2"/>
        <v>2425779.8579136888</v>
      </c>
      <c r="AB33" s="4" t="s">
        <v>119</v>
      </c>
      <c r="AC33" s="21">
        <v>201446.159183501</v>
      </c>
      <c r="AD33" s="6">
        <v>9.0057561819136769</v>
      </c>
      <c r="AE33" s="21">
        <f t="shared" si="3"/>
        <v>1814174.9933895809</v>
      </c>
      <c r="AG33" s="4" t="s">
        <v>119</v>
      </c>
      <c r="AH33" s="21">
        <v>335816.82755681098</v>
      </c>
      <c r="AI33" s="19">
        <v>6.179603181914997</v>
      </c>
      <c r="AJ33" s="21">
        <f t="shared" si="4"/>
        <v>2075214.7361106691</v>
      </c>
      <c r="AL33" s="4" t="s">
        <v>258</v>
      </c>
      <c r="AM33" s="14">
        <v>45054</v>
      </c>
      <c r="AN33" s="21">
        <f t="shared" si="5"/>
        <v>575747.91897149396</v>
      </c>
      <c r="AO33" s="21">
        <f t="shared" si="6"/>
        <v>3361612.1218831516</v>
      </c>
      <c r="AP33" s="23">
        <f t="shared" si="7"/>
        <v>5.8386874031403826</v>
      </c>
      <c r="AQ33" s="21">
        <f t="shared" si="8"/>
        <v>97415.805385531698</v>
      </c>
      <c r="AR33" s="21">
        <f t="shared" si="9"/>
        <v>1127052.9609148686</v>
      </c>
      <c r="AS33" s="23">
        <f t="shared" si="10"/>
        <v>11.56950821742382</v>
      </c>
      <c r="AT33" s="21">
        <f t="shared" si="11"/>
        <v>192519.124041111</v>
      </c>
      <c r="AU33" s="21">
        <f t="shared" si="12"/>
        <v>1394568.9265601328</v>
      </c>
      <c r="AV33" s="23">
        <f t="shared" si="13"/>
        <v>7.2437942646276179</v>
      </c>
      <c r="AY33" s="4">
        <v>32</v>
      </c>
      <c r="AZ33" s="22">
        <v>892.5427781900836</v>
      </c>
      <c r="BA33" s="22">
        <v>4.0759825309373788E-3</v>
      </c>
      <c r="BB33" s="22">
        <v>7.807977633964111E-3</v>
      </c>
      <c r="BF33" s="22">
        <v>5.1065010571608388E-3</v>
      </c>
      <c r="BH33" s="22">
        <v>4.8810636368271453E-2</v>
      </c>
      <c r="BI33" s="22">
        <v>1</v>
      </c>
      <c r="BK33" s="4" t="s">
        <v>258</v>
      </c>
      <c r="BL33" s="21">
        <v>2136.0220676102031</v>
      </c>
      <c r="BM33" s="12">
        <v>6.922107256821455E-3</v>
      </c>
      <c r="BN33" s="12">
        <v>2.4071858965968689E-2</v>
      </c>
      <c r="BO33" s="12">
        <v>1.7422499999999997E-2</v>
      </c>
      <c r="BP33" s="12">
        <v>1.0081079180173525E-3</v>
      </c>
      <c r="BQ33" s="12">
        <v>2.6658247851015005E-3</v>
      </c>
      <c r="BR33" s="12">
        <v>3.4180725934209242E-3</v>
      </c>
      <c r="BS33" s="12">
        <v>7.1259611478098617E-3</v>
      </c>
      <c r="BT33" s="12">
        <v>5.1106145826752179E-2</v>
      </c>
      <c r="BU33" s="12">
        <f t="shared" si="30"/>
        <v>1</v>
      </c>
      <c r="BW33" s="8" t="s">
        <v>388</v>
      </c>
      <c r="BX33" s="8" t="s">
        <v>386</v>
      </c>
      <c r="BY33" s="8" t="s">
        <v>40</v>
      </c>
      <c r="BZ33" s="8" t="str">
        <f t="shared" si="15"/>
        <v>VOD.OtherFish-FiFi</v>
      </c>
    </row>
    <row r="34" spans="1:78" x14ac:dyDescent="0.25">
      <c r="A34" s="8" t="s">
        <v>53</v>
      </c>
      <c r="B34" s="8" t="s">
        <v>335</v>
      </c>
      <c r="C34" s="8" t="s">
        <v>25</v>
      </c>
      <c r="D34" s="5">
        <v>4.5043964107745098E-3</v>
      </c>
      <c r="E34" s="6">
        <v>1571611.9007109299</v>
      </c>
      <c r="F34" s="12">
        <v>3.552E-3</v>
      </c>
      <c r="G34" s="10">
        <v>0</v>
      </c>
      <c r="H34" s="21">
        <v>64999.974899999994</v>
      </c>
      <c r="I34" s="21">
        <v>71989.339993000001</v>
      </c>
      <c r="L34" s="67" t="s">
        <v>75</v>
      </c>
      <c r="M34" s="67" t="s">
        <v>40</v>
      </c>
      <c r="N34" s="68">
        <f>'Est-maxuplift'!E34</f>
        <v>3.0941673215038053E-2</v>
      </c>
      <c r="O34" s="69">
        <f>'Est-slope'!E34</f>
        <v>99.498173123878061</v>
      </c>
      <c r="P34" s="75" t="s">
        <v>444</v>
      </c>
      <c r="Q34" s="10" cm="1">
        <f t="array" ref="Q34">IFERROR(AVERAGEIFS(G$2:G$90,$B$2:$B$90,$L34,$A$2:$A$90,$M34),_xlfn.IFS(LEFT(L34,2)="tv",0.65,LEFT(L34,5)="search",0,TRUE,0.15))</f>
        <v>0.65</v>
      </c>
      <c r="R34" s="76">
        <f t="shared" si="31"/>
        <v>0</v>
      </c>
      <c r="S34" s="77">
        <v>2.04</v>
      </c>
      <c r="W34" s="4" t="s">
        <v>120</v>
      </c>
      <c r="X34" s="21">
        <v>262717.565596695</v>
      </c>
      <c r="Y34" s="6">
        <v>7.7547165678818493</v>
      </c>
      <c r="Z34" s="21">
        <f t="shared" si="2"/>
        <v>2037300.2586062772</v>
      </c>
      <c r="AB34" s="4" t="s">
        <v>120</v>
      </c>
      <c r="AC34" s="21">
        <v>114237.33218064001</v>
      </c>
      <c r="AD34" s="6">
        <v>10.55522956486165</v>
      </c>
      <c r="AE34" s="21">
        <f t="shared" si="3"/>
        <v>1205801.2660440125</v>
      </c>
      <c r="AG34" s="4" t="s">
        <v>120</v>
      </c>
      <c r="AH34" s="21">
        <v>177471.188538293</v>
      </c>
      <c r="AI34" s="19">
        <v>7.5238227255400014</v>
      </c>
      <c r="AJ34" s="21">
        <f t="shared" si="4"/>
        <v>1335261.7614530032</v>
      </c>
      <c r="AL34" s="4" t="s">
        <v>259</v>
      </c>
      <c r="AM34" s="14">
        <v>45061</v>
      </c>
      <c r="AN34" s="21">
        <f t="shared" si="5"/>
        <v>336725.53496230103</v>
      </c>
      <c r="AO34" s="21">
        <f t="shared" si="6"/>
        <v>2395330.2869650908</v>
      </c>
      <c r="AP34" s="23">
        <f t="shared" si="7"/>
        <v>7.1135985788344387</v>
      </c>
      <c r="AQ34" s="21">
        <f t="shared" si="8"/>
        <v>152166.78614067001</v>
      </c>
      <c r="AR34" s="21">
        <f t="shared" si="9"/>
        <v>1492150.6210987447</v>
      </c>
      <c r="AS34" s="23">
        <f t="shared" si="10"/>
        <v>9.8060204788667331</v>
      </c>
      <c r="AT34" s="21">
        <f t="shared" si="11"/>
        <v>149243.259400057</v>
      </c>
      <c r="AU34" s="21">
        <f t="shared" si="12"/>
        <v>1177441.3960426745</v>
      </c>
      <c r="AV34" s="23">
        <f t="shared" si="13"/>
        <v>7.8894108904875937</v>
      </c>
      <c r="AY34" s="4">
        <v>33</v>
      </c>
      <c r="AZ34" s="22">
        <v>1690.7075426683041</v>
      </c>
      <c r="BA34" s="22">
        <v>4.7260625220172077E-3</v>
      </c>
      <c r="BB34" s="22">
        <v>0.19705887090741162</v>
      </c>
      <c r="BE34" s="22">
        <v>3.7064672035488021E-3</v>
      </c>
      <c r="BF34" s="22">
        <v>5.1088180158480653E-3</v>
      </c>
      <c r="BH34" s="22">
        <v>4.6782225344326633E-2</v>
      </c>
      <c r="BI34" s="22">
        <v>1</v>
      </c>
      <c r="BK34" s="4" t="s">
        <v>259</v>
      </c>
      <c r="BL34" s="21">
        <v>2136.0220676102031</v>
      </c>
      <c r="BM34" s="12">
        <v>6.922107256821455E-3</v>
      </c>
      <c r="BN34" s="12">
        <v>2.4071858965968689E-2</v>
      </c>
      <c r="BO34" s="12">
        <v>1.8937499999999999E-2</v>
      </c>
      <c r="BP34" s="12">
        <v>1.0081079180173525E-3</v>
      </c>
      <c r="BQ34" s="12">
        <v>2.6658247851015005E-3</v>
      </c>
      <c r="BR34" s="12">
        <v>3.4180725934209242E-3</v>
      </c>
      <c r="BS34" s="12">
        <v>7.1259611478098617E-3</v>
      </c>
      <c r="BT34" s="12">
        <v>5.179229488041856E-2</v>
      </c>
      <c r="BU34" s="12">
        <f t="shared" si="30"/>
        <v>1</v>
      </c>
      <c r="BW34" s="8" t="s">
        <v>389</v>
      </c>
      <c r="BX34" s="8" t="s">
        <v>390</v>
      </c>
      <c r="BY34" s="8" t="s">
        <v>40</v>
      </c>
      <c r="BZ34" s="8" t="str">
        <f t="shared" si="15"/>
        <v>TV.Umbrella-FiFi</v>
      </c>
    </row>
    <row r="35" spans="1:78" x14ac:dyDescent="0.25">
      <c r="A35" s="8" t="s">
        <v>60</v>
      </c>
      <c r="B35" s="8" t="s">
        <v>335</v>
      </c>
      <c r="C35" s="8" t="s">
        <v>25</v>
      </c>
      <c r="D35" s="5">
        <v>6.1085188163627201E-2</v>
      </c>
      <c r="E35" s="6">
        <v>18190269.3549245</v>
      </c>
      <c r="F35" s="12">
        <v>3.552E-3</v>
      </c>
      <c r="G35" s="10">
        <v>0</v>
      </c>
      <c r="H35" s="21">
        <v>64999.974899999994</v>
      </c>
      <c r="I35" s="21">
        <v>71989.339993000001</v>
      </c>
      <c r="W35" s="4" t="s">
        <v>121</v>
      </c>
      <c r="X35" s="21">
        <v>453511.54077585897</v>
      </c>
      <c r="Y35" s="6">
        <v>6.0539513034139869</v>
      </c>
      <c r="Z35" s="21">
        <f t="shared" si="2"/>
        <v>2745536.7833932969</v>
      </c>
      <c r="AB35" s="4" t="s">
        <v>121</v>
      </c>
      <c r="AC35" s="21">
        <v>131999.164944847</v>
      </c>
      <c r="AD35" s="6">
        <v>10.028358999541631</v>
      </c>
      <c r="AE35" s="21">
        <f t="shared" si="3"/>
        <v>1323735.0137066366</v>
      </c>
      <c r="AG35" s="4" t="s">
        <v>121</v>
      </c>
      <c r="AH35" s="21">
        <v>182043.43596215901</v>
      </c>
      <c r="AI35" s="19">
        <v>7.6109453007080212</v>
      </c>
      <c r="AJ35" s="21">
        <f t="shared" si="4"/>
        <v>1385522.6334609357</v>
      </c>
      <c r="AL35" s="4" t="s">
        <v>260</v>
      </c>
      <c r="AM35" s="14">
        <v>45068</v>
      </c>
      <c r="AN35" s="21">
        <f t="shared" si="5"/>
        <v>229185.51881171801</v>
      </c>
      <c r="AO35" s="21">
        <f t="shared" si="6"/>
        <v>1905372.4059491809</v>
      </c>
      <c r="AP35" s="23">
        <f t="shared" si="7"/>
        <v>8.3136684020358853</v>
      </c>
      <c r="AQ35" s="21">
        <f t="shared" si="8"/>
        <v>145113.38760294701</v>
      </c>
      <c r="AR35" s="21">
        <f t="shared" si="9"/>
        <v>1462934.489452787</v>
      </c>
      <c r="AS35" s="23">
        <f t="shared" si="10"/>
        <v>10.081319949993899</v>
      </c>
      <c r="AT35" s="21">
        <f t="shared" si="11"/>
        <v>361307.973956606</v>
      </c>
      <c r="AU35" s="21">
        <f t="shared" si="12"/>
        <v>2191593.3682309375</v>
      </c>
      <c r="AV35" s="23">
        <f t="shared" si="13"/>
        <v>6.0657210086765296</v>
      </c>
      <c r="AY35" s="4">
        <v>34</v>
      </c>
      <c r="AZ35" s="22">
        <v>1640.0237687431245</v>
      </c>
      <c r="BA35" s="22">
        <v>5.2655583130493079E-3</v>
      </c>
      <c r="BB35" s="22">
        <v>0.19720382864557551</v>
      </c>
      <c r="BF35" s="22">
        <v>4.6688950123857402E-3</v>
      </c>
      <c r="BH35" s="22">
        <v>4.802642104021012E-2</v>
      </c>
      <c r="BI35" s="22">
        <v>1</v>
      </c>
      <c r="BK35" s="4" t="s">
        <v>260</v>
      </c>
      <c r="BL35" s="21">
        <v>2136.0220676102031</v>
      </c>
      <c r="BM35" s="12">
        <v>6.922107256821455E-3</v>
      </c>
      <c r="BN35" s="12">
        <v>2.4071858965968689E-2</v>
      </c>
      <c r="BO35" s="12">
        <v>1.8937499999999999E-2</v>
      </c>
      <c r="BP35" s="12">
        <v>1.0081079180173525E-3</v>
      </c>
      <c r="BQ35" s="12">
        <v>2.6658247851015005E-3</v>
      </c>
      <c r="BR35" s="12">
        <v>3.4180725934209242E-3</v>
      </c>
      <c r="BS35" s="12">
        <v>7.1259611478098617E-3</v>
      </c>
      <c r="BT35" s="12">
        <v>5.3032795061033672E-2</v>
      </c>
      <c r="BU35" s="12">
        <f t="shared" si="30"/>
        <v>1</v>
      </c>
      <c r="BZ35" s="8" t="str">
        <f t="shared" si="15"/>
        <v>-</v>
      </c>
    </row>
    <row r="36" spans="1:78" x14ac:dyDescent="0.25">
      <c r="A36" s="8" t="s">
        <v>53</v>
      </c>
      <c r="B36" s="8" t="s">
        <v>65</v>
      </c>
      <c r="C36" s="71" t="s">
        <v>44</v>
      </c>
      <c r="D36" s="5">
        <v>7.1095238799993403E-3</v>
      </c>
      <c r="E36" s="6">
        <v>54.963560783258401</v>
      </c>
      <c r="F36" s="12">
        <v>2369.5688530000002</v>
      </c>
      <c r="G36" s="10">
        <v>0.65</v>
      </c>
      <c r="H36" s="21">
        <v>0</v>
      </c>
      <c r="I36" s="21">
        <v>0</v>
      </c>
      <c r="L36" s="8" t="s">
        <v>70</v>
      </c>
      <c r="M36" s="8" t="s">
        <v>53</v>
      </c>
      <c r="N36" s="43">
        <f>'Est-maxuplift'!E36</f>
        <v>4.8822997204486266E-3</v>
      </c>
      <c r="O36" s="21">
        <f>'Est-slope'!E36</f>
        <v>44148.93580238444</v>
      </c>
      <c r="P36" s="12" t="s">
        <v>444</v>
      </c>
      <c r="Q36" s="10" cm="1">
        <f t="array" ref="Q36">IFERROR(AVERAGEIFS(G$2:G$90,$B$2:$B$90,$L36,$A$2:$A$90,$M36),_xlfn.IFS(LEFT(L36,2)="tv",0.65,LEFT(L36,5)="search",0,TRUE,0.15))</f>
        <v>0</v>
      </c>
      <c r="R36" s="21">
        <f t="shared" ref="R36:R41" si="32">SUMIFS(I$2:I$90,$B$2:$B$90,$L36,$A$2:$A$90,$M36)</f>
        <v>0</v>
      </c>
      <c r="S36" s="74">
        <v>1</v>
      </c>
      <c r="W36" s="4" t="s">
        <v>122</v>
      </c>
      <c r="X36" s="21">
        <v>234297.663671774</v>
      </c>
      <c r="Y36" s="6">
        <v>7.9804135915863652</v>
      </c>
      <c r="Z36" s="21">
        <f t="shared" si="2"/>
        <v>1869792.2596431563</v>
      </c>
      <c r="AB36" s="4" t="s">
        <v>122</v>
      </c>
      <c r="AC36" s="21">
        <v>174173.63572921901</v>
      </c>
      <c r="AD36" s="6">
        <v>9.4584268820986388</v>
      </c>
      <c r="AE36" s="21">
        <f t="shared" si="3"/>
        <v>1647408.598334101</v>
      </c>
      <c r="AG36" s="4" t="s">
        <v>122</v>
      </c>
      <c r="AH36" s="21">
        <v>322221.09614261799</v>
      </c>
      <c r="AI36" s="19">
        <v>6.275125146392778</v>
      </c>
      <c r="AJ36" s="21">
        <f t="shared" si="4"/>
        <v>2021977.703102787</v>
      </c>
      <c r="AL36" s="4" t="s">
        <v>261</v>
      </c>
      <c r="AM36" s="14">
        <v>45075</v>
      </c>
      <c r="AN36" s="21">
        <f t="shared" si="5"/>
        <v>214943.993567217</v>
      </c>
      <c r="AO36" s="21">
        <f t="shared" si="6"/>
        <v>1786893.0612091504</v>
      </c>
      <c r="AP36" s="23">
        <f t="shared" si="7"/>
        <v>8.3132960896176691</v>
      </c>
      <c r="AQ36" s="21">
        <f t="shared" si="8"/>
        <v>142547.349343315</v>
      </c>
      <c r="AR36" s="21">
        <f t="shared" si="9"/>
        <v>1426025.5874598147</v>
      </c>
      <c r="AS36" s="23">
        <f t="shared" si="10"/>
        <v>10.00387305712248</v>
      </c>
      <c r="AT36" s="21">
        <f t="shared" si="11"/>
        <v>230041.87090241699</v>
      </c>
      <c r="AU36" s="21">
        <f t="shared" si="12"/>
        <v>1536330.9334144893</v>
      </c>
      <c r="AV36" s="23">
        <f t="shared" si="13"/>
        <v>6.6784839098539406</v>
      </c>
      <c r="AY36" s="4">
        <v>35</v>
      </c>
      <c r="AZ36" s="22">
        <v>1393.4101818894844</v>
      </c>
      <c r="BA36" s="22">
        <v>6.5597092837882632E-3</v>
      </c>
      <c r="BB36" s="22">
        <v>0.19714266887292137</v>
      </c>
      <c r="BF36" s="22">
        <v>4.3065102587584248E-3</v>
      </c>
      <c r="BH36" s="22">
        <v>3.9063675554210399E-2</v>
      </c>
      <c r="BI36" s="22">
        <v>1</v>
      </c>
      <c r="BK36" s="4" t="s">
        <v>261</v>
      </c>
      <c r="BL36" s="21">
        <v>2136.0220676102031</v>
      </c>
      <c r="BM36" s="12">
        <v>6.922107256821455E-3</v>
      </c>
      <c r="BN36" s="12">
        <v>2.4071858965968689E-2</v>
      </c>
      <c r="BO36" s="12">
        <v>1.8937499999999999E-2</v>
      </c>
      <c r="BP36" s="12">
        <v>1.0081079180173525E-3</v>
      </c>
      <c r="BQ36" s="12">
        <v>2.6658247851015005E-3</v>
      </c>
      <c r="BR36" s="12">
        <v>3.4180725934209242E-3</v>
      </c>
      <c r="BS36" s="12">
        <v>7.1259611478098617E-3</v>
      </c>
      <c r="BT36" s="12">
        <v>5.5268879604339238E-2</v>
      </c>
      <c r="BU36" s="12">
        <f t="shared" si="30"/>
        <v>1</v>
      </c>
      <c r="BW36" s="8" t="s">
        <v>343</v>
      </c>
      <c r="BX36" s="8" t="s">
        <v>343</v>
      </c>
      <c r="BY36" s="8" t="s">
        <v>53</v>
      </c>
      <c r="BZ36" s="8" t="str">
        <f t="shared" si="15"/>
        <v>DOOH-CoFi</v>
      </c>
    </row>
    <row r="37" spans="1:78" x14ac:dyDescent="0.25">
      <c r="A37" s="8" t="s">
        <v>40</v>
      </c>
      <c r="B37" s="8" t="s">
        <v>65</v>
      </c>
      <c r="C37" s="71" t="s">
        <v>32</v>
      </c>
      <c r="D37" s="5">
        <v>2.2031251358013201E-3</v>
      </c>
      <c r="E37" s="6">
        <v>43.217283883145001</v>
      </c>
      <c r="F37" s="12">
        <v>2369.5688530000002</v>
      </c>
      <c r="G37" s="10">
        <v>0.65</v>
      </c>
      <c r="H37" s="21">
        <v>0</v>
      </c>
      <c r="I37" s="21">
        <v>0</v>
      </c>
      <c r="L37" s="8" t="s">
        <v>334</v>
      </c>
      <c r="M37" s="8" t="s">
        <v>53</v>
      </c>
      <c r="N37" s="43">
        <f>'Est-maxuplift'!E37</f>
        <v>3.7860487552035266E-3</v>
      </c>
      <c r="O37" s="21">
        <f>'Est-slope'!E37</f>
        <v>4656316.0929763103</v>
      </c>
      <c r="P37" s="12" t="s">
        <v>444</v>
      </c>
      <c r="Q37" s="10" cm="1">
        <f t="array" ref="Q37">IFERROR(AVERAGEIFS(G$2:G$90,$B$2:$B$90,$L37,$A$2:$A$90,$M37),_xlfn.IFS(LEFT(L37,2)="tv",0.65,LEFT(L37,5)="search",0,TRUE,0.15))</f>
        <v>0</v>
      </c>
      <c r="R37" s="21">
        <f t="shared" si="32"/>
        <v>186825.00014500003</v>
      </c>
      <c r="S37" s="35">
        <v>2.04</v>
      </c>
      <c r="W37" s="4" t="s">
        <v>123</v>
      </c>
      <c r="X37" s="21">
        <v>337544.41804773698</v>
      </c>
      <c r="Y37" s="6">
        <v>6.817407651181151</v>
      </c>
      <c r="Z37" s="21">
        <f t="shared" si="2"/>
        <v>2301177.8982121311</v>
      </c>
      <c r="AB37" s="4" t="s">
        <v>123</v>
      </c>
      <c r="AC37" s="21">
        <v>115003.30238063</v>
      </c>
      <c r="AD37" s="6">
        <v>10.69555327740307</v>
      </c>
      <c r="AE37" s="21">
        <f t="shared" si="3"/>
        <v>1230023.9476893235</v>
      </c>
      <c r="AG37" s="4" t="s">
        <v>123</v>
      </c>
      <c r="AH37" s="21">
        <v>179816.61671589001</v>
      </c>
      <c r="AI37" s="19">
        <v>7.8982229971293219</v>
      </c>
      <c r="AJ37" s="21">
        <f t="shared" si="4"/>
        <v>1420231.7374114313</v>
      </c>
      <c r="AL37" s="4" t="s">
        <v>278</v>
      </c>
      <c r="AM37" s="14">
        <v>45082</v>
      </c>
      <c r="AN37" s="21">
        <f t="shared" si="5"/>
        <v>205737.99774799301</v>
      </c>
      <c r="AO37" s="21">
        <f t="shared" si="6"/>
        <v>1661988.8380462637</v>
      </c>
      <c r="AP37" s="23">
        <f t="shared" si="7"/>
        <v>8.078181260819024</v>
      </c>
      <c r="AQ37" s="21">
        <f t="shared" si="8"/>
        <v>89849.0514662145</v>
      </c>
      <c r="AR37" s="21">
        <f t="shared" si="9"/>
        <v>1031084.8883286023</v>
      </c>
      <c r="AS37" s="23">
        <f t="shared" si="10"/>
        <v>11.47574594837338</v>
      </c>
      <c r="AT37" s="21">
        <f t="shared" si="11"/>
        <v>148808.22602868799</v>
      </c>
      <c r="AU37" s="21">
        <f t="shared" si="12"/>
        <v>1147435.200392833</v>
      </c>
      <c r="AV37" s="23">
        <f t="shared" si="13"/>
        <v>7.7108317934764221</v>
      </c>
      <c r="AY37" s="4">
        <v>36</v>
      </c>
      <c r="AZ37" s="22">
        <v>2828.7555777959278</v>
      </c>
      <c r="BA37" s="22">
        <v>6.4799395604206002E-3</v>
      </c>
      <c r="BB37" s="22">
        <v>1.7960034538365966E-2</v>
      </c>
      <c r="BF37" s="22">
        <v>3.791137596059892E-3</v>
      </c>
      <c r="BH37" s="22">
        <v>4.7447693916798539E-2</v>
      </c>
      <c r="BI37" s="22">
        <v>1</v>
      </c>
      <c r="BK37" s="4" t="s">
        <v>278</v>
      </c>
      <c r="BL37" s="21">
        <v>1441.8148956368873</v>
      </c>
      <c r="BM37" s="12">
        <v>7.1478281456308504E-3</v>
      </c>
      <c r="BN37" s="12">
        <v>2.4856810888772018E-2</v>
      </c>
      <c r="BO37" s="12">
        <v>1.8937499999999999E-2</v>
      </c>
      <c r="BP37" s="12">
        <v>1.040981002300527E-3</v>
      </c>
      <c r="BQ37" s="12">
        <v>2.7527538541808972E-3</v>
      </c>
      <c r="BR37" s="12">
        <v>3.5295314823368239E-3</v>
      </c>
      <c r="BS37" s="12">
        <v>7.3583294461080093E-3</v>
      </c>
      <c r="BT37" s="12">
        <v>5.3846374207024636E-2</v>
      </c>
      <c r="BU37" s="12">
        <f t="shared" si="30"/>
        <v>1</v>
      </c>
      <c r="BW37" s="8" t="s">
        <v>391</v>
      </c>
      <c r="BX37" s="8" t="s">
        <v>345</v>
      </c>
      <c r="BY37" s="8" t="s">
        <v>53</v>
      </c>
      <c r="BZ37" s="8" t="str">
        <f t="shared" si="15"/>
        <v>TV.Filegro.Artisan-CoFi</v>
      </c>
    </row>
    <row r="38" spans="1:78" x14ac:dyDescent="0.25">
      <c r="A38" s="8" t="s">
        <v>60</v>
      </c>
      <c r="B38" s="8" t="s">
        <v>65</v>
      </c>
      <c r="C38" s="71" t="s">
        <v>32</v>
      </c>
      <c r="D38" s="5">
        <v>9.6666883248202403E-4</v>
      </c>
      <c r="E38" s="6">
        <v>31.3457574111643</v>
      </c>
      <c r="F38" s="12">
        <v>2369.5688530000002</v>
      </c>
      <c r="G38" s="10">
        <v>0.65</v>
      </c>
      <c r="H38" s="21">
        <v>0</v>
      </c>
      <c r="I38" s="21">
        <v>0</v>
      </c>
      <c r="L38" s="8" t="s">
        <v>335</v>
      </c>
      <c r="M38" s="8" t="s">
        <v>53</v>
      </c>
      <c r="N38" s="43">
        <f>'Est-maxuplift'!E38</f>
        <v>7.5723061600795668E-3</v>
      </c>
      <c r="O38" s="21">
        <f>'Est-slope'!E38</f>
        <v>7374406.4529322982</v>
      </c>
      <c r="P38" s="12" t="s">
        <v>444</v>
      </c>
      <c r="Q38" s="10" cm="1">
        <f t="array" ref="Q38">IFERROR(AVERAGEIFS(G$2:G$90,$B$2:$B$90,$L38,$A$2:$A$90,$M38),_xlfn.IFS(LEFT(L38,2)="tv",0.65,LEFT(L38,5)="search",0,TRUE,0.15))</f>
        <v>7.4999999999999997E-2</v>
      </c>
      <c r="R38" s="21">
        <f t="shared" si="32"/>
        <v>136989.289972</v>
      </c>
      <c r="S38" s="35">
        <v>2.04</v>
      </c>
      <c r="W38" s="4" t="s">
        <v>124</v>
      </c>
      <c r="X38" s="21">
        <v>363920.79793709802</v>
      </c>
      <c r="Y38" s="6">
        <v>6.7846081423190618</v>
      </c>
      <c r="Z38" s="21">
        <f t="shared" si="2"/>
        <v>2469060.008843285</v>
      </c>
      <c r="AB38" s="4" t="s">
        <v>124</v>
      </c>
      <c r="AC38" s="21">
        <v>221983.500458653</v>
      </c>
      <c r="AD38" s="6">
        <v>8.9144278568276327</v>
      </c>
      <c r="AE38" s="21">
        <f t="shared" si="3"/>
        <v>1978855.9002447259</v>
      </c>
      <c r="AG38" s="4" t="s">
        <v>124</v>
      </c>
      <c r="AH38" s="21">
        <v>341609.54362699902</v>
      </c>
      <c r="AI38" s="19">
        <v>6.3436142946187912</v>
      </c>
      <c r="AJ38" s="21">
        <f t="shared" si="4"/>
        <v>2167039.1841304325</v>
      </c>
      <c r="AL38" s="4" t="s">
        <v>279</v>
      </c>
      <c r="AM38" s="14">
        <v>45089</v>
      </c>
      <c r="AN38" s="21">
        <f t="shared" si="5"/>
        <v>436708.84697628801</v>
      </c>
      <c r="AO38" s="21">
        <f t="shared" si="6"/>
        <v>2624018.4883431606</v>
      </c>
      <c r="AP38" s="23">
        <f t="shared" si="7"/>
        <v>6.0086222354126866</v>
      </c>
      <c r="AQ38" s="21">
        <f t="shared" si="8"/>
        <v>102630.58612210301</v>
      </c>
      <c r="AR38" s="21">
        <f t="shared" si="9"/>
        <v>1103972.8047189915</v>
      </c>
      <c r="AS38" s="23">
        <f t="shared" si="10"/>
        <v>10.756762154759192</v>
      </c>
      <c r="AT38" s="21">
        <f t="shared" si="11"/>
        <v>158601.96567814099</v>
      </c>
      <c r="AU38" s="21">
        <f t="shared" si="12"/>
        <v>1161111.260302183</v>
      </c>
      <c r="AV38" s="23">
        <f t="shared" si="13"/>
        <v>7.3209134283901935</v>
      </c>
      <c r="AY38" s="4">
        <v>37</v>
      </c>
      <c r="AZ38" s="22">
        <v>1922.1607123485817</v>
      </c>
      <c r="BA38" s="22">
        <v>7.1103099098783476E-3</v>
      </c>
      <c r="BB38" s="22">
        <v>1.761468663878521E-2</v>
      </c>
      <c r="BD38" s="22">
        <v>1.153311823057073E-3</v>
      </c>
      <c r="BE38" s="22">
        <v>2.3031073570461266E-3</v>
      </c>
      <c r="BF38" s="22">
        <v>3.4793392323595753E-3</v>
      </c>
      <c r="BH38" s="22">
        <v>4.458718766008337E-2</v>
      </c>
      <c r="BI38" s="22">
        <v>1</v>
      </c>
      <c r="BK38" s="4" t="s">
        <v>279</v>
      </c>
      <c r="BL38" s="21">
        <v>1441.8148956368873</v>
      </c>
      <c r="BM38" s="12">
        <v>7.1478281456308504E-3</v>
      </c>
      <c r="BN38" s="12">
        <v>2.4856810888772018E-2</v>
      </c>
      <c r="BO38" s="12">
        <v>1.7990625E-2</v>
      </c>
      <c r="BP38" s="12">
        <v>1.040981002300527E-3</v>
      </c>
      <c r="BQ38" s="12">
        <v>2.7527538541808972E-3</v>
      </c>
      <c r="BR38" s="12">
        <v>3.5295314823368239E-3</v>
      </c>
      <c r="BS38" s="12">
        <v>7.3583294461080093E-3</v>
      </c>
      <c r="BT38" s="12">
        <v>3.9001781405702089E-2</v>
      </c>
      <c r="BU38" s="12">
        <f t="shared" si="30"/>
        <v>1</v>
      </c>
      <c r="BW38" s="8" t="s">
        <v>392</v>
      </c>
      <c r="BX38" s="8" t="s">
        <v>345</v>
      </c>
      <c r="BY38" s="8" t="s">
        <v>53</v>
      </c>
      <c r="BZ38" s="8" t="str">
        <f t="shared" si="15"/>
        <v>TV.Filegro.ArtisanMarket-CoFi</v>
      </c>
    </row>
    <row r="39" spans="1:78" x14ac:dyDescent="0.25">
      <c r="A39" s="8" t="s">
        <v>60</v>
      </c>
      <c r="B39" s="8" t="s">
        <v>68</v>
      </c>
      <c r="C39" s="70" t="s">
        <v>55</v>
      </c>
      <c r="D39" s="5" t="s">
        <v>452</v>
      </c>
      <c r="E39" s="5" t="s">
        <v>452</v>
      </c>
      <c r="F39" s="5" t="s">
        <v>452</v>
      </c>
      <c r="G39" s="5" t="s">
        <v>452</v>
      </c>
      <c r="H39" s="21">
        <v>0</v>
      </c>
      <c r="I39" s="21">
        <v>0</v>
      </c>
      <c r="L39" s="8" t="s">
        <v>71</v>
      </c>
      <c r="M39" s="8" t="s">
        <v>53</v>
      </c>
      <c r="N39" s="43">
        <f>'Est-maxuplift'!E39</f>
        <v>1.2150242315966423E-2</v>
      </c>
      <c r="O39" s="21">
        <f>'Est-slope'!E39</f>
        <v>4766546.8439177414</v>
      </c>
      <c r="P39" s="12" t="s">
        <v>444</v>
      </c>
      <c r="Q39" s="10" cm="1">
        <f t="array" ref="Q39">IFERROR(AVERAGEIFS(G$2:G$90,$B$2:$B$90,$L39,$A$2:$A$90,$M39),_xlfn.IFS(LEFT(L39,2)="tv",0.65,LEFT(L39,5)="search",0,TRUE,0.15))</f>
        <v>0</v>
      </c>
      <c r="R39" s="21">
        <f t="shared" si="32"/>
        <v>150377.88845299996</v>
      </c>
      <c r="S39" s="74">
        <v>3.05</v>
      </c>
      <c r="W39" s="4" t="s">
        <v>125</v>
      </c>
      <c r="X39" s="21">
        <v>304592.41811486997</v>
      </c>
      <c r="Y39" s="6">
        <v>7.191743113513378</v>
      </c>
      <c r="Z39" s="21">
        <f t="shared" si="2"/>
        <v>2190550.4254060038</v>
      </c>
      <c r="AB39" s="4" t="s">
        <v>125</v>
      </c>
      <c r="AC39" s="21">
        <v>112709.46853845099</v>
      </c>
      <c r="AD39" s="6">
        <v>10.72169813053894</v>
      </c>
      <c r="AE39" s="21">
        <f t="shared" si="3"/>
        <v>1208436.8981227474</v>
      </c>
      <c r="AG39" s="4" t="s">
        <v>125</v>
      </c>
      <c r="AH39" s="21">
        <v>157285.324848388</v>
      </c>
      <c r="AI39" s="19">
        <v>7.9716265079223376</v>
      </c>
      <c r="AJ39" s="21">
        <f t="shared" si="4"/>
        <v>1253819.8648685857</v>
      </c>
      <c r="AL39" s="4" t="s">
        <v>280</v>
      </c>
      <c r="AM39" s="14">
        <v>45096</v>
      </c>
      <c r="AN39" s="21">
        <f t="shared" si="5"/>
        <v>253284.44575174601</v>
      </c>
      <c r="AO39" s="21">
        <f t="shared" si="6"/>
        <v>1805898.5205542413</v>
      </c>
      <c r="AP39" s="23">
        <f t="shared" si="7"/>
        <v>7.1299227048638949</v>
      </c>
      <c r="AQ39" s="21">
        <f t="shared" si="8"/>
        <v>100258.467636616</v>
      </c>
      <c r="AR39" s="21">
        <f t="shared" si="9"/>
        <v>1068424.1911146627</v>
      </c>
      <c r="AS39" s="23">
        <f t="shared" si="10"/>
        <v>10.65669779621145</v>
      </c>
      <c r="AT39" s="21">
        <f t="shared" si="11"/>
        <v>191188.54345133001</v>
      </c>
      <c r="AU39" s="21">
        <f t="shared" si="12"/>
        <v>1275499.0054027624</v>
      </c>
      <c r="AV39" s="23">
        <f t="shared" si="13"/>
        <v>6.6714196487796373</v>
      </c>
      <c r="AY39" s="4">
        <v>38</v>
      </c>
      <c r="AZ39" s="22">
        <v>1655.1084423786397</v>
      </c>
      <c r="BA39" s="22">
        <v>8.1246143461517085E-3</v>
      </c>
      <c r="BB39" s="22">
        <v>1.8336116375231935E-2</v>
      </c>
      <c r="BD39" s="22">
        <v>1.1346669712840281E-3</v>
      </c>
      <c r="BE39" s="22">
        <v>3.0367845725270196E-3</v>
      </c>
      <c r="BF39" s="22">
        <v>3.5244718062624769E-3</v>
      </c>
      <c r="BH39" s="22">
        <v>4.5354207847619676E-2</v>
      </c>
      <c r="BI39" s="22">
        <v>1</v>
      </c>
      <c r="BK39" s="4" t="s">
        <v>280</v>
      </c>
      <c r="BL39" s="21">
        <v>1441.8148956368873</v>
      </c>
      <c r="BM39" s="12">
        <v>7.1478281456308504E-3</v>
      </c>
      <c r="BN39" s="12">
        <v>2.4856810888772018E-2</v>
      </c>
      <c r="BO39" s="12">
        <v>1.7990625E-2</v>
      </c>
      <c r="BP39" s="12">
        <v>1.040981002300527E-3</v>
      </c>
      <c r="BQ39" s="12">
        <v>2.7527538541808972E-3</v>
      </c>
      <c r="BR39" s="12">
        <v>3.5295314823368239E-3</v>
      </c>
      <c r="BS39" s="12">
        <v>7.3583294461080093E-3</v>
      </c>
      <c r="BT39" s="12">
        <v>3.9001781405702089E-2</v>
      </c>
      <c r="BU39" s="12">
        <f t="shared" si="30"/>
        <v>1</v>
      </c>
      <c r="BW39" s="8" t="s">
        <v>358</v>
      </c>
      <c r="BX39" s="8" t="s">
        <v>345</v>
      </c>
      <c r="BY39" s="8" t="s">
        <v>53</v>
      </c>
      <c r="BZ39" s="8" t="str">
        <f t="shared" si="15"/>
        <v>TV.Captain-CoFi</v>
      </c>
    </row>
    <row r="40" spans="1:78" x14ac:dyDescent="0.25">
      <c r="A40" s="8" t="s">
        <v>40</v>
      </c>
      <c r="B40" s="8" t="s">
        <v>68</v>
      </c>
      <c r="C40" s="70" t="s">
        <v>35</v>
      </c>
      <c r="D40" s="5" t="s">
        <v>452</v>
      </c>
      <c r="E40" s="5" t="s">
        <v>452</v>
      </c>
      <c r="F40" s="5" t="s">
        <v>452</v>
      </c>
      <c r="G40" s="5" t="s">
        <v>452</v>
      </c>
      <c r="H40" s="21">
        <v>0</v>
      </c>
      <c r="I40" s="21">
        <v>0</v>
      </c>
      <c r="L40" s="8" t="s">
        <v>72</v>
      </c>
      <c r="M40" s="8" t="s">
        <v>53</v>
      </c>
      <c r="N40" s="43">
        <f>'Est-maxuplift'!E40</f>
        <v>7.6908113887560487E-3</v>
      </c>
      <c r="O40" s="21">
        <f>'Est-slope'!E40</f>
        <v>1784299.7696383011</v>
      </c>
      <c r="P40" s="12" t="s">
        <v>444</v>
      </c>
      <c r="Q40" s="10" cm="1">
        <f t="array" ref="Q40">IFERROR(AVERAGEIFS(G$2:G$90,$B$2:$B$90,$L40,$A$2:$A$90,$M40),_xlfn.IFS(LEFT(L40,2)="tv",0.65,LEFT(L40,5)="search",0,TRUE,0.15))</f>
        <v>0.3</v>
      </c>
      <c r="R40" s="21">
        <f t="shared" si="32"/>
        <v>0</v>
      </c>
      <c r="S40" s="74">
        <v>3.39</v>
      </c>
      <c r="W40" s="4" t="s">
        <v>126</v>
      </c>
      <c r="X40" s="21">
        <v>473094.52128704602</v>
      </c>
      <c r="Y40" s="6">
        <v>6.6787937004839284</v>
      </c>
      <c r="Z40" s="21">
        <f t="shared" si="2"/>
        <v>3159700.7085053828</v>
      </c>
      <c r="AB40" s="4" t="s">
        <v>126</v>
      </c>
      <c r="AC40" s="21">
        <v>162337.94470104401</v>
      </c>
      <c r="AD40" s="6">
        <v>10.07668623817329</v>
      </c>
      <c r="AE40" s="21">
        <f t="shared" si="3"/>
        <v>1635828.5333023467</v>
      </c>
      <c r="AG40" s="4" t="s">
        <v>126</v>
      </c>
      <c r="AH40" s="21">
        <v>348990.908273815</v>
      </c>
      <c r="AI40" s="19">
        <v>6.5333566933209211</v>
      </c>
      <c r="AJ40" s="21">
        <f t="shared" si="4"/>
        <v>2280082.0864788769</v>
      </c>
      <c r="AL40" s="4" t="s">
        <v>281</v>
      </c>
      <c r="AM40" s="14">
        <v>45103</v>
      </c>
      <c r="AN40" s="21">
        <f t="shared" si="5"/>
        <v>201747.696799417</v>
      </c>
      <c r="AO40" s="21">
        <f t="shared" si="6"/>
        <v>1669329.3501800005</v>
      </c>
      <c r="AP40" s="23">
        <f t="shared" si="7"/>
        <v>8.2743415496816937</v>
      </c>
      <c r="AQ40" s="21">
        <f t="shared" si="8"/>
        <v>136054.96228445024</v>
      </c>
      <c r="AR40" s="21">
        <f t="shared" si="9"/>
        <v>1316472.218855984</v>
      </c>
      <c r="AS40" s="23">
        <f t="shared" si="10"/>
        <v>9.6760323677399889</v>
      </c>
      <c r="AT40" s="21">
        <f t="shared" si="11"/>
        <v>245059.3539207585</v>
      </c>
      <c r="AU40" s="21">
        <f t="shared" si="12"/>
        <v>1559709.5703964895</v>
      </c>
      <c r="AV40" s="23">
        <f t="shared" si="13"/>
        <v>6.3646196133400057</v>
      </c>
      <c r="AY40" s="4">
        <v>39</v>
      </c>
      <c r="AZ40" s="22">
        <v>1978.6811625276007</v>
      </c>
      <c r="BA40" s="22">
        <v>9.5569146088888505E-3</v>
      </c>
      <c r="BB40" s="22">
        <v>1.8071706130009371E-2</v>
      </c>
      <c r="BF40" s="22">
        <v>3.5251460958746609E-3</v>
      </c>
      <c r="BH40" s="22">
        <v>4.4762031667499057E-2</v>
      </c>
      <c r="BI40" s="22">
        <v>1</v>
      </c>
      <c r="BK40" s="4" t="s">
        <v>281</v>
      </c>
      <c r="BL40" s="21">
        <v>1441.8148956368873</v>
      </c>
      <c r="BM40" s="12">
        <v>7.1478281456308504E-3</v>
      </c>
      <c r="BN40" s="12">
        <v>2.4856810888772018E-2</v>
      </c>
      <c r="BO40" s="12">
        <v>1.7990625E-2</v>
      </c>
      <c r="BP40" s="12">
        <v>1.040981002300527E-3</v>
      </c>
      <c r="BQ40" s="12">
        <v>2.7527538541808972E-3</v>
      </c>
      <c r="BR40" s="12">
        <v>3.5295314823368239E-3</v>
      </c>
      <c r="BS40" s="12">
        <v>7.3583294461080093E-3</v>
      </c>
      <c r="BT40" s="12">
        <v>2.7756801776790675E-2</v>
      </c>
      <c r="BU40" s="12">
        <f t="shared" si="30"/>
        <v>1</v>
      </c>
      <c r="BW40" s="8" t="s">
        <v>393</v>
      </c>
      <c r="BX40" s="8" t="s">
        <v>345</v>
      </c>
      <c r="BY40" s="8" t="s">
        <v>53</v>
      </c>
      <c r="BZ40" s="8" t="str">
        <f t="shared" si="15"/>
        <v>TV.Artisan-CoFi</v>
      </c>
    </row>
    <row r="41" spans="1:78" x14ac:dyDescent="0.25">
      <c r="A41" s="8" t="s">
        <v>53</v>
      </c>
      <c r="B41" s="8" t="s">
        <v>68</v>
      </c>
      <c r="C41" s="70" t="s">
        <v>35</v>
      </c>
      <c r="D41" s="5" t="s">
        <v>452</v>
      </c>
      <c r="E41" s="5" t="s">
        <v>452</v>
      </c>
      <c r="F41" s="5" t="s">
        <v>452</v>
      </c>
      <c r="G41" s="5" t="s">
        <v>452</v>
      </c>
      <c r="H41" s="21">
        <v>0</v>
      </c>
      <c r="I41" s="21">
        <v>0</v>
      </c>
      <c r="L41" s="70" t="s">
        <v>75</v>
      </c>
      <c r="M41" s="70" t="s">
        <v>53</v>
      </c>
      <c r="N41" s="78">
        <f>'Est-maxuplift'!E41</f>
        <v>2.7223194233219464E-2</v>
      </c>
      <c r="O41" s="76">
        <f>'Est-slope'!E41</f>
        <v>87.204007575014899</v>
      </c>
      <c r="P41" s="75" t="s">
        <v>444</v>
      </c>
      <c r="Q41" s="10" cm="1">
        <f t="array" ref="Q41">IFERROR(AVERAGEIFS(G$2:G$90,$B$2:$B$90,$L41,$A$2:$A$90,$M41),_xlfn.IFS(LEFT(L41,2)="tv",0.65,LEFT(L41,5)="search",0,TRUE,0.15))</f>
        <v>0.65</v>
      </c>
      <c r="R41" s="76">
        <f t="shared" si="32"/>
        <v>0</v>
      </c>
      <c r="S41" s="77">
        <v>2.04</v>
      </c>
      <c r="W41" s="4" t="s">
        <v>127</v>
      </c>
      <c r="X41" s="21">
        <v>335904.71427286998</v>
      </c>
      <c r="Y41" s="6">
        <v>7.0954273978041034</v>
      </c>
      <c r="Z41" s="21">
        <f t="shared" si="2"/>
        <v>2383387.5127032809</v>
      </c>
      <c r="AB41" s="4" t="s">
        <v>127</v>
      </c>
      <c r="AC41" s="21">
        <v>155176.685312733</v>
      </c>
      <c r="AD41" s="6">
        <v>9.6843279985647825</v>
      </c>
      <c r="AE41" s="21">
        <f t="shared" si="3"/>
        <v>1502781.9182985767</v>
      </c>
      <c r="AG41" s="4" t="s">
        <v>127</v>
      </c>
      <c r="AH41" s="21">
        <v>215837.42505652201</v>
      </c>
      <c r="AI41" s="19">
        <v>7.2753164701709467</v>
      </c>
      <c r="AJ41" s="21">
        <f t="shared" si="4"/>
        <v>1570285.5733930019</v>
      </c>
      <c r="AL41" s="4" t="s">
        <v>282</v>
      </c>
      <c r="AM41" s="14">
        <v>45110</v>
      </c>
      <c r="AN41" s="21">
        <f t="shared" si="5"/>
        <v>320149.29401431349</v>
      </c>
      <c r="AO41" s="21">
        <f t="shared" si="6"/>
        <v>2177074.0349064302</v>
      </c>
      <c r="AP41" s="23">
        <f t="shared" si="7"/>
        <v>6.8001837755390948</v>
      </c>
      <c r="AQ41" s="21">
        <f t="shared" si="8"/>
        <v>120012.959289386</v>
      </c>
      <c r="AR41" s="21">
        <f t="shared" si="9"/>
        <v>1240209.5455646969</v>
      </c>
      <c r="AS41" s="23">
        <f t="shared" si="10"/>
        <v>10.333963539505701</v>
      </c>
      <c r="AT41" s="21">
        <f t="shared" si="11"/>
        <v>234148.48138127499</v>
      </c>
      <c r="AU41" s="21">
        <f t="shared" si="12"/>
        <v>1541252.7233830835</v>
      </c>
      <c r="AV41" s="23">
        <f t="shared" si="13"/>
        <v>6.5823733482746327</v>
      </c>
      <c r="AY41" s="4">
        <v>40</v>
      </c>
      <c r="AZ41" s="22">
        <v>1830.26323436441</v>
      </c>
      <c r="BA41" s="22">
        <v>6.0503717523546427E-3</v>
      </c>
      <c r="BB41" s="22">
        <v>1.3639814030795559E-2</v>
      </c>
      <c r="BE41" s="22">
        <v>2.6641357377158365E-3</v>
      </c>
      <c r="BF41" s="22">
        <v>3.5615742864099614E-3</v>
      </c>
      <c r="BG41" s="22">
        <v>7.745609943271589E-3</v>
      </c>
      <c r="BH41" s="22">
        <v>4.2327863456768089E-2</v>
      </c>
      <c r="BI41" s="22">
        <v>1</v>
      </c>
      <c r="BK41" s="4" t="s">
        <v>282</v>
      </c>
      <c r="BL41" s="21">
        <v>1441.8148956368873</v>
      </c>
      <c r="BM41" s="12">
        <v>7.1478281456308504E-3</v>
      </c>
      <c r="BN41" s="12">
        <v>2.4856810888772018E-2</v>
      </c>
      <c r="BO41" s="12">
        <v>1.7990625E-2</v>
      </c>
      <c r="BP41" s="12">
        <v>1.040981002300527E-3</v>
      </c>
      <c r="BQ41" s="12">
        <v>2.7527538541808972E-3</v>
      </c>
      <c r="BR41" s="12">
        <v>3.5295314823368239E-3</v>
      </c>
      <c r="BS41" s="12">
        <v>7.3583294461080093E-3</v>
      </c>
      <c r="BT41" s="12">
        <v>2.6623342793737587E-2</v>
      </c>
      <c r="BU41" s="12">
        <f t="shared" si="30"/>
        <v>1</v>
      </c>
      <c r="BW41" s="8" t="s">
        <v>359</v>
      </c>
      <c r="BX41" s="8" t="s">
        <v>345</v>
      </c>
      <c r="BY41" s="8" t="s">
        <v>53</v>
      </c>
      <c r="BZ41" s="8" t="str">
        <f t="shared" si="15"/>
        <v>TV.GOB-CoFi</v>
      </c>
    </row>
    <row r="42" spans="1:78" x14ac:dyDescent="0.25">
      <c r="A42" s="8" t="s">
        <v>40</v>
      </c>
      <c r="B42" s="8" t="s">
        <v>61</v>
      </c>
      <c r="C42" s="8" t="s">
        <v>6</v>
      </c>
      <c r="D42" s="5">
        <v>3.25788785030642E-2</v>
      </c>
      <c r="E42" s="6">
        <v>85.038278477395394</v>
      </c>
      <c r="F42" s="12">
        <v>2438.9936339999999</v>
      </c>
      <c r="G42" s="10">
        <v>0.65</v>
      </c>
      <c r="H42" s="21">
        <v>2026791.6499999997</v>
      </c>
      <c r="I42" s="21">
        <v>0</v>
      </c>
      <c r="W42" s="4" t="s">
        <v>128</v>
      </c>
      <c r="X42" s="21">
        <v>488111.93716233602</v>
      </c>
      <c r="Y42" s="6">
        <v>6.8710913424993034</v>
      </c>
      <c r="Z42" s="21">
        <f t="shared" si="2"/>
        <v>3353861.7056066911</v>
      </c>
      <c r="AB42" s="4" t="s">
        <v>128</v>
      </c>
      <c r="AC42" s="21">
        <v>197556.83778297401</v>
      </c>
      <c r="AD42" s="6">
        <v>9.685687795990896</v>
      </c>
      <c r="AE42" s="21">
        <f t="shared" si="3"/>
        <v>1913473.8527291045</v>
      </c>
      <c r="AG42" s="4" t="s">
        <v>128</v>
      </c>
      <c r="AH42" s="21">
        <v>407301.15567311703</v>
      </c>
      <c r="AI42" s="19">
        <v>6.4140784297382094</v>
      </c>
      <c r="AJ42" s="21">
        <f t="shared" si="4"/>
        <v>2612461.5570103843</v>
      </c>
      <c r="AL42" s="4" t="s">
        <v>283</v>
      </c>
      <c r="AM42" s="14">
        <v>45117</v>
      </c>
      <c r="AN42" s="21">
        <f t="shared" si="5"/>
        <v>391341.29065537348</v>
      </c>
      <c r="AO42" s="21">
        <f t="shared" si="6"/>
        <v>2436726.775855192</v>
      </c>
      <c r="AP42" s="23">
        <f t="shared" si="7"/>
        <v>6.2266027992457467</v>
      </c>
      <c r="AQ42" s="21">
        <f t="shared" si="8"/>
        <v>116866.54268758249</v>
      </c>
      <c r="AR42" s="21">
        <f t="shared" si="9"/>
        <v>1216002.0374209762</v>
      </c>
      <c r="AS42" s="23">
        <f t="shared" si="10"/>
        <v>10.405048437786814</v>
      </c>
      <c r="AT42" s="21">
        <f t="shared" si="11"/>
        <v>214879.20808178949</v>
      </c>
      <c r="AU42" s="21">
        <f t="shared" si="12"/>
        <v>1467512.8024119814</v>
      </c>
      <c r="AV42" s="23">
        <f t="shared" si="13"/>
        <v>6.8294778983613993</v>
      </c>
      <c r="AY42" s="4">
        <v>41</v>
      </c>
      <c r="AZ42" s="22">
        <v>1725.3903664173188</v>
      </c>
      <c r="BA42" s="22">
        <v>5.9676219420975582E-3</v>
      </c>
      <c r="BB42" s="22">
        <v>1.3823863268031268E-2</v>
      </c>
      <c r="BF42" s="22">
        <v>6.2956644616757942E-3</v>
      </c>
      <c r="BH42" s="22">
        <v>4.3670363209520412E-2</v>
      </c>
      <c r="BI42" s="22">
        <v>1</v>
      </c>
      <c r="BK42" s="4" t="s">
        <v>283</v>
      </c>
      <c r="BL42" s="21">
        <v>1281.6132405661219</v>
      </c>
      <c r="BM42" s="12">
        <v>6.6963863680120595E-3</v>
      </c>
      <c r="BN42" s="12">
        <v>2.3286907043165363E-2</v>
      </c>
      <c r="BO42" s="12">
        <v>1.6854374999999998E-2</v>
      </c>
      <c r="BP42" s="12">
        <v>9.75234833734178E-4</v>
      </c>
      <c r="BQ42" s="12">
        <v>2.578895716022103E-3</v>
      </c>
      <c r="BR42" s="12">
        <v>3.306613704505025E-3</v>
      </c>
      <c r="BS42" s="12">
        <v>6.893592849511714E-3</v>
      </c>
      <c r="BT42" s="12">
        <v>2.9846451654314321E-2</v>
      </c>
      <c r="BU42" s="12">
        <f t="shared" si="30"/>
        <v>1</v>
      </c>
      <c r="BW42" s="8" t="s">
        <v>394</v>
      </c>
      <c r="BX42" s="8" t="s">
        <v>347</v>
      </c>
      <c r="BY42" s="8" t="s">
        <v>53</v>
      </c>
      <c r="BZ42" s="8" t="str">
        <f t="shared" si="15"/>
        <v>Display.Artisan-CoFi</v>
      </c>
    </row>
    <row r="43" spans="1:78" x14ac:dyDescent="0.25">
      <c r="A43" s="8" t="s">
        <v>53</v>
      </c>
      <c r="B43" s="8" t="s">
        <v>65</v>
      </c>
      <c r="C43" s="8" t="s">
        <v>6</v>
      </c>
      <c r="D43" s="5">
        <v>1.55921258952798E-2</v>
      </c>
      <c r="E43" s="6">
        <v>17.598043856188202</v>
      </c>
      <c r="F43" s="12">
        <v>2475.6871599999999</v>
      </c>
      <c r="G43" s="10">
        <v>0.65</v>
      </c>
      <c r="H43" s="21">
        <v>0</v>
      </c>
      <c r="I43" s="21">
        <v>0</v>
      </c>
      <c r="L43" s="8" t="s">
        <v>70</v>
      </c>
      <c r="M43" s="8" t="s">
        <v>60</v>
      </c>
      <c r="N43" s="43">
        <f>'Est-maxuplift'!E43</f>
        <v>6.6679666277825187E-3</v>
      </c>
      <c r="O43" s="21">
        <f>'Est-slope'!E43</f>
        <v>56888.155260676402</v>
      </c>
      <c r="P43" s="12" t="s">
        <v>444</v>
      </c>
      <c r="Q43" s="10" cm="1">
        <f t="array" ref="Q43">IFERROR(AVERAGEIFS(G$2:G$90,$B$2:$B$90,$L43,$A$2:$A$90,$M43),_xlfn.IFS(LEFT(L43,2)="tv",0.65,LEFT(L43,5)="search",0,TRUE,0.15))</f>
        <v>0.15</v>
      </c>
      <c r="R43" s="21">
        <f t="shared" ref="R43" si="33">SUMIFS(I$2:I$90,$B$2:$B$90,$L43,$A$2:$A$90,$M43)</f>
        <v>0</v>
      </c>
      <c r="S43" s="74">
        <v>1</v>
      </c>
      <c r="W43" s="4" t="s">
        <v>129</v>
      </c>
      <c r="X43" s="21">
        <v>353482.35631132103</v>
      </c>
      <c r="Y43" s="6">
        <v>8.1623305993551103</v>
      </c>
      <c r="Z43" s="21">
        <f t="shared" si="2"/>
        <v>2885239.8532520416</v>
      </c>
      <c r="AB43" s="4" t="s">
        <v>129</v>
      </c>
      <c r="AC43" s="21">
        <v>129891.67382388499</v>
      </c>
      <c r="AD43" s="6">
        <v>11.89321650414686</v>
      </c>
      <c r="AE43" s="21">
        <f t="shared" si="3"/>
        <v>1544829.7988734897</v>
      </c>
      <c r="AG43" s="4" t="s">
        <v>129</v>
      </c>
      <c r="AH43" s="21">
        <v>198836.674385722</v>
      </c>
      <c r="AI43" s="19">
        <v>8.2077702525646536</v>
      </c>
      <c r="AJ43" s="21">
        <f t="shared" si="4"/>
        <v>1632005.7411420133</v>
      </c>
      <c r="AL43" s="4" t="s">
        <v>284</v>
      </c>
      <c r="AM43" s="14">
        <v>45124</v>
      </c>
      <c r="AN43" s="21">
        <f t="shared" si="5"/>
        <v>230648.18602876749</v>
      </c>
      <c r="AO43" s="21">
        <f t="shared" si="6"/>
        <v>1769704.5379831023</v>
      </c>
      <c r="AP43" s="23">
        <f t="shared" si="7"/>
        <v>7.6727442277060725</v>
      </c>
      <c r="AQ43" s="21">
        <f t="shared" si="8"/>
        <v>108937.3696959301</v>
      </c>
      <c r="AR43" s="21">
        <f t="shared" si="9"/>
        <v>1156013.6338601096</v>
      </c>
      <c r="AS43" s="23">
        <f t="shared" si="10"/>
        <v>10.611727060115518</v>
      </c>
      <c r="AT43" s="21">
        <f t="shared" si="11"/>
        <v>209527.0442382365</v>
      </c>
      <c r="AU43" s="21">
        <f t="shared" si="12"/>
        <v>1403430.1128599993</v>
      </c>
      <c r="AV43" s="23">
        <f t="shared" si="13"/>
        <v>6.6980857672209169</v>
      </c>
      <c r="AY43" s="4">
        <v>42</v>
      </c>
      <c r="AZ43" s="22">
        <v>1946.9834473517333</v>
      </c>
      <c r="BA43" s="22">
        <v>5.9526460968375829E-3</v>
      </c>
      <c r="BB43" s="22">
        <v>9.2311909261148448E-3</v>
      </c>
      <c r="BF43" s="22">
        <v>3.1799288807650974E-3</v>
      </c>
      <c r="BH43" s="22">
        <v>4.3189036295511886E-2</v>
      </c>
      <c r="BI43" s="22">
        <v>1</v>
      </c>
      <c r="BK43" s="4" t="s">
        <v>284</v>
      </c>
      <c r="BL43" s="21">
        <v>1281.6132405661219</v>
      </c>
      <c r="BM43" s="12">
        <v>6.6963863680120595E-3</v>
      </c>
      <c r="BN43" s="12">
        <v>2.3286907043165363E-2</v>
      </c>
      <c r="BO43" s="12">
        <v>1.6854374999999998E-2</v>
      </c>
      <c r="BP43" s="12">
        <v>9.75234833734178E-4</v>
      </c>
      <c r="BQ43" s="12">
        <v>2.578895716022103E-3</v>
      </c>
      <c r="BR43" s="12">
        <v>3.306613704505025E-3</v>
      </c>
      <c r="BS43" s="12">
        <v>6.893592849511714E-3</v>
      </c>
      <c r="BT43" s="12">
        <v>3.2564840357367876E-2</v>
      </c>
      <c r="BU43" s="12">
        <f t="shared" si="30"/>
        <v>1</v>
      </c>
      <c r="BW43" s="8" t="s">
        <v>365</v>
      </c>
      <c r="BX43" s="8" t="s">
        <v>347</v>
      </c>
      <c r="BY43" s="8" t="s">
        <v>53</v>
      </c>
      <c r="BZ43" s="8" t="str">
        <f t="shared" si="15"/>
        <v>Display.GOB-CoFi</v>
      </c>
    </row>
    <row r="44" spans="1:78" x14ac:dyDescent="0.25">
      <c r="A44" s="8" t="s">
        <v>40</v>
      </c>
      <c r="B44" s="8" t="s">
        <v>65</v>
      </c>
      <c r="C44" s="8" t="s">
        <v>31</v>
      </c>
      <c r="D44" s="5">
        <v>1.02829843685647E-2</v>
      </c>
      <c r="E44" s="6">
        <v>88.366135375321605</v>
      </c>
      <c r="F44" s="12">
        <v>2475.6871599999999</v>
      </c>
      <c r="G44" s="10">
        <v>0.65</v>
      </c>
      <c r="H44" s="21">
        <v>0</v>
      </c>
      <c r="I44" s="21">
        <v>0</v>
      </c>
      <c r="L44" s="8" t="s">
        <v>334</v>
      </c>
      <c r="M44" s="8" t="s">
        <v>60</v>
      </c>
      <c r="N44" s="43">
        <f>'Est-maxuplift'!E44</f>
        <v>5.1707695545850103E-3</v>
      </c>
      <c r="O44" s="21">
        <f>'Est-slope'!E44</f>
        <v>5999900.7456418928</v>
      </c>
      <c r="P44" s="12" t="s">
        <v>444</v>
      </c>
      <c r="Q44" s="10" cm="1">
        <f t="array" ref="Q44">IFERROR(AVERAGEIFS(G$2:G$90,$B$2:$B$90,$L44,$A$2:$A$90,$M44),_xlfn.IFS(LEFT(L44,2)="tv",0.65,LEFT(L44,5)="search",0,TRUE,0.15))</f>
        <v>0</v>
      </c>
      <c r="R44" s="21">
        <f t="shared" ref="R44:R48" si="34">SUMIFS(I$2:I$90,$B$2:$B$90,$L44,$A$2:$A$90,$M44)</f>
        <v>186825.00014500003</v>
      </c>
      <c r="S44" s="35">
        <v>2.04</v>
      </c>
      <c r="W44" s="4" t="s">
        <v>130</v>
      </c>
      <c r="X44" s="21">
        <v>317125.81340136199</v>
      </c>
      <c r="Y44" s="6">
        <v>8.0939011753997807</v>
      </c>
      <c r="Z44" s="21">
        <f t="shared" si="2"/>
        <v>2566784.9938388951</v>
      </c>
      <c r="AB44" s="4" t="s">
        <v>130</v>
      </c>
      <c r="AC44" s="21">
        <v>156422.60081801499</v>
      </c>
      <c r="AD44" s="6">
        <v>10.37288832635033</v>
      </c>
      <c r="AE44" s="21">
        <f t="shared" si="3"/>
        <v>1622554.1700025452</v>
      </c>
      <c r="AG44" s="4" t="s">
        <v>130</v>
      </c>
      <c r="AH44" s="21">
        <v>206357.08024090101</v>
      </c>
      <c r="AI44" s="19">
        <v>7.6762261725609626</v>
      </c>
      <c r="AJ44" s="21">
        <f t="shared" si="4"/>
        <v>1584043.6202384669</v>
      </c>
      <c r="AL44" s="4" t="s">
        <v>285</v>
      </c>
      <c r="AM44" s="14">
        <v>45131</v>
      </c>
      <c r="AN44" s="21">
        <f t="shared" si="5"/>
        <v>255011.21194764899</v>
      </c>
      <c r="AO44" s="21">
        <f t="shared" si="6"/>
        <v>1871700.3614557469</v>
      </c>
      <c r="AP44" s="23">
        <f t="shared" si="7"/>
        <v>7.3396787033818205</v>
      </c>
      <c r="AQ44" s="21">
        <f t="shared" si="8"/>
        <v>139745.15273096098</v>
      </c>
      <c r="AR44" s="21">
        <f t="shared" si="9"/>
        <v>1375259.9356127796</v>
      </c>
      <c r="AS44" s="23">
        <f t="shared" si="10"/>
        <v>9.8411995603199642</v>
      </c>
      <c r="AT44" s="21">
        <f t="shared" si="11"/>
        <v>241380.32206047649</v>
      </c>
      <c r="AU44" s="21">
        <f t="shared" si="12"/>
        <v>1565752.5743068741</v>
      </c>
      <c r="AV44" s="23">
        <f t="shared" si="13"/>
        <v>6.4866620482616781</v>
      </c>
      <c r="AY44" s="4">
        <v>43</v>
      </c>
      <c r="AZ44" s="22">
        <v>1944.8608207636205</v>
      </c>
      <c r="BA44" s="22">
        <v>6.8154568110571677E-3</v>
      </c>
      <c r="BB44" s="22">
        <v>9.3844528361956524E-3</v>
      </c>
      <c r="BF44" s="22">
        <v>3.1799473919799652E-3</v>
      </c>
      <c r="BH44" s="22">
        <v>4.3146701318461635E-2</v>
      </c>
      <c r="BI44" s="22">
        <v>1</v>
      </c>
      <c r="BK44" s="4" t="s">
        <v>285</v>
      </c>
      <c r="BL44" s="21">
        <v>1281.6132405661219</v>
      </c>
      <c r="BM44" s="12">
        <v>6.6963863680120595E-3</v>
      </c>
      <c r="BN44" s="12">
        <v>2.3286907043165363E-2</v>
      </c>
      <c r="BO44" s="12">
        <v>1.6854374999999998E-2</v>
      </c>
      <c r="BP44" s="12">
        <v>9.9932963397635294E-4</v>
      </c>
      <c r="BQ44" s="12">
        <v>2.578895716022103E-3</v>
      </c>
      <c r="BR44" s="12">
        <v>3.306613704505025E-3</v>
      </c>
      <c r="BS44" s="12">
        <v>6.893592849511714E-3</v>
      </c>
      <c r="BT44" s="12">
        <v>3.0911099696757111E-2</v>
      </c>
      <c r="BU44" s="12">
        <f t="shared" si="30"/>
        <v>1</v>
      </c>
      <c r="BW44" s="8" t="s">
        <v>395</v>
      </c>
      <c r="BX44" s="8" t="s">
        <v>58</v>
      </c>
      <c r="BY44" s="8" t="s">
        <v>53</v>
      </c>
      <c r="BZ44" s="8" t="str">
        <f t="shared" si="15"/>
        <v>Social.10GOB-CoFi</v>
      </c>
    </row>
    <row r="45" spans="1:78" x14ac:dyDescent="0.25">
      <c r="A45" s="8" t="s">
        <v>60</v>
      </c>
      <c r="B45" s="8" t="s">
        <v>65</v>
      </c>
      <c r="C45" s="8" t="s">
        <v>31</v>
      </c>
      <c r="D45" s="5">
        <v>2.7300285685096502E-3</v>
      </c>
      <c r="E45" s="6">
        <v>26.327831243436599</v>
      </c>
      <c r="F45" s="12">
        <v>2475.6871599999999</v>
      </c>
      <c r="G45" s="10">
        <v>0.65</v>
      </c>
      <c r="H45" s="21">
        <v>0</v>
      </c>
      <c r="I45" s="21">
        <v>0</v>
      </c>
      <c r="L45" s="8" t="s">
        <v>335</v>
      </c>
      <c r="M45" s="8" t="s">
        <v>60</v>
      </c>
      <c r="N45" s="43">
        <f>'Est-maxuplift'!E45</f>
        <v>1.0341824070998026E-2</v>
      </c>
      <c r="O45" s="21">
        <f>'Est-slope'!E45</f>
        <v>9502298.7898858842</v>
      </c>
      <c r="P45" s="12" t="s">
        <v>444</v>
      </c>
      <c r="Q45" s="10" cm="1">
        <f t="array" ref="Q45">IFERROR(AVERAGEIFS(G$2:G$90,$B$2:$B$90,$L45,$A$2:$A$90,$M45),_xlfn.IFS(LEFT(L45,2)="tv",0.65,LEFT(L45,5)="search",0,TRUE,0.15))</f>
        <v>7.4999999999999997E-2</v>
      </c>
      <c r="R45" s="21">
        <f t="shared" si="34"/>
        <v>136989.289972</v>
      </c>
      <c r="S45" s="35">
        <v>2.04</v>
      </c>
      <c r="W45" s="4" t="s">
        <v>131</v>
      </c>
      <c r="X45" s="21">
        <v>469197.33910382801</v>
      </c>
      <c r="Y45" s="6">
        <v>6.9501824216360353</v>
      </c>
      <c r="Z45" s="21">
        <f t="shared" si="2"/>
        <v>3261007.0985178272</v>
      </c>
      <c r="AB45" s="4" t="s">
        <v>131</v>
      </c>
      <c r="AC45" s="21">
        <v>160392.35284934501</v>
      </c>
      <c r="AD45" s="6">
        <v>10.38624331925592</v>
      </c>
      <c r="AE45" s="21">
        <f t="shared" si="3"/>
        <v>1665874.0032412477</v>
      </c>
      <c r="AG45" s="4" t="s">
        <v>131</v>
      </c>
      <c r="AH45" s="21">
        <v>269122.647723409</v>
      </c>
      <c r="AI45" s="19">
        <v>7.0619922158258479</v>
      </c>
      <c r="AJ45" s="21">
        <f t="shared" si="4"/>
        <v>1900542.0433251562</v>
      </c>
      <c r="AL45" s="4" t="s">
        <v>286</v>
      </c>
      <c r="AM45" s="14">
        <v>45138</v>
      </c>
      <c r="AN45" s="21">
        <f t="shared" si="5"/>
        <v>290283.21400129853</v>
      </c>
      <c r="AO45" s="21">
        <f t="shared" si="6"/>
        <v>1989016.113063606</v>
      </c>
      <c r="AP45" s="23">
        <f t="shared" si="7"/>
        <v>6.8519846037487664</v>
      </c>
      <c r="AQ45" s="21">
        <f t="shared" si="8"/>
        <v>127193.24193917849</v>
      </c>
      <c r="AR45" s="21">
        <f t="shared" si="9"/>
        <v>1262557.6924858117</v>
      </c>
      <c r="AS45" s="23">
        <f t="shared" si="10"/>
        <v>9.9262954008951514</v>
      </c>
      <c r="AT45" s="21">
        <f t="shared" si="11"/>
        <v>200886.29164899149</v>
      </c>
      <c r="AU45" s="21">
        <f t="shared" si="12"/>
        <v>1360499.9766989264</v>
      </c>
      <c r="AV45" s="23">
        <f t="shared" si="13"/>
        <v>6.7724878862124012</v>
      </c>
      <c r="AY45" s="4">
        <v>44</v>
      </c>
      <c r="AZ45" s="22">
        <v>2085.2620813272074</v>
      </c>
      <c r="BA45" s="22">
        <v>9.8269037692071733E-3</v>
      </c>
      <c r="BB45" s="22">
        <v>6.8083661274776506E-3</v>
      </c>
      <c r="BE45" s="22">
        <v>1.9898483093564161E-3</v>
      </c>
      <c r="BF45" s="22">
        <v>2.4775032817490254E-3</v>
      </c>
      <c r="BH45" s="22">
        <v>4.669078736291285E-2</v>
      </c>
      <c r="BI45" s="22">
        <v>1</v>
      </c>
      <c r="BK45" s="4" t="s">
        <v>286</v>
      </c>
      <c r="BL45" s="21">
        <v>1679.6010050259222</v>
      </c>
      <c r="BM45" s="12">
        <v>6.6963863680120595E-3</v>
      </c>
      <c r="BN45" s="12">
        <v>2.3286907043165363E-2</v>
      </c>
      <c r="BO45" s="12">
        <v>1.6854374999999998E-2</v>
      </c>
      <c r="BP45" s="12">
        <v>9.75234833734178E-4</v>
      </c>
      <c r="BQ45" s="12">
        <v>2.578895716022103E-3</v>
      </c>
      <c r="BR45" s="12">
        <v>3.306613704505025E-3</v>
      </c>
      <c r="BS45" s="12">
        <v>6.893592849511714E-3</v>
      </c>
      <c r="BT45" s="12">
        <v>4.5616318469427486E-2</v>
      </c>
      <c r="BU45" s="12">
        <f t="shared" si="30"/>
        <v>1</v>
      </c>
      <c r="BW45" s="8" t="s">
        <v>396</v>
      </c>
      <c r="BX45" s="8" t="s">
        <v>58</v>
      </c>
      <c r="BY45" s="8" t="s">
        <v>53</v>
      </c>
      <c r="BZ45" s="8" t="str">
        <f t="shared" si="15"/>
        <v>Social.13GOB-CoFi</v>
      </c>
    </row>
    <row r="46" spans="1:78" x14ac:dyDescent="0.25">
      <c r="A46" s="8" t="s">
        <v>53</v>
      </c>
      <c r="B46" s="8" t="s">
        <v>61</v>
      </c>
      <c r="C46" s="8" t="s">
        <v>51</v>
      </c>
      <c r="D46" s="5">
        <v>4.3794743965539602E-3</v>
      </c>
      <c r="E46" s="6">
        <v>119.41122825394901</v>
      </c>
      <c r="F46" s="12">
        <v>2438.9936339999999</v>
      </c>
      <c r="G46" s="10">
        <v>0.65</v>
      </c>
      <c r="H46" s="21">
        <v>0</v>
      </c>
      <c r="I46" s="21">
        <v>0</v>
      </c>
      <c r="L46" s="8" t="s">
        <v>71</v>
      </c>
      <c r="M46" s="8" t="s">
        <v>60</v>
      </c>
      <c r="N46" s="43">
        <f>'Est-maxuplift'!E46</f>
        <v>1.6594108293476611E-2</v>
      </c>
      <c r="O46" s="21">
        <f>'Est-slope'!E46</f>
        <v>6141938.6897075437</v>
      </c>
      <c r="P46" s="12" t="s">
        <v>444</v>
      </c>
      <c r="Q46" s="10" cm="1">
        <f t="array" ref="Q46">IFERROR(AVERAGEIFS(G$2:G$90,$B$2:$B$90,$L46,$A$2:$A$90,$M46),_xlfn.IFS(LEFT(L46,2)="tv",0.65,LEFT(L46,5)="search",0,TRUE,0.15))</f>
        <v>0</v>
      </c>
      <c r="R46" s="21">
        <f t="shared" si="34"/>
        <v>150377.88845299996</v>
      </c>
      <c r="S46" s="74">
        <v>3.05</v>
      </c>
      <c r="W46" s="4" t="s">
        <v>132</v>
      </c>
      <c r="X46" s="21">
        <v>429964.752145304</v>
      </c>
      <c r="Y46" s="6">
        <v>6.9469025792937078</v>
      </c>
      <c r="Z46" s="21">
        <f t="shared" si="2"/>
        <v>2986923.2456835923</v>
      </c>
      <c r="AB46" s="4" t="s">
        <v>132</v>
      </c>
      <c r="AC46" s="21">
        <v>129810.490887561</v>
      </c>
      <c r="AD46" s="6">
        <v>11.37651601574847</v>
      </c>
      <c r="AE46" s="21">
        <f t="shared" si="3"/>
        <v>1476791.1285945084</v>
      </c>
      <c r="AG46" s="4" t="s">
        <v>132</v>
      </c>
      <c r="AH46" s="21">
        <v>289817.76768666599</v>
      </c>
      <c r="AI46" s="19">
        <v>7.1499545296672231</v>
      </c>
      <c r="AJ46" s="21">
        <f t="shared" si="4"/>
        <v>2072183.8608493204</v>
      </c>
      <c r="AL46" s="4" t="s">
        <v>287</v>
      </c>
      <c r="AM46" s="14">
        <v>45145</v>
      </c>
      <c r="AN46" s="21">
        <f t="shared" si="5"/>
        <v>329127.09109349351</v>
      </c>
      <c r="AO46" s="21">
        <f t="shared" si="6"/>
        <v>2192226.1669742502</v>
      </c>
      <c r="AP46" s="23">
        <f t="shared" si="7"/>
        <v>6.6607284125131931</v>
      </c>
      <c r="AQ46" s="21">
        <f t="shared" si="8"/>
        <v>98961.417574702558</v>
      </c>
      <c r="AR46" s="21">
        <f t="shared" si="9"/>
        <v>1074564.3033723538</v>
      </c>
      <c r="AS46" s="23">
        <f t="shared" si="10"/>
        <v>10.858416640618575</v>
      </c>
      <c r="AT46" s="21">
        <f t="shared" si="11"/>
        <v>182227.90960488049</v>
      </c>
      <c r="AU46" s="21">
        <f t="shared" si="12"/>
        <v>1264106.4964281335</v>
      </c>
      <c r="AV46" s="23">
        <f t="shared" si="13"/>
        <v>6.9369532865138988</v>
      </c>
      <c r="AY46" s="4">
        <v>45</v>
      </c>
      <c r="AZ46" s="22">
        <v>1650.6523731634045</v>
      </c>
      <c r="BA46" s="22">
        <v>8.9256198751394705E-3</v>
      </c>
      <c r="BB46" s="22">
        <v>7.046697983997062E-3</v>
      </c>
      <c r="BE46" s="22">
        <v>1.9054293533226406E-3</v>
      </c>
      <c r="BF46" s="22">
        <v>2.6176320836314663E-3</v>
      </c>
      <c r="BH46" s="22">
        <v>4.7405161421362967E-2</v>
      </c>
      <c r="BI46" s="22">
        <v>1</v>
      </c>
      <c r="BK46" s="4" t="s">
        <v>287</v>
      </c>
      <c r="BL46" s="21">
        <v>1785.0855563801672</v>
      </c>
      <c r="BM46" s="12">
        <v>7.8249908120590368E-3</v>
      </c>
      <c r="BN46" s="12">
        <v>2.7211666657181995E-2</v>
      </c>
      <c r="BO46" s="12">
        <v>1.9695000000000001E-2</v>
      </c>
      <c r="BP46" s="12">
        <v>1.1396002551500508E-3</v>
      </c>
      <c r="BQ46" s="12">
        <v>3.0135410614190871E-3</v>
      </c>
      <c r="BR46" s="12">
        <v>3.8639081490845235E-3</v>
      </c>
      <c r="BS46" s="12">
        <v>8.0554343410024522E-3</v>
      </c>
      <c r="BT46" s="12">
        <v>4.8810636368271453E-2</v>
      </c>
      <c r="BU46" s="12">
        <f t="shared" si="30"/>
        <v>1</v>
      </c>
      <c r="BW46" s="8" t="s">
        <v>397</v>
      </c>
      <c r="BX46" s="8" t="s">
        <v>346</v>
      </c>
      <c r="BY46" s="8" t="s">
        <v>53</v>
      </c>
      <c r="BZ46" s="8" t="str">
        <f t="shared" si="15"/>
        <v>VOD.Artisan-CoFi</v>
      </c>
    </row>
    <row r="47" spans="1:78" x14ac:dyDescent="0.25">
      <c r="A47" s="8" t="s">
        <v>60</v>
      </c>
      <c r="B47" s="8" t="s">
        <v>61</v>
      </c>
      <c r="C47" s="8" t="s">
        <v>51</v>
      </c>
      <c r="D47" s="5">
        <v>5.89663183538077E-3</v>
      </c>
      <c r="E47" s="6">
        <v>124.658534223583</v>
      </c>
      <c r="F47" s="12">
        <v>2438.9936339999999</v>
      </c>
      <c r="G47" s="10">
        <v>0.65</v>
      </c>
      <c r="H47" s="21">
        <v>0</v>
      </c>
      <c r="I47" s="21">
        <v>0</v>
      </c>
      <c r="L47" s="8" t="s">
        <v>72</v>
      </c>
      <c r="M47" s="8" t="s">
        <v>60</v>
      </c>
      <c r="N47" s="43">
        <f>'Est-maxuplift'!E47</f>
        <v>1.0503671756571888E-2</v>
      </c>
      <c r="O47" s="21">
        <f>'Est-slope'!E47</f>
        <v>2299161.2477619587</v>
      </c>
      <c r="P47" s="12" t="s">
        <v>444</v>
      </c>
      <c r="Q47" s="10" cm="1">
        <f t="array" ref="Q47">IFERROR(AVERAGEIFS(G$2:G$90,$B$2:$B$90,$L47,$A$2:$A$90,$M47),_xlfn.IFS(LEFT(L47,2)="tv",0.65,LEFT(L47,5)="search",0,TRUE,0.15))</f>
        <v>0.3</v>
      </c>
      <c r="R47" s="21">
        <f t="shared" si="34"/>
        <v>0</v>
      </c>
      <c r="S47" s="74">
        <v>3.39</v>
      </c>
      <c r="W47" s="4" t="s">
        <v>133</v>
      </c>
      <c r="X47" s="21">
        <v>235863.64722423599</v>
      </c>
      <c r="Y47" s="6">
        <v>8.2403286630972623</v>
      </c>
      <c r="Z47" s="21">
        <f t="shared" si="2"/>
        <v>1943593.9728045329</v>
      </c>
      <c r="AB47" s="4" t="s">
        <v>133</v>
      </c>
      <c r="AC47" s="21">
        <v>109705.92397597599</v>
      </c>
      <c r="AD47" s="6">
        <v>10.957908058297051</v>
      </c>
      <c r="AE47" s="21">
        <f t="shared" si="3"/>
        <v>1202147.4283792709</v>
      </c>
      <c r="AG47" s="4" t="s">
        <v>133</v>
      </c>
      <c r="AH47" s="21">
        <v>184254.430951897</v>
      </c>
      <c r="AI47" s="19">
        <v>7.4840989245367977</v>
      </c>
      <c r="AJ47" s="21">
        <f t="shared" si="4"/>
        <v>1378978.388528232</v>
      </c>
      <c r="AL47" s="4" t="s">
        <v>288</v>
      </c>
      <c r="AM47" s="14">
        <v>45152</v>
      </c>
      <c r="AN47" s="21">
        <f t="shared" si="5"/>
        <v>290379.33513653348</v>
      </c>
      <c r="AO47" s="21">
        <f t="shared" si="6"/>
        <v>2000455.6183596475</v>
      </c>
      <c r="AP47" s="23">
        <f t="shared" si="7"/>
        <v>6.8891115045051432</v>
      </c>
      <c r="AQ47" s="21">
        <f t="shared" si="8"/>
        <v>140247.726458766</v>
      </c>
      <c r="AR47" s="21">
        <f t="shared" si="9"/>
        <v>1348259.8656647028</v>
      </c>
      <c r="AS47" s="23">
        <f t="shared" si="10"/>
        <v>9.6134169138285639</v>
      </c>
      <c r="AT47" s="21">
        <f t="shared" si="11"/>
        <v>256952.68964802951</v>
      </c>
      <c r="AU47" s="21">
        <f t="shared" si="12"/>
        <v>1605042.6568271131</v>
      </c>
      <c r="AV47" s="23">
        <f t="shared" si="13"/>
        <v>6.2464520570914432</v>
      </c>
      <c r="AY47" s="4">
        <v>46</v>
      </c>
      <c r="AZ47" s="22">
        <v>1731.9975466831138</v>
      </c>
      <c r="BA47" s="22">
        <v>1.1088053808468976E-2</v>
      </c>
      <c r="BB47" s="22">
        <v>7.8383065833006384E-3</v>
      </c>
      <c r="BE47" s="22">
        <v>1.9812193530390288E-3</v>
      </c>
      <c r="BF47" s="22">
        <v>2.1314403434916215E-3</v>
      </c>
      <c r="BH47" s="22">
        <v>5.0779524097344951E-2</v>
      </c>
      <c r="BI47" s="22">
        <v>1</v>
      </c>
      <c r="BK47" s="4" t="s">
        <v>288</v>
      </c>
      <c r="BL47" s="21">
        <v>1690.7075426683041</v>
      </c>
      <c r="BM47" s="12">
        <v>7.8249908120590368E-3</v>
      </c>
      <c r="BN47" s="12">
        <v>2.7211666657181995E-2</v>
      </c>
      <c r="BO47" s="12">
        <v>1.9695000000000001E-2</v>
      </c>
      <c r="BP47" s="12">
        <v>1.1396002551500508E-3</v>
      </c>
      <c r="BQ47" s="12">
        <v>3.0135410614190871E-3</v>
      </c>
      <c r="BR47" s="12">
        <v>3.8639081490845235E-3</v>
      </c>
      <c r="BS47" s="12">
        <v>8.0554343410024522E-3</v>
      </c>
      <c r="BT47" s="12">
        <v>4.6782225344326633E-2</v>
      </c>
      <c r="BU47" s="12">
        <f t="shared" si="30"/>
        <v>1</v>
      </c>
      <c r="BW47" s="8" t="s">
        <v>398</v>
      </c>
      <c r="BX47" s="8" t="s">
        <v>346</v>
      </c>
      <c r="BY47" s="8" t="s">
        <v>53</v>
      </c>
      <c r="BZ47" s="8" t="str">
        <f t="shared" si="15"/>
        <v>VOD.10GOB-CoFi</v>
      </c>
    </row>
    <row r="48" spans="1:78" x14ac:dyDescent="0.25">
      <c r="A48" s="8" t="s">
        <v>53</v>
      </c>
      <c r="C48" s="70" t="s">
        <v>42</v>
      </c>
      <c r="D48" s="5" t="s">
        <v>452</v>
      </c>
      <c r="E48" s="5" t="s">
        <v>452</v>
      </c>
      <c r="F48" s="5" t="s">
        <v>452</v>
      </c>
      <c r="G48" s="5" t="s">
        <v>452</v>
      </c>
      <c r="H48" s="21">
        <v>0</v>
      </c>
      <c r="I48" s="21">
        <v>0</v>
      </c>
      <c r="L48" s="70" t="s">
        <v>75</v>
      </c>
      <c r="M48" s="70" t="s">
        <v>60</v>
      </c>
      <c r="N48" s="78">
        <f>'Est-maxuplift'!E48</f>
        <v>3.7179886742403641E-2</v>
      </c>
      <c r="O48" s="76">
        <f>'Est-slope'!E48</f>
        <v>112.36681093483392</v>
      </c>
      <c r="P48" s="75" t="s">
        <v>444</v>
      </c>
      <c r="Q48" s="10" cm="1">
        <f t="array" ref="Q48">IFERROR(AVERAGEIFS(G$2:G$90,$B$2:$B$90,$L48,$A$2:$A$90,$M48),_xlfn.IFS(LEFT(L48,2)="tv",0.65,LEFT(L48,5)="search",0,TRUE,0.15))</f>
        <v>0.65</v>
      </c>
      <c r="R48" s="76">
        <f t="shared" si="34"/>
        <v>0</v>
      </c>
      <c r="S48" s="77">
        <v>2.04</v>
      </c>
      <c r="W48" s="4" t="s">
        <v>134</v>
      </c>
      <c r="X48" s="21">
        <v>235708.152928492</v>
      </c>
      <c r="Y48" s="6">
        <v>8.1632715285633495</v>
      </c>
      <c r="Z48" s="21">
        <f t="shared" si="2"/>
        <v>1924149.6538514146</v>
      </c>
      <c r="AB48" s="4" t="s">
        <v>134</v>
      </c>
      <c r="AC48" s="21">
        <v>99038.205063805493</v>
      </c>
      <c r="AD48" s="6">
        <v>11.559989191136729</v>
      </c>
      <c r="AE48" s="21">
        <f t="shared" si="3"/>
        <v>1144880.5800471744</v>
      </c>
      <c r="AG48" s="4" t="s">
        <v>134</v>
      </c>
      <c r="AH48" s="21">
        <v>149202.355265302</v>
      </c>
      <c r="AI48" s="19">
        <v>8.1135161605049504</v>
      </c>
      <c r="AJ48" s="21">
        <f t="shared" si="4"/>
        <v>1210555.7206304288</v>
      </c>
      <c r="AL48" s="4" t="s">
        <v>289</v>
      </c>
      <c r="AM48" s="14">
        <v>45159</v>
      </c>
      <c r="AN48" s="21">
        <f t="shared" si="5"/>
        <v>328074.70488976047</v>
      </c>
      <c r="AO48" s="21">
        <f t="shared" si="6"/>
        <v>2190533.0095088505</v>
      </c>
      <c r="AP48" s="23">
        <f t="shared" si="7"/>
        <v>6.6769335668378105</v>
      </c>
      <c r="AQ48" s="21">
        <f t="shared" si="8"/>
        <v>128882.724156953</v>
      </c>
      <c r="AR48" s="21">
        <f t="shared" si="9"/>
        <v>1291157.5056259912</v>
      </c>
      <c r="AS48" s="23">
        <f t="shared" si="10"/>
        <v>10.018080499707807</v>
      </c>
      <c r="AT48" s="21">
        <f t="shared" si="11"/>
        <v>215113.42565182853</v>
      </c>
      <c r="AU48" s="21">
        <f t="shared" si="12"/>
        <v>1462047.9129358225</v>
      </c>
      <c r="AV48" s="23">
        <f t="shared" si="13"/>
        <v>6.7966372089774518</v>
      </c>
      <c r="AY48" s="4">
        <v>47</v>
      </c>
      <c r="BA48" s="22">
        <v>1.0457123985973406E-2</v>
      </c>
      <c r="BB48" s="22">
        <v>8.1199612151345562E-3</v>
      </c>
      <c r="BE48" s="22">
        <v>2.1106268843444115E-3</v>
      </c>
      <c r="BF48" s="22">
        <v>2.1942944901589788E-3</v>
      </c>
      <c r="BH48" s="22">
        <v>5.3909193110309013E-2</v>
      </c>
      <c r="BI48" s="22">
        <v>1</v>
      </c>
      <c r="BK48" s="4" t="s">
        <v>289</v>
      </c>
      <c r="BL48" s="21">
        <v>1640.0237687431245</v>
      </c>
      <c r="BM48" s="12">
        <v>7.8249908120590368E-3</v>
      </c>
      <c r="BN48" s="12">
        <v>2.7211666657181995E-2</v>
      </c>
      <c r="BO48" s="12">
        <v>1.9695000000000001E-2</v>
      </c>
      <c r="BP48" s="12">
        <v>1.1396002551500508E-3</v>
      </c>
      <c r="BQ48" s="12">
        <v>3.0135410614190871E-3</v>
      </c>
      <c r="BR48" s="12">
        <v>3.8639081490845235E-3</v>
      </c>
      <c r="BS48" s="12">
        <v>8.0554343410024522E-3</v>
      </c>
      <c r="BT48" s="12">
        <v>4.802642104021012E-2</v>
      </c>
      <c r="BU48" s="12">
        <f t="shared" si="30"/>
        <v>1</v>
      </c>
      <c r="BW48" s="8" t="s">
        <v>399</v>
      </c>
      <c r="BX48" s="8" t="s">
        <v>346</v>
      </c>
      <c r="BY48" s="8" t="s">
        <v>53</v>
      </c>
      <c r="BZ48" s="8" t="str">
        <f t="shared" si="15"/>
        <v>VOD.13GOB-CoFi</v>
      </c>
    </row>
    <row r="49" spans="1:78" x14ac:dyDescent="0.25">
      <c r="A49" s="8" t="s">
        <v>40</v>
      </c>
      <c r="C49" s="70" t="s">
        <v>29</v>
      </c>
      <c r="D49" s="5" t="s">
        <v>452</v>
      </c>
      <c r="E49" s="5" t="s">
        <v>452</v>
      </c>
      <c r="F49" s="5" t="s">
        <v>452</v>
      </c>
      <c r="G49" s="5" t="s">
        <v>452</v>
      </c>
      <c r="H49" s="21">
        <v>0</v>
      </c>
      <c r="I49" s="21">
        <v>0</v>
      </c>
      <c r="W49" s="4" t="s">
        <v>135</v>
      </c>
      <c r="X49" s="21">
        <v>230993.2449847</v>
      </c>
      <c r="Y49" s="6">
        <v>8.4743268747651399</v>
      </c>
      <c r="Z49" s="21">
        <f t="shared" si="2"/>
        <v>1957512.2638630511</v>
      </c>
      <c r="AB49" s="4" t="s">
        <v>135</v>
      </c>
      <c r="AC49" s="21">
        <v>102792.361632017</v>
      </c>
      <c r="AD49" s="6">
        <v>11.356050525820139</v>
      </c>
      <c r="AE49" s="21">
        <f t="shared" si="3"/>
        <v>1167315.2523615605</v>
      </c>
      <c r="AG49" s="4" t="s">
        <v>135</v>
      </c>
      <c r="AH49" s="21">
        <v>186331.704488257</v>
      </c>
      <c r="AI49" s="19">
        <v>7.4160848586331269</v>
      </c>
      <c r="AJ49" s="21">
        <f t="shared" si="4"/>
        <v>1381851.7323386651</v>
      </c>
      <c r="AL49" s="4" t="s">
        <v>290</v>
      </c>
      <c r="AM49" s="14">
        <v>45166</v>
      </c>
      <c r="AN49" s="21">
        <f t="shared" si="5"/>
        <v>287583.00118987449</v>
      </c>
      <c r="AO49" s="21">
        <f t="shared" si="6"/>
        <v>2045170.3454284079</v>
      </c>
      <c r="AP49" s="23">
        <f t="shared" si="7"/>
        <v>7.111582871611037</v>
      </c>
      <c r="AQ49" s="21">
        <f t="shared" si="8"/>
        <v>135407.79754491249</v>
      </c>
      <c r="AR49" s="21">
        <f t="shared" si="9"/>
        <v>1362437.9517920588</v>
      </c>
      <c r="AS49" s="23">
        <f t="shared" si="10"/>
        <v>10.06173925353273</v>
      </c>
      <c r="AT49" s="21">
        <f t="shared" si="11"/>
        <v>226911.29740825098</v>
      </c>
      <c r="AU49" s="21">
        <f t="shared" si="12"/>
        <v>1533360.8912635609</v>
      </c>
      <c r="AV49" s="23">
        <f t="shared" si="13"/>
        <v>6.7575343703790596</v>
      </c>
      <c r="AY49" s="4">
        <v>48</v>
      </c>
      <c r="BA49" s="22">
        <v>1.1544968429998196E-2</v>
      </c>
      <c r="BB49" s="22">
        <v>6.4689617495857759E-3</v>
      </c>
      <c r="BE49" s="22">
        <v>2.4286003471947503E-3</v>
      </c>
      <c r="BF49" s="22">
        <v>2.6308946139038392E-3</v>
      </c>
      <c r="BH49" s="22">
        <v>5.139225938182309E-2</v>
      </c>
      <c r="BI49" s="22">
        <v>1</v>
      </c>
      <c r="BK49" s="4" t="s">
        <v>290</v>
      </c>
      <c r="BL49" s="21">
        <v>2090.1152728342267</v>
      </c>
      <c r="BM49" s="12">
        <v>7.8249908120590368E-3</v>
      </c>
      <c r="BN49" s="12">
        <v>2.7211666657181995E-2</v>
      </c>
      <c r="BO49" s="12">
        <v>1.9695000000000001E-2</v>
      </c>
      <c r="BP49" s="12">
        <v>1.1396002551500508E-3</v>
      </c>
      <c r="BQ49" s="12">
        <v>3.0135410614190871E-3</v>
      </c>
      <c r="BR49" s="12">
        <v>3.8639081490845235E-3</v>
      </c>
      <c r="BS49" s="12">
        <v>8.0554343410024522E-3</v>
      </c>
      <c r="BT49" s="12">
        <v>3.9063675554210399E-2</v>
      </c>
      <c r="BU49" s="12">
        <f t="shared" si="30"/>
        <v>1</v>
      </c>
      <c r="BW49" s="8" t="s">
        <v>360</v>
      </c>
      <c r="BX49" s="8" t="s">
        <v>346</v>
      </c>
      <c r="BY49" s="8" t="s">
        <v>53</v>
      </c>
      <c r="BZ49" s="8" t="str">
        <f t="shared" si="15"/>
        <v>VOD.FishFriday-CoFi</v>
      </c>
    </row>
    <row r="50" spans="1:78" ht="13" x14ac:dyDescent="0.3">
      <c r="A50" s="8" t="s">
        <v>60</v>
      </c>
      <c r="C50" s="70" t="s">
        <v>29</v>
      </c>
      <c r="D50" s="5" t="s">
        <v>452</v>
      </c>
      <c r="E50" s="5" t="s">
        <v>452</v>
      </c>
      <c r="F50" s="5" t="s">
        <v>452</v>
      </c>
      <c r="G50" s="5" t="s">
        <v>452</v>
      </c>
      <c r="H50" s="21">
        <v>0</v>
      </c>
      <c r="I50" s="21">
        <v>0</v>
      </c>
      <c r="L50" s="72"/>
      <c r="W50" s="4" t="s">
        <v>136</v>
      </c>
      <c r="X50" s="21">
        <v>416754.48747286299</v>
      </c>
      <c r="Y50" s="6">
        <v>6.4015017744350491</v>
      </c>
      <c r="Z50" s="21">
        <f t="shared" si="2"/>
        <v>2667854.591061302</v>
      </c>
      <c r="AB50" s="4" t="s">
        <v>136</v>
      </c>
      <c r="AC50" s="21">
        <v>123722.895183074</v>
      </c>
      <c r="AD50" s="6">
        <v>10.532463631501701</v>
      </c>
      <c r="AE50" s="21">
        <f t="shared" si="3"/>
        <v>1303106.8938998238</v>
      </c>
      <c r="AG50" s="4" t="s">
        <v>136</v>
      </c>
      <c r="AH50" s="21">
        <v>163940.55705116599</v>
      </c>
      <c r="AI50" s="19">
        <v>7.8801963931928469</v>
      </c>
      <c r="AJ50" s="21">
        <f t="shared" si="4"/>
        <v>1291883.7863726243</v>
      </c>
      <c r="AL50" s="4" t="s">
        <v>291</v>
      </c>
      <c r="AM50" s="14">
        <v>45173</v>
      </c>
      <c r="AN50" s="21">
        <f t="shared" si="5"/>
        <v>348609.08602096396</v>
      </c>
      <c r="AO50" s="21">
        <f t="shared" si="6"/>
        <v>2288178.4408221194</v>
      </c>
      <c r="AP50" s="23">
        <f t="shared" si="7"/>
        <v>6.5637372420193243</v>
      </c>
      <c r="AQ50" s="21">
        <f t="shared" si="8"/>
        <v>131715.40721681551</v>
      </c>
      <c r="AR50" s="21">
        <f t="shared" si="9"/>
        <v>1306641.8651679286</v>
      </c>
      <c r="AS50" s="23">
        <f t="shared" si="10"/>
        <v>9.9201899973408398</v>
      </c>
      <c r="AT50" s="21">
        <f t="shared" si="11"/>
        <v>201926.92877309551</v>
      </c>
      <c r="AU50" s="21">
        <f t="shared" si="12"/>
        <v>1399070.5279920688</v>
      </c>
      <c r="AV50" s="23">
        <f t="shared" si="13"/>
        <v>6.9285980651159154</v>
      </c>
      <c r="AY50" s="4">
        <v>49</v>
      </c>
      <c r="BA50" s="22">
        <v>4.435458960176092E-3</v>
      </c>
      <c r="BB50" s="22">
        <v>5.5329404083152602E-3</v>
      </c>
      <c r="BE50" s="22">
        <v>2.338517482660838E-3</v>
      </c>
      <c r="BF50" s="22">
        <v>2.6315285739827313E-3</v>
      </c>
      <c r="BH50" s="22">
        <v>3.9225134513418657E-2</v>
      </c>
      <c r="BI50" s="22">
        <v>1</v>
      </c>
      <c r="BK50" s="4" t="s">
        <v>291</v>
      </c>
      <c r="BL50" s="21">
        <v>2828.7555777959278</v>
      </c>
      <c r="BM50" s="12">
        <v>7.8249908120590368E-3</v>
      </c>
      <c r="BN50" s="12">
        <v>2.7211666657181995E-2</v>
      </c>
      <c r="BO50" s="12">
        <v>1.9695000000000001E-2</v>
      </c>
      <c r="BP50" s="12">
        <v>1.1396002551500508E-3</v>
      </c>
      <c r="BQ50" s="12">
        <v>3.0135410614190871E-3</v>
      </c>
      <c r="BR50" s="12">
        <v>3.8639081490845235E-3</v>
      </c>
      <c r="BS50" s="12">
        <v>8.0554343410024522E-3</v>
      </c>
      <c r="BT50" s="12">
        <v>4.7447693916798539E-2</v>
      </c>
      <c r="BU50" s="12">
        <f t="shared" si="30"/>
        <v>1</v>
      </c>
      <c r="BZ50" s="8" t="str">
        <f t="shared" si="15"/>
        <v>-</v>
      </c>
    </row>
    <row r="51" spans="1:78" ht="13" x14ac:dyDescent="0.3">
      <c r="A51" s="8" t="s">
        <v>53</v>
      </c>
      <c r="B51" s="8" t="s">
        <v>65</v>
      </c>
      <c r="C51" s="8" t="s">
        <v>43</v>
      </c>
      <c r="D51" s="5">
        <v>3.1651999035981399E-2</v>
      </c>
      <c r="E51" s="6">
        <v>54.736546608801497</v>
      </c>
      <c r="F51" s="12">
        <v>2842.9786210000002</v>
      </c>
      <c r="G51" s="10">
        <v>0.65</v>
      </c>
      <c r="H51" s="21">
        <v>1307089.82</v>
      </c>
      <c r="I51" s="21">
        <v>0</v>
      </c>
      <c r="L51" s="72"/>
      <c r="W51" s="4" t="s">
        <v>137</v>
      </c>
      <c r="X51" s="21">
        <v>341381.965618991</v>
      </c>
      <c r="Y51" s="6">
        <v>6.9669408117023952</v>
      </c>
      <c r="Z51" s="21">
        <f t="shared" si="2"/>
        <v>2378387.9486501324</v>
      </c>
      <c r="AB51" s="4" t="s">
        <v>137</v>
      </c>
      <c r="AC51" s="21">
        <v>107269.65958985699</v>
      </c>
      <c r="AD51" s="6">
        <v>11.075411330033759</v>
      </c>
      <c r="AE51" s="21">
        <f t="shared" si="3"/>
        <v>1188055.6031903666</v>
      </c>
      <c r="AG51" s="4" t="s">
        <v>137</v>
      </c>
      <c r="AH51" s="21">
        <v>169267.55876302501</v>
      </c>
      <c r="AI51" s="19">
        <v>7.8049339272971334</v>
      </c>
      <c r="AJ51" s="21">
        <f t="shared" si="4"/>
        <v>1321122.1121802952</v>
      </c>
      <c r="AL51" s="4" t="s">
        <v>292</v>
      </c>
      <c r="AM51" s="14">
        <v>45180</v>
      </c>
      <c r="AN51" s="21">
        <f t="shared" si="5"/>
        <v>241297.1653229885</v>
      </c>
      <c r="AO51" s="21">
        <f t="shared" si="6"/>
        <v>1844419.0754279117</v>
      </c>
      <c r="AP51" s="23">
        <f t="shared" si="7"/>
        <v>7.6437660299865655</v>
      </c>
      <c r="AQ51" s="21">
        <f t="shared" si="8"/>
        <v>134805.17056130699</v>
      </c>
      <c r="AR51" s="21">
        <f t="shared" si="9"/>
        <v>1331836.5267599891</v>
      </c>
      <c r="AS51" s="23">
        <f t="shared" si="10"/>
        <v>9.8797139695342295</v>
      </c>
      <c r="AT51" s="21">
        <f t="shared" si="11"/>
        <v>207803.13182117551</v>
      </c>
      <c r="AU51" s="21">
        <f t="shared" si="12"/>
        <v>1434437.0959740044</v>
      </c>
      <c r="AV51" s="23">
        <f t="shared" si="13"/>
        <v>6.9028656276865243</v>
      </c>
      <c r="AY51" s="4">
        <v>50</v>
      </c>
      <c r="BA51" s="22">
        <v>4.2620196044143438E-3</v>
      </c>
      <c r="BB51" s="22">
        <v>5.7177875170949834E-3</v>
      </c>
      <c r="BE51" s="22">
        <v>1.9624462347148986E-3</v>
      </c>
      <c r="BF51" s="22">
        <v>2.9455781251515119E-3</v>
      </c>
      <c r="BH51" s="22">
        <v>3.7141090087045747E-2</v>
      </c>
      <c r="BI51" s="22">
        <v>1</v>
      </c>
      <c r="BK51" s="4" t="s">
        <v>292</v>
      </c>
      <c r="BL51" s="21">
        <v>1922.1607123485817</v>
      </c>
      <c r="BM51" s="12">
        <v>8.2011922934080266E-3</v>
      </c>
      <c r="BN51" s="12">
        <v>2.8519919861854207E-2</v>
      </c>
      <c r="BO51" s="12">
        <v>2.0641875000000001E-2</v>
      </c>
      <c r="BP51" s="12">
        <v>1.153311823057073E-3</v>
      </c>
      <c r="BQ51" s="12">
        <v>3.1584228432180814E-3</v>
      </c>
      <c r="BR51" s="12">
        <v>4.0496729639443564E-3</v>
      </c>
      <c r="BS51" s="12">
        <v>8.4427148381660318E-3</v>
      </c>
      <c r="BT51" s="12">
        <v>3.8623879425351677E-2</v>
      </c>
      <c r="BU51" s="12">
        <f t="shared" si="30"/>
        <v>1</v>
      </c>
      <c r="BW51" s="8" t="s">
        <v>368</v>
      </c>
      <c r="BX51" s="8" t="s">
        <v>369</v>
      </c>
      <c r="BY51" s="8" t="s">
        <v>53</v>
      </c>
      <c r="BZ51" s="8" t="str">
        <f t="shared" si="15"/>
        <v>Search.Other.Umbrella-CoFi</v>
      </c>
    </row>
    <row r="52" spans="1:78" ht="13" x14ac:dyDescent="0.3">
      <c r="A52" s="8" t="s">
        <v>40</v>
      </c>
      <c r="B52" s="8" t="s">
        <v>65</v>
      </c>
      <c r="C52" s="8" t="s">
        <v>30</v>
      </c>
      <c r="D52" s="5">
        <v>3.1009564832927502E-3</v>
      </c>
      <c r="E52" s="6">
        <v>83.112178603687596</v>
      </c>
      <c r="F52" s="12">
        <v>2842.9786210000002</v>
      </c>
      <c r="G52" s="10">
        <v>0.65</v>
      </c>
      <c r="H52" s="21">
        <v>0</v>
      </c>
      <c r="I52" s="21">
        <v>0</v>
      </c>
      <c r="L52" s="72"/>
      <c r="W52" s="4" t="s">
        <v>138</v>
      </c>
      <c r="X52" s="21">
        <v>249643.17493060901</v>
      </c>
      <c r="Y52" s="6">
        <v>7.6250276103138228</v>
      </c>
      <c r="Z52" s="21">
        <f t="shared" si="2"/>
        <v>1903536.1015722973</v>
      </c>
      <c r="AB52" s="4" t="s">
        <v>138</v>
      </c>
      <c r="AC52" s="21">
        <v>84324.001542804705</v>
      </c>
      <c r="AD52" s="6">
        <v>11.925349182221369</v>
      </c>
      <c r="AE52" s="21">
        <f t="shared" si="3"/>
        <v>1005593.1628401196</v>
      </c>
      <c r="AG52" s="4" t="s">
        <v>138</v>
      </c>
      <c r="AH52" s="21">
        <v>140631.10756854</v>
      </c>
      <c r="AI52" s="19">
        <v>8.0988621317505363</v>
      </c>
      <c r="AJ52" s="21">
        <f t="shared" si="4"/>
        <v>1138951.9516329849</v>
      </c>
      <c r="AL52" s="4" t="s">
        <v>293</v>
      </c>
      <c r="AM52" s="14">
        <v>45187</v>
      </c>
      <c r="AN52" s="21">
        <f t="shared" si="5"/>
        <v>285302.18935091398</v>
      </c>
      <c r="AO52" s="21">
        <f t="shared" si="6"/>
        <v>2028596.2091569309</v>
      </c>
      <c r="AP52" s="23">
        <f t="shared" si="7"/>
        <v>7.1103422436825836</v>
      </c>
      <c r="AQ52" s="21">
        <f t="shared" si="8"/>
        <v>138063.61861453537</v>
      </c>
      <c r="AR52" s="21">
        <f t="shared" si="9"/>
        <v>1355340.9975584061</v>
      </c>
      <c r="AS52" s="23">
        <f t="shared" si="10"/>
        <v>9.8167859944510791</v>
      </c>
      <c r="AT52" s="21">
        <f t="shared" si="11"/>
        <v>246061.63329111901</v>
      </c>
      <c r="AU52" s="21">
        <f t="shared" si="12"/>
        <v>1587897.6274519078</v>
      </c>
      <c r="AV52" s="23">
        <f t="shared" si="13"/>
        <v>6.4532515947874067</v>
      </c>
      <c r="AY52" s="4">
        <v>51</v>
      </c>
      <c r="BA52" s="22">
        <v>3.9624489580923575E-3</v>
      </c>
      <c r="BB52" s="22">
        <v>5.8340460921706121E-3</v>
      </c>
      <c r="BE52" s="22">
        <v>2.2692229662379594E-3</v>
      </c>
      <c r="BF52" s="22">
        <v>2.919180844299432E-3</v>
      </c>
      <c r="BH52" s="22">
        <v>3.762055161233812E-2</v>
      </c>
      <c r="BI52" s="22">
        <v>1</v>
      </c>
      <c r="BK52" s="4" t="s">
        <v>293</v>
      </c>
      <c r="BL52" s="21">
        <v>1655.1084423786397</v>
      </c>
      <c r="BM52" s="12">
        <v>8.2011922934080266E-3</v>
      </c>
      <c r="BN52" s="12">
        <v>2.8519919861854207E-2</v>
      </c>
      <c r="BO52" s="12">
        <v>2.0641875000000001E-2</v>
      </c>
      <c r="BP52" s="12">
        <v>1.1346669712840281E-3</v>
      </c>
      <c r="BQ52" s="12">
        <v>3.1584228432180814E-3</v>
      </c>
      <c r="BR52" s="12">
        <v>4.0496729639443564E-3</v>
      </c>
      <c r="BS52" s="12">
        <v>8.4427148381660318E-3</v>
      </c>
      <c r="BT52" s="12">
        <v>3.9136565960348015E-2</v>
      </c>
      <c r="BU52" s="12">
        <f t="shared" si="30"/>
        <v>1</v>
      </c>
      <c r="BW52" s="8" t="s">
        <v>370</v>
      </c>
      <c r="BX52" s="8" t="s">
        <v>369</v>
      </c>
      <c r="BY52" s="8" t="s">
        <v>53</v>
      </c>
      <c r="BZ52" s="8" t="str">
        <f t="shared" si="15"/>
        <v>Search.Umbrella-CoFi</v>
      </c>
    </row>
    <row r="53" spans="1:78" ht="13" x14ac:dyDescent="0.3">
      <c r="A53" s="8" t="s">
        <v>60</v>
      </c>
      <c r="B53" s="8" t="s">
        <v>65</v>
      </c>
      <c r="C53" s="8" t="s">
        <v>30</v>
      </c>
      <c r="D53" s="5">
        <v>5.0671282525049698E-3</v>
      </c>
      <c r="E53" s="6">
        <v>98.888147748911393</v>
      </c>
      <c r="F53" s="12">
        <v>2842.9786210000002</v>
      </c>
      <c r="G53" s="10">
        <v>0.65</v>
      </c>
      <c r="H53" s="21">
        <v>0</v>
      </c>
      <c r="I53" s="21">
        <v>0</v>
      </c>
      <c r="L53" s="72"/>
      <c r="W53" s="4" t="s">
        <v>139</v>
      </c>
      <c r="X53" s="21">
        <v>227891.33206969799</v>
      </c>
      <c r="Y53" s="6">
        <v>8.443546691548903</v>
      </c>
      <c r="Z53" s="21">
        <f t="shared" si="2"/>
        <v>1924211.1029297709</v>
      </c>
      <c r="AB53" s="4" t="s">
        <v>139</v>
      </c>
      <c r="AC53" s="21">
        <v>187458.94001639099</v>
      </c>
      <c r="AD53" s="6">
        <v>9.3944777096937813</v>
      </c>
      <c r="AE53" s="21">
        <f t="shared" si="3"/>
        <v>1761078.8334668088</v>
      </c>
      <c r="AG53" s="4" t="s">
        <v>139</v>
      </c>
      <c r="AH53" s="21">
        <v>340638.05310934701</v>
      </c>
      <c r="AI53" s="19">
        <v>6.2685812412369932</v>
      </c>
      <c r="AJ53" s="21">
        <f t="shared" si="4"/>
        <v>2135317.3097727434</v>
      </c>
      <c r="AL53" s="4" t="s">
        <v>294</v>
      </c>
      <c r="AM53" s="14">
        <v>45194</v>
      </c>
      <c r="AN53" s="21">
        <f t="shared" si="5"/>
        <v>415829.06386048801</v>
      </c>
      <c r="AO53" s="21">
        <f t="shared" si="6"/>
        <v>2548622.552738193</v>
      </c>
      <c r="AP53" s="23">
        <f t="shared" si="7"/>
        <v>6.129014958880469</v>
      </c>
      <c r="AQ53" s="21">
        <f t="shared" si="8"/>
        <v>140066.027754765</v>
      </c>
      <c r="AR53" s="21">
        <f t="shared" si="9"/>
        <v>1371780.6864174979</v>
      </c>
      <c r="AS53" s="23">
        <f t="shared" si="10"/>
        <v>9.7938144488489662</v>
      </c>
      <c r="AT53" s="21">
        <f t="shared" si="11"/>
        <v>203891.03290078999</v>
      </c>
      <c r="AU53" s="21">
        <f t="shared" si="12"/>
        <v>1401708.7167760206</v>
      </c>
      <c r="AV53" s="23">
        <f t="shared" si="13"/>
        <v>6.8747933483571542</v>
      </c>
      <c r="AY53" s="4">
        <v>52</v>
      </c>
      <c r="BA53" s="22">
        <v>2.7633209447443545E-3</v>
      </c>
      <c r="BB53" s="22">
        <v>5.6021762474471361E-3</v>
      </c>
      <c r="BE53" s="22">
        <v>2.0326708829907798E-3</v>
      </c>
      <c r="BF53" s="22">
        <v>1.6991312305851213E-3</v>
      </c>
      <c r="BH53" s="22">
        <v>3.6644964047534527E-2</v>
      </c>
      <c r="BI53" s="22">
        <v>1</v>
      </c>
      <c r="BK53" s="4" t="s">
        <v>294</v>
      </c>
      <c r="BL53" s="21">
        <v>1978.6811625276007</v>
      </c>
      <c r="BM53" s="12">
        <v>8.2011922934080266E-3</v>
      </c>
      <c r="BN53" s="12">
        <v>2.8519919861854207E-2</v>
      </c>
      <c r="BO53" s="12">
        <v>2.0641875000000001E-2</v>
      </c>
      <c r="BP53" s="12">
        <v>1.1943887289553418E-3</v>
      </c>
      <c r="BQ53" s="12">
        <v>3.1584228432180814E-3</v>
      </c>
      <c r="BR53" s="12">
        <v>4.0496729639443564E-3</v>
      </c>
      <c r="BS53" s="12">
        <v>8.4427148381660318E-3</v>
      </c>
      <c r="BT53" s="12">
        <v>3.9393648862423317E-2</v>
      </c>
      <c r="BU53" s="12">
        <f t="shared" si="30"/>
        <v>1</v>
      </c>
      <c r="BW53" s="8" t="s">
        <v>371</v>
      </c>
      <c r="BX53" s="8" t="s">
        <v>372</v>
      </c>
      <c r="BY53" s="8" t="s">
        <v>53</v>
      </c>
      <c r="BZ53" s="8" t="str">
        <f t="shared" si="15"/>
        <v>Social.Umbrella.Retention-CoFi</v>
      </c>
    </row>
    <row r="54" spans="1:78" ht="13" x14ac:dyDescent="0.3">
      <c r="A54" s="8" t="s">
        <v>40</v>
      </c>
      <c r="B54" s="8" t="s">
        <v>61</v>
      </c>
      <c r="C54" s="8" t="s">
        <v>7</v>
      </c>
      <c r="D54" s="5">
        <v>1.22196199151858E-2</v>
      </c>
      <c r="E54" s="6">
        <v>24.708407155078699</v>
      </c>
      <c r="F54" s="12">
        <v>2250.516302</v>
      </c>
      <c r="G54" s="10">
        <v>0.65</v>
      </c>
      <c r="H54" s="21">
        <v>0</v>
      </c>
      <c r="I54" s="21">
        <v>726517.95000000019</v>
      </c>
      <c r="L54" s="73"/>
      <c r="W54" s="4" t="s">
        <v>140</v>
      </c>
      <c r="X54" s="21">
        <v>388348.52725395502</v>
      </c>
      <c r="Y54" s="6">
        <v>6.5824553675958706</v>
      </c>
      <c r="Z54" s="21">
        <f t="shared" si="2"/>
        <v>2556286.8477207473</v>
      </c>
      <c r="AB54" s="4" t="s">
        <v>140</v>
      </c>
      <c r="AC54" s="21">
        <v>90224.368564943303</v>
      </c>
      <c r="AD54" s="6">
        <v>11.39280139282304</v>
      </c>
      <c r="AE54" s="21">
        <f t="shared" si="3"/>
        <v>1027908.3118532654</v>
      </c>
      <c r="AG54" s="4" t="s">
        <v>140</v>
      </c>
      <c r="AH54" s="21">
        <v>149093.36723354901</v>
      </c>
      <c r="AI54" s="19">
        <v>7.8905563280546769</v>
      </c>
      <c r="AJ54" s="21">
        <f t="shared" si="4"/>
        <v>1176429.61229566</v>
      </c>
      <c r="AL54" s="4" t="s">
        <v>295</v>
      </c>
      <c r="AM54" s="14">
        <v>45201</v>
      </c>
      <c r="AN54" s="21">
        <f t="shared" si="5"/>
        <v>393432.46859552251</v>
      </c>
      <c r="AO54" s="21">
        <f t="shared" si="6"/>
        <v>2476341.0950604593</v>
      </c>
      <c r="AP54" s="23">
        <f t="shared" si="7"/>
        <v>6.2941960634324765</v>
      </c>
      <c r="AQ54" s="21">
        <f t="shared" si="8"/>
        <v>101164.9671476817</v>
      </c>
      <c r="AR54" s="21">
        <f t="shared" si="9"/>
        <v>1109589.7923137913</v>
      </c>
      <c r="AS54" s="23">
        <f t="shared" si="10"/>
        <v>10.968122894697334</v>
      </c>
      <c r="AT54" s="21">
        <f t="shared" si="11"/>
        <v>159194.475313414</v>
      </c>
      <c r="AU54" s="21">
        <f t="shared" si="12"/>
        <v>1220627.2243160359</v>
      </c>
      <c r="AV54" s="23">
        <f t="shared" si="13"/>
        <v>7.6675225186861979</v>
      </c>
      <c r="AY54" s="4" t="s">
        <v>350</v>
      </c>
      <c r="AZ54" s="22">
        <v>1727.0434607040086</v>
      </c>
      <c r="BA54" s="22">
        <v>7.524029626979842E-3</v>
      </c>
      <c r="BB54" s="22">
        <v>2.6165064093444226E-2</v>
      </c>
      <c r="BC54" s="22">
        <v>1.8937499999999999E-2</v>
      </c>
      <c r="BD54" s="22">
        <v>1.0957694761058181E-3</v>
      </c>
      <c r="BE54" s="22">
        <v>2.8976356359798915E-3</v>
      </c>
      <c r="BF54" s="22">
        <v>3.7152962971966569E-3</v>
      </c>
      <c r="BG54" s="22">
        <v>7.745609943271589E-3</v>
      </c>
      <c r="BH54" s="22">
        <v>4.1054506742844304E-2</v>
      </c>
      <c r="BI54" s="22">
        <v>1</v>
      </c>
      <c r="BK54" s="4" t="s">
        <v>295</v>
      </c>
      <c r="BL54" s="21">
        <v>1830.26323436441</v>
      </c>
      <c r="BM54" s="12">
        <v>8.2011922934080266E-3</v>
      </c>
      <c r="BN54" s="12">
        <v>2.8519919861854207E-2</v>
      </c>
      <c r="BO54" s="12">
        <v>2.0641875000000001E-2</v>
      </c>
      <c r="BP54" s="12">
        <v>1.1943887289553418E-3</v>
      </c>
      <c r="BQ54" s="12">
        <v>3.1584228432180814E-3</v>
      </c>
      <c r="BR54" s="12">
        <v>4.0496729639443564E-3</v>
      </c>
      <c r="BS54" s="12">
        <v>7.745609943271589E-3</v>
      </c>
      <c r="BT54" s="12">
        <v>3.7116469461434397E-2</v>
      </c>
      <c r="BU54" s="12">
        <f t="shared" si="30"/>
        <v>1</v>
      </c>
      <c r="BW54" s="8" t="s">
        <v>373</v>
      </c>
      <c r="BX54" s="8" t="s">
        <v>372</v>
      </c>
      <c r="BY54" s="8" t="s">
        <v>53</v>
      </c>
      <c r="BZ54" s="8" t="str">
        <f t="shared" si="15"/>
        <v>Social.Display.Umbrella-CoFi</v>
      </c>
    </row>
    <row r="55" spans="1:78" ht="13" x14ac:dyDescent="0.3">
      <c r="A55" s="8" t="s">
        <v>53</v>
      </c>
      <c r="B55" s="8" t="s">
        <v>65</v>
      </c>
      <c r="C55" s="8" t="s">
        <v>7</v>
      </c>
      <c r="D55" s="5">
        <v>4.6022443363835402E-2</v>
      </c>
      <c r="E55" s="6">
        <v>94.425800267041495</v>
      </c>
      <c r="F55" s="12">
        <v>2472.2616039999998</v>
      </c>
      <c r="G55" s="10">
        <v>0.65</v>
      </c>
      <c r="H55" s="21">
        <v>0</v>
      </c>
      <c r="I55" s="21">
        <v>841651.79999999993</v>
      </c>
      <c r="L55" s="73"/>
      <c r="W55" s="4" t="s">
        <v>141</v>
      </c>
      <c r="X55" s="21">
        <v>427479.77869445499</v>
      </c>
      <c r="Y55" s="6">
        <v>6.1335701981816646</v>
      </c>
      <c r="Z55" s="21">
        <f t="shared" si="2"/>
        <v>2621977.2309256024</v>
      </c>
      <c r="AB55" s="4" t="s">
        <v>141</v>
      </c>
      <c r="AC55" s="21">
        <v>88786.323046186895</v>
      </c>
      <c r="AD55" s="6">
        <v>11.60096508129887</v>
      </c>
      <c r="AE55" s="21">
        <f t="shared" si="3"/>
        <v>1030007.0333557354</v>
      </c>
      <c r="AG55" s="4" t="s">
        <v>141</v>
      </c>
      <c r="AH55" s="21">
        <v>225001.65725554401</v>
      </c>
      <c r="AI55" s="19">
        <v>6.7277459032413578</v>
      </c>
      <c r="AJ55" s="21">
        <f t="shared" si="4"/>
        <v>1513753.9778235024</v>
      </c>
      <c r="AL55" s="4" t="s">
        <v>296</v>
      </c>
      <c r="AM55" s="14">
        <v>45208</v>
      </c>
      <c r="AN55" s="21">
        <f t="shared" si="5"/>
        <v>228081.015200244</v>
      </c>
      <c r="AO55" s="21">
        <f t="shared" si="6"/>
        <v>1824005.266990934</v>
      </c>
      <c r="AP55" s="23">
        <f t="shared" si="7"/>
        <v>7.9971814637423746</v>
      </c>
      <c r="AQ55" s="21">
        <f t="shared" si="8"/>
        <v>147273.34304075674</v>
      </c>
      <c r="AR55" s="21">
        <f t="shared" si="9"/>
        <v>1412482.5524622016</v>
      </c>
      <c r="AS55" s="23">
        <f t="shared" si="10"/>
        <v>9.5908908109141535</v>
      </c>
      <c r="AT55" s="21">
        <f t="shared" si="11"/>
        <v>287016.28074287547</v>
      </c>
      <c r="AU55" s="21">
        <f t="shared" si="12"/>
        <v>1766262.4823695454</v>
      </c>
      <c r="AV55" s="23">
        <f t="shared" si="13"/>
        <v>6.1538755843326456</v>
      </c>
      <c r="BI55" s="22">
        <v>1</v>
      </c>
      <c r="BK55" s="4" t="s">
        <v>296</v>
      </c>
      <c r="BL55" s="21">
        <v>1725.3903664173188</v>
      </c>
      <c r="BM55" s="12">
        <v>9.7059982188039962E-3</v>
      </c>
      <c r="BN55" s="12">
        <v>3.3752932680543052E-2</v>
      </c>
      <c r="BO55" s="12">
        <v>2.4429374999999996E-2</v>
      </c>
      <c r="BP55" s="12">
        <v>1.4135426241765052E-3</v>
      </c>
      <c r="BQ55" s="12">
        <v>3.7379499704140603E-3</v>
      </c>
      <c r="BR55" s="12">
        <v>4.7927322233836875E-3</v>
      </c>
      <c r="BS55" s="12">
        <v>9.9918368268203488E-3</v>
      </c>
      <c r="BT55" s="12">
        <v>3.8289791400377166E-2</v>
      </c>
      <c r="BU55" s="12">
        <f t="shared" si="30"/>
        <v>1</v>
      </c>
      <c r="BW55" s="8" t="s">
        <v>374</v>
      </c>
      <c r="BX55" s="8" t="s">
        <v>372</v>
      </c>
      <c r="BY55" s="8" t="s">
        <v>53</v>
      </c>
      <c r="BZ55" s="8" t="str">
        <f t="shared" si="15"/>
        <v>Social.Video.IgloRange-CoFi</v>
      </c>
    </row>
    <row r="56" spans="1:78" ht="13" x14ac:dyDescent="0.3">
      <c r="A56" s="8" t="s">
        <v>60</v>
      </c>
      <c r="B56" s="8" t="s">
        <v>68</v>
      </c>
      <c r="C56" s="8" t="s">
        <v>7</v>
      </c>
      <c r="D56" s="5">
        <v>4.0210293035140003E-2</v>
      </c>
      <c r="E56" s="6">
        <v>94.723601673731906</v>
      </c>
      <c r="F56" s="12">
        <v>2530.8581760000002</v>
      </c>
      <c r="G56" s="10">
        <v>0.65</v>
      </c>
      <c r="H56" s="21">
        <v>0</v>
      </c>
      <c r="I56" s="21">
        <v>831671.4600000002</v>
      </c>
      <c r="L56" s="73"/>
      <c r="W56" s="4" t="s">
        <v>142</v>
      </c>
      <c r="X56" s="21">
        <v>227272.40229629501</v>
      </c>
      <c r="Y56" s="6">
        <v>8.0200215547076859</v>
      </c>
      <c r="Z56" s="21">
        <f t="shared" si="2"/>
        <v>1822729.5652064825</v>
      </c>
      <c r="AB56" s="4" t="s">
        <v>142</v>
      </c>
      <c r="AC56" s="21">
        <v>100643.13808833199</v>
      </c>
      <c r="AD56" s="6">
        <v>10.98347464346009</v>
      </c>
      <c r="AE56" s="21">
        <f t="shared" si="3"/>
        <v>1105411.3552314469</v>
      </c>
      <c r="AG56" s="4" t="s">
        <v>142</v>
      </c>
      <c r="AH56" s="21">
        <v>141784.54970832399</v>
      </c>
      <c r="AI56" s="19">
        <v>7.9928565728070913</v>
      </c>
      <c r="AJ56" s="21">
        <f t="shared" si="4"/>
        <v>1133263.5700586711</v>
      </c>
      <c r="AL56" s="4" t="s">
        <v>297</v>
      </c>
      <c r="AM56" s="14">
        <v>45215</v>
      </c>
      <c r="AN56" s="21">
        <f t="shared" si="5"/>
        <v>317634.99002545653</v>
      </c>
      <c r="AO56" s="21">
        <f t="shared" si="6"/>
        <v>2145565.6858359692</v>
      </c>
      <c r="AP56" s="23">
        <f t="shared" si="7"/>
        <v>6.7548152855074779</v>
      </c>
      <c r="AQ56" s="21">
        <f t="shared" si="8"/>
        <v>140029.762850681</v>
      </c>
      <c r="AR56" s="21">
        <f t="shared" si="9"/>
        <v>1381193.4114257074</v>
      </c>
      <c r="AS56" s="23">
        <f t="shared" si="10"/>
        <v>9.8635703103955539</v>
      </c>
      <c r="AT56" s="21">
        <f t="shared" si="11"/>
        <v>255707.61126146198</v>
      </c>
      <c r="AU56" s="21">
        <f t="shared" si="12"/>
        <v>1663227.820625918</v>
      </c>
      <c r="AV56" s="23">
        <f t="shared" si="13"/>
        <v>6.5044126470105788</v>
      </c>
      <c r="BI56" s="22">
        <v>1</v>
      </c>
      <c r="BK56" s="4" t="s">
        <v>297</v>
      </c>
      <c r="BL56" s="21">
        <v>1946.9834473517333</v>
      </c>
      <c r="BM56" s="12">
        <v>9.7059982188039962E-3</v>
      </c>
      <c r="BN56" s="12">
        <v>3.3752932680543052E-2</v>
      </c>
      <c r="BO56" s="12">
        <v>2.4429374999999996E-2</v>
      </c>
      <c r="BP56" s="12">
        <v>1.4135426241765052E-3</v>
      </c>
      <c r="BQ56" s="12">
        <v>3.7379499704140603E-3</v>
      </c>
      <c r="BR56" s="12">
        <v>4.7927322233836875E-3</v>
      </c>
      <c r="BS56" s="12">
        <v>9.9918368268203488E-3</v>
      </c>
      <c r="BT56" s="12">
        <v>3.7488086783962538E-2</v>
      </c>
      <c r="BU56" s="12">
        <f t="shared" si="30"/>
        <v>1</v>
      </c>
      <c r="BW56" s="8" t="s">
        <v>375</v>
      </c>
      <c r="BX56" s="8" t="s">
        <v>372</v>
      </c>
      <c r="BY56" s="8" t="s">
        <v>53</v>
      </c>
      <c r="BZ56" s="8" t="str">
        <f t="shared" si="15"/>
        <v>Social.Video.Umbrella-CoFi</v>
      </c>
    </row>
    <row r="57" spans="1:78" ht="13" x14ac:dyDescent="0.3">
      <c r="A57" s="8" t="s">
        <v>40</v>
      </c>
      <c r="B57" s="8" t="s">
        <v>65</v>
      </c>
      <c r="C57" s="8" t="s">
        <v>33</v>
      </c>
      <c r="D57" s="5">
        <v>1.1476903553621399E-3</v>
      </c>
      <c r="E57" s="6">
        <v>24.232411849243999</v>
      </c>
      <c r="F57" s="12">
        <v>2472.2616039999998</v>
      </c>
      <c r="G57" s="10">
        <v>0.65</v>
      </c>
      <c r="H57" s="21">
        <v>0</v>
      </c>
      <c r="I57" s="21">
        <v>0</v>
      </c>
      <c r="L57" s="73"/>
      <c r="U57" s="4" t="s">
        <v>281</v>
      </c>
      <c r="W57" s="4" t="s">
        <v>143</v>
      </c>
      <c r="X57" s="21">
        <v>203957.459375379</v>
      </c>
      <c r="Y57" s="6">
        <v>8.2888571884871602</v>
      </c>
      <c r="Z57" s="21">
        <f t="shared" si="2"/>
        <v>1690574.2532891883</v>
      </c>
      <c r="AB57" s="4" t="s">
        <v>143</v>
      </c>
      <c r="AC57" s="21">
        <v>174799.58878266599</v>
      </c>
      <c r="AD57" s="6">
        <v>8.9844297474182486</v>
      </c>
      <c r="AE57" s="21">
        <f t="shared" si="3"/>
        <v>1570474.6252954616</v>
      </c>
      <c r="AG57" s="4" t="s">
        <v>143</v>
      </c>
      <c r="AH57" s="21">
        <v>315309.98860882799</v>
      </c>
      <c r="AI57" s="19">
        <v>5.9565048773990474</v>
      </c>
      <c r="AJ57" s="21">
        <f t="shared" si="4"/>
        <v>1878145.485041122</v>
      </c>
      <c r="AL57" s="4" t="s">
        <v>298</v>
      </c>
      <c r="AM57" s="14">
        <v>45222</v>
      </c>
      <c r="AN57" s="21">
        <f t="shared" si="5"/>
        <v>322486.62248072354</v>
      </c>
      <c r="AO57" s="21">
        <f t="shared" si="6"/>
        <v>2248990.5501084086</v>
      </c>
      <c r="AP57" s="23">
        <f t="shared" si="7"/>
        <v>6.9739033911176911</v>
      </c>
      <c r="AQ57" s="21">
        <f t="shared" si="8"/>
        <v>104340.25747720734</v>
      </c>
      <c r="AR57" s="21">
        <f t="shared" si="9"/>
        <v>1144969.9442666559</v>
      </c>
      <c r="AS57" s="23">
        <f t="shared" si="10"/>
        <v>10.973424562583329</v>
      </c>
      <c r="AT57" s="21">
        <f t="shared" si="11"/>
        <v>187665.35631204298</v>
      </c>
      <c r="AU57" s="21">
        <f t="shared" si="12"/>
        <v>1351845.9738984075</v>
      </c>
      <c r="AV57" s="23">
        <f t="shared" si="13"/>
        <v>7.2034924317656603</v>
      </c>
      <c r="BI57" s="22">
        <v>1</v>
      </c>
      <c r="BK57" s="4" t="s">
        <v>298</v>
      </c>
      <c r="BL57" s="21">
        <v>1944.8608207636205</v>
      </c>
      <c r="BM57" s="12">
        <v>9.7059982188039962E-3</v>
      </c>
      <c r="BN57" s="12">
        <v>3.3752932680543052E-2</v>
      </c>
      <c r="BO57" s="12">
        <v>2.4429374999999996E-2</v>
      </c>
      <c r="BP57" s="12">
        <v>1.4135426241765052E-3</v>
      </c>
      <c r="BQ57" s="12">
        <v>3.7379499704140603E-3</v>
      </c>
      <c r="BR57" s="12">
        <v>4.7927322233836875E-3</v>
      </c>
      <c r="BS57" s="12">
        <v>9.9918368268203488E-3</v>
      </c>
      <c r="BT57" s="12">
        <v>3.7585177395254639E-2</v>
      </c>
      <c r="BU57" s="12">
        <f t="shared" si="30"/>
        <v>1</v>
      </c>
      <c r="BW57" s="8" t="s">
        <v>354</v>
      </c>
      <c r="BZ57" s="8" t="str">
        <f t="shared" si="15"/>
        <v>-</v>
      </c>
    </row>
    <row r="58" spans="1:78" ht="13" x14ac:dyDescent="0.3">
      <c r="A58" s="8" t="s">
        <v>60</v>
      </c>
      <c r="B58" s="8" t="s">
        <v>65</v>
      </c>
      <c r="C58" s="8" t="s">
        <v>33</v>
      </c>
      <c r="D58" s="5">
        <v>8.6456378491545603E-3</v>
      </c>
      <c r="E58" s="6">
        <v>154.701593085013</v>
      </c>
      <c r="F58" s="12">
        <v>2472.2616039999998</v>
      </c>
      <c r="G58" s="10">
        <v>0.65</v>
      </c>
      <c r="H58" s="21">
        <v>0</v>
      </c>
      <c r="I58" s="21">
        <v>0</v>
      </c>
      <c r="L58" s="73"/>
      <c r="U58" s="4" t="s">
        <v>282</v>
      </c>
      <c r="W58" s="4" t="s">
        <v>144</v>
      </c>
      <c r="X58" s="21">
        <v>437046.436340435</v>
      </c>
      <c r="Y58" s="6">
        <v>6.0167496004538714</v>
      </c>
      <c r="Z58" s="21">
        <f t="shared" si="2"/>
        <v>2629598.9712311006</v>
      </c>
      <c r="AB58" s="4" t="s">
        <v>144</v>
      </c>
      <c r="AC58" s="21">
        <v>104961.986636766</v>
      </c>
      <c r="AD58" s="6">
        <v>10.70317753692275</v>
      </c>
      <c r="AE58" s="21">
        <f t="shared" si="3"/>
        <v>1123426.7776014197</v>
      </c>
      <c r="AG58" s="4" t="s">
        <v>144</v>
      </c>
      <c r="AH58" s="21">
        <v>245284.00793680199</v>
      </c>
      <c r="AI58" s="19">
        <v>6.5418754074683303</v>
      </c>
      <c r="AJ58" s="21">
        <f t="shared" si="4"/>
        <v>1604617.4193670317</v>
      </c>
      <c r="AL58" s="4" t="s">
        <v>299</v>
      </c>
      <c r="AM58" s="14">
        <v>45229</v>
      </c>
      <c r="AN58" s="21">
        <f t="shared" si="5"/>
        <v>401386.27962260752</v>
      </c>
      <c r="AO58" s="21">
        <f t="shared" si="6"/>
        <v>2498183.7023021514</v>
      </c>
      <c r="AP58" s="23">
        <f t="shared" si="7"/>
        <v>6.2238891290728731</v>
      </c>
      <c r="AQ58" s="21">
        <f t="shared" si="8"/>
        <v>104172.52557476799</v>
      </c>
      <c r="AR58" s="21">
        <f t="shared" si="9"/>
        <v>1166078.0846817051</v>
      </c>
      <c r="AS58" s="23">
        <f t="shared" si="10"/>
        <v>11.193720016366246</v>
      </c>
      <c r="AT58" s="21">
        <f t="shared" si="11"/>
        <v>164122.546134278</v>
      </c>
      <c r="AU58" s="21">
        <f t="shared" si="12"/>
        <v>1270134.4749746751</v>
      </c>
      <c r="AV58" s="23">
        <f t="shared" si="13"/>
        <v>7.7389396209799584</v>
      </c>
      <c r="BI58" s="22">
        <v>1</v>
      </c>
      <c r="BK58" s="4" t="s">
        <v>299</v>
      </c>
      <c r="BL58" s="21">
        <v>2085.2620813272074</v>
      </c>
      <c r="BM58" s="12">
        <v>9.7059982188039962E-3</v>
      </c>
      <c r="BN58" s="12">
        <v>3.3752932680543052E-2</v>
      </c>
      <c r="BO58" s="12">
        <v>2.4429374999999996E-2</v>
      </c>
      <c r="BP58" s="12">
        <v>1.4135426241765052E-3</v>
      </c>
      <c r="BQ58" s="12">
        <v>3.7379499704140603E-3</v>
      </c>
      <c r="BR58" s="12">
        <v>4.7927322233836875E-3</v>
      </c>
      <c r="BS58" s="12">
        <v>9.9918368268203488E-3</v>
      </c>
      <c r="BT58" s="12">
        <v>4.669078736291285E-2</v>
      </c>
      <c r="BU58" s="12">
        <f t="shared" si="30"/>
        <v>1</v>
      </c>
      <c r="BW58" s="8" t="s">
        <v>376</v>
      </c>
      <c r="BX58" s="8" t="s">
        <v>377</v>
      </c>
      <c r="BY58" s="8" t="s">
        <v>53</v>
      </c>
      <c r="BZ58" s="8" t="str">
        <f t="shared" si="15"/>
        <v>Display.URF-CoFi</v>
      </c>
    </row>
    <row r="59" spans="1:78" x14ac:dyDescent="0.25">
      <c r="A59" s="8" t="s">
        <v>53</v>
      </c>
      <c r="B59" s="8" t="s">
        <v>61</v>
      </c>
      <c r="C59" s="8" t="s">
        <v>52</v>
      </c>
      <c r="D59" s="5">
        <v>5.2767221047022002E-3</v>
      </c>
      <c r="E59" s="6">
        <v>111.399710857201</v>
      </c>
      <c r="F59" s="12">
        <v>2250.516302</v>
      </c>
      <c r="G59" s="10">
        <v>0.65</v>
      </c>
      <c r="H59" s="21">
        <v>0</v>
      </c>
      <c r="I59" s="21">
        <v>0</v>
      </c>
      <c r="U59" s="4" t="s">
        <v>283</v>
      </c>
      <c r="W59" s="4" t="s">
        <v>145</v>
      </c>
      <c r="X59" s="21">
        <v>256840.08611325899</v>
      </c>
      <c r="Y59" s="6">
        <v>7.3794615743852869</v>
      </c>
      <c r="Z59" s="21">
        <f t="shared" si="2"/>
        <v>1895341.5462346028</v>
      </c>
      <c r="AB59" s="4" t="s">
        <v>145</v>
      </c>
      <c r="AC59" s="21">
        <v>132356.16282434401</v>
      </c>
      <c r="AD59" s="6">
        <v>10.058534350582031</v>
      </c>
      <c r="AE59" s="21">
        <f t="shared" si="3"/>
        <v>1331309.0102798925</v>
      </c>
      <c r="AG59" s="4" t="s">
        <v>145</v>
      </c>
      <c r="AH59" s="21">
        <v>157700.79449261099</v>
      </c>
      <c r="AI59" s="19">
        <v>7.6922901527248069</v>
      </c>
      <c r="AJ59" s="21">
        <f t="shared" si="4"/>
        <v>1213080.2685523899</v>
      </c>
      <c r="AL59" s="4" t="s">
        <v>300</v>
      </c>
      <c r="AM59" s="14">
        <v>45236</v>
      </c>
      <c r="AN59" s="21">
        <f t="shared" si="5"/>
        <v>309588.89609523199</v>
      </c>
      <c r="AO59" s="21">
        <f t="shared" si="6"/>
        <v>2166825.9681968698</v>
      </c>
      <c r="AP59" s="23">
        <f t="shared" si="7"/>
        <v>6.9990429098927924</v>
      </c>
      <c r="AQ59" s="21">
        <f t="shared" si="8"/>
        <v>167069.04494132148</v>
      </c>
      <c r="AR59" s="21">
        <f t="shared" si="9"/>
        <v>1576258.2996941456</v>
      </c>
      <c r="AS59" s="23">
        <f t="shared" si="10"/>
        <v>9.4347717151777815</v>
      </c>
      <c r="AT59" s="21">
        <f t="shared" si="11"/>
        <v>323596.6391991555</v>
      </c>
      <c r="AU59" s="21">
        <f t="shared" si="12"/>
        <v>1953399.5489875153</v>
      </c>
      <c r="AV59" s="23">
        <f t="shared" si="13"/>
        <v>6.0365260709191357</v>
      </c>
      <c r="BI59" s="22">
        <v>1</v>
      </c>
      <c r="BK59" s="4" t="s">
        <v>300</v>
      </c>
      <c r="BL59" s="21">
        <v>1650.6523731634045</v>
      </c>
      <c r="BM59" s="12">
        <v>8.3516728859476235E-3</v>
      </c>
      <c r="BN59" s="12">
        <v>2.904322114372309E-2</v>
      </c>
      <c r="BO59" s="12">
        <v>2.1020624999999998E-2</v>
      </c>
      <c r="BP59" s="12">
        <v>1.2163041184774582E-3</v>
      </c>
      <c r="BQ59" s="12">
        <v>3.2163755559376796E-3</v>
      </c>
      <c r="BR59" s="12">
        <v>4.1239788898882893E-3</v>
      </c>
      <c r="BS59" s="12">
        <v>8.597627037031463E-3</v>
      </c>
      <c r="BT59" s="12">
        <v>4.7405161421362967E-2</v>
      </c>
      <c r="BU59" s="12">
        <f t="shared" si="30"/>
        <v>1</v>
      </c>
      <c r="BW59" s="8" t="s">
        <v>378</v>
      </c>
      <c r="BX59" s="8" t="s">
        <v>379</v>
      </c>
      <c r="BY59" s="8" t="s">
        <v>53</v>
      </c>
      <c r="BZ59" s="8" t="str">
        <f t="shared" si="15"/>
        <v>Search.OtherFish-CoFi</v>
      </c>
    </row>
    <row r="60" spans="1:78" x14ac:dyDescent="0.25">
      <c r="A60" s="8" t="s">
        <v>60</v>
      </c>
      <c r="B60" s="8" t="s">
        <v>61</v>
      </c>
      <c r="C60" s="8" t="s">
        <v>52</v>
      </c>
      <c r="D60" s="5">
        <v>4.2677770133726298E-3</v>
      </c>
      <c r="E60" s="6">
        <v>96.925916794882397</v>
      </c>
      <c r="F60" s="12">
        <v>2250.516302</v>
      </c>
      <c r="G60" s="10">
        <v>0.65</v>
      </c>
      <c r="H60" s="21">
        <v>0</v>
      </c>
      <c r="I60" s="21">
        <v>0</v>
      </c>
      <c r="U60" s="4" t="s">
        <v>284</v>
      </c>
      <c r="W60" s="4" t="s">
        <v>146</v>
      </c>
      <c r="X60" s="21">
        <v>251846.32140600201</v>
      </c>
      <c r="Y60" s="6">
        <v>7.3253980650942339</v>
      </c>
      <c r="Z60" s="21">
        <f t="shared" si="2"/>
        <v>1844874.5555286277</v>
      </c>
      <c r="AB60" s="4" t="s">
        <v>146</v>
      </c>
      <c r="AC60" s="21">
        <v>138845.81172679999</v>
      </c>
      <c r="AD60" s="6">
        <v>9.6847311954702224</v>
      </c>
      <c r="AE60" s="21">
        <f t="shared" si="3"/>
        <v>1344684.3641909251</v>
      </c>
      <c r="AG60" s="4" t="s">
        <v>146</v>
      </c>
      <c r="AH60" s="21">
        <v>259821.518779284</v>
      </c>
      <c r="AI60" s="19">
        <v>6.3186929578797733</v>
      </c>
      <c r="AJ60" s="21">
        <f t="shared" si="4"/>
        <v>1641732.4010162891</v>
      </c>
      <c r="AL60" s="4" t="s">
        <v>301</v>
      </c>
      <c r="AM60" s="14">
        <v>45243</v>
      </c>
      <c r="AN60" s="21">
        <f t="shared" si="5"/>
        <v>309968.77520157403</v>
      </c>
      <c r="AO60" s="21">
        <f t="shared" si="6"/>
        <v>2162559.4763126709</v>
      </c>
      <c r="AP60" s="23">
        <f t="shared" si="7"/>
        <v>6.9767010399881384</v>
      </c>
      <c r="AQ60" s="21">
        <f t="shared" si="8"/>
        <v>134663.4657046372</v>
      </c>
      <c r="AR60" s="21">
        <f t="shared" si="9"/>
        <v>1389422.0216084756</v>
      </c>
      <c r="AS60" s="23">
        <f t="shared" si="10"/>
        <v>10.317735507089584</v>
      </c>
      <c r="AT60" s="21">
        <f t="shared" si="11"/>
        <v>248353.29745809652</v>
      </c>
      <c r="AU60" s="21">
        <f t="shared" si="12"/>
        <v>1657885.5921824714</v>
      </c>
      <c r="AV60" s="23">
        <f t="shared" si="13"/>
        <v>6.675512703680524</v>
      </c>
      <c r="BI60" s="22">
        <v>1</v>
      </c>
      <c r="BK60" s="4" t="s">
        <v>301</v>
      </c>
      <c r="BL60" s="21">
        <v>1731.9975466831138</v>
      </c>
      <c r="BM60" s="12">
        <v>8.3516728859476235E-3</v>
      </c>
      <c r="BN60" s="12">
        <v>2.904322114372309E-2</v>
      </c>
      <c r="BO60" s="12">
        <v>2.1020624999999998E-2</v>
      </c>
      <c r="BP60" s="12">
        <v>1.2163041184774582E-3</v>
      </c>
      <c r="BQ60" s="12">
        <v>3.2163755559376796E-3</v>
      </c>
      <c r="BR60" s="12">
        <v>4.1239788898882893E-3</v>
      </c>
      <c r="BS60" s="12">
        <v>8.597627037031463E-3</v>
      </c>
      <c r="BT60" s="12">
        <v>5.0779524097344951E-2</v>
      </c>
      <c r="BU60" s="12">
        <f t="shared" si="30"/>
        <v>1</v>
      </c>
      <c r="BW60" s="8" t="s">
        <v>380</v>
      </c>
      <c r="BX60" s="8" t="s">
        <v>379</v>
      </c>
      <c r="BY60" s="8" t="s">
        <v>53</v>
      </c>
      <c r="BZ60" s="8" t="str">
        <f t="shared" si="15"/>
        <v>Search.URF-CoFi</v>
      </c>
    </row>
    <row r="61" spans="1:78" x14ac:dyDescent="0.25">
      <c r="A61" s="8" t="s">
        <v>40</v>
      </c>
      <c r="B61" s="8" t="s">
        <v>68</v>
      </c>
      <c r="C61" s="8" t="s">
        <v>38</v>
      </c>
      <c r="D61" s="5">
        <v>1.1354478029620501E-3</v>
      </c>
      <c r="E61" s="6">
        <v>29.109715847618801</v>
      </c>
      <c r="F61" s="12">
        <v>2530.8581760000002</v>
      </c>
      <c r="G61" s="10">
        <v>0.65</v>
      </c>
      <c r="H61" s="21">
        <v>0</v>
      </c>
      <c r="I61" s="21">
        <v>0</v>
      </c>
      <c r="U61" s="4" t="s">
        <v>285</v>
      </c>
      <c r="W61" s="4" t="s">
        <v>147</v>
      </c>
      <c r="X61" s="21">
        <v>200913.9165312</v>
      </c>
      <c r="Y61" s="6">
        <v>8.2872288357314865</v>
      </c>
      <c r="Z61" s="21">
        <f t="shared" si="2"/>
        <v>1665019.6025771096</v>
      </c>
      <c r="AB61" s="4" t="s">
        <v>147</v>
      </c>
      <c r="AC61" s="21">
        <v>120072.60894934399</v>
      </c>
      <c r="AD61" s="6">
        <v>10.255435284332339</v>
      </c>
      <c r="AE61" s="21">
        <f t="shared" si="3"/>
        <v>1231396.8705009415</v>
      </c>
      <c r="AG61" s="4" t="s">
        <v>147</v>
      </c>
      <c r="AH61" s="21">
        <v>226033.40621327999</v>
      </c>
      <c r="AI61" s="19">
        <v>6.6867154650903586</v>
      </c>
      <c r="AJ61" s="21">
        <f t="shared" si="4"/>
        <v>1511421.0729533904</v>
      </c>
      <c r="AL61" s="4" t="s">
        <v>272</v>
      </c>
      <c r="AM61" s="14">
        <v>45250</v>
      </c>
      <c r="AN61" s="21">
        <f t="shared" si="5"/>
        <v>454180.53004536044</v>
      </c>
      <c r="AO61" s="21">
        <f t="shared" si="6"/>
        <v>2728731.5718749412</v>
      </c>
      <c r="AP61" s="23">
        <f t="shared" si="7"/>
        <v>6.0080329106190753</v>
      </c>
      <c r="AQ61" s="21">
        <f t="shared" si="8"/>
        <v>122703.84078918799</v>
      </c>
      <c r="AR61" s="21">
        <f t="shared" si="9"/>
        <v>1283028.5074529832</v>
      </c>
      <c r="AS61" s="23">
        <f t="shared" si="10"/>
        <v>10.456302746523619</v>
      </c>
      <c r="AT61" s="21">
        <f t="shared" si="11"/>
        <v>247930.70340348198</v>
      </c>
      <c r="AU61" s="21">
        <f t="shared" si="12"/>
        <v>1660831.8454806199</v>
      </c>
      <c r="AV61" s="23">
        <f t="shared" si="13"/>
        <v>6.6987743860742617</v>
      </c>
      <c r="BI61" s="22">
        <v>1</v>
      </c>
      <c r="BK61" s="4" t="s">
        <v>272</v>
      </c>
      <c r="BL61" s="21">
        <v>2385.2246421647269</v>
      </c>
      <c r="BM61" s="12">
        <v>8.3516728859476235E-3</v>
      </c>
      <c r="BN61" s="12">
        <v>2.904322114372309E-2</v>
      </c>
      <c r="BO61" s="12">
        <v>2.1020624999999998E-2</v>
      </c>
      <c r="BP61" s="12">
        <v>1.2163041184774582E-3</v>
      </c>
      <c r="BQ61" s="12">
        <v>3.2163755559376796E-3</v>
      </c>
      <c r="BR61" s="12">
        <v>4.1239788898882893E-3</v>
      </c>
      <c r="BS61" s="12">
        <v>8.597627037031463E-3</v>
      </c>
      <c r="BT61" s="12">
        <v>5.3909193110309013E-2</v>
      </c>
      <c r="BU61" s="12">
        <f t="shared" si="30"/>
        <v>1</v>
      </c>
      <c r="BW61" s="8" t="s">
        <v>381</v>
      </c>
      <c r="BX61" s="8" t="s">
        <v>382</v>
      </c>
      <c r="BY61" s="8" t="s">
        <v>53</v>
      </c>
      <c r="BZ61" s="8" t="str">
        <f t="shared" si="15"/>
        <v>Social.Display.OtherFish-CoFi</v>
      </c>
    </row>
    <row r="62" spans="1:78" x14ac:dyDescent="0.25">
      <c r="A62" s="8" t="s">
        <v>53</v>
      </c>
      <c r="B62" s="8" t="s">
        <v>68</v>
      </c>
      <c r="C62" s="8" t="s">
        <v>38</v>
      </c>
      <c r="D62" s="5">
        <v>6.3141910673845999E-3</v>
      </c>
      <c r="E62" s="6">
        <v>108.641406116909</v>
      </c>
      <c r="F62" s="12">
        <v>2530.8581760000002</v>
      </c>
      <c r="G62" s="10">
        <v>0.65</v>
      </c>
      <c r="H62" s="21">
        <v>0</v>
      </c>
      <c r="I62" s="21">
        <v>0</v>
      </c>
      <c r="U62" s="4" t="s">
        <v>286</v>
      </c>
      <c r="W62" s="4" t="s">
        <v>148</v>
      </c>
      <c r="X62" s="21">
        <v>383392.77548469201</v>
      </c>
      <c r="Y62" s="6">
        <v>6.0496099026279211</v>
      </c>
      <c r="Z62" s="21">
        <f t="shared" si="2"/>
        <v>2319376.7311681961</v>
      </c>
      <c r="AB62" s="4" t="s">
        <v>148</v>
      </c>
      <c r="AC62" s="21">
        <v>116211.345487297</v>
      </c>
      <c r="AD62" s="6">
        <v>10.10534963816594</v>
      </c>
      <c r="AE62" s="21">
        <f t="shared" si="3"/>
        <v>1174356.2780708338</v>
      </c>
      <c r="AG62" s="4" t="s">
        <v>148</v>
      </c>
      <c r="AH62" s="21">
        <v>179061.021535365</v>
      </c>
      <c r="AI62" s="19">
        <v>6.9707759223845782</v>
      </c>
      <c r="AJ62" s="21">
        <f t="shared" si="4"/>
        <v>1248194.2575563088</v>
      </c>
      <c r="AL62" s="4" t="s">
        <v>273</v>
      </c>
      <c r="AM62" s="14">
        <v>45257</v>
      </c>
      <c r="AN62" s="21">
        <f t="shared" si="5"/>
        <v>455011.73547455797</v>
      </c>
      <c r="AO62" s="21">
        <f t="shared" si="6"/>
        <v>2750513.3685544478</v>
      </c>
      <c r="AP62" s="23">
        <f t="shared" si="7"/>
        <v>6.0449284141776669</v>
      </c>
      <c r="AQ62" s="21">
        <f t="shared" si="8"/>
        <v>103976.50221745251</v>
      </c>
      <c r="AR62" s="21">
        <f t="shared" si="9"/>
        <v>1149256.0846174853</v>
      </c>
      <c r="AS62" s="23">
        <f t="shared" si="10"/>
        <v>11.053036600654009</v>
      </c>
      <c r="AT62" s="21">
        <f t="shared" si="11"/>
        <v>151738.37945754698</v>
      </c>
      <c r="AU62" s="21">
        <f t="shared" si="12"/>
        <v>1208553.4579066113</v>
      </c>
      <c r="AV62" s="23">
        <f t="shared" si="13"/>
        <v>7.9647183674103861</v>
      </c>
      <c r="BI62" s="22">
        <v>1</v>
      </c>
      <c r="BK62" s="4" t="s">
        <v>273</v>
      </c>
      <c r="BL62" s="21">
        <v>2385.2246421647269</v>
      </c>
      <c r="BM62" s="12">
        <v>8.3516728859476235E-3</v>
      </c>
      <c r="BN62" s="12">
        <v>2.904322114372309E-2</v>
      </c>
      <c r="BO62" s="12">
        <v>2.1020624999999998E-2</v>
      </c>
      <c r="BP62" s="12">
        <v>1.2163041184774582E-3</v>
      </c>
      <c r="BQ62" s="12">
        <v>3.2163755559376796E-3</v>
      </c>
      <c r="BR62" s="12">
        <v>4.1239788898882893E-3</v>
      </c>
      <c r="BS62" s="12">
        <v>8.597627037031463E-3</v>
      </c>
      <c r="BT62" s="12">
        <v>5.139225938182309E-2</v>
      </c>
      <c r="BU62" s="12">
        <f t="shared" si="30"/>
        <v>1</v>
      </c>
      <c r="BW62" s="8" t="s">
        <v>383</v>
      </c>
      <c r="BX62" s="8" t="s">
        <v>382</v>
      </c>
      <c r="BY62" s="8" t="s">
        <v>53</v>
      </c>
      <c r="BZ62" s="8" t="str">
        <f t="shared" si="15"/>
        <v>Social.Video.OtherFish-CoFi</v>
      </c>
    </row>
    <row r="63" spans="1:78" x14ac:dyDescent="0.25">
      <c r="A63" s="8" t="s">
        <v>60</v>
      </c>
      <c r="B63" s="8" t="s">
        <v>68</v>
      </c>
      <c r="C63" s="8" t="s">
        <v>56</v>
      </c>
      <c r="D63" s="5">
        <v>0.14137627574865899</v>
      </c>
      <c r="E63" s="6">
        <v>168.43875111836201</v>
      </c>
      <c r="F63" s="12">
        <v>3306.1813470000002</v>
      </c>
      <c r="G63" s="10">
        <v>0.65</v>
      </c>
      <c r="H63" s="21">
        <v>744653</v>
      </c>
      <c r="I63" s="21">
        <v>0</v>
      </c>
      <c r="U63" s="4" t="s">
        <v>287</v>
      </c>
      <c r="W63" s="4" t="s">
        <v>149</v>
      </c>
      <c r="X63" s="21">
        <v>346613.78990234202</v>
      </c>
      <c r="Y63" s="6">
        <v>6.3934316650529324</v>
      </c>
      <c r="Z63" s="21">
        <f t="shared" si="2"/>
        <v>2216051.579905638</v>
      </c>
      <c r="AB63" s="4" t="s">
        <v>149</v>
      </c>
      <c r="AC63" s="21">
        <v>87409.412375621105</v>
      </c>
      <c r="AD63" s="6">
        <v>11.31053270309374</v>
      </c>
      <c r="AE63" s="21">
        <f t="shared" si="3"/>
        <v>988647.01723266917</v>
      </c>
      <c r="AG63" s="4" t="s">
        <v>149</v>
      </c>
      <c r="AH63" s="21">
        <v>195007.68020812899</v>
      </c>
      <c r="AI63" s="19">
        <v>6.6941135370325577</v>
      </c>
      <c r="AJ63" s="21">
        <f t="shared" si="4"/>
        <v>1305403.5519065522</v>
      </c>
      <c r="AL63" s="4" t="s">
        <v>274</v>
      </c>
      <c r="AM63" s="14">
        <v>45264</v>
      </c>
      <c r="AN63" s="21">
        <f t="shared" si="5"/>
        <v>290055.894256228</v>
      </c>
      <c r="AO63" s="21">
        <f t="shared" si="6"/>
        <v>2131210.6053339187</v>
      </c>
      <c r="AP63" s="23">
        <f t="shared" si="7"/>
        <v>7.3475859223576458</v>
      </c>
      <c r="AQ63" s="21">
        <f t="shared" si="8"/>
        <v>111788.15367445731</v>
      </c>
      <c r="AR63" s="21">
        <f t="shared" si="9"/>
        <v>1205444.5826588008</v>
      </c>
      <c r="AS63" s="23">
        <f t="shared" si="10"/>
        <v>10.78329449978415</v>
      </c>
      <c r="AT63" s="21">
        <f t="shared" si="11"/>
        <v>198057.49561402149</v>
      </c>
      <c r="AU63" s="21">
        <f t="shared" si="12"/>
        <v>1406784.1566574164</v>
      </c>
      <c r="AV63" s="23">
        <f t="shared" si="13"/>
        <v>7.1029079323460005</v>
      </c>
      <c r="BI63" s="22">
        <v>1</v>
      </c>
      <c r="BK63" s="4" t="s">
        <v>274</v>
      </c>
      <c r="BL63" s="21">
        <v>2385.2246421647269</v>
      </c>
      <c r="BM63" s="12">
        <v>8.3516728859476235E-3</v>
      </c>
      <c r="BN63" s="12">
        <v>2.904322114372309E-2</v>
      </c>
      <c r="BO63" s="12">
        <v>2.1020624999999998E-2</v>
      </c>
      <c r="BP63" s="12">
        <v>1.2163041184774582E-3</v>
      </c>
      <c r="BQ63" s="12">
        <v>3.2163755559376796E-3</v>
      </c>
      <c r="BR63" s="12">
        <v>4.1239788898882893E-3</v>
      </c>
      <c r="BS63" s="12">
        <v>8.597627037031463E-3</v>
      </c>
      <c r="BT63" s="12">
        <v>3.9225134513418657E-2</v>
      </c>
      <c r="BU63" s="12">
        <f t="shared" si="30"/>
        <v>1</v>
      </c>
      <c r="BW63" s="8" t="s">
        <v>384</v>
      </c>
      <c r="BX63" s="8" t="s">
        <v>382</v>
      </c>
      <c r="BY63" s="8" t="s">
        <v>53</v>
      </c>
      <c r="BZ63" s="8" t="str">
        <f t="shared" si="15"/>
        <v>Social.Video.URF-CoFi</v>
      </c>
    </row>
    <row r="64" spans="1:78" x14ac:dyDescent="0.25">
      <c r="A64" s="8" t="s">
        <v>40</v>
      </c>
      <c r="B64" s="8" t="s">
        <v>68</v>
      </c>
      <c r="C64" s="8" t="s">
        <v>36</v>
      </c>
      <c r="D64" s="5">
        <v>1.8943017470221601E-2</v>
      </c>
      <c r="E64" s="6">
        <v>265.23145420176002</v>
      </c>
      <c r="F64" s="12">
        <v>3306.1813470000002</v>
      </c>
      <c r="G64" s="10">
        <v>0.65</v>
      </c>
      <c r="H64" s="21">
        <v>0</v>
      </c>
      <c r="I64" s="21">
        <v>0</v>
      </c>
      <c r="U64" s="4" t="s">
        <v>288</v>
      </c>
      <c r="W64" s="4" t="s">
        <v>150</v>
      </c>
      <c r="X64" s="21">
        <v>241734.74520165299</v>
      </c>
      <c r="Y64" s="6">
        <v>7.3097966078800649</v>
      </c>
      <c r="Z64" s="21">
        <f t="shared" si="2"/>
        <v>1767031.8204817949</v>
      </c>
      <c r="AB64" s="4" t="s">
        <v>150</v>
      </c>
      <c r="AC64" s="21">
        <v>152152.95480508599</v>
      </c>
      <c r="AD64" s="6">
        <v>9.3638134597120111</v>
      </c>
      <c r="AE64" s="21">
        <f t="shared" si="3"/>
        <v>1424731.8861388175</v>
      </c>
      <c r="AG64" s="4" t="s">
        <v>150</v>
      </c>
      <c r="AH64" s="21">
        <v>328283.347431142</v>
      </c>
      <c r="AI64" s="19">
        <v>5.885344095703628</v>
      </c>
      <c r="AJ64" s="21">
        <f t="shared" si="4"/>
        <v>1932060.4605216943</v>
      </c>
      <c r="AL64" s="4" t="s">
        <v>275</v>
      </c>
      <c r="AM64" s="14">
        <v>45271</v>
      </c>
      <c r="AN64" s="21">
        <f t="shared" si="5"/>
        <v>348451.97318493499</v>
      </c>
      <c r="AO64" s="21">
        <f t="shared" si="6"/>
        <v>2328224.1788961333</v>
      </c>
      <c r="AP64" s="23">
        <f t="shared" si="7"/>
        <v>6.6816214516324974</v>
      </c>
      <c r="AQ64" s="21">
        <f t="shared" si="8"/>
        <v>169487.33196936251</v>
      </c>
      <c r="AR64" s="21">
        <f t="shared" si="9"/>
        <v>1602734.3909110399</v>
      </c>
      <c r="AS64" s="23">
        <f t="shared" si="10"/>
        <v>9.4563668699484822</v>
      </c>
      <c r="AT64" s="21">
        <f t="shared" si="11"/>
        <v>275989.34520370152</v>
      </c>
      <c r="AU64" s="21">
        <f t="shared" si="12"/>
        <v>1753096.6212109844</v>
      </c>
      <c r="AV64" s="23">
        <f t="shared" si="13"/>
        <v>6.3520445686664582</v>
      </c>
      <c r="BI64" s="22">
        <v>1</v>
      </c>
      <c r="BK64" s="4" t="s">
        <v>275</v>
      </c>
      <c r="BL64" s="21">
        <v>2011.4207803329416</v>
      </c>
      <c r="BM64" s="12">
        <v>7.2983087381704474E-3</v>
      </c>
      <c r="BN64" s="12">
        <v>2.5380112170640897E-2</v>
      </c>
      <c r="BO64" s="12">
        <v>1.8369375E-2</v>
      </c>
      <c r="BP64" s="12">
        <v>1.0628963918226436E-3</v>
      </c>
      <c r="BQ64" s="12">
        <v>2.8107065669004949E-3</v>
      </c>
      <c r="BR64" s="12">
        <v>3.6038374082807572E-3</v>
      </c>
      <c r="BS64" s="12">
        <v>7.5132416449734422E-3</v>
      </c>
      <c r="BT64" s="12">
        <v>3.7141090087045747E-2</v>
      </c>
      <c r="BU64" s="12">
        <f t="shared" si="30"/>
        <v>1</v>
      </c>
      <c r="BW64" s="8" t="s">
        <v>385</v>
      </c>
      <c r="BX64" s="8" t="s">
        <v>386</v>
      </c>
      <c r="BY64" s="8" t="s">
        <v>53</v>
      </c>
      <c r="BZ64" s="8" t="str">
        <f t="shared" si="15"/>
        <v>VOD.Umbrella-CoFi</v>
      </c>
    </row>
    <row r="65" spans="1:78" x14ac:dyDescent="0.25">
      <c r="A65" s="8" t="s">
        <v>53</v>
      </c>
      <c r="B65" s="8" t="s">
        <v>68</v>
      </c>
      <c r="C65" s="8" t="s">
        <v>36</v>
      </c>
      <c r="D65" s="5">
        <v>7.1610835743573303E-3</v>
      </c>
      <c r="E65" s="6">
        <v>82.873757341670199</v>
      </c>
      <c r="F65" s="12">
        <v>3306.1813470000002</v>
      </c>
      <c r="G65" s="10">
        <v>0.65</v>
      </c>
      <c r="H65" s="21">
        <v>0</v>
      </c>
      <c r="I65" s="21">
        <v>0</v>
      </c>
      <c r="U65" s="4" t="s">
        <v>289</v>
      </c>
      <c r="W65" s="4" t="s">
        <v>151</v>
      </c>
      <c r="X65" s="21">
        <v>243941.75870260701</v>
      </c>
      <c r="Y65" s="6">
        <v>7.4206141130641248</v>
      </c>
      <c r="Z65" s="21">
        <f t="shared" si="2"/>
        <v>1810197.6573942488</v>
      </c>
      <c r="AB65" s="4" t="s">
        <v>151</v>
      </c>
      <c r="AC65" s="21">
        <v>133064.211851923</v>
      </c>
      <c r="AD65" s="6">
        <v>9.9308911497765227</v>
      </c>
      <c r="AE65" s="21">
        <f t="shared" si="3"/>
        <v>1321446.2038322503</v>
      </c>
      <c r="AG65" s="4" t="s">
        <v>151</v>
      </c>
      <c r="AH65" s="21">
        <v>149240.50018741001</v>
      </c>
      <c r="AI65" s="19">
        <v>7.8106426030757294</v>
      </c>
      <c r="AJ65" s="21">
        <f t="shared" si="4"/>
        <v>1165664.2088681161</v>
      </c>
      <c r="AL65" s="4" t="s">
        <v>276</v>
      </c>
      <c r="AM65" s="14">
        <v>45278</v>
      </c>
      <c r="AN65" s="21">
        <f t="shared" si="5"/>
        <v>427408.08445701201</v>
      </c>
      <c r="AO65" s="21">
        <f t="shared" si="6"/>
        <v>2636287.9177327156</v>
      </c>
      <c r="AP65" s="23">
        <f t="shared" si="7"/>
        <v>6.1680815445545676</v>
      </c>
      <c r="AQ65" s="21">
        <f t="shared" si="8"/>
        <v>103984.99760192574</v>
      </c>
      <c r="AR65" s="21">
        <f t="shared" si="9"/>
        <v>1150990.0289294077</v>
      </c>
      <c r="AS65" s="23">
        <f t="shared" si="10"/>
        <v>11.068808534627422</v>
      </c>
      <c r="AT65" s="21">
        <f t="shared" si="11"/>
        <v>260275.96043880651</v>
      </c>
      <c r="AU65" s="21">
        <f t="shared" si="12"/>
        <v>1715302.7454992824</v>
      </c>
      <c r="AV65" s="23">
        <f t="shared" si="13"/>
        <v>6.5903233729592454</v>
      </c>
      <c r="BI65" s="22">
        <v>1</v>
      </c>
      <c r="BK65" s="4" t="s">
        <v>276</v>
      </c>
      <c r="BL65" s="21">
        <v>2011.4207803329416</v>
      </c>
      <c r="BM65" s="12">
        <v>7.2983087381704474E-3</v>
      </c>
      <c r="BN65" s="12">
        <v>2.5380112170640897E-2</v>
      </c>
      <c r="BO65" s="12">
        <v>1.8369375E-2</v>
      </c>
      <c r="BP65" s="12">
        <v>1.0628963918226436E-3</v>
      </c>
      <c r="BQ65" s="12">
        <v>2.8107065669004949E-3</v>
      </c>
      <c r="BR65" s="12">
        <v>3.6038374082807572E-3</v>
      </c>
      <c r="BS65" s="12">
        <v>7.5132416449734422E-3</v>
      </c>
      <c r="BT65" s="12">
        <v>3.762055161233812E-2</v>
      </c>
      <c r="BU65" s="12">
        <f t="shared" si="30"/>
        <v>1</v>
      </c>
      <c r="BW65" s="8" t="s">
        <v>387</v>
      </c>
      <c r="BX65" s="8" t="s">
        <v>386</v>
      </c>
      <c r="BY65" s="8" t="s">
        <v>53</v>
      </c>
      <c r="BZ65" s="8" t="str">
        <f t="shared" si="15"/>
        <v>VOD.URF-CoFi</v>
      </c>
    </row>
    <row r="66" spans="1:78" x14ac:dyDescent="0.25">
      <c r="A66" s="8" t="s">
        <v>60</v>
      </c>
      <c r="B66" s="8" t="s">
        <v>68</v>
      </c>
      <c r="C66" s="8" t="s">
        <v>54</v>
      </c>
      <c r="D66" s="5">
        <v>2.1056498814443599E-2</v>
      </c>
      <c r="E66" s="6">
        <v>34.690963747103197</v>
      </c>
      <c r="F66" s="12">
        <v>2552.2174319999999</v>
      </c>
      <c r="G66" s="10">
        <v>0.65</v>
      </c>
      <c r="H66" s="21">
        <v>0</v>
      </c>
      <c r="I66" s="21">
        <v>0</v>
      </c>
      <c r="U66" s="4" t="s">
        <v>290</v>
      </c>
      <c r="W66" s="4" t="s">
        <v>152</v>
      </c>
      <c r="X66" s="21">
        <v>346888.35459396301</v>
      </c>
      <c r="Y66" s="6">
        <v>6.5755394323555443</v>
      </c>
      <c r="Z66" s="21">
        <f t="shared" si="2"/>
        <v>2280978.0542575363</v>
      </c>
      <c r="AB66" s="4" t="s">
        <v>152</v>
      </c>
      <c r="AC66" s="21">
        <v>135565.748606329</v>
      </c>
      <c r="AD66" s="6">
        <v>10.040916997609189</v>
      </c>
      <c r="AE66" s="21">
        <f t="shared" si="3"/>
        <v>1361204.429474903</v>
      </c>
      <c r="AG66" s="4" t="s">
        <v>152</v>
      </c>
      <c r="AH66" s="21">
        <v>201909.01458163199</v>
      </c>
      <c r="AI66" s="19">
        <v>6.9925560675081506</v>
      </c>
      <c r="AJ66" s="21">
        <f t="shared" si="4"/>
        <v>1411860.1049973825</v>
      </c>
      <c r="AL66" s="4" t="s">
        <v>277</v>
      </c>
      <c r="AM66" s="14">
        <v>45285</v>
      </c>
      <c r="AN66" s="21">
        <f t="shared" si="5"/>
        <v>330189.49929959601</v>
      </c>
      <c r="AO66" s="21">
        <f t="shared" si="6"/>
        <v>2132342.4027495752</v>
      </c>
      <c r="AP66" s="23">
        <f t="shared" si="7"/>
        <v>6.4579352380155601</v>
      </c>
      <c r="AQ66" s="21">
        <f t="shared" si="8"/>
        <v>102565.4676184479</v>
      </c>
      <c r="AR66" s="21">
        <f t="shared" si="9"/>
        <v>1040162.573754923</v>
      </c>
      <c r="AS66" s="23">
        <f t="shared" si="10"/>
        <v>10.14145011871261</v>
      </c>
      <c r="AT66" s="21">
        <f t="shared" si="11"/>
        <v>177640.49285034501</v>
      </c>
      <c r="AU66" s="21">
        <f t="shared" si="12"/>
        <v>1195856.4441483677</v>
      </c>
      <c r="AV66" s="23">
        <f t="shared" si="13"/>
        <v>6.7318910511908392</v>
      </c>
      <c r="BI66" s="22">
        <v>1</v>
      </c>
      <c r="BK66" s="4" t="s">
        <v>277</v>
      </c>
      <c r="BL66" s="21">
        <v>2011.4207803329416</v>
      </c>
      <c r="BM66" s="12">
        <v>7.2983087381704474E-3</v>
      </c>
      <c r="BN66" s="12">
        <v>2.5380112170640897E-2</v>
      </c>
      <c r="BO66" s="12">
        <v>1.8369375E-2</v>
      </c>
      <c r="BP66" s="12">
        <v>1.0628963918226436E-3</v>
      </c>
      <c r="BQ66" s="12">
        <v>2.8107065669004949E-3</v>
      </c>
      <c r="BR66" s="12">
        <v>3.6038374082807572E-3</v>
      </c>
      <c r="BS66" s="12">
        <v>7.5132416449734422E-3</v>
      </c>
      <c r="BT66" s="12">
        <v>3.6644964047534527E-2</v>
      </c>
      <c r="BU66" s="12">
        <f t="shared" si="30"/>
        <v>1</v>
      </c>
      <c r="BW66" s="8" t="s">
        <v>388</v>
      </c>
      <c r="BX66" s="8" t="s">
        <v>386</v>
      </c>
      <c r="BY66" s="8" t="s">
        <v>53</v>
      </c>
      <c r="BZ66" s="8" t="str">
        <f t="shared" si="15"/>
        <v>VOD.OtherFish-CoFi</v>
      </c>
    </row>
    <row r="67" spans="1:78" x14ac:dyDescent="0.25">
      <c r="A67" s="8" t="s">
        <v>40</v>
      </c>
      <c r="B67" s="8" t="s">
        <v>68</v>
      </c>
      <c r="C67" s="8" t="s">
        <v>34</v>
      </c>
      <c r="D67" s="5">
        <v>3.72537285578394E-3</v>
      </c>
      <c r="E67" s="6">
        <v>111.126195508443</v>
      </c>
      <c r="F67" s="12">
        <v>2552.2174319999999</v>
      </c>
      <c r="G67" s="10">
        <v>0.65</v>
      </c>
      <c r="H67" s="21">
        <v>0</v>
      </c>
      <c r="I67" s="21">
        <v>0</v>
      </c>
      <c r="U67" s="4" t="s">
        <v>291</v>
      </c>
      <c r="W67" s="4" t="s">
        <v>153</v>
      </c>
      <c r="X67" s="21">
        <v>344162.30831372598</v>
      </c>
      <c r="Y67" s="6">
        <v>6.5975952469020429</v>
      </c>
      <c r="Z67" s="21">
        <f t="shared" ref="Z67:Z130" si="35">X67*Y67</f>
        <v>2270643.609493474</v>
      </c>
      <c r="AB67" s="4" t="s">
        <v>153</v>
      </c>
      <c r="AC67" s="21">
        <v>150226.13542850301</v>
      </c>
      <c r="AD67" s="6">
        <v>9.5036555002263459</v>
      </c>
      <c r="AE67" s="21">
        <f t="shared" ref="AE67:AE130" si="36">AC67*AD67</f>
        <v>1427697.4382428406</v>
      </c>
      <c r="AG67" s="4" t="s">
        <v>153</v>
      </c>
      <c r="AH67" s="21">
        <v>233585.65574044801</v>
      </c>
      <c r="AI67" s="19">
        <v>6.634089313349457</v>
      </c>
      <c r="AJ67" s="21">
        <f t="shared" ref="AJ67:AJ130" si="37">AH67*AI67</f>
        <v>1549628.1024994315</v>
      </c>
      <c r="BW67" s="8" t="s">
        <v>389</v>
      </c>
      <c r="BX67" s="8" t="s">
        <v>390</v>
      </c>
      <c r="BY67" s="8" t="s">
        <v>53</v>
      </c>
      <c r="BZ67" s="8" t="str">
        <f t="shared" ref="BZ67:BZ96" si="38">BW67&amp;"-"&amp;BY67</f>
        <v>TV.Umbrella-CoFi</v>
      </c>
    </row>
    <row r="68" spans="1:78" x14ac:dyDescent="0.25">
      <c r="A68" s="8" t="s">
        <v>53</v>
      </c>
      <c r="B68" s="8" t="s">
        <v>68</v>
      </c>
      <c r="C68" s="8" t="s">
        <v>34</v>
      </c>
      <c r="D68" s="5">
        <v>2.0499772033583802E-3</v>
      </c>
      <c r="E68" s="6">
        <v>29.596293603441499</v>
      </c>
      <c r="F68" s="12">
        <v>2552.2174319999999</v>
      </c>
      <c r="G68" s="10">
        <v>0.65</v>
      </c>
      <c r="H68" s="21">
        <v>0</v>
      </c>
      <c r="I68" s="21">
        <v>0</v>
      </c>
      <c r="U68" s="4" t="s">
        <v>292</v>
      </c>
      <c r="W68" s="4" t="s">
        <v>154</v>
      </c>
      <c r="X68" s="21">
        <v>246170.226372873</v>
      </c>
      <c r="Y68" s="6">
        <v>7.6824831362321442</v>
      </c>
      <c r="Z68" s="21">
        <f t="shared" si="35"/>
        <v>1891198.6127520462</v>
      </c>
      <c r="AB68" s="4" t="s">
        <v>154</v>
      </c>
      <c r="AC68" s="21">
        <v>140697.639413367</v>
      </c>
      <c r="AD68" s="6">
        <v>9.8976312145700511</v>
      </c>
      <c r="AE68" s="21">
        <f t="shared" si="36"/>
        <v>1392573.3476740627</v>
      </c>
      <c r="AG68" s="4" t="s">
        <v>154</v>
      </c>
      <c r="AH68" s="21">
        <v>287942.06048099999</v>
      </c>
      <c r="AI68" s="19">
        <v>6.3357659686958154</v>
      </c>
      <c r="AJ68" s="21">
        <f t="shared" si="37"/>
        <v>1824333.5077516721</v>
      </c>
      <c r="BZ68" s="8" t="str">
        <f t="shared" si="38"/>
        <v>-</v>
      </c>
    </row>
    <row r="69" spans="1:78" x14ac:dyDescent="0.25">
      <c r="A69" s="8" t="s">
        <v>60</v>
      </c>
      <c r="B69" s="8" t="s">
        <v>68</v>
      </c>
      <c r="C69" s="8" t="s">
        <v>57</v>
      </c>
      <c r="D69" s="5">
        <v>1.00096771102073E-2</v>
      </c>
      <c r="E69" s="6">
        <v>28.038385741043001</v>
      </c>
      <c r="F69" s="12">
        <v>3343.4007860000002</v>
      </c>
      <c r="G69" s="10">
        <v>0.65</v>
      </c>
      <c r="H69" s="21">
        <v>1354125.6299999997</v>
      </c>
      <c r="I69" s="21">
        <v>0</v>
      </c>
      <c r="U69" s="4" t="s">
        <v>293</v>
      </c>
      <c r="W69" s="4" t="s">
        <v>155</v>
      </c>
      <c r="X69" s="21">
        <v>350173.959742159</v>
      </c>
      <c r="Y69" s="6">
        <v>6.4730878512504564</v>
      </c>
      <c r="Z69" s="21">
        <f t="shared" si="35"/>
        <v>2266706.804631236</v>
      </c>
      <c r="AB69" s="4" t="s">
        <v>155</v>
      </c>
      <c r="AC69" s="21">
        <v>97420.162726128707</v>
      </c>
      <c r="AD69" s="6">
        <v>11.078951307657761</v>
      </c>
      <c r="AE69" s="21">
        <f t="shared" si="36"/>
        <v>1079313.2392268754</v>
      </c>
      <c r="AG69" s="4" t="s">
        <v>155</v>
      </c>
      <c r="AH69" s="21">
        <v>167586.943559651</v>
      </c>
      <c r="AI69" s="19">
        <v>7.3754453779386084</v>
      </c>
      <c r="AJ69" s="21">
        <f t="shared" si="37"/>
        <v>1236028.3482798864</v>
      </c>
      <c r="BW69" s="8" t="s">
        <v>400</v>
      </c>
      <c r="BX69" s="8" t="s">
        <v>345</v>
      </c>
      <c r="BY69" s="8" t="s">
        <v>60</v>
      </c>
      <c r="BZ69" s="8" t="str">
        <f t="shared" si="38"/>
        <v>TV.RSN-ReFi</v>
      </c>
    </row>
    <row r="70" spans="1:78" x14ac:dyDescent="0.25">
      <c r="A70" s="8" t="s">
        <v>40</v>
      </c>
      <c r="B70" s="8" t="s">
        <v>68</v>
      </c>
      <c r="C70" s="8" t="s">
        <v>37</v>
      </c>
      <c r="D70" s="5">
        <v>3.16340283708787E-3</v>
      </c>
      <c r="E70" s="6">
        <v>187.69722650392401</v>
      </c>
      <c r="F70" s="12">
        <v>3343.4007860000002</v>
      </c>
      <c r="G70" s="10">
        <v>0.65</v>
      </c>
      <c r="H70" s="21">
        <v>0</v>
      </c>
      <c r="I70" s="21">
        <v>0</v>
      </c>
      <c r="U70" s="4" t="s">
        <v>294</v>
      </c>
      <c r="W70" s="4" t="s">
        <v>156</v>
      </c>
      <c r="X70" s="21">
        <v>323912.234292162</v>
      </c>
      <c r="Y70" s="6">
        <v>6.7376376824197726</v>
      </c>
      <c r="Z70" s="21">
        <f t="shared" si="35"/>
        <v>2182403.2755636526</v>
      </c>
      <c r="AB70" s="4" t="s">
        <v>156</v>
      </c>
      <c r="AC70" s="21">
        <v>192859.02771104799</v>
      </c>
      <c r="AD70" s="6">
        <v>8.9858398062856146</v>
      </c>
      <c r="AE70" s="21">
        <f t="shared" si="36"/>
        <v>1733000.3282074756</v>
      </c>
      <c r="AG70" s="4" t="s">
        <v>156</v>
      </c>
      <c r="AH70" s="21">
        <v>179192.77849644699</v>
      </c>
      <c r="AI70" s="19">
        <v>7.2180642631106258</v>
      </c>
      <c r="AJ70" s="21">
        <f t="shared" si="37"/>
        <v>1293424.9906727022</v>
      </c>
      <c r="BW70" s="8" t="s">
        <v>401</v>
      </c>
      <c r="BX70" s="8" t="s">
        <v>345</v>
      </c>
      <c r="BY70" s="8" t="s">
        <v>60</v>
      </c>
      <c r="BZ70" s="8" t="str">
        <f t="shared" si="38"/>
        <v>TV.Bonfire-ReFi</v>
      </c>
    </row>
    <row r="71" spans="1:78" x14ac:dyDescent="0.25">
      <c r="A71" s="8" t="s">
        <v>53</v>
      </c>
      <c r="B71" s="8" t="s">
        <v>68</v>
      </c>
      <c r="C71" s="8" t="s">
        <v>37</v>
      </c>
      <c r="D71" s="5">
        <v>1.5488205524164501E-3</v>
      </c>
      <c r="E71" s="6">
        <v>134.84133303926399</v>
      </c>
      <c r="F71" s="12">
        <v>3343.4007860000002</v>
      </c>
      <c r="G71" s="10">
        <v>0.65</v>
      </c>
      <c r="H71" s="21">
        <v>0</v>
      </c>
      <c r="I71" s="21">
        <v>0</v>
      </c>
      <c r="U71" s="4" t="s">
        <v>295</v>
      </c>
      <c r="W71" s="4" t="s">
        <v>157</v>
      </c>
      <c r="X71" s="21">
        <v>336672.41430834401</v>
      </c>
      <c r="Y71" s="6">
        <v>6.6763808337831207</v>
      </c>
      <c r="Z71" s="21">
        <f t="shared" si="35"/>
        <v>2247753.2541517182</v>
      </c>
      <c r="AB71" s="4" t="s">
        <v>157</v>
      </c>
      <c r="AC71" s="21">
        <v>99371.405183299401</v>
      </c>
      <c r="AD71" s="6">
        <v>11.11928039906425</v>
      </c>
      <c r="AE71" s="21">
        <f t="shared" si="36"/>
        <v>1104938.5178821327</v>
      </c>
      <c r="AG71" s="4" t="s">
        <v>157</v>
      </c>
      <c r="AH71" s="21">
        <v>173551.44580631799</v>
      </c>
      <c r="AI71" s="19">
        <v>7.5141472835386001</v>
      </c>
      <c r="AJ71" s="21">
        <f t="shared" si="37"/>
        <v>1304091.1250597409</v>
      </c>
      <c r="BW71" s="8" t="s">
        <v>402</v>
      </c>
      <c r="BX71" s="8" t="s">
        <v>345</v>
      </c>
      <c r="BY71" s="8" t="s">
        <v>60</v>
      </c>
      <c r="BZ71" s="8" t="str">
        <f t="shared" si="38"/>
        <v>TV.Papperlapp-ReFi</v>
      </c>
    </row>
    <row r="72" spans="1:78" x14ac:dyDescent="0.25">
      <c r="A72" s="8" t="s">
        <v>40</v>
      </c>
      <c r="B72" s="67" t="s">
        <v>75</v>
      </c>
      <c r="C72" s="67" t="s">
        <v>28</v>
      </c>
      <c r="D72" s="5" t="s">
        <v>452</v>
      </c>
      <c r="E72" s="5" t="s">
        <v>452</v>
      </c>
      <c r="F72" s="5" t="s">
        <v>452</v>
      </c>
      <c r="G72" s="5" t="s">
        <v>452</v>
      </c>
      <c r="H72" s="21">
        <v>1385356.5799999998</v>
      </c>
      <c r="I72" s="21">
        <v>0</v>
      </c>
      <c r="U72" s="4" t="s">
        <v>296</v>
      </c>
      <c r="W72" s="4" t="s">
        <v>158</v>
      </c>
      <c r="X72" s="21">
        <v>228654.635578204</v>
      </c>
      <c r="Y72" s="6">
        <v>8.1999663250881998</v>
      </c>
      <c r="Z72" s="21">
        <f t="shared" si="35"/>
        <v>1874960.3118165871</v>
      </c>
      <c r="AB72" s="4" t="s">
        <v>158</v>
      </c>
      <c r="AC72" s="21">
        <v>202774.55210285299</v>
      </c>
      <c r="AD72" s="6">
        <v>8.7922986004132024</v>
      </c>
      <c r="AE72" s="21">
        <f t="shared" si="36"/>
        <v>1782854.4106533283</v>
      </c>
      <c r="AG72" s="4" t="s">
        <v>158</v>
      </c>
      <c r="AH72" s="21">
        <v>417600.75501291698</v>
      </c>
      <c r="AI72" s="19">
        <v>5.6579485640732443</v>
      </c>
      <c r="AJ72" s="21">
        <f t="shared" si="37"/>
        <v>2362763.5921812365</v>
      </c>
      <c r="BW72" s="8" t="s">
        <v>403</v>
      </c>
      <c r="BX72" s="8" t="s">
        <v>345</v>
      </c>
      <c r="BY72" s="8" t="s">
        <v>60</v>
      </c>
      <c r="BZ72" s="8" t="str">
        <f t="shared" si="38"/>
        <v>TV.SST-ReFi</v>
      </c>
    </row>
    <row r="73" spans="1:78" x14ac:dyDescent="0.25">
      <c r="A73" s="8" t="s">
        <v>53</v>
      </c>
      <c r="B73" s="67" t="s">
        <v>75</v>
      </c>
      <c r="C73" s="67" t="s">
        <v>28</v>
      </c>
      <c r="D73" s="5" t="s">
        <v>452</v>
      </c>
      <c r="E73" s="5" t="s">
        <v>452</v>
      </c>
      <c r="F73" s="5" t="s">
        <v>452</v>
      </c>
      <c r="G73" s="5" t="s">
        <v>452</v>
      </c>
      <c r="H73" s="21">
        <v>1385356.5799999998</v>
      </c>
      <c r="I73" s="21">
        <v>0</v>
      </c>
      <c r="U73" s="4" t="s">
        <v>297</v>
      </c>
      <c r="W73" s="4" t="s">
        <v>159</v>
      </c>
      <c r="X73" s="21">
        <v>412748.83137847303</v>
      </c>
      <c r="Y73" s="6">
        <v>6.060138144045883</v>
      </c>
      <c r="Z73" s="21">
        <f t="shared" si="35"/>
        <v>2501314.9369470468</v>
      </c>
      <c r="AB73" s="4" t="s">
        <v>159</v>
      </c>
      <c r="AC73" s="21">
        <v>113364.149255608</v>
      </c>
      <c r="AD73" s="6">
        <v>10.585727595211329</v>
      </c>
      <c r="AE73" s="21">
        <f t="shared" si="36"/>
        <v>1200042.0030827455</v>
      </c>
      <c r="AG73" s="4" t="s">
        <v>159</v>
      </c>
      <c r="AH73" s="21">
        <v>183841.75660059301</v>
      </c>
      <c r="AI73" s="19">
        <v>7.3335081127717006</v>
      </c>
      <c r="AJ73" s="21">
        <f t="shared" si="37"/>
        <v>1348205.0134966492</v>
      </c>
      <c r="BW73" s="8" t="s">
        <v>359</v>
      </c>
      <c r="BX73" s="8" t="s">
        <v>345</v>
      </c>
      <c r="BY73" s="8" t="s">
        <v>60</v>
      </c>
      <c r="BZ73" s="8" t="str">
        <f t="shared" si="38"/>
        <v>TV.GOB-ReFi</v>
      </c>
    </row>
    <row r="74" spans="1:78" x14ac:dyDescent="0.25">
      <c r="A74" s="8" t="s">
        <v>60</v>
      </c>
      <c r="B74" s="67" t="s">
        <v>75</v>
      </c>
      <c r="C74" s="67" t="s">
        <v>28</v>
      </c>
      <c r="D74" s="5" t="s">
        <v>452</v>
      </c>
      <c r="E74" s="5" t="s">
        <v>452</v>
      </c>
      <c r="F74" s="5" t="s">
        <v>452</v>
      </c>
      <c r="G74" s="5" t="s">
        <v>452</v>
      </c>
      <c r="H74" s="21">
        <v>1385356.5799999998</v>
      </c>
      <c r="I74" s="21">
        <v>0</v>
      </c>
      <c r="U74" s="4" t="s">
        <v>298</v>
      </c>
      <c r="W74" s="4" t="s">
        <v>160</v>
      </c>
      <c r="X74" s="21">
        <v>231222.226096517</v>
      </c>
      <c r="Y74" s="6">
        <v>8.2245121508226902</v>
      </c>
      <c r="Z74" s="21">
        <f t="shared" si="35"/>
        <v>1901690.0080710754</v>
      </c>
      <c r="AB74" s="4" t="s">
        <v>160</v>
      </c>
      <c r="AC74" s="21">
        <v>117528.571028241</v>
      </c>
      <c r="AD74" s="6">
        <v>10.626964037634171</v>
      </c>
      <c r="AE74" s="21">
        <f t="shared" si="36"/>
        <v>1248971.8977116505</v>
      </c>
      <c r="AG74" s="4" t="s">
        <v>160</v>
      </c>
      <c r="AH74" s="21">
        <v>187167.17305838299</v>
      </c>
      <c r="AI74" s="19">
        <v>7.3157351348974169</v>
      </c>
      <c r="AJ74" s="21">
        <f t="shared" si="37"/>
        <v>1369265.4640426377</v>
      </c>
      <c r="BW74" s="8" t="s">
        <v>344</v>
      </c>
      <c r="BX74" s="8" t="s">
        <v>344</v>
      </c>
      <c r="BY74" s="8" t="s">
        <v>60</v>
      </c>
      <c r="BZ74" s="8" t="str">
        <f t="shared" si="38"/>
        <v>Search-ReFi</v>
      </c>
    </row>
    <row r="75" spans="1:78" x14ac:dyDescent="0.25">
      <c r="A75" s="8" t="s">
        <v>53</v>
      </c>
      <c r="B75" s="8" t="s">
        <v>67</v>
      </c>
      <c r="C75" s="8" t="s">
        <v>49</v>
      </c>
      <c r="D75" s="5">
        <v>1.10847227844263E-2</v>
      </c>
      <c r="E75" s="6">
        <v>1539001.8148662499</v>
      </c>
      <c r="F75" s="12">
        <v>8.3160000000000005E-3</v>
      </c>
      <c r="G75" s="10">
        <v>0.3</v>
      </c>
      <c r="H75" s="21">
        <v>0</v>
      </c>
      <c r="I75" s="21">
        <v>254800.5895885191</v>
      </c>
      <c r="U75" s="4" t="s">
        <v>299</v>
      </c>
      <c r="W75" s="4" t="s">
        <v>161</v>
      </c>
      <c r="X75" s="21">
        <v>482583.60682726401</v>
      </c>
      <c r="Y75" s="6">
        <v>5.8231125662690424</v>
      </c>
      <c r="Z75" s="21">
        <f t="shared" si="35"/>
        <v>2810138.6651912797</v>
      </c>
      <c r="AB75" s="4" t="s">
        <v>161</v>
      </c>
      <c r="AC75" s="21">
        <v>119271.506296993</v>
      </c>
      <c r="AD75" s="6">
        <v>10.5524120260225</v>
      </c>
      <c r="AE75" s="21">
        <f t="shared" si="36"/>
        <v>1258602.0774102074</v>
      </c>
      <c r="AG75" s="4" t="s">
        <v>161</v>
      </c>
      <c r="AH75" s="21">
        <v>183961.78119826401</v>
      </c>
      <c r="AI75" s="19">
        <v>7.5282583536114904</v>
      </c>
      <c r="AJ75" s="21">
        <f t="shared" si="37"/>
        <v>1384911.8160510804</v>
      </c>
      <c r="BW75" s="8" t="s">
        <v>58</v>
      </c>
      <c r="BX75" s="8" t="s">
        <v>58</v>
      </c>
      <c r="BY75" s="8" t="s">
        <v>60</v>
      </c>
      <c r="BZ75" s="8" t="str">
        <f t="shared" si="38"/>
        <v>Social-ReFi</v>
      </c>
    </row>
    <row r="76" spans="1:78" x14ac:dyDescent="0.25">
      <c r="A76" s="8" t="s">
        <v>53</v>
      </c>
      <c r="B76" s="8" t="s">
        <v>67</v>
      </c>
      <c r="C76" s="8" t="s">
        <v>50</v>
      </c>
      <c r="D76" s="5">
        <v>2.4217850478757898E-3</v>
      </c>
      <c r="E76" s="6">
        <v>1107454.9803935401</v>
      </c>
      <c r="F76" s="12">
        <v>1.6060999999999999E-2</v>
      </c>
      <c r="G76" s="10">
        <v>0.3</v>
      </c>
      <c r="H76" s="21">
        <v>0</v>
      </c>
      <c r="I76" s="21">
        <v>0</v>
      </c>
      <c r="U76" s="4" t="s">
        <v>300</v>
      </c>
      <c r="W76" s="4" t="s">
        <v>162</v>
      </c>
      <c r="X76" s="21">
        <v>232248.820289216</v>
      </c>
      <c r="Y76" s="6">
        <v>8.1947837650308983</v>
      </c>
      <c r="Z76" s="21">
        <f t="shared" si="35"/>
        <v>1903228.8619536459</v>
      </c>
      <c r="AB76" s="4" t="s">
        <v>162</v>
      </c>
      <c r="AC76" s="21">
        <v>192497.272286569</v>
      </c>
      <c r="AD76" s="6">
        <v>9.1832927525414405</v>
      </c>
      <c r="AE76" s="21">
        <f t="shared" si="36"/>
        <v>1767758.8054732454</v>
      </c>
      <c r="AG76" s="4" t="s">
        <v>162</v>
      </c>
      <c r="AH76" s="21">
        <v>449757.483274862</v>
      </c>
      <c r="AI76" s="19">
        <v>5.6510176702004156</v>
      </c>
      <c r="AJ76" s="21">
        <f t="shared" si="37"/>
        <v>2541587.4852911131</v>
      </c>
      <c r="BW76" s="8" t="s">
        <v>360</v>
      </c>
      <c r="BX76" s="8" t="s">
        <v>346</v>
      </c>
      <c r="BY76" s="8" t="s">
        <v>60</v>
      </c>
      <c r="BZ76" s="8" t="str">
        <f t="shared" si="38"/>
        <v>VOD.FishFriday-ReFi</v>
      </c>
    </row>
    <row r="77" spans="1:78" x14ac:dyDescent="0.25">
      <c r="A77" s="8" t="s">
        <v>53</v>
      </c>
      <c r="B77" s="8" t="s">
        <v>67</v>
      </c>
      <c r="C77" s="8" t="s">
        <v>48</v>
      </c>
      <c r="D77" s="5">
        <v>6.6083992894016797E-3</v>
      </c>
      <c r="E77" s="6">
        <v>1262613.3982346901</v>
      </c>
      <c r="F77" s="12">
        <v>6.9290000000000003E-3</v>
      </c>
      <c r="G77" s="10">
        <v>0.3</v>
      </c>
      <c r="H77" s="21">
        <v>39894.462219000001</v>
      </c>
      <c r="I77" s="21">
        <v>0</v>
      </c>
      <c r="U77" s="4" t="s">
        <v>301</v>
      </c>
      <c r="W77" s="4" t="s">
        <v>163</v>
      </c>
      <c r="X77" s="21">
        <v>395319.12427126901</v>
      </c>
      <c r="Y77" s="6">
        <v>6.3535874502358469</v>
      </c>
      <c r="Z77" s="21">
        <f t="shared" si="35"/>
        <v>2511694.62680816</v>
      </c>
      <c r="AB77" s="4" t="s">
        <v>163</v>
      </c>
      <c r="AC77" s="21">
        <v>98427.6299824444</v>
      </c>
      <c r="AD77" s="6">
        <v>11.677680165940121</v>
      </c>
      <c r="AE77" s="21">
        <f t="shared" si="36"/>
        <v>1149406.382426484</v>
      </c>
      <c r="AG77" s="4" t="s">
        <v>163</v>
      </c>
      <c r="AH77" s="21">
        <v>182898.75661631199</v>
      </c>
      <c r="AI77" s="19">
        <v>7.5182454942520671</v>
      </c>
      <c r="AJ77" s="21">
        <f t="shared" si="37"/>
        <v>1375077.7528348931</v>
      </c>
      <c r="BW77" s="8" t="s">
        <v>404</v>
      </c>
      <c r="BX77" s="8" t="s">
        <v>346</v>
      </c>
      <c r="BY77" s="8" t="s">
        <v>60</v>
      </c>
      <c r="BZ77" s="8" t="str">
        <f t="shared" si="38"/>
        <v>VOD.SST-ReFi</v>
      </c>
    </row>
    <row r="78" spans="1:78" x14ac:dyDescent="0.25">
      <c r="A78" s="8" t="s">
        <v>40</v>
      </c>
      <c r="B78" s="8" t="s">
        <v>62</v>
      </c>
      <c r="C78" s="8" t="s">
        <v>9</v>
      </c>
      <c r="D78" s="5">
        <v>7.7476425591367496E-4</v>
      </c>
      <c r="E78" s="6">
        <v>130721.10944371999</v>
      </c>
      <c r="F78" s="12">
        <v>1.8093999999999999E-2</v>
      </c>
      <c r="G78" s="10">
        <v>0.3</v>
      </c>
      <c r="H78" s="21">
        <v>0</v>
      </c>
      <c r="I78" s="21">
        <v>10146.56</v>
      </c>
      <c r="U78" s="4" t="s">
        <v>272</v>
      </c>
      <c r="W78" s="4" t="s">
        <v>164</v>
      </c>
      <c r="X78" s="21">
        <v>317505.585492521</v>
      </c>
      <c r="Y78" s="6">
        <v>7.0014820445574619</v>
      </c>
      <c r="Z78" s="21">
        <f t="shared" si="35"/>
        <v>2223009.6558725899</v>
      </c>
      <c r="AB78" s="4" t="s">
        <v>164</v>
      </c>
      <c r="AC78" s="21">
        <v>114560.38773442899</v>
      </c>
      <c r="AD78" s="6">
        <v>10.75501442765275</v>
      </c>
      <c r="AE78" s="21">
        <f t="shared" si="36"/>
        <v>1232098.6229212768</v>
      </c>
      <c r="AG78" s="4" t="s">
        <v>164</v>
      </c>
      <c r="AH78" s="21">
        <v>183383.57993507999</v>
      </c>
      <c r="AI78" s="19">
        <v>7.4849458916261327</v>
      </c>
      <c r="AJ78" s="21">
        <f t="shared" si="37"/>
        <v>1372616.1732267695</v>
      </c>
      <c r="BW78" s="8" t="s">
        <v>362</v>
      </c>
      <c r="BX78" s="8" t="s">
        <v>346</v>
      </c>
      <c r="BY78" s="8" t="s">
        <v>60</v>
      </c>
      <c r="BZ78" s="8" t="str">
        <f t="shared" si="38"/>
        <v>VOD.GOB-ReFi</v>
      </c>
    </row>
    <row r="79" spans="1:78" x14ac:dyDescent="0.25">
      <c r="A79" s="8" t="s">
        <v>40</v>
      </c>
      <c r="B79" s="8" t="s">
        <v>62</v>
      </c>
      <c r="C79" s="8" t="s">
        <v>8</v>
      </c>
      <c r="D79" s="5">
        <v>2.05340611924551E-3</v>
      </c>
      <c r="E79" s="6">
        <v>788154.89807770099</v>
      </c>
      <c r="F79" s="12">
        <v>4.4510000000000001E-3</v>
      </c>
      <c r="G79" s="10">
        <v>0.3</v>
      </c>
      <c r="H79" s="21">
        <v>62251.775300999994</v>
      </c>
      <c r="I79" s="21">
        <v>0</v>
      </c>
      <c r="U79" s="4" t="s">
        <v>273</v>
      </c>
      <c r="W79" s="4" t="s">
        <v>165</v>
      </c>
      <c r="X79" s="21">
        <v>413838.47410688997</v>
      </c>
      <c r="Y79" s="6">
        <v>6.309358998886748</v>
      </c>
      <c r="Z79" s="21">
        <f t="shared" si="35"/>
        <v>2611055.5006918665</v>
      </c>
      <c r="AB79" s="4" t="s">
        <v>165</v>
      </c>
      <c r="AC79" s="21">
        <v>100942.417992619</v>
      </c>
      <c r="AD79" s="6">
        <v>11.40293529693554</v>
      </c>
      <c r="AE79" s="21">
        <f t="shared" si="36"/>
        <v>1151039.8610860563</v>
      </c>
      <c r="AG79" s="4" t="s">
        <v>165</v>
      </c>
      <c r="AH79" s="21">
        <v>158129.438692133</v>
      </c>
      <c r="AI79" s="19">
        <v>8.0453792326030591</v>
      </c>
      <c r="AJ79" s="21">
        <f t="shared" si="37"/>
        <v>1272211.3021168655</v>
      </c>
      <c r="BZ79" s="8" t="str">
        <f t="shared" si="38"/>
        <v>-</v>
      </c>
    </row>
    <row r="80" spans="1:78" x14ac:dyDescent="0.25">
      <c r="A80" s="8" t="s">
        <v>53</v>
      </c>
      <c r="B80" s="8" t="s">
        <v>67</v>
      </c>
      <c r="C80" s="8" t="s">
        <v>8</v>
      </c>
      <c r="D80" s="5">
        <v>2.04790555719595E-3</v>
      </c>
      <c r="E80" s="6">
        <v>1185393.9121165499</v>
      </c>
      <c r="F80" s="12">
        <v>4.8209999999999998E-3</v>
      </c>
      <c r="G80" s="10">
        <v>0.3</v>
      </c>
      <c r="H80" s="21">
        <v>71540.527244000012</v>
      </c>
      <c r="I80" s="21">
        <v>0</v>
      </c>
      <c r="U80" s="4" t="s">
        <v>274</v>
      </c>
      <c r="W80" s="4" t="s">
        <v>166</v>
      </c>
      <c r="X80" s="21">
        <v>351563.35192853003</v>
      </c>
      <c r="Y80" s="6">
        <v>6.8329527991400116</v>
      </c>
      <c r="Z80" s="21">
        <f t="shared" si="35"/>
        <v>2402215.7896350943</v>
      </c>
      <c r="AB80" s="4" t="s">
        <v>166</v>
      </c>
      <c r="AC80" s="21">
        <v>138100.301385033</v>
      </c>
      <c r="AD80" s="6">
        <v>10.082860217170669</v>
      </c>
      <c r="AE80" s="21">
        <f t="shared" si="36"/>
        <v>1392446.0348144288</v>
      </c>
      <c r="AG80" s="4" t="s">
        <v>166</v>
      </c>
      <c r="AH80" s="21">
        <v>261689.639206313</v>
      </c>
      <c r="AI80" s="19">
        <v>6.5729389827671874</v>
      </c>
      <c r="AJ80" s="21">
        <f t="shared" si="37"/>
        <v>1720070.0309254553</v>
      </c>
      <c r="BW80" s="8" t="s">
        <v>368</v>
      </c>
      <c r="BX80" s="8" t="s">
        <v>369</v>
      </c>
      <c r="BY80" s="8" t="s">
        <v>60</v>
      </c>
      <c r="BZ80" s="8" t="str">
        <f t="shared" si="38"/>
        <v>Search.Other.Umbrella-ReFi</v>
      </c>
    </row>
    <row r="81" spans="1:78" x14ac:dyDescent="0.25">
      <c r="A81" s="8" t="s">
        <v>60</v>
      </c>
      <c r="B81" s="8" t="s">
        <v>69</v>
      </c>
      <c r="C81" s="8" t="s">
        <v>8</v>
      </c>
      <c r="D81" s="5">
        <v>4.0861137965492898E-3</v>
      </c>
      <c r="E81" s="6">
        <v>1396923.17186386</v>
      </c>
      <c r="F81" s="12">
        <v>4.3920000000000001E-3</v>
      </c>
      <c r="G81" s="10">
        <v>0.3</v>
      </c>
      <c r="H81" s="21">
        <v>79992.72170699999</v>
      </c>
      <c r="I81" s="21">
        <v>0</v>
      </c>
      <c r="U81" s="4" t="s">
        <v>275</v>
      </c>
      <c r="W81" s="4" t="s">
        <v>167</v>
      </c>
      <c r="X81" s="21">
        <v>464375.40047880402</v>
      </c>
      <c r="Y81" s="6">
        <v>6.0274943483839429</v>
      </c>
      <c r="Z81" s="21">
        <f t="shared" si="35"/>
        <v>2799020.1019145213</v>
      </c>
      <c r="AB81" s="4" t="s">
        <v>167</v>
      </c>
      <c r="AC81" s="21">
        <v>117579.958431219</v>
      </c>
      <c r="AD81" s="6">
        <v>10.85848229437719</v>
      </c>
      <c r="AE81" s="21">
        <f t="shared" si="36"/>
        <v>1276739.8967989974</v>
      </c>
      <c r="AG81" s="4" t="s">
        <v>167</v>
      </c>
      <c r="AH81" s="21">
        <v>190579.52872952601</v>
      </c>
      <c r="AI81" s="19">
        <v>7.4679807028574618</v>
      </c>
      <c r="AJ81" s="21">
        <f t="shared" si="37"/>
        <v>1423244.2429117695</v>
      </c>
      <c r="BW81" s="8" t="s">
        <v>370</v>
      </c>
      <c r="BX81" s="8" t="s">
        <v>369</v>
      </c>
      <c r="BY81" s="8" t="s">
        <v>60</v>
      </c>
      <c r="BZ81" s="8" t="str">
        <f t="shared" si="38"/>
        <v>Search.Umbrella-ReFi</v>
      </c>
    </row>
    <row r="82" spans="1:78" x14ac:dyDescent="0.25">
      <c r="A82" s="8" t="s">
        <v>40</v>
      </c>
      <c r="B82" s="8" t="s">
        <v>62</v>
      </c>
      <c r="C82" s="8" t="s">
        <v>10</v>
      </c>
      <c r="D82" s="5">
        <v>8.1663280961298806E-3</v>
      </c>
      <c r="E82" s="6">
        <v>4838121.1005810704</v>
      </c>
      <c r="F82" s="12">
        <v>5.2420000000000001E-3</v>
      </c>
      <c r="G82" s="10">
        <v>0.3</v>
      </c>
      <c r="H82" s="21">
        <v>0</v>
      </c>
      <c r="I82" s="21">
        <v>474334.19152400008</v>
      </c>
      <c r="U82" s="4" t="s">
        <v>276</v>
      </c>
      <c r="W82" s="4" t="s">
        <v>168</v>
      </c>
      <c r="X82" s="21">
        <v>352745.41810389003</v>
      </c>
      <c r="Y82" s="6">
        <v>6.8787879192697838</v>
      </c>
      <c r="Z82" s="21">
        <f t="shared" si="35"/>
        <v>2426460.9206308075</v>
      </c>
      <c r="AB82" s="4" t="s">
        <v>168</v>
      </c>
      <c r="AC82" s="21">
        <v>125974.953146371</v>
      </c>
      <c r="AD82" s="6">
        <v>10.48483397317518</v>
      </c>
      <c r="AE82" s="21">
        <f t="shared" si="36"/>
        <v>1320826.4685182222</v>
      </c>
      <c r="AG82" s="4" t="s">
        <v>168</v>
      </c>
      <c r="AH82" s="21">
        <v>275051.282248342</v>
      </c>
      <c r="AI82" s="19">
        <v>6.5355727412010296</v>
      </c>
      <c r="AJ82" s="21">
        <f t="shared" si="37"/>
        <v>1797617.6626946547</v>
      </c>
      <c r="BW82" s="8" t="s">
        <v>371</v>
      </c>
      <c r="BX82" s="8" t="s">
        <v>372</v>
      </c>
      <c r="BY82" s="8" t="s">
        <v>60</v>
      </c>
      <c r="BZ82" s="8" t="str">
        <f t="shared" si="38"/>
        <v>Social.Umbrella.Retention-ReFi</v>
      </c>
    </row>
    <row r="83" spans="1:78" x14ac:dyDescent="0.25">
      <c r="A83" s="8" t="s">
        <v>60</v>
      </c>
      <c r="B83" s="8" t="s">
        <v>69</v>
      </c>
      <c r="C83" s="8" t="s">
        <v>10</v>
      </c>
      <c r="D83" s="5">
        <v>8.5064958352475406E-3</v>
      </c>
      <c r="E83" s="6">
        <v>1884431.96740682</v>
      </c>
      <c r="F83" s="12">
        <v>6.9420000000000003E-3</v>
      </c>
      <c r="G83" s="10">
        <v>0.3</v>
      </c>
      <c r="H83" s="21">
        <v>0</v>
      </c>
      <c r="I83" s="21">
        <v>329947.03421134403</v>
      </c>
      <c r="U83" s="4" t="s">
        <v>277</v>
      </c>
      <c r="W83" s="4" t="s">
        <v>169</v>
      </c>
      <c r="X83" s="21">
        <v>308279.21509896999</v>
      </c>
      <c r="Y83" s="6">
        <v>6.5421067072281307</v>
      </c>
      <c r="Z83" s="21">
        <f t="shared" si="35"/>
        <v>2016795.5207979952</v>
      </c>
      <c r="AB83" s="4" t="s">
        <v>169</v>
      </c>
      <c r="AC83" s="21">
        <v>133288.058803655</v>
      </c>
      <c r="AD83" s="6">
        <v>9.1916079405860245</v>
      </c>
      <c r="AE83" s="21">
        <f t="shared" si="36"/>
        <v>1225131.5796849723</v>
      </c>
      <c r="AG83" s="4" t="s">
        <v>169</v>
      </c>
      <c r="AH83" s="21">
        <v>246131.892812526</v>
      </c>
      <c r="AI83" s="19">
        <v>6.087878858121786</v>
      </c>
      <c r="AJ83" s="21">
        <f t="shared" si="37"/>
        <v>1498421.1465628745</v>
      </c>
      <c r="BW83" s="8" t="s">
        <v>373</v>
      </c>
      <c r="BX83" s="8" t="s">
        <v>372</v>
      </c>
      <c r="BY83" s="8" t="s">
        <v>60</v>
      </c>
      <c r="BZ83" s="8" t="str">
        <f t="shared" si="38"/>
        <v>Social.Display.Umbrella-ReFi</v>
      </c>
    </row>
    <row r="84" spans="1:78" x14ac:dyDescent="0.25">
      <c r="A84" s="8" t="s">
        <v>60</v>
      </c>
      <c r="B84" s="8" t="s">
        <v>69</v>
      </c>
      <c r="C84" s="8" t="s">
        <v>59</v>
      </c>
      <c r="D84" s="5">
        <v>6.7613454393440006E-2</v>
      </c>
      <c r="E84" s="6">
        <v>8381759.0796033498</v>
      </c>
      <c r="F84" s="12">
        <v>5.3179999999999998E-3</v>
      </c>
      <c r="G84" s="10">
        <v>0.3</v>
      </c>
      <c r="H84" s="21">
        <v>37274.676701000004</v>
      </c>
      <c r="I84" s="21">
        <v>0</v>
      </c>
      <c r="U84" s="4" t="s">
        <v>262</v>
      </c>
      <c r="W84" s="4" t="s">
        <v>170</v>
      </c>
      <c r="X84" s="21">
        <v>224534.63705881801</v>
      </c>
      <c r="Y84" s="6">
        <v>8.1593228985097124</v>
      </c>
      <c r="Z84" s="21">
        <f t="shared" si="35"/>
        <v>1832050.6056625813</v>
      </c>
      <c r="AB84" s="4" t="s">
        <v>170</v>
      </c>
      <c r="AC84" s="21">
        <v>110249.974521133</v>
      </c>
      <c r="AD84" s="6">
        <v>10.70962164654353</v>
      </c>
      <c r="AE84" s="21">
        <f t="shared" si="36"/>
        <v>1180735.5136623986</v>
      </c>
      <c r="AG84" s="4" t="s">
        <v>170</v>
      </c>
      <c r="AH84" s="21">
        <v>222288.15996534901</v>
      </c>
      <c r="AI84" s="19">
        <v>6.7504082207419973</v>
      </c>
      <c r="AJ84" s="21">
        <f t="shared" si="37"/>
        <v>1500535.822403704</v>
      </c>
      <c r="BW84" s="8" t="s">
        <v>374</v>
      </c>
      <c r="BX84" s="8" t="s">
        <v>372</v>
      </c>
      <c r="BY84" s="8" t="s">
        <v>60</v>
      </c>
      <c r="BZ84" s="8" t="str">
        <f t="shared" si="38"/>
        <v>Social.Video.IgloRange-ReFi</v>
      </c>
    </row>
    <row r="85" spans="1:78" x14ac:dyDescent="0.25">
      <c r="A85" s="8" t="s">
        <v>40</v>
      </c>
      <c r="B85" s="8" t="s">
        <v>72</v>
      </c>
      <c r="C85" s="70" t="s">
        <v>26</v>
      </c>
      <c r="D85" s="5" t="s">
        <v>452</v>
      </c>
      <c r="E85" s="5" t="s">
        <v>452</v>
      </c>
      <c r="F85" s="5" t="s">
        <v>452</v>
      </c>
      <c r="G85" s="5" t="s">
        <v>452</v>
      </c>
      <c r="H85" s="21">
        <v>142142.720168</v>
      </c>
      <c r="I85" s="21">
        <v>0</v>
      </c>
      <c r="U85" s="4" t="s">
        <v>263</v>
      </c>
      <c r="W85" s="4" t="s">
        <v>171</v>
      </c>
      <c r="X85" s="21">
        <v>473684.741350297</v>
      </c>
      <c r="Y85" s="6">
        <v>6.023771697379642</v>
      </c>
      <c r="Z85" s="21">
        <f t="shared" si="35"/>
        <v>2853368.7384265154</v>
      </c>
      <c r="AB85" s="4" t="s">
        <v>171</v>
      </c>
      <c r="AC85" s="21">
        <v>194586.99434834399</v>
      </c>
      <c r="AD85" s="6">
        <v>9.2059084843154917</v>
      </c>
      <c r="AE85" s="21">
        <f t="shared" si="36"/>
        <v>1791350.0622088704</v>
      </c>
      <c r="AG85" s="4" t="s">
        <v>171</v>
      </c>
      <c r="AH85" s="21">
        <v>333182.416102288</v>
      </c>
      <c r="AI85" s="19">
        <v>6.2604237692070539</v>
      </c>
      <c r="AJ85" s="21">
        <f t="shared" si="37"/>
        <v>2085863.117248599</v>
      </c>
      <c r="BW85" s="8" t="s">
        <v>375</v>
      </c>
      <c r="BX85" s="8" t="s">
        <v>372</v>
      </c>
      <c r="BY85" s="8" t="s">
        <v>60</v>
      </c>
      <c r="BZ85" s="8" t="str">
        <f t="shared" si="38"/>
        <v>Social.Video.Umbrella-ReFi</v>
      </c>
    </row>
    <row r="86" spans="1:78" x14ac:dyDescent="0.25">
      <c r="A86" s="8" t="s">
        <v>53</v>
      </c>
      <c r="B86" s="8" t="s">
        <v>72</v>
      </c>
      <c r="C86" s="70" t="s">
        <v>26</v>
      </c>
      <c r="D86" s="5" t="s">
        <v>452</v>
      </c>
      <c r="E86" s="5" t="s">
        <v>452</v>
      </c>
      <c r="F86" s="5" t="s">
        <v>452</v>
      </c>
      <c r="G86" s="5" t="s">
        <v>452</v>
      </c>
      <c r="H86" s="21">
        <v>142142.720168</v>
      </c>
      <c r="I86" s="21">
        <v>0</v>
      </c>
      <c r="U86" s="4" t="s">
        <v>264</v>
      </c>
      <c r="W86" s="4" t="s">
        <v>172</v>
      </c>
      <c r="X86" s="21">
        <v>526679.04940321005</v>
      </c>
      <c r="Y86" s="6">
        <v>6.0198402232394619</v>
      </c>
      <c r="Z86" s="21">
        <f t="shared" si="35"/>
        <v>3170523.7263349677</v>
      </c>
      <c r="AB86" s="4" t="s">
        <v>172</v>
      </c>
      <c r="AC86" s="21">
        <v>112955.80303152899</v>
      </c>
      <c r="AD86" s="6">
        <v>11.303648361801519</v>
      </c>
      <c r="AE86" s="21">
        <f t="shared" si="36"/>
        <v>1276812.6778933178</v>
      </c>
      <c r="AG86" s="4" t="s">
        <v>172</v>
      </c>
      <c r="AH86" s="21">
        <v>213266.08981792501</v>
      </c>
      <c r="AI86" s="19">
        <v>7.1296648399075906</v>
      </c>
      <c r="AJ86" s="21">
        <f t="shared" si="37"/>
        <v>1520515.7421194341</v>
      </c>
      <c r="BW86" s="8" t="s">
        <v>354</v>
      </c>
      <c r="BZ86" s="8" t="str">
        <f t="shared" si="38"/>
        <v>-</v>
      </c>
    </row>
    <row r="87" spans="1:78" x14ac:dyDescent="0.25">
      <c r="A87" s="8" t="s">
        <v>60</v>
      </c>
      <c r="B87" s="8" t="s">
        <v>72</v>
      </c>
      <c r="C87" s="70" t="s">
        <v>26</v>
      </c>
      <c r="D87" s="5" t="s">
        <v>452</v>
      </c>
      <c r="E87" s="5" t="s">
        <v>452</v>
      </c>
      <c r="F87" s="5" t="s">
        <v>452</v>
      </c>
      <c r="G87" s="5" t="s">
        <v>452</v>
      </c>
      <c r="H87" s="21">
        <v>142142.720168</v>
      </c>
      <c r="I87" s="21">
        <v>0</v>
      </c>
      <c r="U87" s="4" t="s">
        <v>265</v>
      </c>
      <c r="W87" s="4" t="s">
        <v>173</v>
      </c>
      <c r="X87" s="21">
        <v>334105.339076164</v>
      </c>
      <c r="Y87" s="6">
        <v>7.0336137876573304</v>
      </c>
      <c r="Z87" s="21">
        <f t="shared" si="35"/>
        <v>2349967.9194560344</v>
      </c>
      <c r="AB87" s="4" t="s">
        <v>173</v>
      </c>
      <c r="AC87" s="21">
        <v>110800.717094504</v>
      </c>
      <c r="AD87" s="6">
        <v>11.15634915027546</v>
      </c>
      <c r="AE87" s="21">
        <f t="shared" si="36"/>
        <v>1236131.4860071812</v>
      </c>
      <c r="AG87" s="4" t="s">
        <v>173</v>
      </c>
      <c r="AH87" s="21">
        <v>159443.56557981001</v>
      </c>
      <c r="AI87" s="19">
        <v>8.0818955676193145</v>
      </c>
      <c r="AJ87" s="21">
        <f t="shared" si="37"/>
        <v>1288606.245944886</v>
      </c>
      <c r="BW87" s="8" t="s">
        <v>376</v>
      </c>
      <c r="BX87" s="8" t="s">
        <v>377</v>
      </c>
      <c r="BY87" s="8" t="s">
        <v>60</v>
      </c>
      <c r="BZ87" s="8" t="str">
        <f t="shared" si="38"/>
        <v>Display.URF-ReFi</v>
      </c>
    </row>
    <row r="88" spans="1:78" x14ac:dyDescent="0.25">
      <c r="A88" s="8" t="s">
        <v>40</v>
      </c>
      <c r="B88" s="8" t="s">
        <v>72</v>
      </c>
      <c r="C88" s="8" t="s">
        <v>27</v>
      </c>
      <c r="D88" s="5">
        <v>5.6871524100828904E-3</v>
      </c>
      <c r="E88" s="6">
        <v>495565.61736281402</v>
      </c>
      <c r="F88" s="12">
        <v>3.8430000000000001E-3</v>
      </c>
      <c r="G88" s="10">
        <v>0.3</v>
      </c>
      <c r="H88" s="21">
        <v>40051.850526999995</v>
      </c>
      <c r="I88" s="21">
        <v>0</v>
      </c>
      <c r="U88" s="4" t="s">
        <v>266</v>
      </c>
      <c r="W88" s="4" t="s">
        <v>174</v>
      </c>
      <c r="X88" s="21">
        <v>260857.07504825099</v>
      </c>
      <c r="Y88" s="6">
        <v>8.1086475529112647</v>
      </c>
      <c r="Z88" s="21">
        <f t="shared" si="35"/>
        <v>2115198.0832495904</v>
      </c>
      <c r="AB88" s="4" t="s">
        <v>174</v>
      </c>
      <c r="AC88" s="21">
        <v>183682.43541690701</v>
      </c>
      <c r="AD88" s="6">
        <v>9.6411919021413581</v>
      </c>
      <c r="AE88" s="21">
        <f t="shared" si="36"/>
        <v>1770917.608907087</v>
      </c>
      <c r="AG88" s="4" t="s">
        <v>174</v>
      </c>
      <c r="AH88" s="21">
        <v>383077.36637739401</v>
      </c>
      <c r="AI88" s="19">
        <v>6.0938656219806102</v>
      </c>
      <c r="AJ88" s="21">
        <f t="shared" si="37"/>
        <v>2334421.9935260722</v>
      </c>
      <c r="BW88" s="8" t="s">
        <v>378</v>
      </c>
      <c r="BX88" s="8" t="s">
        <v>379</v>
      </c>
      <c r="BY88" s="8" t="s">
        <v>60</v>
      </c>
      <c r="BZ88" s="8" t="str">
        <f t="shared" si="38"/>
        <v>Search.OtherFish-ReFi</v>
      </c>
    </row>
    <row r="89" spans="1:78" x14ac:dyDescent="0.25">
      <c r="A89" s="8" t="s">
        <v>53</v>
      </c>
      <c r="B89" s="8" t="s">
        <v>72</v>
      </c>
      <c r="C89" s="8" t="s">
        <v>27</v>
      </c>
      <c r="D89" s="5">
        <v>2.9755957056186101E-3</v>
      </c>
      <c r="E89" s="6">
        <v>990043.01894406998</v>
      </c>
      <c r="F89" s="12">
        <v>3.8430000000000001E-3</v>
      </c>
      <c r="G89" s="10">
        <v>0.3</v>
      </c>
      <c r="H89" s="21">
        <v>40051.850526999995</v>
      </c>
      <c r="I89" s="21">
        <v>0</v>
      </c>
      <c r="U89" s="4" t="s">
        <v>267</v>
      </c>
      <c r="W89" s="4" t="s">
        <v>175</v>
      </c>
      <c r="X89" s="21">
        <v>251658.43741655399</v>
      </c>
      <c r="Y89" s="6">
        <v>8.2288271100858239</v>
      </c>
      <c r="Z89" s="21">
        <f t="shared" si="35"/>
        <v>2070853.7722951761</v>
      </c>
      <c r="AB89" s="4" t="s">
        <v>175</v>
      </c>
      <c r="AC89" s="21">
        <v>172098.30630039901</v>
      </c>
      <c r="AD89" s="6">
        <v>9.897352708649171</v>
      </c>
      <c r="AE89" s="21">
        <f t="shared" si="36"/>
        <v>1703317.6380161888</v>
      </c>
      <c r="AG89" s="4" t="s">
        <v>175</v>
      </c>
      <c r="AH89" s="21">
        <v>313236.68819729902</v>
      </c>
      <c r="AI89" s="19">
        <v>6.4314496416158482</v>
      </c>
      <c r="AJ89" s="21">
        <f t="shared" si="37"/>
        <v>2014565.9860474539</v>
      </c>
      <c r="BW89" s="8" t="s">
        <v>380</v>
      </c>
      <c r="BX89" s="8" t="s">
        <v>379</v>
      </c>
      <c r="BY89" s="8" t="s">
        <v>60</v>
      </c>
      <c r="BZ89" s="8" t="str">
        <f t="shared" si="38"/>
        <v>Search.URF-ReFi</v>
      </c>
    </row>
    <row r="90" spans="1:78" x14ac:dyDescent="0.25">
      <c r="A90" s="8" t="s">
        <v>60</v>
      </c>
      <c r="B90" s="8" t="s">
        <v>72</v>
      </c>
      <c r="C90" s="8" t="s">
        <v>27</v>
      </c>
      <c r="D90" s="5">
        <v>4.0626019406233499E-3</v>
      </c>
      <c r="E90" s="6">
        <v>861307.37946077995</v>
      </c>
      <c r="F90" s="12">
        <v>3.8430000000000001E-3</v>
      </c>
      <c r="G90" s="10">
        <v>0.3</v>
      </c>
      <c r="H90" s="21">
        <v>40051.850526999995</v>
      </c>
      <c r="I90" s="21">
        <v>0</v>
      </c>
      <c r="U90" s="4" t="s">
        <v>268</v>
      </c>
      <c r="W90" s="4" t="s">
        <v>176</v>
      </c>
      <c r="X90" s="21">
        <v>457835.340846151</v>
      </c>
      <c r="Y90" s="6">
        <v>6.4716554643072284</v>
      </c>
      <c r="Z90" s="21">
        <f t="shared" si="35"/>
        <v>2962952.5853399555</v>
      </c>
      <c r="AB90" s="4" t="s">
        <v>176</v>
      </c>
      <c r="AC90" s="21">
        <v>108768.80929067401</v>
      </c>
      <c r="AD90" s="6">
        <v>11.70537096035879</v>
      </c>
      <c r="AE90" s="21">
        <f t="shared" si="36"/>
        <v>1273179.2616638588</v>
      </c>
      <c r="AG90" s="4" t="s">
        <v>176</v>
      </c>
      <c r="AH90" s="21">
        <v>190537.264685442</v>
      </c>
      <c r="AI90" s="19">
        <v>7.7148414836052668</v>
      </c>
      <c r="AJ90" s="21">
        <f t="shared" si="37"/>
        <v>1469964.7937679249</v>
      </c>
      <c r="BW90" s="8" t="s">
        <v>381</v>
      </c>
      <c r="BX90" s="8" t="s">
        <v>382</v>
      </c>
      <c r="BY90" s="8" t="s">
        <v>60</v>
      </c>
      <c r="BZ90" s="8" t="str">
        <f t="shared" si="38"/>
        <v>Social.Display.OtherFish-ReFi</v>
      </c>
    </row>
    <row r="91" spans="1:78" x14ac:dyDescent="0.25">
      <c r="U91" s="4" t="s">
        <v>269</v>
      </c>
      <c r="W91" s="4" t="s">
        <v>177</v>
      </c>
      <c r="X91" s="21">
        <v>368679.92343949398</v>
      </c>
      <c r="Y91" s="6">
        <v>7.0287011412373106</v>
      </c>
      <c r="Z91" s="21">
        <f t="shared" si="35"/>
        <v>2591340.9986304557</v>
      </c>
      <c r="AB91" s="4" t="s">
        <v>177</v>
      </c>
      <c r="AC91" s="21">
        <v>153451.73367699201</v>
      </c>
      <c r="AD91" s="6">
        <v>10.363154241803111</v>
      </c>
      <c r="AE91" s="21">
        <f t="shared" si="36"/>
        <v>1590243.9847667611</v>
      </c>
      <c r="AG91" s="4" t="s">
        <v>177</v>
      </c>
      <c r="AH91" s="21">
        <v>159388.51906025701</v>
      </c>
      <c r="AI91" s="19">
        <v>8.0962575702801285</v>
      </c>
      <c r="AJ91" s="21">
        <f t="shared" si="37"/>
        <v>1290450.5040573443</v>
      </c>
      <c r="BW91" s="8" t="s">
        <v>383</v>
      </c>
      <c r="BX91" s="8" t="s">
        <v>382</v>
      </c>
      <c r="BY91" s="8" t="s">
        <v>60</v>
      </c>
      <c r="BZ91" s="8" t="str">
        <f t="shared" si="38"/>
        <v>Social.Video.OtherFish-ReFi</v>
      </c>
    </row>
    <row r="92" spans="1:78" x14ac:dyDescent="0.25">
      <c r="U92" s="4" t="s">
        <v>270</v>
      </c>
      <c r="W92" s="4" t="s">
        <v>178</v>
      </c>
      <c r="X92" s="21">
        <v>412108.78166520997</v>
      </c>
      <c r="Y92" s="6">
        <v>6.6269140285611821</v>
      </c>
      <c r="Z92" s="21">
        <f t="shared" si="35"/>
        <v>2731009.4665104374</v>
      </c>
      <c r="AB92" s="4" t="s">
        <v>178</v>
      </c>
      <c r="AC92" s="21">
        <v>183827.58432461901</v>
      </c>
      <c r="AD92" s="6">
        <v>9.5414601285485166</v>
      </c>
      <c r="AE92" s="21">
        <f t="shared" si="36"/>
        <v>1753983.5663607426</v>
      </c>
      <c r="AG92" s="4" t="s">
        <v>178</v>
      </c>
      <c r="AH92" s="21">
        <v>405331.63728547498</v>
      </c>
      <c r="AI92" s="19">
        <v>5.9942862680023801</v>
      </c>
      <c r="AJ92" s="21">
        <f t="shared" si="37"/>
        <v>2429673.8673672443</v>
      </c>
      <c r="BW92" s="8" t="s">
        <v>384</v>
      </c>
      <c r="BX92" s="8" t="s">
        <v>382</v>
      </c>
      <c r="BY92" s="8" t="s">
        <v>60</v>
      </c>
      <c r="BZ92" s="8" t="str">
        <f t="shared" si="38"/>
        <v>Social.Video.URF-ReFi</v>
      </c>
    </row>
    <row r="93" spans="1:78" x14ac:dyDescent="0.25">
      <c r="U93" s="4" t="s">
        <v>249</v>
      </c>
      <c r="W93" s="4" t="s">
        <v>179</v>
      </c>
      <c r="X93" s="21">
        <v>272538.33382471203</v>
      </c>
      <c r="Y93" s="6">
        <v>7.9954376134086926</v>
      </c>
      <c r="Z93" s="21">
        <f t="shared" si="35"/>
        <v>2179063.2453578371</v>
      </c>
      <c r="AB93" s="4" t="s">
        <v>179</v>
      </c>
      <c r="AC93" s="21">
        <v>140621.45381793199</v>
      </c>
      <c r="AD93" s="6">
        <v>10.517906588090421</v>
      </c>
      <c r="AE93" s="21">
        <f t="shared" si="36"/>
        <v>1479043.3155384797</v>
      </c>
      <c r="AG93" s="4" t="s">
        <v>179</v>
      </c>
      <c r="AH93" s="21">
        <v>245831.32592924801</v>
      </c>
      <c r="AI93" s="19">
        <v>6.9838196307976679</v>
      </c>
      <c r="AJ93" s="21">
        <f t="shared" si="37"/>
        <v>1716841.639889702</v>
      </c>
      <c r="BW93" s="8" t="s">
        <v>385</v>
      </c>
      <c r="BX93" s="8" t="s">
        <v>386</v>
      </c>
      <c r="BY93" s="8" t="s">
        <v>60</v>
      </c>
      <c r="BZ93" s="8" t="str">
        <f t="shared" si="38"/>
        <v>VOD.Umbrella-ReFi</v>
      </c>
    </row>
    <row r="94" spans="1:78" x14ac:dyDescent="0.25">
      <c r="U94" s="4" t="s">
        <v>250</v>
      </c>
      <c r="W94" s="4" t="s">
        <v>180</v>
      </c>
      <c r="X94" s="21">
        <v>430624.70196340699</v>
      </c>
      <c r="Y94" s="6">
        <v>6.6143806364843423</v>
      </c>
      <c r="Z94" s="21">
        <f t="shared" si="35"/>
        <v>2848315.6902586003</v>
      </c>
      <c r="AB94" s="4" t="s">
        <v>180</v>
      </c>
      <c r="AC94" s="21">
        <v>157798.92922275199</v>
      </c>
      <c r="AD94" s="6">
        <v>10.197852470269501</v>
      </c>
      <c r="AE94" s="21">
        <f t="shared" si="36"/>
        <v>1609210.2001801236</v>
      </c>
      <c r="AG94" s="4" t="s">
        <v>180</v>
      </c>
      <c r="AH94" s="21">
        <v>273935.090564301</v>
      </c>
      <c r="AI94" s="19">
        <v>6.6154366599190064</v>
      </c>
      <c r="AJ94" s="21">
        <f t="shared" si="37"/>
        <v>1812200.2405573099</v>
      </c>
      <c r="BW94" s="8" t="s">
        <v>387</v>
      </c>
      <c r="BX94" s="8" t="s">
        <v>386</v>
      </c>
      <c r="BY94" s="8" t="s">
        <v>60</v>
      </c>
      <c r="BZ94" s="8" t="str">
        <f t="shared" si="38"/>
        <v>VOD.URF-ReFi</v>
      </c>
    </row>
    <row r="95" spans="1:78" x14ac:dyDescent="0.25">
      <c r="U95" s="4" t="s">
        <v>251</v>
      </c>
      <c r="W95" s="4" t="s">
        <v>181</v>
      </c>
      <c r="X95" s="21">
        <v>535126.87070710596</v>
      </c>
      <c r="Y95" s="6">
        <v>6.0917416050991111</v>
      </c>
      <c r="Z95" s="21">
        <f t="shared" si="35"/>
        <v>3259854.6222929703</v>
      </c>
      <c r="AB95" s="4" t="s">
        <v>181</v>
      </c>
      <c r="AC95" s="21">
        <v>119118.980342333</v>
      </c>
      <c r="AD95" s="6">
        <v>11.149312605701709</v>
      </c>
      <c r="AE95" s="21">
        <f t="shared" si="36"/>
        <v>1328094.7491091075</v>
      </c>
      <c r="AG95" s="4" t="s">
        <v>181</v>
      </c>
      <c r="AH95" s="21">
        <v>185033.306439793</v>
      </c>
      <c r="AI95" s="19">
        <v>7.7994120066159081</v>
      </c>
      <c r="AJ95" s="21">
        <f t="shared" si="37"/>
        <v>1443150.9918703621</v>
      </c>
      <c r="BW95" s="8" t="s">
        <v>388</v>
      </c>
      <c r="BX95" s="8" t="s">
        <v>386</v>
      </c>
      <c r="BY95" s="8" t="s">
        <v>60</v>
      </c>
      <c r="BZ95" s="8" t="str">
        <f t="shared" si="38"/>
        <v>VOD.OtherFish-ReFi</v>
      </c>
    </row>
    <row r="96" spans="1:78" x14ac:dyDescent="0.25">
      <c r="U96" s="4" t="s">
        <v>252</v>
      </c>
      <c r="W96" s="4" t="s">
        <v>182</v>
      </c>
      <c r="X96" s="21">
        <v>512586.51036221598</v>
      </c>
      <c r="Y96" s="6">
        <v>6.1889815107705051</v>
      </c>
      <c r="Z96" s="21">
        <f t="shared" si="35"/>
        <v>3172388.4353021285</v>
      </c>
      <c r="AB96" s="4" t="s">
        <v>182</v>
      </c>
      <c r="AC96" s="21">
        <v>160099.96146430299</v>
      </c>
      <c r="AD96" s="6">
        <v>10.275235871088279</v>
      </c>
      <c r="AE96" s="21">
        <f t="shared" si="36"/>
        <v>1645064.8669978573</v>
      </c>
      <c r="AG96" s="4" t="s">
        <v>182</v>
      </c>
      <c r="AH96" s="21">
        <v>350497.71085691598</v>
      </c>
      <c r="AI96" s="19">
        <v>6.4004093251260903</v>
      </c>
      <c r="AJ96" s="21">
        <f t="shared" si="37"/>
        <v>2243328.8170039533</v>
      </c>
      <c r="BW96" s="8" t="s">
        <v>389</v>
      </c>
      <c r="BX96" s="8" t="s">
        <v>390</v>
      </c>
      <c r="BY96" s="8" t="s">
        <v>60</v>
      </c>
      <c r="BZ96" s="8" t="str">
        <f t="shared" si="38"/>
        <v>TV.Umbrella-ReFi</v>
      </c>
    </row>
    <row r="97" spans="21:36" x14ac:dyDescent="0.25">
      <c r="U97" s="4" t="s">
        <v>253</v>
      </c>
      <c r="W97" s="4" t="s">
        <v>183</v>
      </c>
      <c r="X97" s="21">
        <v>460276.56861699698</v>
      </c>
      <c r="Y97" s="6">
        <v>6.5610131011828159</v>
      </c>
      <c r="Z97" s="21">
        <f t="shared" si="35"/>
        <v>3019880.5968635883</v>
      </c>
      <c r="AB97" s="4" t="s">
        <v>183</v>
      </c>
      <c r="AC97" s="21">
        <v>163793.993132748</v>
      </c>
      <c r="AD97" s="6">
        <v>10.450556475461539</v>
      </c>
      <c r="AE97" s="21">
        <f t="shared" si="36"/>
        <v>1711738.3755751424</v>
      </c>
      <c r="AG97" s="4" t="s">
        <v>183</v>
      </c>
      <c r="AH97" s="21">
        <v>239367.66982627299</v>
      </c>
      <c r="AI97" s="19">
        <v>7.3621469659184093</v>
      </c>
      <c r="AJ97" s="21">
        <f t="shared" si="37"/>
        <v>1762259.9641504553</v>
      </c>
    </row>
    <row r="98" spans="21:36" x14ac:dyDescent="0.25">
      <c r="U98" s="4" t="s">
        <v>254</v>
      </c>
      <c r="W98" s="4" t="s">
        <v>184</v>
      </c>
      <c r="X98" s="21">
        <v>243335.124867429</v>
      </c>
      <c r="Y98" s="6">
        <v>7.9500102667883157</v>
      </c>
      <c r="Z98" s="21">
        <f t="shared" si="35"/>
        <v>1934516.7409662772</v>
      </c>
      <c r="AB98" s="4" t="s">
        <v>184</v>
      </c>
      <c r="AC98" s="21">
        <v>118736.888545109</v>
      </c>
      <c r="AD98" s="6">
        <v>10.666379327200589</v>
      </c>
      <c r="AE98" s="21">
        <f t="shared" si="36"/>
        <v>1266492.6933536711</v>
      </c>
      <c r="AG98" s="4" t="s">
        <v>184</v>
      </c>
      <c r="AH98" s="21">
        <v>243012.20327851301</v>
      </c>
      <c r="AI98" s="19">
        <v>6.823428406388846</v>
      </c>
      <c r="AJ98" s="21">
        <f t="shared" si="37"/>
        <v>1658176.3709497463</v>
      </c>
    </row>
    <row r="99" spans="21:36" x14ac:dyDescent="0.25">
      <c r="U99" s="4" t="s">
        <v>255</v>
      </c>
      <c r="W99" s="4" t="s">
        <v>185</v>
      </c>
      <c r="X99" s="21">
        <v>393041.42493798002</v>
      </c>
      <c r="Y99" s="6">
        <v>6.7206571007122111</v>
      </c>
      <c r="Z99" s="21">
        <f t="shared" si="35"/>
        <v>2641496.6433834811</v>
      </c>
      <c r="AB99" s="4" t="s">
        <v>185</v>
      </c>
      <c r="AC99" s="21">
        <v>177768.66401188599</v>
      </c>
      <c r="AD99" s="6">
        <v>9.5368396438620078</v>
      </c>
      <c r="AE99" s="21">
        <f t="shared" si="36"/>
        <v>1695351.2423849397</v>
      </c>
      <c r="AG99" s="4" t="s">
        <v>185</v>
      </c>
      <c r="AH99" s="21">
        <v>290574.97468882898</v>
      </c>
      <c r="AI99" s="19">
        <v>6.6339706431463812</v>
      </c>
      <c r="AJ99" s="21">
        <f t="shared" si="37"/>
        <v>1927665.8517186942</v>
      </c>
    </row>
    <row r="100" spans="21:36" x14ac:dyDescent="0.25">
      <c r="U100" s="4" t="s">
        <v>256</v>
      </c>
      <c r="W100" s="4" t="s">
        <v>186</v>
      </c>
      <c r="X100" s="21">
        <v>330046.27460601699</v>
      </c>
      <c r="Y100" s="6">
        <v>6.9582860389366266</v>
      </c>
      <c r="Z100" s="21">
        <f t="shared" si="35"/>
        <v>2296556.3847940923</v>
      </c>
      <c r="AB100" s="4" t="s">
        <v>186</v>
      </c>
      <c r="AC100" s="21">
        <v>155905.00634210001</v>
      </c>
      <c r="AD100" s="6">
        <v>9.9784577197080004</v>
      </c>
      <c r="AE100" s="21">
        <f t="shared" si="36"/>
        <v>1555691.5140754527</v>
      </c>
      <c r="AG100" s="4" t="s">
        <v>186</v>
      </c>
      <c r="AH100" s="21">
        <v>329832.51746826299</v>
      </c>
      <c r="AI100" s="19">
        <v>6.2263263157050011</v>
      </c>
      <c r="AJ100" s="21">
        <f t="shared" si="37"/>
        <v>2053644.8832878752</v>
      </c>
    </row>
    <row r="101" spans="21:36" x14ac:dyDescent="0.25">
      <c r="U101" s="4" t="s">
        <v>257</v>
      </c>
      <c r="W101" s="4" t="s">
        <v>187</v>
      </c>
      <c r="X101" s="21">
        <v>229113.786208976</v>
      </c>
      <c r="Y101" s="6">
        <v>8.3126244248613048</v>
      </c>
      <c r="Z101" s="21">
        <f t="shared" si="35"/>
        <v>1904536.8553131851</v>
      </c>
      <c r="AB101" s="4" t="s">
        <v>187</v>
      </c>
      <c r="AC101" s="21">
        <v>97265.618974818106</v>
      </c>
      <c r="AD101" s="6">
        <v>11.89482405682261</v>
      </c>
      <c r="AE101" s="21">
        <f t="shared" si="36"/>
        <v>1156957.4244834082</v>
      </c>
      <c r="AG101" s="4" t="s">
        <v>187</v>
      </c>
      <c r="AH101" s="21">
        <v>164499.301820719</v>
      </c>
      <c r="AI101" s="19">
        <v>7.8609634284899093</v>
      </c>
      <c r="AJ101" s="21">
        <f t="shared" si="37"/>
        <v>1293122.9956247956</v>
      </c>
    </row>
    <row r="102" spans="21:36" x14ac:dyDescent="0.25">
      <c r="U102" s="4" t="s">
        <v>258</v>
      </c>
      <c r="W102" s="4" t="s">
        <v>188</v>
      </c>
      <c r="X102" s="21">
        <v>575747.91897149396</v>
      </c>
      <c r="Y102" s="6">
        <v>5.8386874031403826</v>
      </c>
      <c r="Z102" s="21">
        <f t="shared" si="35"/>
        <v>3361612.1218831516</v>
      </c>
      <c r="AB102" s="4" t="s">
        <v>188</v>
      </c>
      <c r="AC102" s="21">
        <v>97415.805385531698</v>
      </c>
      <c r="AD102" s="6">
        <v>11.56950821742382</v>
      </c>
      <c r="AE102" s="21">
        <f t="shared" si="36"/>
        <v>1127052.9609148686</v>
      </c>
      <c r="AG102" s="4" t="s">
        <v>188</v>
      </c>
      <c r="AH102" s="21">
        <v>192519.124041111</v>
      </c>
      <c r="AI102" s="19">
        <v>7.2437942646276179</v>
      </c>
      <c r="AJ102" s="21">
        <f t="shared" si="37"/>
        <v>1394568.9265601328</v>
      </c>
    </row>
    <row r="103" spans="21:36" x14ac:dyDescent="0.25">
      <c r="U103" s="4" t="s">
        <v>259</v>
      </c>
      <c r="W103" s="4" t="s">
        <v>189</v>
      </c>
      <c r="X103" s="21">
        <v>336725.53496230103</v>
      </c>
      <c r="Y103" s="6">
        <v>7.1135985788344396</v>
      </c>
      <c r="Z103" s="21">
        <f t="shared" si="35"/>
        <v>2395330.2869650908</v>
      </c>
      <c r="AB103" s="4" t="s">
        <v>189</v>
      </c>
      <c r="AC103" s="21">
        <v>152166.78614067001</v>
      </c>
      <c r="AD103" s="6">
        <v>9.8060204788667331</v>
      </c>
      <c r="AE103" s="21">
        <f t="shared" si="36"/>
        <v>1492150.6210987447</v>
      </c>
      <c r="AG103" s="4" t="s">
        <v>189</v>
      </c>
      <c r="AH103" s="21">
        <v>149243.259400057</v>
      </c>
      <c r="AI103" s="19">
        <v>7.8894108904875928</v>
      </c>
      <c r="AJ103" s="21">
        <f t="shared" si="37"/>
        <v>1177441.3960426745</v>
      </c>
    </row>
    <row r="104" spans="21:36" x14ac:dyDescent="0.25">
      <c r="U104" s="4" t="s">
        <v>260</v>
      </c>
      <c r="W104" s="4" t="s">
        <v>190</v>
      </c>
      <c r="X104" s="21">
        <v>229185.51881171801</v>
      </c>
      <c r="Y104" s="6">
        <v>8.3136684020358853</v>
      </c>
      <c r="Z104" s="21">
        <f t="shared" si="35"/>
        <v>1905372.4059491809</v>
      </c>
      <c r="AB104" s="4" t="s">
        <v>190</v>
      </c>
      <c r="AC104" s="21">
        <v>145113.38760294701</v>
      </c>
      <c r="AD104" s="6">
        <v>10.081319949993899</v>
      </c>
      <c r="AE104" s="21">
        <f t="shared" si="36"/>
        <v>1462934.489452787</v>
      </c>
      <c r="AG104" s="4" t="s">
        <v>190</v>
      </c>
      <c r="AH104" s="21">
        <v>361307.973956606</v>
      </c>
      <c r="AI104" s="19">
        <v>6.0657210086765296</v>
      </c>
      <c r="AJ104" s="21">
        <f t="shared" si="37"/>
        <v>2191593.3682309375</v>
      </c>
    </row>
    <row r="105" spans="21:36" x14ac:dyDescent="0.25">
      <c r="U105" s="4" t="s">
        <v>261</v>
      </c>
      <c r="W105" s="4" t="s">
        <v>191</v>
      </c>
      <c r="X105" s="21">
        <v>214943.993567217</v>
      </c>
      <c r="Y105" s="6">
        <v>8.3132960896176691</v>
      </c>
      <c r="Z105" s="21">
        <f t="shared" si="35"/>
        <v>1786893.0612091504</v>
      </c>
      <c r="AB105" s="4" t="s">
        <v>191</v>
      </c>
      <c r="AC105" s="21">
        <v>142547.349343315</v>
      </c>
      <c r="AD105" s="6">
        <v>10.00387305712248</v>
      </c>
      <c r="AE105" s="21">
        <f t="shared" si="36"/>
        <v>1426025.5874598147</v>
      </c>
      <c r="AG105" s="4" t="s">
        <v>191</v>
      </c>
      <c r="AH105" s="21">
        <v>230041.87090241699</v>
      </c>
      <c r="AI105" s="19">
        <v>6.6784839098539406</v>
      </c>
      <c r="AJ105" s="21">
        <f t="shared" si="37"/>
        <v>1536330.9334144893</v>
      </c>
    </row>
    <row r="106" spans="21:36" x14ac:dyDescent="0.25">
      <c r="U106" s="4" t="s">
        <v>278</v>
      </c>
      <c r="W106" s="4" t="s">
        <v>192</v>
      </c>
      <c r="X106" s="21">
        <v>205737.99774799301</v>
      </c>
      <c r="Y106" s="6">
        <v>8.078181260819024</v>
      </c>
      <c r="Z106" s="21">
        <f t="shared" si="35"/>
        <v>1661988.8380462637</v>
      </c>
      <c r="AB106" s="4" t="s">
        <v>192</v>
      </c>
      <c r="AC106" s="21">
        <v>89849.0514662145</v>
      </c>
      <c r="AD106" s="6">
        <v>11.47574594837338</v>
      </c>
      <c r="AE106" s="21">
        <f t="shared" si="36"/>
        <v>1031084.8883286023</v>
      </c>
      <c r="AG106" s="4" t="s">
        <v>192</v>
      </c>
      <c r="AH106" s="21">
        <v>148808.22602868799</v>
      </c>
      <c r="AI106" s="19">
        <v>7.7108317934764221</v>
      </c>
      <c r="AJ106" s="21">
        <f t="shared" si="37"/>
        <v>1147435.200392833</v>
      </c>
    </row>
    <row r="107" spans="21:36" x14ac:dyDescent="0.25">
      <c r="U107" s="4" t="s">
        <v>279</v>
      </c>
      <c r="W107" s="4" t="s">
        <v>193</v>
      </c>
      <c r="X107" s="21">
        <v>436708.84697628801</v>
      </c>
      <c r="Y107" s="6">
        <v>6.0086222354126866</v>
      </c>
      <c r="Z107" s="21">
        <f t="shared" si="35"/>
        <v>2624018.4883431606</v>
      </c>
      <c r="AB107" s="4" t="s">
        <v>193</v>
      </c>
      <c r="AC107" s="21">
        <v>102630.58612210301</v>
      </c>
      <c r="AD107" s="6">
        <v>10.756762154759191</v>
      </c>
      <c r="AE107" s="21">
        <f t="shared" si="36"/>
        <v>1103972.8047189915</v>
      </c>
      <c r="AG107" s="4" t="s">
        <v>193</v>
      </c>
      <c r="AH107" s="21">
        <v>158601.96567814099</v>
      </c>
      <c r="AI107" s="19">
        <v>7.3209134283901944</v>
      </c>
      <c r="AJ107" s="21">
        <f t="shared" si="37"/>
        <v>1161111.260302183</v>
      </c>
    </row>
    <row r="108" spans="21:36" x14ac:dyDescent="0.25">
      <c r="U108" s="4" t="s">
        <v>280</v>
      </c>
      <c r="W108" s="4" t="s">
        <v>194</v>
      </c>
      <c r="X108" s="21">
        <v>253284.44575174601</v>
      </c>
      <c r="Y108" s="6">
        <v>7.1299227048638949</v>
      </c>
      <c r="Z108" s="21">
        <f t="shared" si="35"/>
        <v>1805898.5205542413</v>
      </c>
      <c r="AB108" s="4" t="s">
        <v>194</v>
      </c>
      <c r="AC108" s="21">
        <v>100258.467636616</v>
      </c>
      <c r="AD108" s="6">
        <v>10.65669779621145</v>
      </c>
      <c r="AE108" s="21">
        <f t="shared" si="36"/>
        <v>1068424.1911146627</v>
      </c>
      <c r="AG108" s="4" t="s">
        <v>194</v>
      </c>
      <c r="AH108" s="21">
        <v>191188.54345133001</v>
      </c>
      <c r="AI108" s="19">
        <v>6.6714196487796373</v>
      </c>
      <c r="AJ108" s="21">
        <f t="shared" si="37"/>
        <v>1275499.0054027624</v>
      </c>
    </row>
    <row r="109" spans="21:36" x14ac:dyDescent="0.25">
      <c r="U109" s="4" t="s">
        <v>281</v>
      </c>
      <c r="W109" s="4" t="s">
        <v>195</v>
      </c>
      <c r="X109" s="21">
        <v>199537.934223455</v>
      </c>
      <c r="Y109" s="6">
        <v>8.2595044069424191</v>
      </c>
      <c r="Z109" s="21">
        <f t="shared" si="35"/>
        <v>1648084.447070813</v>
      </c>
      <c r="AB109" s="4" t="s">
        <v>195</v>
      </c>
      <c r="AC109" s="21">
        <v>97310.3357862345</v>
      </c>
      <c r="AD109" s="6">
        <v>10.918365493573839</v>
      </c>
      <c r="AE109" s="21">
        <f t="shared" si="36"/>
        <v>1062469.8124165062</v>
      </c>
      <c r="AG109" s="4" t="s">
        <v>195</v>
      </c>
      <c r="AH109" s="21">
        <v>174808.71923268901</v>
      </c>
      <c r="AI109" s="19">
        <v>7.1007536763631904</v>
      </c>
      <c r="AJ109" s="21">
        <f t="shared" si="37"/>
        <v>1241273.6557518572</v>
      </c>
    </row>
    <row r="110" spans="21:36" x14ac:dyDescent="0.25">
      <c r="U110" s="4" t="s">
        <v>282</v>
      </c>
      <c r="W110" s="4" t="s">
        <v>196</v>
      </c>
      <c r="X110" s="21">
        <v>203252.15168819201</v>
      </c>
      <c r="Y110" s="6">
        <v>8.4847765903476429</v>
      </c>
      <c r="Z110" s="21">
        <f t="shared" si="35"/>
        <v>1724549.0985817597</v>
      </c>
      <c r="AB110" s="4" t="s">
        <v>196</v>
      </c>
      <c r="AC110" s="21">
        <v>135063.93194200599</v>
      </c>
      <c r="AD110" s="6">
        <v>10.047036940333131</v>
      </c>
      <c r="AE110" s="21">
        <f t="shared" si="36"/>
        <v>1356992.3135279741</v>
      </c>
      <c r="AG110" s="4" t="s">
        <v>196</v>
      </c>
      <c r="AH110" s="21">
        <v>223012.95482574799</v>
      </c>
      <c r="AI110" s="19">
        <v>6.6269155913112252</v>
      </c>
      <c r="AJ110" s="21">
        <f t="shared" si="37"/>
        <v>1477888.0273991353</v>
      </c>
    </row>
    <row r="111" spans="21:36" x14ac:dyDescent="0.25">
      <c r="U111" s="4" t="s">
        <v>283</v>
      </c>
      <c r="W111" s="4" t="s">
        <v>197</v>
      </c>
      <c r="X111" s="21">
        <v>525842.495197488</v>
      </c>
      <c r="Y111" s="6">
        <v>5.6635057696455409</v>
      </c>
      <c r="Z111" s="21">
        <f t="shared" si="35"/>
        <v>2978112.0054757809</v>
      </c>
      <c r="AB111" s="4" t="s">
        <v>197</v>
      </c>
      <c r="AC111" s="21">
        <v>101376.92255082099</v>
      </c>
      <c r="AD111" s="6">
        <v>10.857451941394981</v>
      </c>
      <c r="AE111" s="21">
        <f t="shared" si="36"/>
        <v>1100695.0645620599</v>
      </c>
      <c r="AG111" s="4" t="s">
        <v>197</v>
      </c>
      <c r="AH111" s="21">
        <v>272057.62167096802</v>
      </c>
      <c r="AI111" s="19">
        <v>6.3293405481362628</v>
      </c>
      <c r="AJ111" s="21">
        <f t="shared" si="37"/>
        <v>1721945.3362715726</v>
      </c>
    </row>
    <row r="112" spans="21:36" x14ac:dyDescent="0.25">
      <c r="U112" s="4" t="s">
        <v>284</v>
      </c>
      <c r="W112" s="4" t="s">
        <v>198</v>
      </c>
      <c r="X112" s="21">
        <v>209450.05065153301</v>
      </c>
      <c r="Y112" s="6">
        <v>8.090399191436882</v>
      </c>
      <c r="Z112" s="21">
        <f t="shared" si="35"/>
        <v>1694534.5204375766</v>
      </c>
      <c r="AB112" s="4" t="s">
        <v>198</v>
      </c>
      <c r="AC112" s="21">
        <v>79028.927665060197</v>
      </c>
      <c r="AD112" s="6">
        <v>12.2403647893222</v>
      </c>
      <c r="AE112" s="21">
        <f t="shared" si="36"/>
        <v>967342.90352929395</v>
      </c>
      <c r="AG112" s="4" t="s">
        <v>198</v>
      </c>
      <c r="AH112" s="21">
        <v>159232.569697189</v>
      </c>
      <c r="AI112" s="19">
        <v>7.3171451476253964</v>
      </c>
      <c r="AJ112" s="21">
        <f t="shared" si="37"/>
        <v>1165127.8247037092</v>
      </c>
    </row>
    <row r="113" spans="21:36" x14ac:dyDescent="0.25">
      <c r="U113" s="4" t="s">
        <v>285</v>
      </c>
      <c r="W113" s="4" t="s">
        <v>199</v>
      </c>
      <c r="X113" s="21">
        <v>309108.50736409798</v>
      </c>
      <c r="Y113" s="6">
        <v>6.7237913898185457</v>
      </c>
      <c r="Z113" s="21">
        <f t="shared" si="35"/>
        <v>2078381.1203343845</v>
      </c>
      <c r="AB113" s="4" t="s">
        <v>199</v>
      </c>
      <c r="AC113" s="21">
        <v>159417.696512578</v>
      </c>
      <c r="AD113" s="6">
        <v>9.5291992919039554</v>
      </c>
      <c r="AE113" s="21">
        <f t="shared" si="36"/>
        <v>1519123.0007246179</v>
      </c>
      <c r="AG113" s="4" t="s">
        <v>199</v>
      </c>
      <c r="AH113" s="21">
        <v>256727.237907673</v>
      </c>
      <c r="AI113" s="19">
        <v>6.3105266463505911</v>
      </c>
      <c r="AJ113" s="21">
        <f t="shared" si="37"/>
        <v>1620084.075660358</v>
      </c>
    </row>
    <row r="114" spans="21:36" x14ac:dyDescent="0.25">
      <c r="U114" s="4" t="s">
        <v>286</v>
      </c>
      <c r="W114" s="4" t="s">
        <v>200</v>
      </c>
      <c r="X114" s="21">
        <v>197173.65251790499</v>
      </c>
      <c r="Y114" s="6">
        <v>8.4121558523565749</v>
      </c>
      <c r="Z114" s="21">
        <f t="shared" si="35"/>
        <v>1658655.4949590161</v>
      </c>
      <c r="AB114" s="4" t="s">
        <v>200</v>
      </c>
      <c r="AC114" s="21">
        <v>138175.13839106</v>
      </c>
      <c r="AD114" s="6">
        <v>9.7757029421450863</v>
      </c>
      <c r="AE114" s="21">
        <f t="shared" si="36"/>
        <v>1350759.1069007898</v>
      </c>
      <c r="AG114" s="4" t="s">
        <v>200</v>
      </c>
      <c r="AH114" s="21">
        <v>222711.56176261799</v>
      </c>
      <c r="AI114" s="19">
        <v>6.6130634807876136</v>
      </c>
      <c r="AJ114" s="21">
        <f t="shared" si="37"/>
        <v>1472805.6958415441</v>
      </c>
    </row>
    <row r="115" spans="21:36" x14ac:dyDescent="0.25">
      <c r="U115" s="4" t="s">
        <v>287</v>
      </c>
      <c r="W115" s="4" t="s">
        <v>201</v>
      </c>
      <c r="X115" s="21">
        <v>311640.392284645</v>
      </c>
      <c r="Y115" s="6">
        <v>6.9580221554280932</v>
      </c>
      <c r="Z115" s="21">
        <f t="shared" si="35"/>
        <v>2168400.754042862</v>
      </c>
      <c r="AB115" s="4" t="s">
        <v>201</v>
      </c>
      <c r="AC115" s="21">
        <v>110513.422773784</v>
      </c>
      <c r="AD115" s="6">
        <v>10.500820265855779</v>
      </c>
      <c r="AE115" s="21">
        <f t="shared" si="36"/>
        <v>1160481.5895120385</v>
      </c>
      <c r="AG115" s="4" t="s">
        <v>201</v>
      </c>
      <c r="AH115" s="21">
        <v>169448.13900163199</v>
      </c>
      <c r="AI115" s="19">
        <v>7.2164229607616832</v>
      </c>
      <c r="AJ115" s="21">
        <f t="shared" si="37"/>
        <v>1222809.4409497145</v>
      </c>
    </row>
    <row r="116" spans="21:36" x14ac:dyDescent="0.25">
      <c r="U116" s="4" t="s">
        <v>288</v>
      </c>
      <c r="W116" s="4" t="s">
        <v>202</v>
      </c>
      <c r="X116" s="21">
        <v>339023.92507141398</v>
      </c>
      <c r="Y116" s="6">
        <v>6.5891497650702462</v>
      </c>
      <c r="Z116" s="21">
        <f t="shared" si="35"/>
        <v>2233879.4162375</v>
      </c>
      <c r="AB116" s="4" t="s">
        <v>202</v>
      </c>
      <c r="AC116" s="21">
        <v>128342.498112446</v>
      </c>
      <c r="AD116" s="6">
        <v>9.909327493971043</v>
      </c>
      <c r="AE116" s="21">
        <f t="shared" si="36"/>
        <v>1271787.8451905879</v>
      </c>
      <c r="AG116" s="4" t="s">
        <v>202</v>
      </c>
      <c r="AH116" s="21">
        <v>185622.03186491699</v>
      </c>
      <c r="AI116" s="19">
        <v>6.8850924660850108</v>
      </c>
      <c r="AJ116" s="21">
        <f t="shared" si="37"/>
        <v>1278024.8531325317</v>
      </c>
    </row>
    <row r="117" spans="21:36" x14ac:dyDescent="0.25">
      <c r="U117" s="4" t="s">
        <v>289</v>
      </c>
      <c r="W117" s="4" t="s">
        <v>203</v>
      </c>
      <c r="X117" s="21">
        <v>412207.65107691399</v>
      </c>
      <c r="Y117" s="6">
        <v>6.2368283434500169</v>
      </c>
      <c r="Z117" s="21">
        <f t="shared" si="35"/>
        <v>2570868.361623452</v>
      </c>
      <c r="AB117" s="4" t="s">
        <v>203</v>
      </c>
      <c r="AC117" s="21">
        <v>124701.236461983</v>
      </c>
      <c r="AD117" s="6">
        <v>10.111117124360881</v>
      </c>
      <c r="AE117" s="21">
        <f t="shared" si="36"/>
        <v>1260868.8074197317</v>
      </c>
      <c r="AG117" s="4" t="s">
        <v>203</v>
      </c>
      <c r="AH117" s="21">
        <v>280986.35111624701</v>
      </c>
      <c r="AI117" s="19">
        <v>6.2580677318239104</v>
      </c>
      <c r="AJ117" s="21">
        <f t="shared" si="37"/>
        <v>1758431.6170035289</v>
      </c>
    </row>
    <row r="118" spans="21:36" x14ac:dyDescent="0.25">
      <c r="U118" s="4" t="s">
        <v>290</v>
      </c>
      <c r="W118" s="4" t="s">
        <v>204</v>
      </c>
      <c r="X118" s="21">
        <v>228277.64778578599</v>
      </c>
      <c r="Y118" s="6">
        <v>7.9261489425244633</v>
      </c>
      <c r="Z118" s="21">
        <f t="shared" si="35"/>
        <v>1809362.6365992795</v>
      </c>
      <c r="AB118" s="4" t="s">
        <v>204</v>
      </c>
      <c r="AC118" s="21">
        <v>135249.84648349599</v>
      </c>
      <c r="AD118" s="6">
        <v>10.08261014385416</v>
      </c>
      <c r="AE118" s="21">
        <f t="shared" si="36"/>
        <v>1363671.4741092145</v>
      </c>
      <c r="AG118" s="4" t="s">
        <v>204</v>
      </c>
      <c r="AH118" s="21">
        <v>251913.58023486999</v>
      </c>
      <c r="AI118" s="19">
        <v>6.5691642188834756</v>
      </c>
      <c r="AJ118" s="21">
        <f t="shared" si="37"/>
        <v>1654861.6775297394</v>
      </c>
    </row>
    <row r="119" spans="21:36" x14ac:dyDescent="0.25">
      <c r="U119" s="4" t="s">
        <v>291</v>
      </c>
      <c r="W119" s="4" t="s">
        <v>205</v>
      </c>
      <c r="X119" s="21">
        <v>353055.86372820201</v>
      </c>
      <c r="Y119" s="6">
        <v>6.5307321277796557</v>
      </c>
      <c r="Z119" s="21">
        <f t="shared" si="35"/>
        <v>2305713.2721507647</v>
      </c>
      <c r="AB119" s="4" t="s">
        <v>205</v>
      </c>
      <c r="AC119" s="21">
        <v>113204.679005128</v>
      </c>
      <c r="AD119" s="6">
        <v>10.47294425029297</v>
      </c>
      <c r="AE119" s="21">
        <f t="shared" si="36"/>
        <v>1185586.2920930167</v>
      </c>
      <c r="AG119" s="4" t="s">
        <v>205</v>
      </c>
      <c r="AH119" s="21">
        <v>170268.20180574301</v>
      </c>
      <c r="AI119" s="19">
        <v>7.3326254711324186</v>
      </c>
      <c r="AJ119" s="21">
        <f t="shared" si="37"/>
        <v>1248512.9534847061</v>
      </c>
    </row>
    <row r="120" spans="21:36" x14ac:dyDescent="0.25">
      <c r="U120" s="4" t="s">
        <v>292</v>
      </c>
      <c r="W120" s="4" t="s">
        <v>206</v>
      </c>
      <c r="X120" s="21">
        <v>236424.10427310399</v>
      </c>
      <c r="Y120" s="6">
        <v>7.6034528866280224</v>
      </c>
      <c r="Z120" s="21">
        <f t="shared" si="35"/>
        <v>1797639.5381037772</v>
      </c>
      <c r="AB120" s="4" t="s">
        <v>206</v>
      </c>
      <c r="AC120" s="21">
        <v>128912.70170924701</v>
      </c>
      <c r="AD120" s="6">
        <v>9.8601587663005166</v>
      </c>
      <c r="AE120" s="21">
        <f t="shared" si="36"/>
        <v>1271099.7058459155</v>
      </c>
      <c r="AG120" s="4" t="s">
        <v>206</v>
      </c>
      <c r="AH120" s="21">
        <v>127664.203161351</v>
      </c>
      <c r="AI120" s="19">
        <v>8.1819386980089686</v>
      </c>
      <c r="AJ120" s="21">
        <f t="shared" si="37"/>
        <v>1044540.6841963367</v>
      </c>
    </row>
    <row r="121" spans="21:36" x14ac:dyDescent="0.25">
      <c r="U121" s="4" t="s">
        <v>293</v>
      </c>
      <c r="W121" s="4" t="s">
        <v>207</v>
      </c>
      <c r="X121" s="21">
        <v>220430.41895966901</v>
      </c>
      <c r="Y121" s="6">
        <v>8.1226793567462288</v>
      </c>
      <c r="Z121" s="21">
        <f t="shared" si="35"/>
        <v>1790485.613682626</v>
      </c>
      <c r="AB121" s="4" t="s">
        <v>207</v>
      </c>
      <c r="AC121" s="21">
        <v>178707.07450294201</v>
      </c>
      <c r="AD121" s="6">
        <v>9.1287306919854494</v>
      </c>
      <c r="AE121" s="21">
        <f t="shared" si="36"/>
        <v>1631368.755889937</v>
      </c>
      <c r="AG121" s="4" t="s">
        <v>207</v>
      </c>
      <c r="AH121" s="21">
        <v>324536.32302258699</v>
      </c>
      <c r="AI121" s="19">
        <v>5.977040993617611</v>
      </c>
      <c r="AJ121" s="21">
        <f t="shared" si="37"/>
        <v>1939766.9066239293</v>
      </c>
    </row>
    <row r="122" spans="21:36" x14ac:dyDescent="0.25">
      <c r="U122" s="4" t="s">
        <v>294</v>
      </c>
      <c r="W122" s="4" t="s">
        <v>208</v>
      </c>
      <c r="X122" s="21">
        <v>507745.89342881402</v>
      </c>
      <c r="Y122" s="6">
        <v>5.7407491968645417</v>
      </c>
      <c r="Z122" s="21">
        <f t="shared" si="35"/>
        <v>2914841.8299127333</v>
      </c>
      <c r="AB122" s="4" t="s">
        <v>208</v>
      </c>
      <c r="AC122" s="21">
        <v>87273.027798481999</v>
      </c>
      <c r="AD122" s="6">
        <v>11.579305429404361</v>
      </c>
      <c r="AE122" s="21">
        <f t="shared" si="36"/>
        <v>1010561.0446275203</v>
      </c>
      <c r="AG122" s="4" t="s">
        <v>208</v>
      </c>
      <c r="AH122" s="21">
        <v>228589.28730513301</v>
      </c>
      <c r="AI122" s="19">
        <v>6.6057008212450556</v>
      </c>
      <c r="AJ122" s="21">
        <f t="shared" si="37"/>
        <v>1509992.442879339</v>
      </c>
    </row>
    <row r="123" spans="21:36" x14ac:dyDescent="0.25">
      <c r="U123" s="4" t="s">
        <v>295</v>
      </c>
      <c r="W123" s="4" t="s">
        <v>209</v>
      </c>
      <c r="X123" s="21">
        <v>450192.52288270101</v>
      </c>
      <c r="Y123" s="6">
        <v>6.0083826329429666</v>
      </c>
      <c r="Z123" s="21">
        <f t="shared" si="35"/>
        <v>2704928.9359692</v>
      </c>
      <c r="AB123" s="4" t="s">
        <v>209</v>
      </c>
      <c r="AC123" s="21">
        <v>102958.529112064</v>
      </c>
      <c r="AD123" s="6">
        <v>10.82223178939034</v>
      </c>
      <c r="AE123" s="21">
        <f t="shared" si="36"/>
        <v>1114241.0667454498</v>
      </c>
      <c r="AG123" s="4" t="s">
        <v>209</v>
      </c>
      <c r="AH123" s="21">
        <v>144837.50482050999</v>
      </c>
      <c r="AI123" s="19">
        <v>7.8513042942956082</v>
      </c>
      <c r="AJ123" s="21">
        <f t="shared" si="37"/>
        <v>1137163.3235723309</v>
      </c>
    </row>
    <row r="124" spans="21:36" x14ac:dyDescent="0.25">
      <c r="U124" s="4" t="s">
        <v>296</v>
      </c>
      <c r="W124" s="4" t="s">
        <v>210</v>
      </c>
      <c r="X124" s="21">
        <v>227507.394822284</v>
      </c>
      <c r="Y124" s="6">
        <v>7.7933740287883326</v>
      </c>
      <c r="Z124" s="21">
        <f t="shared" si="35"/>
        <v>1773050.2221652812</v>
      </c>
      <c r="AB124" s="4" t="s">
        <v>210</v>
      </c>
      <c r="AC124" s="21">
        <v>91772.133978660495</v>
      </c>
      <c r="AD124" s="6">
        <v>11.35541529974005</v>
      </c>
      <c r="AE124" s="21">
        <f t="shared" si="36"/>
        <v>1042110.6942710751</v>
      </c>
      <c r="AG124" s="4" t="s">
        <v>210</v>
      </c>
      <c r="AH124" s="21">
        <v>156431.806472834</v>
      </c>
      <c r="AI124" s="19">
        <v>7.4777719373904654</v>
      </c>
      <c r="AJ124" s="21">
        <f t="shared" si="37"/>
        <v>1169761.3725578543</v>
      </c>
    </row>
    <row r="125" spans="21:36" x14ac:dyDescent="0.25">
      <c r="U125" s="4" t="s">
        <v>297</v>
      </c>
      <c r="W125" s="4" t="s">
        <v>211</v>
      </c>
      <c r="X125" s="21">
        <v>222521.14867244</v>
      </c>
      <c r="Y125" s="6">
        <v>8.0433542852125619</v>
      </c>
      <c r="Z125" s="21">
        <f t="shared" si="35"/>
        <v>1789816.4347248918</v>
      </c>
      <c r="AB125" s="4" t="s">
        <v>211</v>
      </c>
      <c r="AC125" s="21">
        <v>166695.37644575399</v>
      </c>
      <c r="AD125" s="6">
        <v>9.372454432034516</v>
      </c>
      <c r="AE125" s="21">
        <f t="shared" si="36"/>
        <v>1562344.8197686691</v>
      </c>
      <c r="AG125" s="4" t="s">
        <v>211</v>
      </c>
      <c r="AH125" s="21">
        <v>327573.46592233097</v>
      </c>
      <c r="AI125" s="19">
        <v>6.039105219298313</v>
      </c>
      <c r="AJ125" s="21">
        <f t="shared" si="37"/>
        <v>1978250.627755187</v>
      </c>
    </row>
    <row r="126" spans="21:36" x14ac:dyDescent="0.25">
      <c r="U126" s="4" t="s">
        <v>298</v>
      </c>
      <c r="W126" s="4" t="s">
        <v>212</v>
      </c>
      <c r="X126" s="21">
        <v>413751.01886493003</v>
      </c>
      <c r="Y126" s="6">
        <v>6.2750083353711501</v>
      </c>
      <c r="Z126" s="21">
        <f t="shared" si="35"/>
        <v>2596291.0921457419</v>
      </c>
      <c r="AB126" s="4" t="s">
        <v>212</v>
      </c>
      <c r="AC126" s="21">
        <v>91151.943926173699</v>
      </c>
      <c r="AD126" s="6">
        <v>11.42014032816204</v>
      </c>
      <c r="AE126" s="21">
        <f t="shared" si="36"/>
        <v>1040967.9908216612</v>
      </c>
      <c r="AG126" s="4" t="s">
        <v>212</v>
      </c>
      <c r="AH126" s="21">
        <v>188163.53956570299</v>
      </c>
      <c r="AI126" s="19">
        <v>7.091844077944879</v>
      </c>
      <c r="AJ126" s="21">
        <f t="shared" si="37"/>
        <v>1334426.4837541776</v>
      </c>
    </row>
    <row r="127" spans="21:36" x14ac:dyDescent="0.25">
      <c r="U127" s="4" t="s">
        <v>299</v>
      </c>
      <c r="W127" s="4" t="s">
        <v>213</v>
      </c>
      <c r="X127" s="21">
        <v>320188.95241795102</v>
      </c>
      <c r="Y127" s="6">
        <v>6.8279330779635448</v>
      </c>
      <c r="Z127" s="21">
        <f t="shared" si="35"/>
        <v>2186228.7394130235</v>
      </c>
      <c r="AB127" s="4" t="s">
        <v>213</v>
      </c>
      <c r="AC127" s="21">
        <v>89073.544852542997</v>
      </c>
      <c r="AD127" s="6">
        <v>12.052446029069801</v>
      </c>
      <c r="AE127" s="21">
        <f t="shared" si="36"/>
        <v>1073554.0919532026</v>
      </c>
      <c r="AG127" s="4" t="s">
        <v>213</v>
      </c>
      <c r="AH127" s="21">
        <v>144283.31107029199</v>
      </c>
      <c r="AI127" s="19">
        <v>8.0075590539740436</v>
      </c>
      <c r="AJ127" s="21">
        <f t="shared" si="37"/>
        <v>1155357.1338982701</v>
      </c>
    </row>
    <row r="128" spans="21:36" x14ac:dyDescent="0.25">
      <c r="U128" s="4" t="s">
        <v>300</v>
      </c>
      <c r="W128" s="4" t="s">
        <v>214</v>
      </c>
      <c r="X128" s="21">
        <v>386928.97190124798</v>
      </c>
      <c r="Y128" s="6">
        <v>6.2813158252217578</v>
      </c>
      <c r="Z128" s="21">
        <f t="shared" si="35"/>
        <v>2430423.0744400937</v>
      </c>
      <c r="AB128" s="4" t="s">
        <v>214</v>
      </c>
      <c r="AC128" s="21">
        <v>141640.81759607399</v>
      </c>
      <c r="AD128" s="6">
        <v>9.7765447659589633</v>
      </c>
      <c r="AE128" s="21">
        <f t="shared" si="36"/>
        <v>1384757.7939150454</v>
      </c>
      <c r="AG128" s="4" t="s">
        <v>214</v>
      </c>
      <c r="AH128" s="21">
        <v>197435.795123449</v>
      </c>
      <c r="AI128" s="19">
        <v>6.9147117513838019</v>
      </c>
      <c r="AJ128" s="21">
        <f t="shared" si="37"/>
        <v>1365211.6126839176</v>
      </c>
    </row>
    <row r="129" spans="21:36" x14ac:dyDescent="0.25">
      <c r="U129" s="4" t="s">
        <v>301</v>
      </c>
      <c r="W129" s="4" t="s">
        <v>215</v>
      </c>
      <c r="X129" s="21">
        <v>224618.42613187901</v>
      </c>
      <c r="Y129" s="6">
        <v>8.0733551429679924</v>
      </c>
      <c r="Z129" s="21">
        <f t="shared" si="35"/>
        <v>1813424.3258171815</v>
      </c>
      <c r="AB129" s="4" t="s">
        <v>215</v>
      </c>
      <c r="AC129" s="21">
        <v>170899.30142683</v>
      </c>
      <c r="AD129" s="6">
        <v>9.5344898848993012</v>
      </c>
      <c r="AE129" s="21">
        <f t="shared" si="36"/>
        <v>1629437.6607904674</v>
      </c>
      <c r="AG129" s="4" t="s">
        <v>215</v>
      </c>
      <c r="AH129" s="21">
        <v>313807.83829988103</v>
      </c>
      <c r="AI129" s="19">
        <v>6.1843370198914043</v>
      </c>
      <c r="AJ129" s="21">
        <f t="shared" si="37"/>
        <v>1940693.43153005</v>
      </c>
    </row>
    <row r="130" spans="21:36" x14ac:dyDescent="0.25">
      <c r="U130" s="4" t="s">
        <v>272</v>
      </c>
      <c r="W130" s="4" t="s">
        <v>216</v>
      </c>
      <c r="X130" s="21">
        <v>590855.47459819994</v>
      </c>
      <c r="Y130" s="6">
        <v>5.4741872199404114</v>
      </c>
      <c r="Z130" s="21">
        <f t="shared" si="35"/>
        <v>3234453.4878772926</v>
      </c>
      <c r="AB130" s="4" t="s">
        <v>216</v>
      </c>
      <c r="AC130" s="21">
        <v>130847.293843947</v>
      </c>
      <c r="AD130" s="6">
        <v>10.19477249239571</v>
      </c>
      <c r="AE130" s="21">
        <f t="shared" si="36"/>
        <v>1333958.3919846895</v>
      </c>
      <c r="AG130" s="4" t="s">
        <v>216</v>
      </c>
      <c r="AH130" s="21">
        <v>312477.826871884</v>
      </c>
      <c r="AI130" s="19">
        <v>6.2373946249107162</v>
      </c>
      <c r="AJ130" s="21">
        <f t="shared" si="37"/>
        <v>1949047.5177344705</v>
      </c>
    </row>
    <row r="131" spans="21:36" x14ac:dyDescent="0.25">
      <c r="U131" s="4" t="s">
        <v>273</v>
      </c>
      <c r="W131" s="4" t="s">
        <v>217</v>
      </c>
      <c r="X131" s="21">
        <v>496184.99684222601</v>
      </c>
      <c r="Y131" s="6">
        <v>5.8243825484629976</v>
      </c>
      <c r="Z131" s="21">
        <f t="shared" ref="Z131:Z158" si="39">X131*Y131</f>
        <v>2889971.2364170286</v>
      </c>
      <c r="AB131" s="4" t="s">
        <v>217</v>
      </c>
      <c r="AC131" s="21">
        <v>107010.586442286</v>
      </c>
      <c r="AD131" s="6">
        <v>10.722979345298519</v>
      </c>
      <c r="AE131" s="21">
        <f t="shared" ref="AE131:AE158" si="40">AC131*AD131</f>
        <v>1147472.3081489145</v>
      </c>
      <c r="AG131" s="4" t="s">
        <v>217</v>
      </c>
      <c r="AH131" s="21">
        <v>145347.32022296099</v>
      </c>
      <c r="AI131" s="19">
        <v>7.8769640330492603</v>
      </c>
      <c r="AJ131" s="21">
        <f t="shared" ref="AJ131:AJ158" si="41">AH131*AI131</f>
        <v>1144895.613696357</v>
      </c>
    </row>
    <row r="132" spans="21:36" x14ac:dyDescent="0.25">
      <c r="U132" s="4" t="s">
        <v>274</v>
      </c>
      <c r="W132" s="4" t="s">
        <v>218</v>
      </c>
      <c r="X132" s="21">
        <v>228548.436583926</v>
      </c>
      <c r="Y132" s="6">
        <v>8.1392174404555639</v>
      </c>
      <c r="Z132" s="21">
        <f t="shared" si="39"/>
        <v>1860205.4210327428</v>
      </c>
      <c r="AB132" s="4" t="s">
        <v>218</v>
      </c>
      <c r="AC132" s="21">
        <v>85476.005963881602</v>
      </c>
      <c r="AD132" s="6">
        <v>11.914959280309869</v>
      </c>
      <c r="AE132" s="21">
        <f t="shared" si="40"/>
        <v>1018443.1305031729</v>
      </c>
      <c r="AG132" s="4" t="s">
        <v>218</v>
      </c>
      <c r="AH132" s="21">
        <v>134425.35202173001</v>
      </c>
      <c r="AI132" s="19">
        <v>8.1346134932390743</v>
      </c>
      <c r="AJ132" s="21">
        <f t="shared" si="41"/>
        <v>1093498.2823893775</v>
      </c>
    </row>
    <row r="133" spans="21:36" x14ac:dyDescent="0.25">
      <c r="U133" s="4" t="s">
        <v>275</v>
      </c>
      <c r="W133" s="4" t="s">
        <v>219</v>
      </c>
      <c r="X133" s="21">
        <v>232528.54589106599</v>
      </c>
      <c r="Y133" s="6">
        <v>7.9879579892436317</v>
      </c>
      <c r="Z133" s="21">
        <f t="shared" si="39"/>
        <v>1857428.2558777451</v>
      </c>
      <c r="AB133" s="4" t="s">
        <v>219</v>
      </c>
      <c r="AC133" s="21">
        <v>221394.70550750601</v>
      </c>
      <c r="AD133" s="6">
        <v>8.7117209086000109</v>
      </c>
      <c r="AE133" s="21">
        <f t="shared" si="40"/>
        <v>1928728.8850230821</v>
      </c>
      <c r="AG133" s="4" t="s">
        <v>219</v>
      </c>
      <c r="AH133" s="21">
        <v>361399.16167787701</v>
      </c>
      <c r="AI133" s="19">
        <v>5.7635689851621112</v>
      </c>
      <c r="AJ133" s="21">
        <f t="shared" si="41"/>
        <v>2082948.9995101993</v>
      </c>
    </row>
    <row r="134" spans="21:36" x14ac:dyDescent="0.25">
      <c r="U134" s="4" t="s">
        <v>276</v>
      </c>
      <c r="W134" s="4" t="s">
        <v>220</v>
      </c>
      <c r="X134" s="21">
        <v>502070.75081013399</v>
      </c>
      <c r="Y134" s="6">
        <v>5.6687526812549303</v>
      </c>
      <c r="Z134" s="21">
        <f t="shared" si="39"/>
        <v>2846114.9148346232</v>
      </c>
      <c r="AB134" s="4" t="s">
        <v>220</v>
      </c>
      <c r="AC134" s="21">
        <v>81995.042057480503</v>
      </c>
      <c r="AD134" s="6">
        <v>11.96601117239236</v>
      </c>
      <c r="AE134" s="21">
        <f t="shared" si="40"/>
        <v>981153.58934059308</v>
      </c>
      <c r="AG134" s="4" t="s">
        <v>220</v>
      </c>
      <c r="AH134" s="21">
        <v>245500.63862927101</v>
      </c>
      <c r="AI134" s="19">
        <v>6.6516642784374787</v>
      </c>
      <c r="AJ134" s="21">
        <f t="shared" si="41"/>
        <v>1632987.8283039101</v>
      </c>
    </row>
    <row r="135" spans="21:36" x14ac:dyDescent="0.25">
      <c r="U135" s="4" t="s">
        <v>277</v>
      </c>
      <c r="W135" s="4" t="s">
        <v>221</v>
      </c>
      <c r="X135" s="21">
        <v>352099.78350022202</v>
      </c>
      <c r="Y135" s="6">
        <v>6.384239326576405</v>
      </c>
      <c r="Z135" s="21">
        <f t="shared" si="39"/>
        <v>2247889.2847011555</v>
      </c>
      <c r="AB135" s="4" t="s">
        <v>221</v>
      </c>
      <c r="AC135" s="21">
        <v>71842.876433240803</v>
      </c>
      <c r="AD135" s="6">
        <v>11.90366547502525</v>
      </c>
      <c r="AE135" s="21">
        <f t="shared" si="40"/>
        <v>855193.56782487372</v>
      </c>
      <c r="AG135" s="4" t="s">
        <v>221</v>
      </c>
      <c r="AH135" s="21">
        <v>109149.092888164</v>
      </c>
      <c r="AI135" s="19">
        <v>8.1841426080301272</v>
      </c>
      <c r="AJ135" s="21">
        <f t="shared" si="41"/>
        <v>893291.74173386116</v>
      </c>
    </row>
    <row r="136" spans="21:36" x14ac:dyDescent="0.25">
      <c r="U136" s="4" t="s">
        <v>271</v>
      </c>
      <c r="W136" s="4" t="s">
        <v>222</v>
      </c>
      <c r="X136" s="21">
        <v>193613.35883595701</v>
      </c>
      <c r="Y136" s="6">
        <v>8.4210928069948157</v>
      </c>
      <c r="Z136" s="21">
        <f t="shared" si="39"/>
        <v>1630436.0634315838</v>
      </c>
      <c r="AB136" s="4" t="s">
        <v>222</v>
      </c>
      <c r="AC136" s="21">
        <v>142009.22900418099</v>
      </c>
      <c r="AD136" s="6">
        <v>9.2266835203596607</v>
      </c>
      <c r="AE136" s="21">
        <f t="shared" si="40"/>
        <v>1310274.2129918579</v>
      </c>
      <c r="AG136" s="4" t="s">
        <v>222</v>
      </c>
      <c r="AH136" s="21">
        <v>262850.91694735998</v>
      </c>
      <c r="AI136" s="19">
        <v>6.0329348771171887</v>
      </c>
      <c r="AJ136" s="21">
        <f t="shared" si="41"/>
        <v>1585762.4643339615</v>
      </c>
    </row>
    <row r="137" spans="21:36" x14ac:dyDescent="0.25">
      <c r="U137" s="4" t="s">
        <v>262</v>
      </c>
      <c r="W137" s="4" t="s">
        <v>223</v>
      </c>
      <c r="X137" s="21">
        <v>457131.08715607901</v>
      </c>
      <c r="Y137" s="6">
        <v>6.1328477858416131</v>
      </c>
      <c r="Z137" s="21">
        <f t="shared" si="39"/>
        <v>2803515.3757045288</v>
      </c>
      <c r="AB137" s="4" t="s">
        <v>223</v>
      </c>
      <c r="AC137" s="21">
        <v>193378.42932224099</v>
      </c>
      <c r="AD137" s="6">
        <v>8.701911818704577</v>
      </c>
      <c r="AE137" s="21">
        <f t="shared" si="40"/>
        <v>1682762.0396017367</v>
      </c>
      <c r="AG137" s="4" t="s">
        <v>223</v>
      </c>
      <c r="AH137" s="21">
        <v>260263.152942883</v>
      </c>
      <c r="AI137" s="19">
        <v>6.4935393928086489</v>
      </c>
      <c r="AJ137" s="21">
        <f t="shared" si="41"/>
        <v>1690029.0361311929</v>
      </c>
    </row>
    <row r="138" spans="21:36" x14ac:dyDescent="0.25">
      <c r="U138" s="4" t="s">
        <v>263</v>
      </c>
      <c r="W138" s="4" t="s">
        <v>224</v>
      </c>
      <c r="X138" s="21">
        <v>404749.99764654</v>
      </c>
      <c r="Y138" s="6">
        <v>6.5645025531042984</v>
      </c>
      <c r="Z138" s="21">
        <f t="shared" si="39"/>
        <v>2656982.3929196708</v>
      </c>
      <c r="AB138" s="4" t="s">
        <v>224</v>
      </c>
      <c r="AC138" s="21">
        <v>184783.754582002</v>
      </c>
      <c r="AD138" s="6">
        <v>8.9037500689025197</v>
      </c>
      <c r="AE138" s="21">
        <f t="shared" si="40"/>
        <v>1645268.3675915666</v>
      </c>
      <c r="AG138" s="4" t="s">
        <v>224</v>
      </c>
      <c r="AH138" s="21">
        <v>356939.50232595101</v>
      </c>
      <c r="AI138" s="19">
        <v>5.9337638200908209</v>
      </c>
      <c r="AJ138" s="21">
        <f t="shared" si="41"/>
        <v>2117994.7048629513</v>
      </c>
    </row>
    <row r="139" spans="21:36" x14ac:dyDescent="0.25">
      <c r="U139" s="4" t="s">
        <v>264</v>
      </c>
      <c r="W139" s="4" t="s">
        <v>225</v>
      </c>
      <c r="X139" s="21">
        <v>259084.968921066</v>
      </c>
      <c r="Y139" s="6">
        <v>7.5111818463348277</v>
      </c>
      <c r="Z139" s="21">
        <f t="shared" si="39"/>
        <v>1946034.3152181339</v>
      </c>
      <c r="AB139" s="4" t="s">
        <v>225</v>
      </c>
      <c r="AC139" s="21">
        <v>172722.50055878799</v>
      </c>
      <c r="AD139" s="6">
        <v>9.6483270121260354</v>
      </c>
      <c r="AE139" s="21">
        <f t="shared" si="40"/>
        <v>1666483.1677433085</v>
      </c>
      <c r="AG139" s="4" t="s">
        <v>225</v>
      </c>
      <c r="AH139" s="21">
        <v>257037.40215751599</v>
      </c>
      <c r="AI139" s="19">
        <v>6.6420624927245404</v>
      </c>
      <c r="AJ139" s="21">
        <f t="shared" si="41"/>
        <v>1707258.4880977909</v>
      </c>
    </row>
    <row r="140" spans="21:36" x14ac:dyDescent="0.25">
      <c r="U140" s="4" t="s">
        <v>265</v>
      </c>
      <c r="W140" s="4" t="s">
        <v>226</v>
      </c>
      <c r="X140" s="21">
        <v>240136.10632458</v>
      </c>
      <c r="Y140" s="6">
        <v>7.9674876373254957</v>
      </c>
      <c r="Z140" s="21">
        <f t="shared" si="39"/>
        <v>1913281.4584165718</v>
      </c>
      <c r="AB140" s="4" t="s">
        <v>226</v>
      </c>
      <c r="AC140" s="21">
        <v>95537.193362675796</v>
      </c>
      <c r="AD140" s="6">
        <v>11.37374642140812</v>
      </c>
      <c r="AE140" s="21">
        <f t="shared" si="40"/>
        <v>1086615.8111201094</v>
      </c>
      <c r="AG140" s="4" t="s">
        <v>226</v>
      </c>
      <c r="AH140" s="21">
        <v>234646.61241248299</v>
      </c>
      <c r="AI140" s="19">
        <v>6.7565947859724327</v>
      </c>
      <c r="AJ140" s="21">
        <f t="shared" si="41"/>
        <v>1585412.0779722768</v>
      </c>
    </row>
    <row r="141" spans="21:36" x14ac:dyDescent="0.25">
      <c r="U141" s="4" t="s">
        <v>266</v>
      </c>
      <c r="W141" s="4" t="s">
        <v>227</v>
      </c>
      <c r="X141" s="21">
        <v>377229.34960597201</v>
      </c>
      <c r="Y141" s="6">
        <v>6.7207358805284487</v>
      </c>
      <c r="Z141" s="21">
        <f t="shared" si="39"/>
        <v>2535258.8250852665</v>
      </c>
      <c r="AB141" s="4" t="s">
        <v>227</v>
      </c>
      <c r="AC141" s="21">
        <v>101914.229928646</v>
      </c>
      <c r="AD141" s="6">
        <v>11.303335114080991</v>
      </c>
      <c r="AE141" s="21">
        <f t="shared" si="40"/>
        <v>1151970.6937769882</v>
      </c>
      <c r="AG141" s="4" t="s">
        <v>227</v>
      </c>
      <c r="AH141" s="21">
        <v>163534.438801688</v>
      </c>
      <c r="AI141" s="19">
        <v>7.7900116666908712</v>
      </c>
      <c r="AJ141" s="21">
        <f t="shared" si="41"/>
        <v>1273935.1861708937</v>
      </c>
    </row>
    <row r="142" spans="21:36" x14ac:dyDescent="0.25">
      <c r="U142" s="4" t="s">
        <v>267</v>
      </c>
      <c r="W142" s="4" t="s">
        <v>228</v>
      </c>
      <c r="X142" s="21">
        <v>233221.27106268701</v>
      </c>
      <c r="Y142" s="6">
        <v>8.5789117638286729</v>
      </c>
      <c r="Z142" s="21">
        <f t="shared" si="39"/>
        <v>2000784.7058947613</v>
      </c>
      <c r="AB142" s="4" t="s">
        <v>228</v>
      </c>
      <c r="AC142" s="21">
        <v>116298.281686983</v>
      </c>
      <c r="AD142" s="6">
        <v>10.75938103567335</v>
      </c>
      <c r="AE142" s="21">
        <f t="shared" si="40"/>
        <v>1251297.5264643221</v>
      </c>
      <c r="AG142" s="4" t="s">
        <v>228</v>
      </c>
      <c r="AH142" s="21">
        <v>260755.191072802</v>
      </c>
      <c r="AI142" s="19">
        <v>6.8693303522444831</v>
      </c>
      <c r="AJ142" s="21">
        <f t="shared" si="41"/>
        <v>1791213.5485417084</v>
      </c>
    </row>
    <row r="143" spans="21:36" x14ac:dyDescent="0.25">
      <c r="U143" s="4" t="s">
        <v>268</v>
      </c>
      <c r="W143" s="4" t="s">
        <v>229</v>
      </c>
      <c r="X143" s="21">
        <v>448102.92551533098</v>
      </c>
      <c r="Y143" s="6">
        <v>6.5658206007809534</v>
      </c>
      <c r="Z143" s="21">
        <f t="shared" si="39"/>
        <v>2942163.4196187733</v>
      </c>
      <c r="AB143" s="4" t="s">
        <v>229</v>
      </c>
      <c r="AC143" s="21">
        <v>88090.521082363994</v>
      </c>
      <c r="AD143" s="6">
        <v>11.94842464935588</v>
      </c>
      <c r="AE143" s="21">
        <f t="shared" si="40"/>
        <v>1052542.9534751219</v>
      </c>
      <c r="AG143" s="4" t="s">
        <v>229</v>
      </c>
      <c r="AH143" s="21">
        <v>168062.65032531801</v>
      </c>
      <c r="AI143" s="19">
        <v>7.8838872983730193</v>
      </c>
      <c r="AJ143" s="21">
        <f t="shared" si="41"/>
        <v>1324986.9942306809</v>
      </c>
    </row>
    <row r="144" spans="21:36" x14ac:dyDescent="0.25">
      <c r="U144" s="4" t="s">
        <v>269</v>
      </c>
      <c r="W144" s="4" t="s">
        <v>230</v>
      </c>
      <c r="X144" s="21">
        <v>380978.74895761599</v>
      </c>
      <c r="Y144" s="6">
        <v>7.0538478038355716</v>
      </c>
      <c r="Z144" s="21">
        <f t="shared" si="39"/>
        <v>2687366.1116427029</v>
      </c>
      <c r="AB144" s="4" t="s">
        <v>230</v>
      </c>
      <c r="AC144" s="21">
        <v>173317.80064664301</v>
      </c>
      <c r="AD144" s="6">
        <v>10.1829936963611</v>
      </c>
      <c r="AE144" s="21">
        <f t="shared" si="40"/>
        <v>1764894.0714519355</v>
      </c>
      <c r="AG144" s="4" t="s">
        <v>230</v>
      </c>
      <c r="AH144" s="21">
        <v>279321.206689624</v>
      </c>
      <c r="AI144" s="19">
        <v>6.9115911761116902</v>
      </c>
      <c r="AJ144" s="21">
        <f t="shared" si="41"/>
        <v>1930553.9874568749</v>
      </c>
    </row>
    <row r="145" spans="21:36" x14ac:dyDescent="0.25">
      <c r="U145" s="4" t="s">
        <v>270</v>
      </c>
      <c r="W145" s="4" t="s">
        <v>231</v>
      </c>
      <c r="X145" s="21">
        <v>326282.59955194202</v>
      </c>
      <c r="Y145" s="6">
        <v>7.4128007116388552</v>
      </c>
      <c r="Z145" s="21">
        <f t="shared" si="39"/>
        <v>2418667.8861540114</v>
      </c>
      <c r="AB145" s="4" t="s">
        <v>231</v>
      </c>
      <c r="AC145" s="21">
        <v>114139.23326054</v>
      </c>
      <c r="AD145" s="6">
        <v>11.01683931192191</v>
      </c>
      <c r="AE145" s="21">
        <f t="shared" si="40"/>
        <v>1257453.5920173419</v>
      </c>
      <c r="AG145" s="4" t="s">
        <v>231</v>
      </c>
      <c r="AH145" s="21">
        <v>169910.05264795301</v>
      </c>
      <c r="AI145" s="19">
        <v>8.0136855377875236</v>
      </c>
      <c r="AJ145" s="21">
        <f t="shared" si="41"/>
        <v>1361605.7316296177</v>
      </c>
    </row>
    <row r="146" spans="21:36" x14ac:dyDescent="0.25">
      <c r="U146" s="4" t="s">
        <v>249</v>
      </c>
      <c r="W146" s="4" t="s">
        <v>232</v>
      </c>
      <c r="X146" s="21">
        <v>382833.84688852</v>
      </c>
      <c r="Y146" s="6">
        <v>6.9861124649758342</v>
      </c>
      <c r="Z146" s="21">
        <f t="shared" si="39"/>
        <v>2674520.3097625393</v>
      </c>
      <c r="AB146" s="4" t="s">
        <v>232</v>
      </c>
      <c r="AC146" s="21">
        <v>162687.929431914</v>
      </c>
      <c r="AD146" s="6">
        <v>10.04305399680001</v>
      </c>
      <c r="AE146" s="21">
        <f t="shared" si="40"/>
        <v>1633883.6599123019</v>
      </c>
      <c r="AG146" s="4" t="s">
        <v>232</v>
      </c>
      <c r="AH146" s="21">
        <v>356853.55375666003</v>
      </c>
      <c r="AI146" s="19">
        <v>6.5247416963818567</v>
      </c>
      <c r="AJ146" s="21">
        <f t="shared" si="41"/>
        <v>2328377.261698124</v>
      </c>
    </row>
    <row r="147" spans="21:36" x14ac:dyDescent="0.25">
      <c r="U147" s="4" t="s">
        <v>250</v>
      </c>
      <c r="W147" s="4" t="s">
        <v>233</v>
      </c>
      <c r="X147" s="21">
        <v>463697.81294074201</v>
      </c>
      <c r="Y147" s="6">
        <v>6.4549004484859367</v>
      </c>
      <c r="Z147" s="21">
        <f t="shared" si="39"/>
        <v>2993123.2207131437</v>
      </c>
      <c r="AB147" s="4" t="s">
        <v>233</v>
      </c>
      <c r="AC147" s="21">
        <v>101903.062755197</v>
      </c>
      <c r="AD147" s="6">
        <v>11.60301600254725</v>
      </c>
      <c r="AE147" s="21">
        <f t="shared" si="40"/>
        <v>1182382.8678571275</v>
      </c>
      <c r="AG147" s="4" t="s">
        <v>233</v>
      </c>
      <c r="AH147" s="21">
        <v>227098.33798121801</v>
      </c>
      <c r="AI147" s="19">
        <v>7.3938417982269682</v>
      </c>
      <c r="AJ147" s="21">
        <f t="shared" si="41"/>
        <v>1679129.1836734046</v>
      </c>
    </row>
    <row r="148" spans="21:36" x14ac:dyDescent="0.25">
      <c r="U148" s="4" t="s">
        <v>251</v>
      </c>
      <c r="W148" s="4" t="s">
        <v>234</v>
      </c>
      <c r="X148" s="21">
        <v>230590.55414759301</v>
      </c>
      <c r="Y148" s="6">
        <v>8.5500906819161937</v>
      </c>
      <c r="Z148" s="21">
        <f t="shared" si="39"/>
        <v>1971570.1483552265</v>
      </c>
      <c r="AB148" s="4" t="s">
        <v>234</v>
      </c>
      <c r="AC148" s="21">
        <v>150837.62517069301</v>
      </c>
      <c r="AD148" s="6">
        <v>10.44612648917076</v>
      </c>
      <c r="AE148" s="21">
        <f t="shared" si="40"/>
        <v>1575668.9118591864</v>
      </c>
      <c r="AG148" s="4" t="s">
        <v>234</v>
      </c>
      <c r="AH148" s="21">
        <v>222579.13178027599</v>
      </c>
      <c r="AI148" s="19">
        <v>7.0518750268833337</v>
      </c>
      <c r="AJ148" s="21">
        <f t="shared" si="41"/>
        <v>1569600.2209067028</v>
      </c>
    </row>
    <row r="149" spans="21:36" x14ac:dyDescent="0.25">
      <c r="U149" s="4" t="s">
        <v>252</v>
      </c>
      <c r="W149" s="4" t="s">
        <v>235</v>
      </c>
      <c r="X149" s="21">
        <v>602907.77654827805</v>
      </c>
      <c r="Y149" s="6">
        <v>5.9576129340763444</v>
      </c>
      <c r="Z149" s="21">
        <f t="shared" si="39"/>
        <v>3591891.1676192316</v>
      </c>
      <c r="AB149" s="4" t="s">
        <v>235</v>
      </c>
      <c r="AC149" s="21">
        <v>108961.317868596</v>
      </c>
      <c r="AD149" s="6">
        <v>11.24274851769758</v>
      </c>
      <c r="AE149" s="21">
        <f t="shared" si="40"/>
        <v>1225024.6949535324</v>
      </c>
      <c r="AG149" s="4" t="s">
        <v>235</v>
      </c>
      <c r="AH149" s="21">
        <v>160133.65751527899</v>
      </c>
      <c r="AI149" s="19">
        <v>8.1779839531150174</v>
      </c>
      <c r="AJ149" s="21">
        <f t="shared" si="41"/>
        <v>1309570.4815135675</v>
      </c>
    </row>
    <row r="150" spans="21:36" x14ac:dyDescent="0.25">
      <c r="W150" s="4" t="s">
        <v>236</v>
      </c>
      <c r="X150" s="21">
        <v>266375.01039582997</v>
      </c>
      <c r="Y150" s="6">
        <v>7.9303857178540458</v>
      </c>
      <c r="Z150" s="21">
        <f t="shared" si="39"/>
        <v>2112456.5780363129</v>
      </c>
      <c r="AB150" s="4" t="s">
        <v>236</v>
      </c>
      <c r="AC150" s="21">
        <v>120006.89605360699</v>
      </c>
      <c r="AD150" s="6">
        <v>10.89013524124459</v>
      </c>
      <c r="AE150" s="21">
        <f t="shared" si="40"/>
        <v>1306891.3279057618</v>
      </c>
      <c r="AG150" s="4" t="s">
        <v>236</v>
      </c>
      <c r="AH150" s="21">
        <v>274504.04043448798</v>
      </c>
      <c r="AI150" s="19">
        <v>6.7897996656526622</v>
      </c>
      <c r="AJ150" s="21">
        <f t="shared" si="41"/>
        <v>1863827.4419623914</v>
      </c>
    </row>
    <row r="151" spans="21:36" x14ac:dyDescent="0.25">
      <c r="W151" s="4" t="s">
        <v>237</v>
      </c>
      <c r="X151" s="21">
        <v>521395.41859730199</v>
      </c>
      <c r="Y151" s="6">
        <v>6.079529992720726</v>
      </c>
      <c r="Z151" s="21">
        <f t="shared" si="39"/>
        <v>3169839.0854294752</v>
      </c>
      <c r="AB151" s="4" t="s">
        <v>237</v>
      </c>
      <c r="AC151" s="21">
        <v>200118.532290198</v>
      </c>
      <c r="AD151" s="6">
        <v>9.8265952281487881</v>
      </c>
      <c r="AE151" s="21">
        <f t="shared" si="40"/>
        <v>1966483.8144669987</v>
      </c>
      <c r="AG151" s="4" t="s">
        <v>237</v>
      </c>
      <c r="AH151" s="21">
        <v>371295.42021408299</v>
      </c>
      <c r="AI151" s="19">
        <v>6.4317894836104097</v>
      </c>
      <c r="AJ151" s="21">
        <f t="shared" si="41"/>
        <v>2388093.9790456467</v>
      </c>
    </row>
    <row r="152" spans="21:36" x14ac:dyDescent="0.25">
      <c r="W152" s="4" t="s">
        <v>238</v>
      </c>
      <c r="X152" s="21">
        <v>210900.82834888599</v>
      </c>
      <c r="Y152" s="6">
        <v>8.4121915564601064</v>
      </c>
      <c r="Z152" s="21">
        <f t="shared" si="39"/>
        <v>1774138.167486941</v>
      </c>
      <c r="AB152" s="4" t="s">
        <v>238</v>
      </c>
      <c r="AC152" s="21">
        <v>115877.095601682</v>
      </c>
      <c r="AD152" s="6">
        <v>10.72863821342554</v>
      </c>
      <c r="AE152" s="21">
        <f t="shared" si="40"/>
        <v>1243203.4359329701</v>
      </c>
      <c r="AG152" s="4" t="s">
        <v>238</v>
      </c>
      <c r="AH152" s="21">
        <v>119807.04055522299</v>
      </c>
      <c r="AI152" s="19">
        <v>8.4736572227524487</v>
      </c>
      <c r="AJ152" s="21">
        <f t="shared" si="41"/>
        <v>1015203.7945373609</v>
      </c>
    </row>
    <row r="153" spans="21:36" x14ac:dyDescent="0.25">
      <c r="W153" s="4" t="s">
        <v>239</v>
      </c>
      <c r="X153" s="21">
        <v>377695.98137236899</v>
      </c>
      <c r="Y153" s="6">
        <v>6.6942512595342336</v>
      </c>
      <c r="Z153" s="21">
        <f t="shared" si="39"/>
        <v>2528391.7990229996</v>
      </c>
      <c r="AB153" s="4" t="s">
        <v>239</v>
      </c>
      <c r="AC153" s="21">
        <v>80553.525704765401</v>
      </c>
      <c r="AD153" s="6">
        <v>11.98112455032598</v>
      </c>
      <c r="AE153" s="21">
        <f t="shared" si="40"/>
        <v>965121.8244366796</v>
      </c>
      <c r="AG153" s="4" t="s">
        <v>239</v>
      </c>
      <c r="AH153" s="21">
        <v>126263.470074663</v>
      </c>
      <c r="AI153" s="19">
        <v>8.3498873644097955</v>
      </c>
      <c r="AJ153" s="21">
        <f t="shared" si="41"/>
        <v>1054285.753362963</v>
      </c>
    </row>
    <row r="154" spans="21:36" x14ac:dyDescent="0.25">
      <c r="W154" s="4" t="s">
        <v>240</v>
      </c>
      <c r="X154" s="21">
        <v>237227.98483009401</v>
      </c>
      <c r="Y154" s="6">
        <v>7.8021160475269866</v>
      </c>
      <c r="Z154" s="21">
        <f t="shared" si="39"/>
        <v>1850880.2673653651</v>
      </c>
      <c r="AB154" s="4" t="s">
        <v>240</v>
      </c>
      <c r="AC154" s="21">
        <v>127046.82536473501</v>
      </c>
      <c r="AD154" s="6">
        <v>10.63816731863257</v>
      </c>
      <c r="AE154" s="21">
        <f t="shared" si="40"/>
        <v>1351545.3855311435</v>
      </c>
      <c r="AG154" s="4" t="s">
        <v>240</v>
      </c>
      <c r="AH154" s="21">
        <v>214473.37358771099</v>
      </c>
      <c r="AI154" s="19">
        <v>7.1505628797522478</v>
      </c>
      <c r="AJ154" s="21">
        <f t="shared" si="41"/>
        <v>1533605.3438715225</v>
      </c>
    </row>
    <row r="155" spans="21:36" x14ac:dyDescent="0.25">
      <c r="W155" s="4" t="s">
        <v>241</v>
      </c>
      <c r="X155" s="21">
        <v>429279.744205861</v>
      </c>
      <c r="Y155" s="6">
        <v>6.214053308370695</v>
      </c>
      <c r="Z155" s="21">
        <f t="shared" si="39"/>
        <v>2667567.2146989563</v>
      </c>
      <c r="AB155" s="4" t="s">
        <v>241</v>
      </c>
      <c r="AC155" s="21">
        <v>78132.507640854004</v>
      </c>
      <c r="AD155" s="6">
        <v>11.9176687010224</v>
      </c>
      <c r="AE155" s="21">
        <f t="shared" si="40"/>
        <v>931157.34084379929</v>
      </c>
      <c r="AG155" s="4" t="s">
        <v>241</v>
      </c>
      <c r="AH155" s="21">
        <v>189716.350595144</v>
      </c>
      <c r="AI155" s="19">
        <v>7.4426972826724098</v>
      </c>
      <c r="AJ155" s="21">
        <f t="shared" si="41"/>
        <v>1412001.3670530044</v>
      </c>
    </row>
    <row r="156" spans="21:36" x14ac:dyDescent="0.25">
      <c r="W156" s="4" t="s">
        <v>242</v>
      </c>
      <c r="X156" s="21">
        <v>213538.19490789899</v>
      </c>
      <c r="Y156" s="6">
        <v>8.0032806520662341</v>
      </c>
      <c r="Z156" s="21">
        <f t="shared" si="39"/>
        <v>1709006.1037835365</v>
      </c>
      <c r="AB156" s="4" t="s">
        <v>242</v>
      </c>
      <c r="AC156" s="21">
        <v>69128.649610952096</v>
      </c>
      <c r="AD156" s="6">
        <v>12.44397564729702</v>
      </c>
      <c r="AE156" s="21">
        <f t="shared" si="40"/>
        <v>860235.23228921648</v>
      </c>
      <c r="AG156" s="4" t="s">
        <v>242</v>
      </c>
      <c r="AH156" s="21">
        <v>120962.171344931</v>
      </c>
      <c r="AI156" s="19">
        <v>8.4699004993099258</v>
      </c>
      <c r="AJ156" s="21">
        <f t="shared" si="41"/>
        <v>1024537.5554720439</v>
      </c>
    </row>
    <row r="157" spans="21:36" x14ac:dyDescent="0.25">
      <c r="W157" s="4" t="s">
        <v>243</v>
      </c>
      <c r="X157" s="21">
        <v>212290.12267939001</v>
      </c>
      <c r="Y157" s="6">
        <v>8.1189357766573949</v>
      </c>
      <c r="Z157" s="21">
        <f t="shared" si="39"/>
        <v>1723569.872052687</v>
      </c>
      <c r="AB157" s="4" t="s">
        <v>243</v>
      </c>
      <c r="AC157" s="21">
        <v>109107.32005062301</v>
      </c>
      <c r="AD157" s="6">
        <v>10.87349157302357</v>
      </c>
      <c r="AE157" s="21">
        <f t="shared" si="40"/>
        <v>1186377.5251256349</v>
      </c>
      <c r="AG157" s="4" t="s">
        <v>243</v>
      </c>
      <c r="AH157" s="21">
        <v>249391.062044258</v>
      </c>
      <c r="AI157" s="19">
        <v>6.8150973897618714</v>
      </c>
      <c r="AJ157" s="21">
        <f t="shared" si="41"/>
        <v>1699624.3759677636</v>
      </c>
    </row>
    <row r="158" spans="21:36" x14ac:dyDescent="0.25">
      <c r="W158" s="4" t="s">
        <v>244</v>
      </c>
      <c r="X158" s="21">
        <v>317379.56472632999</v>
      </c>
      <c r="Y158" s="6">
        <v>7.1022407380692698</v>
      </c>
      <c r="Z158" s="21">
        <f t="shared" si="39"/>
        <v>2254106.0740300333</v>
      </c>
      <c r="AB158" s="4" t="s">
        <v>244</v>
      </c>
      <c r="AC158" s="21">
        <v>86872.121058419201</v>
      </c>
      <c r="AD158" s="6">
        <v>11.08750855637796</v>
      </c>
      <c r="AE158" s="21">
        <f t="shared" si="40"/>
        <v>963195.38554592489</v>
      </c>
      <c r="AG158" s="4" t="s">
        <v>244</v>
      </c>
      <c r="AH158" s="21">
        <v>139639.78768163599</v>
      </c>
      <c r="AI158" s="19">
        <v>7.7363626637320984</v>
      </c>
      <c r="AJ158" s="21">
        <f t="shared" si="41"/>
        <v>1080304.039791686</v>
      </c>
    </row>
  </sheetData>
  <autoFilter ref="A1:I90" xr:uid="{666353EA-F5E8-4995-982D-CAD577DDD493}"/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67E4-6443-4EF3-BF7D-A94F2FC92A31}">
  <sheetPr codeName="Sheet6"/>
  <dimension ref="A1:F49"/>
  <sheetViews>
    <sheetView showGridLines="0" topLeftCell="A5" workbookViewId="0"/>
  </sheetViews>
  <sheetFormatPr defaultColWidth="9.1796875" defaultRowHeight="12.5" x14ac:dyDescent="0.25"/>
  <cols>
    <col min="1" max="1" width="11.7265625" style="46" bestFit="1" customWidth="1"/>
    <col min="2" max="2" width="8.36328125" style="46" bestFit="1" customWidth="1"/>
    <col min="3" max="3" width="7.81640625" style="46" bestFit="1" customWidth="1"/>
    <col min="4" max="4" width="6.1796875" style="64" bestFit="1" customWidth="1"/>
    <col min="5" max="5" width="8.26953125" style="64" bestFit="1" customWidth="1"/>
    <col min="6" max="6" width="7.81640625" style="46" bestFit="1" customWidth="1"/>
    <col min="7" max="16384" width="9.1796875" style="46"/>
  </cols>
  <sheetData>
    <row r="1" spans="1:6" s="44" customFormat="1" ht="13" x14ac:dyDescent="0.3">
      <c r="A1" s="44" t="s">
        <v>0</v>
      </c>
      <c r="B1" s="44" t="s">
        <v>446</v>
      </c>
      <c r="C1" s="44" t="s">
        <v>447</v>
      </c>
      <c r="D1" s="60" t="s">
        <v>445</v>
      </c>
      <c r="E1" s="60" t="s">
        <v>449</v>
      </c>
      <c r="F1" s="45" t="s">
        <v>447</v>
      </c>
    </row>
    <row r="2" spans="1:6" x14ac:dyDescent="0.25">
      <c r="A2" s="47" t="s">
        <v>345</v>
      </c>
      <c r="B2" s="47" t="s">
        <v>40</v>
      </c>
      <c r="C2" s="47" t="s">
        <v>448</v>
      </c>
      <c r="D2" s="61">
        <f>IFERROR(AVERAGEIFS(Data!D$2:D$90,Data!$B$2:$B$90,Data!$L2,Data!$A$2:$A$90,Data!$M2),"")</f>
        <v>2.2399249209124998E-2</v>
      </c>
      <c r="E2" s="61">
        <v>3.0461531455782658E-2</v>
      </c>
      <c r="F2" s="48" t="s">
        <v>445</v>
      </c>
    </row>
    <row r="3" spans="1:6" x14ac:dyDescent="0.25">
      <c r="A3" s="58" t="s">
        <v>346</v>
      </c>
      <c r="B3" s="58" t="s">
        <v>40</v>
      </c>
      <c r="C3" s="58" t="s">
        <v>448</v>
      </c>
      <c r="D3" s="62"/>
      <c r="E3" s="62">
        <v>8.6056724656215413E-3</v>
      </c>
      <c r="F3" s="59" t="s">
        <v>449</v>
      </c>
    </row>
    <row r="4" spans="1:6" x14ac:dyDescent="0.25">
      <c r="A4" s="47" t="s">
        <v>347</v>
      </c>
      <c r="B4" s="47" t="s">
        <v>40</v>
      </c>
      <c r="C4" s="47" t="s">
        <v>448</v>
      </c>
      <c r="D4" s="61">
        <f>IFERROR(AVERAGEIFS(Data!D$2:D$90,Data!$B$2:$B$90,Data!$L4,Data!$A$2:$A$90,Data!$M4),"")</f>
        <v>7.8824902588079098E-3</v>
      </c>
      <c r="E4" s="61">
        <v>1.3595575351387496E-2</v>
      </c>
      <c r="F4" s="48" t="s">
        <v>445</v>
      </c>
    </row>
    <row r="5" spans="1:6" x14ac:dyDescent="0.25">
      <c r="A5" s="47" t="s">
        <v>14</v>
      </c>
      <c r="B5" s="47" t="s">
        <v>40</v>
      </c>
      <c r="C5" s="47" t="s">
        <v>448</v>
      </c>
      <c r="D5" s="61">
        <f>IFERROR(AVERAGEIFS(Data!D$2:D$90,Data!$B$2:$B$90,Data!$L5,Data!$A$2:$A$90,Data!$M5),"")</f>
        <v>1.6495032356045199E-3</v>
      </c>
      <c r="E5" s="61">
        <v>1.6495032356043775E-3</v>
      </c>
      <c r="F5" s="48" t="s">
        <v>445</v>
      </c>
    </row>
    <row r="6" spans="1:6" x14ac:dyDescent="0.25">
      <c r="A6" s="47" t="s">
        <v>15</v>
      </c>
      <c r="B6" s="47" t="s">
        <v>40</v>
      </c>
      <c r="C6" s="47" t="s">
        <v>448</v>
      </c>
      <c r="D6" s="61">
        <f>IFERROR(AVERAGEIFS(Data!D$2:D$90,Data!$B$2:$B$90,Data!$L6,Data!$A$2:$A$90,Data!$M6),"")</f>
        <v>3.0418516792674998E-3</v>
      </c>
      <c r="E6" s="61">
        <v>4.2364184842433907E-3</v>
      </c>
      <c r="F6" s="48" t="s">
        <v>445</v>
      </c>
    </row>
    <row r="7" spans="1:6" x14ac:dyDescent="0.25">
      <c r="A7" s="47" t="s">
        <v>16</v>
      </c>
      <c r="B7" s="47" t="s">
        <v>40</v>
      </c>
      <c r="C7" s="47" t="s">
        <v>448</v>
      </c>
      <c r="D7" s="61">
        <f>IFERROR(AVERAGEIFS(Data!D$2:D$90,Data!$B$2:$B$90,Data!$L7,Data!$A$2:$A$90,Data!$M7),"")</f>
        <v>6.0574526987050396E-3</v>
      </c>
      <c r="E7" s="61">
        <v>8.4730704380975939E-3</v>
      </c>
      <c r="F7" s="48" t="s">
        <v>445</v>
      </c>
    </row>
    <row r="8" spans="1:6" x14ac:dyDescent="0.25">
      <c r="A8" s="47" t="s">
        <v>5</v>
      </c>
      <c r="B8" s="47" t="s">
        <v>40</v>
      </c>
      <c r="C8" s="47" t="s">
        <v>448</v>
      </c>
      <c r="D8" s="61">
        <f>IFERROR(AVERAGEIFS(Data!D$2:D$90,Data!$B$2:$B$90,Data!$L8,Data!$A$2:$A$90,Data!$M8),"")</f>
        <v>1.6312326832536501E-3</v>
      </c>
      <c r="E8" s="61">
        <v>1.6312326832536614E-3</v>
      </c>
      <c r="F8" s="48" t="s">
        <v>445</v>
      </c>
    </row>
    <row r="9" spans="1:6" x14ac:dyDescent="0.25">
      <c r="D9" s="18"/>
      <c r="E9" s="18"/>
      <c r="F9" s="35"/>
    </row>
    <row r="10" spans="1:6" x14ac:dyDescent="0.25">
      <c r="A10" s="47" t="s">
        <v>345</v>
      </c>
      <c r="B10" s="47" t="s">
        <v>53</v>
      </c>
      <c r="C10" s="47" t="s">
        <v>79</v>
      </c>
      <c r="D10" s="61">
        <f>IFERROR(AVERAGEIFS(Data!D$2:D$90,Data!$B$2:$B$90,Data!$L10,Data!$A$2:$A$90,Data!$M10),"")</f>
        <v>4.8280982506280802E-3</v>
      </c>
      <c r="E10" s="61">
        <v>4.1802592378385852E-3</v>
      </c>
      <c r="F10" s="48" t="s">
        <v>445</v>
      </c>
    </row>
    <row r="11" spans="1:6" x14ac:dyDescent="0.25">
      <c r="A11" s="47" t="s">
        <v>345</v>
      </c>
      <c r="B11" s="47" t="s">
        <v>60</v>
      </c>
      <c r="C11" s="47" t="s">
        <v>79</v>
      </c>
      <c r="D11" s="61">
        <f>IFERROR(AVERAGEIFS(Data!D$2:D$90,Data!$B$2:$B$90,Data!$L11,Data!$A$2:$A$90,Data!$M11),"")</f>
        <v>5.0822044243767003E-3</v>
      </c>
      <c r="E11" s="61">
        <v>5.7091597585954825E-3</v>
      </c>
      <c r="F11" s="48" t="s">
        <v>445</v>
      </c>
    </row>
    <row r="12" spans="1:6" x14ac:dyDescent="0.25">
      <c r="D12" s="18"/>
      <c r="E12" s="18"/>
      <c r="F12" s="35"/>
    </row>
    <row r="13" spans="1:6" x14ac:dyDescent="0.25">
      <c r="A13" s="47" t="s">
        <v>345</v>
      </c>
      <c r="B13" s="47" t="s">
        <v>53</v>
      </c>
      <c r="C13" s="47" t="s">
        <v>448</v>
      </c>
      <c r="D13" s="61">
        <f>IFERROR(AVERAGEIFS(Data!D$2:D$90,Data!$B$2:$B$90,Data!$L13,Data!$A$2:$A$90,Data!$M13),"")</f>
        <v>2.5094023043773984E-2</v>
      </c>
      <c r="E13" s="61">
        <v>2.6800754493750665E-2</v>
      </c>
      <c r="F13" s="48" t="s">
        <v>445</v>
      </c>
    </row>
    <row r="14" spans="1:6" x14ac:dyDescent="0.25">
      <c r="A14" s="49" t="s">
        <v>347</v>
      </c>
      <c r="B14" s="49" t="s">
        <v>53</v>
      </c>
      <c r="C14" s="49" t="s">
        <v>448</v>
      </c>
      <c r="D14" s="63" t="str">
        <f>IFERROR(AVERAGEIFS(Data!D$2:D$90,Data!$B$2:$B$90,Data!$L14,Data!$A$2:$A$90,Data!$M14),"")</f>
        <v/>
      </c>
      <c r="E14" s="63">
        <v>1.1961699224569151E-2</v>
      </c>
      <c r="F14" s="50" t="s">
        <v>450</v>
      </c>
    </row>
    <row r="15" spans="1:6" x14ac:dyDescent="0.25">
      <c r="A15" s="47" t="s">
        <v>16</v>
      </c>
      <c r="B15" s="47" t="s">
        <v>53</v>
      </c>
      <c r="C15" s="47" t="s">
        <v>448</v>
      </c>
      <c r="D15" s="61">
        <f>IFERROR(AVERAGEIFS(Data!D$2:D$90,Data!$B$2:$B$90,Data!$L15,Data!$A$2:$A$90,Data!$M15),"")</f>
        <v>1.7929569245762413E-2</v>
      </c>
      <c r="E15" s="61">
        <v>7.4548018358611195E-3</v>
      </c>
      <c r="F15" s="48" t="s">
        <v>445</v>
      </c>
    </row>
    <row r="16" spans="1:6" x14ac:dyDescent="0.25">
      <c r="A16" s="49" t="s">
        <v>346</v>
      </c>
      <c r="B16" s="49" t="s">
        <v>53</v>
      </c>
      <c r="C16" s="49" t="s">
        <v>448</v>
      </c>
      <c r="D16" s="63"/>
      <c r="E16" s="63">
        <v>7.5714681430099177E-3</v>
      </c>
      <c r="F16" s="50" t="s">
        <v>450</v>
      </c>
    </row>
    <row r="17" spans="1:6" x14ac:dyDescent="0.25">
      <c r="A17" s="49" t="s">
        <v>343</v>
      </c>
      <c r="B17" s="49" t="s">
        <v>53</v>
      </c>
      <c r="C17" s="49" t="s">
        <v>448</v>
      </c>
      <c r="D17" s="63" t="str">
        <f>IFERROR(AVERAGEIFS(Data!D$2:D$90,Data!$B$2:$B$90,Data!$L17,Data!$A$2:$A$90,Data!$M17),"")</f>
        <v/>
      </c>
      <c r="E17" s="63">
        <v>1.4512708042355527E-3</v>
      </c>
      <c r="F17" s="50" t="s">
        <v>450</v>
      </c>
    </row>
    <row r="18" spans="1:6" x14ac:dyDescent="0.25">
      <c r="D18" s="18"/>
      <c r="E18" s="18"/>
      <c r="F18" s="35"/>
    </row>
    <row r="19" spans="1:6" x14ac:dyDescent="0.25">
      <c r="A19" s="47" t="s">
        <v>345</v>
      </c>
      <c r="B19" s="47" t="s">
        <v>40</v>
      </c>
      <c r="C19" s="47" t="s">
        <v>79</v>
      </c>
      <c r="D19" s="61">
        <f>IFERROR(AVERAGEIFS(Data!D$2:D$90,Data!$B$2:$B$90,Data!$L19,Data!$A$2:$A$90,Data!$M19),"")</f>
        <v>4.1836890857552276E-3</v>
      </c>
      <c r="E19" s="61">
        <v>4.7512505029079777E-3</v>
      </c>
      <c r="F19" s="48" t="s">
        <v>445</v>
      </c>
    </row>
    <row r="20" spans="1:6" x14ac:dyDescent="0.25">
      <c r="A20" s="47" t="s">
        <v>345</v>
      </c>
      <c r="B20" s="47" t="s">
        <v>60</v>
      </c>
      <c r="C20" s="47" t="s">
        <v>79</v>
      </c>
      <c r="D20" s="61">
        <f>IFERROR(AVERAGEIFS(Data!D$2:D$90,Data!$B$2:$B$90,Data!$L20,Data!$A$2:$A$90,Data!$M20),"")</f>
        <v>4.3523658756628014E-3</v>
      </c>
      <c r="E20" s="61">
        <v>5.7091597585954825E-3</v>
      </c>
      <c r="F20" s="48" t="s">
        <v>445</v>
      </c>
    </row>
    <row r="21" spans="1:6" x14ac:dyDescent="0.25">
      <c r="D21" s="18"/>
      <c r="E21" s="18"/>
      <c r="F21" s="35"/>
    </row>
    <row r="22" spans="1:6" x14ac:dyDescent="0.25">
      <c r="A22" s="47" t="s">
        <v>345</v>
      </c>
      <c r="B22" s="47" t="s">
        <v>60</v>
      </c>
      <c r="C22" s="47" t="s">
        <v>448</v>
      </c>
      <c r="D22" s="61">
        <f>AVERAGEIFS(Data!D$2:D$90,Data!$B$2:$B$90,Data!$L22,Data!$A$2:$A$90,Data!$M22)</f>
        <v>5.3163186177112479E-2</v>
      </c>
      <c r="E22" s="61">
        <v>3.660294262870465E-2</v>
      </c>
      <c r="F22" s="48" t="s">
        <v>445</v>
      </c>
    </row>
    <row r="23" spans="1:6" x14ac:dyDescent="0.25">
      <c r="A23" s="47" t="s">
        <v>16</v>
      </c>
      <c r="B23" s="47" t="s">
        <v>60</v>
      </c>
      <c r="C23" s="47" t="s">
        <v>448</v>
      </c>
      <c r="D23" s="61">
        <f>AVERAGEIFS(Data!D$2:D$90,Data!$B$2:$B$90,Data!$L23,Data!$A$2:$A$90,Data!$M23)</f>
        <v>5.50148858330223E-3</v>
      </c>
      <c r="E23" s="61">
        <v>1.0181343363673335E-2</v>
      </c>
      <c r="F23" s="48" t="s">
        <v>445</v>
      </c>
    </row>
    <row r="24" spans="1:6" x14ac:dyDescent="0.25">
      <c r="A24" s="47" t="s">
        <v>346</v>
      </c>
      <c r="B24" s="47" t="s">
        <v>60</v>
      </c>
      <c r="C24" s="47" t="s">
        <v>448</v>
      </c>
      <c r="D24" s="61">
        <f>AVERAGEIFS(Data!D$2:D$90,Data!$B$2:$B$90,Data!$L24,Data!$A$2:$A$90,Data!$M24)</f>
        <v>2.6735354675078944E-2</v>
      </c>
      <c r="E24" s="61">
        <v>1.0340679555058022E-2</v>
      </c>
      <c r="F24" s="48" t="s">
        <v>445</v>
      </c>
    </row>
    <row r="25" spans="1:6" x14ac:dyDescent="0.25">
      <c r="D25" s="18"/>
      <c r="E25" s="18"/>
      <c r="F25" s="35"/>
    </row>
    <row r="26" spans="1:6" x14ac:dyDescent="0.25">
      <c r="A26" s="47" t="s">
        <v>345</v>
      </c>
      <c r="B26" s="47" t="s">
        <v>40</v>
      </c>
      <c r="C26" s="47" t="s">
        <v>79</v>
      </c>
      <c r="D26" s="61">
        <f>AVERAGEIFS(Data!D$2:D$90,Data!$B$2:$B$90,Data!$L26,Data!$A$2:$A$90,Data!$M26)</f>
        <v>6.7418102415138653E-3</v>
      </c>
      <c r="E26" s="61">
        <v>4.7512505029079777E-3</v>
      </c>
      <c r="F26" s="48" t="s">
        <v>445</v>
      </c>
    </row>
    <row r="27" spans="1:6" x14ac:dyDescent="0.25">
      <c r="A27" s="47" t="s">
        <v>345</v>
      </c>
      <c r="B27" s="47" t="s">
        <v>53</v>
      </c>
      <c r="C27" s="47" t="s">
        <v>79</v>
      </c>
      <c r="D27" s="61">
        <f>AVERAGEIFS(Data!D$2:D$90,Data!$B$2:$B$90,Data!$L27,Data!$A$2:$A$90,Data!$M27)</f>
        <v>4.2685180993791896E-3</v>
      </c>
      <c r="E27" s="61">
        <v>4.1802592378385852E-3</v>
      </c>
      <c r="F27" s="48" t="s">
        <v>445</v>
      </c>
    </row>
    <row r="28" spans="1:6" x14ac:dyDescent="0.25">
      <c r="D28" s="18"/>
      <c r="E28" s="18"/>
      <c r="F28" s="35"/>
    </row>
    <row r="29" spans="1:6" x14ac:dyDescent="0.25">
      <c r="A29" s="47" t="s">
        <v>344</v>
      </c>
      <c r="B29" s="47" t="s">
        <v>40</v>
      </c>
      <c r="C29" s="47" t="s">
        <v>338</v>
      </c>
      <c r="D29" s="61">
        <f>IFERROR(AVERAGEIFS(Data!D$2:D$90,Data!$B$2:$B$90,Data!$L29,Data!$A$2:$A$90,Data!$M29),"")</f>
        <v>7.8493451624469992E-3</v>
      </c>
      <c r="E29" s="61">
        <v>5.5491843166461385E-3</v>
      </c>
      <c r="F29" s="48" t="s">
        <v>445</v>
      </c>
    </row>
    <row r="30" spans="1:6" x14ac:dyDescent="0.25">
      <c r="A30" s="47" t="s">
        <v>15</v>
      </c>
      <c r="B30" s="47" t="s">
        <v>40</v>
      </c>
      <c r="C30" s="47" t="s">
        <v>338</v>
      </c>
      <c r="D30" s="61">
        <f>IFERROR(AVERAGEIFS(Data!D$2:D$90,Data!$B$2:$B$90,Data!$L30,Data!$A$2:$A$90,Data!$M30),"")</f>
        <v>1.14777894323313E-2</v>
      </c>
      <c r="E30" s="61">
        <v>4.3031938998825984E-3</v>
      </c>
      <c r="F30" s="48" t="s">
        <v>445</v>
      </c>
    </row>
    <row r="31" spans="1:6" x14ac:dyDescent="0.25">
      <c r="A31" s="47" t="s">
        <v>16</v>
      </c>
      <c r="B31" s="47" t="s">
        <v>40</v>
      </c>
      <c r="C31" s="47" t="s">
        <v>338</v>
      </c>
      <c r="D31" s="61">
        <f>IFERROR(AVERAGEIFS(Data!D$2:D$90,Data!$B$2:$B$90,Data!$L31,Data!$A$2:$A$90,Data!$M31),"")</f>
        <v>4.8774937078460701E-3</v>
      </c>
      <c r="E31" s="61">
        <v>8.6066249493784355E-3</v>
      </c>
      <c r="F31" s="48" t="s">
        <v>445</v>
      </c>
    </row>
    <row r="32" spans="1:6" x14ac:dyDescent="0.25">
      <c r="A32" s="47" t="s">
        <v>347</v>
      </c>
      <c r="B32" s="47" t="s">
        <v>40</v>
      </c>
      <c r="C32" s="47" t="s">
        <v>338</v>
      </c>
      <c r="D32" s="61">
        <f>IFERROR(AVERAGEIFS(Data!D$2:D$90,Data!$B$2:$B$90,Data!$L32,Data!$A$2:$A$90,Data!$M32),"")</f>
        <v>2.36209932459749E-2</v>
      </c>
      <c r="E32" s="61">
        <v>1.3809871979145037E-2</v>
      </c>
      <c r="F32" s="48" t="s">
        <v>445</v>
      </c>
    </row>
    <row r="33" spans="1:6" x14ac:dyDescent="0.25">
      <c r="A33" s="58" t="s">
        <v>346</v>
      </c>
      <c r="B33" s="58" t="s">
        <v>40</v>
      </c>
      <c r="C33" s="58" t="s">
        <v>338</v>
      </c>
      <c r="D33" s="62"/>
      <c r="E33" s="62">
        <v>8.7413170809691673E-3</v>
      </c>
      <c r="F33" s="59" t="s">
        <v>449</v>
      </c>
    </row>
    <row r="34" spans="1:6" x14ac:dyDescent="0.25">
      <c r="A34" s="58" t="s">
        <v>345</v>
      </c>
      <c r="B34" s="58" t="s">
        <v>40</v>
      </c>
      <c r="C34" s="58" t="s">
        <v>338</v>
      </c>
      <c r="D34" s="62" t="str">
        <f>IFERROR(AVERAGEIFS(Data!D$2:D$90,Data!$B$2:$B$90,Data!$L34,Data!$A$2:$A$90,Data!$M34),"")</f>
        <v/>
      </c>
      <c r="E34" s="62">
        <v>3.0941673215038053E-2</v>
      </c>
      <c r="F34" s="59" t="s">
        <v>449</v>
      </c>
    </row>
    <row r="35" spans="1:6" x14ac:dyDescent="0.25">
      <c r="D35" s="18"/>
      <c r="E35" s="18"/>
      <c r="F35" s="35"/>
    </row>
    <row r="36" spans="1:6" x14ac:dyDescent="0.25">
      <c r="A36" s="47" t="s">
        <v>344</v>
      </c>
      <c r="B36" s="47" t="s">
        <v>53</v>
      </c>
      <c r="C36" s="47" t="s">
        <v>338</v>
      </c>
      <c r="D36" s="61">
        <f>IFERROR(AVERAGEIFS(Data!D$2:D$90,Data!$B$2:$B$90,Data!$L36,Data!$A$2:$A$90,Data!$M36),"")</f>
        <v>3.4515976144733501E-3</v>
      </c>
      <c r="E36" s="61">
        <v>4.8822997204486266E-3</v>
      </c>
      <c r="F36" s="48" t="s">
        <v>445</v>
      </c>
    </row>
    <row r="37" spans="1:6" x14ac:dyDescent="0.25">
      <c r="A37" s="47" t="s">
        <v>15</v>
      </c>
      <c r="B37" s="47" t="s">
        <v>53</v>
      </c>
      <c r="C37" s="47" t="s">
        <v>338</v>
      </c>
      <c r="D37" s="61">
        <f>IFERROR(AVERAGEIFS(Data!D$2:D$90,Data!$B$2:$B$90,Data!$L37,Data!$A$2:$A$90,Data!$M37),"")</f>
        <v>4.8056437105317698E-3</v>
      </c>
      <c r="E37" s="61">
        <v>3.7860487552035266E-3</v>
      </c>
      <c r="F37" s="48" t="s">
        <v>445</v>
      </c>
    </row>
    <row r="38" spans="1:6" x14ac:dyDescent="0.25">
      <c r="A38" s="47" t="s">
        <v>16</v>
      </c>
      <c r="B38" s="47" t="s">
        <v>53</v>
      </c>
      <c r="C38" s="47" t="s">
        <v>338</v>
      </c>
      <c r="D38" s="61">
        <f>IFERROR(AVERAGEIFS(Data!D$2:D$90,Data!$B$2:$B$90,Data!$L38,Data!$A$2:$A$90,Data!$M38),"")</f>
        <v>4.3012646857305348E-3</v>
      </c>
      <c r="E38" s="61">
        <v>7.5723061600795668E-3</v>
      </c>
      <c r="F38" s="48" t="s">
        <v>445</v>
      </c>
    </row>
    <row r="39" spans="1:6" x14ac:dyDescent="0.25">
      <c r="A39" s="47" t="s">
        <v>347</v>
      </c>
      <c r="B39" s="47" t="s">
        <v>53</v>
      </c>
      <c r="C39" s="47" t="s">
        <v>338</v>
      </c>
      <c r="D39" s="61">
        <f>IFERROR(AVERAGEIFS(Data!D$2:D$90,Data!$B$2:$B$90,Data!$L39,Data!$A$2:$A$90,Data!$M39),"")</f>
        <v>8.9753630618825807E-3</v>
      </c>
      <c r="E39" s="61">
        <v>1.2150242315966423E-2</v>
      </c>
      <c r="F39" s="48" t="s">
        <v>445</v>
      </c>
    </row>
    <row r="40" spans="1:6" x14ac:dyDescent="0.25">
      <c r="A40" s="49" t="s">
        <v>346</v>
      </c>
      <c r="B40" s="49" t="s">
        <v>53</v>
      </c>
      <c r="C40" s="49" t="s">
        <v>338</v>
      </c>
      <c r="D40" s="63"/>
      <c r="E40" s="63">
        <v>7.6908113887560487E-3</v>
      </c>
      <c r="F40" s="50" t="s">
        <v>450</v>
      </c>
    </row>
    <row r="41" spans="1:6" x14ac:dyDescent="0.25">
      <c r="A41" s="49" t="s">
        <v>345</v>
      </c>
      <c r="B41" s="49" t="s">
        <v>53</v>
      </c>
      <c r="C41" s="49" t="s">
        <v>338</v>
      </c>
      <c r="D41" s="63" t="str">
        <f>IFERROR(AVERAGEIFS(Data!D$2:D$90,Data!$B$2:$B$90,Data!$L41,Data!$A$2:$A$90,Data!$M41),"")</f>
        <v/>
      </c>
      <c r="E41" s="63">
        <v>2.7223194233219464E-2</v>
      </c>
      <c r="F41" s="50" t="s">
        <v>450</v>
      </c>
    </row>
    <row r="42" spans="1:6" x14ac:dyDescent="0.25">
      <c r="D42" s="18"/>
      <c r="E42" s="18"/>
      <c r="F42" s="35"/>
    </row>
    <row r="43" spans="1:6" x14ac:dyDescent="0.25">
      <c r="A43" s="58" t="s">
        <v>344</v>
      </c>
      <c r="B43" s="58" t="s">
        <v>60</v>
      </c>
      <c r="C43" s="58" t="s">
        <v>338</v>
      </c>
      <c r="D43" s="62" t="str">
        <f>IFERROR(AVERAGEIFS(Data!D$2:D$90,Data!$B$2:$B$90,Data!$L43,Data!$A$2:$A$90,Data!$M43),"")</f>
        <v/>
      </c>
      <c r="E43" s="62">
        <v>6.6679666277825187E-3</v>
      </c>
      <c r="F43" s="59" t="s">
        <v>449</v>
      </c>
    </row>
    <row r="44" spans="1:6" x14ac:dyDescent="0.25">
      <c r="A44" s="47" t="s">
        <v>15</v>
      </c>
      <c r="B44" s="47" t="s">
        <v>60</v>
      </c>
      <c r="C44" s="47" t="s">
        <v>338</v>
      </c>
      <c r="D44" s="61">
        <f>IFERROR(AVERAGEIFS(Data!D$2:D$90,Data!$B$2:$B$90,Data!$L44,Data!$A$2:$A$90,Data!$M44),"")</f>
        <v>2.1270774280728899E-3</v>
      </c>
      <c r="E44" s="61">
        <v>5.1707695545850103E-3</v>
      </c>
      <c r="F44" s="48" t="s">
        <v>445</v>
      </c>
    </row>
    <row r="45" spans="1:6" x14ac:dyDescent="0.25">
      <c r="A45" s="47" t="s">
        <v>16</v>
      </c>
      <c r="B45" s="47" t="s">
        <v>60</v>
      </c>
      <c r="C45" s="47" t="s">
        <v>338</v>
      </c>
      <c r="D45" s="61">
        <f>IFERROR(AVERAGEIFS(Data!D$2:D$90,Data!$B$2:$B$90,Data!$L45,Data!$A$2:$A$90,Data!$M45),"")</f>
        <v>3.4578583878407121E-2</v>
      </c>
      <c r="E45" s="61">
        <v>1.0341824070998026E-2</v>
      </c>
      <c r="F45" s="48" t="s">
        <v>445</v>
      </c>
    </row>
    <row r="46" spans="1:6" x14ac:dyDescent="0.25">
      <c r="A46" s="47" t="s">
        <v>347</v>
      </c>
      <c r="B46" s="47" t="s">
        <v>60</v>
      </c>
      <c r="C46" s="47" t="s">
        <v>338</v>
      </c>
      <c r="D46" s="61">
        <f>IFERROR(AVERAGEIFS(Data!D$2:D$90,Data!$B$2:$B$90,Data!$L46,Data!$A$2:$A$90,Data!$M46),"")</f>
        <v>2.2652309130030399E-2</v>
      </c>
      <c r="E46" s="61">
        <v>1.6594108293476611E-2</v>
      </c>
      <c r="F46" s="48" t="s">
        <v>445</v>
      </c>
    </row>
    <row r="47" spans="1:6" x14ac:dyDescent="0.25">
      <c r="A47" s="47" t="s">
        <v>346</v>
      </c>
      <c r="B47" s="47" t="s">
        <v>60</v>
      </c>
      <c r="C47" s="47" t="s">
        <v>338</v>
      </c>
      <c r="D47" s="61">
        <f>IFERROR(AVERAGEIFS(Data!D$2:D$90,Data!$B$2:$B$90,Data!$L47,Data!$A$2:$A$90,Data!$M47),"")</f>
        <v>4.0626019406233499E-3</v>
      </c>
      <c r="E47" s="61">
        <v>1.0503671756571888E-2</v>
      </c>
      <c r="F47" s="48" t="s">
        <v>445</v>
      </c>
    </row>
    <row r="48" spans="1:6" x14ac:dyDescent="0.25">
      <c r="A48" s="58" t="s">
        <v>345</v>
      </c>
      <c r="B48" s="58" t="s">
        <v>60</v>
      </c>
      <c r="C48" s="58" t="s">
        <v>338</v>
      </c>
      <c r="D48" s="62" t="str">
        <f>IFERROR(AVERAGEIFS(Data!D$2:D$90,Data!$B$2:$B$90,Data!$L48,Data!$A$2:$A$90,Data!$M48),"")</f>
        <v/>
      </c>
      <c r="E48" s="62">
        <v>3.7179886742403641E-2</v>
      </c>
      <c r="F48" s="59" t="s">
        <v>449</v>
      </c>
    </row>
    <row r="49" spans="4:6" x14ac:dyDescent="0.25">
      <c r="D49" s="18"/>
      <c r="E49" s="18"/>
      <c r="F49" s="3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A289-0401-41D3-B4B7-EB5CC1E934AC}">
  <sheetPr codeName="Sheet7"/>
  <dimension ref="A1:AQ2871"/>
  <sheetViews>
    <sheetView showGridLines="0" zoomScaleNormal="100" workbookViewId="0">
      <pane ySplit="1" topLeftCell="A2762" activePane="bottomLeft" state="frozen"/>
      <selection pane="bottomLeft"/>
    </sheetView>
  </sheetViews>
  <sheetFormatPr defaultColWidth="9.1796875" defaultRowHeight="12.5" x14ac:dyDescent="0.25"/>
  <cols>
    <col min="1" max="1" width="12.26953125" style="8" bestFit="1" customWidth="1"/>
    <col min="2" max="2" width="8.26953125" style="8" bestFit="1" customWidth="1"/>
    <col min="3" max="3" width="16.54296875" style="8" bestFit="1" customWidth="1"/>
    <col min="4" max="4" width="22.7265625" style="8" bestFit="1" customWidth="1"/>
    <col min="5" max="5" width="24.7265625" style="8" bestFit="1" customWidth="1"/>
    <col min="6" max="6" width="12.453125" style="4" bestFit="1" customWidth="1"/>
    <col min="7" max="7" width="5.7265625" style="19" bestFit="1" customWidth="1"/>
    <col min="8" max="8" width="9.54296875" style="4" bestFit="1" customWidth="1"/>
    <col min="9" max="9" width="11.453125" style="4" bestFit="1" customWidth="1"/>
    <col min="10" max="10" width="12.7265625" style="6" bestFit="1" customWidth="1"/>
    <col min="11" max="11" width="9.81640625" style="18" bestFit="1" customWidth="1"/>
    <col min="12" max="12" width="11.54296875" style="35" bestFit="1" customWidth="1"/>
    <col min="13" max="13" width="12" style="21" bestFit="1" customWidth="1"/>
    <col min="14" max="14" width="10.1796875" style="21" bestFit="1" customWidth="1"/>
    <col min="15" max="15" width="10.7265625" style="21" bestFit="1" customWidth="1"/>
    <col min="16" max="16" width="16.08984375" style="21" bestFit="1" customWidth="1"/>
    <col min="17" max="25" width="12" style="21" bestFit="1" customWidth="1"/>
    <col min="26" max="34" width="13.26953125" style="21" bestFit="1" customWidth="1"/>
    <col min="35" max="43" width="12.7265625" style="21" bestFit="1" customWidth="1"/>
    <col min="44" max="16384" width="9.1796875" style="4"/>
  </cols>
  <sheetData>
    <row r="1" spans="1:43" ht="13" x14ac:dyDescent="0.3">
      <c r="A1" s="15" t="s">
        <v>77</v>
      </c>
      <c r="B1" s="15" t="s">
        <v>78</v>
      </c>
      <c r="C1" s="15" t="s">
        <v>0</v>
      </c>
      <c r="D1" s="15" t="s">
        <v>79</v>
      </c>
      <c r="E1" s="15" t="s">
        <v>80</v>
      </c>
      <c r="F1" s="13" t="s">
        <v>246</v>
      </c>
      <c r="G1" s="30" t="s">
        <v>82</v>
      </c>
      <c r="H1" s="13" t="s">
        <v>85</v>
      </c>
      <c r="I1" s="13" t="s">
        <v>443</v>
      </c>
      <c r="J1" s="26" t="s">
        <v>440</v>
      </c>
      <c r="K1" s="29" t="s">
        <v>4</v>
      </c>
      <c r="L1" s="34" t="s">
        <v>441</v>
      </c>
      <c r="M1" s="36" t="s">
        <v>83</v>
      </c>
      <c r="N1" s="36" t="s">
        <v>305</v>
      </c>
      <c r="O1" s="36" t="s">
        <v>306</v>
      </c>
      <c r="P1" s="36" t="s">
        <v>451</v>
      </c>
      <c r="Q1" s="36" t="s">
        <v>407</v>
      </c>
      <c r="R1" s="36" t="s">
        <v>408</v>
      </c>
      <c r="S1" s="36" t="s">
        <v>409</v>
      </c>
      <c r="T1" s="36" t="s">
        <v>410</v>
      </c>
      <c r="U1" s="36" t="s">
        <v>411</v>
      </c>
      <c r="V1" s="36" t="s">
        <v>412</v>
      </c>
      <c r="W1" s="36" t="s">
        <v>413</v>
      </c>
      <c r="X1" s="36" t="s">
        <v>414</v>
      </c>
      <c r="Y1" s="36" t="s">
        <v>415</v>
      </c>
      <c r="Z1" s="36" t="s">
        <v>416</v>
      </c>
      <c r="AA1" s="36" t="s">
        <v>417</v>
      </c>
      <c r="AB1" s="36" t="s">
        <v>418</v>
      </c>
      <c r="AC1" s="36" t="s">
        <v>419</v>
      </c>
      <c r="AD1" s="36" t="s">
        <v>420</v>
      </c>
      <c r="AE1" s="36" t="s">
        <v>421</v>
      </c>
      <c r="AF1" s="36" t="s">
        <v>422</v>
      </c>
      <c r="AG1" s="36" t="s">
        <v>423</v>
      </c>
      <c r="AH1" s="36" t="s">
        <v>424</v>
      </c>
      <c r="AI1" s="36" t="s">
        <v>425</v>
      </c>
      <c r="AJ1" s="36" t="s">
        <v>426</v>
      </c>
      <c r="AK1" s="36" t="s">
        <v>427</v>
      </c>
      <c r="AL1" s="36" t="s">
        <v>428</v>
      </c>
      <c r="AM1" s="36" t="s">
        <v>429</v>
      </c>
      <c r="AN1" s="36" t="s">
        <v>430</v>
      </c>
      <c r="AO1" s="36" t="s">
        <v>431</v>
      </c>
      <c r="AP1" s="36" t="s">
        <v>432</v>
      </c>
      <c r="AQ1" s="36" t="s">
        <v>433</v>
      </c>
    </row>
    <row r="2" spans="1:43" x14ac:dyDescent="0.25">
      <c r="A2" s="16" t="s">
        <v>328</v>
      </c>
      <c r="B2" s="8" t="s">
        <v>40</v>
      </c>
      <c r="C2" s="8" t="s">
        <v>61</v>
      </c>
      <c r="E2" s="8" t="str">
        <f>IF(RIGHT(A2,3)="old","Initial",B2&amp;"-"&amp;C2)</f>
        <v>Initial</v>
      </c>
      <c r="F2" s="21">
        <f>Data!AN2</f>
        <v>393432.46859552251</v>
      </c>
      <c r="G2" s="19">
        <f>Data!AP2</f>
        <v>6.2941960634324765</v>
      </c>
      <c r="H2" s="25">
        <f>VLOOKUP(C2,parms,3,FALSE)</f>
        <v>3.0461531455782658E-2</v>
      </c>
      <c r="I2" s="42">
        <f>VLOOKUP(C2,parms,8,FALSE)</f>
        <v>3.15</v>
      </c>
      <c r="J2" s="27">
        <f>VLOOKUP(C2,parms,4,FALSE)</f>
        <v>63.027152600987208</v>
      </c>
      <c r="K2" s="25">
        <f>VLOOKUP(C2,parms,6,FALSE)</f>
        <v>0.65</v>
      </c>
      <c r="L2" s="35">
        <f>Data!BL2</f>
        <v>1830.26323436441</v>
      </c>
      <c r="M2" s="39">
        <f>VLOOKUP(C2,Data!$CB$2:$EB$22,1+VALUE(MID(A2,6,2)),FALSE)</f>
        <v>3043.56</v>
      </c>
      <c r="P2" s="27">
        <v>3500</v>
      </c>
      <c r="Q2" s="21">
        <v>3043.56</v>
      </c>
      <c r="R2" s="21">
        <v>3043.56</v>
      </c>
      <c r="S2" s="21">
        <v>3043.56</v>
      </c>
      <c r="T2" s="21">
        <v>3043.56</v>
      </c>
      <c r="U2" s="21">
        <v>3043.56</v>
      </c>
      <c r="V2" s="21">
        <v>3043.56</v>
      </c>
      <c r="W2" s="21">
        <v>3043.56</v>
      </c>
      <c r="X2" s="21">
        <v>3043.56</v>
      </c>
      <c r="Y2" s="21">
        <v>3043.56</v>
      </c>
      <c r="Z2" s="21">
        <v>312.06563053658124</v>
      </c>
      <c r="AA2" s="21">
        <v>312.06563053658124</v>
      </c>
      <c r="AB2" s="21">
        <v>312.06563053658124</v>
      </c>
      <c r="AC2" s="21">
        <v>312.06563053658124</v>
      </c>
      <c r="AD2" s="21">
        <v>312.06563053658124</v>
      </c>
      <c r="AE2" s="21">
        <v>312.06563053658124</v>
      </c>
      <c r="AF2" s="21">
        <v>312.06563053658124</v>
      </c>
      <c r="AG2" s="21">
        <v>312.06563053658124</v>
      </c>
      <c r="AH2" s="21">
        <v>312.06563053658124</v>
      </c>
      <c r="AI2" s="21">
        <v>3143.6771292561575</v>
      </c>
      <c r="AJ2" s="21">
        <v>3143.6771292561575</v>
      </c>
      <c r="AK2" s="21">
        <v>3143.6771292561575</v>
      </c>
      <c r="AL2" s="21">
        <v>3143.6771292561575</v>
      </c>
      <c r="AM2" s="21">
        <v>3143.6771292561575</v>
      </c>
      <c r="AN2" s="21">
        <v>3143.6771292561575</v>
      </c>
      <c r="AO2" s="21">
        <v>3143.6771292561575</v>
      </c>
      <c r="AP2" s="21">
        <v>3143.6771292561575</v>
      </c>
      <c r="AQ2" s="21">
        <v>3143.6771292561575</v>
      </c>
    </row>
    <row r="3" spans="1:43" x14ac:dyDescent="0.25">
      <c r="A3" s="16" t="s">
        <v>316</v>
      </c>
      <c r="B3" s="8" t="s">
        <v>40</v>
      </c>
      <c r="C3" s="8" t="s">
        <v>61</v>
      </c>
      <c r="E3" s="8" t="str">
        <f t="shared" ref="E3:E66" si="0">IF(RIGHT(A3,3)="old","Initial",B3&amp;"-"&amp;C3)</f>
        <v>Initial</v>
      </c>
      <c r="F3" s="21">
        <f>Data!AN3</f>
        <v>228081.015200244</v>
      </c>
      <c r="G3" s="19">
        <f>Data!AP3</f>
        <v>7.9971814637423746</v>
      </c>
      <c r="H3" s="18">
        <f>H2</f>
        <v>3.0461531455782658E-2</v>
      </c>
      <c r="I3" s="6">
        <f>I2</f>
        <v>3.15</v>
      </c>
      <c r="J3" s="6">
        <f>J2</f>
        <v>63.027152600987208</v>
      </c>
      <c r="K3" s="18">
        <f>K2</f>
        <v>0.65</v>
      </c>
      <c r="L3" s="35">
        <f>Data!BL3</f>
        <v>1725.3903664173188</v>
      </c>
      <c r="M3" s="39">
        <f>VLOOKUP(C3,Data!$CB$2:$EB$22,1+VALUE(MID(A3,6,2)),FALSE)</f>
        <v>14599.11</v>
      </c>
      <c r="P3" s="6">
        <f>P2</f>
        <v>3500</v>
      </c>
      <c r="Q3" s="21">
        <v>14599.11</v>
      </c>
      <c r="R3" s="21">
        <v>14599.11</v>
      </c>
      <c r="S3" s="21">
        <v>14599.11</v>
      </c>
      <c r="T3" s="21">
        <v>14599.11</v>
      </c>
      <c r="U3" s="21">
        <v>14599.11</v>
      </c>
      <c r="V3" s="21">
        <v>14599.11</v>
      </c>
      <c r="W3" s="21">
        <v>14599.11</v>
      </c>
      <c r="X3" s="21">
        <v>14599.11</v>
      </c>
      <c r="Y3" s="21">
        <v>14599.11</v>
      </c>
      <c r="Z3" s="21">
        <v>976.11695920162629</v>
      </c>
      <c r="AA3" s="21">
        <v>976.11695920162629</v>
      </c>
      <c r="AB3" s="21">
        <v>976.11695920162629</v>
      </c>
      <c r="AC3" s="21">
        <v>976.11695920162629</v>
      </c>
      <c r="AD3" s="21">
        <v>976.11695920162629</v>
      </c>
      <c r="AE3" s="21">
        <v>976.11695920162629</v>
      </c>
      <c r="AF3" s="21">
        <v>976.11695920162629</v>
      </c>
      <c r="AG3" s="21">
        <v>976.11695920162629</v>
      </c>
      <c r="AH3" s="21">
        <v>976.11695920162629</v>
      </c>
      <c r="AI3" s="21">
        <v>9990.3710256012237</v>
      </c>
      <c r="AJ3" s="21">
        <v>9990.3710256012237</v>
      </c>
      <c r="AK3" s="21">
        <v>9990.3710256012237</v>
      </c>
      <c r="AL3" s="21">
        <v>9990.3710256012237</v>
      </c>
      <c r="AM3" s="21">
        <v>9990.3710256012237</v>
      </c>
      <c r="AN3" s="21">
        <v>9990.3710256012237</v>
      </c>
      <c r="AO3" s="21">
        <v>9990.3710256012237</v>
      </c>
      <c r="AP3" s="21">
        <v>9990.3710256012237</v>
      </c>
      <c r="AQ3" s="21">
        <v>9990.3710256012237</v>
      </c>
    </row>
    <row r="4" spans="1:43" x14ac:dyDescent="0.25">
      <c r="A4" s="16" t="s">
        <v>317</v>
      </c>
      <c r="B4" s="8" t="s">
        <v>40</v>
      </c>
      <c r="C4" s="8" t="s">
        <v>61</v>
      </c>
      <c r="E4" s="8" t="str">
        <f t="shared" si="0"/>
        <v>Initial</v>
      </c>
      <c r="F4" s="21">
        <f>Data!AN4</f>
        <v>317634.99002545653</v>
      </c>
      <c r="G4" s="19">
        <f>Data!AP4</f>
        <v>6.7548152855074779</v>
      </c>
      <c r="H4" s="18">
        <f t="shared" ref="H4:I66" si="1">H3</f>
        <v>3.0461531455782658E-2</v>
      </c>
      <c r="I4" s="6">
        <f t="shared" si="1"/>
        <v>3.15</v>
      </c>
      <c r="J4" s="6">
        <f t="shared" ref="J4:K19" si="2">J3</f>
        <v>63.027152600987208</v>
      </c>
      <c r="K4" s="18">
        <f t="shared" si="2"/>
        <v>0.65</v>
      </c>
      <c r="L4" s="35">
        <f>Data!BL4</f>
        <v>1946.9834473517333</v>
      </c>
      <c r="M4" s="39">
        <f>VLOOKUP(C4,Data!$CB$2:$EB$22,1+VALUE(MID(A4,6,2)),FALSE)</f>
        <v>396.47</v>
      </c>
      <c r="P4" s="6">
        <f t="shared" ref="P4:P66" si="3">P3</f>
        <v>3500</v>
      </c>
      <c r="Q4" s="21">
        <v>396.47</v>
      </c>
      <c r="R4" s="21">
        <v>396.47</v>
      </c>
      <c r="S4" s="21">
        <v>396.47</v>
      </c>
      <c r="T4" s="21">
        <v>396.47</v>
      </c>
      <c r="U4" s="21">
        <v>396.47</v>
      </c>
      <c r="V4" s="21">
        <v>396.47</v>
      </c>
      <c r="W4" s="21">
        <v>396.47</v>
      </c>
      <c r="X4" s="21">
        <v>396.47</v>
      </c>
      <c r="Y4" s="21">
        <v>396.47</v>
      </c>
      <c r="Z4" s="21">
        <v>935.10609062200331</v>
      </c>
      <c r="AA4" s="21">
        <v>935.10609062200331</v>
      </c>
      <c r="AB4" s="21">
        <v>935.10609062200331</v>
      </c>
      <c r="AC4" s="21">
        <v>935.10609062200331</v>
      </c>
      <c r="AD4" s="21">
        <v>935.10609062200331</v>
      </c>
      <c r="AE4" s="21">
        <v>935.10609062200331</v>
      </c>
      <c r="AF4" s="21">
        <v>935.10609062200331</v>
      </c>
      <c r="AG4" s="21">
        <v>935.10609062200331</v>
      </c>
      <c r="AH4" s="21">
        <v>935.10609062200331</v>
      </c>
      <c r="AI4" s="21">
        <v>19500.407080689642</v>
      </c>
      <c r="AJ4" s="21">
        <v>19500.407080689642</v>
      </c>
      <c r="AK4" s="21">
        <v>19500.407080689642</v>
      </c>
      <c r="AL4" s="21">
        <v>19500.407080689642</v>
      </c>
      <c r="AM4" s="21">
        <v>19500.407080689642</v>
      </c>
      <c r="AN4" s="21">
        <v>19500.407080689642</v>
      </c>
      <c r="AO4" s="21">
        <v>19500.407080689642</v>
      </c>
      <c r="AP4" s="21">
        <v>19500.407080689642</v>
      </c>
      <c r="AQ4" s="21">
        <v>19500.407080689642</v>
      </c>
    </row>
    <row r="5" spans="1:43" x14ac:dyDescent="0.25">
      <c r="A5" s="16" t="s">
        <v>318</v>
      </c>
      <c r="B5" s="8" t="s">
        <v>40</v>
      </c>
      <c r="C5" s="8" t="s">
        <v>61</v>
      </c>
      <c r="E5" s="8" t="str">
        <f t="shared" si="0"/>
        <v>Initial</v>
      </c>
      <c r="F5" s="21">
        <f>Data!AN5</f>
        <v>322486.62248072354</v>
      </c>
      <c r="G5" s="19">
        <f>Data!AP5</f>
        <v>6.9739033911176911</v>
      </c>
      <c r="H5" s="18">
        <f t="shared" si="1"/>
        <v>3.0461531455782658E-2</v>
      </c>
      <c r="I5" s="6">
        <f t="shared" si="1"/>
        <v>3.15</v>
      </c>
      <c r="J5" s="6">
        <f t="shared" si="2"/>
        <v>63.027152600987208</v>
      </c>
      <c r="K5" s="18">
        <f t="shared" si="2"/>
        <v>0.65</v>
      </c>
      <c r="L5" s="35">
        <f>Data!BL5</f>
        <v>1944.8608207636205</v>
      </c>
      <c r="M5" s="39">
        <f>VLOOKUP(C5,Data!$CB$2:$EB$22,1+VALUE(MID(A5,6,2)),FALSE)</f>
        <v>44909.79</v>
      </c>
      <c r="P5" s="6">
        <f t="shared" si="3"/>
        <v>3500</v>
      </c>
      <c r="Q5" s="21">
        <v>44909.79</v>
      </c>
      <c r="R5" s="21">
        <v>44909.79</v>
      </c>
      <c r="S5" s="21">
        <v>44909.79</v>
      </c>
      <c r="T5" s="21">
        <v>44909.79</v>
      </c>
      <c r="U5" s="21">
        <v>44909.79</v>
      </c>
      <c r="V5" s="21">
        <v>44909.79</v>
      </c>
      <c r="W5" s="21">
        <v>44909.79</v>
      </c>
      <c r="X5" s="21">
        <v>44909.79</v>
      </c>
      <c r="Y5" s="21">
        <v>44909.79</v>
      </c>
      <c r="Z5" s="21">
        <v>3448.7758043153863</v>
      </c>
      <c r="AA5" s="21">
        <v>3448.7758043153863</v>
      </c>
      <c r="AB5" s="21">
        <v>3448.7758043153863</v>
      </c>
      <c r="AC5" s="21">
        <v>3448.7758043153863</v>
      </c>
      <c r="AD5" s="21">
        <v>3448.7758043153863</v>
      </c>
      <c r="AE5" s="21">
        <v>3448.7758043153863</v>
      </c>
      <c r="AF5" s="21">
        <v>3448.7758043153863</v>
      </c>
      <c r="AG5" s="21">
        <v>3448.7758043153863</v>
      </c>
      <c r="AH5" s="21">
        <v>3448.7758043153863</v>
      </c>
      <c r="AI5" s="21">
        <v>30852.212222297087</v>
      </c>
      <c r="AJ5" s="21">
        <v>30852.212222297087</v>
      </c>
      <c r="AK5" s="21">
        <v>30852.212222297087</v>
      </c>
      <c r="AL5" s="21">
        <v>30852.212222297087</v>
      </c>
      <c r="AM5" s="21">
        <v>30852.212222297087</v>
      </c>
      <c r="AN5" s="21">
        <v>30852.212222297087</v>
      </c>
      <c r="AO5" s="21">
        <v>30852.212222297087</v>
      </c>
      <c r="AP5" s="21">
        <v>30852.212222297087</v>
      </c>
      <c r="AQ5" s="21">
        <v>30852.212222297087</v>
      </c>
    </row>
    <row r="6" spans="1:43" x14ac:dyDescent="0.25">
      <c r="A6" s="16" t="s">
        <v>319</v>
      </c>
      <c r="B6" s="8" t="s">
        <v>40</v>
      </c>
      <c r="C6" s="8" t="s">
        <v>61</v>
      </c>
      <c r="E6" s="8" t="str">
        <f t="shared" si="0"/>
        <v>Initial</v>
      </c>
      <c r="F6" s="21">
        <f>Data!AN6</f>
        <v>401386.27962260752</v>
      </c>
      <c r="G6" s="19">
        <f>Data!AP6</f>
        <v>6.2238891290728731</v>
      </c>
      <c r="H6" s="18">
        <f t="shared" si="1"/>
        <v>3.0461531455782658E-2</v>
      </c>
      <c r="I6" s="6">
        <f t="shared" si="1"/>
        <v>3.15</v>
      </c>
      <c r="J6" s="6">
        <f t="shared" si="2"/>
        <v>63.027152600987208</v>
      </c>
      <c r="K6" s="18">
        <f t="shared" si="2"/>
        <v>0.65</v>
      </c>
      <c r="L6" s="35">
        <f>Data!BL6</f>
        <v>2085.2620813272074</v>
      </c>
      <c r="M6" s="39">
        <f>VLOOKUP(C6,Data!$CB$2:$EB$22,1+VALUE(MID(A6,6,2)),FALSE)</f>
        <v>1534.66</v>
      </c>
      <c r="P6" s="6">
        <f t="shared" si="3"/>
        <v>3500</v>
      </c>
      <c r="Q6" s="21">
        <v>1534.66</v>
      </c>
      <c r="R6" s="21">
        <v>1534.66</v>
      </c>
      <c r="S6" s="21">
        <v>1534.66</v>
      </c>
      <c r="T6" s="21">
        <v>1534.66</v>
      </c>
      <c r="U6" s="21">
        <v>1534.66</v>
      </c>
      <c r="V6" s="21">
        <v>1534.66</v>
      </c>
      <c r="W6" s="21">
        <v>1534.66</v>
      </c>
      <c r="X6" s="21">
        <v>1534.66</v>
      </c>
      <c r="Y6" s="21">
        <v>1534.66</v>
      </c>
      <c r="Z6" s="21">
        <v>3103.1838658361112</v>
      </c>
      <c r="AA6" s="21">
        <v>3103.1838658361112</v>
      </c>
      <c r="AB6" s="21">
        <v>3103.1838658361112</v>
      </c>
      <c r="AC6" s="21">
        <v>3103.1838658361112</v>
      </c>
      <c r="AD6" s="21">
        <v>3103.1838658361112</v>
      </c>
      <c r="AE6" s="21">
        <v>3103.1838658361112</v>
      </c>
      <c r="AF6" s="21">
        <v>3103.1838658361112</v>
      </c>
      <c r="AG6" s="21">
        <v>3103.1838658361112</v>
      </c>
      <c r="AH6" s="21">
        <v>3103.1838658361112</v>
      </c>
      <c r="AI6" s="21">
        <v>59304.037833488866</v>
      </c>
      <c r="AJ6" s="21">
        <v>59304.037833488866</v>
      </c>
      <c r="AK6" s="21">
        <v>59304.037833488866</v>
      </c>
      <c r="AL6" s="21">
        <v>59304.037833488866</v>
      </c>
      <c r="AM6" s="21">
        <v>59304.037833488866</v>
      </c>
      <c r="AN6" s="21">
        <v>59304.037833488866</v>
      </c>
      <c r="AO6" s="21">
        <v>59304.037833488866</v>
      </c>
      <c r="AP6" s="21">
        <v>59304.037833488866</v>
      </c>
      <c r="AQ6" s="21">
        <v>59304.037833488866</v>
      </c>
    </row>
    <row r="7" spans="1:43" x14ac:dyDescent="0.25">
      <c r="A7" s="16" t="s">
        <v>320</v>
      </c>
      <c r="B7" s="8" t="s">
        <v>40</v>
      </c>
      <c r="C7" s="8" t="s">
        <v>61</v>
      </c>
      <c r="E7" s="8" t="str">
        <f t="shared" si="0"/>
        <v>Initial</v>
      </c>
      <c r="F7" s="21">
        <f>Data!AN7</f>
        <v>309588.89609523199</v>
      </c>
      <c r="G7" s="19">
        <f>Data!AP7</f>
        <v>6.9990429098927924</v>
      </c>
      <c r="H7" s="18">
        <f t="shared" si="1"/>
        <v>3.0461531455782658E-2</v>
      </c>
      <c r="I7" s="6">
        <f t="shared" si="1"/>
        <v>3.15</v>
      </c>
      <c r="J7" s="6">
        <f t="shared" si="2"/>
        <v>63.027152600987208</v>
      </c>
      <c r="K7" s="18">
        <f t="shared" si="2"/>
        <v>0.65</v>
      </c>
      <c r="L7" s="35">
        <f>Data!BL7</f>
        <v>1650.6523731634045</v>
      </c>
      <c r="M7" s="39">
        <f>VLOOKUP(C7,Data!$CB$2:$EB$22,1+VALUE(MID(A7,6,2)),FALSE)</f>
        <v>51717.140000000007</v>
      </c>
      <c r="P7" s="6">
        <f t="shared" si="3"/>
        <v>3500</v>
      </c>
      <c r="Q7" s="21">
        <v>51717.140000000007</v>
      </c>
      <c r="R7" s="21">
        <v>51717.140000000007</v>
      </c>
      <c r="S7" s="21">
        <v>51717.140000000007</v>
      </c>
      <c r="T7" s="21">
        <v>51717.140000000007</v>
      </c>
      <c r="U7" s="21">
        <v>51717.140000000007</v>
      </c>
      <c r="V7" s="21">
        <v>51717.140000000007</v>
      </c>
      <c r="W7" s="21">
        <v>51717.140000000007</v>
      </c>
      <c r="X7" s="21">
        <v>51717.140000000007</v>
      </c>
      <c r="Y7" s="21">
        <v>51717.140000000007</v>
      </c>
      <c r="Z7" s="21">
        <v>4688.1191888157009</v>
      </c>
      <c r="AA7" s="21">
        <v>4688.1191888157009</v>
      </c>
      <c r="AB7" s="21">
        <v>4688.1191888157009</v>
      </c>
      <c r="AC7" s="21">
        <v>4688.1191888157009</v>
      </c>
      <c r="AD7" s="21">
        <v>4688.1191888157009</v>
      </c>
      <c r="AE7" s="21">
        <v>4688.1191888157009</v>
      </c>
      <c r="AF7" s="21">
        <v>4688.1191888157009</v>
      </c>
      <c r="AG7" s="21">
        <v>4688.1191888157009</v>
      </c>
      <c r="AH7" s="21">
        <v>4688.1191888157009</v>
      </c>
      <c r="AI7" s="21">
        <v>51641.754213020562</v>
      </c>
      <c r="AJ7" s="21">
        <v>51641.754213020562</v>
      </c>
      <c r="AK7" s="21">
        <v>51641.754213020562</v>
      </c>
      <c r="AL7" s="21">
        <v>51641.754213020562</v>
      </c>
      <c r="AM7" s="21">
        <v>51641.754213020562</v>
      </c>
      <c r="AN7" s="21">
        <v>51641.754213020562</v>
      </c>
      <c r="AO7" s="21">
        <v>51641.754213020562</v>
      </c>
      <c r="AP7" s="21">
        <v>51641.754213020562</v>
      </c>
      <c r="AQ7" s="21">
        <v>51641.754213020562</v>
      </c>
    </row>
    <row r="8" spans="1:43" x14ac:dyDescent="0.25">
      <c r="A8" s="16" t="s">
        <v>321</v>
      </c>
      <c r="B8" s="8" t="s">
        <v>40</v>
      </c>
      <c r="C8" s="8" t="s">
        <v>61</v>
      </c>
      <c r="E8" s="8" t="str">
        <f t="shared" si="0"/>
        <v>Initial</v>
      </c>
      <c r="F8" s="21">
        <f>Data!AN8</f>
        <v>309968.77520157403</v>
      </c>
      <c r="G8" s="19">
        <f>Data!AP8</f>
        <v>6.9767010399881384</v>
      </c>
      <c r="H8" s="18">
        <f t="shared" si="1"/>
        <v>3.0461531455782658E-2</v>
      </c>
      <c r="I8" s="6">
        <f t="shared" si="1"/>
        <v>3.15</v>
      </c>
      <c r="J8" s="6">
        <f t="shared" si="2"/>
        <v>63.027152600987208</v>
      </c>
      <c r="K8" s="18">
        <f t="shared" si="2"/>
        <v>0.65</v>
      </c>
      <c r="L8" s="35">
        <f>Data!BL8</f>
        <v>1731.9975466831138</v>
      </c>
      <c r="M8" s="39">
        <f>VLOOKUP(C8,Data!$CB$2:$EB$22,1+VALUE(MID(A8,6,2)),FALSE)</f>
        <v>1858.89</v>
      </c>
      <c r="P8" s="6">
        <f t="shared" si="3"/>
        <v>3500</v>
      </c>
      <c r="Q8" s="21">
        <v>1858.89</v>
      </c>
      <c r="R8" s="21">
        <v>1858.89</v>
      </c>
      <c r="S8" s="21">
        <v>1858.89</v>
      </c>
      <c r="T8" s="21">
        <v>1858.89</v>
      </c>
      <c r="U8" s="21">
        <v>1858.89</v>
      </c>
      <c r="V8" s="21">
        <v>1858.89</v>
      </c>
      <c r="W8" s="21">
        <v>1858.89</v>
      </c>
      <c r="X8" s="21">
        <v>1858.89</v>
      </c>
      <c r="Y8" s="21">
        <v>1858.89</v>
      </c>
      <c r="Z8" s="21">
        <v>3504.3189974675138</v>
      </c>
      <c r="AA8" s="21">
        <v>3504.3189974675138</v>
      </c>
      <c r="AB8" s="21">
        <v>3504.3189974675138</v>
      </c>
      <c r="AC8" s="21">
        <v>3504.3189974675138</v>
      </c>
      <c r="AD8" s="21">
        <v>3504.3189974675138</v>
      </c>
      <c r="AE8" s="21">
        <v>3504.3189974675138</v>
      </c>
      <c r="AF8" s="21">
        <v>3504.3189974675138</v>
      </c>
      <c r="AG8" s="21">
        <v>3504.3189974675138</v>
      </c>
      <c r="AH8" s="21">
        <v>3504.3189974675138</v>
      </c>
      <c r="AI8" s="21">
        <v>75154.155881357641</v>
      </c>
      <c r="AJ8" s="21">
        <v>75154.155881357641</v>
      </c>
      <c r="AK8" s="21">
        <v>75154.155881357641</v>
      </c>
      <c r="AL8" s="21">
        <v>75154.155881357641</v>
      </c>
      <c r="AM8" s="21">
        <v>75154.155881357641</v>
      </c>
      <c r="AN8" s="21">
        <v>75154.155881357641</v>
      </c>
      <c r="AO8" s="21">
        <v>75154.155881357641</v>
      </c>
      <c r="AP8" s="21">
        <v>75154.155881357641</v>
      </c>
      <c r="AQ8" s="21">
        <v>75154.155881357641</v>
      </c>
    </row>
    <row r="9" spans="1:43" x14ac:dyDescent="0.25">
      <c r="A9" s="16" t="s">
        <v>322</v>
      </c>
      <c r="B9" s="8" t="s">
        <v>40</v>
      </c>
      <c r="C9" s="8" t="s">
        <v>61</v>
      </c>
      <c r="E9" s="8" t="str">
        <f t="shared" si="0"/>
        <v>Initial</v>
      </c>
      <c r="F9" s="21">
        <f>Data!AN9</f>
        <v>454180.53004536044</v>
      </c>
      <c r="G9" s="19">
        <f>Data!AP9</f>
        <v>6.0080329106190753</v>
      </c>
      <c r="H9" s="18">
        <f t="shared" si="1"/>
        <v>3.0461531455782658E-2</v>
      </c>
      <c r="I9" s="6">
        <f t="shared" si="1"/>
        <v>3.15</v>
      </c>
      <c r="J9" s="6">
        <f t="shared" si="2"/>
        <v>63.027152600987208</v>
      </c>
      <c r="K9" s="18">
        <f t="shared" si="2"/>
        <v>0.65</v>
      </c>
      <c r="L9" s="35">
        <f>Data!BL9</f>
        <v>2385.2246421647269</v>
      </c>
      <c r="M9" s="39">
        <f>VLOOKUP(C9,Data!$CB$2:$EB$22,1+VALUE(MID(A9,6,2)),FALSE)</f>
        <v>0</v>
      </c>
      <c r="P9" s="6">
        <f t="shared" si="3"/>
        <v>3500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3601.119867783711</v>
      </c>
      <c r="AA9" s="21">
        <v>3601.119867783711</v>
      </c>
      <c r="AB9" s="21">
        <v>3601.119867783711</v>
      </c>
      <c r="AC9" s="21">
        <v>3601.119867783711</v>
      </c>
      <c r="AD9" s="21">
        <v>3601.119867783711</v>
      </c>
      <c r="AE9" s="21">
        <v>3601.119867783711</v>
      </c>
      <c r="AF9" s="21">
        <v>3601.119867783711</v>
      </c>
      <c r="AG9" s="21">
        <v>3601.119867783711</v>
      </c>
      <c r="AH9" s="21">
        <v>3601.119867783711</v>
      </c>
      <c r="AI9" s="21">
        <v>68152.287044295561</v>
      </c>
      <c r="AJ9" s="21">
        <v>68152.287044295561</v>
      </c>
      <c r="AK9" s="21">
        <v>68152.287044295561</v>
      </c>
      <c r="AL9" s="21">
        <v>68152.287044295561</v>
      </c>
      <c r="AM9" s="21">
        <v>68152.287044295561</v>
      </c>
      <c r="AN9" s="21">
        <v>68152.287044295561</v>
      </c>
      <c r="AO9" s="21">
        <v>68152.287044295561</v>
      </c>
      <c r="AP9" s="21">
        <v>68152.287044295561</v>
      </c>
      <c r="AQ9" s="21">
        <v>68152.287044295561</v>
      </c>
    </row>
    <row r="10" spans="1:43" x14ac:dyDescent="0.25">
      <c r="A10" s="16" t="s">
        <v>323</v>
      </c>
      <c r="B10" s="8" t="s">
        <v>40</v>
      </c>
      <c r="C10" s="8" t="s">
        <v>61</v>
      </c>
      <c r="E10" s="8" t="str">
        <f t="shared" si="0"/>
        <v>Initial</v>
      </c>
      <c r="F10" s="21">
        <f>Data!AN10</f>
        <v>455011.73547455797</v>
      </c>
      <c r="G10" s="19">
        <f>Data!AP10</f>
        <v>6.0449284141776669</v>
      </c>
      <c r="H10" s="18">
        <f t="shared" si="1"/>
        <v>3.0461531455782658E-2</v>
      </c>
      <c r="I10" s="6">
        <f t="shared" si="1"/>
        <v>3.15</v>
      </c>
      <c r="J10" s="6">
        <f t="shared" si="2"/>
        <v>63.027152600987208</v>
      </c>
      <c r="K10" s="18">
        <f t="shared" si="2"/>
        <v>0.65</v>
      </c>
      <c r="L10" s="35">
        <f>Data!BL10</f>
        <v>2385.2246421647269</v>
      </c>
      <c r="M10" s="39">
        <f>VLOOKUP(C10,Data!$CB$2:$EB$22,1+VALUE(MID(A10,6,2)),FALSE)</f>
        <v>0</v>
      </c>
      <c r="P10" s="6">
        <f t="shared" si="3"/>
        <v>3500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2466.6659728604554</v>
      </c>
      <c r="AA10" s="21">
        <v>2466.6659728604554</v>
      </c>
      <c r="AB10" s="21">
        <v>2466.6659728604554</v>
      </c>
      <c r="AC10" s="21">
        <v>2466.6659728604554</v>
      </c>
      <c r="AD10" s="21">
        <v>2466.6659728604554</v>
      </c>
      <c r="AE10" s="21">
        <v>2466.6659728604554</v>
      </c>
      <c r="AF10" s="21">
        <v>2466.6659728604554</v>
      </c>
      <c r="AG10" s="21">
        <v>2466.6659728604554</v>
      </c>
      <c r="AH10" s="21">
        <v>2466.6659728604554</v>
      </c>
      <c r="AI10" s="21">
        <v>46969.080567032499</v>
      </c>
      <c r="AJ10" s="21">
        <v>46969.080567032499</v>
      </c>
      <c r="AK10" s="21">
        <v>46969.080567032499</v>
      </c>
      <c r="AL10" s="21">
        <v>46969.080567032499</v>
      </c>
      <c r="AM10" s="21">
        <v>46969.080567032499</v>
      </c>
      <c r="AN10" s="21">
        <v>46969.080567032499</v>
      </c>
      <c r="AO10" s="21">
        <v>46969.080567032499</v>
      </c>
      <c r="AP10" s="21">
        <v>46969.080567032499</v>
      </c>
      <c r="AQ10" s="21">
        <v>46969.080567032499</v>
      </c>
    </row>
    <row r="11" spans="1:43" x14ac:dyDescent="0.25">
      <c r="A11" s="16" t="s">
        <v>324</v>
      </c>
      <c r="B11" s="8" t="s">
        <v>40</v>
      </c>
      <c r="C11" s="8" t="s">
        <v>61</v>
      </c>
      <c r="E11" s="8" t="str">
        <f t="shared" si="0"/>
        <v>Initial</v>
      </c>
      <c r="F11" s="21">
        <f>Data!AN11</f>
        <v>290055.894256228</v>
      </c>
      <c r="G11" s="19">
        <f>Data!AP11</f>
        <v>7.3475859223576458</v>
      </c>
      <c r="H11" s="18">
        <f t="shared" si="1"/>
        <v>3.0461531455782658E-2</v>
      </c>
      <c r="I11" s="6">
        <f t="shared" si="1"/>
        <v>3.15</v>
      </c>
      <c r="J11" s="6">
        <f t="shared" si="2"/>
        <v>63.027152600987208</v>
      </c>
      <c r="K11" s="18">
        <f t="shared" si="2"/>
        <v>0.65</v>
      </c>
      <c r="L11" s="35">
        <f>Data!BL11</f>
        <v>2385.2246421647269</v>
      </c>
      <c r="M11" s="39">
        <f>VLOOKUP(C11,Data!$CB$2:$EB$22,1+VALUE(MID(A11,6,2)),FALSE)</f>
        <v>0</v>
      </c>
      <c r="P11" s="6">
        <f t="shared" si="3"/>
        <v>3500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1056.7588268320681</v>
      </c>
      <c r="AA11" s="21">
        <v>1056.7588268320681</v>
      </c>
      <c r="AB11" s="21">
        <v>1056.7588268320681</v>
      </c>
      <c r="AC11" s="21">
        <v>1056.7588268320681</v>
      </c>
      <c r="AD11" s="21">
        <v>1056.7588268320681</v>
      </c>
      <c r="AE11" s="21">
        <v>1056.7588268320681</v>
      </c>
      <c r="AF11" s="21">
        <v>1056.7588268320681</v>
      </c>
      <c r="AG11" s="21">
        <v>1056.7588268320681</v>
      </c>
      <c r="AH11" s="21">
        <v>1056.7588268320681</v>
      </c>
      <c r="AI11" s="21">
        <v>24458.572779979229</v>
      </c>
      <c r="AJ11" s="21">
        <v>24458.572779979229</v>
      </c>
      <c r="AK11" s="21">
        <v>24458.572779979229</v>
      </c>
      <c r="AL11" s="21">
        <v>24458.572779979229</v>
      </c>
      <c r="AM11" s="21">
        <v>24458.572779979229</v>
      </c>
      <c r="AN11" s="21">
        <v>24458.572779979229</v>
      </c>
      <c r="AO11" s="21">
        <v>24458.572779979229</v>
      </c>
      <c r="AP11" s="21">
        <v>24458.572779979229</v>
      </c>
      <c r="AQ11" s="21">
        <v>24458.572779979229</v>
      </c>
    </row>
    <row r="12" spans="1:43" x14ac:dyDescent="0.25">
      <c r="A12" s="16" t="s">
        <v>325</v>
      </c>
      <c r="B12" s="8" t="s">
        <v>40</v>
      </c>
      <c r="C12" s="8" t="s">
        <v>61</v>
      </c>
      <c r="E12" s="8" t="str">
        <f t="shared" si="0"/>
        <v>Initial</v>
      </c>
      <c r="F12" s="21">
        <f>Data!AN12</f>
        <v>348451.97318493499</v>
      </c>
      <c r="G12" s="19">
        <f>Data!AP12</f>
        <v>6.6816214516324974</v>
      </c>
      <c r="H12" s="18">
        <f t="shared" si="1"/>
        <v>3.0461531455782658E-2</v>
      </c>
      <c r="I12" s="6">
        <f t="shared" si="1"/>
        <v>3.15</v>
      </c>
      <c r="J12" s="6">
        <f t="shared" si="2"/>
        <v>63.027152600987208</v>
      </c>
      <c r="K12" s="18">
        <f t="shared" si="2"/>
        <v>0.65</v>
      </c>
      <c r="L12" s="35">
        <f>Data!BL12</f>
        <v>2011.4207803329416</v>
      </c>
      <c r="M12" s="39">
        <f>VLOOKUP(C12,Data!$CB$2:$EB$22,1+VALUE(MID(A12,6,2)),FALSE)</f>
        <v>0</v>
      </c>
      <c r="P12" s="6">
        <f t="shared" si="3"/>
        <v>3500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843.45554987673518</v>
      </c>
      <c r="AA12" s="21">
        <v>843.45554987673518</v>
      </c>
      <c r="AB12" s="21">
        <v>843.45554987673518</v>
      </c>
      <c r="AC12" s="21">
        <v>843.45554987673518</v>
      </c>
      <c r="AD12" s="21">
        <v>843.45554987673518</v>
      </c>
      <c r="AE12" s="21">
        <v>843.45554987673518</v>
      </c>
      <c r="AF12" s="21">
        <v>843.45554987673518</v>
      </c>
      <c r="AG12" s="21">
        <v>843.45554987673518</v>
      </c>
      <c r="AH12" s="21">
        <v>843.45554987673518</v>
      </c>
      <c r="AI12" s="21">
        <v>17752.299690997865</v>
      </c>
      <c r="AJ12" s="21">
        <v>17752.299690997865</v>
      </c>
      <c r="AK12" s="21">
        <v>17752.299690997865</v>
      </c>
      <c r="AL12" s="21">
        <v>17752.299690997865</v>
      </c>
      <c r="AM12" s="21">
        <v>17752.299690997865</v>
      </c>
      <c r="AN12" s="21">
        <v>17752.299690997865</v>
      </c>
      <c r="AO12" s="21">
        <v>17752.299690997865</v>
      </c>
      <c r="AP12" s="21">
        <v>17752.299690997865</v>
      </c>
      <c r="AQ12" s="21">
        <v>17752.299690997865</v>
      </c>
    </row>
    <row r="13" spans="1:43" x14ac:dyDescent="0.25">
      <c r="A13" s="16" t="s">
        <v>326</v>
      </c>
      <c r="B13" s="8" t="s">
        <v>40</v>
      </c>
      <c r="C13" s="8" t="s">
        <v>61</v>
      </c>
      <c r="E13" s="8" t="str">
        <f t="shared" si="0"/>
        <v>Initial</v>
      </c>
      <c r="F13" s="21">
        <f>Data!AN13</f>
        <v>427408.08445701201</v>
      </c>
      <c r="G13" s="19">
        <f>Data!AP13</f>
        <v>6.1680815445545676</v>
      </c>
      <c r="H13" s="18">
        <f t="shared" si="1"/>
        <v>3.0461531455782658E-2</v>
      </c>
      <c r="I13" s="6">
        <f t="shared" si="1"/>
        <v>3.15</v>
      </c>
      <c r="J13" s="6">
        <f t="shared" si="2"/>
        <v>63.027152600987208</v>
      </c>
      <c r="K13" s="18">
        <f t="shared" si="2"/>
        <v>0.65</v>
      </c>
      <c r="L13" s="35">
        <f>Data!BL13</f>
        <v>2011.4207803329416</v>
      </c>
      <c r="M13" s="39">
        <f>VLOOKUP(C13,Data!$CB$2:$EB$22,1+VALUE(MID(A13,6,2)),FALSE)</f>
        <v>0</v>
      </c>
      <c r="P13" s="6">
        <f t="shared" si="3"/>
        <v>3500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682.17617086857194</v>
      </c>
      <c r="AA13" s="21">
        <v>682.17617086857194</v>
      </c>
      <c r="AB13" s="21">
        <v>682.17617086857194</v>
      </c>
      <c r="AC13" s="21">
        <v>682.17617086857194</v>
      </c>
      <c r="AD13" s="21">
        <v>682.17617086857194</v>
      </c>
      <c r="AE13" s="21">
        <v>682.17617086857194</v>
      </c>
      <c r="AF13" s="21">
        <v>682.17617086857194</v>
      </c>
      <c r="AG13" s="21">
        <v>682.17617086857194</v>
      </c>
      <c r="AH13" s="21">
        <v>682.17617086857194</v>
      </c>
      <c r="AI13" s="21">
        <v>13254.312486458424</v>
      </c>
      <c r="AJ13" s="21">
        <v>13254.312486458424</v>
      </c>
      <c r="AK13" s="21">
        <v>13254.312486458424</v>
      </c>
      <c r="AL13" s="21">
        <v>13254.312486458424</v>
      </c>
      <c r="AM13" s="21">
        <v>13254.312486458424</v>
      </c>
      <c r="AN13" s="21">
        <v>13254.312486458424</v>
      </c>
      <c r="AO13" s="21">
        <v>13254.312486458424</v>
      </c>
      <c r="AP13" s="21">
        <v>13254.312486458424</v>
      </c>
      <c r="AQ13" s="21">
        <v>13254.312486458424</v>
      </c>
    </row>
    <row r="14" spans="1:43" x14ac:dyDescent="0.25">
      <c r="A14" s="16" t="s">
        <v>327</v>
      </c>
      <c r="B14" s="8" t="s">
        <v>40</v>
      </c>
      <c r="C14" s="8" t="s">
        <v>61</v>
      </c>
      <c r="E14" s="8" t="str">
        <f t="shared" si="0"/>
        <v>Initial</v>
      </c>
      <c r="F14" s="21">
        <f>Data!AN14</f>
        <v>330189.49929959601</v>
      </c>
      <c r="G14" s="19">
        <f>Data!AP14</f>
        <v>6.4579352380155601</v>
      </c>
      <c r="H14" s="18">
        <f t="shared" si="1"/>
        <v>3.0461531455782658E-2</v>
      </c>
      <c r="I14" s="6">
        <f t="shared" si="1"/>
        <v>3.15</v>
      </c>
      <c r="J14" s="6">
        <f t="shared" si="2"/>
        <v>63.027152600987208</v>
      </c>
      <c r="K14" s="18">
        <f t="shared" si="2"/>
        <v>0.65</v>
      </c>
      <c r="L14" s="35">
        <f>Data!BL14</f>
        <v>2011.4207803329416</v>
      </c>
      <c r="M14" s="39">
        <f>VLOOKUP(C14,Data!$CB$2:$EB$22,1+VALUE(MID(A14,6,2)),FALSE)</f>
        <v>0</v>
      </c>
      <c r="P14" s="6">
        <f t="shared" si="3"/>
        <v>3500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345.77253346222176</v>
      </c>
      <c r="AA14" s="21">
        <v>345.77253346222176</v>
      </c>
      <c r="AB14" s="21">
        <v>345.77253346222176</v>
      </c>
      <c r="AC14" s="21">
        <v>345.77253346222176</v>
      </c>
      <c r="AD14" s="21">
        <v>345.77253346222176</v>
      </c>
      <c r="AE14" s="21">
        <v>345.77253346222176</v>
      </c>
      <c r="AF14" s="21">
        <v>345.77253346222176</v>
      </c>
      <c r="AG14" s="21">
        <v>345.77253346222176</v>
      </c>
      <c r="AH14" s="21">
        <v>345.77253346222176</v>
      </c>
      <c r="AI14" s="21">
        <v>7033.8763787783291</v>
      </c>
      <c r="AJ14" s="21">
        <v>7033.8763787783291</v>
      </c>
      <c r="AK14" s="21">
        <v>7033.8763787783291</v>
      </c>
      <c r="AL14" s="21">
        <v>7033.8763787783291</v>
      </c>
      <c r="AM14" s="21">
        <v>7033.8763787783291</v>
      </c>
      <c r="AN14" s="21">
        <v>7033.8763787783291</v>
      </c>
      <c r="AO14" s="21">
        <v>7033.8763787783291</v>
      </c>
      <c r="AP14" s="21">
        <v>7033.8763787783291</v>
      </c>
      <c r="AQ14" s="21">
        <v>7033.8763787783291</v>
      </c>
    </row>
    <row r="15" spans="1:43" x14ac:dyDescent="0.25">
      <c r="A15" s="17" t="s">
        <v>262</v>
      </c>
      <c r="B15" s="8" t="s">
        <v>40</v>
      </c>
      <c r="C15" s="8" t="s">
        <v>61</v>
      </c>
      <c r="E15" s="8" t="str">
        <f t="shared" si="0"/>
        <v>FiFi-tv.fifi</v>
      </c>
      <c r="F15" s="21">
        <f>Data!AN15</f>
        <v>340832.86210744851</v>
      </c>
      <c r="G15" s="19">
        <f>Data!AP15</f>
        <v>6.8003506949188122</v>
      </c>
      <c r="H15" s="18">
        <f t="shared" si="1"/>
        <v>3.0461531455782658E-2</v>
      </c>
      <c r="I15" s="6">
        <f t="shared" si="1"/>
        <v>3.15</v>
      </c>
      <c r="J15" s="6">
        <f t="shared" si="2"/>
        <v>63.027152600987208</v>
      </c>
      <c r="K15" s="18">
        <f t="shared" si="2"/>
        <v>0.65</v>
      </c>
      <c r="L15" s="35">
        <f>Data!BL15</f>
        <v>2011.4207803329416</v>
      </c>
      <c r="P15" s="6">
        <f t="shared" si="3"/>
        <v>3500</v>
      </c>
      <c r="Q15" s="21">
        <v>90302.630567501692</v>
      </c>
      <c r="R15" s="21">
        <v>115552.09035346658</v>
      </c>
      <c r="S15" s="21">
        <v>138114.38692401917</v>
      </c>
      <c r="T15" s="21">
        <v>158755.73766729789</v>
      </c>
      <c r="U15" s="21">
        <v>177720.36853333525</v>
      </c>
      <c r="V15" s="21">
        <v>194586.19184302638</v>
      </c>
      <c r="W15" s="21">
        <v>209031.41072720557</v>
      </c>
      <c r="X15" s="21">
        <v>222052.35455626619</v>
      </c>
      <c r="Y15" s="21">
        <v>233714.81045885818</v>
      </c>
      <c r="Z15" s="21">
        <v>5404.1735753485746</v>
      </c>
      <c r="AA15" s="21">
        <v>6303.1643085156666</v>
      </c>
      <c r="AB15" s="21">
        <v>6968.2026226596327</v>
      </c>
      <c r="AC15" s="21">
        <v>7481.1891601430061</v>
      </c>
      <c r="AD15" s="21">
        <v>7884.2751656547152</v>
      </c>
      <c r="AE15" s="21">
        <v>8195.4492494859896</v>
      </c>
      <c r="AF15" s="21">
        <v>8430.9558200997944</v>
      </c>
      <c r="AG15" s="21">
        <v>8621.4279509051739</v>
      </c>
      <c r="AH15" s="21">
        <v>8776.1890675361919</v>
      </c>
      <c r="AI15" s="21">
        <v>25460.737347536517</v>
      </c>
      <c r="AJ15" s="21">
        <v>19468.652171179609</v>
      </c>
      <c r="AK15" s="21">
        <v>11152.210950097186</v>
      </c>
      <c r="AL15" s="21">
        <v>1499.59853029449</v>
      </c>
      <c r="AM15" s="21">
        <v>-8830.48481300805</v>
      </c>
      <c r="AN15" s="21">
        <v>-19030.615496447572</v>
      </c>
      <c r="AO15" s="21">
        <v>-28431.023476562405</v>
      </c>
      <c r="AP15" s="21">
        <v>-37371.843851305224</v>
      </c>
      <c r="AQ15" s="21">
        <v>-45719.145672758488</v>
      </c>
    </row>
    <row r="16" spans="1:43" x14ac:dyDescent="0.25">
      <c r="A16" s="17" t="s">
        <v>263</v>
      </c>
      <c r="B16" s="8" t="s">
        <v>40</v>
      </c>
      <c r="C16" s="8" t="s">
        <v>61</v>
      </c>
      <c r="E16" s="8" t="str">
        <f t="shared" si="0"/>
        <v>FiFi-tv.fifi</v>
      </c>
      <c r="F16" s="21">
        <f>Data!AN16</f>
        <v>439217.36949841853</v>
      </c>
      <c r="G16" s="19">
        <f>Data!AP16</f>
        <v>6.2729203283091328</v>
      </c>
      <c r="H16" s="18">
        <f t="shared" si="1"/>
        <v>3.0461531455782658E-2</v>
      </c>
      <c r="I16" s="6">
        <f t="shared" si="1"/>
        <v>3.15</v>
      </c>
      <c r="J16" s="6">
        <f t="shared" si="2"/>
        <v>63.027152600987208</v>
      </c>
      <c r="K16" s="18">
        <f t="shared" si="2"/>
        <v>0.65</v>
      </c>
      <c r="L16" s="35">
        <f>Data!BL16</f>
        <v>1316.3689574269065</v>
      </c>
      <c r="P16" s="6">
        <f t="shared" si="3"/>
        <v>3500</v>
      </c>
      <c r="Q16" s="21">
        <v>74221.328615308259</v>
      </c>
      <c r="R16" s="21">
        <v>80063.186686765723</v>
      </c>
      <c r="S16" s="21">
        <v>85283.068353935611</v>
      </c>
      <c r="T16" s="21">
        <v>90059.514644848343</v>
      </c>
      <c r="U16" s="21">
        <v>94447.159916621385</v>
      </c>
      <c r="V16" s="21">
        <v>98349.33683853774</v>
      </c>
      <c r="W16" s="21">
        <v>101691.31271538562</v>
      </c>
      <c r="X16" s="21">
        <v>104703.86603581889</v>
      </c>
      <c r="Y16" s="21">
        <v>107402.05528444769</v>
      </c>
      <c r="Z16" s="21">
        <v>9987.5287578764874</v>
      </c>
      <c r="AA16" s="21">
        <v>10601.984005289136</v>
      </c>
      <c r="AB16" s="21">
        <v>11056.223402747475</v>
      </c>
      <c r="AC16" s="21">
        <v>11406.420580188671</v>
      </c>
      <c r="AD16" s="21">
        <v>11681.421872516548</v>
      </c>
      <c r="AE16" s="21">
        <v>11893.613347765595</v>
      </c>
      <c r="AF16" s="21">
        <v>12054.134016705308</v>
      </c>
      <c r="AG16" s="21">
        <v>12183.911158251562</v>
      </c>
      <c r="AH16" s="21">
        <v>12289.319767042269</v>
      </c>
      <c r="AI16" s="21">
        <v>123129.2337354865</v>
      </c>
      <c r="AJ16" s="21">
        <v>129428.82642287173</v>
      </c>
      <c r="AK16" s="21">
        <v>133184.57853894308</v>
      </c>
      <c r="AL16" s="21">
        <v>135327.92307688552</v>
      </c>
      <c r="AM16" s="21">
        <v>136374.22057552013</v>
      </c>
      <c r="AN16" s="21">
        <v>136664.8833421423</v>
      </c>
      <c r="AO16" s="21">
        <v>136494.74757230736</v>
      </c>
      <c r="AP16" s="21">
        <v>136046.55151034344</v>
      </c>
      <c r="AQ16" s="21">
        <v>135431.20464702998</v>
      </c>
    </row>
    <row r="17" spans="1:43" x14ac:dyDescent="0.25">
      <c r="A17" s="17" t="s">
        <v>264</v>
      </c>
      <c r="B17" s="8" t="s">
        <v>40</v>
      </c>
      <c r="C17" s="8" t="s">
        <v>61</v>
      </c>
      <c r="E17" s="8" t="str">
        <f t="shared" si="0"/>
        <v>FiFi-tv.fifi</v>
      </c>
      <c r="F17" s="21">
        <f>Data!AN17</f>
        <v>392882.00916213804</v>
      </c>
      <c r="G17" s="19">
        <f>Data!AP17</f>
        <v>6.511570805271405</v>
      </c>
      <c r="H17" s="18">
        <f t="shared" si="1"/>
        <v>3.0461531455782658E-2</v>
      </c>
      <c r="I17" s="6">
        <f t="shared" si="1"/>
        <v>3.15</v>
      </c>
      <c r="J17" s="6">
        <f t="shared" si="2"/>
        <v>63.027152600987208</v>
      </c>
      <c r="K17" s="18">
        <f t="shared" si="2"/>
        <v>0.65</v>
      </c>
      <c r="L17" s="35">
        <f>Data!BL17</f>
        <v>1613.3688301958209</v>
      </c>
      <c r="P17" s="6">
        <f t="shared" si="3"/>
        <v>3500</v>
      </c>
      <c r="Q17" s="21">
        <v>17142.408871466629</v>
      </c>
      <c r="R17" s="21">
        <v>24112.164305091672</v>
      </c>
      <c r="S17" s="21">
        <v>30340.204247333633</v>
      </c>
      <c r="T17" s="21">
        <v>36037.84754771072</v>
      </c>
      <c r="U17" s="21">
        <v>41272.782448393278</v>
      </c>
      <c r="V17" s="21">
        <v>45928.353225864703</v>
      </c>
      <c r="W17" s="21">
        <v>49915.773280326284</v>
      </c>
      <c r="X17" s="21">
        <v>53510.02695441652</v>
      </c>
      <c r="Y17" s="21">
        <v>56729.29755767317</v>
      </c>
      <c r="Z17" s="21">
        <v>7824.0600741060789</v>
      </c>
      <c r="AA17" s="21">
        <v>8569.9565741814913</v>
      </c>
      <c r="AB17" s="21">
        <v>9122.1095966271041</v>
      </c>
      <c r="AC17" s="21">
        <v>9548.2959979302414</v>
      </c>
      <c r="AD17" s="21">
        <v>9883.3524162994472</v>
      </c>
      <c r="AE17" s="21">
        <v>10142.141311052021</v>
      </c>
      <c r="AF17" s="21">
        <v>10338.086021249312</v>
      </c>
      <c r="AG17" s="21">
        <v>10496.623819550541</v>
      </c>
      <c r="AH17" s="21">
        <v>10625.482196634914</v>
      </c>
      <c r="AI17" s="21">
        <v>143340.39277383551</v>
      </c>
      <c r="AJ17" s="21">
        <v>151670.05464219276</v>
      </c>
      <c r="AK17" s="21">
        <v>156767.47272809834</v>
      </c>
      <c r="AL17" s="21">
        <v>159811.5296519582</v>
      </c>
      <c r="AM17" s="21">
        <v>161449.08706598659</v>
      </c>
      <c r="AN17" s="21">
        <v>162101.65125568298</v>
      </c>
      <c r="AO17" s="21">
        <v>162133.34094248075</v>
      </c>
      <c r="AP17" s="21">
        <v>161790.92708008393</v>
      </c>
      <c r="AQ17" s="21">
        <v>161214.72838247463</v>
      </c>
    </row>
    <row r="18" spans="1:43" x14ac:dyDescent="0.25">
      <c r="A18" s="17" t="s">
        <v>265</v>
      </c>
      <c r="B18" s="8" t="s">
        <v>40</v>
      </c>
      <c r="C18" s="8" t="s">
        <v>61</v>
      </c>
      <c r="E18" s="8" t="str">
        <f t="shared" si="0"/>
        <v>FiFi-tv.fifi</v>
      </c>
      <c r="F18" s="21">
        <f>Data!AN18</f>
        <v>287120.72270037199</v>
      </c>
      <c r="G18" s="19">
        <f>Data!AP18</f>
        <v>7.4241408592468048</v>
      </c>
      <c r="H18" s="18">
        <f t="shared" si="1"/>
        <v>3.0461531455782658E-2</v>
      </c>
      <c r="I18" s="6">
        <f t="shared" si="1"/>
        <v>3.15</v>
      </c>
      <c r="J18" s="6">
        <f t="shared" si="2"/>
        <v>63.027152600987208</v>
      </c>
      <c r="K18" s="18">
        <f t="shared" si="2"/>
        <v>0.65</v>
      </c>
      <c r="L18" s="35">
        <f>Data!BL18</f>
        <v>1235.0682156437022</v>
      </c>
      <c r="P18" s="6">
        <f t="shared" si="3"/>
        <v>3500</v>
      </c>
      <c r="Q18" s="21">
        <v>36003.374870234082</v>
      </c>
      <c r="R18" s="21">
        <v>41434.395880590477</v>
      </c>
      <c r="S18" s="21">
        <v>46287.342194029872</v>
      </c>
      <c r="T18" s="21">
        <v>50727.416162810638</v>
      </c>
      <c r="U18" s="21">
        <v>54806.567718820472</v>
      </c>
      <c r="V18" s="21">
        <v>58434.315667996241</v>
      </c>
      <c r="W18" s="21">
        <v>61541.356224068048</v>
      </c>
      <c r="X18" s="21">
        <v>64342.075878240554</v>
      </c>
      <c r="Y18" s="21">
        <v>66850.57459336087</v>
      </c>
      <c r="Z18" s="21">
        <v>5982.096476002358</v>
      </c>
      <c r="AA18" s="21">
        <v>6480.3401158137467</v>
      </c>
      <c r="AB18" s="21">
        <v>6849.0580834647935</v>
      </c>
      <c r="AC18" s="21">
        <v>7133.5853530322365</v>
      </c>
      <c r="AD18" s="21">
        <v>7357.2166453336586</v>
      </c>
      <c r="AE18" s="21">
        <v>7529.9060086745931</v>
      </c>
      <c r="AF18" s="21">
        <v>7660.6341697755079</v>
      </c>
      <c r="AG18" s="21">
        <v>7766.3880103574347</v>
      </c>
      <c r="AH18" s="21">
        <v>7852.3308911302347</v>
      </c>
      <c r="AI18" s="21">
        <v>103894.19477481901</v>
      </c>
      <c r="AJ18" s="21">
        <v>110115.12130164087</v>
      </c>
      <c r="AK18" s="21">
        <v>113885.02949510769</v>
      </c>
      <c r="AL18" s="21">
        <v>116098.92268815852</v>
      </c>
      <c r="AM18" s="21">
        <v>117249.62230807933</v>
      </c>
      <c r="AN18" s="21">
        <v>117660.39535766433</v>
      </c>
      <c r="AO18" s="21">
        <v>117610.56929078551</v>
      </c>
      <c r="AP18" s="21">
        <v>117283.01357460569</v>
      </c>
      <c r="AQ18" s="21">
        <v>116784.37882551154</v>
      </c>
    </row>
    <row r="19" spans="1:43" x14ac:dyDescent="0.25">
      <c r="A19" s="17" t="s">
        <v>266</v>
      </c>
      <c r="B19" s="8" t="s">
        <v>40</v>
      </c>
      <c r="C19" s="8" t="s">
        <v>61</v>
      </c>
      <c r="E19" s="8" t="str">
        <f t="shared" si="0"/>
        <v>FiFi-tv.fifi</v>
      </c>
      <c r="F19" s="21">
        <f>Data!AN19</f>
        <v>319043.21232711151</v>
      </c>
      <c r="G19" s="19">
        <f>Data!AP19</f>
        <v>7.2881301476597384</v>
      </c>
      <c r="H19" s="18">
        <f t="shared" si="1"/>
        <v>3.0461531455782658E-2</v>
      </c>
      <c r="I19" s="6">
        <f t="shared" si="1"/>
        <v>3.15</v>
      </c>
      <c r="J19" s="6">
        <f t="shared" si="2"/>
        <v>63.027152600987208</v>
      </c>
      <c r="K19" s="18">
        <f t="shared" si="2"/>
        <v>0.65</v>
      </c>
      <c r="L19" s="35">
        <f>Data!BL19</f>
        <v>1600.0804117994869</v>
      </c>
      <c r="P19" s="6">
        <f t="shared" si="3"/>
        <v>3500</v>
      </c>
      <c r="Q19" s="21">
        <v>24258.319791613612</v>
      </c>
      <c r="R19" s="21">
        <v>31404.13538122395</v>
      </c>
      <c r="S19" s="21">
        <v>37789.466837174485</v>
      </c>
      <c r="T19" s="21">
        <v>43631.129526639801</v>
      </c>
      <c r="U19" s="21">
        <v>48998.287053496235</v>
      </c>
      <c r="V19" s="21">
        <v>53771.460871998272</v>
      </c>
      <c r="W19" s="21">
        <v>57859.586498264456</v>
      </c>
      <c r="X19" s="21">
        <v>61544.6273853272</v>
      </c>
      <c r="Y19" s="21">
        <v>64845.205812870176</v>
      </c>
      <c r="Z19" s="21">
        <v>6104.7925046232731</v>
      </c>
      <c r="AA19" s="21">
        <v>6760.0189002766483</v>
      </c>
      <c r="AB19" s="21">
        <v>7244.3184538742953</v>
      </c>
      <c r="AC19" s="21">
        <v>7617.6165799769524</v>
      </c>
      <c r="AD19" s="21">
        <v>7910.7277792635923</v>
      </c>
      <c r="AE19" s="21">
        <v>8136.8618967328312</v>
      </c>
      <c r="AF19" s="21">
        <v>8307.9120071761899</v>
      </c>
      <c r="AG19" s="21">
        <v>8446.1871445801189</v>
      </c>
      <c r="AH19" s="21">
        <v>8558.4884138601174</v>
      </c>
      <c r="AI19" s="21">
        <v>115893.12544756543</v>
      </c>
      <c r="AJ19" s="21">
        <v>123789.74188822202</v>
      </c>
      <c r="AK19" s="21">
        <v>128522.77069005196</v>
      </c>
      <c r="AL19" s="21">
        <v>131251.14078036469</v>
      </c>
      <c r="AM19" s="21">
        <v>132613.11584314189</v>
      </c>
      <c r="AN19" s="21">
        <v>133031.44089330712</v>
      </c>
      <c r="AO19" s="21">
        <v>132870.21698709167</v>
      </c>
      <c r="AP19" s="21">
        <v>132359.64277242281</v>
      </c>
      <c r="AQ19" s="21">
        <v>131637.23308359887</v>
      </c>
    </row>
    <row r="20" spans="1:43" x14ac:dyDescent="0.25">
      <c r="A20" s="17" t="s">
        <v>267</v>
      </c>
      <c r="B20" s="8" t="s">
        <v>40</v>
      </c>
      <c r="C20" s="8" t="s">
        <v>61</v>
      </c>
      <c r="E20" s="8" t="str">
        <f t="shared" si="0"/>
        <v>FiFi-tv.fifi</v>
      </c>
      <c r="F20" s="21">
        <f>Data!AN20</f>
        <v>242439.8542396205</v>
      </c>
      <c r="G20" s="19">
        <f>Data!AP20</f>
        <v>8.3972135913050998</v>
      </c>
      <c r="H20" s="18">
        <f t="shared" si="1"/>
        <v>3.0461531455782658E-2</v>
      </c>
      <c r="I20" s="6">
        <f t="shared" si="1"/>
        <v>3.15</v>
      </c>
      <c r="J20" s="6">
        <f t="shared" ref="J20:K35" si="4">J19</f>
        <v>63.027152600987208</v>
      </c>
      <c r="K20" s="18">
        <f t="shared" si="4"/>
        <v>0.65</v>
      </c>
      <c r="L20" s="35">
        <f>Data!BL20</f>
        <v>1560.3788617732253</v>
      </c>
      <c r="P20" s="6">
        <f t="shared" si="3"/>
        <v>3500</v>
      </c>
      <c r="Q20" s="21">
        <v>25210.759267705544</v>
      </c>
      <c r="R20" s="21">
        <v>32269.735515412005</v>
      </c>
      <c r="S20" s="21">
        <v>38577.463333762564</v>
      </c>
      <c r="T20" s="21">
        <v>44348.152823763405</v>
      </c>
      <c r="U20" s="21">
        <v>49650.08331830793</v>
      </c>
      <c r="V20" s="21">
        <v>54365.251368469028</v>
      </c>
      <c r="W20" s="21">
        <v>58403.692601787632</v>
      </c>
      <c r="X20" s="21">
        <v>62043.950047126338</v>
      </c>
      <c r="Y20" s="21">
        <v>65304.415879240143</v>
      </c>
      <c r="Z20" s="21">
        <v>4380.6887934542592</v>
      </c>
      <c r="AA20" s="21">
        <v>4929.7494291590601</v>
      </c>
      <c r="AB20" s="21">
        <v>5334.9022468710846</v>
      </c>
      <c r="AC20" s="21">
        <v>5646.7204411435678</v>
      </c>
      <c r="AD20" s="21">
        <v>5891.2225431222232</v>
      </c>
      <c r="AE20" s="21">
        <v>6079.618924332699</v>
      </c>
      <c r="AF20" s="21">
        <v>6221.968475471107</v>
      </c>
      <c r="AG20" s="21">
        <v>6336.9320303323275</v>
      </c>
      <c r="AH20" s="21">
        <v>6430.2203979204578</v>
      </c>
      <c r="AI20" s="21">
        <v>90663.816080661403</v>
      </c>
      <c r="AJ20" s="21">
        <v>98128.165045616508</v>
      </c>
      <c r="AK20" s="21">
        <v>102537.22468172389</v>
      </c>
      <c r="AL20" s="21">
        <v>105014.50772545053</v>
      </c>
      <c r="AM20" s="21">
        <v>106179.95680849519</v>
      </c>
      <c r="AN20" s="21">
        <v>106448.10341482199</v>
      </c>
      <c r="AO20" s="21">
        <v>106174.9818759406</v>
      </c>
      <c r="AP20" s="21">
        <v>105575.65103556588</v>
      </c>
      <c r="AQ20" s="21">
        <v>104782.77660035048</v>
      </c>
    </row>
    <row r="21" spans="1:43" x14ac:dyDescent="0.25">
      <c r="A21" s="17" t="s">
        <v>268</v>
      </c>
      <c r="B21" s="8" t="s">
        <v>40</v>
      </c>
      <c r="C21" s="8" t="s">
        <v>61</v>
      </c>
      <c r="E21" s="8" t="str">
        <f t="shared" si="0"/>
        <v>FiFi-tv.fifi</v>
      </c>
      <c r="F21" s="21">
        <f>Data!AN21</f>
        <v>452969.13318074099</v>
      </c>
      <c r="G21" s="19">
        <f>Data!AP21</f>
        <v>6.5182322286433863</v>
      </c>
      <c r="H21" s="18">
        <f t="shared" si="1"/>
        <v>3.0461531455782658E-2</v>
      </c>
      <c r="I21" s="6">
        <f t="shared" si="1"/>
        <v>3.15</v>
      </c>
      <c r="J21" s="6">
        <f t="shared" si="4"/>
        <v>63.027152600987208</v>
      </c>
      <c r="K21" s="18">
        <f t="shared" si="4"/>
        <v>0.65</v>
      </c>
      <c r="L21" s="35">
        <f>Data!BL21</f>
        <v>1755.0704770950981</v>
      </c>
      <c r="P21" s="6">
        <f t="shared" si="3"/>
        <v>3500</v>
      </c>
      <c r="Q21" s="21">
        <v>55769.976174808922</v>
      </c>
      <c r="R21" s="21">
        <v>62959.432984944367</v>
      </c>
      <c r="S21" s="21">
        <v>69383.608820424415</v>
      </c>
      <c r="T21" s="21">
        <v>75261.386947700055</v>
      </c>
      <c r="U21" s="21">
        <v>80661.252912993179</v>
      </c>
      <c r="V21" s="21">
        <v>85463.580293554944</v>
      </c>
      <c r="W21" s="21">
        <v>89576.583809457807</v>
      </c>
      <c r="X21" s="21">
        <v>93284.103067490301</v>
      </c>
      <c r="Y21" s="21">
        <v>96604.778568442955</v>
      </c>
      <c r="Z21" s="21">
        <v>9153.2713542216497</v>
      </c>
      <c r="AA21" s="21">
        <v>9980.6583470465521</v>
      </c>
      <c r="AB21" s="21">
        <v>10594.465997158228</v>
      </c>
      <c r="AC21" s="21">
        <v>11069.173671102755</v>
      </c>
      <c r="AD21" s="21">
        <v>11443.045457867949</v>
      </c>
      <c r="AE21" s="21">
        <v>11732.284613204532</v>
      </c>
      <c r="AF21" s="21">
        <v>11951.596405668224</v>
      </c>
      <c r="AG21" s="21">
        <v>12129.261713671181</v>
      </c>
      <c r="AH21" s="21">
        <v>12273.828444019357</v>
      </c>
      <c r="AI21" s="21">
        <v>132168.9410917995</v>
      </c>
      <c r="AJ21" s="21">
        <v>141967.75105256762</v>
      </c>
      <c r="AK21" s="21">
        <v>148146.53875959682</v>
      </c>
      <c r="AL21" s="21">
        <v>152015.66343971327</v>
      </c>
      <c r="AM21" s="21">
        <v>154292.29433352128</v>
      </c>
      <c r="AN21" s="21">
        <v>155428.7501028761</v>
      </c>
      <c r="AO21" s="21">
        <v>155818.75094731216</v>
      </c>
      <c r="AP21" s="21">
        <v>155759.13245937036</v>
      </c>
      <c r="AQ21" s="21">
        <v>155406.76344939473</v>
      </c>
    </row>
    <row r="22" spans="1:43" x14ac:dyDescent="0.25">
      <c r="A22" s="17" t="s">
        <v>269</v>
      </c>
      <c r="B22" s="8" t="s">
        <v>40</v>
      </c>
      <c r="C22" s="8" t="s">
        <v>61</v>
      </c>
      <c r="E22" s="8" t="str">
        <f t="shared" si="0"/>
        <v>FiFi-tv.fifi</v>
      </c>
      <c r="F22" s="21">
        <f>Data!AN22</f>
        <v>374829.33619855496</v>
      </c>
      <c r="G22" s="19">
        <f>Data!AP22</f>
        <v>7.0414807493575111</v>
      </c>
      <c r="H22" s="18">
        <f t="shared" si="1"/>
        <v>3.0461531455782658E-2</v>
      </c>
      <c r="I22" s="6">
        <f t="shared" si="1"/>
        <v>3.15</v>
      </c>
      <c r="J22" s="6">
        <f t="shared" si="4"/>
        <v>63.027152600987208</v>
      </c>
      <c r="K22" s="18">
        <f t="shared" si="4"/>
        <v>0.65</v>
      </c>
      <c r="L22" s="35">
        <f>Data!BL22</f>
        <v>1419.9591140658622</v>
      </c>
      <c r="P22" s="6">
        <f t="shared" si="3"/>
        <v>3500</v>
      </c>
      <c r="Q22" s="21">
        <v>46720.572418082127</v>
      </c>
      <c r="R22" s="21">
        <v>53073.674132025088</v>
      </c>
      <c r="S22" s="21">
        <v>58750.533047464858</v>
      </c>
      <c r="T22" s="21">
        <v>63944.508823597091</v>
      </c>
      <c r="U22" s="21">
        <v>68716.209910499456</v>
      </c>
      <c r="V22" s="21">
        <v>72959.878600546086</v>
      </c>
      <c r="W22" s="21">
        <v>76594.420514099926</v>
      </c>
      <c r="X22" s="21">
        <v>79870.643386888274</v>
      </c>
      <c r="Y22" s="21">
        <v>82805.027056589068</v>
      </c>
      <c r="Z22" s="21">
        <v>8079.6561113409462</v>
      </c>
      <c r="AA22" s="21">
        <v>8680.6689699049348</v>
      </c>
      <c r="AB22" s="21">
        <v>9125.5518755100657</v>
      </c>
      <c r="AC22" s="21">
        <v>9468.9349849546488</v>
      </c>
      <c r="AD22" s="21">
        <v>9738.8797738162357</v>
      </c>
      <c r="AE22" s="21">
        <v>9947.3726400783216</v>
      </c>
      <c r="AF22" s="21">
        <v>10105.230460476734</v>
      </c>
      <c r="AG22" s="21">
        <v>10232.949915533942</v>
      </c>
      <c r="AH22" s="21">
        <v>10336.757065813594</v>
      </c>
      <c r="AI22" s="21">
        <v>132491.56793564142</v>
      </c>
      <c r="AJ22" s="21">
        <v>139469.33071383659</v>
      </c>
      <c r="AK22" s="21">
        <v>143660.27020733766</v>
      </c>
      <c r="AL22" s="21">
        <v>146082.75992885238</v>
      </c>
      <c r="AM22" s="21">
        <v>147298.61359954847</v>
      </c>
      <c r="AN22" s="21">
        <v>147679.45519761479</v>
      </c>
      <c r="AO22" s="21">
        <v>147546.30461499444</v>
      </c>
      <c r="AP22" s="21">
        <v>147102.98410713294</v>
      </c>
      <c r="AQ22" s="21">
        <v>146471.11199600261</v>
      </c>
    </row>
    <row r="23" spans="1:43" x14ac:dyDescent="0.25">
      <c r="A23" s="17" t="s">
        <v>270</v>
      </c>
      <c r="B23" s="8" t="s">
        <v>40</v>
      </c>
      <c r="C23" s="8" t="s">
        <v>61</v>
      </c>
      <c r="E23" s="8" t="str">
        <f t="shared" si="0"/>
        <v>FiFi-tv.fifi</v>
      </c>
      <c r="F23" s="21">
        <f>Data!AN23</f>
        <v>369195.690608576</v>
      </c>
      <c r="G23" s="19">
        <f>Data!AP23</f>
        <v>6.974183994639545</v>
      </c>
      <c r="H23" s="18">
        <f t="shared" si="1"/>
        <v>3.0461531455782658E-2</v>
      </c>
      <c r="I23" s="6">
        <f t="shared" si="1"/>
        <v>3.15</v>
      </c>
      <c r="J23" s="6">
        <f t="shared" si="4"/>
        <v>63.027152600987208</v>
      </c>
      <c r="K23" s="18">
        <f t="shared" si="4"/>
        <v>0.65</v>
      </c>
      <c r="L23" s="35">
        <f>Data!BL23</f>
        <v>1825.677908080751</v>
      </c>
      <c r="P23" s="6">
        <f t="shared" si="3"/>
        <v>3500</v>
      </c>
      <c r="Q23" s="21">
        <v>17330.601941348337</v>
      </c>
      <c r="R23" s="21">
        <v>25442.386081746397</v>
      </c>
      <c r="S23" s="21">
        <v>32690.933732212528</v>
      </c>
      <c r="T23" s="21">
        <v>39322.127228279234</v>
      </c>
      <c r="U23" s="21">
        <v>45414.837815557956</v>
      </c>
      <c r="V23" s="21">
        <v>50833.24654177764</v>
      </c>
      <c r="W23" s="21">
        <v>55474.032443366908</v>
      </c>
      <c r="X23" s="21">
        <v>59657.224520727053</v>
      </c>
      <c r="Y23" s="21">
        <v>63403.993488698732</v>
      </c>
      <c r="Z23" s="21">
        <v>6896.6363958260081</v>
      </c>
      <c r="AA23" s="21">
        <v>7683.3835281093288</v>
      </c>
      <c r="AB23" s="21">
        <v>8265.1904198164157</v>
      </c>
      <c r="AC23" s="21">
        <v>8713.8513052960225</v>
      </c>
      <c r="AD23" s="21">
        <v>9066.2861980468988</v>
      </c>
      <c r="AE23" s="21">
        <v>9338.2916215494643</v>
      </c>
      <c r="AF23" s="21">
        <v>9544.1078572832539</v>
      </c>
      <c r="AG23" s="21">
        <v>9710.5359544686435</v>
      </c>
      <c r="AH23" s="21">
        <v>9845.7373232856953</v>
      </c>
      <c r="AI23" s="21">
        <v>134179.3932397993</v>
      </c>
      <c r="AJ23" s="21">
        <v>143351.40476146777</v>
      </c>
      <c r="AK23" s="21">
        <v>148884.38629416245</v>
      </c>
      <c r="AL23" s="21">
        <v>152109.6800326737</v>
      </c>
      <c r="AM23" s="21">
        <v>153759.49867814829</v>
      </c>
      <c r="AN23" s="21">
        <v>154316.6899457259</v>
      </c>
      <c r="AO23" s="21">
        <v>154197.414979975</v>
      </c>
      <c r="AP23" s="21">
        <v>153670.4284433081</v>
      </c>
      <c r="AQ23" s="21">
        <v>152893.85502607675</v>
      </c>
    </row>
    <row r="24" spans="1:43" x14ac:dyDescent="0.25">
      <c r="A24" s="17" t="s">
        <v>249</v>
      </c>
      <c r="B24" s="8" t="s">
        <v>40</v>
      </c>
      <c r="C24" s="8" t="s">
        <v>61</v>
      </c>
      <c r="E24" s="8" t="str">
        <f t="shared" si="0"/>
        <v>FiFi-tv.fifi</v>
      </c>
      <c r="F24" s="21">
        <f>Data!AN24</f>
        <v>327686.09035661601</v>
      </c>
      <c r="G24" s="19">
        <f>Data!AP24</f>
        <v>7.4058431193070975</v>
      </c>
      <c r="H24" s="18">
        <f t="shared" si="1"/>
        <v>3.0461531455782658E-2</v>
      </c>
      <c r="I24" s="6">
        <f t="shared" si="1"/>
        <v>3.15</v>
      </c>
      <c r="J24" s="6">
        <f t="shared" si="4"/>
        <v>63.027152600987208</v>
      </c>
      <c r="K24" s="18">
        <f t="shared" si="4"/>
        <v>0.65</v>
      </c>
      <c r="L24" s="35">
        <f>Data!BL24</f>
        <v>1504.6108258458892</v>
      </c>
      <c r="P24" s="6">
        <f t="shared" si="3"/>
        <v>3500</v>
      </c>
      <c r="Q24" s="21">
        <v>46421.037671475227</v>
      </c>
      <c r="R24" s="21">
        <v>53154.144609770359</v>
      </c>
      <c r="S24" s="21">
        <v>59170.574910559975</v>
      </c>
      <c r="T24" s="21">
        <v>64675.180498733207</v>
      </c>
      <c r="U24" s="21">
        <v>69732.303628486596</v>
      </c>
      <c r="V24" s="21">
        <v>74229.803390693225</v>
      </c>
      <c r="W24" s="21">
        <v>78081.751058753478</v>
      </c>
      <c r="X24" s="21">
        <v>81553.941008043083</v>
      </c>
      <c r="Y24" s="21">
        <v>84663.848225578156</v>
      </c>
      <c r="Z24" s="21">
        <v>6682.2594894965223</v>
      </c>
      <c r="AA24" s="21">
        <v>7282.230039607557</v>
      </c>
      <c r="AB24" s="21">
        <v>7725.4198711886074</v>
      </c>
      <c r="AC24" s="21">
        <v>8066.8493067838835</v>
      </c>
      <c r="AD24" s="21">
        <v>8334.8005191435677</v>
      </c>
      <c r="AE24" s="21">
        <v>8541.4310017237185</v>
      </c>
      <c r="AF24" s="21">
        <v>8697.6663111276212</v>
      </c>
      <c r="AG24" s="21">
        <v>8823.9219734758535</v>
      </c>
      <c r="AH24" s="21">
        <v>8926.4295737250304</v>
      </c>
      <c r="AI24" s="21">
        <v>109465.42353291874</v>
      </c>
      <c r="AJ24" s="21">
        <v>116728.67307115273</v>
      </c>
      <c r="AK24" s="21">
        <v>121051.1550193615</v>
      </c>
      <c r="AL24" s="21">
        <v>123511.55386563463</v>
      </c>
      <c r="AM24" s="21">
        <v>124705.30535932774</v>
      </c>
      <c r="AN24" s="21">
        <v>125028.16535073532</v>
      </c>
      <c r="AO24" s="21">
        <v>124820.93838477148</v>
      </c>
      <c r="AP24" s="21">
        <v>124294.09176454878</v>
      </c>
      <c r="AQ24" s="21">
        <v>123575.52344585718</v>
      </c>
    </row>
    <row r="25" spans="1:43" x14ac:dyDescent="0.25">
      <c r="A25" s="17" t="s">
        <v>250</v>
      </c>
      <c r="B25" s="8" t="s">
        <v>40</v>
      </c>
      <c r="C25" s="8" t="s">
        <v>61</v>
      </c>
      <c r="E25" s="8" t="str">
        <f t="shared" si="0"/>
        <v>FiFi-tv.fifi</v>
      </c>
      <c r="F25" s="21">
        <f>Data!AN25</f>
        <v>447161.2574520745</v>
      </c>
      <c r="G25" s="19">
        <f>Data!AP25</f>
        <v>6.5316916589065332</v>
      </c>
      <c r="H25" s="18">
        <f t="shared" si="1"/>
        <v>3.0461531455782658E-2</v>
      </c>
      <c r="I25" s="6">
        <f t="shared" si="1"/>
        <v>3.15</v>
      </c>
      <c r="J25" s="6">
        <f t="shared" si="4"/>
        <v>63.027152600987208</v>
      </c>
      <c r="K25" s="18">
        <f t="shared" si="4"/>
        <v>0.65</v>
      </c>
      <c r="L25" s="35">
        <f>Data!BL25</f>
        <v>1970.6821198758307</v>
      </c>
      <c r="P25" s="6">
        <f t="shared" si="3"/>
        <v>3500</v>
      </c>
      <c r="Q25" s="21">
        <v>32134.715150673001</v>
      </c>
      <c r="R25" s="21">
        <v>40494.840171900352</v>
      </c>
      <c r="S25" s="21">
        <v>47965.231517481276</v>
      </c>
      <c r="T25" s="21">
        <v>54799.637651831486</v>
      </c>
      <c r="U25" s="21">
        <v>61078.843632178236</v>
      </c>
      <c r="V25" s="21">
        <v>66663.137212980073</v>
      </c>
      <c r="W25" s="21">
        <v>71445.959347883385</v>
      </c>
      <c r="X25" s="21">
        <v>75757.206817106169</v>
      </c>
      <c r="Y25" s="21">
        <v>79618.6550068262</v>
      </c>
      <c r="Z25" s="21">
        <v>8500.0922584431119</v>
      </c>
      <c r="AA25" s="21">
        <v>9418.9769575177288</v>
      </c>
      <c r="AB25" s="21">
        <v>10099.640290845457</v>
      </c>
      <c r="AC25" s="21">
        <v>10625.33148350406</v>
      </c>
      <c r="AD25" s="21">
        <v>11038.847145469779</v>
      </c>
      <c r="AE25" s="21">
        <v>11358.395131902336</v>
      </c>
      <c r="AF25" s="21">
        <v>11600.450311207465</v>
      </c>
      <c r="AG25" s="21">
        <v>11796.370524621614</v>
      </c>
      <c r="AH25" s="21">
        <v>11955.667935736263</v>
      </c>
      <c r="AI25" s="21">
        <v>142753.22721821495</v>
      </c>
      <c r="AJ25" s="21">
        <v>153298.99749898151</v>
      </c>
      <c r="AK25" s="21">
        <v>159833.13765638432</v>
      </c>
      <c r="AL25" s="21">
        <v>163814.7377735179</v>
      </c>
      <c r="AM25" s="21">
        <v>166043.54571345056</v>
      </c>
      <c r="AN25" s="21">
        <v>167033.89722309474</v>
      </c>
      <c r="AO25" s="21">
        <v>167231.31894452812</v>
      </c>
      <c r="AP25" s="21">
        <v>166951.09631017575</v>
      </c>
      <c r="AQ25" s="21">
        <v>166367.16507056402</v>
      </c>
    </row>
    <row r="26" spans="1:43" x14ac:dyDescent="0.25">
      <c r="A26" s="17" t="s">
        <v>251</v>
      </c>
      <c r="B26" s="8" t="s">
        <v>40</v>
      </c>
      <c r="C26" s="8" t="s">
        <v>61</v>
      </c>
      <c r="E26" s="8" t="str">
        <f t="shared" si="0"/>
        <v>FiFi-tv.fifi</v>
      </c>
      <c r="F26" s="21">
        <f>Data!AN26</f>
        <v>382858.71242734947</v>
      </c>
      <c r="G26" s="19">
        <f>Data!AP26</f>
        <v>6.8320565796721962</v>
      </c>
      <c r="H26" s="18">
        <f t="shared" si="1"/>
        <v>3.0461531455782658E-2</v>
      </c>
      <c r="I26" s="6">
        <f t="shared" si="1"/>
        <v>3.15</v>
      </c>
      <c r="J26" s="6">
        <f t="shared" si="4"/>
        <v>63.027152600987208</v>
      </c>
      <c r="K26" s="18">
        <f t="shared" si="4"/>
        <v>0.65</v>
      </c>
      <c r="L26" s="35">
        <f>Data!BL26</f>
        <v>1732.3697433913301</v>
      </c>
      <c r="P26" s="6">
        <f t="shared" si="3"/>
        <v>3500</v>
      </c>
      <c r="Q26" s="21">
        <v>39931.000208692632</v>
      </c>
      <c r="R26" s="21">
        <v>47498.876060953029</v>
      </c>
      <c r="S26" s="21">
        <v>54261.281379770466</v>
      </c>
      <c r="T26" s="21">
        <v>60448.175194726689</v>
      </c>
      <c r="U26" s="21">
        <v>66132.306549675544</v>
      </c>
      <c r="V26" s="21">
        <v>71187.404177618155</v>
      </c>
      <c r="W26" s="21">
        <v>75516.950211872492</v>
      </c>
      <c r="X26" s="21">
        <v>79419.631968840389</v>
      </c>
      <c r="Y26" s="21">
        <v>82915.128270050496</v>
      </c>
      <c r="Z26" s="21">
        <v>7378.8548703611159</v>
      </c>
      <c r="AA26" s="21">
        <v>8147.8041063698265</v>
      </c>
      <c r="AB26" s="21">
        <v>8717.350096897726</v>
      </c>
      <c r="AC26" s="21">
        <v>9157.1875088762172</v>
      </c>
      <c r="AD26" s="21">
        <v>9503.1422603828833</v>
      </c>
      <c r="AE26" s="21">
        <v>9770.4636241617554</v>
      </c>
      <c r="AF26" s="21">
        <v>9972.9452228127375</v>
      </c>
      <c r="AG26" s="21">
        <v>10136.825879463673</v>
      </c>
      <c r="AH26" s="21">
        <v>10270.066443853313</v>
      </c>
      <c r="AI26" s="21">
        <v>118869.1747889226</v>
      </c>
      <c r="AJ26" s="21">
        <v>127849.83870167994</v>
      </c>
      <c r="AK26" s="21">
        <v>133344.62024370045</v>
      </c>
      <c r="AL26" s="21">
        <v>136623.45779489924</v>
      </c>
      <c r="AM26" s="21">
        <v>138384.61111429526</v>
      </c>
      <c r="AN26" s="21">
        <v>139082.5307355737</v>
      </c>
      <c r="AO26" s="21">
        <v>139110.58677704621</v>
      </c>
      <c r="AP26" s="21">
        <v>138734.77706352033</v>
      </c>
      <c r="AQ26" s="21">
        <v>138106.74804735527</v>
      </c>
    </row>
    <row r="27" spans="1:43" x14ac:dyDescent="0.25">
      <c r="A27" s="17" t="s">
        <v>252</v>
      </c>
      <c r="B27" s="8" t="s">
        <v>40</v>
      </c>
      <c r="C27" s="8" t="s">
        <v>61</v>
      </c>
      <c r="E27" s="8" t="str">
        <f t="shared" si="0"/>
        <v>FiFi-tv.fifi</v>
      </c>
      <c r="F27" s="21">
        <f>Data!AN27</f>
        <v>557747.14345524705</v>
      </c>
      <c r="G27" s="19">
        <f>Data!AP27</f>
        <v>6.0639302973535694</v>
      </c>
      <c r="H27" s="18">
        <f t="shared" si="1"/>
        <v>3.0461531455782658E-2</v>
      </c>
      <c r="I27" s="6">
        <f t="shared" si="1"/>
        <v>3.15</v>
      </c>
      <c r="J27" s="6">
        <f t="shared" si="4"/>
        <v>63.027152600987208</v>
      </c>
      <c r="K27" s="18">
        <f t="shared" si="4"/>
        <v>0.65</v>
      </c>
      <c r="L27" s="35">
        <f>Data!BL27</f>
        <v>2408.5300324575032</v>
      </c>
      <c r="P27" s="6">
        <f t="shared" si="3"/>
        <v>3500</v>
      </c>
      <c r="Q27" s="21">
        <v>39274.785224944288</v>
      </c>
      <c r="R27" s="21">
        <v>49640.701240374437</v>
      </c>
      <c r="S27" s="21">
        <v>58903.418273722476</v>
      </c>
      <c r="T27" s="21">
        <v>67377.551513068349</v>
      </c>
      <c r="U27" s="21">
        <v>75163.288247375778</v>
      </c>
      <c r="V27" s="21">
        <v>82087.385401009466</v>
      </c>
      <c r="W27" s="21">
        <v>88017.720892595069</v>
      </c>
      <c r="X27" s="21">
        <v>93363.338713466233</v>
      </c>
      <c r="Y27" s="21">
        <v>98151.240413268155</v>
      </c>
      <c r="Z27" s="21">
        <v>10149.298203265284</v>
      </c>
      <c r="AA27" s="21">
        <v>11371.831800732931</v>
      </c>
      <c r="AB27" s="21">
        <v>12278.17008894398</v>
      </c>
      <c r="AC27" s="21">
        <v>12978.670376737358</v>
      </c>
      <c r="AD27" s="21">
        <v>13530.072376006638</v>
      </c>
      <c r="AE27" s="21">
        <v>13956.435551227285</v>
      </c>
      <c r="AF27" s="21">
        <v>14279.577020630133</v>
      </c>
      <c r="AG27" s="21">
        <v>14541.251921648869</v>
      </c>
      <c r="AH27" s="21">
        <v>14754.103116792508</v>
      </c>
      <c r="AI27" s="21">
        <v>154590.82092077369</v>
      </c>
      <c r="AJ27" s="21">
        <v>167576.98424717618</v>
      </c>
      <c r="AK27" s="21">
        <v>175626.57966126199</v>
      </c>
      <c r="AL27" s="21">
        <v>180532.96891504986</v>
      </c>
      <c r="AM27" s="21">
        <v>183279.77154232195</v>
      </c>
      <c r="AN27" s="21">
        <v>184499.79960276175</v>
      </c>
      <c r="AO27" s="21">
        <v>184741.91225310246</v>
      </c>
      <c r="AP27" s="21">
        <v>184394.64626731654</v>
      </c>
      <c r="AQ27" s="21">
        <v>183672.49622235179</v>
      </c>
    </row>
    <row r="28" spans="1:43" x14ac:dyDescent="0.25">
      <c r="A28" s="17" t="s">
        <v>253</v>
      </c>
      <c r="B28" s="8" t="s">
        <v>40</v>
      </c>
      <c r="C28" s="8" t="s">
        <v>61</v>
      </c>
      <c r="E28" s="8" t="str">
        <f t="shared" si="0"/>
        <v>FiFi-tv.fifi</v>
      </c>
      <c r="F28" s="21">
        <f>Data!AN28</f>
        <v>460276.56861699698</v>
      </c>
      <c r="G28" s="19">
        <f>Data!AP28</f>
        <v>6.561013101182815</v>
      </c>
      <c r="H28" s="18">
        <f t="shared" si="1"/>
        <v>3.0461531455782658E-2</v>
      </c>
      <c r="I28" s="6">
        <f t="shared" si="1"/>
        <v>3.15</v>
      </c>
      <c r="J28" s="6">
        <f t="shared" si="4"/>
        <v>63.027152600987208</v>
      </c>
      <c r="K28" s="18">
        <f t="shared" si="4"/>
        <v>0.65</v>
      </c>
      <c r="L28" s="35">
        <f>Data!BL28</f>
        <v>1404.9358525229909</v>
      </c>
      <c r="P28" s="6">
        <f t="shared" si="3"/>
        <v>3500</v>
      </c>
      <c r="Q28" s="21">
        <v>69169.267799554043</v>
      </c>
      <c r="R28" s="21">
        <v>75370.125600552958</v>
      </c>
      <c r="S28" s="21">
        <v>80910.831384619392</v>
      </c>
      <c r="T28" s="21">
        <v>85980.670094890782</v>
      </c>
      <c r="U28" s="21">
        <v>90637.970833260508</v>
      </c>
      <c r="V28" s="21">
        <v>94779.947442162244</v>
      </c>
      <c r="W28" s="21">
        <v>98327.32514231799</v>
      </c>
      <c r="X28" s="21">
        <v>101525.01721017864</v>
      </c>
      <c r="Y28" s="21">
        <v>104389.03679400519</v>
      </c>
      <c r="Z28" s="21">
        <v>10466.779195550864</v>
      </c>
      <c r="AA28" s="21">
        <v>11105.192759707938</v>
      </c>
      <c r="AB28" s="21">
        <v>11577.980518391496</v>
      </c>
      <c r="AC28" s="21">
        <v>11943.062473769358</v>
      </c>
      <c r="AD28" s="21">
        <v>12230.172329833713</v>
      </c>
      <c r="AE28" s="21">
        <v>12452.001169518873</v>
      </c>
      <c r="AF28" s="21">
        <v>12620.007152568074</v>
      </c>
      <c r="AG28" s="21">
        <v>12755.974225483751</v>
      </c>
      <c r="AH28" s="21">
        <v>12866.51137453561</v>
      </c>
      <c r="AI28" s="21">
        <v>147149.65980241631</v>
      </c>
      <c r="AJ28" s="21">
        <v>154143.0172404006</v>
      </c>
      <c r="AK28" s="21">
        <v>158373.50649455952</v>
      </c>
      <c r="AL28" s="21">
        <v>160848.8863848428</v>
      </c>
      <c r="AM28" s="21">
        <v>162125.33995689149</v>
      </c>
      <c r="AN28" s="21">
        <v>162567.94240668247</v>
      </c>
      <c r="AO28" s="21">
        <v>162492.77649249492</v>
      </c>
      <c r="AP28" s="21">
        <v>162105.14192683127</v>
      </c>
      <c r="AQ28" s="21">
        <v>161525.61474475922</v>
      </c>
    </row>
    <row r="29" spans="1:43" x14ac:dyDescent="0.25">
      <c r="A29" s="17" t="s">
        <v>254</v>
      </c>
      <c r="B29" s="8" t="s">
        <v>40</v>
      </c>
      <c r="C29" s="8" t="s">
        <v>61</v>
      </c>
      <c r="E29" s="8" t="str">
        <f t="shared" si="0"/>
        <v>FiFi-tv.fifi</v>
      </c>
      <c r="F29" s="21">
        <f>Data!AN29</f>
        <v>243335.124867429</v>
      </c>
      <c r="G29" s="19">
        <f>Data!AP29</f>
        <v>7.9500102667883148</v>
      </c>
      <c r="H29" s="18">
        <f t="shared" si="1"/>
        <v>3.0461531455782658E-2</v>
      </c>
      <c r="I29" s="6">
        <f t="shared" si="1"/>
        <v>3.15</v>
      </c>
      <c r="J29" s="6">
        <f t="shared" si="4"/>
        <v>63.027152600987208</v>
      </c>
      <c r="K29" s="18">
        <f t="shared" si="4"/>
        <v>0.65</v>
      </c>
      <c r="L29" s="35">
        <f>Data!BL29</f>
        <v>2118.2218837134515</v>
      </c>
      <c r="P29" s="6">
        <f t="shared" si="3"/>
        <v>3500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4374.8485887459556</v>
      </c>
      <c r="AA29" s="21">
        <v>4741.6756555350439</v>
      </c>
      <c r="AB29" s="21">
        <v>5031.8130408673496</v>
      </c>
      <c r="AC29" s="21">
        <v>5269.5688003509613</v>
      </c>
      <c r="AD29" s="21">
        <v>5467.0097976550542</v>
      </c>
      <c r="AE29" s="21">
        <v>5627.2643898080887</v>
      </c>
      <c r="AF29" s="21">
        <v>5753.9791616990051</v>
      </c>
      <c r="AG29" s="21">
        <v>5860.474622504923</v>
      </c>
      <c r="AH29" s="21">
        <v>5950.0396342280455</v>
      </c>
      <c r="AI29" s="21">
        <v>109557.28726795033</v>
      </c>
      <c r="AJ29" s="21">
        <v>118743.56595134399</v>
      </c>
      <c r="AK29" s="21">
        <v>126009.34080668249</v>
      </c>
      <c r="AL29" s="21">
        <v>131963.34710266319</v>
      </c>
      <c r="AM29" s="21">
        <v>136907.76966296844</v>
      </c>
      <c r="AN29" s="21">
        <v>140920.95046965574</v>
      </c>
      <c r="AO29" s="21">
        <v>144094.20924273829</v>
      </c>
      <c r="AP29" s="21">
        <v>146761.12526407451</v>
      </c>
      <c r="AQ29" s="21">
        <v>149004.05996671761</v>
      </c>
    </row>
    <row r="30" spans="1:43" x14ac:dyDescent="0.25">
      <c r="A30" s="17" t="s">
        <v>255</v>
      </c>
      <c r="B30" s="8" t="s">
        <v>40</v>
      </c>
      <c r="C30" s="8" t="s">
        <v>61</v>
      </c>
      <c r="E30" s="8" t="str">
        <f t="shared" si="0"/>
        <v>FiFi-tv.fifi</v>
      </c>
      <c r="F30" s="21">
        <f>Data!AN30</f>
        <v>393041.42493798002</v>
      </c>
      <c r="G30" s="19">
        <f>Data!AP30</f>
        <v>6.7206571007122111</v>
      </c>
      <c r="H30" s="18">
        <f t="shared" si="1"/>
        <v>3.0461531455782658E-2</v>
      </c>
      <c r="I30" s="6">
        <f t="shared" si="1"/>
        <v>3.15</v>
      </c>
      <c r="J30" s="6">
        <f t="shared" si="4"/>
        <v>63.027152600987208</v>
      </c>
      <c r="K30" s="18">
        <f t="shared" si="4"/>
        <v>0.65</v>
      </c>
      <c r="L30" s="35">
        <f>Data!BL30</f>
        <v>1867.8014293073777</v>
      </c>
      <c r="P30" s="6">
        <f t="shared" si="3"/>
        <v>3500</v>
      </c>
      <c r="Q30" s="21">
        <v>44363.351034198138</v>
      </c>
      <c r="R30" s="21">
        <v>58019.170764652656</v>
      </c>
      <c r="S30" s="21">
        <v>70221.697326704147</v>
      </c>
      <c r="T30" s="21">
        <v>81385.222621690162</v>
      </c>
      <c r="U30" s="21">
        <v>91641.989898712971</v>
      </c>
      <c r="V30" s="21">
        <v>100763.63587340088</v>
      </c>
      <c r="W30" s="21">
        <v>108576.14467188939</v>
      </c>
      <c r="X30" s="21">
        <v>115618.34520483165</v>
      </c>
      <c r="Y30" s="21">
        <v>121925.83115651709</v>
      </c>
      <c r="Z30" s="21">
        <v>7373.339886558595</v>
      </c>
      <c r="AA30" s="21">
        <v>8205.7635649707136</v>
      </c>
      <c r="AB30" s="21">
        <v>8821.2684324190996</v>
      </c>
      <c r="AC30" s="21">
        <v>9295.8601007499947</v>
      </c>
      <c r="AD30" s="21">
        <v>9668.6238735043589</v>
      </c>
      <c r="AE30" s="21">
        <v>9956.2908864494602</v>
      </c>
      <c r="AF30" s="21">
        <v>10173.939065069473</v>
      </c>
      <c r="AG30" s="21">
        <v>10349.921642770521</v>
      </c>
      <c r="AH30" s="21">
        <v>10492.875190355124</v>
      </c>
      <c r="AI30" s="21">
        <v>111730.76951918035</v>
      </c>
      <c r="AJ30" s="21">
        <v>115697.41721985818</v>
      </c>
      <c r="AK30" s="21">
        <v>116525.17170531744</v>
      </c>
      <c r="AL30" s="21">
        <v>115408.78518730812</v>
      </c>
      <c r="AM30" s="21">
        <v>113043.45302347247</v>
      </c>
      <c r="AN30" s="21">
        <v>110011.7378113336</v>
      </c>
      <c r="AO30" s="21">
        <v>106806.85616070901</v>
      </c>
      <c r="AP30" s="21">
        <v>103490.21909311553</v>
      </c>
      <c r="AQ30" s="21">
        <v>100209.06973156647</v>
      </c>
    </row>
    <row r="31" spans="1:43" x14ac:dyDescent="0.25">
      <c r="A31" s="17" t="s">
        <v>256</v>
      </c>
      <c r="B31" s="8" t="s">
        <v>40</v>
      </c>
      <c r="C31" s="8" t="s">
        <v>61</v>
      </c>
      <c r="E31" s="8" t="str">
        <f t="shared" si="0"/>
        <v>FiFi-tv.fifi</v>
      </c>
      <c r="F31" s="21">
        <f>Data!AN31</f>
        <v>330046.27460601699</v>
      </c>
      <c r="G31" s="19">
        <f>Data!AP31</f>
        <v>6.9582860389366274</v>
      </c>
      <c r="H31" s="18">
        <f t="shared" si="1"/>
        <v>3.0461531455782658E-2</v>
      </c>
      <c r="I31" s="6">
        <f t="shared" si="1"/>
        <v>3.15</v>
      </c>
      <c r="J31" s="6">
        <f t="shared" si="4"/>
        <v>63.027152600987208</v>
      </c>
      <c r="K31" s="18">
        <f t="shared" si="4"/>
        <v>0.65</v>
      </c>
      <c r="L31" s="35">
        <f>Data!BL31</f>
        <v>2118.2218837134515</v>
      </c>
      <c r="P31" s="6">
        <f t="shared" si="3"/>
        <v>3500</v>
      </c>
      <c r="Q31" s="21">
        <v>9736.175397852161</v>
      </c>
      <c r="R31" s="21">
        <v>19283.338540797973</v>
      </c>
      <c r="S31" s="21">
        <v>27814.567421989534</v>
      </c>
      <c r="T31" s="21">
        <v>35619.000402659716</v>
      </c>
      <c r="U31" s="21">
        <v>42789.839050515897</v>
      </c>
      <c r="V31" s="21">
        <v>49167.033502011203</v>
      </c>
      <c r="W31" s="21">
        <v>54629.036129861641</v>
      </c>
      <c r="X31" s="21">
        <v>59552.452625212871</v>
      </c>
      <c r="Y31" s="21">
        <v>63962.232323375851</v>
      </c>
      <c r="Z31" s="21">
        <v>5035.1328392052237</v>
      </c>
      <c r="AA31" s="21">
        <v>5950.1402880369033</v>
      </c>
      <c r="AB31" s="21">
        <v>6625.6654065685098</v>
      </c>
      <c r="AC31" s="21">
        <v>7145.7930002908197</v>
      </c>
      <c r="AD31" s="21">
        <v>7553.8107581943759</v>
      </c>
      <c r="AE31" s="21">
        <v>7868.3171481774953</v>
      </c>
      <c r="AF31" s="21">
        <v>8106.0321674696188</v>
      </c>
      <c r="AG31" s="21">
        <v>8298.0683656971432</v>
      </c>
      <c r="AH31" s="21">
        <v>8453.9384505407616</v>
      </c>
      <c r="AI31" s="21">
        <v>100626.89240073194</v>
      </c>
      <c r="AJ31" s="21">
        <v>111135.41246148088</v>
      </c>
      <c r="AK31" s="21">
        <v>117410.74913416222</v>
      </c>
      <c r="AL31" s="21">
        <v>121006.78536116255</v>
      </c>
      <c r="AM31" s="21">
        <v>122779.12515895074</v>
      </c>
      <c r="AN31" s="21">
        <v>123295.47078856951</v>
      </c>
      <c r="AO31" s="21">
        <v>123043.84882567477</v>
      </c>
      <c r="AP31" s="21">
        <v>122329.59714117923</v>
      </c>
      <c r="AQ31" s="21">
        <v>121336.27164407022</v>
      </c>
    </row>
    <row r="32" spans="1:43" x14ac:dyDescent="0.25">
      <c r="A32" s="17" t="s">
        <v>257</v>
      </c>
      <c r="B32" s="8" t="s">
        <v>40</v>
      </c>
      <c r="C32" s="8" t="s">
        <v>61</v>
      </c>
      <c r="E32" s="8" t="str">
        <f t="shared" si="0"/>
        <v>FiFi-tv.fifi</v>
      </c>
      <c r="F32" s="21">
        <f>Data!AN32</f>
        <v>229113.786208976</v>
      </c>
      <c r="G32" s="19">
        <f>Data!AP32</f>
        <v>8.3126244248613048</v>
      </c>
      <c r="H32" s="18">
        <f t="shared" si="1"/>
        <v>3.0461531455782658E-2</v>
      </c>
      <c r="I32" s="6">
        <f t="shared" si="1"/>
        <v>3.15</v>
      </c>
      <c r="J32" s="6">
        <f t="shared" si="4"/>
        <v>63.027152600987208</v>
      </c>
      <c r="K32" s="18">
        <f t="shared" si="4"/>
        <v>0.65</v>
      </c>
      <c r="L32" s="35">
        <f>Data!BL32</f>
        <v>2118.2218837134515</v>
      </c>
      <c r="P32" s="6">
        <f t="shared" si="3"/>
        <v>3500</v>
      </c>
      <c r="Q32" s="21">
        <v>3500</v>
      </c>
      <c r="R32" s="21">
        <v>11932.270044963889</v>
      </c>
      <c r="S32" s="21">
        <v>20064.726855838046</v>
      </c>
      <c r="T32" s="21">
        <v>27504.241175953117</v>
      </c>
      <c r="U32" s="21">
        <v>34339.884044050603</v>
      </c>
      <c r="V32" s="21">
        <v>40418.967692093065</v>
      </c>
      <c r="W32" s="21">
        <v>45625.660252468966</v>
      </c>
      <c r="X32" s="21">
        <v>50318.930796196219</v>
      </c>
      <c r="Y32" s="21">
        <v>54522.582010174003</v>
      </c>
      <c r="Z32" s="21">
        <v>2651.2008651191786</v>
      </c>
      <c r="AA32" s="21">
        <v>3414.3956634304786</v>
      </c>
      <c r="AB32" s="21">
        <v>3995.144748703422</v>
      </c>
      <c r="AC32" s="21">
        <v>4443.1644024170555</v>
      </c>
      <c r="AD32" s="21">
        <v>4795.255801422275</v>
      </c>
      <c r="AE32" s="21">
        <v>5067.0934521663521</v>
      </c>
      <c r="AF32" s="21">
        <v>5272.8509381023468</v>
      </c>
      <c r="AG32" s="21">
        <v>5439.2767201300403</v>
      </c>
      <c r="AH32" s="21">
        <v>5574.5109843962491</v>
      </c>
      <c r="AI32" s="21">
        <v>65921.076759799776</v>
      </c>
      <c r="AJ32" s="21">
        <v>77472.884637150157</v>
      </c>
      <c r="AK32" s="21">
        <v>84547.207273786553</v>
      </c>
      <c r="AL32" s="21">
        <v>88838.983169946703</v>
      </c>
      <c r="AM32" s="21">
        <v>91222.771525785516</v>
      </c>
      <c r="AN32" s="21">
        <v>92261.693407535276</v>
      </c>
      <c r="AO32" s="21">
        <v>92442.712662206628</v>
      </c>
      <c r="AP32" s="21">
        <v>92107.262433401018</v>
      </c>
      <c r="AQ32" s="21">
        <v>91444.688911308185</v>
      </c>
    </row>
    <row r="33" spans="1:43" x14ac:dyDescent="0.25">
      <c r="A33" s="17" t="s">
        <v>258</v>
      </c>
      <c r="B33" s="8" t="s">
        <v>40</v>
      </c>
      <c r="C33" s="8" t="s">
        <v>61</v>
      </c>
      <c r="E33" s="8" t="str">
        <f t="shared" si="0"/>
        <v>FiFi-tv.fifi</v>
      </c>
      <c r="F33" s="21">
        <f>Data!AN33</f>
        <v>575747.91897149396</v>
      </c>
      <c r="G33" s="19">
        <f>Data!AP33</f>
        <v>5.8386874031403826</v>
      </c>
      <c r="H33" s="18">
        <f t="shared" si="1"/>
        <v>3.0461531455782658E-2</v>
      </c>
      <c r="I33" s="6">
        <f t="shared" si="1"/>
        <v>3.15</v>
      </c>
      <c r="J33" s="6">
        <f t="shared" si="4"/>
        <v>63.027152600987208</v>
      </c>
      <c r="K33" s="18">
        <f t="shared" si="4"/>
        <v>0.65</v>
      </c>
      <c r="L33" s="35">
        <f>Data!BL33</f>
        <v>2136.0220676102031</v>
      </c>
      <c r="P33" s="6">
        <f t="shared" si="3"/>
        <v>3500</v>
      </c>
      <c r="Q33" s="21">
        <v>93904.494856132063</v>
      </c>
      <c r="R33" s="21">
        <v>103228.43116575615</v>
      </c>
      <c r="S33" s="21">
        <v>111168.18542669913</v>
      </c>
      <c r="T33" s="21">
        <v>118433.10565103755</v>
      </c>
      <c r="U33" s="21">
        <v>125106.94394762871</v>
      </c>
      <c r="V33" s="21">
        <v>131042.32102446587</v>
      </c>
      <c r="W33" s="21">
        <v>136125.66262790005</v>
      </c>
      <c r="X33" s="21">
        <v>140707.90157874592</v>
      </c>
      <c r="Y33" s="21">
        <v>144811.99897136656</v>
      </c>
      <c r="Z33" s="21">
        <v>11138.317287841428</v>
      </c>
      <c r="AA33" s="21">
        <v>12274.023901205441</v>
      </c>
      <c r="AB33" s="21">
        <v>13117.218239324153</v>
      </c>
      <c r="AC33" s="21">
        <v>13769.780566670222</v>
      </c>
      <c r="AD33" s="21">
        <v>14284.061614351494</v>
      </c>
      <c r="AE33" s="21">
        <v>14682.156408461411</v>
      </c>
      <c r="AF33" s="21">
        <v>14984.160358486921</v>
      </c>
      <c r="AG33" s="21">
        <v>15228.923361892515</v>
      </c>
      <c r="AH33" s="21">
        <v>15428.167428087758</v>
      </c>
      <c r="AI33" s="21">
        <v>110949.93659207447</v>
      </c>
      <c r="AJ33" s="21">
        <v>122513.7633583522</v>
      </c>
      <c r="AK33" s="21">
        <v>130081.92580258423</v>
      </c>
      <c r="AL33" s="21">
        <v>134818.84401563014</v>
      </c>
      <c r="AM33" s="21">
        <v>137603.59348456596</v>
      </c>
      <c r="AN33" s="21">
        <v>138989.9222455486</v>
      </c>
      <c r="AO33" s="21">
        <v>139460.99661705908</v>
      </c>
      <c r="AP33" s="21">
        <v>139380.40586014121</v>
      </c>
      <c r="AQ33" s="21">
        <v>138940.77849877119</v>
      </c>
    </row>
    <row r="34" spans="1:43" x14ac:dyDescent="0.25">
      <c r="A34" s="17" t="s">
        <v>259</v>
      </c>
      <c r="B34" s="8" t="s">
        <v>40</v>
      </c>
      <c r="C34" s="8" t="s">
        <v>61</v>
      </c>
      <c r="E34" s="8" t="str">
        <f t="shared" si="0"/>
        <v>FiFi-tv.fifi</v>
      </c>
      <c r="F34" s="21">
        <f>Data!AN34</f>
        <v>336725.53496230103</v>
      </c>
      <c r="G34" s="19">
        <f>Data!AP34</f>
        <v>7.1135985788344387</v>
      </c>
      <c r="H34" s="18">
        <f t="shared" si="1"/>
        <v>3.0461531455782658E-2</v>
      </c>
      <c r="I34" s="6">
        <f t="shared" si="1"/>
        <v>3.15</v>
      </c>
      <c r="J34" s="6">
        <f t="shared" si="4"/>
        <v>63.027152600987208</v>
      </c>
      <c r="K34" s="18">
        <f t="shared" si="4"/>
        <v>0.65</v>
      </c>
      <c r="L34" s="35">
        <f>Data!BL34</f>
        <v>2136.0220676102031</v>
      </c>
      <c r="P34" s="6">
        <f t="shared" si="3"/>
        <v>3500</v>
      </c>
      <c r="Q34" s="21">
        <v>4414.1236474461439</v>
      </c>
      <c r="R34" s="21">
        <v>13877.561908545409</v>
      </c>
      <c r="S34" s="21">
        <v>22334.000696066509</v>
      </c>
      <c r="T34" s="21">
        <v>30069.918558448557</v>
      </c>
      <c r="U34" s="21">
        <v>37177.88346203063</v>
      </c>
      <c r="V34" s="21">
        <v>43499.151975287015</v>
      </c>
      <c r="W34" s="21">
        <v>48913.269886010268</v>
      </c>
      <c r="X34" s="21">
        <v>53793.514465487409</v>
      </c>
      <c r="Y34" s="21">
        <v>58164.632200086169</v>
      </c>
      <c r="Z34" s="21">
        <v>5102.4114948774568</v>
      </c>
      <c r="AA34" s="21">
        <v>6025.2960252749754</v>
      </c>
      <c r="AB34" s="21">
        <v>6709.2401709977676</v>
      </c>
      <c r="AC34" s="21">
        <v>7237.6665168844565</v>
      </c>
      <c r="AD34" s="21">
        <v>7653.5038264870263</v>
      </c>
      <c r="AE34" s="21">
        <v>7974.9543536423716</v>
      </c>
      <c r="AF34" s="21">
        <v>8218.5252911841217</v>
      </c>
      <c r="AG34" s="21">
        <v>8415.7230033121868</v>
      </c>
      <c r="AH34" s="21">
        <v>8576.0974118932099</v>
      </c>
      <c r="AI34" s="21">
        <v>109919.87390210851</v>
      </c>
      <c r="AJ34" s="21">
        <v>121136.28040518108</v>
      </c>
      <c r="AK34" s="21">
        <v>128005.54954215972</v>
      </c>
      <c r="AL34" s="21">
        <v>132110.52232460008</v>
      </c>
      <c r="AM34" s="21">
        <v>134320.57145905582</v>
      </c>
      <c r="AN34" s="21">
        <v>135202.31348718365</v>
      </c>
      <c r="AO34" s="21">
        <v>135246.09308315883</v>
      </c>
      <c r="AP34" s="21">
        <v>134784.62240262402</v>
      </c>
      <c r="AQ34" s="21">
        <v>134007.14803765994</v>
      </c>
    </row>
    <row r="35" spans="1:43" x14ac:dyDescent="0.25">
      <c r="A35" s="17" t="s">
        <v>260</v>
      </c>
      <c r="B35" s="8" t="s">
        <v>40</v>
      </c>
      <c r="C35" s="8" t="s">
        <v>61</v>
      </c>
      <c r="E35" s="8" t="str">
        <f t="shared" si="0"/>
        <v>FiFi-tv.fifi</v>
      </c>
      <c r="F35" s="21">
        <f>Data!AN35</f>
        <v>229185.51881171801</v>
      </c>
      <c r="G35" s="19">
        <f>Data!AP35</f>
        <v>8.3136684020358853</v>
      </c>
      <c r="H35" s="18">
        <f t="shared" si="1"/>
        <v>3.0461531455782658E-2</v>
      </c>
      <c r="I35" s="6">
        <f t="shared" si="1"/>
        <v>3.15</v>
      </c>
      <c r="J35" s="6">
        <f t="shared" si="4"/>
        <v>63.027152600987208</v>
      </c>
      <c r="K35" s="18">
        <f t="shared" si="4"/>
        <v>0.65</v>
      </c>
      <c r="L35" s="35">
        <f>Data!BL35</f>
        <v>2136.0220676102031</v>
      </c>
      <c r="P35" s="6">
        <f t="shared" si="3"/>
        <v>3500</v>
      </c>
      <c r="Q35" s="21">
        <v>9165.0798022388626</v>
      </c>
      <c r="R35" s="21">
        <v>19356.38151961517</v>
      </c>
      <c r="S35" s="21">
        <v>28463.210763750987</v>
      </c>
      <c r="T35" s="21">
        <v>36794.184682467472</v>
      </c>
      <c r="U35" s="21">
        <v>44448.836156613994</v>
      </c>
      <c r="V35" s="21">
        <v>51256.294121515726</v>
      </c>
      <c r="W35" s="21">
        <v>57086.816686319558</v>
      </c>
      <c r="X35" s="21">
        <v>62342.412757054713</v>
      </c>
      <c r="Y35" s="21">
        <v>67049.718717937067</v>
      </c>
      <c r="Z35" s="21">
        <v>2811.2951141191766</v>
      </c>
      <c r="AA35" s="21">
        <v>3580.5838465885918</v>
      </c>
      <c r="AB35" s="21">
        <v>4147.1087166569596</v>
      </c>
      <c r="AC35" s="21">
        <v>4582.3150950325653</v>
      </c>
      <c r="AD35" s="21">
        <v>4923.0148056173639</v>
      </c>
      <c r="AE35" s="21">
        <v>5185.1377637050464</v>
      </c>
      <c r="AF35" s="21">
        <v>5382.9353375724022</v>
      </c>
      <c r="AG35" s="21">
        <v>5542.494290734433</v>
      </c>
      <c r="AH35" s="21">
        <v>5671.8365099071589</v>
      </c>
      <c r="AI35" s="21">
        <v>64457.272578770091</v>
      </c>
      <c r="AJ35" s="21">
        <v>74412.14685698942</v>
      </c>
      <c r="AK35" s="21">
        <v>80141.50233330646</v>
      </c>
      <c r="AL35" s="21">
        <v>83207.737190827072</v>
      </c>
      <c r="AM35" s="21">
        <v>84475.348634866124</v>
      </c>
      <c r="AN35" s="21">
        <v>84532.381235384877</v>
      </c>
      <c r="AO35" s="21">
        <v>83881.792506141297</v>
      </c>
      <c r="AP35" s="21">
        <v>82804.735150976208</v>
      </c>
      <c r="AQ35" s="21">
        <v>81484.650399938138</v>
      </c>
    </row>
    <row r="36" spans="1:43" x14ac:dyDescent="0.25">
      <c r="A36" s="17" t="s">
        <v>261</v>
      </c>
      <c r="B36" s="8" t="s">
        <v>40</v>
      </c>
      <c r="C36" s="8" t="s">
        <v>61</v>
      </c>
      <c r="E36" s="8" t="str">
        <f t="shared" si="0"/>
        <v>FiFi-tv.fifi</v>
      </c>
      <c r="F36" s="21">
        <f>Data!AN36</f>
        <v>214943.993567217</v>
      </c>
      <c r="G36" s="19">
        <f>Data!AP36</f>
        <v>8.3132960896176691</v>
      </c>
      <c r="H36" s="18">
        <f t="shared" si="1"/>
        <v>3.0461531455782658E-2</v>
      </c>
      <c r="I36" s="6">
        <f t="shared" si="1"/>
        <v>3.15</v>
      </c>
      <c r="J36" s="6">
        <f t="shared" ref="J36:K51" si="5">J35</f>
        <v>63.027152600987208</v>
      </c>
      <c r="K36" s="18">
        <f t="shared" si="5"/>
        <v>0.65</v>
      </c>
      <c r="L36" s="35">
        <f>Data!BL36</f>
        <v>2136.0220676102031</v>
      </c>
      <c r="P36" s="6">
        <f t="shared" si="3"/>
        <v>3500</v>
      </c>
      <c r="Q36" s="21">
        <v>12090.788664356911</v>
      </c>
      <c r="R36" s="21">
        <v>21364.90970693473</v>
      </c>
      <c r="S36" s="21">
        <v>29652.138694878962</v>
      </c>
      <c r="T36" s="21">
        <v>37233.407277707651</v>
      </c>
      <c r="U36" s="21">
        <v>44199.15913769279</v>
      </c>
      <c r="V36" s="21">
        <v>50393.970568448342</v>
      </c>
      <c r="W36" s="21">
        <v>55699.756296397536</v>
      </c>
      <c r="X36" s="21">
        <v>60482.364296887834</v>
      </c>
      <c r="Y36" s="21">
        <v>64766.022353596789</v>
      </c>
      <c r="Z36" s="21">
        <v>2265.9370791681854</v>
      </c>
      <c r="AA36" s="21">
        <v>3047.1050905091265</v>
      </c>
      <c r="AB36" s="21">
        <v>3623.7407953490028</v>
      </c>
      <c r="AC36" s="21">
        <v>4067.6565786810002</v>
      </c>
      <c r="AD36" s="21">
        <v>4415.8577672476422</v>
      </c>
      <c r="AE36" s="21">
        <v>4684.2263658020711</v>
      </c>
      <c r="AF36" s="21">
        <v>4887.0509319692846</v>
      </c>
      <c r="AG36" s="21">
        <v>5050.8867577496767</v>
      </c>
      <c r="AH36" s="21">
        <v>5183.8579237809217</v>
      </c>
      <c r="AI36" s="21">
        <v>47247.039793284057</v>
      </c>
      <c r="AJ36" s="21">
        <v>58429.27381885366</v>
      </c>
      <c r="AK36" s="21">
        <v>65242.336383974136</v>
      </c>
      <c r="AL36" s="21">
        <v>69285.838340079834</v>
      </c>
      <c r="AM36" s="21">
        <v>71438.390154925262</v>
      </c>
      <c r="AN36" s="21">
        <v>72271.315730126633</v>
      </c>
      <c r="AO36" s="21">
        <v>72276.873121485769</v>
      </c>
      <c r="AP36" s="21">
        <v>71784.614669863658</v>
      </c>
      <c r="AQ36" s="21">
        <v>70983.056938142981</v>
      </c>
    </row>
    <row r="37" spans="1:43" x14ac:dyDescent="0.25">
      <c r="A37" s="17" t="s">
        <v>278</v>
      </c>
      <c r="B37" s="8" t="s">
        <v>40</v>
      </c>
      <c r="C37" s="8" t="s">
        <v>61</v>
      </c>
      <c r="E37" s="8" t="str">
        <f t="shared" si="0"/>
        <v>FiFi-tv.fifi</v>
      </c>
      <c r="F37" s="21">
        <f>Data!AN37</f>
        <v>205737.99774799301</v>
      </c>
      <c r="G37" s="19">
        <f>Data!AP37</f>
        <v>8.078181260819024</v>
      </c>
      <c r="H37" s="18">
        <f t="shared" si="1"/>
        <v>3.0461531455782658E-2</v>
      </c>
      <c r="I37" s="6">
        <f t="shared" si="1"/>
        <v>3.15</v>
      </c>
      <c r="J37" s="6">
        <f t="shared" si="5"/>
        <v>63.027152600987208</v>
      </c>
      <c r="K37" s="18">
        <f t="shared" si="5"/>
        <v>0.65</v>
      </c>
      <c r="L37" s="35">
        <f>Data!BL37</f>
        <v>1441.8148956368873</v>
      </c>
      <c r="P37" s="6">
        <f t="shared" si="3"/>
        <v>3500</v>
      </c>
      <c r="Q37" s="21">
        <v>41775.414239886813</v>
      </c>
      <c r="R37" s="21">
        <v>47979.373385510189</v>
      </c>
      <c r="S37" s="21">
        <v>53522.983602914355</v>
      </c>
      <c r="T37" s="21">
        <v>58594.974066262585</v>
      </c>
      <c r="U37" s="21">
        <v>63254.665437110627</v>
      </c>
      <c r="V37" s="21">
        <v>67398.711339414032</v>
      </c>
      <c r="W37" s="21">
        <v>70947.941330914065</v>
      </c>
      <c r="X37" s="21">
        <v>74147.256384677879</v>
      </c>
      <c r="Y37" s="21">
        <v>77012.761184332252</v>
      </c>
      <c r="Z37" s="21">
        <v>3264.4088510365209</v>
      </c>
      <c r="AA37" s="21">
        <v>3806.7531574081358</v>
      </c>
      <c r="AB37" s="21">
        <v>4207.9436256845293</v>
      </c>
      <c r="AC37" s="21">
        <v>4517.3981223617529</v>
      </c>
      <c r="AD37" s="21">
        <v>4760.5482143657528</v>
      </c>
      <c r="AE37" s="21">
        <v>4948.2500478562952</v>
      </c>
      <c r="AF37" s="21">
        <v>5090.3053895300836</v>
      </c>
      <c r="AG37" s="21">
        <v>5205.194042384649</v>
      </c>
      <c r="AH37" s="21">
        <v>5298.5408184452144</v>
      </c>
      <c r="AI37" s="21">
        <v>41291.617945612379</v>
      </c>
      <c r="AJ37" s="21">
        <v>48888.298979814688</v>
      </c>
      <c r="AK37" s="21">
        <v>53553.49012938665</v>
      </c>
      <c r="AL37" s="21">
        <v>56355.962641860926</v>
      </c>
      <c r="AM37" s="21">
        <v>57883.534398911259</v>
      </c>
      <c r="AN37" s="21">
        <v>58515.800213470589</v>
      </c>
      <c r="AO37" s="21">
        <v>58581.348939162141</v>
      </c>
      <c r="AP37" s="21">
        <v>58305.521677495373</v>
      </c>
      <c r="AQ37" s="21">
        <v>57815.344235801516</v>
      </c>
    </row>
    <row r="38" spans="1:43" x14ac:dyDescent="0.25">
      <c r="A38" s="17" t="s">
        <v>279</v>
      </c>
      <c r="B38" s="8" t="s">
        <v>40</v>
      </c>
      <c r="C38" s="8" t="s">
        <v>61</v>
      </c>
      <c r="E38" s="8" t="str">
        <f t="shared" si="0"/>
        <v>FiFi-tv.fifi</v>
      </c>
      <c r="F38" s="21">
        <f>Data!AN38</f>
        <v>436708.84697628801</v>
      </c>
      <c r="G38" s="19">
        <f>Data!AP38</f>
        <v>6.0086222354126866</v>
      </c>
      <c r="H38" s="18">
        <f t="shared" si="1"/>
        <v>3.0461531455782658E-2</v>
      </c>
      <c r="I38" s="6">
        <f t="shared" si="1"/>
        <v>3.15</v>
      </c>
      <c r="J38" s="6">
        <f t="shared" si="5"/>
        <v>63.027152600987208</v>
      </c>
      <c r="K38" s="18">
        <f t="shared" si="5"/>
        <v>0.65</v>
      </c>
      <c r="L38" s="35">
        <f>Data!BL38</f>
        <v>1441.8148956368873</v>
      </c>
      <c r="P38" s="6">
        <f t="shared" si="3"/>
        <v>3500</v>
      </c>
      <c r="Q38" s="21">
        <v>62749.822587923409</v>
      </c>
      <c r="R38" s="21">
        <v>68794.05541691168</v>
      </c>
      <c r="S38" s="21">
        <v>74194.833443807074</v>
      </c>
      <c r="T38" s="21">
        <v>79136.549739784663</v>
      </c>
      <c r="U38" s="21">
        <v>83676.224034115934</v>
      </c>
      <c r="V38" s="21">
        <v>87713.579729641584</v>
      </c>
      <c r="W38" s="21">
        <v>91171.368944292903</v>
      </c>
      <c r="X38" s="21">
        <v>94288.295826630405</v>
      </c>
      <c r="Y38" s="21">
        <v>97079.983283639565</v>
      </c>
      <c r="Z38" s="21">
        <v>9169.0749876783902</v>
      </c>
      <c r="AA38" s="21">
        <v>9904.8214413699679</v>
      </c>
      <c r="AB38" s="21">
        <v>10450.734186486106</v>
      </c>
      <c r="AC38" s="21">
        <v>10873.000512546354</v>
      </c>
      <c r="AD38" s="21">
        <v>11205.613203386065</v>
      </c>
      <c r="AE38" s="21">
        <v>11462.965451769785</v>
      </c>
      <c r="AF38" s="21">
        <v>11658.120289583791</v>
      </c>
      <c r="AG38" s="21">
        <v>11816.231301253016</v>
      </c>
      <c r="AH38" s="21">
        <v>11944.897569576447</v>
      </c>
      <c r="AI38" s="21">
        <v>110794.72713683822</v>
      </c>
      <c r="AJ38" s="21">
        <v>118676.08518687329</v>
      </c>
      <c r="AK38" s="21">
        <v>123607.8850555129</v>
      </c>
      <c r="AL38" s="21">
        <v>126658.47109303494</v>
      </c>
      <c r="AM38" s="21">
        <v>128414.21043007745</v>
      </c>
      <c r="AN38" s="21">
        <v>129247.80192676318</v>
      </c>
      <c r="AO38" s="21">
        <v>129483.73956030027</v>
      </c>
      <c r="AP38" s="21">
        <v>129359.40510015757</v>
      </c>
      <c r="AQ38" s="21">
        <v>129003.00469565499</v>
      </c>
    </row>
    <row r="39" spans="1:43" x14ac:dyDescent="0.25">
      <c r="A39" s="17" t="s">
        <v>280</v>
      </c>
      <c r="B39" s="8" t="s">
        <v>40</v>
      </c>
      <c r="C39" s="8" t="s">
        <v>61</v>
      </c>
      <c r="E39" s="8" t="str">
        <f t="shared" si="0"/>
        <v>FiFi-tv.fifi</v>
      </c>
      <c r="F39" s="21">
        <f>Data!AN39</f>
        <v>253284.44575174601</v>
      </c>
      <c r="G39" s="19">
        <f>Data!AP39</f>
        <v>7.1299227048638949</v>
      </c>
      <c r="H39" s="18">
        <f t="shared" si="1"/>
        <v>3.0461531455782658E-2</v>
      </c>
      <c r="I39" s="6">
        <f t="shared" si="1"/>
        <v>3.15</v>
      </c>
      <c r="J39" s="6">
        <f t="shared" si="5"/>
        <v>63.027152600987208</v>
      </c>
      <c r="K39" s="18">
        <f t="shared" si="5"/>
        <v>0.65</v>
      </c>
      <c r="L39" s="35">
        <f>Data!BL39</f>
        <v>1441.8148956368873</v>
      </c>
      <c r="P39" s="6">
        <f t="shared" si="3"/>
        <v>3500</v>
      </c>
      <c r="Q39" s="21">
        <v>5699.1120195377862</v>
      </c>
      <c r="R39" s="21">
        <v>12233.228148436661</v>
      </c>
      <c r="S39" s="21">
        <v>18072.039545038391</v>
      </c>
      <c r="T39" s="21">
        <v>23413.410775744753</v>
      </c>
      <c r="U39" s="21">
        <v>28321.163198103764</v>
      </c>
      <c r="V39" s="21">
        <v>32685.740164527142</v>
      </c>
      <c r="W39" s="21">
        <v>36423.959061715068</v>
      </c>
      <c r="X39" s="21">
        <v>39793.565571464998</v>
      </c>
      <c r="Y39" s="21">
        <v>42811.638054045914</v>
      </c>
      <c r="Z39" s="21">
        <v>4325.5580917183333</v>
      </c>
      <c r="AA39" s="21">
        <v>4938.098975794961</v>
      </c>
      <c r="AB39" s="21">
        <v>5391.1745036064403</v>
      </c>
      <c r="AC39" s="21">
        <v>5740.6249901937872</v>
      </c>
      <c r="AD39" s="21">
        <v>6015.1785001057187</v>
      </c>
      <c r="AE39" s="21">
        <v>6227.1085202548866</v>
      </c>
      <c r="AF39" s="21">
        <v>6387.4903184533659</v>
      </c>
      <c r="AG39" s="21">
        <v>6517.1941952651123</v>
      </c>
      <c r="AH39" s="21">
        <v>6622.5733268795402</v>
      </c>
      <c r="AI39" s="21">
        <v>91449.706755915613</v>
      </c>
      <c r="AJ39" s="21">
        <v>98672.803471678082</v>
      </c>
      <c r="AK39" s="21">
        <v>103009.73157727433</v>
      </c>
      <c r="AL39" s="21">
        <v>105516.7584659843</v>
      </c>
      <c r="AM39" s="21">
        <v>106775.2737512919</v>
      </c>
      <c r="AN39" s="21">
        <v>107170.48747175554</v>
      </c>
      <c r="AO39" s="21">
        <v>107034.32452149766</v>
      </c>
      <c r="AP39" s="21">
        <v>106577.77065274288</v>
      </c>
      <c r="AQ39" s="21">
        <v>105926.43511897913</v>
      </c>
    </row>
    <row r="40" spans="1:43" x14ac:dyDescent="0.25">
      <c r="A40" s="17" t="s">
        <v>281</v>
      </c>
      <c r="B40" s="8" t="s">
        <v>40</v>
      </c>
      <c r="C40" s="8" t="s">
        <v>61</v>
      </c>
      <c r="E40" s="8" t="str">
        <f t="shared" si="0"/>
        <v>FiFi-tv.fifi</v>
      </c>
      <c r="F40" s="21">
        <f>Data!AN40</f>
        <v>201747.696799417</v>
      </c>
      <c r="G40" s="19">
        <f>Data!AP40</f>
        <v>8.2743415496816937</v>
      </c>
      <c r="H40" s="18">
        <f t="shared" si="1"/>
        <v>3.0461531455782658E-2</v>
      </c>
      <c r="I40" s="6">
        <f t="shared" si="1"/>
        <v>3.15</v>
      </c>
      <c r="J40" s="6">
        <f t="shared" si="5"/>
        <v>63.027152600987208</v>
      </c>
      <c r="K40" s="18">
        <f t="shared" si="5"/>
        <v>0.65</v>
      </c>
      <c r="L40" s="35">
        <f>Data!BL40</f>
        <v>1441.8148956368873</v>
      </c>
      <c r="P40" s="6">
        <f t="shared" si="3"/>
        <v>3500</v>
      </c>
      <c r="Q40" s="21">
        <v>22016.166585668103</v>
      </c>
      <c r="R40" s="21">
        <v>28602.889697255152</v>
      </c>
      <c r="S40" s="21">
        <v>34488.631037424551</v>
      </c>
      <c r="T40" s="21">
        <v>39873.234060072013</v>
      </c>
      <c r="U40" s="21">
        <v>44820.463047204612</v>
      </c>
      <c r="V40" s="21">
        <v>49220.181134646191</v>
      </c>
      <c r="W40" s="21">
        <v>52988.45057972709</v>
      </c>
      <c r="X40" s="21">
        <v>56385.172170948557</v>
      </c>
      <c r="Y40" s="21">
        <v>59427.512218836528</v>
      </c>
      <c r="Z40" s="21">
        <v>3319.507333793752</v>
      </c>
      <c r="AA40" s="21">
        <v>3836.4692666756268</v>
      </c>
      <c r="AB40" s="21">
        <v>4217.8594321603177</v>
      </c>
      <c r="AC40" s="21">
        <v>4511.3310862587414</v>
      </c>
      <c r="AD40" s="21">
        <v>4741.4112993900408</v>
      </c>
      <c r="AE40" s="21">
        <v>4918.6676356587977</v>
      </c>
      <c r="AF40" s="21">
        <v>5052.5823643524509</v>
      </c>
      <c r="AG40" s="21">
        <v>5160.7208954870812</v>
      </c>
      <c r="AH40" s="21">
        <v>5248.4618826615742</v>
      </c>
      <c r="AI40" s="21">
        <v>64504.056402252521</v>
      </c>
      <c r="AJ40" s="21">
        <v>71391.520033337467</v>
      </c>
      <c r="AK40" s="21">
        <v>75446.399045834434</v>
      </c>
      <c r="AL40" s="21">
        <v>77710.89283184224</v>
      </c>
      <c r="AM40" s="21">
        <v>78760.51498661621</v>
      </c>
      <c r="AN40" s="21">
        <v>78980.837223793351</v>
      </c>
      <c r="AO40" s="21">
        <v>78702.944820506818</v>
      </c>
      <c r="AP40" s="21">
        <v>78124.764924345131</v>
      </c>
      <c r="AQ40" s="21">
        <v>77369.321398189379</v>
      </c>
    </row>
    <row r="41" spans="1:43" x14ac:dyDescent="0.25">
      <c r="A41" s="17" t="s">
        <v>282</v>
      </c>
      <c r="B41" s="8" t="s">
        <v>40</v>
      </c>
      <c r="C41" s="8" t="s">
        <v>61</v>
      </c>
      <c r="E41" s="8" t="str">
        <f t="shared" si="0"/>
        <v>FiFi-tv.fifi</v>
      </c>
      <c r="F41" s="21">
        <f>Data!AN41</f>
        <v>320149.29401431349</v>
      </c>
      <c r="G41" s="19">
        <f>Data!AP41</f>
        <v>6.8001837755390948</v>
      </c>
      <c r="H41" s="18">
        <f t="shared" si="1"/>
        <v>3.0461531455782658E-2</v>
      </c>
      <c r="I41" s="6">
        <f t="shared" si="1"/>
        <v>3.15</v>
      </c>
      <c r="J41" s="6">
        <f t="shared" si="5"/>
        <v>63.027152600987208</v>
      </c>
      <c r="K41" s="18">
        <f t="shared" si="5"/>
        <v>0.65</v>
      </c>
      <c r="L41" s="35">
        <f>Data!BL41</f>
        <v>1441.8148956368873</v>
      </c>
      <c r="P41" s="6">
        <f t="shared" si="3"/>
        <v>3500</v>
      </c>
      <c r="Q41" s="21">
        <v>46571.790364696644</v>
      </c>
      <c r="R41" s="21">
        <v>52743.827080363255</v>
      </c>
      <c r="S41" s="21">
        <v>58258.888341015954</v>
      </c>
      <c r="T41" s="21">
        <v>63304.851055048086</v>
      </c>
      <c r="U41" s="21">
        <v>67940.5548165449</v>
      </c>
      <c r="V41" s="21">
        <v>72063.277980021725</v>
      </c>
      <c r="W41" s="21">
        <v>75594.231167126432</v>
      </c>
      <c r="X41" s="21">
        <v>78777.07984263968</v>
      </c>
      <c r="Y41" s="21">
        <v>81627.830562901057</v>
      </c>
      <c r="Z41" s="21">
        <v>6226.6310631366114</v>
      </c>
      <c r="AA41" s="21">
        <v>6863.5131794409008</v>
      </c>
      <c r="AB41" s="21">
        <v>7334.6194864047202</v>
      </c>
      <c r="AC41" s="21">
        <v>7698.0045703138103</v>
      </c>
      <c r="AD41" s="21">
        <v>7983.5145381066022</v>
      </c>
      <c r="AE41" s="21">
        <v>8203.9127115096126</v>
      </c>
      <c r="AF41" s="21">
        <v>8370.708800418799</v>
      </c>
      <c r="AG41" s="21">
        <v>8505.6052403703961</v>
      </c>
      <c r="AH41" s="21">
        <v>8615.2063233555546</v>
      </c>
      <c r="AI41" s="21">
        <v>86806.251560502715</v>
      </c>
      <c r="AJ41" s="21">
        <v>94276.598462639929</v>
      </c>
      <c r="AK41" s="21">
        <v>98852.907017271151</v>
      </c>
      <c r="AL41" s="21">
        <v>101590.8631616343</v>
      </c>
      <c r="AM41" s="21">
        <v>103070.94818996606</v>
      </c>
      <c r="AN41" s="21">
        <v>103669.28148773007</v>
      </c>
      <c r="AO41" s="21">
        <v>103711.1970821398</v>
      </c>
      <c r="AP41" s="21">
        <v>103417.90824098757</v>
      </c>
      <c r="AQ41" s="21">
        <v>102914.87616556235</v>
      </c>
    </row>
    <row r="42" spans="1:43" x14ac:dyDescent="0.25">
      <c r="A42" s="17" t="s">
        <v>283</v>
      </c>
      <c r="B42" s="8" t="s">
        <v>40</v>
      </c>
      <c r="C42" s="8" t="s">
        <v>61</v>
      </c>
      <c r="E42" s="8" t="str">
        <f t="shared" si="0"/>
        <v>FiFi-tv.fifi</v>
      </c>
      <c r="F42" s="21">
        <f>Data!AN42</f>
        <v>391341.29065537348</v>
      </c>
      <c r="G42" s="19">
        <f>Data!AP42</f>
        <v>6.2266027992457467</v>
      </c>
      <c r="H42" s="18">
        <f t="shared" si="1"/>
        <v>3.0461531455782658E-2</v>
      </c>
      <c r="I42" s="6">
        <f t="shared" si="1"/>
        <v>3.15</v>
      </c>
      <c r="J42" s="6">
        <f t="shared" si="5"/>
        <v>63.027152600987208</v>
      </c>
      <c r="K42" s="18">
        <f t="shared" si="5"/>
        <v>0.65</v>
      </c>
      <c r="L42" s="35">
        <f>Data!BL42</f>
        <v>1281.6132405661219</v>
      </c>
      <c r="P42" s="6">
        <f t="shared" si="3"/>
        <v>3500</v>
      </c>
      <c r="Q42" s="21">
        <v>46795.217632501844</v>
      </c>
      <c r="R42" s="21">
        <v>52320.488844252788</v>
      </c>
      <c r="S42" s="21">
        <v>57257.604025864224</v>
      </c>
      <c r="T42" s="21">
        <v>61774.873560793691</v>
      </c>
      <c r="U42" s="21">
        <v>65924.792190003733</v>
      </c>
      <c r="V42" s="21">
        <v>69615.497107609117</v>
      </c>
      <c r="W42" s="21">
        <v>72776.428454034889</v>
      </c>
      <c r="X42" s="21">
        <v>75625.743159596794</v>
      </c>
      <c r="Y42" s="21">
        <v>78177.754917426137</v>
      </c>
      <c r="Z42" s="21">
        <v>8473.4115496404793</v>
      </c>
      <c r="AA42" s="21">
        <v>9092.4114917470924</v>
      </c>
      <c r="AB42" s="21">
        <v>9550.8670119989547</v>
      </c>
      <c r="AC42" s="21">
        <v>9904.9068718677245</v>
      </c>
      <c r="AD42" s="21">
        <v>10183.358636997089</v>
      </c>
      <c r="AE42" s="21">
        <v>10398.512754171135</v>
      </c>
      <c r="AF42" s="21">
        <v>10561.474121824698</v>
      </c>
      <c r="AG42" s="21">
        <v>10693.365420136572</v>
      </c>
      <c r="AH42" s="21">
        <v>10800.594466764096</v>
      </c>
      <c r="AI42" s="21">
        <v>119400.57180107897</v>
      </c>
      <c r="AJ42" s="21">
        <v>126016.24092192813</v>
      </c>
      <c r="AK42" s="21">
        <v>130071.18008136592</v>
      </c>
      <c r="AL42" s="21">
        <v>132497.97713132232</v>
      </c>
      <c r="AM42" s="21">
        <v>133809.55540377196</v>
      </c>
      <c r="AN42" s="21">
        <v>134338.84005520184</v>
      </c>
      <c r="AO42" s="21">
        <v>134374.20018897793</v>
      </c>
      <c r="AP42" s="21">
        <v>134111.77487430035</v>
      </c>
      <c r="AQ42" s="21">
        <v>133662.93206442893</v>
      </c>
    </row>
    <row r="43" spans="1:43" x14ac:dyDescent="0.25">
      <c r="A43" s="17" t="s">
        <v>284</v>
      </c>
      <c r="B43" s="8" t="s">
        <v>40</v>
      </c>
      <c r="C43" s="8" t="s">
        <v>61</v>
      </c>
      <c r="E43" s="8" t="str">
        <f t="shared" si="0"/>
        <v>FiFi-tv.fifi</v>
      </c>
      <c r="F43" s="21">
        <f>Data!AN43</f>
        <v>230648.18602876749</v>
      </c>
      <c r="G43" s="19">
        <f>Data!AP43</f>
        <v>7.6727442277060725</v>
      </c>
      <c r="H43" s="18">
        <f t="shared" si="1"/>
        <v>3.0461531455782658E-2</v>
      </c>
      <c r="I43" s="6">
        <f t="shared" si="1"/>
        <v>3.15</v>
      </c>
      <c r="J43" s="6">
        <f t="shared" si="5"/>
        <v>63.027152600987208</v>
      </c>
      <c r="K43" s="18">
        <f t="shared" si="5"/>
        <v>0.65</v>
      </c>
      <c r="L43" s="35">
        <f>Data!BL43</f>
        <v>1281.6132405661219</v>
      </c>
      <c r="P43" s="6">
        <f t="shared" si="3"/>
        <v>3500</v>
      </c>
      <c r="Q43" s="21">
        <v>10720.156308037964</v>
      </c>
      <c r="R43" s="21">
        <v>16508.222611966878</v>
      </c>
      <c r="S43" s="21">
        <v>21680.344866292351</v>
      </c>
      <c r="T43" s="21">
        <v>26411.930432494504</v>
      </c>
      <c r="U43" s="21">
        <v>30759.314691629228</v>
      </c>
      <c r="V43" s="21">
        <v>34625.555126974134</v>
      </c>
      <c r="W43" s="21">
        <v>37936.936944019581</v>
      </c>
      <c r="X43" s="21">
        <v>40921.804909836967</v>
      </c>
      <c r="Y43" s="21">
        <v>43595.270146273673</v>
      </c>
      <c r="Z43" s="21">
        <v>4279.0264127940727</v>
      </c>
      <c r="AA43" s="21">
        <v>4777.6118304752636</v>
      </c>
      <c r="AB43" s="21">
        <v>5146.0495999479972</v>
      </c>
      <c r="AC43" s="21">
        <v>5429.9817886668625</v>
      </c>
      <c r="AD43" s="21">
        <v>5652.882690582921</v>
      </c>
      <c r="AE43" s="21">
        <v>5824.8204682850619</v>
      </c>
      <c r="AF43" s="21">
        <v>5954.8567392262639</v>
      </c>
      <c r="AG43" s="21">
        <v>6059.9629323126928</v>
      </c>
      <c r="AH43" s="21">
        <v>6145.315830348125</v>
      </c>
      <c r="AI43" s="21">
        <v>92700.25060020978</v>
      </c>
      <c r="AJ43" s="21">
        <v>98962.56721070598</v>
      </c>
      <c r="AK43" s="21">
        <v>102695.27057870157</v>
      </c>
      <c r="AL43" s="21">
        <v>104826.08305796521</v>
      </c>
      <c r="AM43" s="21">
        <v>105866.02286569026</v>
      </c>
      <c r="AN43" s="21">
        <v>106155.3713932198</v>
      </c>
      <c r="AO43" s="21">
        <v>105986.85497503245</v>
      </c>
      <c r="AP43" s="21">
        <v>105542.31375856019</v>
      </c>
      <c r="AQ43" s="21">
        <v>104931.75503263944</v>
      </c>
    </row>
    <row r="44" spans="1:43" x14ac:dyDescent="0.25">
      <c r="A44" s="17" t="s">
        <v>285</v>
      </c>
      <c r="B44" s="8" t="s">
        <v>40</v>
      </c>
      <c r="C44" s="8" t="s">
        <v>61</v>
      </c>
      <c r="E44" s="8" t="str">
        <f t="shared" si="0"/>
        <v>FiFi-tv.fifi</v>
      </c>
      <c r="F44" s="21">
        <f>Data!AN44</f>
        <v>255011.21194764899</v>
      </c>
      <c r="G44" s="19">
        <f>Data!AP44</f>
        <v>7.3396787033818205</v>
      </c>
      <c r="H44" s="18">
        <f t="shared" si="1"/>
        <v>3.0461531455782658E-2</v>
      </c>
      <c r="I44" s="6">
        <f t="shared" si="1"/>
        <v>3.15</v>
      </c>
      <c r="J44" s="6">
        <f t="shared" si="5"/>
        <v>63.027152600987208</v>
      </c>
      <c r="K44" s="18">
        <f t="shared" si="5"/>
        <v>0.65</v>
      </c>
      <c r="L44" s="35">
        <f>Data!BL44</f>
        <v>1281.6132405661219</v>
      </c>
      <c r="P44" s="6">
        <f t="shared" si="3"/>
        <v>3500</v>
      </c>
      <c r="Q44" s="21">
        <v>32243.817543881567</v>
      </c>
      <c r="R44" s="21">
        <v>37963.384916417257</v>
      </c>
      <c r="S44" s="21">
        <v>43074.192445706933</v>
      </c>
      <c r="T44" s="21">
        <v>47750.085054542753</v>
      </c>
      <c r="U44" s="21">
        <v>52045.971766635826</v>
      </c>
      <c r="V44" s="21">
        <v>55866.45895967714</v>
      </c>
      <c r="W44" s="21">
        <v>59138.590562838028</v>
      </c>
      <c r="X44" s="21">
        <v>62088.115395447501</v>
      </c>
      <c r="Y44" s="21">
        <v>64729.899815393372</v>
      </c>
      <c r="Z44" s="21">
        <v>4937.6777746107728</v>
      </c>
      <c r="AA44" s="21">
        <v>5453.0473583506036</v>
      </c>
      <c r="AB44" s="21">
        <v>5833.6326581872481</v>
      </c>
      <c r="AC44" s="21">
        <v>6126.7512013486157</v>
      </c>
      <c r="AD44" s="21">
        <v>6356.7348537897096</v>
      </c>
      <c r="AE44" s="21">
        <v>6534.0473343397089</v>
      </c>
      <c r="AF44" s="21">
        <v>6668.0895334264342</v>
      </c>
      <c r="AG44" s="21">
        <v>6776.3922131892032</v>
      </c>
      <c r="AH44" s="21">
        <v>6864.3104704741872</v>
      </c>
      <c r="AI44" s="21">
        <v>81915.232936506582</v>
      </c>
      <c r="AJ44" s="21">
        <v>88111.004112130744</v>
      </c>
      <c r="AK44" s="21">
        <v>91799.32411593938</v>
      </c>
      <c r="AL44" s="21">
        <v>93900.328682848107</v>
      </c>
      <c r="AM44" s="21">
        <v>94921.661235990789</v>
      </c>
      <c r="AN44" s="21">
        <v>95200.63645055989</v>
      </c>
      <c r="AO44" s="21">
        <v>95027.558870471621</v>
      </c>
      <c r="AP44" s="21">
        <v>94581.990685210156</v>
      </c>
      <c r="AQ44" s="21">
        <v>93972.875311258365</v>
      </c>
    </row>
    <row r="45" spans="1:43" x14ac:dyDescent="0.25">
      <c r="A45" s="17" t="s">
        <v>286</v>
      </c>
      <c r="B45" s="8" t="s">
        <v>40</v>
      </c>
      <c r="C45" s="8" t="s">
        <v>61</v>
      </c>
      <c r="E45" s="8" t="str">
        <f t="shared" si="0"/>
        <v>FiFi-tv.fifi</v>
      </c>
      <c r="F45" s="21">
        <f>Data!AN45</f>
        <v>290283.21400129853</v>
      </c>
      <c r="G45" s="19">
        <f>Data!AP45</f>
        <v>6.8519846037487664</v>
      </c>
      <c r="H45" s="18">
        <f t="shared" si="1"/>
        <v>3.0461531455782658E-2</v>
      </c>
      <c r="I45" s="6">
        <f t="shared" si="1"/>
        <v>3.15</v>
      </c>
      <c r="J45" s="6">
        <f t="shared" si="5"/>
        <v>63.027152600987208</v>
      </c>
      <c r="K45" s="18">
        <f t="shared" si="5"/>
        <v>0.65</v>
      </c>
      <c r="L45" s="35">
        <f>Data!BL45</f>
        <v>1679.6010050259222</v>
      </c>
      <c r="P45" s="6">
        <f t="shared" si="3"/>
        <v>3500</v>
      </c>
      <c r="Q45" s="21">
        <v>11476.880920572516</v>
      </c>
      <c r="R45" s="21">
        <v>18731.603173343701</v>
      </c>
      <c r="S45" s="21">
        <v>25214.314937811108</v>
      </c>
      <c r="T45" s="21">
        <v>31144.82411491618</v>
      </c>
      <c r="U45" s="21">
        <v>36593.809841366783</v>
      </c>
      <c r="V45" s="21">
        <v>41439.728684410285</v>
      </c>
      <c r="W45" s="21">
        <v>45590.197318124468</v>
      </c>
      <c r="X45" s="21">
        <v>49331.411862619148</v>
      </c>
      <c r="Y45" s="21">
        <v>52682.318461189483</v>
      </c>
      <c r="Z45" s="21">
        <v>4726.390278462326</v>
      </c>
      <c r="AA45" s="21">
        <v>5469.7453993701056</v>
      </c>
      <c r="AB45" s="21">
        <v>6019.6439123185801</v>
      </c>
      <c r="AC45" s="21">
        <v>6443.8140573262745</v>
      </c>
      <c r="AD45" s="21">
        <v>6777.1065628054876</v>
      </c>
      <c r="AE45" s="21">
        <v>7034.3996523341912</v>
      </c>
      <c r="AF45" s="21">
        <v>7229.1257300780244</v>
      </c>
      <c r="AG45" s="21">
        <v>7386.6147439277847</v>
      </c>
      <c r="AH45" s="21">
        <v>7514.5758582524559</v>
      </c>
      <c r="AI45" s="21">
        <v>90536.35235032234</v>
      </c>
      <c r="AJ45" s="21">
        <v>99326.02230482157</v>
      </c>
      <c r="AK45" s="21">
        <v>104712.18339504812</v>
      </c>
      <c r="AL45" s="21">
        <v>107936.85722227526</v>
      </c>
      <c r="AM45" s="21">
        <v>109681.57411150317</v>
      </c>
      <c r="AN45" s="21">
        <v>110389.00537597982</v>
      </c>
      <c r="AO45" s="21">
        <v>110441.45601521037</v>
      </c>
      <c r="AP45" s="21">
        <v>110099.44520991381</v>
      </c>
      <c r="AQ45" s="21">
        <v>109510.41950482171</v>
      </c>
    </row>
    <row r="46" spans="1:43" x14ac:dyDescent="0.25">
      <c r="A46" s="17" t="s">
        <v>287</v>
      </c>
      <c r="B46" s="8" t="s">
        <v>40</v>
      </c>
      <c r="C46" s="8" t="s">
        <v>61</v>
      </c>
      <c r="E46" s="8" t="str">
        <f t="shared" si="0"/>
        <v>FiFi-tv.fifi</v>
      </c>
      <c r="F46" s="21">
        <f>Data!AN46</f>
        <v>329127.09109349351</v>
      </c>
      <c r="G46" s="19">
        <f>Data!AP46</f>
        <v>6.6607284125131931</v>
      </c>
      <c r="H46" s="18">
        <f t="shared" si="1"/>
        <v>3.0461531455782658E-2</v>
      </c>
      <c r="I46" s="6">
        <f t="shared" si="1"/>
        <v>3.15</v>
      </c>
      <c r="J46" s="6">
        <f t="shared" si="5"/>
        <v>63.027152600987208</v>
      </c>
      <c r="K46" s="18">
        <f t="shared" si="5"/>
        <v>0.65</v>
      </c>
      <c r="L46" s="35">
        <f>Data!BL46</f>
        <v>1785.0855563801672</v>
      </c>
      <c r="P46" s="6">
        <f t="shared" si="3"/>
        <v>3500</v>
      </c>
      <c r="Q46" s="21">
        <v>31935.312487234547</v>
      </c>
      <c r="R46" s="21">
        <v>39600.014748039357</v>
      </c>
      <c r="S46" s="21">
        <v>46448.982295139467</v>
      </c>
      <c r="T46" s="21">
        <v>52714.914619827541</v>
      </c>
      <c r="U46" s="21">
        <v>58471.790017914856</v>
      </c>
      <c r="V46" s="21">
        <v>63591.563856724286</v>
      </c>
      <c r="W46" s="21">
        <v>67976.528037107695</v>
      </c>
      <c r="X46" s="21">
        <v>71929.149594283372</v>
      </c>
      <c r="Y46" s="21">
        <v>75469.385033084065</v>
      </c>
      <c r="Z46" s="21">
        <v>5433.9063455323658</v>
      </c>
      <c r="AA46" s="21">
        <v>6257.198147466469</v>
      </c>
      <c r="AB46" s="21">
        <v>6867.1490921234736</v>
      </c>
      <c r="AC46" s="21">
        <v>7338.2836332648722</v>
      </c>
      <c r="AD46" s="21">
        <v>7708.9399032134979</v>
      </c>
      <c r="AE46" s="21">
        <v>7995.4003657920903</v>
      </c>
      <c r="AF46" s="21">
        <v>8212.4151625753275</v>
      </c>
      <c r="AG46" s="21">
        <v>8388.0826614217367</v>
      </c>
      <c r="AH46" s="21">
        <v>8530.9249188248687</v>
      </c>
      <c r="AI46" s="21">
        <v>82075.076830628401</v>
      </c>
      <c r="AJ46" s="21">
        <v>91684.102325158339</v>
      </c>
      <c r="AK46" s="21">
        <v>97632.695178104186</v>
      </c>
      <c r="AL46" s="21">
        <v>101251.77540995127</v>
      </c>
      <c r="AM46" s="21">
        <v>103271.74836971129</v>
      </c>
      <c r="AN46" s="21">
        <v>104162.28585870242</v>
      </c>
      <c r="AO46" s="21">
        <v>104330.57304035916</v>
      </c>
      <c r="AP46" s="21">
        <v>104063.68301045592</v>
      </c>
      <c r="AQ46" s="21">
        <v>103520.46304119179</v>
      </c>
    </row>
    <row r="47" spans="1:43" x14ac:dyDescent="0.25">
      <c r="A47" s="17" t="s">
        <v>288</v>
      </c>
      <c r="B47" s="8" t="s">
        <v>40</v>
      </c>
      <c r="C47" s="8" t="s">
        <v>61</v>
      </c>
      <c r="E47" s="8" t="str">
        <f t="shared" si="0"/>
        <v>FiFi-tv.fifi</v>
      </c>
      <c r="F47" s="21">
        <f>Data!AN47</f>
        <v>290379.33513653348</v>
      </c>
      <c r="G47" s="19">
        <f>Data!AP47</f>
        <v>6.8891115045051432</v>
      </c>
      <c r="H47" s="18">
        <f t="shared" si="1"/>
        <v>3.0461531455782658E-2</v>
      </c>
      <c r="I47" s="6">
        <f t="shared" si="1"/>
        <v>3.15</v>
      </c>
      <c r="J47" s="6">
        <f t="shared" si="5"/>
        <v>63.027152600987208</v>
      </c>
      <c r="K47" s="18">
        <f t="shared" si="5"/>
        <v>0.65</v>
      </c>
      <c r="L47" s="35">
        <f>Data!BL47</f>
        <v>1690.7075426683041</v>
      </c>
      <c r="P47" s="6">
        <f t="shared" si="3"/>
        <v>3500</v>
      </c>
      <c r="Q47" s="21">
        <v>28859.533936949636</v>
      </c>
      <c r="R47" s="21">
        <v>36530.017724267847</v>
      </c>
      <c r="S47" s="21">
        <v>43384.166545589746</v>
      </c>
      <c r="T47" s="21">
        <v>49654.781908305951</v>
      </c>
      <c r="U47" s="21">
        <v>55416.006676021556</v>
      </c>
      <c r="V47" s="21">
        <v>60539.642127342428</v>
      </c>
      <c r="W47" s="21">
        <v>64927.922734179425</v>
      </c>
      <c r="X47" s="21">
        <v>68883.528450081998</v>
      </c>
      <c r="Y47" s="21">
        <v>72426.440273048051</v>
      </c>
      <c r="Z47" s="21">
        <v>4784.1192207591412</v>
      </c>
      <c r="AA47" s="21">
        <v>5521.6924713611297</v>
      </c>
      <c r="AB47" s="21">
        <v>6066.6726377083614</v>
      </c>
      <c r="AC47" s="21">
        <v>6486.6034802087634</v>
      </c>
      <c r="AD47" s="21">
        <v>6816.2438746592898</v>
      </c>
      <c r="AE47" s="21">
        <v>7070.4937411643059</v>
      </c>
      <c r="AF47" s="21">
        <v>7262.768549361851</v>
      </c>
      <c r="AG47" s="21">
        <v>7418.1702570779016</v>
      </c>
      <c r="AH47" s="21">
        <v>7544.3589275924151</v>
      </c>
      <c r="AI47" s="21">
        <v>74959.207965416703</v>
      </c>
      <c r="AJ47" s="21">
        <v>83294.580931431337</v>
      </c>
      <c r="AK47" s="21">
        <v>88266.883881295449</v>
      </c>
      <c r="AL47" s="21">
        <v>91109.062272802345</v>
      </c>
      <c r="AM47" s="21">
        <v>92501.265221426729</v>
      </c>
      <c r="AN47" s="21">
        <v>92895.030163235439</v>
      </c>
      <c r="AO47" s="21">
        <v>92679.247724916204</v>
      </c>
      <c r="AP47" s="21">
        <v>92095.968040219741</v>
      </c>
      <c r="AQ47" s="21">
        <v>91291.438855859873</v>
      </c>
    </row>
    <row r="48" spans="1:43" x14ac:dyDescent="0.25">
      <c r="A48" s="17" t="s">
        <v>289</v>
      </c>
      <c r="B48" s="8" t="s">
        <v>40</v>
      </c>
      <c r="C48" s="8" t="s">
        <v>61</v>
      </c>
      <c r="E48" s="8" t="str">
        <f t="shared" si="0"/>
        <v>FiFi-tv.fifi</v>
      </c>
      <c r="F48" s="21">
        <f>Data!AN48</f>
        <v>328074.70488976047</v>
      </c>
      <c r="G48" s="19">
        <f>Data!AP48</f>
        <v>6.6769335668378105</v>
      </c>
      <c r="H48" s="18">
        <f t="shared" si="1"/>
        <v>3.0461531455782658E-2</v>
      </c>
      <c r="I48" s="6">
        <f t="shared" si="1"/>
        <v>3.15</v>
      </c>
      <c r="J48" s="6">
        <f t="shared" si="5"/>
        <v>63.027152600987208</v>
      </c>
      <c r="K48" s="18">
        <f t="shared" si="5"/>
        <v>0.65</v>
      </c>
      <c r="L48" s="35">
        <f>Data!BL48</f>
        <v>1640.0237687431245</v>
      </c>
      <c r="P48" s="6">
        <f t="shared" si="3"/>
        <v>3500</v>
      </c>
      <c r="Q48" s="21">
        <v>39269.237600552187</v>
      </c>
      <c r="R48" s="21">
        <v>46358.55075369418</v>
      </c>
      <c r="S48" s="21">
        <v>52693.31910844714</v>
      </c>
      <c r="T48" s="21">
        <v>58489.004176726201</v>
      </c>
      <c r="U48" s="21">
        <v>63813.689260522042</v>
      </c>
      <c r="V48" s="21">
        <v>68549.12255642243</v>
      </c>
      <c r="W48" s="21">
        <v>72604.879826447868</v>
      </c>
      <c r="X48" s="21">
        <v>76260.769733266134</v>
      </c>
      <c r="Y48" s="21">
        <v>79535.221012881331</v>
      </c>
      <c r="Z48" s="21">
        <v>5872.6965318309267</v>
      </c>
      <c r="AA48" s="21">
        <v>6615.8379465619109</v>
      </c>
      <c r="AB48" s="21">
        <v>7165.7460783301631</v>
      </c>
      <c r="AC48" s="21">
        <v>7590.0472986147461</v>
      </c>
      <c r="AD48" s="21">
        <v>7923.5234054271605</v>
      </c>
      <c r="AE48" s="21">
        <v>8181.0181548728651</v>
      </c>
      <c r="AF48" s="21">
        <v>8375.935582964783</v>
      </c>
      <c r="AG48" s="21">
        <v>8533.607569264932</v>
      </c>
      <c r="AH48" s="21">
        <v>8661.7375176894293</v>
      </c>
      <c r="AI48" s="21">
        <v>84247.316893334617</v>
      </c>
      <c r="AJ48" s="21">
        <v>92788.007189505268</v>
      </c>
      <c r="AK48" s="21">
        <v>98019.094035345915</v>
      </c>
      <c r="AL48" s="21">
        <v>101147.45680659723</v>
      </c>
      <c r="AM48" s="21">
        <v>102836.55482844112</v>
      </c>
      <c r="AN48" s="21">
        <v>103516.83884049507</v>
      </c>
      <c r="AO48" s="21">
        <v>103560.65133339379</v>
      </c>
      <c r="AP48" s="21">
        <v>103220.97236688952</v>
      </c>
      <c r="AQ48" s="21">
        <v>102641.39382096542</v>
      </c>
    </row>
    <row r="49" spans="1:43" x14ac:dyDescent="0.25">
      <c r="A49" s="17" t="s">
        <v>290</v>
      </c>
      <c r="B49" s="8" t="s">
        <v>40</v>
      </c>
      <c r="C49" s="8" t="s">
        <v>61</v>
      </c>
      <c r="E49" s="8" t="str">
        <f t="shared" si="0"/>
        <v>FiFi-tv.fifi</v>
      </c>
      <c r="F49" s="21">
        <f>Data!AN49</f>
        <v>287583.00118987449</v>
      </c>
      <c r="G49" s="19">
        <f>Data!AP49</f>
        <v>7.111582871611037</v>
      </c>
      <c r="H49" s="18">
        <f t="shared" si="1"/>
        <v>3.0461531455782658E-2</v>
      </c>
      <c r="I49" s="6">
        <f t="shared" si="1"/>
        <v>3.15</v>
      </c>
      <c r="J49" s="6">
        <f t="shared" si="5"/>
        <v>63.027152600987208</v>
      </c>
      <c r="K49" s="18">
        <f t="shared" si="5"/>
        <v>0.65</v>
      </c>
      <c r="L49" s="35">
        <f>Data!BL49</f>
        <v>2090.1152728342267</v>
      </c>
      <c r="P49" s="6">
        <f t="shared" si="3"/>
        <v>3500</v>
      </c>
      <c r="Q49" s="21">
        <v>0</v>
      </c>
      <c r="R49" s="21">
        <v>8826.6012988101393</v>
      </c>
      <c r="S49" s="21">
        <v>17146.647492597254</v>
      </c>
      <c r="T49" s="21">
        <v>24757.70491283149</v>
      </c>
      <c r="U49" s="21">
        <v>31751.017623723554</v>
      </c>
      <c r="V49" s="21">
        <v>37970.313437484707</v>
      </c>
      <c r="W49" s="21">
        <v>43297.10660324245</v>
      </c>
      <c r="X49" s="21">
        <v>48098.629103074752</v>
      </c>
      <c r="Y49" s="21">
        <v>52399.24292216164</v>
      </c>
      <c r="Z49" s="21">
        <v>3834.8006835635306</v>
      </c>
      <c r="AA49" s="21">
        <v>4712.5156534808257</v>
      </c>
      <c r="AB49" s="21">
        <v>5374.7515953463899</v>
      </c>
      <c r="AC49" s="21">
        <v>5885.2330167485516</v>
      </c>
      <c r="AD49" s="21">
        <v>6286.1152285847693</v>
      </c>
      <c r="AE49" s="21">
        <v>6595.4186528613545</v>
      </c>
      <c r="AF49" s="21">
        <v>6829.3987314101923</v>
      </c>
      <c r="AG49" s="21">
        <v>7018.5567904376785</v>
      </c>
      <c r="AH49" s="21">
        <v>7172.1928042495338</v>
      </c>
      <c r="AI49" s="21">
        <v>85905.234000409007</v>
      </c>
      <c r="AJ49" s="21">
        <v>96740.752352193216</v>
      </c>
      <c r="AK49" s="21">
        <v>103255.77536898562</v>
      </c>
      <c r="AL49" s="21">
        <v>107080.2603868171</v>
      </c>
      <c r="AM49" s="21">
        <v>109067.3049502932</v>
      </c>
      <c r="AN49" s="21">
        <v>109776.86547931246</v>
      </c>
      <c r="AO49" s="21">
        <v>109691.57377810898</v>
      </c>
      <c r="AP49" s="21">
        <v>109127.47289798892</v>
      </c>
      <c r="AQ49" s="21">
        <v>108268.53409840603</v>
      </c>
    </row>
    <row r="50" spans="1:43" x14ac:dyDescent="0.25">
      <c r="A50" s="17" t="s">
        <v>291</v>
      </c>
      <c r="B50" s="8" t="s">
        <v>40</v>
      </c>
      <c r="C50" s="8" t="s">
        <v>61</v>
      </c>
      <c r="E50" s="8" t="str">
        <f t="shared" si="0"/>
        <v>FiFi-tv.fifi</v>
      </c>
      <c r="F50" s="21">
        <f>Data!AN50</f>
        <v>348609.08602096396</v>
      </c>
      <c r="G50" s="19">
        <f>Data!AP50</f>
        <v>6.5637372420193243</v>
      </c>
      <c r="H50" s="18">
        <f t="shared" si="1"/>
        <v>3.0461531455782658E-2</v>
      </c>
      <c r="I50" s="6">
        <f t="shared" si="1"/>
        <v>3.15</v>
      </c>
      <c r="J50" s="6">
        <f t="shared" si="5"/>
        <v>63.027152600987208</v>
      </c>
      <c r="K50" s="18">
        <f t="shared" si="5"/>
        <v>0.65</v>
      </c>
      <c r="L50" s="35">
        <f>Data!BL50</f>
        <v>2828.7555777959278</v>
      </c>
      <c r="P50" s="6">
        <f t="shared" si="3"/>
        <v>3500</v>
      </c>
      <c r="Q50" s="21">
        <v>0</v>
      </c>
      <c r="R50" s="21">
        <v>8947.0992044611758</v>
      </c>
      <c r="S50" s="21">
        <v>19827.599043665006</v>
      </c>
      <c r="T50" s="21">
        <v>29780.874400469442</v>
      </c>
      <c r="U50" s="21">
        <v>38926.340196997531</v>
      </c>
      <c r="V50" s="21">
        <v>47059.584324707081</v>
      </c>
      <c r="W50" s="21">
        <v>54025.671427135028</v>
      </c>
      <c r="X50" s="21">
        <v>60304.834024325282</v>
      </c>
      <c r="Y50" s="21">
        <v>65928.939251625226</v>
      </c>
      <c r="Z50" s="21">
        <v>3315.4531330745808</v>
      </c>
      <c r="AA50" s="21">
        <v>4504.8629061752008</v>
      </c>
      <c r="AB50" s="21">
        <v>5497.52058026956</v>
      </c>
      <c r="AC50" s="21">
        <v>6263.7933046581547</v>
      </c>
      <c r="AD50" s="21">
        <v>6866.3593007756062</v>
      </c>
      <c r="AE50" s="21">
        <v>7331.8285354430536</v>
      </c>
      <c r="AF50" s="21">
        <v>7684.3146188916626</v>
      </c>
      <c r="AG50" s="21">
        <v>7969.537564902641</v>
      </c>
      <c r="AH50" s="21">
        <v>8201.3899350066058</v>
      </c>
      <c r="AI50" s="21">
        <v>68549.554091753525</v>
      </c>
      <c r="AJ50" s="21">
        <v>84194.420542017557</v>
      </c>
      <c r="AK50" s="21">
        <v>93837.884756506421</v>
      </c>
      <c r="AL50" s="21">
        <v>99727.889778333018</v>
      </c>
      <c r="AM50" s="21">
        <v>103040.94132070028</v>
      </c>
      <c r="AN50" s="21">
        <v>104531.63310738374</v>
      </c>
      <c r="AO50" s="21">
        <v>104853.46800961506</v>
      </c>
      <c r="AP50" s="21">
        <v>104471.51010240862</v>
      </c>
      <c r="AQ50" s="21">
        <v>103641.13168945945</v>
      </c>
    </row>
    <row r="51" spans="1:43" x14ac:dyDescent="0.25">
      <c r="A51" s="17" t="s">
        <v>292</v>
      </c>
      <c r="B51" s="8" t="s">
        <v>40</v>
      </c>
      <c r="C51" s="8" t="s">
        <v>61</v>
      </c>
      <c r="E51" s="8" t="str">
        <f t="shared" si="0"/>
        <v>FiFi-tv.fifi</v>
      </c>
      <c r="F51" s="21">
        <f>Data!AN51</f>
        <v>241297.1653229885</v>
      </c>
      <c r="G51" s="19">
        <f>Data!AP51</f>
        <v>7.6437660299865655</v>
      </c>
      <c r="H51" s="18">
        <f t="shared" si="1"/>
        <v>3.0461531455782658E-2</v>
      </c>
      <c r="I51" s="6">
        <f t="shared" si="1"/>
        <v>3.15</v>
      </c>
      <c r="J51" s="6">
        <f t="shared" si="5"/>
        <v>63.027152600987208</v>
      </c>
      <c r="K51" s="18">
        <f t="shared" si="5"/>
        <v>0.65</v>
      </c>
      <c r="L51" s="35">
        <f>Data!BL51</f>
        <v>1922.1607123485817</v>
      </c>
      <c r="P51" s="6">
        <f t="shared" si="3"/>
        <v>3500</v>
      </c>
      <c r="Q51" s="21">
        <v>38118.639822634199</v>
      </c>
      <c r="R51" s="21">
        <v>48403.005804265886</v>
      </c>
      <c r="S51" s="21">
        <v>56150.307340160856</v>
      </c>
      <c r="T51" s="21">
        <v>63238.167314896265</v>
      </c>
      <c r="U51" s="21">
        <v>69750.140836621096</v>
      </c>
      <c r="V51" s="21">
        <v>75541.455118454105</v>
      </c>
      <c r="W51" s="21">
        <v>80501.567138379891</v>
      </c>
      <c r="X51" s="21">
        <v>84972.635051324178</v>
      </c>
      <c r="Y51" s="21">
        <v>88977.221986840377</v>
      </c>
      <c r="Z51" s="21">
        <v>3143.0123296952429</v>
      </c>
      <c r="AA51" s="21">
        <v>3907.1399911002213</v>
      </c>
      <c r="AB51" s="21">
        <v>4471.7374138147952</v>
      </c>
      <c r="AC51" s="21">
        <v>4906.7693501171407</v>
      </c>
      <c r="AD51" s="21">
        <v>5248.268708349412</v>
      </c>
      <c r="AE51" s="21">
        <v>5511.662123156163</v>
      </c>
      <c r="AF51" s="21">
        <v>5710.8512553760029</v>
      </c>
      <c r="AG51" s="21">
        <v>5871.8396051181717</v>
      </c>
      <c r="AH51" s="21">
        <v>6002.5642704045295</v>
      </c>
      <c r="AI51" s="21">
        <v>37558.380441659116</v>
      </c>
      <c r="AJ51" s="21">
        <v>45672.575601611832</v>
      </c>
      <c r="AK51" s="21">
        <v>51519.573456862301</v>
      </c>
      <c r="AL51" s="21">
        <v>54906.35284262841</v>
      </c>
      <c r="AM51" s="21">
        <v>56616.954081115415</v>
      </c>
      <c r="AN51" s="21">
        <v>57167.59035464171</v>
      </c>
      <c r="AO51" s="21">
        <v>57003.526970290157</v>
      </c>
      <c r="AP51" s="21">
        <v>56408.71448614166</v>
      </c>
      <c r="AQ51" s="21">
        <v>55551.698131386729</v>
      </c>
    </row>
    <row r="52" spans="1:43" x14ac:dyDescent="0.25">
      <c r="A52" s="17" t="s">
        <v>293</v>
      </c>
      <c r="B52" s="8" t="s">
        <v>40</v>
      </c>
      <c r="C52" s="8" t="s">
        <v>61</v>
      </c>
      <c r="E52" s="8" t="str">
        <f t="shared" si="0"/>
        <v>FiFi-tv.fifi</v>
      </c>
      <c r="F52" s="21">
        <f>Data!AN52</f>
        <v>285302.18935091398</v>
      </c>
      <c r="G52" s="19">
        <f>Data!AP52</f>
        <v>7.1103422436825836</v>
      </c>
      <c r="H52" s="18">
        <f t="shared" si="1"/>
        <v>3.0461531455782658E-2</v>
      </c>
      <c r="I52" s="6">
        <f t="shared" si="1"/>
        <v>3.15</v>
      </c>
      <c r="J52" s="6">
        <f t="shared" ref="J52:K66" si="6">J51</f>
        <v>63.027152600987208</v>
      </c>
      <c r="K52" s="18">
        <f t="shared" si="6"/>
        <v>0.65</v>
      </c>
      <c r="L52" s="35">
        <f>Data!BL52</f>
        <v>1655.1084423786397</v>
      </c>
      <c r="P52" s="6">
        <f t="shared" si="3"/>
        <v>3500</v>
      </c>
      <c r="Q52" s="21">
        <v>46998.505135504631</v>
      </c>
      <c r="R52" s="21">
        <v>54301.985298977044</v>
      </c>
      <c r="S52" s="21">
        <v>60828.094197854232</v>
      </c>
      <c r="T52" s="21">
        <v>66798.957561478601</v>
      </c>
      <c r="U52" s="21">
        <v>72284.485903872323</v>
      </c>
      <c r="V52" s="21">
        <v>77162.976428366223</v>
      </c>
      <c r="W52" s="21">
        <v>81341.238847962028</v>
      </c>
      <c r="X52" s="21">
        <v>85107.56695514021</v>
      </c>
      <c r="Y52" s="21">
        <v>88480.926290150179</v>
      </c>
      <c r="Z52" s="21">
        <v>4836.8991296490722</v>
      </c>
      <c r="AA52" s="21">
        <v>5536.4025290877735</v>
      </c>
      <c r="AB52" s="21">
        <v>6053.3148854229721</v>
      </c>
      <c r="AC52" s="21">
        <v>6451.6627774424733</v>
      </c>
      <c r="AD52" s="21">
        <v>6764.3905858114385</v>
      </c>
      <c r="AE52" s="21">
        <v>7005.6176032489338</v>
      </c>
      <c r="AF52" s="21">
        <v>7188.0580908248994</v>
      </c>
      <c r="AG52" s="21">
        <v>7335.5216411142474</v>
      </c>
      <c r="AH52" s="21">
        <v>7455.2717327432283</v>
      </c>
      <c r="AI52" s="21">
        <v>61336.320725917612</v>
      </c>
      <c r="AJ52" s="21">
        <v>69700.022559925186</v>
      </c>
      <c r="AK52" s="21">
        <v>74751.498516172753</v>
      </c>
      <c r="AL52" s="21">
        <v>77702.663162119105</v>
      </c>
      <c r="AM52" s="21">
        <v>79221.480321578798</v>
      </c>
      <c r="AN52" s="21">
        <v>79745.890752155523</v>
      </c>
      <c r="AO52" s="21">
        <v>79653.853395733429</v>
      </c>
      <c r="AP52" s="21">
        <v>79190.351668286399</v>
      </c>
      <c r="AQ52" s="21">
        <v>78499.104359138815</v>
      </c>
    </row>
    <row r="53" spans="1:43" x14ac:dyDescent="0.25">
      <c r="A53" s="17" t="s">
        <v>294</v>
      </c>
      <c r="B53" s="8" t="s">
        <v>40</v>
      </c>
      <c r="C53" s="8" t="s">
        <v>61</v>
      </c>
      <c r="E53" s="8" t="str">
        <f t="shared" si="0"/>
        <v>FiFi-tv.fifi</v>
      </c>
      <c r="F53" s="21">
        <f>Data!AN53</f>
        <v>415829.06386048801</v>
      </c>
      <c r="G53" s="19">
        <f>Data!AP53</f>
        <v>6.129014958880469</v>
      </c>
      <c r="H53" s="18">
        <f t="shared" si="1"/>
        <v>3.0461531455782658E-2</v>
      </c>
      <c r="I53" s="6">
        <f t="shared" si="1"/>
        <v>3.15</v>
      </c>
      <c r="J53" s="6">
        <f t="shared" si="6"/>
        <v>63.027152600987208</v>
      </c>
      <c r="K53" s="18">
        <f t="shared" si="6"/>
        <v>0.65</v>
      </c>
      <c r="L53" s="35">
        <f>Data!BL53</f>
        <v>1978.6811625276007</v>
      </c>
      <c r="P53" s="6">
        <f t="shared" si="3"/>
        <v>3500</v>
      </c>
      <c r="Q53" s="21">
        <v>37789.188984759814</v>
      </c>
      <c r="R53" s="21">
        <v>46192.655510544195</v>
      </c>
      <c r="S53" s="21">
        <v>53701.749039778515</v>
      </c>
      <c r="T53" s="21">
        <v>60571.663688092849</v>
      </c>
      <c r="U53" s="21">
        <v>66883.410773673269</v>
      </c>
      <c r="V53" s="21">
        <v>72496.65554159951</v>
      </c>
      <c r="W53" s="21">
        <v>77304.257701364579</v>
      </c>
      <c r="X53" s="21">
        <v>81637.85129133139</v>
      </c>
      <c r="Y53" s="21">
        <v>85519.307876147228</v>
      </c>
      <c r="Z53" s="21">
        <v>7152.2032671173874</v>
      </c>
      <c r="AA53" s="21">
        <v>8140.8586289620653</v>
      </c>
      <c r="AB53" s="21">
        <v>8873.334600929129</v>
      </c>
      <c r="AC53" s="21">
        <v>9439.1216091580518</v>
      </c>
      <c r="AD53" s="21">
        <v>9884.2481912583244</v>
      </c>
      <c r="AE53" s="21">
        <v>10228.267763306982</v>
      </c>
      <c r="AF53" s="21">
        <v>10488.890582406302</v>
      </c>
      <c r="AG53" s="21">
        <v>10699.859972734774</v>
      </c>
      <c r="AH53" s="21">
        <v>10871.409117138855</v>
      </c>
      <c r="AI53" s="21">
        <v>100294.08757655631</v>
      </c>
      <c r="AJ53" s="21">
        <v>110977.99408183069</v>
      </c>
      <c r="AK53" s="21">
        <v>117610.37254859728</v>
      </c>
      <c r="AL53" s="21">
        <v>121663.76656675516</v>
      </c>
      <c r="AM53" s="21">
        <v>123945.81004408162</v>
      </c>
      <c r="AN53" s="21">
        <v>124974.34375134211</v>
      </c>
      <c r="AO53" s="21">
        <v>125198.42923576583</v>
      </c>
      <c r="AP53" s="21">
        <v>124937.89447574467</v>
      </c>
      <c r="AQ53" s="21">
        <v>124368.43379847151</v>
      </c>
    </row>
    <row r="54" spans="1:43" x14ac:dyDescent="0.25">
      <c r="A54" s="17" t="s">
        <v>295</v>
      </c>
      <c r="B54" s="8" t="s">
        <v>40</v>
      </c>
      <c r="C54" s="8" t="s">
        <v>61</v>
      </c>
      <c r="E54" s="8" t="str">
        <f t="shared" si="0"/>
        <v>FiFi-tv.fifi</v>
      </c>
      <c r="F54" s="21">
        <f>Data!AN54</f>
        <v>393432.46859552251</v>
      </c>
      <c r="G54" s="19">
        <f>Data!AP54</f>
        <v>6.2941960634324765</v>
      </c>
      <c r="H54" s="18">
        <f t="shared" si="1"/>
        <v>3.0461531455782658E-2</v>
      </c>
      <c r="I54" s="6">
        <f t="shared" si="1"/>
        <v>3.15</v>
      </c>
      <c r="J54" s="6">
        <f t="shared" si="6"/>
        <v>63.027152600987208</v>
      </c>
      <c r="K54" s="18">
        <f t="shared" si="6"/>
        <v>0.65</v>
      </c>
      <c r="L54" s="35">
        <f>Data!BL54</f>
        <v>1830.26323436441</v>
      </c>
      <c r="P54" s="6">
        <f t="shared" si="3"/>
        <v>3500</v>
      </c>
      <c r="Q54" s="21">
        <v>37965.969609448533</v>
      </c>
      <c r="R54" s="21">
        <v>45832.291907387305</v>
      </c>
      <c r="S54" s="21">
        <v>52861.396366547029</v>
      </c>
      <c r="T54" s="21">
        <v>59292.226729755486</v>
      </c>
      <c r="U54" s="21">
        <v>65200.525168933556</v>
      </c>
      <c r="V54" s="21">
        <v>70454.975124572637</v>
      </c>
      <c r="W54" s="21">
        <v>74955.271037276383</v>
      </c>
      <c r="X54" s="21">
        <v>79011.861848389774</v>
      </c>
      <c r="Y54" s="21">
        <v>82645.21321206048</v>
      </c>
      <c r="Z54" s="21">
        <v>6961.8532877219868</v>
      </c>
      <c r="AA54" s="21">
        <v>7858.3679225583801</v>
      </c>
      <c r="AB54" s="21">
        <v>8523.1834153885811</v>
      </c>
      <c r="AC54" s="21">
        <v>9037.1323817975881</v>
      </c>
      <c r="AD54" s="21">
        <v>9441.7790619544758</v>
      </c>
      <c r="AE54" s="21">
        <v>9754.7271240831269</v>
      </c>
      <c r="AF54" s="21">
        <v>9991.9519775377848</v>
      </c>
      <c r="AG54" s="21">
        <v>10184.081681327754</v>
      </c>
      <c r="AH54" s="21">
        <v>10340.384704031594</v>
      </c>
      <c r="AI54" s="21">
        <v>100064.72949754013</v>
      </c>
      <c r="AJ54" s="21">
        <v>109973.34968860137</v>
      </c>
      <c r="AK54" s="21">
        <v>116125.35426176607</v>
      </c>
      <c r="AL54" s="21">
        <v>119884.44491626442</v>
      </c>
      <c r="AM54" s="21">
        <v>121998.96193225853</v>
      </c>
      <c r="AN54" s="21">
        <v>122949.24482785273</v>
      </c>
      <c r="AO54" s="21">
        <v>123152.33909225134</v>
      </c>
      <c r="AP54" s="21">
        <v>122905.04966071727</v>
      </c>
      <c r="AQ54" s="21">
        <v>122370.67418819264</v>
      </c>
    </row>
    <row r="55" spans="1:43" x14ac:dyDescent="0.25">
      <c r="A55" s="17" t="s">
        <v>296</v>
      </c>
      <c r="B55" s="8" t="s">
        <v>40</v>
      </c>
      <c r="C55" s="8" t="s">
        <v>61</v>
      </c>
      <c r="E55" s="8" t="str">
        <f t="shared" si="0"/>
        <v>FiFi-tv.fifi</v>
      </c>
      <c r="F55" s="21">
        <f>Data!AN55</f>
        <v>228081.015200244</v>
      </c>
      <c r="G55" s="19">
        <f>Data!AP55</f>
        <v>7.9971814637423746</v>
      </c>
      <c r="H55" s="18">
        <f t="shared" si="1"/>
        <v>3.0461531455782658E-2</v>
      </c>
      <c r="I55" s="6">
        <f t="shared" si="1"/>
        <v>3.15</v>
      </c>
      <c r="J55" s="6">
        <f t="shared" si="6"/>
        <v>63.027152600987208</v>
      </c>
      <c r="K55" s="18">
        <f t="shared" si="6"/>
        <v>0.65</v>
      </c>
      <c r="L55" s="35">
        <f>Data!BL55</f>
        <v>1725.3903664173188</v>
      </c>
      <c r="P55" s="6">
        <f t="shared" si="3"/>
        <v>3500</v>
      </c>
      <c r="Q55" s="21">
        <v>12669.115351306982</v>
      </c>
      <c r="R55" s="21">
        <v>20780.539418767039</v>
      </c>
      <c r="S55" s="21">
        <v>28028.787958669218</v>
      </c>
      <c r="T55" s="21">
        <v>34659.621867657203</v>
      </c>
      <c r="U55" s="21">
        <v>40752.072421694393</v>
      </c>
      <c r="V55" s="21">
        <v>46170.240238929364</v>
      </c>
      <c r="W55" s="21">
        <v>50810.833408607927</v>
      </c>
      <c r="X55" s="21">
        <v>54993.84382046658</v>
      </c>
      <c r="Y55" s="21">
        <v>58740.455442641702</v>
      </c>
      <c r="Z55" s="21">
        <v>3434.1156087837885</v>
      </c>
      <c r="AA55" s="21">
        <v>4077.8854186368317</v>
      </c>
      <c r="AB55" s="21">
        <v>4552.6666386891266</v>
      </c>
      <c r="AC55" s="21">
        <v>4917.8838220235666</v>
      </c>
      <c r="AD55" s="21">
        <v>5204.1337991848859</v>
      </c>
      <c r="AE55" s="21">
        <v>5424.6069403269257</v>
      </c>
      <c r="AF55" s="21">
        <v>5591.1343466950166</v>
      </c>
      <c r="AG55" s="21">
        <v>5725.5815027425369</v>
      </c>
      <c r="AH55" s="21">
        <v>5834.6494995523744</v>
      </c>
      <c r="AI55" s="21">
        <v>73840.108575072343</v>
      </c>
      <c r="AJ55" s="21">
        <v>81945.968076974474</v>
      </c>
      <c r="AK55" s="21">
        <v>86657.990989928177</v>
      </c>
      <c r="AL55" s="21">
        <v>89227.387560667717</v>
      </c>
      <c r="AM55" s="21">
        <v>90345.894992386733</v>
      </c>
      <c r="AN55" s="21">
        <v>90481.69288557343</v>
      </c>
      <c r="AO55" s="21">
        <v>90036.111861242651</v>
      </c>
      <c r="AP55" s="21">
        <v>89239.976107601717</v>
      </c>
      <c r="AQ55" s="21">
        <v>88240.90965690829</v>
      </c>
    </row>
    <row r="56" spans="1:43" x14ac:dyDescent="0.25">
      <c r="A56" s="17" t="s">
        <v>297</v>
      </c>
      <c r="B56" s="8" t="s">
        <v>40</v>
      </c>
      <c r="C56" s="8" t="s">
        <v>61</v>
      </c>
      <c r="E56" s="8" t="str">
        <f t="shared" si="0"/>
        <v>FiFi-tv.fifi</v>
      </c>
      <c r="F56" s="21">
        <f>Data!AN56</f>
        <v>317634.99002545653</v>
      </c>
      <c r="G56" s="19">
        <f>Data!AP56</f>
        <v>6.7548152855074779</v>
      </c>
      <c r="H56" s="18">
        <f t="shared" si="1"/>
        <v>3.0461531455782658E-2</v>
      </c>
      <c r="I56" s="6">
        <f t="shared" si="1"/>
        <v>3.15</v>
      </c>
      <c r="J56" s="6">
        <f t="shared" si="6"/>
        <v>63.027152600987208</v>
      </c>
      <c r="K56" s="18">
        <f t="shared" si="6"/>
        <v>0.65</v>
      </c>
      <c r="L56" s="35">
        <f>Data!BL56</f>
        <v>1946.9834473517333</v>
      </c>
      <c r="P56" s="6">
        <f t="shared" si="3"/>
        <v>3500</v>
      </c>
      <c r="Q56" s="21">
        <v>31305.615705751727</v>
      </c>
      <c r="R56" s="21">
        <v>39717.592992108301</v>
      </c>
      <c r="S56" s="21">
        <v>47234.323176358317</v>
      </c>
      <c r="T56" s="21">
        <v>54111.104167212739</v>
      </c>
      <c r="U56" s="21">
        <v>60429.258161565376</v>
      </c>
      <c r="V56" s="21">
        <v>66048.187294773859</v>
      </c>
      <c r="W56" s="21">
        <v>70860.677004629702</v>
      </c>
      <c r="X56" s="21">
        <v>75198.665146393512</v>
      </c>
      <c r="Y56" s="21">
        <v>79084.065296164772</v>
      </c>
      <c r="Z56" s="21">
        <v>4862.5256496352877</v>
      </c>
      <c r="AA56" s="21">
        <v>5735.4036851466599</v>
      </c>
      <c r="AB56" s="21">
        <v>6380.5521033877903</v>
      </c>
      <c r="AC56" s="21">
        <v>6877.7966890614416</v>
      </c>
      <c r="AD56" s="21">
        <v>7268.2271101228698</v>
      </c>
      <c r="AE56" s="21">
        <v>7569.4309461422645</v>
      </c>
      <c r="AF56" s="21">
        <v>7797.2593546421167</v>
      </c>
      <c r="AG56" s="21">
        <v>7981.4277147965222</v>
      </c>
      <c r="AH56" s="21">
        <v>8130.998513142451</v>
      </c>
      <c r="AI56" s="21">
        <v>72157.591434883405</v>
      </c>
      <c r="AJ56" s="21">
        <v>82318.423322993098</v>
      </c>
      <c r="AK56" s="21">
        <v>88528.947089154986</v>
      </c>
      <c r="AL56" s="21">
        <v>92232.371381324832</v>
      </c>
      <c r="AM56" s="21">
        <v>94221.66632172768</v>
      </c>
      <c r="AN56" s="21">
        <v>95011.652456650671</v>
      </c>
      <c r="AO56" s="21">
        <v>95046.820017848935</v>
      </c>
      <c r="AP56" s="21">
        <v>94627.505127060242</v>
      </c>
      <c r="AQ56" s="21">
        <v>93924.622789326793</v>
      </c>
    </row>
    <row r="57" spans="1:43" x14ac:dyDescent="0.25">
      <c r="A57" s="17" t="s">
        <v>298</v>
      </c>
      <c r="B57" s="8" t="s">
        <v>40</v>
      </c>
      <c r="C57" s="8" t="s">
        <v>61</v>
      </c>
      <c r="E57" s="8" t="str">
        <f t="shared" si="0"/>
        <v>FiFi-tv.fifi</v>
      </c>
      <c r="F57" s="21">
        <f>Data!AN57</f>
        <v>322486.62248072354</v>
      </c>
      <c r="G57" s="19">
        <f>Data!AP57</f>
        <v>6.9739033911176911</v>
      </c>
      <c r="H57" s="18">
        <f t="shared" si="1"/>
        <v>3.0461531455782658E-2</v>
      </c>
      <c r="I57" s="6">
        <f t="shared" si="1"/>
        <v>3.15</v>
      </c>
      <c r="J57" s="6">
        <f t="shared" si="6"/>
        <v>63.027152600987208</v>
      </c>
      <c r="K57" s="18">
        <f t="shared" si="6"/>
        <v>0.65</v>
      </c>
      <c r="L57" s="35">
        <f>Data!BL57</f>
        <v>1944.8608207636205</v>
      </c>
      <c r="P57" s="6">
        <f t="shared" si="3"/>
        <v>3500</v>
      </c>
      <c r="Q57" s="21">
        <v>32858.934405939566</v>
      </c>
      <c r="R57" s="21">
        <v>41177.637566613252</v>
      </c>
      <c r="S57" s="21">
        <v>48611.011117453781</v>
      </c>
      <c r="T57" s="21">
        <v>55411.56722676599</v>
      </c>
      <c r="U57" s="21">
        <v>61659.65968924835</v>
      </c>
      <c r="V57" s="21">
        <v>67216.284878929655</v>
      </c>
      <c r="W57" s="21">
        <v>71975.407079297249</v>
      </c>
      <c r="X57" s="21">
        <v>76265.292874621286</v>
      </c>
      <c r="Y57" s="21">
        <v>80107.607070421887</v>
      </c>
      <c r="Z57" s="21">
        <v>5051.1059650553525</v>
      </c>
      <c r="AA57" s="21">
        <v>5908.0906963178932</v>
      </c>
      <c r="AB57" s="21">
        <v>6542.8003727150117</v>
      </c>
      <c r="AC57" s="21">
        <v>7032.9132809064013</v>
      </c>
      <c r="AD57" s="21">
        <v>7418.4003014862228</v>
      </c>
      <c r="AE57" s="21">
        <v>7716.2505849548425</v>
      </c>
      <c r="AF57" s="21">
        <v>7941.8468130836536</v>
      </c>
      <c r="AG57" s="21">
        <v>8124.4268441256618</v>
      </c>
      <c r="AH57" s="21">
        <v>8272.8654408212078</v>
      </c>
      <c r="AI57" s="21">
        <v>78102.729402632525</v>
      </c>
      <c r="AJ57" s="21">
        <v>88610.091720945769</v>
      </c>
      <c r="AK57" s="21">
        <v>95119.890658598655</v>
      </c>
      <c r="AL57" s="21">
        <v>99086.034777555848</v>
      </c>
      <c r="AM57" s="21">
        <v>101306.24242124193</v>
      </c>
      <c r="AN57" s="21">
        <v>102292.73140263122</v>
      </c>
      <c r="AO57" s="21">
        <v>102489.46104843188</v>
      </c>
      <c r="AP57" s="21">
        <v>102210.45607065569</v>
      </c>
      <c r="AQ57" s="21">
        <v>101629.01063838872</v>
      </c>
    </row>
    <row r="58" spans="1:43" x14ac:dyDescent="0.25">
      <c r="A58" s="17" t="s">
        <v>299</v>
      </c>
      <c r="B58" s="8" t="s">
        <v>40</v>
      </c>
      <c r="C58" s="8" t="s">
        <v>61</v>
      </c>
      <c r="E58" s="8" t="str">
        <f t="shared" si="0"/>
        <v>FiFi-tv.fifi</v>
      </c>
      <c r="F58" s="21">
        <f>Data!AN58</f>
        <v>401386.27962260752</v>
      </c>
      <c r="G58" s="19">
        <f>Data!AP58</f>
        <v>6.2238891290728731</v>
      </c>
      <c r="H58" s="18">
        <f t="shared" si="1"/>
        <v>3.0461531455782658E-2</v>
      </c>
      <c r="I58" s="6">
        <f t="shared" si="1"/>
        <v>3.15</v>
      </c>
      <c r="J58" s="6">
        <f t="shared" si="6"/>
        <v>63.027152600987208</v>
      </c>
      <c r="K58" s="18">
        <f t="shared" si="6"/>
        <v>0.65</v>
      </c>
      <c r="L58" s="35">
        <f>Data!BL58</f>
        <v>2085.2620813272074</v>
      </c>
      <c r="P58" s="6">
        <f t="shared" si="3"/>
        <v>3500</v>
      </c>
      <c r="Q58" s="21">
        <v>36426.056432645193</v>
      </c>
      <c r="R58" s="21">
        <v>45387.439493339931</v>
      </c>
      <c r="S58" s="21">
        <v>53395.089840488596</v>
      </c>
      <c r="T58" s="21">
        <v>60721.052421789645</v>
      </c>
      <c r="U58" s="21">
        <v>67451.852854654775</v>
      </c>
      <c r="V58" s="21">
        <v>73437.767558807143</v>
      </c>
      <c r="W58" s="21">
        <v>78564.563393506134</v>
      </c>
      <c r="X58" s="21">
        <v>83185.87296220992</v>
      </c>
      <c r="Y58" s="21">
        <v>87325.031701001441</v>
      </c>
      <c r="Z58" s="21">
        <v>6430.543414291209</v>
      </c>
      <c r="AA58" s="21">
        <v>7466.2135213331358</v>
      </c>
      <c r="AB58" s="21">
        <v>8234.0582884581054</v>
      </c>
      <c r="AC58" s="21">
        <v>8827.5330816391215</v>
      </c>
      <c r="AD58" s="21">
        <v>9294.7161114295886</v>
      </c>
      <c r="AE58" s="21">
        <v>9655.970140631689</v>
      </c>
      <c r="AF58" s="21">
        <v>9929.7748926793138</v>
      </c>
      <c r="AG58" s="21">
        <v>10151.50307266723</v>
      </c>
      <c r="AH58" s="21">
        <v>10331.86562426871</v>
      </c>
      <c r="AI58" s="21">
        <v>89646.359705605195</v>
      </c>
      <c r="AJ58" s="21">
        <v>100989.54879456099</v>
      </c>
      <c r="AK58" s="21">
        <v>108035.6876490248</v>
      </c>
      <c r="AL58" s="21">
        <v>112344.94720574675</v>
      </c>
      <c r="AM58" s="21">
        <v>114773.3872211423</v>
      </c>
      <c r="AN58" s="21">
        <v>115869.94834632183</v>
      </c>
      <c r="AO58" s="21">
        <v>116111.16333385961</v>
      </c>
      <c r="AP58" s="21">
        <v>115836.89033361891</v>
      </c>
      <c r="AQ58" s="21">
        <v>115233.78464607096</v>
      </c>
    </row>
    <row r="59" spans="1:43" x14ac:dyDescent="0.25">
      <c r="A59" s="17" t="s">
        <v>300</v>
      </c>
      <c r="B59" s="8" t="s">
        <v>40</v>
      </c>
      <c r="C59" s="8" t="s">
        <v>61</v>
      </c>
      <c r="E59" s="8" t="str">
        <f t="shared" si="0"/>
        <v>FiFi-tv.fifi</v>
      </c>
      <c r="F59" s="21">
        <f>Data!AN59</f>
        <v>309588.89609523199</v>
      </c>
      <c r="G59" s="19">
        <f>Data!AP59</f>
        <v>6.9990429098927924</v>
      </c>
      <c r="H59" s="18">
        <f t="shared" si="1"/>
        <v>3.0461531455782658E-2</v>
      </c>
      <c r="I59" s="6">
        <f t="shared" si="1"/>
        <v>3.15</v>
      </c>
      <c r="J59" s="6">
        <f t="shared" si="6"/>
        <v>63.027152600987208</v>
      </c>
      <c r="K59" s="18">
        <f t="shared" si="6"/>
        <v>0.65</v>
      </c>
      <c r="L59" s="35">
        <f>Data!BL59</f>
        <v>1650.6523731634045</v>
      </c>
      <c r="P59" s="6">
        <f t="shared" si="3"/>
        <v>3500</v>
      </c>
      <c r="Q59" s="21">
        <v>43428.386204839568</v>
      </c>
      <c r="R59" s="21">
        <v>51086.708622207741</v>
      </c>
      <c r="S59" s="21">
        <v>57929.919347630785</v>
      </c>
      <c r="T59" s="21">
        <v>64190.797358683987</v>
      </c>
      <c r="U59" s="21">
        <v>69942.855182045634</v>
      </c>
      <c r="V59" s="21">
        <v>75058.368459997771</v>
      </c>
      <c r="W59" s="21">
        <v>79439.649949734812</v>
      </c>
      <c r="X59" s="21">
        <v>83388.971535928169</v>
      </c>
      <c r="Y59" s="21">
        <v>86926.238032071342</v>
      </c>
      <c r="Z59" s="21">
        <v>5606.353482465528</v>
      </c>
      <c r="AA59" s="21">
        <v>6304.4380236609368</v>
      </c>
      <c r="AB59" s="21">
        <v>6819.6804054933864</v>
      </c>
      <c r="AC59" s="21">
        <v>7216.3138662588444</v>
      </c>
      <c r="AD59" s="21">
        <v>7527.3831298897167</v>
      </c>
      <c r="AE59" s="21">
        <v>7767.1150122820891</v>
      </c>
      <c r="AF59" s="21">
        <v>7948.2815805927257</v>
      </c>
      <c r="AG59" s="21">
        <v>8094.6146419629658</v>
      </c>
      <c r="AH59" s="21">
        <v>8213.3729185721768</v>
      </c>
      <c r="AI59" s="21">
        <v>80174.805859340253</v>
      </c>
      <c r="AJ59" s="21">
        <v>87907.142966434447</v>
      </c>
      <c r="AK59" s="21">
        <v>92423.473390249565</v>
      </c>
      <c r="AL59" s="21">
        <v>94907.167405096028</v>
      </c>
      <c r="AM59" s="21">
        <v>96013.249022653239</v>
      </c>
      <c r="AN59" s="21">
        <v>96183.10099966191</v>
      </c>
      <c r="AO59" s="21">
        <v>95795.996154074019</v>
      </c>
      <c r="AP59" s="21">
        <v>95072.87740122946</v>
      </c>
      <c r="AQ59" s="21">
        <v>94153.872867848564</v>
      </c>
    </row>
    <row r="60" spans="1:43" x14ac:dyDescent="0.25">
      <c r="A60" s="17" t="s">
        <v>301</v>
      </c>
      <c r="B60" s="8" t="s">
        <v>40</v>
      </c>
      <c r="C60" s="8" t="s">
        <v>61</v>
      </c>
      <c r="E60" s="8" t="str">
        <f t="shared" si="0"/>
        <v>FiFi-tv.fifi</v>
      </c>
      <c r="F60" s="21">
        <f>Data!AN60</f>
        <v>309968.77520157403</v>
      </c>
      <c r="G60" s="19">
        <f>Data!AP60</f>
        <v>6.9767010399881384</v>
      </c>
      <c r="H60" s="18">
        <f t="shared" si="1"/>
        <v>3.0461531455782658E-2</v>
      </c>
      <c r="I60" s="6">
        <f t="shared" si="1"/>
        <v>3.15</v>
      </c>
      <c r="J60" s="6">
        <f t="shared" si="6"/>
        <v>63.027152600987208</v>
      </c>
      <c r="K60" s="18">
        <f t="shared" si="6"/>
        <v>0.65</v>
      </c>
      <c r="L60" s="35">
        <f>Data!BL60</f>
        <v>1731.9975466831138</v>
      </c>
      <c r="P60" s="6">
        <f t="shared" si="3"/>
        <v>3500</v>
      </c>
      <c r="Q60" s="21">
        <v>26477.473036910604</v>
      </c>
      <c r="R60" s="21">
        <v>34007.174154104345</v>
      </c>
      <c r="S60" s="21">
        <v>40735.532169263432</v>
      </c>
      <c r="T60" s="21">
        <v>46891.031865701007</v>
      </c>
      <c r="U60" s="21">
        <v>52546.520297033712</v>
      </c>
      <c r="V60" s="21">
        <v>57576.117315519383</v>
      </c>
      <c r="W60" s="21">
        <v>61883.861487955393</v>
      </c>
      <c r="X60" s="21">
        <v>65766.868331395584</v>
      </c>
      <c r="Y60" s="21">
        <v>69244.757757170766</v>
      </c>
      <c r="Z60" s="21">
        <v>5321.7781093690719</v>
      </c>
      <c r="AA60" s="21">
        <v>6068.6349549577981</v>
      </c>
      <c r="AB60" s="21">
        <v>6620.6983156201941</v>
      </c>
      <c r="AC60" s="21">
        <v>7046.2456572564588</v>
      </c>
      <c r="AD60" s="21">
        <v>7380.4054470172023</v>
      </c>
      <c r="AE60" s="21">
        <v>7638.2198104867412</v>
      </c>
      <c r="AF60" s="21">
        <v>7833.2419042773945</v>
      </c>
      <c r="AG60" s="21">
        <v>7990.9009555006141</v>
      </c>
      <c r="AH60" s="21">
        <v>8118.9493801125909</v>
      </c>
      <c r="AI60" s="21">
        <v>90477.159804286523</v>
      </c>
      <c r="AJ60" s="21">
        <v>99360.839020817337</v>
      </c>
      <c r="AK60" s="21">
        <v>104764.96122644722</v>
      </c>
      <c r="AL60" s="21">
        <v>107961.54876002706</v>
      </c>
      <c r="AM60" s="21">
        <v>109649.75912984426</v>
      </c>
      <c r="AN60" s="21">
        <v>110286.04738524529</v>
      </c>
      <c r="AO60" s="21">
        <v>110264.2273732045</v>
      </c>
      <c r="AP60" s="21">
        <v>109846.03173965693</v>
      </c>
      <c r="AQ60" s="21">
        <v>109182.21238193329</v>
      </c>
    </row>
    <row r="61" spans="1:43" x14ac:dyDescent="0.25">
      <c r="A61" s="17" t="s">
        <v>272</v>
      </c>
      <c r="B61" s="8" t="s">
        <v>40</v>
      </c>
      <c r="C61" s="8" t="s">
        <v>61</v>
      </c>
      <c r="E61" s="8" t="str">
        <f t="shared" si="0"/>
        <v>FiFi-tv.fifi</v>
      </c>
      <c r="F61" s="21">
        <f>Data!AN61</f>
        <v>454180.53004536044</v>
      </c>
      <c r="G61" s="19">
        <f>Data!AP61</f>
        <v>6.0080329106190753</v>
      </c>
      <c r="H61" s="18">
        <f t="shared" si="1"/>
        <v>3.0461531455782658E-2</v>
      </c>
      <c r="I61" s="6">
        <f t="shared" si="1"/>
        <v>3.15</v>
      </c>
      <c r="J61" s="6">
        <f t="shared" si="6"/>
        <v>63.027152600987208</v>
      </c>
      <c r="K61" s="18">
        <f t="shared" si="6"/>
        <v>0.65</v>
      </c>
      <c r="L61" s="35">
        <f>Data!BL61</f>
        <v>2385.2246421647269</v>
      </c>
      <c r="P61" s="6">
        <f t="shared" si="3"/>
        <v>3500</v>
      </c>
      <c r="Q61" s="21">
        <v>25488.244052136804</v>
      </c>
      <c r="R61" s="21">
        <v>35682.070924784028</v>
      </c>
      <c r="S61" s="21">
        <v>44791.077322728073</v>
      </c>
      <c r="T61" s="21">
        <v>53124.343895933525</v>
      </c>
      <c r="U61" s="21">
        <v>60780.855533182876</v>
      </c>
      <c r="V61" s="21">
        <v>67590.001592142406</v>
      </c>
      <c r="W61" s="21">
        <v>73421.922358279131</v>
      </c>
      <c r="X61" s="21">
        <v>78678.80655407875</v>
      </c>
      <c r="Y61" s="21">
        <v>83387.247462434098</v>
      </c>
      <c r="Z61" s="21">
        <v>7023.2687637591825</v>
      </c>
      <c r="AA61" s="21">
        <v>8245.7558632545661</v>
      </c>
      <c r="AB61" s="21">
        <v>9151.2801314649223</v>
      </c>
      <c r="AC61" s="21">
        <v>9850.5888066502303</v>
      </c>
      <c r="AD61" s="21">
        <v>10400.670901283156</v>
      </c>
      <c r="AE61" s="21">
        <v>10825.736379328364</v>
      </c>
      <c r="AF61" s="21">
        <v>11147.713416412589</v>
      </c>
      <c r="AG61" s="21">
        <v>11408.314968338798</v>
      </c>
      <c r="AH61" s="21">
        <v>11620.19901804322</v>
      </c>
      <c r="AI61" s="21">
        <v>107429.25004714576</v>
      </c>
      <c r="AJ61" s="21">
        <v>120371.36276321145</v>
      </c>
      <c r="AK61" s="21">
        <v>128399.67812029943</v>
      </c>
      <c r="AL61" s="21">
        <v>133301.04058295744</v>
      </c>
      <c r="AM61" s="21">
        <v>136054.9996292133</v>
      </c>
      <c r="AN61" s="21">
        <v>137290.34682123421</v>
      </c>
      <c r="AO61" s="21">
        <v>137551.93925618433</v>
      </c>
      <c r="AP61" s="21">
        <v>137227.01856705756</v>
      </c>
      <c r="AQ61" s="21">
        <v>136528.54764185939</v>
      </c>
    </row>
    <row r="62" spans="1:43" x14ac:dyDescent="0.25">
      <c r="A62" s="17" t="s">
        <v>273</v>
      </c>
      <c r="B62" s="8" t="s">
        <v>40</v>
      </c>
      <c r="C62" s="8" t="s">
        <v>61</v>
      </c>
      <c r="E62" s="8" t="str">
        <f t="shared" si="0"/>
        <v>FiFi-tv.fifi</v>
      </c>
      <c r="F62" s="21">
        <f>Data!AN62</f>
        <v>455011.73547455797</v>
      </c>
      <c r="G62" s="19">
        <f>Data!AP62</f>
        <v>6.0449284141776669</v>
      </c>
      <c r="H62" s="18">
        <f t="shared" si="1"/>
        <v>3.0461531455782658E-2</v>
      </c>
      <c r="I62" s="6">
        <f t="shared" si="1"/>
        <v>3.15</v>
      </c>
      <c r="J62" s="6">
        <f t="shared" si="6"/>
        <v>63.027152600987208</v>
      </c>
      <c r="K62" s="18">
        <f t="shared" si="6"/>
        <v>0.65</v>
      </c>
      <c r="L62" s="35">
        <f>Data!BL62</f>
        <v>2385.2246421647269</v>
      </c>
      <c r="P62" s="6">
        <f t="shared" si="3"/>
        <v>3500</v>
      </c>
      <c r="Q62" s="21">
        <v>35434.115186733194</v>
      </c>
      <c r="R62" s="21">
        <v>45561.887603033436</v>
      </c>
      <c r="S62" s="21">
        <v>54611.819892382468</v>
      </c>
      <c r="T62" s="21">
        <v>62891.229682304715</v>
      </c>
      <c r="U62" s="21">
        <v>70498.105687057046</v>
      </c>
      <c r="V62" s="21">
        <v>77263.13035969928</v>
      </c>
      <c r="W62" s="21">
        <v>83057.232378974528</v>
      </c>
      <c r="X62" s="21">
        <v>88280.044035600004</v>
      </c>
      <c r="Y62" s="21">
        <v>92957.955501420496</v>
      </c>
      <c r="Z62" s="21">
        <v>6951.7298831461858</v>
      </c>
      <c r="AA62" s="21">
        <v>8181.0355109079828</v>
      </c>
      <c r="AB62" s="21">
        <v>9093.2227452235911</v>
      </c>
      <c r="AC62" s="21">
        <v>9798.8024155327203</v>
      </c>
      <c r="AD62" s="21">
        <v>10354.630495470567</v>
      </c>
      <c r="AE62" s="21">
        <v>10784.705360617032</v>
      </c>
      <c r="AF62" s="21">
        <v>11110.854417238155</v>
      </c>
      <c r="AG62" s="21">
        <v>11375.100641658843</v>
      </c>
      <c r="AH62" s="21">
        <v>11590.143994478229</v>
      </c>
      <c r="AI62" s="21">
        <v>96937.419732969662</v>
      </c>
      <c r="AJ62" s="21">
        <v>110217.50055141169</v>
      </c>
      <c r="AK62" s="21">
        <v>118537.00383712102</v>
      </c>
      <c r="AL62" s="21">
        <v>123692.90662937975</v>
      </c>
      <c r="AM62" s="21">
        <v>126669.84462914182</v>
      </c>
      <c r="AN62" s="21">
        <v>128094.10104002422</v>
      </c>
      <c r="AO62" s="21">
        <v>128510.37427457172</v>
      </c>
      <c r="AP62" s="21">
        <v>128319.21357551657</v>
      </c>
      <c r="AQ62" s="21">
        <v>127736.05538197058</v>
      </c>
    </row>
    <row r="63" spans="1:43" x14ac:dyDescent="0.25">
      <c r="A63" s="17" t="s">
        <v>274</v>
      </c>
      <c r="B63" s="8" t="s">
        <v>40</v>
      </c>
      <c r="C63" s="8" t="s">
        <v>61</v>
      </c>
      <c r="E63" s="8" t="str">
        <f t="shared" si="0"/>
        <v>FiFi-tv.fifi</v>
      </c>
      <c r="F63" s="21">
        <f>Data!AN63</f>
        <v>290055.894256228</v>
      </c>
      <c r="G63" s="19">
        <f>Data!AP63</f>
        <v>7.3475859223576458</v>
      </c>
      <c r="H63" s="18">
        <f t="shared" si="1"/>
        <v>3.0461531455782658E-2</v>
      </c>
      <c r="I63" s="6">
        <f t="shared" si="1"/>
        <v>3.15</v>
      </c>
      <c r="J63" s="6">
        <f t="shared" si="6"/>
        <v>63.027152600987208</v>
      </c>
      <c r="K63" s="18">
        <f t="shared" si="6"/>
        <v>0.65</v>
      </c>
      <c r="L63" s="35">
        <f>Data!BL63</f>
        <v>2385.2246421647269</v>
      </c>
      <c r="P63" s="6">
        <f t="shared" si="3"/>
        <v>3500</v>
      </c>
      <c r="Q63" s="21">
        <v>0</v>
      </c>
      <c r="R63" s="21">
        <v>12069.014806697527</v>
      </c>
      <c r="S63" s="21">
        <v>21657.161175063175</v>
      </c>
      <c r="T63" s="21">
        <v>30428.293202781431</v>
      </c>
      <c r="U63" s="21">
        <v>38487.495459100719</v>
      </c>
      <c r="V63" s="21">
        <v>45654.712543349313</v>
      </c>
      <c r="W63" s="21">
        <v>51793.389604075295</v>
      </c>
      <c r="X63" s="21">
        <v>57326.740030691777</v>
      </c>
      <c r="Y63" s="21">
        <v>62282.83319118584</v>
      </c>
      <c r="Z63" s="21">
        <v>3216.2153883537489</v>
      </c>
      <c r="AA63" s="21">
        <v>4269.8515807353942</v>
      </c>
      <c r="AB63" s="21">
        <v>5012.7375318753711</v>
      </c>
      <c r="AC63" s="21">
        <v>5585.9709817620005</v>
      </c>
      <c r="AD63" s="21">
        <v>6036.5627537926084</v>
      </c>
      <c r="AE63" s="21">
        <v>6384.5164460471788</v>
      </c>
      <c r="AF63" s="21">
        <v>6647.931810149099</v>
      </c>
      <c r="AG63" s="21">
        <v>6861.0253931212519</v>
      </c>
      <c r="AH63" s="21">
        <v>7034.204072839133</v>
      </c>
      <c r="AI63" s="21">
        <v>74438.969568824818</v>
      </c>
      <c r="AJ63" s="21">
        <v>86756.254493581437</v>
      </c>
      <c r="AK63" s="21">
        <v>94362.125948232875</v>
      </c>
      <c r="AL63" s="21">
        <v>98858.422304340871</v>
      </c>
      <c r="AM63" s="21">
        <v>101228.11959486376</v>
      </c>
      <c r="AN63" s="21">
        <v>102114.25441076764</v>
      </c>
      <c r="AO63" s="21">
        <v>102072.29846621677</v>
      </c>
      <c r="AP63" s="21">
        <v>101470.97678233174</v>
      </c>
      <c r="AQ63" s="21">
        <v>100523.08609365259</v>
      </c>
    </row>
    <row r="64" spans="1:43" x14ac:dyDescent="0.25">
      <c r="A64" s="17" t="s">
        <v>275</v>
      </c>
      <c r="B64" s="8" t="s">
        <v>40</v>
      </c>
      <c r="C64" s="8" t="s">
        <v>61</v>
      </c>
      <c r="E64" s="8" t="str">
        <f t="shared" si="0"/>
        <v>FiFi-tv.fifi</v>
      </c>
      <c r="F64" s="21">
        <f>Data!AN64</f>
        <v>348451.97318493499</v>
      </c>
      <c r="G64" s="19">
        <f>Data!AP64</f>
        <v>6.6816214516324974</v>
      </c>
      <c r="H64" s="18">
        <f t="shared" si="1"/>
        <v>3.0461531455782658E-2</v>
      </c>
      <c r="I64" s="6">
        <f t="shared" si="1"/>
        <v>3.15</v>
      </c>
      <c r="J64" s="6">
        <f t="shared" si="6"/>
        <v>63.027152600987208</v>
      </c>
      <c r="K64" s="18">
        <f t="shared" si="6"/>
        <v>0.65</v>
      </c>
      <c r="L64" s="35">
        <f>Data!BL64</f>
        <v>2011.4207803329416</v>
      </c>
      <c r="P64" s="6">
        <f t="shared" si="3"/>
        <v>3500</v>
      </c>
      <c r="Q64" s="21">
        <v>57978.295746236166</v>
      </c>
      <c r="R64" s="21">
        <v>66221.410677180902</v>
      </c>
      <c r="S64" s="21">
        <v>74243.035612563399</v>
      </c>
      <c r="T64" s="21">
        <v>81582.165878197469</v>
      </c>
      <c r="U64" s="21">
        <v>88324.750975893359</v>
      </c>
      <c r="V64" s="21">
        <v>94321.189148914607</v>
      </c>
      <c r="W64" s="21">
        <v>99456.937514072502</v>
      </c>
      <c r="X64" s="21">
        <v>104086.35226724838</v>
      </c>
      <c r="Y64" s="21">
        <v>108232.74666065791</v>
      </c>
      <c r="Z64" s="21">
        <v>5608.0480489185811</v>
      </c>
      <c r="AA64" s="21">
        <v>6515.4983270771972</v>
      </c>
      <c r="AB64" s="21">
        <v>7186.2710009546881</v>
      </c>
      <c r="AC64" s="21">
        <v>7703.3188912795895</v>
      </c>
      <c r="AD64" s="21">
        <v>8109.3326780756761</v>
      </c>
      <c r="AE64" s="21">
        <v>8422.5842329004754</v>
      </c>
      <c r="AF64" s="21">
        <v>8659.5419402541975</v>
      </c>
      <c r="AG64" s="21">
        <v>8851.1021857866144</v>
      </c>
      <c r="AH64" s="21">
        <v>9006.6848325365154</v>
      </c>
      <c r="AI64" s="21">
        <v>60054.894811900362</v>
      </c>
      <c r="AJ64" s="21">
        <v>70910.983502184259</v>
      </c>
      <c r="AK64" s="21">
        <v>77007.183190690266</v>
      </c>
      <c r="AL64" s="21">
        <v>80550.415492932196</v>
      </c>
      <c r="AM64" s="21">
        <v>82353.246241909408</v>
      </c>
      <c r="AN64" s="21">
        <v>82949.8472405832</v>
      </c>
      <c r="AO64" s="21">
        <v>82801.373232265803</v>
      </c>
      <c r="AP64" s="21">
        <v>82203.747573452478</v>
      </c>
      <c r="AQ64" s="21">
        <v>81331.917882624562</v>
      </c>
    </row>
    <row r="65" spans="1:43" x14ac:dyDescent="0.25">
      <c r="A65" s="17" t="s">
        <v>276</v>
      </c>
      <c r="B65" s="8" t="s">
        <v>40</v>
      </c>
      <c r="C65" s="8" t="s">
        <v>61</v>
      </c>
      <c r="E65" s="8" t="str">
        <f t="shared" si="0"/>
        <v>FiFi-tv.fifi</v>
      </c>
      <c r="F65" s="21">
        <f>Data!AN65</f>
        <v>427408.08445701201</v>
      </c>
      <c r="G65" s="19">
        <f>Data!AP65</f>
        <v>6.1680815445545676</v>
      </c>
      <c r="H65" s="18">
        <f t="shared" si="1"/>
        <v>3.0461531455782658E-2</v>
      </c>
      <c r="I65" s="6">
        <f t="shared" si="1"/>
        <v>3.15</v>
      </c>
      <c r="J65" s="6">
        <f t="shared" si="6"/>
        <v>63.027152600987208</v>
      </c>
      <c r="K65" s="18">
        <f t="shared" si="6"/>
        <v>0.65</v>
      </c>
      <c r="L65" s="35">
        <f>Data!BL65</f>
        <v>2011.4207803329416</v>
      </c>
      <c r="P65" s="6">
        <f t="shared" si="3"/>
        <v>3500</v>
      </c>
      <c r="Q65" s="21">
        <v>46112.582028727738</v>
      </c>
      <c r="R65" s="21">
        <v>54745.106571509372</v>
      </c>
      <c r="S65" s="21">
        <v>62458.844254533906</v>
      </c>
      <c r="T65" s="21">
        <v>69516.118117935082</v>
      </c>
      <c r="U65" s="21">
        <v>75999.8917479558</v>
      </c>
      <c r="V65" s="21">
        <v>81766.14050127448</v>
      </c>
      <c r="W65" s="21">
        <v>86704.765417604503</v>
      </c>
      <c r="X65" s="21">
        <v>91156.475913886432</v>
      </c>
      <c r="Y65" s="21">
        <v>95143.717510250572</v>
      </c>
      <c r="Z65" s="21">
        <v>7467.0978970328388</v>
      </c>
      <c r="AA65" s="21">
        <v>8464.8728514975192</v>
      </c>
      <c r="AB65" s="21">
        <v>9203.7444760810722</v>
      </c>
      <c r="AC65" s="21">
        <v>9774.2215545595736</v>
      </c>
      <c r="AD65" s="21">
        <v>10222.85600696706</v>
      </c>
      <c r="AE65" s="21">
        <v>10569.460130273315</v>
      </c>
      <c r="AF65" s="21">
        <v>10831.956992908817</v>
      </c>
      <c r="AG65" s="21">
        <v>11044.384017481894</v>
      </c>
      <c r="AH65" s="21">
        <v>11217.07497417466</v>
      </c>
      <c r="AI65" s="21">
        <v>98969.074470994237</v>
      </c>
      <c r="AJ65" s="21">
        <v>109722.77536730758</v>
      </c>
      <c r="AK65" s="21">
        <v>116364.91204315796</v>
      </c>
      <c r="AL65" s="21">
        <v>120391.69796872395</v>
      </c>
      <c r="AM65" s="21">
        <v>122624.64808006301</v>
      </c>
      <c r="AN65" s="21">
        <v>123592.72918987459</v>
      </c>
      <c r="AO65" s="21">
        <v>123754.2757434099</v>
      </c>
      <c r="AP65" s="21">
        <v>123429.90695810459</v>
      </c>
      <c r="AQ65" s="21">
        <v>122797.95685583804</v>
      </c>
    </row>
    <row r="66" spans="1:43" x14ac:dyDescent="0.25">
      <c r="A66" s="17" t="s">
        <v>277</v>
      </c>
      <c r="B66" s="8" t="s">
        <v>40</v>
      </c>
      <c r="C66" s="8" t="s">
        <v>61</v>
      </c>
      <c r="E66" s="8" t="str">
        <f t="shared" si="0"/>
        <v>FiFi-tv.fifi</v>
      </c>
      <c r="F66" s="21">
        <f>Data!AN66</f>
        <v>330189.49929959601</v>
      </c>
      <c r="G66" s="19">
        <f>Data!AP66</f>
        <v>6.4579352380155601</v>
      </c>
      <c r="H66" s="18">
        <f t="shared" si="1"/>
        <v>3.0461531455782658E-2</v>
      </c>
      <c r="I66" s="6">
        <f t="shared" si="1"/>
        <v>3.15</v>
      </c>
      <c r="J66" s="6">
        <f t="shared" si="6"/>
        <v>63.027152600987208</v>
      </c>
      <c r="K66" s="18">
        <f t="shared" si="6"/>
        <v>0.65</v>
      </c>
      <c r="L66" s="35">
        <f>Data!BL66</f>
        <v>2011.4207803329416</v>
      </c>
      <c r="P66" s="6">
        <f t="shared" si="3"/>
        <v>3500</v>
      </c>
      <c r="Q66" s="21">
        <v>9113.9355664910345</v>
      </c>
      <c r="R66" s="21">
        <v>17820.934362847423</v>
      </c>
      <c r="S66" s="21">
        <v>25601.401461582329</v>
      </c>
      <c r="T66" s="21">
        <v>32719.036186764475</v>
      </c>
      <c r="U66" s="21">
        <v>39258.830001598471</v>
      </c>
      <c r="V66" s="21">
        <v>45074.822016215403</v>
      </c>
      <c r="W66" s="21">
        <v>50056.159741327392</v>
      </c>
      <c r="X66" s="21">
        <v>54546.308168123935</v>
      </c>
      <c r="Y66" s="21">
        <v>58568.020339562099</v>
      </c>
      <c r="Z66" s="21">
        <v>4678.855403126664</v>
      </c>
      <c r="AA66" s="21">
        <v>5642.6434083728864</v>
      </c>
      <c r="AB66" s="21">
        <v>6356.7913983546023</v>
      </c>
      <c r="AC66" s="21">
        <v>6908.4730779396632</v>
      </c>
      <c r="AD66" s="21">
        <v>7342.5583631018535</v>
      </c>
      <c r="AE66" s="21">
        <v>7678.075820854122</v>
      </c>
      <c r="AF66" s="21">
        <v>7932.2803314882794</v>
      </c>
      <c r="AG66" s="21">
        <v>8138.0686517721706</v>
      </c>
      <c r="AH66" s="21">
        <v>8305.4163309225733</v>
      </c>
      <c r="AI66" s="21">
        <v>86065.661755017194</v>
      </c>
      <c r="AJ66" s="21">
        <v>96964.516599988186</v>
      </c>
      <c r="AK66" s="21">
        <v>103711.60213068513</v>
      </c>
      <c r="AL66" s="21">
        <v>107816.54976559689</v>
      </c>
      <c r="AM66" s="21">
        <v>110107.13412772467</v>
      </c>
      <c r="AN66" s="21">
        <v>111116.40465527923</v>
      </c>
      <c r="AO66" s="21">
        <v>111306.22117086072</v>
      </c>
      <c r="AP66" s="21">
        <v>111002.32082623433</v>
      </c>
      <c r="AQ66" s="21">
        <v>110384.87814848052</v>
      </c>
    </row>
    <row r="68" spans="1:43" x14ac:dyDescent="0.25">
      <c r="A68" s="16" t="s">
        <v>328</v>
      </c>
      <c r="B68" s="8" t="s">
        <v>40</v>
      </c>
      <c r="C68" s="8" t="s">
        <v>61</v>
      </c>
      <c r="D68" s="8" t="str">
        <f>A68&amp;"-generic-cofi"</f>
        <v>Week_40_old-generic-cofi</v>
      </c>
      <c r="E68" s="8" t="str">
        <f>IF(RIGHT(A68,3)="old","Initial",B68&amp;"-"&amp;C68)</f>
        <v>Initial</v>
      </c>
      <c r="H68" s="25">
        <f>SUMIFS(Data!N$2:N$48,Data!$L$2:$L$48,$C68,Data!$M$2:$M$48,RIGHT($D68,4))</f>
        <v>4.1802592378385852E-3</v>
      </c>
      <c r="I68" s="42">
        <f>VLOOKUP(C68,parms,8,FALSE)</f>
        <v>3.15</v>
      </c>
      <c r="J68" s="28">
        <f>SUMIFS(Data!O$2:O$48,Data!$L$2:$L$48,$C68,Data!$M$2:$M$48,RIGHT($D68,4))</f>
        <v>84.453237241467946</v>
      </c>
      <c r="K68" s="25">
        <f>SUMIFS(Data!Q$2:Q$48,Data!$L$2:$L$48,$C68,Data!$M$2:$M$48,RIGHT($D68,4))</f>
        <v>0.65</v>
      </c>
      <c r="L68" s="35">
        <f>Data!BL2</f>
        <v>1830.26323436441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8.245494287535962</v>
      </c>
      <c r="AA68" s="21">
        <v>8.245494287535962</v>
      </c>
      <c r="AB68" s="21">
        <v>8.245494287535962</v>
      </c>
      <c r="AC68" s="21">
        <v>8.245494287535962</v>
      </c>
      <c r="AD68" s="21">
        <v>8.245494287535962</v>
      </c>
      <c r="AE68" s="21">
        <v>8.245494287535962</v>
      </c>
      <c r="AF68" s="21">
        <v>8.245494287535962</v>
      </c>
      <c r="AG68" s="21">
        <v>8.245494287535962</v>
      </c>
      <c r="AH68" s="21">
        <v>8.245494287535962</v>
      </c>
      <c r="AI68" s="21">
        <v>184.49269313336731</v>
      </c>
      <c r="AJ68" s="21">
        <v>184.49269313336731</v>
      </c>
      <c r="AK68" s="21">
        <v>184.49269313336731</v>
      </c>
      <c r="AL68" s="21">
        <v>184.49269313336731</v>
      </c>
      <c r="AM68" s="21">
        <v>184.49269313336731</v>
      </c>
      <c r="AN68" s="21">
        <v>184.49269313336731</v>
      </c>
      <c r="AO68" s="21">
        <v>184.49269313336731</v>
      </c>
      <c r="AP68" s="21">
        <v>184.49269313336731</v>
      </c>
      <c r="AQ68" s="21">
        <v>184.49269313336731</v>
      </c>
    </row>
    <row r="69" spans="1:43" x14ac:dyDescent="0.25">
      <c r="A69" s="16" t="s">
        <v>316</v>
      </c>
      <c r="B69" s="8" t="s">
        <v>40</v>
      </c>
      <c r="C69" s="8" t="s">
        <v>61</v>
      </c>
      <c r="D69" s="8" t="str">
        <f t="shared" ref="D69:D132" si="7">A69&amp;"-generic-cofi"</f>
        <v>Week_41_old-generic-cofi</v>
      </c>
      <c r="E69" s="8" t="str">
        <f t="shared" ref="E69:E132" si="8">IF(RIGHT(A69,3)="old","Initial",B69&amp;"-"&amp;C69)</f>
        <v>Initial</v>
      </c>
      <c r="H69" s="18">
        <f t="shared" ref="H69:I132" si="9">H68</f>
        <v>4.1802592378385852E-3</v>
      </c>
      <c r="I69" s="6">
        <f>I68</f>
        <v>3.15</v>
      </c>
      <c r="J69" s="6">
        <f t="shared" ref="J69:K84" si="10">J68</f>
        <v>84.453237241467946</v>
      </c>
      <c r="K69" s="18">
        <f t="shared" si="10"/>
        <v>0.65</v>
      </c>
      <c r="L69" s="35">
        <f>Data!BL3</f>
        <v>1725.3903664173188</v>
      </c>
      <c r="P69" s="6"/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65.774375256715459</v>
      </c>
      <c r="AA69" s="21">
        <v>65.774375256715459</v>
      </c>
      <c r="AB69" s="21">
        <v>65.774375256715459</v>
      </c>
      <c r="AC69" s="21">
        <v>65.774375256715459</v>
      </c>
      <c r="AD69" s="21">
        <v>65.774375256715459</v>
      </c>
      <c r="AE69" s="21">
        <v>65.774375256715459</v>
      </c>
      <c r="AF69" s="21">
        <v>65.774375256715459</v>
      </c>
      <c r="AG69" s="21">
        <v>65.774375256715459</v>
      </c>
      <c r="AH69" s="21">
        <v>65.774375256715459</v>
      </c>
      <c r="AI69" s="21">
        <v>1286.9030965362329</v>
      </c>
      <c r="AJ69" s="21">
        <v>1286.9030965362329</v>
      </c>
      <c r="AK69" s="21">
        <v>1286.9030965362329</v>
      </c>
      <c r="AL69" s="21">
        <v>1286.9030965362329</v>
      </c>
      <c r="AM69" s="21">
        <v>1286.9030965362329</v>
      </c>
      <c r="AN69" s="21">
        <v>1286.9030965362329</v>
      </c>
      <c r="AO69" s="21">
        <v>1286.9030965362329</v>
      </c>
      <c r="AP69" s="21">
        <v>1286.9030965362329</v>
      </c>
      <c r="AQ69" s="21">
        <v>1286.9030965362329</v>
      </c>
    </row>
    <row r="70" spans="1:43" x14ac:dyDescent="0.25">
      <c r="A70" s="16" t="s">
        <v>317</v>
      </c>
      <c r="B70" s="8" t="s">
        <v>40</v>
      </c>
      <c r="C70" s="8" t="s">
        <v>61</v>
      </c>
      <c r="D70" s="8" t="str">
        <f t="shared" si="7"/>
        <v>Week_42_old-generic-cofi</v>
      </c>
      <c r="E70" s="8" t="str">
        <f t="shared" si="8"/>
        <v>Initial</v>
      </c>
      <c r="H70" s="18">
        <f t="shared" si="9"/>
        <v>4.1802592378385852E-3</v>
      </c>
      <c r="I70" s="6">
        <f t="shared" si="9"/>
        <v>3.15</v>
      </c>
      <c r="J70" s="6">
        <f t="shared" si="10"/>
        <v>84.453237241467946</v>
      </c>
      <c r="K70" s="18">
        <f t="shared" si="10"/>
        <v>0.65</v>
      </c>
      <c r="L70" s="35">
        <f>Data!BL4</f>
        <v>1946.9834473517333</v>
      </c>
      <c r="P70" s="6"/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42.759479536158494</v>
      </c>
      <c r="AA70" s="21">
        <v>42.759479536158494</v>
      </c>
      <c r="AB70" s="21">
        <v>42.759479536158494</v>
      </c>
      <c r="AC70" s="21">
        <v>42.759479536158494</v>
      </c>
      <c r="AD70" s="21">
        <v>42.759479536158494</v>
      </c>
      <c r="AE70" s="21">
        <v>42.759479536158494</v>
      </c>
      <c r="AF70" s="21">
        <v>42.759479536158494</v>
      </c>
      <c r="AG70" s="21">
        <v>42.759479536158494</v>
      </c>
      <c r="AH70" s="21">
        <v>42.759479536158494</v>
      </c>
      <c r="AI70" s="21">
        <v>860.39271099527093</v>
      </c>
      <c r="AJ70" s="21">
        <v>860.39271099527093</v>
      </c>
      <c r="AK70" s="21">
        <v>860.39271099527093</v>
      </c>
      <c r="AL70" s="21">
        <v>860.39271099527093</v>
      </c>
      <c r="AM70" s="21">
        <v>860.39271099527093</v>
      </c>
      <c r="AN70" s="21">
        <v>860.39271099527093</v>
      </c>
      <c r="AO70" s="21">
        <v>860.39271099527093</v>
      </c>
      <c r="AP70" s="21">
        <v>860.39271099527093</v>
      </c>
      <c r="AQ70" s="21">
        <v>860.39271099527093</v>
      </c>
    </row>
    <row r="71" spans="1:43" x14ac:dyDescent="0.25">
      <c r="A71" s="16" t="s">
        <v>318</v>
      </c>
      <c r="B71" s="8" t="s">
        <v>40</v>
      </c>
      <c r="C71" s="8" t="s">
        <v>61</v>
      </c>
      <c r="D71" s="8" t="str">
        <f t="shared" si="7"/>
        <v>Week_43_old-generic-cofi</v>
      </c>
      <c r="E71" s="8" t="str">
        <f t="shared" si="8"/>
        <v>Initial</v>
      </c>
      <c r="H71" s="18">
        <f t="shared" si="9"/>
        <v>4.1802592378385852E-3</v>
      </c>
      <c r="I71" s="6">
        <f t="shared" si="9"/>
        <v>3.15</v>
      </c>
      <c r="J71" s="6">
        <f t="shared" si="10"/>
        <v>84.453237241467946</v>
      </c>
      <c r="K71" s="18">
        <f t="shared" si="10"/>
        <v>0.65</v>
      </c>
      <c r="L71" s="35">
        <f>Data!BL5</f>
        <v>1944.8608207636205</v>
      </c>
      <c r="P71" s="6"/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120.30841098177812</v>
      </c>
      <c r="AA71" s="21">
        <v>120.30841098177812</v>
      </c>
      <c r="AB71" s="21">
        <v>120.30841098177812</v>
      </c>
      <c r="AC71" s="21">
        <v>120.30841098177812</v>
      </c>
      <c r="AD71" s="21">
        <v>120.30841098177812</v>
      </c>
      <c r="AE71" s="21">
        <v>120.30841098177812</v>
      </c>
      <c r="AF71" s="21">
        <v>120.30841098177812</v>
      </c>
      <c r="AG71" s="21">
        <v>120.30841098177812</v>
      </c>
      <c r="AH71" s="21">
        <v>120.30841098177812</v>
      </c>
      <c r="AI71" s="21">
        <v>2693.1983551917406</v>
      </c>
      <c r="AJ71" s="21">
        <v>2693.1983551917406</v>
      </c>
      <c r="AK71" s="21">
        <v>2693.1983551917406</v>
      </c>
      <c r="AL71" s="21">
        <v>2693.1983551917406</v>
      </c>
      <c r="AM71" s="21">
        <v>2693.1983551917406</v>
      </c>
      <c r="AN71" s="21">
        <v>2693.1983551917406</v>
      </c>
      <c r="AO71" s="21">
        <v>2693.1983551917406</v>
      </c>
      <c r="AP71" s="21">
        <v>2693.1983551917406</v>
      </c>
      <c r="AQ71" s="21">
        <v>2693.1983551917406</v>
      </c>
    </row>
    <row r="72" spans="1:43" x14ac:dyDescent="0.25">
      <c r="A72" s="16" t="s">
        <v>319</v>
      </c>
      <c r="B72" s="8" t="s">
        <v>40</v>
      </c>
      <c r="C72" s="8" t="s">
        <v>61</v>
      </c>
      <c r="D72" s="8" t="str">
        <f t="shared" si="7"/>
        <v>Week_44_old-generic-cofi</v>
      </c>
      <c r="E72" s="8" t="str">
        <f t="shared" si="8"/>
        <v>Initial</v>
      </c>
      <c r="H72" s="18">
        <f t="shared" si="9"/>
        <v>4.1802592378385852E-3</v>
      </c>
      <c r="I72" s="6">
        <f t="shared" si="9"/>
        <v>3.15</v>
      </c>
      <c r="J72" s="6">
        <f t="shared" si="10"/>
        <v>84.453237241467946</v>
      </c>
      <c r="K72" s="18">
        <f t="shared" si="10"/>
        <v>0.65</v>
      </c>
      <c r="L72" s="35">
        <f>Data!BL6</f>
        <v>2085.2620813272074</v>
      </c>
      <c r="P72" s="6"/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85.467946488302985</v>
      </c>
      <c r="AA72" s="21">
        <v>85.467946488302985</v>
      </c>
      <c r="AB72" s="21">
        <v>85.467946488302985</v>
      </c>
      <c r="AC72" s="21">
        <v>85.467946488302985</v>
      </c>
      <c r="AD72" s="21">
        <v>85.467946488302985</v>
      </c>
      <c r="AE72" s="21">
        <v>85.467946488302985</v>
      </c>
      <c r="AF72" s="21">
        <v>85.467946488302985</v>
      </c>
      <c r="AG72" s="21">
        <v>85.467946488302985</v>
      </c>
      <c r="AH72" s="21">
        <v>85.467946488302985</v>
      </c>
      <c r="AI72" s="21">
        <v>1951.6766972622261</v>
      </c>
      <c r="AJ72" s="21">
        <v>1951.6766972622261</v>
      </c>
      <c r="AK72" s="21">
        <v>1951.6766972622261</v>
      </c>
      <c r="AL72" s="21">
        <v>1951.6766972622261</v>
      </c>
      <c r="AM72" s="21">
        <v>1951.6766972622261</v>
      </c>
      <c r="AN72" s="21">
        <v>1951.6766972622261</v>
      </c>
      <c r="AO72" s="21">
        <v>1951.6766972622261</v>
      </c>
      <c r="AP72" s="21">
        <v>1951.6766972622261</v>
      </c>
      <c r="AQ72" s="21">
        <v>1951.6766972622261</v>
      </c>
    </row>
    <row r="73" spans="1:43" x14ac:dyDescent="0.25">
      <c r="A73" s="16" t="s">
        <v>320</v>
      </c>
      <c r="B73" s="8" t="s">
        <v>40</v>
      </c>
      <c r="C73" s="8" t="s">
        <v>61</v>
      </c>
      <c r="D73" s="8" t="str">
        <f t="shared" si="7"/>
        <v>Week_45_old-generic-cofi</v>
      </c>
      <c r="E73" s="8" t="str">
        <f t="shared" si="8"/>
        <v>Initial</v>
      </c>
      <c r="H73" s="18">
        <f t="shared" si="9"/>
        <v>4.1802592378385852E-3</v>
      </c>
      <c r="I73" s="6">
        <f t="shared" si="9"/>
        <v>3.15</v>
      </c>
      <c r="J73" s="6">
        <f t="shared" si="10"/>
        <v>84.453237241467946</v>
      </c>
      <c r="K73" s="18">
        <f t="shared" si="10"/>
        <v>0.65</v>
      </c>
      <c r="L73" s="35">
        <f>Data!BL7</f>
        <v>1650.6523731634045</v>
      </c>
      <c r="P73" s="6"/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280.27003913619615</v>
      </c>
      <c r="AA73" s="21">
        <v>280.27003913619615</v>
      </c>
      <c r="AB73" s="21">
        <v>280.27003913619615</v>
      </c>
      <c r="AC73" s="21">
        <v>280.27003913619615</v>
      </c>
      <c r="AD73" s="21">
        <v>280.27003913619615</v>
      </c>
      <c r="AE73" s="21">
        <v>280.27003913619615</v>
      </c>
      <c r="AF73" s="21">
        <v>280.27003913619615</v>
      </c>
      <c r="AG73" s="21">
        <v>280.27003913619615</v>
      </c>
      <c r="AH73" s="21">
        <v>280.27003913619615</v>
      </c>
      <c r="AI73" s="21">
        <v>5394.3390292220647</v>
      </c>
      <c r="AJ73" s="21">
        <v>5394.3390292220647</v>
      </c>
      <c r="AK73" s="21">
        <v>5394.3390292220647</v>
      </c>
      <c r="AL73" s="21">
        <v>5394.3390292220647</v>
      </c>
      <c r="AM73" s="21">
        <v>5394.3390292220647</v>
      </c>
      <c r="AN73" s="21">
        <v>5394.3390292220647</v>
      </c>
      <c r="AO73" s="21">
        <v>5394.3390292220647</v>
      </c>
      <c r="AP73" s="21">
        <v>5394.3390292220647</v>
      </c>
      <c r="AQ73" s="21">
        <v>5394.3390292220647</v>
      </c>
    </row>
    <row r="74" spans="1:43" x14ac:dyDescent="0.25">
      <c r="A74" s="16" t="s">
        <v>321</v>
      </c>
      <c r="B74" s="8" t="s">
        <v>40</v>
      </c>
      <c r="C74" s="8" t="s">
        <v>61</v>
      </c>
      <c r="D74" s="8" t="str">
        <f t="shared" si="7"/>
        <v>Week_46_old-generic-cofi</v>
      </c>
      <c r="E74" s="8" t="str">
        <f t="shared" si="8"/>
        <v>Initial</v>
      </c>
      <c r="H74" s="18">
        <f t="shared" si="9"/>
        <v>4.1802592378385852E-3</v>
      </c>
      <c r="I74" s="6">
        <f t="shared" si="9"/>
        <v>3.15</v>
      </c>
      <c r="J74" s="6">
        <f t="shared" si="10"/>
        <v>84.453237241467946</v>
      </c>
      <c r="K74" s="18">
        <f t="shared" si="10"/>
        <v>0.65</v>
      </c>
      <c r="L74" s="35">
        <f>Data!BL8</f>
        <v>1731.9975466831138</v>
      </c>
      <c r="P74" s="6"/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164.71447403632794</v>
      </c>
      <c r="AA74" s="21">
        <v>164.71447403632794</v>
      </c>
      <c r="AB74" s="21">
        <v>164.71447403632794</v>
      </c>
      <c r="AC74" s="21">
        <v>164.71447403632794</v>
      </c>
      <c r="AD74" s="21">
        <v>164.71447403632794</v>
      </c>
      <c r="AE74" s="21">
        <v>164.71447403632794</v>
      </c>
      <c r="AF74" s="21">
        <v>164.71447403632794</v>
      </c>
      <c r="AG74" s="21">
        <v>164.71447403632794</v>
      </c>
      <c r="AH74" s="21">
        <v>164.71447403632794</v>
      </c>
      <c r="AI74" s="21">
        <v>3466.9399696842602</v>
      </c>
      <c r="AJ74" s="21">
        <v>3466.9399696842602</v>
      </c>
      <c r="AK74" s="21">
        <v>3466.9399696842602</v>
      </c>
      <c r="AL74" s="21">
        <v>3466.9399696842602</v>
      </c>
      <c r="AM74" s="21">
        <v>3466.9399696842602</v>
      </c>
      <c r="AN74" s="21">
        <v>3466.9399696842602</v>
      </c>
      <c r="AO74" s="21">
        <v>3466.9399696842602</v>
      </c>
      <c r="AP74" s="21">
        <v>3466.9399696842602</v>
      </c>
      <c r="AQ74" s="21">
        <v>3466.9399696842602</v>
      </c>
    </row>
    <row r="75" spans="1:43" x14ac:dyDescent="0.25">
      <c r="A75" s="16" t="s">
        <v>322</v>
      </c>
      <c r="B75" s="8" t="s">
        <v>40</v>
      </c>
      <c r="C75" s="8" t="s">
        <v>61</v>
      </c>
      <c r="D75" s="8" t="str">
        <f t="shared" si="7"/>
        <v>Week_47_old-generic-cofi</v>
      </c>
      <c r="E75" s="8" t="str">
        <f t="shared" si="8"/>
        <v>Initial</v>
      </c>
      <c r="H75" s="18">
        <f t="shared" si="9"/>
        <v>4.1802592378385852E-3</v>
      </c>
      <c r="I75" s="6">
        <f t="shared" si="9"/>
        <v>3.15</v>
      </c>
      <c r="J75" s="6">
        <f t="shared" si="10"/>
        <v>84.453237241467946</v>
      </c>
      <c r="K75" s="18">
        <f t="shared" si="10"/>
        <v>0.65</v>
      </c>
      <c r="L75" s="35">
        <f>Data!BL9</f>
        <v>2385.2246421647269</v>
      </c>
      <c r="P75" s="6"/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103.3503528163448</v>
      </c>
      <c r="AA75" s="21">
        <v>103.3503528163448</v>
      </c>
      <c r="AB75" s="21">
        <v>103.3503528163448</v>
      </c>
      <c r="AC75" s="21">
        <v>103.3503528163448</v>
      </c>
      <c r="AD75" s="21">
        <v>103.3503528163448</v>
      </c>
      <c r="AE75" s="21">
        <v>103.3503528163448</v>
      </c>
      <c r="AF75" s="21">
        <v>103.3503528163448</v>
      </c>
      <c r="AG75" s="21">
        <v>103.3503528163448</v>
      </c>
      <c r="AH75" s="21">
        <v>103.3503528163448</v>
      </c>
      <c r="AI75" s="21">
        <v>2204.5516591357714</v>
      </c>
      <c r="AJ75" s="21">
        <v>2204.5516591357714</v>
      </c>
      <c r="AK75" s="21">
        <v>2204.5516591357714</v>
      </c>
      <c r="AL75" s="21">
        <v>2204.5516591357714</v>
      </c>
      <c r="AM75" s="21">
        <v>2204.5516591357714</v>
      </c>
      <c r="AN75" s="21">
        <v>2204.5516591357714</v>
      </c>
      <c r="AO75" s="21">
        <v>2204.5516591357714</v>
      </c>
      <c r="AP75" s="21">
        <v>2204.5516591357714</v>
      </c>
      <c r="AQ75" s="21">
        <v>2204.5516591357714</v>
      </c>
    </row>
    <row r="76" spans="1:43" x14ac:dyDescent="0.25">
      <c r="A76" s="16" t="s">
        <v>323</v>
      </c>
      <c r="B76" s="8" t="s">
        <v>40</v>
      </c>
      <c r="C76" s="8" t="s">
        <v>61</v>
      </c>
      <c r="D76" s="8" t="str">
        <f t="shared" si="7"/>
        <v>Week_48_old-generic-cofi</v>
      </c>
      <c r="E76" s="8" t="str">
        <f t="shared" si="8"/>
        <v>Initial</v>
      </c>
      <c r="H76" s="18">
        <f t="shared" si="9"/>
        <v>4.1802592378385852E-3</v>
      </c>
      <c r="I76" s="6">
        <f t="shared" si="9"/>
        <v>3.15</v>
      </c>
      <c r="J76" s="6">
        <f t="shared" si="10"/>
        <v>84.453237241467946</v>
      </c>
      <c r="K76" s="18">
        <f t="shared" si="10"/>
        <v>0.65</v>
      </c>
      <c r="L76" s="35">
        <f>Data!BL10</f>
        <v>2385.2246421647269</v>
      </c>
      <c r="P76" s="6"/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59.139060693257541</v>
      </c>
      <c r="AA76" s="21">
        <v>59.139060693257541</v>
      </c>
      <c r="AB76" s="21">
        <v>59.139060693257541</v>
      </c>
      <c r="AC76" s="21">
        <v>59.139060693257541</v>
      </c>
      <c r="AD76" s="21">
        <v>59.139060693257541</v>
      </c>
      <c r="AE76" s="21">
        <v>59.139060693257541</v>
      </c>
      <c r="AF76" s="21">
        <v>59.139060693257541</v>
      </c>
      <c r="AG76" s="21">
        <v>59.139060693257541</v>
      </c>
      <c r="AH76" s="21">
        <v>59.139060693257541</v>
      </c>
      <c r="AI76" s="21">
        <v>1333.4790528365841</v>
      </c>
      <c r="AJ76" s="21">
        <v>1333.4790528365841</v>
      </c>
      <c r="AK76" s="21">
        <v>1333.4790528365841</v>
      </c>
      <c r="AL76" s="21">
        <v>1333.4790528365841</v>
      </c>
      <c r="AM76" s="21">
        <v>1333.4790528365841</v>
      </c>
      <c r="AN76" s="21">
        <v>1333.4790528365841</v>
      </c>
      <c r="AO76" s="21">
        <v>1333.4790528365841</v>
      </c>
      <c r="AP76" s="21">
        <v>1333.4790528365841</v>
      </c>
      <c r="AQ76" s="21">
        <v>1333.4790528365841</v>
      </c>
    </row>
    <row r="77" spans="1:43" x14ac:dyDescent="0.25">
      <c r="A77" s="16" t="s">
        <v>324</v>
      </c>
      <c r="B77" s="8" t="s">
        <v>40</v>
      </c>
      <c r="C77" s="8" t="s">
        <v>61</v>
      </c>
      <c r="D77" s="8" t="str">
        <f t="shared" si="7"/>
        <v>Week_49_old-generic-cofi</v>
      </c>
      <c r="E77" s="8" t="str">
        <f t="shared" si="8"/>
        <v>Initial</v>
      </c>
      <c r="H77" s="18">
        <f t="shared" si="9"/>
        <v>4.1802592378385852E-3</v>
      </c>
      <c r="I77" s="6">
        <f t="shared" si="9"/>
        <v>3.15</v>
      </c>
      <c r="J77" s="6">
        <f t="shared" si="10"/>
        <v>84.453237241467946</v>
      </c>
      <c r="K77" s="18">
        <f t="shared" si="10"/>
        <v>0.65</v>
      </c>
      <c r="L77" s="35">
        <f>Data!BL11</f>
        <v>2385.2246421647269</v>
      </c>
      <c r="P77" s="6"/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42.377995321680636</v>
      </c>
      <c r="AA77" s="21">
        <v>42.377995321680636</v>
      </c>
      <c r="AB77" s="21">
        <v>42.377995321680636</v>
      </c>
      <c r="AC77" s="21">
        <v>42.377995321680636</v>
      </c>
      <c r="AD77" s="21">
        <v>42.377995321680636</v>
      </c>
      <c r="AE77" s="21">
        <v>42.377995321680636</v>
      </c>
      <c r="AF77" s="21">
        <v>42.377995321680636</v>
      </c>
      <c r="AG77" s="21">
        <v>42.377995321680636</v>
      </c>
      <c r="AH77" s="21">
        <v>42.377995321680636</v>
      </c>
      <c r="AI77" s="21">
        <v>932.22778388288077</v>
      </c>
      <c r="AJ77" s="21">
        <v>932.22778388288077</v>
      </c>
      <c r="AK77" s="21">
        <v>932.22778388288077</v>
      </c>
      <c r="AL77" s="21">
        <v>932.22778388288077</v>
      </c>
      <c r="AM77" s="21">
        <v>932.22778388288077</v>
      </c>
      <c r="AN77" s="21">
        <v>932.22778388288077</v>
      </c>
      <c r="AO77" s="21">
        <v>932.22778388288077</v>
      </c>
      <c r="AP77" s="21">
        <v>932.22778388288077</v>
      </c>
      <c r="AQ77" s="21">
        <v>932.22778388288077</v>
      </c>
    </row>
    <row r="78" spans="1:43" x14ac:dyDescent="0.25">
      <c r="A78" s="16" t="s">
        <v>325</v>
      </c>
      <c r="B78" s="8" t="s">
        <v>40</v>
      </c>
      <c r="C78" s="8" t="s">
        <v>61</v>
      </c>
      <c r="D78" s="8" t="str">
        <f t="shared" si="7"/>
        <v>Week_50_old-generic-cofi</v>
      </c>
      <c r="E78" s="8" t="str">
        <f t="shared" si="8"/>
        <v>Initial</v>
      </c>
      <c r="H78" s="18">
        <f t="shared" si="9"/>
        <v>4.1802592378385852E-3</v>
      </c>
      <c r="I78" s="6">
        <f t="shared" si="9"/>
        <v>3.15</v>
      </c>
      <c r="J78" s="6">
        <f t="shared" si="10"/>
        <v>84.453237241467946</v>
      </c>
      <c r="K78" s="18">
        <f t="shared" si="10"/>
        <v>0.65</v>
      </c>
      <c r="L78" s="35">
        <f>Data!BL12</f>
        <v>2011.4207803329416</v>
      </c>
      <c r="P78" s="6"/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42.45471058852609</v>
      </c>
      <c r="AA78" s="21">
        <v>42.45471058852609</v>
      </c>
      <c r="AB78" s="21">
        <v>42.45471058852609</v>
      </c>
      <c r="AC78" s="21">
        <v>42.45471058852609</v>
      </c>
      <c r="AD78" s="21">
        <v>42.45471058852609</v>
      </c>
      <c r="AE78" s="21">
        <v>42.45471058852609</v>
      </c>
      <c r="AF78" s="21">
        <v>42.45471058852609</v>
      </c>
      <c r="AG78" s="21">
        <v>42.45471058852609</v>
      </c>
      <c r="AH78" s="21">
        <v>42.45471058852609</v>
      </c>
      <c r="AI78" s="21">
        <v>818.99333011248177</v>
      </c>
      <c r="AJ78" s="21">
        <v>818.99333011248177</v>
      </c>
      <c r="AK78" s="21">
        <v>818.99333011248177</v>
      </c>
      <c r="AL78" s="21">
        <v>818.99333011248177</v>
      </c>
      <c r="AM78" s="21">
        <v>818.99333011248177</v>
      </c>
      <c r="AN78" s="21">
        <v>818.99333011248177</v>
      </c>
      <c r="AO78" s="21">
        <v>818.99333011248177</v>
      </c>
      <c r="AP78" s="21">
        <v>818.99333011248177</v>
      </c>
      <c r="AQ78" s="21">
        <v>818.99333011248177</v>
      </c>
    </row>
    <row r="79" spans="1:43" x14ac:dyDescent="0.25">
      <c r="A79" s="16" t="s">
        <v>326</v>
      </c>
      <c r="B79" s="8" t="s">
        <v>40</v>
      </c>
      <c r="C79" s="8" t="s">
        <v>61</v>
      </c>
      <c r="D79" s="8" t="str">
        <f t="shared" si="7"/>
        <v>Week_51_old-generic-cofi</v>
      </c>
      <c r="E79" s="8" t="str">
        <f t="shared" si="8"/>
        <v>Initial</v>
      </c>
      <c r="H79" s="18">
        <f t="shared" si="9"/>
        <v>4.1802592378385852E-3</v>
      </c>
      <c r="I79" s="6">
        <f t="shared" si="9"/>
        <v>3.15</v>
      </c>
      <c r="J79" s="6">
        <f t="shared" si="10"/>
        <v>84.453237241467946</v>
      </c>
      <c r="K79" s="18">
        <f t="shared" si="10"/>
        <v>0.65</v>
      </c>
      <c r="L79" s="35">
        <f>Data!BL13</f>
        <v>2011.4207803329416</v>
      </c>
      <c r="P79" s="6"/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17.113115983518131</v>
      </c>
      <c r="AA79" s="21">
        <v>17.113115983518131</v>
      </c>
      <c r="AB79" s="21">
        <v>17.113115983518131</v>
      </c>
      <c r="AC79" s="21">
        <v>17.113115983518131</v>
      </c>
      <c r="AD79" s="21">
        <v>17.113115983518131</v>
      </c>
      <c r="AE79" s="21">
        <v>17.113115983518131</v>
      </c>
      <c r="AF79" s="21">
        <v>17.113115983518131</v>
      </c>
      <c r="AG79" s="21">
        <v>17.113115983518131</v>
      </c>
      <c r="AH79" s="21">
        <v>17.113115983518131</v>
      </c>
      <c r="AI79" s="21">
        <v>386.42048067496631</v>
      </c>
      <c r="AJ79" s="21">
        <v>386.42048067496631</v>
      </c>
      <c r="AK79" s="21">
        <v>386.42048067496631</v>
      </c>
      <c r="AL79" s="21">
        <v>386.42048067496631</v>
      </c>
      <c r="AM79" s="21">
        <v>386.42048067496631</v>
      </c>
      <c r="AN79" s="21">
        <v>386.42048067496631</v>
      </c>
      <c r="AO79" s="21">
        <v>386.42048067496631</v>
      </c>
      <c r="AP79" s="21">
        <v>386.42048067496631</v>
      </c>
      <c r="AQ79" s="21">
        <v>386.42048067496631</v>
      </c>
    </row>
    <row r="80" spans="1:43" x14ac:dyDescent="0.25">
      <c r="A80" s="16" t="s">
        <v>327</v>
      </c>
      <c r="B80" s="8" t="s">
        <v>40</v>
      </c>
      <c r="C80" s="8" t="s">
        <v>61</v>
      </c>
      <c r="D80" s="8" t="str">
        <f t="shared" si="7"/>
        <v>Week_52_old-generic-cofi</v>
      </c>
      <c r="E80" s="8" t="str">
        <f t="shared" si="8"/>
        <v>Initial</v>
      </c>
      <c r="H80" s="18">
        <f t="shared" si="9"/>
        <v>4.1802592378385852E-3</v>
      </c>
      <c r="I80" s="6">
        <f t="shared" si="9"/>
        <v>3.15</v>
      </c>
      <c r="J80" s="6">
        <f t="shared" si="10"/>
        <v>84.453237241467946</v>
      </c>
      <c r="K80" s="18">
        <f t="shared" si="10"/>
        <v>0.65</v>
      </c>
      <c r="L80" s="35">
        <f>Data!BL14</f>
        <v>2011.4207803329416</v>
      </c>
      <c r="P80" s="6"/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11.048636148363229</v>
      </c>
      <c r="AA80" s="21">
        <v>11.048636148363229</v>
      </c>
      <c r="AB80" s="21">
        <v>11.048636148363229</v>
      </c>
      <c r="AC80" s="21">
        <v>11.048636148363229</v>
      </c>
      <c r="AD80" s="21">
        <v>11.048636148363229</v>
      </c>
      <c r="AE80" s="21">
        <v>11.048636148363229</v>
      </c>
      <c r="AF80" s="21">
        <v>11.048636148363229</v>
      </c>
      <c r="AG80" s="21">
        <v>11.048636148363229</v>
      </c>
      <c r="AH80" s="21">
        <v>11.048636148363229</v>
      </c>
      <c r="AI80" s="21">
        <v>228.58035245199866</v>
      </c>
      <c r="AJ80" s="21">
        <v>228.58035245199866</v>
      </c>
      <c r="AK80" s="21">
        <v>228.58035245199866</v>
      </c>
      <c r="AL80" s="21">
        <v>228.58035245199866</v>
      </c>
      <c r="AM80" s="21">
        <v>228.58035245199866</v>
      </c>
      <c r="AN80" s="21">
        <v>228.58035245199866</v>
      </c>
      <c r="AO80" s="21">
        <v>228.58035245199866</v>
      </c>
      <c r="AP80" s="21">
        <v>228.58035245199866</v>
      </c>
      <c r="AQ80" s="21">
        <v>228.58035245199866</v>
      </c>
    </row>
    <row r="81" spans="1:43" x14ac:dyDescent="0.25">
      <c r="A81" s="17" t="s">
        <v>262</v>
      </c>
      <c r="B81" s="8" t="s">
        <v>40</v>
      </c>
      <c r="C81" s="8" t="s">
        <v>61</v>
      </c>
      <c r="D81" s="8" t="str">
        <f t="shared" si="7"/>
        <v>Week_01-generic-cofi</v>
      </c>
      <c r="E81" s="8" t="str">
        <f t="shared" si="8"/>
        <v>FiFi-tv.fifi</v>
      </c>
      <c r="H81" s="18">
        <f t="shared" si="9"/>
        <v>4.1802592378385852E-3</v>
      </c>
      <c r="I81" s="6">
        <f t="shared" si="9"/>
        <v>3.15</v>
      </c>
      <c r="J81" s="6">
        <f t="shared" si="10"/>
        <v>84.453237241467946</v>
      </c>
      <c r="K81" s="18">
        <f t="shared" si="10"/>
        <v>0.65</v>
      </c>
      <c r="L81" s="35">
        <f>Data!BL15</f>
        <v>2011.4207803329416</v>
      </c>
      <c r="P81" s="6"/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267.95148572016495</v>
      </c>
      <c r="AA81" s="21">
        <v>318.59605303859894</v>
      </c>
      <c r="AB81" s="21">
        <v>357.90264999301286</v>
      </c>
      <c r="AC81" s="21">
        <v>389.56482257547844</v>
      </c>
      <c r="AD81" s="21">
        <v>415.45152692381396</v>
      </c>
      <c r="AE81" s="21">
        <v>436.16679009310047</v>
      </c>
      <c r="AF81" s="21">
        <v>452.34514644897428</v>
      </c>
      <c r="AG81" s="21">
        <v>465.79501455765177</v>
      </c>
      <c r="AH81" s="21">
        <v>476.99691200375889</v>
      </c>
      <c r="AI81" s="21">
        <v>5155.1434735464391</v>
      </c>
      <c r="AJ81" s="21">
        <v>6129.498999064469</v>
      </c>
      <c r="AK81" s="21">
        <v>6885.7222616907675</v>
      </c>
      <c r="AL81" s="21">
        <v>7494.873735167801</v>
      </c>
      <c r="AM81" s="21">
        <v>7992.9104398879836</v>
      </c>
      <c r="AN81" s="21">
        <v>8391.4533083588467</v>
      </c>
      <c r="AO81" s="21">
        <v>8702.710206063799</v>
      </c>
      <c r="AP81" s="21">
        <v>8961.4734654432232</v>
      </c>
      <c r="AQ81" s="21">
        <v>9176.9878088529276</v>
      </c>
    </row>
    <row r="82" spans="1:43" x14ac:dyDescent="0.25">
      <c r="A82" s="17" t="s">
        <v>263</v>
      </c>
      <c r="B82" s="8" t="s">
        <v>40</v>
      </c>
      <c r="C82" s="8" t="s">
        <v>61</v>
      </c>
      <c r="D82" s="8" t="str">
        <f t="shared" si="7"/>
        <v>Week_02-generic-cofi</v>
      </c>
      <c r="E82" s="8" t="str">
        <f t="shared" si="8"/>
        <v>FiFi-tv.fifi</v>
      </c>
      <c r="H82" s="18">
        <f t="shared" si="9"/>
        <v>4.1802592378385852E-3</v>
      </c>
      <c r="I82" s="6">
        <f t="shared" si="9"/>
        <v>3.15</v>
      </c>
      <c r="J82" s="6">
        <f t="shared" si="10"/>
        <v>84.453237241467946</v>
      </c>
      <c r="K82" s="18">
        <f t="shared" si="10"/>
        <v>0.65</v>
      </c>
      <c r="L82" s="35">
        <f>Data!BL16</f>
        <v>1316.3689574269065</v>
      </c>
      <c r="P82" s="6"/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508.20318181566796</v>
      </c>
      <c r="AA82" s="21">
        <v>547.65882584057931</v>
      </c>
      <c r="AB82" s="21">
        <v>578.26565959749712</v>
      </c>
      <c r="AC82" s="21">
        <v>602.91067182571123</v>
      </c>
      <c r="AD82" s="21">
        <v>623.05054979154238</v>
      </c>
      <c r="AE82" s="21">
        <v>639.16120292477331</v>
      </c>
      <c r="AF82" s="21">
        <v>651.73911893313755</v>
      </c>
      <c r="AG82" s="21">
        <v>662.19289679280746</v>
      </c>
      <c r="AH82" s="21">
        <v>670.8971629748429</v>
      </c>
      <c r="AI82" s="21">
        <v>9391.5012380263597</v>
      </c>
      <c r="AJ82" s="21">
        <v>10120.63427568901</v>
      </c>
      <c r="AK82" s="21">
        <v>10686.242928695083</v>
      </c>
      <c r="AL82" s="21">
        <v>11141.67821744225</v>
      </c>
      <c r="AM82" s="21">
        <v>11513.859454431058</v>
      </c>
      <c r="AN82" s="21">
        <v>11811.581358307352</v>
      </c>
      <c r="AO82" s="21">
        <v>12044.018930504981</v>
      </c>
      <c r="AP82" s="21">
        <v>12237.202820775768</v>
      </c>
      <c r="AQ82" s="21">
        <v>12398.056057334896</v>
      </c>
    </row>
    <row r="83" spans="1:43" x14ac:dyDescent="0.25">
      <c r="A83" s="17" t="s">
        <v>264</v>
      </c>
      <c r="B83" s="8" t="s">
        <v>40</v>
      </c>
      <c r="C83" s="8" t="s">
        <v>61</v>
      </c>
      <c r="D83" s="8" t="str">
        <f t="shared" si="7"/>
        <v>Week_03-generic-cofi</v>
      </c>
      <c r="E83" s="8" t="str">
        <f t="shared" si="8"/>
        <v>FiFi-tv.fifi</v>
      </c>
      <c r="H83" s="18">
        <f t="shared" si="9"/>
        <v>4.1802592378385852E-3</v>
      </c>
      <c r="I83" s="6">
        <f t="shared" si="9"/>
        <v>3.15</v>
      </c>
      <c r="J83" s="6">
        <f t="shared" si="10"/>
        <v>84.453237241467946</v>
      </c>
      <c r="K83" s="18">
        <f t="shared" si="10"/>
        <v>0.65</v>
      </c>
      <c r="L83" s="35">
        <f>Data!BL17</f>
        <v>1613.3688301958209</v>
      </c>
      <c r="P83" s="6"/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326.52860340708816</v>
      </c>
      <c r="AA83" s="21">
        <v>363.77685037633671</v>
      </c>
      <c r="AB83" s="21">
        <v>392.70050711728106</v>
      </c>
      <c r="AC83" s="21">
        <v>416.01050266698854</v>
      </c>
      <c r="AD83" s="21">
        <v>435.07579426302641</v>
      </c>
      <c r="AE83" s="21">
        <v>450.3382103822658</v>
      </c>
      <c r="AF83" s="21">
        <v>462.2617906191557</v>
      </c>
      <c r="AG83" s="21">
        <v>472.17737672506047</v>
      </c>
      <c r="AH83" s="21">
        <v>480.43781225272272</v>
      </c>
      <c r="AI83" s="21">
        <v>6862.9061094762883</v>
      </c>
      <c r="AJ83" s="21">
        <v>7645.7815422108542</v>
      </c>
      <c r="AK83" s="21">
        <v>8253.6925750717292</v>
      </c>
      <c r="AL83" s="21">
        <v>8743.61691615774</v>
      </c>
      <c r="AM83" s="21">
        <v>9144.3270065086017</v>
      </c>
      <c r="AN83" s="21">
        <v>9465.1090995233171</v>
      </c>
      <c r="AO83" s="21">
        <v>9715.7162769673196</v>
      </c>
      <c r="AP83" s="21">
        <v>9924.1198770048122</v>
      </c>
      <c r="AQ83" s="21">
        <v>10097.735887541725</v>
      </c>
    </row>
    <row r="84" spans="1:43" x14ac:dyDescent="0.25">
      <c r="A84" s="17" t="s">
        <v>265</v>
      </c>
      <c r="B84" s="8" t="s">
        <v>40</v>
      </c>
      <c r="C84" s="8" t="s">
        <v>61</v>
      </c>
      <c r="D84" s="8" t="str">
        <f t="shared" si="7"/>
        <v>Week_04-generic-cofi</v>
      </c>
      <c r="E84" s="8" t="str">
        <f t="shared" si="8"/>
        <v>FiFi-tv.fifi</v>
      </c>
      <c r="H84" s="18">
        <f t="shared" si="9"/>
        <v>4.1802592378385852E-3</v>
      </c>
      <c r="I84" s="6">
        <f t="shared" si="9"/>
        <v>3.15</v>
      </c>
      <c r="J84" s="6">
        <f t="shared" si="10"/>
        <v>84.453237241467946</v>
      </c>
      <c r="K84" s="18">
        <f t="shared" si="10"/>
        <v>0.65</v>
      </c>
      <c r="L84" s="35">
        <f>Data!BL18</f>
        <v>1235.0682156437022</v>
      </c>
      <c r="P84" s="6"/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248.71487577856098</v>
      </c>
      <c r="AA84" s="21">
        <v>273.88257803510231</v>
      </c>
      <c r="AB84" s="21">
        <v>293.42124578861194</v>
      </c>
      <c r="AC84" s="21">
        <v>309.16479551928438</v>
      </c>
      <c r="AD84" s="21">
        <v>322.03902006997265</v>
      </c>
      <c r="AE84" s="21">
        <v>332.34360417637293</v>
      </c>
      <c r="AF84" s="21">
        <v>340.39276673036034</v>
      </c>
      <c r="AG84" s="21">
        <v>347.08557927464761</v>
      </c>
      <c r="AH84" s="21">
        <v>352.66056549380789</v>
      </c>
      <c r="AI84" s="21">
        <v>5711.5615862717332</v>
      </c>
      <c r="AJ84" s="21">
        <v>6289.520105934901</v>
      </c>
      <c r="AK84" s="21">
        <v>6738.211821050606</v>
      </c>
      <c r="AL84" s="21">
        <v>7099.7513292597014</v>
      </c>
      <c r="AM84" s="21">
        <v>7395.3988097996898</v>
      </c>
      <c r="AN84" s="21">
        <v>7632.0363111167517</v>
      </c>
      <c r="AO84" s="21">
        <v>7816.8796482959187</v>
      </c>
      <c r="AP84" s="21">
        <v>7970.5753647761148</v>
      </c>
      <c r="AQ84" s="21">
        <v>8098.6009886302336</v>
      </c>
    </row>
    <row r="85" spans="1:43" x14ac:dyDescent="0.25">
      <c r="A85" s="17" t="s">
        <v>266</v>
      </c>
      <c r="B85" s="8" t="s">
        <v>40</v>
      </c>
      <c r="C85" s="8" t="s">
        <v>61</v>
      </c>
      <c r="D85" s="8" t="str">
        <f t="shared" si="7"/>
        <v>Week_05-generic-cofi</v>
      </c>
      <c r="E85" s="8" t="str">
        <f t="shared" si="8"/>
        <v>FiFi-tv.fifi</v>
      </c>
      <c r="H85" s="18">
        <f t="shared" si="9"/>
        <v>4.1802592378385852E-3</v>
      </c>
      <c r="I85" s="6">
        <f t="shared" si="9"/>
        <v>3.15</v>
      </c>
      <c r="J85" s="6">
        <f t="shared" ref="J85:K100" si="11">J84</f>
        <v>84.453237241467946</v>
      </c>
      <c r="K85" s="18">
        <f t="shared" si="11"/>
        <v>0.65</v>
      </c>
      <c r="L85" s="35">
        <f>Data!BL19</f>
        <v>1600.0804117994869</v>
      </c>
      <c r="P85" s="6"/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311.64480037548333</v>
      </c>
      <c r="AA85" s="21">
        <v>351.21154832943944</v>
      </c>
      <c r="AB85" s="21">
        <v>381.9008611959041</v>
      </c>
      <c r="AC85" s="21">
        <v>406.60836893152998</v>
      </c>
      <c r="AD85" s="21">
        <v>426.79793300135367</v>
      </c>
      <c r="AE85" s="21">
        <v>442.94665758471473</v>
      </c>
      <c r="AF85" s="21">
        <v>455.55333670685604</v>
      </c>
      <c r="AG85" s="21">
        <v>466.03016694435541</v>
      </c>
      <c r="AH85" s="21">
        <v>474.75307880247749</v>
      </c>
      <c r="AI85" s="21">
        <v>6506.5255528655098</v>
      </c>
      <c r="AJ85" s="21">
        <v>7332.6008035869309</v>
      </c>
      <c r="AK85" s="21">
        <v>7973.3328104259745</v>
      </c>
      <c r="AL85" s="21">
        <v>8489.1765858901599</v>
      </c>
      <c r="AM85" s="21">
        <v>8910.6946550613775</v>
      </c>
      <c r="AN85" s="21">
        <v>9247.8480072791299</v>
      </c>
      <c r="AO85" s="21">
        <v>9511.0504728622564</v>
      </c>
      <c r="AP85" s="21">
        <v>9729.7859164544225</v>
      </c>
      <c r="AQ85" s="21">
        <v>9911.903021671269</v>
      </c>
    </row>
    <row r="86" spans="1:43" x14ac:dyDescent="0.25">
      <c r="A86" s="17" t="s">
        <v>267</v>
      </c>
      <c r="B86" s="8" t="s">
        <v>40</v>
      </c>
      <c r="C86" s="8" t="s">
        <v>61</v>
      </c>
      <c r="D86" s="8" t="str">
        <f t="shared" si="7"/>
        <v>Week_06-generic-cofi</v>
      </c>
      <c r="E86" s="8" t="str">
        <f t="shared" si="8"/>
        <v>FiFi-tv.fifi</v>
      </c>
      <c r="H86" s="18">
        <f t="shared" si="9"/>
        <v>4.1802592378385852E-3</v>
      </c>
      <c r="I86" s="6">
        <f t="shared" si="9"/>
        <v>3.15</v>
      </c>
      <c r="J86" s="6">
        <f t="shared" si="11"/>
        <v>84.453237241467946</v>
      </c>
      <c r="K86" s="18">
        <f t="shared" si="11"/>
        <v>0.65</v>
      </c>
      <c r="L86" s="35">
        <f>Data!BL20</f>
        <v>1560.3788617732253</v>
      </c>
      <c r="P86" s="6"/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294.7076854396642</v>
      </c>
      <c r="AA86" s="21">
        <v>337.7828637250492</v>
      </c>
      <c r="AB86" s="21">
        <v>371.15194509314779</v>
      </c>
      <c r="AC86" s="21">
        <v>397.98642750645365</v>
      </c>
      <c r="AD86" s="21">
        <v>419.89167440133861</v>
      </c>
      <c r="AE86" s="21">
        <v>437.39633859449583</v>
      </c>
      <c r="AF86" s="21">
        <v>451.05044474614436</v>
      </c>
      <c r="AG86" s="21">
        <v>462.38962100801069</v>
      </c>
      <c r="AH86" s="21">
        <v>471.82446628402801</v>
      </c>
      <c r="AI86" s="21">
        <v>6159.3152583179854</v>
      </c>
      <c r="AJ86" s="21">
        <v>7059.5754686078099</v>
      </c>
      <c r="AK86" s="21">
        <v>7756.9807355249577</v>
      </c>
      <c r="AL86" s="21">
        <v>8317.8145554192779</v>
      </c>
      <c r="AM86" s="21">
        <v>8775.628613561681</v>
      </c>
      <c r="AN86" s="21">
        <v>9141.4716186254864</v>
      </c>
      <c r="AO86" s="21">
        <v>9426.8389453481577</v>
      </c>
      <c r="AP86" s="21">
        <v>9663.8248293853376</v>
      </c>
      <c r="AQ86" s="21">
        <v>9861.0106828243061</v>
      </c>
    </row>
    <row r="87" spans="1:43" x14ac:dyDescent="0.25">
      <c r="A87" s="17" t="s">
        <v>268</v>
      </c>
      <c r="B87" s="8" t="s">
        <v>40</v>
      </c>
      <c r="C87" s="8" t="s">
        <v>61</v>
      </c>
      <c r="D87" s="8" t="str">
        <f t="shared" si="7"/>
        <v>Week_07-generic-cofi</v>
      </c>
      <c r="E87" s="8" t="str">
        <f t="shared" si="8"/>
        <v>FiFi-tv.fifi</v>
      </c>
      <c r="H87" s="18">
        <f t="shared" si="9"/>
        <v>4.1802592378385852E-3</v>
      </c>
      <c r="I87" s="6">
        <f t="shared" si="9"/>
        <v>3.15</v>
      </c>
      <c r="J87" s="6">
        <f t="shared" si="11"/>
        <v>84.453237241467946</v>
      </c>
      <c r="K87" s="18">
        <f t="shared" si="11"/>
        <v>0.65</v>
      </c>
      <c r="L87" s="35">
        <f>Data!BL21</f>
        <v>1755.0704770950981</v>
      </c>
      <c r="P87" s="6"/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228.88505210220441</v>
      </c>
      <c r="AA87" s="21">
        <v>253.7501977438325</v>
      </c>
      <c r="AB87" s="21">
        <v>273.08951558198987</v>
      </c>
      <c r="AC87" s="21">
        <v>288.69824507792237</v>
      </c>
      <c r="AD87" s="21">
        <v>301.48171151456745</v>
      </c>
      <c r="AE87" s="21">
        <v>311.7277409414873</v>
      </c>
      <c r="AF87" s="21">
        <v>319.74081102869792</v>
      </c>
      <c r="AG87" s="21">
        <v>326.41063811515528</v>
      </c>
      <c r="AH87" s="21">
        <v>331.97174855015578</v>
      </c>
      <c r="AI87" s="21">
        <v>5516.3198042601089</v>
      </c>
      <c r="AJ87" s="21">
        <v>6115.5904603336958</v>
      </c>
      <c r="AK87" s="21">
        <v>6581.6840781199344</v>
      </c>
      <c r="AL87" s="21">
        <v>6957.8674192640465</v>
      </c>
      <c r="AM87" s="21">
        <v>7265.9595747975209</v>
      </c>
      <c r="AN87" s="21">
        <v>7512.8973915034867</v>
      </c>
      <c r="AO87" s="21">
        <v>7706.0190340442432</v>
      </c>
      <c r="AP87" s="21">
        <v>7866.7674049408533</v>
      </c>
      <c r="AQ87" s="21">
        <v>8000.7947839440594</v>
      </c>
    </row>
    <row r="88" spans="1:43" x14ac:dyDescent="0.25">
      <c r="A88" s="17" t="s">
        <v>269</v>
      </c>
      <c r="B88" s="8" t="s">
        <v>40</v>
      </c>
      <c r="C88" s="8" t="s">
        <v>61</v>
      </c>
      <c r="D88" s="8" t="str">
        <f t="shared" si="7"/>
        <v>Week_08-generic-cofi</v>
      </c>
      <c r="E88" s="8" t="str">
        <f t="shared" si="8"/>
        <v>FiFi-tv.fifi</v>
      </c>
      <c r="H88" s="18">
        <f t="shared" si="9"/>
        <v>4.1802592378385852E-3</v>
      </c>
      <c r="I88" s="6">
        <f t="shared" si="9"/>
        <v>3.15</v>
      </c>
      <c r="J88" s="6">
        <f t="shared" si="11"/>
        <v>84.453237241467946</v>
      </c>
      <c r="K88" s="18">
        <f t="shared" si="11"/>
        <v>0.65</v>
      </c>
      <c r="L88" s="35">
        <f>Data!BL22</f>
        <v>1419.9591140658622</v>
      </c>
      <c r="P88" s="6"/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410.19347928959115</v>
      </c>
      <c r="AA88" s="21">
        <v>447.75472540626896</v>
      </c>
      <c r="AB88" s="21">
        <v>476.92044541112966</v>
      </c>
      <c r="AC88" s="21">
        <v>500.42536400578854</v>
      </c>
      <c r="AD88" s="21">
        <v>519.64925852620706</v>
      </c>
      <c r="AE88" s="21">
        <v>535.03835014386834</v>
      </c>
      <c r="AF88" s="21">
        <v>547.06061170108671</v>
      </c>
      <c r="AG88" s="21">
        <v>557.05812521846201</v>
      </c>
      <c r="AH88" s="21">
        <v>565.38667012786686</v>
      </c>
      <c r="AI88" s="21">
        <v>8591.8711530952769</v>
      </c>
      <c r="AJ88" s="21">
        <v>9378.6252174044239</v>
      </c>
      <c r="AK88" s="21">
        <v>9989.5274404309985</v>
      </c>
      <c r="AL88" s="21">
        <v>10481.859089337409</v>
      </c>
      <c r="AM88" s="21">
        <v>10884.520840728936</v>
      </c>
      <c r="AN88" s="21">
        <v>11206.859198157525</v>
      </c>
      <c r="AO88" s="21">
        <v>11458.676273473602</v>
      </c>
      <c r="AP88" s="21">
        <v>11668.083181017284</v>
      </c>
      <c r="AQ88" s="21">
        <v>11842.532040804876</v>
      </c>
    </row>
    <row r="89" spans="1:43" x14ac:dyDescent="0.25">
      <c r="A89" s="17" t="s">
        <v>270</v>
      </c>
      <c r="B89" s="8" t="s">
        <v>40</v>
      </c>
      <c r="C89" s="8" t="s">
        <v>61</v>
      </c>
      <c r="D89" s="8" t="str">
        <f t="shared" si="7"/>
        <v>Week_09-generic-cofi</v>
      </c>
      <c r="E89" s="8" t="str">
        <f t="shared" si="8"/>
        <v>FiFi-tv.fifi</v>
      </c>
      <c r="H89" s="18">
        <f t="shared" si="9"/>
        <v>4.1802592378385852E-3</v>
      </c>
      <c r="I89" s="6">
        <f t="shared" si="9"/>
        <v>3.15</v>
      </c>
      <c r="J89" s="6">
        <f t="shared" si="11"/>
        <v>84.453237241467946</v>
      </c>
      <c r="K89" s="18">
        <f t="shared" si="11"/>
        <v>0.65</v>
      </c>
      <c r="L89" s="35">
        <f>Data!BL23</f>
        <v>1825.677908080751</v>
      </c>
      <c r="P89" s="6"/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316.27409130757155</v>
      </c>
      <c r="AA89" s="21">
        <v>358.67928689802443</v>
      </c>
      <c r="AB89" s="21">
        <v>391.58268633717836</v>
      </c>
      <c r="AC89" s="21">
        <v>418.08168773852293</v>
      </c>
      <c r="AD89" s="21">
        <v>439.74202364736101</v>
      </c>
      <c r="AE89" s="21">
        <v>457.07205940013131</v>
      </c>
      <c r="AF89" s="21">
        <v>470.60430900552598</v>
      </c>
      <c r="AG89" s="21">
        <v>481.85277610199148</v>
      </c>
      <c r="AH89" s="21">
        <v>491.21997865139207</v>
      </c>
      <c r="AI89" s="21">
        <v>6520.7820769112996</v>
      </c>
      <c r="AJ89" s="21">
        <v>7395.0713309913526</v>
      </c>
      <c r="AK89" s="21">
        <v>8073.4572728977864</v>
      </c>
      <c r="AL89" s="21">
        <v>8619.8005180227719</v>
      </c>
      <c r="AM89" s="21">
        <v>9066.3825620665684</v>
      </c>
      <c r="AN89" s="21">
        <v>9423.684628959556</v>
      </c>
      <c r="AO89" s="21">
        <v>9702.6858279586068</v>
      </c>
      <c r="AP89" s="21">
        <v>9934.6011338634089</v>
      </c>
      <c r="AQ89" s="21">
        <v>10127.729462024592</v>
      </c>
    </row>
    <row r="90" spans="1:43" x14ac:dyDescent="0.25">
      <c r="A90" s="17" t="s">
        <v>249</v>
      </c>
      <c r="B90" s="8" t="s">
        <v>40</v>
      </c>
      <c r="C90" s="8" t="s">
        <v>61</v>
      </c>
      <c r="D90" s="8" t="str">
        <f t="shared" si="7"/>
        <v>Week_10-generic-cofi</v>
      </c>
      <c r="E90" s="8" t="str">
        <f t="shared" si="8"/>
        <v>FiFi-tv.fifi</v>
      </c>
      <c r="H90" s="18">
        <f t="shared" si="9"/>
        <v>4.1802592378385852E-3</v>
      </c>
      <c r="I90" s="6">
        <f t="shared" si="9"/>
        <v>3.15</v>
      </c>
      <c r="J90" s="6">
        <f t="shared" si="11"/>
        <v>84.453237241467946</v>
      </c>
      <c r="K90" s="18">
        <f t="shared" si="11"/>
        <v>0.65</v>
      </c>
      <c r="L90" s="35">
        <f>Data!BL24</f>
        <v>1504.6108258458892</v>
      </c>
      <c r="P90" s="6"/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356.44867506189667</v>
      </c>
      <c r="AA90" s="21">
        <v>395.04918034029248</v>
      </c>
      <c r="AB90" s="21">
        <v>424.97551109976843</v>
      </c>
      <c r="AC90" s="21">
        <v>449.05929647527813</v>
      </c>
      <c r="AD90" s="21">
        <v>468.73163473932743</v>
      </c>
      <c r="AE90" s="21">
        <v>484.46139248569199</v>
      </c>
      <c r="AF90" s="21">
        <v>496.737355371077</v>
      </c>
      <c r="AG90" s="21">
        <v>506.93673586992435</v>
      </c>
      <c r="AH90" s="21">
        <v>515.42666829411462</v>
      </c>
      <c r="AI90" s="21">
        <v>7462.9453118557331</v>
      </c>
      <c r="AJ90" s="21">
        <v>8271.1218602820754</v>
      </c>
      <c r="AK90" s="21">
        <v>8897.6877180558295</v>
      </c>
      <c r="AL90" s="21">
        <v>9401.9285407456282</v>
      </c>
      <c r="AM90" s="21">
        <v>9813.8071501847935</v>
      </c>
      <c r="AN90" s="21">
        <v>10143.140179153055</v>
      </c>
      <c r="AO90" s="21">
        <v>10400.161304699643</v>
      </c>
      <c r="AP90" s="21">
        <v>10613.705144817684</v>
      </c>
      <c r="AQ90" s="21">
        <v>10791.458369379623</v>
      </c>
    </row>
    <row r="91" spans="1:43" x14ac:dyDescent="0.25">
      <c r="A91" s="17" t="s">
        <v>250</v>
      </c>
      <c r="B91" s="8" t="s">
        <v>40</v>
      </c>
      <c r="C91" s="8" t="s">
        <v>61</v>
      </c>
      <c r="D91" s="8" t="str">
        <f t="shared" si="7"/>
        <v>Week_11-generic-cofi</v>
      </c>
      <c r="E91" s="8" t="str">
        <f t="shared" si="8"/>
        <v>FiFi-tv.fifi</v>
      </c>
      <c r="H91" s="18">
        <f t="shared" si="9"/>
        <v>4.1802592378385852E-3</v>
      </c>
      <c r="I91" s="6">
        <f t="shared" si="9"/>
        <v>3.15</v>
      </c>
      <c r="J91" s="6">
        <f t="shared" si="11"/>
        <v>84.453237241467946</v>
      </c>
      <c r="K91" s="18">
        <f t="shared" si="11"/>
        <v>0.65</v>
      </c>
      <c r="L91" s="35">
        <f>Data!BL25</f>
        <v>1970.6821198758307</v>
      </c>
      <c r="P91" s="6"/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281.24318246887918</v>
      </c>
      <c r="AA91" s="21">
        <v>317.13308881353242</v>
      </c>
      <c r="AB91" s="21">
        <v>345.01589416602667</v>
      </c>
      <c r="AC91" s="21">
        <v>367.49697392409149</v>
      </c>
      <c r="AD91" s="21">
        <v>385.89199906882243</v>
      </c>
      <c r="AE91" s="21">
        <v>400.62331391146455</v>
      </c>
      <c r="AF91" s="21">
        <v>412.13574566321103</v>
      </c>
      <c r="AG91" s="21">
        <v>421.71214330344651</v>
      </c>
      <c r="AH91" s="21">
        <v>429.69206164104588</v>
      </c>
      <c r="AI91" s="21">
        <v>6167.2137582457417</v>
      </c>
      <c r="AJ91" s="21">
        <v>6954.2220769821042</v>
      </c>
      <c r="AK91" s="21">
        <v>7565.6474608042281</v>
      </c>
      <c r="AL91" s="21">
        <v>8058.6216305852113</v>
      </c>
      <c r="AM91" s="21">
        <v>8461.995149402559</v>
      </c>
      <c r="AN91" s="21">
        <v>8785.0293533859567</v>
      </c>
      <c r="AO91" s="21">
        <v>9037.4785927487374</v>
      </c>
      <c r="AP91" s="21">
        <v>9247.4736964978838</v>
      </c>
      <c r="AQ91" s="21">
        <v>9422.4605592168264</v>
      </c>
    </row>
    <row r="92" spans="1:43" x14ac:dyDescent="0.25">
      <c r="A92" s="17" t="s">
        <v>251</v>
      </c>
      <c r="B92" s="8" t="s">
        <v>40</v>
      </c>
      <c r="C92" s="8" t="s">
        <v>61</v>
      </c>
      <c r="D92" s="8" t="str">
        <f t="shared" si="7"/>
        <v>Week_12-generic-cofi</v>
      </c>
      <c r="E92" s="8" t="str">
        <f t="shared" si="8"/>
        <v>FiFi-tv.fifi</v>
      </c>
      <c r="H92" s="18">
        <f t="shared" si="9"/>
        <v>4.1802592378385852E-3</v>
      </c>
      <c r="I92" s="6">
        <f t="shared" si="9"/>
        <v>3.15</v>
      </c>
      <c r="J92" s="6">
        <f t="shared" si="11"/>
        <v>84.453237241467946</v>
      </c>
      <c r="K92" s="18">
        <f t="shared" si="11"/>
        <v>0.65</v>
      </c>
      <c r="L92" s="35">
        <f>Data!BL26</f>
        <v>1732.3697433913301</v>
      </c>
      <c r="P92" s="6"/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297.04044138164738</v>
      </c>
      <c r="AA92" s="21">
        <v>333.72035713114462</v>
      </c>
      <c r="AB92" s="21">
        <v>362.21494775303262</v>
      </c>
      <c r="AC92" s="21">
        <v>385.18792716432756</v>
      </c>
      <c r="AD92" s="21">
        <v>403.9843336866814</v>
      </c>
      <c r="AE92" s="21">
        <v>419.03631965472761</v>
      </c>
      <c r="AF92" s="21">
        <v>430.79881891074746</v>
      </c>
      <c r="AG92" s="21">
        <v>440.58284940142215</v>
      </c>
      <c r="AH92" s="21">
        <v>448.73549562560396</v>
      </c>
      <c r="AI92" s="21">
        <v>6517.9804927573723</v>
      </c>
      <c r="AJ92" s="21">
        <v>7322.8506115168266</v>
      </c>
      <c r="AK92" s="21">
        <v>7948.1095323515983</v>
      </c>
      <c r="AL92" s="21">
        <v>8452.2073278128883</v>
      </c>
      <c r="AM92" s="21">
        <v>8864.6582738079123</v>
      </c>
      <c r="AN92" s="21">
        <v>9194.9451211497853</v>
      </c>
      <c r="AO92" s="21">
        <v>9453.0505169679436</v>
      </c>
      <c r="AP92" s="21">
        <v>9667.7422255519086</v>
      </c>
      <c r="AQ92" s="21">
        <v>9846.6363478687235</v>
      </c>
    </row>
    <row r="93" spans="1:43" x14ac:dyDescent="0.25">
      <c r="A93" s="17" t="s">
        <v>252</v>
      </c>
      <c r="B93" s="8" t="s">
        <v>40</v>
      </c>
      <c r="C93" s="8" t="s">
        <v>61</v>
      </c>
      <c r="D93" s="8" t="str">
        <f t="shared" si="7"/>
        <v>Week_13-generic-cofi</v>
      </c>
      <c r="E93" s="8" t="str">
        <f t="shared" si="8"/>
        <v>FiFi-tv.fifi</v>
      </c>
      <c r="H93" s="18">
        <f t="shared" si="9"/>
        <v>4.1802592378385852E-3</v>
      </c>
      <c r="I93" s="6">
        <f t="shared" si="9"/>
        <v>3.15</v>
      </c>
      <c r="J93" s="6">
        <f t="shared" si="11"/>
        <v>84.453237241467946</v>
      </c>
      <c r="K93" s="18">
        <f t="shared" si="11"/>
        <v>0.65</v>
      </c>
      <c r="L93" s="35">
        <f>Data!BL27</f>
        <v>2408.5300324575032</v>
      </c>
      <c r="P93" s="6"/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277.16385420049966</v>
      </c>
      <c r="AA93" s="21">
        <v>316.13846579991821</v>
      </c>
      <c r="AB93" s="21">
        <v>346.43641346443917</v>
      </c>
      <c r="AC93" s="21">
        <v>370.87811868833893</v>
      </c>
      <c r="AD93" s="21">
        <v>390.88771281127947</v>
      </c>
      <c r="AE93" s="21">
        <v>406.91937630666848</v>
      </c>
      <c r="AF93" s="21">
        <v>419.45307801819473</v>
      </c>
      <c r="AG93" s="21">
        <v>429.88265971481405</v>
      </c>
      <c r="AH93" s="21">
        <v>438.57628514869492</v>
      </c>
      <c r="AI93" s="21">
        <v>6031.3010374486867</v>
      </c>
      <c r="AJ93" s="21">
        <v>6879.4188991799838</v>
      </c>
      <c r="AK93" s="21">
        <v>7538.7258052291418</v>
      </c>
      <c r="AL93" s="21">
        <v>8070.5963209540441</v>
      </c>
      <c r="AM93" s="21">
        <v>8506.0206519539879</v>
      </c>
      <c r="AN93" s="21">
        <v>8854.8821185787874</v>
      </c>
      <c r="AO93" s="21">
        <v>9127.625216173019</v>
      </c>
      <c r="AP93" s="21">
        <v>9354.5810257190624</v>
      </c>
      <c r="AQ93" s="21">
        <v>9543.7610768112427</v>
      </c>
    </row>
    <row r="94" spans="1:43" x14ac:dyDescent="0.25">
      <c r="A94" s="17" t="s">
        <v>253</v>
      </c>
      <c r="B94" s="8" t="s">
        <v>40</v>
      </c>
      <c r="C94" s="8" t="s">
        <v>61</v>
      </c>
      <c r="D94" s="8" t="str">
        <f t="shared" si="7"/>
        <v>Week_14-generic-cofi</v>
      </c>
      <c r="E94" s="8" t="str">
        <f t="shared" si="8"/>
        <v>FiFi-tv.fifi</v>
      </c>
      <c r="H94" s="18">
        <f t="shared" si="9"/>
        <v>4.1802592378385852E-3</v>
      </c>
      <c r="I94" s="6">
        <f t="shared" si="9"/>
        <v>3.15</v>
      </c>
      <c r="J94" s="6">
        <f t="shared" si="11"/>
        <v>84.453237241467946</v>
      </c>
      <c r="K94" s="18">
        <f t="shared" si="11"/>
        <v>0.65</v>
      </c>
      <c r="L94" s="35">
        <f>Data!BL28</f>
        <v>1404.9358525229909</v>
      </c>
      <c r="P94" s="6"/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438.85473176886836</v>
      </c>
      <c r="AA94" s="21">
        <v>472.6270293233797</v>
      </c>
      <c r="AB94" s="21">
        <v>498.85976677105526</v>
      </c>
      <c r="AC94" s="21">
        <v>520.00799107871876</v>
      </c>
      <c r="AD94" s="21">
        <v>537.3091625087086</v>
      </c>
      <c r="AE94" s="21">
        <v>551.16274086407373</v>
      </c>
      <c r="AF94" s="21">
        <v>561.98786902809616</v>
      </c>
      <c r="AG94" s="21">
        <v>570.99169722982788</v>
      </c>
      <c r="AH94" s="21">
        <v>578.49378137072574</v>
      </c>
      <c r="AI94" s="21">
        <v>9356.0033641031314</v>
      </c>
      <c r="AJ94" s="21">
        <v>10075.999542018137</v>
      </c>
      <c r="AK94" s="21">
        <v>10635.258818592029</v>
      </c>
      <c r="AL94" s="21">
        <v>11086.120672057279</v>
      </c>
      <c r="AM94" s="21">
        <v>11454.966685063609</v>
      </c>
      <c r="AN94" s="21">
        <v>11750.312995163158</v>
      </c>
      <c r="AO94" s="21">
        <v>11981.0953661569</v>
      </c>
      <c r="AP94" s="21">
        <v>12173.049196996702</v>
      </c>
      <c r="AQ94" s="21">
        <v>12332.987143152863</v>
      </c>
    </row>
    <row r="95" spans="1:43" x14ac:dyDescent="0.25">
      <c r="A95" s="17" t="s">
        <v>254</v>
      </c>
      <c r="B95" s="8" t="s">
        <v>40</v>
      </c>
      <c r="C95" s="8" t="s">
        <v>61</v>
      </c>
      <c r="D95" s="8" t="str">
        <f t="shared" si="7"/>
        <v>Week_15-generic-cofi</v>
      </c>
      <c r="E95" s="8" t="str">
        <f t="shared" si="8"/>
        <v>FiFi-tv.fifi</v>
      </c>
      <c r="H95" s="18">
        <f t="shared" si="9"/>
        <v>4.1802592378385852E-3</v>
      </c>
      <c r="I95" s="6">
        <f t="shared" si="9"/>
        <v>3.15</v>
      </c>
      <c r="J95" s="6">
        <f t="shared" si="11"/>
        <v>84.453237241467946</v>
      </c>
      <c r="K95" s="18">
        <f t="shared" si="11"/>
        <v>0.65</v>
      </c>
      <c r="L95" s="35">
        <f>Data!BL29</f>
        <v>2118.2218837134515</v>
      </c>
      <c r="P95" s="6"/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241.28950007618161</v>
      </c>
      <c r="AA95" s="21">
        <v>264.64866317622938</v>
      </c>
      <c r="AB95" s="21">
        <v>283.70557351809123</v>
      </c>
      <c r="AC95" s="21">
        <v>299.76498239186867</v>
      </c>
      <c r="AD95" s="21">
        <v>313.44768583134044</v>
      </c>
      <c r="AE95" s="21">
        <v>324.81407165409877</v>
      </c>
      <c r="AF95" s="21">
        <v>333.9857218660556</v>
      </c>
      <c r="AG95" s="21">
        <v>341.83215538028003</v>
      </c>
      <c r="AH95" s="21">
        <v>348.53745166677265</v>
      </c>
      <c r="AI95" s="21">
        <v>5250.3180843856226</v>
      </c>
      <c r="AJ95" s="21">
        <v>5758.5997809433784</v>
      </c>
      <c r="AK95" s="21">
        <v>6173.2669793453088</v>
      </c>
      <c r="AL95" s="21">
        <v>6522.7103028546844</v>
      </c>
      <c r="AM95" s="21">
        <v>6820.4379092729605</v>
      </c>
      <c r="AN95" s="21">
        <v>7067.7638021132652</v>
      </c>
      <c r="AO95" s="21">
        <v>7267.3335345562127</v>
      </c>
      <c r="AP95" s="21">
        <v>7438.0673284621034</v>
      </c>
      <c r="AQ95" s="21">
        <v>7583.9706451958218</v>
      </c>
    </row>
    <row r="96" spans="1:43" x14ac:dyDescent="0.25">
      <c r="A96" s="17" t="s">
        <v>255</v>
      </c>
      <c r="B96" s="8" t="s">
        <v>40</v>
      </c>
      <c r="C96" s="8" t="s">
        <v>61</v>
      </c>
      <c r="D96" s="8" t="str">
        <f t="shared" si="7"/>
        <v>Week_16-generic-cofi</v>
      </c>
      <c r="E96" s="8" t="str">
        <f t="shared" si="8"/>
        <v>FiFi-tv.fifi</v>
      </c>
      <c r="H96" s="18">
        <f t="shared" si="9"/>
        <v>4.1802592378385852E-3</v>
      </c>
      <c r="I96" s="6">
        <f t="shared" si="9"/>
        <v>3.15</v>
      </c>
      <c r="J96" s="6">
        <f t="shared" si="11"/>
        <v>84.453237241467946</v>
      </c>
      <c r="K96" s="18">
        <f t="shared" si="11"/>
        <v>0.65</v>
      </c>
      <c r="L96" s="35">
        <f>Data!BL30</f>
        <v>1867.8014293073777</v>
      </c>
      <c r="P96" s="6"/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379.22604619377125</v>
      </c>
      <c r="AA96" s="21">
        <v>429.60131853384883</v>
      </c>
      <c r="AB96" s="21">
        <v>468.68512583137704</v>
      </c>
      <c r="AC96" s="21">
        <v>500.15882947818204</v>
      </c>
      <c r="AD96" s="21">
        <v>525.88341127496085</v>
      </c>
      <c r="AE96" s="21">
        <v>546.46368091150202</v>
      </c>
      <c r="AF96" s="21">
        <v>562.53286853303348</v>
      </c>
      <c r="AG96" s="21">
        <v>575.88938252127423</v>
      </c>
      <c r="AH96" s="21">
        <v>587.0115112476434</v>
      </c>
      <c r="AI96" s="21">
        <v>7377.900702304637</v>
      </c>
      <c r="AJ96" s="21">
        <v>8357.9593267239579</v>
      </c>
      <c r="AK96" s="21">
        <v>9118.3407725749439</v>
      </c>
      <c r="AL96" s="21">
        <v>9730.6664885180926</v>
      </c>
      <c r="AM96" s="21">
        <v>10231.142159980727</v>
      </c>
      <c r="AN96" s="21">
        <v>10631.534451937045</v>
      </c>
      <c r="AO96" s="21">
        <v>10944.162953666546</v>
      </c>
      <c r="AP96" s="21">
        <v>11204.015975164524</v>
      </c>
      <c r="AQ96" s="21">
        <v>11420.398689814543</v>
      </c>
    </row>
    <row r="97" spans="1:43" x14ac:dyDescent="0.25">
      <c r="A97" s="17" t="s">
        <v>256</v>
      </c>
      <c r="B97" s="8" t="s">
        <v>40</v>
      </c>
      <c r="C97" s="8" t="s">
        <v>61</v>
      </c>
      <c r="D97" s="8" t="str">
        <f t="shared" si="7"/>
        <v>Week_17-generic-cofi</v>
      </c>
      <c r="E97" s="8" t="str">
        <f t="shared" si="8"/>
        <v>FiFi-tv.fifi</v>
      </c>
      <c r="H97" s="18">
        <f t="shared" si="9"/>
        <v>4.1802592378385852E-3</v>
      </c>
      <c r="I97" s="6">
        <f t="shared" si="9"/>
        <v>3.15</v>
      </c>
      <c r="J97" s="6">
        <f t="shared" si="11"/>
        <v>84.453237241467946</v>
      </c>
      <c r="K97" s="18">
        <f t="shared" si="11"/>
        <v>0.65</v>
      </c>
      <c r="L97" s="35">
        <f>Data!BL31</f>
        <v>2118.2218837134515</v>
      </c>
      <c r="P97" s="6"/>
      <c r="Q97" s="21">
        <v>0</v>
      </c>
      <c r="R97" s="21">
        <v>0</v>
      </c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263.68767119963599</v>
      </c>
      <c r="AA97" s="21">
        <v>317.81183329240332</v>
      </c>
      <c r="AB97" s="21">
        <v>359.75601543566376</v>
      </c>
      <c r="AC97" s="21">
        <v>393.49692705829438</v>
      </c>
      <c r="AD97" s="21">
        <v>421.04899382043487</v>
      </c>
      <c r="AE97" s="21">
        <v>443.07212838796761</v>
      </c>
      <c r="AF97" s="21">
        <v>460.25502057241494</v>
      </c>
      <c r="AG97" s="21">
        <v>474.52769747263829</v>
      </c>
      <c r="AH97" s="21">
        <v>486.40568325696921</v>
      </c>
      <c r="AI97" s="21">
        <v>5367.6404076786175</v>
      </c>
      <c r="AJ97" s="21">
        <v>6469.3947603155129</v>
      </c>
      <c r="AK97" s="21">
        <v>7323.2127864481936</v>
      </c>
      <c r="AL97" s="21">
        <v>8010.0445969518742</v>
      </c>
      <c r="AM97" s="21">
        <v>8570.8959488361197</v>
      </c>
      <c r="AN97" s="21">
        <v>9019.2000597967526</v>
      </c>
      <c r="AO97" s="21">
        <v>9368.9759366529615</v>
      </c>
      <c r="AP97" s="21">
        <v>9659.5113147646643</v>
      </c>
      <c r="AQ97" s="21">
        <v>9901.3002318109102</v>
      </c>
    </row>
    <row r="98" spans="1:43" x14ac:dyDescent="0.25">
      <c r="A98" s="17" t="s">
        <v>257</v>
      </c>
      <c r="B98" s="8" t="s">
        <v>40</v>
      </c>
      <c r="C98" s="8" t="s">
        <v>61</v>
      </c>
      <c r="D98" s="8" t="str">
        <f t="shared" si="7"/>
        <v>Week_18-generic-cofi</v>
      </c>
      <c r="E98" s="8" t="str">
        <f t="shared" si="8"/>
        <v>FiFi-tv.fifi</v>
      </c>
      <c r="H98" s="18">
        <f t="shared" si="9"/>
        <v>4.1802592378385852E-3</v>
      </c>
      <c r="I98" s="6">
        <f t="shared" si="9"/>
        <v>3.15</v>
      </c>
      <c r="J98" s="6">
        <f t="shared" si="11"/>
        <v>84.453237241467946</v>
      </c>
      <c r="K98" s="18">
        <f t="shared" si="11"/>
        <v>0.65</v>
      </c>
      <c r="L98" s="35">
        <f>Data!BL32</f>
        <v>2118.2218837134515</v>
      </c>
      <c r="P98" s="6"/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121.95871165097597</v>
      </c>
      <c r="AA98" s="21">
        <v>160.32422171395979</v>
      </c>
      <c r="AB98" s="21">
        <v>190.93163147642525</v>
      </c>
      <c r="AC98" s="21">
        <v>215.58836698866736</v>
      </c>
      <c r="AD98" s="21">
        <v>235.74991902939848</v>
      </c>
      <c r="AE98" s="21">
        <v>251.8850838803898</v>
      </c>
      <c r="AF98" s="21">
        <v>264.4874660608819</v>
      </c>
      <c r="AG98" s="21">
        <v>274.96509710092079</v>
      </c>
      <c r="AH98" s="21">
        <v>283.69207035581428</v>
      </c>
      <c r="AI98" s="21">
        <v>2959.3819312616465</v>
      </c>
      <c r="AJ98" s="21">
        <v>3890.3379550425248</v>
      </c>
      <c r="AK98" s="21">
        <v>4633.0402531201116</v>
      </c>
      <c r="AL98" s="21">
        <v>5231.3468158169198</v>
      </c>
      <c r="AM98" s="21">
        <v>5720.575768860338</v>
      </c>
      <c r="AN98" s="21">
        <v>6112.102660802293</v>
      </c>
      <c r="AO98" s="21">
        <v>6417.9050230192242</v>
      </c>
      <c r="AP98" s="21">
        <v>6672.1493616364996</v>
      </c>
      <c r="AQ98" s="21">
        <v>6883.9132169242303</v>
      </c>
    </row>
    <row r="99" spans="1:43" x14ac:dyDescent="0.25">
      <c r="A99" s="17" t="s">
        <v>258</v>
      </c>
      <c r="B99" s="8" t="s">
        <v>40</v>
      </c>
      <c r="C99" s="8" t="s">
        <v>61</v>
      </c>
      <c r="D99" s="8" t="str">
        <f t="shared" si="7"/>
        <v>Week_19-generic-cofi</v>
      </c>
      <c r="E99" s="8" t="str">
        <f t="shared" si="8"/>
        <v>FiFi-tv.fifi</v>
      </c>
      <c r="H99" s="18">
        <f t="shared" si="9"/>
        <v>4.1802592378385852E-3</v>
      </c>
      <c r="I99" s="6">
        <f t="shared" si="9"/>
        <v>3.15</v>
      </c>
      <c r="J99" s="6">
        <f t="shared" si="11"/>
        <v>84.453237241467946</v>
      </c>
      <c r="K99" s="18">
        <f t="shared" si="11"/>
        <v>0.65</v>
      </c>
      <c r="L99" s="35">
        <f>Data!BL33</f>
        <v>2136.0220676102031</v>
      </c>
      <c r="P99" s="6"/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215.31528299477398</v>
      </c>
      <c r="AA99" s="21">
        <v>241.35029239247351</v>
      </c>
      <c r="AB99" s="21">
        <v>261.61125937263063</v>
      </c>
      <c r="AC99" s="21">
        <v>277.97225176466503</v>
      </c>
      <c r="AD99" s="21">
        <v>291.37833675483978</v>
      </c>
      <c r="AE99" s="21">
        <v>302.12803891326013</v>
      </c>
      <c r="AF99" s="21">
        <v>310.53821245575205</v>
      </c>
      <c r="AG99" s="21">
        <v>317.54088871404696</v>
      </c>
      <c r="AH99" s="21">
        <v>323.38126486955377</v>
      </c>
      <c r="AI99" s="21">
        <v>5081.8275493277451</v>
      </c>
      <c r="AJ99" s="21">
        <v>5696.3005498692228</v>
      </c>
      <c r="AK99" s="21">
        <v>6174.495774767779</v>
      </c>
      <c r="AL99" s="21">
        <v>6560.6445920544747</v>
      </c>
      <c r="AM99" s="21">
        <v>6877.0522853873845</v>
      </c>
      <c r="AN99" s="21">
        <v>7130.7645709990584</v>
      </c>
      <c r="AO99" s="21">
        <v>7329.2597776950934</v>
      </c>
      <c r="AP99" s="21">
        <v>7494.5355195442689</v>
      </c>
      <c r="AQ99" s="21">
        <v>7632.3788905891915</v>
      </c>
    </row>
    <row r="100" spans="1:43" x14ac:dyDescent="0.25">
      <c r="A100" s="17" t="s">
        <v>259</v>
      </c>
      <c r="B100" s="8" t="s">
        <v>40</v>
      </c>
      <c r="C100" s="8" t="s">
        <v>61</v>
      </c>
      <c r="D100" s="8" t="str">
        <f t="shared" si="7"/>
        <v>Week_20-generic-cofi</v>
      </c>
      <c r="E100" s="8" t="str">
        <f t="shared" si="8"/>
        <v>FiFi-tv.fifi</v>
      </c>
      <c r="H100" s="18">
        <f t="shared" si="9"/>
        <v>4.1802592378385852E-3</v>
      </c>
      <c r="I100" s="6">
        <f t="shared" si="9"/>
        <v>3.15</v>
      </c>
      <c r="J100" s="6">
        <f t="shared" si="11"/>
        <v>84.453237241467946</v>
      </c>
      <c r="K100" s="18">
        <f t="shared" si="11"/>
        <v>0.65</v>
      </c>
      <c r="L100" s="35">
        <f>Data!BL34</f>
        <v>2136.0220676102031</v>
      </c>
      <c r="P100" s="6"/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255.45565410318676</v>
      </c>
      <c r="AA100" s="21">
        <v>307.56573247731518</v>
      </c>
      <c r="AB100" s="21">
        <v>348.0640862402953</v>
      </c>
      <c r="AC100" s="21">
        <v>380.72571708673621</v>
      </c>
      <c r="AD100" s="21">
        <v>407.45928211511739</v>
      </c>
      <c r="AE100" s="21">
        <v>428.87372657413852</v>
      </c>
      <c r="AF100" s="21">
        <v>445.61283764912463</v>
      </c>
      <c r="AG100" s="21">
        <v>459.53959999900877</v>
      </c>
      <c r="AH100" s="21">
        <v>471.14671306789279</v>
      </c>
      <c r="AI100" s="21">
        <v>5110.2068861794178</v>
      </c>
      <c r="AJ100" s="21">
        <v>6152.6315773912074</v>
      </c>
      <c r="AK100" s="21">
        <v>6962.7720575659596</v>
      </c>
      <c r="AL100" s="21">
        <v>7616.1445243108656</v>
      </c>
      <c r="AM100" s="21">
        <v>8150.9302920393638</v>
      </c>
      <c r="AN100" s="21">
        <v>8579.3108730931435</v>
      </c>
      <c r="AO100" s="21">
        <v>8914.1647677317942</v>
      </c>
      <c r="AP100" s="21">
        <v>9192.7596460186342</v>
      </c>
      <c r="AQ100" s="21">
        <v>9424.9516064647905</v>
      </c>
    </row>
    <row r="101" spans="1:43" x14ac:dyDescent="0.25">
      <c r="A101" s="17" t="s">
        <v>260</v>
      </c>
      <c r="B101" s="8" t="s">
        <v>40</v>
      </c>
      <c r="C101" s="8" t="s">
        <v>61</v>
      </c>
      <c r="D101" s="8" t="str">
        <f t="shared" si="7"/>
        <v>Week_21-generic-cofi</v>
      </c>
      <c r="E101" s="8" t="str">
        <f t="shared" si="8"/>
        <v>FiFi-tv.fifi</v>
      </c>
      <c r="H101" s="18">
        <f t="shared" si="9"/>
        <v>4.1802592378385852E-3</v>
      </c>
      <c r="I101" s="6">
        <f t="shared" si="9"/>
        <v>3.15</v>
      </c>
      <c r="J101" s="6">
        <f t="shared" ref="J101:K116" si="12">J100</f>
        <v>84.453237241467946</v>
      </c>
      <c r="K101" s="18">
        <f t="shared" si="12"/>
        <v>0.65</v>
      </c>
      <c r="L101" s="35">
        <f>Data!BL35</f>
        <v>2136.0220676102031</v>
      </c>
      <c r="P101" s="6"/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193.66768021937713</v>
      </c>
      <c r="AA101" s="21">
        <v>251.96549931218598</v>
      </c>
      <c r="AB101" s="21">
        <v>297.05991430974797</v>
      </c>
      <c r="AC101" s="21">
        <v>333.27300604706215</v>
      </c>
      <c r="AD101" s="21">
        <v>362.79863873245381</v>
      </c>
      <c r="AE101" s="21">
        <v>386.36619054890519</v>
      </c>
      <c r="AF101" s="21">
        <v>404.73164821920682</v>
      </c>
      <c r="AG101" s="21">
        <v>419.97019098602362</v>
      </c>
      <c r="AH101" s="21">
        <v>432.63979147658614</v>
      </c>
      <c r="AI101" s="21">
        <v>3982.948730459877</v>
      </c>
      <c r="AJ101" s="21">
        <v>5181.8954224492736</v>
      </c>
      <c r="AK101" s="21">
        <v>6109.3023225676543</v>
      </c>
      <c r="AL101" s="21">
        <v>6854.0568814996377</v>
      </c>
      <c r="AM101" s="21">
        <v>7461.2778751475962</v>
      </c>
      <c r="AN101" s="21">
        <v>7945.9656169589971</v>
      </c>
      <c r="AO101" s="21">
        <v>8323.6676487558525</v>
      </c>
      <c r="AP101" s="21">
        <v>8637.0618841719024</v>
      </c>
      <c r="AQ101" s="21">
        <v>8897.6235283871811</v>
      </c>
    </row>
    <row r="102" spans="1:43" x14ac:dyDescent="0.25">
      <c r="A102" s="17" t="s">
        <v>261</v>
      </c>
      <c r="B102" s="8" t="s">
        <v>40</v>
      </c>
      <c r="C102" s="8" t="s">
        <v>61</v>
      </c>
      <c r="D102" s="8" t="str">
        <f t="shared" si="7"/>
        <v>Week_22-generic-cofi</v>
      </c>
      <c r="E102" s="8" t="str">
        <f t="shared" si="8"/>
        <v>FiFi-tv.fifi</v>
      </c>
      <c r="H102" s="18">
        <f t="shared" si="9"/>
        <v>4.1802592378385852E-3</v>
      </c>
      <c r="I102" s="6">
        <f t="shared" si="9"/>
        <v>3.15</v>
      </c>
      <c r="J102" s="6">
        <f t="shared" si="12"/>
        <v>84.453237241467946</v>
      </c>
      <c r="K102" s="18">
        <f t="shared" si="12"/>
        <v>0.65</v>
      </c>
      <c r="L102" s="35">
        <f>Data!BL36</f>
        <v>2136.0220676102031</v>
      </c>
      <c r="P102" s="6"/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161.88331466290137</v>
      </c>
      <c r="AA102" s="21">
        <v>222.46130835601562</v>
      </c>
      <c r="AB102" s="21">
        <v>269.40223687374112</v>
      </c>
      <c r="AC102" s="21">
        <v>307.15786567375466</v>
      </c>
      <c r="AD102" s="21">
        <v>337.98637913124094</v>
      </c>
      <c r="AE102" s="21">
        <v>362.62637111056233</v>
      </c>
      <c r="AF102" s="21">
        <v>381.84975759513304</v>
      </c>
      <c r="AG102" s="21">
        <v>397.81627187843594</v>
      </c>
      <c r="AH102" s="21">
        <v>411.10320267990312</v>
      </c>
      <c r="AI102" s="21">
        <v>3303.6986651059133</v>
      </c>
      <c r="AJ102" s="21">
        <v>4539.9683653865186</v>
      </c>
      <c r="AK102" s="21">
        <v>5497.9341891390823</v>
      </c>
      <c r="AL102" s="21">
        <v>6268.4473252617154</v>
      </c>
      <c r="AM102" s="21">
        <v>6897.5925770054246</v>
      </c>
      <c r="AN102" s="21">
        <v>7400.4430948603049</v>
      </c>
      <c r="AO102" s="21">
        <v>7792.7520638243896</v>
      </c>
      <c r="AP102" s="21">
        <v>8118.5951072163753</v>
      </c>
      <c r="AQ102" s="21">
        <v>8389.7534760919389</v>
      </c>
    </row>
    <row r="103" spans="1:43" x14ac:dyDescent="0.25">
      <c r="A103" s="17" t="s">
        <v>278</v>
      </c>
      <c r="B103" s="8" t="s">
        <v>40</v>
      </c>
      <c r="C103" s="8" t="s">
        <v>61</v>
      </c>
      <c r="D103" s="8" t="str">
        <f t="shared" si="7"/>
        <v>Week_23-generic-cofi</v>
      </c>
      <c r="E103" s="8" t="str">
        <f t="shared" si="8"/>
        <v>FiFi-tv.fifi</v>
      </c>
      <c r="H103" s="18">
        <f t="shared" si="9"/>
        <v>4.1802592378385852E-3</v>
      </c>
      <c r="I103" s="6">
        <f t="shared" si="9"/>
        <v>3.15</v>
      </c>
      <c r="J103" s="6">
        <f t="shared" si="12"/>
        <v>84.453237241467946</v>
      </c>
      <c r="K103" s="18">
        <f t="shared" si="12"/>
        <v>0.65</v>
      </c>
      <c r="L103" s="35">
        <f>Data!BL37</f>
        <v>1441.8148956368873</v>
      </c>
      <c r="P103" s="6"/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158.70562905687956</v>
      </c>
      <c r="AA103" s="21">
        <v>188.66730184998943</v>
      </c>
      <c r="AB103" s="21">
        <v>211.92071482525364</v>
      </c>
      <c r="AC103" s="21">
        <v>230.65134912955099</v>
      </c>
      <c r="AD103" s="21">
        <v>245.9649650744833</v>
      </c>
      <c r="AE103" s="21">
        <v>258.2191044259942</v>
      </c>
      <c r="AF103" s="21">
        <v>267.78925609081233</v>
      </c>
      <c r="AG103" s="21">
        <v>275.74527660862162</v>
      </c>
      <c r="AH103" s="21">
        <v>282.37145755142166</v>
      </c>
      <c r="AI103" s="21">
        <v>3715.381578452409</v>
      </c>
      <c r="AJ103" s="21">
        <v>4416.7999705829288</v>
      </c>
      <c r="AK103" s="21">
        <v>4961.1745004458808</v>
      </c>
      <c r="AL103" s="21">
        <v>5399.6684219310082</v>
      </c>
      <c r="AM103" s="21">
        <v>5758.1681608464141</v>
      </c>
      <c r="AN103" s="21">
        <v>6045.0439564747785</v>
      </c>
      <c r="AO103" s="21">
        <v>6269.0862000282032</v>
      </c>
      <c r="AP103" s="21">
        <v>6455.3407912819521</v>
      </c>
      <c r="AQ103" s="21">
        <v>6610.4631442613054</v>
      </c>
    </row>
    <row r="104" spans="1:43" x14ac:dyDescent="0.25">
      <c r="A104" s="17" t="s">
        <v>279</v>
      </c>
      <c r="B104" s="8" t="s">
        <v>40</v>
      </c>
      <c r="C104" s="8" t="s">
        <v>61</v>
      </c>
      <c r="D104" s="8" t="str">
        <f t="shared" si="7"/>
        <v>Week_24-generic-cofi</v>
      </c>
      <c r="E104" s="8" t="str">
        <f t="shared" si="8"/>
        <v>FiFi-tv.fifi</v>
      </c>
      <c r="H104" s="18">
        <f t="shared" si="9"/>
        <v>4.1802592378385852E-3</v>
      </c>
      <c r="I104" s="6">
        <f t="shared" si="9"/>
        <v>3.15</v>
      </c>
      <c r="J104" s="6">
        <f t="shared" si="12"/>
        <v>84.453237241467946</v>
      </c>
      <c r="K104" s="18">
        <f t="shared" si="12"/>
        <v>0.65</v>
      </c>
      <c r="L104" s="35">
        <f>Data!BL38</f>
        <v>1441.8148956368873</v>
      </c>
      <c r="P104" s="6"/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249.6895729613255</v>
      </c>
      <c r="AA104" s="21">
        <v>274.0927090121362</v>
      </c>
      <c r="AB104" s="21">
        <v>293.07500833873013</v>
      </c>
      <c r="AC104" s="21">
        <v>308.3974482174126</v>
      </c>
      <c r="AD104" s="21">
        <v>320.94762335543425</v>
      </c>
      <c r="AE104" s="21">
        <v>331.00761762379597</v>
      </c>
      <c r="AF104" s="21">
        <v>338.87581924384511</v>
      </c>
      <c r="AG104" s="21">
        <v>345.42553883111344</v>
      </c>
      <c r="AH104" s="21">
        <v>350.88685140078985</v>
      </c>
      <c r="AI104" s="21">
        <v>5479.1367516914743</v>
      </c>
      <c r="AJ104" s="21">
        <v>6014.6341615622259</v>
      </c>
      <c r="AK104" s="21">
        <v>6431.177842735724</v>
      </c>
      <c r="AL104" s="21">
        <v>6767.4103192031171</v>
      </c>
      <c r="AM104" s="21">
        <v>7042.80878708207</v>
      </c>
      <c r="AN104" s="21">
        <v>7263.5632369530049</v>
      </c>
      <c r="AO104" s="21">
        <v>7436.2214387146269</v>
      </c>
      <c r="AP104" s="21">
        <v>7579.9471413070778</v>
      </c>
      <c r="AQ104" s="21">
        <v>7699.7890636512811</v>
      </c>
    </row>
    <row r="105" spans="1:43" x14ac:dyDescent="0.25">
      <c r="A105" s="17" t="s">
        <v>280</v>
      </c>
      <c r="B105" s="8" t="s">
        <v>40</v>
      </c>
      <c r="C105" s="8" t="s">
        <v>61</v>
      </c>
      <c r="D105" s="8" t="str">
        <f t="shared" si="7"/>
        <v>Week_25-generic-cofi</v>
      </c>
      <c r="E105" s="8" t="str">
        <f t="shared" si="8"/>
        <v>FiFi-tv.fifi</v>
      </c>
      <c r="H105" s="18">
        <f t="shared" si="9"/>
        <v>4.1802592378385852E-3</v>
      </c>
      <c r="I105" s="6">
        <f t="shared" si="9"/>
        <v>3.15</v>
      </c>
      <c r="J105" s="6">
        <f t="shared" si="12"/>
        <v>84.453237241467946</v>
      </c>
      <c r="K105" s="18">
        <f t="shared" si="12"/>
        <v>0.65</v>
      </c>
      <c r="L105" s="35">
        <f>Data!BL39</f>
        <v>1441.8148956368873</v>
      </c>
      <c r="P105" s="6"/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192.24291496699635</v>
      </c>
      <c r="AA105" s="21">
        <v>223.5966240240615</v>
      </c>
      <c r="AB105" s="21">
        <v>247.92871772328365</v>
      </c>
      <c r="AC105" s="21">
        <v>267.52723004477286</v>
      </c>
      <c r="AD105" s="21">
        <v>283.54936354322825</v>
      </c>
      <c r="AE105" s="21">
        <v>296.36984191836223</v>
      </c>
      <c r="AF105" s="21">
        <v>306.38182864057649</v>
      </c>
      <c r="AG105" s="21">
        <v>314.70485591272586</v>
      </c>
      <c r="AH105" s="21">
        <v>321.6364525495207</v>
      </c>
      <c r="AI105" s="21">
        <v>4179.296282462753</v>
      </c>
      <c r="AJ105" s="21">
        <v>4860.9153669741745</v>
      </c>
      <c r="AK105" s="21">
        <v>5389.8868963496652</v>
      </c>
      <c r="AL105" s="21">
        <v>5815.9519594031572</v>
      </c>
      <c r="AM105" s="21">
        <v>6164.2677502800907</v>
      </c>
      <c r="AN105" s="21">
        <v>6442.9806361192914</v>
      </c>
      <c r="AO105" s="21">
        <v>6660.6378584694621</v>
      </c>
      <c r="AP105" s="21">
        <v>6841.5776707028635</v>
      </c>
      <c r="AQ105" s="21">
        <v>6992.268249134122</v>
      </c>
    </row>
    <row r="106" spans="1:43" x14ac:dyDescent="0.25">
      <c r="A106" s="17" t="s">
        <v>281</v>
      </c>
      <c r="B106" s="8" t="s">
        <v>40</v>
      </c>
      <c r="C106" s="8" t="s">
        <v>61</v>
      </c>
      <c r="D106" s="8" t="str">
        <f t="shared" si="7"/>
        <v>Week_26-generic-cofi</v>
      </c>
      <c r="E106" s="8" t="str">
        <f t="shared" si="8"/>
        <v>FiFi-tv.fifi</v>
      </c>
      <c r="H106" s="18">
        <f t="shared" si="9"/>
        <v>4.1802592378385852E-3</v>
      </c>
      <c r="I106" s="6">
        <f t="shared" si="9"/>
        <v>3.15</v>
      </c>
      <c r="J106" s="6">
        <f t="shared" si="12"/>
        <v>84.453237241467946</v>
      </c>
      <c r="K106" s="18">
        <f t="shared" si="12"/>
        <v>0.65</v>
      </c>
      <c r="L106" s="35">
        <f>Data!BL40</f>
        <v>1441.8148956368873</v>
      </c>
      <c r="P106" s="6"/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250.22979110201499</v>
      </c>
      <c r="AA106" s="21">
        <v>294.80827355514339</v>
      </c>
      <c r="AB106" s="21">
        <v>329.33675445526609</v>
      </c>
      <c r="AC106" s="21">
        <v>357.09940185397454</v>
      </c>
      <c r="AD106" s="21">
        <v>379.75974003335921</v>
      </c>
      <c r="AE106" s="21">
        <v>397.86569778663278</v>
      </c>
      <c r="AF106" s="21">
        <v>411.98745855177435</v>
      </c>
      <c r="AG106" s="21">
        <v>423.71395031972799</v>
      </c>
      <c r="AH106" s="21">
        <v>433.47030954595505</v>
      </c>
      <c r="AI106" s="21">
        <v>4939.3123784748623</v>
      </c>
      <c r="AJ106" s="21">
        <v>5819.2517702821096</v>
      </c>
      <c r="AK106" s="21">
        <v>6500.8131158310061</v>
      </c>
      <c r="AL106" s="21">
        <v>7048.8229565128795</v>
      </c>
      <c r="AM106" s="21">
        <v>7496.1177745157065</v>
      </c>
      <c r="AN106" s="21">
        <v>7853.5131943857068</v>
      </c>
      <c r="AO106" s="21">
        <v>8132.2641274618072</v>
      </c>
      <c r="AP106" s="21">
        <v>8363.7345918315896</v>
      </c>
      <c r="AQ106" s="21">
        <v>8556.3164010667042</v>
      </c>
    </row>
    <row r="107" spans="1:43" x14ac:dyDescent="0.25">
      <c r="A107" s="17" t="s">
        <v>282</v>
      </c>
      <c r="B107" s="8" t="s">
        <v>40</v>
      </c>
      <c r="C107" s="8" t="s">
        <v>61</v>
      </c>
      <c r="D107" s="8" t="str">
        <f t="shared" si="7"/>
        <v>Week_27-generic-cofi</v>
      </c>
      <c r="E107" s="8" t="str">
        <f t="shared" si="8"/>
        <v>FiFi-tv.fifi</v>
      </c>
      <c r="H107" s="18">
        <f t="shared" si="9"/>
        <v>4.1802592378385852E-3</v>
      </c>
      <c r="I107" s="6">
        <f t="shared" si="9"/>
        <v>3.15</v>
      </c>
      <c r="J107" s="6">
        <f t="shared" si="12"/>
        <v>84.453237241467946</v>
      </c>
      <c r="K107" s="18">
        <f t="shared" si="12"/>
        <v>0.65</v>
      </c>
      <c r="L107" s="35">
        <f>Data!BL41</f>
        <v>1441.8148956368873</v>
      </c>
      <c r="P107" s="6"/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266.90315647051392</v>
      </c>
      <c r="AA107" s="21">
        <v>299.34157838914501</v>
      </c>
      <c r="AB107" s="21">
        <v>324.51648290564577</v>
      </c>
      <c r="AC107" s="21">
        <v>344.79511267476903</v>
      </c>
      <c r="AD107" s="21">
        <v>361.37353670389314</v>
      </c>
      <c r="AE107" s="21">
        <v>374.63963774647493</v>
      </c>
      <c r="AF107" s="21">
        <v>384.99988624964095</v>
      </c>
      <c r="AG107" s="21">
        <v>393.61268053441438</v>
      </c>
      <c r="AH107" s="21">
        <v>400.78575339761954</v>
      </c>
      <c r="AI107" s="21">
        <v>5626.6616745923648</v>
      </c>
      <c r="AJ107" s="21">
        <v>6310.5053121402862</v>
      </c>
      <c r="AK107" s="21">
        <v>6841.2246647237607</v>
      </c>
      <c r="AL107" s="21">
        <v>7268.7242508808804</v>
      </c>
      <c r="AM107" s="21">
        <v>7618.2187429781261</v>
      </c>
      <c r="AN107" s="21">
        <v>7897.8852081284203</v>
      </c>
      <c r="AO107" s="21">
        <v>8116.29256592397</v>
      </c>
      <c r="AP107" s="21">
        <v>8297.861342232678</v>
      </c>
      <c r="AQ107" s="21">
        <v>8449.0789400392205</v>
      </c>
    </row>
    <row r="108" spans="1:43" x14ac:dyDescent="0.25">
      <c r="A108" s="17" t="s">
        <v>283</v>
      </c>
      <c r="B108" s="8" t="s">
        <v>40</v>
      </c>
      <c r="C108" s="8" t="s">
        <v>61</v>
      </c>
      <c r="D108" s="8" t="str">
        <f t="shared" si="7"/>
        <v>Week_28-generic-cofi</v>
      </c>
      <c r="E108" s="8" t="str">
        <f t="shared" si="8"/>
        <v>FiFi-tv.fifi</v>
      </c>
      <c r="H108" s="18">
        <f t="shared" si="9"/>
        <v>4.1802592378385852E-3</v>
      </c>
      <c r="I108" s="6">
        <f t="shared" si="9"/>
        <v>3.15</v>
      </c>
      <c r="J108" s="6">
        <f t="shared" si="12"/>
        <v>84.453237241467946</v>
      </c>
      <c r="K108" s="18">
        <f t="shared" si="12"/>
        <v>0.65</v>
      </c>
      <c r="L108" s="35">
        <f>Data!BL42</f>
        <v>1281.6132405661219</v>
      </c>
      <c r="P108" s="6"/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294.98777077990582</v>
      </c>
      <c r="AA108" s="21">
        <v>321.56288141159064</v>
      </c>
      <c r="AB108" s="21">
        <v>342.20670600922949</v>
      </c>
      <c r="AC108" s="21">
        <v>358.85009593661994</v>
      </c>
      <c r="AD108" s="21">
        <v>372.46688631984443</v>
      </c>
      <c r="AE108" s="21">
        <v>383.37081973173179</v>
      </c>
      <c r="AF108" s="21">
        <v>391.89152842238713</v>
      </c>
      <c r="AG108" s="21">
        <v>398.97891954499698</v>
      </c>
      <c r="AH108" s="21">
        <v>404.88443170336421</v>
      </c>
      <c r="AI108" s="21">
        <v>6261.4985687801336</v>
      </c>
      <c r="AJ108" s="21">
        <v>6825.5898080390716</v>
      </c>
      <c r="AK108" s="21">
        <v>7263.7817975934695</v>
      </c>
      <c r="AL108" s="21">
        <v>7617.0593654549493</v>
      </c>
      <c r="AM108" s="21">
        <v>7906.0934270044163</v>
      </c>
      <c r="AN108" s="21">
        <v>8137.5435758431195</v>
      </c>
      <c r="AO108" s="21">
        <v>8318.4066846102214</v>
      </c>
      <c r="AP108" s="21">
        <v>8468.8457663839454</v>
      </c>
      <c r="AQ108" s="21">
        <v>8594.1979321017552</v>
      </c>
    </row>
    <row r="109" spans="1:43" x14ac:dyDescent="0.25">
      <c r="A109" s="17" t="s">
        <v>284</v>
      </c>
      <c r="B109" s="8" t="s">
        <v>40</v>
      </c>
      <c r="C109" s="8" t="s">
        <v>61</v>
      </c>
      <c r="D109" s="8" t="str">
        <f t="shared" si="7"/>
        <v>Week_29-generic-cofi</v>
      </c>
      <c r="E109" s="8" t="str">
        <f t="shared" si="8"/>
        <v>FiFi-tv.fifi</v>
      </c>
      <c r="H109" s="18">
        <f t="shared" si="9"/>
        <v>4.1802592378385852E-3</v>
      </c>
      <c r="I109" s="6">
        <f t="shared" si="9"/>
        <v>3.15</v>
      </c>
      <c r="J109" s="6">
        <f t="shared" si="12"/>
        <v>84.453237241467946</v>
      </c>
      <c r="K109" s="18">
        <f t="shared" si="12"/>
        <v>0.65</v>
      </c>
      <c r="L109" s="35">
        <f>Data!BL43</f>
        <v>1281.6132405661219</v>
      </c>
      <c r="P109" s="6"/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229.44653687559045</v>
      </c>
      <c r="AA109" s="21">
        <v>260.81683750705429</v>
      </c>
      <c r="AB109" s="21">
        <v>285.14461731654279</v>
      </c>
      <c r="AC109" s="21">
        <v>304.72745414504232</v>
      </c>
      <c r="AD109" s="21">
        <v>320.72726695343192</v>
      </c>
      <c r="AE109" s="21">
        <v>333.52316509631083</v>
      </c>
      <c r="AF109" s="21">
        <v>343.51132763625304</v>
      </c>
      <c r="AG109" s="21">
        <v>351.81121596490345</v>
      </c>
      <c r="AH109" s="21">
        <v>358.7210265926314</v>
      </c>
      <c r="AI109" s="21">
        <v>4967.0410093934925</v>
      </c>
      <c r="AJ109" s="21">
        <v>5646.1428683070144</v>
      </c>
      <c r="AK109" s="21">
        <v>6172.7887773134526</v>
      </c>
      <c r="AL109" s="21">
        <v>6596.7165250665539</v>
      </c>
      <c r="AM109" s="21">
        <v>6943.0792439991192</v>
      </c>
      <c r="AN109" s="21">
        <v>7220.0838643049101</v>
      </c>
      <c r="AO109" s="21">
        <v>7436.3068399050208</v>
      </c>
      <c r="AP109" s="21">
        <v>7615.9821850340968</v>
      </c>
      <c r="AQ109" s="21">
        <v>7765.565234847908</v>
      </c>
    </row>
    <row r="110" spans="1:43" x14ac:dyDescent="0.25">
      <c r="A110" s="17" t="s">
        <v>285</v>
      </c>
      <c r="B110" s="8" t="s">
        <v>40</v>
      </c>
      <c r="C110" s="8" t="s">
        <v>61</v>
      </c>
      <c r="D110" s="8" t="str">
        <f t="shared" si="7"/>
        <v>Week_30-generic-cofi</v>
      </c>
      <c r="E110" s="8" t="str">
        <f t="shared" si="8"/>
        <v>FiFi-tv.fifi</v>
      </c>
      <c r="H110" s="18">
        <f t="shared" si="9"/>
        <v>4.1802592378385852E-3</v>
      </c>
      <c r="I110" s="6">
        <f t="shared" si="9"/>
        <v>3.15</v>
      </c>
      <c r="J110" s="6">
        <f t="shared" si="12"/>
        <v>84.453237241467946</v>
      </c>
      <c r="K110" s="18">
        <f t="shared" si="12"/>
        <v>0.65</v>
      </c>
      <c r="L110" s="35">
        <f>Data!BL44</f>
        <v>1281.6132405661219</v>
      </c>
      <c r="P110" s="6"/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309.18457534105994</v>
      </c>
      <c r="AA110" s="21">
        <v>347.48909969959459</v>
      </c>
      <c r="AB110" s="21">
        <v>377.17952600598795</v>
      </c>
      <c r="AC110" s="21">
        <v>401.06847678998639</v>
      </c>
      <c r="AD110" s="21">
        <v>420.57832966223367</v>
      </c>
      <c r="AE110" s="21">
        <v>436.17557993097495</v>
      </c>
      <c r="AF110" s="21">
        <v>448.34641235766514</v>
      </c>
      <c r="AG110" s="21">
        <v>458.45715651652375</v>
      </c>
      <c r="AH110" s="21">
        <v>466.87236654209903</v>
      </c>
      <c r="AI110" s="21">
        <v>6207.2040980844731</v>
      </c>
      <c r="AJ110" s="21">
        <v>6976.2075333664452</v>
      </c>
      <c r="AK110" s="21">
        <v>7572.2739304033139</v>
      </c>
      <c r="AL110" s="21">
        <v>8051.8696315853749</v>
      </c>
      <c r="AM110" s="21">
        <v>8443.5503568222412</v>
      </c>
      <c r="AN110" s="21">
        <v>8756.681487895592</v>
      </c>
      <c r="AO110" s="21">
        <v>9001.0236929771854</v>
      </c>
      <c r="AP110" s="21">
        <v>9204.0074689573466</v>
      </c>
      <c r="AQ110" s="21">
        <v>9372.9516218128774</v>
      </c>
    </row>
    <row r="111" spans="1:43" x14ac:dyDescent="0.25">
      <c r="A111" s="17" t="s">
        <v>286</v>
      </c>
      <c r="B111" s="8" t="s">
        <v>40</v>
      </c>
      <c r="C111" s="8" t="s">
        <v>61</v>
      </c>
      <c r="D111" s="8" t="str">
        <f t="shared" si="7"/>
        <v>Week_31-generic-cofi</v>
      </c>
      <c r="E111" s="8" t="str">
        <f t="shared" si="8"/>
        <v>FiFi-tv.fifi</v>
      </c>
      <c r="H111" s="18">
        <f t="shared" si="9"/>
        <v>4.1802592378385852E-3</v>
      </c>
      <c r="I111" s="6">
        <f t="shared" si="9"/>
        <v>3.15</v>
      </c>
      <c r="J111" s="6">
        <f t="shared" si="12"/>
        <v>84.453237241467946</v>
      </c>
      <c r="K111" s="18">
        <f t="shared" si="12"/>
        <v>0.65</v>
      </c>
      <c r="L111" s="35">
        <f>Data!BL45</f>
        <v>1679.6010050259222</v>
      </c>
      <c r="P111" s="6"/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231.21084652804203</v>
      </c>
      <c r="AA111" s="21">
        <v>272.71664808758885</v>
      </c>
      <c r="AB111" s="21">
        <v>304.93010398358604</v>
      </c>
      <c r="AC111" s="21">
        <v>330.87858462111302</v>
      </c>
      <c r="AD111" s="21">
        <v>352.09356836228233</v>
      </c>
      <c r="AE111" s="21">
        <v>369.07030274064022</v>
      </c>
      <c r="AF111" s="21">
        <v>382.32882898685102</v>
      </c>
      <c r="AG111" s="21">
        <v>393.35125741467226</v>
      </c>
      <c r="AH111" s="21">
        <v>402.53138663565318</v>
      </c>
      <c r="AI111" s="21">
        <v>4681.9370115578922</v>
      </c>
      <c r="AJ111" s="21">
        <v>5522.414659705124</v>
      </c>
      <c r="AK111" s="21">
        <v>6174.7256290841706</v>
      </c>
      <c r="AL111" s="21">
        <v>6700.1730884696735</v>
      </c>
      <c r="AM111" s="21">
        <v>7129.7689273713431</v>
      </c>
      <c r="AN111" s="21">
        <v>7473.5417313508533</v>
      </c>
      <c r="AO111" s="21">
        <v>7742.0221494756888</v>
      </c>
      <c r="AP111" s="21">
        <v>7965.2223859196356</v>
      </c>
      <c r="AQ111" s="21">
        <v>8151.1167218299624</v>
      </c>
    </row>
    <row r="112" spans="1:43" x14ac:dyDescent="0.25">
      <c r="A112" s="17" t="s">
        <v>287</v>
      </c>
      <c r="B112" s="8" t="s">
        <v>40</v>
      </c>
      <c r="C112" s="8" t="s">
        <v>61</v>
      </c>
      <c r="D112" s="8" t="str">
        <f t="shared" si="7"/>
        <v>Week_32-generic-cofi</v>
      </c>
      <c r="E112" s="8" t="str">
        <f t="shared" si="8"/>
        <v>FiFi-tv.fifi</v>
      </c>
      <c r="H112" s="18">
        <f t="shared" si="9"/>
        <v>4.1802592378385852E-3</v>
      </c>
      <c r="I112" s="6">
        <f t="shared" si="9"/>
        <v>3.15</v>
      </c>
      <c r="J112" s="6">
        <f t="shared" si="12"/>
        <v>84.453237241467946</v>
      </c>
      <c r="K112" s="18">
        <f t="shared" si="12"/>
        <v>0.65</v>
      </c>
      <c r="L112" s="35">
        <f>Data!BL46</f>
        <v>1785.0855563801672</v>
      </c>
      <c r="P112" s="6"/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1">
        <v>182.70328407708587</v>
      </c>
      <c r="AA112" s="21">
        <v>214.37200541109115</v>
      </c>
      <c r="AB112" s="21">
        <v>238.97836109369976</v>
      </c>
      <c r="AC112" s="21">
        <v>258.81938504655955</v>
      </c>
      <c r="AD112" s="21">
        <v>275.05609713212669</v>
      </c>
      <c r="AE112" s="21">
        <v>288.06005578362681</v>
      </c>
      <c r="AF112" s="21">
        <v>298.22339144551927</v>
      </c>
      <c r="AG112" s="21">
        <v>306.67810237463982</v>
      </c>
      <c r="AH112" s="21">
        <v>313.72376800501257</v>
      </c>
      <c r="AI112" s="21">
        <v>4047.0914954413161</v>
      </c>
      <c r="AJ112" s="21">
        <v>4748.5907237106776</v>
      </c>
      <c r="AK112" s="21">
        <v>5293.6502902090715</v>
      </c>
      <c r="AL112" s="21">
        <v>5733.1521837086266</v>
      </c>
      <c r="AM112" s="21">
        <v>6092.8143524942907</v>
      </c>
      <c r="AN112" s="21">
        <v>6380.8672505656341</v>
      </c>
      <c r="AO112" s="21">
        <v>6605.9970260392174</v>
      </c>
      <c r="AP112" s="21">
        <v>6793.2787646817569</v>
      </c>
      <c r="AQ112" s="21">
        <v>6949.348501448907</v>
      </c>
    </row>
    <row r="113" spans="1:43" x14ac:dyDescent="0.25">
      <c r="A113" s="17" t="s">
        <v>288</v>
      </c>
      <c r="B113" s="8" t="s">
        <v>40</v>
      </c>
      <c r="C113" s="8" t="s">
        <v>61</v>
      </c>
      <c r="D113" s="8" t="str">
        <f t="shared" si="7"/>
        <v>Week_33-generic-cofi</v>
      </c>
      <c r="E113" s="8" t="str">
        <f t="shared" si="8"/>
        <v>FiFi-tv.fifi</v>
      </c>
      <c r="H113" s="18">
        <f t="shared" si="9"/>
        <v>4.1802592378385852E-3</v>
      </c>
      <c r="I113" s="6">
        <f t="shared" si="9"/>
        <v>3.15</v>
      </c>
      <c r="J113" s="6">
        <f t="shared" si="12"/>
        <v>84.453237241467946</v>
      </c>
      <c r="K113" s="18">
        <f t="shared" si="12"/>
        <v>0.65</v>
      </c>
      <c r="L113" s="35">
        <f>Data!BL47</f>
        <v>1690.7075426683041</v>
      </c>
      <c r="P113" s="6"/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258.31994571454436</v>
      </c>
      <c r="AA113" s="21">
        <v>303.8798833392641</v>
      </c>
      <c r="AB113" s="21">
        <v>339.20884209254501</v>
      </c>
      <c r="AC113" s="21">
        <v>367.64442477015592</v>
      </c>
      <c r="AD113" s="21">
        <v>390.87593511720235</v>
      </c>
      <c r="AE113" s="21">
        <v>409.45414339101939</v>
      </c>
      <c r="AF113" s="21">
        <v>423.95506433161387</v>
      </c>
      <c r="AG113" s="21">
        <v>436.00429347420032</v>
      </c>
      <c r="AH113" s="21">
        <v>446.03506741138824</v>
      </c>
      <c r="AI113" s="21">
        <v>5066.0081640354128</v>
      </c>
      <c r="AJ113" s="21">
        <v>5959.500980942501</v>
      </c>
      <c r="AK113" s="21">
        <v>6652.3502805810567</v>
      </c>
      <c r="AL113" s="21">
        <v>7210.0110279747869</v>
      </c>
      <c r="AM113" s="21">
        <v>7665.6127847631087</v>
      </c>
      <c r="AN113" s="21">
        <v>8029.9569105253204</v>
      </c>
      <c r="AO113" s="21">
        <v>8314.339843743579</v>
      </c>
      <c r="AP113" s="21">
        <v>8550.6417407489698</v>
      </c>
      <c r="AQ113" s="21">
        <v>8747.3589648751386</v>
      </c>
    </row>
    <row r="114" spans="1:43" x14ac:dyDescent="0.25">
      <c r="A114" s="17" t="s">
        <v>289</v>
      </c>
      <c r="B114" s="8" t="s">
        <v>40</v>
      </c>
      <c r="C114" s="8" t="s">
        <v>61</v>
      </c>
      <c r="D114" s="8" t="str">
        <f t="shared" si="7"/>
        <v>Week_34-generic-cofi</v>
      </c>
      <c r="E114" s="8" t="str">
        <f t="shared" si="8"/>
        <v>FiFi-tv.fifi</v>
      </c>
      <c r="H114" s="18">
        <f t="shared" si="9"/>
        <v>4.1802592378385852E-3</v>
      </c>
      <c r="I114" s="6">
        <f t="shared" si="9"/>
        <v>3.15</v>
      </c>
      <c r="J114" s="6">
        <f t="shared" si="12"/>
        <v>84.453237241467946</v>
      </c>
      <c r="K114" s="18">
        <f t="shared" si="12"/>
        <v>0.65</v>
      </c>
      <c r="L114" s="35">
        <f>Data!BL48</f>
        <v>1640.0237687431245</v>
      </c>
      <c r="P114" s="6"/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260.61367631950924</v>
      </c>
      <c r="AA114" s="21">
        <v>298.97564932368527</v>
      </c>
      <c r="AB114" s="21">
        <v>328.75586597425405</v>
      </c>
      <c r="AC114" s="21">
        <v>352.74963142567674</v>
      </c>
      <c r="AD114" s="21">
        <v>372.3699532310564</v>
      </c>
      <c r="AE114" s="21">
        <v>388.07333435660939</v>
      </c>
      <c r="AF114" s="21">
        <v>400.33920209729041</v>
      </c>
      <c r="AG114" s="21">
        <v>410.5377540020898</v>
      </c>
      <c r="AH114" s="21">
        <v>419.03270433561784</v>
      </c>
      <c r="AI114" s="21">
        <v>5326.1315289350205</v>
      </c>
      <c r="AJ114" s="21">
        <v>6110.130729649265</v>
      </c>
      <c r="AK114" s="21">
        <v>6718.7455693657039</v>
      </c>
      <c r="AL114" s="21">
        <v>7209.1033758839631</v>
      </c>
      <c r="AM114" s="21">
        <v>7610.0816209679533</v>
      </c>
      <c r="AN114" s="21">
        <v>7931.009802884053</v>
      </c>
      <c r="AO114" s="21">
        <v>8181.6859217508736</v>
      </c>
      <c r="AP114" s="21">
        <v>8390.1125462348391</v>
      </c>
      <c r="AQ114" s="21">
        <v>8563.7228626507385</v>
      </c>
    </row>
    <row r="115" spans="1:43" x14ac:dyDescent="0.25">
      <c r="A115" s="17" t="s">
        <v>290</v>
      </c>
      <c r="B115" s="8" t="s">
        <v>40</v>
      </c>
      <c r="C115" s="8" t="s">
        <v>61</v>
      </c>
      <c r="D115" s="8" t="str">
        <f t="shared" si="7"/>
        <v>Week_35-generic-cofi</v>
      </c>
      <c r="E115" s="8" t="str">
        <f t="shared" si="8"/>
        <v>FiFi-tv.fifi</v>
      </c>
      <c r="H115" s="18">
        <f t="shared" si="9"/>
        <v>4.1802592378385852E-3</v>
      </c>
      <c r="I115" s="6">
        <f t="shared" si="9"/>
        <v>3.15</v>
      </c>
      <c r="J115" s="6">
        <f t="shared" si="12"/>
        <v>84.453237241467946</v>
      </c>
      <c r="K115" s="18">
        <f t="shared" si="12"/>
        <v>0.65</v>
      </c>
      <c r="L115" s="35">
        <f>Data!BL49</f>
        <v>2090.1152728342267</v>
      </c>
      <c r="P115" s="6"/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197.72491684706361</v>
      </c>
      <c r="AA115" s="21">
        <v>247.90650969616715</v>
      </c>
      <c r="AB115" s="21">
        <v>287.61753666595894</v>
      </c>
      <c r="AC115" s="21">
        <v>319.58931166007113</v>
      </c>
      <c r="AD115" s="21">
        <v>345.71779807387867</v>
      </c>
      <c r="AE115" s="21">
        <v>366.61799537779973</v>
      </c>
      <c r="AF115" s="21">
        <v>382.93504086241558</v>
      </c>
      <c r="AG115" s="21">
        <v>396.49594976694959</v>
      </c>
      <c r="AH115" s="21">
        <v>407.78718727986177</v>
      </c>
      <c r="AI115" s="21">
        <v>4058.4913767728535</v>
      </c>
      <c r="AJ115" s="21">
        <v>5088.5161460250829</v>
      </c>
      <c r="AK115" s="21">
        <v>5903.6226236995872</v>
      </c>
      <c r="AL115" s="21">
        <v>6559.8736171648716</v>
      </c>
      <c r="AM115" s="21">
        <v>7096.1855726306867</v>
      </c>
      <c r="AN115" s="21">
        <v>7525.1819372943473</v>
      </c>
      <c r="AO115" s="21">
        <v>7860.1047656849942</v>
      </c>
      <c r="AP115" s="21">
        <v>8138.45527773919</v>
      </c>
      <c r="AQ115" s="21">
        <v>8370.2186326566352</v>
      </c>
    </row>
    <row r="116" spans="1:43" x14ac:dyDescent="0.25">
      <c r="A116" s="17" t="s">
        <v>291</v>
      </c>
      <c r="B116" s="8" t="s">
        <v>40</v>
      </c>
      <c r="C116" s="8" t="s">
        <v>61</v>
      </c>
      <c r="D116" s="8" t="str">
        <f t="shared" si="7"/>
        <v>Week_36-generic-cofi</v>
      </c>
      <c r="E116" s="8" t="str">
        <f t="shared" si="8"/>
        <v>FiFi-tv.fifi</v>
      </c>
      <c r="H116" s="18">
        <f t="shared" si="9"/>
        <v>4.1802592378385852E-3</v>
      </c>
      <c r="I116" s="6">
        <f t="shared" si="9"/>
        <v>3.15</v>
      </c>
      <c r="J116" s="6">
        <f t="shared" si="12"/>
        <v>84.453237241467946</v>
      </c>
      <c r="K116" s="18">
        <f t="shared" si="12"/>
        <v>0.65</v>
      </c>
      <c r="L116" s="35">
        <f>Data!BL50</f>
        <v>2828.7555777959278</v>
      </c>
      <c r="P116" s="6"/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134.18437380051563</v>
      </c>
      <c r="AA116" s="21">
        <v>185.91768279191996</v>
      </c>
      <c r="AB116" s="21">
        <v>231.081656736881</v>
      </c>
      <c r="AC116" s="21">
        <v>267.48196191949563</v>
      </c>
      <c r="AD116" s="21">
        <v>297.25963883725376</v>
      </c>
      <c r="AE116" s="21">
        <v>321.10002049774533</v>
      </c>
      <c r="AF116" s="21">
        <v>339.72713618852782</v>
      </c>
      <c r="AG116" s="21">
        <v>355.21845083774474</v>
      </c>
      <c r="AH116" s="21">
        <v>368.12496725276299</v>
      </c>
      <c r="AI116" s="21">
        <v>2715.5143448616514</v>
      </c>
      <c r="AJ116" s="21">
        <v>3762.4510238088305</v>
      </c>
      <c r="AK116" s="21">
        <v>4676.4428370495189</v>
      </c>
      <c r="AL116" s="21">
        <v>5413.0826415298834</v>
      </c>
      <c r="AM116" s="21">
        <v>6015.699075445209</v>
      </c>
      <c r="AN116" s="21">
        <v>6498.1613514348501</v>
      </c>
      <c r="AO116" s="21">
        <v>6875.1217860150728</v>
      </c>
      <c r="AP116" s="21">
        <v>7188.6224266578683</v>
      </c>
      <c r="AQ116" s="21">
        <v>7449.8140205410582</v>
      </c>
    </row>
    <row r="117" spans="1:43" x14ac:dyDescent="0.25">
      <c r="A117" s="17" t="s">
        <v>292</v>
      </c>
      <c r="B117" s="8" t="s">
        <v>40</v>
      </c>
      <c r="C117" s="8" t="s">
        <v>61</v>
      </c>
      <c r="D117" s="8" t="str">
        <f t="shared" si="7"/>
        <v>Week_37-generic-cofi</v>
      </c>
      <c r="E117" s="8" t="str">
        <f t="shared" si="8"/>
        <v>FiFi-tv.fifi</v>
      </c>
      <c r="H117" s="18">
        <f t="shared" si="9"/>
        <v>4.1802592378385852E-3</v>
      </c>
      <c r="I117" s="6">
        <f t="shared" si="9"/>
        <v>3.15</v>
      </c>
      <c r="J117" s="6">
        <f t="shared" ref="J117:K132" si="13">J116</f>
        <v>84.453237241467946</v>
      </c>
      <c r="K117" s="18">
        <f t="shared" si="13"/>
        <v>0.65</v>
      </c>
      <c r="L117" s="35">
        <f>Data!BL51</f>
        <v>1922.1607123485817</v>
      </c>
      <c r="P117" s="6"/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191.91741579203887</v>
      </c>
      <c r="AA117" s="21">
        <v>243.54435669288603</v>
      </c>
      <c r="AB117" s="21">
        <v>283.57779140764899</v>
      </c>
      <c r="AC117" s="21">
        <v>315.7988907082875</v>
      </c>
      <c r="AD117" s="21">
        <v>342.12354358273285</v>
      </c>
      <c r="AE117" s="21">
        <v>363.17512448740899</v>
      </c>
      <c r="AF117" s="21">
        <v>379.60659385223073</v>
      </c>
      <c r="AG117" s="21">
        <v>393.25985052631432</v>
      </c>
      <c r="AH117" s="21">
        <v>404.62592838664324</v>
      </c>
      <c r="AI117" s="21">
        <v>3868.0219145469323</v>
      </c>
      <c r="AJ117" s="21">
        <v>4908.5431093606639</v>
      </c>
      <c r="AK117" s="21">
        <v>5715.4016331284201</v>
      </c>
      <c r="AL117" s="21">
        <v>6364.8055326719259</v>
      </c>
      <c r="AM117" s="21">
        <v>6895.3688157953929</v>
      </c>
      <c r="AN117" s="21">
        <v>7319.6553556025992</v>
      </c>
      <c r="AO117" s="21">
        <v>7650.8253191467493</v>
      </c>
      <c r="AP117" s="21">
        <v>7926.001471359612</v>
      </c>
      <c r="AQ117" s="21">
        <v>8155.0804117192429</v>
      </c>
    </row>
    <row r="118" spans="1:43" x14ac:dyDescent="0.25">
      <c r="A118" s="17" t="s">
        <v>293</v>
      </c>
      <c r="B118" s="8" t="s">
        <v>40</v>
      </c>
      <c r="C118" s="8" t="s">
        <v>61</v>
      </c>
      <c r="D118" s="8" t="str">
        <f t="shared" si="7"/>
        <v>Week_38-generic-cofi</v>
      </c>
      <c r="E118" s="8" t="str">
        <f t="shared" si="8"/>
        <v>FiFi-tv.fifi</v>
      </c>
      <c r="H118" s="18">
        <f t="shared" si="9"/>
        <v>4.1802592378385852E-3</v>
      </c>
      <c r="I118" s="6">
        <f t="shared" si="9"/>
        <v>3.15</v>
      </c>
      <c r="J118" s="6">
        <f t="shared" si="13"/>
        <v>84.453237241467946</v>
      </c>
      <c r="K118" s="18">
        <f t="shared" si="13"/>
        <v>0.65</v>
      </c>
      <c r="L118" s="35">
        <f>Data!BL52</f>
        <v>1655.1084423786397</v>
      </c>
      <c r="P118" s="6"/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262.57102412244512</v>
      </c>
      <c r="AA118" s="21">
        <v>306.24656941509068</v>
      </c>
      <c r="AB118" s="21">
        <v>340.11728565425483</v>
      </c>
      <c r="AC118" s="21">
        <v>367.38145744253723</v>
      </c>
      <c r="AD118" s="21">
        <v>389.6575009424227</v>
      </c>
      <c r="AE118" s="21">
        <v>407.47282338268337</v>
      </c>
      <c r="AF118" s="21">
        <v>421.37908573528671</v>
      </c>
      <c r="AG118" s="21">
        <v>432.9347944286186</v>
      </c>
      <c r="AH118" s="21">
        <v>442.55515947770516</v>
      </c>
      <c r="AI118" s="21">
        <v>5258.3112463939478</v>
      </c>
      <c r="AJ118" s="21">
        <v>6132.9683483048157</v>
      </c>
      <c r="AK118" s="21">
        <v>6811.2715568140684</v>
      </c>
      <c r="AL118" s="21">
        <v>7357.2704979275668</v>
      </c>
      <c r="AM118" s="21">
        <v>7803.3759676841428</v>
      </c>
      <c r="AN118" s="21">
        <v>8160.1499516332324</v>
      </c>
      <c r="AO118" s="21">
        <v>8438.6401466895586</v>
      </c>
      <c r="AP118" s="21">
        <v>8670.0575819731384</v>
      </c>
      <c r="AQ118" s="21">
        <v>8862.7173543189128</v>
      </c>
    </row>
    <row r="119" spans="1:43" x14ac:dyDescent="0.25">
      <c r="A119" s="17" t="s">
        <v>294</v>
      </c>
      <c r="B119" s="8" t="s">
        <v>40</v>
      </c>
      <c r="C119" s="8" t="s">
        <v>61</v>
      </c>
      <c r="D119" s="8" t="str">
        <f t="shared" si="7"/>
        <v>Week_39-generic-cofi</v>
      </c>
      <c r="E119" s="8" t="str">
        <f t="shared" si="8"/>
        <v>FiFi-tv.fifi</v>
      </c>
      <c r="H119" s="18">
        <f t="shared" si="9"/>
        <v>4.1802592378385852E-3</v>
      </c>
      <c r="I119" s="6">
        <f t="shared" si="9"/>
        <v>3.15</v>
      </c>
      <c r="J119" s="6">
        <f t="shared" si="13"/>
        <v>84.453237241467946</v>
      </c>
      <c r="K119" s="18">
        <f t="shared" si="13"/>
        <v>0.65</v>
      </c>
      <c r="L119" s="35">
        <f>Data!BL53</f>
        <v>1978.6811625276007</v>
      </c>
      <c r="P119" s="6"/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270.7314038946455</v>
      </c>
      <c r="AA119" s="21">
        <v>313.88563999497927</v>
      </c>
      <c r="AB119" s="21">
        <v>347.4165639160293</v>
      </c>
      <c r="AC119" s="21">
        <v>374.4542839264771</v>
      </c>
      <c r="AD119" s="21">
        <v>396.58047222139777</v>
      </c>
      <c r="AE119" s="21">
        <v>414.30149842736358</v>
      </c>
      <c r="AF119" s="21">
        <v>428.15159700313899</v>
      </c>
      <c r="AG119" s="21">
        <v>439.67336526617902</v>
      </c>
      <c r="AH119" s="21">
        <v>449.2750000203539</v>
      </c>
      <c r="AI119" s="21">
        <v>5409.0459958499096</v>
      </c>
      <c r="AJ119" s="21">
        <v>6271.2409411888266</v>
      </c>
      <c r="AK119" s="21">
        <v>6941.1680614385468</v>
      </c>
      <c r="AL119" s="21">
        <v>7481.3649837591493</v>
      </c>
      <c r="AM119" s="21">
        <v>7923.4325403054736</v>
      </c>
      <c r="AN119" s="21">
        <v>8277.4876830144894</v>
      </c>
      <c r="AO119" s="21">
        <v>8554.2040859352892</v>
      </c>
      <c r="AP119" s="21">
        <v>8784.4018893366228</v>
      </c>
      <c r="AQ119" s="21">
        <v>8976.2366128801605</v>
      </c>
    </row>
    <row r="120" spans="1:43" x14ac:dyDescent="0.25">
      <c r="A120" s="17" t="s">
        <v>295</v>
      </c>
      <c r="B120" s="8" t="s">
        <v>40</v>
      </c>
      <c r="C120" s="8" t="s">
        <v>61</v>
      </c>
      <c r="D120" s="8" t="str">
        <f t="shared" si="7"/>
        <v>Week_40-generic-cofi</v>
      </c>
      <c r="E120" s="8" t="str">
        <f t="shared" si="8"/>
        <v>FiFi-tv.fifi</v>
      </c>
      <c r="H120" s="18">
        <f t="shared" si="9"/>
        <v>4.1802592378385852E-3</v>
      </c>
      <c r="I120" s="6">
        <f t="shared" si="9"/>
        <v>3.15</v>
      </c>
      <c r="J120" s="6">
        <f t="shared" si="13"/>
        <v>84.453237241467946</v>
      </c>
      <c r="K120" s="18">
        <f t="shared" si="13"/>
        <v>0.65</v>
      </c>
      <c r="L120" s="35">
        <f>Data!BL54</f>
        <v>1830.26323436441</v>
      </c>
      <c r="P120" s="6"/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201.90775753236872</v>
      </c>
      <c r="AA120" s="21">
        <v>232.06710937931604</v>
      </c>
      <c r="AB120" s="21">
        <v>255.51688584443463</v>
      </c>
      <c r="AC120" s="21">
        <v>274.43734814500118</v>
      </c>
      <c r="AD120" s="21">
        <v>289.92945689102339</v>
      </c>
      <c r="AE120" s="21">
        <v>302.343524905761</v>
      </c>
      <c r="AF120" s="21">
        <v>312.05020820977632</v>
      </c>
      <c r="AG120" s="21">
        <v>320.12826265294183</v>
      </c>
      <c r="AH120" s="21">
        <v>326.86244320218771</v>
      </c>
      <c r="AI120" s="21">
        <v>4517.6801599358532</v>
      </c>
      <c r="AJ120" s="21">
        <v>5192.4947739985928</v>
      </c>
      <c r="AK120" s="21">
        <v>5717.1828354487016</v>
      </c>
      <c r="AL120" s="21">
        <v>6140.5276251523892</v>
      </c>
      <c r="AM120" s="21">
        <v>6487.1631045061376</v>
      </c>
      <c r="AN120" s="21">
        <v>6764.9275126680368</v>
      </c>
      <c r="AO120" s="21">
        <v>6982.1142672398637</v>
      </c>
      <c r="AP120" s="21">
        <v>7162.8604987605622</v>
      </c>
      <c r="AQ120" s="21">
        <v>7313.537591273348</v>
      </c>
    </row>
    <row r="121" spans="1:43" x14ac:dyDescent="0.25">
      <c r="A121" s="17" t="s">
        <v>296</v>
      </c>
      <c r="B121" s="8" t="s">
        <v>40</v>
      </c>
      <c r="C121" s="8" t="s">
        <v>61</v>
      </c>
      <c r="D121" s="8" t="str">
        <f t="shared" si="7"/>
        <v>Week_41-generic-cofi</v>
      </c>
      <c r="E121" s="8" t="str">
        <f t="shared" si="8"/>
        <v>FiFi-tv.fifi</v>
      </c>
      <c r="H121" s="18">
        <f t="shared" si="9"/>
        <v>4.1802592378385852E-3</v>
      </c>
      <c r="I121" s="6">
        <f t="shared" si="9"/>
        <v>3.15</v>
      </c>
      <c r="J121" s="6">
        <f t="shared" si="13"/>
        <v>84.453237241467946</v>
      </c>
      <c r="K121" s="18">
        <f t="shared" si="13"/>
        <v>0.65</v>
      </c>
      <c r="L121" s="35">
        <f>Data!BL55</f>
        <v>1725.3903664173188</v>
      </c>
      <c r="P121" s="6"/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245.50945933454514</v>
      </c>
      <c r="AA121" s="21">
        <v>297.39775442702472</v>
      </c>
      <c r="AB121" s="21">
        <v>337.577901527525</v>
      </c>
      <c r="AC121" s="21">
        <v>369.87697584841413</v>
      </c>
      <c r="AD121" s="21">
        <v>396.23470502726406</v>
      </c>
      <c r="AE121" s="21">
        <v>417.29086724473405</v>
      </c>
      <c r="AF121" s="21">
        <v>433.71093096175929</v>
      </c>
      <c r="AG121" s="21">
        <v>447.34387349605322</v>
      </c>
      <c r="AH121" s="21">
        <v>458.684902819608</v>
      </c>
      <c r="AI121" s="21">
        <v>4803.495011749349</v>
      </c>
      <c r="AJ121" s="21">
        <v>5818.7111558461365</v>
      </c>
      <c r="AK121" s="21">
        <v>6604.8524992051653</v>
      </c>
      <c r="AL121" s="21">
        <v>7236.7973652198716</v>
      </c>
      <c r="AM121" s="21">
        <v>7752.4973344789832</v>
      </c>
      <c r="AN121" s="21">
        <v>8164.4699340372708</v>
      </c>
      <c r="AO121" s="21">
        <v>8485.7353320024849</v>
      </c>
      <c r="AP121" s="21">
        <v>8752.4695410893601</v>
      </c>
      <c r="AQ121" s="21">
        <v>8974.3615118975631</v>
      </c>
    </row>
    <row r="122" spans="1:43" x14ac:dyDescent="0.25">
      <c r="A122" s="17" t="s">
        <v>297</v>
      </c>
      <c r="B122" s="8" t="s">
        <v>40</v>
      </c>
      <c r="C122" s="8" t="s">
        <v>61</v>
      </c>
      <c r="D122" s="8" t="str">
        <f t="shared" si="7"/>
        <v>Week_42-generic-cofi</v>
      </c>
      <c r="E122" s="8" t="str">
        <f t="shared" si="8"/>
        <v>FiFi-tv.fifi</v>
      </c>
      <c r="H122" s="18">
        <f t="shared" si="9"/>
        <v>4.1802592378385852E-3</v>
      </c>
      <c r="I122" s="6">
        <f t="shared" si="9"/>
        <v>3.15</v>
      </c>
      <c r="J122" s="6">
        <f t="shared" si="13"/>
        <v>84.453237241467946</v>
      </c>
      <c r="K122" s="18">
        <f t="shared" si="13"/>
        <v>0.65</v>
      </c>
      <c r="L122" s="35">
        <f>Data!BL56</f>
        <v>1946.9834473517333</v>
      </c>
      <c r="P122" s="6"/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237.73906047289211</v>
      </c>
      <c r="AA122" s="21">
        <v>285.96135690226356</v>
      </c>
      <c r="AB122" s="21">
        <v>323.36321428767201</v>
      </c>
      <c r="AC122" s="21">
        <v>353.47302478853851</v>
      </c>
      <c r="AD122" s="21">
        <v>378.07709471676418</v>
      </c>
      <c r="AE122" s="21">
        <v>397.75619312165202</v>
      </c>
      <c r="AF122" s="21">
        <v>413.11866500782662</v>
      </c>
      <c r="AG122" s="21">
        <v>425.88539417508463</v>
      </c>
      <c r="AH122" s="21">
        <v>436.51470411936367</v>
      </c>
      <c r="AI122" s="21">
        <v>4783.7101145435727</v>
      </c>
      <c r="AJ122" s="21">
        <v>5754.0238977176496</v>
      </c>
      <c r="AK122" s="21">
        <v>6506.6122318407915</v>
      </c>
      <c r="AL122" s="21">
        <v>7112.4723069730762</v>
      </c>
      <c r="AM122" s="21">
        <v>7607.5476132373187</v>
      </c>
      <c r="AN122" s="21">
        <v>8003.5242015914</v>
      </c>
      <c r="AO122" s="21">
        <v>8312.6429976365471</v>
      </c>
      <c r="AP122" s="21">
        <v>8569.5310804176024</v>
      </c>
      <c r="AQ122" s="21">
        <v>8783.4106902298226</v>
      </c>
    </row>
    <row r="123" spans="1:43" x14ac:dyDescent="0.25">
      <c r="A123" s="17" t="s">
        <v>298</v>
      </c>
      <c r="B123" s="8" t="s">
        <v>40</v>
      </c>
      <c r="C123" s="8" t="s">
        <v>61</v>
      </c>
      <c r="D123" s="8" t="str">
        <f t="shared" si="7"/>
        <v>Week_43-generic-cofi</v>
      </c>
      <c r="E123" s="8" t="str">
        <f t="shared" si="8"/>
        <v>FiFi-tv.fifi</v>
      </c>
      <c r="H123" s="18">
        <f t="shared" si="9"/>
        <v>4.1802592378385852E-3</v>
      </c>
      <c r="I123" s="6">
        <f t="shared" si="9"/>
        <v>3.15</v>
      </c>
      <c r="J123" s="6">
        <f t="shared" si="13"/>
        <v>84.453237241467946</v>
      </c>
      <c r="K123" s="18">
        <f t="shared" si="13"/>
        <v>0.65</v>
      </c>
      <c r="L123" s="35">
        <f>Data!BL57</f>
        <v>1944.8608207636205</v>
      </c>
      <c r="P123" s="6"/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181.68174032227452</v>
      </c>
      <c r="AA123" s="21">
        <v>216.62881817803529</v>
      </c>
      <c r="AB123" s="21">
        <v>243.77596012623874</v>
      </c>
      <c r="AC123" s="21">
        <v>265.66082742321964</v>
      </c>
      <c r="AD123" s="21">
        <v>283.56665816376272</v>
      </c>
      <c r="AE123" s="21">
        <v>297.90482054046743</v>
      </c>
      <c r="AF123" s="21">
        <v>309.10916919647002</v>
      </c>
      <c r="AG123" s="21">
        <v>318.42858852479583</v>
      </c>
      <c r="AH123" s="21">
        <v>326.19389676083</v>
      </c>
      <c r="AI123" s="21">
        <v>4067.0885785236796</v>
      </c>
      <c r="AJ123" s="21">
        <v>4849.4063884908301</v>
      </c>
      <c r="AK123" s="21">
        <v>5457.1165015778688</v>
      </c>
      <c r="AL123" s="21">
        <v>5947.0264598828244</v>
      </c>
      <c r="AM123" s="21">
        <v>6347.8625569207652</v>
      </c>
      <c r="AN123" s="21">
        <v>6668.8335930627172</v>
      </c>
      <c r="AO123" s="21">
        <v>6919.6517455517505</v>
      </c>
      <c r="AP123" s="21">
        <v>7128.2742732833376</v>
      </c>
      <c r="AQ123" s="21">
        <v>7302.1068025153272</v>
      </c>
    </row>
    <row r="124" spans="1:43" x14ac:dyDescent="0.25">
      <c r="A124" s="17" t="s">
        <v>299</v>
      </c>
      <c r="B124" s="8" t="s">
        <v>40</v>
      </c>
      <c r="C124" s="8" t="s">
        <v>61</v>
      </c>
      <c r="D124" s="8" t="str">
        <f t="shared" si="7"/>
        <v>Week_44-generic-cofi</v>
      </c>
      <c r="E124" s="8" t="str">
        <f t="shared" si="8"/>
        <v>FiFi-tv.fifi</v>
      </c>
      <c r="H124" s="18">
        <f t="shared" si="9"/>
        <v>4.1802592378385852E-3</v>
      </c>
      <c r="I124" s="6">
        <f t="shared" si="9"/>
        <v>3.15</v>
      </c>
      <c r="J124" s="6">
        <f t="shared" si="13"/>
        <v>84.453237241467946</v>
      </c>
      <c r="K124" s="18">
        <f t="shared" si="13"/>
        <v>0.65</v>
      </c>
      <c r="L124" s="35">
        <f>Data!BL58</f>
        <v>2085.2620813272074</v>
      </c>
      <c r="P124" s="6"/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1">
        <v>185.98900985822669</v>
      </c>
      <c r="AA124" s="21">
        <v>220.07297132292047</v>
      </c>
      <c r="AB124" s="21">
        <v>246.57009463322416</v>
      </c>
      <c r="AC124" s="21">
        <v>267.94592812324009</v>
      </c>
      <c r="AD124" s="21">
        <v>285.44641531008858</v>
      </c>
      <c r="AE124" s="21">
        <v>299.46812017307957</v>
      </c>
      <c r="AF124" s="21">
        <v>310.43071703927404</v>
      </c>
      <c r="AG124" s="21">
        <v>319.55310500981597</v>
      </c>
      <c r="AH124" s="21">
        <v>327.15726673295046</v>
      </c>
      <c r="AI124" s="21">
        <v>4247.0941610473092</v>
      </c>
      <c r="AJ124" s="21">
        <v>5025.4078572834815</v>
      </c>
      <c r="AK124" s="21">
        <v>5630.4746716158106</v>
      </c>
      <c r="AL124" s="21">
        <v>6118.5958658313648</v>
      </c>
      <c r="AM124" s="21">
        <v>6518.2227954193231</v>
      </c>
      <c r="AN124" s="21">
        <v>6838.4110737317451</v>
      </c>
      <c r="AO124" s="21">
        <v>7088.7440432755939</v>
      </c>
      <c r="AP124" s="21">
        <v>7297.0554951943377</v>
      </c>
      <c r="AQ124" s="21">
        <v>7470.6979640617283</v>
      </c>
    </row>
    <row r="125" spans="1:43" x14ac:dyDescent="0.25">
      <c r="A125" s="17" t="s">
        <v>300</v>
      </c>
      <c r="B125" s="8" t="s">
        <v>40</v>
      </c>
      <c r="C125" s="8" t="s">
        <v>61</v>
      </c>
      <c r="D125" s="8" t="str">
        <f t="shared" si="7"/>
        <v>Week_45-generic-cofi</v>
      </c>
      <c r="E125" s="8" t="str">
        <f t="shared" si="8"/>
        <v>FiFi-tv.fifi</v>
      </c>
      <c r="H125" s="18">
        <f t="shared" si="9"/>
        <v>4.1802592378385852E-3</v>
      </c>
      <c r="I125" s="6">
        <f t="shared" si="9"/>
        <v>3.15</v>
      </c>
      <c r="J125" s="6">
        <f t="shared" si="13"/>
        <v>84.453237241467946</v>
      </c>
      <c r="K125" s="18">
        <f t="shared" si="13"/>
        <v>0.65</v>
      </c>
      <c r="L125" s="35">
        <f>Data!BL59</f>
        <v>1650.6523731634045</v>
      </c>
      <c r="P125" s="6"/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1">
        <v>342.30709958241039</v>
      </c>
      <c r="AA125" s="21">
        <v>392.03624173332946</v>
      </c>
      <c r="AB125" s="21">
        <v>430.56689807365842</v>
      </c>
      <c r="AC125" s="21">
        <v>461.55724606739739</v>
      </c>
      <c r="AD125" s="21">
        <v>486.85872477932799</v>
      </c>
      <c r="AE125" s="21">
        <v>507.0800803108487</v>
      </c>
      <c r="AF125" s="21">
        <v>522.8551387941003</v>
      </c>
      <c r="AG125" s="21">
        <v>535.95703683882232</v>
      </c>
      <c r="AH125" s="21">
        <v>546.8595809531663</v>
      </c>
      <c r="AI125" s="21">
        <v>6588.3622557311273</v>
      </c>
      <c r="AJ125" s="21">
        <v>7545.4957874536422</v>
      </c>
      <c r="AK125" s="21">
        <v>8287.0927985318631</v>
      </c>
      <c r="AL125" s="21">
        <v>8883.561990269347</v>
      </c>
      <c r="AM125" s="21">
        <v>9370.5378887044772</v>
      </c>
      <c r="AN125" s="21">
        <v>9759.7369900556223</v>
      </c>
      <c r="AO125" s="21">
        <v>10063.358504245058</v>
      </c>
      <c r="AP125" s="21">
        <v>10315.529875103532</v>
      </c>
      <c r="AQ125" s="21">
        <v>10525.370425363852</v>
      </c>
    </row>
    <row r="126" spans="1:43" x14ac:dyDescent="0.25">
      <c r="A126" s="17" t="s">
        <v>301</v>
      </c>
      <c r="B126" s="8" t="s">
        <v>40</v>
      </c>
      <c r="C126" s="8" t="s">
        <v>61</v>
      </c>
      <c r="D126" s="8" t="str">
        <f t="shared" si="7"/>
        <v>Week_46-generic-cofi</v>
      </c>
      <c r="E126" s="8" t="str">
        <f t="shared" si="8"/>
        <v>FiFi-tv.fifi</v>
      </c>
      <c r="H126" s="18">
        <f t="shared" si="9"/>
        <v>4.1802592378385852E-3</v>
      </c>
      <c r="I126" s="6">
        <f t="shared" si="9"/>
        <v>3.15</v>
      </c>
      <c r="J126" s="6">
        <f t="shared" si="13"/>
        <v>84.453237241467946</v>
      </c>
      <c r="K126" s="18">
        <f t="shared" si="13"/>
        <v>0.65</v>
      </c>
      <c r="L126" s="35">
        <f>Data!BL60</f>
        <v>1731.9975466831138</v>
      </c>
      <c r="P126" s="6"/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259.7592308629429</v>
      </c>
      <c r="AA126" s="21">
        <v>301.79287161706009</v>
      </c>
      <c r="AB126" s="21">
        <v>334.39724159429193</v>
      </c>
      <c r="AC126" s="21">
        <v>360.64719235665308</v>
      </c>
      <c r="AD126" s="21">
        <v>382.09833222733761</v>
      </c>
      <c r="AE126" s="21">
        <v>399.25669101060538</v>
      </c>
      <c r="AF126" s="21">
        <v>412.65201271390083</v>
      </c>
      <c r="AG126" s="21">
        <v>423.78451466748237</v>
      </c>
      <c r="AH126" s="21">
        <v>433.05357235746516</v>
      </c>
      <c r="AI126" s="21">
        <v>5467.4591607204875</v>
      </c>
      <c r="AJ126" s="21">
        <v>6352.1908156305326</v>
      </c>
      <c r="AK126" s="21">
        <v>7038.4534778632878</v>
      </c>
      <c r="AL126" s="21">
        <v>7590.9671779052296</v>
      </c>
      <c r="AM126" s="21">
        <v>8042.4746404282942</v>
      </c>
      <c r="AN126" s="21">
        <v>8403.6268720577627</v>
      </c>
      <c r="AO126" s="21">
        <v>8685.5740202464021</v>
      </c>
      <c r="AP126" s="21">
        <v>8919.8929300523941</v>
      </c>
      <c r="AQ126" s="21">
        <v>9114.9897287685963</v>
      </c>
    </row>
    <row r="127" spans="1:43" x14ac:dyDescent="0.25">
      <c r="A127" s="17" t="s">
        <v>272</v>
      </c>
      <c r="B127" s="8" t="s">
        <v>40</v>
      </c>
      <c r="C127" s="8" t="s">
        <v>61</v>
      </c>
      <c r="D127" s="8" t="str">
        <f t="shared" si="7"/>
        <v>Week_47-generic-cofi</v>
      </c>
      <c r="E127" s="8" t="str">
        <f t="shared" si="8"/>
        <v>FiFi-tv.fifi</v>
      </c>
      <c r="H127" s="18">
        <f t="shared" si="9"/>
        <v>4.1802592378385852E-3</v>
      </c>
      <c r="I127" s="6">
        <f t="shared" si="9"/>
        <v>3.15</v>
      </c>
      <c r="J127" s="6">
        <f t="shared" si="13"/>
        <v>84.453237241467946</v>
      </c>
      <c r="K127" s="18">
        <f t="shared" si="13"/>
        <v>0.65</v>
      </c>
      <c r="L127" s="35">
        <f>Data!BL61</f>
        <v>2385.2246421647269</v>
      </c>
      <c r="P127" s="6"/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210.65302543259853</v>
      </c>
      <c r="AA127" s="21">
        <v>252.13793422164215</v>
      </c>
      <c r="AB127" s="21">
        <v>284.36668861378746</v>
      </c>
      <c r="AC127" s="21">
        <v>310.35025816621265</v>
      </c>
      <c r="AD127" s="21">
        <v>331.61122745451644</v>
      </c>
      <c r="AE127" s="21">
        <v>348.63720041700469</v>
      </c>
      <c r="AF127" s="21">
        <v>361.94270598697562</v>
      </c>
      <c r="AG127" s="21">
        <v>373.01038266179467</v>
      </c>
      <c r="AH127" s="21">
        <v>382.23284718664559</v>
      </c>
      <c r="AI127" s="21">
        <v>4493.4096891245554</v>
      </c>
      <c r="AJ127" s="21">
        <v>5378.3183711732781</v>
      </c>
      <c r="AK127" s="21">
        <v>6065.7853418312325</v>
      </c>
      <c r="AL127" s="21">
        <v>6620.0371639692748</v>
      </c>
      <c r="AM127" s="21">
        <v>7073.5518723578862</v>
      </c>
      <c r="AN127" s="21">
        <v>7436.7304771716881</v>
      </c>
      <c r="AO127" s="21">
        <v>7720.5483218194395</v>
      </c>
      <c r="AP127" s="21">
        <v>7956.6313569650338</v>
      </c>
      <c r="AQ127" s="21">
        <v>8153.3544344924994</v>
      </c>
    </row>
    <row r="128" spans="1:43" x14ac:dyDescent="0.25">
      <c r="A128" s="17" t="s">
        <v>273</v>
      </c>
      <c r="B128" s="8" t="s">
        <v>40</v>
      </c>
      <c r="C128" s="8" t="s">
        <v>61</v>
      </c>
      <c r="D128" s="8" t="str">
        <f t="shared" si="7"/>
        <v>Week_48-generic-cofi</v>
      </c>
      <c r="E128" s="8" t="str">
        <f t="shared" si="8"/>
        <v>FiFi-tv.fifi</v>
      </c>
      <c r="H128" s="18">
        <f t="shared" si="9"/>
        <v>4.1802592378385852E-3</v>
      </c>
      <c r="I128" s="6">
        <f t="shared" si="9"/>
        <v>3.15</v>
      </c>
      <c r="J128" s="6">
        <f t="shared" si="13"/>
        <v>84.453237241467946</v>
      </c>
      <c r="K128" s="18">
        <f t="shared" si="13"/>
        <v>0.65</v>
      </c>
      <c r="L128" s="35">
        <f>Data!BL62</f>
        <v>2385.2246421647269</v>
      </c>
      <c r="P128" s="6"/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176.14236846632897</v>
      </c>
      <c r="AA128" s="21">
        <v>211.30956651428926</v>
      </c>
      <c r="AB128" s="21">
        <v>238.66628798570883</v>
      </c>
      <c r="AC128" s="21">
        <v>260.74818150448982</v>
      </c>
      <c r="AD128" s="21">
        <v>278.83636184419697</v>
      </c>
      <c r="AE128" s="21">
        <v>293.33585301446442</v>
      </c>
      <c r="AF128" s="21">
        <v>304.67674746937132</v>
      </c>
      <c r="AG128" s="21">
        <v>314.11737839149163</v>
      </c>
      <c r="AH128" s="21">
        <v>321.98941186603838</v>
      </c>
      <c r="AI128" s="21">
        <v>3971.6924129918066</v>
      </c>
      <c r="AJ128" s="21">
        <v>4764.6492404115752</v>
      </c>
      <c r="AK128" s="21">
        <v>5381.4939215544709</v>
      </c>
      <c r="AL128" s="21">
        <v>5879.4007551951263</v>
      </c>
      <c r="AM128" s="21">
        <v>6287.2565666365135</v>
      </c>
      <c r="AN128" s="21">
        <v>6614.1939160919974</v>
      </c>
      <c r="AO128" s="21">
        <v>6869.9106119402468</v>
      </c>
      <c r="AP128" s="21">
        <v>7082.7797957357898</v>
      </c>
      <c r="AQ128" s="21">
        <v>7260.2799389318961</v>
      </c>
    </row>
    <row r="129" spans="1:43" x14ac:dyDescent="0.25">
      <c r="A129" s="17" t="s">
        <v>274</v>
      </c>
      <c r="B129" s="8" t="s">
        <v>40</v>
      </c>
      <c r="C129" s="8" t="s">
        <v>61</v>
      </c>
      <c r="D129" s="8" t="str">
        <f t="shared" si="7"/>
        <v>Week_49-generic-cofi</v>
      </c>
      <c r="E129" s="8" t="str">
        <f t="shared" si="8"/>
        <v>FiFi-tv.fifi</v>
      </c>
      <c r="H129" s="18">
        <f t="shared" si="9"/>
        <v>4.1802592378385852E-3</v>
      </c>
      <c r="I129" s="6">
        <f t="shared" si="9"/>
        <v>3.15</v>
      </c>
      <c r="J129" s="6">
        <f t="shared" si="13"/>
        <v>84.453237241467946</v>
      </c>
      <c r="K129" s="18">
        <f t="shared" si="13"/>
        <v>0.65</v>
      </c>
      <c r="L129" s="35">
        <f>Data!BL63</f>
        <v>2385.2246421647269</v>
      </c>
      <c r="P129" s="6"/>
      <c r="Q129" s="21">
        <v>0</v>
      </c>
      <c r="R129" s="21">
        <v>0</v>
      </c>
      <c r="S129" s="21">
        <v>0</v>
      </c>
      <c r="T129" s="21">
        <v>0</v>
      </c>
      <c r="U129" s="21">
        <v>0</v>
      </c>
      <c r="V129" s="21">
        <v>0</v>
      </c>
      <c r="W129" s="21">
        <v>0</v>
      </c>
      <c r="X129" s="21">
        <v>0</v>
      </c>
      <c r="Y129" s="21">
        <v>0</v>
      </c>
      <c r="Z129" s="21">
        <v>133.94204520664155</v>
      </c>
      <c r="AA129" s="21">
        <v>181.79695434930363</v>
      </c>
      <c r="AB129" s="21">
        <v>217.23528492933002</v>
      </c>
      <c r="AC129" s="21">
        <v>245.78865240810794</v>
      </c>
      <c r="AD129" s="21">
        <v>269.14019043985633</v>
      </c>
      <c r="AE129" s="21">
        <v>287.83097635026741</v>
      </c>
      <c r="AF129" s="21">
        <v>302.43127461267954</v>
      </c>
      <c r="AG129" s="21">
        <v>314.57131505603678</v>
      </c>
      <c r="AH129" s="21">
        <v>324.68393988452351</v>
      </c>
      <c r="AI129" s="21">
        <v>2946.4464995079006</v>
      </c>
      <c r="AJ129" s="21">
        <v>3999.1549997412067</v>
      </c>
      <c r="AK129" s="21">
        <v>4778.7245884004742</v>
      </c>
      <c r="AL129" s="21">
        <v>5406.8393041882855</v>
      </c>
      <c r="AM129" s="21">
        <v>5920.5245878915612</v>
      </c>
      <c r="AN129" s="21">
        <v>6331.6830156564947</v>
      </c>
      <c r="AO129" s="21">
        <v>6652.8592201909796</v>
      </c>
      <c r="AP129" s="21">
        <v>6919.9148681246015</v>
      </c>
      <c r="AQ129" s="21">
        <v>7142.3715879750616</v>
      </c>
    </row>
    <row r="130" spans="1:43" x14ac:dyDescent="0.25">
      <c r="A130" s="17" t="s">
        <v>275</v>
      </c>
      <c r="B130" s="8" t="s">
        <v>40</v>
      </c>
      <c r="C130" s="8" t="s">
        <v>61</v>
      </c>
      <c r="D130" s="8" t="str">
        <f t="shared" si="7"/>
        <v>Week_50-generic-cofi</v>
      </c>
      <c r="E130" s="8" t="str">
        <f t="shared" si="8"/>
        <v>FiFi-tv.fifi</v>
      </c>
      <c r="H130" s="18">
        <f t="shared" si="9"/>
        <v>4.1802592378385852E-3</v>
      </c>
      <c r="I130" s="6">
        <f t="shared" si="9"/>
        <v>3.15</v>
      </c>
      <c r="J130" s="6">
        <f t="shared" si="13"/>
        <v>84.453237241467946</v>
      </c>
      <c r="K130" s="18">
        <f t="shared" si="13"/>
        <v>0.65</v>
      </c>
      <c r="L130" s="35">
        <f>Data!BL64</f>
        <v>2011.4207803329416</v>
      </c>
      <c r="P130" s="6"/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>
        <v>0</v>
      </c>
      <c r="Z130" s="21">
        <v>304.14117623034963</v>
      </c>
      <c r="AA130" s="21">
        <v>360.20460183221826</v>
      </c>
      <c r="AB130" s="21">
        <v>403.69159574046574</v>
      </c>
      <c r="AC130" s="21">
        <v>438.70291335779564</v>
      </c>
      <c r="AD130" s="21">
        <v>467.31397413641878</v>
      </c>
      <c r="AE130" s="21">
        <v>490.19939215764566</v>
      </c>
      <c r="AF130" s="21">
        <v>508.06579581295432</v>
      </c>
      <c r="AG130" s="21">
        <v>522.91407836468636</v>
      </c>
      <c r="AH130" s="21">
        <v>535.27695293386284</v>
      </c>
      <c r="AI130" s="21">
        <v>5867.1839070913547</v>
      </c>
      <c r="AJ130" s="21">
        <v>6948.7028008651132</v>
      </c>
      <c r="AK130" s="21">
        <v>7787.6098965390229</v>
      </c>
      <c r="AL130" s="21">
        <v>8463.0128190781379</v>
      </c>
      <c r="AM130" s="21">
        <v>9014.9484610906875</v>
      </c>
      <c r="AN130" s="21">
        <v>9456.4307950036255</v>
      </c>
      <c r="AO130" s="21">
        <v>9801.0913809304475</v>
      </c>
      <c r="AP130" s="21">
        <v>10087.529427614028</v>
      </c>
      <c r="AQ130" s="21">
        <v>10326.021497700336</v>
      </c>
    </row>
    <row r="131" spans="1:43" x14ac:dyDescent="0.25">
      <c r="A131" s="17" t="s">
        <v>276</v>
      </c>
      <c r="B131" s="8" t="s">
        <v>40</v>
      </c>
      <c r="C131" s="8" t="s">
        <v>61</v>
      </c>
      <c r="D131" s="8" t="str">
        <f t="shared" si="7"/>
        <v>Week_51-generic-cofi</v>
      </c>
      <c r="E131" s="8" t="str">
        <f t="shared" si="8"/>
        <v>FiFi-tv.fifi</v>
      </c>
      <c r="H131" s="18">
        <f t="shared" si="9"/>
        <v>4.1802592378385852E-3</v>
      </c>
      <c r="I131" s="6">
        <f t="shared" si="9"/>
        <v>3.15</v>
      </c>
      <c r="J131" s="6">
        <f t="shared" si="13"/>
        <v>84.453237241467946</v>
      </c>
      <c r="K131" s="18">
        <f t="shared" si="13"/>
        <v>0.65</v>
      </c>
      <c r="L131" s="35">
        <f>Data!BL65</f>
        <v>2011.4207803329416</v>
      </c>
      <c r="P131" s="6"/>
      <c r="Q131" s="21">
        <v>0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21">
        <v>0</v>
      </c>
      <c r="Y131" s="21">
        <v>0</v>
      </c>
      <c r="Z131" s="21">
        <v>204.56139756500548</v>
      </c>
      <c r="AA131" s="21">
        <v>236.18569061655506</v>
      </c>
      <c r="AB131" s="21">
        <v>260.74887862164428</v>
      </c>
      <c r="AC131" s="21">
        <v>280.54898494658767</v>
      </c>
      <c r="AD131" s="21">
        <v>296.74739824616853</v>
      </c>
      <c r="AE131" s="21">
        <v>309.7172959915228</v>
      </c>
      <c r="AF131" s="21">
        <v>319.85166987246856</v>
      </c>
      <c r="AG131" s="21">
        <v>328.28060477004783</v>
      </c>
      <c r="AH131" s="21">
        <v>335.30351636025449</v>
      </c>
      <c r="AI131" s="21">
        <v>4619.0719241746065</v>
      </c>
      <c r="AJ131" s="21">
        <v>5333.1601436289293</v>
      </c>
      <c r="AK131" s="21">
        <v>5887.8060026868443</v>
      </c>
      <c r="AL131" s="21">
        <v>6334.8997178740146</v>
      </c>
      <c r="AM131" s="21">
        <v>6700.6658740447729</v>
      </c>
      <c r="AN131" s="21">
        <v>6993.5309563530991</v>
      </c>
      <c r="AO131" s="21">
        <v>7222.3688623303942</v>
      </c>
      <c r="AP131" s="21">
        <v>7412.6973260559698</v>
      </c>
      <c r="AQ131" s="21">
        <v>7571.2772641011006</v>
      </c>
    </row>
    <row r="132" spans="1:43" x14ac:dyDescent="0.25">
      <c r="A132" s="17" t="s">
        <v>277</v>
      </c>
      <c r="B132" s="8" t="s">
        <v>40</v>
      </c>
      <c r="C132" s="8" t="s">
        <v>61</v>
      </c>
      <c r="D132" s="8" t="str">
        <f t="shared" si="7"/>
        <v>Week_52-generic-cofi</v>
      </c>
      <c r="E132" s="8" t="str">
        <f t="shared" si="8"/>
        <v>FiFi-tv.fifi</v>
      </c>
      <c r="H132" s="18">
        <f t="shared" si="9"/>
        <v>4.1802592378385852E-3</v>
      </c>
      <c r="I132" s="6">
        <f t="shared" si="9"/>
        <v>3.15</v>
      </c>
      <c r="J132" s="6">
        <f t="shared" si="13"/>
        <v>84.453237241467946</v>
      </c>
      <c r="K132" s="18">
        <f t="shared" si="13"/>
        <v>0.65</v>
      </c>
      <c r="L132" s="35">
        <f>Data!BL66</f>
        <v>2011.4207803329416</v>
      </c>
      <c r="P132" s="6"/>
      <c r="Q132" s="21">
        <v>0</v>
      </c>
      <c r="R132" s="21">
        <v>0</v>
      </c>
      <c r="S132" s="21">
        <v>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>
        <v>0</v>
      </c>
      <c r="Z132" s="21">
        <v>159.99040850344116</v>
      </c>
      <c r="AA132" s="21">
        <v>196.81199062366485</v>
      </c>
      <c r="AB132" s="21">
        <v>225.42533250976965</v>
      </c>
      <c r="AC132" s="21">
        <v>248.49922918046346</v>
      </c>
      <c r="AD132" s="21">
        <v>267.38355606068041</v>
      </c>
      <c r="AE132" s="21">
        <v>282.50918963279275</v>
      </c>
      <c r="AF132" s="21">
        <v>294.33162972867768</v>
      </c>
      <c r="AG132" s="21">
        <v>304.16711374534623</v>
      </c>
      <c r="AH132" s="21">
        <v>312.36391385995819</v>
      </c>
      <c r="AI132" s="21">
        <v>3309.9708845126088</v>
      </c>
      <c r="AJ132" s="21">
        <v>4071.7563307758396</v>
      </c>
      <c r="AK132" s="21">
        <v>4663.7251208897478</v>
      </c>
      <c r="AL132" s="21">
        <v>5141.0907760352957</v>
      </c>
      <c r="AM132" s="21">
        <v>5531.7802725609099</v>
      </c>
      <c r="AN132" s="21">
        <v>5844.7078236673351</v>
      </c>
      <c r="AO132" s="21">
        <v>6089.2970641556603</v>
      </c>
      <c r="AP132" s="21">
        <v>6292.7790480744761</v>
      </c>
      <c r="AQ132" s="21">
        <v>6462.3590246450822</v>
      </c>
    </row>
    <row r="134" spans="1:43" x14ac:dyDescent="0.25">
      <c r="A134" s="16" t="s">
        <v>328</v>
      </c>
      <c r="B134" s="8" t="s">
        <v>40</v>
      </c>
      <c r="C134" s="8" t="s">
        <v>61</v>
      </c>
      <c r="D134" s="8" t="str">
        <f>A134&amp;"-generic-refi"</f>
        <v>Week_40_old-generic-refi</v>
      </c>
      <c r="E134" s="8" t="str">
        <f>IF(RIGHT(A134,3)="old","Initial",B134&amp;"-"&amp;C134)</f>
        <v>Initial</v>
      </c>
      <c r="H134" s="25">
        <f>SUMIFS(Data!N$2:N$48,Data!$L$2:$L$48,$C134,Data!$M$2:$M$48,RIGHT($D134,4))</f>
        <v>5.7091597585954825E-3</v>
      </c>
      <c r="I134" s="42">
        <f>VLOOKUP(C134,parms,8,FALSE)</f>
        <v>3.15</v>
      </c>
      <c r="J134" s="28">
        <f>SUMIFS(Data!O$2:O$48,Data!$L$2:$L$48,$C134,Data!$M$2:$M$48,RIGHT($D134,4))</f>
        <v>108.82230307802553</v>
      </c>
      <c r="K134" s="25">
        <f>SUMIFS(Data!Q$2:Q$48,Data!$L$2:$L$48,$C134,Data!$M$2:$M$48,RIGHT($D134,4))</f>
        <v>0.65</v>
      </c>
      <c r="L134" s="35">
        <f>Data!BL2</f>
        <v>1830.26323436441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13.782772757963034</v>
      </c>
      <c r="AA134" s="21">
        <v>13.782772757963034</v>
      </c>
      <c r="AB134" s="21">
        <v>13.782772757963034</v>
      </c>
      <c r="AC134" s="21">
        <v>13.782772757963034</v>
      </c>
      <c r="AD134" s="21">
        <v>13.782772757963034</v>
      </c>
      <c r="AE134" s="21">
        <v>13.782772757963034</v>
      </c>
      <c r="AF134" s="21">
        <v>13.782772757963034</v>
      </c>
      <c r="AG134" s="21">
        <v>13.782772757963034</v>
      </c>
      <c r="AH134" s="21">
        <v>13.782772757963034</v>
      </c>
      <c r="AI134" s="21">
        <v>215.58662980289716</v>
      </c>
      <c r="AJ134" s="21">
        <v>215.58662980289716</v>
      </c>
      <c r="AK134" s="21">
        <v>215.58662980289716</v>
      </c>
      <c r="AL134" s="21">
        <v>215.58662980289716</v>
      </c>
      <c r="AM134" s="21">
        <v>215.58662980289716</v>
      </c>
      <c r="AN134" s="21">
        <v>215.58662980289716</v>
      </c>
      <c r="AO134" s="21">
        <v>215.58662980289716</v>
      </c>
      <c r="AP134" s="21">
        <v>215.58662980289716</v>
      </c>
      <c r="AQ134" s="21">
        <v>215.58662980289716</v>
      </c>
    </row>
    <row r="135" spans="1:43" x14ac:dyDescent="0.25">
      <c r="A135" s="16" t="s">
        <v>316</v>
      </c>
      <c r="B135" s="8" t="s">
        <v>40</v>
      </c>
      <c r="C135" s="8" t="s">
        <v>61</v>
      </c>
      <c r="D135" s="8" t="str">
        <f t="shared" ref="D135:D198" si="14">A135&amp;"-generic-refi"</f>
        <v>Week_41_old-generic-refi</v>
      </c>
      <c r="E135" s="8" t="str">
        <f t="shared" ref="E135:E198" si="15">IF(RIGHT(A135,3)="old","Initial",B135&amp;"-"&amp;C135)</f>
        <v>Initial</v>
      </c>
      <c r="H135" s="18">
        <f t="shared" ref="H135:I198" si="16">H134</f>
        <v>5.7091597585954825E-3</v>
      </c>
      <c r="I135" s="6">
        <f>I134</f>
        <v>3.15</v>
      </c>
      <c r="J135" s="6">
        <f t="shared" ref="J135:K150" si="17">J134</f>
        <v>108.82230307802553</v>
      </c>
      <c r="K135" s="18">
        <f t="shared" si="17"/>
        <v>0.65</v>
      </c>
      <c r="L135" s="35">
        <f>Data!BL3</f>
        <v>1725.3903664173188</v>
      </c>
      <c r="Q135" s="21">
        <v>0</v>
      </c>
      <c r="R135" s="21">
        <v>0</v>
      </c>
      <c r="S135" s="21">
        <v>0</v>
      </c>
      <c r="T135" s="21">
        <v>0</v>
      </c>
      <c r="U135" s="21">
        <v>0</v>
      </c>
      <c r="V135" s="21">
        <v>0</v>
      </c>
      <c r="W135" s="21">
        <v>0</v>
      </c>
      <c r="X135" s="21">
        <v>0</v>
      </c>
      <c r="Y135" s="21">
        <v>0</v>
      </c>
      <c r="Z135" s="21">
        <v>137.56529328698926</v>
      </c>
      <c r="AA135" s="21">
        <v>137.56529328698926</v>
      </c>
      <c r="AB135" s="21">
        <v>137.56529328698926</v>
      </c>
      <c r="AC135" s="21">
        <v>137.56529328698926</v>
      </c>
      <c r="AD135" s="21">
        <v>137.56529328698926</v>
      </c>
      <c r="AE135" s="21">
        <v>137.56529328698926</v>
      </c>
      <c r="AF135" s="21">
        <v>137.56529328698926</v>
      </c>
      <c r="AG135" s="21">
        <v>137.56529328698926</v>
      </c>
      <c r="AH135" s="21">
        <v>137.56529328698926</v>
      </c>
      <c r="AI135" s="21">
        <v>1726.9817872051403</v>
      </c>
      <c r="AJ135" s="21">
        <v>1726.9817872051403</v>
      </c>
      <c r="AK135" s="21">
        <v>1726.9817872051403</v>
      </c>
      <c r="AL135" s="21">
        <v>1726.9817872051403</v>
      </c>
      <c r="AM135" s="21">
        <v>1726.9817872051403</v>
      </c>
      <c r="AN135" s="21">
        <v>1726.9817872051403</v>
      </c>
      <c r="AO135" s="21">
        <v>1726.9817872051403</v>
      </c>
      <c r="AP135" s="21">
        <v>1726.9817872051403</v>
      </c>
      <c r="AQ135" s="21">
        <v>1726.9817872051403</v>
      </c>
    </row>
    <row r="136" spans="1:43" x14ac:dyDescent="0.25">
      <c r="A136" s="16" t="s">
        <v>317</v>
      </c>
      <c r="B136" s="8" t="s">
        <v>40</v>
      </c>
      <c r="C136" s="8" t="s">
        <v>61</v>
      </c>
      <c r="D136" s="8" t="str">
        <f t="shared" si="14"/>
        <v>Week_42_old-generic-refi</v>
      </c>
      <c r="E136" s="8" t="str">
        <f t="shared" si="15"/>
        <v>Initial</v>
      </c>
      <c r="H136" s="18">
        <f t="shared" si="16"/>
        <v>5.7091597585954825E-3</v>
      </c>
      <c r="I136" s="6">
        <f t="shared" si="16"/>
        <v>3.15</v>
      </c>
      <c r="J136" s="6">
        <f t="shared" si="17"/>
        <v>108.82230307802553</v>
      </c>
      <c r="K136" s="18">
        <f t="shared" si="17"/>
        <v>0.65</v>
      </c>
      <c r="L136" s="35">
        <f>Data!BL4</f>
        <v>1946.9834473517333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1">
        <v>83.458425751394941</v>
      </c>
      <c r="AA136" s="21">
        <v>83.458425751394941</v>
      </c>
      <c r="AB136" s="21">
        <v>83.458425751394941</v>
      </c>
      <c r="AC136" s="21">
        <v>83.458425751394941</v>
      </c>
      <c r="AD136" s="21">
        <v>83.458425751394941</v>
      </c>
      <c r="AE136" s="21">
        <v>83.458425751394941</v>
      </c>
      <c r="AF136" s="21">
        <v>83.458425751394941</v>
      </c>
      <c r="AG136" s="21">
        <v>83.458425751394941</v>
      </c>
      <c r="AH136" s="21">
        <v>83.458425751394941</v>
      </c>
      <c r="AI136" s="21">
        <v>1107.4100015122121</v>
      </c>
      <c r="AJ136" s="21">
        <v>1107.4100015122121</v>
      </c>
      <c r="AK136" s="21">
        <v>1107.4100015122121</v>
      </c>
      <c r="AL136" s="21">
        <v>1107.4100015122121</v>
      </c>
      <c r="AM136" s="21">
        <v>1107.4100015122121</v>
      </c>
      <c r="AN136" s="21">
        <v>1107.4100015122121</v>
      </c>
      <c r="AO136" s="21">
        <v>1107.4100015122121</v>
      </c>
      <c r="AP136" s="21">
        <v>1107.4100015122121</v>
      </c>
      <c r="AQ136" s="21">
        <v>1107.4100015122121</v>
      </c>
    </row>
    <row r="137" spans="1:43" x14ac:dyDescent="0.25">
      <c r="A137" s="16" t="s">
        <v>318</v>
      </c>
      <c r="B137" s="8" t="s">
        <v>40</v>
      </c>
      <c r="C137" s="8" t="s">
        <v>61</v>
      </c>
      <c r="D137" s="8" t="str">
        <f t="shared" si="14"/>
        <v>Week_43_old-generic-refi</v>
      </c>
      <c r="E137" s="8" t="str">
        <f t="shared" si="15"/>
        <v>Initial</v>
      </c>
      <c r="H137" s="18">
        <f t="shared" si="16"/>
        <v>5.7091597585954825E-3</v>
      </c>
      <c r="I137" s="6">
        <f t="shared" si="16"/>
        <v>3.15</v>
      </c>
      <c r="J137" s="6">
        <f t="shared" si="17"/>
        <v>108.82230307802553</v>
      </c>
      <c r="K137" s="18">
        <f t="shared" si="17"/>
        <v>0.65</v>
      </c>
      <c r="L137" s="35">
        <f>Data!BL5</f>
        <v>1944.8608207636205</v>
      </c>
      <c r="Q137" s="21">
        <v>0</v>
      </c>
      <c r="R137" s="21">
        <v>0</v>
      </c>
      <c r="S137" s="21">
        <v>0</v>
      </c>
      <c r="T137" s="21">
        <v>0</v>
      </c>
      <c r="U137" s="21">
        <v>0</v>
      </c>
      <c r="V137" s="21">
        <v>0</v>
      </c>
      <c r="W137" s="21">
        <v>0</v>
      </c>
      <c r="X137" s="21">
        <v>0</v>
      </c>
      <c r="Y137" s="21">
        <v>0</v>
      </c>
      <c r="Z137" s="21">
        <v>237.37788132917311</v>
      </c>
      <c r="AA137" s="21">
        <v>237.37788132917311</v>
      </c>
      <c r="AB137" s="21">
        <v>237.37788132917311</v>
      </c>
      <c r="AC137" s="21">
        <v>237.37788132917311</v>
      </c>
      <c r="AD137" s="21">
        <v>237.37788132917311</v>
      </c>
      <c r="AE137" s="21">
        <v>237.37788132917311</v>
      </c>
      <c r="AF137" s="21">
        <v>237.37788132917311</v>
      </c>
      <c r="AG137" s="21">
        <v>237.37788132917311</v>
      </c>
      <c r="AH137" s="21">
        <v>237.37788132917311</v>
      </c>
      <c r="AI137" s="21">
        <v>3488.2975341114616</v>
      </c>
      <c r="AJ137" s="21">
        <v>3488.2975341114616</v>
      </c>
      <c r="AK137" s="21">
        <v>3488.2975341114616</v>
      </c>
      <c r="AL137" s="21">
        <v>3488.2975341114616</v>
      </c>
      <c r="AM137" s="21">
        <v>3488.2975341114616</v>
      </c>
      <c r="AN137" s="21">
        <v>3488.2975341114616</v>
      </c>
      <c r="AO137" s="21">
        <v>3488.2975341114616</v>
      </c>
      <c r="AP137" s="21">
        <v>3488.2975341114616</v>
      </c>
      <c r="AQ137" s="21">
        <v>3488.2975341114616</v>
      </c>
    </row>
    <row r="138" spans="1:43" x14ac:dyDescent="0.25">
      <c r="A138" s="16" t="s">
        <v>319</v>
      </c>
      <c r="B138" s="8" t="s">
        <v>40</v>
      </c>
      <c r="C138" s="8" t="s">
        <v>61</v>
      </c>
      <c r="D138" s="8" t="str">
        <f t="shared" si="14"/>
        <v>Week_44_old-generic-refi</v>
      </c>
      <c r="E138" s="8" t="str">
        <f t="shared" si="15"/>
        <v>Initial</v>
      </c>
      <c r="H138" s="18">
        <f t="shared" si="16"/>
        <v>5.7091597585954825E-3</v>
      </c>
      <c r="I138" s="6">
        <f t="shared" si="16"/>
        <v>3.15</v>
      </c>
      <c r="J138" s="6">
        <f t="shared" si="17"/>
        <v>108.82230307802553</v>
      </c>
      <c r="K138" s="18">
        <f t="shared" si="17"/>
        <v>0.65</v>
      </c>
      <c r="L138" s="35">
        <f>Data!BL6</f>
        <v>2085.2620813272074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>
        <v>0</v>
      </c>
      <c r="Z138" s="21">
        <v>146.13919273591483</v>
      </c>
      <c r="AA138" s="21">
        <v>146.13919273591483</v>
      </c>
      <c r="AB138" s="21">
        <v>146.13919273591483</v>
      </c>
      <c r="AC138" s="21">
        <v>146.13919273591483</v>
      </c>
      <c r="AD138" s="21">
        <v>146.13919273591483</v>
      </c>
      <c r="AE138" s="21">
        <v>146.13919273591483</v>
      </c>
      <c r="AF138" s="21">
        <v>146.13919273591483</v>
      </c>
      <c r="AG138" s="21">
        <v>146.13919273591483</v>
      </c>
      <c r="AH138" s="21">
        <v>146.13919273591483</v>
      </c>
      <c r="AI138" s="21">
        <v>2307.1632732376756</v>
      </c>
      <c r="AJ138" s="21">
        <v>2307.1632732376756</v>
      </c>
      <c r="AK138" s="21">
        <v>2307.1632732376756</v>
      </c>
      <c r="AL138" s="21">
        <v>2307.1632732376756</v>
      </c>
      <c r="AM138" s="21">
        <v>2307.1632732376756</v>
      </c>
      <c r="AN138" s="21">
        <v>2307.1632732376756</v>
      </c>
      <c r="AO138" s="21">
        <v>2307.1632732376756</v>
      </c>
      <c r="AP138" s="21">
        <v>2307.1632732376756</v>
      </c>
      <c r="AQ138" s="21">
        <v>2307.1632732376756</v>
      </c>
    </row>
    <row r="139" spans="1:43" x14ac:dyDescent="0.25">
      <c r="A139" s="16" t="s">
        <v>320</v>
      </c>
      <c r="B139" s="8" t="s">
        <v>40</v>
      </c>
      <c r="C139" s="8" t="s">
        <v>61</v>
      </c>
      <c r="D139" s="8" t="str">
        <f t="shared" si="14"/>
        <v>Week_45_old-generic-refi</v>
      </c>
      <c r="E139" s="8" t="str">
        <f t="shared" si="15"/>
        <v>Initial</v>
      </c>
      <c r="H139" s="18">
        <f t="shared" si="16"/>
        <v>5.7091597585954825E-3</v>
      </c>
      <c r="I139" s="6">
        <f t="shared" si="16"/>
        <v>3.15</v>
      </c>
      <c r="J139" s="6">
        <f t="shared" si="17"/>
        <v>108.82230307802553</v>
      </c>
      <c r="K139" s="18">
        <f t="shared" si="17"/>
        <v>0.65</v>
      </c>
      <c r="L139" s="35">
        <f>Data!BL7</f>
        <v>1650.6523731634045</v>
      </c>
      <c r="Q139" s="21">
        <v>0</v>
      </c>
      <c r="R139" s="21">
        <v>0</v>
      </c>
      <c r="S139" s="21">
        <v>0</v>
      </c>
      <c r="T139" s="21">
        <v>0</v>
      </c>
      <c r="U139" s="21">
        <v>0</v>
      </c>
      <c r="V139" s="21">
        <v>0</v>
      </c>
      <c r="W139" s="21">
        <v>0</v>
      </c>
      <c r="X139" s="21">
        <v>0</v>
      </c>
      <c r="Y139" s="21">
        <v>0</v>
      </c>
      <c r="Z139" s="21">
        <v>606.75096668603362</v>
      </c>
      <c r="AA139" s="21">
        <v>606.75096668603362</v>
      </c>
      <c r="AB139" s="21">
        <v>606.75096668603362</v>
      </c>
      <c r="AC139" s="21">
        <v>606.75096668603362</v>
      </c>
      <c r="AD139" s="21">
        <v>606.75096668603362</v>
      </c>
      <c r="AE139" s="21">
        <v>606.75096668603362</v>
      </c>
      <c r="AF139" s="21">
        <v>606.75096668603362</v>
      </c>
      <c r="AG139" s="21">
        <v>606.75096668603362</v>
      </c>
      <c r="AH139" s="21">
        <v>606.75096668603362</v>
      </c>
      <c r="AI139" s="21">
        <v>7471.8427790694859</v>
      </c>
      <c r="AJ139" s="21">
        <v>7471.8427790694859</v>
      </c>
      <c r="AK139" s="21">
        <v>7471.8427790694859</v>
      </c>
      <c r="AL139" s="21">
        <v>7471.8427790694859</v>
      </c>
      <c r="AM139" s="21">
        <v>7471.8427790694859</v>
      </c>
      <c r="AN139" s="21">
        <v>7471.8427790694859</v>
      </c>
      <c r="AO139" s="21">
        <v>7471.8427790694859</v>
      </c>
      <c r="AP139" s="21">
        <v>7471.8427790694859</v>
      </c>
      <c r="AQ139" s="21">
        <v>7471.8427790694859</v>
      </c>
    </row>
    <row r="140" spans="1:43" x14ac:dyDescent="0.25">
      <c r="A140" s="16" t="s">
        <v>321</v>
      </c>
      <c r="B140" s="8" t="s">
        <v>40</v>
      </c>
      <c r="C140" s="8" t="s">
        <v>61</v>
      </c>
      <c r="D140" s="8" t="str">
        <f t="shared" si="14"/>
        <v>Week_46_old-generic-refi</v>
      </c>
      <c r="E140" s="8" t="str">
        <f t="shared" si="15"/>
        <v>Initial</v>
      </c>
      <c r="H140" s="18">
        <f t="shared" si="16"/>
        <v>5.7091597585954825E-3</v>
      </c>
      <c r="I140" s="6">
        <f t="shared" si="16"/>
        <v>3.15</v>
      </c>
      <c r="J140" s="6">
        <f t="shared" si="17"/>
        <v>108.82230307802553</v>
      </c>
      <c r="K140" s="18">
        <f t="shared" si="17"/>
        <v>0.65</v>
      </c>
      <c r="L140" s="35">
        <f>Data!BL8</f>
        <v>1731.9975466831138</v>
      </c>
      <c r="Q140" s="21">
        <v>0</v>
      </c>
      <c r="R140" s="21">
        <v>0</v>
      </c>
      <c r="S140" s="21">
        <v>0</v>
      </c>
      <c r="T140" s="21">
        <v>0</v>
      </c>
      <c r="U140" s="21">
        <v>0</v>
      </c>
      <c r="V140" s="21">
        <v>0</v>
      </c>
      <c r="W140" s="21">
        <v>0</v>
      </c>
      <c r="X140" s="21">
        <v>0</v>
      </c>
      <c r="Y140" s="21">
        <v>0</v>
      </c>
      <c r="Z140" s="21">
        <v>334.03427772291678</v>
      </c>
      <c r="AA140" s="21">
        <v>334.03427772291678</v>
      </c>
      <c r="AB140" s="21">
        <v>334.03427772291678</v>
      </c>
      <c r="AC140" s="21">
        <v>334.03427772291678</v>
      </c>
      <c r="AD140" s="21">
        <v>334.03427772291678</v>
      </c>
      <c r="AE140" s="21">
        <v>334.03427772291678</v>
      </c>
      <c r="AF140" s="21">
        <v>334.03427772291678</v>
      </c>
      <c r="AG140" s="21">
        <v>334.03427772291678</v>
      </c>
      <c r="AH140" s="21">
        <v>334.03427772291678</v>
      </c>
      <c r="AI140" s="21">
        <v>4548.8941313843225</v>
      </c>
      <c r="AJ140" s="21">
        <v>4548.8941313843225</v>
      </c>
      <c r="AK140" s="21">
        <v>4548.8941313843225</v>
      </c>
      <c r="AL140" s="21">
        <v>4548.8941313843225</v>
      </c>
      <c r="AM140" s="21">
        <v>4548.8941313843225</v>
      </c>
      <c r="AN140" s="21">
        <v>4548.8941313843225</v>
      </c>
      <c r="AO140" s="21">
        <v>4548.8941313843225</v>
      </c>
      <c r="AP140" s="21">
        <v>4548.8941313843225</v>
      </c>
      <c r="AQ140" s="21">
        <v>4548.8941313843225</v>
      </c>
    </row>
    <row r="141" spans="1:43" x14ac:dyDescent="0.25">
      <c r="A141" s="16" t="s">
        <v>322</v>
      </c>
      <c r="B141" s="8" t="s">
        <v>40</v>
      </c>
      <c r="C141" s="8" t="s">
        <v>61</v>
      </c>
      <c r="D141" s="8" t="str">
        <f t="shared" si="14"/>
        <v>Week_47_old-generic-refi</v>
      </c>
      <c r="E141" s="8" t="str">
        <f t="shared" si="15"/>
        <v>Initial</v>
      </c>
      <c r="H141" s="18">
        <f t="shared" si="16"/>
        <v>5.7091597585954825E-3</v>
      </c>
      <c r="I141" s="6">
        <f t="shared" si="16"/>
        <v>3.15</v>
      </c>
      <c r="J141" s="6">
        <f t="shared" si="17"/>
        <v>108.82230307802553</v>
      </c>
      <c r="K141" s="18">
        <f t="shared" si="17"/>
        <v>0.65</v>
      </c>
      <c r="L141" s="35">
        <f>Data!BL9</f>
        <v>2385.2246421647269</v>
      </c>
      <c r="Q141" s="21">
        <v>0</v>
      </c>
      <c r="R141" s="21">
        <v>0</v>
      </c>
      <c r="S141" s="21">
        <v>0</v>
      </c>
      <c r="T141" s="21">
        <v>0</v>
      </c>
      <c r="U141" s="21">
        <v>0</v>
      </c>
      <c r="V141" s="21">
        <v>0</v>
      </c>
      <c r="W141" s="21">
        <v>0</v>
      </c>
      <c r="X141" s="21">
        <v>0</v>
      </c>
      <c r="Y141" s="21">
        <v>0</v>
      </c>
      <c r="Z141" s="21">
        <v>226.79249651554204</v>
      </c>
      <c r="AA141" s="21">
        <v>226.79249651554204</v>
      </c>
      <c r="AB141" s="21">
        <v>226.79249651554204</v>
      </c>
      <c r="AC141" s="21">
        <v>226.79249651554204</v>
      </c>
      <c r="AD141" s="21">
        <v>226.79249651554204</v>
      </c>
      <c r="AE141" s="21">
        <v>226.79249651554204</v>
      </c>
      <c r="AF141" s="21">
        <v>226.79249651554204</v>
      </c>
      <c r="AG141" s="21">
        <v>226.79249651554204</v>
      </c>
      <c r="AH141" s="21">
        <v>226.79249651554204</v>
      </c>
      <c r="AI141" s="21">
        <v>3099.2328038887845</v>
      </c>
      <c r="AJ141" s="21">
        <v>3099.2328038887845</v>
      </c>
      <c r="AK141" s="21">
        <v>3099.2328038887845</v>
      </c>
      <c r="AL141" s="21">
        <v>3099.2328038887845</v>
      </c>
      <c r="AM141" s="21">
        <v>3099.2328038887845</v>
      </c>
      <c r="AN141" s="21">
        <v>3099.2328038887845</v>
      </c>
      <c r="AO141" s="21">
        <v>3099.2328038887845</v>
      </c>
      <c r="AP141" s="21">
        <v>3099.2328038887845</v>
      </c>
      <c r="AQ141" s="21">
        <v>3099.2328038887845</v>
      </c>
    </row>
    <row r="142" spans="1:43" x14ac:dyDescent="0.25">
      <c r="A142" s="16" t="s">
        <v>323</v>
      </c>
      <c r="B142" s="8" t="s">
        <v>40</v>
      </c>
      <c r="C142" s="8" t="s">
        <v>61</v>
      </c>
      <c r="D142" s="8" t="str">
        <f t="shared" si="14"/>
        <v>Week_48_old-generic-refi</v>
      </c>
      <c r="E142" s="8" t="str">
        <f t="shared" si="15"/>
        <v>Initial</v>
      </c>
      <c r="H142" s="18">
        <f t="shared" si="16"/>
        <v>5.7091597585954825E-3</v>
      </c>
      <c r="I142" s="6">
        <f t="shared" si="16"/>
        <v>3.15</v>
      </c>
      <c r="J142" s="6">
        <f t="shared" si="17"/>
        <v>108.82230307802553</v>
      </c>
      <c r="K142" s="18">
        <f t="shared" si="17"/>
        <v>0.65</v>
      </c>
      <c r="L142" s="35">
        <f>Data!BL10</f>
        <v>2385.2246421647269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92.952266351109841</v>
      </c>
      <c r="AA142" s="21">
        <v>92.952266351109841</v>
      </c>
      <c r="AB142" s="21">
        <v>92.952266351109841</v>
      </c>
      <c r="AC142" s="21">
        <v>92.952266351109841</v>
      </c>
      <c r="AD142" s="21">
        <v>92.952266351109841</v>
      </c>
      <c r="AE142" s="21">
        <v>92.952266351109841</v>
      </c>
      <c r="AF142" s="21">
        <v>92.952266351109841</v>
      </c>
      <c r="AG142" s="21">
        <v>92.952266351109841</v>
      </c>
      <c r="AH142" s="21">
        <v>92.952266351109841</v>
      </c>
      <c r="AI142" s="21">
        <v>1510.2907911221782</v>
      </c>
      <c r="AJ142" s="21">
        <v>1510.2907911221782</v>
      </c>
      <c r="AK142" s="21">
        <v>1510.2907911221782</v>
      </c>
      <c r="AL142" s="21">
        <v>1510.2907911221782</v>
      </c>
      <c r="AM142" s="21">
        <v>1510.2907911221782</v>
      </c>
      <c r="AN142" s="21">
        <v>1510.2907911221782</v>
      </c>
      <c r="AO142" s="21">
        <v>1510.2907911221782</v>
      </c>
      <c r="AP142" s="21">
        <v>1510.2907911221782</v>
      </c>
      <c r="AQ142" s="21">
        <v>1510.2907911221782</v>
      </c>
    </row>
    <row r="143" spans="1:43" x14ac:dyDescent="0.25">
      <c r="A143" s="16" t="s">
        <v>324</v>
      </c>
      <c r="B143" s="8" t="s">
        <v>40</v>
      </c>
      <c r="C143" s="8" t="s">
        <v>61</v>
      </c>
      <c r="D143" s="8" t="str">
        <f t="shared" si="14"/>
        <v>Week_49_old-generic-refi</v>
      </c>
      <c r="E143" s="8" t="str">
        <f t="shared" si="15"/>
        <v>Initial</v>
      </c>
      <c r="H143" s="18">
        <f t="shared" si="16"/>
        <v>5.7091597585954825E-3</v>
      </c>
      <c r="I143" s="6">
        <f t="shared" si="16"/>
        <v>3.15</v>
      </c>
      <c r="J143" s="6">
        <f t="shared" si="17"/>
        <v>108.82230307802553</v>
      </c>
      <c r="K143" s="18">
        <f t="shared" si="17"/>
        <v>0.65</v>
      </c>
      <c r="L143" s="35">
        <f>Data!BL11</f>
        <v>2385.2246421647269</v>
      </c>
      <c r="Q143" s="21">
        <v>0</v>
      </c>
      <c r="R143" s="21">
        <v>0</v>
      </c>
      <c r="S143" s="21">
        <v>0</v>
      </c>
      <c r="T143" s="21">
        <v>0</v>
      </c>
      <c r="U143" s="21">
        <v>0</v>
      </c>
      <c r="V143" s="21">
        <v>0</v>
      </c>
      <c r="W143" s="21">
        <v>0</v>
      </c>
      <c r="X143" s="21">
        <v>0</v>
      </c>
      <c r="Y143" s="21">
        <v>0</v>
      </c>
      <c r="Z143" s="21">
        <v>80.419422436585705</v>
      </c>
      <c r="AA143" s="21">
        <v>80.419422436585705</v>
      </c>
      <c r="AB143" s="21">
        <v>80.419422436585705</v>
      </c>
      <c r="AC143" s="21">
        <v>80.419422436585705</v>
      </c>
      <c r="AD143" s="21">
        <v>80.419422436585705</v>
      </c>
      <c r="AE143" s="21">
        <v>80.419422436585705</v>
      </c>
      <c r="AF143" s="21">
        <v>80.419422436585705</v>
      </c>
      <c r="AG143" s="21">
        <v>80.419422436585705</v>
      </c>
      <c r="AH143" s="21">
        <v>80.419422436585705</v>
      </c>
      <c r="AI143" s="21">
        <v>1165.2719772205974</v>
      </c>
      <c r="AJ143" s="21">
        <v>1165.2719772205974</v>
      </c>
      <c r="AK143" s="21">
        <v>1165.2719772205974</v>
      </c>
      <c r="AL143" s="21">
        <v>1165.2719772205974</v>
      </c>
      <c r="AM143" s="21">
        <v>1165.2719772205974</v>
      </c>
      <c r="AN143" s="21">
        <v>1165.2719772205974</v>
      </c>
      <c r="AO143" s="21">
        <v>1165.2719772205974</v>
      </c>
      <c r="AP143" s="21">
        <v>1165.2719772205974</v>
      </c>
      <c r="AQ143" s="21">
        <v>1165.2719772205974</v>
      </c>
    </row>
    <row r="144" spans="1:43" x14ac:dyDescent="0.25">
      <c r="A144" s="16" t="s">
        <v>325</v>
      </c>
      <c r="B144" s="8" t="s">
        <v>40</v>
      </c>
      <c r="C144" s="8" t="s">
        <v>61</v>
      </c>
      <c r="D144" s="8" t="str">
        <f t="shared" si="14"/>
        <v>Week_50_old-generic-refi</v>
      </c>
      <c r="E144" s="8" t="str">
        <f t="shared" si="15"/>
        <v>Initial</v>
      </c>
      <c r="H144" s="18">
        <f t="shared" si="16"/>
        <v>5.7091597585954825E-3</v>
      </c>
      <c r="I144" s="6">
        <f t="shared" si="16"/>
        <v>3.15</v>
      </c>
      <c r="J144" s="6">
        <f t="shared" si="17"/>
        <v>108.82230307802553</v>
      </c>
      <c r="K144" s="18">
        <f t="shared" si="17"/>
        <v>0.65</v>
      </c>
      <c r="L144" s="35">
        <f>Data!BL12</f>
        <v>2011.4207803329416</v>
      </c>
      <c r="Q144" s="21">
        <v>0</v>
      </c>
      <c r="R144" s="21">
        <v>0</v>
      </c>
      <c r="S144" s="21">
        <v>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>
        <v>0</v>
      </c>
      <c r="Z144" s="21">
        <v>73.777784063749394</v>
      </c>
      <c r="AA144" s="21">
        <v>73.777784063749394</v>
      </c>
      <c r="AB144" s="21">
        <v>73.777784063749394</v>
      </c>
      <c r="AC144" s="21">
        <v>73.777784063749394</v>
      </c>
      <c r="AD144" s="21">
        <v>73.777784063749394</v>
      </c>
      <c r="AE144" s="21">
        <v>73.777784063749394</v>
      </c>
      <c r="AF144" s="21">
        <v>73.777784063749394</v>
      </c>
      <c r="AG144" s="21">
        <v>73.777784063749394</v>
      </c>
      <c r="AH144" s="21">
        <v>73.777784063749394</v>
      </c>
      <c r="AI144" s="21">
        <v>956.0251360027878</v>
      </c>
      <c r="AJ144" s="21">
        <v>956.0251360027878</v>
      </c>
      <c r="AK144" s="21">
        <v>956.0251360027878</v>
      </c>
      <c r="AL144" s="21">
        <v>956.0251360027878</v>
      </c>
      <c r="AM144" s="21">
        <v>956.0251360027878</v>
      </c>
      <c r="AN144" s="21">
        <v>956.0251360027878</v>
      </c>
      <c r="AO144" s="21">
        <v>956.0251360027878</v>
      </c>
      <c r="AP144" s="21">
        <v>956.0251360027878</v>
      </c>
      <c r="AQ144" s="21">
        <v>956.0251360027878</v>
      </c>
    </row>
    <row r="145" spans="1:43" x14ac:dyDescent="0.25">
      <c r="A145" s="16" t="s">
        <v>326</v>
      </c>
      <c r="B145" s="8" t="s">
        <v>40</v>
      </c>
      <c r="C145" s="8" t="s">
        <v>61</v>
      </c>
      <c r="D145" s="8" t="str">
        <f t="shared" si="14"/>
        <v>Week_51_old-generic-refi</v>
      </c>
      <c r="E145" s="8" t="str">
        <f t="shared" si="15"/>
        <v>Initial</v>
      </c>
      <c r="H145" s="18">
        <f t="shared" si="16"/>
        <v>5.7091597585954825E-3</v>
      </c>
      <c r="I145" s="6">
        <f t="shared" si="16"/>
        <v>3.15</v>
      </c>
      <c r="J145" s="6">
        <f t="shared" si="17"/>
        <v>108.82230307802553</v>
      </c>
      <c r="K145" s="18">
        <f t="shared" si="17"/>
        <v>0.65</v>
      </c>
      <c r="L145" s="35">
        <f>Data!BL13</f>
        <v>2011.4207803329416</v>
      </c>
      <c r="Q145" s="21">
        <v>0</v>
      </c>
      <c r="R145" s="21">
        <v>0</v>
      </c>
      <c r="S145" s="21">
        <v>0</v>
      </c>
      <c r="T145" s="21">
        <v>0</v>
      </c>
      <c r="U145" s="21">
        <v>0</v>
      </c>
      <c r="V145" s="21">
        <v>0</v>
      </c>
      <c r="W145" s="21">
        <v>0</v>
      </c>
      <c r="X145" s="21">
        <v>0</v>
      </c>
      <c r="Y145" s="21">
        <v>0</v>
      </c>
      <c r="Z145" s="21">
        <v>45.603829973131667</v>
      </c>
      <c r="AA145" s="21">
        <v>45.603829973131667</v>
      </c>
      <c r="AB145" s="21">
        <v>45.603829973131667</v>
      </c>
      <c r="AC145" s="21">
        <v>45.603829973131667</v>
      </c>
      <c r="AD145" s="21">
        <v>45.603829973131667</v>
      </c>
      <c r="AE145" s="21">
        <v>45.603829973131667</v>
      </c>
      <c r="AF145" s="21">
        <v>45.603829973131667</v>
      </c>
      <c r="AG145" s="21">
        <v>45.603829973131667</v>
      </c>
      <c r="AH145" s="21">
        <v>45.603829973131667</v>
      </c>
      <c r="AI145" s="21">
        <v>613.10973259951368</v>
      </c>
      <c r="AJ145" s="21">
        <v>613.10973259951368</v>
      </c>
      <c r="AK145" s="21">
        <v>613.10973259951368</v>
      </c>
      <c r="AL145" s="21">
        <v>613.10973259951368</v>
      </c>
      <c r="AM145" s="21">
        <v>613.10973259951368</v>
      </c>
      <c r="AN145" s="21">
        <v>613.10973259951368</v>
      </c>
      <c r="AO145" s="21">
        <v>613.10973259951368</v>
      </c>
      <c r="AP145" s="21">
        <v>613.10973259951368</v>
      </c>
      <c r="AQ145" s="21">
        <v>613.10973259951368</v>
      </c>
    </row>
    <row r="146" spans="1:43" x14ac:dyDescent="0.25">
      <c r="A146" s="16" t="s">
        <v>327</v>
      </c>
      <c r="B146" s="8" t="s">
        <v>40</v>
      </c>
      <c r="C146" s="8" t="s">
        <v>61</v>
      </c>
      <c r="D146" s="8" t="str">
        <f t="shared" si="14"/>
        <v>Week_52_old-generic-refi</v>
      </c>
      <c r="E146" s="8" t="str">
        <f t="shared" si="15"/>
        <v>Initial</v>
      </c>
      <c r="H146" s="18">
        <f t="shared" si="16"/>
        <v>5.7091597585954825E-3</v>
      </c>
      <c r="I146" s="6">
        <f t="shared" si="16"/>
        <v>3.15</v>
      </c>
      <c r="J146" s="6">
        <f t="shared" si="17"/>
        <v>108.82230307802553</v>
      </c>
      <c r="K146" s="18">
        <f t="shared" si="17"/>
        <v>0.65</v>
      </c>
      <c r="L146" s="35">
        <f>Data!BL14</f>
        <v>2011.4207803329416</v>
      </c>
      <c r="Q146" s="21">
        <v>0</v>
      </c>
      <c r="R146" s="21">
        <v>0</v>
      </c>
      <c r="S146" s="21">
        <v>0</v>
      </c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>
        <v>0</v>
      </c>
      <c r="Z146" s="21">
        <v>20.34142863178516</v>
      </c>
      <c r="AA146" s="21">
        <v>20.34142863178516</v>
      </c>
      <c r="AB146" s="21">
        <v>20.34142863178516</v>
      </c>
      <c r="AC146" s="21">
        <v>20.34142863178516</v>
      </c>
      <c r="AD146" s="21">
        <v>20.34142863178516</v>
      </c>
      <c r="AE146" s="21">
        <v>20.34142863178516</v>
      </c>
      <c r="AF146" s="21">
        <v>20.34142863178516</v>
      </c>
      <c r="AG146" s="21">
        <v>20.34142863178516</v>
      </c>
      <c r="AH146" s="21">
        <v>20.34142863178516</v>
      </c>
      <c r="AI146" s="21">
        <v>279.35001400449335</v>
      </c>
      <c r="AJ146" s="21">
        <v>279.35001400449335</v>
      </c>
      <c r="AK146" s="21">
        <v>279.35001400449335</v>
      </c>
      <c r="AL146" s="21">
        <v>279.35001400449335</v>
      </c>
      <c r="AM146" s="21">
        <v>279.35001400449335</v>
      </c>
      <c r="AN146" s="21">
        <v>279.35001400449335</v>
      </c>
      <c r="AO146" s="21">
        <v>279.35001400449335</v>
      </c>
      <c r="AP146" s="21">
        <v>279.35001400449335</v>
      </c>
      <c r="AQ146" s="21">
        <v>279.35001400449335</v>
      </c>
    </row>
    <row r="147" spans="1:43" x14ac:dyDescent="0.25">
      <c r="A147" s="17" t="s">
        <v>262</v>
      </c>
      <c r="B147" s="8" t="s">
        <v>40</v>
      </c>
      <c r="C147" s="8" t="s">
        <v>61</v>
      </c>
      <c r="D147" s="8" t="str">
        <f t="shared" si="14"/>
        <v>Week_01-generic-refi</v>
      </c>
      <c r="E147" s="8" t="str">
        <f t="shared" si="15"/>
        <v>FiFi-tv.fifi</v>
      </c>
      <c r="H147" s="18">
        <f t="shared" si="16"/>
        <v>5.7091597585954825E-3</v>
      </c>
      <c r="I147" s="6">
        <f t="shared" si="16"/>
        <v>3.15</v>
      </c>
      <c r="J147" s="6">
        <f t="shared" si="17"/>
        <v>108.82230307802553</v>
      </c>
      <c r="K147" s="18">
        <f t="shared" si="17"/>
        <v>0.65</v>
      </c>
      <c r="L147" s="35">
        <f>Data!BL15</f>
        <v>2011.4207803329416</v>
      </c>
      <c r="Q147" s="21">
        <v>0</v>
      </c>
      <c r="R147" s="21">
        <v>0</v>
      </c>
      <c r="S147" s="21">
        <v>0</v>
      </c>
      <c r="T147" s="21">
        <v>0</v>
      </c>
      <c r="U147" s="21">
        <v>0</v>
      </c>
      <c r="V147" s="21">
        <v>0</v>
      </c>
      <c r="W147" s="21">
        <v>0</v>
      </c>
      <c r="X147" s="21">
        <v>0</v>
      </c>
      <c r="Y147" s="21">
        <v>0</v>
      </c>
      <c r="Z147" s="21">
        <v>477.57598320206461</v>
      </c>
      <c r="AA147" s="21">
        <v>575.61977255396778</v>
      </c>
      <c r="AB147" s="21">
        <v>654.15620028738124</v>
      </c>
      <c r="AC147" s="21">
        <v>719.24922374295204</v>
      </c>
      <c r="AD147" s="21">
        <v>773.87838601157421</v>
      </c>
      <c r="AE147" s="21">
        <v>818.64082058097426</v>
      </c>
      <c r="AF147" s="21">
        <v>854.33024500765657</v>
      </c>
      <c r="AG147" s="21">
        <v>884.54334636162287</v>
      </c>
      <c r="AH147" s="21">
        <v>910.11995930836611</v>
      </c>
      <c r="AI147" s="21">
        <v>6441.644031195593</v>
      </c>
      <c r="AJ147" s="21">
        <v>7764.0790209954621</v>
      </c>
      <c r="AK147" s="21">
        <v>8823.3946665360309</v>
      </c>
      <c r="AL147" s="21">
        <v>9701.3828836228222</v>
      </c>
      <c r="AM147" s="21">
        <v>10438.232368174886</v>
      </c>
      <c r="AN147" s="21">
        <v>11041.997380670833</v>
      </c>
      <c r="AO147" s="21">
        <v>11523.383748330098</v>
      </c>
      <c r="AP147" s="21">
        <v>11930.904333213319</v>
      </c>
      <c r="AQ147" s="21">
        <v>12275.886999682289</v>
      </c>
    </row>
    <row r="148" spans="1:43" x14ac:dyDescent="0.25">
      <c r="A148" s="17" t="s">
        <v>263</v>
      </c>
      <c r="B148" s="8" t="s">
        <v>40</v>
      </c>
      <c r="C148" s="8" t="s">
        <v>61</v>
      </c>
      <c r="D148" s="8" t="str">
        <f t="shared" si="14"/>
        <v>Week_02-generic-refi</v>
      </c>
      <c r="E148" s="8" t="str">
        <f t="shared" si="15"/>
        <v>FiFi-tv.fifi</v>
      </c>
      <c r="H148" s="18">
        <f t="shared" si="16"/>
        <v>5.7091597585954825E-3</v>
      </c>
      <c r="I148" s="6">
        <f t="shared" si="16"/>
        <v>3.15</v>
      </c>
      <c r="J148" s="6">
        <f t="shared" si="17"/>
        <v>108.82230307802553</v>
      </c>
      <c r="K148" s="18">
        <f t="shared" si="17"/>
        <v>0.65</v>
      </c>
      <c r="L148" s="35">
        <f>Data!BL16</f>
        <v>1316.3689574269065</v>
      </c>
      <c r="Q148" s="21">
        <v>0</v>
      </c>
      <c r="R148" s="21">
        <v>0</v>
      </c>
      <c r="S148" s="21">
        <v>0</v>
      </c>
      <c r="T148" s="21">
        <v>0</v>
      </c>
      <c r="U148" s="21">
        <v>0</v>
      </c>
      <c r="V148" s="21">
        <v>0</v>
      </c>
      <c r="W148" s="21">
        <v>0</v>
      </c>
      <c r="X148" s="21">
        <v>0</v>
      </c>
      <c r="Y148" s="21">
        <v>0</v>
      </c>
      <c r="Z148" s="21">
        <v>1080.2497003090957</v>
      </c>
      <c r="AA148" s="21">
        <v>1177.5106169943881</v>
      </c>
      <c r="AB148" s="21">
        <v>1255.3885665875976</v>
      </c>
      <c r="AC148" s="21">
        <v>1319.9178965702483</v>
      </c>
      <c r="AD148" s="21">
        <v>1374.0530540273667</v>
      </c>
      <c r="AE148" s="21">
        <v>1418.398339354236</v>
      </c>
      <c r="AF148" s="21">
        <v>1453.7456677226228</v>
      </c>
      <c r="AG148" s="21">
        <v>1483.662873506875</v>
      </c>
      <c r="AH148" s="21">
        <v>1508.9837658636206</v>
      </c>
      <c r="AI148" s="21">
        <v>13423.832374653857</v>
      </c>
      <c r="AJ148" s="21">
        <v>14632.45501237823</v>
      </c>
      <c r="AK148" s="21">
        <v>15600.213245240371</v>
      </c>
      <c r="AL148" s="21">
        <v>16402.093503747241</v>
      </c>
      <c r="AM148" s="21">
        <v>17074.809524008037</v>
      </c>
      <c r="AN148" s="21">
        <v>17625.870706125243</v>
      </c>
      <c r="AO148" s="21">
        <v>18065.117864234431</v>
      </c>
      <c r="AP148" s="21">
        <v>18436.887053756924</v>
      </c>
      <c r="AQ148" s="21">
        <v>18751.539688676745</v>
      </c>
    </row>
    <row r="149" spans="1:43" x14ac:dyDescent="0.25">
      <c r="A149" s="17" t="s">
        <v>264</v>
      </c>
      <c r="B149" s="8" t="s">
        <v>40</v>
      </c>
      <c r="C149" s="8" t="s">
        <v>61</v>
      </c>
      <c r="D149" s="8" t="str">
        <f t="shared" si="14"/>
        <v>Week_03-generic-refi</v>
      </c>
      <c r="E149" s="8" t="str">
        <f t="shared" si="15"/>
        <v>FiFi-tv.fifi</v>
      </c>
      <c r="H149" s="18">
        <f t="shared" si="16"/>
        <v>5.7091597585954825E-3</v>
      </c>
      <c r="I149" s="6">
        <f t="shared" si="16"/>
        <v>3.15</v>
      </c>
      <c r="J149" s="6">
        <f t="shared" si="17"/>
        <v>108.82230307802553</v>
      </c>
      <c r="K149" s="18">
        <f t="shared" si="17"/>
        <v>0.65</v>
      </c>
      <c r="L149" s="35">
        <f>Data!BL17</f>
        <v>1613.3688301958209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616.18001719615916</v>
      </c>
      <c r="AA149" s="21">
        <v>695.04756421010086</v>
      </c>
      <c r="AB149" s="21">
        <v>758.24727110663991</v>
      </c>
      <c r="AC149" s="21">
        <v>810.64927975168177</v>
      </c>
      <c r="AD149" s="21">
        <v>854.64017854656208</v>
      </c>
      <c r="AE149" s="21">
        <v>890.69649813078934</v>
      </c>
      <c r="AF149" s="21">
        <v>919.45157593968929</v>
      </c>
      <c r="AG149" s="21">
        <v>943.79996504038274</v>
      </c>
      <c r="AH149" s="21">
        <v>964.4159291250387</v>
      </c>
      <c r="AI149" s="21">
        <v>8627.0581227158582</v>
      </c>
      <c r="AJ149" s="21">
        <v>9731.2726267521011</v>
      </c>
      <c r="AK149" s="21">
        <v>10616.123692218378</v>
      </c>
      <c r="AL149" s="21">
        <v>11349.79755652988</v>
      </c>
      <c r="AM149" s="21">
        <v>11965.708540629723</v>
      </c>
      <c r="AN149" s="21">
        <v>12470.528489448869</v>
      </c>
      <c r="AO149" s="21">
        <v>12873.124679941078</v>
      </c>
      <c r="AP149" s="21">
        <v>13214.023381787998</v>
      </c>
      <c r="AQ149" s="21">
        <v>13502.664875264943</v>
      </c>
    </row>
    <row r="150" spans="1:43" x14ac:dyDescent="0.25">
      <c r="A150" s="17" t="s">
        <v>265</v>
      </c>
      <c r="B150" s="8" t="s">
        <v>40</v>
      </c>
      <c r="C150" s="8" t="s">
        <v>61</v>
      </c>
      <c r="D150" s="8" t="str">
        <f t="shared" si="14"/>
        <v>Week_04-generic-refi</v>
      </c>
      <c r="E150" s="8" t="str">
        <f t="shared" si="15"/>
        <v>FiFi-tv.fifi</v>
      </c>
      <c r="H150" s="18">
        <f t="shared" si="16"/>
        <v>5.7091597585954825E-3</v>
      </c>
      <c r="I150" s="6">
        <f t="shared" si="16"/>
        <v>3.15</v>
      </c>
      <c r="J150" s="6">
        <f t="shared" si="17"/>
        <v>108.82230307802553</v>
      </c>
      <c r="K150" s="18">
        <f t="shared" si="17"/>
        <v>0.65</v>
      </c>
      <c r="L150" s="35">
        <f>Data!BL18</f>
        <v>1235.0682156437022</v>
      </c>
      <c r="Q150" s="21">
        <v>0</v>
      </c>
      <c r="R150" s="21">
        <v>0</v>
      </c>
      <c r="S150" s="21">
        <v>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>
        <v>0</v>
      </c>
      <c r="Z150" s="21">
        <v>547.67344281381577</v>
      </c>
      <c r="AA150" s="21">
        <v>610.4487205105745</v>
      </c>
      <c r="AB150" s="21">
        <v>660.74440031640836</v>
      </c>
      <c r="AC150" s="21">
        <v>702.44108527072706</v>
      </c>
      <c r="AD150" s="21">
        <v>737.43973157777395</v>
      </c>
      <c r="AE150" s="21">
        <v>766.12211907840663</v>
      </c>
      <c r="AF150" s="21">
        <v>788.99386035689702</v>
      </c>
      <c r="AG150" s="21">
        <v>808.35867600882159</v>
      </c>
      <c r="AH150" s="21">
        <v>824.75355925390875</v>
      </c>
      <c r="AI150" s="21">
        <v>8147.9015211817696</v>
      </c>
      <c r="AJ150" s="21">
        <v>9081.8280924796782</v>
      </c>
      <c r="AK150" s="21">
        <v>9830.0919555097134</v>
      </c>
      <c r="AL150" s="21">
        <v>10450.426001692462</v>
      </c>
      <c r="AM150" s="21">
        <v>10971.111324718859</v>
      </c>
      <c r="AN150" s="21">
        <v>11397.827777404291</v>
      </c>
      <c r="AO150" s="21">
        <v>11738.097509304438</v>
      </c>
      <c r="AP150" s="21">
        <v>12026.193660355822</v>
      </c>
      <c r="AQ150" s="21">
        <v>12270.105239208215</v>
      </c>
    </row>
    <row r="151" spans="1:43" x14ac:dyDescent="0.25">
      <c r="A151" s="17" t="s">
        <v>266</v>
      </c>
      <c r="B151" s="8" t="s">
        <v>40</v>
      </c>
      <c r="C151" s="8" t="s">
        <v>61</v>
      </c>
      <c r="D151" s="8" t="str">
        <f t="shared" si="14"/>
        <v>Week_05-generic-refi</v>
      </c>
      <c r="E151" s="8" t="str">
        <f t="shared" si="15"/>
        <v>FiFi-tv.fifi</v>
      </c>
      <c r="H151" s="18">
        <f t="shared" si="16"/>
        <v>5.7091597585954825E-3</v>
      </c>
      <c r="I151" s="6">
        <f t="shared" si="16"/>
        <v>3.15</v>
      </c>
      <c r="J151" s="6">
        <f t="shared" ref="J151:K166" si="18">J150</f>
        <v>108.82230307802553</v>
      </c>
      <c r="K151" s="18">
        <f t="shared" si="18"/>
        <v>0.65</v>
      </c>
      <c r="L151" s="35">
        <f>Data!BL19</f>
        <v>1600.0804117994869</v>
      </c>
      <c r="Q151" s="21">
        <v>0</v>
      </c>
      <c r="R151" s="21">
        <v>0</v>
      </c>
      <c r="S151" s="21">
        <v>0</v>
      </c>
      <c r="T151" s="21">
        <v>0</v>
      </c>
      <c r="U151" s="21">
        <v>0</v>
      </c>
      <c r="V151" s="21">
        <v>0</v>
      </c>
      <c r="W151" s="21">
        <v>0</v>
      </c>
      <c r="X151" s="21">
        <v>0</v>
      </c>
      <c r="Y151" s="21">
        <v>0</v>
      </c>
      <c r="Z151" s="21">
        <v>680.54935634973674</v>
      </c>
      <c r="AA151" s="21">
        <v>776.8049095417025</v>
      </c>
      <c r="AB151" s="21">
        <v>853.87080777046015</v>
      </c>
      <c r="AC151" s="21">
        <v>917.71881943121491</v>
      </c>
      <c r="AD151" s="21">
        <v>971.28000269437473</v>
      </c>
      <c r="AE151" s="21">
        <v>1015.1515266632709</v>
      </c>
      <c r="AF151" s="21">
        <v>1050.1192322672684</v>
      </c>
      <c r="AG151" s="21">
        <v>1079.713222847108</v>
      </c>
      <c r="AH151" s="21">
        <v>1104.7593607559604</v>
      </c>
      <c r="AI151" s="21">
        <v>9164.7433718507255</v>
      </c>
      <c r="AJ151" s="21">
        <v>10460.986524370215</v>
      </c>
      <c r="AK151" s="21">
        <v>11498.808650565519</v>
      </c>
      <c r="AL151" s="21">
        <v>12358.629670472619</v>
      </c>
      <c r="AM151" s="21">
        <v>13079.921219306681</v>
      </c>
      <c r="AN151" s="21">
        <v>13670.725184890489</v>
      </c>
      <c r="AO151" s="21">
        <v>14141.624238975219</v>
      </c>
      <c r="AP151" s="21">
        <v>14540.157169000968</v>
      </c>
      <c r="AQ151" s="21">
        <v>14877.445602600856</v>
      </c>
    </row>
    <row r="152" spans="1:43" x14ac:dyDescent="0.25">
      <c r="A152" s="17" t="s">
        <v>267</v>
      </c>
      <c r="B152" s="8" t="s">
        <v>40</v>
      </c>
      <c r="C152" s="8" t="s">
        <v>61</v>
      </c>
      <c r="D152" s="8" t="str">
        <f t="shared" si="14"/>
        <v>Week_06-generic-refi</v>
      </c>
      <c r="E152" s="8" t="str">
        <f t="shared" si="15"/>
        <v>FiFi-tv.fifi</v>
      </c>
      <c r="H152" s="18">
        <f t="shared" si="16"/>
        <v>5.7091597585954825E-3</v>
      </c>
      <c r="I152" s="6">
        <f t="shared" si="16"/>
        <v>3.15</v>
      </c>
      <c r="J152" s="6">
        <f t="shared" si="18"/>
        <v>108.82230307802553</v>
      </c>
      <c r="K152" s="18">
        <f t="shared" si="18"/>
        <v>0.65</v>
      </c>
      <c r="L152" s="35">
        <f>Data!BL20</f>
        <v>1560.3788617732253</v>
      </c>
      <c r="Q152" s="21">
        <v>0</v>
      </c>
      <c r="R152" s="21">
        <v>0</v>
      </c>
      <c r="S152" s="21">
        <v>0</v>
      </c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1">
        <v>0</v>
      </c>
      <c r="Z152" s="21">
        <v>665.25791591280654</v>
      </c>
      <c r="AA152" s="21">
        <v>772.61926862417567</v>
      </c>
      <c r="AB152" s="21">
        <v>858.49414631745992</v>
      </c>
      <c r="AC152" s="21">
        <v>929.57750209474102</v>
      </c>
      <c r="AD152" s="21">
        <v>989.16126452647927</v>
      </c>
      <c r="AE152" s="21">
        <v>1037.9304685637899</v>
      </c>
      <c r="AF152" s="21">
        <v>1076.777383436036</v>
      </c>
      <c r="AG152" s="21">
        <v>1109.6361692207988</v>
      </c>
      <c r="AH152" s="21">
        <v>1137.4315705657916</v>
      </c>
      <c r="AI152" s="21">
        <v>8998.2508606929841</v>
      </c>
      <c r="AJ152" s="21">
        <v>10450.416045551694</v>
      </c>
      <c r="AK152" s="21">
        <v>11611.956064290498</v>
      </c>
      <c r="AL152" s="21">
        <v>12573.426573703722</v>
      </c>
      <c r="AM152" s="21">
        <v>13379.354062516928</v>
      </c>
      <c r="AN152" s="21">
        <v>14039.004284945186</v>
      </c>
      <c r="AO152" s="21">
        <v>14564.446037419229</v>
      </c>
      <c r="AP152" s="21">
        <v>15008.892605279119</v>
      </c>
      <c r="AQ152" s="21">
        <v>15384.852046111491</v>
      </c>
    </row>
    <row r="153" spans="1:43" x14ac:dyDescent="0.25">
      <c r="A153" s="17" t="s">
        <v>268</v>
      </c>
      <c r="B153" s="8" t="s">
        <v>40</v>
      </c>
      <c r="C153" s="8" t="s">
        <v>61</v>
      </c>
      <c r="D153" s="8" t="str">
        <f t="shared" si="14"/>
        <v>Week_07-generic-refi</v>
      </c>
      <c r="E153" s="8" t="str">
        <f t="shared" si="15"/>
        <v>FiFi-tv.fifi</v>
      </c>
      <c r="H153" s="18">
        <f t="shared" si="16"/>
        <v>5.7091597585954825E-3</v>
      </c>
      <c r="I153" s="6">
        <f t="shared" si="16"/>
        <v>3.15</v>
      </c>
      <c r="J153" s="6">
        <f t="shared" si="18"/>
        <v>108.82230307802553</v>
      </c>
      <c r="K153" s="18">
        <f t="shared" si="18"/>
        <v>0.65</v>
      </c>
      <c r="L153" s="35">
        <f>Data!BL21</f>
        <v>1755.0704770950981</v>
      </c>
      <c r="Q153" s="21">
        <v>0</v>
      </c>
      <c r="R153" s="21">
        <v>0</v>
      </c>
      <c r="S153" s="21">
        <v>0</v>
      </c>
      <c r="T153" s="21">
        <v>0</v>
      </c>
      <c r="U153" s="21">
        <v>0</v>
      </c>
      <c r="V153" s="21">
        <v>0</v>
      </c>
      <c r="W153" s="21">
        <v>0</v>
      </c>
      <c r="X153" s="21">
        <v>0</v>
      </c>
      <c r="Y153" s="21">
        <v>0</v>
      </c>
      <c r="Z153" s="21">
        <v>478.78455102381554</v>
      </c>
      <c r="AA153" s="21">
        <v>537.30402642427941</v>
      </c>
      <c r="AB153" s="21">
        <v>584.25689311549672</v>
      </c>
      <c r="AC153" s="21">
        <v>623.23223998730157</v>
      </c>
      <c r="AD153" s="21">
        <v>655.98547673125609</v>
      </c>
      <c r="AE153" s="21">
        <v>682.85634840818022</v>
      </c>
      <c r="AF153" s="21">
        <v>704.30359537149764</v>
      </c>
      <c r="AG153" s="21">
        <v>722.47718389680347</v>
      </c>
      <c r="AH153" s="21">
        <v>737.87486076084542</v>
      </c>
      <c r="AI153" s="21">
        <v>7612.6249592009499</v>
      </c>
      <c r="AJ153" s="21">
        <v>8543.0785798959023</v>
      </c>
      <c r="AK153" s="21">
        <v>9289.6243155828015</v>
      </c>
      <c r="AL153" s="21">
        <v>9909.328309279661</v>
      </c>
      <c r="AM153" s="21">
        <v>10430.101393955159</v>
      </c>
      <c r="AN153" s="21">
        <v>10857.345481020668</v>
      </c>
      <c r="AO153" s="21">
        <v>11198.354494761747</v>
      </c>
      <c r="AP153" s="21">
        <v>11487.312677121956</v>
      </c>
      <c r="AQ153" s="21">
        <v>11732.134150492942</v>
      </c>
    </row>
    <row r="154" spans="1:43" x14ac:dyDescent="0.25">
      <c r="A154" s="17" t="s">
        <v>269</v>
      </c>
      <c r="B154" s="8" t="s">
        <v>40</v>
      </c>
      <c r="C154" s="8" t="s">
        <v>61</v>
      </c>
      <c r="D154" s="8" t="str">
        <f t="shared" si="14"/>
        <v>Week_08-generic-refi</v>
      </c>
      <c r="E154" s="8" t="str">
        <f t="shared" si="15"/>
        <v>FiFi-tv.fifi</v>
      </c>
      <c r="H154" s="18">
        <f t="shared" si="16"/>
        <v>5.7091597585954825E-3</v>
      </c>
      <c r="I154" s="6">
        <f t="shared" si="16"/>
        <v>3.15</v>
      </c>
      <c r="J154" s="6">
        <f t="shared" si="18"/>
        <v>108.82230307802553</v>
      </c>
      <c r="K154" s="18">
        <f t="shared" si="18"/>
        <v>0.65</v>
      </c>
      <c r="L154" s="35">
        <f>Data!BL22</f>
        <v>1419.9591140658622</v>
      </c>
      <c r="Q154" s="21">
        <v>0</v>
      </c>
      <c r="R154" s="21">
        <v>0</v>
      </c>
      <c r="S154" s="21">
        <v>0</v>
      </c>
      <c r="T154" s="21">
        <v>0</v>
      </c>
      <c r="U154" s="21">
        <v>0</v>
      </c>
      <c r="V154" s="21">
        <v>0</v>
      </c>
      <c r="W154" s="21">
        <v>0</v>
      </c>
      <c r="X154" s="21">
        <v>0</v>
      </c>
      <c r="Y154" s="21">
        <v>0</v>
      </c>
      <c r="Z154" s="21">
        <v>638.00545248529204</v>
      </c>
      <c r="AA154" s="21">
        <v>704.72350672757443</v>
      </c>
      <c r="AB154" s="21">
        <v>758.18588409581866</v>
      </c>
      <c r="AC154" s="21">
        <v>802.51415753717504</v>
      </c>
      <c r="AD154" s="21">
        <v>839.72585750725648</v>
      </c>
      <c r="AE154" s="21">
        <v>870.22530395900094</v>
      </c>
      <c r="AF154" s="21">
        <v>894.54828230593353</v>
      </c>
      <c r="AG154" s="21">
        <v>915.14358416975892</v>
      </c>
      <c r="AH154" s="21">
        <v>932.58154110800763</v>
      </c>
      <c r="AI154" s="21">
        <v>9555.8346377852995</v>
      </c>
      <c r="AJ154" s="21">
        <v>10555.11558626393</v>
      </c>
      <c r="AK154" s="21">
        <v>11355.857391030237</v>
      </c>
      <c r="AL154" s="21">
        <v>12019.791608416721</v>
      </c>
      <c r="AM154" s="21">
        <v>12577.136142260146</v>
      </c>
      <c r="AN154" s="21">
        <v>13033.946763080939</v>
      </c>
      <c r="AO154" s="21">
        <v>13398.248287584098</v>
      </c>
      <c r="AP154" s="21">
        <v>13706.717906706239</v>
      </c>
      <c r="AQ154" s="21">
        <v>13967.897857870634</v>
      </c>
    </row>
    <row r="155" spans="1:43" x14ac:dyDescent="0.25">
      <c r="A155" s="17" t="s">
        <v>270</v>
      </c>
      <c r="B155" s="8" t="s">
        <v>40</v>
      </c>
      <c r="C155" s="8" t="s">
        <v>61</v>
      </c>
      <c r="D155" s="8" t="str">
        <f t="shared" si="14"/>
        <v>Week_09-generic-refi</v>
      </c>
      <c r="E155" s="8" t="str">
        <f t="shared" si="15"/>
        <v>FiFi-tv.fifi</v>
      </c>
      <c r="H155" s="18">
        <f t="shared" si="16"/>
        <v>5.7091597585954825E-3</v>
      </c>
      <c r="I155" s="6">
        <f t="shared" si="16"/>
        <v>3.15</v>
      </c>
      <c r="J155" s="6">
        <f t="shared" si="18"/>
        <v>108.82230307802553</v>
      </c>
      <c r="K155" s="18">
        <f t="shared" si="18"/>
        <v>0.65</v>
      </c>
      <c r="L155" s="35">
        <f>Data!BL23</f>
        <v>1825.677908080751</v>
      </c>
      <c r="Q155" s="21">
        <v>0</v>
      </c>
      <c r="R155" s="21">
        <v>0</v>
      </c>
      <c r="S155" s="21">
        <v>0</v>
      </c>
      <c r="T155" s="21">
        <v>0</v>
      </c>
      <c r="U155" s="21">
        <v>0</v>
      </c>
      <c r="V155" s="21">
        <v>0</v>
      </c>
      <c r="W155" s="21">
        <v>0</v>
      </c>
      <c r="X155" s="21">
        <v>0</v>
      </c>
      <c r="Y155" s="21">
        <v>0</v>
      </c>
      <c r="Z155" s="21">
        <v>694.85432958135448</v>
      </c>
      <c r="AA155" s="21">
        <v>798.22491253868691</v>
      </c>
      <c r="AB155" s="21">
        <v>881.01176953772188</v>
      </c>
      <c r="AC155" s="21">
        <v>949.61746404537155</v>
      </c>
      <c r="AD155" s="21">
        <v>1007.1839984745452</v>
      </c>
      <c r="AE155" s="21">
        <v>1054.3466261003903</v>
      </c>
      <c r="AF155" s="21">
        <v>1091.9447623777548</v>
      </c>
      <c r="AG155" s="21">
        <v>1123.7702956623905</v>
      </c>
      <c r="AH155" s="21">
        <v>1150.7091365974404</v>
      </c>
      <c r="AI155" s="21">
        <v>9342.420175449146</v>
      </c>
      <c r="AJ155" s="21">
        <v>10732.253092443949</v>
      </c>
      <c r="AK155" s="21">
        <v>11845.334741594488</v>
      </c>
      <c r="AL155" s="21">
        <v>12767.748544362519</v>
      </c>
      <c r="AM155" s="21">
        <v>13541.739192166107</v>
      </c>
      <c r="AN155" s="21">
        <v>14175.847760107759</v>
      </c>
      <c r="AO155" s="21">
        <v>14681.36031426939</v>
      </c>
      <c r="AP155" s="21">
        <v>15109.259359572809</v>
      </c>
      <c r="AQ155" s="21">
        <v>15471.456096846443</v>
      </c>
    </row>
    <row r="156" spans="1:43" x14ac:dyDescent="0.25">
      <c r="A156" s="17" t="s">
        <v>249</v>
      </c>
      <c r="B156" s="8" t="s">
        <v>40</v>
      </c>
      <c r="C156" s="8" t="s">
        <v>61</v>
      </c>
      <c r="D156" s="8" t="str">
        <f t="shared" si="14"/>
        <v>Week_10-generic-refi</v>
      </c>
      <c r="E156" s="8" t="str">
        <f t="shared" si="15"/>
        <v>FiFi-tv.fifi</v>
      </c>
      <c r="H156" s="18">
        <f t="shared" si="16"/>
        <v>5.7091597585954825E-3</v>
      </c>
      <c r="I156" s="6">
        <f t="shared" si="16"/>
        <v>3.15</v>
      </c>
      <c r="J156" s="6">
        <f t="shared" si="18"/>
        <v>108.82230307802553</v>
      </c>
      <c r="K156" s="18">
        <f t="shared" si="18"/>
        <v>0.65</v>
      </c>
      <c r="L156" s="35">
        <f>Data!BL24</f>
        <v>1504.6108258458892</v>
      </c>
      <c r="Q156" s="21">
        <v>0</v>
      </c>
      <c r="R156" s="21">
        <v>0</v>
      </c>
      <c r="S156" s="21">
        <v>0</v>
      </c>
      <c r="T156" s="21">
        <v>0</v>
      </c>
      <c r="U156" s="21">
        <v>0</v>
      </c>
      <c r="V156" s="21">
        <v>0</v>
      </c>
      <c r="W156" s="21">
        <v>0</v>
      </c>
      <c r="X156" s="21">
        <v>0</v>
      </c>
      <c r="Y156" s="21">
        <v>0</v>
      </c>
      <c r="Z156" s="21">
        <v>814.27894262297889</v>
      </c>
      <c r="AA156" s="21">
        <v>913.71197787827361</v>
      </c>
      <c r="AB156" s="21">
        <v>993.2939255265693</v>
      </c>
      <c r="AC156" s="21">
        <v>1059.2065684634827</v>
      </c>
      <c r="AD156" s="21">
        <v>1114.4831257567121</v>
      </c>
      <c r="AE156" s="21">
        <v>1159.7479733566872</v>
      </c>
      <c r="AF156" s="21">
        <v>1195.8178930147963</v>
      </c>
      <c r="AG156" s="21">
        <v>1226.3386750232942</v>
      </c>
      <c r="AH156" s="21">
        <v>1252.1645048201626</v>
      </c>
      <c r="AI156" s="21">
        <v>11149.492593913006</v>
      </c>
      <c r="AJ156" s="21">
        <v>12510.976763696466</v>
      </c>
      <c r="AK156" s="21">
        <v>13600.650448558872</v>
      </c>
      <c r="AL156" s="21">
        <v>14503.157545086617</v>
      </c>
      <c r="AM156" s="21">
        <v>15260.03032405424</v>
      </c>
      <c r="AN156" s="21">
        <v>15879.81803642567</v>
      </c>
      <c r="AO156" s="21">
        <v>16373.704444436749</v>
      </c>
      <c r="AP156" s="21">
        <v>16791.609433933376</v>
      </c>
      <c r="AQ156" s="21">
        <v>17145.228916127409</v>
      </c>
    </row>
    <row r="157" spans="1:43" x14ac:dyDescent="0.25">
      <c r="A157" s="17" t="s">
        <v>250</v>
      </c>
      <c r="B157" s="8" t="s">
        <v>40</v>
      </c>
      <c r="C157" s="8" t="s">
        <v>61</v>
      </c>
      <c r="D157" s="8" t="str">
        <f t="shared" si="14"/>
        <v>Week_11-generic-refi</v>
      </c>
      <c r="E157" s="8" t="str">
        <f t="shared" si="15"/>
        <v>FiFi-tv.fifi</v>
      </c>
      <c r="H157" s="18">
        <f t="shared" si="16"/>
        <v>5.7091597585954825E-3</v>
      </c>
      <c r="I157" s="6">
        <f t="shared" si="16"/>
        <v>3.15</v>
      </c>
      <c r="J157" s="6">
        <f t="shared" si="18"/>
        <v>108.82230307802553</v>
      </c>
      <c r="K157" s="18">
        <f t="shared" si="18"/>
        <v>0.65</v>
      </c>
      <c r="L157" s="35">
        <f>Data!BL25</f>
        <v>1970.6821198758307</v>
      </c>
      <c r="Q157" s="21">
        <v>0</v>
      </c>
      <c r="R157" s="21">
        <v>0</v>
      </c>
      <c r="S157" s="21">
        <v>0</v>
      </c>
      <c r="T157" s="21">
        <v>0</v>
      </c>
      <c r="U157" s="21">
        <v>0</v>
      </c>
      <c r="V157" s="21">
        <v>0</v>
      </c>
      <c r="W157" s="21">
        <v>0</v>
      </c>
      <c r="X157" s="21">
        <v>0</v>
      </c>
      <c r="Y157" s="21">
        <v>0</v>
      </c>
      <c r="Z157" s="21">
        <v>618.63236995099271</v>
      </c>
      <c r="AA157" s="21">
        <v>706.46434421954007</v>
      </c>
      <c r="AB157" s="21">
        <v>776.87488815442191</v>
      </c>
      <c r="AC157" s="21">
        <v>835.27565037710281</v>
      </c>
      <c r="AD157" s="21">
        <v>884.31845085468206</v>
      </c>
      <c r="AE157" s="21">
        <v>924.52703932489828</v>
      </c>
      <c r="AF157" s="21">
        <v>956.60172641994552</v>
      </c>
      <c r="AG157" s="21">
        <v>983.76697799502188</v>
      </c>
      <c r="AH157" s="21">
        <v>1006.7725962306632</v>
      </c>
      <c r="AI157" s="21">
        <v>8794.0095745973322</v>
      </c>
      <c r="AJ157" s="21">
        <v>10042.562447339153</v>
      </c>
      <c r="AK157" s="21">
        <v>11043.465451436738</v>
      </c>
      <c r="AL157" s="21">
        <v>11873.646488020262</v>
      </c>
      <c r="AM157" s="21">
        <v>12570.801822777583</v>
      </c>
      <c r="AN157" s="21">
        <v>13142.376685593339</v>
      </c>
      <c r="AO157" s="21">
        <v>13598.326162402003</v>
      </c>
      <c r="AP157" s="21">
        <v>13984.486819443746</v>
      </c>
      <c r="AQ157" s="21">
        <v>14311.517277047813</v>
      </c>
    </row>
    <row r="158" spans="1:43" x14ac:dyDescent="0.25">
      <c r="A158" s="17" t="s">
        <v>251</v>
      </c>
      <c r="B158" s="8" t="s">
        <v>40</v>
      </c>
      <c r="C158" s="8" t="s">
        <v>61</v>
      </c>
      <c r="D158" s="8" t="str">
        <f t="shared" si="14"/>
        <v>Week_12-generic-refi</v>
      </c>
      <c r="E158" s="8" t="str">
        <f t="shared" si="15"/>
        <v>FiFi-tv.fifi</v>
      </c>
      <c r="H158" s="18">
        <f t="shared" si="16"/>
        <v>5.7091597585954825E-3</v>
      </c>
      <c r="I158" s="6">
        <f t="shared" si="16"/>
        <v>3.15</v>
      </c>
      <c r="J158" s="6">
        <f t="shared" si="18"/>
        <v>108.82230307802553</v>
      </c>
      <c r="K158" s="18">
        <f t="shared" si="18"/>
        <v>0.65</v>
      </c>
      <c r="L158" s="35">
        <f>Data!BL26</f>
        <v>1732.3697433913301</v>
      </c>
      <c r="Q158" s="21">
        <v>0</v>
      </c>
      <c r="R158" s="21">
        <v>0</v>
      </c>
      <c r="S158" s="21">
        <v>0</v>
      </c>
      <c r="T158" s="21">
        <v>0</v>
      </c>
      <c r="U158" s="21">
        <v>0</v>
      </c>
      <c r="V158" s="21">
        <v>0</v>
      </c>
      <c r="W158" s="21">
        <v>0</v>
      </c>
      <c r="X158" s="21">
        <v>0</v>
      </c>
      <c r="Y158" s="21">
        <v>0</v>
      </c>
      <c r="Z158" s="21">
        <v>512.14422747938477</v>
      </c>
      <c r="AA158" s="21">
        <v>582.67310903409191</v>
      </c>
      <c r="AB158" s="21">
        <v>639.2095783178321</v>
      </c>
      <c r="AC158" s="21">
        <v>686.1006049542882</v>
      </c>
      <c r="AD158" s="21">
        <v>725.47612589806829</v>
      </c>
      <c r="AE158" s="21">
        <v>757.75755340692115</v>
      </c>
      <c r="AF158" s="21">
        <v>783.5077739552554</v>
      </c>
      <c r="AG158" s="21">
        <v>805.31594130889744</v>
      </c>
      <c r="AH158" s="21">
        <v>823.78425799942181</v>
      </c>
      <c r="AI158" s="21">
        <v>7722.1510323720404</v>
      </c>
      <c r="AJ158" s="21">
        <v>8785.591067985155</v>
      </c>
      <c r="AK158" s="21">
        <v>9638.0524084064491</v>
      </c>
      <c r="AL158" s="21">
        <v>10345.079004277373</v>
      </c>
      <c r="AM158" s="21">
        <v>10938.786212894574</v>
      </c>
      <c r="AN158" s="21">
        <v>11425.528121498759</v>
      </c>
      <c r="AO158" s="21">
        <v>11813.791976721322</v>
      </c>
      <c r="AP158" s="21">
        <v>12142.617243136821</v>
      </c>
      <c r="AQ158" s="21">
        <v>12421.083977985742</v>
      </c>
    </row>
    <row r="159" spans="1:43" x14ac:dyDescent="0.25">
      <c r="A159" s="17" t="s">
        <v>252</v>
      </c>
      <c r="B159" s="8" t="s">
        <v>40</v>
      </c>
      <c r="C159" s="8" t="s">
        <v>61</v>
      </c>
      <c r="D159" s="8" t="str">
        <f t="shared" si="14"/>
        <v>Week_13-generic-refi</v>
      </c>
      <c r="E159" s="8" t="str">
        <f t="shared" si="15"/>
        <v>FiFi-tv.fifi</v>
      </c>
      <c r="H159" s="18">
        <f t="shared" si="16"/>
        <v>5.7091597585954825E-3</v>
      </c>
      <c r="I159" s="6">
        <f t="shared" si="16"/>
        <v>3.15</v>
      </c>
      <c r="J159" s="6">
        <f t="shared" si="18"/>
        <v>108.82230307802553</v>
      </c>
      <c r="K159" s="18">
        <f t="shared" si="18"/>
        <v>0.65</v>
      </c>
      <c r="L159" s="35">
        <f>Data!BL27</f>
        <v>2408.5300324575032</v>
      </c>
      <c r="Q159" s="21">
        <v>0</v>
      </c>
      <c r="R159" s="21">
        <v>0</v>
      </c>
      <c r="S159" s="21">
        <v>0</v>
      </c>
      <c r="T159" s="21">
        <v>0</v>
      </c>
      <c r="U159" s="21">
        <v>0</v>
      </c>
      <c r="V159" s="21">
        <v>0</v>
      </c>
      <c r="W159" s="21">
        <v>0</v>
      </c>
      <c r="X159" s="21">
        <v>0</v>
      </c>
      <c r="Y159" s="21">
        <v>0</v>
      </c>
      <c r="Z159" s="21">
        <v>597.00463278758798</v>
      </c>
      <c r="AA159" s="21">
        <v>689.75695608714648</v>
      </c>
      <c r="AB159" s="21">
        <v>764.147429775982</v>
      </c>
      <c r="AC159" s="21">
        <v>825.87536298014322</v>
      </c>
      <c r="AD159" s="21">
        <v>877.73297936646009</v>
      </c>
      <c r="AE159" s="21">
        <v>920.26446247530589</v>
      </c>
      <c r="AF159" s="21">
        <v>954.20277089674187</v>
      </c>
      <c r="AG159" s="21">
        <v>982.95421428782197</v>
      </c>
      <c r="AH159" s="21">
        <v>1007.309138711914</v>
      </c>
      <c r="AI159" s="21">
        <v>8473.8988705708125</v>
      </c>
      <c r="AJ159" s="21">
        <v>9790.4276954494526</v>
      </c>
      <c r="AK159" s="21">
        <v>10846.327962135218</v>
      </c>
      <c r="AL159" s="21">
        <v>11722.495808637545</v>
      </c>
      <c r="AM159" s="21">
        <v>12458.564128366737</v>
      </c>
      <c r="AN159" s="21">
        <v>13062.257076270515</v>
      </c>
      <c r="AO159" s="21">
        <v>13543.978285130568</v>
      </c>
      <c r="AP159" s="21">
        <v>13952.07700044764</v>
      </c>
      <c r="AQ159" s="21">
        <v>14297.771414252265</v>
      </c>
    </row>
    <row r="160" spans="1:43" x14ac:dyDescent="0.25">
      <c r="A160" s="17" t="s">
        <v>253</v>
      </c>
      <c r="B160" s="8" t="s">
        <v>40</v>
      </c>
      <c r="C160" s="8" t="s">
        <v>61</v>
      </c>
      <c r="D160" s="8" t="str">
        <f t="shared" si="14"/>
        <v>Week_14-generic-refi</v>
      </c>
      <c r="E160" s="8" t="str">
        <f t="shared" si="15"/>
        <v>FiFi-tv.fifi</v>
      </c>
      <c r="H160" s="18">
        <f t="shared" si="16"/>
        <v>5.7091597585954825E-3</v>
      </c>
      <c r="I160" s="6">
        <f t="shared" si="16"/>
        <v>3.15</v>
      </c>
      <c r="J160" s="6">
        <f t="shared" si="18"/>
        <v>108.82230307802553</v>
      </c>
      <c r="K160" s="18">
        <f t="shared" si="18"/>
        <v>0.65</v>
      </c>
      <c r="L160" s="35">
        <f>Data!BL28</f>
        <v>1404.9358525229909</v>
      </c>
      <c r="Q160" s="21">
        <v>0</v>
      </c>
      <c r="R160" s="21">
        <v>0</v>
      </c>
      <c r="S160" s="21">
        <v>0</v>
      </c>
      <c r="T160" s="21">
        <v>0</v>
      </c>
      <c r="U160" s="21">
        <v>0</v>
      </c>
      <c r="V160" s="21">
        <v>0</v>
      </c>
      <c r="W160" s="21">
        <v>0</v>
      </c>
      <c r="X160" s="21">
        <v>0</v>
      </c>
      <c r="Y160" s="21">
        <v>0</v>
      </c>
      <c r="Z160" s="21">
        <v>749.40367640895397</v>
      </c>
      <c r="AA160" s="21">
        <v>816.27475731503398</v>
      </c>
      <c r="AB160" s="21">
        <v>869.8740941605746</v>
      </c>
      <c r="AC160" s="21">
        <v>914.32754607676532</v>
      </c>
      <c r="AD160" s="21">
        <v>951.65213524927549</v>
      </c>
      <c r="AE160" s="21">
        <v>982.25039968473834</v>
      </c>
      <c r="AF160" s="21">
        <v>1006.6564304007387</v>
      </c>
      <c r="AG160" s="21">
        <v>1027.3253285533258</v>
      </c>
      <c r="AH160" s="21">
        <v>1044.8280180574629</v>
      </c>
      <c r="AI160" s="21">
        <v>11255.128805145454</v>
      </c>
      <c r="AJ160" s="21">
        <v>12259.450844962232</v>
      </c>
      <c r="AK160" s="21">
        <v>13064.447483032809</v>
      </c>
      <c r="AL160" s="21">
        <v>13732.084089177552</v>
      </c>
      <c r="AM160" s="21">
        <v>14292.653875475868</v>
      </c>
      <c r="AN160" s="21">
        <v>14752.202471614728</v>
      </c>
      <c r="AO160" s="21">
        <v>15118.751272985992</v>
      </c>
      <c r="AP160" s="21">
        <v>15429.172903264802</v>
      </c>
      <c r="AQ160" s="21">
        <v>15692.041943018525</v>
      </c>
    </row>
    <row r="161" spans="1:43" x14ac:dyDescent="0.25">
      <c r="A161" s="17" t="s">
        <v>254</v>
      </c>
      <c r="B161" s="8" t="s">
        <v>40</v>
      </c>
      <c r="C161" s="8" t="s">
        <v>61</v>
      </c>
      <c r="D161" s="8" t="str">
        <f t="shared" si="14"/>
        <v>Week_15-generic-refi</v>
      </c>
      <c r="E161" s="8" t="str">
        <f t="shared" si="15"/>
        <v>FiFi-tv.fifi</v>
      </c>
      <c r="H161" s="18">
        <f t="shared" si="16"/>
        <v>5.7091597585954825E-3</v>
      </c>
      <c r="I161" s="6">
        <f t="shared" si="16"/>
        <v>3.15</v>
      </c>
      <c r="J161" s="6">
        <f t="shared" si="18"/>
        <v>108.82230307802553</v>
      </c>
      <c r="K161" s="18">
        <f t="shared" si="18"/>
        <v>0.65</v>
      </c>
      <c r="L161" s="35">
        <f>Data!BL29</f>
        <v>2118.2218837134515</v>
      </c>
      <c r="Q161" s="21">
        <v>0</v>
      </c>
      <c r="R161" s="21">
        <v>0</v>
      </c>
      <c r="S161" s="21">
        <v>0</v>
      </c>
      <c r="T161" s="21">
        <v>0</v>
      </c>
      <c r="U161" s="21">
        <v>0</v>
      </c>
      <c r="V161" s="21">
        <v>0</v>
      </c>
      <c r="W161" s="21">
        <v>0</v>
      </c>
      <c r="X161" s="21">
        <v>0</v>
      </c>
      <c r="Y161" s="21">
        <v>0</v>
      </c>
      <c r="Z161" s="21">
        <v>559.82388775060076</v>
      </c>
      <c r="AA161" s="21">
        <v>619.26961549784619</v>
      </c>
      <c r="AB161" s="21">
        <v>668.76599188320665</v>
      </c>
      <c r="AC161" s="21">
        <v>711.25250404401584</v>
      </c>
      <c r="AD161" s="21">
        <v>748.06767978794437</v>
      </c>
      <c r="AE161" s="21">
        <v>779.12136091724767</v>
      </c>
      <c r="AF161" s="21">
        <v>804.51576119901154</v>
      </c>
      <c r="AG161" s="21">
        <v>826.49676373071748</v>
      </c>
      <c r="AH161" s="21">
        <v>845.47966398973233</v>
      </c>
      <c r="AI161" s="21">
        <v>7792.6331652350791</v>
      </c>
      <c r="AJ161" s="21">
        <v>8620.1054466270634</v>
      </c>
      <c r="AK161" s="21">
        <v>9309.0848071350774</v>
      </c>
      <c r="AL161" s="21">
        <v>9900.4883020266352</v>
      </c>
      <c r="AM161" s="21">
        <v>10412.947962579567</v>
      </c>
      <c r="AN161" s="21">
        <v>10845.208805258451</v>
      </c>
      <c r="AO161" s="21">
        <v>11198.693624639876</v>
      </c>
      <c r="AP161" s="21">
        <v>11504.6646506744</v>
      </c>
      <c r="AQ161" s="21">
        <v>11768.902710834938</v>
      </c>
    </row>
    <row r="162" spans="1:43" x14ac:dyDescent="0.25">
      <c r="A162" s="17" t="s">
        <v>255</v>
      </c>
      <c r="B162" s="8" t="s">
        <v>40</v>
      </c>
      <c r="C162" s="8" t="s">
        <v>61</v>
      </c>
      <c r="D162" s="8" t="str">
        <f t="shared" si="14"/>
        <v>Week_16-generic-refi</v>
      </c>
      <c r="E162" s="8" t="str">
        <f t="shared" si="15"/>
        <v>FiFi-tv.fifi</v>
      </c>
      <c r="H162" s="18">
        <f t="shared" si="16"/>
        <v>5.7091597585954825E-3</v>
      </c>
      <c r="I162" s="6">
        <f t="shared" si="16"/>
        <v>3.15</v>
      </c>
      <c r="J162" s="6">
        <f t="shared" si="18"/>
        <v>108.82230307802553</v>
      </c>
      <c r="K162" s="18">
        <f t="shared" si="18"/>
        <v>0.65</v>
      </c>
      <c r="L162" s="35">
        <f>Data!BL30</f>
        <v>1867.8014293073777</v>
      </c>
      <c r="Q162" s="21">
        <v>0</v>
      </c>
      <c r="R162" s="21">
        <v>0</v>
      </c>
      <c r="S162" s="21">
        <v>0</v>
      </c>
      <c r="T162" s="21">
        <v>0</v>
      </c>
      <c r="U162" s="21">
        <v>0</v>
      </c>
      <c r="V162" s="21">
        <v>0</v>
      </c>
      <c r="W162" s="21">
        <v>0</v>
      </c>
      <c r="X162" s="21">
        <v>0</v>
      </c>
      <c r="Y162" s="21">
        <v>0</v>
      </c>
      <c r="Z162" s="21">
        <v>705.73816375135107</v>
      </c>
      <c r="AA162" s="21">
        <v>809.82894275169167</v>
      </c>
      <c r="AB162" s="21">
        <v>893.18629404295382</v>
      </c>
      <c r="AC162" s="21">
        <v>962.26011282739432</v>
      </c>
      <c r="AD162" s="21">
        <v>1020.2157930060226</v>
      </c>
      <c r="AE162" s="21">
        <v>1067.6945635553222</v>
      </c>
      <c r="AF162" s="21">
        <v>1105.5428569485766</v>
      </c>
      <c r="AG162" s="21">
        <v>1137.5787588919775</v>
      </c>
      <c r="AH162" s="21">
        <v>1164.6946118341448</v>
      </c>
      <c r="AI162" s="21">
        <v>9550.9663705519724</v>
      </c>
      <c r="AJ162" s="21">
        <v>10959.658121657387</v>
      </c>
      <c r="AK162" s="21">
        <v>12087.758173225</v>
      </c>
      <c r="AL162" s="21">
        <v>13022.554892718023</v>
      </c>
      <c r="AM162" s="21">
        <v>13806.886505771568</v>
      </c>
      <c r="AN162" s="21">
        <v>14449.430956564911</v>
      </c>
      <c r="AO162" s="21">
        <v>14961.643269783553</v>
      </c>
      <c r="AP162" s="21">
        <v>15395.194745142797</v>
      </c>
      <c r="AQ162" s="21">
        <v>15762.161720802511</v>
      </c>
    </row>
    <row r="163" spans="1:43" x14ac:dyDescent="0.25">
      <c r="A163" s="17" t="s">
        <v>256</v>
      </c>
      <c r="B163" s="8" t="s">
        <v>40</v>
      </c>
      <c r="C163" s="8" t="s">
        <v>61</v>
      </c>
      <c r="D163" s="8" t="str">
        <f t="shared" si="14"/>
        <v>Week_17-generic-refi</v>
      </c>
      <c r="E163" s="8" t="str">
        <f t="shared" si="15"/>
        <v>FiFi-tv.fifi</v>
      </c>
      <c r="H163" s="18">
        <f t="shared" si="16"/>
        <v>5.7091597585954825E-3</v>
      </c>
      <c r="I163" s="6">
        <f t="shared" si="16"/>
        <v>3.15</v>
      </c>
      <c r="J163" s="6">
        <f t="shared" si="18"/>
        <v>108.82230307802553</v>
      </c>
      <c r="K163" s="18">
        <f t="shared" si="18"/>
        <v>0.65</v>
      </c>
      <c r="L163" s="35">
        <f>Data!BL31</f>
        <v>2118.2218837134515</v>
      </c>
      <c r="Q163" s="21">
        <v>0</v>
      </c>
      <c r="R163" s="21">
        <v>0</v>
      </c>
      <c r="S163" s="21">
        <v>0</v>
      </c>
      <c r="T163" s="21">
        <v>0</v>
      </c>
      <c r="U163" s="21">
        <v>0</v>
      </c>
      <c r="V163" s="21">
        <v>0</v>
      </c>
      <c r="W163" s="21">
        <v>0</v>
      </c>
      <c r="X163" s="21">
        <v>0</v>
      </c>
      <c r="Y163" s="21">
        <v>0</v>
      </c>
      <c r="Z163" s="21">
        <v>623.84480421020089</v>
      </c>
      <c r="AA163" s="21">
        <v>762.412674727217</v>
      </c>
      <c r="AB163" s="21">
        <v>873.2811157016356</v>
      </c>
      <c r="AC163" s="21">
        <v>965.07487144214497</v>
      </c>
      <c r="AD163" s="21">
        <v>1042.0385082921814</v>
      </c>
      <c r="AE163" s="21">
        <v>1105.046492094576</v>
      </c>
      <c r="AF163" s="21">
        <v>1155.2449567168376</v>
      </c>
      <c r="AG163" s="21">
        <v>1197.7123538990857</v>
      </c>
      <c r="AH163" s="21">
        <v>1233.6411415372265</v>
      </c>
      <c r="AI163" s="21">
        <v>7923.8930955944079</v>
      </c>
      <c r="AJ163" s="21">
        <v>9683.9414041654618</v>
      </c>
      <c r="AK163" s="21">
        <v>11092.159711070688</v>
      </c>
      <c r="AL163" s="21">
        <v>12258.09698011913</v>
      </c>
      <c r="AM163" s="21">
        <v>13235.666443761491</v>
      </c>
      <c r="AN163" s="21">
        <v>14035.975309764151</v>
      </c>
      <c r="AO163" s="21">
        <v>14673.581433186724</v>
      </c>
      <c r="AP163" s="21">
        <v>15212.98981336279</v>
      </c>
      <c r="AQ163" s="21">
        <v>15669.346699526766</v>
      </c>
    </row>
    <row r="164" spans="1:43" x14ac:dyDescent="0.25">
      <c r="A164" s="17" t="s">
        <v>257</v>
      </c>
      <c r="B164" s="8" t="s">
        <v>40</v>
      </c>
      <c r="C164" s="8" t="s">
        <v>61</v>
      </c>
      <c r="D164" s="8" t="str">
        <f t="shared" si="14"/>
        <v>Week_18-generic-refi</v>
      </c>
      <c r="E164" s="8" t="str">
        <f t="shared" si="15"/>
        <v>FiFi-tv.fifi</v>
      </c>
      <c r="H164" s="18">
        <f t="shared" si="16"/>
        <v>5.7091597585954825E-3</v>
      </c>
      <c r="I164" s="6">
        <f t="shared" si="16"/>
        <v>3.15</v>
      </c>
      <c r="J164" s="6">
        <f t="shared" si="18"/>
        <v>108.82230307802553</v>
      </c>
      <c r="K164" s="18">
        <f t="shared" si="18"/>
        <v>0.65</v>
      </c>
      <c r="L164" s="35">
        <f>Data!BL32</f>
        <v>2118.2218837134515</v>
      </c>
      <c r="Q164" s="21">
        <v>0</v>
      </c>
      <c r="R164" s="21">
        <v>0</v>
      </c>
      <c r="S164" s="21">
        <v>0</v>
      </c>
      <c r="T164" s="21">
        <v>0</v>
      </c>
      <c r="U164" s="21">
        <v>0</v>
      </c>
      <c r="V164" s="21">
        <v>0</v>
      </c>
      <c r="W164" s="21">
        <v>0</v>
      </c>
      <c r="X164" s="21">
        <v>0</v>
      </c>
      <c r="Y164" s="21">
        <v>0</v>
      </c>
      <c r="Z164" s="21">
        <v>227.04490759473765</v>
      </c>
      <c r="AA164" s="21">
        <v>302.72532238221822</v>
      </c>
      <c r="AB164" s="21">
        <v>365.01079619372354</v>
      </c>
      <c r="AC164" s="21">
        <v>416.63740589644237</v>
      </c>
      <c r="AD164" s="21">
        <v>459.96919778550074</v>
      </c>
      <c r="AE164" s="21">
        <v>495.4769499357343</v>
      </c>
      <c r="AF164" s="21">
        <v>523.78937038567017</v>
      </c>
      <c r="AG164" s="21">
        <v>547.75855109795077</v>
      </c>
      <c r="AH164" s="21">
        <v>568.05042405004679</v>
      </c>
      <c r="AI164" s="21">
        <v>3640.9750990632906</v>
      </c>
      <c r="AJ164" s="21">
        <v>4854.6138837738472</v>
      </c>
      <c r="AK164" s="21">
        <v>5853.4465005610018</v>
      </c>
      <c r="AL164" s="21">
        <v>6681.3496778133931</v>
      </c>
      <c r="AM164" s="21">
        <v>7376.2341257282724</v>
      </c>
      <c r="AN164" s="21">
        <v>7945.6494135332468</v>
      </c>
      <c r="AO164" s="21">
        <v>8399.6777330603563</v>
      </c>
      <c r="AP164" s="21">
        <v>8784.0562731601694</v>
      </c>
      <c r="AQ164" s="21">
        <v>9109.4641623510288</v>
      </c>
    </row>
    <row r="165" spans="1:43" x14ac:dyDescent="0.25">
      <c r="A165" s="17" t="s">
        <v>258</v>
      </c>
      <c r="B165" s="8" t="s">
        <v>40</v>
      </c>
      <c r="C165" s="8" t="s">
        <v>61</v>
      </c>
      <c r="D165" s="8" t="str">
        <f t="shared" si="14"/>
        <v>Week_19-generic-refi</v>
      </c>
      <c r="E165" s="8" t="str">
        <f t="shared" si="15"/>
        <v>FiFi-tv.fifi</v>
      </c>
      <c r="H165" s="18">
        <f t="shared" si="16"/>
        <v>5.7091597585954825E-3</v>
      </c>
      <c r="I165" s="6">
        <f t="shared" si="16"/>
        <v>3.15</v>
      </c>
      <c r="J165" s="6">
        <f t="shared" si="18"/>
        <v>108.82230307802553</v>
      </c>
      <c r="K165" s="18">
        <f t="shared" si="18"/>
        <v>0.65</v>
      </c>
      <c r="L165" s="35">
        <f>Data!BL33</f>
        <v>2136.0220676102031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486.10217143548755</v>
      </c>
      <c r="AA165" s="21">
        <v>551.68261243862844</v>
      </c>
      <c r="AB165" s="21">
        <v>604.32456399041541</v>
      </c>
      <c r="AC165" s="21">
        <v>648.03972342299596</v>
      </c>
      <c r="AD165" s="21">
        <v>684.79002668756766</v>
      </c>
      <c r="AE165" s="21">
        <v>714.95019696719157</v>
      </c>
      <c r="AF165" s="21">
        <v>739.02994302692514</v>
      </c>
      <c r="AG165" s="21">
        <v>759.43943604067908</v>
      </c>
      <c r="AH165" s="21">
        <v>776.73551038790163</v>
      </c>
      <c r="AI165" s="21">
        <v>7183.2972077935283</v>
      </c>
      <c r="AJ165" s="21">
        <v>8152.4017015105446</v>
      </c>
      <c r="AK165" s="21">
        <v>8930.3097336390074</v>
      </c>
      <c r="AL165" s="21">
        <v>9576.303520836027</v>
      </c>
      <c r="AM165" s="21">
        <v>10119.375258298936</v>
      </c>
      <c r="AN165" s="21">
        <v>10565.062358022071</v>
      </c>
      <c r="AO165" s="21">
        <v>10920.896959880492</v>
      </c>
      <c r="AP165" s="21">
        <v>11222.494983491948</v>
      </c>
      <c r="AQ165" s="21">
        <v>11478.084959972195</v>
      </c>
    </row>
    <row r="166" spans="1:43" x14ac:dyDescent="0.25">
      <c r="A166" s="17" t="s">
        <v>259</v>
      </c>
      <c r="B166" s="8" t="s">
        <v>40</v>
      </c>
      <c r="C166" s="8" t="s">
        <v>61</v>
      </c>
      <c r="D166" s="8" t="str">
        <f t="shared" si="14"/>
        <v>Week_20-generic-refi</v>
      </c>
      <c r="E166" s="8" t="str">
        <f t="shared" si="15"/>
        <v>FiFi-tv.fifi</v>
      </c>
      <c r="H166" s="18">
        <f t="shared" si="16"/>
        <v>5.7091597585954825E-3</v>
      </c>
      <c r="I166" s="6">
        <f t="shared" si="16"/>
        <v>3.15</v>
      </c>
      <c r="J166" s="6">
        <f t="shared" si="18"/>
        <v>108.82230307802553</v>
      </c>
      <c r="K166" s="18">
        <f t="shared" si="18"/>
        <v>0.65</v>
      </c>
      <c r="L166" s="35">
        <f>Data!BL34</f>
        <v>2136.0220676102031</v>
      </c>
      <c r="Q166" s="21">
        <v>0</v>
      </c>
      <c r="R166" s="21">
        <v>0</v>
      </c>
      <c r="S166" s="21">
        <v>0</v>
      </c>
      <c r="T166" s="21">
        <v>0</v>
      </c>
      <c r="U166" s="21">
        <v>0</v>
      </c>
      <c r="V166" s="21">
        <v>0</v>
      </c>
      <c r="W166" s="21">
        <v>0</v>
      </c>
      <c r="X166" s="21">
        <v>0</v>
      </c>
      <c r="Y166" s="21">
        <v>0</v>
      </c>
      <c r="Z166" s="21">
        <v>280.05043510016912</v>
      </c>
      <c r="AA166" s="21">
        <v>341.81027926949906</v>
      </c>
      <c r="AB166" s="21">
        <v>391.33357916860263</v>
      </c>
      <c r="AC166" s="21">
        <v>432.41827953428941</v>
      </c>
      <c r="AD166" s="21">
        <v>466.92828794575831</v>
      </c>
      <c r="AE166" s="21">
        <v>495.22738609415961</v>
      </c>
      <c r="AF166" s="21">
        <v>517.80585577447459</v>
      </c>
      <c r="AG166" s="21">
        <v>536.93120949337595</v>
      </c>
      <c r="AH166" s="21">
        <v>553.13028937745889</v>
      </c>
      <c r="AI166" s="21">
        <v>4507.2432232327292</v>
      </c>
      <c r="AJ166" s="21">
        <v>5501.2307490887588</v>
      </c>
      <c r="AK166" s="21">
        <v>6298.278458664774</v>
      </c>
      <c r="AL166" s="21">
        <v>6959.511986959611</v>
      </c>
      <c r="AM166" s="21">
        <v>7514.9298047918246</v>
      </c>
      <c r="AN166" s="21">
        <v>7970.3867595626925</v>
      </c>
      <c r="AO166" s="21">
        <v>8333.7736417189899</v>
      </c>
      <c r="AP166" s="21">
        <v>8641.5847005042197</v>
      </c>
      <c r="AQ166" s="21">
        <v>8902.2991429010781</v>
      </c>
    </row>
    <row r="167" spans="1:43" x14ac:dyDescent="0.25">
      <c r="A167" s="17" t="s">
        <v>260</v>
      </c>
      <c r="B167" s="8" t="s">
        <v>40</v>
      </c>
      <c r="C167" s="8" t="s">
        <v>61</v>
      </c>
      <c r="D167" s="8" t="str">
        <f t="shared" si="14"/>
        <v>Week_21-generic-refi</v>
      </c>
      <c r="E167" s="8" t="str">
        <f t="shared" si="15"/>
        <v>FiFi-tv.fifi</v>
      </c>
      <c r="H167" s="18">
        <f t="shared" si="16"/>
        <v>5.7091597585954825E-3</v>
      </c>
      <c r="I167" s="6">
        <f t="shared" si="16"/>
        <v>3.15</v>
      </c>
      <c r="J167" s="6">
        <f t="shared" ref="J167:K182" si="19">J166</f>
        <v>108.82230307802553</v>
      </c>
      <c r="K167" s="18">
        <f t="shared" si="19"/>
        <v>0.65</v>
      </c>
      <c r="L167" s="35">
        <f>Data!BL35</f>
        <v>2136.0220676102031</v>
      </c>
      <c r="Q167" s="21">
        <v>0</v>
      </c>
      <c r="R167" s="21">
        <v>0</v>
      </c>
      <c r="S167" s="21">
        <v>0</v>
      </c>
      <c r="T167" s="21">
        <v>0</v>
      </c>
      <c r="U167" s="21">
        <v>0</v>
      </c>
      <c r="V167" s="21">
        <v>0</v>
      </c>
      <c r="W167" s="21">
        <v>0</v>
      </c>
      <c r="X167" s="21">
        <v>0</v>
      </c>
      <c r="Y167" s="21">
        <v>0</v>
      </c>
      <c r="Z167" s="21">
        <v>532.27120733020945</v>
      </c>
      <c r="AA167" s="21">
        <v>702.77149919382111</v>
      </c>
      <c r="AB167" s="21">
        <v>838.99208229083865</v>
      </c>
      <c r="AC167" s="21">
        <v>951.6262433080949</v>
      </c>
      <c r="AD167" s="21">
        <v>1045.9518155292403</v>
      </c>
      <c r="AE167" s="21">
        <v>1123.0894347345675</v>
      </c>
      <c r="AF167" s="21">
        <v>1184.4869175624356</v>
      </c>
      <c r="AG167" s="21">
        <v>1236.3851771653353</v>
      </c>
      <c r="AH167" s="21">
        <v>1280.2600357805525</v>
      </c>
      <c r="AI167" s="21">
        <v>6586.3616350176026</v>
      </c>
      <c r="AJ167" s="21">
        <v>8696.1443277964863</v>
      </c>
      <c r="AK167" s="21">
        <v>10381.747475316208</v>
      </c>
      <c r="AL167" s="21">
        <v>11775.490564741342</v>
      </c>
      <c r="AM167" s="21">
        <v>12942.681879098905</v>
      </c>
      <c r="AN167" s="21">
        <v>13897.188244939913</v>
      </c>
      <c r="AO167" s="21">
        <v>14656.925047936378</v>
      </c>
      <c r="AP167" s="21">
        <v>15299.117789653976</v>
      </c>
      <c r="AQ167" s="21">
        <v>15842.028399030249</v>
      </c>
    </row>
    <row r="168" spans="1:43" x14ac:dyDescent="0.25">
      <c r="A168" s="17" t="s">
        <v>261</v>
      </c>
      <c r="B168" s="8" t="s">
        <v>40</v>
      </c>
      <c r="C168" s="8" t="s">
        <v>61</v>
      </c>
      <c r="D168" s="8" t="str">
        <f t="shared" si="14"/>
        <v>Week_22-generic-refi</v>
      </c>
      <c r="E168" s="8" t="str">
        <f t="shared" si="15"/>
        <v>FiFi-tv.fifi</v>
      </c>
      <c r="H168" s="18">
        <f t="shared" si="16"/>
        <v>5.7091597585954825E-3</v>
      </c>
      <c r="I168" s="6">
        <f t="shared" si="16"/>
        <v>3.15</v>
      </c>
      <c r="J168" s="6">
        <f t="shared" si="19"/>
        <v>108.82230307802553</v>
      </c>
      <c r="K168" s="18">
        <f t="shared" si="19"/>
        <v>0.65</v>
      </c>
      <c r="L168" s="35">
        <f>Data!BL36</f>
        <v>2136.0220676102031</v>
      </c>
      <c r="Q168" s="21">
        <v>0</v>
      </c>
      <c r="R168" s="21">
        <v>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>
        <v>0</v>
      </c>
      <c r="Z168" s="21">
        <v>286.42412955187257</v>
      </c>
      <c r="AA168" s="21">
        <v>399.50964575181445</v>
      </c>
      <c r="AB168" s="21">
        <v>489.98268473285765</v>
      </c>
      <c r="AC168" s="21">
        <v>564.88215141984233</v>
      </c>
      <c r="AD168" s="21">
        <v>627.67833355655398</v>
      </c>
      <c r="AE168" s="21">
        <v>679.08437438869225</v>
      </c>
      <c r="AF168" s="21">
        <v>720.03760003280729</v>
      </c>
      <c r="AG168" s="21">
        <v>754.68179151192066</v>
      </c>
      <c r="AH168" s="21">
        <v>783.99072263929338</v>
      </c>
      <c r="AI168" s="21">
        <v>3902.2730388364466</v>
      </c>
      <c r="AJ168" s="21">
        <v>5442.9622316092782</v>
      </c>
      <c r="AK168" s="21">
        <v>6675.5766112346682</v>
      </c>
      <c r="AL168" s="21">
        <v>7696.0149728110318</v>
      </c>
      <c r="AM168" s="21">
        <v>8551.5568884916156</v>
      </c>
      <c r="AN168" s="21">
        <v>9251.9182982877446</v>
      </c>
      <c r="AO168" s="21">
        <v>9809.8694336702574</v>
      </c>
      <c r="AP168" s="21">
        <v>10281.8656114111</v>
      </c>
      <c r="AQ168" s="21">
        <v>10681.173630307418</v>
      </c>
    </row>
    <row r="169" spans="1:43" x14ac:dyDescent="0.25">
      <c r="A169" s="17" t="s">
        <v>278</v>
      </c>
      <c r="B169" s="8" t="s">
        <v>40</v>
      </c>
      <c r="C169" s="8" t="s">
        <v>61</v>
      </c>
      <c r="D169" s="8" t="str">
        <f t="shared" si="14"/>
        <v>Week_23-generic-refi</v>
      </c>
      <c r="E169" s="8" t="str">
        <f t="shared" si="15"/>
        <v>FiFi-tv.fifi</v>
      </c>
      <c r="H169" s="18">
        <f t="shared" si="16"/>
        <v>5.7091597585954825E-3</v>
      </c>
      <c r="I169" s="6">
        <f t="shared" si="16"/>
        <v>3.15</v>
      </c>
      <c r="J169" s="6">
        <f t="shared" si="19"/>
        <v>108.82230307802553</v>
      </c>
      <c r="K169" s="18">
        <f t="shared" si="19"/>
        <v>0.65</v>
      </c>
      <c r="L169" s="35">
        <f>Data!BL37</f>
        <v>1441.8148956368873</v>
      </c>
      <c r="Q169" s="21">
        <v>0</v>
      </c>
      <c r="R169" s="21">
        <v>0</v>
      </c>
      <c r="S169" s="21">
        <v>0</v>
      </c>
      <c r="T169" s="21">
        <v>0</v>
      </c>
      <c r="U169" s="21">
        <v>0</v>
      </c>
      <c r="V169" s="21">
        <v>0</v>
      </c>
      <c r="W169" s="21">
        <v>0</v>
      </c>
      <c r="X169" s="21">
        <v>0</v>
      </c>
      <c r="Y169" s="21">
        <v>0</v>
      </c>
      <c r="Z169" s="21">
        <v>294.79084372477371</v>
      </c>
      <c r="AA169" s="21">
        <v>355.24439370614505</v>
      </c>
      <c r="AB169" s="21">
        <v>403.66871704648491</v>
      </c>
      <c r="AC169" s="21">
        <v>443.80339295320022</v>
      </c>
      <c r="AD169" s="21">
        <v>477.48565577569639</v>
      </c>
      <c r="AE169" s="21">
        <v>505.08404667515771</v>
      </c>
      <c r="AF169" s="21">
        <v>527.08813563909109</v>
      </c>
      <c r="AG169" s="21">
        <v>545.71561575360147</v>
      </c>
      <c r="AH169" s="21">
        <v>561.48435663523139</v>
      </c>
      <c r="AI169" s="21">
        <v>4637.0885248461982</v>
      </c>
      <c r="AJ169" s="21">
        <v>5588.028721504942</v>
      </c>
      <c r="AK169" s="21">
        <v>6349.7480179651029</v>
      </c>
      <c r="AL169" s="21">
        <v>6981.0703573699429</v>
      </c>
      <c r="AM169" s="21">
        <v>7510.8956139877246</v>
      </c>
      <c r="AN169" s="21">
        <v>7945.0209759802929</v>
      </c>
      <c r="AO169" s="21">
        <v>8291.1474266702371</v>
      </c>
      <c r="AP169" s="21">
        <v>8584.1594931048439</v>
      </c>
      <c r="AQ169" s="21">
        <v>8832.2033145124969</v>
      </c>
    </row>
    <row r="170" spans="1:43" x14ac:dyDescent="0.25">
      <c r="A170" s="17" t="s">
        <v>279</v>
      </c>
      <c r="B170" s="8" t="s">
        <v>40</v>
      </c>
      <c r="C170" s="8" t="s">
        <v>61</v>
      </c>
      <c r="D170" s="8" t="str">
        <f t="shared" si="14"/>
        <v>Week_24-generic-refi</v>
      </c>
      <c r="E170" s="8" t="str">
        <f t="shared" si="15"/>
        <v>FiFi-tv.fifi</v>
      </c>
      <c r="H170" s="18">
        <f t="shared" si="16"/>
        <v>5.7091597585954825E-3</v>
      </c>
      <c r="I170" s="6">
        <f t="shared" si="16"/>
        <v>3.15</v>
      </c>
      <c r="J170" s="6">
        <f t="shared" si="19"/>
        <v>108.82230307802553</v>
      </c>
      <c r="K170" s="18">
        <f t="shared" si="19"/>
        <v>0.65</v>
      </c>
      <c r="L170" s="35">
        <f>Data!BL38</f>
        <v>1441.8148956368873</v>
      </c>
      <c r="Q170" s="21">
        <v>0</v>
      </c>
      <c r="R170" s="21">
        <v>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>
        <v>0</v>
      </c>
      <c r="Z170" s="21">
        <v>445.34230768311141</v>
      </c>
      <c r="AA170" s="21">
        <v>494.72041508587773</v>
      </c>
      <c r="AB170" s="21">
        <v>534.34247476203404</v>
      </c>
      <c r="AC170" s="21">
        <v>567.23572096280327</v>
      </c>
      <c r="AD170" s="21">
        <v>594.87977809289464</v>
      </c>
      <c r="AE170" s="21">
        <v>617.56072757629386</v>
      </c>
      <c r="AF170" s="21">
        <v>635.66485115316061</v>
      </c>
      <c r="AG170" s="21">
        <v>651.00647357660705</v>
      </c>
      <c r="AH170" s="21">
        <v>664.00538373202755</v>
      </c>
      <c r="AI170" s="21">
        <v>6651.0374603170376</v>
      </c>
      <c r="AJ170" s="21">
        <v>7388.4828734059838</v>
      </c>
      <c r="AK170" s="21">
        <v>7980.2249976430312</v>
      </c>
      <c r="AL170" s="21">
        <v>8471.4745575847246</v>
      </c>
      <c r="AM170" s="21">
        <v>8884.3292456648232</v>
      </c>
      <c r="AN170" s="21">
        <v>9223.0615916538027</v>
      </c>
      <c r="AO170" s="21">
        <v>9493.4405833161672</v>
      </c>
      <c r="AP170" s="21">
        <v>9722.5625501268933</v>
      </c>
      <c r="AQ170" s="21">
        <v>9916.6968977858542</v>
      </c>
    </row>
    <row r="171" spans="1:43" x14ac:dyDescent="0.25">
      <c r="A171" s="17" t="s">
        <v>280</v>
      </c>
      <c r="B171" s="8" t="s">
        <v>40</v>
      </c>
      <c r="C171" s="8" t="s">
        <v>61</v>
      </c>
      <c r="D171" s="8" t="str">
        <f t="shared" si="14"/>
        <v>Week_25-generic-refi</v>
      </c>
      <c r="E171" s="8" t="str">
        <f t="shared" si="15"/>
        <v>FiFi-tv.fifi</v>
      </c>
      <c r="H171" s="18">
        <f t="shared" si="16"/>
        <v>5.7091597585954825E-3</v>
      </c>
      <c r="I171" s="6">
        <f t="shared" si="16"/>
        <v>3.15</v>
      </c>
      <c r="J171" s="6">
        <f t="shared" si="19"/>
        <v>108.82230307802553</v>
      </c>
      <c r="K171" s="18">
        <f t="shared" si="19"/>
        <v>0.65</v>
      </c>
      <c r="L171" s="35">
        <f>Data!BL39</f>
        <v>1441.8148956368873</v>
      </c>
      <c r="Q171" s="21">
        <v>0</v>
      </c>
      <c r="R171" s="21">
        <v>0</v>
      </c>
      <c r="S171" s="21">
        <v>0</v>
      </c>
      <c r="T171" s="21">
        <v>0</v>
      </c>
      <c r="U171" s="21">
        <v>0</v>
      </c>
      <c r="V171" s="21">
        <v>0</v>
      </c>
      <c r="W171" s="21">
        <v>0</v>
      </c>
      <c r="X171" s="21">
        <v>0</v>
      </c>
      <c r="Y171" s="21">
        <v>0</v>
      </c>
      <c r="Z171" s="21">
        <v>413.62495579096475</v>
      </c>
      <c r="AA171" s="21">
        <v>487.52802609790803</v>
      </c>
      <c r="AB171" s="21">
        <v>546.72243075197366</v>
      </c>
      <c r="AC171" s="21">
        <v>595.78164870779426</v>
      </c>
      <c r="AD171" s="21">
        <v>636.95152215695805</v>
      </c>
      <c r="AE171" s="21">
        <v>670.68380515035881</v>
      </c>
      <c r="AF171" s="21">
        <v>697.57744965939935</v>
      </c>
      <c r="AG171" s="21">
        <v>720.34352064051836</v>
      </c>
      <c r="AH171" s="21">
        <v>739.61517137207318</v>
      </c>
      <c r="AI171" s="21">
        <v>5629.3099408704793</v>
      </c>
      <c r="AJ171" s="21">
        <v>6635.1082673862838</v>
      </c>
      <c r="AK171" s="21">
        <v>7440.726124572454</v>
      </c>
      <c r="AL171" s="21">
        <v>8108.4071710458711</v>
      </c>
      <c r="AM171" s="21">
        <v>8668.7166364855766</v>
      </c>
      <c r="AN171" s="21">
        <v>9127.8027562287298</v>
      </c>
      <c r="AO171" s="21">
        <v>9493.8170845747409</v>
      </c>
      <c r="AP171" s="21">
        <v>9803.656391643397</v>
      </c>
      <c r="AQ171" s="21">
        <v>10065.937701127421</v>
      </c>
    </row>
    <row r="172" spans="1:43" x14ac:dyDescent="0.25">
      <c r="A172" s="17" t="s">
        <v>281</v>
      </c>
      <c r="B172" s="8" t="s">
        <v>40</v>
      </c>
      <c r="C172" s="8" t="s">
        <v>61</v>
      </c>
      <c r="D172" s="8" t="str">
        <f t="shared" si="14"/>
        <v>Week_26-generic-refi</v>
      </c>
      <c r="E172" s="8" t="str">
        <f t="shared" si="15"/>
        <v>FiFi-tv.fifi</v>
      </c>
      <c r="H172" s="18">
        <f t="shared" si="16"/>
        <v>5.7091597585954825E-3</v>
      </c>
      <c r="I172" s="6">
        <f t="shared" si="16"/>
        <v>3.15</v>
      </c>
      <c r="J172" s="6">
        <f t="shared" si="19"/>
        <v>108.82230307802553</v>
      </c>
      <c r="K172" s="18">
        <f t="shared" si="19"/>
        <v>0.65</v>
      </c>
      <c r="L172" s="35">
        <f>Data!BL40</f>
        <v>1441.8148956368873</v>
      </c>
      <c r="Q172" s="21">
        <v>0</v>
      </c>
      <c r="R172" s="21">
        <v>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>
        <v>0</v>
      </c>
      <c r="Z172" s="21">
        <v>506.92874244535511</v>
      </c>
      <c r="AA172" s="21">
        <v>605.44354194052175</v>
      </c>
      <c r="AB172" s="21">
        <v>684.23326238597963</v>
      </c>
      <c r="AC172" s="21">
        <v>749.4440093912275</v>
      </c>
      <c r="AD172" s="21">
        <v>804.10053323942213</v>
      </c>
      <c r="AE172" s="21">
        <v>848.83274638947478</v>
      </c>
      <c r="AF172" s="21">
        <v>884.46135483371631</v>
      </c>
      <c r="AG172" s="21">
        <v>914.59581426175214</v>
      </c>
      <c r="AH172" s="21">
        <v>940.08517379494208</v>
      </c>
      <c r="AI172" s="21">
        <v>6581.8735781363221</v>
      </c>
      <c r="AJ172" s="21">
        <v>7860.9723972815609</v>
      </c>
      <c r="AK172" s="21">
        <v>8883.9642614381046</v>
      </c>
      <c r="AL172" s="21">
        <v>9730.6491241940184</v>
      </c>
      <c r="AM172" s="21">
        <v>10440.299810903678</v>
      </c>
      <c r="AN172" s="21">
        <v>11021.094994076057</v>
      </c>
      <c r="AO172" s="21">
        <v>11483.690575880528</v>
      </c>
      <c r="AP172" s="21">
        <v>11874.9510937672</v>
      </c>
      <c r="AQ172" s="21">
        <v>12205.90045210469</v>
      </c>
    </row>
    <row r="173" spans="1:43" x14ac:dyDescent="0.25">
      <c r="A173" s="17" t="s">
        <v>282</v>
      </c>
      <c r="B173" s="8" t="s">
        <v>40</v>
      </c>
      <c r="C173" s="8" t="s">
        <v>61</v>
      </c>
      <c r="D173" s="8" t="str">
        <f t="shared" si="14"/>
        <v>Week_27-generic-refi</v>
      </c>
      <c r="E173" s="8" t="str">
        <f t="shared" si="15"/>
        <v>FiFi-tv.fifi</v>
      </c>
      <c r="H173" s="18">
        <f t="shared" si="16"/>
        <v>5.7091597585954825E-3</v>
      </c>
      <c r="I173" s="6">
        <f t="shared" si="16"/>
        <v>3.15</v>
      </c>
      <c r="J173" s="6">
        <f t="shared" si="19"/>
        <v>108.82230307802553</v>
      </c>
      <c r="K173" s="18">
        <f t="shared" si="19"/>
        <v>0.65</v>
      </c>
      <c r="L173" s="35">
        <f>Data!BL41</f>
        <v>1441.8148956368873</v>
      </c>
      <c r="Q173" s="21">
        <v>0</v>
      </c>
      <c r="R173" s="21">
        <v>0</v>
      </c>
      <c r="S173" s="21">
        <v>0</v>
      </c>
      <c r="T173" s="21">
        <v>0</v>
      </c>
      <c r="U173" s="21">
        <v>0</v>
      </c>
      <c r="V173" s="21">
        <v>0</v>
      </c>
      <c r="W173" s="21">
        <v>0</v>
      </c>
      <c r="X173" s="21">
        <v>0</v>
      </c>
      <c r="Y173" s="21">
        <v>0</v>
      </c>
      <c r="Z173" s="21">
        <v>595.23626656461272</v>
      </c>
      <c r="AA173" s="21">
        <v>676.05417216254375</v>
      </c>
      <c r="AB173" s="21">
        <v>740.78912898580393</v>
      </c>
      <c r="AC173" s="21">
        <v>794.44312067737678</v>
      </c>
      <c r="AD173" s="21">
        <v>839.46926625670608</v>
      </c>
      <c r="AE173" s="21">
        <v>876.36225298384409</v>
      </c>
      <c r="AF173" s="21">
        <v>905.77635940829464</v>
      </c>
      <c r="AG173" s="21">
        <v>930.67664731663206</v>
      </c>
      <c r="AH173" s="21">
        <v>951.75526378221753</v>
      </c>
      <c r="AI173" s="21">
        <v>7992.8573674012596</v>
      </c>
      <c r="AJ173" s="21">
        <v>9078.0835682585002</v>
      </c>
      <c r="AK173" s="21">
        <v>9947.347263428579</v>
      </c>
      <c r="AL173" s="21">
        <v>10667.815297504461</v>
      </c>
      <c r="AM173" s="21">
        <v>11272.428254803759</v>
      </c>
      <c r="AN173" s="21">
        <v>11767.828816448524</v>
      </c>
      <c r="AO173" s="21">
        <v>12162.802662039423</v>
      </c>
      <c r="AP173" s="21">
        <v>12497.164764683521</v>
      </c>
      <c r="AQ173" s="21">
        <v>12780.20930409633</v>
      </c>
    </row>
    <row r="174" spans="1:43" x14ac:dyDescent="0.25">
      <c r="A174" s="17" t="s">
        <v>283</v>
      </c>
      <c r="B174" s="8" t="s">
        <v>40</v>
      </c>
      <c r="C174" s="8" t="s">
        <v>61</v>
      </c>
      <c r="D174" s="8" t="str">
        <f t="shared" si="14"/>
        <v>Week_28-generic-refi</v>
      </c>
      <c r="E174" s="8" t="str">
        <f t="shared" si="15"/>
        <v>FiFi-tv.fifi</v>
      </c>
      <c r="H174" s="18">
        <f t="shared" si="16"/>
        <v>5.7091597585954825E-3</v>
      </c>
      <c r="I174" s="6">
        <f t="shared" si="16"/>
        <v>3.15</v>
      </c>
      <c r="J174" s="6">
        <f t="shared" si="19"/>
        <v>108.82230307802553</v>
      </c>
      <c r="K174" s="18">
        <f t="shared" si="19"/>
        <v>0.65</v>
      </c>
      <c r="L174" s="35">
        <f>Data!BL42</f>
        <v>1281.6132405661219</v>
      </c>
      <c r="Q174" s="21">
        <v>0</v>
      </c>
      <c r="R174" s="21">
        <v>0</v>
      </c>
      <c r="S174" s="21">
        <v>0</v>
      </c>
      <c r="T174" s="21">
        <v>0</v>
      </c>
      <c r="U174" s="21">
        <v>0</v>
      </c>
      <c r="V174" s="21">
        <v>0</v>
      </c>
      <c r="W174" s="21">
        <v>0</v>
      </c>
      <c r="X174" s="21">
        <v>0</v>
      </c>
      <c r="Y174" s="21">
        <v>0</v>
      </c>
      <c r="Z174" s="21">
        <v>628.77972337138772</v>
      </c>
      <c r="AA174" s="21">
        <v>693.54146155452474</v>
      </c>
      <c r="AB174" s="21">
        <v>745.45310743134007</v>
      </c>
      <c r="AC174" s="21">
        <v>788.50834279951471</v>
      </c>
      <c r="AD174" s="21">
        <v>824.66107619147817</v>
      </c>
      <c r="AE174" s="21">
        <v>854.29981695335459</v>
      </c>
      <c r="AF174" s="21">
        <v>877.94142818877299</v>
      </c>
      <c r="AG174" s="21">
        <v>897.96353871629935</v>
      </c>
      <c r="AH174" s="21">
        <v>914.9190242496411</v>
      </c>
      <c r="AI174" s="21">
        <v>8760.2439363534813</v>
      </c>
      <c r="AJ174" s="21">
        <v>9662.5132098991326</v>
      </c>
      <c r="AK174" s="21">
        <v>10385.753263793013</v>
      </c>
      <c r="AL174" s="21">
        <v>10985.604611638633</v>
      </c>
      <c r="AM174" s="21">
        <v>11489.289370716797</v>
      </c>
      <c r="AN174" s="21">
        <v>11902.220305652532</v>
      </c>
      <c r="AO174" s="21">
        <v>12231.598422936977</v>
      </c>
      <c r="AP174" s="21">
        <v>12510.549168042608</v>
      </c>
      <c r="AQ174" s="21">
        <v>12746.775280002734</v>
      </c>
    </row>
    <row r="175" spans="1:43" x14ac:dyDescent="0.25">
      <c r="A175" s="17" t="s">
        <v>284</v>
      </c>
      <c r="B175" s="8" t="s">
        <v>40</v>
      </c>
      <c r="C175" s="8" t="s">
        <v>61</v>
      </c>
      <c r="D175" s="8" t="str">
        <f t="shared" si="14"/>
        <v>Week_29-generic-refi</v>
      </c>
      <c r="E175" s="8" t="str">
        <f t="shared" si="15"/>
        <v>FiFi-tv.fifi</v>
      </c>
      <c r="H175" s="18">
        <f t="shared" si="16"/>
        <v>5.7091597585954825E-3</v>
      </c>
      <c r="I175" s="6">
        <f t="shared" si="16"/>
        <v>3.15</v>
      </c>
      <c r="J175" s="6">
        <f t="shared" si="19"/>
        <v>108.82230307802553</v>
      </c>
      <c r="K175" s="18">
        <f t="shared" si="19"/>
        <v>0.65</v>
      </c>
      <c r="L175" s="35">
        <f>Data!BL43</f>
        <v>1281.6132405661219</v>
      </c>
      <c r="Q175" s="21">
        <v>0</v>
      </c>
      <c r="R175" s="21">
        <v>0</v>
      </c>
      <c r="S175" s="21">
        <v>0</v>
      </c>
      <c r="T175" s="21">
        <v>0</v>
      </c>
      <c r="U175" s="21">
        <v>0</v>
      </c>
      <c r="V175" s="21">
        <v>0</v>
      </c>
      <c r="W175" s="21">
        <v>0</v>
      </c>
      <c r="X175" s="21">
        <v>0</v>
      </c>
      <c r="Y175" s="21">
        <v>0</v>
      </c>
      <c r="Z175" s="21">
        <v>501.85822788516288</v>
      </c>
      <c r="AA175" s="21">
        <v>577.91185839524235</v>
      </c>
      <c r="AB175" s="21">
        <v>638.7953986238814</v>
      </c>
      <c r="AC175" s="21">
        <v>689.23030983208389</v>
      </c>
      <c r="AD175" s="21">
        <v>731.53504349709749</v>
      </c>
      <c r="AE175" s="21">
        <v>766.18306718733129</v>
      </c>
      <c r="AF175" s="21">
        <v>793.79685896697333</v>
      </c>
      <c r="AG175" s="21">
        <v>817.1652787246345</v>
      </c>
      <c r="AH175" s="21">
        <v>836.94123095125258</v>
      </c>
      <c r="AI175" s="21">
        <v>6857.4384848550553</v>
      </c>
      <c r="AJ175" s="21">
        <v>7896.6425145877402</v>
      </c>
      <c r="AK175" s="21">
        <v>8728.5609900852178</v>
      </c>
      <c r="AL175" s="21">
        <v>9417.7084063920302</v>
      </c>
      <c r="AM175" s="21">
        <v>9995.7643046653357</v>
      </c>
      <c r="AN175" s="21">
        <v>10469.198190722789</v>
      </c>
      <c r="AO175" s="21">
        <v>10846.515663947162</v>
      </c>
      <c r="AP175" s="21">
        <v>11165.82397070088</v>
      </c>
      <c r="AQ175" s="21">
        <v>11436.044459951278</v>
      </c>
    </row>
    <row r="176" spans="1:43" x14ac:dyDescent="0.25">
      <c r="A176" s="17" t="s">
        <v>285</v>
      </c>
      <c r="B176" s="8" t="s">
        <v>40</v>
      </c>
      <c r="C176" s="8" t="s">
        <v>61</v>
      </c>
      <c r="D176" s="8" t="str">
        <f t="shared" si="14"/>
        <v>Week_30-generic-refi</v>
      </c>
      <c r="E176" s="8" t="str">
        <f t="shared" si="15"/>
        <v>FiFi-tv.fifi</v>
      </c>
      <c r="H176" s="18">
        <f t="shared" si="16"/>
        <v>5.7091597585954825E-3</v>
      </c>
      <c r="I176" s="6">
        <f t="shared" si="16"/>
        <v>3.15</v>
      </c>
      <c r="J176" s="6">
        <f t="shared" si="19"/>
        <v>108.82230307802553</v>
      </c>
      <c r="K176" s="18">
        <f t="shared" si="19"/>
        <v>0.65</v>
      </c>
      <c r="L176" s="35">
        <f>Data!BL44</f>
        <v>1281.6132405661219</v>
      </c>
      <c r="Q176" s="21">
        <v>0</v>
      </c>
      <c r="R176" s="21">
        <v>0</v>
      </c>
      <c r="S176" s="21">
        <v>0</v>
      </c>
      <c r="T176" s="21">
        <v>0</v>
      </c>
      <c r="U176" s="21">
        <v>0</v>
      </c>
      <c r="V176" s="21">
        <v>0</v>
      </c>
      <c r="W176" s="21">
        <v>0</v>
      </c>
      <c r="X176" s="21">
        <v>0</v>
      </c>
      <c r="Y176" s="21">
        <v>0</v>
      </c>
      <c r="Z176" s="21">
        <v>610.14623889988968</v>
      </c>
      <c r="AA176" s="21">
        <v>694.53657260069713</v>
      </c>
      <c r="AB176" s="21">
        <v>762.06767345755236</v>
      </c>
      <c r="AC176" s="21">
        <v>817.9901771598345</v>
      </c>
      <c r="AD176" s="21">
        <v>864.88254611975572</v>
      </c>
      <c r="AE176" s="21">
        <v>903.27680130827093</v>
      </c>
      <c r="AF176" s="21">
        <v>933.86846268015597</v>
      </c>
      <c r="AG176" s="21">
        <v>959.75121257560454</v>
      </c>
      <c r="AH176" s="21">
        <v>981.6505742370739</v>
      </c>
      <c r="AI176" s="21">
        <v>8073.9374015934955</v>
      </c>
      <c r="AJ176" s="21">
        <v>9190.6570143021145</v>
      </c>
      <c r="AK176" s="21">
        <v>10084.281929473324</v>
      </c>
      <c r="AL176" s="21">
        <v>10824.292709588433</v>
      </c>
      <c r="AM176" s="21">
        <v>11444.809607762658</v>
      </c>
      <c r="AN176" s="21">
        <v>11952.872746087993</v>
      </c>
      <c r="AO176" s="21">
        <v>12357.685794469124</v>
      </c>
      <c r="AP176" s="21">
        <v>12700.186803430093</v>
      </c>
      <c r="AQ176" s="21">
        <v>12989.976470098138</v>
      </c>
    </row>
    <row r="177" spans="1:43" x14ac:dyDescent="0.25">
      <c r="A177" s="17" t="s">
        <v>286</v>
      </c>
      <c r="B177" s="8" t="s">
        <v>40</v>
      </c>
      <c r="C177" s="8" t="s">
        <v>61</v>
      </c>
      <c r="D177" s="8" t="str">
        <f t="shared" si="14"/>
        <v>Week_31-generic-refi</v>
      </c>
      <c r="E177" s="8" t="str">
        <f t="shared" si="15"/>
        <v>FiFi-tv.fifi</v>
      </c>
      <c r="H177" s="18">
        <f t="shared" si="16"/>
        <v>5.7091597585954825E-3</v>
      </c>
      <c r="I177" s="6">
        <f t="shared" si="16"/>
        <v>3.15</v>
      </c>
      <c r="J177" s="6">
        <f t="shared" si="19"/>
        <v>108.82230307802553</v>
      </c>
      <c r="K177" s="18">
        <f t="shared" si="19"/>
        <v>0.65</v>
      </c>
      <c r="L177" s="35">
        <f>Data!BL45</f>
        <v>1679.6010050259222</v>
      </c>
      <c r="Q177" s="21">
        <v>0</v>
      </c>
      <c r="R177" s="21">
        <v>0</v>
      </c>
      <c r="S177" s="21">
        <v>0</v>
      </c>
      <c r="T177" s="21">
        <v>0</v>
      </c>
      <c r="U177" s="21">
        <v>0</v>
      </c>
      <c r="V177" s="21">
        <v>0</v>
      </c>
      <c r="W177" s="21">
        <v>0</v>
      </c>
      <c r="X177" s="21">
        <v>0</v>
      </c>
      <c r="Y177" s="21">
        <v>0</v>
      </c>
      <c r="Z177" s="21">
        <v>410.37212075596881</v>
      </c>
      <c r="AA177" s="21">
        <v>490.61953470457757</v>
      </c>
      <c r="AB177" s="21">
        <v>554.89996983593835</v>
      </c>
      <c r="AC177" s="21">
        <v>608.17726646334597</v>
      </c>
      <c r="AD177" s="21">
        <v>652.88963384441558</v>
      </c>
      <c r="AE177" s="21">
        <v>689.52623397813113</v>
      </c>
      <c r="AF177" s="21">
        <v>718.73671262500409</v>
      </c>
      <c r="AG177" s="21">
        <v>743.4649570664161</v>
      </c>
      <c r="AH177" s="21">
        <v>764.3983365777284</v>
      </c>
      <c r="AI177" s="21">
        <v>5669.650041984547</v>
      </c>
      <c r="AJ177" s="21">
        <v>6778.3383052728695</v>
      </c>
      <c r="AK177" s="21">
        <v>7666.4287804979804</v>
      </c>
      <c r="AL177" s="21">
        <v>8402.5012663772759</v>
      </c>
      <c r="AM177" s="21">
        <v>9020.2417579397079</v>
      </c>
      <c r="AN177" s="21">
        <v>9526.408456358804</v>
      </c>
      <c r="AO177" s="21">
        <v>9929.9767864430869</v>
      </c>
      <c r="AP177" s="21">
        <v>10271.619127733682</v>
      </c>
      <c r="AQ177" s="21">
        <v>10560.832088415695</v>
      </c>
    </row>
    <row r="178" spans="1:43" x14ac:dyDescent="0.25">
      <c r="A178" s="17" t="s">
        <v>287</v>
      </c>
      <c r="B178" s="8" t="s">
        <v>40</v>
      </c>
      <c r="C178" s="8" t="s">
        <v>61</v>
      </c>
      <c r="D178" s="8" t="str">
        <f t="shared" si="14"/>
        <v>Week_32-generic-refi</v>
      </c>
      <c r="E178" s="8" t="str">
        <f t="shared" si="15"/>
        <v>FiFi-tv.fifi</v>
      </c>
      <c r="H178" s="18">
        <f t="shared" si="16"/>
        <v>5.7091597585954825E-3</v>
      </c>
      <c r="I178" s="6">
        <f t="shared" si="16"/>
        <v>3.15</v>
      </c>
      <c r="J178" s="6">
        <f t="shared" si="19"/>
        <v>108.82230307802553</v>
      </c>
      <c r="K178" s="18">
        <f t="shared" si="19"/>
        <v>0.65</v>
      </c>
      <c r="L178" s="35">
        <f>Data!BL46</f>
        <v>1785.0855563801672</v>
      </c>
      <c r="Q178" s="21">
        <v>0</v>
      </c>
      <c r="R178" s="21">
        <v>0</v>
      </c>
      <c r="S178" s="21">
        <v>0</v>
      </c>
      <c r="T178" s="21">
        <v>0</v>
      </c>
      <c r="U178" s="21">
        <v>0</v>
      </c>
      <c r="V178" s="21">
        <v>0</v>
      </c>
      <c r="W178" s="21">
        <v>0</v>
      </c>
      <c r="X178" s="21">
        <v>0</v>
      </c>
      <c r="Y178" s="21">
        <v>0</v>
      </c>
      <c r="Z178" s="21">
        <v>378.50147008966297</v>
      </c>
      <c r="AA178" s="21">
        <v>450.07249432024781</v>
      </c>
      <c r="AB178" s="21">
        <v>507.45290217468238</v>
      </c>
      <c r="AC178" s="21">
        <v>555.04888061999043</v>
      </c>
      <c r="AD178" s="21">
        <v>595.02202834927334</v>
      </c>
      <c r="AE178" s="21">
        <v>627.79681119683698</v>
      </c>
      <c r="AF178" s="21">
        <v>653.94316705612346</v>
      </c>
      <c r="AG178" s="21">
        <v>676.08856062236987</v>
      </c>
      <c r="AH178" s="21">
        <v>694.84389280522487</v>
      </c>
      <c r="AI178" s="21">
        <v>5356.3199144532118</v>
      </c>
      <c r="AJ178" s="21">
        <v>6369.1490120344752</v>
      </c>
      <c r="AK178" s="21">
        <v>7181.1612380830247</v>
      </c>
      <c r="AL178" s="21">
        <v>7854.7102394491149</v>
      </c>
      <c r="AM178" s="21">
        <v>8420.3856308155409</v>
      </c>
      <c r="AN178" s="21">
        <v>8884.1941914974814</v>
      </c>
      <c r="AO178" s="21">
        <v>9254.2013318826957</v>
      </c>
      <c r="AP178" s="21">
        <v>9567.5893156709517</v>
      </c>
      <c r="AQ178" s="21">
        <v>9833.0032366510022</v>
      </c>
    </row>
    <row r="179" spans="1:43" x14ac:dyDescent="0.25">
      <c r="A179" s="17" t="s">
        <v>288</v>
      </c>
      <c r="B179" s="8" t="s">
        <v>40</v>
      </c>
      <c r="C179" s="8" t="s">
        <v>61</v>
      </c>
      <c r="D179" s="8" t="str">
        <f t="shared" si="14"/>
        <v>Week_33-generic-refi</v>
      </c>
      <c r="E179" s="8" t="str">
        <f t="shared" si="15"/>
        <v>FiFi-tv.fifi</v>
      </c>
      <c r="H179" s="18">
        <f t="shared" si="16"/>
        <v>5.7091597585954825E-3</v>
      </c>
      <c r="I179" s="6">
        <f t="shared" si="16"/>
        <v>3.15</v>
      </c>
      <c r="J179" s="6">
        <f t="shared" si="19"/>
        <v>108.82230307802553</v>
      </c>
      <c r="K179" s="18">
        <f t="shared" si="19"/>
        <v>0.65</v>
      </c>
      <c r="L179" s="35">
        <f>Data!BL47</f>
        <v>1690.7075426683041</v>
      </c>
      <c r="Q179" s="21">
        <v>0</v>
      </c>
      <c r="R179" s="21">
        <v>0</v>
      </c>
      <c r="S179" s="21">
        <v>0</v>
      </c>
      <c r="T179" s="21">
        <v>0</v>
      </c>
      <c r="U179" s="21">
        <v>0</v>
      </c>
      <c r="V179" s="21">
        <v>0</v>
      </c>
      <c r="W179" s="21">
        <v>0</v>
      </c>
      <c r="X179" s="21">
        <v>0</v>
      </c>
      <c r="Y179" s="21">
        <v>0</v>
      </c>
      <c r="Z179" s="21">
        <v>532.36914010849898</v>
      </c>
      <c r="AA179" s="21">
        <v>634.79655120654445</v>
      </c>
      <c r="AB179" s="21">
        <v>716.78800466868279</v>
      </c>
      <c r="AC179" s="21">
        <v>784.70300838168885</v>
      </c>
      <c r="AD179" s="21">
        <v>841.66778542102236</v>
      </c>
      <c r="AE179" s="21">
        <v>888.32005591464633</v>
      </c>
      <c r="AF179" s="21">
        <v>925.4994980704372</v>
      </c>
      <c r="AG179" s="21">
        <v>956.96162579915142</v>
      </c>
      <c r="AH179" s="21">
        <v>983.58614803759338</v>
      </c>
      <c r="AI179" s="21">
        <v>6783.8533531399835</v>
      </c>
      <c r="AJ179" s="21">
        <v>8089.0614951620937</v>
      </c>
      <c r="AK179" s="21">
        <v>9133.8590887727769</v>
      </c>
      <c r="AL179" s="21">
        <v>9999.283830659755</v>
      </c>
      <c r="AM179" s="21">
        <v>10725.17243804672</v>
      </c>
      <c r="AN179" s="21">
        <v>11319.651226872204</v>
      </c>
      <c r="AO179" s="21">
        <v>11793.420016860731</v>
      </c>
      <c r="AP179" s="21">
        <v>12194.33442870259</v>
      </c>
      <c r="AQ179" s="21">
        <v>12533.604384181594</v>
      </c>
    </row>
    <row r="180" spans="1:43" x14ac:dyDescent="0.25">
      <c r="A180" s="17" t="s">
        <v>289</v>
      </c>
      <c r="B180" s="8" t="s">
        <v>40</v>
      </c>
      <c r="C180" s="8" t="s">
        <v>61</v>
      </c>
      <c r="D180" s="8" t="str">
        <f t="shared" si="14"/>
        <v>Week_34-generic-refi</v>
      </c>
      <c r="E180" s="8" t="str">
        <f t="shared" si="15"/>
        <v>FiFi-tv.fifi</v>
      </c>
      <c r="H180" s="18">
        <f t="shared" si="16"/>
        <v>5.7091597585954825E-3</v>
      </c>
      <c r="I180" s="6">
        <f t="shared" si="16"/>
        <v>3.15</v>
      </c>
      <c r="J180" s="6">
        <f t="shared" si="19"/>
        <v>108.82230307802553</v>
      </c>
      <c r="K180" s="18">
        <f t="shared" si="19"/>
        <v>0.65</v>
      </c>
      <c r="L180" s="35">
        <f>Data!BL48</f>
        <v>1640.0237687431245</v>
      </c>
      <c r="Q180" s="21">
        <v>0</v>
      </c>
      <c r="R180" s="21">
        <v>0</v>
      </c>
      <c r="S180" s="21">
        <v>0</v>
      </c>
      <c r="T180" s="21">
        <v>0</v>
      </c>
      <c r="U180" s="21">
        <v>0</v>
      </c>
      <c r="V180" s="21">
        <v>0</v>
      </c>
      <c r="W180" s="21">
        <v>0</v>
      </c>
      <c r="X180" s="21">
        <v>0</v>
      </c>
      <c r="Y180" s="21">
        <v>0</v>
      </c>
      <c r="Z180" s="21">
        <v>492.89898770518107</v>
      </c>
      <c r="AA180" s="21">
        <v>572.88151243797029</v>
      </c>
      <c r="AB180" s="21">
        <v>636.96097609964932</v>
      </c>
      <c r="AC180" s="21">
        <v>690.08097007639958</v>
      </c>
      <c r="AD180" s="21">
        <v>734.66732744168883</v>
      </c>
      <c r="AE180" s="21">
        <v>771.20562576821669</v>
      </c>
      <c r="AF180" s="21">
        <v>800.34103804761708</v>
      </c>
      <c r="AG180" s="21">
        <v>825.0083104083152</v>
      </c>
      <c r="AH180" s="21">
        <v>845.89196370497496</v>
      </c>
      <c r="AI180" s="21">
        <v>6834.1134242128792</v>
      </c>
      <c r="AJ180" s="21">
        <v>7943.0823196932224</v>
      </c>
      <c r="AK180" s="21">
        <v>8831.5530484839655</v>
      </c>
      <c r="AL180" s="21">
        <v>9568.0691967941657</v>
      </c>
      <c r="AM180" s="21">
        <v>10186.265279576815</v>
      </c>
      <c r="AN180" s="21">
        <v>10692.873897812762</v>
      </c>
      <c r="AO180" s="21">
        <v>11096.840465294788</v>
      </c>
      <c r="AP180" s="21">
        <v>11438.85564768302</v>
      </c>
      <c r="AQ180" s="21">
        <v>11728.410422396162</v>
      </c>
    </row>
    <row r="181" spans="1:43" x14ac:dyDescent="0.25">
      <c r="A181" s="17" t="s">
        <v>290</v>
      </c>
      <c r="B181" s="8" t="s">
        <v>40</v>
      </c>
      <c r="C181" s="8" t="s">
        <v>61</v>
      </c>
      <c r="D181" s="8" t="str">
        <f t="shared" si="14"/>
        <v>Week_35-generic-refi</v>
      </c>
      <c r="E181" s="8" t="str">
        <f t="shared" si="15"/>
        <v>FiFi-tv.fifi</v>
      </c>
      <c r="H181" s="18">
        <f t="shared" si="16"/>
        <v>5.7091597585954825E-3</v>
      </c>
      <c r="I181" s="6">
        <f t="shared" si="16"/>
        <v>3.15</v>
      </c>
      <c r="J181" s="6">
        <f t="shared" si="19"/>
        <v>108.82230307802553</v>
      </c>
      <c r="K181" s="18">
        <f t="shared" si="19"/>
        <v>0.65</v>
      </c>
      <c r="L181" s="35">
        <f>Data!BL49</f>
        <v>2090.1152728342267</v>
      </c>
      <c r="Q181" s="21">
        <v>0</v>
      </c>
      <c r="R181" s="21">
        <v>0</v>
      </c>
      <c r="S181" s="21">
        <v>0</v>
      </c>
      <c r="T181" s="21">
        <v>0</v>
      </c>
      <c r="U181" s="21">
        <v>0</v>
      </c>
      <c r="V181" s="21">
        <v>0</v>
      </c>
      <c r="W181" s="21">
        <v>0</v>
      </c>
      <c r="X181" s="21">
        <v>0</v>
      </c>
      <c r="Y181" s="21">
        <v>0</v>
      </c>
      <c r="Z181" s="21">
        <v>367.3767247265975</v>
      </c>
      <c r="AA181" s="21">
        <v>467.09724735412618</v>
      </c>
      <c r="AB181" s="21">
        <v>548.5270531583285</v>
      </c>
      <c r="AC181" s="21">
        <v>615.99146684014408</v>
      </c>
      <c r="AD181" s="21">
        <v>672.59192846505493</v>
      </c>
      <c r="AE181" s="21">
        <v>718.95489142173449</v>
      </c>
      <c r="AF181" s="21">
        <v>755.91037247752581</v>
      </c>
      <c r="AG181" s="21">
        <v>787.18762578154178</v>
      </c>
      <c r="AH181" s="21">
        <v>813.65938271092364</v>
      </c>
      <c r="AI181" s="21">
        <v>5064.4241222032297</v>
      </c>
      <c r="AJ181" s="21">
        <v>6439.108434742112</v>
      </c>
      <c r="AK181" s="21">
        <v>7561.6484461922992</v>
      </c>
      <c r="AL181" s="21">
        <v>8491.6703584262723</v>
      </c>
      <c r="AM181" s="21">
        <v>9271.9286706379717</v>
      </c>
      <c r="AN181" s="21">
        <v>9911.0592746504135</v>
      </c>
      <c r="AO181" s="21">
        <v>10420.504258803552</v>
      </c>
      <c r="AP181" s="21">
        <v>10851.67277179795</v>
      </c>
      <c r="AQ181" s="21">
        <v>11216.595738678971</v>
      </c>
    </row>
    <row r="182" spans="1:43" x14ac:dyDescent="0.25">
      <c r="A182" s="17" t="s">
        <v>291</v>
      </c>
      <c r="B182" s="8" t="s">
        <v>40</v>
      </c>
      <c r="C182" s="8" t="s">
        <v>61</v>
      </c>
      <c r="D182" s="8" t="str">
        <f t="shared" si="14"/>
        <v>Week_36-generic-refi</v>
      </c>
      <c r="E182" s="8" t="str">
        <f t="shared" si="15"/>
        <v>FiFi-tv.fifi</v>
      </c>
      <c r="H182" s="18">
        <f t="shared" si="16"/>
        <v>5.7091597585954825E-3</v>
      </c>
      <c r="I182" s="6">
        <f t="shared" si="16"/>
        <v>3.15</v>
      </c>
      <c r="J182" s="6">
        <f t="shared" si="19"/>
        <v>108.82230307802553</v>
      </c>
      <c r="K182" s="18">
        <f t="shared" si="19"/>
        <v>0.65</v>
      </c>
      <c r="L182" s="35">
        <f>Data!BL50</f>
        <v>2828.7555777959278</v>
      </c>
      <c r="Q182" s="21">
        <v>0</v>
      </c>
      <c r="R182" s="21">
        <v>0</v>
      </c>
      <c r="S182" s="21">
        <v>0</v>
      </c>
      <c r="T182" s="21">
        <v>0</v>
      </c>
      <c r="U182" s="21">
        <v>0</v>
      </c>
      <c r="V182" s="21">
        <v>0</v>
      </c>
      <c r="W182" s="21">
        <v>0</v>
      </c>
      <c r="X182" s="21">
        <v>0</v>
      </c>
      <c r="Y182" s="21">
        <v>0</v>
      </c>
      <c r="Z182" s="21">
        <v>224.67180062770984</v>
      </c>
      <c r="AA182" s="21">
        <v>315.47148429240923</v>
      </c>
      <c r="AB182" s="21">
        <v>397.12720986325309</v>
      </c>
      <c r="AC182" s="21">
        <v>464.83370514807001</v>
      </c>
      <c r="AD182" s="21">
        <v>521.68203044896654</v>
      </c>
      <c r="AE182" s="21">
        <v>568.28012760298589</v>
      </c>
      <c r="AF182" s="21">
        <v>605.44572363806481</v>
      </c>
      <c r="AG182" s="21">
        <v>636.91738523293634</v>
      </c>
      <c r="AH182" s="21">
        <v>663.56645361263224</v>
      </c>
      <c r="AI182" s="21">
        <v>3175.5876303551286</v>
      </c>
      <c r="AJ182" s="21">
        <v>4458.9812359619709</v>
      </c>
      <c r="AK182" s="21">
        <v>5613.1310284413712</v>
      </c>
      <c r="AL182" s="21">
        <v>6570.1176565827427</v>
      </c>
      <c r="AM182" s="21">
        <v>7373.6312178198814</v>
      </c>
      <c r="AN182" s="21">
        <v>8032.2645688099028</v>
      </c>
      <c r="AO182" s="21">
        <v>8557.5757414360596</v>
      </c>
      <c r="AP182" s="21">
        <v>9002.4069084457678</v>
      </c>
      <c r="AQ182" s="21">
        <v>9379.0739030156801</v>
      </c>
    </row>
    <row r="183" spans="1:43" x14ac:dyDescent="0.25">
      <c r="A183" s="17" t="s">
        <v>292</v>
      </c>
      <c r="B183" s="8" t="s">
        <v>40</v>
      </c>
      <c r="C183" s="8" t="s">
        <v>61</v>
      </c>
      <c r="D183" s="8" t="str">
        <f t="shared" si="14"/>
        <v>Week_37-generic-refi</v>
      </c>
      <c r="E183" s="8" t="str">
        <f t="shared" si="15"/>
        <v>FiFi-tv.fifi</v>
      </c>
      <c r="H183" s="18">
        <f t="shared" si="16"/>
        <v>5.7091597585954825E-3</v>
      </c>
      <c r="I183" s="6">
        <f t="shared" si="16"/>
        <v>3.15</v>
      </c>
      <c r="J183" s="6">
        <f t="shared" ref="J183:K198" si="20">J182</f>
        <v>108.82230307802553</v>
      </c>
      <c r="K183" s="18">
        <f t="shared" si="20"/>
        <v>0.65</v>
      </c>
      <c r="L183" s="35">
        <f>Data!BL51</f>
        <v>1922.1607123485817</v>
      </c>
      <c r="Q183" s="21">
        <v>0</v>
      </c>
      <c r="R183" s="21">
        <v>0</v>
      </c>
      <c r="S183" s="21">
        <v>0</v>
      </c>
      <c r="T183" s="21">
        <v>0</v>
      </c>
      <c r="U183" s="21">
        <v>0</v>
      </c>
      <c r="V183" s="21">
        <v>0</v>
      </c>
      <c r="W183" s="21">
        <v>0</v>
      </c>
      <c r="X183" s="21">
        <v>0</v>
      </c>
      <c r="Y183" s="21">
        <v>0</v>
      </c>
      <c r="Z183" s="21">
        <v>327.58914586095534</v>
      </c>
      <c r="AA183" s="21">
        <v>421.71221091998018</v>
      </c>
      <c r="AB183" s="21">
        <v>497.05610423105225</v>
      </c>
      <c r="AC183" s="21">
        <v>559.46292905668213</v>
      </c>
      <c r="AD183" s="21">
        <v>611.80854699390181</v>
      </c>
      <c r="AE183" s="21">
        <v>654.6775152546212</v>
      </c>
      <c r="AF183" s="21">
        <v>688.84190020897267</v>
      </c>
      <c r="AG183" s="21">
        <v>717.752393759695</v>
      </c>
      <c r="AH183" s="21">
        <v>742.21759992765567</v>
      </c>
      <c r="AI183" s="21">
        <v>4613.0598641322231</v>
      </c>
      <c r="AJ183" s="21">
        <v>5938.4863600918507</v>
      </c>
      <c r="AK183" s="21">
        <v>6999.4674537337341</v>
      </c>
      <c r="AL183" s="21">
        <v>7878.2707428183994</v>
      </c>
      <c r="AM183" s="21">
        <v>8615.3936671288429</v>
      </c>
      <c r="AN183" s="21">
        <v>9219.0678712315039</v>
      </c>
      <c r="AO183" s="21">
        <v>9700.1654747600878</v>
      </c>
      <c r="AP183" s="21">
        <v>10107.278589269987</v>
      </c>
      <c r="AQ183" s="21">
        <v>10451.793851961389</v>
      </c>
    </row>
    <row r="184" spans="1:43" x14ac:dyDescent="0.25">
      <c r="A184" s="17" t="s">
        <v>293</v>
      </c>
      <c r="B184" s="8" t="s">
        <v>40</v>
      </c>
      <c r="C184" s="8" t="s">
        <v>61</v>
      </c>
      <c r="D184" s="8" t="str">
        <f t="shared" si="14"/>
        <v>Week_38-generic-refi</v>
      </c>
      <c r="E184" s="8" t="str">
        <f t="shared" si="15"/>
        <v>FiFi-tv.fifi</v>
      </c>
      <c r="H184" s="18">
        <f t="shared" si="16"/>
        <v>5.7091597585954825E-3</v>
      </c>
      <c r="I184" s="6">
        <f t="shared" si="16"/>
        <v>3.15</v>
      </c>
      <c r="J184" s="6">
        <f t="shared" si="20"/>
        <v>108.82230307802553</v>
      </c>
      <c r="K184" s="18">
        <f t="shared" si="20"/>
        <v>0.65</v>
      </c>
      <c r="L184" s="35">
        <f>Data!BL52</f>
        <v>1655.1084423786397</v>
      </c>
      <c r="Q184" s="21">
        <v>0</v>
      </c>
      <c r="R184" s="21">
        <v>0</v>
      </c>
      <c r="S184" s="21">
        <v>0</v>
      </c>
      <c r="T184" s="21">
        <v>0</v>
      </c>
      <c r="U184" s="21">
        <v>0</v>
      </c>
      <c r="V184" s="21">
        <v>0</v>
      </c>
      <c r="W184" s="21">
        <v>0</v>
      </c>
      <c r="X184" s="21">
        <v>0</v>
      </c>
      <c r="Y184" s="21">
        <v>0</v>
      </c>
      <c r="Z184" s="21">
        <v>527.65691916055073</v>
      </c>
      <c r="AA184" s="21">
        <v>623.72946352976624</v>
      </c>
      <c r="AB184" s="21">
        <v>700.63919868359483</v>
      </c>
      <c r="AC184" s="21">
        <v>764.34914879696635</v>
      </c>
      <c r="AD184" s="21">
        <v>817.78973383942969</v>
      </c>
      <c r="AE184" s="21">
        <v>861.55809929835868</v>
      </c>
      <c r="AF184" s="21">
        <v>896.4407674050135</v>
      </c>
      <c r="AG184" s="21">
        <v>925.96050004356869</v>
      </c>
      <c r="AH184" s="21">
        <v>950.94216975436746</v>
      </c>
      <c r="AI184" s="21">
        <v>6946.4098243498038</v>
      </c>
      <c r="AJ184" s="21">
        <v>8211.1696366882879</v>
      </c>
      <c r="AK184" s="21">
        <v>9223.6580936019764</v>
      </c>
      <c r="AL184" s="21">
        <v>10062.376221434775</v>
      </c>
      <c r="AM184" s="21">
        <v>10765.90192436414</v>
      </c>
      <c r="AN184" s="21">
        <v>11342.096403730244</v>
      </c>
      <c r="AO184" s="21">
        <v>11801.313936253253</v>
      </c>
      <c r="AP184" s="21">
        <v>12189.930390177258</v>
      </c>
      <c r="AQ184" s="21">
        <v>12518.804909976656</v>
      </c>
    </row>
    <row r="185" spans="1:43" x14ac:dyDescent="0.25">
      <c r="A185" s="17" t="s">
        <v>294</v>
      </c>
      <c r="B185" s="8" t="s">
        <v>40</v>
      </c>
      <c r="C185" s="8" t="s">
        <v>61</v>
      </c>
      <c r="D185" s="8" t="str">
        <f t="shared" si="14"/>
        <v>Week_39-generic-refi</v>
      </c>
      <c r="E185" s="8" t="str">
        <f t="shared" si="15"/>
        <v>FiFi-tv.fifi</v>
      </c>
      <c r="H185" s="18">
        <f t="shared" si="16"/>
        <v>5.7091597585954825E-3</v>
      </c>
      <c r="I185" s="6">
        <f t="shared" si="16"/>
        <v>3.15</v>
      </c>
      <c r="J185" s="6">
        <f t="shared" si="20"/>
        <v>108.82230307802553</v>
      </c>
      <c r="K185" s="18">
        <f t="shared" si="20"/>
        <v>0.65</v>
      </c>
      <c r="L185" s="35">
        <f>Data!BL53</f>
        <v>1978.6811625276007</v>
      </c>
      <c r="Q185" s="21">
        <v>0</v>
      </c>
      <c r="R185" s="21">
        <v>0</v>
      </c>
      <c r="S185" s="21">
        <v>0</v>
      </c>
      <c r="T185" s="21">
        <v>0</v>
      </c>
      <c r="U185" s="21">
        <v>0</v>
      </c>
      <c r="V185" s="21">
        <v>0</v>
      </c>
      <c r="W185" s="21">
        <v>0</v>
      </c>
      <c r="X185" s="21">
        <v>0</v>
      </c>
      <c r="Y185" s="21">
        <v>0</v>
      </c>
      <c r="Z185" s="21">
        <v>444.93006074704147</v>
      </c>
      <c r="AA185" s="21">
        <v>522.68467240856819</v>
      </c>
      <c r="AB185" s="21">
        <v>585.02320049661841</v>
      </c>
      <c r="AC185" s="21">
        <v>636.73263133496584</v>
      </c>
      <c r="AD185" s="21">
        <v>680.16057907670165</v>
      </c>
      <c r="AE185" s="21">
        <v>715.7683314809085</v>
      </c>
      <c r="AF185" s="21">
        <v>744.17487183327955</v>
      </c>
      <c r="AG185" s="21">
        <v>768.23475933272982</v>
      </c>
      <c r="AH185" s="21">
        <v>788.61160913811148</v>
      </c>
      <c r="AI185" s="21">
        <v>6239.9565331001268</v>
      </c>
      <c r="AJ185" s="21">
        <v>7330.4321826918331</v>
      </c>
      <c r="AK185" s="21">
        <v>8204.7037591138833</v>
      </c>
      <c r="AL185" s="21">
        <v>8929.9067275104862</v>
      </c>
      <c r="AM185" s="21">
        <v>9538.9653866965691</v>
      </c>
      <c r="AN185" s="21">
        <v>10038.349103028482</v>
      </c>
      <c r="AO185" s="21">
        <v>10436.738856143696</v>
      </c>
      <c r="AP185" s="21">
        <v>10774.168635412318</v>
      </c>
      <c r="AQ185" s="21">
        <v>11059.945363677438</v>
      </c>
    </row>
    <row r="186" spans="1:43" x14ac:dyDescent="0.25">
      <c r="A186" s="17" t="s">
        <v>295</v>
      </c>
      <c r="B186" s="8" t="s">
        <v>40</v>
      </c>
      <c r="C186" s="8" t="s">
        <v>61</v>
      </c>
      <c r="D186" s="8" t="str">
        <f t="shared" si="14"/>
        <v>Week_40-generic-refi</v>
      </c>
      <c r="E186" s="8" t="str">
        <f t="shared" si="15"/>
        <v>FiFi-tv.fifi</v>
      </c>
      <c r="H186" s="18">
        <f t="shared" si="16"/>
        <v>5.7091597585954825E-3</v>
      </c>
      <c r="I186" s="6">
        <f t="shared" si="16"/>
        <v>3.15</v>
      </c>
      <c r="J186" s="6">
        <f t="shared" si="20"/>
        <v>108.82230307802553</v>
      </c>
      <c r="K186" s="18">
        <f t="shared" si="20"/>
        <v>0.65</v>
      </c>
      <c r="L186" s="35">
        <f>Data!BL54</f>
        <v>1830.26323436441</v>
      </c>
      <c r="Q186" s="21">
        <v>0</v>
      </c>
      <c r="R186" s="21">
        <v>0</v>
      </c>
      <c r="S186" s="21">
        <v>0</v>
      </c>
      <c r="T186" s="21">
        <v>0</v>
      </c>
      <c r="U186" s="21">
        <v>0</v>
      </c>
      <c r="V186" s="21">
        <v>0</v>
      </c>
      <c r="W186" s="21">
        <v>0</v>
      </c>
      <c r="X186" s="21">
        <v>0</v>
      </c>
      <c r="Y186" s="21">
        <v>0</v>
      </c>
      <c r="Z186" s="21">
        <v>359.63601801421538</v>
      </c>
      <c r="AA186" s="21">
        <v>418.74951321264126</v>
      </c>
      <c r="AB186" s="21">
        <v>466.16775215976469</v>
      </c>
      <c r="AC186" s="21">
        <v>505.51980421833815</v>
      </c>
      <c r="AD186" s="21">
        <v>538.58373265080922</v>
      </c>
      <c r="AE186" s="21">
        <v>565.70446746876189</v>
      </c>
      <c r="AF186" s="21">
        <v>587.34782487979999</v>
      </c>
      <c r="AG186" s="21">
        <v>605.68496326722345</v>
      </c>
      <c r="AH186" s="21">
        <v>621.21930444449481</v>
      </c>
      <c r="AI186" s="21">
        <v>5625.3352239754486</v>
      </c>
      <c r="AJ186" s="21">
        <v>6549.9734973834939</v>
      </c>
      <c r="AK186" s="21">
        <v>7291.6775438274581</v>
      </c>
      <c r="AL186" s="21">
        <v>7907.2123442713309</v>
      </c>
      <c r="AM186" s="21">
        <v>8424.3899125282187</v>
      </c>
      <c r="AN186" s="21">
        <v>8848.6055562057572</v>
      </c>
      <c r="AO186" s="21">
        <v>9187.1454540771392</v>
      </c>
      <c r="AP186" s="21">
        <v>9473.9703139653611</v>
      </c>
      <c r="AQ186" s="21">
        <v>9716.9545319763129</v>
      </c>
    </row>
    <row r="187" spans="1:43" x14ac:dyDescent="0.25">
      <c r="A187" s="17" t="s">
        <v>296</v>
      </c>
      <c r="B187" s="8" t="s">
        <v>40</v>
      </c>
      <c r="C187" s="8" t="s">
        <v>61</v>
      </c>
      <c r="D187" s="8" t="str">
        <f t="shared" si="14"/>
        <v>Week_41-generic-refi</v>
      </c>
      <c r="E187" s="8" t="str">
        <f t="shared" si="15"/>
        <v>FiFi-tv.fifi</v>
      </c>
      <c r="H187" s="18">
        <f t="shared" si="16"/>
        <v>5.7091597585954825E-3</v>
      </c>
      <c r="I187" s="6">
        <f t="shared" si="16"/>
        <v>3.15</v>
      </c>
      <c r="J187" s="6">
        <f t="shared" si="20"/>
        <v>108.82230307802553</v>
      </c>
      <c r="K187" s="18">
        <f t="shared" si="20"/>
        <v>0.65</v>
      </c>
      <c r="L187" s="35">
        <f>Data!BL55</f>
        <v>1725.3903664173188</v>
      </c>
      <c r="Q187" s="21">
        <v>0</v>
      </c>
      <c r="R187" s="21">
        <v>0</v>
      </c>
      <c r="S187" s="21">
        <v>0</v>
      </c>
      <c r="T187" s="21">
        <v>0</v>
      </c>
      <c r="U187" s="21">
        <v>0</v>
      </c>
      <c r="V187" s="21">
        <v>0</v>
      </c>
      <c r="W187" s="21">
        <v>0</v>
      </c>
      <c r="X187" s="21">
        <v>0</v>
      </c>
      <c r="Y187" s="21">
        <v>0</v>
      </c>
      <c r="Z187" s="21">
        <v>534.56778089698196</v>
      </c>
      <c r="AA187" s="21">
        <v>656.68667853429781</v>
      </c>
      <c r="AB187" s="21">
        <v>754.33523658897468</v>
      </c>
      <c r="AC187" s="21">
        <v>835.13927504829212</v>
      </c>
      <c r="AD187" s="21">
        <v>902.85489786104085</v>
      </c>
      <c r="AE187" s="21">
        <v>958.26666986477392</v>
      </c>
      <c r="AF187" s="21">
        <v>1002.395774438821</v>
      </c>
      <c r="AG187" s="21">
        <v>1039.7155889563053</v>
      </c>
      <c r="AH187" s="21">
        <v>1071.2795163046146</v>
      </c>
      <c r="AI187" s="21">
        <v>6710.9137746669549</v>
      </c>
      <c r="AJ187" s="21">
        <v>8243.9829598809811</v>
      </c>
      <c r="AK187" s="21">
        <v>9469.8537974872306</v>
      </c>
      <c r="AL187" s="21">
        <v>10484.26011624338</v>
      </c>
      <c r="AM187" s="21">
        <v>11334.355692770097</v>
      </c>
      <c r="AN187" s="21">
        <v>12029.989880439593</v>
      </c>
      <c r="AO187" s="21">
        <v>12583.982519600841</v>
      </c>
      <c r="AP187" s="21">
        <v>13052.49197015762</v>
      </c>
      <c r="AQ187" s="21">
        <v>13448.742553140615</v>
      </c>
    </row>
    <row r="188" spans="1:43" x14ac:dyDescent="0.25">
      <c r="A188" s="17" t="s">
        <v>297</v>
      </c>
      <c r="B188" s="8" t="s">
        <v>40</v>
      </c>
      <c r="C188" s="8" t="s">
        <v>61</v>
      </c>
      <c r="D188" s="8" t="str">
        <f t="shared" si="14"/>
        <v>Week_42-generic-refi</v>
      </c>
      <c r="E188" s="8" t="str">
        <f t="shared" si="15"/>
        <v>FiFi-tv.fifi</v>
      </c>
      <c r="H188" s="18">
        <f t="shared" si="16"/>
        <v>5.7091597585954825E-3</v>
      </c>
      <c r="I188" s="6">
        <f t="shared" si="16"/>
        <v>3.15</v>
      </c>
      <c r="J188" s="6">
        <f t="shared" si="20"/>
        <v>108.82230307802553</v>
      </c>
      <c r="K188" s="18">
        <f t="shared" si="20"/>
        <v>0.65</v>
      </c>
      <c r="L188" s="35">
        <f>Data!BL56</f>
        <v>1946.9834473517333</v>
      </c>
      <c r="Q188" s="21">
        <v>0</v>
      </c>
      <c r="R188" s="21">
        <v>0</v>
      </c>
      <c r="S188" s="21">
        <v>0</v>
      </c>
      <c r="T188" s="21">
        <v>0</v>
      </c>
      <c r="U188" s="21">
        <v>0</v>
      </c>
      <c r="V188" s="21">
        <v>0</v>
      </c>
      <c r="W188" s="21">
        <v>0</v>
      </c>
      <c r="X188" s="21">
        <v>0</v>
      </c>
      <c r="Y188" s="21">
        <v>0</v>
      </c>
      <c r="Z188" s="21">
        <v>485.60584466922904</v>
      </c>
      <c r="AA188" s="21">
        <v>592.22125211175535</v>
      </c>
      <c r="AB188" s="21">
        <v>677.58004023975207</v>
      </c>
      <c r="AC188" s="21">
        <v>748.29468073299745</v>
      </c>
      <c r="AD188" s="21">
        <v>807.61666238090993</v>
      </c>
      <c r="AE188" s="21">
        <v>856.20562856890842</v>
      </c>
      <c r="AF188" s="21">
        <v>894.93297086726011</v>
      </c>
      <c r="AG188" s="21">
        <v>927.70817111600275</v>
      </c>
      <c r="AH188" s="21">
        <v>955.44636412243312</v>
      </c>
      <c r="AI188" s="21">
        <v>6443.5048269587278</v>
      </c>
      <c r="AJ188" s="21">
        <v>7858.1848602108494</v>
      </c>
      <c r="AK188" s="21">
        <v>8990.810773518655</v>
      </c>
      <c r="AL188" s="21">
        <v>9929.123465502922</v>
      </c>
      <c r="AM188" s="21">
        <v>10716.266946762802</v>
      </c>
      <c r="AN188" s="21">
        <v>11360.994026566712</v>
      </c>
      <c r="AO188" s="21">
        <v>11874.867201228944</v>
      </c>
      <c r="AP188" s="21">
        <v>12309.761392321645</v>
      </c>
      <c r="AQ188" s="21">
        <v>12677.819525249986</v>
      </c>
    </row>
    <row r="189" spans="1:43" x14ac:dyDescent="0.25">
      <c r="A189" s="17" t="s">
        <v>298</v>
      </c>
      <c r="B189" s="8" t="s">
        <v>40</v>
      </c>
      <c r="C189" s="8" t="s">
        <v>61</v>
      </c>
      <c r="D189" s="8" t="str">
        <f t="shared" si="14"/>
        <v>Week_43-generic-refi</v>
      </c>
      <c r="E189" s="8" t="str">
        <f t="shared" si="15"/>
        <v>FiFi-tv.fifi</v>
      </c>
      <c r="H189" s="18">
        <f t="shared" si="16"/>
        <v>5.7091597585954825E-3</v>
      </c>
      <c r="I189" s="6">
        <f t="shared" si="16"/>
        <v>3.15</v>
      </c>
      <c r="J189" s="6">
        <f t="shared" si="20"/>
        <v>108.82230307802553</v>
      </c>
      <c r="K189" s="18">
        <f t="shared" si="20"/>
        <v>0.65</v>
      </c>
      <c r="L189" s="35">
        <f>Data!BL57</f>
        <v>1944.8608207636205</v>
      </c>
      <c r="Q189" s="21">
        <v>0</v>
      </c>
      <c r="R189" s="21">
        <v>0</v>
      </c>
      <c r="S189" s="21">
        <v>0</v>
      </c>
      <c r="T189" s="21">
        <v>0</v>
      </c>
      <c r="U189" s="21">
        <v>0</v>
      </c>
      <c r="V189" s="21">
        <v>0</v>
      </c>
      <c r="W189" s="21">
        <v>0</v>
      </c>
      <c r="X189" s="21">
        <v>0</v>
      </c>
      <c r="Y189" s="21">
        <v>0</v>
      </c>
      <c r="Z189" s="21">
        <v>366.1244955116137</v>
      </c>
      <c r="AA189" s="21">
        <v>442.51413512356913</v>
      </c>
      <c r="AB189" s="21">
        <v>503.7464569026389</v>
      </c>
      <c r="AC189" s="21">
        <v>554.52865033441003</v>
      </c>
      <c r="AD189" s="21">
        <v>597.17141960839535</v>
      </c>
      <c r="AE189" s="21">
        <v>632.13017096764986</v>
      </c>
      <c r="AF189" s="21">
        <v>660.01545022887842</v>
      </c>
      <c r="AG189" s="21">
        <v>683.63112654441636</v>
      </c>
      <c r="AH189" s="21">
        <v>703.62976248063012</v>
      </c>
      <c r="AI189" s="21">
        <v>5380.2450663039372</v>
      </c>
      <c r="AJ189" s="21">
        <v>6502.8003355563924</v>
      </c>
      <c r="AK189" s="21">
        <v>7402.6169312469283</v>
      </c>
      <c r="AL189" s="21">
        <v>8148.8675891975436</v>
      </c>
      <c r="AM189" s="21">
        <v>8775.5083952962959</v>
      </c>
      <c r="AN189" s="21">
        <v>9289.231601010646</v>
      </c>
      <c r="AO189" s="21">
        <v>9699.0092531671471</v>
      </c>
      <c r="AP189" s="21">
        <v>10046.044558211557</v>
      </c>
      <c r="AQ189" s="21">
        <v>10339.927004340349</v>
      </c>
    </row>
    <row r="190" spans="1:43" x14ac:dyDescent="0.25">
      <c r="A190" s="17" t="s">
        <v>299</v>
      </c>
      <c r="B190" s="8" t="s">
        <v>40</v>
      </c>
      <c r="C190" s="8" t="s">
        <v>61</v>
      </c>
      <c r="D190" s="8" t="str">
        <f t="shared" si="14"/>
        <v>Week_44-generic-refi</v>
      </c>
      <c r="E190" s="8" t="str">
        <f t="shared" si="15"/>
        <v>FiFi-tv.fifi</v>
      </c>
      <c r="H190" s="18">
        <f t="shared" si="16"/>
        <v>5.7091597585954825E-3</v>
      </c>
      <c r="I190" s="6">
        <f t="shared" si="16"/>
        <v>3.15</v>
      </c>
      <c r="J190" s="6">
        <f t="shared" si="20"/>
        <v>108.82230307802553</v>
      </c>
      <c r="K190" s="18">
        <f t="shared" si="20"/>
        <v>0.65</v>
      </c>
      <c r="L190" s="35">
        <f>Data!BL58</f>
        <v>2085.2620813272074</v>
      </c>
      <c r="Q190" s="21">
        <v>0</v>
      </c>
      <c r="R190" s="21">
        <v>0</v>
      </c>
      <c r="S190" s="21">
        <v>0</v>
      </c>
      <c r="T190" s="21">
        <v>0</v>
      </c>
      <c r="U190" s="21">
        <v>0</v>
      </c>
      <c r="V190" s="21">
        <v>0</v>
      </c>
      <c r="W190" s="21">
        <v>0</v>
      </c>
      <c r="X190" s="21">
        <v>0</v>
      </c>
      <c r="Y190" s="21">
        <v>0</v>
      </c>
      <c r="Z190" s="21">
        <v>328.87663130766379</v>
      </c>
      <c r="AA190" s="21">
        <v>394.39985351641178</v>
      </c>
      <c r="AB190" s="21">
        <v>446.95334666116167</v>
      </c>
      <c r="AC190" s="21">
        <v>490.5616177012119</v>
      </c>
      <c r="AD190" s="21">
        <v>527.19837716823872</v>
      </c>
      <c r="AE190" s="21">
        <v>557.24687920992756</v>
      </c>
      <c r="AF190" s="21">
        <v>581.22483190695766</v>
      </c>
      <c r="AG190" s="21">
        <v>601.53844412913168</v>
      </c>
      <c r="AH190" s="21">
        <v>618.74608359635863</v>
      </c>
      <c r="AI190" s="21">
        <v>5192.1190405802472</v>
      </c>
      <c r="AJ190" s="21">
        <v>6226.5627718891765</v>
      </c>
      <c r="AK190" s="21">
        <v>7056.2477249395361</v>
      </c>
      <c r="AL190" s="21">
        <v>7744.710549110262</v>
      </c>
      <c r="AM190" s="21">
        <v>8323.1110747345811</v>
      </c>
      <c r="AN190" s="21">
        <v>8797.4999024576882</v>
      </c>
      <c r="AO190" s="21">
        <v>9176.05031589803</v>
      </c>
      <c r="AP190" s="21">
        <v>9496.7501855796963</v>
      </c>
      <c r="AQ190" s="21">
        <v>9768.4147066068763</v>
      </c>
    </row>
    <row r="191" spans="1:43" x14ac:dyDescent="0.25">
      <c r="A191" s="17" t="s">
        <v>300</v>
      </c>
      <c r="B191" s="8" t="s">
        <v>40</v>
      </c>
      <c r="C191" s="8" t="s">
        <v>61</v>
      </c>
      <c r="D191" s="8" t="str">
        <f t="shared" si="14"/>
        <v>Week_45-generic-refi</v>
      </c>
      <c r="E191" s="8" t="str">
        <f t="shared" si="15"/>
        <v>FiFi-tv.fifi</v>
      </c>
      <c r="H191" s="18">
        <f t="shared" si="16"/>
        <v>5.7091597585954825E-3</v>
      </c>
      <c r="I191" s="6">
        <f t="shared" si="16"/>
        <v>3.15</v>
      </c>
      <c r="J191" s="6">
        <f t="shared" si="20"/>
        <v>108.82230307802553</v>
      </c>
      <c r="K191" s="18">
        <f t="shared" si="20"/>
        <v>0.65</v>
      </c>
      <c r="L191" s="35">
        <f>Data!BL59</f>
        <v>1650.6523731634045</v>
      </c>
      <c r="Q191" s="21">
        <v>0</v>
      </c>
      <c r="R191" s="21">
        <v>0</v>
      </c>
      <c r="S191" s="21">
        <v>0</v>
      </c>
      <c r="T191" s="21">
        <v>0</v>
      </c>
      <c r="U191" s="21">
        <v>0</v>
      </c>
      <c r="V191" s="21">
        <v>0</v>
      </c>
      <c r="W191" s="21">
        <v>0</v>
      </c>
      <c r="X191" s="21">
        <v>0</v>
      </c>
      <c r="Y191" s="21">
        <v>0</v>
      </c>
      <c r="Z191" s="21">
        <v>752.14361495410355</v>
      </c>
      <c r="AA191" s="21">
        <v>872.82747013620974</v>
      </c>
      <c r="AB191" s="21">
        <v>969.37207769592374</v>
      </c>
      <c r="AC191" s="21">
        <v>1049.297515335888</v>
      </c>
      <c r="AD191" s="21">
        <v>1116.3006329033851</v>
      </c>
      <c r="AE191" s="21">
        <v>1171.1483204820383</v>
      </c>
      <c r="AF191" s="21">
        <v>1214.841022347076</v>
      </c>
      <c r="AG191" s="21">
        <v>1251.8016047951937</v>
      </c>
      <c r="AH191" s="21">
        <v>1283.0689889495291</v>
      </c>
      <c r="AI191" s="21">
        <v>9262.2824631214535</v>
      </c>
      <c r="AJ191" s="21">
        <v>10748.445388938913</v>
      </c>
      <c r="AK191" s="21">
        <v>11937.345231642288</v>
      </c>
      <c r="AL191" s="21">
        <v>12921.588087250551</v>
      </c>
      <c r="AM191" s="21">
        <v>13746.698861949826</v>
      </c>
      <c r="AN191" s="21">
        <v>14422.121433786089</v>
      </c>
      <c r="AO191" s="21">
        <v>14960.17578697717</v>
      </c>
      <c r="AP191" s="21">
        <v>15415.327366847783</v>
      </c>
      <c r="AQ191" s="21">
        <v>15800.369981266647</v>
      </c>
    </row>
    <row r="192" spans="1:43" x14ac:dyDescent="0.25">
      <c r="A192" s="17" t="s">
        <v>301</v>
      </c>
      <c r="B192" s="8" t="s">
        <v>40</v>
      </c>
      <c r="C192" s="8" t="s">
        <v>61</v>
      </c>
      <c r="D192" s="8" t="str">
        <f t="shared" si="14"/>
        <v>Week_46-generic-refi</v>
      </c>
      <c r="E192" s="8" t="str">
        <f t="shared" si="15"/>
        <v>FiFi-tv.fifi</v>
      </c>
      <c r="H192" s="18">
        <f t="shared" si="16"/>
        <v>5.7091597585954825E-3</v>
      </c>
      <c r="I192" s="6">
        <f t="shared" si="16"/>
        <v>3.15</v>
      </c>
      <c r="J192" s="6">
        <f t="shared" si="20"/>
        <v>108.82230307802553</v>
      </c>
      <c r="K192" s="18">
        <f t="shared" si="20"/>
        <v>0.65</v>
      </c>
      <c r="L192" s="35">
        <f>Data!BL60</f>
        <v>1731.9975466831138</v>
      </c>
      <c r="Q192" s="21">
        <v>0</v>
      </c>
      <c r="R192" s="21">
        <v>0</v>
      </c>
      <c r="S192" s="21">
        <v>0</v>
      </c>
      <c r="T192" s="21">
        <v>0</v>
      </c>
      <c r="U192" s="21">
        <v>0</v>
      </c>
      <c r="V192" s="21">
        <v>0</v>
      </c>
      <c r="W192" s="21">
        <v>0</v>
      </c>
      <c r="X192" s="21">
        <v>0</v>
      </c>
      <c r="Y192" s="21">
        <v>0</v>
      </c>
      <c r="Z192" s="21">
        <v>540.76595995907576</v>
      </c>
      <c r="AA192" s="21">
        <v>636.69903059322689</v>
      </c>
      <c r="AB192" s="21">
        <v>713.50982704000455</v>
      </c>
      <c r="AC192" s="21">
        <v>777.14747972131352</v>
      </c>
      <c r="AD192" s="21">
        <v>830.53466017153312</v>
      </c>
      <c r="AE192" s="21">
        <v>874.26473628062365</v>
      </c>
      <c r="AF192" s="21">
        <v>909.12066176146004</v>
      </c>
      <c r="AG192" s="21">
        <v>938.62058252691895</v>
      </c>
      <c r="AH192" s="21">
        <v>963.58761842217916</v>
      </c>
      <c r="AI192" s="21">
        <v>7364.1756722666005</v>
      </c>
      <c r="AJ192" s="21">
        <v>8670.5966329781695</v>
      </c>
      <c r="AK192" s="21">
        <v>9716.6095857971468</v>
      </c>
      <c r="AL192" s="21">
        <v>10583.230061966378</v>
      </c>
      <c r="AM192" s="21">
        <v>11310.259136636996</v>
      </c>
      <c r="AN192" s="21">
        <v>11905.777320979263</v>
      </c>
      <c r="AO192" s="21">
        <v>12380.446914604827</v>
      </c>
      <c r="AP192" s="21">
        <v>12782.178190092702</v>
      </c>
      <c r="AQ192" s="21">
        <v>13122.180431288498</v>
      </c>
    </row>
    <row r="193" spans="1:43" x14ac:dyDescent="0.25">
      <c r="A193" s="17" t="s">
        <v>272</v>
      </c>
      <c r="B193" s="8" t="s">
        <v>40</v>
      </c>
      <c r="C193" s="8" t="s">
        <v>61</v>
      </c>
      <c r="D193" s="8" t="str">
        <f t="shared" si="14"/>
        <v>Week_47-generic-refi</v>
      </c>
      <c r="E193" s="8" t="str">
        <f t="shared" si="15"/>
        <v>FiFi-tv.fifi</v>
      </c>
      <c r="H193" s="18">
        <f t="shared" si="16"/>
        <v>5.7091597585954825E-3</v>
      </c>
      <c r="I193" s="6">
        <f t="shared" si="16"/>
        <v>3.15</v>
      </c>
      <c r="J193" s="6">
        <f t="shared" si="20"/>
        <v>108.82230307802553</v>
      </c>
      <c r="K193" s="18">
        <f t="shared" si="20"/>
        <v>0.65</v>
      </c>
      <c r="L193" s="35">
        <f>Data!BL61</f>
        <v>2385.2246421647269</v>
      </c>
      <c r="Q193" s="21">
        <v>0</v>
      </c>
      <c r="R193" s="21">
        <v>0</v>
      </c>
      <c r="S193" s="21">
        <v>0</v>
      </c>
      <c r="T193" s="21">
        <v>0</v>
      </c>
      <c r="U193" s="21">
        <v>0</v>
      </c>
      <c r="V193" s="21">
        <v>0</v>
      </c>
      <c r="W193" s="21">
        <v>0</v>
      </c>
      <c r="X193" s="21">
        <v>0</v>
      </c>
      <c r="Y193" s="21">
        <v>0</v>
      </c>
      <c r="Z193" s="21">
        <v>476.44813650193316</v>
      </c>
      <c r="AA193" s="21">
        <v>578.09121239068224</v>
      </c>
      <c r="AB193" s="21">
        <v>659.57200195490896</v>
      </c>
      <c r="AC193" s="21">
        <v>727.15124822361906</v>
      </c>
      <c r="AD193" s="21">
        <v>783.90225263490333</v>
      </c>
      <c r="AE193" s="21">
        <v>830.42948363807409</v>
      </c>
      <c r="AF193" s="21">
        <v>867.5442509024964</v>
      </c>
      <c r="AG193" s="21">
        <v>898.97754042689371</v>
      </c>
      <c r="AH193" s="21">
        <v>925.59740751391166</v>
      </c>
      <c r="AI193" s="21">
        <v>6510.9018891076057</v>
      </c>
      <c r="AJ193" s="21">
        <v>7899.9053170097295</v>
      </c>
      <c r="AK193" s="21">
        <v>9013.3810262332263</v>
      </c>
      <c r="AL193" s="21">
        <v>9936.8851990607054</v>
      </c>
      <c r="AM193" s="21">
        <v>10712.416035518676</v>
      </c>
      <c r="AN193" s="21">
        <v>11348.233899048637</v>
      </c>
      <c r="AO193" s="21">
        <v>11855.425741732517</v>
      </c>
      <c r="AP193" s="21">
        <v>12284.977351794138</v>
      </c>
      <c r="AQ193" s="21">
        <v>12648.751138752701</v>
      </c>
    </row>
    <row r="194" spans="1:43" x14ac:dyDescent="0.25">
      <c r="A194" s="17" t="s">
        <v>273</v>
      </c>
      <c r="B194" s="8" t="s">
        <v>40</v>
      </c>
      <c r="C194" s="8" t="s">
        <v>61</v>
      </c>
      <c r="D194" s="8" t="str">
        <f t="shared" si="14"/>
        <v>Week_48-generic-refi</v>
      </c>
      <c r="E194" s="8" t="str">
        <f t="shared" si="15"/>
        <v>FiFi-tv.fifi</v>
      </c>
      <c r="H194" s="18">
        <f t="shared" si="16"/>
        <v>5.7091597585954825E-3</v>
      </c>
      <c r="I194" s="6">
        <f t="shared" si="16"/>
        <v>3.15</v>
      </c>
      <c r="J194" s="6">
        <f t="shared" si="20"/>
        <v>108.82230307802553</v>
      </c>
      <c r="K194" s="18">
        <f t="shared" si="20"/>
        <v>0.65</v>
      </c>
      <c r="L194" s="35">
        <f>Data!BL62</f>
        <v>2385.2246421647269</v>
      </c>
      <c r="Q194" s="21">
        <v>0</v>
      </c>
      <c r="R194" s="21">
        <v>0</v>
      </c>
      <c r="S194" s="21">
        <v>0</v>
      </c>
      <c r="T194" s="21">
        <v>0</v>
      </c>
      <c r="U194" s="21">
        <v>0</v>
      </c>
      <c r="V194" s="21">
        <v>0</v>
      </c>
      <c r="W194" s="21">
        <v>0</v>
      </c>
      <c r="X194" s="21">
        <v>0</v>
      </c>
      <c r="Y194" s="21">
        <v>0</v>
      </c>
      <c r="Z194" s="21">
        <v>287.48985403843079</v>
      </c>
      <c r="AA194" s="21">
        <v>349.58488070988579</v>
      </c>
      <c r="AB194" s="21">
        <v>399.41347237231196</v>
      </c>
      <c r="AC194" s="21">
        <v>440.77891735620119</v>
      </c>
      <c r="AD194" s="21">
        <v>475.54581473633573</v>
      </c>
      <c r="AE194" s="21">
        <v>504.07125558615968</v>
      </c>
      <c r="AF194" s="21">
        <v>526.8412470314305</v>
      </c>
      <c r="AG194" s="21">
        <v>546.13696345005712</v>
      </c>
      <c r="AH194" s="21">
        <v>562.48652587201514</v>
      </c>
      <c r="AI194" s="21">
        <v>4671.1424706442021</v>
      </c>
      <c r="AJ194" s="21">
        <v>5680.0640455323528</v>
      </c>
      <c r="AK194" s="21">
        <v>6489.6802719736243</v>
      </c>
      <c r="AL194" s="21">
        <v>7161.787075629768</v>
      </c>
      <c r="AM194" s="21">
        <v>7726.6805097582856</v>
      </c>
      <c r="AN194" s="21">
        <v>8190.1625992154304</v>
      </c>
      <c r="AO194" s="21">
        <v>8560.1300001588788</v>
      </c>
      <c r="AP194" s="21">
        <v>8873.6472919813059</v>
      </c>
      <c r="AQ194" s="21">
        <v>9139.2953986287412</v>
      </c>
    </row>
    <row r="195" spans="1:43" x14ac:dyDescent="0.25">
      <c r="A195" s="17" t="s">
        <v>274</v>
      </c>
      <c r="B195" s="8" t="s">
        <v>40</v>
      </c>
      <c r="C195" s="8" t="s">
        <v>61</v>
      </c>
      <c r="D195" s="8" t="str">
        <f t="shared" si="14"/>
        <v>Week_49-generic-refi</v>
      </c>
      <c r="E195" s="8" t="str">
        <f t="shared" si="15"/>
        <v>FiFi-tv.fifi</v>
      </c>
      <c r="H195" s="18">
        <f t="shared" si="16"/>
        <v>5.7091597585954825E-3</v>
      </c>
      <c r="I195" s="6">
        <f t="shared" si="16"/>
        <v>3.15</v>
      </c>
      <c r="J195" s="6">
        <f t="shared" si="20"/>
        <v>108.82230307802553</v>
      </c>
      <c r="K195" s="18">
        <f t="shared" si="20"/>
        <v>0.65</v>
      </c>
      <c r="L195" s="35">
        <f>Data!BL63</f>
        <v>2385.2246421647269</v>
      </c>
      <c r="Q195" s="21">
        <v>0</v>
      </c>
      <c r="R195" s="21">
        <v>0</v>
      </c>
      <c r="S195" s="21">
        <v>0</v>
      </c>
      <c r="T195" s="21">
        <v>0</v>
      </c>
      <c r="U195" s="21">
        <v>0</v>
      </c>
      <c r="V195" s="21">
        <v>0</v>
      </c>
      <c r="W195" s="21">
        <v>0</v>
      </c>
      <c r="X195" s="21">
        <v>0</v>
      </c>
      <c r="Y195" s="21">
        <v>0</v>
      </c>
      <c r="Z195" s="21">
        <v>260.72567420974229</v>
      </c>
      <c r="AA195" s="21">
        <v>359.30808750464041</v>
      </c>
      <c r="AB195" s="21">
        <v>434.70828338769115</v>
      </c>
      <c r="AC195" s="21">
        <v>497.21366813429847</v>
      </c>
      <c r="AD195" s="21">
        <v>549.68290016043159</v>
      </c>
      <c r="AE195" s="21">
        <v>592.68303354645968</v>
      </c>
      <c r="AF195" s="21">
        <v>626.97293620968537</v>
      </c>
      <c r="AG195" s="21">
        <v>656.00511480065495</v>
      </c>
      <c r="AH195" s="21">
        <v>680.58512816465043</v>
      </c>
      <c r="AI195" s="21">
        <v>3777.897337401701</v>
      </c>
      <c r="AJ195" s="21">
        <v>5206.3498203812733</v>
      </c>
      <c r="AK195" s="21">
        <v>6298.893545235127</v>
      </c>
      <c r="AL195" s="21">
        <v>7204.5923312223986</v>
      </c>
      <c r="AM195" s="21">
        <v>7964.867944921948</v>
      </c>
      <c r="AN195" s="21">
        <v>8587.9369615018404</v>
      </c>
      <c r="AO195" s="21">
        <v>9084.7953256188757</v>
      </c>
      <c r="AP195" s="21">
        <v>9505.4696244973256</v>
      </c>
      <c r="AQ195" s="21">
        <v>9861.6323511739265</v>
      </c>
    </row>
    <row r="196" spans="1:43" x14ac:dyDescent="0.25">
      <c r="A196" s="17" t="s">
        <v>275</v>
      </c>
      <c r="B196" s="8" t="s">
        <v>40</v>
      </c>
      <c r="C196" s="8" t="s">
        <v>61</v>
      </c>
      <c r="D196" s="8" t="str">
        <f t="shared" si="14"/>
        <v>Week_50-generic-refi</v>
      </c>
      <c r="E196" s="8" t="str">
        <f t="shared" si="15"/>
        <v>FiFi-tv.fifi</v>
      </c>
      <c r="H196" s="18">
        <f t="shared" si="16"/>
        <v>5.7091597585954825E-3</v>
      </c>
      <c r="I196" s="6">
        <f t="shared" si="16"/>
        <v>3.15</v>
      </c>
      <c r="J196" s="6">
        <f t="shared" si="20"/>
        <v>108.82230307802553</v>
      </c>
      <c r="K196" s="18">
        <f t="shared" si="20"/>
        <v>0.65</v>
      </c>
      <c r="L196" s="35">
        <f>Data!BL64</f>
        <v>2011.4207803329416</v>
      </c>
      <c r="Q196" s="21">
        <v>0</v>
      </c>
      <c r="R196" s="21">
        <v>0</v>
      </c>
      <c r="S196" s="21">
        <v>0</v>
      </c>
      <c r="T196" s="21">
        <v>0</v>
      </c>
      <c r="U196" s="21">
        <v>0</v>
      </c>
      <c r="V196" s="21">
        <v>0</v>
      </c>
      <c r="W196" s="21">
        <v>0</v>
      </c>
      <c r="X196" s="21">
        <v>0</v>
      </c>
      <c r="Y196" s="21">
        <v>0</v>
      </c>
      <c r="Z196" s="21">
        <v>556.05203805304541</v>
      </c>
      <c r="AA196" s="21">
        <v>667.56970681214398</v>
      </c>
      <c r="AB196" s="21">
        <v>756.85882813727085</v>
      </c>
      <c r="AC196" s="21">
        <v>830.83413531764256</v>
      </c>
      <c r="AD196" s="21">
        <v>892.89433675330565</v>
      </c>
      <c r="AE196" s="21">
        <v>943.72853041786243</v>
      </c>
      <c r="AF196" s="21">
        <v>984.2470161925711</v>
      </c>
      <c r="AG196" s="21">
        <v>1018.5393376360173</v>
      </c>
      <c r="AH196" s="21">
        <v>1047.562414608054</v>
      </c>
      <c r="AI196" s="21">
        <v>7205.4173495499554</v>
      </c>
      <c r="AJ196" s="21">
        <v>8650.4823619391718</v>
      </c>
      <c r="AK196" s="21">
        <v>9807.5060573738883</v>
      </c>
      <c r="AL196" s="21">
        <v>10766.090731682536</v>
      </c>
      <c r="AM196" s="21">
        <v>11570.277429220425</v>
      </c>
      <c r="AN196" s="21">
        <v>12228.995599310178</v>
      </c>
      <c r="AO196" s="21">
        <v>12754.041063401666</v>
      </c>
      <c r="AP196" s="21">
        <v>13198.406825912152</v>
      </c>
      <c r="AQ196" s="21">
        <v>13574.49281794243</v>
      </c>
    </row>
    <row r="197" spans="1:43" x14ac:dyDescent="0.25">
      <c r="A197" s="17" t="s">
        <v>276</v>
      </c>
      <c r="B197" s="8" t="s">
        <v>40</v>
      </c>
      <c r="C197" s="8" t="s">
        <v>61</v>
      </c>
      <c r="D197" s="8" t="str">
        <f t="shared" si="14"/>
        <v>Week_51-generic-refi</v>
      </c>
      <c r="E197" s="8" t="str">
        <f t="shared" si="15"/>
        <v>FiFi-tv.fifi</v>
      </c>
      <c r="H197" s="18">
        <f t="shared" si="16"/>
        <v>5.7091597585954825E-3</v>
      </c>
      <c r="I197" s="6">
        <f t="shared" si="16"/>
        <v>3.15</v>
      </c>
      <c r="J197" s="6">
        <f t="shared" si="20"/>
        <v>108.82230307802553</v>
      </c>
      <c r="K197" s="18">
        <f t="shared" si="20"/>
        <v>0.65</v>
      </c>
      <c r="L197" s="35">
        <f>Data!BL65</f>
        <v>2011.4207803329416</v>
      </c>
      <c r="Q197" s="21">
        <v>0</v>
      </c>
      <c r="R197" s="21">
        <v>0</v>
      </c>
      <c r="S197" s="21">
        <v>0</v>
      </c>
      <c r="T197" s="21">
        <v>0</v>
      </c>
      <c r="U197" s="21">
        <v>0</v>
      </c>
      <c r="V197" s="21">
        <v>0</v>
      </c>
      <c r="W197" s="21">
        <v>0</v>
      </c>
      <c r="X197" s="21">
        <v>0</v>
      </c>
      <c r="Y197" s="21">
        <v>0</v>
      </c>
      <c r="Z197" s="21">
        <v>578.87625106717576</v>
      </c>
      <c r="AA197" s="21">
        <v>677.19509564363102</v>
      </c>
      <c r="AB197" s="21">
        <v>755.99839791697809</v>
      </c>
      <c r="AC197" s="21">
        <v>821.34874065214433</v>
      </c>
      <c r="AD197" s="21">
        <v>876.22002878414253</v>
      </c>
      <c r="AE197" s="21">
        <v>921.20099284847151</v>
      </c>
      <c r="AF197" s="21">
        <v>957.07848821759978</v>
      </c>
      <c r="AG197" s="21">
        <v>987.46124572786209</v>
      </c>
      <c r="AH197" s="21">
        <v>1013.1893242416961</v>
      </c>
      <c r="AI197" s="21">
        <v>7782.5626424164275</v>
      </c>
      <c r="AJ197" s="21">
        <v>9104.3867204221315</v>
      </c>
      <c r="AK197" s="21">
        <v>10163.838779892492</v>
      </c>
      <c r="AL197" s="21">
        <v>11042.425757855757</v>
      </c>
      <c r="AM197" s="21">
        <v>11780.129604524362</v>
      </c>
      <c r="AN197" s="21">
        <v>12384.865366099591</v>
      </c>
      <c r="AO197" s="21">
        <v>12867.211730540175</v>
      </c>
      <c r="AP197" s="21">
        <v>13275.685412328037</v>
      </c>
      <c r="AQ197" s="21">
        <v>13621.580380956981</v>
      </c>
    </row>
    <row r="198" spans="1:43" x14ac:dyDescent="0.25">
      <c r="A198" s="17" t="s">
        <v>277</v>
      </c>
      <c r="B198" s="8" t="s">
        <v>40</v>
      </c>
      <c r="C198" s="8" t="s">
        <v>61</v>
      </c>
      <c r="D198" s="8" t="str">
        <f t="shared" si="14"/>
        <v>Week_52-generic-refi</v>
      </c>
      <c r="E198" s="8" t="str">
        <f t="shared" si="15"/>
        <v>FiFi-tv.fifi</v>
      </c>
      <c r="H198" s="18">
        <f t="shared" si="16"/>
        <v>5.7091597585954825E-3</v>
      </c>
      <c r="I198" s="6">
        <f t="shared" si="16"/>
        <v>3.15</v>
      </c>
      <c r="J198" s="6">
        <f t="shared" si="20"/>
        <v>108.82230307802553</v>
      </c>
      <c r="K198" s="18">
        <f t="shared" si="20"/>
        <v>0.65</v>
      </c>
      <c r="L198" s="35">
        <f>Data!BL66</f>
        <v>2011.4207803329416</v>
      </c>
      <c r="Q198" s="21">
        <v>0</v>
      </c>
      <c r="R198" s="21">
        <v>0</v>
      </c>
      <c r="S198" s="21">
        <v>0</v>
      </c>
      <c r="T198" s="21">
        <v>0</v>
      </c>
      <c r="U198" s="21">
        <v>0</v>
      </c>
      <c r="V198" s="21">
        <v>0</v>
      </c>
      <c r="W198" s="21">
        <v>0</v>
      </c>
      <c r="X198" s="21">
        <v>0</v>
      </c>
      <c r="Y198" s="21">
        <v>0</v>
      </c>
      <c r="Z198" s="21">
        <v>308.35297329756042</v>
      </c>
      <c r="AA198" s="21">
        <v>384.62096099306086</v>
      </c>
      <c r="AB198" s="21">
        <v>445.77250010083208</v>
      </c>
      <c r="AC198" s="21">
        <v>496.49958444832617</v>
      </c>
      <c r="AD198" s="21">
        <v>539.10606274179588</v>
      </c>
      <c r="AE198" s="21">
        <v>574.04210444263174</v>
      </c>
      <c r="AF198" s="21">
        <v>601.91428309884463</v>
      </c>
      <c r="AG198" s="21">
        <v>625.52249887258643</v>
      </c>
      <c r="AH198" s="21">
        <v>645.51763543750837</v>
      </c>
      <c r="AI198" s="21">
        <v>4234.6291879618675</v>
      </c>
      <c r="AJ198" s="21">
        <v>5282.0218670355998</v>
      </c>
      <c r="AK198" s="21">
        <v>6121.8194847633486</v>
      </c>
      <c r="AL198" s="21">
        <v>6818.457463314021</v>
      </c>
      <c r="AM198" s="21">
        <v>7403.5746900050162</v>
      </c>
      <c r="AN198" s="21">
        <v>7883.3533680443852</v>
      </c>
      <c r="AO198" s="21">
        <v>8266.1236069932074</v>
      </c>
      <c r="AP198" s="21">
        <v>8590.3365974569497</v>
      </c>
      <c r="AQ198" s="21">
        <v>8864.9309625107726</v>
      </c>
    </row>
    <row r="200" spans="1:43" x14ac:dyDescent="0.25">
      <c r="A200" s="16" t="s">
        <v>328</v>
      </c>
      <c r="B200" s="8" t="s">
        <v>40</v>
      </c>
      <c r="C200" s="8" t="s">
        <v>62</v>
      </c>
      <c r="E200" s="8" t="str">
        <f>IF(RIGHT(A200,3)="old","Initial",B200&amp;"-"&amp;C200)</f>
        <v>Initial</v>
      </c>
      <c r="F200" s="21">
        <f t="shared" ref="F200:G215" si="21">F2</f>
        <v>393432.46859552251</v>
      </c>
      <c r="G200" s="19">
        <f t="shared" si="21"/>
        <v>6.2941960634324765</v>
      </c>
      <c r="H200" s="25">
        <f>VLOOKUP(C200,parms,3,FALSE)</f>
        <v>8.6056724656215413E-3</v>
      </c>
      <c r="I200" s="42">
        <f>VLOOKUP(C200,parms,8,FALSE)</f>
        <v>3.39</v>
      </c>
      <c r="J200" s="27">
        <f>VLOOKUP(C200,parms,4,FALSE)</f>
        <v>1289611.991400274</v>
      </c>
      <c r="K200" s="25">
        <f>VLOOKUP(C200,parms,6,FALSE)</f>
        <v>0.3</v>
      </c>
      <c r="L200" s="35">
        <f>Data!BM2</f>
        <v>8.2011922934080266E-3</v>
      </c>
      <c r="M200" s="39">
        <f>VLOOKUP(C200,Data!$CB$2:$EB$22,1+VALUE(MID(A200,6,2)),FALSE)</f>
        <v>58461.900151000023</v>
      </c>
      <c r="Q200" s="21">
        <v>58461.900151000023</v>
      </c>
      <c r="R200" s="21">
        <v>58461.900151000023</v>
      </c>
      <c r="S200" s="21">
        <v>58461.900151000023</v>
      </c>
      <c r="T200" s="21">
        <v>58461.900151000023</v>
      </c>
      <c r="U200" s="21">
        <v>58461.900151000023</v>
      </c>
      <c r="V200" s="21">
        <v>58461.900151000023</v>
      </c>
      <c r="W200" s="21">
        <v>58461.900151000023</v>
      </c>
      <c r="X200" s="21">
        <v>58461.900151000023</v>
      </c>
      <c r="Y200" s="21">
        <v>58461.900151000023</v>
      </c>
      <c r="Z200" s="21">
        <v>3372.2908898722462</v>
      </c>
      <c r="AA200" s="21">
        <v>3372.2908898722462</v>
      </c>
      <c r="AB200" s="21">
        <v>3372.2908898722462</v>
      </c>
      <c r="AC200" s="21">
        <v>3372.2908898722462</v>
      </c>
      <c r="AD200" s="21">
        <v>3372.2908898722462</v>
      </c>
      <c r="AE200" s="21">
        <v>3372.2908898722462</v>
      </c>
      <c r="AF200" s="21">
        <v>3372.2908898722462</v>
      </c>
      <c r="AG200" s="21">
        <v>3372.2908898722462</v>
      </c>
      <c r="AH200" s="21">
        <v>3372.2908898722462</v>
      </c>
      <c r="AI200" s="21">
        <v>13493.765397424679</v>
      </c>
      <c r="AJ200" s="21">
        <v>13493.765397424679</v>
      </c>
      <c r="AK200" s="21">
        <v>13493.765397424679</v>
      </c>
      <c r="AL200" s="21">
        <v>13493.765397424679</v>
      </c>
      <c r="AM200" s="21">
        <v>13493.765397424679</v>
      </c>
      <c r="AN200" s="21">
        <v>13493.765397424679</v>
      </c>
      <c r="AO200" s="21">
        <v>13493.765397424679</v>
      </c>
      <c r="AP200" s="21">
        <v>13493.765397424679</v>
      </c>
      <c r="AQ200" s="21">
        <v>13493.765397424679</v>
      </c>
    </row>
    <row r="201" spans="1:43" x14ac:dyDescent="0.25">
      <c r="A201" s="16" t="s">
        <v>316</v>
      </c>
      <c r="B201" s="8" t="s">
        <v>40</v>
      </c>
      <c r="C201" s="8" t="s">
        <v>62</v>
      </c>
      <c r="E201" s="8" t="str">
        <f t="shared" ref="E201:E264" si="22">IF(RIGHT(A201,3)="old","Initial",B201&amp;"-"&amp;C201)</f>
        <v>Initial</v>
      </c>
      <c r="F201" s="21">
        <f t="shared" si="21"/>
        <v>228081.015200244</v>
      </c>
      <c r="G201" s="19">
        <f t="shared" si="21"/>
        <v>7.9971814637423746</v>
      </c>
      <c r="H201" s="18">
        <f t="shared" ref="H201:I264" si="23">H200</f>
        <v>8.6056724656215413E-3</v>
      </c>
      <c r="I201" s="6">
        <f>I200</f>
        <v>3.39</v>
      </c>
      <c r="J201" s="6">
        <f t="shared" ref="J201:K216" si="24">J200</f>
        <v>1289611.991400274</v>
      </c>
      <c r="K201" s="18">
        <f t="shared" si="24"/>
        <v>0.3</v>
      </c>
      <c r="L201" s="35">
        <f>Data!BM3</f>
        <v>9.7059982188039962E-3</v>
      </c>
      <c r="M201" s="39">
        <f>VLOOKUP(C201,Data!$CB$2:$EB$22,1+VALUE(MID(A201,6,2)),FALSE)</f>
        <v>61013.154124999979</v>
      </c>
      <c r="Q201" s="21">
        <v>61013.154124999979</v>
      </c>
      <c r="R201" s="21">
        <v>61013.154124999979</v>
      </c>
      <c r="S201" s="21">
        <v>61013.154124999979</v>
      </c>
      <c r="T201" s="21">
        <v>61013.154124999979</v>
      </c>
      <c r="U201" s="21">
        <v>61013.154124999979</v>
      </c>
      <c r="V201" s="21">
        <v>61013.154124999979</v>
      </c>
      <c r="W201" s="21">
        <v>61013.154124999979</v>
      </c>
      <c r="X201" s="21">
        <v>61013.154124999979</v>
      </c>
      <c r="Y201" s="21">
        <v>61013.154124999979</v>
      </c>
      <c r="Z201" s="21">
        <v>1959.9345544491073</v>
      </c>
      <c r="AA201" s="21">
        <v>1959.9345544491073</v>
      </c>
      <c r="AB201" s="21">
        <v>1959.9345544491073</v>
      </c>
      <c r="AC201" s="21">
        <v>1959.9345544491073</v>
      </c>
      <c r="AD201" s="21">
        <v>1959.9345544491073</v>
      </c>
      <c r="AE201" s="21">
        <v>1959.9345544491073</v>
      </c>
      <c r="AF201" s="21">
        <v>1959.9345544491073</v>
      </c>
      <c r="AG201" s="21">
        <v>1959.9345544491073</v>
      </c>
      <c r="AH201" s="21">
        <v>1959.9345544491073</v>
      </c>
      <c r="AI201" s="21">
        <v>-7878.455865328724</v>
      </c>
      <c r="AJ201" s="21">
        <v>-7878.455865328724</v>
      </c>
      <c r="AK201" s="21">
        <v>-7878.455865328724</v>
      </c>
      <c r="AL201" s="21">
        <v>-7878.455865328724</v>
      </c>
      <c r="AM201" s="21">
        <v>-7878.455865328724</v>
      </c>
      <c r="AN201" s="21">
        <v>-7878.455865328724</v>
      </c>
      <c r="AO201" s="21">
        <v>-7878.455865328724</v>
      </c>
      <c r="AP201" s="21">
        <v>-7878.455865328724</v>
      </c>
      <c r="AQ201" s="21">
        <v>-7878.455865328724</v>
      </c>
    </row>
    <row r="202" spans="1:43" x14ac:dyDescent="0.25">
      <c r="A202" s="16" t="s">
        <v>317</v>
      </c>
      <c r="B202" s="8" t="s">
        <v>40</v>
      </c>
      <c r="C202" s="8" t="s">
        <v>62</v>
      </c>
      <c r="E202" s="8" t="str">
        <f t="shared" si="22"/>
        <v>Initial</v>
      </c>
      <c r="F202" s="21">
        <f t="shared" si="21"/>
        <v>317634.99002545653</v>
      </c>
      <c r="G202" s="19">
        <f t="shared" si="21"/>
        <v>6.7548152855074779</v>
      </c>
      <c r="H202" s="18">
        <f t="shared" si="23"/>
        <v>8.6056724656215413E-3</v>
      </c>
      <c r="I202" s="6">
        <f t="shared" si="23"/>
        <v>3.39</v>
      </c>
      <c r="J202" s="6">
        <f t="shared" si="24"/>
        <v>1289611.991400274</v>
      </c>
      <c r="K202" s="18">
        <f t="shared" si="24"/>
        <v>0.3</v>
      </c>
      <c r="L202" s="35">
        <f>Data!BM4</f>
        <v>9.7059982188039962E-3</v>
      </c>
      <c r="M202" s="39">
        <f>VLOOKUP(C202,Data!$CB$2:$EB$22,1+VALUE(MID(A202,6,2)),FALSE)</f>
        <v>60961.623980000011</v>
      </c>
      <c r="Q202" s="21">
        <v>60961.623980000011</v>
      </c>
      <c r="R202" s="21">
        <v>60961.623980000011</v>
      </c>
      <c r="S202" s="21">
        <v>60961.623980000011</v>
      </c>
      <c r="T202" s="21">
        <v>60961.623980000011</v>
      </c>
      <c r="U202" s="21">
        <v>60961.623980000011</v>
      </c>
      <c r="V202" s="21">
        <v>60961.623980000011</v>
      </c>
      <c r="W202" s="21">
        <v>60961.623980000011</v>
      </c>
      <c r="X202" s="21">
        <v>60961.623980000011</v>
      </c>
      <c r="Y202" s="21">
        <v>60961.623980000011</v>
      </c>
      <c r="Z202" s="21">
        <v>2730.5085919891544</v>
      </c>
      <c r="AA202" s="21">
        <v>2730.5085919891544</v>
      </c>
      <c r="AB202" s="21">
        <v>2730.5085919891544</v>
      </c>
      <c r="AC202" s="21">
        <v>2730.5085919891544</v>
      </c>
      <c r="AD202" s="21">
        <v>2730.5085919891544</v>
      </c>
      <c r="AE202" s="21">
        <v>2730.5085919891544</v>
      </c>
      <c r="AF202" s="21">
        <v>2730.5085919891544</v>
      </c>
      <c r="AG202" s="21">
        <v>2730.5085919891544</v>
      </c>
      <c r="AH202" s="21">
        <v>2730.5085919891544</v>
      </c>
      <c r="AI202" s="21">
        <v>1563.8112011408739</v>
      </c>
      <c r="AJ202" s="21">
        <v>1563.8112011408739</v>
      </c>
      <c r="AK202" s="21">
        <v>1563.8112011408739</v>
      </c>
      <c r="AL202" s="21">
        <v>1563.8112011408739</v>
      </c>
      <c r="AM202" s="21">
        <v>1563.8112011408739</v>
      </c>
      <c r="AN202" s="21">
        <v>1563.8112011408739</v>
      </c>
      <c r="AO202" s="21">
        <v>1563.8112011408739</v>
      </c>
      <c r="AP202" s="21">
        <v>1563.8112011408739</v>
      </c>
      <c r="AQ202" s="21">
        <v>1563.8112011408739</v>
      </c>
    </row>
    <row r="203" spans="1:43" x14ac:dyDescent="0.25">
      <c r="A203" s="16" t="s">
        <v>318</v>
      </c>
      <c r="B203" s="8" t="s">
        <v>40</v>
      </c>
      <c r="C203" s="8" t="s">
        <v>62</v>
      </c>
      <c r="E203" s="8" t="str">
        <f t="shared" si="22"/>
        <v>Initial</v>
      </c>
      <c r="F203" s="21">
        <f t="shared" si="21"/>
        <v>322486.62248072354</v>
      </c>
      <c r="G203" s="19">
        <f t="shared" si="21"/>
        <v>6.9739033911176911</v>
      </c>
      <c r="H203" s="18">
        <f t="shared" si="23"/>
        <v>8.6056724656215413E-3</v>
      </c>
      <c r="I203" s="6">
        <f t="shared" si="23"/>
        <v>3.39</v>
      </c>
      <c r="J203" s="6">
        <f t="shared" si="24"/>
        <v>1289611.991400274</v>
      </c>
      <c r="K203" s="18">
        <f t="shared" si="24"/>
        <v>0.3</v>
      </c>
      <c r="L203" s="35">
        <f>Data!BM5</f>
        <v>9.7059982188039962E-3</v>
      </c>
      <c r="M203" s="39">
        <f>VLOOKUP(C203,Data!$CB$2:$EB$22,1+VALUE(MID(A203,6,2)),FALSE)</f>
        <v>11255.507248</v>
      </c>
      <c r="Q203" s="21">
        <v>11255.507248</v>
      </c>
      <c r="R203" s="21">
        <v>11255.507248</v>
      </c>
      <c r="S203" s="21">
        <v>11255.507248</v>
      </c>
      <c r="T203" s="21">
        <v>11255.507248</v>
      </c>
      <c r="U203" s="21">
        <v>11255.507248</v>
      </c>
      <c r="V203" s="21">
        <v>11255.507248</v>
      </c>
      <c r="W203" s="21">
        <v>11255.507248</v>
      </c>
      <c r="X203" s="21">
        <v>11255.507248</v>
      </c>
      <c r="Y203" s="21">
        <v>11255.507248</v>
      </c>
      <c r="Z203" s="21">
        <v>2629.7072767943896</v>
      </c>
      <c r="AA203" s="21">
        <v>2629.7072767943896</v>
      </c>
      <c r="AB203" s="21">
        <v>2629.7072767943896</v>
      </c>
      <c r="AC203" s="21">
        <v>2629.7072767943896</v>
      </c>
      <c r="AD203" s="21">
        <v>2629.7072767943896</v>
      </c>
      <c r="AE203" s="21">
        <v>2629.7072767943896</v>
      </c>
      <c r="AF203" s="21">
        <v>2629.7072767943896</v>
      </c>
      <c r="AG203" s="21">
        <v>2629.7072767943896</v>
      </c>
      <c r="AH203" s="21">
        <v>2629.7072767943896</v>
      </c>
      <c r="AI203" s="21">
        <v>50914.802791010261</v>
      </c>
      <c r="AJ203" s="21">
        <v>50914.802791010261</v>
      </c>
      <c r="AK203" s="21">
        <v>50914.802791010261</v>
      </c>
      <c r="AL203" s="21">
        <v>50914.802791010261</v>
      </c>
      <c r="AM203" s="21">
        <v>50914.802791010261</v>
      </c>
      <c r="AN203" s="21">
        <v>50914.802791010261</v>
      </c>
      <c r="AO203" s="21">
        <v>50914.802791010261</v>
      </c>
      <c r="AP203" s="21">
        <v>50914.802791010261</v>
      </c>
      <c r="AQ203" s="21">
        <v>50914.802791010261</v>
      </c>
    </row>
    <row r="204" spans="1:43" x14ac:dyDescent="0.25">
      <c r="A204" s="16" t="s">
        <v>319</v>
      </c>
      <c r="B204" s="8" t="s">
        <v>40</v>
      </c>
      <c r="C204" s="8" t="s">
        <v>62</v>
      </c>
      <c r="E204" s="8" t="str">
        <f t="shared" si="22"/>
        <v>Initial</v>
      </c>
      <c r="F204" s="21">
        <f t="shared" si="21"/>
        <v>401386.27962260752</v>
      </c>
      <c r="G204" s="19">
        <f t="shared" si="21"/>
        <v>6.2238891290728731</v>
      </c>
      <c r="H204" s="18">
        <f t="shared" si="23"/>
        <v>8.6056724656215413E-3</v>
      </c>
      <c r="I204" s="6">
        <f t="shared" si="23"/>
        <v>3.39</v>
      </c>
      <c r="J204" s="6">
        <f t="shared" si="24"/>
        <v>1289611.991400274</v>
      </c>
      <c r="K204" s="18">
        <f t="shared" si="24"/>
        <v>0.3</v>
      </c>
      <c r="L204" s="35">
        <f>Data!BM6</f>
        <v>9.7059982188039962E-3</v>
      </c>
      <c r="M204" s="39">
        <f>VLOOKUP(C204,Data!$CB$2:$EB$22,1+VALUE(MID(A204,6,2)),FALSE)</f>
        <v>6016.5490659999996</v>
      </c>
      <c r="Q204" s="21">
        <v>6016.5490659999996</v>
      </c>
      <c r="R204" s="21">
        <v>6016.5490659999996</v>
      </c>
      <c r="S204" s="21">
        <v>6016.5490659999996</v>
      </c>
      <c r="T204" s="21">
        <v>6016.5490659999996</v>
      </c>
      <c r="U204" s="21">
        <v>6016.5490659999996</v>
      </c>
      <c r="V204" s="21">
        <v>6016.5490659999996</v>
      </c>
      <c r="W204" s="21">
        <v>6016.5490659999996</v>
      </c>
      <c r="X204" s="21">
        <v>6016.5490659999996</v>
      </c>
      <c r="Y204" s="21">
        <v>6016.5490659999996</v>
      </c>
      <c r="Z204" s="21">
        <v>2572.1947074226337</v>
      </c>
      <c r="AA204" s="21">
        <v>2572.1947074226337</v>
      </c>
      <c r="AB204" s="21">
        <v>2572.1947074226337</v>
      </c>
      <c r="AC204" s="21">
        <v>2572.1947074226337</v>
      </c>
      <c r="AD204" s="21">
        <v>2572.1947074226337</v>
      </c>
      <c r="AE204" s="21">
        <v>2572.1947074226337</v>
      </c>
      <c r="AF204" s="21">
        <v>2572.1947074226337</v>
      </c>
      <c r="AG204" s="21">
        <v>2572.1947074226337</v>
      </c>
      <c r="AH204" s="21">
        <v>2572.1947074226337</v>
      </c>
      <c r="AI204" s="21">
        <v>48254.146290340264</v>
      </c>
      <c r="AJ204" s="21">
        <v>48254.146290340264</v>
      </c>
      <c r="AK204" s="21">
        <v>48254.146290340264</v>
      </c>
      <c r="AL204" s="21">
        <v>48254.146290340264</v>
      </c>
      <c r="AM204" s="21">
        <v>48254.146290340264</v>
      </c>
      <c r="AN204" s="21">
        <v>48254.146290340264</v>
      </c>
      <c r="AO204" s="21">
        <v>48254.146290340264</v>
      </c>
      <c r="AP204" s="21">
        <v>48254.146290340264</v>
      </c>
      <c r="AQ204" s="21">
        <v>48254.146290340264</v>
      </c>
    </row>
    <row r="205" spans="1:43" x14ac:dyDescent="0.25">
      <c r="A205" s="16" t="s">
        <v>320</v>
      </c>
      <c r="B205" s="8" t="s">
        <v>40</v>
      </c>
      <c r="C205" s="8" t="s">
        <v>62</v>
      </c>
      <c r="E205" s="8" t="str">
        <f t="shared" si="22"/>
        <v>Initial</v>
      </c>
      <c r="F205" s="21">
        <f t="shared" si="21"/>
        <v>309588.89609523199</v>
      </c>
      <c r="G205" s="19">
        <f t="shared" si="21"/>
        <v>6.9990429098927924</v>
      </c>
      <c r="H205" s="18">
        <f t="shared" si="23"/>
        <v>8.6056724656215413E-3</v>
      </c>
      <c r="I205" s="6">
        <f t="shared" si="23"/>
        <v>3.39</v>
      </c>
      <c r="J205" s="6">
        <f t="shared" si="24"/>
        <v>1289611.991400274</v>
      </c>
      <c r="K205" s="18">
        <f t="shared" si="24"/>
        <v>0.3</v>
      </c>
      <c r="L205" s="35">
        <f>Data!BM7</f>
        <v>8.3516728859476235E-3</v>
      </c>
      <c r="M205" s="39">
        <f>VLOOKUP(C205,Data!$CB$2:$EB$22,1+VALUE(MID(A205,6,2)),FALSE)</f>
        <v>6902.1493109999983</v>
      </c>
      <c r="Q205" s="21">
        <v>6902.1493109999983</v>
      </c>
      <c r="R205" s="21">
        <v>6902.1493109999983</v>
      </c>
      <c r="S205" s="21">
        <v>6902.1493109999983</v>
      </c>
      <c r="T205" s="21">
        <v>6902.1493109999983</v>
      </c>
      <c r="U205" s="21">
        <v>6902.1493109999983</v>
      </c>
      <c r="V205" s="21">
        <v>6902.1493109999983</v>
      </c>
      <c r="W205" s="21">
        <v>6902.1493109999983</v>
      </c>
      <c r="X205" s="21">
        <v>6902.1493109999983</v>
      </c>
      <c r="Y205" s="21">
        <v>6902.1493109999983</v>
      </c>
      <c r="Z205" s="21">
        <v>1732.2709014138511</v>
      </c>
      <c r="AA205" s="21">
        <v>1732.2709014138511</v>
      </c>
      <c r="AB205" s="21">
        <v>1732.2709014138511</v>
      </c>
      <c r="AC205" s="21">
        <v>1732.2709014138511</v>
      </c>
      <c r="AD205" s="21">
        <v>1732.2709014138511</v>
      </c>
      <c r="AE205" s="21">
        <v>1732.2709014138511</v>
      </c>
      <c r="AF205" s="21">
        <v>1732.2709014138511</v>
      </c>
      <c r="AG205" s="21">
        <v>1732.2709014138511</v>
      </c>
      <c r="AH205" s="21">
        <v>1732.2709014138511</v>
      </c>
      <c r="AI205" s="21">
        <v>34199.018765178771</v>
      </c>
      <c r="AJ205" s="21">
        <v>34199.018765178771</v>
      </c>
      <c r="AK205" s="21">
        <v>34199.018765178771</v>
      </c>
      <c r="AL205" s="21">
        <v>34199.018765178771</v>
      </c>
      <c r="AM205" s="21">
        <v>34199.018765178771</v>
      </c>
      <c r="AN205" s="21">
        <v>34199.018765178771</v>
      </c>
      <c r="AO205" s="21">
        <v>34199.018765178771</v>
      </c>
      <c r="AP205" s="21">
        <v>34199.018765178771</v>
      </c>
      <c r="AQ205" s="21">
        <v>34199.018765178771</v>
      </c>
    </row>
    <row r="206" spans="1:43" x14ac:dyDescent="0.25">
      <c r="A206" s="16" t="s">
        <v>321</v>
      </c>
      <c r="B206" s="8" t="s">
        <v>40</v>
      </c>
      <c r="C206" s="8" t="s">
        <v>62</v>
      </c>
      <c r="E206" s="8" t="str">
        <f t="shared" si="22"/>
        <v>Initial</v>
      </c>
      <c r="F206" s="21">
        <f t="shared" si="21"/>
        <v>309968.77520157403</v>
      </c>
      <c r="G206" s="19">
        <f t="shared" si="21"/>
        <v>6.9767010399881384</v>
      </c>
      <c r="H206" s="18">
        <f t="shared" si="23"/>
        <v>8.6056724656215413E-3</v>
      </c>
      <c r="I206" s="6">
        <f t="shared" si="23"/>
        <v>3.39</v>
      </c>
      <c r="J206" s="6">
        <f t="shared" si="24"/>
        <v>1289611.991400274</v>
      </c>
      <c r="K206" s="18">
        <f t="shared" si="24"/>
        <v>0.3</v>
      </c>
      <c r="L206" s="35">
        <f>Data!BM8</f>
        <v>8.3516728859476235E-3</v>
      </c>
      <c r="M206" s="39">
        <f>VLOOKUP(C206,Data!$CB$2:$EB$22,1+VALUE(MID(A206,6,2)),FALSE)</f>
        <v>6370.2564680000032</v>
      </c>
      <c r="Q206" s="21">
        <v>6370.2564680000032</v>
      </c>
      <c r="R206" s="21">
        <v>6370.2564680000032</v>
      </c>
      <c r="S206" s="21">
        <v>6370.2564680000032</v>
      </c>
      <c r="T206" s="21">
        <v>6370.2564680000032</v>
      </c>
      <c r="U206" s="21">
        <v>6370.2564680000032</v>
      </c>
      <c r="V206" s="21">
        <v>6370.2564680000032</v>
      </c>
      <c r="W206" s="21">
        <v>6370.2564680000032</v>
      </c>
      <c r="X206" s="21">
        <v>6370.2564680000032</v>
      </c>
      <c r="Y206" s="21">
        <v>6370.2564680000032</v>
      </c>
      <c r="Z206" s="21">
        <v>1590.0767135209551</v>
      </c>
      <c r="AA206" s="21">
        <v>1590.0767135209551</v>
      </c>
      <c r="AB206" s="21">
        <v>1590.0767135209551</v>
      </c>
      <c r="AC206" s="21">
        <v>1590.0767135209551</v>
      </c>
      <c r="AD206" s="21">
        <v>1590.0767135209551</v>
      </c>
      <c r="AE206" s="21">
        <v>1590.0767135209551</v>
      </c>
      <c r="AF206" s="21">
        <v>1590.0767135209551</v>
      </c>
      <c r="AG206" s="21">
        <v>1590.0767135209551</v>
      </c>
      <c r="AH206" s="21">
        <v>1590.0767135209551</v>
      </c>
      <c r="AI206" s="21">
        <v>31236.674160391911</v>
      </c>
      <c r="AJ206" s="21">
        <v>31236.674160391911</v>
      </c>
      <c r="AK206" s="21">
        <v>31236.674160391911</v>
      </c>
      <c r="AL206" s="21">
        <v>31236.674160391911</v>
      </c>
      <c r="AM206" s="21">
        <v>31236.674160391911</v>
      </c>
      <c r="AN206" s="21">
        <v>31236.674160391911</v>
      </c>
      <c r="AO206" s="21">
        <v>31236.674160391911</v>
      </c>
      <c r="AP206" s="21">
        <v>31236.674160391911</v>
      </c>
      <c r="AQ206" s="21">
        <v>31236.674160391911</v>
      </c>
    </row>
    <row r="207" spans="1:43" x14ac:dyDescent="0.25">
      <c r="A207" s="16" t="s">
        <v>322</v>
      </c>
      <c r="B207" s="8" t="s">
        <v>40</v>
      </c>
      <c r="C207" s="8" t="s">
        <v>62</v>
      </c>
      <c r="E207" s="8" t="str">
        <f t="shared" si="22"/>
        <v>Initial</v>
      </c>
      <c r="F207" s="21">
        <f t="shared" si="21"/>
        <v>454180.53004536044</v>
      </c>
      <c r="G207" s="19">
        <f t="shared" si="21"/>
        <v>6.0080329106190753</v>
      </c>
      <c r="H207" s="18">
        <f t="shared" si="23"/>
        <v>8.6056724656215413E-3</v>
      </c>
      <c r="I207" s="6">
        <f t="shared" si="23"/>
        <v>3.39</v>
      </c>
      <c r="J207" s="6">
        <f t="shared" si="24"/>
        <v>1289611.991400274</v>
      </c>
      <c r="K207" s="18">
        <f t="shared" si="24"/>
        <v>0.3</v>
      </c>
      <c r="L207" s="35">
        <f>Data!BM9</f>
        <v>8.3516728859476235E-3</v>
      </c>
      <c r="M207" s="39">
        <f>VLOOKUP(C207,Data!$CB$2:$EB$22,1+VALUE(MID(A207,6,2)),FALSE)</f>
        <v>4014.8051510000009</v>
      </c>
      <c r="Q207" s="21">
        <v>4014.8051510000009</v>
      </c>
      <c r="R207" s="21">
        <v>4014.8051510000009</v>
      </c>
      <c r="S207" s="21">
        <v>4014.8051510000009</v>
      </c>
      <c r="T207" s="21">
        <v>4014.8051510000009</v>
      </c>
      <c r="U207" s="21">
        <v>4014.8051510000009</v>
      </c>
      <c r="V207" s="21">
        <v>4014.8051510000009</v>
      </c>
      <c r="W207" s="21">
        <v>4014.8051510000009</v>
      </c>
      <c r="X207" s="21">
        <v>4014.8051510000009</v>
      </c>
      <c r="Y207" s="21">
        <v>4014.8051510000009</v>
      </c>
      <c r="Z207" s="21">
        <v>1857.3262079011827</v>
      </c>
      <c r="AA207" s="21">
        <v>1857.3262079011827</v>
      </c>
      <c r="AB207" s="21">
        <v>1857.3262079011827</v>
      </c>
      <c r="AC207" s="21">
        <v>1857.3262079011827</v>
      </c>
      <c r="AD207" s="21">
        <v>1857.3262079011827</v>
      </c>
      <c r="AE207" s="21">
        <v>1857.3262079011827</v>
      </c>
      <c r="AF207" s="21">
        <v>1857.3262079011827</v>
      </c>
      <c r="AG207" s="21">
        <v>1857.3262079011827</v>
      </c>
      <c r="AH207" s="21">
        <v>1857.3262079011827</v>
      </c>
      <c r="AI207" s="21">
        <v>33813.787820778896</v>
      </c>
      <c r="AJ207" s="21">
        <v>33813.787820778896</v>
      </c>
      <c r="AK207" s="21">
        <v>33813.787820778896</v>
      </c>
      <c r="AL207" s="21">
        <v>33813.787820778896</v>
      </c>
      <c r="AM207" s="21">
        <v>33813.787820778896</v>
      </c>
      <c r="AN207" s="21">
        <v>33813.787820778896</v>
      </c>
      <c r="AO207" s="21">
        <v>33813.787820778896</v>
      </c>
      <c r="AP207" s="21">
        <v>33813.787820778896</v>
      </c>
      <c r="AQ207" s="21">
        <v>33813.787820778896</v>
      </c>
    </row>
    <row r="208" spans="1:43" x14ac:dyDescent="0.25">
      <c r="A208" s="16" t="s">
        <v>323</v>
      </c>
      <c r="B208" s="8" t="s">
        <v>40</v>
      </c>
      <c r="C208" s="8" t="s">
        <v>62</v>
      </c>
      <c r="E208" s="8" t="str">
        <f t="shared" si="22"/>
        <v>Initial</v>
      </c>
      <c r="F208" s="21">
        <f t="shared" si="21"/>
        <v>455011.73547455797</v>
      </c>
      <c r="G208" s="19">
        <f t="shared" si="21"/>
        <v>6.0449284141776669</v>
      </c>
      <c r="H208" s="18">
        <f t="shared" si="23"/>
        <v>8.6056724656215413E-3</v>
      </c>
      <c r="I208" s="6">
        <f t="shared" si="23"/>
        <v>3.39</v>
      </c>
      <c r="J208" s="6">
        <f t="shared" si="24"/>
        <v>1289611.991400274</v>
      </c>
      <c r="K208" s="18">
        <f t="shared" si="24"/>
        <v>0.3</v>
      </c>
      <c r="L208" s="35">
        <f>Data!BM10</f>
        <v>8.3516728859476235E-3</v>
      </c>
      <c r="M208" s="39">
        <f>VLOOKUP(C208,Data!$CB$2:$EB$22,1+VALUE(MID(A208,6,2)),FALSE)</f>
        <v>906.49023799999998</v>
      </c>
      <c r="Q208" s="21">
        <v>906.49023799999998</v>
      </c>
      <c r="R208" s="21">
        <v>906.49023799999998</v>
      </c>
      <c r="S208" s="21">
        <v>906.49023799999998</v>
      </c>
      <c r="T208" s="21">
        <v>906.49023799999998</v>
      </c>
      <c r="U208" s="21">
        <v>906.49023799999998</v>
      </c>
      <c r="V208" s="21">
        <v>906.49023799999998</v>
      </c>
      <c r="W208" s="21">
        <v>906.49023799999998</v>
      </c>
      <c r="X208" s="21">
        <v>906.49023799999998</v>
      </c>
      <c r="Y208" s="21">
        <v>906.49023799999998</v>
      </c>
      <c r="Z208" s="21">
        <v>949.11832804636379</v>
      </c>
      <c r="AA208" s="21">
        <v>949.11832804636379</v>
      </c>
      <c r="AB208" s="21">
        <v>949.11832804636379</v>
      </c>
      <c r="AC208" s="21">
        <v>949.11832804636379</v>
      </c>
      <c r="AD208" s="21">
        <v>949.11832804636379</v>
      </c>
      <c r="AE208" s="21">
        <v>949.11832804636379</v>
      </c>
      <c r="AF208" s="21">
        <v>949.11832804636379</v>
      </c>
      <c r="AG208" s="21">
        <v>949.11832804636379</v>
      </c>
      <c r="AH208" s="21">
        <v>949.11832804636379</v>
      </c>
      <c r="AI208" s="21">
        <v>18543.134227226259</v>
      </c>
      <c r="AJ208" s="21">
        <v>18543.134227226259</v>
      </c>
      <c r="AK208" s="21">
        <v>18543.134227226259</v>
      </c>
      <c r="AL208" s="21">
        <v>18543.134227226259</v>
      </c>
      <c r="AM208" s="21">
        <v>18543.134227226259</v>
      </c>
      <c r="AN208" s="21">
        <v>18543.134227226259</v>
      </c>
      <c r="AO208" s="21">
        <v>18543.134227226259</v>
      </c>
      <c r="AP208" s="21">
        <v>18543.134227226259</v>
      </c>
      <c r="AQ208" s="21">
        <v>18543.134227226259</v>
      </c>
    </row>
    <row r="209" spans="1:43" x14ac:dyDescent="0.25">
      <c r="A209" s="16" t="s">
        <v>324</v>
      </c>
      <c r="B209" s="8" t="s">
        <v>40</v>
      </c>
      <c r="C209" s="8" t="s">
        <v>62</v>
      </c>
      <c r="E209" s="8" t="str">
        <f t="shared" si="22"/>
        <v>Initial</v>
      </c>
      <c r="F209" s="21">
        <f t="shared" si="21"/>
        <v>290055.894256228</v>
      </c>
      <c r="G209" s="19">
        <f t="shared" si="21"/>
        <v>7.3475859223576458</v>
      </c>
      <c r="H209" s="18">
        <f t="shared" si="23"/>
        <v>8.6056724656215413E-3</v>
      </c>
      <c r="I209" s="6">
        <f t="shared" si="23"/>
        <v>3.39</v>
      </c>
      <c r="J209" s="6">
        <f t="shared" si="24"/>
        <v>1289611.991400274</v>
      </c>
      <c r="K209" s="18">
        <f t="shared" si="24"/>
        <v>0.3</v>
      </c>
      <c r="L209" s="35">
        <f>Data!BM11</f>
        <v>8.3516728859476235E-3</v>
      </c>
      <c r="M209" s="39">
        <f>VLOOKUP(C209,Data!$CB$2:$EB$22,1+VALUE(MID(A209,6,2)),FALSE)</f>
        <v>0</v>
      </c>
      <c r="Q209" s="21">
        <v>0</v>
      </c>
      <c r="R209" s="21">
        <v>0</v>
      </c>
      <c r="S209" s="21">
        <v>0</v>
      </c>
      <c r="T209" s="21">
        <v>0</v>
      </c>
      <c r="U209" s="21">
        <v>0</v>
      </c>
      <c r="V209" s="21">
        <v>0</v>
      </c>
      <c r="W209" s="21">
        <v>0</v>
      </c>
      <c r="X209" s="21">
        <v>0</v>
      </c>
      <c r="Y209" s="21">
        <v>0</v>
      </c>
      <c r="Z209" s="21">
        <v>199.44656799375306</v>
      </c>
      <c r="AA209" s="21">
        <v>199.44656799375306</v>
      </c>
      <c r="AB209" s="21">
        <v>199.44656799375306</v>
      </c>
      <c r="AC209" s="21">
        <v>199.44656799375306</v>
      </c>
      <c r="AD209" s="21">
        <v>199.44656799375306</v>
      </c>
      <c r="AE209" s="21">
        <v>199.44656799375306</v>
      </c>
      <c r="AF209" s="21">
        <v>199.44656799375306</v>
      </c>
      <c r="AG209" s="21">
        <v>199.44656799375306</v>
      </c>
      <c r="AH209" s="21">
        <v>199.44656799375306</v>
      </c>
      <c r="AI209" s="21">
        <v>4967.8781959091848</v>
      </c>
      <c r="AJ209" s="21">
        <v>4967.8781959091848</v>
      </c>
      <c r="AK209" s="21">
        <v>4967.8781959091848</v>
      </c>
      <c r="AL209" s="21">
        <v>4967.8781959091848</v>
      </c>
      <c r="AM209" s="21">
        <v>4967.8781959091848</v>
      </c>
      <c r="AN209" s="21">
        <v>4967.8781959091848</v>
      </c>
      <c r="AO209" s="21">
        <v>4967.8781959091848</v>
      </c>
      <c r="AP209" s="21">
        <v>4967.8781959091848</v>
      </c>
      <c r="AQ209" s="21">
        <v>4967.8781959091848</v>
      </c>
    </row>
    <row r="210" spans="1:43" x14ac:dyDescent="0.25">
      <c r="A210" s="16" t="s">
        <v>325</v>
      </c>
      <c r="B210" s="8" t="s">
        <v>40</v>
      </c>
      <c r="C210" s="8" t="s">
        <v>62</v>
      </c>
      <c r="E210" s="8" t="str">
        <f t="shared" si="22"/>
        <v>Initial</v>
      </c>
      <c r="F210" s="21">
        <f t="shared" si="21"/>
        <v>348451.97318493499</v>
      </c>
      <c r="G210" s="19">
        <f t="shared" si="21"/>
        <v>6.6816214516324974</v>
      </c>
      <c r="H210" s="18">
        <f t="shared" si="23"/>
        <v>8.6056724656215413E-3</v>
      </c>
      <c r="I210" s="6">
        <f t="shared" si="23"/>
        <v>3.39</v>
      </c>
      <c r="J210" s="6">
        <f t="shared" si="24"/>
        <v>1289611.991400274</v>
      </c>
      <c r="K210" s="18">
        <f t="shared" si="24"/>
        <v>0.3</v>
      </c>
      <c r="L210" s="35">
        <f>Data!BM12</f>
        <v>7.2983087381704474E-3</v>
      </c>
      <c r="M210" s="39">
        <f>VLOOKUP(C210,Data!$CB$2:$EB$22,1+VALUE(MID(A210,6,2)),FALSE)</f>
        <v>0</v>
      </c>
      <c r="Q210" s="21">
        <v>0</v>
      </c>
      <c r="R210" s="21">
        <v>0</v>
      </c>
      <c r="S210" s="21">
        <v>0</v>
      </c>
      <c r="T210" s="21">
        <v>0</v>
      </c>
      <c r="U210" s="21">
        <v>0</v>
      </c>
      <c r="V210" s="21">
        <v>0</v>
      </c>
      <c r="W210" s="21">
        <v>0</v>
      </c>
      <c r="X210" s="21">
        <v>0</v>
      </c>
      <c r="Y210" s="21">
        <v>0</v>
      </c>
      <c r="Z210" s="21">
        <v>73.986589684824324</v>
      </c>
      <c r="AA210" s="21">
        <v>73.986589684824324</v>
      </c>
      <c r="AB210" s="21">
        <v>73.986589684824324</v>
      </c>
      <c r="AC210" s="21">
        <v>73.986589684824324</v>
      </c>
      <c r="AD210" s="21">
        <v>73.986589684824324</v>
      </c>
      <c r="AE210" s="21">
        <v>73.986589684824324</v>
      </c>
      <c r="AF210" s="21">
        <v>73.986589684824324</v>
      </c>
      <c r="AG210" s="21">
        <v>73.986589684824324</v>
      </c>
      <c r="AH210" s="21">
        <v>73.986589684824324</v>
      </c>
      <c r="AI210" s="21">
        <v>1675.8478043745506</v>
      </c>
      <c r="AJ210" s="21">
        <v>1675.8478043745506</v>
      </c>
      <c r="AK210" s="21">
        <v>1675.8478043745506</v>
      </c>
      <c r="AL210" s="21">
        <v>1675.8478043745506</v>
      </c>
      <c r="AM210" s="21">
        <v>1675.8478043745506</v>
      </c>
      <c r="AN210" s="21">
        <v>1675.8478043745506</v>
      </c>
      <c r="AO210" s="21">
        <v>1675.8478043745506</v>
      </c>
      <c r="AP210" s="21">
        <v>1675.8478043745506</v>
      </c>
      <c r="AQ210" s="21">
        <v>1675.8478043745506</v>
      </c>
    </row>
    <row r="211" spans="1:43" x14ac:dyDescent="0.25">
      <c r="A211" s="16" t="s">
        <v>326</v>
      </c>
      <c r="B211" s="8" t="s">
        <v>40</v>
      </c>
      <c r="C211" s="8" t="s">
        <v>62</v>
      </c>
      <c r="E211" s="8" t="str">
        <f t="shared" si="22"/>
        <v>Initial</v>
      </c>
      <c r="F211" s="21">
        <f t="shared" si="21"/>
        <v>427408.08445701201</v>
      </c>
      <c r="G211" s="19">
        <f t="shared" si="21"/>
        <v>6.1680815445545676</v>
      </c>
      <c r="H211" s="18">
        <f t="shared" si="23"/>
        <v>8.6056724656215413E-3</v>
      </c>
      <c r="I211" s="6">
        <f t="shared" si="23"/>
        <v>3.39</v>
      </c>
      <c r="J211" s="6">
        <f t="shared" si="24"/>
        <v>1289611.991400274</v>
      </c>
      <c r="K211" s="18">
        <f t="shared" si="24"/>
        <v>0.3</v>
      </c>
      <c r="L211" s="35">
        <f>Data!BM13</f>
        <v>7.2983087381704474E-3</v>
      </c>
      <c r="M211" s="39">
        <f>VLOOKUP(C211,Data!$CB$2:$EB$22,1+VALUE(MID(A211,6,2)),FALSE)</f>
        <v>0</v>
      </c>
      <c r="Q211" s="21">
        <v>0</v>
      </c>
      <c r="R211" s="21">
        <v>0</v>
      </c>
      <c r="S211" s="21">
        <v>0</v>
      </c>
      <c r="T211" s="21">
        <v>0</v>
      </c>
      <c r="U211" s="21">
        <v>0</v>
      </c>
      <c r="V211" s="21">
        <v>0</v>
      </c>
      <c r="W211" s="21">
        <v>0</v>
      </c>
      <c r="X211" s="21">
        <v>0</v>
      </c>
      <c r="Y211" s="21">
        <v>0</v>
      </c>
      <c r="Z211" s="21">
        <v>27.463838340376661</v>
      </c>
      <c r="AA211" s="21">
        <v>27.463838340376661</v>
      </c>
      <c r="AB211" s="21">
        <v>27.463838340376661</v>
      </c>
      <c r="AC211" s="21">
        <v>27.463838340376661</v>
      </c>
      <c r="AD211" s="21">
        <v>27.463838340376661</v>
      </c>
      <c r="AE211" s="21">
        <v>27.463838340376661</v>
      </c>
      <c r="AF211" s="21">
        <v>27.463838340376661</v>
      </c>
      <c r="AG211" s="21">
        <v>27.463838340376661</v>
      </c>
      <c r="AH211" s="21">
        <v>27.463838340376661</v>
      </c>
      <c r="AI211" s="21">
        <v>574.26326904958614</v>
      </c>
      <c r="AJ211" s="21">
        <v>574.26326904958614</v>
      </c>
      <c r="AK211" s="21">
        <v>574.26326904958614</v>
      </c>
      <c r="AL211" s="21">
        <v>574.26326904958614</v>
      </c>
      <c r="AM211" s="21">
        <v>574.26326904958614</v>
      </c>
      <c r="AN211" s="21">
        <v>574.26326904958614</v>
      </c>
      <c r="AO211" s="21">
        <v>574.26326904958614</v>
      </c>
      <c r="AP211" s="21">
        <v>574.26326904958614</v>
      </c>
      <c r="AQ211" s="21">
        <v>574.26326904958614</v>
      </c>
    </row>
    <row r="212" spans="1:43" x14ac:dyDescent="0.25">
      <c r="A212" s="16" t="s">
        <v>327</v>
      </c>
      <c r="B212" s="8" t="s">
        <v>40</v>
      </c>
      <c r="C212" s="8" t="s">
        <v>62</v>
      </c>
      <c r="E212" s="8" t="str">
        <f t="shared" si="22"/>
        <v>Initial</v>
      </c>
      <c r="F212" s="21">
        <f t="shared" si="21"/>
        <v>330189.49929959601</v>
      </c>
      <c r="G212" s="19">
        <f t="shared" si="21"/>
        <v>6.4579352380155601</v>
      </c>
      <c r="H212" s="18">
        <f t="shared" si="23"/>
        <v>8.6056724656215413E-3</v>
      </c>
      <c r="I212" s="6">
        <f t="shared" si="23"/>
        <v>3.39</v>
      </c>
      <c r="J212" s="6">
        <f t="shared" si="24"/>
        <v>1289611.991400274</v>
      </c>
      <c r="K212" s="18">
        <f t="shared" si="24"/>
        <v>0.3</v>
      </c>
      <c r="L212" s="35">
        <f>Data!BM14</f>
        <v>7.2983087381704474E-3</v>
      </c>
      <c r="M212" s="39">
        <f>VLOOKUP(C212,Data!$CB$2:$EB$22,1+VALUE(MID(A212,6,2)),FALSE)</f>
        <v>0</v>
      </c>
      <c r="Q212" s="21">
        <v>0</v>
      </c>
      <c r="R212" s="21">
        <v>0</v>
      </c>
      <c r="S212" s="21">
        <v>0</v>
      </c>
      <c r="T212" s="21">
        <v>0</v>
      </c>
      <c r="U212" s="21">
        <v>0</v>
      </c>
      <c r="V212" s="21">
        <v>0</v>
      </c>
      <c r="W212" s="21">
        <v>0</v>
      </c>
      <c r="X212" s="21">
        <v>0</v>
      </c>
      <c r="Y212" s="21">
        <v>0</v>
      </c>
      <c r="Z212" s="21">
        <v>6.3817725513147971</v>
      </c>
      <c r="AA212" s="21">
        <v>6.3817725513147971</v>
      </c>
      <c r="AB212" s="21">
        <v>6.3817725513147971</v>
      </c>
      <c r="AC212" s="21">
        <v>6.3817725513147971</v>
      </c>
      <c r="AD212" s="21">
        <v>6.3817725513147971</v>
      </c>
      <c r="AE212" s="21">
        <v>6.3817725513147971</v>
      </c>
      <c r="AF212" s="21">
        <v>6.3817725513147971</v>
      </c>
      <c r="AG212" s="21">
        <v>6.3817725513147971</v>
      </c>
      <c r="AH212" s="21">
        <v>6.3817725513147971</v>
      </c>
      <c r="AI212" s="21">
        <v>139.71232031806204</v>
      </c>
      <c r="AJ212" s="21">
        <v>139.71232031806204</v>
      </c>
      <c r="AK212" s="21">
        <v>139.71232031806204</v>
      </c>
      <c r="AL212" s="21">
        <v>139.71232031806204</v>
      </c>
      <c r="AM212" s="21">
        <v>139.71232031806204</v>
      </c>
      <c r="AN212" s="21">
        <v>139.71232031806204</v>
      </c>
      <c r="AO212" s="21">
        <v>139.71232031806204</v>
      </c>
      <c r="AP212" s="21">
        <v>139.71232031806204</v>
      </c>
      <c r="AQ212" s="21">
        <v>139.71232031806204</v>
      </c>
    </row>
    <row r="213" spans="1:43" x14ac:dyDescent="0.25">
      <c r="A213" s="17" t="s">
        <v>262</v>
      </c>
      <c r="B213" s="8" t="s">
        <v>40</v>
      </c>
      <c r="C213" s="8" t="s">
        <v>62</v>
      </c>
      <c r="E213" s="8" t="str">
        <f t="shared" si="22"/>
        <v>FiFi-vod.fifi</v>
      </c>
      <c r="F213" s="21">
        <f t="shared" si="21"/>
        <v>340832.86210744851</v>
      </c>
      <c r="G213" s="19">
        <f t="shared" si="21"/>
        <v>6.8003506949188122</v>
      </c>
      <c r="H213" s="18">
        <f t="shared" si="23"/>
        <v>8.6056724656215413E-3</v>
      </c>
      <c r="I213" s="6">
        <f t="shared" si="23"/>
        <v>3.39</v>
      </c>
      <c r="J213" s="6">
        <f t="shared" si="24"/>
        <v>1289611.991400274</v>
      </c>
      <c r="K213" s="18">
        <f t="shared" si="24"/>
        <v>0.3</v>
      </c>
      <c r="L213" s="35">
        <f>Data!BM15</f>
        <v>7.2983087381704474E-3</v>
      </c>
      <c r="Q213" s="21">
        <v>12569.714137111294</v>
      </c>
      <c r="R213" s="21">
        <v>14352.998102256146</v>
      </c>
      <c r="S213" s="21">
        <v>15946.466732167748</v>
      </c>
      <c r="T213" s="21">
        <v>17404.382206093349</v>
      </c>
      <c r="U213" s="21">
        <v>18743.776119262613</v>
      </c>
      <c r="V213" s="21">
        <v>19934.95270956101</v>
      </c>
      <c r="W213" s="21">
        <v>20955.152047535114</v>
      </c>
      <c r="X213" s="21">
        <v>21874.77193769221</v>
      </c>
      <c r="Y213" s="21">
        <v>22698.439846466583</v>
      </c>
      <c r="Z213" s="21">
        <v>2162.1343517836785</v>
      </c>
      <c r="AA213" s="21">
        <v>2295.2038796622751</v>
      </c>
      <c r="AB213" s="21">
        <v>2394.5531143392332</v>
      </c>
      <c r="AC213" s="21">
        <v>2471.8335114706447</v>
      </c>
      <c r="AD213" s="21">
        <v>2533.0178000629121</v>
      </c>
      <c r="AE213" s="21">
        <v>2580.5784159158525</v>
      </c>
      <c r="AF213" s="21">
        <v>2616.7910161921568</v>
      </c>
      <c r="AG213" s="21">
        <v>2646.2344821400752</v>
      </c>
      <c r="AH213" s="21">
        <v>2670.271387472897</v>
      </c>
      <c r="AI213" s="21">
        <v>37274.377406116015</v>
      </c>
      <c r="AJ213" s="21">
        <v>38558.770398105233</v>
      </c>
      <c r="AK213" s="21">
        <v>39255.618437878242</v>
      </c>
      <c r="AL213" s="21">
        <v>39579.262553872337</v>
      </c>
      <c r="AM213" s="21">
        <v>39650.361600626849</v>
      </c>
      <c r="AN213" s="21">
        <v>39555.608869683238</v>
      </c>
      <c r="AO213" s="21">
        <v>39370.225444837459</v>
      </c>
      <c r="AP213" s="21">
        <v>39129.371335746298</v>
      </c>
      <c r="AQ213" s="21">
        <v>38859.830745117841</v>
      </c>
    </row>
    <row r="214" spans="1:43" x14ac:dyDescent="0.25">
      <c r="A214" s="17" t="s">
        <v>263</v>
      </c>
      <c r="B214" s="8" t="s">
        <v>40</v>
      </c>
      <c r="C214" s="8" t="s">
        <v>62</v>
      </c>
      <c r="E214" s="8" t="str">
        <f t="shared" si="22"/>
        <v>FiFi-vod.fifi</v>
      </c>
      <c r="F214" s="21">
        <f t="shared" si="21"/>
        <v>439217.36949841853</v>
      </c>
      <c r="G214" s="19">
        <f t="shared" si="21"/>
        <v>6.2729203283091328</v>
      </c>
      <c r="H214" s="18">
        <f t="shared" si="23"/>
        <v>8.6056724656215413E-3</v>
      </c>
      <c r="I214" s="6">
        <f t="shared" si="23"/>
        <v>3.39</v>
      </c>
      <c r="J214" s="6">
        <f t="shared" si="24"/>
        <v>1289611.991400274</v>
      </c>
      <c r="K214" s="18">
        <f t="shared" si="24"/>
        <v>0.3</v>
      </c>
      <c r="L214" s="35">
        <f>Data!BM16</f>
        <v>6.922107256821455E-3</v>
      </c>
      <c r="Q214" s="21">
        <v>10365.060782674687</v>
      </c>
      <c r="R214" s="21">
        <v>11549.01932379597</v>
      </c>
      <c r="S214" s="21">
        <v>12606.945785116855</v>
      </c>
      <c r="T214" s="21">
        <v>13574.913829441166</v>
      </c>
      <c r="U214" s="21">
        <v>14464.160211632086</v>
      </c>
      <c r="V214" s="21">
        <v>15255.006778149709</v>
      </c>
      <c r="W214" s="21">
        <v>15932.332145496879</v>
      </c>
      <c r="X214" s="21">
        <v>16542.884775840324</v>
      </c>
      <c r="Y214" s="21">
        <v>17089.730787678993</v>
      </c>
      <c r="Z214" s="21">
        <v>2987.0563269634072</v>
      </c>
      <c r="AA214" s="21">
        <v>3123.879090161221</v>
      </c>
      <c r="AB214" s="21">
        <v>3226.0298131862755</v>
      </c>
      <c r="AC214" s="21">
        <v>3305.491417176504</v>
      </c>
      <c r="AD214" s="21">
        <v>3368.4009822889134</v>
      </c>
      <c r="AE214" s="21">
        <v>3417.3028874733745</v>
      </c>
      <c r="AF214" s="21">
        <v>3454.5365154005449</v>
      </c>
      <c r="AG214" s="21">
        <v>3484.810273625732</v>
      </c>
      <c r="AH214" s="21">
        <v>3509.5249360076627</v>
      </c>
      <c r="AI214" s="21">
        <v>53155.289161497967</v>
      </c>
      <c r="AJ214" s="21">
        <v>54880.894032422868</v>
      </c>
      <c r="AK214" s="21">
        <v>55995.223117483984</v>
      </c>
      <c r="AL214" s="21">
        <v>56717.021967416978</v>
      </c>
      <c r="AM214" s="21">
        <v>57165.560063779325</v>
      </c>
      <c r="AN214" s="21">
        <v>57414.622287134276</v>
      </c>
      <c r="AO214" s="21">
        <v>57529.077461143432</v>
      </c>
      <c r="AP214" s="21">
        <v>57562.302351575447</v>
      </c>
      <c r="AQ214" s="21">
        <v>57541.018576070048</v>
      </c>
    </row>
    <row r="215" spans="1:43" x14ac:dyDescent="0.25">
      <c r="A215" s="17" t="s">
        <v>264</v>
      </c>
      <c r="B215" s="8" t="s">
        <v>40</v>
      </c>
      <c r="C215" s="8" t="s">
        <v>62</v>
      </c>
      <c r="E215" s="8" t="str">
        <f t="shared" si="22"/>
        <v>FiFi-vod.fifi</v>
      </c>
      <c r="F215" s="21">
        <f t="shared" si="21"/>
        <v>392882.00916213804</v>
      </c>
      <c r="G215" s="19">
        <f t="shared" si="21"/>
        <v>6.511570805271405</v>
      </c>
      <c r="H215" s="18">
        <f t="shared" si="23"/>
        <v>8.6056724656215413E-3</v>
      </c>
      <c r="I215" s="6">
        <f t="shared" si="23"/>
        <v>3.39</v>
      </c>
      <c r="J215" s="6">
        <f t="shared" si="24"/>
        <v>1289611.991400274</v>
      </c>
      <c r="K215" s="18">
        <f t="shared" si="24"/>
        <v>0.3</v>
      </c>
      <c r="L215" s="35">
        <f>Data!BM17</f>
        <v>6.922107256821455E-3</v>
      </c>
      <c r="Q215" s="21">
        <v>9098.4969238063804</v>
      </c>
      <c r="R215" s="21">
        <v>10282.452289918911</v>
      </c>
      <c r="S215" s="21">
        <v>11340.382067725899</v>
      </c>
      <c r="T215" s="21">
        <v>12308.329788602447</v>
      </c>
      <c r="U215" s="21">
        <v>13197.576616438195</v>
      </c>
      <c r="V215" s="21">
        <v>13988.42095564265</v>
      </c>
      <c r="W215" s="21">
        <v>14665.748111972567</v>
      </c>
      <c r="X215" s="21">
        <v>15276.300197880797</v>
      </c>
      <c r="Y215" s="21">
        <v>15823.147180560305</v>
      </c>
      <c r="Z215" s="21">
        <v>2617.3627175385163</v>
      </c>
      <c r="AA215" s="21">
        <v>2749.170687492765</v>
      </c>
      <c r="AB215" s="21">
        <v>2847.5776172402075</v>
      </c>
      <c r="AC215" s="21">
        <v>2924.1263395553456</v>
      </c>
      <c r="AD215" s="21">
        <v>2984.73029490716</v>
      </c>
      <c r="AE215" s="21">
        <v>3031.83991063338</v>
      </c>
      <c r="AF215" s="21">
        <v>3067.7089717435388</v>
      </c>
      <c r="AG215" s="21">
        <v>3096.8731951289733</v>
      </c>
      <c r="AH215" s="21">
        <v>3120.6820867315018</v>
      </c>
      <c r="AI215" s="21">
        <v>48677.756687931069</v>
      </c>
      <c r="AJ215" s="21">
        <v>50403.360111318972</v>
      </c>
      <c r="AK215" s="21">
        <v>51517.68704525564</v>
      </c>
      <c r="AL215" s="21">
        <v>52239.493046512485</v>
      </c>
      <c r="AM215" s="21">
        <v>52688.03156681289</v>
      </c>
      <c r="AN215" s="21">
        <v>52937.095486219725</v>
      </c>
      <c r="AO215" s="21">
        <v>53051.550056445602</v>
      </c>
      <c r="AP215" s="21">
        <v>53084.775600368863</v>
      </c>
      <c r="AQ215" s="21">
        <v>53063.491448635352</v>
      </c>
    </row>
    <row r="216" spans="1:43" x14ac:dyDescent="0.25">
      <c r="A216" s="17" t="s">
        <v>265</v>
      </c>
      <c r="B216" s="8" t="s">
        <v>40</v>
      </c>
      <c r="C216" s="8" t="s">
        <v>62</v>
      </c>
      <c r="E216" s="8" t="str">
        <f t="shared" si="22"/>
        <v>FiFi-vod.fifi</v>
      </c>
      <c r="F216" s="21">
        <f t="shared" ref="F216:G231" si="25">F18</f>
        <v>287120.72270037199</v>
      </c>
      <c r="G216" s="19">
        <f t="shared" si="25"/>
        <v>7.4241408592468048</v>
      </c>
      <c r="H216" s="18">
        <f t="shared" si="23"/>
        <v>8.6056724656215413E-3</v>
      </c>
      <c r="I216" s="6">
        <f t="shared" si="23"/>
        <v>3.39</v>
      </c>
      <c r="J216" s="6">
        <f t="shared" si="24"/>
        <v>1289611.991400274</v>
      </c>
      <c r="K216" s="18">
        <f t="shared" si="24"/>
        <v>0.3</v>
      </c>
      <c r="L216" s="35">
        <f>Data!BM18</f>
        <v>6.922107256821455E-3</v>
      </c>
      <c r="Q216" s="21">
        <v>7668.3747062362318</v>
      </c>
      <c r="R216" s="21">
        <v>8852.3264873336611</v>
      </c>
      <c r="S216" s="21">
        <v>9910.2600099028477</v>
      </c>
      <c r="T216" s="21">
        <v>10878.184782853021</v>
      </c>
      <c r="U216" s="21">
        <v>11767.432113882163</v>
      </c>
      <c r="V216" s="21">
        <v>12558.273938148257</v>
      </c>
      <c r="W216" s="21">
        <v>13235.603114482097</v>
      </c>
      <c r="X216" s="21">
        <v>13846.154585649203</v>
      </c>
      <c r="Y216" s="21">
        <v>14393.002664539563</v>
      </c>
      <c r="Z216" s="21">
        <v>1801.0843340473118</v>
      </c>
      <c r="AA216" s="21">
        <v>1916.6901104405008</v>
      </c>
      <c r="AB216" s="21">
        <v>2003.0010453002669</v>
      </c>
      <c r="AC216" s="21">
        <v>2070.1391637209472</v>
      </c>
      <c r="AD216" s="21">
        <v>2123.2938096381608</v>
      </c>
      <c r="AE216" s="21">
        <v>2164.6126932576772</v>
      </c>
      <c r="AF216" s="21">
        <v>2196.0728712507535</v>
      </c>
      <c r="AG216" s="21">
        <v>2221.6522599568862</v>
      </c>
      <c r="AH216" s="21">
        <v>2242.5346379636858</v>
      </c>
      <c r="AI216" s="21">
        <v>37661.023160000172</v>
      </c>
      <c r="AJ216" s="21">
        <v>39386.618774713002</v>
      </c>
      <c r="AK216" s="21">
        <v>40500.9448362763</v>
      </c>
      <c r="AL216" s="21">
        <v>41222.741318656066</v>
      </c>
      <c r="AM216" s="21">
        <v>41671.281479124264</v>
      </c>
      <c r="AN216" s="21">
        <v>41920.346604006379</v>
      </c>
      <c r="AO216" s="21">
        <v>42034.802075527514</v>
      </c>
      <c r="AP216" s="21">
        <v>42068.028502994304</v>
      </c>
      <c r="AQ216" s="21">
        <v>42046.744720660914</v>
      </c>
    </row>
    <row r="217" spans="1:43" x14ac:dyDescent="0.25">
      <c r="A217" s="17" t="s">
        <v>266</v>
      </c>
      <c r="B217" s="8" t="s">
        <v>40</v>
      </c>
      <c r="C217" s="8" t="s">
        <v>62</v>
      </c>
      <c r="E217" s="8" t="str">
        <f t="shared" si="22"/>
        <v>FiFi-vod.fifi</v>
      </c>
      <c r="F217" s="21">
        <f t="shared" si="25"/>
        <v>319043.21232711151</v>
      </c>
      <c r="G217" s="19">
        <f t="shared" si="25"/>
        <v>7.2881301476597384</v>
      </c>
      <c r="H217" s="18">
        <f t="shared" si="23"/>
        <v>8.6056724656215413E-3</v>
      </c>
      <c r="I217" s="6">
        <f t="shared" si="23"/>
        <v>3.39</v>
      </c>
      <c r="J217" s="6">
        <f t="shared" ref="J217:K232" si="26">J216</f>
        <v>1289611.991400274</v>
      </c>
      <c r="K217" s="18">
        <f t="shared" si="26"/>
        <v>0.3</v>
      </c>
      <c r="L217" s="35">
        <f>Data!BM19</f>
        <v>6.922107256821455E-3</v>
      </c>
      <c r="Q217" s="21">
        <v>8933.0176251295998</v>
      </c>
      <c r="R217" s="21">
        <v>10116.97257642039</v>
      </c>
      <c r="S217" s="21">
        <v>11174.902787533438</v>
      </c>
      <c r="T217" s="21">
        <v>12142.847853107722</v>
      </c>
      <c r="U217" s="21">
        <v>13032.094739167927</v>
      </c>
      <c r="V217" s="21">
        <v>13822.938787369116</v>
      </c>
      <c r="W217" s="21">
        <v>14500.266177433485</v>
      </c>
      <c r="X217" s="21">
        <v>15110.818192210081</v>
      </c>
      <c r="Y217" s="21">
        <v>15657.665301732037</v>
      </c>
      <c r="Z217" s="21">
        <v>2063.2988154746363</v>
      </c>
      <c r="AA217" s="21">
        <v>2181.0622407616834</v>
      </c>
      <c r="AB217" s="21">
        <v>2268.9838504516788</v>
      </c>
      <c r="AC217" s="21">
        <v>2337.3755233727061</v>
      </c>
      <c r="AD217" s="21">
        <v>2391.5220972186885</v>
      </c>
      <c r="AE217" s="21">
        <v>2433.6120969914709</v>
      </c>
      <c r="AF217" s="21">
        <v>2465.6593268553506</v>
      </c>
      <c r="AG217" s="21">
        <v>2491.7160716176586</v>
      </c>
      <c r="AH217" s="21">
        <v>2512.9881272178018</v>
      </c>
      <c r="AI217" s="21">
        <v>42044.413494213994</v>
      </c>
      <c r="AJ217" s="21">
        <v>43770.011369651031</v>
      </c>
      <c r="AK217" s="21">
        <v>44884.339373518116</v>
      </c>
      <c r="AL217" s="21">
        <v>45606.131038910906</v>
      </c>
      <c r="AM217" s="21">
        <v>46054.670622692218</v>
      </c>
      <c r="AN217" s="21">
        <v>46303.734147809075</v>
      </c>
      <c r="AO217" s="21">
        <v>46418.190013131243</v>
      </c>
      <c r="AP217" s="21">
        <v>46451.415768861101</v>
      </c>
      <c r="AQ217" s="21">
        <v>46430.132257297053</v>
      </c>
    </row>
    <row r="218" spans="1:43" x14ac:dyDescent="0.25">
      <c r="A218" s="17" t="s">
        <v>267</v>
      </c>
      <c r="B218" s="8" t="s">
        <v>40</v>
      </c>
      <c r="C218" s="8" t="s">
        <v>62</v>
      </c>
      <c r="E218" s="8" t="str">
        <f t="shared" si="22"/>
        <v>FiFi-vod.fifi</v>
      </c>
      <c r="F218" s="21">
        <f t="shared" si="25"/>
        <v>242439.8542396205</v>
      </c>
      <c r="G218" s="19">
        <f t="shared" si="25"/>
        <v>8.3972135913050998</v>
      </c>
      <c r="H218" s="18">
        <f t="shared" si="23"/>
        <v>8.6056724656215413E-3</v>
      </c>
      <c r="I218" s="6">
        <f t="shared" si="23"/>
        <v>3.39</v>
      </c>
      <c r="J218" s="6">
        <f t="shared" si="26"/>
        <v>1289611.991400274</v>
      </c>
      <c r="K218" s="18">
        <f t="shared" si="26"/>
        <v>0.3</v>
      </c>
      <c r="L218" s="35">
        <f>Data!BM20</f>
        <v>7.1478281456308504E-3</v>
      </c>
      <c r="Q218" s="21">
        <v>7462.8893624011607</v>
      </c>
      <c r="R218" s="21">
        <v>8685.4471248498321</v>
      </c>
      <c r="S218" s="21">
        <v>9777.8796725068387</v>
      </c>
      <c r="T218" s="21">
        <v>10777.359900121786</v>
      </c>
      <c r="U218" s="21">
        <v>11695.60458701164</v>
      </c>
      <c r="V218" s="21">
        <v>12512.233930543514</v>
      </c>
      <c r="W218" s="21">
        <v>13211.65057128256</v>
      </c>
      <c r="X218" s="21">
        <v>13842.111133737639</v>
      </c>
      <c r="Y218" s="21">
        <v>14406.791564379782</v>
      </c>
      <c r="Z218" s="21">
        <v>1474.8807361304948</v>
      </c>
      <c r="AA218" s="21">
        <v>1580.4228013474662</v>
      </c>
      <c r="AB218" s="21">
        <v>1659.2203754822704</v>
      </c>
      <c r="AC218" s="21">
        <v>1720.5135868184082</v>
      </c>
      <c r="AD218" s="21">
        <v>1769.0411304107281</v>
      </c>
      <c r="AE218" s="21">
        <v>1806.7631664855869</v>
      </c>
      <c r="AF218" s="21">
        <v>1835.4847673227739</v>
      </c>
      <c r="AG218" s="21">
        <v>1858.8374630244496</v>
      </c>
      <c r="AH218" s="21">
        <v>1877.9020434777201</v>
      </c>
      <c r="AI218" s="21">
        <v>34521.88286613176</v>
      </c>
      <c r="AJ218" s="21">
        <v>36303.74401031898</v>
      </c>
      <c r="AK218" s="21">
        <v>37454.40686771171</v>
      </c>
      <c r="AL218" s="21">
        <v>38199.733154998168</v>
      </c>
      <c r="AM218" s="21">
        <v>38662.900411882933</v>
      </c>
      <c r="AN218" s="21">
        <v>38920.087448077174</v>
      </c>
      <c r="AO218" s="21">
        <v>39038.275810676816</v>
      </c>
      <c r="AP218" s="21">
        <v>39072.586023199401</v>
      </c>
      <c r="AQ218" s="21">
        <v>39050.608502938405</v>
      </c>
    </row>
    <row r="219" spans="1:43" x14ac:dyDescent="0.25">
      <c r="A219" s="17" t="s">
        <v>268</v>
      </c>
      <c r="B219" s="8" t="s">
        <v>40</v>
      </c>
      <c r="C219" s="8" t="s">
        <v>62</v>
      </c>
      <c r="E219" s="8" t="str">
        <f t="shared" si="22"/>
        <v>FiFi-vod.fifi</v>
      </c>
      <c r="F219" s="21">
        <f t="shared" si="25"/>
        <v>452969.13318074099</v>
      </c>
      <c r="G219" s="19">
        <f t="shared" si="25"/>
        <v>6.5182322286433863</v>
      </c>
      <c r="H219" s="18">
        <f t="shared" si="23"/>
        <v>8.6056724656215413E-3</v>
      </c>
      <c r="I219" s="6">
        <f t="shared" si="23"/>
        <v>3.39</v>
      </c>
      <c r="J219" s="6">
        <f t="shared" si="26"/>
        <v>1289611.991400274</v>
      </c>
      <c r="K219" s="18">
        <f t="shared" si="26"/>
        <v>0.3</v>
      </c>
      <c r="L219" s="35">
        <f>Data!BM21</f>
        <v>7.1478281456308504E-3</v>
      </c>
      <c r="Q219" s="21">
        <v>11346.144020036238</v>
      </c>
      <c r="R219" s="21">
        <v>12568.711516986208</v>
      </c>
      <c r="S219" s="21">
        <v>13661.13389637573</v>
      </c>
      <c r="T219" s="21">
        <v>14660.676435197991</v>
      </c>
      <c r="U219" s="21">
        <v>15578.919755751402</v>
      </c>
      <c r="V219" s="21">
        <v>16395.555928172442</v>
      </c>
      <c r="W219" s="21">
        <v>17094.967083932963</v>
      </c>
      <c r="X219" s="21">
        <v>17725.429315613448</v>
      </c>
      <c r="Y219" s="21">
        <v>18290.106769680686</v>
      </c>
      <c r="Z219" s="21">
        <v>3110.3562044837267</v>
      </c>
      <c r="AA219" s="21">
        <v>3246.323489316399</v>
      </c>
      <c r="AB219" s="21">
        <v>3347.8354106489774</v>
      </c>
      <c r="AC219" s="21">
        <v>3426.8004314689802</v>
      </c>
      <c r="AD219" s="21">
        <v>3489.3165867162948</v>
      </c>
      <c r="AE219" s="21">
        <v>3537.9127084655124</v>
      </c>
      <c r="AF219" s="21">
        <v>3574.9134772054222</v>
      </c>
      <c r="AG219" s="21">
        <v>3604.9979234142352</v>
      </c>
      <c r="AH219" s="21">
        <v>3629.5580247706348</v>
      </c>
      <c r="AI219" s="21">
        <v>57382.797525148431</v>
      </c>
      <c r="AJ219" s="21">
        <v>59164.672914145456</v>
      </c>
      <c r="AK219" s="21">
        <v>60315.339894536912</v>
      </c>
      <c r="AL219" s="21">
        <v>61060.672200669287</v>
      </c>
      <c r="AM219" s="21">
        <v>61523.836312945772</v>
      </c>
      <c r="AN219" s="21">
        <v>61781.019276162609</v>
      </c>
      <c r="AO219" s="21">
        <v>61899.206975538444</v>
      </c>
      <c r="AP219" s="21">
        <v>61933.514953110556</v>
      </c>
      <c r="AQ219" s="21">
        <v>61911.537324881429</v>
      </c>
    </row>
    <row r="220" spans="1:43" x14ac:dyDescent="0.25">
      <c r="A220" s="17" t="s">
        <v>269</v>
      </c>
      <c r="B220" s="8" t="s">
        <v>40</v>
      </c>
      <c r="C220" s="8" t="s">
        <v>62</v>
      </c>
      <c r="E220" s="8" t="str">
        <f t="shared" si="22"/>
        <v>FiFi-vod.fifi</v>
      </c>
      <c r="F220" s="21">
        <f t="shared" si="25"/>
        <v>374829.33619855496</v>
      </c>
      <c r="G220" s="19">
        <f t="shared" si="25"/>
        <v>7.0414807493575111</v>
      </c>
      <c r="H220" s="18">
        <f t="shared" si="23"/>
        <v>8.6056724656215413E-3</v>
      </c>
      <c r="I220" s="6">
        <f t="shared" si="23"/>
        <v>3.39</v>
      </c>
      <c r="J220" s="6">
        <f t="shared" si="26"/>
        <v>1289611.991400274</v>
      </c>
      <c r="K220" s="18">
        <f t="shared" si="26"/>
        <v>0.3</v>
      </c>
      <c r="L220" s="35">
        <f>Data!BM22</f>
        <v>7.1478281456308504E-3</v>
      </c>
      <c r="Q220" s="21">
        <v>9284.3904965730198</v>
      </c>
      <c r="R220" s="21">
        <v>10506.952825141279</v>
      </c>
      <c r="S220" s="21">
        <v>11599.380603213907</v>
      </c>
      <c r="T220" s="21">
        <v>12598.89005887203</v>
      </c>
      <c r="U220" s="21">
        <v>13517.134104860477</v>
      </c>
      <c r="V220" s="21">
        <v>14333.766651589271</v>
      </c>
      <c r="W220" s="21">
        <v>15033.180719513633</v>
      </c>
      <c r="X220" s="21">
        <v>15663.64206494491</v>
      </c>
      <c r="Y220" s="21">
        <v>16228.32109937819</v>
      </c>
      <c r="Z220" s="21">
        <v>2496.4485786278365</v>
      </c>
      <c r="AA220" s="21">
        <v>2622.3119070958396</v>
      </c>
      <c r="AB220" s="21">
        <v>2716.2806103640805</v>
      </c>
      <c r="AC220" s="21">
        <v>2789.3769209623042</v>
      </c>
      <c r="AD220" s="21">
        <v>2847.2475924606529</v>
      </c>
      <c r="AE220" s="21">
        <v>2892.2325285897746</v>
      </c>
      <c r="AF220" s="21">
        <v>2926.4838684584379</v>
      </c>
      <c r="AG220" s="21">
        <v>2954.3327633393756</v>
      </c>
      <c r="AH220" s="21">
        <v>2977.0678561909299</v>
      </c>
      <c r="AI220" s="21">
        <v>50307.38422511932</v>
      </c>
      <c r="AJ220" s="21">
        <v>52089.257549662005</v>
      </c>
      <c r="AK220" s="21">
        <v>53239.920954796704</v>
      </c>
      <c r="AL220" s="21">
        <v>53985.265733849243</v>
      </c>
      <c r="AM220" s="21">
        <v>54448.43048131495</v>
      </c>
      <c r="AN220" s="21">
        <v>54705.616238967101</v>
      </c>
      <c r="AO220" s="21">
        <v>54823.802880644129</v>
      </c>
      <c r="AP220" s="21">
        <v>54858.111915103917</v>
      </c>
      <c r="AQ220" s="21">
        <v>54836.133636891005</v>
      </c>
    </row>
    <row r="221" spans="1:43" x14ac:dyDescent="0.25">
      <c r="A221" s="17" t="s">
        <v>270</v>
      </c>
      <c r="B221" s="8" t="s">
        <v>40</v>
      </c>
      <c r="C221" s="8" t="s">
        <v>62</v>
      </c>
      <c r="E221" s="8" t="str">
        <f t="shared" si="22"/>
        <v>FiFi-vod.fifi</v>
      </c>
      <c r="F221" s="21">
        <f t="shared" si="25"/>
        <v>369195.690608576</v>
      </c>
      <c r="G221" s="19">
        <f t="shared" si="25"/>
        <v>6.974183994639545</v>
      </c>
      <c r="H221" s="18">
        <f t="shared" si="23"/>
        <v>8.6056724656215413E-3</v>
      </c>
      <c r="I221" s="6">
        <f t="shared" si="23"/>
        <v>3.39</v>
      </c>
      <c r="J221" s="6">
        <f t="shared" si="26"/>
        <v>1289611.991400274</v>
      </c>
      <c r="K221" s="18">
        <f t="shared" si="26"/>
        <v>0.3</v>
      </c>
      <c r="L221" s="35">
        <f>Data!BM23</f>
        <v>7.1478281456308504E-3</v>
      </c>
      <c r="Q221" s="21">
        <v>9366.3760492883339</v>
      </c>
      <c r="R221" s="21">
        <v>10588.938583377099</v>
      </c>
      <c r="S221" s="21">
        <v>11681.366146771294</v>
      </c>
      <c r="T221" s="21">
        <v>12680.876917980217</v>
      </c>
      <c r="U221" s="21">
        <v>13599.120935121766</v>
      </c>
      <c r="V221" s="21">
        <v>14415.753626026079</v>
      </c>
      <c r="W221" s="21">
        <v>15115.167578148352</v>
      </c>
      <c r="X221" s="21">
        <v>15745.628958821299</v>
      </c>
      <c r="Y221" s="21">
        <v>16310.307930411382</v>
      </c>
      <c r="Z221" s="21">
        <v>2440.9309972467081</v>
      </c>
      <c r="AA221" s="21">
        <v>2568.008764952689</v>
      </c>
      <c r="AB221" s="21">
        <v>2662.884227704531</v>
      </c>
      <c r="AC221" s="21">
        <v>2736.685682128722</v>
      </c>
      <c r="AD221" s="21">
        <v>2795.1147841134366</v>
      </c>
      <c r="AE221" s="21">
        <v>2840.5337905368283</v>
      </c>
      <c r="AF221" s="21">
        <v>2875.1156529072027</v>
      </c>
      <c r="AG221" s="21">
        <v>2903.2332747614673</v>
      </c>
      <c r="AH221" s="21">
        <v>2926.1877565099931</v>
      </c>
      <c r="AI221" s="21">
        <v>48343.295368041116</v>
      </c>
      <c r="AJ221" s="21">
        <v>50125.166890888802</v>
      </c>
      <c r="AK221" s="21">
        <v>51275.830913103448</v>
      </c>
      <c r="AL221" s="21">
        <v>52021.16982824172</v>
      </c>
      <c r="AM221" s="21">
        <v>52484.334904823409</v>
      </c>
      <c r="AN221" s="21">
        <v>52741.520334854111</v>
      </c>
      <c r="AO221" s="21">
        <v>52859.707501585552</v>
      </c>
      <c r="AP221" s="21">
        <v>52894.016538460943</v>
      </c>
      <c r="AQ221" s="21">
        <v>52872.038528412464</v>
      </c>
    </row>
    <row r="222" spans="1:43" x14ac:dyDescent="0.25">
      <c r="A222" s="17" t="s">
        <v>249</v>
      </c>
      <c r="B222" s="8" t="s">
        <v>40</v>
      </c>
      <c r="C222" s="8" t="s">
        <v>62</v>
      </c>
      <c r="E222" s="8" t="str">
        <f t="shared" si="22"/>
        <v>FiFi-vod.fifi</v>
      </c>
      <c r="F222" s="21">
        <f t="shared" si="25"/>
        <v>327686.09035661601</v>
      </c>
      <c r="G222" s="19">
        <f t="shared" si="25"/>
        <v>7.4058431193070975</v>
      </c>
      <c r="H222" s="18">
        <f t="shared" si="23"/>
        <v>8.6056724656215413E-3</v>
      </c>
      <c r="I222" s="6">
        <f t="shared" si="23"/>
        <v>3.39</v>
      </c>
      <c r="J222" s="6">
        <f t="shared" si="26"/>
        <v>1289611.991400274</v>
      </c>
      <c r="K222" s="18">
        <f t="shared" si="26"/>
        <v>0.3</v>
      </c>
      <c r="L222" s="35">
        <f>Data!BM24</f>
        <v>7.1478281456308504E-3</v>
      </c>
      <c r="Q222" s="21">
        <v>8888.9601596432458</v>
      </c>
      <c r="R222" s="21">
        <v>10111.521496950958</v>
      </c>
      <c r="S222" s="21">
        <v>11203.950310454375</v>
      </c>
      <c r="T222" s="21">
        <v>12203.453420986083</v>
      </c>
      <c r="U222" s="21">
        <v>13121.697606108048</v>
      </c>
      <c r="V222" s="21">
        <v>13938.32945745367</v>
      </c>
      <c r="W222" s="21">
        <v>14637.744083911299</v>
      </c>
      <c r="X222" s="21">
        <v>15268.205259365992</v>
      </c>
      <c r="Y222" s="21">
        <v>15832.884596902757</v>
      </c>
      <c r="Z222" s="21">
        <v>2126.6264208892826</v>
      </c>
      <c r="AA222" s="21">
        <v>2246.2971447554773</v>
      </c>
      <c r="AB222" s="21">
        <v>2335.6427070620348</v>
      </c>
      <c r="AC222" s="21">
        <v>2405.1421149492608</v>
      </c>
      <c r="AD222" s="21">
        <v>2460.1656299316437</v>
      </c>
      <c r="AE222" s="21">
        <v>2502.9373134603611</v>
      </c>
      <c r="AF222" s="21">
        <v>2535.5035663555163</v>
      </c>
      <c r="AG222" s="21">
        <v>2561.982319918774</v>
      </c>
      <c r="AH222" s="21">
        <v>2583.5988896416102</v>
      </c>
      <c r="AI222" s="21">
        <v>44501.714821922513</v>
      </c>
      <c r="AJ222" s="21">
        <v>46283.583722097203</v>
      </c>
      <c r="AK222" s="21">
        <v>47434.247457100668</v>
      </c>
      <c r="AL222" s="21">
        <v>48179.583149223588</v>
      </c>
      <c r="AM222" s="21">
        <v>48642.748776333363</v>
      </c>
      <c r="AN222" s="21">
        <v>48899.93460695805</v>
      </c>
      <c r="AO222" s="21">
        <v>49018.122078646855</v>
      </c>
      <c r="AP222" s="21">
        <v>49052.431410849866</v>
      </c>
      <c r="AQ222" s="21">
        <v>49030.453526164274</v>
      </c>
    </row>
    <row r="223" spans="1:43" x14ac:dyDescent="0.25">
      <c r="A223" s="17" t="s">
        <v>250</v>
      </c>
      <c r="B223" s="8" t="s">
        <v>40</v>
      </c>
      <c r="C223" s="8" t="s">
        <v>62</v>
      </c>
      <c r="E223" s="8" t="str">
        <f t="shared" si="22"/>
        <v>FiFi-vod.fifi</v>
      </c>
      <c r="F223" s="21">
        <f t="shared" si="25"/>
        <v>447161.2574520745</v>
      </c>
      <c r="G223" s="19">
        <f t="shared" si="25"/>
        <v>6.5316916589065332</v>
      </c>
      <c r="H223" s="18">
        <f t="shared" si="23"/>
        <v>8.6056724656215413E-3</v>
      </c>
      <c r="I223" s="6">
        <f t="shared" si="23"/>
        <v>3.39</v>
      </c>
      <c r="J223" s="6">
        <f t="shared" si="26"/>
        <v>1289611.991400274</v>
      </c>
      <c r="K223" s="18">
        <f t="shared" si="26"/>
        <v>0.3</v>
      </c>
      <c r="L223" s="35">
        <f>Data!BM25</f>
        <v>7.1478281456308504E-3</v>
      </c>
      <c r="Q223" s="21">
        <v>10760.410491026136</v>
      </c>
      <c r="R223" s="21">
        <v>11982.97651966555</v>
      </c>
      <c r="S223" s="21">
        <v>13075.40043279306</v>
      </c>
      <c r="T223" s="21">
        <v>14074.933572859232</v>
      </c>
      <c r="U223" s="21">
        <v>14993.177099504994</v>
      </c>
      <c r="V223" s="21">
        <v>15809.812241885589</v>
      </c>
      <c r="W223" s="21">
        <v>16509.224224976821</v>
      </c>
      <c r="X223" s="21">
        <v>17139.686204878486</v>
      </c>
      <c r="Y223" s="21">
        <v>17704.364107919555</v>
      </c>
      <c r="Z223" s="21">
        <v>3061.998869204835</v>
      </c>
      <c r="AA223" s="21">
        <v>3197.685943556306</v>
      </c>
      <c r="AB223" s="21">
        <v>3298.9886938663144</v>
      </c>
      <c r="AC223" s="21">
        <v>3377.7909066369825</v>
      </c>
      <c r="AD223" s="21">
        <v>3440.1782448684357</v>
      </c>
      <c r="AE223" s="21">
        <v>3488.674224135028</v>
      </c>
      <c r="AF223" s="21">
        <v>3525.5987559052846</v>
      </c>
      <c r="AG223" s="21">
        <v>3555.6212098063716</v>
      </c>
      <c r="AH223" s="21">
        <v>3580.1307058288057</v>
      </c>
      <c r="AI223" s="21">
        <v>57039.699594364167</v>
      </c>
      <c r="AJ223" s="21">
        <v>58821.575752401099</v>
      </c>
      <c r="AK223" s="21">
        <v>59972.241375343539</v>
      </c>
      <c r="AL223" s="21">
        <v>60717.581087634455</v>
      </c>
      <c r="AM223" s="21">
        <v>61180.745125363617</v>
      </c>
      <c r="AN223" s="21">
        <v>61437.929038255112</v>
      </c>
      <c r="AO223" s="21">
        <v>61556.116089589734</v>
      </c>
      <c r="AP223" s="21">
        <v>61590.424335437972</v>
      </c>
      <c r="AQ223" s="21">
        <v>61568.446348184269</v>
      </c>
    </row>
    <row r="224" spans="1:43" x14ac:dyDescent="0.25">
      <c r="A224" s="17" t="s">
        <v>251</v>
      </c>
      <c r="B224" s="8" t="s">
        <v>40</v>
      </c>
      <c r="C224" s="8" t="s">
        <v>62</v>
      </c>
      <c r="E224" s="8" t="str">
        <f t="shared" si="22"/>
        <v>FiFi-vod.fifi</v>
      </c>
      <c r="F224" s="21">
        <f t="shared" si="25"/>
        <v>382858.71242734947</v>
      </c>
      <c r="G224" s="19">
        <f t="shared" si="25"/>
        <v>6.8320565796721962</v>
      </c>
      <c r="H224" s="18">
        <f t="shared" si="23"/>
        <v>8.6056724656215413E-3</v>
      </c>
      <c r="I224" s="6">
        <f t="shared" si="23"/>
        <v>3.39</v>
      </c>
      <c r="J224" s="6">
        <f t="shared" si="26"/>
        <v>1289611.991400274</v>
      </c>
      <c r="K224" s="18">
        <f t="shared" si="26"/>
        <v>0.3</v>
      </c>
      <c r="L224" s="35">
        <f>Data!BM26</f>
        <v>7.1478281456308504E-3</v>
      </c>
      <c r="Q224" s="21">
        <v>9231.4344168218959</v>
      </c>
      <c r="R224" s="21">
        <v>10453.996612640418</v>
      </c>
      <c r="S224" s="21">
        <v>11546.424529378064</v>
      </c>
      <c r="T224" s="21">
        <v>12545.933135296073</v>
      </c>
      <c r="U224" s="21">
        <v>13464.177199917296</v>
      </c>
      <c r="V224" s="21">
        <v>14280.809653520289</v>
      </c>
      <c r="W224" s="21">
        <v>14980.223796243499</v>
      </c>
      <c r="X224" s="21">
        <v>15610.685118911488</v>
      </c>
      <c r="Y224" s="21">
        <v>16175.364193936428</v>
      </c>
      <c r="Z224" s="21">
        <v>2543.1942312082797</v>
      </c>
      <c r="AA224" s="21">
        <v>2672.91564421679</v>
      </c>
      <c r="AB224" s="21">
        <v>2769.7647921338835</v>
      </c>
      <c r="AC224" s="21">
        <v>2845.1016647309084</v>
      </c>
      <c r="AD224" s="21">
        <v>2904.746260287106</v>
      </c>
      <c r="AE224" s="21">
        <v>2951.1101242855912</v>
      </c>
      <c r="AF224" s="21">
        <v>2986.4113826115895</v>
      </c>
      <c r="AG224" s="21">
        <v>3015.1139349026771</v>
      </c>
      <c r="AH224" s="21">
        <v>3038.5459335699479</v>
      </c>
      <c r="AI224" s="21">
        <v>49670.652508788058</v>
      </c>
      <c r="AJ224" s="21">
        <v>51452.525385752015</v>
      </c>
      <c r="AK224" s="21">
        <v>52603.188798524672</v>
      </c>
      <c r="AL224" s="21">
        <v>53348.532773648127</v>
      </c>
      <c r="AM224" s="21">
        <v>53811.697611651267</v>
      </c>
      <c r="AN224" s="21">
        <v>54068.883395732948</v>
      </c>
      <c r="AO224" s="21">
        <v>54187.070111404842</v>
      </c>
      <c r="AP224" s="21">
        <v>54221.379182319135</v>
      </c>
      <c r="AQ224" s="21">
        <v>54199.400938164137</v>
      </c>
    </row>
    <row r="225" spans="1:43" x14ac:dyDescent="0.25">
      <c r="A225" s="17" t="s">
        <v>252</v>
      </c>
      <c r="B225" s="8" t="s">
        <v>40</v>
      </c>
      <c r="C225" s="8" t="s">
        <v>62</v>
      </c>
      <c r="E225" s="8" t="str">
        <f t="shared" si="22"/>
        <v>FiFi-vod.fifi</v>
      </c>
      <c r="F225" s="21">
        <f t="shared" si="25"/>
        <v>557747.14345524705</v>
      </c>
      <c r="G225" s="19">
        <f t="shared" si="25"/>
        <v>6.0639302973535694</v>
      </c>
      <c r="H225" s="18">
        <f t="shared" si="23"/>
        <v>8.6056724656215413E-3</v>
      </c>
      <c r="I225" s="6">
        <f t="shared" si="23"/>
        <v>3.39</v>
      </c>
      <c r="J225" s="6">
        <f t="shared" si="26"/>
        <v>1289611.991400274</v>
      </c>
      <c r="K225" s="18">
        <f t="shared" si="26"/>
        <v>0.3</v>
      </c>
      <c r="L225" s="35">
        <f>Data!BM27</f>
        <v>7.1478281456308504E-3</v>
      </c>
      <c r="Q225" s="21">
        <v>11905.161830476623</v>
      </c>
      <c r="R225" s="21">
        <v>13127.730728766468</v>
      </c>
      <c r="S225" s="21">
        <v>14220.151644372871</v>
      </c>
      <c r="T225" s="21">
        <v>15219.703153267339</v>
      </c>
      <c r="U225" s="21">
        <v>16137.946277128418</v>
      </c>
      <c r="V225" s="21">
        <v>16954.583432609033</v>
      </c>
      <c r="W225" s="21">
        <v>17653.993798773983</v>
      </c>
      <c r="X225" s="21">
        <v>18284.456270749484</v>
      </c>
      <c r="Y225" s="21">
        <v>18849.133296320902</v>
      </c>
      <c r="Z225" s="21">
        <v>3953.0232944777358</v>
      </c>
      <c r="AA225" s="21">
        <v>4099.17750125154</v>
      </c>
      <c r="AB225" s="21">
        <v>4208.2944589358531</v>
      </c>
      <c r="AC225" s="21">
        <v>4293.1766529978941</v>
      </c>
      <c r="AD225" s="21">
        <v>4360.376358761695</v>
      </c>
      <c r="AE225" s="21">
        <v>4412.6132890150366</v>
      </c>
      <c r="AF225" s="21">
        <v>4452.3859989252724</v>
      </c>
      <c r="AG225" s="21">
        <v>4484.7243234555999</v>
      </c>
      <c r="AH225" s="21">
        <v>4511.1243814869522</v>
      </c>
      <c r="AI225" s="21">
        <v>69356.045845503162</v>
      </c>
      <c r="AJ225" s="21">
        <v>71137.928594628494</v>
      </c>
      <c r="AK225" s="21">
        <v>72288.594829999172</v>
      </c>
      <c r="AL225" s="21">
        <v>73033.943132169341</v>
      </c>
      <c r="AM225" s="21">
        <v>73497.105792955539</v>
      </c>
      <c r="AN225" s="21">
        <v>73754.288780048431</v>
      </c>
      <c r="AO225" s="21">
        <v>73872.475022627754</v>
      </c>
      <c r="AP225" s="21">
        <v>73906.782553202764</v>
      </c>
      <c r="AQ225" s="21">
        <v>73884.804226457782</v>
      </c>
    </row>
    <row r="226" spans="1:43" x14ac:dyDescent="0.25">
      <c r="A226" s="17" t="s">
        <v>253</v>
      </c>
      <c r="B226" s="8" t="s">
        <v>40</v>
      </c>
      <c r="C226" s="8" t="s">
        <v>62</v>
      </c>
      <c r="E226" s="8" t="str">
        <f t="shared" si="22"/>
        <v>FiFi-vod.fifi</v>
      </c>
      <c r="F226" s="21">
        <f t="shared" si="25"/>
        <v>460276.56861699698</v>
      </c>
      <c r="G226" s="19">
        <f t="shared" si="25"/>
        <v>6.561013101182815</v>
      </c>
      <c r="H226" s="18">
        <f t="shared" si="23"/>
        <v>8.6056724656215413E-3</v>
      </c>
      <c r="I226" s="6">
        <f t="shared" si="23"/>
        <v>3.39</v>
      </c>
      <c r="J226" s="6">
        <f t="shared" si="26"/>
        <v>1289611.991400274</v>
      </c>
      <c r="K226" s="18">
        <f t="shared" si="26"/>
        <v>0.3</v>
      </c>
      <c r="L226" s="35">
        <f>Data!BM28</f>
        <v>7.1478281456308504E-3</v>
      </c>
      <c r="Q226" s="21">
        <v>10150.242919764782</v>
      </c>
      <c r="R226" s="21">
        <v>11372.807418842645</v>
      </c>
      <c r="S226" s="21">
        <v>12465.232929688473</v>
      </c>
      <c r="T226" s="21">
        <v>13464.75627892675</v>
      </c>
      <c r="U226" s="21">
        <v>14383.000020262058</v>
      </c>
      <c r="V226" s="21">
        <v>15199.634089633775</v>
      </c>
      <c r="W226" s="21">
        <v>15899.046934568054</v>
      </c>
      <c r="X226" s="21">
        <v>16529.508652187869</v>
      </c>
      <c r="Y226" s="21">
        <v>17094.187022931837</v>
      </c>
      <c r="Z226" s="21">
        <v>3178.377917504682</v>
      </c>
      <c r="AA226" s="21">
        <v>3313.4586974601507</v>
      </c>
      <c r="AB226" s="21">
        <v>3414.3086971282723</v>
      </c>
      <c r="AC226" s="21">
        <v>3492.7590154049849</v>
      </c>
      <c r="AD226" s="21">
        <v>3554.8675237958682</v>
      </c>
      <c r="AE226" s="21">
        <v>3603.1467836278862</v>
      </c>
      <c r="AF226" s="21">
        <v>3639.9062732951616</v>
      </c>
      <c r="AG226" s="21">
        <v>3669.7945533084294</v>
      </c>
      <c r="AH226" s="21">
        <v>3694.1945029125109</v>
      </c>
      <c r="AI226" s="21">
        <v>60542.712423341094</v>
      </c>
      <c r="AJ226" s="21">
        <v>62324.592264412968</v>
      </c>
      <c r="AK226" s="21">
        <v>63475.255746737603</v>
      </c>
      <c r="AL226" s="21">
        <v>64220.611386257864</v>
      </c>
      <c r="AM226" s="21">
        <v>64683.77480419162</v>
      </c>
      <c r="AN226" s="21">
        <v>64940.960037586323</v>
      </c>
      <c r="AO226" s="21">
        <v>65059.145674938314</v>
      </c>
      <c r="AP226" s="21">
        <v>65093.454132263272</v>
      </c>
      <c r="AQ226" s="21">
        <v>65071.475400299059</v>
      </c>
    </row>
    <row r="227" spans="1:43" x14ac:dyDescent="0.25">
      <c r="A227" s="17" t="s">
        <v>254</v>
      </c>
      <c r="B227" s="8" t="s">
        <v>40</v>
      </c>
      <c r="C227" s="8" t="s">
        <v>62</v>
      </c>
      <c r="E227" s="8" t="str">
        <f t="shared" si="22"/>
        <v>FiFi-vod.fifi</v>
      </c>
      <c r="F227" s="21">
        <f t="shared" si="25"/>
        <v>243335.124867429</v>
      </c>
      <c r="G227" s="19">
        <f t="shared" si="25"/>
        <v>7.9500102667883148</v>
      </c>
      <c r="H227" s="18">
        <f t="shared" si="23"/>
        <v>8.6056724656215413E-3</v>
      </c>
      <c r="I227" s="6">
        <f t="shared" si="23"/>
        <v>3.39</v>
      </c>
      <c r="J227" s="6">
        <f t="shared" si="26"/>
        <v>1289611.991400274</v>
      </c>
      <c r="K227" s="18">
        <f t="shared" si="26"/>
        <v>0.3</v>
      </c>
      <c r="L227" s="35">
        <f>Data!BM29</f>
        <v>7.3735490344402459E-3</v>
      </c>
      <c r="Q227" s="21">
        <v>6263.4289121133152</v>
      </c>
      <c r="R227" s="21">
        <v>7524.5901642270464</v>
      </c>
      <c r="S227" s="21">
        <v>8651.5243396867736</v>
      </c>
      <c r="T227" s="21">
        <v>9682.5440725131721</v>
      </c>
      <c r="U227" s="21">
        <v>10629.786464997276</v>
      </c>
      <c r="V227" s="21">
        <v>11472.201579842136</v>
      </c>
      <c r="W227" s="21">
        <v>12193.707088945848</v>
      </c>
      <c r="X227" s="21">
        <v>12844.076315426551</v>
      </c>
      <c r="Y227" s="21">
        <v>13426.589859717807</v>
      </c>
      <c r="Z227" s="21">
        <v>1427.7928701628841</v>
      </c>
      <c r="AA227" s="21">
        <v>1542.792065950837</v>
      </c>
      <c r="AB227" s="21">
        <v>1628.6505244646175</v>
      </c>
      <c r="AC227" s="21">
        <v>1695.4354736104779</v>
      </c>
      <c r="AD227" s="21">
        <v>1748.3114746686567</v>
      </c>
      <c r="AE227" s="21">
        <v>1789.4136550394603</v>
      </c>
      <c r="AF227" s="21">
        <v>1820.7089712896989</v>
      </c>
      <c r="AG227" s="21">
        <v>1846.1542424203731</v>
      </c>
      <c r="AH227" s="21">
        <v>1866.9271734223721</v>
      </c>
      <c r="AI227" s="21">
        <v>32216.352528703352</v>
      </c>
      <c r="AJ227" s="21">
        <v>34054.481105152285</v>
      </c>
      <c r="AK227" s="21">
        <v>35241.478304121396</v>
      </c>
      <c r="AL227" s="21">
        <v>36010.348667661419</v>
      </c>
      <c r="AM227" s="21">
        <v>36488.1427820139</v>
      </c>
      <c r="AN227" s="21">
        <v>36753.453409789625</v>
      </c>
      <c r="AO227" s="21">
        <v>36875.373410503053</v>
      </c>
      <c r="AP227" s="21">
        <v>36910.767849237302</v>
      </c>
      <c r="AQ227" s="21">
        <v>36888.095904905073</v>
      </c>
    </row>
    <row r="228" spans="1:43" x14ac:dyDescent="0.25">
      <c r="A228" s="17" t="s">
        <v>255</v>
      </c>
      <c r="B228" s="8" t="s">
        <v>40</v>
      </c>
      <c r="C228" s="8" t="s">
        <v>62</v>
      </c>
      <c r="E228" s="8" t="str">
        <f t="shared" si="22"/>
        <v>FiFi-vod.fifi</v>
      </c>
      <c r="F228" s="21">
        <f t="shared" si="25"/>
        <v>393041.42493798002</v>
      </c>
      <c r="G228" s="19">
        <f t="shared" si="25"/>
        <v>6.7206571007122111</v>
      </c>
      <c r="H228" s="18">
        <f t="shared" si="23"/>
        <v>8.6056724656215413E-3</v>
      </c>
      <c r="I228" s="6">
        <f t="shared" si="23"/>
        <v>3.39</v>
      </c>
      <c r="J228" s="6">
        <f t="shared" si="26"/>
        <v>1289611.991400274</v>
      </c>
      <c r="K228" s="18">
        <f t="shared" si="26"/>
        <v>0.3</v>
      </c>
      <c r="L228" s="35">
        <f>Data!BM30</f>
        <v>7.3735490344402459E-3</v>
      </c>
      <c r="Q228" s="21">
        <v>10584.506284200035</v>
      </c>
      <c r="R228" s="21">
        <v>11845.678368344366</v>
      </c>
      <c r="S228" s="21">
        <v>12972.601229101756</v>
      </c>
      <c r="T228" s="21">
        <v>14003.690298495461</v>
      </c>
      <c r="U228" s="21">
        <v>14950.931170593713</v>
      </c>
      <c r="V228" s="21">
        <v>15793.353884259932</v>
      </c>
      <c r="W228" s="21">
        <v>16514.853289973918</v>
      </c>
      <c r="X228" s="21">
        <v>17165.224373879068</v>
      </c>
      <c r="Y228" s="21">
        <v>17747.734605997524</v>
      </c>
      <c r="Z228" s="21">
        <v>2594.2388669998249</v>
      </c>
      <c r="AA228" s="21">
        <v>2730.2748062143978</v>
      </c>
      <c r="AB228" s="21">
        <v>2831.8383996512393</v>
      </c>
      <c r="AC228" s="21">
        <v>2910.8423488982944</v>
      </c>
      <c r="AD228" s="21">
        <v>2973.3903400974768</v>
      </c>
      <c r="AE228" s="21">
        <v>3022.0111004896621</v>
      </c>
      <c r="AF228" s="21">
        <v>3059.0307719657444</v>
      </c>
      <c r="AG228" s="21">
        <v>3089.1305106466566</v>
      </c>
      <c r="AH228" s="21">
        <v>3113.7031418403526</v>
      </c>
      <c r="AI228" s="21">
        <v>48520.109349491824</v>
      </c>
      <c r="AJ228" s="21">
        <v>50358.247819176358</v>
      </c>
      <c r="AK228" s="21">
        <v>51545.251107942451</v>
      </c>
      <c r="AL228" s="21">
        <v>52314.111192495024</v>
      </c>
      <c r="AM228" s="21">
        <v>52791.90292842433</v>
      </c>
      <c r="AN228" s="21">
        <v>53057.208339316399</v>
      </c>
      <c r="AO228" s="21">
        <v>53179.1291295267</v>
      </c>
      <c r="AP228" s="21">
        <v>53214.521221881136</v>
      </c>
      <c r="AQ228" s="21">
        <v>53191.849923750866</v>
      </c>
    </row>
    <row r="229" spans="1:43" x14ac:dyDescent="0.25">
      <c r="A229" s="17" t="s">
        <v>256</v>
      </c>
      <c r="B229" s="8" t="s">
        <v>40</v>
      </c>
      <c r="C229" s="8" t="s">
        <v>62</v>
      </c>
      <c r="E229" s="8" t="str">
        <f t="shared" si="22"/>
        <v>FiFi-vod.fifi</v>
      </c>
      <c r="F229" s="21">
        <f t="shared" si="25"/>
        <v>330046.27460601699</v>
      </c>
      <c r="G229" s="19">
        <f t="shared" si="25"/>
        <v>6.9582860389366274</v>
      </c>
      <c r="H229" s="18">
        <f t="shared" si="23"/>
        <v>8.6056724656215413E-3</v>
      </c>
      <c r="I229" s="6">
        <f t="shared" si="23"/>
        <v>3.39</v>
      </c>
      <c r="J229" s="6">
        <f t="shared" si="26"/>
        <v>1289611.991400274</v>
      </c>
      <c r="K229" s="18">
        <f t="shared" si="26"/>
        <v>0.3</v>
      </c>
      <c r="L229" s="35">
        <f>Data!BM31</f>
        <v>7.3735490344402459E-3</v>
      </c>
      <c r="Q229" s="21">
        <v>8365.3002103881154</v>
      </c>
      <c r="R229" s="21">
        <v>9626.4667314503677</v>
      </c>
      <c r="S229" s="21">
        <v>10753.395403178951</v>
      </c>
      <c r="T229" s="21">
        <v>11784.448862904497</v>
      </c>
      <c r="U229" s="21">
        <v>12731.690515837996</v>
      </c>
      <c r="V229" s="21">
        <v>13574.10932692413</v>
      </c>
      <c r="W229" s="21">
        <v>14295.611867198868</v>
      </c>
      <c r="X229" s="21">
        <v>14945.981997173494</v>
      </c>
      <c r="Y229" s="21">
        <v>15528.49393034781</v>
      </c>
      <c r="Z229" s="21">
        <v>2079.0398528459109</v>
      </c>
      <c r="AA229" s="21">
        <v>2210.4297021826114</v>
      </c>
      <c r="AB229" s="21">
        <v>2308.5249477642187</v>
      </c>
      <c r="AC229" s="21">
        <v>2384.8297479903449</v>
      </c>
      <c r="AD229" s="21">
        <v>2445.2417683513495</v>
      </c>
      <c r="AE229" s="21">
        <v>2492.2020601655981</v>
      </c>
      <c r="AF229" s="21">
        <v>2527.9575926029611</v>
      </c>
      <c r="AG229" s="21">
        <v>2557.0294195098172</v>
      </c>
      <c r="AH229" s="21">
        <v>2580.7629338677939</v>
      </c>
      <c r="AI229" s="21">
        <v>40676.317790119298</v>
      </c>
      <c r="AJ229" s="21">
        <v>42514.452512125732</v>
      </c>
      <c r="AK229" s="21">
        <v>43701.452337195282</v>
      </c>
      <c r="AL229" s="21">
        <v>44470.321500007398</v>
      </c>
      <c r="AM229" s="21">
        <v>44948.114206625847</v>
      </c>
      <c r="AN229" s="21">
        <v>45213.422450023179</v>
      </c>
      <c r="AO229" s="21">
        <v>45335.342492917109</v>
      </c>
      <c r="AP229" s="21">
        <v>45370.735758863579</v>
      </c>
      <c r="AQ229" s="21">
        <v>45348.063957353981</v>
      </c>
    </row>
    <row r="230" spans="1:43" x14ac:dyDescent="0.25">
      <c r="A230" s="17" t="s">
        <v>257</v>
      </c>
      <c r="B230" s="8" t="s">
        <v>40</v>
      </c>
      <c r="C230" s="8" t="s">
        <v>62</v>
      </c>
      <c r="E230" s="8" t="str">
        <f t="shared" si="22"/>
        <v>FiFi-vod.fifi</v>
      </c>
      <c r="F230" s="21">
        <f t="shared" si="25"/>
        <v>229113.786208976</v>
      </c>
      <c r="G230" s="19">
        <f t="shared" si="25"/>
        <v>8.3126244248613048</v>
      </c>
      <c r="H230" s="18">
        <f t="shared" si="23"/>
        <v>8.6056724656215413E-3</v>
      </c>
      <c r="I230" s="6">
        <f t="shared" si="23"/>
        <v>3.39</v>
      </c>
      <c r="J230" s="6">
        <f t="shared" si="26"/>
        <v>1289611.991400274</v>
      </c>
      <c r="K230" s="18">
        <f t="shared" si="26"/>
        <v>0.3</v>
      </c>
      <c r="L230" s="35">
        <f>Data!BM32</f>
        <v>7.3735490344402459E-3</v>
      </c>
      <c r="Q230" s="21">
        <v>6984.6852415728808</v>
      </c>
      <c r="R230" s="21">
        <v>8245.8483017242743</v>
      </c>
      <c r="S230" s="21">
        <v>9372.7805885807738</v>
      </c>
      <c r="T230" s="21">
        <v>10403.811894779676</v>
      </c>
      <c r="U230" s="21">
        <v>11351.054033487269</v>
      </c>
      <c r="V230" s="21">
        <v>12193.470416695905</v>
      </c>
      <c r="W230" s="21">
        <v>12914.974907047092</v>
      </c>
      <c r="X230" s="21">
        <v>13565.344443561389</v>
      </c>
      <c r="Y230" s="21">
        <v>14147.857434998485</v>
      </c>
      <c r="Z230" s="21">
        <v>1334.4728590049933</v>
      </c>
      <c r="AA230" s="21">
        <v>1444.4555111625243</v>
      </c>
      <c r="AB230" s="21">
        <v>1526.5686524607206</v>
      </c>
      <c r="AC230" s="21">
        <v>1590.4401965974421</v>
      </c>
      <c r="AD230" s="21">
        <v>1641.0096422336667</v>
      </c>
      <c r="AE230" s="21">
        <v>1680.3188548243565</v>
      </c>
      <c r="AF230" s="21">
        <v>1710.2490130240567</v>
      </c>
      <c r="AG230" s="21">
        <v>1734.5843087890494</v>
      </c>
      <c r="AH230" s="21">
        <v>1754.4510856009842</v>
      </c>
      <c r="AI230" s="21">
        <v>30620.4887606763</v>
      </c>
      <c r="AJ230" s="21">
        <v>32458.614489879983</v>
      </c>
      <c r="AK230" s="21">
        <v>33645.61383943932</v>
      </c>
      <c r="AL230" s="21">
        <v>34414.469668333339</v>
      </c>
      <c r="AM230" s="21">
        <v>34892.26423195735</v>
      </c>
      <c r="AN230" s="21">
        <v>35157.573471933356</v>
      </c>
      <c r="AO230" s="21">
        <v>35279.494757849949</v>
      </c>
      <c r="AP230" s="21">
        <v>35314.888911067857</v>
      </c>
      <c r="AQ230" s="21">
        <v>35292.217653267595</v>
      </c>
    </row>
    <row r="231" spans="1:43" x14ac:dyDescent="0.25">
      <c r="A231" s="17" t="s">
        <v>258</v>
      </c>
      <c r="B231" s="8" t="s">
        <v>40</v>
      </c>
      <c r="C231" s="8" t="s">
        <v>62</v>
      </c>
      <c r="E231" s="8" t="str">
        <f t="shared" si="22"/>
        <v>FiFi-vod.fifi</v>
      </c>
      <c r="F231" s="21">
        <f t="shared" si="25"/>
        <v>575747.91897149396</v>
      </c>
      <c r="G231" s="19">
        <f t="shared" si="25"/>
        <v>5.8386874031403826</v>
      </c>
      <c r="H231" s="18">
        <f t="shared" si="23"/>
        <v>8.6056724656215413E-3</v>
      </c>
      <c r="I231" s="6">
        <f t="shared" si="23"/>
        <v>3.39</v>
      </c>
      <c r="J231" s="6">
        <f t="shared" si="26"/>
        <v>1289611.991400274</v>
      </c>
      <c r="K231" s="18">
        <f t="shared" si="26"/>
        <v>0.3</v>
      </c>
      <c r="L231" s="35">
        <f>Data!BM33</f>
        <v>6.922107256821455E-3</v>
      </c>
      <c r="Q231" s="21">
        <v>12694.30038877964</v>
      </c>
      <c r="R231" s="21">
        <v>13878.264768813888</v>
      </c>
      <c r="S231" s="21">
        <v>14936.185131041759</v>
      </c>
      <c r="T231" s="21">
        <v>15904.190550646541</v>
      </c>
      <c r="U231" s="21">
        <v>16793.436113286538</v>
      </c>
      <c r="V231" s="21">
        <v>17584.28677588348</v>
      </c>
      <c r="W231" s="21">
        <v>18261.608853250895</v>
      </c>
      <c r="X231" s="21">
        <v>18872.16248482302</v>
      </c>
      <c r="Y231" s="21">
        <v>19419.006711263421</v>
      </c>
      <c r="Z231" s="21">
        <v>4103.0371581255395</v>
      </c>
      <c r="AA231" s="21">
        <v>4250.0362869871087</v>
      </c>
      <c r="AB231" s="21">
        <v>4359.7839713073809</v>
      </c>
      <c r="AC231" s="21">
        <v>4445.1570581713604</v>
      </c>
      <c r="AD231" s="21">
        <v>4512.745194396075</v>
      </c>
      <c r="AE231" s="21">
        <v>4565.2840880977792</v>
      </c>
      <c r="AF231" s="21">
        <v>4605.2866819346218</v>
      </c>
      <c r="AG231" s="21">
        <v>4637.8119352502508</v>
      </c>
      <c r="AH231" s="21">
        <v>4664.3645874756585</v>
      </c>
      <c r="AI231" s="21">
        <v>68517.730754722026</v>
      </c>
      <c r="AJ231" s="21">
        <v>70243.342225720844</v>
      </c>
      <c r="AK231" s="21">
        <v>71357.674273952973</v>
      </c>
      <c r="AL231" s="21">
        <v>72079.471193935533</v>
      </c>
      <c r="AM231" s="21">
        <v>72528.007769861491</v>
      </c>
      <c r="AN231" s="21">
        <v>72777.067326721895</v>
      </c>
      <c r="AO231" s="21">
        <v>72891.522601422796</v>
      </c>
      <c r="AP231" s="21">
        <v>72924.746197163389</v>
      </c>
      <c r="AQ231" s="21">
        <v>72903.462606995017</v>
      </c>
    </row>
    <row r="232" spans="1:43" x14ac:dyDescent="0.25">
      <c r="A232" s="17" t="s">
        <v>259</v>
      </c>
      <c r="B232" s="8" t="s">
        <v>40</v>
      </c>
      <c r="C232" s="8" t="s">
        <v>62</v>
      </c>
      <c r="E232" s="8" t="str">
        <f t="shared" si="22"/>
        <v>FiFi-vod.fifi</v>
      </c>
      <c r="F232" s="21">
        <f t="shared" ref="F232:G247" si="27">F34</f>
        <v>336725.53496230103</v>
      </c>
      <c r="G232" s="19">
        <f t="shared" si="27"/>
        <v>7.1135985788344387</v>
      </c>
      <c r="H232" s="18">
        <f t="shared" si="23"/>
        <v>8.6056724656215413E-3</v>
      </c>
      <c r="I232" s="6">
        <f t="shared" si="23"/>
        <v>3.39</v>
      </c>
      <c r="J232" s="6">
        <f t="shared" si="26"/>
        <v>1289611.991400274</v>
      </c>
      <c r="K232" s="18">
        <f t="shared" si="26"/>
        <v>0.3</v>
      </c>
      <c r="L232" s="35">
        <f>Data!BM34</f>
        <v>6.922107256821455E-3</v>
      </c>
      <c r="Q232" s="21">
        <v>7978.2302566297822</v>
      </c>
      <c r="R232" s="21">
        <v>9162.1828144697974</v>
      </c>
      <c r="S232" s="21">
        <v>10220.115525685007</v>
      </c>
      <c r="T232" s="21">
        <v>11188.045270617486</v>
      </c>
      <c r="U232" s="21">
        <v>12077.292492622888</v>
      </c>
      <c r="V232" s="21">
        <v>12868.134861784796</v>
      </c>
      <c r="W232" s="21">
        <v>13545.46360045714</v>
      </c>
      <c r="X232" s="21">
        <v>14156.015204816322</v>
      </c>
      <c r="Y232" s="21">
        <v>14702.863046197599</v>
      </c>
      <c r="Z232" s="21">
        <v>2198.7271482091255</v>
      </c>
      <c r="AA232" s="21">
        <v>2319.3799666114287</v>
      </c>
      <c r="AB232" s="21">
        <v>2409.4587065222463</v>
      </c>
      <c r="AC232" s="21">
        <v>2479.528582908933</v>
      </c>
      <c r="AD232" s="21">
        <v>2535.003624112268</v>
      </c>
      <c r="AE232" s="21">
        <v>2578.1263074870226</v>
      </c>
      <c r="AF232" s="21">
        <v>2610.9597938276002</v>
      </c>
      <c r="AG232" s="21">
        <v>2637.6558369108971</v>
      </c>
      <c r="AH232" s="21">
        <v>2659.4497907854252</v>
      </c>
      <c r="AI232" s="21">
        <v>45044.292997136217</v>
      </c>
      <c r="AJ232" s="21">
        <v>46769.895121685593</v>
      </c>
      <c r="AK232" s="21">
        <v>47884.220157631731</v>
      </c>
      <c r="AL232" s="21">
        <v>48606.03243145212</v>
      </c>
      <c r="AM232" s="21">
        <v>49054.571330204475</v>
      </c>
      <c r="AN232" s="21">
        <v>49303.636747629484</v>
      </c>
      <c r="AO232" s="21">
        <v>49418.090788559173</v>
      </c>
      <c r="AP232" s="21">
        <v>49451.316910927286</v>
      </c>
      <c r="AQ232" s="21">
        <v>49430.032428803614</v>
      </c>
    </row>
    <row r="233" spans="1:43" x14ac:dyDescent="0.25">
      <c r="A233" s="17" t="s">
        <v>260</v>
      </c>
      <c r="B233" s="8" t="s">
        <v>40</v>
      </c>
      <c r="C233" s="8" t="s">
        <v>62</v>
      </c>
      <c r="E233" s="8" t="str">
        <f t="shared" si="22"/>
        <v>FiFi-vod.fifi</v>
      </c>
      <c r="F233" s="21">
        <f t="shared" si="27"/>
        <v>229185.51881171801</v>
      </c>
      <c r="G233" s="19">
        <f t="shared" si="27"/>
        <v>8.3136684020358853</v>
      </c>
      <c r="H233" s="18">
        <f t="shared" si="23"/>
        <v>8.6056724656215413E-3</v>
      </c>
      <c r="I233" s="6">
        <f t="shared" si="23"/>
        <v>3.39</v>
      </c>
      <c r="J233" s="6">
        <f t="shared" ref="J233:K248" si="28">J232</f>
        <v>1289611.991400274</v>
      </c>
      <c r="K233" s="18">
        <f t="shared" si="28"/>
        <v>0.3</v>
      </c>
      <c r="L233" s="35">
        <f>Data!BM35</f>
        <v>6.922107256821455E-3</v>
      </c>
      <c r="Q233" s="21">
        <v>6842.9818491891619</v>
      </c>
      <c r="R233" s="21">
        <v>8026.9315612005948</v>
      </c>
      <c r="S233" s="21">
        <v>9084.8672450535742</v>
      </c>
      <c r="T233" s="21">
        <v>10052.778773643033</v>
      </c>
      <c r="U233" s="21">
        <v>10942.026395089477</v>
      </c>
      <c r="V233" s="21">
        <v>11732.86676786273</v>
      </c>
      <c r="W233" s="21">
        <v>12410.197110038751</v>
      </c>
      <c r="X233" s="21">
        <v>13020.748226408952</v>
      </c>
      <c r="Y233" s="21">
        <v>13567.596937975737</v>
      </c>
      <c r="Z233" s="21">
        <v>1374.1774958514263</v>
      </c>
      <c r="AA233" s="21">
        <v>1477.4136918892825</v>
      </c>
      <c r="AB233" s="21">
        <v>1554.4897825194196</v>
      </c>
      <c r="AC233" s="21">
        <v>1614.4436962030952</v>
      </c>
      <c r="AD233" s="21">
        <v>1661.9110654072874</v>
      </c>
      <c r="AE233" s="21">
        <v>1698.8089737347307</v>
      </c>
      <c r="AF233" s="21">
        <v>1726.903108789367</v>
      </c>
      <c r="AG233" s="21">
        <v>1749.7456163844147</v>
      </c>
      <c r="AH233" s="21">
        <v>1768.3936997822289</v>
      </c>
      <c r="AI233" s="21">
        <v>31885.924079116274</v>
      </c>
      <c r="AJ233" s="21">
        <v>33611.514755312826</v>
      </c>
      <c r="AK233" s="21">
        <v>34725.840422229972</v>
      </c>
      <c r="AL233" s="21">
        <v>35447.630180482032</v>
      </c>
      <c r="AM233" s="21">
        <v>35896.17136879504</v>
      </c>
      <c r="AN233" s="21">
        <v>36145.237139790632</v>
      </c>
      <c r="AO233" s="21">
        <v>36259.693242199028</v>
      </c>
      <c r="AP233" s="21">
        <v>36292.920189787794</v>
      </c>
      <c r="AQ233" s="21">
        <v>36271.636676193964</v>
      </c>
    </row>
    <row r="234" spans="1:43" x14ac:dyDescent="0.25">
      <c r="A234" s="17" t="s">
        <v>261</v>
      </c>
      <c r="B234" s="8" t="s">
        <v>40</v>
      </c>
      <c r="C234" s="8" t="s">
        <v>62</v>
      </c>
      <c r="E234" s="8" t="str">
        <f t="shared" si="22"/>
        <v>FiFi-vod.fifi</v>
      </c>
      <c r="F234" s="21">
        <f t="shared" si="27"/>
        <v>214943.993567217</v>
      </c>
      <c r="G234" s="19">
        <f t="shared" si="27"/>
        <v>8.3132960896176691</v>
      </c>
      <c r="H234" s="18">
        <f t="shared" si="23"/>
        <v>8.6056724656215413E-3</v>
      </c>
      <c r="I234" s="6">
        <f t="shared" si="23"/>
        <v>3.39</v>
      </c>
      <c r="J234" s="6">
        <f t="shared" si="28"/>
        <v>1289611.991400274</v>
      </c>
      <c r="K234" s="18">
        <f t="shared" si="28"/>
        <v>0.3</v>
      </c>
      <c r="L234" s="35">
        <f>Data!BM36</f>
        <v>6.922107256821455E-3</v>
      </c>
      <c r="Q234" s="21">
        <v>6882.7416623226427</v>
      </c>
      <c r="R234" s="21">
        <v>8066.69147400355</v>
      </c>
      <c r="S234" s="21">
        <v>9124.6270537458149</v>
      </c>
      <c r="T234" s="21">
        <v>10092.539220326385</v>
      </c>
      <c r="U234" s="21">
        <v>10981.786827783202</v>
      </c>
      <c r="V234" s="21">
        <v>11772.627270475989</v>
      </c>
      <c r="W234" s="21">
        <v>12449.957556492493</v>
      </c>
      <c r="X234" s="21">
        <v>13060.508689953533</v>
      </c>
      <c r="Y234" s="21">
        <v>13607.357371043805</v>
      </c>
      <c r="Z234" s="21">
        <v>1251.5931703090398</v>
      </c>
      <c r="AA234" s="21">
        <v>1354.8338475076182</v>
      </c>
      <c r="AB234" s="21">
        <v>1431.9134258757331</v>
      </c>
      <c r="AC234" s="21">
        <v>1491.8696191425727</v>
      </c>
      <c r="AD234" s="21">
        <v>1539.3391409487404</v>
      </c>
      <c r="AE234" s="21">
        <v>1576.2386854020647</v>
      </c>
      <c r="AF234" s="21">
        <v>1604.3341151403768</v>
      </c>
      <c r="AG234" s="21">
        <v>1627.1776490980697</v>
      </c>
      <c r="AH234" s="21">
        <v>1645.826585956976</v>
      </c>
      <c r="AI234" s="21">
        <v>28389.749360568025</v>
      </c>
      <c r="AJ234" s="21">
        <v>30115.335927057713</v>
      </c>
      <c r="AK234" s="21">
        <v>31229.662709026972</v>
      </c>
      <c r="AL234" s="21">
        <v>31951.440402490232</v>
      </c>
      <c r="AM234" s="21">
        <v>32399.982359157941</v>
      </c>
      <c r="AN234" s="21">
        <v>32649.047599361504</v>
      </c>
      <c r="AO234" s="21">
        <v>32763.504786093978</v>
      </c>
      <c r="AP234" s="21">
        <v>32796.731811197729</v>
      </c>
      <c r="AQ234" s="21">
        <v>32775.448843908693</v>
      </c>
    </row>
    <row r="235" spans="1:43" x14ac:dyDescent="0.25">
      <c r="A235" s="17" t="s">
        <v>278</v>
      </c>
      <c r="B235" s="8" t="s">
        <v>40</v>
      </c>
      <c r="C235" s="8" t="s">
        <v>62</v>
      </c>
      <c r="E235" s="8" t="str">
        <f t="shared" si="22"/>
        <v>FiFi-vod.fifi</v>
      </c>
      <c r="F235" s="21">
        <f t="shared" si="27"/>
        <v>205737.99774799301</v>
      </c>
      <c r="G235" s="19">
        <f t="shared" si="27"/>
        <v>8.078181260819024</v>
      </c>
      <c r="H235" s="18">
        <f t="shared" si="23"/>
        <v>8.6056724656215413E-3</v>
      </c>
      <c r="I235" s="6">
        <f t="shared" si="23"/>
        <v>3.39</v>
      </c>
      <c r="J235" s="6">
        <f t="shared" si="28"/>
        <v>1289611.991400274</v>
      </c>
      <c r="K235" s="18">
        <f t="shared" si="28"/>
        <v>0.3</v>
      </c>
      <c r="L235" s="35">
        <f>Data!BM37</f>
        <v>7.1478281456308504E-3</v>
      </c>
      <c r="Q235" s="21">
        <v>6320.9710722541076</v>
      </c>
      <c r="R235" s="21">
        <v>7543.5259721542061</v>
      </c>
      <c r="S235" s="21">
        <v>8635.9615099140119</v>
      </c>
      <c r="T235" s="21">
        <v>9635.4234141601428</v>
      </c>
      <c r="U235" s="21">
        <v>10553.668502837851</v>
      </c>
      <c r="V235" s="21">
        <v>11370.295838251761</v>
      </c>
      <c r="W235" s="21">
        <v>12069.714091915492</v>
      </c>
      <c r="X235" s="21">
        <v>12700.174163514526</v>
      </c>
      <c r="Y235" s="21">
        <v>13264.855469454744</v>
      </c>
      <c r="Z235" s="21">
        <v>1134.8886740578116</v>
      </c>
      <c r="AA235" s="21">
        <v>1244.5984435940663</v>
      </c>
      <c r="AB235" s="21">
        <v>1326.5080977926857</v>
      </c>
      <c r="AC235" s="21">
        <v>1390.2206057357289</v>
      </c>
      <c r="AD235" s="21">
        <v>1440.664741811461</v>
      </c>
      <c r="AE235" s="21">
        <v>1479.8764826912238</v>
      </c>
      <c r="AF235" s="21">
        <v>1509.732510780753</v>
      </c>
      <c r="AG235" s="21">
        <v>1534.0074878426433</v>
      </c>
      <c r="AH235" s="21">
        <v>1553.8250489330978</v>
      </c>
      <c r="AI235" s="21">
        <v>24757.994391171509</v>
      </c>
      <c r="AJ235" s="21">
        <v>26539.845312175708</v>
      </c>
      <c r="AK235" s="21">
        <v>27690.508478412965</v>
      </c>
      <c r="AL235" s="21">
        <v>28435.815800623321</v>
      </c>
      <c r="AM235" s="21">
        <v>28898.985117399592</v>
      </c>
      <c r="AN235" s="21">
        <v>29156.172657770454</v>
      </c>
      <c r="AO235" s="21">
        <v>29274.362762600467</v>
      </c>
      <c r="AP235" s="21">
        <v>29308.673774701139</v>
      </c>
      <c r="AQ235" s="21">
        <v>29286.697062417123</v>
      </c>
    </row>
    <row r="236" spans="1:43" x14ac:dyDescent="0.25">
      <c r="A236" s="17" t="s">
        <v>279</v>
      </c>
      <c r="B236" s="8" t="s">
        <v>40</v>
      </c>
      <c r="C236" s="8" t="s">
        <v>62</v>
      </c>
      <c r="E236" s="8" t="str">
        <f t="shared" si="22"/>
        <v>FiFi-vod.fifi</v>
      </c>
      <c r="F236" s="21">
        <f t="shared" si="27"/>
        <v>436708.84697628801</v>
      </c>
      <c r="G236" s="19">
        <f t="shared" si="27"/>
        <v>6.0086222354126866</v>
      </c>
      <c r="H236" s="18">
        <f t="shared" si="23"/>
        <v>8.6056724656215413E-3</v>
      </c>
      <c r="I236" s="6">
        <f t="shared" si="23"/>
        <v>3.39</v>
      </c>
      <c r="J236" s="6">
        <f t="shared" si="28"/>
        <v>1289611.991400274</v>
      </c>
      <c r="K236" s="18">
        <f t="shared" si="28"/>
        <v>0.3</v>
      </c>
      <c r="L236" s="35">
        <f>Data!BM38</f>
        <v>7.1478281456308504E-3</v>
      </c>
      <c r="Q236" s="21">
        <v>10819.805505724446</v>
      </c>
      <c r="R236" s="21">
        <v>12042.371683254647</v>
      </c>
      <c r="S236" s="21">
        <v>13134.795440856849</v>
      </c>
      <c r="T236" s="21">
        <v>14134.32953398312</v>
      </c>
      <c r="U236" s="21">
        <v>15052.573039730538</v>
      </c>
      <c r="V236" s="21">
        <v>15869.208286560113</v>
      </c>
      <c r="W236" s="21">
        <v>16568.6201857577</v>
      </c>
      <c r="X236" s="21">
        <v>17199.082191190439</v>
      </c>
      <c r="Y236" s="21">
        <v>17763.760048704306</v>
      </c>
      <c r="Z236" s="21">
        <v>2903.6151126408786</v>
      </c>
      <c r="AA236" s="21">
        <v>3051.1138334570956</v>
      </c>
      <c r="AB236" s="21">
        <v>3161.2353916331954</v>
      </c>
      <c r="AC236" s="21">
        <v>3246.896617758402</v>
      </c>
      <c r="AD236" s="21">
        <v>3314.7150333949035</v>
      </c>
      <c r="AE236" s="21">
        <v>3367.4327008754335</v>
      </c>
      <c r="AF236" s="21">
        <v>3407.5717159942551</v>
      </c>
      <c r="AG236" s="21">
        <v>3440.2077267347627</v>
      </c>
      <c r="AH236" s="21">
        <v>3466.850894941721</v>
      </c>
      <c r="AI236" s="21">
        <v>48324.596749227218</v>
      </c>
      <c r="AJ236" s="21">
        <v>50106.465848971355</v>
      </c>
      <c r="AK236" s="21">
        <v>51257.133369326293</v>
      </c>
      <c r="AL236" s="21">
        <v>52002.45243994928</v>
      </c>
      <c r="AM236" s="21">
        <v>52465.617798357627</v>
      </c>
      <c r="AN236" s="21">
        <v>52722.80081271469</v>
      </c>
      <c r="AO236" s="21">
        <v>52840.989719481353</v>
      </c>
      <c r="AP236" s="21">
        <v>52875.298102806497</v>
      </c>
      <c r="AQ236" s="21">
        <v>52853.321049858088</v>
      </c>
    </row>
    <row r="237" spans="1:43" x14ac:dyDescent="0.25">
      <c r="A237" s="17" t="s">
        <v>280</v>
      </c>
      <c r="B237" s="8" t="s">
        <v>40</v>
      </c>
      <c r="C237" s="8" t="s">
        <v>62</v>
      </c>
      <c r="E237" s="8" t="str">
        <f t="shared" si="22"/>
        <v>FiFi-vod.fifi</v>
      </c>
      <c r="F237" s="21">
        <f t="shared" si="27"/>
        <v>253284.44575174601</v>
      </c>
      <c r="G237" s="19">
        <f t="shared" si="27"/>
        <v>7.1299227048638949</v>
      </c>
      <c r="H237" s="18">
        <f t="shared" si="23"/>
        <v>8.6056724656215413E-3</v>
      </c>
      <c r="I237" s="6">
        <f t="shared" si="23"/>
        <v>3.39</v>
      </c>
      <c r="J237" s="6">
        <f t="shared" si="28"/>
        <v>1289611.991400274</v>
      </c>
      <c r="K237" s="18">
        <f t="shared" si="28"/>
        <v>0.3</v>
      </c>
      <c r="L237" s="35">
        <f>Data!BM39</f>
        <v>7.1478281456308504E-3</v>
      </c>
      <c r="Q237" s="21">
        <v>6112.6591810854807</v>
      </c>
      <c r="R237" s="21">
        <v>7335.2135587915545</v>
      </c>
      <c r="S237" s="21">
        <v>8427.6496420141793</v>
      </c>
      <c r="T237" s="21">
        <v>9427.1082036607168</v>
      </c>
      <c r="U237" s="21">
        <v>10345.353365633677</v>
      </c>
      <c r="V237" s="21">
        <v>11161.98033472116</v>
      </c>
      <c r="W237" s="21">
        <v>11861.398882619071</v>
      </c>
      <c r="X237" s="21">
        <v>12491.858864674785</v>
      </c>
      <c r="Y237" s="21">
        <v>13056.540330289299</v>
      </c>
      <c r="Z237" s="21">
        <v>1459.5210092429786</v>
      </c>
      <c r="AA237" s="21">
        <v>1583.8220740779657</v>
      </c>
      <c r="AB237" s="21">
        <v>1676.6254132855411</v>
      </c>
      <c r="AC237" s="21">
        <v>1748.8121271347343</v>
      </c>
      <c r="AD237" s="21">
        <v>1805.9651418871254</v>
      </c>
      <c r="AE237" s="21">
        <v>1850.3919533802596</v>
      </c>
      <c r="AF237" s="21">
        <v>1884.2186877653362</v>
      </c>
      <c r="AG237" s="21">
        <v>1911.7221594927908</v>
      </c>
      <c r="AH237" s="21">
        <v>1934.1753688779413</v>
      </c>
      <c r="AI237" s="21">
        <v>29164.602837987339</v>
      </c>
      <c r="AJ237" s="21">
        <v>30946.459637416701</v>
      </c>
      <c r="AK237" s="21">
        <v>32097.120907872188</v>
      </c>
      <c r="AL237" s="21">
        <v>32842.446835538794</v>
      </c>
      <c r="AM237" s="21">
        <v>33305.615071407781</v>
      </c>
      <c r="AN237" s="21">
        <v>33562.803593697259</v>
      </c>
      <c r="AO237" s="21">
        <v>33680.992030964211</v>
      </c>
      <c r="AP237" s="21">
        <v>33715.30300624251</v>
      </c>
      <c r="AQ237" s="21">
        <v>33693.325445287715</v>
      </c>
    </row>
    <row r="238" spans="1:43" x14ac:dyDescent="0.25">
      <c r="A238" s="17" t="s">
        <v>281</v>
      </c>
      <c r="B238" s="8" t="s">
        <v>40</v>
      </c>
      <c r="C238" s="8" t="s">
        <v>62</v>
      </c>
      <c r="E238" s="8" t="str">
        <f t="shared" si="22"/>
        <v>FiFi-vod.fifi</v>
      </c>
      <c r="F238" s="21">
        <f t="shared" si="27"/>
        <v>201747.696799417</v>
      </c>
      <c r="G238" s="19">
        <f t="shared" si="27"/>
        <v>8.2743415496816937</v>
      </c>
      <c r="H238" s="18">
        <f t="shared" si="23"/>
        <v>8.6056724656215413E-3</v>
      </c>
      <c r="I238" s="6">
        <f t="shared" si="23"/>
        <v>3.39</v>
      </c>
      <c r="J238" s="6">
        <f t="shared" si="28"/>
        <v>1289611.991400274</v>
      </c>
      <c r="K238" s="18">
        <f t="shared" si="28"/>
        <v>0.3</v>
      </c>
      <c r="L238" s="35">
        <f>Data!BM40</f>
        <v>7.1478281456308504E-3</v>
      </c>
      <c r="Q238" s="21">
        <v>6421.0722877996332</v>
      </c>
      <c r="R238" s="21">
        <v>7643.6274386323894</v>
      </c>
      <c r="S238" s="21">
        <v>8736.0627142780595</v>
      </c>
      <c r="T238" s="21">
        <v>9735.5262247612645</v>
      </c>
      <c r="U238" s="21">
        <v>10653.771278218019</v>
      </c>
      <c r="V238" s="21">
        <v>11470.398789664707</v>
      </c>
      <c r="W238" s="21">
        <v>12169.816901938531</v>
      </c>
      <c r="X238" s="21">
        <v>12800.277016566286</v>
      </c>
      <c r="Y238" s="21">
        <v>13364.95824577737</v>
      </c>
      <c r="Z238" s="21">
        <v>1115.6182269903261</v>
      </c>
      <c r="AA238" s="21">
        <v>1222.7271108723605</v>
      </c>
      <c r="AB238" s="21">
        <v>1302.6949256544901</v>
      </c>
      <c r="AC238" s="21">
        <v>1364.8970264000261</v>
      </c>
      <c r="AD238" s="21">
        <v>1414.1452785473261</v>
      </c>
      <c r="AE238" s="21">
        <v>1452.4274256056519</v>
      </c>
      <c r="AF238" s="21">
        <v>1481.5756525296347</v>
      </c>
      <c r="AG238" s="21">
        <v>1505.2751410813896</v>
      </c>
      <c r="AH238" s="21">
        <v>1524.6228848128972</v>
      </c>
      <c r="AI238" s="21">
        <v>24872.038896880833</v>
      </c>
      <c r="AJ238" s="21">
        <v>26653.889851199132</v>
      </c>
      <c r="AK238" s="21">
        <v>27804.553207891258</v>
      </c>
      <c r="AL238" s="21">
        <v>28549.859733840625</v>
      </c>
      <c r="AM238" s="21">
        <v>29013.029032365412</v>
      </c>
      <c r="AN238" s="21">
        <v>29270.216429372049</v>
      </c>
      <c r="AO238" s="21">
        <v>29388.406602711504</v>
      </c>
      <c r="AP238" s="21">
        <v>29422.717565077415</v>
      </c>
      <c r="AQ238" s="21">
        <v>29400.740892958536</v>
      </c>
    </row>
    <row r="239" spans="1:43" x14ac:dyDescent="0.25">
      <c r="A239" s="17" t="s">
        <v>282</v>
      </c>
      <c r="B239" s="8" t="s">
        <v>40</v>
      </c>
      <c r="C239" s="8" t="s">
        <v>62</v>
      </c>
      <c r="E239" s="8" t="str">
        <f t="shared" si="22"/>
        <v>FiFi-vod.fifi</v>
      </c>
      <c r="F239" s="21">
        <f t="shared" si="27"/>
        <v>320149.29401431349</v>
      </c>
      <c r="G239" s="19">
        <f t="shared" si="27"/>
        <v>6.8001837755390948</v>
      </c>
      <c r="H239" s="18">
        <f t="shared" si="23"/>
        <v>8.6056724656215413E-3</v>
      </c>
      <c r="I239" s="6">
        <f t="shared" si="23"/>
        <v>3.39</v>
      </c>
      <c r="J239" s="6">
        <f t="shared" si="28"/>
        <v>1289611.991400274</v>
      </c>
      <c r="K239" s="18">
        <f t="shared" si="28"/>
        <v>0.3</v>
      </c>
      <c r="L239" s="35">
        <f>Data!BM41</f>
        <v>7.1478281456308504E-3</v>
      </c>
      <c r="Q239" s="21">
        <v>9086.4167296991618</v>
      </c>
      <c r="R239" s="21">
        <v>10308.978561988895</v>
      </c>
      <c r="S239" s="21">
        <v>11401.406858454053</v>
      </c>
      <c r="T239" s="21">
        <v>12400.913137399464</v>
      </c>
      <c r="U239" s="21">
        <v>13319.15725304566</v>
      </c>
      <c r="V239" s="21">
        <v>14135.789451628114</v>
      </c>
      <c r="W239" s="21">
        <v>14835.203799184368</v>
      </c>
      <c r="X239" s="21">
        <v>15465.665059516195</v>
      </c>
      <c r="Y239" s="21">
        <v>16030.344245699438</v>
      </c>
      <c r="Z239" s="21">
        <v>2000.0162147326396</v>
      </c>
      <c r="AA239" s="21">
        <v>2130.3451249702466</v>
      </c>
      <c r="AB239" s="21">
        <v>2227.6483391989109</v>
      </c>
      <c r="AC239" s="21">
        <v>2303.3368560684021</v>
      </c>
      <c r="AD239" s="21">
        <v>2363.261105462876</v>
      </c>
      <c r="AE239" s="21">
        <v>2409.8422202046922</v>
      </c>
      <c r="AF239" s="21">
        <v>2445.3090689859937</v>
      </c>
      <c r="AG239" s="21">
        <v>2474.1461637027974</v>
      </c>
      <c r="AH239" s="21">
        <v>2497.6880553916426</v>
      </c>
      <c r="AI239" s="21">
        <v>37019.203060574466</v>
      </c>
      <c r="AJ239" s="21">
        <v>38801.064461872906</v>
      </c>
      <c r="AK239" s="21">
        <v>39951.730479619619</v>
      </c>
      <c r="AL239" s="21">
        <v>40697.043045425919</v>
      </c>
      <c r="AM239" s="21">
        <v>41160.210059573219</v>
      </c>
      <c r="AN239" s="21">
        <v>41417.394738010633</v>
      </c>
      <c r="AO239" s="21">
        <v>41535.584284375014</v>
      </c>
      <c r="AP239" s="21">
        <v>41569.89369693835</v>
      </c>
      <c r="AQ239" s="21">
        <v>41547.916864543171</v>
      </c>
    </row>
    <row r="240" spans="1:43" x14ac:dyDescent="0.25">
      <c r="A240" s="17" t="s">
        <v>283</v>
      </c>
      <c r="B240" s="8" t="s">
        <v>40</v>
      </c>
      <c r="C240" s="8" t="s">
        <v>62</v>
      </c>
      <c r="E240" s="8" t="str">
        <f t="shared" si="22"/>
        <v>FiFi-vod.fifi</v>
      </c>
      <c r="F240" s="21">
        <f t="shared" si="27"/>
        <v>391341.29065537348</v>
      </c>
      <c r="G240" s="19">
        <f t="shared" si="27"/>
        <v>6.2266027992457467</v>
      </c>
      <c r="H240" s="18">
        <f t="shared" si="23"/>
        <v>8.6056724656215413E-3</v>
      </c>
      <c r="I240" s="6">
        <f t="shared" si="23"/>
        <v>3.39</v>
      </c>
      <c r="J240" s="6">
        <f t="shared" si="28"/>
        <v>1289611.991400274</v>
      </c>
      <c r="K240" s="18">
        <f t="shared" si="28"/>
        <v>0.3</v>
      </c>
      <c r="L240" s="35">
        <f>Data!BM42</f>
        <v>6.6963863680120595E-3</v>
      </c>
      <c r="Q240" s="21">
        <v>9360.960458413012</v>
      </c>
      <c r="R240" s="21">
        <v>10506.30998600662</v>
      </c>
      <c r="S240" s="21">
        <v>11529.74058952891</v>
      </c>
      <c r="T240" s="21">
        <v>12466.133770020115</v>
      </c>
      <c r="U240" s="21">
        <v>13326.383221947175</v>
      </c>
      <c r="V240" s="21">
        <v>14091.44014208473</v>
      </c>
      <c r="W240" s="21">
        <v>14746.679753529488</v>
      </c>
      <c r="X240" s="21">
        <v>15337.322772641941</v>
      </c>
      <c r="Y240" s="21">
        <v>15866.337359894998</v>
      </c>
      <c r="Z240" s="21">
        <v>2595.1958160221488</v>
      </c>
      <c r="AA240" s="21">
        <v>2728.5412997440785</v>
      </c>
      <c r="AB240" s="21">
        <v>2828.0961709820135</v>
      </c>
      <c r="AC240" s="21">
        <v>2905.5377184761996</v>
      </c>
      <c r="AD240" s="21">
        <v>2966.8486356058361</v>
      </c>
      <c r="AE240" s="21">
        <v>3014.5077863705428</v>
      </c>
      <c r="AF240" s="21">
        <v>3050.7952763486337</v>
      </c>
      <c r="AG240" s="21">
        <v>3080.2997054432753</v>
      </c>
      <c r="AH240" s="21">
        <v>3104.3863367261365</v>
      </c>
      <c r="AI240" s="21">
        <v>45418.909017217469</v>
      </c>
      <c r="AJ240" s="21">
        <v>47088.240427514909</v>
      </c>
      <c r="AK240" s="21">
        <v>48166.232313350818</v>
      </c>
      <c r="AL240" s="21">
        <v>48864.489527073325</v>
      </c>
      <c r="AM240" s="21">
        <v>49298.40216382467</v>
      </c>
      <c r="AN240" s="21">
        <v>49539.343342979577</v>
      </c>
      <c r="AO240" s="21">
        <v>49650.066728363679</v>
      </c>
      <c r="AP240" s="21">
        <v>49682.208612332186</v>
      </c>
      <c r="AQ240" s="21">
        <v>49661.619057840326</v>
      </c>
    </row>
    <row r="241" spans="1:43" x14ac:dyDescent="0.25">
      <c r="A241" s="17" t="s">
        <v>284</v>
      </c>
      <c r="B241" s="8" t="s">
        <v>40</v>
      </c>
      <c r="C241" s="8" t="s">
        <v>62</v>
      </c>
      <c r="E241" s="8" t="str">
        <f t="shared" si="22"/>
        <v>FiFi-vod.fifi</v>
      </c>
      <c r="F241" s="21">
        <f t="shared" si="27"/>
        <v>230648.18602876749</v>
      </c>
      <c r="G241" s="19">
        <f t="shared" si="27"/>
        <v>7.6727442277060725</v>
      </c>
      <c r="H241" s="18">
        <f t="shared" si="23"/>
        <v>8.6056724656215413E-3</v>
      </c>
      <c r="I241" s="6">
        <f t="shared" si="23"/>
        <v>3.39</v>
      </c>
      <c r="J241" s="6">
        <f t="shared" si="28"/>
        <v>1289611.991400274</v>
      </c>
      <c r="K241" s="18">
        <f t="shared" si="28"/>
        <v>0.3</v>
      </c>
      <c r="L241" s="35">
        <f>Data!BM43</f>
        <v>6.6963863680120595E-3</v>
      </c>
      <c r="Q241" s="21">
        <v>6137.9827407175608</v>
      </c>
      <c r="R241" s="21">
        <v>7283.3241889850542</v>
      </c>
      <c r="S241" s="21">
        <v>8306.7632318455853</v>
      </c>
      <c r="T241" s="21">
        <v>9243.1046960187941</v>
      </c>
      <c r="U241" s="21">
        <v>10103.355281961592</v>
      </c>
      <c r="V241" s="21">
        <v>10868.406534338581</v>
      </c>
      <c r="W241" s="21">
        <v>11523.650698140864</v>
      </c>
      <c r="X241" s="21">
        <v>12114.292331849379</v>
      </c>
      <c r="Y241" s="21">
        <v>12643.309389564831</v>
      </c>
      <c r="Z241" s="21">
        <v>1357.9356823235248</v>
      </c>
      <c r="AA241" s="21">
        <v>1466.1477686975247</v>
      </c>
      <c r="AB241" s="21">
        <v>1546.9389509397006</v>
      </c>
      <c r="AC241" s="21">
        <v>1609.7823739069445</v>
      </c>
      <c r="AD241" s="21">
        <v>1659.5376882221392</v>
      </c>
      <c r="AE241" s="21">
        <v>1698.2140649564742</v>
      </c>
      <c r="AF241" s="21">
        <v>1727.6623616437162</v>
      </c>
      <c r="AG241" s="21">
        <v>1751.6058803953915</v>
      </c>
      <c r="AH241" s="21">
        <v>1771.1528136275683</v>
      </c>
      <c r="AI241" s="21">
        <v>29182.743099290376</v>
      </c>
      <c r="AJ241" s="21">
        <v>30852.063262132004</v>
      </c>
      <c r="AK241" s="21">
        <v>31930.051580973392</v>
      </c>
      <c r="AL241" s="21">
        <v>32628.305438484087</v>
      </c>
      <c r="AM241" s="21">
        <v>33062.220576946871</v>
      </c>
      <c r="AN241" s="21">
        <v>33303.165202652155</v>
      </c>
      <c r="AO241" s="21">
        <v>33413.888991003201</v>
      </c>
      <c r="AP241" s="21">
        <v>33446.032716337591</v>
      </c>
      <c r="AQ241" s="21">
        <v>33425.4431774611</v>
      </c>
    </row>
    <row r="242" spans="1:43" x14ac:dyDescent="0.25">
      <c r="A242" s="17" t="s">
        <v>285</v>
      </c>
      <c r="B242" s="8" t="s">
        <v>40</v>
      </c>
      <c r="C242" s="8" t="s">
        <v>62</v>
      </c>
      <c r="E242" s="8" t="str">
        <f t="shared" si="22"/>
        <v>FiFi-vod.fifi</v>
      </c>
      <c r="F242" s="21">
        <f t="shared" si="27"/>
        <v>255011.21194764899</v>
      </c>
      <c r="G242" s="19">
        <f t="shared" si="27"/>
        <v>7.3396787033818205</v>
      </c>
      <c r="H242" s="18">
        <f t="shared" si="23"/>
        <v>8.6056724656215413E-3</v>
      </c>
      <c r="I242" s="6">
        <f t="shared" si="23"/>
        <v>3.39</v>
      </c>
      <c r="J242" s="6">
        <f t="shared" si="28"/>
        <v>1289611.991400274</v>
      </c>
      <c r="K242" s="18">
        <f t="shared" si="28"/>
        <v>0.3</v>
      </c>
      <c r="L242" s="35">
        <f>Data!BM44</f>
        <v>6.6963863680120595E-3</v>
      </c>
      <c r="Q242" s="21">
        <v>7450.495855610151</v>
      </c>
      <c r="R242" s="21">
        <v>8595.8405940715002</v>
      </c>
      <c r="S242" s="21">
        <v>9619.2762001282135</v>
      </c>
      <c r="T242" s="21">
        <v>10555.638725056901</v>
      </c>
      <c r="U242" s="21">
        <v>11415.88884918747</v>
      </c>
      <c r="V242" s="21">
        <v>12180.942409681586</v>
      </c>
      <c r="W242" s="21">
        <v>12836.184719599205</v>
      </c>
      <c r="X242" s="21">
        <v>13426.826917494322</v>
      </c>
      <c r="Y242" s="21">
        <v>13955.842969148118</v>
      </c>
      <c r="Z242" s="21">
        <v>1539.1454758021148</v>
      </c>
      <c r="AA242" s="21">
        <v>1652.2682286432027</v>
      </c>
      <c r="AB242" s="21">
        <v>1736.7255803133689</v>
      </c>
      <c r="AC242" s="21">
        <v>1802.4211477136555</v>
      </c>
      <c r="AD242" s="21">
        <v>1854.4342709366156</v>
      </c>
      <c r="AE242" s="21">
        <v>1894.8657493597962</v>
      </c>
      <c r="AF242" s="21">
        <v>1925.650338367537</v>
      </c>
      <c r="AG242" s="21">
        <v>1950.6803811191719</v>
      </c>
      <c r="AH242" s="21">
        <v>1971.1143124542559</v>
      </c>
      <c r="AI242" s="21">
        <v>30845.76893020263</v>
      </c>
      <c r="AJ242" s="21">
        <v>32515.089188787562</v>
      </c>
      <c r="AK242" s="21">
        <v>33593.080090828531</v>
      </c>
      <c r="AL242" s="21">
        <v>34291.322535975494</v>
      </c>
      <c r="AM242" s="21">
        <v>34725.237499290946</v>
      </c>
      <c r="AN242" s="21">
        <v>34966.180206023666</v>
      </c>
      <c r="AO242" s="21">
        <v>35076.904980113148</v>
      </c>
      <c r="AP242" s="21">
        <v>35109.048061379035</v>
      </c>
      <c r="AQ242" s="21">
        <v>35088.45909301682</v>
      </c>
    </row>
    <row r="243" spans="1:43" x14ac:dyDescent="0.25">
      <c r="A243" s="17" t="s">
        <v>286</v>
      </c>
      <c r="B243" s="8" t="s">
        <v>40</v>
      </c>
      <c r="C243" s="8" t="s">
        <v>62</v>
      </c>
      <c r="E243" s="8" t="str">
        <f t="shared" si="22"/>
        <v>FiFi-vod.fifi</v>
      </c>
      <c r="F243" s="21">
        <f t="shared" si="27"/>
        <v>290283.21400129853</v>
      </c>
      <c r="G243" s="19">
        <f t="shared" si="27"/>
        <v>6.8519846037487664</v>
      </c>
      <c r="H243" s="18">
        <f t="shared" si="23"/>
        <v>8.6056724656215413E-3</v>
      </c>
      <c r="I243" s="6">
        <f t="shared" si="23"/>
        <v>3.39</v>
      </c>
      <c r="J243" s="6">
        <f t="shared" si="28"/>
        <v>1289611.991400274</v>
      </c>
      <c r="K243" s="18">
        <f t="shared" si="28"/>
        <v>0.3</v>
      </c>
      <c r="L243" s="35">
        <f>Data!BM45</f>
        <v>6.6963863680120595E-3</v>
      </c>
      <c r="Q243" s="21">
        <v>7830.3127566497842</v>
      </c>
      <c r="R243" s="21">
        <v>8975.6584472320847</v>
      </c>
      <c r="S243" s="21">
        <v>9999.0930587416497</v>
      </c>
      <c r="T243" s="21">
        <v>10935.461678261536</v>
      </c>
      <c r="U243" s="21">
        <v>11795.711668752234</v>
      </c>
      <c r="V243" s="21">
        <v>12560.765897172543</v>
      </c>
      <c r="W243" s="21">
        <v>13216.007670610397</v>
      </c>
      <c r="X243" s="21">
        <v>13806.65003177063</v>
      </c>
      <c r="Y243" s="21">
        <v>14335.665792288883</v>
      </c>
      <c r="Z243" s="21">
        <v>1796.0360612634734</v>
      </c>
      <c r="AA243" s="21">
        <v>1917.210551798011</v>
      </c>
      <c r="AB243" s="21">
        <v>2007.6791660847475</v>
      </c>
      <c r="AC243" s="21">
        <v>2078.0511054057588</v>
      </c>
      <c r="AD243" s="21">
        <v>2133.7662640123303</v>
      </c>
      <c r="AE243" s="21">
        <v>2177.0754952539824</v>
      </c>
      <c r="AF243" s="21">
        <v>2210.0511552362291</v>
      </c>
      <c r="AG243" s="21">
        <v>2236.8627225102582</v>
      </c>
      <c r="AH243" s="21">
        <v>2258.7510307786056</v>
      </c>
      <c r="AI243" s="21">
        <v>33888.422023441308</v>
      </c>
      <c r="AJ243" s="21">
        <v>35557.745003357071</v>
      </c>
      <c r="AK243" s="21">
        <v>36635.735973857052</v>
      </c>
      <c r="AL243" s="21">
        <v>37333.982792085466</v>
      </c>
      <c r="AM243" s="21">
        <v>37767.897197995095</v>
      </c>
      <c r="AN243" s="21">
        <v>38008.839658989295</v>
      </c>
      <c r="AO243" s="21">
        <v>38119.564027695626</v>
      </c>
      <c r="AP243" s="21">
        <v>38151.706859031416</v>
      </c>
      <c r="AQ243" s="21">
        <v>38131.1177092738</v>
      </c>
    </row>
    <row r="244" spans="1:43" x14ac:dyDescent="0.25">
      <c r="A244" s="17" t="s">
        <v>287</v>
      </c>
      <c r="B244" s="8" t="s">
        <v>40</v>
      </c>
      <c r="C244" s="8" t="s">
        <v>62</v>
      </c>
      <c r="E244" s="8" t="str">
        <f t="shared" si="22"/>
        <v>FiFi-vod.fifi</v>
      </c>
      <c r="F244" s="21">
        <f t="shared" si="27"/>
        <v>329127.09109349351</v>
      </c>
      <c r="G244" s="19">
        <f t="shared" si="27"/>
        <v>6.6607284125131931</v>
      </c>
      <c r="H244" s="18">
        <f t="shared" si="23"/>
        <v>8.6056724656215413E-3</v>
      </c>
      <c r="I244" s="6">
        <f t="shared" si="23"/>
        <v>3.39</v>
      </c>
      <c r="J244" s="6">
        <f t="shared" si="28"/>
        <v>1289611.991400274</v>
      </c>
      <c r="K244" s="18">
        <f t="shared" si="28"/>
        <v>0.3</v>
      </c>
      <c r="L244" s="35">
        <f>Data!BM46</f>
        <v>7.8249908120590368E-3</v>
      </c>
      <c r="Q244" s="21">
        <v>8375.8898739403339</v>
      </c>
      <c r="R244" s="21">
        <v>9714.2694144680463</v>
      </c>
      <c r="S244" s="21">
        <v>10910.195032520276</v>
      </c>
      <c r="T244" s="21">
        <v>12004.366165987383</v>
      </c>
      <c r="U244" s="21">
        <v>13009.602382314855</v>
      </c>
      <c r="V244" s="21">
        <v>13903.5969732666</v>
      </c>
      <c r="W244" s="21">
        <v>14669.273846910641</v>
      </c>
      <c r="X244" s="21">
        <v>15359.462340669839</v>
      </c>
      <c r="Y244" s="21">
        <v>15977.638654215178</v>
      </c>
      <c r="Z244" s="21">
        <v>1988.4357496785083</v>
      </c>
      <c r="AA244" s="21">
        <v>2134.0985458289911</v>
      </c>
      <c r="AB244" s="21">
        <v>2242.850259101991</v>
      </c>
      <c r="AC244" s="21">
        <v>2327.4433375095982</v>
      </c>
      <c r="AD244" s="21">
        <v>2394.418161266437</v>
      </c>
      <c r="AE244" s="21">
        <v>2446.4798540123252</v>
      </c>
      <c r="AF244" s="21">
        <v>2486.1197033585363</v>
      </c>
      <c r="AG244" s="21">
        <v>2518.349698852986</v>
      </c>
      <c r="AH244" s="21">
        <v>2544.6614994988754</v>
      </c>
      <c r="AI244" s="21">
        <v>36522.729501874346</v>
      </c>
      <c r="AJ244" s="21">
        <v>38473.396862980138</v>
      </c>
      <c r="AK244" s="21">
        <v>39733.070718786505</v>
      </c>
      <c r="AL244" s="21">
        <v>40549.000241005997</v>
      </c>
      <c r="AM244" s="21">
        <v>41056.046792732137</v>
      </c>
      <c r="AN244" s="21">
        <v>41337.598420478273</v>
      </c>
      <c r="AO244" s="21">
        <v>41466.984164873516</v>
      </c>
      <c r="AP244" s="21">
        <v>41504.544757512253</v>
      </c>
      <c r="AQ244" s="21">
        <v>41480.485464083409</v>
      </c>
    </row>
    <row r="245" spans="1:43" x14ac:dyDescent="0.25">
      <c r="A245" s="17" t="s">
        <v>288</v>
      </c>
      <c r="B245" s="8" t="s">
        <v>40</v>
      </c>
      <c r="C245" s="8" t="s">
        <v>62</v>
      </c>
      <c r="E245" s="8" t="str">
        <f t="shared" si="22"/>
        <v>FiFi-vod.fifi</v>
      </c>
      <c r="F245" s="21">
        <f t="shared" si="27"/>
        <v>290379.33513653348</v>
      </c>
      <c r="G245" s="19">
        <f t="shared" si="27"/>
        <v>6.8891115045051432</v>
      </c>
      <c r="H245" s="18">
        <f t="shared" si="23"/>
        <v>8.6056724656215413E-3</v>
      </c>
      <c r="I245" s="6">
        <f t="shared" si="23"/>
        <v>3.39</v>
      </c>
      <c r="J245" s="6">
        <f t="shared" si="28"/>
        <v>1289611.991400274</v>
      </c>
      <c r="K245" s="18">
        <f t="shared" si="28"/>
        <v>0.3</v>
      </c>
      <c r="L245" s="35">
        <f>Data!BM47</f>
        <v>7.8249908120590368E-3</v>
      </c>
      <c r="Q245" s="21">
        <v>7629.1535163080625</v>
      </c>
      <c r="R245" s="21">
        <v>8967.5311849250538</v>
      </c>
      <c r="S245" s="21">
        <v>10163.458758299737</v>
      </c>
      <c r="T245" s="21">
        <v>11257.617909538509</v>
      </c>
      <c r="U245" s="21">
        <v>12262.85438860772</v>
      </c>
      <c r="V245" s="21">
        <v>13156.847666387845</v>
      </c>
      <c r="W245" s="21">
        <v>13922.525594774166</v>
      </c>
      <c r="X245" s="21">
        <v>14612.713767547131</v>
      </c>
      <c r="Y245" s="21">
        <v>15230.890653477463</v>
      </c>
      <c r="Z245" s="21">
        <v>1682.9631542978598</v>
      </c>
      <c r="AA245" s="21">
        <v>1823.7967607221437</v>
      </c>
      <c r="AB245" s="21">
        <v>1928.9432816812568</v>
      </c>
      <c r="AC245" s="21">
        <v>2010.7311997852039</v>
      </c>
      <c r="AD245" s="21">
        <v>2075.4857722609854</v>
      </c>
      <c r="AE245" s="21">
        <v>2125.8215197241675</v>
      </c>
      <c r="AF245" s="21">
        <v>2164.1473269804274</v>
      </c>
      <c r="AG245" s="21">
        <v>2195.308862334974</v>
      </c>
      <c r="AH245" s="21">
        <v>2220.7484278438646</v>
      </c>
      <c r="AI245" s="21">
        <v>31674.916090380233</v>
      </c>
      <c r="AJ245" s="21">
        <v>33625.578859591697</v>
      </c>
      <c r="AK245" s="21">
        <v>34885.252389618647</v>
      </c>
      <c r="AL245" s="21">
        <v>35701.175475138523</v>
      </c>
      <c r="AM245" s="21">
        <v>36208.222980088729</v>
      </c>
      <c r="AN245" s="21">
        <v>36489.775178123244</v>
      </c>
      <c r="AO245" s="21">
        <v>36619.161525081101</v>
      </c>
      <c r="AP245" s="21">
        <v>36656.722591201826</v>
      </c>
      <c r="AQ245" s="21">
        <v>36632.663556854808</v>
      </c>
    </row>
    <row r="246" spans="1:43" x14ac:dyDescent="0.25">
      <c r="A246" s="17" t="s">
        <v>289</v>
      </c>
      <c r="B246" s="8" t="s">
        <v>40</v>
      </c>
      <c r="C246" s="8" t="s">
        <v>62</v>
      </c>
      <c r="E246" s="8" t="str">
        <f t="shared" si="22"/>
        <v>FiFi-vod.fifi</v>
      </c>
      <c r="F246" s="21">
        <f t="shared" si="27"/>
        <v>328074.70488976047</v>
      </c>
      <c r="G246" s="19">
        <f t="shared" si="27"/>
        <v>6.6769335668378105</v>
      </c>
      <c r="H246" s="18">
        <f t="shared" si="23"/>
        <v>8.6056724656215413E-3</v>
      </c>
      <c r="I246" s="6">
        <f t="shared" si="23"/>
        <v>3.39</v>
      </c>
      <c r="J246" s="6">
        <f t="shared" si="28"/>
        <v>1289611.991400274</v>
      </c>
      <c r="K246" s="18">
        <f t="shared" si="28"/>
        <v>0.3</v>
      </c>
      <c r="L246" s="35">
        <f>Data!BM48</f>
        <v>7.8249908120590368E-3</v>
      </c>
      <c r="Q246" s="21">
        <v>8822.2523696061871</v>
      </c>
      <c r="R246" s="21">
        <v>10160.633029070639</v>
      </c>
      <c r="S246" s="21">
        <v>11356.557478326677</v>
      </c>
      <c r="T246" s="21">
        <v>12450.735774184217</v>
      </c>
      <c r="U246" s="21">
        <v>13455.971833457514</v>
      </c>
      <c r="V246" s="21">
        <v>14349.967209359074</v>
      </c>
      <c r="W246" s="21">
        <v>15115.643452529728</v>
      </c>
      <c r="X246" s="21">
        <v>15805.832138158814</v>
      </c>
      <c r="Y246" s="21">
        <v>16424.008109560378</v>
      </c>
      <c r="Z246" s="21">
        <v>1981.4274987725814</v>
      </c>
      <c r="AA246" s="21">
        <v>2126.7367637458169</v>
      </c>
      <c r="AB246" s="21">
        <v>2235.2245333653655</v>
      </c>
      <c r="AC246" s="21">
        <v>2319.6122945063971</v>
      </c>
      <c r="AD246" s="21">
        <v>2386.4245684465386</v>
      </c>
      <c r="AE246" s="21">
        <v>2438.3599053426201</v>
      </c>
      <c r="AF246" s="21">
        <v>2477.9035479880536</v>
      </c>
      <c r="AG246" s="21">
        <v>2510.0553201984217</v>
      </c>
      <c r="AH246" s="21">
        <v>2536.3032614819845</v>
      </c>
      <c r="AI246" s="21">
        <v>36026.972273780164</v>
      </c>
      <c r="AJ246" s="21">
        <v>37977.638461392904</v>
      </c>
      <c r="AK246" s="21">
        <v>39237.313499749267</v>
      </c>
      <c r="AL246" s="21">
        <v>40053.235704117469</v>
      </c>
      <c r="AM246" s="21">
        <v>40560.282423160861</v>
      </c>
      <c r="AN246" s="21">
        <v>40841.833259687046</v>
      </c>
      <c r="AO246" s="21">
        <v>40971.219648543789</v>
      </c>
      <c r="AP246" s="21">
        <v>41008.780050599744</v>
      </c>
      <c r="AQ246" s="21">
        <v>40984.721106332479</v>
      </c>
    </row>
    <row r="247" spans="1:43" x14ac:dyDescent="0.25">
      <c r="A247" s="17" t="s">
        <v>290</v>
      </c>
      <c r="B247" s="8" t="s">
        <v>40</v>
      </c>
      <c r="C247" s="8" t="s">
        <v>62</v>
      </c>
      <c r="E247" s="8" t="str">
        <f t="shared" si="22"/>
        <v>FiFi-vod.fifi</v>
      </c>
      <c r="F247" s="21">
        <f t="shared" si="27"/>
        <v>287583.00118987449</v>
      </c>
      <c r="G247" s="19">
        <f t="shared" si="27"/>
        <v>7.111582871611037</v>
      </c>
      <c r="H247" s="18">
        <f t="shared" si="23"/>
        <v>8.6056724656215413E-3</v>
      </c>
      <c r="I247" s="6">
        <f t="shared" si="23"/>
        <v>3.39</v>
      </c>
      <c r="J247" s="6">
        <f t="shared" si="28"/>
        <v>1289611.991400274</v>
      </c>
      <c r="K247" s="18">
        <f t="shared" si="28"/>
        <v>0.3</v>
      </c>
      <c r="L247" s="35">
        <f>Data!BM49</f>
        <v>7.8249908120590368E-3</v>
      </c>
      <c r="Q247" s="21">
        <v>7854.5677888640848</v>
      </c>
      <c r="R247" s="21">
        <v>9192.9460225471666</v>
      </c>
      <c r="S247" s="21">
        <v>10388.8730056766</v>
      </c>
      <c r="T247" s="21">
        <v>11483.035773941996</v>
      </c>
      <c r="U247" s="21">
        <v>12488.272173698422</v>
      </c>
      <c r="V247" s="21">
        <v>13382.26584788033</v>
      </c>
      <c r="W247" s="21">
        <v>14147.943457875883</v>
      </c>
      <c r="X247" s="21">
        <v>14838.131727543658</v>
      </c>
      <c r="Y247" s="21">
        <v>15456.308440690456</v>
      </c>
      <c r="Z247" s="21">
        <v>1684.4238709260103</v>
      </c>
      <c r="AA247" s="21">
        <v>1820.8518499286201</v>
      </c>
      <c r="AB247" s="21">
        <v>1922.709060087886</v>
      </c>
      <c r="AC247" s="21">
        <v>2001.9385944647638</v>
      </c>
      <c r="AD247" s="21">
        <v>2064.6674400181805</v>
      </c>
      <c r="AE247" s="21">
        <v>2113.42854371559</v>
      </c>
      <c r="AF247" s="21">
        <v>2150.5553896510269</v>
      </c>
      <c r="AG247" s="21">
        <v>2180.7420983938982</v>
      </c>
      <c r="AH247" s="21">
        <v>2205.3858306475809</v>
      </c>
      <c r="AI247" s="21">
        <v>32753.970838280409</v>
      </c>
      <c r="AJ247" s="21">
        <v>34704.6346033343</v>
      </c>
      <c r="AK247" s="21">
        <v>35964.308330097323</v>
      </c>
      <c r="AL247" s="21">
        <v>36780.232246477026</v>
      </c>
      <c r="AM247" s="21">
        <v>37287.279537102942</v>
      </c>
      <c r="AN247" s="21">
        <v>37568.831518130653</v>
      </c>
      <c r="AO247" s="21">
        <v>37698.217783265536</v>
      </c>
      <c r="AP247" s="21">
        <v>37735.778715666092</v>
      </c>
      <c r="AQ247" s="21">
        <v>37711.719653316133</v>
      </c>
    </row>
    <row r="248" spans="1:43" x14ac:dyDescent="0.25">
      <c r="A248" s="17" t="s">
        <v>291</v>
      </c>
      <c r="B248" s="8" t="s">
        <v>40</v>
      </c>
      <c r="C248" s="8" t="s">
        <v>62</v>
      </c>
      <c r="E248" s="8" t="str">
        <f t="shared" si="22"/>
        <v>FiFi-vod.fifi</v>
      </c>
      <c r="F248" s="21">
        <f t="shared" ref="F248:G263" si="29">F50</f>
        <v>348609.08602096396</v>
      </c>
      <c r="G248" s="19">
        <f t="shared" si="29"/>
        <v>6.5637372420193243</v>
      </c>
      <c r="H248" s="18">
        <f t="shared" si="23"/>
        <v>8.6056724656215413E-3</v>
      </c>
      <c r="I248" s="6">
        <f t="shared" si="23"/>
        <v>3.39</v>
      </c>
      <c r="J248" s="6">
        <f t="shared" si="28"/>
        <v>1289611.991400274</v>
      </c>
      <c r="K248" s="18">
        <f t="shared" si="28"/>
        <v>0.3</v>
      </c>
      <c r="L248" s="35">
        <f>Data!BM50</f>
        <v>7.8249908120590368E-3</v>
      </c>
      <c r="Q248" s="21">
        <v>9195.414696306847</v>
      </c>
      <c r="R248" s="21">
        <v>10533.796291210632</v>
      </c>
      <c r="S248" s="21">
        <v>11729.719763344467</v>
      </c>
      <c r="T248" s="21">
        <v>12823.904047013046</v>
      </c>
      <c r="U248" s="21">
        <v>13829.1399749879</v>
      </c>
      <c r="V248" s="21">
        <v>14723.136007113268</v>
      </c>
      <c r="W248" s="21">
        <v>15488.811723203542</v>
      </c>
      <c r="X248" s="21">
        <v>16179.00056923726</v>
      </c>
      <c r="Y248" s="21">
        <v>16797.176254604114</v>
      </c>
      <c r="Z248" s="21">
        <v>2143.6205534532046</v>
      </c>
      <c r="AA248" s="21">
        <v>2291.4359186132619</v>
      </c>
      <c r="AB248" s="21">
        <v>2401.7946022186643</v>
      </c>
      <c r="AC248" s="21">
        <v>2487.6380847750338</v>
      </c>
      <c r="AD248" s="21">
        <v>2555.6025579428533</v>
      </c>
      <c r="AE248" s="21">
        <v>2608.4335726283857</v>
      </c>
      <c r="AF248" s="21">
        <v>2648.6591380791338</v>
      </c>
      <c r="AG248" s="21">
        <v>2681.3653872415648</v>
      </c>
      <c r="AH248" s="21">
        <v>2708.0659751699109</v>
      </c>
      <c r="AI248" s="21">
        <v>38502.434685258733</v>
      </c>
      <c r="AJ248" s="21">
        <v>40453.103016811277</v>
      </c>
      <c r="AK248" s="21">
        <v>41712.77825596925</v>
      </c>
      <c r="AL248" s="21">
        <v>42528.703247361875</v>
      </c>
      <c r="AM248" s="21">
        <v>43035.74951841421</v>
      </c>
      <c r="AN248" s="21">
        <v>43317.300052627928</v>
      </c>
      <c r="AO248" s="21">
        <v>43446.68617902058</v>
      </c>
      <c r="AP248" s="21">
        <v>43484.24634802244</v>
      </c>
      <c r="AQ248" s="21">
        <v>43460.187293676827</v>
      </c>
    </row>
    <row r="249" spans="1:43" x14ac:dyDescent="0.25">
      <c r="A249" s="17" t="s">
        <v>292</v>
      </c>
      <c r="B249" s="8" t="s">
        <v>40</v>
      </c>
      <c r="C249" s="8" t="s">
        <v>62</v>
      </c>
      <c r="E249" s="8" t="str">
        <f t="shared" si="22"/>
        <v>FiFi-vod.fifi</v>
      </c>
      <c r="F249" s="21">
        <f t="shared" si="29"/>
        <v>241297.1653229885</v>
      </c>
      <c r="G249" s="19">
        <f t="shared" si="29"/>
        <v>7.6437660299865655</v>
      </c>
      <c r="H249" s="18">
        <f t="shared" si="23"/>
        <v>8.6056724656215413E-3</v>
      </c>
      <c r="I249" s="6">
        <f t="shared" si="23"/>
        <v>3.39</v>
      </c>
      <c r="J249" s="6">
        <f t="shared" ref="J249:K264" si="30">J248</f>
        <v>1289611.991400274</v>
      </c>
      <c r="K249" s="18">
        <f t="shared" si="30"/>
        <v>0.3</v>
      </c>
      <c r="L249" s="35">
        <f>Data!BM51</f>
        <v>8.2011922934080266E-3</v>
      </c>
      <c r="Q249" s="21">
        <v>6504.4852365210445</v>
      </c>
      <c r="R249" s="21">
        <v>7907.2042465977802</v>
      </c>
      <c r="S249" s="21">
        <v>9160.6322432834131</v>
      </c>
      <c r="T249" s="21">
        <v>10307.371267797975</v>
      </c>
      <c r="U249" s="21">
        <v>11360.936948518885</v>
      </c>
      <c r="V249" s="21">
        <v>12297.908049551999</v>
      </c>
      <c r="W249" s="21">
        <v>13100.399523436959</v>
      </c>
      <c r="X249" s="21">
        <v>13823.769178795985</v>
      </c>
      <c r="Y249" s="21">
        <v>14471.667250542128</v>
      </c>
      <c r="Z249" s="21">
        <v>1305.7805783579743</v>
      </c>
      <c r="AA249" s="21">
        <v>1438.8119574694506</v>
      </c>
      <c r="AB249" s="21">
        <v>1538.1336927500467</v>
      </c>
      <c r="AC249" s="21">
        <v>1615.3897032817681</v>
      </c>
      <c r="AD249" s="21">
        <v>1676.557088676693</v>
      </c>
      <c r="AE249" s="21">
        <v>1724.1043082205144</v>
      </c>
      <c r="AF249" s="21">
        <v>1760.3070468326221</v>
      </c>
      <c r="AG249" s="21">
        <v>1789.7423126847991</v>
      </c>
      <c r="AH249" s="21">
        <v>1813.7726312478451</v>
      </c>
      <c r="AI249" s="21">
        <v>27331.380124598509</v>
      </c>
      <c r="AJ249" s="21">
        <v>29375.819011509557</v>
      </c>
      <c r="AK249" s="21">
        <v>30696.052254764421</v>
      </c>
      <c r="AL249" s="21">
        <v>31551.199315870541</v>
      </c>
      <c r="AM249" s="21">
        <v>32082.625364247782</v>
      </c>
      <c r="AN249" s="21">
        <v>32377.715258334854</v>
      </c>
      <c r="AO249" s="21">
        <v>32513.322428039355</v>
      </c>
      <c r="AP249" s="21">
        <v>32552.690179523568</v>
      </c>
      <c r="AQ249" s="21">
        <v>32527.474537704882</v>
      </c>
    </row>
    <row r="250" spans="1:43" x14ac:dyDescent="0.25">
      <c r="A250" s="17" t="s">
        <v>293</v>
      </c>
      <c r="B250" s="8" t="s">
        <v>40</v>
      </c>
      <c r="C250" s="8" t="s">
        <v>62</v>
      </c>
      <c r="E250" s="8" t="str">
        <f t="shared" si="22"/>
        <v>FiFi-vod.fifi</v>
      </c>
      <c r="F250" s="21">
        <f t="shared" si="29"/>
        <v>285302.18935091398</v>
      </c>
      <c r="G250" s="19">
        <f t="shared" si="29"/>
        <v>7.1103422436825836</v>
      </c>
      <c r="H250" s="18">
        <f t="shared" si="23"/>
        <v>8.6056724656215413E-3</v>
      </c>
      <c r="I250" s="6">
        <f t="shared" si="23"/>
        <v>3.39</v>
      </c>
      <c r="J250" s="6">
        <f t="shared" si="30"/>
        <v>1289611.991400274</v>
      </c>
      <c r="K250" s="18">
        <f t="shared" si="30"/>
        <v>0.3</v>
      </c>
      <c r="L250" s="35">
        <f>Data!BM52</f>
        <v>8.2011922934080266E-3</v>
      </c>
      <c r="Q250" s="21">
        <v>8344.1643756400372</v>
      </c>
      <c r="R250" s="21">
        <v>9746.8879974047886</v>
      </c>
      <c r="S250" s="21">
        <v>11000.3111769071</v>
      </c>
      <c r="T250" s="21">
        <v>12147.079721151458</v>
      </c>
      <c r="U250" s="21">
        <v>13200.644754574971</v>
      </c>
      <c r="V250" s="21">
        <v>14137.619090771894</v>
      </c>
      <c r="W250" s="21">
        <v>14940.107966166293</v>
      </c>
      <c r="X250" s="21">
        <v>15663.478412315373</v>
      </c>
      <c r="Y250" s="21">
        <v>16311.375073918933</v>
      </c>
      <c r="Z250" s="21">
        <v>1626.650816479784</v>
      </c>
      <c r="AA250" s="21">
        <v>1769.6626124689012</v>
      </c>
      <c r="AB250" s="21">
        <v>1876.435473231752</v>
      </c>
      <c r="AC250" s="21">
        <v>1959.4881265995436</v>
      </c>
      <c r="AD250" s="21">
        <v>2025.2442851257604</v>
      </c>
      <c r="AE250" s="21">
        <v>2076.3585701931675</v>
      </c>
      <c r="AF250" s="21">
        <v>2115.2771934280486</v>
      </c>
      <c r="AG250" s="21">
        <v>2146.9207105013029</v>
      </c>
      <c r="AH250" s="21">
        <v>2172.7537659507989</v>
      </c>
      <c r="AI250" s="21">
        <v>30864.724839064307</v>
      </c>
      <c r="AJ250" s="21">
        <v>32909.166158001433</v>
      </c>
      <c r="AK250" s="21">
        <v>34229.402442702703</v>
      </c>
      <c r="AL250" s="21">
        <v>35084.54005551061</v>
      </c>
      <c r="AM250" s="21">
        <v>35615.965426123832</v>
      </c>
      <c r="AN250" s="21">
        <v>35911.05289458263</v>
      </c>
      <c r="AO250" s="21">
        <v>36046.660856779701</v>
      </c>
      <c r="AP250" s="21">
        <v>36086.027651296587</v>
      </c>
      <c r="AQ250" s="21">
        <v>36060.812513554789</v>
      </c>
    </row>
    <row r="251" spans="1:43" x14ac:dyDescent="0.25">
      <c r="A251" s="17" t="s">
        <v>294</v>
      </c>
      <c r="B251" s="8" t="s">
        <v>40</v>
      </c>
      <c r="C251" s="8" t="s">
        <v>62</v>
      </c>
      <c r="E251" s="8" t="str">
        <f t="shared" si="22"/>
        <v>FiFi-vod.fifi</v>
      </c>
      <c r="F251" s="21">
        <f t="shared" si="29"/>
        <v>415829.06386048801</v>
      </c>
      <c r="G251" s="19">
        <f t="shared" si="29"/>
        <v>6.129014958880469</v>
      </c>
      <c r="H251" s="18">
        <f t="shared" si="23"/>
        <v>8.6056724656215413E-3</v>
      </c>
      <c r="I251" s="6">
        <f t="shared" si="23"/>
        <v>3.39</v>
      </c>
      <c r="J251" s="6">
        <f t="shared" si="30"/>
        <v>1289611.991400274</v>
      </c>
      <c r="K251" s="18">
        <f t="shared" si="30"/>
        <v>0.3</v>
      </c>
      <c r="L251" s="35">
        <f>Data!BM53</f>
        <v>8.2011922934080266E-3</v>
      </c>
      <c r="Q251" s="21">
        <v>10455.767883910828</v>
      </c>
      <c r="R251" s="21">
        <v>11858.496799020697</v>
      </c>
      <c r="S251" s="21">
        <v>13111.914449308164</v>
      </c>
      <c r="T251" s="21">
        <v>14258.716876615972</v>
      </c>
      <c r="U251" s="21">
        <v>15312.281167064564</v>
      </c>
      <c r="V251" s="21">
        <v>16249.259216617324</v>
      </c>
      <c r="W251" s="21">
        <v>17051.745109436299</v>
      </c>
      <c r="X251" s="21">
        <v>17775.116463262715</v>
      </c>
      <c r="Y251" s="21">
        <v>18423.011506289444</v>
      </c>
      <c r="Z251" s="21">
        <v>2617.2570637858585</v>
      </c>
      <c r="AA251" s="21">
        <v>2783.1675409259715</v>
      </c>
      <c r="AB251" s="21">
        <v>2907.0357859071114</v>
      </c>
      <c r="AC251" s="21">
        <v>3003.3884607989876</v>
      </c>
      <c r="AD251" s="21">
        <v>3079.6727997515213</v>
      </c>
      <c r="AE251" s="21">
        <v>3138.9711756523498</v>
      </c>
      <c r="AF251" s="21">
        <v>3184.1209191874786</v>
      </c>
      <c r="AG251" s="21">
        <v>3220.8309158445013</v>
      </c>
      <c r="AH251" s="21">
        <v>3250.8000423421258</v>
      </c>
      <c r="AI251" s="21">
        <v>43923.926202746319</v>
      </c>
      <c r="AJ251" s="21">
        <v>45968.379116845128</v>
      </c>
      <c r="AK251" s="21">
        <v>47288.61667312037</v>
      </c>
      <c r="AL251" s="21">
        <v>48143.768527472697</v>
      </c>
      <c r="AM251" s="21">
        <v>48675.191464010946</v>
      </c>
      <c r="AN251" s="21">
        <v>48970.277160102734</v>
      </c>
      <c r="AO251" s="21">
        <v>49105.883774704424</v>
      </c>
      <c r="AP251" s="21">
        <v>49145.24926310606</v>
      </c>
      <c r="AQ251" s="21">
        <v>49120.033571502208</v>
      </c>
    </row>
    <row r="252" spans="1:43" x14ac:dyDescent="0.25">
      <c r="A252" s="17" t="s">
        <v>295</v>
      </c>
      <c r="B252" s="8" t="s">
        <v>40</v>
      </c>
      <c r="C252" s="8" t="s">
        <v>62</v>
      </c>
      <c r="E252" s="8" t="str">
        <f t="shared" si="22"/>
        <v>FiFi-vod.fifi</v>
      </c>
      <c r="F252" s="21">
        <f t="shared" si="29"/>
        <v>393432.46859552251</v>
      </c>
      <c r="G252" s="19">
        <f t="shared" si="29"/>
        <v>6.2941960634324765</v>
      </c>
      <c r="H252" s="18">
        <f t="shared" si="23"/>
        <v>8.6056724656215413E-3</v>
      </c>
      <c r="I252" s="6">
        <f t="shared" si="23"/>
        <v>3.39</v>
      </c>
      <c r="J252" s="6">
        <f t="shared" si="30"/>
        <v>1289611.991400274</v>
      </c>
      <c r="K252" s="18">
        <f t="shared" si="30"/>
        <v>0.3</v>
      </c>
      <c r="L252" s="35">
        <f>Data!BM54</f>
        <v>8.2011922934080266E-3</v>
      </c>
      <c r="Q252" s="21">
        <v>9427.4000832303063</v>
      </c>
      <c r="R252" s="21">
        <v>10830.126420438759</v>
      </c>
      <c r="S252" s="21">
        <v>12083.546763498089</v>
      </c>
      <c r="T252" s="21">
        <v>13230.332689482942</v>
      </c>
      <c r="U252" s="21">
        <v>14283.897341766264</v>
      </c>
      <c r="V252" s="21">
        <v>15220.873582885022</v>
      </c>
      <c r="W252" s="21">
        <v>16023.360928242093</v>
      </c>
      <c r="X252" s="21">
        <v>16746.731840022385</v>
      </c>
      <c r="Y252" s="21">
        <v>17394.627671308979</v>
      </c>
      <c r="Z252" s="21">
        <v>2449.7455420391311</v>
      </c>
      <c r="AA252" s="21">
        <v>2611.3018643877303</v>
      </c>
      <c r="AB252" s="21">
        <v>2731.9194106333443</v>
      </c>
      <c r="AC252" s="21">
        <v>2825.7431793964461</v>
      </c>
      <c r="AD252" s="21">
        <v>2900.0255767049466</v>
      </c>
      <c r="AE252" s="21">
        <v>2957.7677501431945</v>
      </c>
      <c r="AF252" s="21">
        <v>3001.7326364868554</v>
      </c>
      <c r="AG252" s="21">
        <v>3037.4792403742472</v>
      </c>
      <c r="AH252" s="21">
        <v>3066.6618879354978</v>
      </c>
      <c r="AI252" s="21">
        <v>42843.615869486013</v>
      </c>
      <c r="AJ252" s="21">
        <v>44888.069232303285</v>
      </c>
      <c r="AK252" s="21">
        <v>46208.304632580453</v>
      </c>
      <c r="AL252" s="21">
        <v>47063.466921052932</v>
      </c>
      <c r="AM252" s="21">
        <v>47594.889896295463</v>
      </c>
      <c r="AN252" s="21">
        <v>47889.977156116001</v>
      </c>
      <c r="AO252" s="21">
        <v>48025.582864095391</v>
      </c>
      <c r="AP252" s="21">
        <v>48064.948844775354</v>
      </c>
      <c r="AQ252" s="21">
        <v>48039.73263879666</v>
      </c>
    </row>
    <row r="253" spans="1:43" x14ac:dyDescent="0.25">
      <c r="A253" s="17" t="s">
        <v>296</v>
      </c>
      <c r="B253" s="8" t="s">
        <v>40</v>
      </c>
      <c r="C253" s="8" t="s">
        <v>62</v>
      </c>
      <c r="E253" s="8" t="str">
        <f t="shared" si="22"/>
        <v>FiFi-vod.fifi</v>
      </c>
      <c r="F253" s="21">
        <f t="shared" si="29"/>
        <v>228081.015200244</v>
      </c>
      <c r="G253" s="19">
        <f t="shared" si="29"/>
        <v>7.9971814637423746</v>
      </c>
      <c r="H253" s="18">
        <f t="shared" si="23"/>
        <v>8.6056724656215413E-3</v>
      </c>
      <c r="I253" s="6">
        <f t="shared" si="23"/>
        <v>3.39</v>
      </c>
      <c r="J253" s="6">
        <f t="shared" si="30"/>
        <v>1289611.991400274</v>
      </c>
      <c r="K253" s="18">
        <f t="shared" si="30"/>
        <v>0.3</v>
      </c>
      <c r="L253" s="35">
        <f>Data!BM55</f>
        <v>9.7059982188039962E-3</v>
      </c>
      <c r="Q253" s="21">
        <v>5329.5945398564618</v>
      </c>
      <c r="R253" s="21">
        <v>6989.6872477944489</v>
      </c>
      <c r="S253" s="21">
        <v>8473.1082344294355</v>
      </c>
      <c r="T253" s="21">
        <v>9830.220085890498</v>
      </c>
      <c r="U253" s="21">
        <v>11077.101403733979</v>
      </c>
      <c r="V253" s="21">
        <v>12185.989642809529</v>
      </c>
      <c r="W253" s="21">
        <v>13135.730603947937</v>
      </c>
      <c r="X253" s="21">
        <v>13991.827618386284</v>
      </c>
      <c r="Y253" s="21">
        <v>14758.6078856649</v>
      </c>
      <c r="Z253" s="21">
        <v>1090.938155941901</v>
      </c>
      <c r="AA253" s="21">
        <v>1241.4206795355044</v>
      </c>
      <c r="AB253" s="21">
        <v>1353.7720853244311</v>
      </c>
      <c r="AC253" s="21">
        <v>1441.1612741585454</v>
      </c>
      <c r="AD253" s="21">
        <v>1510.3530136293564</v>
      </c>
      <c r="AE253" s="21">
        <v>1564.1376496339628</v>
      </c>
      <c r="AF253" s="21">
        <v>1605.0897941466749</v>
      </c>
      <c r="AG253" s="21">
        <v>1638.3865397481702</v>
      </c>
      <c r="AH253" s="21">
        <v>1665.5693508654645</v>
      </c>
      <c r="AI253" s="21">
        <v>24246.224512034383</v>
      </c>
      <c r="AJ253" s="21">
        <v>26665.780007833193</v>
      </c>
      <c r="AK253" s="21">
        <v>28228.255646722246</v>
      </c>
      <c r="AL253" s="21">
        <v>29240.30360690767</v>
      </c>
      <c r="AM253" s="21">
        <v>29869.241147657005</v>
      </c>
      <c r="AN253" s="21">
        <v>30218.478333547122</v>
      </c>
      <c r="AO253" s="21">
        <v>30378.968240490438</v>
      </c>
      <c r="AP253" s="21">
        <v>30425.56082175739</v>
      </c>
      <c r="AQ253" s="21">
        <v>30395.71866462554</v>
      </c>
    </row>
    <row r="254" spans="1:43" x14ac:dyDescent="0.25">
      <c r="A254" s="17" t="s">
        <v>297</v>
      </c>
      <c r="B254" s="8" t="s">
        <v>40</v>
      </c>
      <c r="C254" s="8" t="s">
        <v>62</v>
      </c>
      <c r="E254" s="8" t="str">
        <f t="shared" si="22"/>
        <v>FiFi-vod.fifi</v>
      </c>
      <c r="F254" s="21">
        <f t="shared" si="29"/>
        <v>317634.99002545653</v>
      </c>
      <c r="G254" s="19">
        <f t="shared" si="29"/>
        <v>6.7548152855074779</v>
      </c>
      <c r="H254" s="18">
        <f t="shared" si="23"/>
        <v>8.6056724656215413E-3</v>
      </c>
      <c r="I254" s="6">
        <f t="shared" si="23"/>
        <v>3.39</v>
      </c>
      <c r="J254" s="6">
        <f t="shared" si="30"/>
        <v>1289611.991400274</v>
      </c>
      <c r="K254" s="18">
        <f t="shared" si="30"/>
        <v>0.3</v>
      </c>
      <c r="L254" s="35">
        <f>Data!BM56</f>
        <v>9.7059982188039962E-3</v>
      </c>
      <c r="Q254" s="21">
        <v>9142.6288208121896</v>
      </c>
      <c r="R254" s="21">
        <v>10802.731087223783</v>
      </c>
      <c r="S254" s="21">
        <v>12286.142089462712</v>
      </c>
      <c r="T254" s="21">
        <v>13643.315125365825</v>
      </c>
      <c r="U254" s="21">
        <v>14890.195101580151</v>
      </c>
      <c r="V254" s="21">
        <v>15999.090046058971</v>
      </c>
      <c r="W254" s="21">
        <v>16948.82562140299</v>
      </c>
      <c r="X254" s="21">
        <v>17804.924274882364</v>
      </c>
      <c r="Y254" s="21">
        <v>18571.70161941108</v>
      </c>
      <c r="Z254" s="21">
        <v>1701.2550092838567</v>
      </c>
      <c r="AA254" s="21">
        <v>1879.4153574705065</v>
      </c>
      <c r="AB254" s="21">
        <v>2012.4306190699479</v>
      </c>
      <c r="AC254" s="21">
        <v>2115.8944630311908</v>
      </c>
      <c r="AD254" s="21">
        <v>2197.8120409079615</v>
      </c>
      <c r="AE254" s="21">
        <v>2261.4889821762827</v>
      </c>
      <c r="AF254" s="21">
        <v>2309.9730104707905</v>
      </c>
      <c r="AG254" s="21">
        <v>2349.3937801743109</v>
      </c>
      <c r="AH254" s="21">
        <v>2381.5760567280972</v>
      </c>
      <c r="AI254" s="21">
        <v>29814.10990604823</v>
      </c>
      <c r="AJ254" s="21">
        <v>32233.67006409317</v>
      </c>
      <c r="AK254" s="21">
        <v>33796.15210230778</v>
      </c>
      <c r="AL254" s="21">
        <v>34808.179400792797</v>
      </c>
      <c r="AM254" s="21">
        <v>35437.115607965323</v>
      </c>
      <c r="AN254" s="21">
        <v>35786.347722850667</v>
      </c>
      <c r="AO254" s="21">
        <v>35946.83936940322</v>
      </c>
      <c r="AP254" s="21">
        <v>35993.429976129613</v>
      </c>
      <c r="AQ254" s="21">
        <v>35963.588912464023</v>
      </c>
    </row>
    <row r="255" spans="1:43" x14ac:dyDescent="0.25">
      <c r="A255" s="17" t="s">
        <v>298</v>
      </c>
      <c r="B255" s="8" t="s">
        <v>40</v>
      </c>
      <c r="C255" s="8" t="s">
        <v>62</v>
      </c>
      <c r="E255" s="8" t="str">
        <f t="shared" si="22"/>
        <v>FiFi-vod.fifi</v>
      </c>
      <c r="F255" s="21">
        <f t="shared" si="29"/>
        <v>322486.62248072354</v>
      </c>
      <c r="G255" s="19">
        <f t="shared" si="29"/>
        <v>6.9739033911176911</v>
      </c>
      <c r="H255" s="18">
        <f t="shared" si="23"/>
        <v>8.6056724656215413E-3</v>
      </c>
      <c r="I255" s="6">
        <f t="shared" si="23"/>
        <v>3.39</v>
      </c>
      <c r="J255" s="6">
        <f t="shared" si="30"/>
        <v>1289611.991400274</v>
      </c>
      <c r="K255" s="18">
        <f t="shared" si="30"/>
        <v>0.3</v>
      </c>
      <c r="L255" s="35">
        <f>Data!BM57</f>
        <v>9.7059982188039962E-3</v>
      </c>
      <c r="Q255" s="21">
        <v>9122.1974625178755</v>
      </c>
      <c r="R255" s="21">
        <v>10782.299677712361</v>
      </c>
      <c r="S255" s="21">
        <v>12265.710733450614</v>
      </c>
      <c r="T255" s="21">
        <v>13622.883441509504</v>
      </c>
      <c r="U255" s="21">
        <v>14869.763424912675</v>
      </c>
      <c r="V255" s="21">
        <v>15978.658333461972</v>
      </c>
      <c r="W255" s="21">
        <v>16928.393937664663</v>
      </c>
      <c r="X255" s="21">
        <v>17784.49258236157</v>
      </c>
      <c r="Y255" s="21">
        <v>18551.26994255124</v>
      </c>
      <c r="Z255" s="21">
        <v>1775.433362228134</v>
      </c>
      <c r="AA255" s="21">
        <v>1947.996902617286</v>
      </c>
      <c r="AB255" s="21">
        <v>2076.8333899093145</v>
      </c>
      <c r="AC255" s="21">
        <v>2177.0473707181973</v>
      </c>
      <c r="AD255" s="21">
        <v>2256.3914406530052</v>
      </c>
      <c r="AE255" s="21">
        <v>2318.0679640977287</v>
      </c>
      <c r="AF255" s="21">
        <v>2365.0288015515143</v>
      </c>
      <c r="AG255" s="21">
        <v>2403.211147094707</v>
      </c>
      <c r="AH255" s="21">
        <v>2434.3823814720358</v>
      </c>
      <c r="AI255" s="21">
        <v>32851.768064883967</v>
      </c>
      <c r="AJ255" s="21">
        <v>35271.332397405269</v>
      </c>
      <c r="AK255" s="21">
        <v>36833.813342637703</v>
      </c>
      <c r="AL255" s="21">
        <v>37845.852718414397</v>
      </c>
      <c r="AM255" s="21">
        <v>38474.788142731093</v>
      </c>
      <c r="AN255" s="21">
        <v>38824.020767433671</v>
      </c>
      <c r="AO255" s="21">
        <v>38984.51132792882</v>
      </c>
      <c r="AP255" s="21">
        <v>39031.101846160556</v>
      </c>
      <c r="AQ255" s="21">
        <v>39001.260236439484</v>
      </c>
    </row>
    <row r="256" spans="1:43" x14ac:dyDescent="0.25">
      <c r="A256" s="17" t="s">
        <v>299</v>
      </c>
      <c r="B256" s="8" t="s">
        <v>40</v>
      </c>
      <c r="C256" s="8" t="s">
        <v>62</v>
      </c>
      <c r="E256" s="8" t="str">
        <f t="shared" si="22"/>
        <v>FiFi-vod.fifi</v>
      </c>
      <c r="F256" s="21">
        <f t="shared" si="29"/>
        <v>401386.27962260752</v>
      </c>
      <c r="G256" s="19">
        <f t="shared" si="29"/>
        <v>6.2238891290728731</v>
      </c>
      <c r="H256" s="18">
        <f t="shared" si="23"/>
        <v>8.6056724656215413E-3</v>
      </c>
      <c r="I256" s="6">
        <f t="shared" si="23"/>
        <v>3.39</v>
      </c>
      <c r="J256" s="6">
        <f t="shared" si="30"/>
        <v>1289611.991400274</v>
      </c>
      <c r="K256" s="18">
        <f t="shared" si="30"/>
        <v>0.3</v>
      </c>
      <c r="L256" s="35">
        <f>Data!BM58</f>
        <v>9.7059982188039962E-3</v>
      </c>
      <c r="Q256" s="21">
        <v>10260.718035392872</v>
      </c>
      <c r="R256" s="21">
        <v>11920.823104618567</v>
      </c>
      <c r="S256" s="21">
        <v>13404.231179150916</v>
      </c>
      <c r="T256" s="21">
        <v>14761.422156058414</v>
      </c>
      <c r="U256" s="21">
        <v>16008.301738869224</v>
      </c>
      <c r="V256" s="21">
        <v>17117.198649561436</v>
      </c>
      <c r="W256" s="21">
        <v>18066.932645638619</v>
      </c>
      <c r="X256" s="21">
        <v>18923.031779731053</v>
      </c>
      <c r="Y256" s="21">
        <v>19689.80826722705</v>
      </c>
      <c r="Z256" s="21">
        <v>2333.9375377431102</v>
      </c>
      <c r="AA256" s="21">
        <v>2527.2964086085012</v>
      </c>
      <c r="AB256" s="21">
        <v>2671.6583200376708</v>
      </c>
      <c r="AC256" s="21">
        <v>2783.949902087561</v>
      </c>
      <c r="AD256" s="21">
        <v>2872.8553045111971</v>
      </c>
      <c r="AE256" s="21">
        <v>2941.9642521652167</v>
      </c>
      <c r="AF256" s="21">
        <v>2994.5840274672469</v>
      </c>
      <c r="AG256" s="21">
        <v>3037.3675538913167</v>
      </c>
      <c r="AH256" s="21">
        <v>3072.2950443065693</v>
      </c>
      <c r="AI256" s="21">
        <v>38982.993074837315</v>
      </c>
      <c r="AJ256" s="21">
        <v>41402.563756790041</v>
      </c>
      <c r="AK256" s="21">
        <v>42965.045363012774</v>
      </c>
      <c r="AL256" s="21">
        <v>43977.09269568001</v>
      </c>
      <c r="AM256" s="21">
        <v>44606.02678923768</v>
      </c>
      <c r="AN256" s="21">
        <v>44955.258469551962</v>
      </c>
      <c r="AO256" s="21">
        <v>45115.748278420331</v>
      </c>
      <c r="AP256" s="21">
        <v>45162.338090125937</v>
      </c>
      <c r="AQ256" s="21">
        <v>45132.496169215301</v>
      </c>
    </row>
    <row r="257" spans="1:43" x14ac:dyDescent="0.25">
      <c r="A257" s="17" t="s">
        <v>300</v>
      </c>
      <c r="B257" s="8" t="s">
        <v>40</v>
      </c>
      <c r="C257" s="8" t="s">
        <v>62</v>
      </c>
      <c r="E257" s="8" t="str">
        <f t="shared" si="22"/>
        <v>FiFi-vod.fifi</v>
      </c>
      <c r="F257" s="21">
        <f t="shared" si="29"/>
        <v>309588.89609523199</v>
      </c>
      <c r="G257" s="19">
        <f t="shared" si="29"/>
        <v>6.9990429098927924</v>
      </c>
      <c r="H257" s="18">
        <f t="shared" si="23"/>
        <v>8.6056724656215413E-3</v>
      </c>
      <c r="I257" s="6">
        <f t="shared" si="23"/>
        <v>3.39</v>
      </c>
      <c r="J257" s="6">
        <f t="shared" si="30"/>
        <v>1289611.991400274</v>
      </c>
      <c r="K257" s="18">
        <f t="shared" si="30"/>
        <v>0.3</v>
      </c>
      <c r="L257" s="35">
        <f>Data!BM59</f>
        <v>8.3516728859476235E-3</v>
      </c>
      <c r="Q257" s="21">
        <v>8575.4235367212295</v>
      </c>
      <c r="R257" s="21">
        <v>10003.885402510445</v>
      </c>
      <c r="S257" s="21">
        <v>11280.30696781358</v>
      </c>
      <c r="T257" s="21">
        <v>12448.118390811882</v>
      </c>
      <c r="U257" s="21">
        <v>13521.014865239385</v>
      </c>
      <c r="V257" s="21">
        <v>14475.181528531011</v>
      </c>
      <c r="W257" s="21">
        <v>15292.394860054537</v>
      </c>
      <c r="X257" s="21">
        <v>16029.038192021731</v>
      </c>
      <c r="Y257" s="21">
        <v>16688.82280585761</v>
      </c>
      <c r="Z257" s="21">
        <v>1807.03313219348</v>
      </c>
      <c r="AA257" s="21">
        <v>1954.9850625104004</v>
      </c>
      <c r="AB257" s="21">
        <v>2065.4460849033449</v>
      </c>
      <c r="AC257" s="21">
        <v>2151.3680153013297</v>
      </c>
      <c r="AD257" s="21">
        <v>2219.3955263704165</v>
      </c>
      <c r="AE257" s="21">
        <v>2272.2754432481292</v>
      </c>
      <c r="AF257" s="21">
        <v>2312.5383735345049</v>
      </c>
      <c r="AG257" s="21">
        <v>2345.2749327189131</v>
      </c>
      <c r="AH257" s="21">
        <v>2372.0003065737137</v>
      </c>
      <c r="AI257" s="21">
        <v>34299.609707149044</v>
      </c>
      <c r="AJ257" s="21">
        <v>36381.567112495555</v>
      </c>
      <c r="AK257" s="21">
        <v>37726.027213872505</v>
      </c>
      <c r="AL257" s="21">
        <v>38596.864422468127</v>
      </c>
      <c r="AM257" s="21">
        <v>39138.040068037903</v>
      </c>
      <c r="AN257" s="21">
        <v>39438.542261488794</v>
      </c>
      <c r="AO257" s="21">
        <v>39576.637631155783</v>
      </c>
      <c r="AP257" s="21">
        <v>39616.726633707367</v>
      </c>
      <c r="AQ257" s="21">
        <v>39591.048430022667</v>
      </c>
    </row>
    <row r="258" spans="1:43" x14ac:dyDescent="0.25">
      <c r="A258" s="17" t="s">
        <v>301</v>
      </c>
      <c r="B258" s="8" t="s">
        <v>40</v>
      </c>
      <c r="C258" s="8" t="s">
        <v>62</v>
      </c>
      <c r="E258" s="8" t="str">
        <f t="shared" si="22"/>
        <v>FiFi-vod.fifi</v>
      </c>
      <c r="F258" s="21">
        <f t="shared" si="29"/>
        <v>309968.77520157403</v>
      </c>
      <c r="G258" s="19">
        <f t="shared" si="29"/>
        <v>6.9767010399881384</v>
      </c>
      <c r="H258" s="18">
        <f t="shared" si="23"/>
        <v>8.6056724656215413E-3</v>
      </c>
      <c r="I258" s="6">
        <f t="shared" si="23"/>
        <v>3.39</v>
      </c>
      <c r="J258" s="6">
        <f t="shared" si="30"/>
        <v>1289611.991400274</v>
      </c>
      <c r="K258" s="18">
        <f t="shared" si="30"/>
        <v>0.3</v>
      </c>
      <c r="L258" s="35">
        <f>Data!BM60</f>
        <v>8.3516728859476235E-3</v>
      </c>
      <c r="Q258" s="21">
        <v>8528.4063109850194</v>
      </c>
      <c r="R258" s="21">
        <v>9956.8680589119558</v>
      </c>
      <c r="S258" s="21">
        <v>11233.289747329272</v>
      </c>
      <c r="T258" s="21">
        <v>12401.100415883078</v>
      </c>
      <c r="U258" s="21">
        <v>13473.996906853756</v>
      </c>
      <c r="V258" s="21">
        <v>14428.163487463342</v>
      </c>
      <c r="W258" s="21">
        <v>15245.37688539726</v>
      </c>
      <c r="X258" s="21">
        <v>15982.020197153999</v>
      </c>
      <c r="Y258" s="21">
        <v>16641.804847029311</v>
      </c>
      <c r="Z258" s="21">
        <v>1807.5572451174382</v>
      </c>
      <c r="AA258" s="21">
        <v>1955.982963682507</v>
      </c>
      <c r="AB258" s="21">
        <v>2066.7977230098195</v>
      </c>
      <c r="AC258" s="21">
        <v>2152.9947879914594</v>
      </c>
      <c r="AD258" s="21">
        <v>2221.2401484475427</v>
      </c>
      <c r="AE258" s="21">
        <v>2274.2894048427361</v>
      </c>
      <c r="AF258" s="21">
        <v>2314.6812729149701</v>
      </c>
      <c r="AG258" s="21">
        <v>2347.5226663148542</v>
      </c>
      <c r="AH258" s="21">
        <v>2374.3336250984912</v>
      </c>
      <c r="AI258" s="21">
        <v>34222.159964182843</v>
      </c>
      <c r="AJ258" s="21">
        <v>36304.117338856435</v>
      </c>
      <c r="AK258" s="21">
        <v>37648.577354565321</v>
      </c>
      <c r="AL258" s="21">
        <v>38519.414894347021</v>
      </c>
      <c r="AM258" s="21">
        <v>39060.590551315952</v>
      </c>
      <c r="AN258" s="21">
        <v>39361.092810377741</v>
      </c>
      <c r="AO258" s="21">
        <v>39499.188151718474</v>
      </c>
      <c r="AP258" s="21">
        <v>39539.277177984797</v>
      </c>
      <c r="AQ258" s="21">
        <v>39513.598957367387</v>
      </c>
    </row>
    <row r="259" spans="1:43" x14ac:dyDescent="0.25">
      <c r="A259" s="17" t="s">
        <v>272</v>
      </c>
      <c r="B259" s="8" t="s">
        <v>40</v>
      </c>
      <c r="C259" s="8" t="s">
        <v>62</v>
      </c>
      <c r="E259" s="8" t="str">
        <f t="shared" si="22"/>
        <v>FiFi-vod.fifi</v>
      </c>
      <c r="F259" s="21">
        <f t="shared" si="29"/>
        <v>454180.53004536044</v>
      </c>
      <c r="G259" s="19">
        <f t="shared" si="29"/>
        <v>6.0080329106190753</v>
      </c>
      <c r="H259" s="18">
        <f t="shared" si="23"/>
        <v>8.6056724656215413E-3</v>
      </c>
      <c r="I259" s="6">
        <f t="shared" si="23"/>
        <v>3.39</v>
      </c>
      <c r="J259" s="6">
        <f t="shared" si="30"/>
        <v>1289611.991400274</v>
      </c>
      <c r="K259" s="18">
        <f t="shared" si="30"/>
        <v>0.3</v>
      </c>
      <c r="L259" s="35">
        <f>Data!BM61</f>
        <v>8.3516728859476235E-3</v>
      </c>
      <c r="Q259" s="21">
        <v>11039.351364446065</v>
      </c>
      <c r="R259" s="21">
        <v>12467.819406783241</v>
      </c>
      <c r="S259" s="21">
        <v>13744.234520313457</v>
      </c>
      <c r="T259" s="21">
        <v>14912.085479816884</v>
      </c>
      <c r="U259" s="21">
        <v>15984.981087302956</v>
      </c>
      <c r="V259" s="21">
        <v>16939.152083529589</v>
      </c>
      <c r="W259" s="21">
        <v>17756.361934830362</v>
      </c>
      <c r="X259" s="21">
        <v>18493.006325922259</v>
      </c>
      <c r="Y259" s="21">
        <v>19152.789051119249</v>
      </c>
      <c r="Z259" s="21">
        <v>2909.9482641338068</v>
      </c>
      <c r="AA259" s="21">
        <v>3082.3053484129582</v>
      </c>
      <c r="AB259" s="21">
        <v>3210.986425041749</v>
      </c>
      <c r="AC259" s="21">
        <v>3311.0833940524717</v>
      </c>
      <c r="AD259" s="21">
        <v>3390.3317124026335</v>
      </c>
      <c r="AE259" s="21">
        <v>3451.9341373417287</v>
      </c>
      <c r="AF259" s="21">
        <v>3498.8381185106605</v>
      </c>
      <c r="AG259" s="21">
        <v>3536.97447111268</v>
      </c>
      <c r="AH259" s="21">
        <v>3568.1080187843277</v>
      </c>
      <c r="AI259" s="21">
        <v>48228.238779152976</v>
      </c>
      <c r="AJ259" s="21">
        <v>50310.20738454198</v>
      </c>
      <c r="AK259" s="21">
        <v>51654.669557001049</v>
      </c>
      <c r="AL259" s="21">
        <v>52525.516744493696</v>
      </c>
      <c r="AM259" s="21">
        <v>53066.689988140592</v>
      </c>
      <c r="AN259" s="21">
        <v>53367.189845737179</v>
      </c>
      <c r="AO259" s="21">
        <v>53505.284240318186</v>
      </c>
      <c r="AP259" s="21">
        <v>53545.371773792336</v>
      </c>
      <c r="AQ259" s="21">
        <v>53519.693223525974</v>
      </c>
    </row>
    <row r="260" spans="1:43" x14ac:dyDescent="0.25">
      <c r="A260" s="17" t="s">
        <v>273</v>
      </c>
      <c r="B260" s="8" t="s">
        <v>40</v>
      </c>
      <c r="C260" s="8" t="s">
        <v>62</v>
      </c>
      <c r="E260" s="8" t="str">
        <f t="shared" si="22"/>
        <v>FiFi-vod.fifi</v>
      </c>
      <c r="F260" s="21">
        <f t="shared" si="29"/>
        <v>455011.73547455797</v>
      </c>
      <c r="G260" s="19">
        <f t="shared" si="29"/>
        <v>6.0449284141776669</v>
      </c>
      <c r="H260" s="18">
        <f t="shared" si="23"/>
        <v>8.6056724656215413E-3</v>
      </c>
      <c r="I260" s="6">
        <f t="shared" si="23"/>
        <v>3.39</v>
      </c>
      <c r="J260" s="6">
        <f t="shared" si="30"/>
        <v>1289611.991400274</v>
      </c>
      <c r="K260" s="18">
        <f t="shared" si="30"/>
        <v>0.3</v>
      </c>
      <c r="L260" s="35">
        <f>Data!BM62</f>
        <v>8.3516728859476235E-3</v>
      </c>
      <c r="Q260" s="21">
        <v>10373.609872332219</v>
      </c>
      <c r="R260" s="21">
        <v>11802.076245795737</v>
      </c>
      <c r="S260" s="21">
        <v>13078.493102564084</v>
      </c>
      <c r="T260" s="21">
        <v>14246.333379493281</v>
      </c>
      <c r="U260" s="21">
        <v>15319.229221222768</v>
      </c>
      <c r="V260" s="21">
        <v>16273.399046711125</v>
      </c>
      <c r="W260" s="21">
        <v>17090.609838351411</v>
      </c>
      <c r="X260" s="21">
        <v>17827.253943272884</v>
      </c>
      <c r="Y260" s="21">
        <v>18487.037178771057</v>
      </c>
      <c r="Z260" s="21">
        <v>2923.1961547743513</v>
      </c>
      <c r="AA260" s="21">
        <v>3094.5012787605383</v>
      </c>
      <c r="AB260" s="21">
        <v>3222.3969370427649</v>
      </c>
      <c r="AC260" s="21">
        <v>3321.8830428365613</v>
      </c>
      <c r="AD260" s="21">
        <v>3400.6476598653098</v>
      </c>
      <c r="AE260" s="21">
        <v>3461.8740948804475</v>
      </c>
      <c r="AF260" s="21">
        <v>3508.4917879076784</v>
      </c>
      <c r="AG260" s="21">
        <v>3546.3953728064798</v>
      </c>
      <c r="AH260" s="21">
        <v>3577.3388916512645</v>
      </c>
      <c r="AI260" s="21">
        <v>49529.424099820943</v>
      </c>
      <c r="AJ260" s="21">
        <v>51611.394973268965</v>
      </c>
      <c r="AK260" s="21">
        <v>52955.855251433255</v>
      </c>
      <c r="AL260" s="21">
        <v>53826.714828904704</v>
      </c>
      <c r="AM260" s="21">
        <v>54367.887725590415</v>
      </c>
      <c r="AN260" s="21">
        <v>54668.388822788984</v>
      </c>
      <c r="AO260" s="21">
        <v>54806.482123401503</v>
      </c>
      <c r="AP260" s="21">
        <v>54846.569928909958</v>
      </c>
      <c r="AQ260" s="21">
        <v>54820.890791267026</v>
      </c>
    </row>
    <row r="261" spans="1:43" x14ac:dyDescent="0.25">
      <c r="A261" s="17" t="s">
        <v>274</v>
      </c>
      <c r="B261" s="8" t="s">
        <v>40</v>
      </c>
      <c r="C261" s="8" t="s">
        <v>62</v>
      </c>
      <c r="E261" s="8" t="str">
        <f t="shared" si="22"/>
        <v>FiFi-vod.fifi</v>
      </c>
      <c r="F261" s="21">
        <f t="shared" si="29"/>
        <v>290055.894256228</v>
      </c>
      <c r="G261" s="19">
        <f t="shared" si="29"/>
        <v>7.3475859223576458</v>
      </c>
      <c r="H261" s="18">
        <f t="shared" si="23"/>
        <v>8.6056724656215413E-3</v>
      </c>
      <c r="I261" s="6">
        <f t="shared" si="23"/>
        <v>3.39</v>
      </c>
      <c r="J261" s="6">
        <f t="shared" si="30"/>
        <v>1289611.991400274</v>
      </c>
      <c r="K261" s="18">
        <f t="shared" si="30"/>
        <v>0.3</v>
      </c>
      <c r="L261" s="35">
        <f>Data!BM63</f>
        <v>8.3516728859476235E-3</v>
      </c>
      <c r="Q261" s="21">
        <v>7600.440921387486</v>
      </c>
      <c r="R261" s="21">
        <v>9028.9003431006968</v>
      </c>
      <c r="S261" s="21">
        <v>10305.324461387063</v>
      </c>
      <c r="T261" s="21">
        <v>11473.120239688007</v>
      </c>
      <c r="U261" s="21">
        <v>12546.017057166484</v>
      </c>
      <c r="V261" s="21">
        <v>13500.182005904517</v>
      </c>
      <c r="W261" s="21">
        <v>14317.396714561191</v>
      </c>
      <c r="X261" s="21">
        <v>15054.03962743</v>
      </c>
      <c r="Y261" s="21">
        <v>15713.824988605171</v>
      </c>
      <c r="Z261" s="21">
        <v>1679.600531992603</v>
      </c>
      <c r="AA261" s="21">
        <v>1820.5341054677606</v>
      </c>
      <c r="AB261" s="21">
        <v>1925.7552674456047</v>
      </c>
      <c r="AC261" s="21">
        <v>2007.6012280419627</v>
      </c>
      <c r="AD261" s="21">
        <v>2072.4017684326363</v>
      </c>
      <c r="AE261" s="21">
        <v>2122.7732467474648</v>
      </c>
      <c r="AF261" s="21">
        <v>2161.1262614922289</v>
      </c>
      <c r="AG261" s="21">
        <v>2192.3099173987175</v>
      </c>
      <c r="AH261" s="21">
        <v>2217.7675422244497</v>
      </c>
      <c r="AI261" s="21">
        <v>34235.580348153075</v>
      </c>
      <c r="AJ261" s="21">
        <v>36317.538948577654</v>
      </c>
      <c r="AK261" s="21">
        <v>37661.996811847028</v>
      </c>
      <c r="AL261" s="21">
        <v>38532.846106058059</v>
      </c>
      <c r="AM261" s="21">
        <v>39074.021643537541</v>
      </c>
      <c r="AN261" s="21">
        <v>39374.52540799485</v>
      </c>
      <c r="AO261" s="21">
        <v>39512.619720769246</v>
      </c>
      <c r="AP261" s="21">
        <v>39552.709171885916</v>
      </c>
      <c r="AQ261" s="21">
        <v>39527.030381526005</v>
      </c>
    </row>
    <row r="262" spans="1:43" x14ac:dyDescent="0.25">
      <c r="A262" s="17" t="s">
        <v>275</v>
      </c>
      <c r="B262" s="8" t="s">
        <v>40</v>
      </c>
      <c r="C262" s="8" t="s">
        <v>62</v>
      </c>
      <c r="E262" s="8" t="str">
        <f t="shared" si="22"/>
        <v>FiFi-vod.fifi</v>
      </c>
      <c r="F262" s="21">
        <f t="shared" si="29"/>
        <v>348451.97318493499</v>
      </c>
      <c r="G262" s="19">
        <f t="shared" si="29"/>
        <v>6.6816214516324974</v>
      </c>
      <c r="H262" s="18">
        <f t="shared" si="23"/>
        <v>8.6056724656215413E-3</v>
      </c>
      <c r="I262" s="6">
        <f t="shared" si="23"/>
        <v>3.39</v>
      </c>
      <c r="J262" s="6">
        <f t="shared" si="30"/>
        <v>1289611.991400274</v>
      </c>
      <c r="K262" s="18">
        <f t="shared" si="30"/>
        <v>0.3</v>
      </c>
      <c r="L262" s="35">
        <f>Data!BM64</f>
        <v>7.2983087381704474E-3</v>
      </c>
      <c r="Q262" s="21">
        <v>9463.1756059157433</v>
      </c>
      <c r="R262" s="21">
        <v>10711.476046967071</v>
      </c>
      <c r="S262" s="21">
        <v>11826.902348243359</v>
      </c>
      <c r="T262" s="21">
        <v>12847.453840649991</v>
      </c>
      <c r="U262" s="21">
        <v>13785.029346105608</v>
      </c>
      <c r="V262" s="21">
        <v>14618.854127650968</v>
      </c>
      <c r="W262" s="21">
        <v>15332.992725822454</v>
      </c>
      <c r="X262" s="21">
        <v>15976.726934515757</v>
      </c>
      <c r="Y262" s="21">
        <v>16553.293961403531</v>
      </c>
      <c r="Z262" s="21">
        <v>2214.0022655437729</v>
      </c>
      <c r="AA262" s="21">
        <v>2349.4363908312966</v>
      </c>
      <c r="AB262" s="21">
        <v>2450.5510104859623</v>
      </c>
      <c r="AC262" s="21">
        <v>2529.2046864385329</v>
      </c>
      <c r="AD262" s="21">
        <v>2591.4761879845473</v>
      </c>
      <c r="AE262" s="21">
        <v>2639.8819351447287</v>
      </c>
      <c r="AF262" s="21">
        <v>2676.7380122943305</v>
      </c>
      <c r="AG262" s="21">
        <v>2706.7046743089277</v>
      </c>
      <c r="AH262" s="21">
        <v>2731.1687021125531</v>
      </c>
      <c r="AI262" s="21">
        <v>40685.518250598805</v>
      </c>
      <c r="AJ262" s="21">
        <v>42504.89510711372</v>
      </c>
      <c r="AK262" s="21">
        <v>43679.78538969798</v>
      </c>
      <c r="AL262" s="21">
        <v>44440.794457287528</v>
      </c>
      <c r="AM262" s="21">
        <v>44913.71184771409</v>
      </c>
      <c r="AN262" s="21">
        <v>45176.310964649063</v>
      </c>
      <c r="AO262" s="21">
        <v>45296.988192320241</v>
      </c>
      <c r="AP262" s="21">
        <v>45332.019756661321</v>
      </c>
      <c r="AQ262" s="21">
        <v>45309.580004128409</v>
      </c>
    </row>
    <row r="263" spans="1:43" x14ac:dyDescent="0.25">
      <c r="A263" s="17" t="s">
        <v>276</v>
      </c>
      <c r="B263" s="8" t="s">
        <v>40</v>
      </c>
      <c r="C263" s="8" t="s">
        <v>62</v>
      </c>
      <c r="E263" s="8" t="str">
        <f t="shared" si="22"/>
        <v>FiFi-vod.fifi</v>
      </c>
      <c r="F263" s="21">
        <f t="shared" si="29"/>
        <v>427408.08445701201</v>
      </c>
      <c r="G263" s="19">
        <f t="shared" si="29"/>
        <v>6.1680815445545676</v>
      </c>
      <c r="H263" s="18">
        <f t="shared" si="23"/>
        <v>8.6056724656215413E-3</v>
      </c>
      <c r="I263" s="6">
        <f t="shared" si="23"/>
        <v>3.39</v>
      </c>
      <c r="J263" s="6">
        <f t="shared" si="30"/>
        <v>1289611.991400274</v>
      </c>
      <c r="K263" s="18">
        <f t="shared" si="30"/>
        <v>0.3</v>
      </c>
      <c r="L263" s="35">
        <f>Data!BM65</f>
        <v>7.2983087381704474E-3</v>
      </c>
      <c r="Q263" s="21">
        <v>10002.435485317093</v>
      </c>
      <c r="R263" s="21">
        <v>11250.737278179331</v>
      </c>
      <c r="S263" s="21">
        <v>12366.162167408453</v>
      </c>
      <c r="T263" s="21">
        <v>13386.722312848971</v>
      </c>
      <c r="U263" s="21">
        <v>14324.29762856416</v>
      </c>
      <c r="V263" s="21">
        <v>15158.123358423827</v>
      </c>
      <c r="W263" s="21">
        <v>15872.261194907214</v>
      </c>
      <c r="X263" s="21">
        <v>16515.995635402542</v>
      </c>
      <c r="Y263" s="21">
        <v>17092.562248939259</v>
      </c>
      <c r="Z263" s="21">
        <v>2828.1426538647111</v>
      </c>
      <c r="AA263" s="21">
        <v>2974.8530960630419</v>
      </c>
      <c r="AB263" s="21">
        <v>3084.3861815567766</v>
      </c>
      <c r="AC263" s="21">
        <v>3169.5894921509293</v>
      </c>
      <c r="AD263" s="21">
        <v>3237.0454982706783</v>
      </c>
      <c r="AE263" s="21">
        <v>3289.4814386392536</v>
      </c>
      <c r="AF263" s="21">
        <v>3329.4059654078574</v>
      </c>
      <c r="AG263" s="21">
        <v>3361.8675717193128</v>
      </c>
      <c r="AH263" s="21">
        <v>3388.3683663747365</v>
      </c>
      <c r="AI263" s="21">
        <v>49133.451699075908</v>
      </c>
      <c r="AJ263" s="21">
        <v>50952.835387622181</v>
      </c>
      <c r="AK263" s="21">
        <v>52127.725019078411</v>
      </c>
      <c r="AL263" s="21">
        <v>52888.748753838314</v>
      </c>
      <c r="AM263" s="21">
        <v>53361.664794475349</v>
      </c>
      <c r="AN263" s="21">
        <v>53624.26390365493</v>
      </c>
      <c r="AO263" s="21">
        <v>53744.939794708262</v>
      </c>
      <c r="AP263" s="21">
        <v>53779.970934172343</v>
      </c>
      <c r="AQ263" s="21">
        <v>53757.530542273831</v>
      </c>
    </row>
    <row r="264" spans="1:43" x14ac:dyDescent="0.25">
      <c r="A264" s="17" t="s">
        <v>277</v>
      </c>
      <c r="B264" s="8" t="s">
        <v>40</v>
      </c>
      <c r="C264" s="8" t="s">
        <v>62</v>
      </c>
      <c r="E264" s="8" t="str">
        <f t="shared" si="22"/>
        <v>FiFi-vod.fifi</v>
      </c>
      <c r="F264" s="21">
        <f t="shared" ref="F264:G264" si="31">F66</f>
        <v>330189.49929959601</v>
      </c>
      <c r="G264" s="19">
        <f t="shared" si="31"/>
        <v>6.4579352380155601</v>
      </c>
      <c r="H264" s="18">
        <f t="shared" si="23"/>
        <v>8.6056724656215413E-3</v>
      </c>
      <c r="I264" s="6">
        <f t="shared" si="23"/>
        <v>3.39</v>
      </c>
      <c r="J264" s="6">
        <f t="shared" si="30"/>
        <v>1289611.991400274</v>
      </c>
      <c r="K264" s="18">
        <f t="shared" si="30"/>
        <v>0.3</v>
      </c>
      <c r="L264" s="35">
        <f>Data!BM66</f>
        <v>7.2983087381704474E-3</v>
      </c>
      <c r="Q264" s="21">
        <v>7654.8207603052861</v>
      </c>
      <c r="R264" s="21">
        <v>8903.1166681920076</v>
      </c>
      <c r="S264" s="21">
        <v>10018.547704629231</v>
      </c>
      <c r="T264" s="21">
        <v>11039.070179939737</v>
      </c>
      <c r="U264" s="21">
        <v>11976.646321671196</v>
      </c>
      <c r="V264" s="21">
        <v>12810.467923138016</v>
      </c>
      <c r="W264" s="21">
        <v>13524.609075555452</v>
      </c>
      <c r="X264" s="21">
        <v>14168.342506923518</v>
      </c>
      <c r="Y264" s="21">
        <v>14744.910919943322</v>
      </c>
      <c r="Z264" s="21">
        <v>2029.6634289049528</v>
      </c>
      <c r="AA264" s="21">
        <v>2169.7883784624046</v>
      </c>
      <c r="AB264" s="21">
        <v>2274.4054142922128</v>
      </c>
      <c r="AC264" s="21">
        <v>2355.7826972790758</v>
      </c>
      <c r="AD264" s="21">
        <v>2420.2111726974954</v>
      </c>
      <c r="AE264" s="21">
        <v>2470.2935396561443</v>
      </c>
      <c r="AF264" s="21">
        <v>2508.4262840061874</v>
      </c>
      <c r="AG264" s="21">
        <v>2539.43092010902</v>
      </c>
      <c r="AH264" s="21">
        <v>2564.7423527205647</v>
      </c>
      <c r="AI264" s="21">
        <v>36779.383817951406</v>
      </c>
      <c r="AJ264" s="21">
        <v>38598.759419775517</v>
      </c>
      <c r="AK264" s="21">
        <v>39773.646426335465</v>
      </c>
      <c r="AL264" s="21">
        <v>40534.668018265627</v>
      </c>
      <c r="AM264" s="21">
        <v>41007.585861219981</v>
      </c>
      <c r="AN264" s="21">
        <v>41270.187493039964</v>
      </c>
      <c r="AO264" s="21">
        <v>41390.863650453219</v>
      </c>
      <c r="AP264" s="21">
        <v>41425.896128667984</v>
      </c>
      <c r="AQ264" s="21">
        <v>41403.455734517258</v>
      </c>
    </row>
    <row r="265" spans="1:43" x14ac:dyDescent="0.25">
      <c r="A265" s="17"/>
    </row>
    <row r="266" spans="1:43" x14ac:dyDescent="0.25">
      <c r="A266" s="16" t="s">
        <v>328</v>
      </c>
      <c r="B266" s="8" t="s">
        <v>40</v>
      </c>
      <c r="C266" s="8" t="s">
        <v>63</v>
      </c>
      <c r="E266" s="8" t="str">
        <f>IF(RIGHT(A266,3)="old","Initial",B266&amp;"-"&amp;C266)</f>
        <v>Initial</v>
      </c>
      <c r="F266" s="21">
        <f>F200</f>
        <v>393432.46859552251</v>
      </c>
      <c r="G266" s="19">
        <f>G200</f>
        <v>6.2941960634324765</v>
      </c>
      <c r="H266" s="25">
        <f>VLOOKUP(C266,parms,3,FALSE)</f>
        <v>1.3595575351387496E-2</v>
      </c>
      <c r="I266" s="42">
        <f>VLOOKUP(C266,parms,8,FALSE)</f>
        <v>3.05</v>
      </c>
      <c r="J266" s="27">
        <f>VLOOKUP(C266,parms,4,FALSE)</f>
        <v>3445046.6631700112</v>
      </c>
      <c r="K266" s="25">
        <f>VLOOKUP(C266,parms,6,FALSE)</f>
        <v>0.15</v>
      </c>
      <c r="L266" s="35">
        <f>Data!BN2</f>
        <v>2.8519919861854207E-2</v>
      </c>
      <c r="M266" s="39">
        <f>VLOOKUP(C266,Data!$CB$2:$EB$22,1+VALUE(MID(A266,6,2)),FALSE)</f>
        <v>0</v>
      </c>
      <c r="Q266" s="21">
        <v>0</v>
      </c>
      <c r="R266" s="21">
        <v>0</v>
      </c>
      <c r="S266" s="21">
        <v>0</v>
      </c>
      <c r="T266" s="21">
        <v>0</v>
      </c>
      <c r="U266" s="21">
        <v>0</v>
      </c>
      <c r="V266" s="21">
        <v>0</v>
      </c>
      <c r="W266" s="21">
        <v>0</v>
      </c>
      <c r="X266" s="21">
        <v>0</v>
      </c>
      <c r="Y266" s="21">
        <v>0</v>
      </c>
      <c r="Z266" s="21">
        <v>0</v>
      </c>
      <c r="AA266" s="21">
        <v>0</v>
      </c>
      <c r="AB266" s="21">
        <v>0</v>
      </c>
      <c r="AC266" s="21">
        <v>0</v>
      </c>
      <c r="AD266" s="21">
        <v>0</v>
      </c>
      <c r="AE266" s="21">
        <v>0</v>
      </c>
      <c r="AF266" s="21">
        <v>0</v>
      </c>
      <c r="AG266" s="21">
        <v>0</v>
      </c>
      <c r="AH266" s="21">
        <v>0</v>
      </c>
      <c r="AI266" s="21">
        <v>0</v>
      </c>
      <c r="AJ266" s="21">
        <v>0</v>
      </c>
      <c r="AK266" s="21">
        <v>0</v>
      </c>
      <c r="AL266" s="21">
        <v>0</v>
      </c>
      <c r="AM266" s="21">
        <v>0</v>
      </c>
      <c r="AN266" s="21">
        <v>0</v>
      </c>
      <c r="AO266" s="21">
        <v>0</v>
      </c>
      <c r="AP266" s="21">
        <v>0</v>
      </c>
      <c r="AQ266" s="21">
        <v>0</v>
      </c>
    </row>
    <row r="267" spans="1:43" x14ac:dyDescent="0.25">
      <c r="A267" s="16" t="s">
        <v>316</v>
      </c>
      <c r="B267" s="8" t="s">
        <v>40</v>
      </c>
      <c r="C267" s="8" t="s">
        <v>63</v>
      </c>
      <c r="E267" s="8" t="str">
        <f t="shared" ref="E267:E330" si="32">IF(RIGHT(A267,3)="old","Initial",B267&amp;"-"&amp;C267)</f>
        <v>Initial</v>
      </c>
      <c r="F267" s="21">
        <f>F201</f>
        <v>228081.015200244</v>
      </c>
      <c r="G267" s="19">
        <f>G201</f>
        <v>7.9971814637423746</v>
      </c>
      <c r="H267" s="18">
        <f t="shared" ref="H267:I330" si="33">H266</f>
        <v>1.3595575351387496E-2</v>
      </c>
      <c r="I267" s="6">
        <f>I266</f>
        <v>3.05</v>
      </c>
      <c r="J267" s="6">
        <f t="shared" ref="J267:K282" si="34">J266</f>
        <v>3445046.6631700112</v>
      </c>
      <c r="K267" s="18">
        <f t="shared" si="34"/>
        <v>0.15</v>
      </c>
      <c r="L267" s="35">
        <f>Data!BN3</f>
        <v>3.3752932680543052E-2</v>
      </c>
      <c r="M267" s="39">
        <f>VLOOKUP(C267,Data!$CB$2:$EB$22,1+VALUE(MID(A267,6,2)),FALSE)</f>
        <v>0</v>
      </c>
      <c r="Q267" s="21">
        <v>0</v>
      </c>
      <c r="R267" s="21">
        <v>0</v>
      </c>
      <c r="S267" s="21">
        <v>0</v>
      </c>
      <c r="T267" s="21">
        <v>0</v>
      </c>
      <c r="U267" s="21">
        <v>0</v>
      </c>
      <c r="V267" s="21">
        <v>0</v>
      </c>
      <c r="W267" s="21">
        <v>0</v>
      </c>
      <c r="X267" s="21">
        <v>0</v>
      </c>
      <c r="Y267" s="21">
        <v>0</v>
      </c>
      <c r="Z267" s="21">
        <v>0</v>
      </c>
      <c r="AA267" s="21">
        <v>0</v>
      </c>
      <c r="AB267" s="21">
        <v>0</v>
      </c>
      <c r="AC267" s="21">
        <v>0</v>
      </c>
      <c r="AD267" s="21">
        <v>0</v>
      </c>
      <c r="AE267" s="21">
        <v>0</v>
      </c>
      <c r="AF267" s="21">
        <v>0</v>
      </c>
      <c r="AG267" s="21">
        <v>0</v>
      </c>
      <c r="AH267" s="21">
        <v>0</v>
      </c>
      <c r="AI267" s="21">
        <v>0</v>
      </c>
      <c r="AJ267" s="21">
        <v>0</v>
      </c>
      <c r="AK267" s="21">
        <v>0</v>
      </c>
      <c r="AL267" s="21">
        <v>0</v>
      </c>
      <c r="AM267" s="21">
        <v>0</v>
      </c>
      <c r="AN267" s="21">
        <v>0</v>
      </c>
      <c r="AO267" s="21">
        <v>0</v>
      </c>
      <c r="AP267" s="21">
        <v>0</v>
      </c>
      <c r="AQ267" s="21">
        <v>0</v>
      </c>
    </row>
    <row r="268" spans="1:43" x14ac:dyDescent="0.25">
      <c r="A268" s="16" t="s">
        <v>317</v>
      </c>
      <c r="B268" s="8" t="s">
        <v>40</v>
      </c>
      <c r="C268" s="8" t="s">
        <v>63</v>
      </c>
      <c r="E268" s="8" t="str">
        <f t="shared" si="32"/>
        <v>Initial</v>
      </c>
      <c r="F268" s="21">
        <f t="shared" ref="F268:G283" si="35">F202</f>
        <v>317634.99002545653</v>
      </c>
      <c r="G268" s="19">
        <f t="shared" si="35"/>
        <v>6.7548152855074779</v>
      </c>
      <c r="H268" s="18">
        <f t="shared" si="33"/>
        <v>1.3595575351387496E-2</v>
      </c>
      <c r="I268" s="6">
        <f t="shared" si="33"/>
        <v>3.05</v>
      </c>
      <c r="J268" s="6">
        <f t="shared" si="34"/>
        <v>3445046.6631700112</v>
      </c>
      <c r="K268" s="18">
        <f t="shared" si="34"/>
        <v>0.15</v>
      </c>
      <c r="L268" s="35">
        <f>Data!BN4</f>
        <v>3.3752932680543052E-2</v>
      </c>
      <c r="M268" s="39">
        <f>VLOOKUP(C268,Data!$CB$2:$EB$22,1+VALUE(MID(A268,6,2)),FALSE)</f>
        <v>0</v>
      </c>
      <c r="Q268" s="21">
        <v>0</v>
      </c>
      <c r="R268" s="21">
        <v>0</v>
      </c>
      <c r="S268" s="21">
        <v>0</v>
      </c>
      <c r="T268" s="21">
        <v>0</v>
      </c>
      <c r="U268" s="21">
        <v>0</v>
      </c>
      <c r="V268" s="21">
        <v>0</v>
      </c>
      <c r="W268" s="21">
        <v>0</v>
      </c>
      <c r="X268" s="21">
        <v>0</v>
      </c>
      <c r="Y268" s="21">
        <v>0</v>
      </c>
      <c r="Z268" s="21">
        <v>0</v>
      </c>
      <c r="AA268" s="21">
        <v>0</v>
      </c>
      <c r="AB268" s="21">
        <v>0</v>
      </c>
      <c r="AC268" s="21">
        <v>0</v>
      </c>
      <c r="AD268" s="21">
        <v>0</v>
      </c>
      <c r="AE268" s="21">
        <v>0</v>
      </c>
      <c r="AF268" s="21">
        <v>0</v>
      </c>
      <c r="AG268" s="21">
        <v>0</v>
      </c>
      <c r="AH268" s="21">
        <v>0</v>
      </c>
      <c r="AI268" s="21">
        <v>0</v>
      </c>
      <c r="AJ268" s="21">
        <v>0</v>
      </c>
      <c r="AK268" s="21">
        <v>0</v>
      </c>
      <c r="AL268" s="21">
        <v>0</v>
      </c>
      <c r="AM268" s="21">
        <v>0</v>
      </c>
      <c r="AN268" s="21">
        <v>0</v>
      </c>
      <c r="AO268" s="21">
        <v>0</v>
      </c>
      <c r="AP268" s="21">
        <v>0</v>
      </c>
      <c r="AQ268" s="21">
        <v>0</v>
      </c>
    </row>
    <row r="269" spans="1:43" x14ac:dyDescent="0.25">
      <c r="A269" s="16" t="s">
        <v>318</v>
      </c>
      <c r="B269" s="8" t="s">
        <v>40</v>
      </c>
      <c r="C269" s="8" t="s">
        <v>63</v>
      </c>
      <c r="E269" s="8" t="str">
        <f t="shared" si="32"/>
        <v>Initial</v>
      </c>
      <c r="F269" s="21">
        <f t="shared" si="35"/>
        <v>322486.62248072354</v>
      </c>
      <c r="G269" s="19">
        <f t="shared" si="35"/>
        <v>6.9739033911176911</v>
      </c>
      <c r="H269" s="18">
        <f t="shared" si="33"/>
        <v>1.3595575351387496E-2</v>
      </c>
      <c r="I269" s="6">
        <f t="shared" si="33"/>
        <v>3.05</v>
      </c>
      <c r="J269" s="6">
        <f t="shared" si="34"/>
        <v>3445046.6631700112</v>
      </c>
      <c r="K269" s="18">
        <f t="shared" si="34"/>
        <v>0.15</v>
      </c>
      <c r="L269" s="35">
        <f>Data!BN5</f>
        <v>3.3752932680543052E-2</v>
      </c>
      <c r="M269" s="39">
        <f>VLOOKUP(C269,Data!$CB$2:$EB$22,1+VALUE(MID(A269,6,2)),FALSE)</f>
        <v>0</v>
      </c>
      <c r="Q269" s="21">
        <v>0</v>
      </c>
      <c r="R269" s="21">
        <v>0</v>
      </c>
      <c r="S269" s="21">
        <v>0</v>
      </c>
      <c r="T269" s="21">
        <v>0</v>
      </c>
      <c r="U269" s="21">
        <v>0</v>
      </c>
      <c r="V269" s="21">
        <v>0</v>
      </c>
      <c r="W269" s="21">
        <v>0</v>
      </c>
      <c r="X269" s="21">
        <v>0</v>
      </c>
      <c r="Y269" s="21">
        <v>0</v>
      </c>
      <c r="Z269" s="21">
        <v>0</v>
      </c>
      <c r="AA269" s="21">
        <v>0</v>
      </c>
      <c r="AB269" s="21">
        <v>0</v>
      </c>
      <c r="AC269" s="21">
        <v>0</v>
      </c>
      <c r="AD269" s="21">
        <v>0</v>
      </c>
      <c r="AE269" s="21">
        <v>0</v>
      </c>
      <c r="AF269" s="21">
        <v>0</v>
      </c>
      <c r="AG269" s="21">
        <v>0</v>
      </c>
      <c r="AH269" s="21">
        <v>0</v>
      </c>
      <c r="AI269" s="21">
        <v>0</v>
      </c>
      <c r="AJ269" s="21">
        <v>0</v>
      </c>
      <c r="AK269" s="21">
        <v>0</v>
      </c>
      <c r="AL269" s="21">
        <v>0</v>
      </c>
      <c r="AM269" s="21">
        <v>0</v>
      </c>
      <c r="AN269" s="21">
        <v>0</v>
      </c>
      <c r="AO269" s="21">
        <v>0</v>
      </c>
      <c r="AP269" s="21">
        <v>0</v>
      </c>
      <c r="AQ269" s="21">
        <v>0</v>
      </c>
    </row>
    <row r="270" spans="1:43" x14ac:dyDescent="0.25">
      <c r="A270" s="16" t="s">
        <v>319</v>
      </c>
      <c r="B270" s="8" t="s">
        <v>40</v>
      </c>
      <c r="C270" s="8" t="s">
        <v>63</v>
      </c>
      <c r="E270" s="8" t="str">
        <f t="shared" si="32"/>
        <v>Initial</v>
      </c>
      <c r="F270" s="21">
        <f t="shared" si="35"/>
        <v>401386.27962260752</v>
      </c>
      <c r="G270" s="19">
        <f t="shared" si="35"/>
        <v>6.2238891290728731</v>
      </c>
      <c r="H270" s="18">
        <f t="shared" si="33"/>
        <v>1.3595575351387496E-2</v>
      </c>
      <c r="I270" s="6">
        <f t="shared" si="33"/>
        <v>3.05</v>
      </c>
      <c r="J270" s="6">
        <f t="shared" si="34"/>
        <v>3445046.6631700112</v>
      </c>
      <c r="K270" s="18">
        <f t="shared" si="34"/>
        <v>0.15</v>
      </c>
      <c r="L270" s="35">
        <f>Data!BN6</f>
        <v>3.3752932680543052E-2</v>
      </c>
      <c r="M270" s="39">
        <f>VLOOKUP(C270,Data!$CB$2:$EB$22,1+VALUE(MID(A270,6,2)),FALSE)</f>
        <v>0</v>
      </c>
      <c r="Q270" s="21">
        <v>0</v>
      </c>
      <c r="R270" s="21">
        <v>0</v>
      </c>
      <c r="S270" s="21">
        <v>0</v>
      </c>
      <c r="T270" s="21">
        <v>0</v>
      </c>
      <c r="U270" s="21">
        <v>0</v>
      </c>
      <c r="V270" s="21">
        <v>0</v>
      </c>
      <c r="W270" s="21">
        <v>0</v>
      </c>
      <c r="X270" s="21">
        <v>0</v>
      </c>
      <c r="Y270" s="21">
        <v>0</v>
      </c>
      <c r="Z270" s="21">
        <v>0</v>
      </c>
      <c r="AA270" s="21">
        <v>0</v>
      </c>
      <c r="AB270" s="21">
        <v>0</v>
      </c>
      <c r="AC270" s="21">
        <v>0</v>
      </c>
      <c r="AD270" s="21">
        <v>0</v>
      </c>
      <c r="AE270" s="21">
        <v>0</v>
      </c>
      <c r="AF270" s="21">
        <v>0</v>
      </c>
      <c r="AG270" s="21">
        <v>0</v>
      </c>
      <c r="AH270" s="21">
        <v>0</v>
      </c>
      <c r="AI270" s="21">
        <v>0</v>
      </c>
      <c r="AJ270" s="21">
        <v>0</v>
      </c>
      <c r="AK270" s="21">
        <v>0</v>
      </c>
      <c r="AL270" s="21">
        <v>0</v>
      </c>
      <c r="AM270" s="21">
        <v>0</v>
      </c>
      <c r="AN270" s="21">
        <v>0</v>
      </c>
      <c r="AO270" s="21">
        <v>0</v>
      </c>
      <c r="AP270" s="21">
        <v>0</v>
      </c>
      <c r="AQ270" s="21">
        <v>0</v>
      </c>
    </row>
    <row r="271" spans="1:43" x14ac:dyDescent="0.25">
      <c r="A271" s="16" t="s">
        <v>320</v>
      </c>
      <c r="B271" s="8" t="s">
        <v>40</v>
      </c>
      <c r="C271" s="8" t="s">
        <v>63</v>
      </c>
      <c r="E271" s="8" t="str">
        <f t="shared" si="32"/>
        <v>Initial</v>
      </c>
      <c r="F271" s="21">
        <f t="shared" si="35"/>
        <v>309588.89609523199</v>
      </c>
      <c r="G271" s="19">
        <f t="shared" si="35"/>
        <v>6.9990429098927924</v>
      </c>
      <c r="H271" s="18">
        <f t="shared" si="33"/>
        <v>1.3595575351387496E-2</v>
      </c>
      <c r="I271" s="6">
        <f t="shared" si="33"/>
        <v>3.05</v>
      </c>
      <c r="J271" s="6">
        <f t="shared" si="34"/>
        <v>3445046.6631700112</v>
      </c>
      <c r="K271" s="18">
        <f t="shared" si="34"/>
        <v>0.15</v>
      </c>
      <c r="L271" s="35">
        <f>Data!BN7</f>
        <v>2.904322114372309E-2</v>
      </c>
      <c r="M271" s="39">
        <f>VLOOKUP(C271,Data!$CB$2:$EB$22,1+VALUE(MID(A271,6,2)),FALSE)</f>
        <v>0</v>
      </c>
      <c r="Q271" s="21">
        <v>0</v>
      </c>
      <c r="R271" s="21">
        <v>0</v>
      </c>
      <c r="S271" s="21">
        <v>0</v>
      </c>
      <c r="T271" s="21">
        <v>0</v>
      </c>
      <c r="U271" s="21">
        <v>0</v>
      </c>
      <c r="V271" s="21">
        <v>0</v>
      </c>
      <c r="W271" s="21">
        <v>0</v>
      </c>
      <c r="X271" s="21">
        <v>0</v>
      </c>
      <c r="Y271" s="21">
        <v>0</v>
      </c>
      <c r="Z271" s="21">
        <v>0</v>
      </c>
      <c r="AA271" s="21">
        <v>0</v>
      </c>
      <c r="AB271" s="21">
        <v>0</v>
      </c>
      <c r="AC271" s="21">
        <v>0</v>
      </c>
      <c r="AD271" s="21">
        <v>0</v>
      </c>
      <c r="AE271" s="21">
        <v>0</v>
      </c>
      <c r="AF271" s="21">
        <v>0</v>
      </c>
      <c r="AG271" s="21">
        <v>0</v>
      </c>
      <c r="AH271" s="21">
        <v>0</v>
      </c>
      <c r="AI271" s="21">
        <v>0</v>
      </c>
      <c r="AJ271" s="21">
        <v>0</v>
      </c>
      <c r="AK271" s="21">
        <v>0</v>
      </c>
      <c r="AL271" s="21">
        <v>0</v>
      </c>
      <c r="AM271" s="21">
        <v>0</v>
      </c>
      <c r="AN271" s="21">
        <v>0</v>
      </c>
      <c r="AO271" s="21">
        <v>0</v>
      </c>
      <c r="AP271" s="21">
        <v>0</v>
      </c>
      <c r="AQ271" s="21">
        <v>0</v>
      </c>
    </row>
    <row r="272" spans="1:43" x14ac:dyDescent="0.25">
      <c r="A272" s="16" t="s">
        <v>321</v>
      </c>
      <c r="B272" s="8" t="s">
        <v>40</v>
      </c>
      <c r="C272" s="8" t="s">
        <v>63</v>
      </c>
      <c r="E272" s="8" t="str">
        <f t="shared" si="32"/>
        <v>Initial</v>
      </c>
      <c r="F272" s="21">
        <f t="shared" si="35"/>
        <v>309968.77520157403</v>
      </c>
      <c r="G272" s="19">
        <f t="shared" si="35"/>
        <v>6.9767010399881384</v>
      </c>
      <c r="H272" s="18">
        <f t="shared" si="33"/>
        <v>1.3595575351387496E-2</v>
      </c>
      <c r="I272" s="6">
        <f t="shared" si="33"/>
        <v>3.05</v>
      </c>
      <c r="J272" s="6">
        <f t="shared" si="34"/>
        <v>3445046.6631700112</v>
      </c>
      <c r="K272" s="18">
        <f t="shared" si="34"/>
        <v>0.15</v>
      </c>
      <c r="L272" s="35">
        <f>Data!BN8</f>
        <v>2.904322114372309E-2</v>
      </c>
      <c r="M272" s="39">
        <f>VLOOKUP(C272,Data!$CB$2:$EB$22,1+VALUE(MID(A272,6,2)),FALSE)</f>
        <v>0</v>
      </c>
      <c r="Q272" s="21">
        <v>0</v>
      </c>
      <c r="R272" s="21">
        <v>0</v>
      </c>
      <c r="S272" s="21">
        <v>0</v>
      </c>
      <c r="T272" s="21">
        <v>0</v>
      </c>
      <c r="U272" s="21">
        <v>0</v>
      </c>
      <c r="V272" s="21">
        <v>0</v>
      </c>
      <c r="W272" s="21">
        <v>0</v>
      </c>
      <c r="X272" s="21">
        <v>0</v>
      </c>
      <c r="Y272" s="21">
        <v>0</v>
      </c>
      <c r="Z272" s="21">
        <v>0</v>
      </c>
      <c r="AA272" s="21">
        <v>0</v>
      </c>
      <c r="AB272" s="21">
        <v>0</v>
      </c>
      <c r="AC272" s="21">
        <v>0</v>
      </c>
      <c r="AD272" s="21">
        <v>0</v>
      </c>
      <c r="AE272" s="21">
        <v>0</v>
      </c>
      <c r="AF272" s="21">
        <v>0</v>
      </c>
      <c r="AG272" s="21">
        <v>0</v>
      </c>
      <c r="AH272" s="21">
        <v>0</v>
      </c>
      <c r="AI272" s="21">
        <v>0</v>
      </c>
      <c r="AJ272" s="21">
        <v>0</v>
      </c>
      <c r="AK272" s="21">
        <v>0</v>
      </c>
      <c r="AL272" s="21">
        <v>0</v>
      </c>
      <c r="AM272" s="21">
        <v>0</v>
      </c>
      <c r="AN272" s="21">
        <v>0</v>
      </c>
      <c r="AO272" s="21">
        <v>0</v>
      </c>
      <c r="AP272" s="21">
        <v>0</v>
      </c>
      <c r="AQ272" s="21">
        <v>0</v>
      </c>
    </row>
    <row r="273" spans="1:43" x14ac:dyDescent="0.25">
      <c r="A273" s="16" t="s">
        <v>322</v>
      </c>
      <c r="B273" s="8" t="s">
        <v>40</v>
      </c>
      <c r="C273" s="8" t="s">
        <v>63</v>
      </c>
      <c r="E273" s="8" t="str">
        <f t="shared" si="32"/>
        <v>Initial</v>
      </c>
      <c r="F273" s="21">
        <f t="shared" si="35"/>
        <v>454180.53004536044</v>
      </c>
      <c r="G273" s="19">
        <f t="shared" si="35"/>
        <v>6.0080329106190753</v>
      </c>
      <c r="H273" s="18">
        <f t="shared" si="33"/>
        <v>1.3595575351387496E-2</v>
      </c>
      <c r="I273" s="6">
        <f t="shared" si="33"/>
        <v>3.05</v>
      </c>
      <c r="J273" s="6">
        <f t="shared" si="34"/>
        <v>3445046.6631700112</v>
      </c>
      <c r="K273" s="18">
        <f t="shared" si="34"/>
        <v>0.15</v>
      </c>
      <c r="L273" s="35">
        <f>Data!BN9</f>
        <v>2.904322114372309E-2</v>
      </c>
      <c r="M273" s="39">
        <f>VLOOKUP(C273,Data!$CB$2:$EB$22,1+VALUE(MID(A273,6,2)),FALSE)</f>
        <v>0</v>
      </c>
      <c r="Q273" s="21">
        <v>0</v>
      </c>
      <c r="R273" s="21">
        <v>0</v>
      </c>
      <c r="S273" s="21">
        <v>0</v>
      </c>
      <c r="T273" s="21">
        <v>0</v>
      </c>
      <c r="U273" s="21">
        <v>0</v>
      </c>
      <c r="V273" s="21">
        <v>0</v>
      </c>
      <c r="W273" s="21">
        <v>0</v>
      </c>
      <c r="X273" s="21">
        <v>0</v>
      </c>
      <c r="Y273" s="21">
        <v>0</v>
      </c>
      <c r="Z273" s="21">
        <v>0</v>
      </c>
      <c r="AA273" s="21">
        <v>0</v>
      </c>
      <c r="AB273" s="21">
        <v>0</v>
      </c>
      <c r="AC273" s="21">
        <v>0</v>
      </c>
      <c r="AD273" s="21">
        <v>0</v>
      </c>
      <c r="AE273" s="21">
        <v>0</v>
      </c>
      <c r="AF273" s="21">
        <v>0</v>
      </c>
      <c r="AG273" s="21">
        <v>0</v>
      </c>
      <c r="AH273" s="21">
        <v>0</v>
      </c>
      <c r="AI273" s="21">
        <v>0</v>
      </c>
      <c r="AJ273" s="21">
        <v>0</v>
      </c>
      <c r="AK273" s="21">
        <v>0</v>
      </c>
      <c r="AL273" s="21">
        <v>0</v>
      </c>
      <c r="AM273" s="21">
        <v>0</v>
      </c>
      <c r="AN273" s="21">
        <v>0</v>
      </c>
      <c r="AO273" s="21">
        <v>0</v>
      </c>
      <c r="AP273" s="21">
        <v>0</v>
      </c>
      <c r="AQ273" s="21">
        <v>0</v>
      </c>
    </row>
    <row r="274" spans="1:43" x14ac:dyDescent="0.25">
      <c r="A274" s="16" t="s">
        <v>323</v>
      </c>
      <c r="B274" s="8" t="s">
        <v>40</v>
      </c>
      <c r="C274" s="8" t="s">
        <v>63</v>
      </c>
      <c r="E274" s="8" t="str">
        <f t="shared" si="32"/>
        <v>Initial</v>
      </c>
      <c r="F274" s="21">
        <f t="shared" si="35"/>
        <v>455011.73547455797</v>
      </c>
      <c r="G274" s="19">
        <f t="shared" si="35"/>
        <v>6.0449284141776669</v>
      </c>
      <c r="H274" s="18">
        <f t="shared" si="33"/>
        <v>1.3595575351387496E-2</v>
      </c>
      <c r="I274" s="6">
        <f t="shared" si="33"/>
        <v>3.05</v>
      </c>
      <c r="J274" s="6">
        <f t="shared" si="34"/>
        <v>3445046.6631700112</v>
      </c>
      <c r="K274" s="18">
        <f t="shared" si="34"/>
        <v>0.15</v>
      </c>
      <c r="L274" s="35">
        <f>Data!BN10</f>
        <v>2.904322114372309E-2</v>
      </c>
      <c r="M274" s="39">
        <f>VLOOKUP(C274,Data!$CB$2:$EB$22,1+VALUE(MID(A274,6,2)),FALSE)</f>
        <v>0</v>
      </c>
      <c r="Q274" s="21">
        <v>0</v>
      </c>
      <c r="R274" s="21">
        <v>0</v>
      </c>
      <c r="S274" s="21">
        <v>0</v>
      </c>
      <c r="T274" s="21">
        <v>0</v>
      </c>
      <c r="U274" s="21">
        <v>0</v>
      </c>
      <c r="V274" s="21">
        <v>0</v>
      </c>
      <c r="W274" s="21">
        <v>0</v>
      </c>
      <c r="X274" s="21">
        <v>0</v>
      </c>
      <c r="Y274" s="21">
        <v>0</v>
      </c>
      <c r="Z274" s="21">
        <v>0</v>
      </c>
      <c r="AA274" s="21">
        <v>0</v>
      </c>
      <c r="AB274" s="21">
        <v>0</v>
      </c>
      <c r="AC274" s="21">
        <v>0</v>
      </c>
      <c r="AD274" s="21">
        <v>0</v>
      </c>
      <c r="AE274" s="21">
        <v>0</v>
      </c>
      <c r="AF274" s="21">
        <v>0</v>
      </c>
      <c r="AG274" s="21">
        <v>0</v>
      </c>
      <c r="AH274" s="21">
        <v>0</v>
      </c>
      <c r="AI274" s="21">
        <v>0</v>
      </c>
      <c r="AJ274" s="21">
        <v>0</v>
      </c>
      <c r="AK274" s="21">
        <v>0</v>
      </c>
      <c r="AL274" s="21">
        <v>0</v>
      </c>
      <c r="AM274" s="21">
        <v>0</v>
      </c>
      <c r="AN274" s="21">
        <v>0</v>
      </c>
      <c r="AO274" s="21">
        <v>0</v>
      </c>
      <c r="AP274" s="21">
        <v>0</v>
      </c>
      <c r="AQ274" s="21">
        <v>0</v>
      </c>
    </row>
    <row r="275" spans="1:43" x14ac:dyDescent="0.25">
      <c r="A275" s="16" t="s">
        <v>324</v>
      </c>
      <c r="B275" s="8" t="s">
        <v>40</v>
      </c>
      <c r="C275" s="8" t="s">
        <v>63</v>
      </c>
      <c r="E275" s="8" t="str">
        <f t="shared" si="32"/>
        <v>Initial</v>
      </c>
      <c r="F275" s="21">
        <f t="shared" si="35"/>
        <v>290055.894256228</v>
      </c>
      <c r="G275" s="19">
        <f t="shared" si="35"/>
        <v>7.3475859223576458</v>
      </c>
      <c r="H275" s="18">
        <f t="shared" si="33"/>
        <v>1.3595575351387496E-2</v>
      </c>
      <c r="I275" s="6">
        <f t="shared" si="33"/>
        <v>3.05</v>
      </c>
      <c r="J275" s="6">
        <f t="shared" si="34"/>
        <v>3445046.6631700112</v>
      </c>
      <c r="K275" s="18">
        <f t="shared" si="34"/>
        <v>0.15</v>
      </c>
      <c r="L275" s="35">
        <f>Data!BN11</f>
        <v>2.904322114372309E-2</v>
      </c>
      <c r="M275" s="39">
        <f>VLOOKUP(C275,Data!$CB$2:$EB$22,1+VALUE(MID(A275,6,2)),FALSE)</f>
        <v>0</v>
      </c>
      <c r="Q275" s="21">
        <v>0</v>
      </c>
      <c r="R275" s="21">
        <v>0</v>
      </c>
      <c r="S275" s="21">
        <v>0</v>
      </c>
      <c r="T275" s="21">
        <v>0</v>
      </c>
      <c r="U275" s="21">
        <v>0</v>
      </c>
      <c r="V275" s="21">
        <v>0</v>
      </c>
      <c r="W275" s="21">
        <v>0</v>
      </c>
      <c r="X275" s="21">
        <v>0</v>
      </c>
      <c r="Y275" s="21">
        <v>0</v>
      </c>
      <c r="Z275" s="21">
        <v>0</v>
      </c>
      <c r="AA275" s="21">
        <v>0</v>
      </c>
      <c r="AB275" s="21">
        <v>0</v>
      </c>
      <c r="AC275" s="21">
        <v>0</v>
      </c>
      <c r="AD275" s="21">
        <v>0</v>
      </c>
      <c r="AE275" s="21">
        <v>0</v>
      </c>
      <c r="AF275" s="21">
        <v>0</v>
      </c>
      <c r="AG275" s="21">
        <v>0</v>
      </c>
      <c r="AH275" s="21">
        <v>0</v>
      </c>
      <c r="AI275" s="21">
        <v>0</v>
      </c>
      <c r="AJ275" s="21">
        <v>0</v>
      </c>
      <c r="AK275" s="21">
        <v>0</v>
      </c>
      <c r="AL275" s="21">
        <v>0</v>
      </c>
      <c r="AM275" s="21">
        <v>0</v>
      </c>
      <c r="AN275" s="21">
        <v>0</v>
      </c>
      <c r="AO275" s="21">
        <v>0</v>
      </c>
      <c r="AP275" s="21">
        <v>0</v>
      </c>
      <c r="AQ275" s="21">
        <v>0</v>
      </c>
    </row>
    <row r="276" spans="1:43" x14ac:dyDescent="0.25">
      <c r="A276" s="16" t="s">
        <v>325</v>
      </c>
      <c r="B276" s="8" t="s">
        <v>40</v>
      </c>
      <c r="C276" s="8" t="s">
        <v>63</v>
      </c>
      <c r="E276" s="8" t="str">
        <f t="shared" si="32"/>
        <v>Initial</v>
      </c>
      <c r="F276" s="21">
        <f t="shared" si="35"/>
        <v>348451.97318493499</v>
      </c>
      <c r="G276" s="19">
        <f t="shared" si="35"/>
        <v>6.6816214516324974</v>
      </c>
      <c r="H276" s="18">
        <f t="shared" si="33"/>
        <v>1.3595575351387496E-2</v>
      </c>
      <c r="I276" s="6">
        <f t="shared" si="33"/>
        <v>3.05</v>
      </c>
      <c r="J276" s="6">
        <f t="shared" si="34"/>
        <v>3445046.6631700112</v>
      </c>
      <c r="K276" s="18">
        <f t="shared" si="34"/>
        <v>0.15</v>
      </c>
      <c r="L276" s="35">
        <f>Data!BN12</f>
        <v>2.5380112170640897E-2</v>
      </c>
      <c r="M276" s="39">
        <f>VLOOKUP(C276,Data!$CB$2:$EB$22,1+VALUE(MID(A276,6,2)),FALSE)</f>
        <v>0</v>
      </c>
      <c r="Q276" s="21">
        <v>0</v>
      </c>
      <c r="R276" s="21">
        <v>0</v>
      </c>
      <c r="S276" s="21">
        <v>0</v>
      </c>
      <c r="T276" s="21">
        <v>0</v>
      </c>
      <c r="U276" s="21">
        <v>0</v>
      </c>
      <c r="V276" s="21">
        <v>0</v>
      </c>
      <c r="W276" s="21">
        <v>0</v>
      </c>
      <c r="X276" s="21">
        <v>0</v>
      </c>
      <c r="Y276" s="21">
        <v>0</v>
      </c>
      <c r="Z276" s="21">
        <v>0</v>
      </c>
      <c r="AA276" s="21">
        <v>0</v>
      </c>
      <c r="AB276" s="21">
        <v>0</v>
      </c>
      <c r="AC276" s="21">
        <v>0</v>
      </c>
      <c r="AD276" s="21">
        <v>0</v>
      </c>
      <c r="AE276" s="21">
        <v>0</v>
      </c>
      <c r="AF276" s="21">
        <v>0</v>
      </c>
      <c r="AG276" s="21">
        <v>0</v>
      </c>
      <c r="AH276" s="21">
        <v>0</v>
      </c>
      <c r="AI276" s="21">
        <v>0</v>
      </c>
      <c r="AJ276" s="21">
        <v>0</v>
      </c>
      <c r="AK276" s="21">
        <v>0</v>
      </c>
      <c r="AL276" s="21">
        <v>0</v>
      </c>
      <c r="AM276" s="21">
        <v>0</v>
      </c>
      <c r="AN276" s="21">
        <v>0</v>
      </c>
      <c r="AO276" s="21">
        <v>0</v>
      </c>
      <c r="AP276" s="21">
        <v>0</v>
      </c>
      <c r="AQ276" s="21">
        <v>0</v>
      </c>
    </row>
    <row r="277" spans="1:43" x14ac:dyDescent="0.25">
      <c r="A277" s="16" t="s">
        <v>326</v>
      </c>
      <c r="B277" s="8" t="s">
        <v>40</v>
      </c>
      <c r="C277" s="8" t="s">
        <v>63</v>
      </c>
      <c r="E277" s="8" t="str">
        <f t="shared" si="32"/>
        <v>Initial</v>
      </c>
      <c r="F277" s="21">
        <f t="shared" si="35"/>
        <v>427408.08445701201</v>
      </c>
      <c r="G277" s="19">
        <f t="shared" si="35"/>
        <v>6.1680815445545676</v>
      </c>
      <c r="H277" s="18">
        <f t="shared" si="33"/>
        <v>1.3595575351387496E-2</v>
      </c>
      <c r="I277" s="6">
        <f t="shared" si="33"/>
        <v>3.05</v>
      </c>
      <c r="J277" s="6">
        <f t="shared" si="34"/>
        <v>3445046.6631700112</v>
      </c>
      <c r="K277" s="18">
        <f t="shared" si="34"/>
        <v>0.15</v>
      </c>
      <c r="L277" s="35">
        <f>Data!BN13</f>
        <v>2.5380112170640897E-2</v>
      </c>
      <c r="M277" s="39">
        <f>VLOOKUP(C277,Data!$CB$2:$EB$22,1+VALUE(MID(A277,6,2)),FALSE)</f>
        <v>0</v>
      </c>
      <c r="Q277" s="21">
        <v>0</v>
      </c>
      <c r="R277" s="21">
        <v>0</v>
      </c>
      <c r="S277" s="21">
        <v>0</v>
      </c>
      <c r="T277" s="21">
        <v>0</v>
      </c>
      <c r="U277" s="21">
        <v>0</v>
      </c>
      <c r="V277" s="21">
        <v>0</v>
      </c>
      <c r="W277" s="21">
        <v>0</v>
      </c>
      <c r="X277" s="21">
        <v>0</v>
      </c>
      <c r="Y277" s="21">
        <v>0</v>
      </c>
      <c r="Z277" s="21">
        <v>0</v>
      </c>
      <c r="AA277" s="21">
        <v>0</v>
      </c>
      <c r="AB277" s="21">
        <v>0</v>
      </c>
      <c r="AC277" s="21">
        <v>0</v>
      </c>
      <c r="AD277" s="21">
        <v>0</v>
      </c>
      <c r="AE277" s="21">
        <v>0</v>
      </c>
      <c r="AF277" s="21">
        <v>0</v>
      </c>
      <c r="AG277" s="21">
        <v>0</v>
      </c>
      <c r="AH277" s="21">
        <v>0</v>
      </c>
      <c r="AI277" s="21">
        <v>0</v>
      </c>
      <c r="AJ277" s="21">
        <v>0</v>
      </c>
      <c r="AK277" s="21">
        <v>0</v>
      </c>
      <c r="AL277" s="21">
        <v>0</v>
      </c>
      <c r="AM277" s="21">
        <v>0</v>
      </c>
      <c r="AN277" s="21">
        <v>0</v>
      </c>
      <c r="AO277" s="21">
        <v>0</v>
      </c>
      <c r="AP277" s="21">
        <v>0</v>
      </c>
      <c r="AQ277" s="21">
        <v>0</v>
      </c>
    </row>
    <row r="278" spans="1:43" x14ac:dyDescent="0.25">
      <c r="A278" s="16" t="s">
        <v>327</v>
      </c>
      <c r="B278" s="8" t="s">
        <v>40</v>
      </c>
      <c r="C278" s="8" t="s">
        <v>63</v>
      </c>
      <c r="E278" s="8" t="str">
        <f t="shared" si="32"/>
        <v>Initial</v>
      </c>
      <c r="F278" s="21">
        <f t="shared" si="35"/>
        <v>330189.49929959601</v>
      </c>
      <c r="G278" s="19">
        <f t="shared" si="35"/>
        <v>6.4579352380155601</v>
      </c>
      <c r="H278" s="18">
        <f t="shared" si="33"/>
        <v>1.3595575351387496E-2</v>
      </c>
      <c r="I278" s="6">
        <f t="shared" si="33"/>
        <v>3.05</v>
      </c>
      <c r="J278" s="6">
        <f t="shared" si="34"/>
        <v>3445046.6631700112</v>
      </c>
      <c r="K278" s="18">
        <f t="shared" si="34"/>
        <v>0.15</v>
      </c>
      <c r="L278" s="35">
        <f>Data!BN14</f>
        <v>2.5380112170640897E-2</v>
      </c>
      <c r="M278" s="39">
        <f>VLOOKUP(C278,Data!$CB$2:$EB$22,1+VALUE(MID(A278,6,2)),FALSE)</f>
        <v>0</v>
      </c>
      <c r="Q278" s="21">
        <v>0</v>
      </c>
      <c r="R278" s="21">
        <v>0</v>
      </c>
      <c r="S278" s="21">
        <v>0</v>
      </c>
      <c r="T278" s="21">
        <v>0</v>
      </c>
      <c r="U278" s="21">
        <v>0</v>
      </c>
      <c r="V278" s="21">
        <v>0</v>
      </c>
      <c r="W278" s="21">
        <v>0</v>
      </c>
      <c r="X278" s="21">
        <v>0</v>
      </c>
      <c r="Y278" s="21">
        <v>0</v>
      </c>
      <c r="Z278" s="21">
        <v>0</v>
      </c>
      <c r="AA278" s="21">
        <v>0</v>
      </c>
      <c r="AB278" s="21">
        <v>0</v>
      </c>
      <c r="AC278" s="21">
        <v>0</v>
      </c>
      <c r="AD278" s="21">
        <v>0</v>
      </c>
      <c r="AE278" s="21">
        <v>0</v>
      </c>
      <c r="AF278" s="21">
        <v>0</v>
      </c>
      <c r="AG278" s="21">
        <v>0</v>
      </c>
      <c r="AH278" s="21">
        <v>0</v>
      </c>
      <c r="AI278" s="21">
        <v>0</v>
      </c>
      <c r="AJ278" s="21">
        <v>0</v>
      </c>
      <c r="AK278" s="21">
        <v>0</v>
      </c>
      <c r="AL278" s="21">
        <v>0</v>
      </c>
      <c r="AM278" s="21">
        <v>0</v>
      </c>
      <c r="AN278" s="21">
        <v>0</v>
      </c>
      <c r="AO278" s="21">
        <v>0</v>
      </c>
      <c r="AP278" s="21">
        <v>0</v>
      </c>
      <c r="AQ278" s="21">
        <v>0</v>
      </c>
    </row>
    <row r="279" spans="1:43" x14ac:dyDescent="0.25">
      <c r="A279" s="17" t="s">
        <v>262</v>
      </c>
      <c r="B279" s="8" t="s">
        <v>40</v>
      </c>
      <c r="C279" s="8" t="s">
        <v>63</v>
      </c>
      <c r="E279" s="8" t="str">
        <f t="shared" si="32"/>
        <v>FiFi-display.fifi</v>
      </c>
      <c r="F279" s="21">
        <f t="shared" si="35"/>
        <v>340832.86210744851</v>
      </c>
      <c r="G279" s="19">
        <f t="shared" si="35"/>
        <v>6.8003506949188122</v>
      </c>
      <c r="H279" s="18">
        <f t="shared" si="33"/>
        <v>1.3595575351387496E-2</v>
      </c>
      <c r="I279" s="6">
        <f t="shared" si="33"/>
        <v>3.05</v>
      </c>
      <c r="J279" s="6">
        <f t="shared" si="34"/>
        <v>3445046.6631700112</v>
      </c>
      <c r="K279" s="18">
        <f t="shared" si="34"/>
        <v>0.15</v>
      </c>
      <c r="L279" s="35">
        <f>Data!BN15</f>
        <v>2.5380112170640897E-2</v>
      </c>
      <c r="Q279" s="21">
        <v>0</v>
      </c>
      <c r="R279" s="21">
        <v>0</v>
      </c>
      <c r="S279" s="21">
        <v>0</v>
      </c>
      <c r="T279" s="21">
        <v>0</v>
      </c>
      <c r="U279" s="21">
        <v>0</v>
      </c>
      <c r="V279" s="21">
        <v>4131.8770670703252</v>
      </c>
      <c r="W279" s="21">
        <v>13609.602171469616</v>
      </c>
      <c r="X279" s="21">
        <v>22152.628630835399</v>
      </c>
      <c r="Y279" s="21">
        <v>29804.494956978993</v>
      </c>
      <c r="Z279" s="21">
        <v>0</v>
      </c>
      <c r="AA279" s="21">
        <v>0</v>
      </c>
      <c r="AB279" s="21">
        <v>0</v>
      </c>
      <c r="AC279" s="21">
        <v>0</v>
      </c>
      <c r="AD279" s="21">
        <v>0</v>
      </c>
      <c r="AE279" s="21">
        <v>213.88319139461211</v>
      </c>
      <c r="AF279" s="21">
        <v>667.93561438781217</v>
      </c>
      <c r="AG279" s="21">
        <v>1037.0993966689366</v>
      </c>
      <c r="AH279" s="21">
        <v>1338.4835394504253</v>
      </c>
      <c r="AI279" s="21">
        <v>0</v>
      </c>
      <c r="AJ279" s="21">
        <v>0</v>
      </c>
      <c r="AK279" s="21">
        <v>0</v>
      </c>
      <c r="AL279" s="21">
        <v>0</v>
      </c>
      <c r="AM279" s="21">
        <v>0</v>
      </c>
      <c r="AN279" s="21">
        <v>304.28909608667618</v>
      </c>
      <c r="AO279" s="21">
        <v>244.09690789308843</v>
      </c>
      <c r="AP279" s="21">
        <v>-642.07784218107554</v>
      </c>
      <c r="AQ279" s="21">
        <v>-2042.9146806797653</v>
      </c>
    </row>
    <row r="280" spans="1:43" x14ac:dyDescent="0.25">
      <c r="A280" s="17" t="s">
        <v>263</v>
      </c>
      <c r="B280" s="8" t="s">
        <v>40</v>
      </c>
      <c r="C280" s="8" t="s">
        <v>63</v>
      </c>
      <c r="E280" s="8" t="str">
        <f t="shared" si="32"/>
        <v>FiFi-display.fifi</v>
      </c>
      <c r="F280" s="21">
        <f t="shared" si="35"/>
        <v>439217.36949841853</v>
      </c>
      <c r="G280" s="19">
        <f t="shared" si="35"/>
        <v>6.2729203283091328</v>
      </c>
      <c r="H280" s="18">
        <f t="shared" si="33"/>
        <v>1.3595575351387496E-2</v>
      </c>
      <c r="I280" s="6">
        <f t="shared" si="33"/>
        <v>3.05</v>
      </c>
      <c r="J280" s="6">
        <f t="shared" si="34"/>
        <v>3445046.6631700112</v>
      </c>
      <c r="K280" s="18">
        <f t="shared" si="34"/>
        <v>0.15</v>
      </c>
      <c r="L280" s="35">
        <f>Data!BN16</f>
        <v>2.4071858965968689E-2</v>
      </c>
      <c r="Q280" s="21">
        <v>0</v>
      </c>
      <c r="R280" s="21">
        <v>0</v>
      </c>
      <c r="S280" s="21">
        <v>0</v>
      </c>
      <c r="T280" s="21">
        <v>347.1591096232824</v>
      </c>
      <c r="U280" s="21">
        <v>12148.564990439605</v>
      </c>
      <c r="V280" s="21">
        <v>22055.876372388066</v>
      </c>
      <c r="W280" s="21">
        <v>29696.655111873344</v>
      </c>
      <c r="X280" s="21">
        <v>36583.927790764588</v>
      </c>
      <c r="Y280" s="21">
        <v>42752.737630980308</v>
      </c>
      <c r="Z280" s="21">
        <v>0</v>
      </c>
      <c r="AA280" s="21">
        <v>0</v>
      </c>
      <c r="AB280" s="21">
        <v>0</v>
      </c>
      <c r="AC280" s="21">
        <v>24.945499922032191</v>
      </c>
      <c r="AD280" s="21">
        <v>813.71967017670113</v>
      </c>
      <c r="AE280" s="21">
        <v>1426.8427519428917</v>
      </c>
      <c r="AF280" s="21">
        <v>1893.6973553397052</v>
      </c>
      <c r="AG280" s="21">
        <v>2273.2713879017501</v>
      </c>
      <c r="AH280" s="21">
        <v>2583.1535165290347</v>
      </c>
      <c r="AI280" s="21">
        <v>0</v>
      </c>
      <c r="AJ280" s="21">
        <v>0</v>
      </c>
      <c r="AK280" s="21">
        <v>0</v>
      </c>
      <c r="AL280" s="21">
        <v>130.10834773700395</v>
      </c>
      <c r="AM280" s="21">
        <v>3419.8509243795106</v>
      </c>
      <c r="AN280" s="21">
        <v>5243.0598846994217</v>
      </c>
      <c r="AO280" s="21">
        <v>6534.3334278524817</v>
      </c>
      <c r="AP280" s="21">
        <v>6909.2256270792495</v>
      </c>
      <c r="AQ280" s="21">
        <v>6669.2067942032154</v>
      </c>
    </row>
    <row r="281" spans="1:43" x14ac:dyDescent="0.25">
      <c r="A281" s="17" t="s">
        <v>264</v>
      </c>
      <c r="B281" s="8" t="s">
        <v>40</v>
      </c>
      <c r="C281" s="8" t="s">
        <v>63</v>
      </c>
      <c r="E281" s="8" t="str">
        <f t="shared" si="32"/>
        <v>FiFi-display.fifi</v>
      </c>
      <c r="F281" s="21">
        <f t="shared" si="35"/>
        <v>392882.00916213804</v>
      </c>
      <c r="G281" s="19">
        <f t="shared" si="35"/>
        <v>6.511570805271405</v>
      </c>
      <c r="H281" s="18">
        <f t="shared" si="33"/>
        <v>1.3595575351387496E-2</v>
      </c>
      <c r="I281" s="6">
        <f t="shared" si="33"/>
        <v>3.05</v>
      </c>
      <c r="J281" s="6">
        <f t="shared" si="34"/>
        <v>3445046.6631700112</v>
      </c>
      <c r="K281" s="18">
        <f t="shared" si="34"/>
        <v>0.15</v>
      </c>
      <c r="L281" s="35">
        <f>Data!BN17</f>
        <v>2.4071858965968689E-2</v>
      </c>
      <c r="Q281" s="21">
        <v>0</v>
      </c>
      <c r="R281" s="21">
        <v>0</v>
      </c>
      <c r="S281" s="21">
        <v>0</v>
      </c>
      <c r="T281" s="21">
        <v>0</v>
      </c>
      <c r="U281" s="21">
        <v>4177.3803328127706</v>
      </c>
      <c r="V281" s="21">
        <v>13098.243142922634</v>
      </c>
      <c r="W281" s="21">
        <v>20739.034534571681</v>
      </c>
      <c r="X281" s="21">
        <v>27626.303363071689</v>
      </c>
      <c r="Y281" s="21">
        <v>33795.120069333097</v>
      </c>
      <c r="Z281" s="21">
        <v>0</v>
      </c>
      <c r="AA281" s="21">
        <v>0</v>
      </c>
      <c r="AB281" s="21">
        <v>0</v>
      </c>
      <c r="AC281" s="21">
        <v>3.3530379727312551</v>
      </c>
      <c r="AD281" s="21">
        <v>372.79209781024304</v>
      </c>
      <c r="AE281" s="21">
        <v>963.44378380957767</v>
      </c>
      <c r="AF281" s="21">
        <v>1413.1887396085863</v>
      </c>
      <c r="AG281" s="21">
        <v>1778.8513639237949</v>
      </c>
      <c r="AH281" s="21">
        <v>2077.3765839701982</v>
      </c>
      <c r="AI281" s="21">
        <v>0</v>
      </c>
      <c r="AJ281" s="21">
        <v>0</v>
      </c>
      <c r="AK281" s="21">
        <v>0</v>
      </c>
      <c r="AL281" s="21">
        <v>66.592309725219934</v>
      </c>
      <c r="AM281" s="21">
        <v>3226.3791958252641</v>
      </c>
      <c r="AN281" s="21">
        <v>6036.0307233600797</v>
      </c>
      <c r="AO281" s="21">
        <v>7327.3050099076827</v>
      </c>
      <c r="AP281" s="21">
        <v>7702.2022920706804</v>
      </c>
      <c r="AQ281" s="21">
        <v>7462.183313657988</v>
      </c>
    </row>
    <row r="282" spans="1:43" x14ac:dyDescent="0.25">
      <c r="A282" s="17" t="s">
        <v>265</v>
      </c>
      <c r="B282" s="8" t="s">
        <v>40</v>
      </c>
      <c r="C282" s="8" t="s">
        <v>63</v>
      </c>
      <c r="E282" s="8" t="str">
        <f t="shared" si="32"/>
        <v>FiFi-display.fifi</v>
      </c>
      <c r="F282" s="21">
        <f t="shared" si="35"/>
        <v>287120.72270037199</v>
      </c>
      <c r="G282" s="19">
        <f t="shared" si="35"/>
        <v>7.4241408592468048</v>
      </c>
      <c r="H282" s="18">
        <f t="shared" si="33"/>
        <v>1.3595575351387496E-2</v>
      </c>
      <c r="I282" s="6">
        <f t="shared" si="33"/>
        <v>3.05</v>
      </c>
      <c r="J282" s="6">
        <f t="shared" si="34"/>
        <v>3445046.6631700112</v>
      </c>
      <c r="K282" s="18">
        <f t="shared" si="34"/>
        <v>0.15</v>
      </c>
      <c r="L282" s="35">
        <f>Data!BN18</f>
        <v>2.4071858965968689E-2</v>
      </c>
      <c r="Q282" s="21">
        <v>0</v>
      </c>
      <c r="R282" s="21">
        <v>0</v>
      </c>
      <c r="S282" s="21">
        <v>0</v>
      </c>
      <c r="T282" s="21">
        <v>0</v>
      </c>
      <c r="U282" s="21">
        <v>0</v>
      </c>
      <c r="V282" s="21">
        <v>0</v>
      </c>
      <c r="W282" s="21">
        <v>6530.9080123447375</v>
      </c>
      <c r="X282" s="21">
        <v>13418.170733548126</v>
      </c>
      <c r="Y282" s="21">
        <v>19586.998330385337</v>
      </c>
      <c r="Z282" s="21">
        <v>0</v>
      </c>
      <c r="AA282" s="21">
        <v>0</v>
      </c>
      <c r="AB282" s="21">
        <v>0</v>
      </c>
      <c r="AC282" s="21">
        <v>0.36766138728462383</v>
      </c>
      <c r="AD282" s="21">
        <v>42.132893551063141</v>
      </c>
      <c r="AE282" s="21">
        <v>114.74482388384629</v>
      </c>
      <c r="AF282" s="21">
        <v>458.1590326174325</v>
      </c>
      <c r="AG282" s="21">
        <v>778.87480412590162</v>
      </c>
      <c r="AH282" s="21">
        <v>1040.7062491806262</v>
      </c>
      <c r="AI282" s="21">
        <v>0</v>
      </c>
      <c r="AJ282" s="21">
        <v>0</v>
      </c>
      <c r="AK282" s="21">
        <v>0</v>
      </c>
      <c r="AL282" s="21">
        <v>8.3251882795067758</v>
      </c>
      <c r="AM282" s="21">
        <v>954.04163641876926</v>
      </c>
      <c r="AN282" s="21">
        <v>2598.2392929185826</v>
      </c>
      <c r="AO282" s="21">
        <v>3843.4754296238762</v>
      </c>
      <c r="AP282" s="21">
        <v>4218.3818519761953</v>
      </c>
      <c r="AQ282" s="21">
        <v>3978.3685200115542</v>
      </c>
    </row>
    <row r="283" spans="1:43" x14ac:dyDescent="0.25">
      <c r="A283" s="17" t="s">
        <v>266</v>
      </c>
      <c r="B283" s="8" t="s">
        <v>40</v>
      </c>
      <c r="C283" s="8" t="s">
        <v>63</v>
      </c>
      <c r="E283" s="8" t="str">
        <f t="shared" si="32"/>
        <v>FiFi-display.fifi</v>
      </c>
      <c r="F283" s="21">
        <f t="shared" si="35"/>
        <v>319043.21232711151</v>
      </c>
      <c r="G283" s="19">
        <f t="shared" si="35"/>
        <v>7.2881301476597384</v>
      </c>
      <c r="H283" s="18">
        <f t="shared" si="33"/>
        <v>1.3595575351387496E-2</v>
      </c>
      <c r="I283" s="6">
        <f t="shared" si="33"/>
        <v>3.05</v>
      </c>
      <c r="J283" s="6">
        <f t="shared" ref="J283:K298" si="36">J282</f>
        <v>3445046.6631700112</v>
      </c>
      <c r="K283" s="18">
        <f t="shared" si="36"/>
        <v>0.15</v>
      </c>
      <c r="L283" s="35">
        <f>Data!BN19</f>
        <v>2.4071858965968689E-2</v>
      </c>
      <c r="Q283" s="21">
        <v>0</v>
      </c>
      <c r="R283" s="21">
        <v>0</v>
      </c>
      <c r="S283" s="21">
        <v>0</v>
      </c>
      <c r="T283" s="21">
        <v>0</v>
      </c>
      <c r="U283" s="21">
        <v>0</v>
      </c>
      <c r="V283" s="21">
        <v>8202.5487942075488</v>
      </c>
      <c r="W283" s="21">
        <v>16009.832382733071</v>
      </c>
      <c r="X283" s="21">
        <v>22897.099178407687</v>
      </c>
      <c r="Y283" s="21">
        <v>29065.919509618136</v>
      </c>
      <c r="Z283" s="21">
        <v>0</v>
      </c>
      <c r="AA283" s="21">
        <v>0</v>
      </c>
      <c r="AB283" s="21">
        <v>0</v>
      </c>
      <c r="AC283" s="21">
        <v>6.1283228504658109E-2</v>
      </c>
      <c r="AD283" s="21">
        <v>7.0550234200657327</v>
      </c>
      <c r="AE283" s="21">
        <v>426.04266535857084</v>
      </c>
      <c r="AF283" s="21">
        <v>827.86751240343983</v>
      </c>
      <c r="AG283" s="21">
        <v>1154.5684002050423</v>
      </c>
      <c r="AH283" s="21">
        <v>1421.2857758036807</v>
      </c>
      <c r="AI283" s="21">
        <v>0</v>
      </c>
      <c r="AJ283" s="21">
        <v>0</v>
      </c>
      <c r="AK283" s="21">
        <v>0</v>
      </c>
      <c r="AL283" s="21">
        <v>1.3622524428926941</v>
      </c>
      <c r="AM283" s="21">
        <v>156.82468308469106</v>
      </c>
      <c r="AN283" s="21">
        <v>1267.867106239235</v>
      </c>
      <c r="AO283" s="21">
        <v>2392.6664522844549</v>
      </c>
      <c r="AP283" s="21">
        <v>2767.5673550547217</v>
      </c>
      <c r="AQ283" s="21">
        <v>2527.5534091598965</v>
      </c>
    </row>
    <row r="284" spans="1:43" x14ac:dyDescent="0.25">
      <c r="A284" s="17" t="s">
        <v>267</v>
      </c>
      <c r="B284" s="8" t="s">
        <v>40</v>
      </c>
      <c r="C284" s="8" t="s">
        <v>63</v>
      </c>
      <c r="E284" s="8" t="str">
        <f t="shared" si="32"/>
        <v>FiFi-display.fifi</v>
      </c>
      <c r="F284" s="21">
        <f t="shared" ref="F284:G299" si="37">F218</f>
        <v>242439.8542396205</v>
      </c>
      <c r="G284" s="19">
        <f t="shared" si="37"/>
        <v>8.3972135913050998</v>
      </c>
      <c r="H284" s="18">
        <f t="shared" si="33"/>
        <v>1.3595575351387496E-2</v>
      </c>
      <c r="I284" s="6">
        <f t="shared" si="33"/>
        <v>3.05</v>
      </c>
      <c r="J284" s="6">
        <f t="shared" si="36"/>
        <v>3445046.6631700112</v>
      </c>
      <c r="K284" s="18">
        <f t="shared" si="36"/>
        <v>0.15</v>
      </c>
      <c r="L284" s="35">
        <f>Data!BN20</f>
        <v>2.4856810888772018E-2</v>
      </c>
      <c r="Q284" s="21">
        <v>0</v>
      </c>
      <c r="R284" s="21">
        <v>0</v>
      </c>
      <c r="S284" s="21">
        <v>0</v>
      </c>
      <c r="T284" s="21">
        <v>0</v>
      </c>
      <c r="U284" s="21">
        <v>0</v>
      </c>
      <c r="V284" s="21">
        <v>0</v>
      </c>
      <c r="W284" s="21">
        <v>1284.9996559345798</v>
      </c>
      <c r="X284" s="21">
        <v>8396.8446846193801</v>
      </c>
      <c r="Y284" s="21">
        <v>14766.833887336545</v>
      </c>
      <c r="Z284" s="21">
        <v>0</v>
      </c>
      <c r="AA284" s="21">
        <v>0</v>
      </c>
      <c r="AB284" s="21">
        <v>0</v>
      </c>
      <c r="AC284" s="21">
        <v>6.9853795470719068E-3</v>
      </c>
      <c r="AD284" s="21">
        <v>0.80471969554046008</v>
      </c>
      <c r="AE284" s="21">
        <v>50.721528593626729</v>
      </c>
      <c r="AF284" s="21">
        <v>150.6200106252854</v>
      </c>
      <c r="AG284" s="21">
        <v>443.41738373961806</v>
      </c>
      <c r="AH284" s="21">
        <v>682.45657022591956</v>
      </c>
      <c r="AI284" s="21">
        <v>0</v>
      </c>
      <c r="AJ284" s="21">
        <v>0</v>
      </c>
      <c r="AK284" s="21">
        <v>0</v>
      </c>
      <c r="AL284" s="21">
        <v>0.17890605842294549</v>
      </c>
      <c r="AM284" s="21">
        <v>20.610079651978921</v>
      </c>
      <c r="AN284" s="21">
        <v>1299.0545032984264</v>
      </c>
      <c r="AO284" s="21">
        <v>2572.6049651181738</v>
      </c>
      <c r="AP284" s="21">
        <v>2959.7402835263929</v>
      </c>
      <c r="AQ284" s="21">
        <v>2711.9035529419507</v>
      </c>
    </row>
    <row r="285" spans="1:43" x14ac:dyDescent="0.25">
      <c r="A285" s="17" t="s">
        <v>268</v>
      </c>
      <c r="B285" s="8" t="s">
        <v>40</v>
      </c>
      <c r="C285" s="8" t="s">
        <v>63</v>
      </c>
      <c r="E285" s="8" t="str">
        <f t="shared" si="32"/>
        <v>FiFi-display.fifi</v>
      </c>
      <c r="F285" s="21">
        <f t="shared" si="37"/>
        <v>452969.13318074099</v>
      </c>
      <c r="G285" s="19">
        <f t="shared" si="37"/>
        <v>6.5182322286433863</v>
      </c>
      <c r="H285" s="18">
        <f t="shared" si="33"/>
        <v>1.3595575351387496E-2</v>
      </c>
      <c r="I285" s="6">
        <f t="shared" si="33"/>
        <v>3.05</v>
      </c>
      <c r="J285" s="6">
        <f t="shared" si="36"/>
        <v>3445046.6631700112</v>
      </c>
      <c r="K285" s="18">
        <f t="shared" si="36"/>
        <v>0.15</v>
      </c>
      <c r="L285" s="35">
        <f>Data!BN21</f>
        <v>2.4856810888772018E-2</v>
      </c>
      <c r="Q285" s="21">
        <v>0</v>
      </c>
      <c r="R285" s="21">
        <v>0</v>
      </c>
      <c r="S285" s="21">
        <v>0</v>
      </c>
      <c r="T285" s="21">
        <v>3535.6608198268173</v>
      </c>
      <c r="U285" s="21">
        <v>15718.784883591174</v>
      </c>
      <c r="V285" s="21">
        <v>26360.106973690723</v>
      </c>
      <c r="W285" s="21">
        <v>35240.781540083881</v>
      </c>
      <c r="X285" s="21">
        <v>42352.641164502435</v>
      </c>
      <c r="Y285" s="21">
        <v>48722.604340000878</v>
      </c>
      <c r="Z285" s="21">
        <v>0</v>
      </c>
      <c r="AA285" s="21">
        <v>0</v>
      </c>
      <c r="AB285" s="21">
        <v>0</v>
      </c>
      <c r="AC285" s="21">
        <v>249.09482103679912</v>
      </c>
      <c r="AD285" s="21">
        <v>1032.9363319748988</v>
      </c>
      <c r="AE285" s="21">
        <v>1642.2255565009282</v>
      </c>
      <c r="AF285" s="21">
        <v>2106.1604521278991</v>
      </c>
      <c r="AG285" s="21">
        <v>2483.3608804733926</v>
      </c>
      <c r="AH285" s="21">
        <v>2791.3050633047187</v>
      </c>
      <c r="AI285" s="21">
        <v>0</v>
      </c>
      <c r="AJ285" s="21">
        <v>0</v>
      </c>
      <c r="AK285" s="21">
        <v>0</v>
      </c>
      <c r="AL285" s="21">
        <v>1416.495746107355</v>
      </c>
      <c r="AM285" s="21">
        <v>4816.6177285160065</v>
      </c>
      <c r="AN285" s="21">
        <v>6288.3360510220955</v>
      </c>
      <c r="AO285" s="21">
        <v>6630.9694200664162</v>
      </c>
      <c r="AP285" s="21">
        <v>7018.0837611819079</v>
      </c>
      <c r="AQ285" s="21">
        <v>6770.2382620043863</v>
      </c>
    </row>
    <row r="286" spans="1:43" x14ac:dyDescent="0.25">
      <c r="A286" s="17" t="s">
        <v>269</v>
      </c>
      <c r="B286" s="8" t="s">
        <v>40</v>
      </c>
      <c r="C286" s="8" t="s">
        <v>63</v>
      </c>
      <c r="E286" s="8" t="str">
        <f t="shared" si="32"/>
        <v>FiFi-display.fifi</v>
      </c>
      <c r="F286" s="21">
        <f t="shared" si="37"/>
        <v>374829.33619855496</v>
      </c>
      <c r="G286" s="19">
        <f t="shared" si="37"/>
        <v>7.0414807493575111</v>
      </c>
      <c r="H286" s="18">
        <f t="shared" si="33"/>
        <v>1.3595575351387496E-2</v>
      </c>
      <c r="I286" s="6">
        <f t="shared" si="33"/>
        <v>3.05</v>
      </c>
      <c r="J286" s="6">
        <f t="shared" si="36"/>
        <v>3445046.6631700112</v>
      </c>
      <c r="K286" s="18">
        <f t="shared" si="36"/>
        <v>0.15</v>
      </c>
      <c r="L286" s="35">
        <f>Data!BN22</f>
        <v>2.4856810888772018E-2</v>
      </c>
      <c r="Q286" s="21">
        <v>0</v>
      </c>
      <c r="R286" s="21">
        <v>0</v>
      </c>
      <c r="S286" s="21">
        <v>0</v>
      </c>
      <c r="T286" s="21">
        <v>0</v>
      </c>
      <c r="U286" s="21">
        <v>3760.884250664426</v>
      </c>
      <c r="V286" s="21">
        <v>12972.643789143316</v>
      </c>
      <c r="W286" s="21">
        <v>20862.59220250529</v>
      </c>
      <c r="X286" s="21">
        <v>27974.445646526521</v>
      </c>
      <c r="Y286" s="21">
        <v>34344.419842954478</v>
      </c>
      <c r="Z286" s="21">
        <v>0</v>
      </c>
      <c r="AA286" s="21">
        <v>0</v>
      </c>
      <c r="AB286" s="21">
        <v>0</v>
      </c>
      <c r="AC286" s="21">
        <v>31.463836377534754</v>
      </c>
      <c r="AD286" s="21">
        <v>351.44614383686138</v>
      </c>
      <c r="AE286" s="21">
        <v>915.45898810491565</v>
      </c>
      <c r="AF286" s="21">
        <v>1344.9201135813983</v>
      </c>
      <c r="AG286" s="21">
        <v>1694.0910773773758</v>
      </c>
      <c r="AH286" s="21">
        <v>1979.1525878362554</v>
      </c>
      <c r="AI286" s="21">
        <v>0</v>
      </c>
      <c r="AJ286" s="21">
        <v>0</v>
      </c>
      <c r="AK286" s="21">
        <v>0</v>
      </c>
      <c r="AL286" s="21">
        <v>675.73359436770397</v>
      </c>
      <c r="AM286" s="21">
        <v>3786.9545809383044</v>
      </c>
      <c r="AN286" s="21">
        <v>6688.2260776362491</v>
      </c>
      <c r="AO286" s="21">
        <v>8021.6065195764677</v>
      </c>
      <c r="AP286" s="21">
        <v>8408.7289659573835</v>
      </c>
      <c r="AQ286" s="21">
        <v>8160.8829412803025</v>
      </c>
    </row>
    <row r="287" spans="1:43" x14ac:dyDescent="0.25">
      <c r="A287" s="17" t="s">
        <v>270</v>
      </c>
      <c r="B287" s="8" t="s">
        <v>40</v>
      </c>
      <c r="C287" s="8" t="s">
        <v>63</v>
      </c>
      <c r="E287" s="8" t="str">
        <f t="shared" si="32"/>
        <v>FiFi-display.fifi</v>
      </c>
      <c r="F287" s="21">
        <f t="shared" si="37"/>
        <v>369195.690608576</v>
      </c>
      <c r="G287" s="19">
        <f t="shared" si="37"/>
        <v>6.974183994639545</v>
      </c>
      <c r="H287" s="18">
        <f t="shared" si="33"/>
        <v>1.3595575351387496E-2</v>
      </c>
      <c r="I287" s="6">
        <f t="shared" si="33"/>
        <v>3.05</v>
      </c>
      <c r="J287" s="6">
        <f t="shared" si="36"/>
        <v>3445046.6631700112</v>
      </c>
      <c r="K287" s="18">
        <f t="shared" si="36"/>
        <v>0.15</v>
      </c>
      <c r="L287" s="35">
        <f>Data!BN23</f>
        <v>2.4856810888772018E-2</v>
      </c>
      <c r="Q287" s="21">
        <v>0</v>
      </c>
      <c r="R287" s="21">
        <v>0</v>
      </c>
      <c r="S287" s="21">
        <v>0</v>
      </c>
      <c r="T287" s="21">
        <v>0</v>
      </c>
      <c r="U287" s="21">
        <v>3082.1149160869236</v>
      </c>
      <c r="V287" s="21">
        <v>12293.873260936052</v>
      </c>
      <c r="W287" s="21">
        <v>20183.822633024029</v>
      </c>
      <c r="X287" s="21">
        <v>27295.675785279334</v>
      </c>
      <c r="Y287" s="21">
        <v>33665.650501986413</v>
      </c>
      <c r="Z287" s="21">
        <v>0</v>
      </c>
      <c r="AA287" s="21">
        <v>0</v>
      </c>
      <c r="AB287" s="21">
        <v>0</v>
      </c>
      <c r="AC287" s="21">
        <v>4.6608855725449496</v>
      </c>
      <c r="AD287" s="21">
        <v>229.07042495157293</v>
      </c>
      <c r="AE287" s="21">
        <v>798.52556262000439</v>
      </c>
      <c r="AF287" s="21">
        <v>1232.1309512414061</v>
      </c>
      <c r="AG287" s="21">
        <v>1584.6712284937541</v>
      </c>
      <c r="AH287" s="21">
        <v>1872.483522982478</v>
      </c>
      <c r="AI287" s="21">
        <v>0</v>
      </c>
      <c r="AJ287" s="21">
        <v>0</v>
      </c>
      <c r="AK287" s="21">
        <v>0</v>
      </c>
      <c r="AL287" s="21">
        <v>99.142914360712538</v>
      </c>
      <c r="AM287" s="21">
        <v>1790.5019225078204</v>
      </c>
      <c r="AN287" s="21">
        <v>4691.7725433756132</v>
      </c>
      <c r="AO287" s="21">
        <v>6025.1566432918007</v>
      </c>
      <c r="AP287" s="21">
        <v>6412.2798062277907</v>
      </c>
      <c r="AQ287" s="21">
        <v>6164.4355774561191</v>
      </c>
    </row>
    <row r="288" spans="1:43" x14ac:dyDescent="0.25">
      <c r="A288" s="17" t="s">
        <v>249</v>
      </c>
      <c r="B288" s="8" t="s">
        <v>40</v>
      </c>
      <c r="C288" s="8" t="s">
        <v>63</v>
      </c>
      <c r="E288" s="8" t="str">
        <f t="shared" si="32"/>
        <v>FiFi-display.fifi</v>
      </c>
      <c r="F288" s="21">
        <f t="shared" si="37"/>
        <v>327686.09035661601</v>
      </c>
      <c r="G288" s="19">
        <f t="shared" si="37"/>
        <v>7.4058431193070975</v>
      </c>
      <c r="H288" s="18">
        <f t="shared" si="33"/>
        <v>1.3595575351387496E-2</v>
      </c>
      <c r="I288" s="6">
        <f t="shared" si="33"/>
        <v>3.05</v>
      </c>
      <c r="J288" s="6">
        <f t="shared" si="36"/>
        <v>3445046.6631700112</v>
      </c>
      <c r="K288" s="18">
        <f t="shared" si="36"/>
        <v>0.15</v>
      </c>
      <c r="L288" s="35">
        <f>Data!BN24</f>
        <v>2.4856810888772018E-2</v>
      </c>
      <c r="Q288" s="21">
        <v>0</v>
      </c>
      <c r="R288" s="21">
        <v>0</v>
      </c>
      <c r="S288" s="21">
        <v>0</v>
      </c>
      <c r="T288" s="21">
        <v>0</v>
      </c>
      <c r="U288" s="21">
        <v>0</v>
      </c>
      <c r="V288" s="21">
        <v>7540.8103241636663</v>
      </c>
      <c r="W288" s="21">
        <v>15430.766409691358</v>
      </c>
      <c r="X288" s="21">
        <v>22542.617518867719</v>
      </c>
      <c r="Y288" s="21">
        <v>28912.595878808053</v>
      </c>
      <c r="Z288" s="21">
        <v>0</v>
      </c>
      <c r="AA288" s="21">
        <v>0</v>
      </c>
      <c r="AB288" s="21">
        <v>0</v>
      </c>
      <c r="AC288" s="21">
        <v>0.62077259886778746</v>
      </c>
      <c r="AD288" s="21">
        <v>31.106041469559276</v>
      </c>
      <c r="AE288" s="21">
        <v>480.19754406621735</v>
      </c>
      <c r="AF288" s="21">
        <v>888.53017204980551</v>
      </c>
      <c r="AG288" s="21">
        <v>1220.5222292319065</v>
      </c>
      <c r="AH288" s="21">
        <v>1491.5592580356192</v>
      </c>
      <c r="AI288" s="21">
        <v>0</v>
      </c>
      <c r="AJ288" s="21">
        <v>0</v>
      </c>
      <c r="AK288" s="21">
        <v>0</v>
      </c>
      <c r="AL288" s="21">
        <v>14.021900663937135</v>
      </c>
      <c r="AM288" s="21">
        <v>702.61771271796113</v>
      </c>
      <c r="AN288" s="21">
        <v>3305.8060926107692</v>
      </c>
      <c r="AO288" s="21">
        <v>4639.194526272644</v>
      </c>
      <c r="AP288" s="21">
        <v>5026.3207487536274</v>
      </c>
      <c r="AQ288" s="21">
        <v>4778.4784190857099</v>
      </c>
    </row>
    <row r="289" spans="1:43" x14ac:dyDescent="0.25">
      <c r="A289" s="17" t="s">
        <v>250</v>
      </c>
      <c r="B289" s="8" t="s">
        <v>40</v>
      </c>
      <c r="C289" s="8" t="s">
        <v>63</v>
      </c>
      <c r="E289" s="8" t="str">
        <f t="shared" si="32"/>
        <v>FiFi-display.fifi</v>
      </c>
      <c r="F289" s="21">
        <f t="shared" si="37"/>
        <v>447161.2574520745</v>
      </c>
      <c r="G289" s="19">
        <f t="shared" si="37"/>
        <v>6.5316916589065332</v>
      </c>
      <c r="H289" s="18">
        <f t="shared" si="33"/>
        <v>1.3595575351387496E-2</v>
      </c>
      <c r="I289" s="6">
        <f t="shared" si="33"/>
        <v>3.05</v>
      </c>
      <c r="J289" s="6">
        <f t="shared" si="36"/>
        <v>3445046.6631700112</v>
      </c>
      <c r="K289" s="18">
        <f t="shared" si="36"/>
        <v>0.15</v>
      </c>
      <c r="L289" s="35">
        <f>Data!BN25</f>
        <v>2.4856810888772018E-2</v>
      </c>
      <c r="Q289" s="21">
        <v>0</v>
      </c>
      <c r="R289" s="21">
        <v>0</v>
      </c>
      <c r="S289" s="21">
        <v>0</v>
      </c>
      <c r="T289" s="21">
        <v>2605.4656647011402</v>
      </c>
      <c r="U289" s="21">
        <v>14703.489356402501</v>
      </c>
      <c r="V289" s="21">
        <v>24165.909527784821</v>
      </c>
      <c r="W289" s="21">
        <v>32055.842131275193</v>
      </c>
      <c r="X289" s="21">
        <v>39167.700386662465</v>
      </c>
      <c r="Y289" s="21">
        <v>45537.666003427454</v>
      </c>
      <c r="Z289" s="21">
        <v>0</v>
      </c>
      <c r="AA289" s="21">
        <v>0</v>
      </c>
      <c r="AB289" s="21">
        <v>0</v>
      </c>
      <c r="AC289" s="21">
        <v>182.309864070061</v>
      </c>
      <c r="AD289" s="21">
        <v>964.53623850871577</v>
      </c>
      <c r="AE289" s="21">
        <v>1572.5698950261885</v>
      </c>
      <c r="AF289" s="21">
        <v>2035.5488918526696</v>
      </c>
      <c r="AG289" s="21">
        <v>2411.9720572610931</v>
      </c>
      <c r="AH289" s="21">
        <v>2719.2817305704298</v>
      </c>
      <c r="AI289" s="21">
        <v>0</v>
      </c>
      <c r="AJ289" s="21">
        <v>0</v>
      </c>
      <c r="AK289" s="21">
        <v>0</v>
      </c>
      <c r="AL289" s="21">
        <v>1026.4493816714034</v>
      </c>
      <c r="AM289" s="21">
        <v>4511.6732201279046</v>
      </c>
      <c r="AN289" s="21">
        <v>7162.2925547049126</v>
      </c>
      <c r="AO289" s="21">
        <v>8495.6699092668823</v>
      </c>
      <c r="AP289" s="21">
        <v>8882.7858055176621</v>
      </c>
      <c r="AQ289" s="21">
        <v>8634.9388798131331</v>
      </c>
    </row>
    <row r="290" spans="1:43" x14ac:dyDescent="0.25">
      <c r="A290" s="17" t="s">
        <v>251</v>
      </c>
      <c r="B290" s="8" t="s">
        <v>40</v>
      </c>
      <c r="C290" s="8" t="s">
        <v>63</v>
      </c>
      <c r="E290" s="8" t="str">
        <f t="shared" si="32"/>
        <v>FiFi-display.fifi</v>
      </c>
      <c r="F290" s="21">
        <f t="shared" si="37"/>
        <v>382858.71242734947</v>
      </c>
      <c r="G290" s="19">
        <f t="shared" si="37"/>
        <v>6.8320565796721962</v>
      </c>
      <c r="H290" s="18">
        <f t="shared" si="33"/>
        <v>1.3595575351387496E-2</v>
      </c>
      <c r="I290" s="6">
        <f t="shared" si="33"/>
        <v>3.05</v>
      </c>
      <c r="J290" s="6">
        <f t="shared" si="36"/>
        <v>3445046.6631700112</v>
      </c>
      <c r="K290" s="18">
        <f t="shared" si="36"/>
        <v>0.15</v>
      </c>
      <c r="L290" s="35">
        <f>Data!BN26</f>
        <v>2.4856810888772018E-2</v>
      </c>
      <c r="Q290" s="21">
        <v>0</v>
      </c>
      <c r="R290" s="21">
        <v>0</v>
      </c>
      <c r="S290" s="21">
        <v>0</v>
      </c>
      <c r="T290" s="21">
        <v>0</v>
      </c>
      <c r="U290" s="21">
        <v>3129.6592598791663</v>
      </c>
      <c r="V290" s="21">
        <v>12341.417688335996</v>
      </c>
      <c r="W290" s="21">
        <v>20231.366993270087</v>
      </c>
      <c r="X290" s="21">
        <v>27343.220165962113</v>
      </c>
      <c r="Y290" s="21">
        <v>33713.194846226281</v>
      </c>
      <c r="Z290" s="21">
        <v>0</v>
      </c>
      <c r="AA290" s="21">
        <v>0</v>
      </c>
      <c r="AB290" s="21">
        <v>0</v>
      </c>
      <c r="AC290" s="21">
        <v>23.718058513186328</v>
      </c>
      <c r="AD290" s="21">
        <v>315.17363514850103</v>
      </c>
      <c r="AE290" s="21">
        <v>896.475223081487</v>
      </c>
      <c r="AF290" s="21">
        <v>1339.1007726088653</v>
      </c>
      <c r="AG290" s="21">
        <v>1698.9749395993642</v>
      </c>
      <c r="AH290" s="21">
        <v>1992.7745284896007</v>
      </c>
      <c r="AI290" s="21">
        <v>0</v>
      </c>
      <c r="AJ290" s="21">
        <v>0</v>
      </c>
      <c r="AK290" s="21">
        <v>0</v>
      </c>
      <c r="AL290" s="21">
        <v>494.23150905229761</v>
      </c>
      <c r="AM290" s="21">
        <v>3437.8572687751707</v>
      </c>
      <c r="AN290" s="21">
        <v>6339.1291230832703</v>
      </c>
      <c r="AO290" s="21">
        <v>7672.5103519867989</v>
      </c>
      <c r="AP290" s="21">
        <v>8059.6332241413038</v>
      </c>
      <c r="AQ290" s="21">
        <v>7811.7875577438463</v>
      </c>
    </row>
    <row r="291" spans="1:43" x14ac:dyDescent="0.25">
      <c r="A291" s="17" t="s">
        <v>252</v>
      </c>
      <c r="B291" s="8" t="s">
        <v>40</v>
      </c>
      <c r="C291" s="8" t="s">
        <v>63</v>
      </c>
      <c r="E291" s="8" t="str">
        <f t="shared" si="32"/>
        <v>FiFi-display.fifi</v>
      </c>
      <c r="F291" s="21">
        <f t="shared" si="37"/>
        <v>557747.14345524705</v>
      </c>
      <c r="G291" s="19">
        <f t="shared" si="37"/>
        <v>6.0639302973535694</v>
      </c>
      <c r="H291" s="18">
        <f t="shared" si="33"/>
        <v>1.3595575351387496E-2</v>
      </c>
      <c r="I291" s="6">
        <f t="shared" si="33"/>
        <v>3.05</v>
      </c>
      <c r="J291" s="6">
        <f t="shared" si="36"/>
        <v>3445046.6631700112</v>
      </c>
      <c r="K291" s="18">
        <f t="shared" si="36"/>
        <v>0.15</v>
      </c>
      <c r="L291" s="35">
        <f>Data!BN27</f>
        <v>2.4856810888772018E-2</v>
      </c>
      <c r="Q291" s="21">
        <v>0</v>
      </c>
      <c r="R291" s="21">
        <v>0</v>
      </c>
      <c r="S291" s="21">
        <v>1905.6246022454877</v>
      </c>
      <c r="T291" s="21">
        <v>15109.184773495279</v>
      </c>
      <c r="U291" s="21">
        <v>26551.774752621037</v>
      </c>
      <c r="V291" s="21">
        <v>35763.574369347109</v>
      </c>
      <c r="W291" s="21">
        <v>43653.490591774404</v>
      </c>
      <c r="X291" s="21">
        <v>50765.353832356523</v>
      </c>
      <c r="Y291" s="21">
        <v>57135.310559485748</v>
      </c>
      <c r="Z291" s="21">
        <v>0</v>
      </c>
      <c r="AA291" s="21">
        <v>0</v>
      </c>
      <c r="AB291" s="21">
        <v>166.88160640053323</v>
      </c>
      <c r="AC291" s="21">
        <v>1230.9019333707142</v>
      </c>
      <c r="AD291" s="21">
        <v>2073.4668462709492</v>
      </c>
      <c r="AE291" s="21">
        <v>2728.4038573259559</v>
      </c>
      <c r="AF291" s="21">
        <v>3227.0947940406863</v>
      </c>
      <c r="AG291" s="21">
        <v>3632.5544717834769</v>
      </c>
      <c r="AH291" s="21">
        <v>3963.5687530125069</v>
      </c>
      <c r="AI291" s="21">
        <v>0</v>
      </c>
      <c r="AJ291" s="21">
        <v>0</v>
      </c>
      <c r="AK291" s="21">
        <v>1180.8486065803534</v>
      </c>
      <c r="AL291" s="21">
        <v>7656.3309833598832</v>
      </c>
      <c r="AM291" s="21">
        <v>11796.968457843679</v>
      </c>
      <c r="AN291" s="21">
        <v>14698.220612911267</v>
      </c>
      <c r="AO291" s="21">
        <v>16031.586984972237</v>
      </c>
      <c r="AP291" s="21">
        <v>16418.695378260258</v>
      </c>
      <c r="AQ291" s="21">
        <v>16170.843613975405</v>
      </c>
    </row>
    <row r="292" spans="1:43" x14ac:dyDescent="0.25">
      <c r="A292" s="17" t="s">
        <v>253</v>
      </c>
      <c r="B292" s="8" t="s">
        <v>40</v>
      </c>
      <c r="C292" s="8" t="s">
        <v>63</v>
      </c>
      <c r="E292" s="8" t="str">
        <f t="shared" si="32"/>
        <v>FiFi-display.fifi</v>
      </c>
      <c r="F292" s="21">
        <f t="shared" si="37"/>
        <v>460276.56861699698</v>
      </c>
      <c r="G292" s="19">
        <f t="shared" si="37"/>
        <v>6.561013101182815</v>
      </c>
      <c r="H292" s="18">
        <f t="shared" si="33"/>
        <v>1.3595575351387496E-2</v>
      </c>
      <c r="I292" s="6">
        <f t="shared" si="33"/>
        <v>3.05</v>
      </c>
      <c r="J292" s="6">
        <f t="shared" si="36"/>
        <v>3445046.6631700112</v>
      </c>
      <c r="K292" s="18">
        <f t="shared" si="36"/>
        <v>0.15</v>
      </c>
      <c r="L292" s="35">
        <f>Data!BN28</f>
        <v>2.4856810888772018E-2</v>
      </c>
      <c r="Q292" s="21">
        <v>0</v>
      </c>
      <c r="R292" s="21">
        <v>0</v>
      </c>
      <c r="S292" s="21">
        <v>0</v>
      </c>
      <c r="T292" s="21">
        <v>3191.1489429810003</v>
      </c>
      <c r="U292" s="21">
        <v>13549.44711082681</v>
      </c>
      <c r="V292" s="21">
        <v>22761.223862693736</v>
      </c>
      <c r="W292" s="21">
        <v>30651.15845022527</v>
      </c>
      <c r="X292" s="21">
        <v>37763.01610181584</v>
      </c>
      <c r="Y292" s="21">
        <v>44132.982795275508</v>
      </c>
      <c r="Z292" s="21">
        <v>0</v>
      </c>
      <c r="AA292" s="21">
        <v>0</v>
      </c>
      <c r="AB292" s="21">
        <v>20.853545901381917</v>
      </c>
      <c r="AC292" s="21">
        <v>386.97574379933269</v>
      </c>
      <c r="AD292" s="21">
        <v>1165.7060874497695</v>
      </c>
      <c r="AE292" s="21">
        <v>1771.0225556179305</v>
      </c>
      <c r="AF292" s="21">
        <v>2231.9321686659855</v>
      </c>
      <c r="AG292" s="21">
        <v>2606.673054547246</v>
      </c>
      <c r="AH292" s="21">
        <v>2912.6091919028017</v>
      </c>
      <c r="AI292" s="21">
        <v>0</v>
      </c>
      <c r="AJ292" s="21">
        <v>0</v>
      </c>
      <c r="AK292" s="21">
        <v>417.30218298850599</v>
      </c>
      <c r="AL292" s="21">
        <v>4552.6574779865277</v>
      </c>
      <c r="AM292" s="21">
        <v>9777.6022704270054</v>
      </c>
      <c r="AN292" s="21">
        <v>12678.867816499773</v>
      </c>
      <c r="AO292" s="21">
        <v>14012.236958459882</v>
      </c>
      <c r="AP292" s="21">
        <v>14399.352885407512</v>
      </c>
      <c r="AQ292" s="21">
        <v>14151.501758158804</v>
      </c>
    </row>
    <row r="293" spans="1:43" x14ac:dyDescent="0.25">
      <c r="A293" s="17" t="s">
        <v>254</v>
      </c>
      <c r="B293" s="8" t="s">
        <v>40</v>
      </c>
      <c r="C293" s="8" t="s">
        <v>63</v>
      </c>
      <c r="E293" s="8" t="str">
        <f t="shared" si="32"/>
        <v>FiFi-display.fifi</v>
      </c>
      <c r="F293" s="21">
        <f t="shared" si="37"/>
        <v>243335.124867429</v>
      </c>
      <c r="G293" s="19">
        <f t="shared" si="37"/>
        <v>7.9500102667883148</v>
      </c>
      <c r="H293" s="18">
        <f t="shared" si="33"/>
        <v>1.3595575351387496E-2</v>
      </c>
      <c r="I293" s="6">
        <f t="shared" si="33"/>
        <v>3.05</v>
      </c>
      <c r="J293" s="6">
        <f t="shared" si="36"/>
        <v>3445046.6631700112</v>
      </c>
      <c r="K293" s="18">
        <f t="shared" si="36"/>
        <v>0.15</v>
      </c>
      <c r="L293" s="35">
        <f>Data!BN29</f>
        <v>2.5641762811575344E-2</v>
      </c>
      <c r="Q293" s="21">
        <v>0</v>
      </c>
      <c r="R293" s="21">
        <v>0</v>
      </c>
      <c r="S293" s="21">
        <v>0</v>
      </c>
      <c r="T293" s="21">
        <v>0</v>
      </c>
      <c r="U293" s="21">
        <v>0</v>
      </c>
      <c r="V293" s="21">
        <v>0</v>
      </c>
      <c r="W293" s="21">
        <v>0</v>
      </c>
      <c r="X293" s="21">
        <v>0</v>
      </c>
      <c r="Y293" s="21">
        <v>4939.3538688728122</v>
      </c>
      <c r="Z293" s="21">
        <v>0</v>
      </c>
      <c r="AA293" s="21">
        <v>0</v>
      </c>
      <c r="AB293" s="21">
        <v>1.6560483974089264</v>
      </c>
      <c r="AC293" s="21">
        <v>31.526162854377407</v>
      </c>
      <c r="AD293" s="21">
        <v>100.73110925521593</v>
      </c>
      <c r="AE293" s="21">
        <v>161.04718533863914</v>
      </c>
      <c r="AF293" s="21">
        <v>211.80561918124559</v>
      </c>
      <c r="AG293" s="21">
        <v>256.85656631489837</v>
      </c>
      <c r="AH293" s="21">
        <v>460.42464114974774</v>
      </c>
      <c r="AI293" s="21">
        <v>0</v>
      </c>
      <c r="AJ293" s="21">
        <v>0</v>
      </c>
      <c r="AK293" s="21">
        <v>40.155085373182864</v>
      </c>
      <c r="AL293" s="21">
        <v>764.43162101245935</v>
      </c>
      <c r="AM293" s="21">
        <v>2442.4807259300233</v>
      </c>
      <c r="AN293" s="21">
        <v>3904.9966694826021</v>
      </c>
      <c r="AO293" s="21">
        <v>5135.7633835157922</v>
      </c>
      <c r="AP293" s="21">
        <v>6228.1376348510776</v>
      </c>
      <c r="AQ293" s="21">
        <v>6224.8070350067874</v>
      </c>
    </row>
    <row r="294" spans="1:43" x14ac:dyDescent="0.25">
      <c r="A294" s="17" t="s">
        <v>255</v>
      </c>
      <c r="B294" s="8" t="s">
        <v>40</v>
      </c>
      <c r="C294" s="8" t="s">
        <v>63</v>
      </c>
      <c r="E294" s="8" t="str">
        <f t="shared" si="32"/>
        <v>FiFi-display.fifi</v>
      </c>
      <c r="F294" s="21">
        <f t="shared" si="37"/>
        <v>393041.42493798002</v>
      </c>
      <c r="G294" s="19">
        <f t="shared" si="37"/>
        <v>6.7206571007122111</v>
      </c>
      <c r="H294" s="18">
        <f t="shared" si="33"/>
        <v>1.3595575351387496E-2</v>
      </c>
      <c r="I294" s="6">
        <f t="shared" si="33"/>
        <v>3.05</v>
      </c>
      <c r="J294" s="6">
        <f t="shared" si="36"/>
        <v>3445046.6631700112</v>
      </c>
      <c r="K294" s="18">
        <f t="shared" si="36"/>
        <v>0.15</v>
      </c>
      <c r="L294" s="35">
        <f>Data!BN30</f>
        <v>2.5641762811575344E-2</v>
      </c>
      <c r="Q294" s="21">
        <v>0</v>
      </c>
      <c r="R294" s="21">
        <v>0</v>
      </c>
      <c r="S294" s="21">
        <v>0</v>
      </c>
      <c r="T294" s="21">
        <v>0</v>
      </c>
      <c r="U294" s="21">
        <v>3227.9148977585846</v>
      </c>
      <c r="V294" s="21">
        <v>14155.968517636804</v>
      </c>
      <c r="W294" s="21">
        <v>23515.94064105118</v>
      </c>
      <c r="X294" s="21">
        <v>31952.844143823975</v>
      </c>
      <c r="Y294" s="21">
        <v>38768.742976876725</v>
      </c>
      <c r="Z294" s="21">
        <v>0</v>
      </c>
      <c r="AA294" s="21">
        <v>0</v>
      </c>
      <c r="AB294" s="21">
        <v>0.40131946005624314</v>
      </c>
      <c r="AC294" s="21">
        <v>7.6694039420428934</v>
      </c>
      <c r="AD294" s="21">
        <v>215.57649879333124</v>
      </c>
      <c r="AE294" s="21">
        <v>825.17463805043246</v>
      </c>
      <c r="AF294" s="21">
        <v>1289.3465460029095</v>
      </c>
      <c r="AG294" s="21">
        <v>1666.7387121964139</v>
      </c>
      <c r="AH294" s="21">
        <v>1974.8399990370797</v>
      </c>
      <c r="AI294" s="21">
        <v>0</v>
      </c>
      <c r="AJ294" s="21">
        <v>0</v>
      </c>
      <c r="AK294" s="21">
        <v>8.226247960586992</v>
      </c>
      <c r="AL294" s="21">
        <v>157.20747388702841</v>
      </c>
      <c r="AM294" s="21">
        <v>1190.9730706957562</v>
      </c>
      <c r="AN294" s="21">
        <v>2758.4646435140603</v>
      </c>
      <c r="AO294" s="21">
        <v>2913.0902189521294</v>
      </c>
      <c r="AP294" s="21">
        <v>2211.9729076980293</v>
      </c>
      <c r="AQ294" s="21">
        <v>1711.5355331353567</v>
      </c>
    </row>
    <row r="295" spans="1:43" x14ac:dyDescent="0.25">
      <c r="A295" s="17" t="s">
        <v>256</v>
      </c>
      <c r="B295" s="8" t="s">
        <v>40</v>
      </c>
      <c r="C295" s="8" t="s">
        <v>63</v>
      </c>
      <c r="E295" s="8" t="str">
        <f t="shared" si="32"/>
        <v>FiFi-display.fifi</v>
      </c>
      <c r="F295" s="21">
        <f t="shared" si="37"/>
        <v>330046.27460601699</v>
      </c>
      <c r="G295" s="19">
        <f t="shared" si="37"/>
        <v>6.9582860389366274</v>
      </c>
      <c r="H295" s="18">
        <f t="shared" si="33"/>
        <v>1.3595575351387496E-2</v>
      </c>
      <c r="I295" s="6">
        <f t="shared" si="33"/>
        <v>3.05</v>
      </c>
      <c r="J295" s="6">
        <f t="shared" si="36"/>
        <v>3445046.6631700112</v>
      </c>
      <c r="K295" s="18">
        <f t="shared" si="36"/>
        <v>0.15</v>
      </c>
      <c r="L295" s="35">
        <f>Data!BN31</f>
        <v>2.5641762811575344E-2</v>
      </c>
      <c r="Q295" s="21">
        <v>0</v>
      </c>
      <c r="R295" s="21">
        <v>0</v>
      </c>
      <c r="S295" s="21">
        <v>0</v>
      </c>
      <c r="T295" s="21">
        <v>0</v>
      </c>
      <c r="U295" s="21">
        <v>0</v>
      </c>
      <c r="V295" s="21">
        <v>233.11427829349839</v>
      </c>
      <c r="W295" s="21">
        <v>8372.2375298502757</v>
      </c>
      <c r="X295" s="21">
        <v>15708.670167361608</v>
      </c>
      <c r="Y295" s="21">
        <v>22279.811522561493</v>
      </c>
      <c r="Z295" s="21">
        <v>0</v>
      </c>
      <c r="AA295" s="21">
        <v>0</v>
      </c>
      <c r="AB295" s="21">
        <v>5.0551244315658009E-2</v>
      </c>
      <c r="AC295" s="21">
        <v>0.96661703583845682</v>
      </c>
      <c r="AD295" s="21">
        <v>27.631205019753608</v>
      </c>
      <c r="AE295" s="21">
        <v>123.02181645013707</v>
      </c>
      <c r="AF295" s="21">
        <v>571.34329118861285</v>
      </c>
      <c r="AG295" s="21">
        <v>935.84744346143873</v>
      </c>
      <c r="AH295" s="21">
        <v>1233.4275543230494</v>
      </c>
      <c r="AI295" s="21">
        <v>0</v>
      </c>
      <c r="AJ295" s="21">
        <v>0</v>
      </c>
      <c r="AK295" s="21">
        <v>1.0728375535961789</v>
      </c>
      <c r="AL295" s="21">
        <v>20.514293367692769</v>
      </c>
      <c r="AM295" s="21">
        <v>586.41077579023897</v>
      </c>
      <c r="AN295" s="21">
        <v>2377.7497347698213</v>
      </c>
      <c r="AO295" s="21">
        <v>3753.2511120291019</v>
      </c>
      <c r="AP295" s="21">
        <v>4152.6071438957952</v>
      </c>
      <c r="AQ295" s="21">
        <v>3896.9407578602695</v>
      </c>
    </row>
    <row r="296" spans="1:43" x14ac:dyDescent="0.25">
      <c r="A296" s="17" t="s">
        <v>257</v>
      </c>
      <c r="B296" s="8" t="s">
        <v>40</v>
      </c>
      <c r="C296" s="8" t="s">
        <v>63</v>
      </c>
      <c r="E296" s="8" t="str">
        <f t="shared" si="32"/>
        <v>FiFi-display.fifi</v>
      </c>
      <c r="F296" s="21">
        <f t="shared" si="37"/>
        <v>229113.786208976</v>
      </c>
      <c r="G296" s="19">
        <f t="shared" si="37"/>
        <v>8.3126244248613048</v>
      </c>
      <c r="H296" s="18">
        <f t="shared" si="33"/>
        <v>1.3595575351387496E-2</v>
      </c>
      <c r="I296" s="6">
        <f t="shared" si="33"/>
        <v>3.05</v>
      </c>
      <c r="J296" s="6">
        <f t="shared" si="36"/>
        <v>3445046.6631700112</v>
      </c>
      <c r="K296" s="18">
        <f t="shared" si="36"/>
        <v>0.15</v>
      </c>
      <c r="L296" s="35">
        <f>Data!BN32</f>
        <v>2.5641762811575344E-2</v>
      </c>
      <c r="Q296" s="21">
        <v>0</v>
      </c>
      <c r="R296" s="21">
        <v>0</v>
      </c>
      <c r="S296" s="21">
        <v>0</v>
      </c>
      <c r="T296" s="21">
        <v>0</v>
      </c>
      <c r="U296" s="21">
        <v>0</v>
      </c>
      <c r="V296" s="21">
        <v>0</v>
      </c>
      <c r="W296" s="21">
        <v>0</v>
      </c>
      <c r="X296" s="21">
        <v>1028.5657295430894</v>
      </c>
      <c r="Y296" s="21">
        <v>7599.7183370865696</v>
      </c>
      <c r="Z296" s="21">
        <v>0</v>
      </c>
      <c r="AA296" s="21">
        <v>0</v>
      </c>
      <c r="AB296" s="21">
        <v>5.2638266181656073E-3</v>
      </c>
      <c r="AC296" s="21">
        <v>0.10066114255754914</v>
      </c>
      <c r="AD296" s="21">
        <v>2.8847414327868095</v>
      </c>
      <c r="AE296" s="21">
        <v>12.96185482814049</v>
      </c>
      <c r="AF296" s="21">
        <v>62.990503285665881</v>
      </c>
      <c r="AG296" s="21">
        <v>142.20914384539944</v>
      </c>
      <c r="AH296" s="21">
        <v>391.30658288505157</v>
      </c>
      <c r="AI296" s="21">
        <v>0</v>
      </c>
      <c r="AJ296" s="21">
        <v>0</v>
      </c>
      <c r="AK296" s="21">
        <v>0.13345645182891544</v>
      </c>
      <c r="AL296" s="21">
        <v>2.5521127303879028</v>
      </c>
      <c r="AM296" s="21">
        <v>73.138304885458737</v>
      </c>
      <c r="AN296" s="21">
        <v>328.62844465951656</v>
      </c>
      <c r="AO296" s="21">
        <v>1597.0300082475339</v>
      </c>
      <c r="AP296" s="21">
        <v>2576.9344382889512</v>
      </c>
      <c r="AQ296" s="21">
        <v>2321.274871336278</v>
      </c>
    </row>
    <row r="297" spans="1:43" x14ac:dyDescent="0.25">
      <c r="A297" s="17" t="s">
        <v>258</v>
      </c>
      <c r="B297" s="8" t="s">
        <v>40</v>
      </c>
      <c r="C297" s="8" t="s">
        <v>63</v>
      </c>
      <c r="E297" s="8" t="str">
        <f t="shared" si="32"/>
        <v>FiFi-display.fifi</v>
      </c>
      <c r="F297" s="21">
        <f t="shared" si="37"/>
        <v>575747.91897149396</v>
      </c>
      <c r="G297" s="19">
        <f t="shared" si="37"/>
        <v>5.8386874031403826</v>
      </c>
      <c r="H297" s="18">
        <f t="shared" si="33"/>
        <v>1.3595575351387496E-2</v>
      </c>
      <c r="I297" s="6">
        <f t="shared" si="33"/>
        <v>3.05</v>
      </c>
      <c r="J297" s="6">
        <f t="shared" si="36"/>
        <v>3445046.6631700112</v>
      </c>
      <c r="K297" s="18">
        <f t="shared" si="36"/>
        <v>0.15</v>
      </c>
      <c r="L297" s="35">
        <f>Data!BN33</f>
        <v>2.4071858965968689E-2</v>
      </c>
      <c r="Q297" s="21">
        <v>0</v>
      </c>
      <c r="R297" s="21">
        <v>0</v>
      </c>
      <c r="S297" s="21">
        <v>4001.5828906797856</v>
      </c>
      <c r="T297" s="21">
        <v>16844.652885661675</v>
      </c>
      <c r="U297" s="21">
        <v>28634.92957244175</v>
      </c>
      <c r="V297" s="21">
        <v>39089.759014760049</v>
      </c>
      <c r="W297" s="21">
        <v>47876.635178653356</v>
      </c>
      <c r="X297" s="21">
        <v>55652.165811582789</v>
      </c>
      <c r="Y297" s="21">
        <v>61820.9610359375</v>
      </c>
      <c r="Z297" s="21">
        <v>0</v>
      </c>
      <c r="AA297" s="21">
        <v>0</v>
      </c>
      <c r="AB297" s="21">
        <v>368.74261703275357</v>
      </c>
      <c r="AC297" s="21">
        <v>1438.9164132646122</v>
      </c>
      <c r="AD297" s="21">
        <v>2286.3515539994132</v>
      </c>
      <c r="AE297" s="21">
        <v>2945.0745271642977</v>
      </c>
      <c r="AF297" s="21">
        <v>3446.6478681993931</v>
      </c>
      <c r="AG297" s="21">
        <v>3854.4512692538733</v>
      </c>
      <c r="AH297" s="21">
        <v>4187.3788363340627</v>
      </c>
      <c r="AI297" s="21">
        <v>0</v>
      </c>
      <c r="AJ297" s="21">
        <v>0</v>
      </c>
      <c r="AK297" s="21">
        <v>2564.9843721841921</v>
      </c>
      <c r="AL297" s="21">
        <v>8779.5656800534198</v>
      </c>
      <c r="AM297" s="21">
        <v>12080.411080893024</v>
      </c>
      <c r="AN297" s="21">
        <v>13356.118091584554</v>
      </c>
      <c r="AO297" s="21">
        <v>13501.258269251819</v>
      </c>
      <c r="AP297" s="21">
        <v>12987.889207440909</v>
      </c>
      <c r="AQ297" s="21">
        <v>12747.866958897495</v>
      </c>
    </row>
    <row r="298" spans="1:43" x14ac:dyDescent="0.25">
      <c r="A298" s="17" t="s">
        <v>259</v>
      </c>
      <c r="B298" s="8" t="s">
        <v>40</v>
      </c>
      <c r="C298" s="8" t="s">
        <v>63</v>
      </c>
      <c r="E298" s="8" t="str">
        <f t="shared" si="32"/>
        <v>FiFi-display.fifi</v>
      </c>
      <c r="F298" s="21">
        <f t="shared" si="37"/>
        <v>336725.53496230103</v>
      </c>
      <c r="G298" s="19">
        <f t="shared" si="37"/>
        <v>7.1135985788344387</v>
      </c>
      <c r="H298" s="18">
        <f t="shared" si="33"/>
        <v>1.3595575351387496E-2</v>
      </c>
      <c r="I298" s="6">
        <f t="shared" si="33"/>
        <v>3.05</v>
      </c>
      <c r="J298" s="6">
        <f t="shared" si="36"/>
        <v>3445046.6631700112</v>
      </c>
      <c r="K298" s="18">
        <f t="shared" si="36"/>
        <v>0.15</v>
      </c>
      <c r="L298" s="35">
        <f>Data!BN34</f>
        <v>2.4071858965968689E-2</v>
      </c>
      <c r="Q298" s="21">
        <v>0</v>
      </c>
      <c r="R298" s="21">
        <v>0</v>
      </c>
      <c r="S298" s="21">
        <v>0</v>
      </c>
      <c r="T298" s="21">
        <v>0</v>
      </c>
      <c r="U298" s="21">
        <v>0</v>
      </c>
      <c r="V298" s="21">
        <v>5165.6735626269028</v>
      </c>
      <c r="W298" s="21">
        <v>12806.47615859375</v>
      </c>
      <c r="X298" s="21">
        <v>19693.741577320703</v>
      </c>
      <c r="Y298" s="21">
        <v>25862.564363914251</v>
      </c>
      <c r="Z298" s="21">
        <v>0</v>
      </c>
      <c r="AA298" s="21">
        <v>0</v>
      </c>
      <c r="AB298" s="21">
        <v>33.015926616527913</v>
      </c>
      <c r="AC298" s="21">
        <v>137.3830397440355</v>
      </c>
      <c r="AD298" s="21">
        <v>231.16820271188968</v>
      </c>
      <c r="AE298" s="21">
        <v>570.47579774700853</v>
      </c>
      <c r="AF298" s="21">
        <v>982.15913775445085</v>
      </c>
      <c r="AG298" s="21">
        <v>1316.8755827970595</v>
      </c>
      <c r="AH298" s="21">
        <v>1590.1367236623491</v>
      </c>
      <c r="AI298" s="21">
        <v>0</v>
      </c>
      <c r="AJ298" s="21">
        <v>0</v>
      </c>
      <c r="AK298" s="21">
        <v>716.32924840761677</v>
      </c>
      <c r="AL298" s="21">
        <v>2980.7277786513341</v>
      </c>
      <c r="AM298" s="21">
        <v>5015.5352847631793</v>
      </c>
      <c r="AN298" s="21">
        <v>7211.6407009164095</v>
      </c>
      <c r="AO298" s="21">
        <v>8502.9156732901702</v>
      </c>
      <c r="AP298" s="21">
        <v>8877.8174592544419</v>
      </c>
      <c r="AQ298" s="21">
        <v>8637.7983657564037</v>
      </c>
    </row>
    <row r="299" spans="1:43" x14ac:dyDescent="0.25">
      <c r="A299" s="17" t="s">
        <v>260</v>
      </c>
      <c r="B299" s="8" t="s">
        <v>40</v>
      </c>
      <c r="C299" s="8" t="s">
        <v>63</v>
      </c>
      <c r="E299" s="8" t="str">
        <f t="shared" si="32"/>
        <v>FiFi-display.fifi</v>
      </c>
      <c r="F299" s="21">
        <f t="shared" si="37"/>
        <v>229185.51881171801</v>
      </c>
      <c r="G299" s="19">
        <f t="shared" si="37"/>
        <v>8.3136684020358853</v>
      </c>
      <c r="H299" s="18">
        <f t="shared" si="33"/>
        <v>1.3595575351387496E-2</v>
      </c>
      <c r="I299" s="6">
        <f t="shared" si="33"/>
        <v>3.05</v>
      </c>
      <c r="J299" s="6">
        <f t="shared" ref="J299:K314" si="38">J298</f>
        <v>3445046.6631700112</v>
      </c>
      <c r="K299" s="18">
        <f t="shared" si="38"/>
        <v>0.15</v>
      </c>
      <c r="L299" s="35">
        <f>Data!BN35</f>
        <v>2.4071858965968689E-2</v>
      </c>
      <c r="Q299" s="21">
        <v>0</v>
      </c>
      <c r="R299" s="21">
        <v>0</v>
      </c>
      <c r="S299" s="21">
        <v>0</v>
      </c>
      <c r="T299" s="21">
        <v>0</v>
      </c>
      <c r="U299" s="21">
        <v>0</v>
      </c>
      <c r="V299" s="21">
        <v>0</v>
      </c>
      <c r="W299" s="21">
        <v>0</v>
      </c>
      <c r="X299" s="21">
        <v>4931.6118409352575</v>
      </c>
      <c r="Y299" s="21">
        <v>11100.44594274504</v>
      </c>
      <c r="Z299" s="21">
        <v>0</v>
      </c>
      <c r="AA299" s="21">
        <v>0</v>
      </c>
      <c r="AB299" s="21">
        <v>3.3811224993899534</v>
      </c>
      <c r="AC299" s="21">
        <v>14.208325925565243</v>
      </c>
      <c r="AD299" s="21">
        <v>24.1238595531273</v>
      </c>
      <c r="AE299" s="21">
        <v>61.58732133657989</v>
      </c>
      <c r="AF299" s="21">
        <v>110.84739929864568</v>
      </c>
      <c r="AG299" s="21">
        <v>325.53960375571245</v>
      </c>
      <c r="AH299" s="21">
        <v>559.35658682312953</v>
      </c>
      <c r="AI299" s="21">
        <v>0</v>
      </c>
      <c r="AJ299" s="21">
        <v>0</v>
      </c>
      <c r="AK299" s="21">
        <v>85.734070424102086</v>
      </c>
      <c r="AL299" s="21">
        <v>360.27609639425697</v>
      </c>
      <c r="AM299" s="21">
        <v>611.70119515105716</v>
      </c>
      <c r="AN299" s="21">
        <v>1561.6505304539617</v>
      </c>
      <c r="AO299" s="21">
        <v>2810.7229890408657</v>
      </c>
      <c r="AP299" s="21">
        <v>3322.9945269979462</v>
      </c>
      <c r="AQ299" s="21">
        <v>3082.9848603483442</v>
      </c>
    </row>
    <row r="300" spans="1:43" x14ac:dyDescent="0.25">
      <c r="A300" s="17" t="s">
        <v>261</v>
      </c>
      <c r="B300" s="8" t="s">
        <v>40</v>
      </c>
      <c r="C300" s="8" t="s">
        <v>63</v>
      </c>
      <c r="E300" s="8" t="str">
        <f t="shared" si="32"/>
        <v>FiFi-display.fifi</v>
      </c>
      <c r="F300" s="21">
        <f t="shared" ref="F300:G315" si="39">F234</f>
        <v>214943.993567217</v>
      </c>
      <c r="G300" s="19">
        <f t="shared" si="39"/>
        <v>8.3132960896176691</v>
      </c>
      <c r="H300" s="18">
        <f t="shared" si="33"/>
        <v>1.3595575351387496E-2</v>
      </c>
      <c r="I300" s="6">
        <f t="shared" si="33"/>
        <v>3.05</v>
      </c>
      <c r="J300" s="6">
        <f t="shared" si="38"/>
        <v>3445046.6631700112</v>
      </c>
      <c r="K300" s="18">
        <f t="shared" si="38"/>
        <v>0.15</v>
      </c>
      <c r="L300" s="35">
        <f>Data!BN36</f>
        <v>2.4071858965968689E-2</v>
      </c>
      <c r="Q300" s="21">
        <v>0</v>
      </c>
      <c r="R300" s="21">
        <v>0</v>
      </c>
      <c r="S300" s="21">
        <v>0</v>
      </c>
      <c r="T300" s="21">
        <v>0</v>
      </c>
      <c r="U300" s="21">
        <v>0</v>
      </c>
      <c r="V300" s="21">
        <v>0</v>
      </c>
      <c r="W300" s="21">
        <v>0</v>
      </c>
      <c r="X300" s="21">
        <v>2454.304589027875</v>
      </c>
      <c r="Y300" s="21">
        <v>8623.1405897010118</v>
      </c>
      <c r="Z300" s="21">
        <v>0</v>
      </c>
      <c r="AA300" s="21">
        <v>0</v>
      </c>
      <c r="AB300" s="21">
        <v>0.47587257712965103</v>
      </c>
      <c r="AC300" s="21">
        <v>2.0026982369399273</v>
      </c>
      <c r="AD300" s="21">
        <v>3.4049417998893681</v>
      </c>
      <c r="AE300" s="21">
        <v>8.7377257955738692</v>
      </c>
      <c r="AF300" s="21">
        <v>15.834980701072164</v>
      </c>
      <c r="AG300" s="21">
        <v>131.79166965919487</v>
      </c>
      <c r="AH300" s="21">
        <v>365.61935375410695</v>
      </c>
      <c r="AI300" s="21">
        <v>0</v>
      </c>
      <c r="AJ300" s="21">
        <v>0</v>
      </c>
      <c r="AK300" s="21">
        <v>12.066012385555041</v>
      </c>
      <c r="AL300" s="21">
        <v>50.779521436602536</v>
      </c>
      <c r="AM300" s="21">
        <v>86.334182518707891</v>
      </c>
      <c r="AN300" s="21">
        <v>221.54987014991181</v>
      </c>
      <c r="AO300" s="21">
        <v>401.50469358125309</v>
      </c>
      <c r="AP300" s="21">
        <v>887.34608563912798</v>
      </c>
      <c r="AQ300" s="21">
        <v>647.34033904928401</v>
      </c>
    </row>
    <row r="301" spans="1:43" x14ac:dyDescent="0.25">
      <c r="A301" s="17" t="s">
        <v>278</v>
      </c>
      <c r="B301" s="8" t="s">
        <v>40</v>
      </c>
      <c r="C301" s="8" t="s">
        <v>63</v>
      </c>
      <c r="E301" s="8" t="str">
        <f t="shared" si="32"/>
        <v>FiFi-display.fifi</v>
      </c>
      <c r="F301" s="21">
        <f t="shared" si="39"/>
        <v>205737.99774799301</v>
      </c>
      <c r="G301" s="19">
        <f t="shared" si="39"/>
        <v>8.078181260819024</v>
      </c>
      <c r="H301" s="18">
        <f t="shared" si="33"/>
        <v>1.3595575351387496E-2</v>
      </c>
      <c r="I301" s="6">
        <f t="shared" si="33"/>
        <v>3.05</v>
      </c>
      <c r="J301" s="6">
        <f t="shared" si="38"/>
        <v>3445046.6631700112</v>
      </c>
      <c r="K301" s="18">
        <f t="shared" si="38"/>
        <v>0.15</v>
      </c>
      <c r="L301" s="35">
        <f>Data!BN37</f>
        <v>2.4856810888772018E-2</v>
      </c>
      <c r="Q301" s="21">
        <v>0</v>
      </c>
      <c r="R301" s="21">
        <v>0</v>
      </c>
      <c r="S301" s="21">
        <v>0</v>
      </c>
      <c r="T301" s="21">
        <v>0</v>
      </c>
      <c r="U301" s="21">
        <v>0</v>
      </c>
      <c r="V301" s="21">
        <v>0</v>
      </c>
      <c r="W301" s="21">
        <v>0</v>
      </c>
      <c r="X301" s="21">
        <v>0</v>
      </c>
      <c r="Y301" s="21">
        <v>775.84817566598031</v>
      </c>
      <c r="Z301" s="21">
        <v>0</v>
      </c>
      <c r="AA301" s="21">
        <v>0</v>
      </c>
      <c r="AB301" s="21">
        <v>6.8328390627094907E-2</v>
      </c>
      <c r="AC301" s="21">
        <v>0.28762226218179893</v>
      </c>
      <c r="AD301" s="21">
        <v>0.4891086110520147</v>
      </c>
      <c r="AE301" s="21">
        <v>1.256120835505004</v>
      </c>
      <c r="AF301" s="21">
        <v>2.2787692294762736</v>
      </c>
      <c r="AG301" s="21">
        <v>19.295161184813214</v>
      </c>
      <c r="AH301" s="21">
        <v>80.249110367607159</v>
      </c>
      <c r="AI301" s="21">
        <v>0</v>
      </c>
      <c r="AJ301" s="21">
        <v>0</v>
      </c>
      <c r="AK301" s="21">
        <v>1.6835058304744468</v>
      </c>
      <c r="AL301" s="21">
        <v>7.0865675440817224</v>
      </c>
      <c r="AM301" s="21">
        <v>12.050879449732097</v>
      </c>
      <c r="AN301" s="21">
        <v>30.948873973837618</v>
      </c>
      <c r="AO301" s="21">
        <v>56.145348206223034</v>
      </c>
      <c r="AP301" s="21">
        <v>475.40291899830407</v>
      </c>
      <c r="AQ301" s="21">
        <v>1201.3657460194752</v>
      </c>
    </row>
    <row r="302" spans="1:43" x14ac:dyDescent="0.25">
      <c r="A302" s="17" t="s">
        <v>279</v>
      </c>
      <c r="B302" s="8" t="s">
        <v>40</v>
      </c>
      <c r="C302" s="8" t="s">
        <v>63</v>
      </c>
      <c r="E302" s="8" t="str">
        <f t="shared" si="32"/>
        <v>FiFi-display.fifi</v>
      </c>
      <c r="F302" s="21">
        <f t="shared" si="39"/>
        <v>436708.84697628801</v>
      </c>
      <c r="G302" s="19">
        <f t="shared" si="39"/>
        <v>6.0086222354126866</v>
      </c>
      <c r="H302" s="18">
        <f t="shared" si="33"/>
        <v>1.3595575351387496E-2</v>
      </c>
      <c r="I302" s="6">
        <f t="shared" si="33"/>
        <v>3.05</v>
      </c>
      <c r="J302" s="6">
        <f t="shared" si="38"/>
        <v>3445046.6631700112</v>
      </c>
      <c r="K302" s="18">
        <f t="shared" si="38"/>
        <v>0.15</v>
      </c>
      <c r="L302" s="35">
        <f>Data!BN38</f>
        <v>2.4856810888772018E-2</v>
      </c>
      <c r="Q302" s="21">
        <v>0</v>
      </c>
      <c r="R302" s="21">
        <v>0</v>
      </c>
      <c r="S302" s="21">
        <v>0</v>
      </c>
      <c r="T302" s="21">
        <v>0</v>
      </c>
      <c r="U302" s="21">
        <v>5617.931379236984</v>
      </c>
      <c r="V302" s="21">
        <v>16451.774280987629</v>
      </c>
      <c r="W302" s="21">
        <v>25729.365680052517</v>
      </c>
      <c r="X302" s="21">
        <v>34017.807362161468</v>
      </c>
      <c r="Y302" s="21">
        <v>41226.899045823375</v>
      </c>
      <c r="Z302" s="21">
        <v>0</v>
      </c>
      <c r="AA302" s="21">
        <v>0</v>
      </c>
      <c r="AB302" s="21">
        <v>2.1755769092642093E-2</v>
      </c>
      <c r="AC302" s="21">
        <v>9.1582019946418042E-2</v>
      </c>
      <c r="AD302" s="21">
        <v>377.15984094617608</v>
      </c>
      <c r="AE302" s="21">
        <v>1038.1242467514123</v>
      </c>
      <c r="AF302" s="21">
        <v>1541.4081087714858</v>
      </c>
      <c r="AG302" s="21">
        <v>1950.6001924588111</v>
      </c>
      <c r="AH302" s="21">
        <v>2284.6626843996014</v>
      </c>
      <c r="AI302" s="21">
        <v>0</v>
      </c>
      <c r="AJ302" s="21">
        <v>0</v>
      </c>
      <c r="AK302" s="21">
        <v>0.39870270365158772</v>
      </c>
      <c r="AL302" s="21">
        <v>1.6783593723128696</v>
      </c>
      <c r="AM302" s="21">
        <v>1294.0121909354284</v>
      </c>
      <c r="AN302" s="21">
        <v>2573.1998370746987</v>
      </c>
      <c r="AO302" s="21">
        <v>2518.9383803872697</v>
      </c>
      <c r="AP302" s="21">
        <v>1729.4726887037759</v>
      </c>
      <c r="AQ302" s="21">
        <v>642.50972217492381</v>
      </c>
    </row>
    <row r="303" spans="1:43" x14ac:dyDescent="0.25">
      <c r="A303" s="17" t="s">
        <v>280</v>
      </c>
      <c r="B303" s="8" t="s">
        <v>40</v>
      </c>
      <c r="C303" s="8" t="s">
        <v>63</v>
      </c>
      <c r="E303" s="8" t="str">
        <f t="shared" si="32"/>
        <v>FiFi-display.fifi</v>
      </c>
      <c r="F303" s="21">
        <f t="shared" si="39"/>
        <v>253284.44575174601</v>
      </c>
      <c r="G303" s="19">
        <f t="shared" si="39"/>
        <v>7.1299227048638949</v>
      </c>
      <c r="H303" s="18">
        <f t="shared" si="33"/>
        <v>1.3595575351387496E-2</v>
      </c>
      <c r="I303" s="6">
        <f t="shared" si="33"/>
        <v>3.05</v>
      </c>
      <c r="J303" s="6">
        <f t="shared" si="38"/>
        <v>3445046.6631700112</v>
      </c>
      <c r="K303" s="18">
        <f t="shared" si="38"/>
        <v>0.15</v>
      </c>
      <c r="L303" s="35">
        <f>Data!BN39</f>
        <v>2.4856810888772018E-2</v>
      </c>
      <c r="Q303" s="21">
        <v>0</v>
      </c>
      <c r="R303" s="21">
        <v>0</v>
      </c>
      <c r="S303" s="21">
        <v>0</v>
      </c>
      <c r="T303" s="21">
        <v>0</v>
      </c>
      <c r="U303" s="21">
        <v>0</v>
      </c>
      <c r="V303" s="21">
        <v>0</v>
      </c>
      <c r="W303" s="21">
        <v>0</v>
      </c>
      <c r="X303" s="21">
        <v>0</v>
      </c>
      <c r="Y303" s="21">
        <v>3363.8822797793837</v>
      </c>
      <c r="Z303" s="21">
        <v>0</v>
      </c>
      <c r="AA303" s="21">
        <v>0</v>
      </c>
      <c r="AB303" s="21">
        <v>1.8927049001728009E-3</v>
      </c>
      <c r="AC303" s="21">
        <v>7.9674776648540665E-3</v>
      </c>
      <c r="AD303" s="21">
        <v>33.734238445979223</v>
      </c>
      <c r="AE303" s="21">
        <v>97.853637942582168</v>
      </c>
      <c r="AF303" s="21">
        <v>151.81292764121221</v>
      </c>
      <c r="AG303" s="21">
        <v>199.70469546695446</v>
      </c>
      <c r="AH303" s="21">
        <v>365.33537472271615</v>
      </c>
      <c r="AI303" s="21">
        <v>0</v>
      </c>
      <c r="AJ303" s="21">
        <v>0</v>
      </c>
      <c r="AK303" s="21">
        <v>4.1159260906115075E-2</v>
      </c>
      <c r="AL303" s="21">
        <v>0.17326287470457385</v>
      </c>
      <c r="AM303" s="21">
        <v>733.59366351320341</v>
      </c>
      <c r="AN303" s="21">
        <v>2127.9510685070604</v>
      </c>
      <c r="AO303" s="21">
        <v>3301.3640410268622</v>
      </c>
      <c r="AP303" s="21">
        <v>4342.8310795571933</v>
      </c>
      <c r="AQ303" s="21">
        <v>4580.797318753248</v>
      </c>
    </row>
    <row r="304" spans="1:43" x14ac:dyDescent="0.25">
      <c r="A304" s="17" t="s">
        <v>281</v>
      </c>
      <c r="B304" s="8" t="s">
        <v>40</v>
      </c>
      <c r="C304" s="8" t="s">
        <v>63</v>
      </c>
      <c r="E304" s="8" t="str">
        <f t="shared" si="32"/>
        <v>FiFi-display.fifi</v>
      </c>
      <c r="F304" s="21">
        <f t="shared" si="39"/>
        <v>201747.696799417</v>
      </c>
      <c r="G304" s="19">
        <f t="shared" si="39"/>
        <v>8.2743415496816937</v>
      </c>
      <c r="H304" s="18">
        <f t="shared" si="33"/>
        <v>1.3595575351387496E-2</v>
      </c>
      <c r="I304" s="6">
        <f t="shared" si="33"/>
        <v>3.05</v>
      </c>
      <c r="J304" s="6">
        <f t="shared" si="38"/>
        <v>3445046.6631700112</v>
      </c>
      <c r="K304" s="18">
        <f t="shared" si="38"/>
        <v>0.15</v>
      </c>
      <c r="L304" s="35">
        <f>Data!BN40</f>
        <v>2.4856810888772018E-2</v>
      </c>
      <c r="Q304" s="21">
        <v>0</v>
      </c>
      <c r="R304" s="21">
        <v>0</v>
      </c>
      <c r="S304" s="21">
        <v>0</v>
      </c>
      <c r="T304" s="21">
        <v>0</v>
      </c>
      <c r="U304" s="21">
        <v>0</v>
      </c>
      <c r="V304" s="21">
        <v>0</v>
      </c>
      <c r="W304" s="21">
        <v>0</v>
      </c>
      <c r="X304" s="21">
        <v>0</v>
      </c>
      <c r="Y304" s="21">
        <v>1429.508898705941</v>
      </c>
      <c r="Z304" s="21">
        <v>0</v>
      </c>
      <c r="AA304" s="21">
        <v>0</v>
      </c>
      <c r="AB304" s="21">
        <v>2.2613840891981779E-4</v>
      </c>
      <c r="AC304" s="21">
        <v>9.5194664078081324E-4</v>
      </c>
      <c r="AD304" s="21">
        <v>4.0474137236394432</v>
      </c>
      <c r="AE304" s="21">
        <v>11.83517129601081</v>
      </c>
      <c r="AF304" s="21">
        <v>18.48783941622753</v>
      </c>
      <c r="AG304" s="21">
        <v>24.470544554116824</v>
      </c>
      <c r="AH304" s="21">
        <v>90.407911591578383</v>
      </c>
      <c r="AI304" s="21">
        <v>0</v>
      </c>
      <c r="AJ304" s="21">
        <v>0</v>
      </c>
      <c r="AK304" s="21">
        <v>5.7069966203576808E-3</v>
      </c>
      <c r="AL304" s="21">
        <v>2.402403151082242E-2</v>
      </c>
      <c r="AM304" s="21">
        <v>102.14353480389832</v>
      </c>
      <c r="AN304" s="21">
        <v>298.68116128665622</v>
      </c>
      <c r="AO304" s="21">
        <v>466.57282842887997</v>
      </c>
      <c r="AP304" s="21">
        <v>617.55681281977104</v>
      </c>
      <c r="AQ304" s="21">
        <v>852.09221616560512</v>
      </c>
    </row>
    <row r="305" spans="1:43" x14ac:dyDescent="0.25">
      <c r="A305" s="17" t="s">
        <v>282</v>
      </c>
      <c r="B305" s="8" t="s">
        <v>40</v>
      </c>
      <c r="C305" s="8" t="s">
        <v>63</v>
      </c>
      <c r="E305" s="8" t="str">
        <f t="shared" si="32"/>
        <v>FiFi-display.fifi</v>
      </c>
      <c r="F305" s="21">
        <f t="shared" si="39"/>
        <v>320149.29401431349</v>
      </c>
      <c r="G305" s="19">
        <f t="shared" si="39"/>
        <v>6.8001837755390948</v>
      </c>
      <c r="H305" s="18">
        <f t="shared" si="33"/>
        <v>1.3595575351387496E-2</v>
      </c>
      <c r="I305" s="6">
        <f t="shared" si="33"/>
        <v>3.05</v>
      </c>
      <c r="J305" s="6">
        <f t="shared" si="38"/>
        <v>3445046.6631700112</v>
      </c>
      <c r="K305" s="18">
        <f t="shared" si="38"/>
        <v>0.15</v>
      </c>
      <c r="L305" s="35">
        <f>Data!BN41</f>
        <v>2.4856810888772018E-2</v>
      </c>
      <c r="Q305" s="21">
        <v>0</v>
      </c>
      <c r="R305" s="21">
        <v>0</v>
      </c>
      <c r="S305" s="21">
        <v>0</v>
      </c>
      <c r="T305" s="21">
        <v>0</v>
      </c>
      <c r="U305" s="21">
        <v>0</v>
      </c>
      <c r="V305" s="21">
        <v>412.0643550389276</v>
      </c>
      <c r="W305" s="21">
        <v>9663.049771575299</v>
      </c>
      <c r="X305" s="21">
        <v>18001.691573693253</v>
      </c>
      <c r="Y305" s="21">
        <v>25180.383975880177</v>
      </c>
      <c r="Z305" s="21">
        <v>0</v>
      </c>
      <c r="AA305" s="21">
        <v>0</v>
      </c>
      <c r="AB305" s="21">
        <v>5.3828164588249849E-5</v>
      </c>
      <c r="AC305" s="21">
        <v>2.2659373198971117E-4</v>
      </c>
      <c r="AD305" s="21">
        <v>0.96401844924223501</v>
      </c>
      <c r="AE305" s="21">
        <v>23.703193496627861</v>
      </c>
      <c r="AF305" s="21">
        <v>468.40500230593261</v>
      </c>
      <c r="AG305" s="21">
        <v>829.96606956968958</v>
      </c>
      <c r="AH305" s="21">
        <v>1125.1435402538541</v>
      </c>
      <c r="AI305" s="21">
        <v>0</v>
      </c>
      <c r="AJ305" s="21">
        <v>0</v>
      </c>
      <c r="AK305" s="21">
        <v>1.1164263050751973E-3</v>
      </c>
      <c r="AL305" s="21">
        <v>4.6996810107416279E-3</v>
      </c>
      <c r="AM305" s="21">
        <v>19.994282984465087</v>
      </c>
      <c r="AN305" s="21">
        <v>79.553164085981678</v>
      </c>
      <c r="AO305" s="21">
        <v>51.932524464275048</v>
      </c>
      <c r="AP305" s="21">
        <v>-787.73008205920269</v>
      </c>
      <c r="AQ305" s="21">
        <v>-1844.2762907401993</v>
      </c>
    </row>
    <row r="306" spans="1:43" x14ac:dyDescent="0.25">
      <c r="A306" s="17" t="s">
        <v>283</v>
      </c>
      <c r="B306" s="8" t="s">
        <v>40</v>
      </c>
      <c r="C306" s="8" t="s">
        <v>63</v>
      </c>
      <c r="E306" s="8" t="str">
        <f t="shared" si="32"/>
        <v>FiFi-display.fifi</v>
      </c>
      <c r="F306" s="21">
        <f t="shared" si="39"/>
        <v>391341.29065537348</v>
      </c>
      <c r="G306" s="19">
        <f t="shared" si="39"/>
        <v>6.2266027992457467</v>
      </c>
      <c r="H306" s="18">
        <f t="shared" si="33"/>
        <v>1.3595575351387496E-2</v>
      </c>
      <c r="I306" s="6">
        <f t="shared" si="33"/>
        <v>3.05</v>
      </c>
      <c r="J306" s="6">
        <f t="shared" si="38"/>
        <v>3445046.6631700112</v>
      </c>
      <c r="K306" s="18">
        <f t="shared" si="38"/>
        <v>0.15</v>
      </c>
      <c r="L306" s="35">
        <f>Data!BN42</f>
        <v>2.3286907043165363E-2</v>
      </c>
      <c r="Q306" s="21">
        <v>0</v>
      </c>
      <c r="R306" s="21">
        <v>0</v>
      </c>
      <c r="S306" s="21">
        <v>0</v>
      </c>
      <c r="T306" s="21">
        <v>0</v>
      </c>
      <c r="U306" s="21">
        <v>4555.7120355115912</v>
      </c>
      <c r="V306" s="21">
        <v>14645.566028290863</v>
      </c>
      <c r="W306" s="21">
        <v>22037.198390120775</v>
      </c>
      <c r="X306" s="21">
        <v>28699.883214219892</v>
      </c>
      <c r="Y306" s="21">
        <v>34667.541340560536</v>
      </c>
      <c r="Z306" s="21">
        <v>0</v>
      </c>
      <c r="AA306" s="21">
        <v>0</v>
      </c>
      <c r="AB306" s="21">
        <v>9.8696998663577535E-6</v>
      </c>
      <c r="AC306" s="21">
        <v>4.1547250091375893E-5</v>
      </c>
      <c r="AD306" s="21">
        <v>293.88450785572559</v>
      </c>
      <c r="AE306" s="21">
        <v>891.42616270796248</v>
      </c>
      <c r="AF306" s="21">
        <v>1346.417597975334</v>
      </c>
      <c r="AG306" s="21">
        <v>1716.3457400889863</v>
      </c>
      <c r="AH306" s="21">
        <v>2018.3533694481296</v>
      </c>
      <c r="AI306" s="21">
        <v>0</v>
      </c>
      <c r="AJ306" s="21">
        <v>0</v>
      </c>
      <c r="AK306" s="21">
        <v>1.8743683748751461E-4</v>
      </c>
      <c r="AL306" s="21">
        <v>7.8902958234576895E-4</v>
      </c>
      <c r="AM306" s="21">
        <v>1025.4893672601393</v>
      </c>
      <c r="AN306" s="21">
        <v>2283.6317238259344</v>
      </c>
      <c r="AO306" s="21">
        <v>3532.8047426254197</v>
      </c>
      <c r="AP306" s="21">
        <v>3895.4765144004741</v>
      </c>
      <c r="AQ306" s="21">
        <v>3663.2871166615296</v>
      </c>
    </row>
    <row r="307" spans="1:43" x14ac:dyDescent="0.25">
      <c r="A307" s="17" t="s">
        <v>284</v>
      </c>
      <c r="B307" s="8" t="s">
        <v>40</v>
      </c>
      <c r="C307" s="8" t="s">
        <v>63</v>
      </c>
      <c r="E307" s="8" t="str">
        <f t="shared" si="32"/>
        <v>FiFi-display.fifi</v>
      </c>
      <c r="F307" s="21">
        <f t="shared" si="39"/>
        <v>230648.18602876749</v>
      </c>
      <c r="G307" s="19">
        <f t="shared" si="39"/>
        <v>7.6727442277060725</v>
      </c>
      <c r="H307" s="18">
        <f t="shared" si="33"/>
        <v>1.3595575351387496E-2</v>
      </c>
      <c r="I307" s="6">
        <f t="shared" si="33"/>
        <v>3.05</v>
      </c>
      <c r="J307" s="6">
        <f t="shared" si="38"/>
        <v>3445046.6631700112</v>
      </c>
      <c r="K307" s="18">
        <f t="shared" si="38"/>
        <v>0.15</v>
      </c>
      <c r="L307" s="35">
        <f>Data!BN43</f>
        <v>2.3286907043165363E-2</v>
      </c>
      <c r="Q307" s="21">
        <v>0</v>
      </c>
      <c r="R307" s="21">
        <v>0</v>
      </c>
      <c r="S307" s="21">
        <v>0</v>
      </c>
      <c r="T307" s="21">
        <v>0</v>
      </c>
      <c r="U307" s="21">
        <v>0</v>
      </c>
      <c r="V307" s="21">
        <v>0</v>
      </c>
      <c r="W307" s="21">
        <v>0</v>
      </c>
      <c r="X307" s="21">
        <v>899.48511054663516</v>
      </c>
      <c r="Y307" s="21">
        <v>6867.1645459748788</v>
      </c>
      <c r="Z307" s="21">
        <v>0</v>
      </c>
      <c r="AA307" s="21">
        <v>0</v>
      </c>
      <c r="AB307" s="21">
        <v>8.7254841162051788E-7</v>
      </c>
      <c r="AC307" s="21">
        <v>3.6730589734828284E-6</v>
      </c>
      <c r="AD307" s="21">
        <v>26.61293835437349</v>
      </c>
      <c r="AE307" s="21">
        <v>85.079141141099214</v>
      </c>
      <c r="AF307" s="21">
        <v>134.28102930111262</v>
      </c>
      <c r="AG307" s="21">
        <v>210.92877199444274</v>
      </c>
      <c r="AH307" s="21">
        <v>456.01588679541663</v>
      </c>
      <c r="AI307" s="21">
        <v>0</v>
      </c>
      <c r="AJ307" s="21">
        <v>0</v>
      </c>
      <c r="AK307" s="21">
        <v>2.0419264405399063E-5</v>
      </c>
      <c r="AL307" s="21">
        <v>8.5956448212283818E-5</v>
      </c>
      <c r="AM307" s="21">
        <v>622.79252087949112</v>
      </c>
      <c r="AN307" s="21">
        <v>1991.0109917201055</v>
      </c>
      <c r="AO307" s="21">
        <v>3142.427177004653</v>
      </c>
      <c r="AP307" s="21">
        <v>4036.6425686747125</v>
      </c>
      <c r="AQ307" s="21">
        <v>3804.4599066381079</v>
      </c>
    </row>
    <row r="308" spans="1:43" x14ac:dyDescent="0.25">
      <c r="A308" s="17" t="s">
        <v>285</v>
      </c>
      <c r="B308" s="8" t="s">
        <v>40</v>
      </c>
      <c r="C308" s="8" t="s">
        <v>63</v>
      </c>
      <c r="E308" s="8" t="str">
        <f t="shared" si="32"/>
        <v>FiFi-display.fifi</v>
      </c>
      <c r="F308" s="21">
        <f t="shared" si="39"/>
        <v>255011.21194764899</v>
      </c>
      <c r="G308" s="19">
        <f t="shared" si="39"/>
        <v>7.3396787033818205</v>
      </c>
      <c r="H308" s="18">
        <f t="shared" si="33"/>
        <v>1.3595575351387496E-2</v>
      </c>
      <c r="I308" s="6">
        <f t="shared" si="33"/>
        <v>3.05</v>
      </c>
      <c r="J308" s="6">
        <f t="shared" si="38"/>
        <v>3445046.6631700112</v>
      </c>
      <c r="K308" s="18">
        <f t="shared" si="38"/>
        <v>0.15</v>
      </c>
      <c r="L308" s="35">
        <f>Data!BN44</f>
        <v>2.3286907043165363E-2</v>
      </c>
      <c r="Q308" s="21">
        <v>0</v>
      </c>
      <c r="R308" s="21">
        <v>0</v>
      </c>
      <c r="S308" s="21">
        <v>0</v>
      </c>
      <c r="T308" s="21">
        <v>0</v>
      </c>
      <c r="U308" s="21">
        <v>0</v>
      </c>
      <c r="V308" s="21">
        <v>0</v>
      </c>
      <c r="W308" s="21">
        <v>1716.6290252358378</v>
      </c>
      <c r="X308" s="21">
        <v>9243.7836507783231</v>
      </c>
      <c r="Y308" s="21">
        <v>15211.456690276986</v>
      </c>
      <c r="Z308" s="21">
        <v>0</v>
      </c>
      <c r="AA308" s="21">
        <v>0</v>
      </c>
      <c r="AB308" s="21">
        <v>1.4470723798135796E-7</v>
      </c>
      <c r="AC308" s="21">
        <v>6.0915579280086866E-7</v>
      </c>
      <c r="AD308" s="21">
        <v>4.4296067857254142</v>
      </c>
      <c r="AE308" s="21">
        <v>14.275364770323639</v>
      </c>
      <c r="AF308" s="21">
        <v>95.604472481890369</v>
      </c>
      <c r="AG308" s="21">
        <v>409.43251444597826</v>
      </c>
      <c r="AH308" s="21">
        <v>665.64115932729612</v>
      </c>
      <c r="AI308" s="21">
        <v>0</v>
      </c>
      <c r="AJ308" s="21">
        <v>0</v>
      </c>
      <c r="AK308" s="21">
        <v>3.2394191301527827E-6</v>
      </c>
      <c r="AL308" s="21">
        <v>1.3636573788359724E-5</v>
      </c>
      <c r="AM308" s="21">
        <v>99.16126629811049</v>
      </c>
      <c r="AN308" s="21">
        <v>319.56860190264217</v>
      </c>
      <c r="AO308" s="21">
        <v>423.57461216548359</v>
      </c>
      <c r="AP308" s="21">
        <v>-78.219175187114161</v>
      </c>
      <c r="AQ308" s="21">
        <v>-310.40035458971761</v>
      </c>
    </row>
    <row r="309" spans="1:43" x14ac:dyDescent="0.25">
      <c r="A309" s="17" t="s">
        <v>286</v>
      </c>
      <c r="B309" s="8" t="s">
        <v>40</v>
      </c>
      <c r="C309" s="8" t="s">
        <v>63</v>
      </c>
      <c r="E309" s="8" t="str">
        <f t="shared" si="32"/>
        <v>FiFi-display.fifi</v>
      </c>
      <c r="F309" s="21">
        <f t="shared" si="39"/>
        <v>290283.21400129853</v>
      </c>
      <c r="G309" s="19">
        <f t="shared" si="39"/>
        <v>6.8519846037487664</v>
      </c>
      <c r="H309" s="18">
        <f t="shared" si="33"/>
        <v>1.3595575351387496E-2</v>
      </c>
      <c r="I309" s="6">
        <f t="shared" si="33"/>
        <v>3.05</v>
      </c>
      <c r="J309" s="6">
        <f t="shared" si="38"/>
        <v>3445046.6631700112</v>
      </c>
      <c r="K309" s="18">
        <f t="shared" si="38"/>
        <v>0.15</v>
      </c>
      <c r="L309" s="35">
        <f>Data!BN45</f>
        <v>2.3286907043165363E-2</v>
      </c>
      <c r="Q309" s="21">
        <v>0</v>
      </c>
      <c r="R309" s="21">
        <v>0</v>
      </c>
      <c r="S309" s="21">
        <v>0</v>
      </c>
      <c r="T309" s="21">
        <v>0</v>
      </c>
      <c r="U309" s="21">
        <v>0</v>
      </c>
      <c r="V309" s="21">
        <v>0</v>
      </c>
      <c r="W309" s="21">
        <v>6783.9020088389161</v>
      </c>
      <c r="X309" s="21">
        <v>13446.580276380051</v>
      </c>
      <c r="Y309" s="21">
        <v>19414.25009442263</v>
      </c>
      <c r="Z309" s="21">
        <v>0</v>
      </c>
      <c r="AA309" s="21">
        <v>0</v>
      </c>
      <c r="AB309" s="21">
        <v>2.4708548951343316E-8</v>
      </c>
      <c r="AC309" s="21">
        <v>1.0401189695018145E-7</v>
      </c>
      <c r="AD309" s="21">
        <v>0.75675452219742356</v>
      </c>
      <c r="AE309" s="21">
        <v>2.4417566060053719</v>
      </c>
      <c r="AF309" s="21">
        <v>335.18624570683625</v>
      </c>
      <c r="AG309" s="21">
        <v>671.35113935520474</v>
      </c>
      <c r="AH309" s="21">
        <v>945.79533260759536</v>
      </c>
      <c r="AI309" s="21">
        <v>0</v>
      </c>
      <c r="AJ309" s="21">
        <v>0</v>
      </c>
      <c r="AK309" s="21">
        <v>5.1637292083651011E-7</v>
      </c>
      <c r="AL309" s="21">
        <v>2.1736981453535071E-6</v>
      </c>
      <c r="AM309" s="21">
        <v>15.815074521487698</v>
      </c>
      <c r="AN309" s="21">
        <v>51.029179944874478</v>
      </c>
      <c r="AO309" s="21">
        <v>221.00552582444107</v>
      </c>
      <c r="AP309" s="21">
        <v>583.68711886166602</v>
      </c>
      <c r="AQ309" s="21">
        <v>351.50383041766327</v>
      </c>
    </row>
    <row r="310" spans="1:43" x14ac:dyDescent="0.25">
      <c r="A310" s="17" t="s">
        <v>287</v>
      </c>
      <c r="B310" s="8" t="s">
        <v>40</v>
      </c>
      <c r="C310" s="8" t="s">
        <v>63</v>
      </c>
      <c r="E310" s="8" t="str">
        <f t="shared" si="32"/>
        <v>FiFi-display.fifi</v>
      </c>
      <c r="F310" s="21">
        <f t="shared" si="39"/>
        <v>329127.09109349351</v>
      </c>
      <c r="G310" s="19">
        <f t="shared" si="39"/>
        <v>6.6607284125131931</v>
      </c>
      <c r="H310" s="18">
        <f t="shared" si="33"/>
        <v>1.3595575351387496E-2</v>
      </c>
      <c r="I310" s="6">
        <f t="shared" si="33"/>
        <v>3.05</v>
      </c>
      <c r="J310" s="6">
        <f t="shared" si="38"/>
        <v>3445046.6631700112</v>
      </c>
      <c r="K310" s="18">
        <f t="shared" si="38"/>
        <v>0.15</v>
      </c>
      <c r="L310" s="35">
        <f>Data!BN46</f>
        <v>2.7211666657181995E-2</v>
      </c>
      <c r="Q310" s="21">
        <v>0</v>
      </c>
      <c r="R310" s="21">
        <v>0</v>
      </c>
      <c r="S310" s="21">
        <v>0</v>
      </c>
      <c r="T310" s="21">
        <v>0</v>
      </c>
      <c r="U310" s="21">
        <v>0</v>
      </c>
      <c r="V310" s="21">
        <v>0</v>
      </c>
      <c r="W310" s="21">
        <v>1590.3962711788097</v>
      </c>
      <c r="X310" s="21">
        <v>9375.9951183685262</v>
      </c>
      <c r="Y310" s="21">
        <v>16349.456841619891</v>
      </c>
      <c r="Z310" s="21">
        <v>0</v>
      </c>
      <c r="AA310" s="21">
        <v>0</v>
      </c>
      <c r="AB310" s="21">
        <v>4.2023331327940449E-9</v>
      </c>
      <c r="AC310" s="21">
        <v>1.7689641587957246E-8</v>
      </c>
      <c r="AD310" s="21">
        <v>0.12871328885416941</v>
      </c>
      <c r="AE310" s="21">
        <v>0.41538380936934149</v>
      </c>
      <c r="AF310" s="21">
        <v>133.45545570719403</v>
      </c>
      <c r="AG310" s="21">
        <v>537.55689807788167</v>
      </c>
      <c r="AH310" s="21">
        <v>867.46457356754775</v>
      </c>
      <c r="AI310" s="21">
        <v>0</v>
      </c>
      <c r="AJ310" s="21">
        <v>0</v>
      </c>
      <c r="AK310" s="21">
        <v>8.5371329074162955E-8</v>
      </c>
      <c r="AL310" s="21">
        <v>3.5936898991284953E-7</v>
      </c>
      <c r="AM310" s="21">
        <v>2.6148389934239007</v>
      </c>
      <c r="AN310" s="21">
        <v>8.4386141605512268</v>
      </c>
      <c r="AO310" s="21">
        <v>1120.78089300429</v>
      </c>
      <c r="AP310" s="21">
        <v>1544.5924199593792</v>
      </c>
      <c r="AQ310" s="21">
        <v>1273.2782510106281</v>
      </c>
    </row>
    <row r="311" spans="1:43" x14ac:dyDescent="0.25">
      <c r="A311" s="17" t="s">
        <v>288</v>
      </c>
      <c r="B311" s="8" t="s">
        <v>40</v>
      </c>
      <c r="C311" s="8" t="s">
        <v>63</v>
      </c>
      <c r="E311" s="8" t="str">
        <f t="shared" si="32"/>
        <v>FiFi-display.fifi</v>
      </c>
      <c r="F311" s="21">
        <f t="shared" si="39"/>
        <v>290379.33513653348</v>
      </c>
      <c r="G311" s="19">
        <f t="shared" si="39"/>
        <v>6.8891115045051432</v>
      </c>
      <c r="H311" s="18">
        <f t="shared" si="33"/>
        <v>1.3595575351387496E-2</v>
      </c>
      <c r="I311" s="6">
        <f t="shared" si="33"/>
        <v>3.05</v>
      </c>
      <c r="J311" s="6">
        <f t="shared" si="38"/>
        <v>3445046.6631700112</v>
      </c>
      <c r="K311" s="18">
        <f t="shared" si="38"/>
        <v>0.15</v>
      </c>
      <c r="L311" s="35">
        <f>Data!BN47</f>
        <v>2.7211666657181995E-2</v>
      </c>
      <c r="Q311" s="21">
        <v>0</v>
      </c>
      <c r="R311" s="21">
        <v>0</v>
      </c>
      <c r="S311" s="21">
        <v>0</v>
      </c>
      <c r="T311" s="21">
        <v>0</v>
      </c>
      <c r="U311" s="21">
        <v>0</v>
      </c>
      <c r="V311" s="21">
        <v>0</v>
      </c>
      <c r="W311" s="21">
        <v>0</v>
      </c>
      <c r="X311" s="21">
        <v>1616.5345230729365</v>
      </c>
      <c r="Y311" s="21">
        <v>8590.0021939738654</v>
      </c>
      <c r="Z311" s="21">
        <v>0</v>
      </c>
      <c r="AA311" s="21">
        <v>0</v>
      </c>
      <c r="AB311" s="21">
        <v>5.5620533430817249E-10</v>
      </c>
      <c r="AC311" s="21">
        <v>2.3409713873443257E-9</v>
      </c>
      <c r="AD311" s="21">
        <v>1.7034211333895363E-2</v>
      </c>
      <c r="AE311" s="21">
        <v>5.4974341223001481E-2</v>
      </c>
      <c r="AF311" s="21">
        <v>17.889660421594307</v>
      </c>
      <c r="AG311" s="21">
        <v>141.27699620699079</v>
      </c>
      <c r="AH311" s="21">
        <v>460.24824547017113</v>
      </c>
      <c r="AI311" s="21">
        <v>0</v>
      </c>
      <c r="AJ311" s="21">
        <v>0</v>
      </c>
      <c r="AK311" s="21">
        <v>1.1686869730721159E-8</v>
      </c>
      <c r="AL311" s="21">
        <v>4.9187999394627038E-8</v>
      </c>
      <c r="AM311" s="21">
        <v>0.35791927287505687</v>
      </c>
      <c r="AN311" s="21">
        <v>1.1551093180445111</v>
      </c>
      <c r="AO311" s="21">
        <v>375.8937895373918</v>
      </c>
      <c r="AP311" s="21">
        <v>1351.9480655961681</v>
      </c>
      <c r="AQ311" s="21">
        <v>1080.6373285565678</v>
      </c>
    </row>
    <row r="312" spans="1:43" x14ac:dyDescent="0.25">
      <c r="A312" s="17" t="s">
        <v>289</v>
      </c>
      <c r="B312" s="8" t="s">
        <v>40</v>
      </c>
      <c r="C312" s="8" t="s">
        <v>63</v>
      </c>
      <c r="E312" s="8" t="str">
        <f t="shared" si="32"/>
        <v>FiFi-display.fifi</v>
      </c>
      <c r="F312" s="21">
        <f t="shared" si="39"/>
        <v>328074.70488976047</v>
      </c>
      <c r="G312" s="19">
        <f t="shared" si="39"/>
        <v>6.6769335668378105</v>
      </c>
      <c r="H312" s="18">
        <f t="shared" si="33"/>
        <v>1.3595575351387496E-2</v>
      </c>
      <c r="I312" s="6">
        <f t="shared" si="33"/>
        <v>3.05</v>
      </c>
      <c r="J312" s="6">
        <f t="shared" si="38"/>
        <v>3445046.6631700112</v>
      </c>
      <c r="K312" s="18">
        <f t="shared" si="38"/>
        <v>0.15</v>
      </c>
      <c r="L312" s="35">
        <f>Data!BN48</f>
        <v>2.7211666657181995E-2</v>
      </c>
      <c r="Q312" s="21">
        <v>0</v>
      </c>
      <c r="R312" s="21">
        <v>0</v>
      </c>
      <c r="S312" s="21">
        <v>0</v>
      </c>
      <c r="T312" s="21">
        <v>0</v>
      </c>
      <c r="U312" s="21">
        <v>0</v>
      </c>
      <c r="V312" s="21">
        <v>0</v>
      </c>
      <c r="W312" s="21">
        <v>2702.1678242592311</v>
      </c>
      <c r="X312" s="21">
        <v>11413.1266954126</v>
      </c>
      <c r="Y312" s="21">
        <v>18386.586857196573</v>
      </c>
      <c r="Z312" s="21">
        <v>0</v>
      </c>
      <c r="AA312" s="21">
        <v>0</v>
      </c>
      <c r="AB312" s="21">
        <v>9.408798523962828E-11</v>
      </c>
      <c r="AC312" s="21">
        <v>3.9665513777338025E-10</v>
      </c>
      <c r="AD312" s="21">
        <v>2.8868294474924416E-3</v>
      </c>
      <c r="AE312" s="21">
        <v>9.3166740861423611E-3</v>
      </c>
      <c r="AF312" s="21">
        <v>129.68392486733455</v>
      </c>
      <c r="AG312" s="21">
        <v>532.80459943338099</v>
      </c>
      <c r="AH312" s="21">
        <v>861.91158119371823</v>
      </c>
      <c r="AI312" s="21">
        <v>0</v>
      </c>
      <c r="AJ312" s="21">
        <v>0</v>
      </c>
      <c r="AK312" s="21">
        <v>1.9160686419919743E-9</v>
      </c>
      <c r="AL312" s="21">
        <v>8.0777420117661645E-9</v>
      </c>
      <c r="AM312" s="21">
        <v>5.878926374107931E-2</v>
      </c>
      <c r="AN312" s="21">
        <v>0.18973078250800834</v>
      </c>
      <c r="AO312" s="21">
        <v>-61.200423629996294</v>
      </c>
      <c r="AP312" s="21">
        <v>-562.74890611953924</v>
      </c>
      <c r="AQ312" s="21">
        <v>-834.06143443487235</v>
      </c>
    </row>
    <row r="313" spans="1:43" x14ac:dyDescent="0.25">
      <c r="A313" s="17" t="s">
        <v>290</v>
      </c>
      <c r="B313" s="8" t="s">
        <v>40</v>
      </c>
      <c r="C313" s="8" t="s">
        <v>63</v>
      </c>
      <c r="E313" s="8" t="str">
        <f t="shared" si="32"/>
        <v>FiFi-display.fifi</v>
      </c>
      <c r="F313" s="21">
        <f t="shared" si="39"/>
        <v>287583.00118987449</v>
      </c>
      <c r="G313" s="19">
        <f t="shared" si="39"/>
        <v>7.111582871611037</v>
      </c>
      <c r="H313" s="18">
        <f t="shared" si="33"/>
        <v>1.3595575351387496E-2</v>
      </c>
      <c r="I313" s="6">
        <f t="shared" si="33"/>
        <v>3.05</v>
      </c>
      <c r="J313" s="6">
        <f t="shared" si="38"/>
        <v>3445046.6631700112</v>
      </c>
      <c r="K313" s="18">
        <f t="shared" si="38"/>
        <v>0.15</v>
      </c>
      <c r="L313" s="35">
        <f>Data!BN49</f>
        <v>2.7211666657181995E-2</v>
      </c>
      <c r="Q313" s="21">
        <v>0</v>
      </c>
      <c r="R313" s="21">
        <v>0</v>
      </c>
      <c r="S313" s="21">
        <v>0</v>
      </c>
      <c r="T313" s="21">
        <v>0</v>
      </c>
      <c r="U313" s="21">
        <v>0</v>
      </c>
      <c r="V313" s="21">
        <v>0</v>
      </c>
      <c r="W313" s="21">
        <v>0</v>
      </c>
      <c r="X313" s="21">
        <v>3699.7621875697628</v>
      </c>
      <c r="Y313" s="21">
        <v>10673.228261670509</v>
      </c>
      <c r="Z313" s="21">
        <v>0</v>
      </c>
      <c r="AA313" s="21">
        <v>0</v>
      </c>
      <c r="AB313" s="21">
        <v>1.2588356414066954E-11</v>
      </c>
      <c r="AC313" s="21">
        <v>5.2089750678897743E-11</v>
      </c>
      <c r="AD313" s="21">
        <v>3.7957969309158722E-4</v>
      </c>
      <c r="AE313" s="21">
        <v>1.225019530455881E-3</v>
      </c>
      <c r="AF313" s="21">
        <v>17.266269092962002</v>
      </c>
      <c r="AG313" s="21">
        <v>222.34141872219698</v>
      </c>
      <c r="AH313" s="21">
        <v>531.33419852203224</v>
      </c>
      <c r="AI313" s="21">
        <v>0</v>
      </c>
      <c r="AJ313" s="21">
        <v>0</v>
      </c>
      <c r="AK313" s="21">
        <v>2.730455765608411E-10</v>
      </c>
      <c r="AL313" s="21">
        <v>1.1298437650793426E-9</v>
      </c>
      <c r="AM313" s="21">
        <v>8.2332079535945932E-3</v>
      </c>
      <c r="AN313" s="21">
        <v>2.6571075126046062E-2</v>
      </c>
      <c r="AO313" s="21">
        <v>374.51103579131353</v>
      </c>
      <c r="AP313" s="21">
        <v>1122.8960587853812</v>
      </c>
      <c r="AQ313" s="21">
        <v>851.58465352640087</v>
      </c>
    </row>
    <row r="314" spans="1:43" x14ac:dyDescent="0.25">
      <c r="A314" s="17" t="s">
        <v>291</v>
      </c>
      <c r="B314" s="8" t="s">
        <v>40</v>
      </c>
      <c r="C314" s="8" t="s">
        <v>63</v>
      </c>
      <c r="E314" s="8" t="str">
        <f t="shared" si="32"/>
        <v>FiFi-display.fifi</v>
      </c>
      <c r="F314" s="21">
        <f t="shared" si="39"/>
        <v>348609.08602096396</v>
      </c>
      <c r="G314" s="19">
        <f t="shared" si="39"/>
        <v>6.5637372420193243</v>
      </c>
      <c r="H314" s="18">
        <f t="shared" si="33"/>
        <v>1.3595575351387496E-2</v>
      </c>
      <c r="I314" s="6">
        <f t="shared" si="33"/>
        <v>3.05</v>
      </c>
      <c r="J314" s="6">
        <f t="shared" si="38"/>
        <v>3445046.6631700112</v>
      </c>
      <c r="K314" s="18">
        <f t="shared" si="38"/>
        <v>0.15</v>
      </c>
      <c r="L314" s="35">
        <f>Data!BN50</f>
        <v>2.7211666657181995E-2</v>
      </c>
      <c r="Q314" s="21">
        <v>0</v>
      </c>
      <c r="R314" s="21">
        <v>0</v>
      </c>
      <c r="S314" s="21">
        <v>0</v>
      </c>
      <c r="T314" s="21">
        <v>0</v>
      </c>
      <c r="U314" s="21">
        <v>0</v>
      </c>
      <c r="V314" s="21">
        <v>0</v>
      </c>
      <c r="W314" s="21">
        <v>6792.1726121215079</v>
      </c>
      <c r="X314" s="21">
        <v>15190.649091669748</v>
      </c>
      <c r="Y314" s="21">
        <v>22164.106357971596</v>
      </c>
      <c r="Z314" s="21">
        <v>0</v>
      </c>
      <c r="AA314" s="21">
        <v>0</v>
      </c>
      <c r="AB314" s="21">
        <v>2.1047790608969402E-12</v>
      </c>
      <c r="AC314" s="21">
        <v>9.4715057740362311E-12</v>
      </c>
      <c r="AD314" s="21">
        <v>6.9019171451729209E-5</v>
      </c>
      <c r="AE314" s="21">
        <v>2.2274595182033972E-4</v>
      </c>
      <c r="AF314" s="21">
        <v>334.17622568205496</v>
      </c>
      <c r="AG314" s="21">
        <v>744.24896253279292</v>
      </c>
      <c r="AH314" s="21">
        <v>1079.0314054472162</v>
      </c>
      <c r="AI314" s="21">
        <v>0</v>
      </c>
      <c r="AJ314" s="21">
        <v>0</v>
      </c>
      <c r="AK314" s="21">
        <v>4.2136410960106706E-11</v>
      </c>
      <c r="AL314" s="21">
        <v>1.8961384932048019E-10</v>
      </c>
      <c r="AM314" s="21">
        <v>1.3817223035166475E-3</v>
      </c>
      <c r="AN314" s="21">
        <v>4.459239993390228E-3</v>
      </c>
      <c r="AO314" s="21">
        <v>-102.16555150589375</v>
      </c>
      <c r="AP314" s="21">
        <v>-291.23246190199825</v>
      </c>
      <c r="AQ314" s="21">
        <v>-562.54656318243724</v>
      </c>
    </row>
    <row r="315" spans="1:43" x14ac:dyDescent="0.25">
      <c r="A315" s="17" t="s">
        <v>292</v>
      </c>
      <c r="B315" s="8" t="s">
        <v>40</v>
      </c>
      <c r="C315" s="8" t="s">
        <v>63</v>
      </c>
      <c r="E315" s="8" t="str">
        <f t="shared" si="32"/>
        <v>FiFi-display.fifi</v>
      </c>
      <c r="F315" s="21">
        <f t="shared" si="39"/>
        <v>241297.1653229885</v>
      </c>
      <c r="G315" s="19">
        <f t="shared" si="39"/>
        <v>7.6437660299865655</v>
      </c>
      <c r="H315" s="18">
        <f t="shared" si="33"/>
        <v>1.3595575351387496E-2</v>
      </c>
      <c r="I315" s="6">
        <f t="shared" si="33"/>
        <v>3.05</v>
      </c>
      <c r="J315" s="6">
        <f t="shared" ref="J315:K330" si="40">J314</f>
        <v>3445046.6631700112</v>
      </c>
      <c r="K315" s="18">
        <f t="shared" si="40"/>
        <v>0.15</v>
      </c>
      <c r="L315" s="35">
        <f>Data!BN51</f>
        <v>2.8519919861854207E-2</v>
      </c>
      <c r="Q315" s="21">
        <v>0</v>
      </c>
      <c r="R315" s="21">
        <v>0</v>
      </c>
      <c r="S315" s="21">
        <v>0</v>
      </c>
      <c r="T315" s="21">
        <v>0</v>
      </c>
      <c r="U315" s="21">
        <v>0</v>
      </c>
      <c r="V315" s="21">
        <v>0</v>
      </c>
      <c r="W315" s="21">
        <v>0</v>
      </c>
      <c r="X315" s="21">
        <v>0</v>
      </c>
      <c r="Y315" s="21">
        <v>0</v>
      </c>
      <c r="Z315" s="21">
        <v>0</v>
      </c>
      <c r="AA315" s="21">
        <v>0</v>
      </c>
      <c r="AB315" s="21">
        <v>3.6421685592201672E-13</v>
      </c>
      <c r="AC315" s="21">
        <v>1.0926505677660502E-12</v>
      </c>
      <c r="AD315" s="21">
        <v>7.165962269663408E-6</v>
      </c>
      <c r="AE315" s="21">
        <v>2.3126750179634624E-5</v>
      </c>
      <c r="AF315" s="21">
        <v>35.783382424095002</v>
      </c>
      <c r="AG315" s="21">
        <v>82.992104324057877</v>
      </c>
      <c r="AH315" s="21">
        <v>124.69291949012133</v>
      </c>
      <c r="AI315" s="21">
        <v>0</v>
      </c>
      <c r="AJ315" s="21">
        <v>0</v>
      </c>
      <c r="AK315" s="21">
        <v>8.4911647140779288E-12</v>
      </c>
      <c r="AL315" s="21">
        <v>2.5473494142233788E-11</v>
      </c>
      <c r="AM315" s="21">
        <v>1.6706356385550667E-4</v>
      </c>
      <c r="AN315" s="21">
        <v>5.3916517559158433E-4</v>
      </c>
      <c r="AO315" s="21">
        <v>834.23539918451297</v>
      </c>
      <c r="AP315" s="21">
        <v>1934.8352947574708</v>
      </c>
      <c r="AQ315" s="21">
        <v>2907.0266816442395</v>
      </c>
    </row>
    <row r="316" spans="1:43" x14ac:dyDescent="0.25">
      <c r="A316" s="17" t="s">
        <v>293</v>
      </c>
      <c r="B316" s="8" t="s">
        <v>40</v>
      </c>
      <c r="C316" s="8" t="s">
        <v>63</v>
      </c>
      <c r="E316" s="8" t="str">
        <f t="shared" si="32"/>
        <v>FiFi-display.fifi</v>
      </c>
      <c r="F316" s="21">
        <f t="shared" ref="F316:G330" si="41">F250</f>
        <v>285302.18935091398</v>
      </c>
      <c r="G316" s="19">
        <f t="shared" si="41"/>
        <v>7.1103422436825836</v>
      </c>
      <c r="H316" s="18">
        <f t="shared" si="33"/>
        <v>1.3595575351387496E-2</v>
      </c>
      <c r="I316" s="6">
        <f t="shared" si="33"/>
        <v>3.05</v>
      </c>
      <c r="J316" s="6">
        <f t="shared" si="40"/>
        <v>3445046.6631700112</v>
      </c>
      <c r="K316" s="18">
        <f t="shared" si="40"/>
        <v>0.15</v>
      </c>
      <c r="L316" s="35">
        <f>Data!BN52</f>
        <v>2.8519919861854207E-2</v>
      </c>
      <c r="Q316" s="21">
        <v>0</v>
      </c>
      <c r="R316" s="21">
        <v>0</v>
      </c>
      <c r="S316" s="21">
        <v>0</v>
      </c>
      <c r="T316" s="21">
        <v>0</v>
      </c>
      <c r="U316" s="21">
        <v>0</v>
      </c>
      <c r="V316" s="21">
        <v>0</v>
      </c>
      <c r="W316" s="21">
        <v>0</v>
      </c>
      <c r="X316" s="21">
        <v>0</v>
      </c>
      <c r="Y316" s="21">
        <v>8366.7148327011455</v>
      </c>
      <c r="Z316" s="21">
        <v>0</v>
      </c>
      <c r="AA316" s="21">
        <v>0</v>
      </c>
      <c r="AB316" s="21">
        <v>0</v>
      </c>
      <c r="AC316" s="21">
        <v>0</v>
      </c>
      <c r="AD316" s="21">
        <v>1.2709212205551027E-6</v>
      </c>
      <c r="AE316" s="21">
        <v>4.1016515178916583E-6</v>
      </c>
      <c r="AF316" s="21">
        <v>6.3759917896158509</v>
      </c>
      <c r="AG316" s="21">
        <v>14.879857622136125</v>
      </c>
      <c r="AH316" s="21">
        <v>337.27726819611524</v>
      </c>
      <c r="AI316" s="21">
        <v>0</v>
      </c>
      <c r="AJ316" s="21">
        <v>0</v>
      </c>
      <c r="AK316" s="21">
        <v>0</v>
      </c>
      <c r="AL316" s="21">
        <v>0</v>
      </c>
      <c r="AM316" s="21">
        <v>2.7561888770862007E-5</v>
      </c>
      <c r="AN316" s="21">
        <v>8.8950645472416029E-5</v>
      </c>
      <c r="AO316" s="21">
        <v>138.27322548959063</v>
      </c>
      <c r="AP316" s="21">
        <v>322.69268470350312</v>
      </c>
      <c r="AQ316" s="21">
        <v>-1052.336568640616</v>
      </c>
    </row>
    <row r="317" spans="1:43" x14ac:dyDescent="0.25">
      <c r="A317" s="17" t="s">
        <v>294</v>
      </c>
      <c r="B317" s="8" t="s">
        <v>40</v>
      </c>
      <c r="C317" s="8" t="s">
        <v>63</v>
      </c>
      <c r="E317" s="8" t="str">
        <f t="shared" si="32"/>
        <v>FiFi-display.fifi</v>
      </c>
      <c r="F317" s="21">
        <f t="shared" si="41"/>
        <v>415829.06386048801</v>
      </c>
      <c r="G317" s="19">
        <f t="shared" si="41"/>
        <v>6.129014958880469</v>
      </c>
      <c r="H317" s="18">
        <f t="shared" si="33"/>
        <v>1.3595575351387496E-2</v>
      </c>
      <c r="I317" s="6">
        <f t="shared" si="33"/>
        <v>3.05</v>
      </c>
      <c r="J317" s="6">
        <f t="shared" si="40"/>
        <v>3445046.6631700112</v>
      </c>
      <c r="K317" s="18">
        <f t="shared" si="40"/>
        <v>0.15</v>
      </c>
      <c r="L317" s="35">
        <f>Data!BN53</f>
        <v>2.8519919861854207E-2</v>
      </c>
      <c r="Q317" s="21">
        <v>0</v>
      </c>
      <c r="R317" s="21">
        <v>0</v>
      </c>
      <c r="S317" s="21">
        <v>0</v>
      </c>
      <c r="T317" s="21">
        <v>0</v>
      </c>
      <c r="U317" s="21">
        <v>0</v>
      </c>
      <c r="V317" s="21">
        <v>2511.4345328658405</v>
      </c>
      <c r="W317" s="21">
        <v>13137.418916507651</v>
      </c>
      <c r="X317" s="21">
        <v>22704.914076056568</v>
      </c>
      <c r="Y317" s="21">
        <v>30019.377528225548</v>
      </c>
      <c r="Z317" s="21">
        <v>0</v>
      </c>
      <c r="AA317" s="21">
        <v>0</v>
      </c>
      <c r="AB317" s="21">
        <v>0</v>
      </c>
      <c r="AC317" s="21">
        <v>0</v>
      </c>
      <c r="AD317" s="21">
        <v>2.7785577661890406E-7</v>
      </c>
      <c r="AE317" s="21">
        <v>142.67641912506804</v>
      </c>
      <c r="AF317" s="21">
        <v>708.78740184296282</v>
      </c>
      <c r="AG317" s="21">
        <v>1169.0593432753556</v>
      </c>
      <c r="AH317" s="21">
        <v>1544.8240046344165</v>
      </c>
      <c r="AI317" s="21">
        <v>0</v>
      </c>
      <c r="AJ317" s="21">
        <v>0</v>
      </c>
      <c r="AK317" s="21">
        <v>0</v>
      </c>
      <c r="AL317" s="21">
        <v>0</v>
      </c>
      <c r="AM317" s="21">
        <v>5.1940957444912704E-6</v>
      </c>
      <c r="AN317" s="21">
        <v>155.68648378013586</v>
      </c>
      <c r="AO317" s="21">
        <v>112.29527860505004</v>
      </c>
      <c r="AP317" s="21">
        <v>-851.10835765798765</v>
      </c>
      <c r="AQ317" s="21">
        <v>-1141.2167568375407</v>
      </c>
    </row>
    <row r="318" spans="1:43" x14ac:dyDescent="0.25">
      <c r="A318" s="17" t="s">
        <v>295</v>
      </c>
      <c r="B318" s="8" t="s">
        <v>40</v>
      </c>
      <c r="C318" s="8" t="s">
        <v>63</v>
      </c>
      <c r="E318" s="8" t="str">
        <f t="shared" si="32"/>
        <v>FiFi-display.fifi</v>
      </c>
      <c r="F318" s="21">
        <f t="shared" si="41"/>
        <v>393432.46859552251</v>
      </c>
      <c r="G318" s="19">
        <f t="shared" si="41"/>
        <v>6.2941960634324765</v>
      </c>
      <c r="H318" s="18">
        <f t="shared" si="33"/>
        <v>1.3595575351387496E-2</v>
      </c>
      <c r="I318" s="6">
        <f t="shared" si="33"/>
        <v>3.05</v>
      </c>
      <c r="J318" s="6">
        <f t="shared" si="40"/>
        <v>3445046.6631700112</v>
      </c>
      <c r="K318" s="18">
        <f t="shared" si="40"/>
        <v>0.15</v>
      </c>
      <c r="L318" s="35">
        <f>Data!BN54</f>
        <v>2.8519919861854207E-2</v>
      </c>
      <c r="Q318" s="21">
        <v>0</v>
      </c>
      <c r="R318" s="21">
        <v>0</v>
      </c>
      <c r="S318" s="21">
        <v>0</v>
      </c>
      <c r="T318" s="21">
        <v>0</v>
      </c>
      <c r="U318" s="21">
        <v>0</v>
      </c>
      <c r="V318" s="21">
        <v>0</v>
      </c>
      <c r="W318" s="21">
        <v>8360.582027170045</v>
      </c>
      <c r="X318" s="21">
        <v>16520.491388509956</v>
      </c>
      <c r="Y318" s="21">
        <v>23829.21056384813</v>
      </c>
      <c r="Z318" s="21">
        <v>0</v>
      </c>
      <c r="AA318" s="21">
        <v>0</v>
      </c>
      <c r="AB318" s="21">
        <v>0</v>
      </c>
      <c r="AC318" s="21">
        <v>0</v>
      </c>
      <c r="AD318" s="21">
        <v>3.9433535782786049E-8</v>
      </c>
      <c r="AE318" s="21">
        <v>20.469403758774497</v>
      </c>
      <c r="AF318" s="21">
        <v>534.05628024356508</v>
      </c>
      <c r="AG318" s="21">
        <v>982.24915055530255</v>
      </c>
      <c r="AH318" s="21">
        <v>1348.1526305660827</v>
      </c>
      <c r="AI318" s="21">
        <v>0</v>
      </c>
      <c r="AJ318" s="21">
        <v>0</v>
      </c>
      <c r="AK318" s="21">
        <v>0</v>
      </c>
      <c r="AL318" s="21">
        <v>0</v>
      </c>
      <c r="AM318" s="21">
        <v>7.5701733735826869E-7</v>
      </c>
      <c r="AN318" s="21">
        <v>392.95724370582957</v>
      </c>
      <c r="AO318" s="21">
        <v>1891.8555299492928</v>
      </c>
      <c r="AP318" s="21">
        <v>2336.0382585320367</v>
      </c>
      <c r="AQ318" s="21">
        <v>2051.6772258081583</v>
      </c>
    </row>
    <row r="319" spans="1:43" x14ac:dyDescent="0.25">
      <c r="A319" s="17" t="s">
        <v>296</v>
      </c>
      <c r="B319" s="8" t="s">
        <v>40</v>
      </c>
      <c r="C319" s="8" t="s">
        <v>63</v>
      </c>
      <c r="E319" s="8" t="str">
        <f t="shared" si="32"/>
        <v>FiFi-display.fifi</v>
      </c>
      <c r="F319" s="21">
        <f t="shared" si="41"/>
        <v>228081.015200244</v>
      </c>
      <c r="G319" s="19">
        <f t="shared" si="41"/>
        <v>7.9971814637423746</v>
      </c>
      <c r="H319" s="18">
        <f t="shared" si="33"/>
        <v>1.3595575351387496E-2</v>
      </c>
      <c r="I319" s="6">
        <f t="shared" si="33"/>
        <v>3.05</v>
      </c>
      <c r="J319" s="6">
        <f t="shared" si="40"/>
        <v>3445046.6631700112</v>
      </c>
      <c r="K319" s="18">
        <f t="shared" si="40"/>
        <v>0.15</v>
      </c>
      <c r="L319" s="35">
        <f>Data!BN55</f>
        <v>3.3752932680543052E-2</v>
      </c>
      <c r="Q319" s="21">
        <v>0</v>
      </c>
      <c r="R319" s="21">
        <v>0</v>
      </c>
      <c r="S319" s="21">
        <v>0</v>
      </c>
      <c r="T319" s="21">
        <v>0</v>
      </c>
      <c r="U319" s="21">
        <v>0</v>
      </c>
      <c r="V319" s="21">
        <v>0</v>
      </c>
      <c r="W319" s="21">
        <v>0</v>
      </c>
      <c r="X319" s="21">
        <v>0</v>
      </c>
      <c r="Y319" s="21">
        <v>0</v>
      </c>
      <c r="Z319" s="21">
        <v>0</v>
      </c>
      <c r="AA319" s="21">
        <v>0</v>
      </c>
      <c r="AB319" s="21">
        <v>0</v>
      </c>
      <c r="AC319" s="21">
        <v>0</v>
      </c>
      <c r="AD319" s="21">
        <v>3.4289116633416615E-9</v>
      </c>
      <c r="AE319" s="21">
        <v>1.7828829054135145</v>
      </c>
      <c r="AF319" s="21">
        <v>48.54185284143572</v>
      </c>
      <c r="AG319" s="21">
        <v>92.950760919124335</v>
      </c>
      <c r="AH319" s="21">
        <v>132.1784038841665</v>
      </c>
      <c r="AI319" s="21">
        <v>0</v>
      </c>
      <c r="AJ319" s="21">
        <v>0</v>
      </c>
      <c r="AK319" s="21">
        <v>0</v>
      </c>
      <c r="AL319" s="21">
        <v>0</v>
      </c>
      <c r="AM319" s="21">
        <v>8.3635967824402194E-8</v>
      </c>
      <c r="AN319" s="21">
        <v>43.487016275748118</v>
      </c>
      <c r="AO319" s="21">
        <v>1184.0039175656816</v>
      </c>
      <c r="AP319" s="21">
        <v>2267.1995119026692</v>
      </c>
      <c r="AQ319" s="21">
        <v>3224.0167784210034</v>
      </c>
    </row>
    <row r="320" spans="1:43" x14ac:dyDescent="0.25">
      <c r="A320" s="17" t="s">
        <v>297</v>
      </c>
      <c r="B320" s="8" t="s">
        <v>40</v>
      </c>
      <c r="C320" s="8" t="s">
        <v>63</v>
      </c>
      <c r="E320" s="8" t="str">
        <f t="shared" si="32"/>
        <v>FiFi-display.fifi</v>
      </c>
      <c r="F320" s="21">
        <f t="shared" si="41"/>
        <v>317634.99002545653</v>
      </c>
      <c r="G320" s="19">
        <f t="shared" si="41"/>
        <v>6.7548152855074779</v>
      </c>
      <c r="H320" s="18">
        <f t="shared" si="33"/>
        <v>1.3595575351387496E-2</v>
      </c>
      <c r="I320" s="6">
        <f t="shared" si="33"/>
        <v>3.05</v>
      </c>
      <c r="J320" s="6">
        <f t="shared" si="40"/>
        <v>3445046.6631700112</v>
      </c>
      <c r="K320" s="18">
        <f t="shared" si="40"/>
        <v>0.15</v>
      </c>
      <c r="L320" s="35">
        <f>Data!BN56</f>
        <v>3.3752932680543052E-2</v>
      </c>
      <c r="Q320" s="21">
        <v>0</v>
      </c>
      <c r="R320" s="21">
        <v>0</v>
      </c>
      <c r="S320" s="21">
        <v>0</v>
      </c>
      <c r="T320" s="21">
        <v>0</v>
      </c>
      <c r="U320" s="21">
        <v>0</v>
      </c>
      <c r="V320" s="21">
        <v>0</v>
      </c>
      <c r="W320" s="21">
        <v>0</v>
      </c>
      <c r="X320" s="21">
        <v>0</v>
      </c>
      <c r="Y320" s="21">
        <v>0</v>
      </c>
      <c r="Z320" s="21">
        <v>0</v>
      </c>
      <c r="AA320" s="21">
        <v>0</v>
      </c>
      <c r="AB320" s="21">
        <v>0</v>
      </c>
      <c r="AC320" s="21">
        <v>0</v>
      </c>
      <c r="AD320" s="21">
        <v>7.1628648335383352E-10</v>
      </c>
      <c r="AE320" s="21">
        <v>0.37252843471454211</v>
      </c>
      <c r="AF320" s="21">
        <v>10.20832826694271</v>
      </c>
      <c r="AG320" s="21">
        <v>19.669094790545014</v>
      </c>
      <c r="AH320" s="21">
        <v>28.125334112083781</v>
      </c>
      <c r="AI320" s="21">
        <v>0</v>
      </c>
      <c r="AJ320" s="21">
        <v>0</v>
      </c>
      <c r="AK320" s="21">
        <v>0</v>
      </c>
      <c r="AL320" s="21">
        <v>0</v>
      </c>
      <c r="AM320" s="21">
        <v>1.4757067804010659E-8</v>
      </c>
      <c r="AN320" s="21">
        <v>7.6749003335426886</v>
      </c>
      <c r="AO320" s="21">
        <v>210.31388404191915</v>
      </c>
      <c r="AP320" s="21">
        <v>405.22636153697027</v>
      </c>
      <c r="AQ320" s="21">
        <v>579.44338214944059</v>
      </c>
    </row>
    <row r="321" spans="1:43" x14ac:dyDescent="0.25">
      <c r="A321" s="17" t="s">
        <v>298</v>
      </c>
      <c r="B321" s="8" t="s">
        <v>40</v>
      </c>
      <c r="C321" s="8" t="s">
        <v>63</v>
      </c>
      <c r="E321" s="8" t="str">
        <f t="shared" si="32"/>
        <v>FiFi-display.fifi</v>
      </c>
      <c r="F321" s="21">
        <f t="shared" si="41"/>
        <v>322486.62248072354</v>
      </c>
      <c r="G321" s="19">
        <f t="shared" si="41"/>
        <v>6.9739033911176911</v>
      </c>
      <c r="H321" s="18">
        <f t="shared" si="33"/>
        <v>1.3595575351387496E-2</v>
      </c>
      <c r="I321" s="6">
        <f t="shared" si="33"/>
        <v>3.05</v>
      </c>
      <c r="J321" s="6">
        <f t="shared" si="40"/>
        <v>3445046.6631700112</v>
      </c>
      <c r="K321" s="18">
        <f t="shared" si="40"/>
        <v>0.15</v>
      </c>
      <c r="L321" s="35">
        <f>Data!BN57</f>
        <v>3.3752932680543052E-2</v>
      </c>
      <c r="Q321" s="21">
        <v>0</v>
      </c>
      <c r="R321" s="21">
        <v>0</v>
      </c>
      <c r="S321" s="21">
        <v>0</v>
      </c>
      <c r="T321" s="21">
        <v>0</v>
      </c>
      <c r="U321" s="21">
        <v>0</v>
      </c>
      <c r="V321" s="21">
        <v>0</v>
      </c>
      <c r="W321" s="21">
        <v>0</v>
      </c>
      <c r="X321" s="21">
        <v>0</v>
      </c>
      <c r="Y321" s="21">
        <v>2867.5068526979221</v>
      </c>
      <c r="Z321" s="21">
        <v>0</v>
      </c>
      <c r="AA321" s="21">
        <v>0</v>
      </c>
      <c r="AB321" s="21">
        <v>0</v>
      </c>
      <c r="AC321" s="21">
        <v>0</v>
      </c>
      <c r="AD321" s="21">
        <v>1.0903540552312274E-10</v>
      </c>
      <c r="AE321" s="21">
        <v>5.6734858484578397E-2</v>
      </c>
      <c r="AF321" s="21">
        <v>1.5562020633031144</v>
      </c>
      <c r="AG321" s="21">
        <v>3.0012434990957506</v>
      </c>
      <c r="AH321" s="21">
        <v>110.98854632909197</v>
      </c>
      <c r="AI321" s="21">
        <v>0</v>
      </c>
      <c r="AJ321" s="21">
        <v>0</v>
      </c>
      <c r="AK321" s="21">
        <v>0</v>
      </c>
      <c r="AL321" s="21">
        <v>0</v>
      </c>
      <c r="AM321" s="21">
        <v>2.3192272722052752E-9</v>
      </c>
      <c r="AN321" s="21">
        <v>1.20677343703956</v>
      </c>
      <c r="AO321" s="21">
        <v>33.101048681928511</v>
      </c>
      <c r="AP321" s="21">
        <v>63.837665758537035</v>
      </c>
      <c r="AQ321" s="21">
        <v>-506.73548385790582</v>
      </c>
    </row>
    <row r="322" spans="1:43" x14ac:dyDescent="0.25">
      <c r="A322" s="17" t="s">
        <v>299</v>
      </c>
      <c r="B322" s="8" t="s">
        <v>40</v>
      </c>
      <c r="C322" s="8" t="s">
        <v>63</v>
      </c>
      <c r="E322" s="8" t="str">
        <f t="shared" si="32"/>
        <v>FiFi-display.fifi</v>
      </c>
      <c r="F322" s="21">
        <f t="shared" si="41"/>
        <v>401386.27962260752</v>
      </c>
      <c r="G322" s="19">
        <f t="shared" si="41"/>
        <v>6.2238891290728731</v>
      </c>
      <c r="H322" s="18">
        <f t="shared" si="33"/>
        <v>1.3595575351387496E-2</v>
      </c>
      <c r="I322" s="6">
        <f t="shared" si="33"/>
        <v>3.05</v>
      </c>
      <c r="J322" s="6">
        <f t="shared" si="40"/>
        <v>3445046.6631700112</v>
      </c>
      <c r="K322" s="18">
        <f t="shared" si="40"/>
        <v>0.15</v>
      </c>
      <c r="L322" s="35">
        <f>Data!BN58</f>
        <v>3.3752932680543052E-2</v>
      </c>
      <c r="Q322" s="21">
        <v>0</v>
      </c>
      <c r="R322" s="21">
        <v>0</v>
      </c>
      <c r="S322" s="21">
        <v>0</v>
      </c>
      <c r="T322" s="21">
        <v>0</v>
      </c>
      <c r="U322" s="21">
        <v>0</v>
      </c>
      <c r="V322" s="21">
        <v>0</v>
      </c>
      <c r="W322" s="21">
        <v>0</v>
      </c>
      <c r="X322" s="21">
        <v>5012.4308459222511</v>
      </c>
      <c r="Y322" s="21">
        <v>14753.365209948945</v>
      </c>
      <c r="Z322" s="21">
        <v>0</v>
      </c>
      <c r="AA322" s="21">
        <v>0</v>
      </c>
      <c r="AB322" s="21">
        <v>0</v>
      </c>
      <c r="AC322" s="21">
        <v>0</v>
      </c>
      <c r="AD322" s="21">
        <v>2.0599148156903067E-11</v>
      </c>
      <c r="AE322" s="21">
        <v>1.0592401711351817E-2</v>
      </c>
      <c r="AF322" s="21">
        <v>0.29058526478735403</v>
      </c>
      <c r="AG322" s="21">
        <v>230.7738217510707</v>
      </c>
      <c r="AH322" s="21">
        <v>668.70839447400556</v>
      </c>
      <c r="AI322" s="21">
        <v>0</v>
      </c>
      <c r="AJ322" s="21">
        <v>0</v>
      </c>
      <c r="AK322" s="21">
        <v>0</v>
      </c>
      <c r="AL322" s="21">
        <v>0</v>
      </c>
      <c r="AM322" s="21">
        <v>3.9103078355982698E-10</v>
      </c>
      <c r="AN322" s="21">
        <v>0.20107409827926914</v>
      </c>
      <c r="AO322" s="21">
        <v>5.5161399352652634</v>
      </c>
      <c r="AP322" s="21">
        <v>-631.68327048542778</v>
      </c>
      <c r="AQ322" s="21">
        <v>-2059.3661439450061</v>
      </c>
    </row>
    <row r="323" spans="1:43" x14ac:dyDescent="0.25">
      <c r="A323" s="17" t="s">
        <v>300</v>
      </c>
      <c r="B323" s="8" t="s">
        <v>40</v>
      </c>
      <c r="C323" s="8" t="s">
        <v>63</v>
      </c>
      <c r="E323" s="8" t="str">
        <f t="shared" si="32"/>
        <v>FiFi-display.fifi</v>
      </c>
      <c r="F323" s="21">
        <f t="shared" si="41"/>
        <v>309588.89609523199</v>
      </c>
      <c r="G323" s="19">
        <f t="shared" si="41"/>
        <v>6.9990429098927924</v>
      </c>
      <c r="H323" s="18">
        <f t="shared" si="33"/>
        <v>1.3595575351387496E-2</v>
      </c>
      <c r="I323" s="6">
        <f t="shared" si="33"/>
        <v>3.05</v>
      </c>
      <c r="J323" s="6">
        <f t="shared" si="40"/>
        <v>3445046.6631700112</v>
      </c>
      <c r="K323" s="18">
        <f t="shared" si="40"/>
        <v>0.15</v>
      </c>
      <c r="L323" s="35">
        <f>Data!BN59</f>
        <v>2.904322114372309E-2</v>
      </c>
      <c r="Q323" s="21">
        <v>0</v>
      </c>
      <c r="R323" s="21">
        <v>0</v>
      </c>
      <c r="S323" s="21">
        <v>0</v>
      </c>
      <c r="T323" s="21">
        <v>0</v>
      </c>
      <c r="U323" s="21">
        <v>0</v>
      </c>
      <c r="V323" s="21">
        <v>0</v>
      </c>
      <c r="W323" s="21">
        <v>0</v>
      </c>
      <c r="X323" s="21">
        <v>4473.4170465499537</v>
      </c>
      <c r="Y323" s="21">
        <v>11916.25062735211</v>
      </c>
      <c r="Z323" s="21">
        <v>0</v>
      </c>
      <c r="AA323" s="21">
        <v>0</v>
      </c>
      <c r="AB323" s="21">
        <v>0</v>
      </c>
      <c r="AC323" s="21">
        <v>0</v>
      </c>
      <c r="AD323" s="21">
        <v>2.3364860961636596E-12</v>
      </c>
      <c r="AE323" s="21">
        <v>1.2254875756720605E-3</v>
      </c>
      <c r="AF323" s="21">
        <v>3.3619985997454103E-2</v>
      </c>
      <c r="AG323" s="21">
        <v>210.04224440787792</v>
      </c>
      <c r="AH323" s="21">
        <v>545.13546298239362</v>
      </c>
      <c r="AI323" s="21">
        <v>0</v>
      </c>
      <c r="AJ323" s="21">
        <v>0</v>
      </c>
      <c r="AK323" s="21">
        <v>0</v>
      </c>
      <c r="AL323" s="21">
        <v>0</v>
      </c>
      <c r="AM323" s="21">
        <v>4.9877157658522919E-11</v>
      </c>
      <c r="AN323" s="21">
        <v>2.6160582389391188E-2</v>
      </c>
      <c r="AO323" s="21">
        <v>0.71768856010983706</v>
      </c>
      <c r="AP323" s="21">
        <v>10.371732027873804</v>
      </c>
      <c r="AQ323" s="21">
        <v>-279.19981114206894</v>
      </c>
    </row>
    <row r="324" spans="1:43" x14ac:dyDescent="0.25">
      <c r="A324" s="17" t="s">
        <v>301</v>
      </c>
      <c r="B324" s="8" t="s">
        <v>40</v>
      </c>
      <c r="C324" s="8" t="s">
        <v>63</v>
      </c>
      <c r="E324" s="8" t="str">
        <f t="shared" si="32"/>
        <v>FiFi-display.fifi</v>
      </c>
      <c r="F324" s="21">
        <f t="shared" si="41"/>
        <v>309968.77520157403</v>
      </c>
      <c r="G324" s="19">
        <f t="shared" si="41"/>
        <v>6.9767010399881384</v>
      </c>
      <c r="H324" s="18">
        <f t="shared" si="33"/>
        <v>1.3595575351387496E-2</v>
      </c>
      <c r="I324" s="6">
        <f t="shared" si="33"/>
        <v>3.05</v>
      </c>
      <c r="J324" s="6">
        <f t="shared" si="40"/>
        <v>3445046.6631700112</v>
      </c>
      <c r="K324" s="18">
        <f t="shared" si="40"/>
        <v>0.15</v>
      </c>
      <c r="L324" s="35">
        <f>Data!BN60</f>
        <v>2.904322114372309E-2</v>
      </c>
      <c r="Q324" s="21">
        <v>0</v>
      </c>
      <c r="R324" s="21">
        <v>0</v>
      </c>
      <c r="S324" s="21">
        <v>0</v>
      </c>
      <c r="T324" s="21">
        <v>0</v>
      </c>
      <c r="U324" s="21">
        <v>0</v>
      </c>
      <c r="V324" s="21">
        <v>0</v>
      </c>
      <c r="W324" s="21">
        <v>0</v>
      </c>
      <c r="X324" s="21">
        <v>4156.420216415765</v>
      </c>
      <c r="Y324" s="21">
        <v>11599.254040196933</v>
      </c>
      <c r="Z324" s="21">
        <v>0</v>
      </c>
      <c r="AA324" s="21">
        <v>0</v>
      </c>
      <c r="AB324" s="21">
        <v>0</v>
      </c>
      <c r="AC324" s="21">
        <v>0</v>
      </c>
      <c r="AD324" s="21">
        <v>4.6787061334433346E-13</v>
      </c>
      <c r="AE324" s="21">
        <v>1.8404871808836866E-4</v>
      </c>
      <c r="AF324" s="21">
        <v>5.0492030192634662E-3</v>
      </c>
      <c r="AG324" s="21">
        <v>202.40065906431886</v>
      </c>
      <c r="AH324" s="21">
        <v>538.5669750412618</v>
      </c>
      <c r="AI324" s="21">
        <v>0</v>
      </c>
      <c r="AJ324" s="21">
        <v>0</v>
      </c>
      <c r="AK324" s="21">
        <v>0</v>
      </c>
      <c r="AL324" s="21">
        <v>0</v>
      </c>
      <c r="AM324" s="21">
        <v>9.9557898538328624E-12</v>
      </c>
      <c r="AN324" s="21">
        <v>3.9163612928315959E-3</v>
      </c>
      <c r="AO324" s="21">
        <v>0.10744167886460033</v>
      </c>
      <c r="AP324" s="21">
        <v>150.45089377860404</v>
      </c>
      <c r="AQ324" s="21">
        <v>-139.12067683234091</v>
      </c>
    </row>
    <row r="325" spans="1:43" x14ac:dyDescent="0.25">
      <c r="A325" s="17" t="s">
        <v>272</v>
      </c>
      <c r="B325" s="8" t="s">
        <v>40</v>
      </c>
      <c r="C325" s="8" t="s">
        <v>63</v>
      </c>
      <c r="E325" s="8" t="str">
        <f t="shared" si="32"/>
        <v>FiFi-display.fifi</v>
      </c>
      <c r="F325" s="21">
        <f t="shared" si="41"/>
        <v>454180.53004536044</v>
      </c>
      <c r="G325" s="19">
        <f t="shared" si="41"/>
        <v>6.0080329106190753</v>
      </c>
      <c r="H325" s="18">
        <f t="shared" si="33"/>
        <v>1.3595575351387496E-2</v>
      </c>
      <c r="I325" s="6">
        <f t="shared" si="33"/>
        <v>3.05</v>
      </c>
      <c r="J325" s="6">
        <f t="shared" si="40"/>
        <v>3445046.6631700112</v>
      </c>
      <c r="K325" s="18">
        <f t="shared" si="40"/>
        <v>0.15</v>
      </c>
      <c r="L325" s="35">
        <f>Data!BN61</f>
        <v>2.904322114372309E-2</v>
      </c>
      <c r="Q325" s="21">
        <v>0</v>
      </c>
      <c r="R325" s="21">
        <v>0</v>
      </c>
      <c r="S325" s="21">
        <v>0</v>
      </c>
      <c r="T325" s="21">
        <v>0</v>
      </c>
      <c r="U325" s="21">
        <v>0</v>
      </c>
      <c r="V325" s="21">
        <v>7570.474886285836</v>
      </c>
      <c r="W325" s="21">
        <v>18416.097736837233</v>
      </c>
      <c r="X325" s="21">
        <v>27453.451477913986</v>
      </c>
      <c r="Y325" s="21">
        <v>34896.26744445158</v>
      </c>
      <c r="Z325" s="21">
        <v>0</v>
      </c>
      <c r="AA325" s="21">
        <v>0</v>
      </c>
      <c r="AB325" s="21">
        <v>0</v>
      </c>
      <c r="AC325" s="21">
        <v>0</v>
      </c>
      <c r="AD325" s="21">
        <v>0</v>
      </c>
      <c r="AE325" s="21">
        <v>449.96938227035804</v>
      </c>
      <c r="AF325" s="21">
        <v>1038.075909447721</v>
      </c>
      <c r="AG325" s="21">
        <v>1516.231579558869</v>
      </c>
      <c r="AH325" s="21">
        <v>1906.5962102651886</v>
      </c>
      <c r="AI325" s="21">
        <v>0</v>
      </c>
      <c r="AJ325" s="21">
        <v>0</v>
      </c>
      <c r="AK325" s="21">
        <v>0</v>
      </c>
      <c r="AL325" s="21">
        <v>0</v>
      </c>
      <c r="AM325" s="21">
        <v>0</v>
      </c>
      <c r="AN325" s="21">
        <v>674.98922894046518</v>
      </c>
      <c r="AO325" s="21">
        <v>606.12465759510451</v>
      </c>
      <c r="AP325" s="21">
        <v>330.73467392038583</v>
      </c>
      <c r="AQ325" s="21">
        <v>41.155530079740856</v>
      </c>
    </row>
    <row r="326" spans="1:43" x14ac:dyDescent="0.25">
      <c r="A326" s="17" t="s">
        <v>273</v>
      </c>
      <c r="B326" s="8" t="s">
        <v>40</v>
      </c>
      <c r="C326" s="8" t="s">
        <v>63</v>
      </c>
      <c r="E326" s="8" t="str">
        <f t="shared" si="32"/>
        <v>FiFi-display.fifi</v>
      </c>
      <c r="F326" s="21">
        <f t="shared" si="41"/>
        <v>455011.73547455797</v>
      </c>
      <c r="G326" s="19">
        <f t="shared" si="41"/>
        <v>6.0449284141776669</v>
      </c>
      <c r="H326" s="18">
        <f t="shared" si="33"/>
        <v>1.3595575351387496E-2</v>
      </c>
      <c r="I326" s="6">
        <f t="shared" si="33"/>
        <v>3.05</v>
      </c>
      <c r="J326" s="6">
        <f t="shared" si="40"/>
        <v>3445046.6631700112</v>
      </c>
      <c r="K326" s="18">
        <f t="shared" si="40"/>
        <v>0.15</v>
      </c>
      <c r="L326" s="35">
        <f>Data!BN62</f>
        <v>2.904322114372309E-2</v>
      </c>
      <c r="Q326" s="21">
        <v>0</v>
      </c>
      <c r="R326" s="21">
        <v>0</v>
      </c>
      <c r="S326" s="21">
        <v>0</v>
      </c>
      <c r="T326" s="21">
        <v>0</v>
      </c>
      <c r="U326" s="21">
        <v>0</v>
      </c>
      <c r="V326" s="21">
        <v>7230.4195985033293</v>
      </c>
      <c r="W326" s="21">
        <v>16449.212625431501</v>
      </c>
      <c r="X326" s="21">
        <v>24758.848505238402</v>
      </c>
      <c r="Y326" s="21">
        <v>32201.666537197169</v>
      </c>
      <c r="Z326" s="21">
        <v>0</v>
      </c>
      <c r="AA326" s="21">
        <v>0</v>
      </c>
      <c r="AB326" s="21">
        <v>0</v>
      </c>
      <c r="AC326" s="21">
        <v>0</v>
      </c>
      <c r="AD326" s="21">
        <v>0</v>
      </c>
      <c r="AE326" s="21">
        <v>496.21250533747974</v>
      </c>
      <c r="AF326" s="21">
        <v>1080.7294027965249</v>
      </c>
      <c r="AG326" s="21">
        <v>1555.9666187422183</v>
      </c>
      <c r="AH326" s="21">
        <v>1943.9485934920424</v>
      </c>
      <c r="AI326" s="21">
        <v>0</v>
      </c>
      <c r="AJ326" s="21">
        <v>0</v>
      </c>
      <c r="AK326" s="21">
        <v>0</v>
      </c>
      <c r="AL326" s="21">
        <v>0</v>
      </c>
      <c r="AM326" s="21">
        <v>0</v>
      </c>
      <c r="AN326" s="21">
        <v>1918.2660741003656</v>
      </c>
      <c r="AO326" s="21">
        <v>3476.2295933245186</v>
      </c>
      <c r="AP326" s="21">
        <v>3928.557311459288</v>
      </c>
      <c r="AQ326" s="21">
        <v>3638.9752327301394</v>
      </c>
    </row>
    <row r="327" spans="1:43" x14ac:dyDescent="0.25">
      <c r="A327" s="17" t="s">
        <v>274</v>
      </c>
      <c r="B327" s="8" t="s">
        <v>40</v>
      </c>
      <c r="C327" s="8" t="s">
        <v>63</v>
      </c>
      <c r="E327" s="8" t="str">
        <f t="shared" si="32"/>
        <v>FiFi-display.fifi</v>
      </c>
      <c r="F327" s="21">
        <f t="shared" si="41"/>
        <v>290055.894256228</v>
      </c>
      <c r="G327" s="19">
        <f t="shared" si="41"/>
        <v>7.3475859223576458</v>
      </c>
      <c r="H327" s="18">
        <f t="shared" si="33"/>
        <v>1.3595575351387496E-2</v>
      </c>
      <c r="I327" s="6">
        <f t="shared" si="33"/>
        <v>3.05</v>
      </c>
      <c r="J327" s="6">
        <f t="shared" si="40"/>
        <v>3445046.6631700112</v>
      </c>
      <c r="K327" s="18">
        <f t="shared" si="40"/>
        <v>0.15</v>
      </c>
      <c r="L327" s="35">
        <f>Data!BN63</f>
        <v>2.904322114372309E-2</v>
      </c>
      <c r="Q327" s="21">
        <v>0</v>
      </c>
      <c r="R327" s="21">
        <v>0</v>
      </c>
      <c r="S327" s="21">
        <v>0</v>
      </c>
      <c r="T327" s="21">
        <v>0</v>
      </c>
      <c r="U327" s="21">
        <v>0</v>
      </c>
      <c r="V327" s="21">
        <v>0</v>
      </c>
      <c r="W327" s="21">
        <v>0</v>
      </c>
      <c r="X327" s="21">
        <v>0</v>
      </c>
      <c r="Y327" s="21">
        <v>6558.348434465126</v>
      </c>
      <c r="Z327" s="21">
        <v>0</v>
      </c>
      <c r="AA327" s="21">
        <v>0</v>
      </c>
      <c r="AB327" s="21">
        <v>0</v>
      </c>
      <c r="AC327" s="21">
        <v>0</v>
      </c>
      <c r="AD327" s="21">
        <v>0</v>
      </c>
      <c r="AE327" s="21">
        <v>49.150440890097933</v>
      </c>
      <c r="AF327" s="21">
        <v>111.95814808679</v>
      </c>
      <c r="AG327" s="21">
        <v>167.70325576050931</v>
      </c>
      <c r="AH327" s="21">
        <v>453.37510485964913</v>
      </c>
      <c r="AI327" s="21">
        <v>0</v>
      </c>
      <c r="AJ327" s="21">
        <v>0</v>
      </c>
      <c r="AK327" s="21">
        <v>0</v>
      </c>
      <c r="AL327" s="21">
        <v>0</v>
      </c>
      <c r="AM327" s="21">
        <v>0</v>
      </c>
      <c r="AN327" s="21">
        <v>1101.468117063353</v>
      </c>
      <c r="AO327" s="21">
        <v>2508.9974439659786</v>
      </c>
      <c r="AP327" s="21">
        <v>3758.2529475363585</v>
      </c>
      <c r="AQ327" s="21">
        <v>3601.8498064781197</v>
      </c>
    </row>
    <row r="328" spans="1:43" x14ac:dyDescent="0.25">
      <c r="A328" s="17" t="s">
        <v>275</v>
      </c>
      <c r="B328" s="8" t="s">
        <v>40</v>
      </c>
      <c r="C328" s="8" t="s">
        <v>63</v>
      </c>
      <c r="E328" s="8" t="str">
        <f t="shared" si="32"/>
        <v>FiFi-display.fifi</v>
      </c>
      <c r="F328" s="21">
        <f t="shared" si="41"/>
        <v>348451.97318493499</v>
      </c>
      <c r="G328" s="19">
        <f t="shared" si="41"/>
        <v>6.6816214516324974</v>
      </c>
      <c r="H328" s="18">
        <f t="shared" si="33"/>
        <v>1.3595575351387496E-2</v>
      </c>
      <c r="I328" s="6">
        <f t="shared" si="33"/>
        <v>3.05</v>
      </c>
      <c r="J328" s="6">
        <f t="shared" si="40"/>
        <v>3445046.6631700112</v>
      </c>
      <c r="K328" s="18">
        <f t="shared" si="40"/>
        <v>0.15</v>
      </c>
      <c r="L328" s="35">
        <f>Data!BN64</f>
        <v>2.5380112170640897E-2</v>
      </c>
      <c r="Q328" s="21">
        <v>0</v>
      </c>
      <c r="R328" s="21">
        <v>0</v>
      </c>
      <c r="S328" s="21">
        <v>0</v>
      </c>
      <c r="T328" s="21">
        <v>0</v>
      </c>
      <c r="U328" s="21">
        <v>0</v>
      </c>
      <c r="V328" s="21">
        <v>4360.3838659712819</v>
      </c>
      <c r="W328" s="21">
        <v>13624.859701457219</v>
      </c>
      <c r="X328" s="21">
        <v>21975.668203671179</v>
      </c>
      <c r="Y328" s="21">
        <v>28595.691888169888</v>
      </c>
      <c r="Z328" s="21">
        <v>0</v>
      </c>
      <c r="AA328" s="21">
        <v>0</v>
      </c>
      <c r="AB328" s="21">
        <v>0</v>
      </c>
      <c r="AC328" s="21">
        <v>0</v>
      </c>
      <c r="AD328" s="21">
        <v>0</v>
      </c>
      <c r="AE328" s="21">
        <v>238.92938977949174</v>
      </c>
      <c r="AF328" s="21">
        <v>701.0500669046221</v>
      </c>
      <c r="AG328" s="21">
        <v>1076.7737105918229</v>
      </c>
      <c r="AH328" s="21">
        <v>1383.5132855298798</v>
      </c>
      <c r="AI328" s="21">
        <v>0</v>
      </c>
      <c r="AJ328" s="21">
        <v>0</v>
      </c>
      <c r="AK328" s="21">
        <v>0</v>
      </c>
      <c r="AL328" s="21">
        <v>0</v>
      </c>
      <c r="AM328" s="21">
        <v>0</v>
      </c>
      <c r="AN328" s="21">
        <v>508.74512936586689</v>
      </c>
      <c r="AO328" s="21">
        <v>661.80135392265765</v>
      </c>
      <c r="AP328" s="21">
        <v>-32.155517776227498</v>
      </c>
      <c r="AQ328" s="21">
        <v>-401.1501441641376</v>
      </c>
    </row>
    <row r="329" spans="1:43" x14ac:dyDescent="0.25">
      <c r="A329" s="17" t="s">
        <v>276</v>
      </c>
      <c r="B329" s="8" t="s">
        <v>40</v>
      </c>
      <c r="C329" s="8" t="s">
        <v>63</v>
      </c>
      <c r="E329" s="8" t="str">
        <f t="shared" si="32"/>
        <v>FiFi-display.fifi</v>
      </c>
      <c r="F329" s="21">
        <f t="shared" si="41"/>
        <v>427408.08445701201</v>
      </c>
      <c r="G329" s="19">
        <f t="shared" si="41"/>
        <v>6.1680815445545676</v>
      </c>
      <c r="H329" s="18">
        <f t="shared" si="33"/>
        <v>1.3595575351387496E-2</v>
      </c>
      <c r="I329" s="6">
        <f t="shared" si="33"/>
        <v>3.05</v>
      </c>
      <c r="J329" s="6">
        <f t="shared" si="40"/>
        <v>3445046.6631700112</v>
      </c>
      <c r="K329" s="18">
        <f t="shared" si="40"/>
        <v>0.15</v>
      </c>
      <c r="L329" s="35">
        <f>Data!BN65</f>
        <v>2.5380112170640897E-2</v>
      </c>
      <c r="Q329" s="21">
        <v>0</v>
      </c>
      <c r="R329" s="21">
        <v>0</v>
      </c>
      <c r="S329" s="21">
        <v>0</v>
      </c>
      <c r="T329" s="21">
        <v>0</v>
      </c>
      <c r="U329" s="21">
        <v>4324.7264750691647</v>
      </c>
      <c r="V329" s="21">
        <v>14711.513733171845</v>
      </c>
      <c r="W329" s="21">
        <v>22767.564253349588</v>
      </c>
      <c r="X329" s="21">
        <v>30029.141557821149</v>
      </c>
      <c r="Y329" s="21">
        <v>36533.219350664353</v>
      </c>
      <c r="Z329" s="21">
        <v>0</v>
      </c>
      <c r="AA329" s="21">
        <v>0</v>
      </c>
      <c r="AB329" s="21">
        <v>0</v>
      </c>
      <c r="AC329" s="21">
        <v>0</v>
      </c>
      <c r="AD329" s="21">
        <v>280.42330070780736</v>
      </c>
      <c r="AE329" s="21">
        <v>937.85546386508474</v>
      </c>
      <c r="AF329" s="21">
        <v>1438.4499593162195</v>
      </c>
      <c r="AG329" s="21">
        <v>1845.4553507541711</v>
      </c>
      <c r="AH329" s="21">
        <v>2177.7327072686808</v>
      </c>
      <c r="AI329" s="21">
        <v>0</v>
      </c>
      <c r="AJ329" s="21">
        <v>0</v>
      </c>
      <c r="AK329" s="21">
        <v>0</v>
      </c>
      <c r="AL329" s="21">
        <v>0</v>
      </c>
      <c r="AM329" s="21">
        <v>950.77857149548709</v>
      </c>
      <c r="AN329" s="21">
        <v>2932.0316501121251</v>
      </c>
      <c r="AO329" s="21">
        <v>4293.4895194625205</v>
      </c>
      <c r="AP329" s="21">
        <v>4688.7616675520003</v>
      </c>
      <c r="AQ329" s="21">
        <v>4435.7010573998996</v>
      </c>
    </row>
    <row r="330" spans="1:43" x14ac:dyDescent="0.25">
      <c r="A330" s="17" t="s">
        <v>277</v>
      </c>
      <c r="B330" s="8" t="s">
        <v>40</v>
      </c>
      <c r="C330" s="8" t="s">
        <v>63</v>
      </c>
      <c r="E330" s="8" t="str">
        <f t="shared" si="32"/>
        <v>FiFi-display.fifi</v>
      </c>
      <c r="F330" s="21">
        <f t="shared" si="41"/>
        <v>330189.49929959601</v>
      </c>
      <c r="G330" s="19">
        <f t="shared" si="41"/>
        <v>6.4579352380155601</v>
      </c>
      <c r="H330" s="18">
        <f t="shared" si="33"/>
        <v>1.3595575351387496E-2</v>
      </c>
      <c r="I330" s="6">
        <f t="shared" si="33"/>
        <v>3.05</v>
      </c>
      <c r="J330" s="6">
        <f t="shared" si="40"/>
        <v>3445046.6631700112</v>
      </c>
      <c r="K330" s="18">
        <f t="shared" si="40"/>
        <v>0.15</v>
      </c>
      <c r="L330" s="35">
        <f>Data!BN66</f>
        <v>2.5380112170640897E-2</v>
      </c>
      <c r="Q330" s="21">
        <v>0</v>
      </c>
      <c r="R330" s="21">
        <v>0</v>
      </c>
      <c r="S330" s="21">
        <v>0</v>
      </c>
      <c r="T330" s="21">
        <v>0</v>
      </c>
      <c r="U330" s="21">
        <v>0</v>
      </c>
      <c r="V330" s="21">
        <v>0</v>
      </c>
      <c r="W330" s="21">
        <v>2588.0988866606276</v>
      </c>
      <c r="X330" s="21">
        <v>9849.6675170835497</v>
      </c>
      <c r="Y330" s="21">
        <v>16353.760777553465</v>
      </c>
      <c r="Z330" s="21">
        <v>0</v>
      </c>
      <c r="AA330" s="21">
        <v>0</v>
      </c>
      <c r="AB330" s="21">
        <v>0</v>
      </c>
      <c r="AC330" s="21">
        <v>0</v>
      </c>
      <c r="AD330" s="21">
        <v>33.182723536275667</v>
      </c>
      <c r="AE330" s="21">
        <v>116.97373258583262</v>
      </c>
      <c r="AF330" s="21">
        <v>312.94992779647527</v>
      </c>
      <c r="AG330" s="21">
        <v>701.68774724518278</v>
      </c>
      <c r="AH330" s="21">
        <v>1019.052415996895</v>
      </c>
      <c r="AI330" s="21">
        <v>0</v>
      </c>
      <c r="AJ330" s="21">
        <v>0</v>
      </c>
      <c r="AK330" s="21">
        <v>0</v>
      </c>
      <c r="AL330" s="21">
        <v>0</v>
      </c>
      <c r="AM330" s="21">
        <v>653.5902328356409</v>
      </c>
      <c r="AN330" s="21">
        <v>2303.9968082441851</v>
      </c>
      <c r="AO330" s="21">
        <v>3575.9827310157852</v>
      </c>
      <c r="AP330" s="21">
        <v>3971.2672714226374</v>
      </c>
      <c r="AQ330" s="21">
        <v>3718.2114677328154</v>
      </c>
    </row>
    <row r="332" spans="1:43" x14ac:dyDescent="0.25">
      <c r="A332" s="16" t="s">
        <v>328</v>
      </c>
      <c r="B332" s="8" t="s">
        <v>40</v>
      </c>
      <c r="C332" s="8" t="s">
        <v>64</v>
      </c>
      <c r="E332" s="8" t="str">
        <f>IF(RIGHT(A332,3)="old","Initial",B332&amp;"-"&amp;C332)</f>
        <v>Initial</v>
      </c>
      <c r="F332" s="21">
        <f>F266</f>
        <v>393432.46859552251</v>
      </c>
      <c r="G332" s="19">
        <f>G266</f>
        <v>6.2941960634324765</v>
      </c>
      <c r="H332" s="25">
        <f>VLOOKUP(C332,parms,3,FALSE)</f>
        <v>1.6495032356043775E-3</v>
      </c>
      <c r="I332" s="42">
        <f>VLOOKUP(C332,parms,8,FALSE)</f>
        <v>1.18</v>
      </c>
      <c r="J332" s="27">
        <f>VLOOKUP(C332,parms,4,FALSE)</f>
        <v>295274.89988850313</v>
      </c>
      <c r="K332" s="25">
        <f>VLOOKUP(C332,parms,6,FALSE)</f>
        <v>0.15</v>
      </c>
      <c r="L332" s="35">
        <f>Data!BO2</f>
        <v>2.0641875000000001E-2</v>
      </c>
      <c r="M332" s="39">
        <f>VLOOKUP(C332,Data!$CB$2:$EB$22,1+VALUE(MID(A332,6,2)),FALSE)</f>
        <v>0</v>
      </c>
      <c r="Q332" s="21">
        <v>0</v>
      </c>
      <c r="R332" s="21">
        <v>0</v>
      </c>
      <c r="S332" s="21">
        <v>0</v>
      </c>
      <c r="T332" s="21">
        <v>0</v>
      </c>
      <c r="U332" s="21">
        <v>0</v>
      </c>
      <c r="V332" s="21">
        <v>0</v>
      </c>
      <c r="W332" s="21">
        <v>0</v>
      </c>
      <c r="X332" s="21">
        <v>0</v>
      </c>
      <c r="Y332" s="21">
        <v>0</v>
      </c>
      <c r="Z332" s="21">
        <v>0</v>
      </c>
      <c r="AA332" s="21">
        <v>0</v>
      </c>
      <c r="AB332" s="21">
        <v>0</v>
      </c>
      <c r="AC332" s="21">
        <v>0</v>
      </c>
      <c r="AD332" s="21">
        <v>0</v>
      </c>
      <c r="AE332" s="21">
        <v>0</v>
      </c>
      <c r="AF332" s="21">
        <v>0</v>
      </c>
      <c r="AG332" s="21">
        <v>0</v>
      </c>
      <c r="AH332" s="21">
        <v>0</v>
      </c>
      <c r="AI332" s="21">
        <v>0</v>
      </c>
      <c r="AJ332" s="21">
        <v>0</v>
      </c>
      <c r="AK332" s="21">
        <v>0</v>
      </c>
      <c r="AL332" s="21">
        <v>0</v>
      </c>
      <c r="AM332" s="21">
        <v>0</v>
      </c>
      <c r="AN332" s="21">
        <v>0</v>
      </c>
      <c r="AO332" s="21">
        <v>0</v>
      </c>
      <c r="AP332" s="21">
        <v>0</v>
      </c>
      <c r="AQ332" s="21">
        <v>0</v>
      </c>
    </row>
    <row r="333" spans="1:43" x14ac:dyDescent="0.25">
      <c r="A333" s="16" t="s">
        <v>316</v>
      </c>
      <c r="B333" s="8" t="s">
        <v>40</v>
      </c>
      <c r="C333" s="8" t="s">
        <v>64</v>
      </c>
      <c r="E333" s="8" t="str">
        <f t="shared" ref="E333:E396" si="42">IF(RIGHT(A333,3)="old","Initial",B333&amp;"-"&amp;C333)</f>
        <v>Initial</v>
      </c>
      <c r="F333" s="21">
        <f>F267</f>
        <v>228081.015200244</v>
      </c>
      <c r="G333" s="19">
        <f>G267</f>
        <v>7.9971814637423746</v>
      </c>
      <c r="H333" s="18">
        <f t="shared" ref="H333:I396" si="43">H332</f>
        <v>1.6495032356043775E-3</v>
      </c>
      <c r="I333" s="6">
        <f>I332</f>
        <v>1.18</v>
      </c>
      <c r="J333" s="6">
        <f t="shared" ref="J333:K348" si="44">J332</f>
        <v>295274.89988850313</v>
      </c>
      <c r="K333" s="18">
        <f t="shared" si="44"/>
        <v>0.15</v>
      </c>
      <c r="L333" s="35">
        <f>Data!BO3</f>
        <v>2.4429374999999996E-2</v>
      </c>
      <c r="M333" s="39">
        <f>VLOOKUP(C333,Data!$CB$2:$EB$22,1+VALUE(MID(A333,6,2)),FALSE)</f>
        <v>0</v>
      </c>
      <c r="Q333" s="21">
        <v>0</v>
      </c>
      <c r="R333" s="21">
        <v>0</v>
      </c>
      <c r="S333" s="21">
        <v>0</v>
      </c>
      <c r="T333" s="21">
        <v>0</v>
      </c>
      <c r="U333" s="21">
        <v>0</v>
      </c>
      <c r="V333" s="21">
        <v>0</v>
      </c>
      <c r="W333" s="21">
        <v>0</v>
      </c>
      <c r="X333" s="21">
        <v>0</v>
      </c>
      <c r="Y333" s="21">
        <v>0</v>
      </c>
      <c r="Z333" s="21">
        <v>0</v>
      </c>
      <c r="AA333" s="21">
        <v>0</v>
      </c>
      <c r="AB333" s="21">
        <v>0</v>
      </c>
      <c r="AC333" s="21">
        <v>0</v>
      </c>
      <c r="AD333" s="21">
        <v>0</v>
      </c>
      <c r="AE333" s="21">
        <v>0</v>
      </c>
      <c r="AF333" s="21">
        <v>0</v>
      </c>
      <c r="AG333" s="21">
        <v>0</v>
      </c>
      <c r="AH333" s="21">
        <v>0</v>
      </c>
      <c r="AI333" s="21">
        <v>0</v>
      </c>
      <c r="AJ333" s="21">
        <v>0</v>
      </c>
      <c r="AK333" s="21">
        <v>0</v>
      </c>
      <c r="AL333" s="21">
        <v>0</v>
      </c>
      <c r="AM333" s="21">
        <v>0</v>
      </c>
      <c r="AN333" s="21">
        <v>0</v>
      </c>
      <c r="AO333" s="21">
        <v>0</v>
      </c>
      <c r="AP333" s="21">
        <v>0</v>
      </c>
      <c r="AQ333" s="21">
        <v>0</v>
      </c>
    </row>
    <row r="334" spans="1:43" x14ac:dyDescent="0.25">
      <c r="A334" s="16" t="s">
        <v>317</v>
      </c>
      <c r="B334" s="8" t="s">
        <v>40</v>
      </c>
      <c r="C334" s="8" t="s">
        <v>64</v>
      </c>
      <c r="E334" s="8" t="str">
        <f t="shared" si="42"/>
        <v>Initial</v>
      </c>
      <c r="F334" s="21">
        <f t="shared" ref="F334:G349" si="45">F268</f>
        <v>317634.99002545653</v>
      </c>
      <c r="G334" s="19">
        <f t="shared" si="45"/>
        <v>6.7548152855074779</v>
      </c>
      <c r="H334" s="18">
        <f t="shared" si="43"/>
        <v>1.6495032356043775E-3</v>
      </c>
      <c r="I334" s="6">
        <f t="shared" si="43"/>
        <v>1.18</v>
      </c>
      <c r="J334" s="6">
        <f t="shared" si="44"/>
        <v>295274.89988850313</v>
      </c>
      <c r="K334" s="18">
        <f t="shared" si="44"/>
        <v>0.15</v>
      </c>
      <c r="L334" s="35">
        <f>Data!BO4</f>
        <v>2.4429374999999996E-2</v>
      </c>
      <c r="M334" s="39">
        <f>VLOOKUP(C334,Data!$CB$2:$EB$22,1+VALUE(MID(A334,6,2)),FALSE)</f>
        <v>0</v>
      </c>
      <c r="Q334" s="21">
        <v>0</v>
      </c>
      <c r="R334" s="21">
        <v>0</v>
      </c>
      <c r="S334" s="21">
        <v>0</v>
      </c>
      <c r="T334" s="21">
        <v>0</v>
      </c>
      <c r="U334" s="21">
        <v>0</v>
      </c>
      <c r="V334" s="21">
        <v>0</v>
      </c>
      <c r="W334" s="21">
        <v>0</v>
      </c>
      <c r="X334" s="21">
        <v>0</v>
      </c>
      <c r="Y334" s="21">
        <v>0</v>
      </c>
      <c r="Z334" s="21">
        <v>0</v>
      </c>
      <c r="AA334" s="21">
        <v>0</v>
      </c>
      <c r="AB334" s="21">
        <v>0</v>
      </c>
      <c r="AC334" s="21">
        <v>0</v>
      </c>
      <c r="AD334" s="21">
        <v>0</v>
      </c>
      <c r="AE334" s="21">
        <v>0</v>
      </c>
      <c r="AF334" s="21">
        <v>0</v>
      </c>
      <c r="AG334" s="21">
        <v>0</v>
      </c>
      <c r="AH334" s="21">
        <v>0</v>
      </c>
      <c r="AI334" s="21">
        <v>0</v>
      </c>
      <c r="AJ334" s="21">
        <v>0</v>
      </c>
      <c r="AK334" s="21">
        <v>0</v>
      </c>
      <c r="AL334" s="21">
        <v>0</v>
      </c>
      <c r="AM334" s="21">
        <v>0</v>
      </c>
      <c r="AN334" s="21">
        <v>0</v>
      </c>
      <c r="AO334" s="21">
        <v>0</v>
      </c>
      <c r="AP334" s="21">
        <v>0</v>
      </c>
      <c r="AQ334" s="21">
        <v>0</v>
      </c>
    </row>
    <row r="335" spans="1:43" x14ac:dyDescent="0.25">
      <c r="A335" s="16" t="s">
        <v>318</v>
      </c>
      <c r="B335" s="8" t="s">
        <v>40</v>
      </c>
      <c r="C335" s="8" t="s">
        <v>64</v>
      </c>
      <c r="E335" s="8" t="str">
        <f t="shared" si="42"/>
        <v>Initial</v>
      </c>
      <c r="F335" s="21">
        <f t="shared" si="45"/>
        <v>322486.62248072354</v>
      </c>
      <c r="G335" s="19">
        <f t="shared" si="45"/>
        <v>6.9739033911176911</v>
      </c>
      <c r="H335" s="18">
        <f t="shared" si="43"/>
        <v>1.6495032356043775E-3</v>
      </c>
      <c r="I335" s="6">
        <f t="shared" si="43"/>
        <v>1.18</v>
      </c>
      <c r="J335" s="6">
        <f t="shared" si="44"/>
        <v>295274.89988850313</v>
      </c>
      <c r="K335" s="18">
        <f t="shared" si="44"/>
        <v>0.15</v>
      </c>
      <c r="L335" s="35">
        <f>Data!BO5</f>
        <v>2.4429374999999996E-2</v>
      </c>
      <c r="M335" s="39">
        <f>VLOOKUP(C335,Data!$CB$2:$EB$22,1+VALUE(MID(A335,6,2)),FALSE)</f>
        <v>0</v>
      </c>
      <c r="Q335" s="21">
        <v>0</v>
      </c>
      <c r="R335" s="21">
        <v>0</v>
      </c>
      <c r="S335" s="21">
        <v>0</v>
      </c>
      <c r="T335" s="21">
        <v>0</v>
      </c>
      <c r="U335" s="21">
        <v>0</v>
      </c>
      <c r="V335" s="21">
        <v>0</v>
      </c>
      <c r="W335" s="21">
        <v>0</v>
      </c>
      <c r="X335" s="21">
        <v>0</v>
      </c>
      <c r="Y335" s="21">
        <v>0</v>
      </c>
      <c r="Z335" s="21">
        <v>0</v>
      </c>
      <c r="AA335" s="21">
        <v>0</v>
      </c>
      <c r="AB335" s="21">
        <v>0</v>
      </c>
      <c r="AC335" s="21">
        <v>0</v>
      </c>
      <c r="AD335" s="21">
        <v>0</v>
      </c>
      <c r="AE335" s="21">
        <v>0</v>
      </c>
      <c r="AF335" s="21">
        <v>0</v>
      </c>
      <c r="AG335" s="21">
        <v>0</v>
      </c>
      <c r="AH335" s="21">
        <v>0</v>
      </c>
      <c r="AI335" s="21">
        <v>0</v>
      </c>
      <c r="AJ335" s="21">
        <v>0</v>
      </c>
      <c r="AK335" s="21">
        <v>0</v>
      </c>
      <c r="AL335" s="21">
        <v>0</v>
      </c>
      <c r="AM335" s="21">
        <v>0</v>
      </c>
      <c r="AN335" s="21">
        <v>0</v>
      </c>
      <c r="AO335" s="21">
        <v>0</v>
      </c>
      <c r="AP335" s="21">
        <v>0</v>
      </c>
      <c r="AQ335" s="21">
        <v>0</v>
      </c>
    </row>
    <row r="336" spans="1:43" x14ac:dyDescent="0.25">
      <c r="A336" s="16" t="s">
        <v>319</v>
      </c>
      <c r="B336" s="8" t="s">
        <v>40</v>
      </c>
      <c r="C336" s="8" t="s">
        <v>64</v>
      </c>
      <c r="E336" s="8" t="str">
        <f t="shared" si="42"/>
        <v>Initial</v>
      </c>
      <c r="F336" s="21">
        <f t="shared" si="45"/>
        <v>401386.27962260752</v>
      </c>
      <c r="G336" s="19">
        <f t="shared" si="45"/>
        <v>6.2238891290728731</v>
      </c>
      <c r="H336" s="18">
        <f t="shared" si="43"/>
        <v>1.6495032356043775E-3</v>
      </c>
      <c r="I336" s="6">
        <f t="shared" si="43"/>
        <v>1.18</v>
      </c>
      <c r="J336" s="6">
        <f t="shared" si="44"/>
        <v>295274.89988850313</v>
      </c>
      <c r="K336" s="18">
        <f t="shared" si="44"/>
        <v>0.15</v>
      </c>
      <c r="L336" s="35">
        <f>Data!BO6</f>
        <v>2.4429374999999996E-2</v>
      </c>
      <c r="M336" s="39">
        <f>VLOOKUP(C336,Data!$CB$2:$EB$22,1+VALUE(MID(A336,6,2)),FALSE)</f>
        <v>0</v>
      </c>
      <c r="Q336" s="21">
        <v>0</v>
      </c>
      <c r="R336" s="21">
        <v>0</v>
      </c>
      <c r="S336" s="21">
        <v>0</v>
      </c>
      <c r="T336" s="21">
        <v>0</v>
      </c>
      <c r="U336" s="21">
        <v>0</v>
      </c>
      <c r="V336" s="21">
        <v>0</v>
      </c>
      <c r="W336" s="21">
        <v>0</v>
      </c>
      <c r="X336" s="21">
        <v>0</v>
      </c>
      <c r="Y336" s="21">
        <v>0</v>
      </c>
      <c r="Z336" s="21">
        <v>0</v>
      </c>
      <c r="AA336" s="21">
        <v>0</v>
      </c>
      <c r="AB336" s="21">
        <v>0</v>
      </c>
      <c r="AC336" s="21">
        <v>0</v>
      </c>
      <c r="AD336" s="21">
        <v>0</v>
      </c>
      <c r="AE336" s="21">
        <v>0</v>
      </c>
      <c r="AF336" s="21">
        <v>0</v>
      </c>
      <c r="AG336" s="21">
        <v>0</v>
      </c>
      <c r="AH336" s="21">
        <v>0</v>
      </c>
      <c r="AI336" s="21">
        <v>0</v>
      </c>
      <c r="AJ336" s="21">
        <v>0</v>
      </c>
      <c r="AK336" s="21">
        <v>0</v>
      </c>
      <c r="AL336" s="21">
        <v>0</v>
      </c>
      <c r="AM336" s="21">
        <v>0</v>
      </c>
      <c r="AN336" s="21">
        <v>0</v>
      </c>
      <c r="AO336" s="21">
        <v>0</v>
      </c>
      <c r="AP336" s="21">
        <v>0</v>
      </c>
      <c r="AQ336" s="21">
        <v>0</v>
      </c>
    </row>
    <row r="337" spans="1:43" x14ac:dyDescent="0.25">
      <c r="A337" s="16" t="s">
        <v>320</v>
      </c>
      <c r="B337" s="8" t="s">
        <v>40</v>
      </c>
      <c r="C337" s="8" t="s">
        <v>64</v>
      </c>
      <c r="E337" s="8" t="str">
        <f t="shared" si="42"/>
        <v>Initial</v>
      </c>
      <c r="F337" s="21">
        <f t="shared" si="45"/>
        <v>309588.89609523199</v>
      </c>
      <c r="G337" s="19">
        <f t="shared" si="45"/>
        <v>6.9990429098927924</v>
      </c>
      <c r="H337" s="18">
        <f t="shared" si="43"/>
        <v>1.6495032356043775E-3</v>
      </c>
      <c r="I337" s="6">
        <f t="shared" si="43"/>
        <v>1.18</v>
      </c>
      <c r="J337" s="6">
        <f t="shared" si="44"/>
        <v>295274.89988850313</v>
      </c>
      <c r="K337" s="18">
        <f t="shared" si="44"/>
        <v>0.15</v>
      </c>
      <c r="L337" s="35">
        <f>Data!BO7</f>
        <v>2.1020624999999998E-2</v>
      </c>
      <c r="M337" s="39">
        <f>VLOOKUP(C337,Data!$CB$2:$EB$22,1+VALUE(MID(A337,6,2)),FALSE)</f>
        <v>0</v>
      </c>
      <c r="Q337" s="21">
        <v>0</v>
      </c>
      <c r="R337" s="21">
        <v>0</v>
      </c>
      <c r="S337" s="21">
        <v>0</v>
      </c>
      <c r="T337" s="21">
        <v>0</v>
      </c>
      <c r="U337" s="21">
        <v>0</v>
      </c>
      <c r="V337" s="21">
        <v>0</v>
      </c>
      <c r="W337" s="21">
        <v>0</v>
      </c>
      <c r="X337" s="21">
        <v>0</v>
      </c>
      <c r="Y337" s="21">
        <v>0</v>
      </c>
      <c r="Z337" s="21">
        <v>0</v>
      </c>
      <c r="AA337" s="21">
        <v>0</v>
      </c>
      <c r="AB337" s="21">
        <v>0</v>
      </c>
      <c r="AC337" s="21">
        <v>0</v>
      </c>
      <c r="AD337" s="21">
        <v>0</v>
      </c>
      <c r="AE337" s="21">
        <v>0</v>
      </c>
      <c r="AF337" s="21">
        <v>0</v>
      </c>
      <c r="AG337" s="21">
        <v>0</v>
      </c>
      <c r="AH337" s="21">
        <v>0</v>
      </c>
      <c r="AI337" s="21">
        <v>0</v>
      </c>
      <c r="AJ337" s="21">
        <v>0</v>
      </c>
      <c r="AK337" s="21">
        <v>0</v>
      </c>
      <c r="AL337" s="21">
        <v>0</v>
      </c>
      <c r="AM337" s="21">
        <v>0</v>
      </c>
      <c r="AN337" s="21">
        <v>0</v>
      </c>
      <c r="AO337" s="21">
        <v>0</v>
      </c>
      <c r="AP337" s="21">
        <v>0</v>
      </c>
      <c r="AQ337" s="21">
        <v>0</v>
      </c>
    </row>
    <row r="338" spans="1:43" x14ac:dyDescent="0.25">
      <c r="A338" s="16" t="s">
        <v>321</v>
      </c>
      <c r="B338" s="8" t="s">
        <v>40</v>
      </c>
      <c r="C338" s="8" t="s">
        <v>64</v>
      </c>
      <c r="E338" s="8" t="str">
        <f t="shared" si="42"/>
        <v>Initial</v>
      </c>
      <c r="F338" s="21">
        <f t="shared" si="45"/>
        <v>309968.77520157403</v>
      </c>
      <c r="G338" s="19">
        <f t="shared" si="45"/>
        <v>6.9767010399881384</v>
      </c>
      <c r="H338" s="18">
        <f t="shared" si="43"/>
        <v>1.6495032356043775E-3</v>
      </c>
      <c r="I338" s="6">
        <f t="shared" si="43"/>
        <v>1.18</v>
      </c>
      <c r="J338" s="6">
        <f t="shared" si="44"/>
        <v>295274.89988850313</v>
      </c>
      <c r="K338" s="18">
        <f t="shared" si="44"/>
        <v>0.15</v>
      </c>
      <c r="L338" s="35">
        <f>Data!BO8</f>
        <v>2.1020624999999998E-2</v>
      </c>
      <c r="M338" s="39">
        <f>VLOOKUP(C338,Data!$CB$2:$EB$22,1+VALUE(MID(A338,6,2)),FALSE)</f>
        <v>0</v>
      </c>
      <c r="Q338" s="21">
        <v>0</v>
      </c>
      <c r="R338" s="21">
        <v>0</v>
      </c>
      <c r="S338" s="21">
        <v>0</v>
      </c>
      <c r="T338" s="21">
        <v>0</v>
      </c>
      <c r="U338" s="21">
        <v>0</v>
      </c>
      <c r="V338" s="21">
        <v>0</v>
      </c>
      <c r="W338" s="21">
        <v>0</v>
      </c>
      <c r="X338" s="21">
        <v>0</v>
      </c>
      <c r="Y338" s="21">
        <v>0</v>
      </c>
      <c r="Z338" s="21">
        <v>0</v>
      </c>
      <c r="AA338" s="21">
        <v>0</v>
      </c>
      <c r="AB338" s="21">
        <v>0</v>
      </c>
      <c r="AC338" s="21">
        <v>0</v>
      </c>
      <c r="AD338" s="21">
        <v>0</v>
      </c>
      <c r="AE338" s="21">
        <v>0</v>
      </c>
      <c r="AF338" s="21">
        <v>0</v>
      </c>
      <c r="AG338" s="21">
        <v>0</v>
      </c>
      <c r="AH338" s="21">
        <v>0</v>
      </c>
      <c r="AI338" s="21">
        <v>0</v>
      </c>
      <c r="AJ338" s="21">
        <v>0</v>
      </c>
      <c r="AK338" s="21">
        <v>0</v>
      </c>
      <c r="AL338" s="21">
        <v>0</v>
      </c>
      <c r="AM338" s="21">
        <v>0</v>
      </c>
      <c r="AN338" s="21">
        <v>0</v>
      </c>
      <c r="AO338" s="21">
        <v>0</v>
      </c>
      <c r="AP338" s="21">
        <v>0</v>
      </c>
      <c r="AQ338" s="21">
        <v>0</v>
      </c>
    </row>
    <row r="339" spans="1:43" x14ac:dyDescent="0.25">
      <c r="A339" s="16" t="s">
        <v>322</v>
      </c>
      <c r="B339" s="8" t="s">
        <v>40</v>
      </c>
      <c r="C339" s="8" t="s">
        <v>64</v>
      </c>
      <c r="E339" s="8" t="str">
        <f t="shared" si="42"/>
        <v>Initial</v>
      </c>
      <c r="F339" s="21">
        <f t="shared" si="45"/>
        <v>454180.53004536044</v>
      </c>
      <c r="G339" s="19">
        <f t="shared" si="45"/>
        <v>6.0080329106190753</v>
      </c>
      <c r="H339" s="18">
        <f t="shared" si="43"/>
        <v>1.6495032356043775E-3</v>
      </c>
      <c r="I339" s="6">
        <f t="shared" si="43"/>
        <v>1.18</v>
      </c>
      <c r="J339" s="6">
        <f t="shared" si="44"/>
        <v>295274.89988850313</v>
      </c>
      <c r="K339" s="18">
        <f t="shared" si="44"/>
        <v>0.15</v>
      </c>
      <c r="L339" s="35">
        <f>Data!BO9</f>
        <v>2.1020624999999998E-2</v>
      </c>
      <c r="M339" s="39">
        <f>VLOOKUP(C339,Data!$CB$2:$EB$22,1+VALUE(MID(A339,6,2)),FALSE)</f>
        <v>0</v>
      </c>
      <c r="Q339" s="21">
        <v>0</v>
      </c>
      <c r="R339" s="21">
        <v>0</v>
      </c>
      <c r="S339" s="21">
        <v>0</v>
      </c>
      <c r="T339" s="21">
        <v>0</v>
      </c>
      <c r="U339" s="21">
        <v>0</v>
      </c>
      <c r="V339" s="21">
        <v>0</v>
      </c>
      <c r="W339" s="21">
        <v>0</v>
      </c>
      <c r="X339" s="21">
        <v>0</v>
      </c>
      <c r="Y339" s="21">
        <v>0</v>
      </c>
      <c r="Z339" s="21">
        <v>0</v>
      </c>
      <c r="AA339" s="21">
        <v>0</v>
      </c>
      <c r="AB339" s="21">
        <v>0</v>
      </c>
      <c r="AC339" s="21">
        <v>0</v>
      </c>
      <c r="AD339" s="21">
        <v>0</v>
      </c>
      <c r="AE339" s="21">
        <v>0</v>
      </c>
      <c r="AF339" s="21">
        <v>0</v>
      </c>
      <c r="AG339" s="21">
        <v>0</v>
      </c>
      <c r="AH339" s="21">
        <v>0</v>
      </c>
      <c r="AI339" s="21">
        <v>0</v>
      </c>
      <c r="AJ339" s="21">
        <v>0</v>
      </c>
      <c r="AK339" s="21">
        <v>0</v>
      </c>
      <c r="AL339" s="21">
        <v>0</v>
      </c>
      <c r="AM339" s="21">
        <v>0</v>
      </c>
      <c r="AN339" s="21">
        <v>0</v>
      </c>
      <c r="AO339" s="21">
        <v>0</v>
      </c>
      <c r="AP339" s="21">
        <v>0</v>
      </c>
      <c r="AQ339" s="21">
        <v>0</v>
      </c>
    </row>
    <row r="340" spans="1:43" x14ac:dyDescent="0.25">
      <c r="A340" s="16" t="s">
        <v>323</v>
      </c>
      <c r="B340" s="8" t="s">
        <v>40</v>
      </c>
      <c r="C340" s="8" t="s">
        <v>64</v>
      </c>
      <c r="E340" s="8" t="str">
        <f t="shared" si="42"/>
        <v>Initial</v>
      </c>
      <c r="F340" s="21">
        <f t="shared" si="45"/>
        <v>455011.73547455797</v>
      </c>
      <c r="G340" s="19">
        <f t="shared" si="45"/>
        <v>6.0449284141776669</v>
      </c>
      <c r="H340" s="18">
        <f t="shared" si="43"/>
        <v>1.6495032356043775E-3</v>
      </c>
      <c r="I340" s="6">
        <f t="shared" si="43"/>
        <v>1.18</v>
      </c>
      <c r="J340" s="6">
        <f t="shared" si="44"/>
        <v>295274.89988850313</v>
      </c>
      <c r="K340" s="18">
        <f t="shared" si="44"/>
        <v>0.15</v>
      </c>
      <c r="L340" s="35">
        <f>Data!BO10</f>
        <v>2.1020624999999998E-2</v>
      </c>
      <c r="M340" s="39">
        <f>VLOOKUP(C340,Data!$CB$2:$EB$22,1+VALUE(MID(A340,6,2)),FALSE)</f>
        <v>0</v>
      </c>
      <c r="Q340" s="21">
        <v>0</v>
      </c>
      <c r="R340" s="21">
        <v>0</v>
      </c>
      <c r="S340" s="21">
        <v>0</v>
      </c>
      <c r="T340" s="21">
        <v>0</v>
      </c>
      <c r="U340" s="21">
        <v>0</v>
      </c>
      <c r="V340" s="21">
        <v>0</v>
      </c>
      <c r="W340" s="21">
        <v>0</v>
      </c>
      <c r="X340" s="21">
        <v>0</v>
      </c>
      <c r="Y340" s="21">
        <v>0</v>
      </c>
      <c r="Z340" s="21">
        <v>0</v>
      </c>
      <c r="AA340" s="21">
        <v>0</v>
      </c>
      <c r="AB340" s="21">
        <v>0</v>
      </c>
      <c r="AC340" s="21">
        <v>0</v>
      </c>
      <c r="AD340" s="21">
        <v>0</v>
      </c>
      <c r="AE340" s="21">
        <v>0</v>
      </c>
      <c r="AF340" s="21">
        <v>0</v>
      </c>
      <c r="AG340" s="21">
        <v>0</v>
      </c>
      <c r="AH340" s="21">
        <v>0</v>
      </c>
      <c r="AI340" s="21">
        <v>0</v>
      </c>
      <c r="AJ340" s="21">
        <v>0</v>
      </c>
      <c r="AK340" s="21">
        <v>0</v>
      </c>
      <c r="AL340" s="21">
        <v>0</v>
      </c>
      <c r="AM340" s="21">
        <v>0</v>
      </c>
      <c r="AN340" s="21">
        <v>0</v>
      </c>
      <c r="AO340" s="21">
        <v>0</v>
      </c>
      <c r="AP340" s="21">
        <v>0</v>
      </c>
      <c r="AQ340" s="21">
        <v>0</v>
      </c>
    </row>
    <row r="341" spans="1:43" x14ac:dyDescent="0.25">
      <c r="A341" s="16" t="s">
        <v>324</v>
      </c>
      <c r="B341" s="8" t="s">
        <v>40</v>
      </c>
      <c r="C341" s="8" t="s">
        <v>64</v>
      </c>
      <c r="E341" s="8" t="str">
        <f t="shared" si="42"/>
        <v>Initial</v>
      </c>
      <c r="F341" s="21">
        <f t="shared" si="45"/>
        <v>290055.894256228</v>
      </c>
      <c r="G341" s="19">
        <f t="shared" si="45"/>
        <v>7.3475859223576458</v>
      </c>
      <c r="H341" s="18">
        <f t="shared" si="43"/>
        <v>1.6495032356043775E-3</v>
      </c>
      <c r="I341" s="6">
        <f t="shared" si="43"/>
        <v>1.18</v>
      </c>
      <c r="J341" s="6">
        <f t="shared" si="44"/>
        <v>295274.89988850313</v>
      </c>
      <c r="K341" s="18">
        <f t="shared" si="44"/>
        <v>0.15</v>
      </c>
      <c r="L341" s="35">
        <f>Data!BO11</f>
        <v>2.1020624999999998E-2</v>
      </c>
      <c r="M341" s="39">
        <f>VLOOKUP(C341,Data!$CB$2:$EB$22,1+VALUE(MID(A341,6,2)),FALSE)</f>
        <v>0</v>
      </c>
      <c r="Q341" s="21">
        <v>0</v>
      </c>
      <c r="R341" s="21">
        <v>0</v>
      </c>
      <c r="S341" s="21">
        <v>0</v>
      </c>
      <c r="T341" s="21">
        <v>0</v>
      </c>
      <c r="U341" s="21">
        <v>0</v>
      </c>
      <c r="V341" s="21">
        <v>0</v>
      </c>
      <c r="W341" s="21">
        <v>0</v>
      </c>
      <c r="X341" s="21">
        <v>0</v>
      </c>
      <c r="Y341" s="21">
        <v>0</v>
      </c>
      <c r="Z341" s="21">
        <v>0</v>
      </c>
      <c r="AA341" s="21">
        <v>0</v>
      </c>
      <c r="AB341" s="21">
        <v>0</v>
      </c>
      <c r="AC341" s="21">
        <v>0</v>
      </c>
      <c r="AD341" s="21">
        <v>0</v>
      </c>
      <c r="AE341" s="21">
        <v>0</v>
      </c>
      <c r="AF341" s="21">
        <v>0</v>
      </c>
      <c r="AG341" s="21">
        <v>0</v>
      </c>
      <c r="AH341" s="21">
        <v>0</v>
      </c>
      <c r="AI341" s="21">
        <v>0</v>
      </c>
      <c r="AJ341" s="21">
        <v>0</v>
      </c>
      <c r="AK341" s="21">
        <v>0</v>
      </c>
      <c r="AL341" s="21">
        <v>0</v>
      </c>
      <c r="AM341" s="21">
        <v>0</v>
      </c>
      <c r="AN341" s="21">
        <v>0</v>
      </c>
      <c r="AO341" s="21">
        <v>0</v>
      </c>
      <c r="AP341" s="21">
        <v>0</v>
      </c>
      <c r="AQ341" s="21">
        <v>0</v>
      </c>
    </row>
    <row r="342" spans="1:43" x14ac:dyDescent="0.25">
      <c r="A342" s="16" t="s">
        <v>325</v>
      </c>
      <c r="B342" s="8" t="s">
        <v>40</v>
      </c>
      <c r="C342" s="8" t="s">
        <v>64</v>
      </c>
      <c r="E342" s="8" t="str">
        <f t="shared" si="42"/>
        <v>Initial</v>
      </c>
      <c r="F342" s="21">
        <f t="shared" si="45"/>
        <v>348451.97318493499</v>
      </c>
      <c r="G342" s="19">
        <f t="shared" si="45"/>
        <v>6.6816214516324974</v>
      </c>
      <c r="H342" s="18">
        <f t="shared" si="43"/>
        <v>1.6495032356043775E-3</v>
      </c>
      <c r="I342" s="6">
        <f t="shared" si="43"/>
        <v>1.18</v>
      </c>
      <c r="J342" s="6">
        <f t="shared" si="44"/>
        <v>295274.89988850313</v>
      </c>
      <c r="K342" s="18">
        <f t="shared" si="44"/>
        <v>0.15</v>
      </c>
      <c r="L342" s="35">
        <f>Data!BO12</f>
        <v>1.8369375E-2</v>
      </c>
      <c r="M342" s="39">
        <f>VLOOKUP(C342,Data!$CB$2:$EB$22,1+VALUE(MID(A342,6,2)),FALSE)</f>
        <v>0</v>
      </c>
      <c r="Q342" s="21">
        <v>0</v>
      </c>
      <c r="R342" s="21">
        <v>0</v>
      </c>
      <c r="S342" s="21">
        <v>0</v>
      </c>
      <c r="T342" s="21">
        <v>0</v>
      </c>
      <c r="U342" s="21">
        <v>0</v>
      </c>
      <c r="V342" s="21">
        <v>0</v>
      </c>
      <c r="W342" s="21">
        <v>0</v>
      </c>
      <c r="X342" s="21">
        <v>0</v>
      </c>
      <c r="Y342" s="21">
        <v>0</v>
      </c>
      <c r="Z342" s="21">
        <v>0</v>
      </c>
      <c r="AA342" s="21">
        <v>0</v>
      </c>
      <c r="AB342" s="21">
        <v>0</v>
      </c>
      <c r="AC342" s="21">
        <v>0</v>
      </c>
      <c r="AD342" s="21">
        <v>0</v>
      </c>
      <c r="AE342" s="21">
        <v>0</v>
      </c>
      <c r="AF342" s="21">
        <v>0</v>
      </c>
      <c r="AG342" s="21">
        <v>0</v>
      </c>
      <c r="AH342" s="21">
        <v>0</v>
      </c>
      <c r="AI342" s="21">
        <v>0</v>
      </c>
      <c r="AJ342" s="21">
        <v>0</v>
      </c>
      <c r="AK342" s="21">
        <v>0</v>
      </c>
      <c r="AL342" s="21">
        <v>0</v>
      </c>
      <c r="AM342" s="21">
        <v>0</v>
      </c>
      <c r="AN342" s="21">
        <v>0</v>
      </c>
      <c r="AO342" s="21">
        <v>0</v>
      </c>
      <c r="AP342" s="21">
        <v>0</v>
      </c>
      <c r="AQ342" s="21">
        <v>0</v>
      </c>
    </row>
    <row r="343" spans="1:43" x14ac:dyDescent="0.25">
      <c r="A343" s="16" t="s">
        <v>326</v>
      </c>
      <c r="B343" s="8" t="s">
        <v>40</v>
      </c>
      <c r="C343" s="8" t="s">
        <v>64</v>
      </c>
      <c r="E343" s="8" t="str">
        <f t="shared" si="42"/>
        <v>Initial</v>
      </c>
      <c r="F343" s="21">
        <f t="shared" si="45"/>
        <v>427408.08445701201</v>
      </c>
      <c r="G343" s="19">
        <f t="shared" si="45"/>
        <v>6.1680815445545676</v>
      </c>
      <c r="H343" s="18">
        <f t="shared" si="43"/>
        <v>1.6495032356043775E-3</v>
      </c>
      <c r="I343" s="6">
        <f t="shared" si="43"/>
        <v>1.18</v>
      </c>
      <c r="J343" s="6">
        <f t="shared" si="44"/>
        <v>295274.89988850313</v>
      </c>
      <c r="K343" s="18">
        <f t="shared" si="44"/>
        <v>0.15</v>
      </c>
      <c r="L343" s="35">
        <f>Data!BO13</f>
        <v>1.8369375E-2</v>
      </c>
      <c r="M343" s="39">
        <f>VLOOKUP(C343,Data!$CB$2:$EB$22,1+VALUE(MID(A343,6,2)),FALSE)</f>
        <v>0</v>
      </c>
      <c r="Q343" s="21">
        <v>0</v>
      </c>
      <c r="R343" s="21">
        <v>0</v>
      </c>
      <c r="S343" s="21">
        <v>0</v>
      </c>
      <c r="T343" s="21">
        <v>0</v>
      </c>
      <c r="U343" s="21">
        <v>0</v>
      </c>
      <c r="V343" s="21">
        <v>0</v>
      </c>
      <c r="W343" s="21">
        <v>0</v>
      </c>
      <c r="X343" s="21">
        <v>0</v>
      </c>
      <c r="Y343" s="21">
        <v>0</v>
      </c>
      <c r="Z343" s="21">
        <v>0</v>
      </c>
      <c r="AA343" s="21">
        <v>0</v>
      </c>
      <c r="AB343" s="21">
        <v>0</v>
      </c>
      <c r="AC343" s="21">
        <v>0</v>
      </c>
      <c r="AD343" s="21">
        <v>0</v>
      </c>
      <c r="AE343" s="21">
        <v>0</v>
      </c>
      <c r="AF343" s="21">
        <v>0</v>
      </c>
      <c r="AG343" s="21">
        <v>0</v>
      </c>
      <c r="AH343" s="21">
        <v>0</v>
      </c>
      <c r="AI343" s="21">
        <v>0</v>
      </c>
      <c r="AJ343" s="21">
        <v>0</v>
      </c>
      <c r="AK343" s="21">
        <v>0</v>
      </c>
      <c r="AL343" s="21">
        <v>0</v>
      </c>
      <c r="AM343" s="21">
        <v>0</v>
      </c>
      <c r="AN343" s="21">
        <v>0</v>
      </c>
      <c r="AO343" s="21">
        <v>0</v>
      </c>
      <c r="AP343" s="21">
        <v>0</v>
      </c>
      <c r="AQ343" s="21">
        <v>0</v>
      </c>
    </row>
    <row r="344" spans="1:43" x14ac:dyDescent="0.25">
      <c r="A344" s="16" t="s">
        <v>327</v>
      </c>
      <c r="B344" s="8" t="s">
        <v>40</v>
      </c>
      <c r="C344" s="8" t="s">
        <v>64</v>
      </c>
      <c r="E344" s="8" t="str">
        <f t="shared" si="42"/>
        <v>Initial</v>
      </c>
      <c r="F344" s="21">
        <f t="shared" si="45"/>
        <v>330189.49929959601</v>
      </c>
      <c r="G344" s="19">
        <f t="shared" si="45"/>
        <v>6.4579352380155601</v>
      </c>
      <c r="H344" s="18">
        <f t="shared" si="43"/>
        <v>1.6495032356043775E-3</v>
      </c>
      <c r="I344" s="6">
        <f t="shared" si="43"/>
        <v>1.18</v>
      </c>
      <c r="J344" s="6">
        <f t="shared" si="44"/>
        <v>295274.89988850313</v>
      </c>
      <c r="K344" s="18">
        <f t="shared" si="44"/>
        <v>0.15</v>
      </c>
      <c r="L344" s="35">
        <f>Data!BO14</f>
        <v>1.8369375E-2</v>
      </c>
      <c r="M344" s="39">
        <f>VLOOKUP(C344,Data!$CB$2:$EB$22,1+VALUE(MID(A344,6,2)),FALSE)</f>
        <v>0</v>
      </c>
      <c r="Q344" s="21">
        <v>0</v>
      </c>
      <c r="R344" s="21">
        <v>0</v>
      </c>
      <c r="S344" s="21">
        <v>0</v>
      </c>
      <c r="T344" s="21">
        <v>0</v>
      </c>
      <c r="U344" s="21">
        <v>0</v>
      </c>
      <c r="V344" s="21">
        <v>0</v>
      </c>
      <c r="W344" s="21">
        <v>0</v>
      </c>
      <c r="X344" s="21">
        <v>0</v>
      </c>
      <c r="Y344" s="21">
        <v>0</v>
      </c>
      <c r="Z344" s="21">
        <v>0</v>
      </c>
      <c r="AA344" s="21">
        <v>0</v>
      </c>
      <c r="AB344" s="21">
        <v>0</v>
      </c>
      <c r="AC344" s="21">
        <v>0</v>
      </c>
      <c r="AD344" s="21">
        <v>0</v>
      </c>
      <c r="AE344" s="21">
        <v>0</v>
      </c>
      <c r="AF344" s="21">
        <v>0</v>
      </c>
      <c r="AG344" s="21">
        <v>0</v>
      </c>
      <c r="AH344" s="21">
        <v>0</v>
      </c>
      <c r="AI344" s="21">
        <v>0</v>
      </c>
      <c r="AJ344" s="21">
        <v>0</v>
      </c>
      <c r="AK344" s="21">
        <v>0</v>
      </c>
      <c r="AL344" s="21">
        <v>0</v>
      </c>
      <c r="AM344" s="21">
        <v>0</v>
      </c>
      <c r="AN344" s="21">
        <v>0</v>
      </c>
      <c r="AO344" s="21">
        <v>0</v>
      </c>
      <c r="AP344" s="21">
        <v>0</v>
      </c>
      <c r="AQ344" s="21">
        <v>0</v>
      </c>
    </row>
    <row r="345" spans="1:43" x14ac:dyDescent="0.25">
      <c r="A345" s="17" t="s">
        <v>262</v>
      </c>
      <c r="B345" s="8" t="s">
        <v>40</v>
      </c>
      <c r="C345" s="8" t="s">
        <v>64</v>
      </c>
      <c r="E345" s="8" t="str">
        <f t="shared" si="42"/>
        <v>FiFi-influencer.fifi</v>
      </c>
      <c r="F345" s="21">
        <f t="shared" si="45"/>
        <v>340832.86210744851</v>
      </c>
      <c r="G345" s="19">
        <f t="shared" si="45"/>
        <v>6.8003506949188122</v>
      </c>
      <c r="H345" s="18">
        <f t="shared" si="43"/>
        <v>1.6495032356043775E-3</v>
      </c>
      <c r="I345" s="6">
        <f t="shared" si="43"/>
        <v>1.18</v>
      </c>
      <c r="J345" s="6">
        <f t="shared" si="44"/>
        <v>295274.89988850313</v>
      </c>
      <c r="K345" s="18">
        <f t="shared" si="44"/>
        <v>0.15</v>
      </c>
      <c r="L345" s="35">
        <f>Data!BO15</f>
        <v>1.8369375E-2</v>
      </c>
      <c r="Q345" s="21">
        <v>0</v>
      </c>
      <c r="R345" s="21">
        <v>0</v>
      </c>
      <c r="S345" s="21">
        <v>0</v>
      </c>
      <c r="T345" s="21">
        <v>0</v>
      </c>
      <c r="U345" s="21">
        <v>0</v>
      </c>
      <c r="V345" s="21">
        <v>0</v>
      </c>
      <c r="W345" s="21">
        <v>0</v>
      </c>
      <c r="X345" s="21">
        <v>0</v>
      </c>
      <c r="Y345" s="21">
        <v>336.51277986495194</v>
      </c>
      <c r="Z345" s="21">
        <v>0</v>
      </c>
      <c r="AA345" s="21">
        <v>0</v>
      </c>
      <c r="AB345" s="21">
        <v>0</v>
      </c>
      <c r="AC345" s="21">
        <v>0</v>
      </c>
      <c r="AD345" s="21">
        <v>0</v>
      </c>
      <c r="AE345" s="21">
        <v>0</v>
      </c>
      <c r="AF345" s="21">
        <v>0</v>
      </c>
      <c r="AG345" s="21">
        <v>0</v>
      </c>
      <c r="AH345" s="21">
        <v>33.819940923078249</v>
      </c>
      <c r="AI345" s="21">
        <v>0</v>
      </c>
      <c r="AJ345" s="21">
        <v>0</v>
      </c>
      <c r="AK345" s="21">
        <v>0</v>
      </c>
      <c r="AL345" s="21">
        <v>0</v>
      </c>
      <c r="AM345" s="21">
        <v>0</v>
      </c>
      <c r="AN345" s="21">
        <v>0</v>
      </c>
      <c r="AO345" s="21">
        <v>0</v>
      </c>
      <c r="AP345" s="21">
        <v>0</v>
      </c>
      <c r="AQ345" s="21">
        <v>-65.127578530077244</v>
      </c>
    </row>
    <row r="346" spans="1:43" x14ac:dyDescent="0.25">
      <c r="A346" s="17" t="s">
        <v>263</v>
      </c>
      <c r="B346" s="8" t="s">
        <v>40</v>
      </c>
      <c r="C346" s="8" t="s">
        <v>64</v>
      </c>
      <c r="E346" s="8" t="str">
        <f t="shared" si="42"/>
        <v>FiFi-influencer.fifi</v>
      </c>
      <c r="F346" s="21">
        <f t="shared" si="45"/>
        <v>439217.36949841853</v>
      </c>
      <c r="G346" s="19">
        <f t="shared" si="45"/>
        <v>6.2729203283091328</v>
      </c>
      <c r="H346" s="18">
        <f t="shared" si="43"/>
        <v>1.6495032356043775E-3</v>
      </c>
      <c r="I346" s="6">
        <f t="shared" si="43"/>
        <v>1.18</v>
      </c>
      <c r="J346" s="6">
        <f t="shared" si="44"/>
        <v>295274.89988850313</v>
      </c>
      <c r="K346" s="18">
        <f t="shared" si="44"/>
        <v>0.15</v>
      </c>
      <c r="L346" s="35">
        <f>Data!BO16</f>
        <v>1.7422499999999997E-2</v>
      </c>
      <c r="Q346" s="21">
        <v>0</v>
      </c>
      <c r="R346" s="21">
        <v>0</v>
      </c>
      <c r="S346" s="21">
        <v>0</v>
      </c>
      <c r="T346" s="21">
        <v>0</v>
      </c>
      <c r="U346" s="21">
        <v>0</v>
      </c>
      <c r="V346" s="21">
        <v>0</v>
      </c>
      <c r="W346" s="21">
        <v>527.89238607979189</v>
      </c>
      <c r="X346" s="21">
        <v>1030.5358137106182</v>
      </c>
      <c r="Y346" s="21">
        <v>1432.871626051993</v>
      </c>
      <c r="Z346" s="21">
        <v>0</v>
      </c>
      <c r="AA346" s="21">
        <v>0</v>
      </c>
      <c r="AB346" s="21">
        <v>0</v>
      </c>
      <c r="AC346" s="21">
        <v>0</v>
      </c>
      <c r="AD346" s="21">
        <v>0</v>
      </c>
      <c r="AE346" s="21">
        <v>0</v>
      </c>
      <c r="AF346" s="21">
        <v>70.656018179301782</v>
      </c>
      <c r="AG346" s="21">
        <v>131.51810904302408</v>
      </c>
      <c r="AH346" s="21">
        <v>181.20576154146025</v>
      </c>
      <c r="AI346" s="21">
        <v>0</v>
      </c>
      <c r="AJ346" s="21">
        <v>0</v>
      </c>
      <c r="AK346" s="21">
        <v>0</v>
      </c>
      <c r="AL346" s="21">
        <v>0</v>
      </c>
      <c r="AM346" s="21">
        <v>0</v>
      </c>
      <c r="AN346" s="21">
        <v>0</v>
      </c>
      <c r="AO346" s="21">
        <v>-4.8932902296921839</v>
      </c>
      <c r="AP346" s="21">
        <v>-57.03272239763794</v>
      </c>
      <c r="AQ346" s="21">
        <v>-91.578245939400404</v>
      </c>
    </row>
    <row r="347" spans="1:43" x14ac:dyDescent="0.25">
      <c r="A347" s="17" t="s">
        <v>264</v>
      </c>
      <c r="B347" s="8" t="s">
        <v>40</v>
      </c>
      <c r="C347" s="8" t="s">
        <v>64</v>
      </c>
      <c r="E347" s="8" t="str">
        <f t="shared" si="42"/>
        <v>FiFi-influencer.fifi</v>
      </c>
      <c r="F347" s="21">
        <f t="shared" si="45"/>
        <v>392882.00916213804</v>
      </c>
      <c r="G347" s="19">
        <f t="shared" si="45"/>
        <v>6.511570805271405</v>
      </c>
      <c r="H347" s="18">
        <f t="shared" si="43"/>
        <v>1.6495032356043775E-3</v>
      </c>
      <c r="I347" s="6">
        <f t="shared" si="43"/>
        <v>1.18</v>
      </c>
      <c r="J347" s="6">
        <f t="shared" si="44"/>
        <v>295274.89988850313</v>
      </c>
      <c r="K347" s="18">
        <f t="shared" si="44"/>
        <v>0.15</v>
      </c>
      <c r="L347" s="35">
        <f>Data!BO17</f>
        <v>1.7422499999999997E-2</v>
      </c>
      <c r="Q347" s="21">
        <v>0</v>
      </c>
      <c r="R347" s="21">
        <v>0</v>
      </c>
      <c r="S347" s="21">
        <v>0</v>
      </c>
      <c r="T347" s="21">
        <v>0</v>
      </c>
      <c r="U347" s="21">
        <v>0</v>
      </c>
      <c r="V347" s="21">
        <v>0</v>
      </c>
      <c r="W347" s="21">
        <v>67.265361580221025</v>
      </c>
      <c r="X347" s="21">
        <v>494.51211110486554</v>
      </c>
      <c r="Y347" s="21">
        <v>877.19160590872434</v>
      </c>
      <c r="Z347" s="21">
        <v>0</v>
      </c>
      <c r="AA347" s="21">
        <v>0</v>
      </c>
      <c r="AB347" s="21">
        <v>0</v>
      </c>
      <c r="AC347" s="21">
        <v>0</v>
      </c>
      <c r="AD347" s="21">
        <v>0</v>
      </c>
      <c r="AE347" s="21">
        <v>0</v>
      </c>
      <c r="AF347" s="21">
        <v>18.188562900594675</v>
      </c>
      <c r="AG347" s="21">
        <v>76.82005493474135</v>
      </c>
      <c r="AH347" s="21">
        <v>124.68669849165981</v>
      </c>
      <c r="AI347" s="21">
        <v>0</v>
      </c>
      <c r="AJ347" s="21">
        <v>0</v>
      </c>
      <c r="AK347" s="21">
        <v>0</v>
      </c>
      <c r="AL347" s="21">
        <v>0</v>
      </c>
      <c r="AM347" s="21">
        <v>0</v>
      </c>
      <c r="AN347" s="21">
        <v>0</v>
      </c>
      <c r="AO347" s="21">
        <v>72.489254324337736</v>
      </c>
      <c r="AP347" s="21">
        <v>95.746576722575014</v>
      </c>
      <c r="AQ347" s="21">
        <v>80.857787621960483</v>
      </c>
    </row>
    <row r="348" spans="1:43" x14ac:dyDescent="0.25">
      <c r="A348" s="17" t="s">
        <v>265</v>
      </c>
      <c r="B348" s="8" t="s">
        <v>40</v>
      </c>
      <c r="C348" s="8" t="s">
        <v>64</v>
      </c>
      <c r="E348" s="8" t="str">
        <f t="shared" si="42"/>
        <v>FiFi-influencer.fifi</v>
      </c>
      <c r="F348" s="21">
        <f t="shared" si="45"/>
        <v>287120.72270037199</v>
      </c>
      <c r="G348" s="19">
        <f t="shared" si="45"/>
        <v>7.4241408592468048</v>
      </c>
      <c r="H348" s="18">
        <f t="shared" si="43"/>
        <v>1.6495032356043775E-3</v>
      </c>
      <c r="I348" s="6">
        <f t="shared" si="43"/>
        <v>1.18</v>
      </c>
      <c r="J348" s="6">
        <f t="shared" si="44"/>
        <v>295274.89988850313</v>
      </c>
      <c r="K348" s="18">
        <f t="shared" si="44"/>
        <v>0.15</v>
      </c>
      <c r="L348" s="35">
        <f>Data!BO18</f>
        <v>1.7422499999999997E-2</v>
      </c>
      <c r="Q348" s="21">
        <v>0</v>
      </c>
      <c r="R348" s="21">
        <v>0</v>
      </c>
      <c r="S348" s="21">
        <v>0</v>
      </c>
      <c r="T348" s="21">
        <v>0</v>
      </c>
      <c r="U348" s="21">
        <v>0</v>
      </c>
      <c r="V348" s="21">
        <v>0</v>
      </c>
      <c r="W348" s="21">
        <v>0</v>
      </c>
      <c r="X348" s="21">
        <v>0</v>
      </c>
      <c r="Y348" s="21">
        <v>0</v>
      </c>
      <c r="Z348" s="21">
        <v>0</v>
      </c>
      <c r="AA348" s="21">
        <v>0</v>
      </c>
      <c r="AB348" s="21">
        <v>0</v>
      </c>
      <c r="AC348" s="21">
        <v>0</v>
      </c>
      <c r="AD348" s="21">
        <v>0</v>
      </c>
      <c r="AE348" s="21">
        <v>0</v>
      </c>
      <c r="AF348" s="21">
        <v>2.0180508683036509</v>
      </c>
      <c r="AG348" s="21">
        <v>8.8792294564886358</v>
      </c>
      <c r="AH348" s="21">
        <v>14.939908423966045</v>
      </c>
      <c r="AI348" s="21">
        <v>0</v>
      </c>
      <c r="AJ348" s="21">
        <v>0</v>
      </c>
      <c r="AK348" s="21">
        <v>0</v>
      </c>
      <c r="AL348" s="21">
        <v>0</v>
      </c>
      <c r="AM348" s="21">
        <v>0</v>
      </c>
      <c r="AN348" s="21">
        <v>0</v>
      </c>
      <c r="AO348" s="21">
        <v>17.679106810745719</v>
      </c>
      <c r="AP348" s="21">
        <v>77.786367243723191</v>
      </c>
      <c r="AQ348" s="21">
        <v>130.88086178525077</v>
      </c>
    </row>
    <row r="349" spans="1:43" x14ac:dyDescent="0.25">
      <c r="A349" s="17" t="s">
        <v>266</v>
      </c>
      <c r="B349" s="8" t="s">
        <v>40</v>
      </c>
      <c r="C349" s="8" t="s">
        <v>64</v>
      </c>
      <c r="E349" s="8" t="str">
        <f t="shared" si="42"/>
        <v>FiFi-influencer.fifi</v>
      </c>
      <c r="F349" s="21">
        <f t="shared" si="45"/>
        <v>319043.21232711151</v>
      </c>
      <c r="G349" s="19">
        <f t="shared" si="45"/>
        <v>7.2881301476597384</v>
      </c>
      <c r="H349" s="18">
        <f t="shared" si="43"/>
        <v>1.6495032356043775E-3</v>
      </c>
      <c r="I349" s="6">
        <f t="shared" si="43"/>
        <v>1.18</v>
      </c>
      <c r="J349" s="6">
        <f t="shared" ref="J349:K364" si="46">J348</f>
        <v>295274.89988850313</v>
      </c>
      <c r="K349" s="18">
        <f t="shared" si="46"/>
        <v>0.15</v>
      </c>
      <c r="L349" s="35">
        <f>Data!BO19</f>
        <v>1.7422499999999997E-2</v>
      </c>
      <c r="Q349" s="21">
        <v>0</v>
      </c>
      <c r="R349" s="21">
        <v>0</v>
      </c>
      <c r="S349" s="21">
        <v>0</v>
      </c>
      <c r="T349" s="21">
        <v>0</v>
      </c>
      <c r="U349" s="21">
        <v>0</v>
      </c>
      <c r="V349" s="21">
        <v>0</v>
      </c>
      <c r="W349" s="21">
        <v>0</v>
      </c>
      <c r="X349" s="21">
        <v>143.10695084139715</v>
      </c>
      <c r="Y349" s="21">
        <v>583.18869607568263</v>
      </c>
      <c r="Z349" s="21">
        <v>0</v>
      </c>
      <c r="AA349" s="21">
        <v>0</v>
      </c>
      <c r="AB349" s="21">
        <v>0</v>
      </c>
      <c r="AC349" s="21">
        <v>0</v>
      </c>
      <c r="AD349" s="21">
        <v>0</v>
      </c>
      <c r="AE349" s="21">
        <v>0</v>
      </c>
      <c r="AF349" s="21">
        <v>0.33697383219153765</v>
      </c>
      <c r="AG349" s="21">
        <v>15.888726878580348</v>
      </c>
      <c r="AH349" s="21">
        <v>58.65518241023085</v>
      </c>
      <c r="AI349" s="21">
        <v>0</v>
      </c>
      <c r="AJ349" s="21">
        <v>0</v>
      </c>
      <c r="AK349" s="21">
        <v>0</v>
      </c>
      <c r="AL349" s="21">
        <v>0</v>
      </c>
      <c r="AM349" s="21">
        <v>0</v>
      </c>
      <c r="AN349" s="21">
        <v>0</v>
      </c>
      <c r="AO349" s="21">
        <v>2.8979727915337432</v>
      </c>
      <c r="AP349" s="21">
        <v>-6.4640017827757674</v>
      </c>
      <c r="AQ349" s="21">
        <v>-78.754504251910816</v>
      </c>
    </row>
    <row r="350" spans="1:43" x14ac:dyDescent="0.25">
      <c r="A350" s="17" t="s">
        <v>267</v>
      </c>
      <c r="B350" s="8" t="s">
        <v>40</v>
      </c>
      <c r="C350" s="8" t="s">
        <v>64</v>
      </c>
      <c r="E350" s="8" t="str">
        <f t="shared" si="42"/>
        <v>FiFi-influencer.fifi</v>
      </c>
      <c r="F350" s="21">
        <f t="shared" ref="F350:G365" si="47">F284</f>
        <v>242439.8542396205</v>
      </c>
      <c r="G350" s="19">
        <f t="shared" si="47"/>
        <v>8.3972135913050998</v>
      </c>
      <c r="H350" s="18">
        <f t="shared" si="43"/>
        <v>1.6495032356043775E-3</v>
      </c>
      <c r="I350" s="6">
        <f t="shared" si="43"/>
        <v>1.18</v>
      </c>
      <c r="J350" s="6">
        <f t="shared" si="46"/>
        <v>295274.89988850313</v>
      </c>
      <c r="K350" s="18">
        <f t="shared" si="46"/>
        <v>0.15</v>
      </c>
      <c r="L350" s="35">
        <f>Data!BO20</f>
        <v>1.7990625E-2</v>
      </c>
      <c r="Q350" s="21">
        <v>0</v>
      </c>
      <c r="R350" s="21">
        <v>0</v>
      </c>
      <c r="S350" s="21">
        <v>0</v>
      </c>
      <c r="T350" s="21">
        <v>0</v>
      </c>
      <c r="U350" s="21">
        <v>0</v>
      </c>
      <c r="V350" s="21">
        <v>0</v>
      </c>
      <c r="W350" s="21">
        <v>0</v>
      </c>
      <c r="X350" s="21">
        <v>0</v>
      </c>
      <c r="Y350" s="21">
        <v>0</v>
      </c>
      <c r="Z350" s="21">
        <v>0</v>
      </c>
      <c r="AA350" s="21">
        <v>0</v>
      </c>
      <c r="AB350" s="21">
        <v>0</v>
      </c>
      <c r="AC350" s="21">
        <v>0</v>
      </c>
      <c r="AD350" s="21">
        <v>0</v>
      </c>
      <c r="AE350" s="21">
        <v>0</v>
      </c>
      <c r="AF350" s="21">
        <v>3.8420247442964642E-2</v>
      </c>
      <c r="AG350" s="21">
        <v>1.8347492472837705</v>
      </c>
      <c r="AH350" s="21">
        <v>7.0261374030178061</v>
      </c>
      <c r="AI350" s="21">
        <v>0</v>
      </c>
      <c r="AJ350" s="21">
        <v>0</v>
      </c>
      <c r="AK350" s="21">
        <v>0</v>
      </c>
      <c r="AL350" s="21">
        <v>0</v>
      </c>
      <c r="AM350" s="21">
        <v>0</v>
      </c>
      <c r="AN350" s="21">
        <v>0</v>
      </c>
      <c r="AO350" s="21">
        <v>0.38069516833105382</v>
      </c>
      <c r="AP350" s="21">
        <v>18.180001952795131</v>
      </c>
      <c r="AQ350" s="21">
        <v>69.61997226409791</v>
      </c>
    </row>
    <row r="351" spans="1:43" x14ac:dyDescent="0.25">
      <c r="A351" s="17" t="s">
        <v>268</v>
      </c>
      <c r="B351" s="8" t="s">
        <v>40</v>
      </c>
      <c r="C351" s="8" t="s">
        <v>64</v>
      </c>
      <c r="E351" s="8" t="str">
        <f t="shared" si="42"/>
        <v>FiFi-influencer.fifi</v>
      </c>
      <c r="F351" s="21">
        <f t="shared" si="47"/>
        <v>452969.13318074099</v>
      </c>
      <c r="G351" s="19">
        <f t="shared" si="47"/>
        <v>6.5182322286433863</v>
      </c>
      <c r="H351" s="18">
        <f t="shared" si="43"/>
        <v>1.6495032356043775E-3</v>
      </c>
      <c r="I351" s="6">
        <f t="shared" si="43"/>
        <v>1.18</v>
      </c>
      <c r="J351" s="6">
        <f t="shared" si="46"/>
        <v>295274.89988850313</v>
      </c>
      <c r="K351" s="18">
        <f t="shared" si="46"/>
        <v>0.15</v>
      </c>
      <c r="L351" s="35">
        <f>Data!BO21</f>
        <v>1.7990625E-2</v>
      </c>
      <c r="Q351" s="21">
        <v>0</v>
      </c>
      <c r="R351" s="21">
        <v>0</v>
      </c>
      <c r="S351" s="21">
        <v>0</v>
      </c>
      <c r="T351" s="21">
        <v>0</v>
      </c>
      <c r="U351" s="21">
        <v>0</v>
      </c>
      <c r="V351" s="21">
        <v>166.38023897567911</v>
      </c>
      <c r="W351" s="21">
        <v>742.12578850811451</v>
      </c>
      <c r="X351" s="21">
        <v>1257.5721832076679</v>
      </c>
      <c r="Y351" s="21">
        <v>1712.003569470379</v>
      </c>
      <c r="Z351" s="21">
        <v>0</v>
      </c>
      <c r="AA351" s="21">
        <v>0</v>
      </c>
      <c r="AB351" s="21">
        <v>0</v>
      </c>
      <c r="AC351" s="21">
        <v>0</v>
      </c>
      <c r="AD351" s="21">
        <v>0</v>
      </c>
      <c r="AE351" s="21">
        <v>23.039196504518745</v>
      </c>
      <c r="AF351" s="21">
        <v>97.428344794725177</v>
      </c>
      <c r="AG351" s="21">
        <v>157.90984451388854</v>
      </c>
      <c r="AH351" s="21">
        <v>207.28675957907927</v>
      </c>
      <c r="AI351" s="21">
        <v>0</v>
      </c>
      <c r="AJ351" s="21">
        <v>0</v>
      </c>
      <c r="AK351" s="21">
        <v>0</v>
      </c>
      <c r="AL351" s="21">
        <v>0</v>
      </c>
      <c r="AM351" s="21">
        <v>0</v>
      </c>
      <c r="AN351" s="21">
        <v>10.826064174127396</v>
      </c>
      <c r="AO351" s="21">
        <v>7.2456923806275881</v>
      </c>
      <c r="AP351" s="21">
        <v>-43.006398685684644</v>
      </c>
      <c r="AQ351" s="21">
        <v>-117.65454997627808</v>
      </c>
    </row>
    <row r="352" spans="1:43" x14ac:dyDescent="0.25">
      <c r="A352" s="17" t="s">
        <v>269</v>
      </c>
      <c r="B352" s="8" t="s">
        <v>40</v>
      </c>
      <c r="C352" s="8" t="s">
        <v>64</v>
      </c>
      <c r="E352" s="8" t="str">
        <f t="shared" si="42"/>
        <v>FiFi-influencer.fifi</v>
      </c>
      <c r="F352" s="21">
        <f t="shared" si="47"/>
        <v>374829.33619855496</v>
      </c>
      <c r="G352" s="19">
        <f t="shared" si="47"/>
        <v>7.0414807493575111</v>
      </c>
      <c r="H352" s="18">
        <f t="shared" si="43"/>
        <v>1.6495032356043775E-3</v>
      </c>
      <c r="I352" s="6">
        <f t="shared" si="43"/>
        <v>1.18</v>
      </c>
      <c r="J352" s="6">
        <f t="shared" si="46"/>
        <v>295274.89988850313</v>
      </c>
      <c r="K352" s="18">
        <f t="shared" si="46"/>
        <v>0.15</v>
      </c>
      <c r="L352" s="35">
        <f>Data!BO22</f>
        <v>1.7990625E-2</v>
      </c>
      <c r="Q352" s="21">
        <v>0</v>
      </c>
      <c r="R352" s="21">
        <v>0</v>
      </c>
      <c r="S352" s="21">
        <v>0</v>
      </c>
      <c r="T352" s="21">
        <v>0</v>
      </c>
      <c r="U352" s="21">
        <v>0</v>
      </c>
      <c r="V352" s="21">
        <v>0</v>
      </c>
      <c r="W352" s="21">
        <v>35.171466990029522</v>
      </c>
      <c r="X352" s="21">
        <v>476.35016100005555</v>
      </c>
      <c r="Y352" s="21">
        <v>871.50836126365289</v>
      </c>
      <c r="Z352" s="21">
        <v>0</v>
      </c>
      <c r="AA352" s="21">
        <v>0</v>
      </c>
      <c r="AB352" s="21">
        <v>0</v>
      </c>
      <c r="AC352" s="21">
        <v>0</v>
      </c>
      <c r="AD352" s="21">
        <v>0</v>
      </c>
      <c r="AE352" s="21">
        <v>2.8979253307917183</v>
      </c>
      <c r="AF352" s="21">
        <v>16.818302267142272</v>
      </c>
      <c r="AG352" s="21">
        <v>72.805469729768859</v>
      </c>
      <c r="AH352" s="21">
        <v>118.51329203975897</v>
      </c>
      <c r="AI352" s="21">
        <v>0</v>
      </c>
      <c r="AJ352" s="21">
        <v>0</v>
      </c>
      <c r="AK352" s="21">
        <v>0</v>
      </c>
      <c r="AL352" s="21">
        <v>0</v>
      </c>
      <c r="AM352" s="21">
        <v>0</v>
      </c>
      <c r="AN352" s="21">
        <v>24.078708807217549</v>
      </c>
      <c r="AO352" s="21">
        <v>104.57091995810103</v>
      </c>
      <c r="AP352" s="21">
        <v>128.58664898906056</v>
      </c>
      <c r="AQ352" s="21">
        <v>113.2123347766651</v>
      </c>
    </row>
    <row r="353" spans="1:43" x14ac:dyDescent="0.25">
      <c r="A353" s="17" t="s">
        <v>270</v>
      </c>
      <c r="B353" s="8" t="s">
        <v>40</v>
      </c>
      <c r="C353" s="8" t="s">
        <v>64</v>
      </c>
      <c r="E353" s="8" t="str">
        <f t="shared" si="42"/>
        <v>FiFi-influencer.fifi</v>
      </c>
      <c r="F353" s="21">
        <f t="shared" si="47"/>
        <v>369195.690608576</v>
      </c>
      <c r="G353" s="19">
        <f t="shared" si="47"/>
        <v>6.974183994639545</v>
      </c>
      <c r="H353" s="18">
        <f t="shared" si="43"/>
        <v>1.6495032356043775E-3</v>
      </c>
      <c r="I353" s="6">
        <f t="shared" si="43"/>
        <v>1.18</v>
      </c>
      <c r="J353" s="6">
        <f t="shared" si="46"/>
        <v>295274.89988850313</v>
      </c>
      <c r="K353" s="18">
        <f t="shared" si="46"/>
        <v>0.15</v>
      </c>
      <c r="L353" s="35">
        <f>Data!BO23</f>
        <v>1.7990625E-2</v>
      </c>
      <c r="Q353" s="21">
        <v>0</v>
      </c>
      <c r="R353" s="21">
        <v>0</v>
      </c>
      <c r="S353" s="21">
        <v>0</v>
      </c>
      <c r="T353" s="21">
        <v>0</v>
      </c>
      <c r="U353" s="21">
        <v>0</v>
      </c>
      <c r="V353" s="21">
        <v>0</v>
      </c>
      <c r="W353" s="21">
        <v>0</v>
      </c>
      <c r="X353" s="21">
        <v>434.24311104232993</v>
      </c>
      <c r="Y353" s="21">
        <v>829.40134358110595</v>
      </c>
      <c r="Z353" s="21">
        <v>0</v>
      </c>
      <c r="AA353" s="21">
        <v>0</v>
      </c>
      <c r="AB353" s="21">
        <v>0</v>
      </c>
      <c r="AC353" s="21">
        <v>0</v>
      </c>
      <c r="AD353" s="21">
        <v>0</v>
      </c>
      <c r="AE353" s="21">
        <v>0.42901083176108407</v>
      </c>
      <c r="AF353" s="21">
        <v>2.5140465212414527</v>
      </c>
      <c r="AG353" s="21">
        <v>58.249130796938019</v>
      </c>
      <c r="AH353" s="21">
        <v>104.39802404435466</v>
      </c>
      <c r="AI353" s="21">
        <v>0</v>
      </c>
      <c r="AJ353" s="21">
        <v>0</v>
      </c>
      <c r="AK353" s="21">
        <v>0</v>
      </c>
      <c r="AL353" s="21">
        <v>0</v>
      </c>
      <c r="AM353" s="21">
        <v>0</v>
      </c>
      <c r="AN353" s="21">
        <v>3.5305605621462783</v>
      </c>
      <c r="AO353" s="21">
        <v>20.689439152061212</v>
      </c>
      <c r="AP353" s="21">
        <v>45.120272690361332</v>
      </c>
      <c r="AQ353" s="21">
        <v>29.746069886210535</v>
      </c>
    </row>
    <row r="354" spans="1:43" x14ac:dyDescent="0.25">
      <c r="A354" s="17" t="s">
        <v>249</v>
      </c>
      <c r="B354" s="8" t="s">
        <v>40</v>
      </c>
      <c r="C354" s="8" t="s">
        <v>64</v>
      </c>
      <c r="E354" s="8" t="str">
        <f t="shared" si="42"/>
        <v>FiFi-influencer.fifi</v>
      </c>
      <c r="F354" s="21">
        <f t="shared" si="47"/>
        <v>327686.09035661601</v>
      </c>
      <c r="G354" s="19">
        <f t="shared" si="47"/>
        <v>7.4058431193070975</v>
      </c>
      <c r="H354" s="18">
        <f t="shared" si="43"/>
        <v>1.6495032356043775E-3</v>
      </c>
      <c r="I354" s="6">
        <f t="shared" si="43"/>
        <v>1.18</v>
      </c>
      <c r="J354" s="6">
        <f t="shared" si="46"/>
        <v>295274.89988850313</v>
      </c>
      <c r="K354" s="18">
        <f t="shared" si="46"/>
        <v>0.15</v>
      </c>
      <c r="L354" s="35">
        <f>Data!BO24</f>
        <v>1.7990625E-2</v>
      </c>
      <c r="Q354" s="21">
        <v>0</v>
      </c>
      <c r="R354" s="21">
        <v>0</v>
      </c>
      <c r="S354" s="21">
        <v>0</v>
      </c>
      <c r="T354" s="21">
        <v>0</v>
      </c>
      <c r="U354" s="21">
        <v>0</v>
      </c>
      <c r="V354" s="21">
        <v>0</v>
      </c>
      <c r="W354" s="21">
        <v>0</v>
      </c>
      <c r="X354" s="21">
        <v>139.39021125676805</v>
      </c>
      <c r="Y354" s="21">
        <v>534.54866980116628</v>
      </c>
      <c r="Z354" s="21">
        <v>0</v>
      </c>
      <c r="AA354" s="21">
        <v>0</v>
      </c>
      <c r="AB354" s="21">
        <v>0</v>
      </c>
      <c r="AC354" s="21">
        <v>0</v>
      </c>
      <c r="AD354" s="21">
        <v>0</v>
      </c>
      <c r="AE354" s="21">
        <v>5.7133517619728444E-2</v>
      </c>
      <c r="AF354" s="21">
        <v>0.33529663509328095</v>
      </c>
      <c r="AG354" s="21">
        <v>21.879311187063216</v>
      </c>
      <c r="AH354" s="21">
        <v>65.338395972038455</v>
      </c>
      <c r="AI354" s="21">
        <v>0</v>
      </c>
      <c r="AJ354" s="21">
        <v>0</v>
      </c>
      <c r="AK354" s="21">
        <v>0</v>
      </c>
      <c r="AL354" s="21">
        <v>0</v>
      </c>
      <c r="AM354" s="21">
        <v>0</v>
      </c>
      <c r="AN354" s="21">
        <v>0.49928380464813454</v>
      </c>
      <c r="AO354" s="21">
        <v>2.930122047960229</v>
      </c>
      <c r="AP354" s="21">
        <v>51.810789270903257</v>
      </c>
      <c r="AQ354" s="21">
        <v>36.436704277412332</v>
      </c>
    </row>
    <row r="355" spans="1:43" x14ac:dyDescent="0.25">
      <c r="A355" s="17" t="s">
        <v>250</v>
      </c>
      <c r="B355" s="8" t="s">
        <v>40</v>
      </c>
      <c r="C355" s="8" t="s">
        <v>64</v>
      </c>
      <c r="E355" s="8" t="str">
        <f t="shared" si="42"/>
        <v>FiFi-influencer.fifi</v>
      </c>
      <c r="F355" s="21">
        <f t="shared" si="47"/>
        <v>447161.2574520745</v>
      </c>
      <c r="G355" s="19">
        <f t="shared" si="47"/>
        <v>6.5316916589065332</v>
      </c>
      <c r="H355" s="18">
        <f t="shared" si="43"/>
        <v>1.6495032356043775E-3</v>
      </c>
      <c r="I355" s="6">
        <f t="shared" si="43"/>
        <v>1.18</v>
      </c>
      <c r="J355" s="6">
        <f t="shared" si="46"/>
        <v>295274.89988850313</v>
      </c>
      <c r="K355" s="18">
        <f t="shared" si="46"/>
        <v>0.15</v>
      </c>
      <c r="L355" s="35">
        <f>Data!BO25</f>
        <v>1.7990625E-2</v>
      </c>
      <c r="Q355" s="21">
        <v>0</v>
      </c>
      <c r="R355" s="21">
        <v>0</v>
      </c>
      <c r="S355" s="21">
        <v>0</v>
      </c>
      <c r="T355" s="21">
        <v>0</v>
      </c>
      <c r="U355" s="21">
        <v>0</v>
      </c>
      <c r="V355" s="21">
        <v>108.70122148163058</v>
      </c>
      <c r="W355" s="21">
        <v>684.11319624411328</v>
      </c>
      <c r="X355" s="21">
        <v>1170.7164896205577</v>
      </c>
      <c r="Y355" s="21">
        <v>1565.8741576503046</v>
      </c>
      <c r="Z355" s="21">
        <v>0</v>
      </c>
      <c r="AA355" s="21">
        <v>0</v>
      </c>
      <c r="AB355" s="21">
        <v>0</v>
      </c>
      <c r="AC355" s="21">
        <v>0</v>
      </c>
      <c r="AD355" s="21">
        <v>0</v>
      </c>
      <c r="AE355" s="21">
        <v>14.951202269708389</v>
      </c>
      <c r="AF355" s="21">
        <v>89.187077981568081</v>
      </c>
      <c r="AG355" s="21">
        <v>149.54394892361762</v>
      </c>
      <c r="AH355" s="21">
        <v>198.8191243732368</v>
      </c>
      <c r="AI355" s="21">
        <v>0</v>
      </c>
      <c r="AJ355" s="21">
        <v>0</v>
      </c>
      <c r="AK355" s="21">
        <v>0</v>
      </c>
      <c r="AL355" s="21">
        <v>0</v>
      </c>
      <c r="AM355" s="21">
        <v>0</v>
      </c>
      <c r="AN355" s="21">
        <v>6.5336174420702946</v>
      </c>
      <c r="AO355" s="21">
        <v>3.286945890543393</v>
      </c>
      <c r="AP355" s="21">
        <v>-18.122032307838936</v>
      </c>
      <c r="AQ355" s="21">
        <v>-33.496402416574256</v>
      </c>
    </row>
    <row r="356" spans="1:43" x14ac:dyDescent="0.25">
      <c r="A356" s="17" t="s">
        <v>251</v>
      </c>
      <c r="B356" s="8" t="s">
        <v>40</v>
      </c>
      <c r="C356" s="8" t="s">
        <v>64</v>
      </c>
      <c r="E356" s="8" t="str">
        <f t="shared" si="42"/>
        <v>FiFi-influencer.fifi</v>
      </c>
      <c r="F356" s="21">
        <f t="shared" si="47"/>
        <v>382858.71242734947</v>
      </c>
      <c r="G356" s="19">
        <f t="shared" si="47"/>
        <v>6.8320565796721962</v>
      </c>
      <c r="H356" s="18">
        <f t="shared" si="43"/>
        <v>1.6495032356043775E-3</v>
      </c>
      <c r="I356" s="6">
        <f t="shared" si="43"/>
        <v>1.18</v>
      </c>
      <c r="J356" s="6">
        <f t="shared" si="46"/>
        <v>295274.89988850313</v>
      </c>
      <c r="K356" s="18">
        <f t="shared" si="46"/>
        <v>0.15</v>
      </c>
      <c r="L356" s="35">
        <f>Data!BO26</f>
        <v>1.7990625E-2</v>
      </c>
      <c r="Q356" s="21">
        <v>0</v>
      </c>
      <c r="R356" s="21">
        <v>0</v>
      </c>
      <c r="S356" s="21">
        <v>0</v>
      </c>
      <c r="T356" s="21">
        <v>0</v>
      </c>
      <c r="U356" s="21">
        <v>0</v>
      </c>
      <c r="V356" s="21">
        <v>0</v>
      </c>
      <c r="W356" s="21">
        <v>0</v>
      </c>
      <c r="X356" s="21">
        <v>437.19249599136043</v>
      </c>
      <c r="Y356" s="21">
        <v>832.35072626942417</v>
      </c>
      <c r="Z356" s="21">
        <v>0</v>
      </c>
      <c r="AA356" s="21">
        <v>0</v>
      </c>
      <c r="AB356" s="21">
        <v>0</v>
      </c>
      <c r="AC356" s="21">
        <v>0</v>
      </c>
      <c r="AD356" s="21">
        <v>0</v>
      </c>
      <c r="AE356" s="21">
        <v>1.93693097845825</v>
      </c>
      <c r="AF356" s="21">
        <v>12.090964791100056</v>
      </c>
      <c r="AG356" s="21">
        <v>69.329327594610888</v>
      </c>
      <c r="AH356" s="21">
        <v>116.43824588429227</v>
      </c>
      <c r="AI356" s="21">
        <v>0</v>
      </c>
      <c r="AJ356" s="21">
        <v>0</v>
      </c>
      <c r="AK356" s="21">
        <v>0</v>
      </c>
      <c r="AL356" s="21">
        <v>0</v>
      </c>
      <c r="AM356" s="21">
        <v>0</v>
      </c>
      <c r="AN356" s="21">
        <v>15.615202002180975</v>
      </c>
      <c r="AO356" s="21">
        <v>97.475263555631585</v>
      </c>
      <c r="AP356" s="21">
        <v>121.72853274191181</v>
      </c>
      <c r="AQ356" s="21">
        <v>106.35424075531193</v>
      </c>
    </row>
    <row r="357" spans="1:43" x14ac:dyDescent="0.25">
      <c r="A357" s="17" t="s">
        <v>252</v>
      </c>
      <c r="B357" s="8" t="s">
        <v>40</v>
      </c>
      <c r="C357" s="8" t="s">
        <v>64</v>
      </c>
      <c r="E357" s="8" t="str">
        <f t="shared" si="42"/>
        <v>FiFi-influencer.fifi</v>
      </c>
      <c r="F357" s="21">
        <f t="shared" si="47"/>
        <v>557747.14345524705</v>
      </c>
      <c r="G357" s="19">
        <f t="shared" si="47"/>
        <v>6.0639302973535694</v>
      </c>
      <c r="H357" s="18">
        <f t="shared" si="43"/>
        <v>1.6495032356043775E-3</v>
      </c>
      <c r="I357" s="6">
        <f t="shared" si="43"/>
        <v>1.18</v>
      </c>
      <c r="J357" s="6">
        <f t="shared" si="46"/>
        <v>295274.89988850313</v>
      </c>
      <c r="K357" s="18">
        <f t="shared" si="46"/>
        <v>0.15</v>
      </c>
      <c r="L357" s="35">
        <f>Data!BO27</f>
        <v>1.7990625E-2</v>
      </c>
      <c r="Q357" s="21">
        <v>0</v>
      </c>
      <c r="R357" s="21">
        <v>0</v>
      </c>
      <c r="S357" s="21">
        <v>0</v>
      </c>
      <c r="T357" s="21">
        <v>0</v>
      </c>
      <c r="U357" s="21">
        <v>215.68600276842511</v>
      </c>
      <c r="V357" s="21">
        <v>885.52711324321103</v>
      </c>
      <c r="W357" s="21">
        <v>1448.3922018473274</v>
      </c>
      <c r="X357" s="21">
        <v>1890.1694307587211</v>
      </c>
      <c r="Y357" s="21">
        <v>2285.3265473256547</v>
      </c>
      <c r="Z357" s="21">
        <v>0</v>
      </c>
      <c r="AA357" s="21">
        <v>0</v>
      </c>
      <c r="AB357" s="21">
        <v>0</v>
      </c>
      <c r="AC357" s="21">
        <v>0</v>
      </c>
      <c r="AD357" s="21">
        <v>36.606051743858472</v>
      </c>
      <c r="AE357" s="21">
        <v>141.62043704613876</v>
      </c>
      <c r="AF357" s="21">
        <v>221.58250584537925</v>
      </c>
      <c r="AG357" s="21">
        <v>286.59518224427529</v>
      </c>
      <c r="AH357" s="21">
        <v>339.67124265036205</v>
      </c>
      <c r="AI357" s="21">
        <v>0</v>
      </c>
      <c r="AJ357" s="21">
        <v>0</v>
      </c>
      <c r="AK357" s="21">
        <v>0</v>
      </c>
      <c r="AL357" s="21">
        <v>0</v>
      </c>
      <c r="AM357" s="21">
        <v>46.24632179014435</v>
      </c>
      <c r="AN357" s="21">
        <v>127.82910829245975</v>
      </c>
      <c r="AO357" s="21">
        <v>137.12762541266966</v>
      </c>
      <c r="AP357" s="21">
        <v>160.54455549150066</v>
      </c>
      <c r="AQ357" s="21">
        <v>145.16988522211932</v>
      </c>
    </row>
    <row r="358" spans="1:43" x14ac:dyDescent="0.25">
      <c r="A358" s="17" t="s">
        <v>253</v>
      </c>
      <c r="B358" s="8" t="s">
        <v>40</v>
      </c>
      <c r="C358" s="8" t="s">
        <v>64</v>
      </c>
      <c r="E358" s="8" t="str">
        <f t="shared" si="42"/>
        <v>FiFi-influencer.fifi</v>
      </c>
      <c r="F358" s="21">
        <f t="shared" si="47"/>
        <v>460276.56861699698</v>
      </c>
      <c r="G358" s="19">
        <f t="shared" si="47"/>
        <v>6.561013101182815</v>
      </c>
      <c r="H358" s="18">
        <f t="shared" si="43"/>
        <v>1.6495032356043775E-3</v>
      </c>
      <c r="I358" s="6">
        <f t="shared" si="43"/>
        <v>1.18</v>
      </c>
      <c r="J358" s="6">
        <f t="shared" si="46"/>
        <v>295274.89988850313</v>
      </c>
      <c r="K358" s="18">
        <f t="shared" si="46"/>
        <v>0.15</v>
      </c>
      <c r="L358" s="35">
        <f>Data!BO28</f>
        <v>1.7990625E-2</v>
      </c>
      <c r="Q358" s="21">
        <v>0</v>
      </c>
      <c r="R358" s="21">
        <v>0</v>
      </c>
      <c r="S358" s="21">
        <v>0</v>
      </c>
      <c r="T358" s="21">
        <v>0</v>
      </c>
      <c r="U358" s="21">
        <v>0</v>
      </c>
      <c r="V358" s="21">
        <v>152.95007748775359</v>
      </c>
      <c r="W358" s="21">
        <v>642.39885220411213</v>
      </c>
      <c r="X358" s="21">
        <v>1083.5778072279845</v>
      </c>
      <c r="Y358" s="21">
        <v>1478.7355420497897</v>
      </c>
      <c r="Z358" s="21">
        <v>0</v>
      </c>
      <c r="AA358" s="21">
        <v>0</v>
      </c>
      <c r="AB358" s="21">
        <v>0</v>
      </c>
      <c r="AC358" s="21">
        <v>0</v>
      </c>
      <c r="AD358" s="21">
        <v>4.6098909440551692</v>
      </c>
      <c r="AE358" s="21">
        <v>39.814660628649179</v>
      </c>
      <c r="AF358" s="21">
        <v>113.71872319569164</v>
      </c>
      <c r="AG358" s="21">
        <v>173.80585216212398</v>
      </c>
      <c r="AH358" s="21">
        <v>222.86078975079553</v>
      </c>
      <c r="AI358" s="21">
        <v>0</v>
      </c>
      <c r="AJ358" s="21">
        <v>0</v>
      </c>
      <c r="AK358" s="21">
        <v>0</v>
      </c>
      <c r="AL358" s="21">
        <v>0</v>
      </c>
      <c r="AM358" s="21">
        <v>35.689754757184573</v>
      </c>
      <c r="AN358" s="21">
        <v>155.29484431662999</v>
      </c>
      <c r="AO358" s="21">
        <v>238.01098642521151</v>
      </c>
      <c r="AP358" s="21">
        <v>262.02631102758346</v>
      </c>
      <c r="AQ358" s="21">
        <v>246.65168027821392</v>
      </c>
    </row>
    <row r="359" spans="1:43" x14ac:dyDescent="0.25">
      <c r="A359" s="17" t="s">
        <v>254</v>
      </c>
      <c r="B359" s="8" t="s">
        <v>40</v>
      </c>
      <c r="C359" s="8" t="s">
        <v>64</v>
      </c>
      <c r="E359" s="8" t="str">
        <f t="shared" si="42"/>
        <v>FiFi-influencer.fifi</v>
      </c>
      <c r="F359" s="21">
        <f t="shared" si="47"/>
        <v>243335.124867429</v>
      </c>
      <c r="G359" s="19">
        <f t="shared" si="47"/>
        <v>7.9500102667883148</v>
      </c>
      <c r="H359" s="18">
        <f t="shared" si="43"/>
        <v>1.6495032356043775E-3</v>
      </c>
      <c r="I359" s="6">
        <f t="shared" si="43"/>
        <v>1.18</v>
      </c>
      <c r="J359" s="6">
        <f t="shared" si="46"/>
        <v>295274.89988850313</v>
      </c>
      <c r="K359" s="18">
        <f t="shared" si="46"/>
        <v>0.15</v>
      </c>
      <c r="L359" s="35">
        <f>Data!BO29</f>
        <v>1.8558749999999999E-2</v>
      </c>
      <c r="Q359" s="21">
        <v>0</v>
      </c>
      <c r="R359" s="21">
        <v>0</v>
      </c>
      <c r="S359" s="21">
        <v>0</v>
      </c>
      <c r="T359" s="21">
        <v>0</v>
      </c>
      <c r="U359" s="21">
        <v>0</v>
      </c>
      <c r="V359" s="21">
        <v>0</v>
      </c>
      <c r="W359" s="21">
        <v>0</v>
      </c>
      <c r="X359" s="21">
        <v>0</v>
      </c>
      <c r="Y359" s="21">
        <v>0</v>
      </c>
      <c r="Z359" s="21">
        <v>0</v>
      </c>
      <c r="AA359" s="21">
        <v>0</v>
      </c>
      <c r="AB359" s="21">
        <v>0</v>
      </c>
      <c r="AC359" s="21">
        <v>0</v>
      </c>
      <c r="AD359" s="21">
        <v>0.36651462851998001</v>
      </c>
      <c r="AE359" s="21">
        <v>3.2300647637039903</v>
      </c>
      <c r="AF359" s="21">
        <v>9.6514641157957222</v>
      </c>
      <c r="AG359" s="21">
        <v>15.350787142957522</v>
      </c>
      <c r="AH359" s="21">
        <v>20.385156393320241</v>
      </c>
      <c r="AI359" s="21">
        <v>0</v>
      </c>
      <c r="AJ359" s="21">
        <v>0</v>
      </c>
      <c r="AK359" s="21">
        <v>0</v>
      </c>
      <c r="AL359" s="21">
        <v>0</v>
      </c>
      <c r="AM359" s="21">
        <v>3.4382781704010967</v>
      </c>
      <c r="AN359" s="21">
        <v>30.301276679928716</v>
      </c>
      <c r="AO359" s="21">
        <v>90.540501795935697</v>
      </c>
      <c r="AP359" s="21">
        <v>144.00592015995736</v>
      </c>
      <c r="AQ359" s="21">
        <v>191.23339908803803</v>
      </c>
    </row>
    <row r="360" spans="1:43" x14ac:dyDescent="0.25">
      <c r="A360" s="17" t="s">
        <v>255</v>
      </c>
      <c r="B360" s="8" t="s">
        <v>40</v>
      </c>
      <c r="C360" s="8" t="s">
        <v>64</v>
      </c>
      <c r="E360" s="8" t="str">
        <f t="shared" si="42"/>
        <v>FiFi-influencer.fifi</v>
      </c>
      <c r="F360" s="21">
        <f t="shared" si="47"/>
        <v>393041.42493798002</v>
      </c>
      <c r="G360" s="19">
        <f t="shared" si="47"/>
        <v>6.7206571007122111</v>
      </c>
      <c r="H360" s="18">
        <f t="shared" si="43"/>
        <v>1.6495032356043775E-3</v>
      </c>
      <c r="I360" s="6">
        <f t="shared" si="43"/>
        <v>1.18</v>
      </c>
      <c r="J360" s="6">
        <f t="shared" si="46"/>
        <v>295274.89988850313</v>
      </c>
      <c r="K360" s="18">
        <f t="shared" si="46"/>
        <v>0.15</v>
      </c>
      <c r="L360" s="35">
        <f>Data!BO30</f>
        <v>1.8558749999999999E-2</v>
      </c>
      <c r="Q360" s="21">
        <v>0</v>
      </c>
      <c r="R360" s="21">
        <v>0</v>
      </c>
      <c r="S360" s="21">
        <v>0</v>
      </c>
      <c r="T360" s="21">
        <v>0</v>
      </c>
      <c r="U360" s="21">
        <v>0</v>
      </c>
      <c r="V360" s="21">
        <v>0</v>
      </c>
      <c r="W360" s="21">
        <v>0</v>
      </c>
      <c r="X360" s="21">
        <v>488.57102464145822</v>
      </c>
      <c r="Y360" s="21">
        <v>957.3534956151708</v>
      </c>
      <c r="Z360" s="21">
        <v>0</v>
      </c>
      <c r="AA360" s="21">
        <v>0</v>
      </c>
      <c r="AB360" s="21">
        <v>0</v>
      </c>
      <c r="AC360" s="21">
        <v>0</v>
      </c>
      <c r="AD360" s="21">
        <v>8.8835121066938888E-2</v>
      </c>
      <c r="AE360" s="21">
        <v>0.7852830221454673</v>
      </c>
      <c r="AF360" s="21">
        <v>2.3626530467461917</v>
      </c>
      <c r="AG360" s="21">
        <v>58.758974407743324</v>
      </c>
      <c r="AH360" s="21">
        <v>108.16108011367932</v>
      </c>
      <c r="AI360" s="21">
        <v>0</v>
      </c>
      <c r="AJ360" s="21">
        <v>0</v>
      </c>
      <c r="AK360" s="21">
        <v>0</v>
      </c>
      <c r="AL360" s="21">
        <v>0</v>
      </c>
      <c r="AM360" s="21">
        <v>0.70449585688555905</v>
      </c>
      <c r="AN360" s="21">
        <v>6.2275891442438009</v>
      </c>
      <c r="AO360" s="21">
        <v>18.736725550658278</v>
      </c>
      <c r="AP360" s="21">
        <v>-22.590300712376859</v>
      </c>
      <c r="AQ360" s="21">
        <v>-99.595528932863317</v>
      </c>
    </row>
    <row r="361" spans="1:43" x14ac:dyDescent="0.25">
      <c r="A361" s="17" t="s">
        <v>256</v>
      </c>
      <c r="B361" s="8" t="s">
        <v>40</v>
      </c>
      <c r="C361" s="8" t="s">
        <v>64</v>
      </c>
      <c r="E361" s="8" t="str">
        <f t="shared" si="42"/>
        <v>FiFi-influencer.fifi</v>
      </c>
      <c r="F361" s="21">
        <f t="shared" si="47"/>
        <v>330046.27460601699</v>
      </c>
      <c r="G361" s="19">
        <f t="shared" si="47"/>
        <v>6.9582860389366274</v>
      </c>
      <c r="H361" s="18">
        <f t="shared" si="43"/>
        <v>1.6495032356043775E-3</v>
      </c>
      <c r="I361" s="6">
        <f t="shared" si="43"/>
        <v>1.18</v>
      </c>
      <c r="J361" s="6">
        <f t="shared" si="46"/>
        <v>295274.89988850313</v>
      </c>
      <c r="K361" s="18">
        <f t="shared" si="46"/>
        <v>0.15</v>
      </c>
      <c r="L361" s="35">
        <f>Data!BO31</f>
        <v>1.8558749999999999E-2</v>
      </c>
      <c r="Q361" s="21">
        <v>0</v>
      </c>
      <c r="R361" s="21">
        <v>0</v>
      </c>
      <c r="S361" s="21">
        <v>0</v>
      </c>
      <c r="T361" s="21">
        <v>0</v>
      </c>
      <c r="U361" s="21">
        <v>0</v>
      </c>
      <c r="V361" s="21">
        <v>0</v>
      </c>
      <c r="W361" s="21">
        <v>0</v>
      </c>
      <c r="X361" s="21">
        <v>0</v>
      </c>
      <c r="Y361" s="21">
        <v>83.329474721771916</v>
      </c>
      <c r="Z361" s="21">
        <v>0</v>
      </c>
      <c r="AA361" s="21">
        <v>0</v>
      </c>
      <c r="AB361" s="21">
        <v>0</v>
      </c>
      <c r="AC361" s="21">
        <v>0</v>
      </c>
      <c r="AD361" s="21">
        <v>1.1190197701077667E-2</v>
      </c>
      <c r="AE361" s="21">
        <v>9.8964094016131002E-2</v>
      </c>
      <c r="AF361" s="21">
        <v>0.29805838940193935</v>
      </c>
      <c r="AG361" s="21">
        <v>7.7033214360870064</v>
      </c>
      <c r="AH361" s="21">
        <v>22.696729957564646</v>
      </c>
      <c r="AI361" s="21">
        <v>0</v>
      </c>
      <c r="AJ361" s="21">
        <v>0</v>
      </c>
      <c r="AK361" s="21">
        <v>0</v>
      </c>
      <c r="AL361" s="21">
        <v>0</v>
      </c>
      <c r="AM361" s="21">
        <v>9.1880223794892385E-2</v>
      </c>
      <c r="AN361" s="21">
        <v>0.81257215902317825</v>
      </c>
      <c r="AO361" s="21">
        <v>2.4472911251208731</v>
      </c>
      <c r="AP361" s="21">
        <v>63.250258522555249</v>
      </c>
      <c r="AQ361" s="21">
        <v>103.02832552624749</v>
      </c>
    </row>
    <row r="362" spans="1:43" x14ac:dyDescent="0.25">
      <c r="A362" s="17" t="s">
        <v>257</v>
      </c>
      <c r="B362" s="8" t="s">
        <v>40</v>
      </c>
      <c r="C362" s="8" t="s">
        <v>64</v>
      </c>
      <c r="E362" s="8" t="str">
        <f t="shared" si="42"/>
        <v>FiFi-influencer.fifi</v>
      </c>
      <c r="F362" s="21">
        <f t="shared" si="47"/>
        <v>229113.786208976</v>
      </c>
      <c r="G362" s="19">
        <f t="shared" si="47"/>
        <v>8.3126244248613048</v>
      </c>
      <c r="H362" s="18">
        <f t="shared" si="43"/>
        <v>1.6495032356043775E-3</v>
      </c>
      <c r="I362" s="6">
        <f t="shared" si="43"/>
        <v>1.18</v>
      </c>
      <c r="J362" s="6">
        <f t="shared" si="46"/>
        <v>295274.89988850313</v>
      </c>
      <c r="K362" s="18">
        <f t="shared" si="46"/>
        <v>0.15</v>
      </c>
      <c r="L362" s="35">
        <f>Data!BO32</f>
        <v>1.8558749999999999E-2</v>
      </c>
      <c r="Q362" s="21">
        <v>0</v>
      </c>
      <c r="R362" s="21">
        <v>0</v>
      </c>
      <c r="S362" s="21">
        <v>0</v>
      </c>
      <c r="T362" s="21">
        <v>0</v>
      </c>
      <c r="U362" s="21">
        <v>0</v>
      </c>
      <c r="V362" s="21">
        <v>0</v>
      </c>
      <c r="W362" s="21">
        <v>0</v>
      </c>
      <c r="X362" s="21">
        <v>0</v>
      </c>
      <c r="Y362" s="21">
        <v>0</v>
      </c>
      <c r="Z362" s="21">
        <v>0</v>
      </c>
      <c r="AA362" s="21">
        <v>0</v>
      </c>
      <c r="AB362" s="21">
        <v>0</v>
      </c>
      <c r="AC362" s="21">
        <v>0</v>
      </c>
      <c r="AD362" s="21">
        <v>1.1652234056950287E-3</v>
      </c>
      <c r="AE362" s="21">
        <v>1.0305732234103811E-2</v>
      </c>
      <c r="AF362" s="21">
        <v>3.1043456508169028E-2</v>
      </c>
      <c r="AG362" s="21">
        <v>0.80699794264155167</v>
      </c>
      <c r="AH362" s="21">
        <v>2.4063503864429578</v>
      </c>
      <c r="AI362" s="21">
        <v>0</v>
      </c>
      <c r="AJ362" s="21">
        <v>0</v>
      </c>
      <c r="AK362" s="21">
        <v>0</v>
      </c>
      <c r="AL362" s="21">
        <v>0</v>
      </c>
      <c r="AM362" s="21">
        <v>1.142955616026867E-2</v>
      </c>
      <c r="AN362" s="21">
        <v>0.10108786415264431</v>
      </c>
      <c r="AO362" s="21">
        <v>0.30450206186627204</v>
      </c>
      <c r="AP362" s="21">
        <v>7.9157595544016814</v>
      </c>
      <c r="AQ362" s="21">
        <v>23.603642656601799</v>
      </c>
    </row>
    <row r="363" spans="1:43" x14ac:dyDescent="0.25">
      <c r="A363" s="17" t="s">
        <v>258</v>
      </c>
      <c r="B363" s="8" t="s">
        <v>40</v>
      </c>
      <c r="C363" s="8" t="s">
        <v>64</v>
      </c>
      <c r="E363" s="8" t="str">
        <f t="shared" si="42"/>
        <v>FiFi-influencer.fifi</v>
      </c>
      <c r="F363" s="21">
        <f t="shared" si="47"/>
        <v>575747.91897149396</v>
      </c>
      <c r="G363" s="19">
        <f t="shared" si="47"/>
        <v>5.8386874031403826</v>
      </c>
      <c r="H363" s="18">
        <f t="shared" si="43"/>
        <v>1.6495032356043775E-3</v>
      </c>
      <c r="I363" s="6">
        <f t="shared" si="43"/>
        <v>1.18</v>
      </c>
      <c r="J363" s="6">
        <f t="shared" si="46"/>
        <v>295274.89988850313</v>
      </c>
      <c r="K363" s="18">
        <f t="shared" si="46"/>
        <v>0.15</v>
      </c>
      <c r="L363" s="35">
        <f>Data!BO33</f>
        <v>1.7422499999999997E-2</v>
      </c>
      <c r="Q363" s="21">
        <v>0</v>
      </c>
      <c r="R363" s="21">
        <v>0</v>
      </c>
      <c r="S363" s="21">
        <v>0</v>
      </c>
      <c r="T363" s="21">
        <v>0</v>
      </c>
      <c r="U363" s="21">
        <v>342.63038831031417</v>
      </c>
      <c r="V363" s="21">
        <v>993.67057072772513</v>
      </c>
      <c r="W363" s="21">
        <v>1551.2653001760787</v>
      </c>
      <c r="X363" s="21">
        <v>2052.3230257497685</v>
      </c>
      <c r="Y363" s="21">
        <v>2499.2534821475615</v>
      </c>
      <c r="Z363" s="21">
        <v>0</v>
      </c>
      <c r="AA363" s="21">
        <v>0</v>
      </c>
      <c r="AB363" s="21">
        <v>0</v>
      </c>
      <c r="AC363" s="21">
        <v>0</v>
      </c>
      <c r="AD363" s="21">
        <v>61.192065394831644</v>
      </c>
      <c r="AE363" s="21">
        <v>166.81350218012815</v>
      </c>
      <c r="AF363" s="21">
        <v>247.23774704003677</v>
      </c>
      <c r="AG363" s="21">
        <v>312.62622338551068</v>
      </c>
      <c r="AH363" s="21">
        <v>366.00906715768963</v>
      </c>
      <c r="AI363" s="21">
        <v>0</v>
      </c>
      <c r="AJ363" s="21">
        <v>0</v>
      </c>
      <c r="AK363" s="21">
        <v>0</v>
      </c>
      <c r="AL363" s="21">
        <v>0</v>
      </c>
      <c r="AM363" s="21">
        <v>78.961594533362131</v>
      </c>
      <c r="AN363" s="21">
        <v>155.61626401863191</v>
      </c>
      <c r="AO363" s="21">
        <v>152.11652450761721</v>
      </c>
      <c r="AP363" s="21">
        <v>101.56258924958365</v>
      </c>
      <c r="AQ363" s="21">
        <v>22.421303073980653</v>
      </c>
    </row>
    <row r="364" spans="1:43" x14ac:dyDescent="0.25">
      <c r="A364" s="17" t="s">
        <v>259</v>
      </c>
      <c r="B364" s="8" t="s">
        <v>40</v>
      </c>
      <c r="C364" s="8" t="s">
        <v>64</v>
      </c>
      <c r="E364" s="8" t="str">
        <f t="shared" si="42"/>
        <v>FiFi-influencer.fifi</v>
      </c>
      <c r="F364" s="21">
        <f t="shared" si="47"/>
        <v>336725.53496230103</v>
      </c>
      <c r="G364" s="19">
        <f t="shared" si="47"/>
        <v>7.1135985788344387</v>
      </c>
      <c r="H364" s="18">
        <f t="shared" si="43"/>
        <v>1.6495032356043775E-3</v>
      </c>
      <c r="I364" s="6">
        <f t="shared" si="43"/>
        <v>1.18</v>
      </c>
      <c r="J364" s="6">
        <f t="shared" si="46"/>
        <v>295274.89988850313</v>
      </c>
      <c r="K364" s="18">
        <f t="shared" si="46"/>
        <v>0.15</v>
      </c>
      <c r="L364" s="35">
        <f>Data!BO34</f>
        <v>1.8937499999999999E-2</v>
      </c>
      <c r="Q364" s="21">
        <v>0</v>
      </c>
      <c r="R364" s="21">
        <v>0</v>
      </c>
      <c r="S364" s="21">
        <v>0</v>
      </c>
      <c r="T364" s="21">
        <v>0</v>
      </c>
      <c r="U364" s="21">
        <v>0</v>
      </c>
      <c r="V364" s="21">
        <v>0</v>
      </c>
      <c r="W364" s="21">
        <v>0</v>
      </c>
      <c r="X364" s="21">
        <v>0</v>
      </c>
      <c r="Y364" s="21">
        <v>0</v>
      </c>
      <c r="Z364" s="21">
        <v>0</v>
      </c>
      <c r="AA364" s="21">
        <v>0</v>
      </c>
      <c r="AB364" s="21">
        <v>0</v>
      </c>
      <c r="AC364" s="21">
        <v>0</v>
      </c>
      <c r="AD364" s="21">
        <v>5.5213437869615349</v>
      </c>
      <c r="AE364" s="21">
        <v>15.862027807280858</v>
      </c>
      <c r="AF364" s="21">
        <v>24.564167167645323</v>
      </c>
      <c r="AG364" s="21">
        <v>32.287783383675084</v>
      </c>
      <c r="AH364" s="21">
        <v>39.110254169052837</v>
      </c>
      <c r="AI364" s="21">
        <v>0</v>
      </c>
      <c r="AJ364" s="21">
        <v>0</v>
      </c>
      <c r="AK364" s="21">
        <v>0</v>
      </c>
      <c r="AL364" s="21">
        <v>0</v>
      </c>
      <c r="AM364" s="21">
        <v>46.346415513099394</v>
      </c>
      <c r="AN364" s="21">
        <v>133.14659619142043</v>
      </c>
      <c r="AO364" s="21">
        <v>206.19275709173576</v>
      </c>
      <c r="AP364" s="21">
        <v>271.02514939035387</v>
      </c>
      <c r="AQ364" s="21">
        <v>328.29328520029702</v>
      </c>
    </row>
    <row r="365" spans="1:43" x14ac:dyDescent="0.25">
      <c r="A365" s="17" t="s">
        <v>260</v>
      </c>
      <c r="B365" s="8" t="s">
        <v>40</v>
      </c>
      <c r="C365" s="8" t="s">
        <v>64</v>
      </c>
      <c r="E365" s="8" t="str">
        <f t="shared" si="42"/>
        <v>FiFi-influencer.fifi</v>
      </c>
      <c r="F365" s="21">
        <f t="shared" si="47"/>
        <v>229185.51881171801</v>
      </c>
      <c r="G365" s="19">
        <f t="shared" si="47"/>
        <v>8.3136684020358853</v>
      </c>
      <c r="H365" s="18">
        <f t="shared" si="43"/>
        <v>1.6495032356043775E-3</v>
      </c>
      <c r="I365" s="6">
        <f t="shared" si="43"/>
        <v>1.18</v>
      </c>
      <c r="J365" s="6">
        <f t="shared" ref="J365:K380" si="48">J364</f>
        <v>295274.89988850313</v>
      </c>
      <c r="K365" s="18">
        <f t="shared" si="48"/>
        <v>0.15</v>
      </c>
      <c r="L365" s="35">
        <f>Data!BO35</f>
        <v>1.8937499999999999E-2</v>
      </c>
      <c r="Q365" s="21">
        <v>0</v>
      </c>
      <c r="R365" s="21">
        <v>0</v>
      </c>
      <c r="S365" s="21">
        <v>0</v>
      </c>
      <c r="T365" s="21">
        <v>0</v>
      </c>
      <c r="U365" s="21">
        <v>0</v>
      </c>
      <c r="V365" s="21">
        <v>0</v>
      </c>
      <c r="W365" s="21">
        <v>0</v>
      </c>
      <c r="X365" s="21">
        <v>0</v>
      </c>
      <c r="Y365" s="21">
        <v>0</v>
      </c>
      <c r="Z365" s="21">
        <v>0</v>
      </c>
      <c r="AA365" s="21">
        <v>0</v>
      </c>
      <c r="AB365" s="21">
        <v>0</v>
      </c>
      <c r="AC365" s="21">
        <v>0</v>
      </c>
      <c r="AD365" s="21">
        <v>0.56609508634701122</v>
      </c>
      <c r="AE365" s="21">
        <v>1.6394345647670183</v>
      </c>
      <c r="AF365" s="21">
        <v>2.5563315119384318</v>
      </c>
      <c r="AG365" s="21">
        <v>3.3808915336604373</v>
      </c>
      <c r="AH365" s="21">
        <v>4.1178993490805329</v>
      </c>
      <c r="AI365" s="21">
        <v>0</v>
      </c>
      <c r="AJ365" s="21">
        <v>0</v>
      </c>
      <c r="AK365" s="21">
        <v>0</v>
      </c>
      <c r="AL365" s="21">
        <v>0</v>
      </c>
      <c r="AM365" s="21">
        <v>5.5534656616548901</v>
      </c>
      <c r="AN365" s="21">
        <v>16.083064099204638</v>
      </c>
      <c r="AO365" s="21">
        <v>25.07794116879877</v>
      </c>
      <c r="AP365" s="21">
        <v>33.166981114642041</v>
      </c>
      <c r="AQ365" s="21">
        <v>40.397122647433655</v>
      </c>
    </row>
    <row r="366" spans="1:43" x14ac:dyDescent="0.25">
      <c r="A366" s="17" t="s">
        <v>261</v>
      </c>
      <c r="B366" s="8" t="s">
        <v>40</v>
      </c>
      <c r="C366" s="8" t="s">
        <v>64</v>
      </c>
      <c r="E366" s="8" t="str">
        <f t="shared" si="42"/>
        <v>FiFi-influencer.fifi</v>
      </c>
      <c r="F366" s="21">
        <f t="shared" ref="F366:G381" si="49">F300</f>
        <v>214943.993567217</v>
      </c>
      <c r="G366" s="19">
        <f t="shared" si="49"/>
        <v>8.3132960896176691</v>
      </c>
      <c r="H366" s="18">
        <f t="shared" si="43"/>
        <v>1.6495032356043775E-3</v>
      </c>
      <c r="I366" s="6">
        <f t="shared" si="43"/>
        <v>1.18</v>
      </c>
      <c r="J366" s="6">
        <f t="shared" si="48"/>
        <v>295274.89988850313</v>
      </c>
      <c r="K366" s="18">
        <f t="shared" si="48"/>
        <v>0.15</v>
      </c>
      <c r="L366" s="35">
        <f>Data!BO36</f>
        <v>1.8937499999999999E-2</v>
      </c>
      <c r="Q366" s="21">
        <v>0</v>
      </c>
      <c r="R366" s="21">
        <v>0</v>
      </c>
      <c r="S366" s="21">
        <v>0</v>
      </c>
      <c r="T366" s="21">
        <v>0</v>
      </c>
      <c r="U366" s="21">
        <v>0</v>
      </c>
      <c r="V366" s="21">
        <v>0</v>
      </c>
      <c r="W366" s="21">
        <v>0</v>
      </c>
      <c r="X366" s="21">
        <v>0</v>
      </c>
      <c r="Y366" s="21">
        <v>0</v>
      </c>
      <c r="Z366" s="21">
        <v>0</v>
      </c>
      <c r="AA366" s="21">
        <v>0</v>
      </c>
      <c r="AB366" s="21">
        <v>0</v>
      </c>
      <c r="AC366" s="21">
        <v>0</v>
      </c>
      <c r="AD366" s="21">
        <v>7.9688443157364355E-2</v>
      </c>
      <c r="AE366" s="21">
        <v>0.23106029849388848</v>
      </c>
      <c r="AF366" s="21">
        <v>0.36066010090032619</v>
      </c>
      <c r="AG366" s="21">
        <v>0.47743837159710528</v>
      </c>
      <c r="AH366" s="21">
        <v>0.58200210609515335</v>
      </c>
      <c r="AI366" s="21">
        <v>0</v>
      </c>
      <c r="AJ366" s="21">
        <v>0</v>
      </c>
      <c r="AK366" s="21">
        <v>0</v>
      </c>
      <c r="AL366" s="21">
        <v>0</v>
      </c>
      <c r="AM366" s="21">
        <v>0.78171887500764758</v>
      </c>
      <c r="AN366" s="21">
        <v>2.2666297576034586</v>
      </c>
      <c r="AO366" s="21">
        <v>3.5379635636650382</v>
      </c>
      <c r="AP366" s="21">
        <v>4.6835221262053377</v>
      </c>
      <c r="AQ366" s="21">
        <v>5.7092598826451004</v>
      </c>
    </row>
    <row r="367" spans="1:43" x14ac:dyDescent="0.25">
      <c r="A367" s="17" t="s">
        <v>278</v>
      </c>
      <c r="B367" s="8" t="s">
        <v>40</v>
      </c>
      <c r="C367" s="8" t="s">
        <v>64</v>
      </c>
      <c r="E367" s="8" t="str">
        <f t="shared" si="42"/>
        <v>FiFi-influencer.fifi</v>
      </c>
      <c r="F367" s="21">
        <f t="shared" si="49"/>
        <v>205737.99774799301</v>
      </c>
      <c r="G367" s="19">
        <f t="shared" si="49"/>
        <v>8.078181260819024</v>
      </c>
      <c r="H367" s="18">
        <f t="shared" si="43"/>
        <v>1.6495032356043775E-3</v>
      </c>
      <c r="I367" s="6">
        <f t="shared" si="43"/>
        <v>1.18</v>
      </c>
      <c r="J367" s="6">
        <f t="shared" si="48"/>
        <v>295274.89988850313</v>
      </c>
      <c r="K367" s="18">
        <f t="shared" si="48"/>
        <v>0.15</v>
      </c>
      <c r="L367" s="35">
        <f>Data!BO37</f>
        <v>1.8937499999999999E-2</v>
      </c>
      <c r="Q367" s="21">
        <v>0</v>
      </c>
      <c r="R367" s="21">
        <v>0</v>
      </c>
      <c r="S367" s="21">
        <v>0</v>
      </c>
      <c r="T367" s="21">
        <v>0</v>
      </c>
      <c r="U367" s="21">
        <v>0</v>
      </c>
      <c r="V367" s="21">
        <v>0</v>
      </c>
      <c r="W367" s="21">
        <v>0</v>
      </c>
      <c r="X367" s="21">
        <v>0</v>
      </c>
      <c r="Y367" s="21">
        <v>0</v>
      </c>
      <c r="Z367" s="21">
        <v>0</v>
      </c>
      <c r="AA367" s="21">
        <v>0</v>
      </c>
      <c r="AB367" s="21">
        <v>0</v>
      </c>
      <c r="AC367" s="21">
        <v>0</v>
      </c>
      <c r="AD367" s="21">
        <v>1.1442404207201433E-2</v>
      </c>
      <c r="AE367" s="21">
        <v>3.3183798953188126E-2</v>
      </c>
      <c r="AF367" s="21">
        <v>5.1804368866201579E-2</v>
      </c>
      <c r="AG367" s="21">
        <v>6.8587734649814727E-2</v>
      </c>
      <c r="AH367" s="21">
        <v>8.3619621143897746E-2</v>
      </c>
      <c r="AI367" s="21">
        <v>0</v>
      </c>
      <c r="AJ367" s="21">
        <v>0</v>
      </c>
      <c r="AK367" s="21">
        <v>0</v>
      </c>
      <c r="AL367" s="21">
        <v>0</v>
      </c>
      <c r="AM367" s="21">
        <v>0.10907190198949102</v>
      </c>
      <c r="AN367" s="21">
        <v>0.31631639658238769</v>
      </c>
      <c r="AO367" s="21">
        <v>0.49381239652813708</v>
      </c>
      <c r="AP367" s="21">
        <v>0.65379570026878986</v>
      </c>
      <c r="AQ367" s="21">
        <v>0.79708345874247677</v>
      </c>
    </row>
    <row r="368" spans="1:43" x14ac:dyDescent="0.25">
      <c r="A368" s="17" t="s">
        <v>279</v>
      </c>
      <c r="B368" s="8" t="s">
        <v>40</v>
      </c>
      <c r="C368" s="8" t="s">
        <v>64</v>
      </c>
      <c r="E368" s="8" t="str">
        <f t="shared" si="42"/>
        <v>FiFi-influencer.fifi</v>
      </c>
      <c r="F368" s="21">
        <f t="shared" si="49"/>
        <v>436708.84697628801</v>
      </c>
      <c r="G368" s="19">
        <f t="shared" si="49"/>
        <v>6.0086222354126866</v>
      </c>
      <c r="H368" s="18">
        <f t="shared" si="43"/>
        <v>1.6495032356043775E-3</v>
      </c>
      <c r="I368" s="6">
        <f t="shared" si="43"/>
        <v>1.18</v>
      </c>
      <c r="J368" s="6">
        <f t="shared" si="48"/>
        <v>295274.89988850313</v>
      </c>
      <c r="K368" s="18">
        <f t="shared" si="48"/>
        <v>0.15</v>
      </c>
      <c r="L368" s="35">
        <f>Data!BO38</f>
        <v>1.7990625E-2</v>
      </c>
      <c r="Q368" s="21">
        <v>0</v>
      </c>
      <c r="R368" s="21">
        <v>0</v>
      </c>
      <c r="S368" s="21">
        <v>0</v>
      </c>
      <c r="T368" s="21">
        <v>0</v>
      </c>
      <c r="U368" s="21">
        <v>0</v>
      </c>
      <c r="V368" s="21">
        <v>0</v>
      </c>
      <c r="W368" s="21">
        <v>115.42534352205682</v>
      </c>
      <c r="X368" s="21">
        <v>634.41971888510864</v>
      </c>
      <c r="Y368" s="21">
        <v>1099.2763596991588</v>
      </c>
      <c r="Z368" s="21">
        <v>0</v>
      </c>
      <c r="AA368" s="21">
        <v>0</v>
      </c>
      <c r="AB368" s="21">
        <v>0</v>
      </c>
      <c r="AC368" s="21">
        <v>0</v>
      </c>
      <c r="AD368" s="21">
        <v>3.6432774765886005E-3</v>
      </c>
      <c r="AE368" s="21">
        <v>1.0566055620487201E-2</v>
      </c>
      <c r="AF368" s="21">
        <v>15.499451598679359</v>
      </c>
      <c r="AG368" s="21">
        <v>81.110593672820485</v>
      </c>
      <c r="AH368" s="21">
        <v>134.67541551593931</v>
      </c>
      <c r="AI368" s="21">
        <v>0</v>
      </c>
      <c r="AJ368" s="21">
        <v>0</v>
      </c>
      <c r="AK368" s="21">
        <v>0</v>
      </c>
      <c r="AL368" s="21">
        <v>0</v>
      </c>
      <c r="AM368" s="21">
        <v>2.5831472105618015E-2</v>
      </c>
      <c r="AN368" s="21">
        <v>7.4915175355402569E-2</v>
      </c>
      <c r="AO368" s="21">
        <v>-5.5315310972743674</v>
      </c>
      <c r="AP368" s="21">
        <v>-59.331477214470056</v>
      </c>
      <c r="AQ368" s="21">
        <v>-144.40419814479048</v>
      </c>
    </row>
    <row r="369" spans="1:43" x14ac:dyDescent="0.25">
      <c r="A369" s="17" t="s">
        <v>280</v>
      </c>
      <c r="B369" s="8" t="s">
        <v>40</v>
      </c>
      <c r="C369" s="8" t="s">
        <v>64</v>
      </c>
      <c r="E369" s="8" t="str">
        <f t="shared" si="42"/>
        <v>FiFi-influencer.fifi</v>
      </c>
      <c r="F369" s="21">
        <f t="shared" si="49"/>
        <v>253284.44575174601</v>
      </c>
      <c r="G369" s="19">
        <f t="shared" si="49"/>
        <v>7.1299227048638949</v>
      </c>
      <c r="H369" s="18">
        <f t="shared" si="43"/>
        <v>1.6495032356043775E-3</v>
      </c>
      <c r="I369" s="6">
        <f t="shared" si="43"/>
        <v>1.18</v>
      </c>
      <c r="J369" s="6">
        <f t="shared" si="48"/>
        <v>295274.89988850313</v>
      </c>
      <c r="K369" s="18">
        <f t="shared" si="48"/>
        <v>0.15</v>
      </c>
      <c r="L369" s="35">
        <f>Data!BO39</f>
        <v>1.7990625E-2</v>
      </c>
      <c r="Q369" s="21">
        <v>0</v>
      </c>
      <c r="R369" s="21">
        <v>0</v>
      </c>
      <c r="S369" s="21">
        <v>0</v>
      </c>
      <c r="T369" s="21">
        <v>0</v>
      </c>
      <c r="U369" s="21">
        <v>0</v>
      </c>
      <c r="V369" s="21">
        <v>0</v>
      </c>
      <c r="W369" s="21">
        <v>0</v>
      </c>
      <c r="X369" s="21">
        <v>0</v>
      </c>
      <c r="Y369" s="21">
        <v>0</v>
      </c>
      <c r="Z369" s="21">
        <v>0</v>
      </c>
      <c r="AA369" s="21">
        <v>0</v>
      </c>
      <c r="AB369" s="21">
        <v>0</v>
      </c>
      <c r="AC369" s="21">
        <v>0</v>
      </c>
      <c r="AD369" s="21">
        <v>3.1695745561402983E-4</v>
      </c>
      <c r="AE369" s="21">
        <v>9.1922830627403696E-4</v>
      </c>
      <c r="AF369" s="21">
        <v>1.3609134566983481</v>
      </c>
      <c r="AG369" s="21">
        <v>7.4196241508547018</v>
      </c>
      <c r="AH369" s="21">
        <v>12.771460317334855</v>
      </c>
      <c r="AI369" s="21">
        <v>0</v>
      </c>
      <c r="AJ369" s="21">
        <v>0</v>
      </c>
      <c r="AK369" s="21">
        <v>0</v>
      </c>
      <c r="AL369" s="21">
        <v>0</v>
      </c>
      <c r="AM369" s="21">
        <v>2.6666609479248657E-3</v>
      </c>
      <c r="AN369" s="21">
        <v>7.7337515907910676E-3</v>
      </c>
      <c r="AO369" s="21">
        <v>11.449785150036661</v>
      </c>
      <c r="AP369" s="21">
        <v>62.423589099787804</v>
      </c>
      <c r="AQ369" s="21">
        <v>107.45023937118413</v>
      </c>
    </row>
    <row r="370" spans="1:43" x14ac:dyDescent="0.25">
      <c r="A370" s="17" t="s">
        <v>281</v>
      </c>
      <c r="B370" s="8" t="s">
        <v>40</v>
      </c>
      <c r="C370" s="8" t="s">
        <v>64</v>
      </c>
      <c r="E370" s="8" t="str">
        <f t="shared" si="42"/>
        <v>FiFi-influencer.fifi</v>
      </c>
      <c r="F370" s="21">
        <f t="shared" si="49"/>
        <v>201747.696799417</v>
      </c>
      <c r="G370" s="19">
        <f t="shared" si="49"/>
        <v>8.2743415496816937</v>
      </c>
      <c r="H370" s="18">
        <f t="shared" si="43"/>
        <v>1.6495032356043775E-3</v>
      </c>
      <c r="I370" s="6">
        <f t="shared" si="43"/>
        <v>1.18</v>
      </c>
      <c r="J370" s="6">
        <f t="shared" si="48"/>
        <v>295274.89988850313</v>
      </c>
      <c r="K370" s="18">
        <f t="shared" si="48"/>
        <v>0.15</v>
      </c>
      <c r="L370" s="35">
        <f>Data!BO40</f>
        <v>1.7990625E-2</v>
      </c>
      <c r="Q370" s="21">
        <v>0</v>
      </c>
      <c r="R370" s="21">
        <v>0</v>
      </c>
      <c r="S370" s="21">
        <v>0</v>
      </c>
      <c r="T370" s="21">
        <v>0</v>
      </c>
      <c r="U370" s="21">
        <v>0</v>
      </c>
      <c r="V370" s="21">
        <v>0</v>
      </c>
      <c r="W370" s="21">
        <v>0</v>
      </c>
      <c r="X370" s="21">
        <v>0</v>
      </c>
      <c r="Y370" s="21">
        <v>0</v>
      </c>
      <c r="Z370" s="21">
        <v>0</v>
      </c>
      <c r="AA370" s="21">
        <v>0</v>
      </c>
      <c r="AB370" s="21">
        <v>0</v>
      </c>
      <c r="AC370" s="21">
        <v>0</v>
      </c>
      <c r="AD370" s="21">
        <v>3.7869749822598847E-5</v>
      </c>
      <c r="AE370" s="21">
        <v>1.0982851701006552E-4</v>
      </c>
      <c r="AF370" s="21">
        <v>0.16282603872733592</v>
      </c>
      <c r="AG370" s="21">
        <v>0.89325383446220563</v>
      </c>
      <c r="AH370" s="21">
        <v>1.546126834917428</v>
      </c>
      <c r="AI370" s="21">
        <v>0</v>
      </c>
      <c r="AJ370" s="21">
        <v>0</v>
      </c>
      <c r="AK370" s="21">
        <v>0</v>
      </c>
      <c r="AL370" s="21">
        <v>0</v>
      </c>
      <c r="AM370" s="21">
        <v>3.6974974843115304E-4</v>
      </c>
      <c r="AN370" s="21">
        <v>1.0723352207308429E-3</v>
      </c>
      <c r="AO370" s="21">
        <v>1.5897883439817777</v>
      </c>
      <c r="AP370" s="21">
        <v>8.7214830339456828</v>
      </c>
      <c r="AQ370" s="21">
        <v>15.095954183257442</v>
      </c>
    </row>
    <row r="371" spans="1:43" x14ac:dyDescent="0.25">
      <c r="A371" s="17" t="s">
        <v>282</v>
      </c>
      <c r="B371" s="8" t="s">
        <v>40</v>
      </c>
      <c r="C371" s="8" t="s">
        <v>64</v>
      </c>
      <c r="E371" s="8" t="str">
        <f t="shared" si="42"/>
        <v>FiFi-influencer.fifi</v>
      </c>
      <c r="F371" s="21">
        <f t="shared" si="49"/>
        <v>320149.29401431349</v>
      </c>
      <c r="G371" s="19">
        <f t="shared" si="49"/>
        <v>6.8001837755390948</v>
      </c>
      <c r="H371" s="18">
        <f t="shared" si="43"/>
        <v>1.6495032356043775E-3</v>
      </c>
      <c r="I371" s="6">
        <f t="shared" si="43"/>
        <v>1.18</v>
      </c>
      <c r="J371" s="6">
        <f t="shared" si="48"/>
        <v>295274.89988850313</v>
      </c>
      <c r="K371" s="18">
        <f t="shared" si="48"/>
        <v>0.15</v>
      </c>
      <c r="L371" s="35">
        <f>Data!BO41</f>
        <v>1.7990625E-2</v>
      </c>
      <c r="Q371" s="21">
        <v>0</v>
      </c>
      <c r="R371" s="21">
        <v>0</v>
      </c>
      <c r="S371" s="21">
        <v>0</v>
      </c>
      <c r="T371" s="21">
        <v>0</v>
      </c>
      <c r="U371" s="21">
        <v>0</v>
      </c>
      <c r="V371" s="21">
        <v>0</v>
      </c>
      <c r="W371" s="21">
        <v>0</v>
      </c>
      <c r="X371" s="21">
        <v>0</v>
      </c>
      <c r="Y371" s="21">
        <v>103.83842396093534</v>
      </c>
      <c r="Z371" s="21">
        <v>0</v>
      </c>
      <c r="AA371" s="21">
        <v>0</v>
      </c>
      <c r="AB371" s="21">
        <v>0</v>
      </c>
      <c r="AC371" s="21">
        <v>0</v>
      </c>
      <c r="AD371" s="21">
        <v>9.0142101620120781E-6</v>
      </c>
      <c r="AE371" s="21">
        <v>2.6142697767142695E-5</v>
      </c>
      <c r="AF371" s="21">
        <v>3.8765858593666346E-2</v>
      </c>
      <c r="AG371" s="21">
        <v>0.21286589457816105</v>
      </c>
      <c r="AH371" s="21">
        <v>10.584028563507408</v>
      </c>
      <c r="AI371" s="21">
        <v>0</v>
      </c>
      <c r="AJ371" s="21">
        <v>0</v>
      </c>
      <c r="AK371" s="21">
        <v>0</v>
      </c>
      <c r="AL371" s="21">
        <v>0</v>
      </c>
      <c r="AM371" s="21">
        <v>7.2331977117756724E-5</v>
      </c>
      <c r="AN371" s="21">
        <v>2.0977467606183613E-4</v>
      </c>
      <c r="AO371" s="21">
        <v>0.31106565593112129</v>
      </c>
      <c r="AP371" s="21">
        <v>1.7080820991577106</v>
      </c>
      <c r="AQ371" s="21">
        <v>-18.909883566396942</v>
      </c>
    </row>
    <row r="372" spans="1:43" x14ac:dyDescent="0.25">
      <c r="A372" s="17" t="s">
        <v>283</v>
      </c>
      <c r="B372" s="8" t="s">
        <v>40</v>
      </c>
      <c r="C372" s="8" t="s">
        <v>64</v>
      </c>
      <c r="E372" s="8" t="str">
        <f t="shared" si="42"/>
        <v>FiFi-influencer.fifi</v>
      </c>
      <c r="F372" s="21">
        <f t="shared" si="49"/>
        <v>391341.29065537348</v>
      </c>
      <c r="G372" s="19">
        <f t="shared" si="49"/>
        <v>6.2266027992457467</v>
      </c>
      <c r="H372" s="18">
        <f t="shared" si="43"/>
        <v>1.6495032356043775E-3</v>
      </c>
      <c r="I372" s="6">
        <f t="shared" si="43"/>
        <v>1.18</v>
      </c>
      <c r="J372" s="6">
        <f t="shared" si="48"/>
        <v>295274.89988850313</v>
      </c>
      <c r="K372" s="18">
        <f t="shared" si="48"/>
        <v>0.15</v>
      </c>
      <c r="L372" s="35">
        <f>Data!BO42</f>
        <v>1.6854374999999998E-2</v>
      </c>
      <c r="Q372" s="21">
        <v>0</v>
      </c>
      <c r="R372" s="21">
        <v>0</v>
      </c>
      <c r="S372" s="21">
        <v>0</v>
      </c>
      <c r="T372" s="21">
        <v>0</v>
      </c>
      <c r="U372" s="21">
        <v>0</v>
      </c>
      <c r="V372" s="21">
        <v>0</v>
      </c>
      <c r="W372" s="21">
        <v>64.34601129041269</v>
      </c>
      <c r="X372" s="21">
        <v>550.35253510421205</v>
      </c>
      <c r="Y372" s="21">
        <v>971.07039734988052</v>
      </c>
      <c r="Z372" s="21">
        <v>0</v>
      </c>
      <c r="AA372" s="21">
        <v>0</v>
      </c>
      <c r="AB372" s="21">
        <v>0</v>
      </c>
      <c r="AC372" s="21">
        <v>0</v>
      </c>
      <c r="AD372" s="21">
        <v>1.6528067143439353E-6</v>
      </c>
      <c r="AE372" s="21">
        <v>4.7934124511057589E-6</v>
      </c>
      <c r="AF372" s="21">
        <v>8.2995402808530141</v>
      </c>
      <c r="AG372" s="21">
        <v>67.614978817017914</v>
      </c>
      <c r="AH372" s="21">
        <v>116.04000482906517</v>
      </c>
      <c r="AI372" s="21">
        <v>0</v>
      </c>
      <c r="AJ372" s="21">
        <v>0</v>
      </c>
      <c r="AK372" s="21">
        <v>0</v>
      </c>
      <c r="AL372" s="21">
        <v>0</v>
      </c>
      <c r="AM372" s="21">
        <v>1.2143817678692412E-5</v>
      </c>
      <c r="AN372" s="21">
        <v>3.5219076955473552E-5</v>
      </c>
      <c r="AO372" s="21">
        <v>-3.3660412110622957</v>
      </c>
      <c r="AP372" s="21">
        <v>-53.55882778408909</v>
      </c>
      <c r="AQ372" s="21">
        <v>-118.47907505596697</v>
      </c>
    </row>
    <row r="373" spans="1:43" x14ac:dyDescent="0.25">
      <c r="A373" s="17" t="s">
        <v>284</v>
      </c>
      <c r="B373" s="8" t="s">
        <v>40</v>
      </c>
      <c r="C373" s="8" t="s">
        <v>64</v>
      </c>
      <c r="E373" s="8" t="str">
        <f t="shared" si="42"/>
        <v>FiFi-influencer.fifi</v>
      </c>
      <c r="F373" s="21">
        <f t="shared" si="49"/>
        <v>230648.18602876749</v>
      </c>
      <c r="G373" s="19">
        <f t="shared" si="49"/>
        <v>7.6727442277060725</v>
      </c>
      <c r="H373" s="18">
        <f t="shared" si="43"/>
        <v>1.6495032356043775E-3</v>
      </c>
      <c r="I373" s="6">
        <f t="shared" si="43"/>
        <v>1.18</v>
      </c>
      <c r="J373" s="6">
        <f t="shared" si="48"/>
        <v>295274.89988850313</v>
      </c>
      <c r="K373" s="18">
        <f t="shared" si="48"/>
        <v>0.15</v>
      </c>
      <c r="L373" s="35">
        <f>Data!BO43</f>
        <v>1.6854374999999998E-2</v>
      </c>
      <c r="Q373" s="21">
        <v>0</v>
      </c>
      <c r="R373" s="21">
        <v>0</v>
      </c>
      <c r="S373" s="21">
        <v>0</v>
      </c>
      <c r="T373" s="21">
        <v>0</v>
      </c>
      <c r="U373" s="21">
        <v>0</v>
      </c>
      <c r="V373" s="21">
        <v>0</v>
      </c>
      <c r="W373" s="21">
        <v>0</v>
      </c>
      <c r="X373" s="21">
        <v>0</v>
      </c>
      <c r="Y373" s="21">
        <v>0</v>
      </c>
      <c r="Z373" s="21">
        <v>0</v>
      </c>
      <c r="AA373" s="21">
        <v>0</v>
      </c>
      <c r="AB373" s="21">
        <v>0</v>
      </c>
      <c r="AC373" s="21">
        <v>0</v>
      </c>
      <c r="AD373" s="21">
        <v>1.4611933865239893E-7</v>
      </c>
      <c r="AE373" s="21">
        <v>4.2377019210300603E-7</v>
      </c>
      <c r="AF373" s="21">
        <v>0.73777715839818225</v>
      </c>
      <c r="AG373" s="21">
        <v>6.2623117039591314</v>
      </c>
      <c r="AH373" s="21">
        <v>11.14229503664934</v>
      </c>
      <c r="AI373" s="21">
        <v>0</v>
      </c>
      <c r="AJ373" s="21">
        <v>0</v>
      </c>
      <c r="AK373" s="21">
        <v>0</v>
      </c>
      <c r="AL373" s="21">
        <v>0</v>
      </c>
      <c r="AM373" s="21">
        <v>1.3229408483976786E-6</v>
      </c>
      <c r="AN373" s="21">
        <v>3.8367467484920345E-6</v>
      </c>
      <c r="AO373" s="21">
        <v>6.6797150114509884</v>
      </c>
      <c r="AP373" s="21">
        <v>56.697956854805348</v>
      </c>
      <c r="AQ373" s="21">
        <v>100.8805363125021</v>
      </c>
    </row>
    <row r="374" spans="1:43" x14ac:dyDescent="0.25">
      <c r="A374" s="17" t="s">
        <v>285</v>
      </c>
      <c r="B374" s="8" t="s">
        <v>40</v>
      </c>
      <c r="C374" s="8" t="s">
        <v>64</v>
      </c>
      <c r="E374" s="8" t="str">
        <f t="shared" si="42"/>
        <v>FiFi-influencer.fifi</v>
      </c>
      <c r="F374" s="21">
        <f t="shared" si="49"/>
        <v>255011.21194764899</v>
      </c>
      <c r="G374" s="19">
        <f t="shared" si="49"/>
        <v>7.3396787033818205</v>
      </c>
      <c r="H374" s="18">
        <f t="shared" si="43"/>
        <v>1.6495032356043775E-3</v>
      </c>
      <c r="I374" s="6">
        <f t="shared" si="43"/>
        <v>1.18</v>
      </c>
      <c r="J374" s="6">
        <f t="shared" si="48"/>
        <v>295274.89988850313</v>
      </c>
      <c r="K374" s="18">
        <f t="shared" si="48"/>
        <v>0.15</v>
      </c>
      <c r="L374" s="35">
        <f>Data!BO44</f>
        <v>1.6854374999999998E-2</v>
      </c>
      <c r="Q374" s="21">
        <v>0</v>
      </c>
      <c r="R374" s="21">
        <v>0</v>
      </c>
      <c r="S374" s="21">
        <v>0</v>
      </c>
      <c r="T374" s="21">
        <v>0</v>
      </c>
      <c r="U374" s="21">
        <v>0</v>
      </c>
      <c r="V374" s="21">
        <v>0</v>
      </c>
      <c r="W374" s="21">
        <v>0</v>
      </c>
      <c r="X374" s="21">
        <v>0</v>
      </c>
      <c r="Y374" s="21">
        <v>0</v>
      </c>
      <c r="Z374" s="21">
        <v>0</v>
      </c>
      <c r="AA374" s="21">
        <v>0</v>
      </c>
      <c r="AB374" s="21">
        <v>0</v>
      </c>
      <c r="AC374" s="21">
        <v>0</v>
      </c>
      <c r="AD374" s="21">
        <v>2.4233046822361075E-8</v>
      </c>
      <c r="AE374" s="21">
        <v>7.0279861378574047E-8</v>
      </c>
      <c r="AF374" s="21">
        <v>0.122457081499599</v>
      </c>
      <c r="AG374" s="21">
        <v>1.0459085161951689</v>
      </c>
      <c r="AH374" s="21">
        <v>1.871310537229703</v>
      </c>
      <c r="AI374" s="21">
        <v>0</v>
      </c>
      <c r="AJ374" s="21">
        <v>0</v>
      </c>
      <c r="AK374" s="21">
        <v>0</v>
      </c>
      <c r="AL374" s="21">
        <v>0</v>
      </c>
      <c r="AM374" s="21">
        <v>2.0987807766256295E-7</v>
      </c>
      <c r="AN374" s="21">
        <v>6.0868129016759679E-7</v>
      </c>
      <c r="AO374" s="21">
        <v>1.0605788471298603</v>
      </c>
      <c r="AP374" s="21">
        <v>9.058426305163966</v>
      </c>
      <c r="AQ374" s="21">
        <v>16.207085355072238</v>
      </c>
    </row>
    <row r="375" spans="1:43" x14ac:dyDescent="0.25">
      <c r="A375" s="17" t="s">
        <v>286</v>
      </c>
      <c r="B375" s="8" t="s">
        <v>40</v>
      </c>
      <c r="C375" s="8" t="s">
        <v>64</v>
      </c>
      <c r="E375" s="8" t="str">
        <f t="shared" si="42"/>
        <v>FiFi-influencer.fifi</v>
      </c>
      <c r="F375" s="21">
        <f t="shared" si="49"/>
        <v>290283.21400129853</v>
      </c>
      <c r="G375" s="19">
        <f t="shared" si="49"/>
        <v>6.8519846037487664</v>
      </c>
      <c r="H375" s="18">
        <f t="shared" si="43"/>
        <v>1.6495032356043775E-3</v>
      </c>
      <c r="I375" s="6">
        <f t="shared" si="43"/>
        <v>1.18</v>
      </c>
      <c r="J375" s="6">
        <f t="shared" si="48"/>
        <v>295274.89988850313</v>
      </c>
      <c r="K375" s="18">
        <f t="shared" si="48"/>
        <v>0.15</v>
      </c>
      <c r="L375" s="35">
        <f>Data!BO45</f>
        <v>1.6854374999999998E-2</v>
      </c>
      <c r="Q375" s="21">
        <v>0</v>
      </c>
      <c r="R375" s="21">
        <v>0</v>
      </c>
      <c r="S375" s="21">
        <v>0</v>
      </c>
      <c r="T375" s="21">
        <v>0</v>
      </c>
      <c r="U375" s="21">
        <v>0</v>
      </c>
      <c r="V375" s="21">
        <v>0</v>
      </c>
      <c r="W375" s="21">
        <v>0</v>
      </c>
      <c r="X375" s="21">
        <v>0</v>
      </c>
      <c r="Y375" s="21">
        <v>0</v>
      </c>
      <c r="Z375" s="21">
        <v>0</v>
      </c>
      <c r="AA375" s="21">
        <v>0</v>
      </c>
      <c r="AB375" s="21">
        <v>0</v>
      </c>
      <c r="AC375" s="21">
        <v>0</v>
      </c>
      <c r="AD375" s="21">
        <v>4.1377119559368469E-9</v>
      </c>
      <c r="AE375" s="21">
        <v>1.2000082332798922E-8</v>
      </c>
      <c r="AF375" s="21">
        <v>2.0911806479674448E-2</v>
      </c>
      <c r="AG375" s="21">
        <v>0.17877509039704417</v>
      </c>
      <c r="AH375" s="21">
        <v>0.32012704818241167</v>
      </c>
      <c r="AI375" s="21">
        <v>0</v>
      </c>
      <c r="AJ375" s="21">
        <v>0</v>
      </c>
      <c r="AK375" s="21">
        <v>0</v>
      </c>
      <c r="AL375" s="21">
        <v>0</v>
      </c>
      <c r="AM375" s="21">
        <v>3.345481556785523E-8</v>
      </c>
      <c r="AN375" s="21">
        <v>9.7024767677905838E-8</v>
      </c>
      <c r="AO375" s="21">
        <v>0.16907910372165755</v>
      </c>
      <c r="AP375" s="21">
        <v>1.4454577169825218</v>
      </c>
      <c r="AQ375" s="21">
        <v>2.5883366143595206</v>
      </c>
    </row>
    <row r="376" spans="1:43" x14ac:dyDescent="0.25">
      <c r="A376" s="17" t="s">
        <v>287</v>
      </c>
      <c r="B376" s="8" t="s">
        <v>40</v>
      </c>
      <c r="C376" s="8" t="s">
        <v>64</v>
      </c>
      <c r="E376" s="8" t="str">
        <f t="shared" si="42"/>
        <v>FiFi-influencer.fifi</v>
      </c>
      <c r="F376" s="21">
        <f t="shared" si="49"/>
        <v>329127.09109349351</v>
      </c>
      <c r="G376" s="19">
        <f t="shared" si="49"/>
        <v>6.6607284125131931</v>
      </c>
      <c r="H376" s="18">
        <f t="shared" si="43"/>
        <v>1.6495032356043775E-3</v>
      </c>
      <c r="I376" s="6">
        <f t="shared" si="43"/>
        <v>1.18</v>
      </c>
      <c r="J376" s="6">
        <f t="shared" si="48"/>
        <v>295274.89988850313</v>
      </c>
      <c r="K376" s="18">
        <f t="shared" si="48"/>
        <v>0.15</v>
      </c>
      <c r="L376" s="35">
        <f>Data!BO46</f>
        <v>1.9695000000000001E-2</v>
      </c>
      <c r="Q376" s="21">
        <v>0</v>
      </c>
      <c r="R376" s="21">
        <v>0</v>
      </c>
      <c r="S376" s="21">
        <v>0</v>
      </c>
      <c r="T376" s="21">
        <v>0</v>
      </c>
      <c r="U376" s="21">
        <v>0</v>
      </c>
      <c r="V376" s="21">
        <v>0</v>
      </c>
      <c r="W376" s="21">
        <v>0</v>
      </c>
      <c r="X376" s="21">
        <v>0</v>
      </c>
      <c r="Y376" s="21">
        <v>0</v>
      </c>
      <c r="Z376" s="21">
        <v>0</v>
      </c>
      <c r="AA376" s="21">
        <v>0</v>
      </c>
      <c r="AB376" s="21">
        <v>0</v>
      </c>
      <c r="AC376" s="21">
        <v>0</v>
      </c>
      <c r="AD376" s="21">
        <v>7.0369412015858947E-10</v>
      </c>
      <c r="AE376" s="21">
        <v>2.0408636324256821E-9</v>
      </c>
      <c r="AF376" s="21">
        <v>3.5565799833662021E-3</v>
      </c>
      <c r="AG376" s="21">
        <v>3.0409473283028572E-2</v>
      </c>
      <c r="AH376" s="21">
        <v>5.4460142392480142E-2</v>
      </c>
      <c r="AI376" s="21">
        <v>0</v>
      </c>
      <c r="AJ376" s="21">
        <v>0</v>
      </c>
      <c r="AK376" s="21">
        <v>0</v>
      </c>
      <c r="AL376" s="21">
        <v>0</v>
      </c>
      <c r="AM376" s="21">
        <v>5.5307961954333712E-9</v>
      </c>
      <c r="AN376" s="21">
        <v>1.6040493291423894E-8</v>
      </c>
      <c r="AO376" s="21">
        <v>2.7953507748967894E-2</v>
      </c>
      <c r="AP376" s="21">
        <v>0.23900810639287853</v>
      </c>
      <c r="AQ376" s="21">
        <v>0.42803817698406593</v>
      </c>
    </row>
    <row r="377" spans="1:43" x14ac:dyDescent="0.25">
      <c r="A377" s="17" t="s">
        <v>288</v>
      </c>
      <c r="B377" s="8" t="s">
        <v>40</v>
      </c>
      <c r="C377" s="8" t="s">
        <v>64</v>
      </c>
      <c r="E377" s="8" t="str">
        <f t="shared" si="42"/>
        <v>FiFi-influencer.fifi</v>
      </c>
      <c r="F377" s="21">
        <f t="shared" si="49"/>
        <v>290379.33513653348</v>
      </c>
      <c r="G377" s="19">
        <f t="shared" si="49"/>
        <v>6.8891115045051432</v>
      </c>
      <c r="H377" s="18">
        <f t="shared" si="43"/>
        <v>1.6495032356043775E-3</v>
      </c>
      <c r="I377" s="6">
        <f t="shared" si="43"/>
        <v>1.18</v>
      </c>
      <c r="J377" s="6">
        <f t="shared" si="48"/>
        <v>295274.89988850313</v>
      </c>
      <c r="K377" s="18">
        <f t="shared" si="48"/>
        <v>0.15</v>
      </c>
      <c r="L377" s="35">
        <f>Data!BO47</f>
        <v>1.9695000000000001E-2</v>
      </c>
      <c r="Q377" s="21">
        <v>0</v>
      </c>
      <c r="R377" s="21">
        <v>0</v>
      </c>
      <c r="S377" s="21">
        <v>0</v>
      </c>
      <c r="T377" s="21">
        <v>0</v>
      </c>
      <c r="U377" s="21">
        <v>0</v>
      </c>
      <c r="V377" s="21">
        <v>0</v>
      </c>
      <c r="W377" s="21">
        <v>0</v>
      </c>
      <c r="X377" s="21">
        <v>0</v>
      </c>
      <c r="Y377" s="21">
        <v>0</v>
      </c>
      <c r="Z377" s="21">
        <v>0</v>
      </c>
      <c r="AA377" s="21">
        <v>0</v>
      </c>
      <c r="AB377" s="21">
        <v>0</v>
      </c>
      <c r="AC377" s="21">
        <v>0</v>
      </c>
      <c r="AD377" s="21">
        <v>9.3114058037190317E-11</v>
      </c>
      <c r="AE377" s="21">
        <v>2.7008926371838355E-10</v>
      </c>
      <c r="AF377" s="21">
        <v>4.7068149403120578E-4</v>
      </c>
      <c r="AG377" s="21">
        <v>4.0245059238802981E-3</v>
      </c>
      <c r="AH377" s="21">
        <v>7.2075991095991105E-3</v>
      </c>
      <c r="AI377" s="21">
        <v>0</v>
      </c>
      <c r="AJ377" s="21">
        <v>0</v>
      </c>
      <c r="AK377" s="21">
        <v>0</v>
      </c>
      <c r="AL377" s="21">
        <v>0</v>
      </c>
      <c r="AM377" s="21">
        <v>7.569382915770976E-10</v>
      </c>
      <c r="AN377" s="21">
        <v>2.1955965636322548E-9</v>
      </c>
      <c r="AO377" s="21">
        <v>3.8262412086758975E-3</v>
      </c>
      <c r="AP377" s="21">
        <v>3.2715818670980376E-2</v>
      </c>
      <c r="AQ377" s="21">
        <v>5.8591665656044303E-2</v>
      </c>
    </row>
    <row r="378" spans="1:43" x14ac:dyDescent="0.25">
      <c r="A378" s="17" t="s">
        <v>289</v>
      </c>
      <c r="B378" s="8" t="s">
        <v>40</v>
      </c>
      <c r="C378" s="8" t="s">
        <v>64</v>
      </c>
      <c r="E378" s="8" t="str">
        <f t="shared" si="42"/>
        <v>FiFi-influencer.fifi</v>
      </c>
      <c r="F378" s="21">
        <f t="shared" si="49"/>
        <v>328074.70488976047</v>
      </c>
      <c r="G378" s="19">
        <f t="shared" si="49"/>
        <v>6.6769335668378105</v>
      </c>
      <c r="H378" s="18">
        <f t="shared" si="43"/>
        <v>1.6495032356043775E-3</v>
      </c>
      <c r="I378" s="6">
        <f t="shared" si="43"/>
        <v>1.18</v>
      </c>
      <c r="J378" s="6">
        <f t="shared" si="48"/>
        <v>295274.89988850313</v>
      </c>
      <c r="K378" s="18">
        <f t="shared" si="48"/>
        <v>0.15</v>
      </c>
      <c r="L378" s="35">
        <f>Data!BO48</f>
        <v>1.9695000000000001E-2</v>
      </c>
      <c r="Q378" s="21">
        <v>0</v>
      </c>
      <c r="R378" s="21">
        <v>0</v>
      </c>
      <c r="S378" s="21">
        <v>0</v>
      </c>
      <c r="T378" s="21">
        <v>0</v>
      </c>
      <c r="U378" s="21">
        <v>0</v>
      </c>
      <c r="V378" s="21">
        <v>0</v>
      </c>
      <c r="W378" s="21">
        <v>0</v>
      </c>
      <c r="X378" s="21">
        <v>0</v>
      </c>
      <c r="Y378" s="21">
        <v>0</v>
      </c>
      <c r="Z378" s="21">
        <v>0</v>
      </c>
      <c r="AA378" s="21">
        <v>0</v>
      </c>
      <c r="AB378" s="21">
        <v>0</v>
      </c>
      <c r="AC378" s="21">
        <v>0</v>
      </c>
      <c r="AD378" s="21">
        <v>1.5801266466715726E-11</v>
      </c>
      <c r="AE378" s="21">
        <v>4.5781616150712487E-11</v>
      </c>
      <c r="AF378" s="21">
        <v>7.9767430733863708E-5</v>
      </c>
      <c r="AG378" s="21">
        <v>6.8204404465833717E-4</v>
      </c>
      <c r="AH378" s="21">
        <v>1.2214950174126535E-3</v>
      </c>
      <c r="AI378" s="21">
        <v>0</v>
      </c>
      <c r="AJ378" s="21">
        <v>0</v>
      </c>
      <c r="AK378" s="21">
        <v>0</v>
      </c>
      <c r="AL378" s="21">
        <v>0</v>
      </c>
      <c r="AM378" s="21">
        <v>1.2449472763479223E-10</v>
      </c>
      <c r="AN378" s="21">
        <v>3.607033553525159E-10</v>
      </c>
      <c r="AO378" s="21">
        <v>6.2847016625266659E-4</v>
      </c>
      <c r="AP378" s="21">
        <v>5.3736760754924708E-3</v>
      </c>
      <c r="AQ378" s="21">
        <v>9.6238924785154636E-3</v>
      </c>
    </row>
    <row r="379" spans="1:43" x14ac:dyDescent="0.25">
      <c r="A379" s="17" t="s">
        <v>290</v>
      </c>
      <c r="B379" s="8" t="s">
        <v>40</v>
      </c>
      <c r="C379" s="8" t="s">
        <v>64</v>
      </c>
      <c r="E379" s="8" t="str">
        <f t="shared" si="42"/>
        <v>FiFi-influencer.fifi</v>
      </c>
      <c r="F379" s="21">
        <f t="shared" si="49"/>
        <v>287583.00118987449</v>
      </c>
      <c r="G379" s="19">
        <f t="shared" si="49"/>
        <v>7.111582871611037</v>
      </c>
      <c r="H379" s="18">
        <f t="shared" si="43"/>
        <v>1.6495032356043775E-3</v>
      </c>
      <c r="I379" s="6">
        <f t="shared" si="43"/>
        <v>1.18</v>
      </c>
      <c r="J379" s="6">
        <f t="shared" si="48"/>
        <v>295274.89988850313</v>
      </c>
      <c r="K379" s="18">
        <f t="shared" si="48"/>
        <v>0.15</v>
      </c>
      <c r="L379" s="35">
        <f>Data!BO49</f>
        <v>1.9695000000000001E-2</v>
      </c>
      <c r="Q379" s="21">
        <v>0</v>
      </c>
      <c r="R379" s="21">
        <v>0</v>
      </c>
      <c r="S379" s="21">
        <v>0</v>
      </c>
      <c r="T379" s="21">
        <v>0</v>
      </c>
      <c r="U379" s="21">
        <v>0</v>
      </c>
      <c r="V379" s="21">
        <v>0</v>
      </c>
      <c r="W379" s="21">
        <v>0</v>
      </c>
      <c r="X379" s="21">
        <v>0</v>
      </c>
      <c r="Y379" s="21">
        <v>0</v>
      </c>
      <c r="Z379" s="21">
        <v>0</v>
      </c>
      <c r="AA379" s="21">
        <v>0</v>
      </c>
      <c r="AB379" s="21">
        <v>0</v>
      </c>
      <c r="AC379" s="21">
        <v>0</v>
      </c>
      <c r="AD379" s="21">
        <v>2.0539563991543001E-12</v>
      </c>
      <c r="AE379" s="21">
        <v>6.0038725513741084E-12</v>
      </c>
      <c r="AF379" s="21">
        <v>1.0488354450639639E-5</v>
      </c>
      <c r="AG379" s="21">
        <v>8.9679747711258746E-5</v>
      </c>
      <c r="AH379" s="21">
        <v>1.6061046528865981E-4</v>
      </c>
      <c r="AI379" s="21">
        <v>0</v>
      </c>
      <c r="AJ379" s="21">
        <v>0</v>
      </c>
      <c r="AK379" s="21">
        <v>0</v>
      </c>
      <c r="AL379" s="21">
        <v>0</v>
      </c>
      <c r="AM379" s="21">
        <v>1.7236119753768691E-11</v>
      </c>
      <c r="AN379" s="21">
        <v>5.0382503895631555E-11</v>
      </c>
      <c r="AO379" s="21">
        <v>8.8014786197813992E-5</v>
      </c>
      <c r="AP379" s="21">
        <v>7.5256265014946836E-4</v>
      </c>
      <c r="AQ379" s="21">
        <v>1.3477896680590081E-3</v>
      </c>
    </row>
    <row r="380" spans="1:43" x14ac:dyDescent="0.25">
      <c r="A380" s="17" t="s">
        <v>291</v>
      </c>
      <c r="B380" s="8" t="s">
        <v>40</v>
      </c>
      <c r="C380" s="8" t="s">
        <v>64</v>
      </c>
      <c r="E380" s="8" t="str">
        <f t="shared" si="42"/>
        <v>FiFi-influencer.fifi</v>
      </c>
      <c r="F380" s="21">
        <f t="shared" si="49"/>
        <v>348609.08602096396</v>
      </c>
      <c r="G380" s="19">
        <f t="shared" si="49"/>
        <v>6.5637372420193243</v>
      </c>
      <c r="H380" s="18">
        <f t="shared" si="43"/>
        <v>1.6495032356043775E-3</v>
      </c>
      <c r="I380" s="6">
        <f t="shared" si="43"/>
        <v>1.18</v>
      </c>
      <c r="J380" s="6">
        <f t="shared" si="48"/>
        <v>295274.89988850313</v>
      </c>
      <c r="K380" s="18">
        <f t="shared" si="48"/>
        <v>0.15</v>
      </c>
      <c r="L380" s="35">
        <f>Data!BO50</f>
        <v>1.9695000000000001E-2</v>
      </c>
      <c r="Q380" s="21">
        <v>0</v>
      </c>
      <c r="R380" s="21">
        <v>0</v>
      </c>
      <c r="S380" s="21">
        <v>0</v>
      </c>
      <c r="T380" s="21">
        <v>0</v>
      </c>
      <c r="U380" s="21">
        <v>0</v>
      </c>
      <c r="V380" s="21">
        <v>0</v>
      </c>
      <c r="W380" s="21">
        <v>0</v>
      </c>
      <c r="X380" s="21">
        <v>0</v>
      </c>
      <c r="Y380" s="21">
        <v>0</v>
      </c>
      <c r="Z380" s="21">
        <v>0</v>
      </c>
      <c r="AA380" s="21">
        <v>0</v>
      </c>
      <c r="AB380" s="21">
        <v>0</v>
      </c>
      <c r="AC380" s="21">
        <v>0</v>
      </c>
      <c r="AD380" s="21">
        <v>3.8304813677791803E-13</v>
      </c>
      <c r="AE380" s="21">
        <v>1.085303054204101E-12</v>
      </c>
      <c r="AF380" s="21">
        <v>1.9071028262237433E-6</v>
      </c>
      <c r="AG380" s="21">
        <v>1.6306515274751706E-5</v>
      </c>
      <c r="AH380" s="21">
        <v>2.9203886554889049E-5</v>
      </c>
      <c r="AI380" s="21">
        <v>0</v>
      </c>
      <c r="AJ380" s="21">
        <v>0</v>
      </c>
      <c r="AK380" s="21">
        <v>0</v>
      </c>
      <c r="AL380" s="21">
        <v>0</v>
      </c>
      <c r="AM380" s="21">
        <v>2.9667882386092919E-12</v>
      </c>
      <c r="AN380" s="21">
        <v>8.4059000093929945E-12</v>
      </c>
      <c r="AO380" s="21">
        <v>1.4770911776917206E-5</v>
      </c>
      <c r="AP380" s="21">
        <v>1.262973842838048E-4</v>
      </c>
      <c r="AQ380" s="21">
        <v>2.2619023259459853E-4</v>
      </c>
    </row>
    <row r="381" spans="1:43" x14ac:dyDescent="0.25">
      <c r="A381" s="17" t="s">
        <v>292</v>
      </c>
      <c r="B381" s="8" t="s">
        <v>40</v>
      </c>
      <c r="C381" s="8" t="s">
        <v>64</v>
      </c>
      <c r="E381" s="8" t="str">
        <f t="shared" si="42"/>
        <v>FiFi-influencer.fifi</v>
      </c>
      <c r="F381" s="21">
        <f t="shared" si="49"/>
        <v>241297.1653229885</v>
      </c>
      <c r="G381" s="19">
        <f t="shared" si="49"/>
        <v>7.6437660299865655</v>
      </c>
      <c r="H381" s="18">
        <f t="shared" si="43"/>
        <v>1.6495032356043775E-3</v>
      </c>
      <c r="I381" s="6">
        <f t="shared" si="43"/>
        <v>1.18</v>
      </c>
      <c r="J381" s="6">
        <f t="shared" ref="J381:K396" si="50">J380</f>
        <v>295274.89988850313</v>
      </c>
      <c r="K381" s="18">
        <f t="shared" si="50"/>
        <v>0.15</v>
      </c>
      <c r="L381" s="35">
        <f>Data!BO51</f>
        <v>2.0641875000000001E-2</v>
      </c>
      <c r="Q381" s="21">
        <v>0</v>
      </c>
      <c r="R381" s="21">
        <v>0</v>
      </c>
      <c r="S381" s="21">
        <v>0</v>
      </c>
      <c r="T381" s="21">
        <v>0</v>
      </c>
      <c r="U381" s="21">
        <v>0</v>
      </c>
      <c r="V381" s="21">
        <v>0</v>
      </c>
      <c r="W381" s="21">
        <v>0</v>
      </c>
      <c r="X381" s="21">
        <v>0</v>
      </c>
      <c r="Y381" s="21">
        <v>0</v>
      </c>
      <c r="Z381" s="21">
        <v>0</v>
      </c>
      <c r="AA381" s="21">
        <v>0</v>
      </c>
      <c r="AB381" s="21">
        <v>0</v>
      </c>
      <c r="AC381" s="21">
        <v>0</v>
      </c>
      <c r="AD381" s="21">
        <v>4.418914733488698E-14</v>
      </c>
      <c r="AE381" s="21">
        <v>1.3256744200466095E-13</v>
      </c>
      <c r="AF381" s="21">
        <v>1.9800622232080104E-7</v>
      </c>
      <c r="AG381" s="21">
        <v>1.6930350192585968E-6</v>
      </c>
      <c r="AH381" s="21">
        <v>3.032113421744592E-6</v>
      </c>
      <c r="AI381" s="21">
        <v>0</v>
      </c>
      <c r="AJ381" s="21">
        <v>0</v>
      </c>
      <c r="AK381" s="21">
        <v>0</v>
      </c>
      <c r="AL381" s="21">
        <v>0</v>
      </c>
      <c r="AM381" s="21">
        <v>3.9857037388512694E-13</v>
      </c>
      <c r="AN381" s="21">
        <v>1.1957111216553808E-12</v>
      </c>
      <c r="AO381" s="21">
        <v>1.7859456183640137E-6</v>
      </c>
      <c r="AP381" s="21">
        <v>1.5270573009988086E-5</v>
      </c>
      <c r="AQ381" s="21">
        <v>2.7348583375193215E-5</v>
      </c>
    </row>
    <row r="382" spans="1:43" x14ac:dyDescent="0.25">
      <c r="A382" s="17" t="s">
        <v>293</v>
      </c>
      <c r="B382" s="8" t="s">
        <v>40</v>
      </c>
      <c r="C382" s="8" t="s">
        <v>64</v>
      </c>
      <c r="E382" s="8" t="str">
        <f t="shared" si="42"/>
        <v>FiFi-influencer.fifi</v>
      </c>
      <c r="F382" s="21">
        <f t="shared" ref="F382:G396" si="51">F316</f>
        <v>285302.18935091398</v>
      </c>
      <c r="G382" s="19">
        <f t="shared" si="51"/>
        <v>7.1103422436825836</v>
      </c>
      <c r="H382" s="18">
        <f t="shared" si="43"/>
        <v>1.6495032356043775E-3</v>
      </c>
      <c r="I382" s="6">
        <f t="shared" si="43"/>
        <v>1.18</v>
      </c>
      <c r="J382" s="6">
        <f t="shared" si="50"/>
        <v>295274.89988850313</v>
      </c>
      <c r="K382" s="18">
        <f t="shared" si="50"/>
        <v>0.15</v>
      </c>
      <c r="L382" s="35">
        <f>Data!BO52</f>
        <v>2.0641875000000001E-2</v>
      </c>
      <c r="Q382" s="21">
        <v>0</v>
      </c>
      <c r="R382" s="21">
        <v>0</v>
      </c>
      <c r="S382" s="21">
        <v>0</v>
      </c>
      <c r="T382" s="21">
        <v>0</v>
      </c>
      <c r="U382" s="21">
        <v>0</v>
      </c>
      <c r="V382" s="21">
        <v>0</v>
      </c>
      <c r="W382" s="21">
        <v>0</v>
      </c>
      <c r="X382" s="21">
        <v>0</v>
      </c>
      <c r="Y382" s="21">
        <v>0</v>
      </c>
      <c r="Z382" s="21">
        <v>0</v>
      </c>
      <c r="AA382" s="21">
        <v>0</v>
      </c>
      <c r="AB382" s="21">
        <v>0</v>
      </c>
      <c r="AC382" s="21">
        <v>0</v>
      </c>
      <c r="AD382" s="21">
        <v>0</v>
      </c>
      <c r="AE382" s="21">
        <v>0</v>
      </c>
      <c r="AF382" s="21">
        <v>3.5117458548386961E-8</v>
      </c>
      <c r="AG382" s="21">
        <v>3.0026871189717583E-7</v>
      </c>
      <c r="AH382" s="21">
        <v>5.3776135892438619E-7</v>
      </c>
      <c r="AI382" s="21">
        <v>0</v>
      </c>
      <c r="AJ382" s="21">
        <v>0</v>
      </c>
      <c r="AK382" s="21">
        <v>0</v>
      </c>
      <c r="AL382" s="21">
        <v>0</v>
      </c>
      <c r="AM382" s="21">
        <v>0</v>
      </c>
      <c r="AN382" s="21">
        <v>0</v>
      </c>
      <c r="AO382" s="21">
        <v>2.9464263582869407E-7</v>
      </c>
      <c r="AP382" s="21">
        <v>2.5193157018572006E-6</v>
      </c>
      <c r="AQ382" s="21">
        <v>4.5119274227086537E-6</v>
      </c>
    </row>
    <row r="383" spans="1:43" x14ac:dyDescent="0.25">
      <c r="A383" s="17" t="s">
        <v>294</v>
      </c>
      <c r="B383" s="8" t="s">
        <v>40</v>
      </c>
      <c r="C383" s="8" t="s">
        <v>64</v>
      </c>
      <c r="E383" s="8" t="str">
        <f t="shared" si="42"/>
        <v>FiFi-influencer.fifi</v>
      </c>
      <c r="F383" s="21">
        <f t="shared" si="51"/>
        <v>415829.06386048801</v>
      </c>
      <c r="G383" s="19">
        <f t="shared" si="51"/>
        <v>6.129014958880469</v>
      </c>
      <c r="H383" s="18">
        <f t="shared" si="43"/>
        <v>1.6495032356043775E-3</v>
      </c>
      <c r="I383" s="6">
        <f t="shared" si="43"/>
        <v>1.18</v>
      </c>
      <c r="J383" s="6">
        <f t="shared" si="50"/>
        <v>295274.89988850313</v>
      </c>
      <c r="K383" s="18">
        <f t="shared" si="50"/>
        <v>0.15</v>
      </c>
      <c r="L383" s="35">
        <f>Data!BO53</f>
        <v>2.0641875000000001E-2</v>
      </c>
      <c r="Q383" s="21">
        <v>0</v>
      </c>
      <c r="R383" s="21">
        <v>0</v>
      </c>
      <c r="S383" s="21">
        <v>0</v>
      </c>
      <c r="T383" s="21">
        <v>0</v>
      </c>
      <c r="U383" s="21">
        <v>0</v>
      </c>
      <c r="V383" s="21">
        <v>0</v>
      </c>
      <c r="W383" s="21">
        <v>0</v>
      </c>
      <c r="X383" s="21">
        <v>0</v>
      </c>
      <c r="Y383" s="21">
        <v>245.91086848609368</v>
      </c>
      <c r="Z383" s="21">
        <v>0</v>
      </c>
      <c r="AA383" s="21">
        <v>0</v>
      </c>
      <c r="AB383" s="21">
        <v>0</v>
      </c>
      <c r="AC383" s="21">
        <v>0</v>
      </c>
      <c r="AD383" s="21">
        <v>0</v>
      </c>
      <c r="AE383" s="21">
        <v>0</v>
      </c>
      <c r="AF383" s="21">
        <v>7.677590337527498E-9</v>
      </c>
      <c r="AG383" s="21">
        <v>6.5646443444315775E-8</v>
      </c>
      <c r="AH383" s="21">
        <v>27.123046260747596</v>
      </c>
      <c r="AI383" s="21">
        <v>0</v>
      </c>
      <c r="AJ383" s="21">
        <v>0</v>
      </c>
      <c r="AK383" s="21">
        <v>0</v>
      </c>
      <c r="AL383" s="21">
        <v>0</v>
      </c>
      <c r="AM383" s="21">
        <v>0</v>
      </c>
      <c r="AN383" s="21">
        <v>0</v>
      </c>
      <c r="AO383" s="21">
        <v>5.5526157911697379E-8</v>
      </c>
      <c r="AP383" s="21">
        <v>4.7477067996366429E-7</v>
      </c>
      <c r="AQ383" s="21">
        <v>-49.750552096309463</v>
      </c>
    </row>
    <row r="384" spans="1:43" x14ac:dyDescent="0.25">
      <c r="A384" s="17" t="s">
        <v>295</v>
      </c>
      <c r="B384" s="8" t="s">
        <v>40</v>
      </c>
      <c r="C384" s="8" t="s">
        <v>64</v>
      </c>
      <c r="E384" s="8" t="str">
        <f t="shared" si="42"/>
        <v>FiFi-influencer.fifi</v>
      </c>
      <c r="F384" s="21">
        <f t="shared" si="51"/>
        <v>393432.46859552251</v>
      </c>
      <c r="G384" s="19">
        <f t="shared" si="51"/>
        <v>6.2941960634324765</v>
      </c>
      <c r="H384" s="18">
        <f t="shared" si="43"/>
        <v>1.6495032356043775E-3</v>
      </c>
      <c r="I384" s="6">
        <f t="shared" si="43"/>
        <v>1.18</v>
      </c>
      <c r="J384" s="6">
        <f t="shared" si="50"/>
        <v>295274.89988850313</v>
      </c>
      <c r="K384" s="18">
        <f t="shared" si="50"/>
        <v>0.15</v>
      </c>
      <c r="L384" s="35">
        <f>Data!BO54</f>
        <v>2.0641875000000001E-2</v>
      </c>
      <c r="Q384" s="21">
        <v>0</v>
      </c>
      <c r="R384" s="21">
        <v>0</v>
      </c>
      <c r="S384" s="21">
        <v>0</v>
      </c>
      <c r="T384" s="21">
        <v>0</v>
      </c>
      <c r="U384" s="21">
        <v>0</v>
      </c>
      <c r="V384" s="21">
        <v>0</v>
      </c>
      <c r="W384" s="21">
        <v>0</v>
      </c>
      <c r="X384" s="21">
        <v>0</v>
      </c>
      <c r="Y384" s="21">
        <v>33.663538669271595</v>
      </c>
      <c r="Z384" s="21">
        <v>0</v>
      </c>
      <c r="AA384" s="21">
        <v>0</v>
      </c>
      <c r="AB384" s="21">
        <v>0</v>
      </c>
      <c r="AC384" s="21">
        <v>0</v>
      </c>
      <c r="AD384" s="21">
        <v>0</v>
      </c>
      <c r="AE384" s="21">
        <v>0</v>
      </c>
      <c r="AF384" s="21">
        <v>1.0896111822905194E-9</v>
      </c>
      <c r="AG384" s="21">
        <v>9.3166331256776091E-9</v>
      </c>
      <c r="AH384" s="21">
        <v>7.4685224549934581</v>
      </c>
      <c r="AI384" s="21">
        <v>0</v>
      </c>
      <c r="AJ384" s="21">
        <v>0</v>
      </c>
      <c r="AK384" s="21">
        <v>0</v>
      </c>
      <c r="AL384" s="21">
        <v>0</v>
      </c>
      <c r="AM384" s="21">
        <v>0</v>
      </c>
      <c r="AN384" s="21">
        <v>0</v>
      </c>
      <c r="AO384" s="21">
        <v>8.0927071688090914E-9</v>
      </c>
      <c r="AP384" s="21">
        <v>6.9196044342019841E-8</v>
      </c>
      <c r="AQ384" s="21">
        <v>21.806308001063115</v>
      </c>
    </row>
    <row r="385" spans="1:43" x14ac:dyDescent="0.25">
      <c r="A385" s="17" t="s">
        <v>296</v>
      </c>
      <c r="B385" s="8" t="s">
        <v>40</v>
      </c>
      <c r="C385" s="8" t="s">
        <v>64</v>
      </c>
      <c r="E385" s="8" t="str">
        <f t="shared" si="42"/>
        <v>FiFi-influencer.fifi</v>
      </c>
      <c r="F385" s="21">
        <f t="shared" si="51"/>
        <v>228081.015200244</v>
      </c>
      <c r="G385" s="19">
        <f t="shared" si="51"/>
        <v>7.9971814637423746</v>
      </c>
      <c r="H385" s="18">
        <f t="shared" si="43"/>
        <v>1.6495032356043775E-3</v>
      </c>
      <c r="I385" s="6">
        <f t="shared" si="43"/>
        <v>1.18</v>
      </c>
      <c r="J385" s="6">
        <f t="shared" si="50"/>
        <v>295274.89988850313</v>
      </c>
      <c r="K385" s="18">
        <f t="shared" si="50"/>
        <v>0.15</v>
      </c>
      <c r="L385" s="35">
        <f>Data!BO55</f>
        <v>2.4429374999999996E-2</v>
      </c>
      <c r="Q385" s="21">
        <v>0</v>
      </c>
      <c r="R385" s="21">
        <v>0</v>
      </c>
      <c r="S385" s="21">
        <v>0</v>
      </c>
      <c r="T385" s="21">
        <v>0</v>
      </c>
      <c r="U385" s="21">
        <v>0</v>
      </c>
      <c r="V385" s="21">
        <v>0</v>
      </c>
      <c r="W385" s="21">
        <v>0</v>
      </c>
      <c r="X385" s="21">
        <v>0</v>
      </c>
      <c r="Y385" s="21">
        <v>0</v>
      </c>
      <c r="Z385" s="21">
        <v>0</v>
      </c>
      <c r="AA385" s="21">
        <v>0</v>
      </c>
      <c r="AB385" s="21">
        <v>0</v>
      </c>
      <c r="AC385" s="21">
        <v>0</v>
      </c>
      <c r="AD385" s="21">
        <v>0</v>
      </c>
      <c r="AE385" s="21">
        <v>0</v>
      </c>
      <c r="AF385" s="21">
        <v>9.4731756322641305E-11</v>
      </c>
      <c r="AG385" s="21">
        <v>8.1014865327775604E-10</v>
      </c>
      <c r="AH385" s="21">
        <v>0.65264795865521885</v>
      </c>
      <c r="AI385" s="21">
        <v>0</v>
      </c>
      <c r="AJ385" s="21">
        <v>0</v>
      </c>
      <c r="AK385" s="21">
        <v>0</v>
      </c>
      <c r="AL385" s="21">
        <v>0</v>
      </c>
      <c r="AM385" s="21">
        <v>0</v>
      </c>
      <c r="AN385" s="21">
        <v>0</v>
      </c>
      <c r="AO385" s="21">
        <v>8.9395271391560002E-10</v>
      </c>
      <c r="AP385" s="21">
        <v>7.6451088355850882E-9</v>
      </c>
      <c r="AQ385" s="21">
        <v>6.158826105622043</v>
      </c>
    </row>
    <row r="386" spans="1:43" x14ac:dyDescent="0.25">
      <c r="A386" s="17" t="s">
        <v>297</v>
      </c>
      <c r="B386" s="8" t="s">
        <v>40</v>
      </c>
      <c r="C386" s="8" t="s">
        <v>64</v>
      </c>
      <c r="E386" s="8" t="str">
        <f t="shared" si="42"/>
        <v>FiFi-influencer.fifi</v>
      </c>
      <c r="F386" s="21">
        <f t="shared" si="51"/>
        <v>317634.99002545653</v>
      </c>
      <c r="G386" s="19">
        <f t="shared" si="51"/>
        <v>6.7548152855074779</v>
      </c>
      <c r="H386" s="18">
        <f t="shared" si="43"/>
        <v>1.6495032356043775E-3</v>
      </c>
      <c r="I386" s="6">
        <f t="shared" si="43"/>
        <v>1.18</v>
      </c>
      <c r="J386" s="6">
        <f t="shared" si="50"/>
        <v>295274.89988850313</v>
      </c>
      <c r="K386" s="18">
        <f t="shared" si="50"/>
        <v>0.15</v>
      </c>
      <c r="L386" s="35">
        <f>Data!BO56</f>
        <v>2.4429374999999996E-2</v>
      </c>
      <c r="Q386" s="21">
        <v>0</v>
      </c>
      <c r="R386" s="21">
        <v>0</v>
      </c>
      <c r="S386" s="21">
        <v>0</v>
      </c>
      <c r="T386" s="21">
        <v>0</v>
      </c>
      <c r="U386" s="21">
        <v>0</v>
      </c>
      <c r="V386" s="21">
        <v>0</v>
      </c>
      <c r="W386" s="21">
        <v>0</v>
      </c>
      <c r="X386" s="21">
        <v>0</v>
      </c>
      <c r="Y386" s="21">
        <v>0</v>
      </c>
      <c r="Z386" s="21">
        <v>0</v>
      </c>
      <c r="AA386" s="21">
        <v>0</v>
      </c>
      <c r="AB386" s="21">
        <v>0</v>
      </c>
      <c r="AC386" s="21">
        <v>0</v>
      </c>
      <c r="AD386" s="21">
        <v>0</v>
      </c>
      <c r="AE386" s="21">
        <v>0</v>
      </c>
      <c r="AF386" s="21">
        <v>1.9777466429890265E-11</v>
      </c>
      <c r="AG386" s="21">
        <v>1.6921367601338464E-10</v>
      </c>
      <c r="AH386" s="21">
        <v>0.13643627676432085</v>
      </c>
      <c r="AI386" s="21">
        <v>0</v>
      </c>
      <c r="AJ386" s="21">
        <v>0</v>
      </c>
      <c r="AK386" s="21">
        <v>0</v>
      </c>
      <c r="AL386" s="21">
        <v>0</v>
      </c>
      <c r="AM386" s="21">
        <v>0</v>
      </c>
      <c r="AN386" s="21">
        <v>0</v>
      </c>
      <c r="AO386" s="21">
        <v>1.5763989640809584E-10</v>
      </c>
      <c r="AP386" s="21">
        <v>1.3487484077975022E-9</v>
      </c>
      <c r="AQ386" s="21">
        <v>1.0874901803867285</v>
      </c>
    </row>
    <row r="387" spans="1:43" x14ac:dyDescent="0.25">
      <c r="A387" s="17" t="s">
        <v>298</v>
      </c>
      <c r="B387" s="8" t="s">
        <v>40</v>
      </c>
      <c r="C387" s="8" t="s">
        <v>64</v>
      </c>
      <c r="E387" s="8" t="str">
        <f t="shared" si="42"/>
        <v>FiFi-influencer.fifi</v>
      </c>
      <c r="F387" s="21">
        <f t="shared" si="51"/>
        <v>322486.62248072354</v>
      </c>
      <c r="G387" s="19">
        <f t="shared" si="51"/>
        <v>6.9739033911176911</v>
      </c>
      <c r="H387" s="18">
        <f t="shared" si="43"/>
        <v>1.6495032356043775E-3</v>
      </c>
      <c r="I387" s="6">
        <f t="shared" si="43"/>
        <v>1.18</v>
      </c>
      <c r="J387" s="6">
        <f t="shared" si="50"/>
        <v>295274.89988850313</v>
      </c>
      <c r="K387" s="18">
        <f t="shared" si="50"/>
        <v>0.15</v>
      </c>
      <c r="L387" s="35">
        <f>Data!BO57</f>
        <v>2.4429374999999996E-2</v>
      </c>
      <c r="Q387" s="21">
        <v>0</v>
      </c>
      <c r="R387" s="21">
        <v>0</v>
      </c>
      <c r="S387" s="21">
        <v>0</v>
      </c>
      <c r="T387" s="21">
        <v>0</v>
      </c>
      <c r="U387" s="21">
        <v>0</v>
      </c>
      <c r="V387" s="21">
        <v>0</v>
      </c>
      <c r="W387" s="21">
        <v>0</v>
      </c>
      <c r="X387" s="21">
        <v>0</v>
      </c>
      <c r="Y387" s="21">
        <v>0</v>
      </c>
      <c r="Z387" s="21">
        <v>0</v>
      </c>
      <c r="AA387" s="21">
        <v>0</v>
      </c>
      <c r="AB387" s="21">
        <v>0</v>
      </c>
      <c r="AC387" s="21">
        <v>0</v>
      </c>
      <c r="AD387" s="21">
        <v>0</v>
      </c>
      <c r="AE387" s="21">
        <v>0</v>
      </c>
      <c r="AF387" s="21">
        <v>3.0119328240679893E-12</v>
      </c>
      <c r="AG387" s="21">
        <v>2.5749072770463593E-11</v>
      </c>
      <c r="AH387" s="21">
        <v>2.0780335453987379E-2</v>
      </c>
      <c r="AI387" s="21">
        <v>0</v>
      </c>
      <c r="AJ387" s="21">
        <v>0</v>
      </c>
      <c r="AK387" s="21">
        <v>0</v>
      </c>
      <c r="AL387" s="21">
        <v>0</v>
      </c>
      <c r="AM387" s="21">
        <v>0</v>
      </c>
      <c r="AN387" s="21">
        <v>0</v>
      </c>
      <c r="AO387" s="21">
        <v>2.4785815671991991E-11</v>
      </c>
      <c r="AP387" s="21">
        <v>2.1189442417624525E-10</v>
      </c>
      <c r="AQ387" s="21">
        <v>0.17100566123152838</v>
      </c>
    </row>
    <row r="388" spans="1:43" x14ac:dyDescent="0.25">
      <c r="A388" s="17" t="s">
        <v>299</v>
      </c>
      <c r="B388" s="8" t="s">
        <v>40</v>
      </c>
      <c r="C388" s="8" t="s">
        <v>64</v>
      </c>
      <c r="E388" s="8" t="str">
        <f t="shared" si="42"/>
        <v>FiFi-influencer.fifi</v>
      </c>
      <c r="F388" s="21">
        <f t="shared" si="51"/>
        <v>401386.27962260752</v>
      </c>
      <c r="G388" s="19">
        <f t="shared" si="51"/>
        <v>6.2238891290728731</v>
      </c>
      <c r="H388" s="18">
        <f t="shared" si="43"/>
        <v>1.6495032356043775E-3</v>
      </c>
      <c r="I388" s="6">
        <f t="shared" si="43"/>
        <v>1.18</v>
      </c>
      <c r="J388" s="6">
        <f t="shared" si="50"/>
        <v>295274.89988850313</v>
      </c>
      <c r="K388" s="18">
        <f t="shared" si="50"/>
        <v>0.15</v>
      </c>
      <c r="L388" s="35">
        <f>Data!BO58</f>
        <v>2.4429374999999996E-2</v>
      </c>
      <c r="Q388" s="21">
        <v>0</v>
      </c>
      <c r="R388" s="21">
        <v>0</v>
      </c>
      <c r="S388" s="21">
        <v>0</v>
      </c>
      <c r="T388" s="21">
        <v>0</v>
      </c>
      <c r="U388" s="21">
        <v>0</v>
      </c>
      <c r="V388" s="21">
        <v>0</v>
      </c>
      <c r="W388" s="21">
        <v>0</v>
      </c>
      <c r="X388" s="21">
        <v>0</v>
      </c>
      <c r="Y388" s="21">
        <v>0</v>
      </c>
      <c r="Z388" s="21">
        <v>0</v>
      </c>
      <c r="AA388" s="21">
        <v>0</v>
      </c>
      <c r="AB388" s="21">
        <v>0</v>
      </c>
      <c r="AC388" s="21">
        <v>0</v>
      </c>
      <c r="AD388" s="21">
        <v>0</v>
      </c>
      <c r="AE388" s="21">
        <v>0</v>
      </c>
      <c r="AF388" s="21">
        <v>5.8805224420117107E-13</v>
      </c>
      <c r="AG388" s="21">
        <v>4.7779244841345152E-12</v>
      </c>
      <c r="AH388" s="21">
        <v>3.8797330372167447E-3</v>
      </c>
      <c r="AI388" s="21">
        <v>0</v>
      </c>
      <c r="AJ388" s="21">
        <v>0</v>
      </c>
      <c r="AK388" s="21">
        <v>0</v>
      </c>
      <c r="AL388" s="21">
        <v>0</v>
      </c>
      <c r="AM388" s="21">
        <v>0</v>
      </c>
      <c r="AN388" s="21">
        <v>0</v>
      </c>
      <c r="AO388" s="21">
        <v>4.3187669246124788E-12</v>
      </c>
      <c r="AP388" s="21">
        <v>3.508998126247639E-11</v>
      </c>
      <c r="AQ388" s="21">
        <v>2.8493493363365052E-2</v>
      </c>
    </row>
    <row r="389" spans="1:43" x14ac:dyDescent="0.25">
      <c r="A389" s="17" t="s">
        <v>300</v>
      </c>
      <c r="B389" s="8" t="s">
        <v>40</v>
      </c>
      <c r="C389" s="8" t="s">
        <v>64</v>
      </c>
      <c r="E389" s="8" t="str">
        <f t="shared" si="42"/>
        <v>FiFi-influencer.fifi</v>
      </c>
      <c r="F389" s="21">
        <f t="shared" si="51"/>
        <v>309588.89609523199</v>
      </c>
      <c r="G389" s="19">
        <f t="shared" si="51"/>
        <v>6.9990429098927924</v>
      </c>
      <c r="H389" s="18">
        <f t="shared" si="43"/>
        <v>1.6495032356043775E-3</v>
      </c>
      <c r="I389" s="6">
        <f t="shared" si="43"/>
        <v>1.18</v>
      </c>
      <c r="J389" s="6">
        <f t="shared" si="50"/>
        <v>295274.89988850313</v>
      </c>
      <c r="K389" s="18">
        <f t="shared" si="50"/>
        <v>0.15</v>
      </c>
      <c r="L389" s="35">
        <f>Data!BO59</f>
        <v>2.1020624999999998E-2</v>
      </c>
      <c r="Q389" s="21">
        <v>0</v>
      </c>
      <c r="R389" s="21">
        <v>0</v>
      </c>
      <c r="S389" s="21">
        <v>0</v>
      </c>
      <c r="T389" s="21">
        <v>0</v>
      </c>
      <c r="U389" s="21">
        <v>0</v>
      </c>
      <c r="V389" s="21">
        <v>0</v>
      </c>
      <c r="W389" s="21">
        <v>0</v>
      </c>
      <c r="X389" s="21">
        <v>0</v>
      </c>
      <c r="Y389" s="21">
        <v>0</v>
      </c>
      <c r="Z389" s="21">
        <v>0</v>
      </c>
      <c r="AA389" s="21">
        <v>0</v>
      </c>
      <c r="AB389" s="21">
        <v>0</v>
      </c>
      <c r="AC389" s="21">
        <v>0</v>
      </c>
      <c r="AD389" s="21">
        <v>0</v>
      </c>
      <c r="AE389" s="21">
        <v>0</v>
      </c>
      <c r="AF389" s="21">
        <v>5.6695524476987623E-14</v>
      </c>
      <c r="AG389" s="21">
        <v>5.6695524476987625E-13</v>
      </c>
      <c r="AH389" s="21">
        <v>4.4886633667980396E-4</v>
      </c>
      <c r="AI389" s="21">
        <v>0</v>
      </c>
      <c r="AJ389" s="21">
        <v>0</v>
      </c>
      <c r="AK389" s="21">
        <v>0</v>
      </c>
      <c r="AL389" s="21">
        <v>0</v>
      </c>
      <c r="AM389" s="21">
        <v>0</v>
      </c>
      <c r="AN389" s="21">
        <v>0</v>
      </c>
      <c r="AO389" s="21">
        <v>4.6824100216370991E-13</v>
      </c>
      <c r="AP389" s="21">
        <v>4.6824100216370993E-12</v>
      </c>
      <c r="AQ389" s="21">
        <v>3.7071290064494325E-3</v>
      </c>
    </row>
    <row r="390" spans="1:43" x14ac:dyDescent="0.25">
      <c r="A390" s="17" t="s">
        <v>301</v>
      </c>
      <c r="B390" s="8" t="s">
        <v>40</v>
      </c>
      <c r="C390" s="8" t="s">
        <v>64</v>
      </c>
      <c r="E390" s="8" t="str">
        <f t="shared" si="42"/>
        <v>FiFi-influencer.fifi</v>
      </c>
      <c r="F390" s="21">
        <f t="shared" si="51"/>
        <v>309968.77520157403</v>
      </c>
      <c r="G390" s="19">
        <f t="shared" si="51"/>
        <v>6.9767010399881384</v>
      </c>
      <c r="H390" s="18">
        <f t="shared" si="43"/>
        <v>1.6495032356043775E-3</v>
      </c>
      <c r="I390" s="6">
        <f t="shared" si="43"/>
        <v>1.18</v>
      </c>
      <c r="J390" s="6">
        <f t="shared" si="50"/>
        <v>295274.89988850313</v>
      </c>
      <c r="K390" s="18">
        <f t="shared" si="50"/>
        <v>0.15</v>
      </c>
      <c r="L390" s="35">
        <f>Data!BO60</f>
        <v>2.1020624999999998E-2</v>
      </c>
      <c r="Q390" s="21">
        <v>0</v>
      </c>
      <c r="R390" s="21">
        <v>0</v>
      </c>
      <c r="S390" s="21">
        <v>0</v>
      </c>
      <c r="T390" s="21">
        <v>0</v>
      </c>
      <c r="U390" s="21">
        <v>0</v>
      </c>
      <c r="V390" s="21">
        <v>0</v>
      </c>
      <c r="W390" s="21">
        <v>0</v>
      </c>
      <c r="X390" s="21">
        <v>0</v>
      </c>
      <c r="Y390" s="21">
        <v>0</v>
      </c>
      <c r="Z390" s="21">
        <v>0</v>
      </c>
      <c r="AA390" s="21">
        <v>0</v>
      </c>
      <c r="AB390" s="21">
        <v>0</v>
      </c>
      <c r="AC390" s="21">
        <v>0</v>
      </c>
      <c r="AD390" s="21">
        <v>0</v>
      </c>
      <c r="AE390" s="21">
        <v>0</v>
      </c>
      <c r="AF390" s="21">
        <v>0</v>
      </c>
      <c r="AG390" s="21">
        <v>5.6765092363444653E-14</v>
      </c>
      <c r="AH390" s="21">
        <v>6.7412592489132718E-5</v>
      </c>
      <c r="AI390" s="21">
        <v>0</v>
      </c>
      <c r="AJ390" s="21">
        <v>0</v>
      </c>
      <c r="AK390" s="21">
        <v>0</v>
      </c>
      <c r="AL390" s="21">
        <v>0</v>
      </c>
      <c r="AM390" s="21">
        <v>0</v>
      </c>
      <c r="AN390" s="21">
        <v>0</v>
      </c>
      <c r="AO390" s="21">
        <v>0</v>
      </c>
      <c r="AP390" s="21">
        <v>4.673190331339391E-13</v>
      </c>
      <c r="AQ390" s="21">
        <v>5.5497465487012998E-4</v>
      </c>
    </row>
    <row r="391" spans="1:43" x14ac:dyDescent="0.25">
      <c r="A391" s="17" t="s">
        <v>272</v>
      </c>
      <c r="B391" s="8" t="s">
        <v>40</v>
      </c>
      <c r="C391" s="8" t="s">
        <v>64</v>
      </c>
      <c r="E391" s="8" t="str">
        <f t="shared" si="42"/>
        <v>FiFi-influencer.fifi</v>
      </c>
      <c r="F391" s="21">
        <f t="shared" si="51"/>
        <v>454180.53004536044</v>
      </c>
      <c r="G391" s="19">
        <f t="shared" si="51"/>
        <v>6.0080329106190753</v>
      </c>
      <c r="H391" s="18">
        <f t="shared" si="43"/>
        <v>1.6495032356043775E-3</v>
      </c>
      <c r="I391" s="6">
        <f t="shared" si="43"/>
        <v>1.18</v>
      </c>
      <c r="J391" s="6">
        <f t="shared" si="50"/>
        <v>295274.89988850313</v>
      </c>
      <c r="K391" s="18">
        <f t="shared" si="50"/>
        <v>0.15</v>
      </c>
      <c r="L391" s="35">
        <f>Data!BO61</f>
        <v>2.1020624999999998E-2</v>
      </c>
      <c r="Q391" s="21">
        <v>0</v>
      </c>
      <c r="R391" s="21">
        <v>0</v>
      </c>
      <c r="S391" s="21">
        <v>0</v>
      </c>
      <c r="T391" s="21">
        <v>0</v>
      </c>
      <c r="U391" s="21">
        <v>0</v>
      </c>
      <c r="V391" s="21">
        <v>0</v>
      </c>
      <c r="W391" s="21">
        <v>0</v>
      </c>
      <c r="X391" s="21">
        <v>18.208076074093235</v>
      </c>
      <c r="Y391" s="21">
        <v>561.39804163048223</v>
      </c>
      <c r="Z391" s="21">
        <v>0</v>
      </c>
      <c r="AA391" s="21">
        <v>0</v>
      </c>
      <c r="AB391" s="21">
        <v>0</v>
      </c>
      <c r="AC391" s="21">
        <v>0</v>
      </c>
      <c r="AD391" s="21">
        <v>0</v>
      </c>
      <c r="AE391" s="21">
        <v>0</v>
      </c>
      <c r="AF391" s="21">
        <v>0</v>
      </c>
      <c r="AG391" s="21">
        <v>2.1945058050507407</v>
      </c>
      <c r="AH391" s="21">
        <v>64.787021882231016</v>
      </c>
      <c r="AI391" s="21">
        <v>0</v>
      </c>
      <c r="AJ391" s="21">
        <v>0</v>
      </c>
      <c r="AK391" s="21">
        <v>0</v>
      </c>
      <c r="AL391" s="21">
        <v>0</v>
      </c>
      <c r="AM391" s="21">
        <v>0</v>
      </c>
      <c r="AN391" s="21">
        <v>0</v>
      </c>
      <c r="AO391" s="21">
        <v>0</v>
      </c>
      <c r="AP391" s="21">
        <v>-2.6501736169316725</v>
      </c>
      <c r="AQ391" s="21">
        <v>-102.09182124414048</v>
      </c>
    </row>
    <row r="392" spans="1:43" x14ac:dyDescent="0.25">
      <c r="A392" s="17" t="s">
        <v>273</v>
      </c>
      <c r="B392" s="8" t="s">
        <v>40</v>
      </c>
      <c r="C392" s="8" t="s">
        <v>64</v>
      </c>
      <c r="E392" s="8" t="str">
        <f t="shared" si="42"/>
        <v>FiFi-influencer.fifi</v>
      </c>
      <c r="F392" s="21">
        <f t="shared" si="51"/>
        <v>455011.73547455797</v>
      </c>
      <c r="G392" s="19">
        <f t="shared" si="51"/>
        <v>6.0449284141776669</v>
      </c>
      <c r="H392" s="18">
        <f t="shared" si="43"/>
        <v>1.6495032356043775E-3</v>
      </c>
      <c r="I392" s="6">
        <f t="shared" si="43"/>
        <v>1.18</v>
      </c>
      <c r="J392" s="6">
        <f t="shared" si="50"/>
        <v>295274.89988850313</v>
      </c>
      <c r="K392" s="18">
        <f t="shared" si="50"/>
        <v>0.15</v>
      </c>
      <c r="L392" s="35">
        <f>Data!BO62</f>
        <v>2.1020624999999998E-2</v>
      </c>
      <c r="Q392" s="21">
        <v>0</v>
      </c>
      <c r="R392" s="21">
        <v>0</v>
      </c>
      <c r="S392" s="21">
        <v>0</v>
      </c>
      <c r="T392" s="21">
        <v>0</v>
      </c>
      <c r="U392" s="21">
        <v>0</v>
      </c>
      <c r="V392" s="21">
        <v>0</v>
      </c>
      <c r="W392" s="21">
        <v>0</v>
      </c>
      <c r="X392" s="21">
        <v>64.826099482914003</v>
      </c>
      <c r="Y392" s="21">
        <v>526.53763671985712</v>
      </c>
      <c r="Z392" s="21">
        <v>0</v>
      </c>
      <c r="AA392" s="21">
        <v>0</v>
      </c>
      <c r="AB392" s="21">
        <v>0</v>
      </c>
      <c r="AC392" s="21">
        <v>0</v>
      </c>
      <c r="AD392" s="21">
        <v>0</v>
      </c>
      <c r="AE392" s="21">
        <v>0</v>
      </c>
      <c r="AF392" s="21">
        <v>0</v>
      </c>
      <c r="AG392" s="21">
        <v>8.1248362727850107</v>
      </c>
      <c r="AH392" s="21">
        <v>70.335308436331729</v>
      </c>
      <c r="AI392" s="21">
        <v>0</v>
      </c>
      <c r="AJ392" s="21">
        <v>0</v>
      </c>
      <c r="AK392" s="21">
        <v>0</v>
      </c>
      <c r="AL392" s="21">
        <v>0</v>
      </c>
      <c r="AM392" s="21">
        <v>0</v>
      </c>
      <c r="AN392" s="21">
        <v>0</v>
      </c>
      <c r="AO392" s="21">
        <v>0</v>
      </c>
      <c r="AP392" s="21">
        <v>-6.8715161807526144</v>
      </c>
      <c r="AQ392" s="21">
        <v>-24.834789425513634</v>
      </c>
    </row>
    <row r="393" spans="1:43" x14ac:dyDescent="0.25">
      <c r="A393" s="17" t="s">
        <v>274</v>
      </c>
      <c r="B393" s="8" t="s">
        <v>40</v>
      </c>
      <c r="C393" s="8" t="s">
        <v>64</v>
      </c>
      <c r="E393" s="8" t="str">
        <f t="shared" si="42"/>
        <v>FiFi-influencer.fifi</v>
      </c>
      <c r="F393" s="21">
        <f t="shared" si="51"/>
        <v>290055.894256228</v>
      </c>
      <c r="G393" s="19">
        <f t="shared" si="51"/>
        <v>7.3475859223576458</v>
      </c>
      <c r="H393" s="18">
        <f t="shared" si="43"/>
        <v>1.6495032356043775E-3</v>
      </c>
      <c r="I393" s="6">
        <f t="shared" si="43"/>
        <v>1.18</v>
      </c>
      <c r="J393" s="6">
        <f t="shared" si="50"/>
        <v>295274.89988850313</v>
      </c>
      <c r="K393" s="18">
        <f t="shared" si="50"/>
        <v>0.15</v>
      </c>
      <c r="L393" s="35">
        <f>Data!BO63</f>
        <v>2.1020624999999998E-2</v>
      </c>
      <c r="Q393" s="21">
        <v>0</v>
      </c>
      <c r="R393" s="21">
        <v>0</v>
      </c>
      <c r="S393" s="21">
        <v>0</v>
      </c>
      <c r="T393" s="21">
        <v>0</v>
      </c>
      <c r="U393" s="21">
        <v>0</v>
      </c>
      <c r="V393" s="21">
        <v>0</v>
      </c>
      <c r="W393" s="21">
        <v>0</v>
      </c>
      <c r="X393" s="21">
        <v>0</v>
      </c>
      <c r="Y393" s="21">
        <v>0</v>
      </c>
      <c r="Z393" s="21">
        <v>0</v>
      </c>
      <c r="AA393" s="21">
        <v>0</v>
      </c>
      <c r="AB393" s="21">
        <v>0</v>
      </c>
      <c r="AC393" s="21">
        <v>0</v>
      </c>
      <c r="AD393" s="21">
        <v>0</v>
      </c>
      <c r="AE393" s="21">
        <v>0</v>
      </c>
      <c r="AF393" s="21">
        <v>0</v>
      </c>
      <c r="AG393" s="21">
        <v>0.78049809763231504</v>
      </c>
      <c r="AH393" s="21">
        <v>7.0099425782510032</v>
      </c>
      <c r="AI393" s="21">
        <v>0</v>
      </c>
      <c r="AJ393" s="21">
        <v>0</v>
      </c>
      <c r="AK393" s="21">
        <v>0</v>
      </c>
      <c r="AL393" s="21">
        <v>0</v>
      </c>
      <c r="AM393" s="21">
        <v>0</v>
      </c>
      <c r="AN393" s="21">
        <v>0</v>
      </c>
      <c r="AO393" s="21">
        <v>0</v>
      </c>
      <c r="AP393" s="21">
        <v>6.7670366648163434</v>
      </c>
      <c r="AQ393" s="21">
        <v>60.777263377301196</v>
      </c>
    </row>
    <row r="394" spans="1:43" x14ac:dyDescent="0.25">
      <c r="A394" s="17" t="s">
        <v>275</v>
      </c>
      <c r="B394" s="8" t="s">
        <v>40</v>
      </c>
      <c r="C394" s="8" t="s">
        <v>64</v>
      </c>
      <c r="E394" s="8" t="str">
        <f t="shared" si="42"/>
        <v>FiFi-influencer.fifi</v>
      </c>
      <c r="F394" s="21">
        <f t="shared" si="51"/>
        <v>348451.97318493499</v>
      </c>
      <c r="G394" s="19">
        <f t="shared" si="51"/>
        <v>6.6816214516324974</v>
      </c>
      <c r="H394" s="18">
        <f t="shared" si="43"/>
        <v>1.6495032356043775E-3</v>
      </c>
      <c r="I394" s="6">
        <f t="shared" si="43"/>
        <v>1.18</v>
      </c>
      <c r="J394" s="6">
        <f t="shared" si="50"/>
        <v>295274.89988850313</v>
      </c>
      <c r="K394" s="18">
        <f t="shared" si="50"/>
        <v>0.15</v>
      </c>
      <c r="L394" s="35">
        <f>Data!BO64</f>
        <v>1.8369375E-2</v>
      </c>
      <c r="Q394" s="21">
        <v>0</v>
      </c>
      <c r="R394" s="21">
        <v>0</v>
      </c>
      <c r="S394" s="21">
        <v>0</v>
      </c>
      <c r="T394" s="21">
        <v>0</v>
      </c>
      <c r="U394" s="21">
        <v>0</v>
      </c>
      <c r="V394" s="21">
        <v>0</v>
      </c>
      <c r="W394" s="21">
        <v>0</v>
      </c>
      <c r="X394" s="21">
        <v>0</v>
      </c>
      <c r="Y394" s="21">
        <v>348.88364144361941</v>
      </c>
      <c r="Z394" s="21">
        <v>0</v>
      </c>
      <c r="AA394" s="21">
        <v>0</v>
      </c>
      <c r="AB394" s="21">
        <v>0</v>
      </c>
      <c r="AC394" s="21">
        <v>0</v>
      </c>
      <c r="AD394" s="21">
        <v>0</v>
      </c>
      <c r="AE394" s="21">
        <v>0</v>
      </c>
      <c r="AF394" s="21">
        <v>0</v>
      </c>
      <c r="AG394" s="21">
        <v>0.14074262252085934</v>
      </c>
      <c r="AH394" s="21">
        <v>36.998553937278672</v>
      </c>
      <c r="AI394" s="21">
        <v>0</v>
      </c>
      <c r="AJ394" s="21">
        <v>0</v>
      </c>
      <c r="AK394" s="21">
        <v>0</v>
      </c>
      <c r="AL394" s="21">
        <v>0</v>
      </c>
      <c r="AM394" s="21">
        <v>0</v>
      </c>
      <c r="AN394" s="21">
        <v>0</v>
      </c>
      <c r="AO394" s="21">
        <v>0</v>
      </c>
      <c r="AP394" s="21">
        <v>1.1096589324373787</v>
      </c>
      <c r="AQ394" s="21">
        <v>-57.175450076909726</v>
      </c>
    </row>
    <row r="395" spans="1:43" x14ac:dyDescent="0.25">
      <c r="A395" s="17" t="s">
        <v>276</v>
      </c>
      <c r="B395" s="8" t="s">
        <v>40</v>
      </c>
      <c r="C395" s="8" t="s">
        <v>64</v>
      </c>
      <c r="E395" s="8" t="str">
        <f t="shared" si="42"/>
        <v>FiFi-influencer.fifi</v>
      </c>
      <c r="F395" s="21">
        <f t="shared" si="51"/>
        <v>427408.08445701201</v>
      </c>
      <c r="G395" s="19">
        <f t="shared" si="51"/>
        <v>6.1680815445545676</v>
      </c>
      <c r="H395" s="18">
        <f t="shared" si="43"/>
        <v>1.6495032356043775E-3</v>
      </c>
      <c r="I395" s="6">
        <f t="shared" si="43"/>
        <v>1.18</v>
      </c>
      <c r="J395" s="6">
        <f t="shared" si="50"/>
        <v>295274.89988850313</v>
      </c>
      <c r="K395" s="18">
        <f t="shared" si="50"/>
        <v>0.15</v>
      </c>
      <c r="L395" s="35">
        <f>Data!BO65</f>
        <v>1.8369375E-2</v>
      </c>
      <c r="Q395" s="21">
        <v>0</v>
      </c>
      <c r="R395" s="21">
        <v>0</v>
      </c>
      <c r="S395" s="21">
        <v>0</v>
      </c>
      <c r="T395" s="21">
        <v>0</v>
      </c>
      <c r="U395" s="21">
        <v>0</v>
      </c>
      <c r="V395" s="21">
        <v>0</v>
      </c>
      <c r="W395" s="21">
        <v>30.277173976457167</v>
      </c>
      <c r="X395" s="21">
        <v>560.03870454586479</v>
      </c>
      <c r="Y395" s="21">
        <v>980.78332419403011</v>
      </c>
      <c r="Z395" s="21">
        <v>0</v>
      </c>
      <c r="AA395" s="21">
        <v>0</v>
      </c>
      <c r="AB395" s="21">
        <v>0</v>
      </c>
      <c r="AC395" s="21">
        <v>0</v>
      </c>
      <c r="AD395" s="21">
        <v>0</v>
      </c>
      <c r="AE395" s="21">
        <v>0</v>
      </c>
      <c r="AF395" s="21">
        <v>3.9244496798561577</v>
      </c>
      <c r="AG395" s="21">
        <v>69.184970660462128</v>
      </c>
      <c r="AH395" s="21">
        <v>122.46355725302895</v>
      </c>
      <c r="AI395" s="21">
        <v>0</v>
      </c>
      <c r="AJ395" s="21">
        <v>0</v>
      </c>
      <c r="AK395" s="21">
        <v>0</v>
      </c>
      <c r="AL395" s="21">
        <v>0</v>
      </c>
      <c r="AM395" s="21">
        <v>0</v>
      </c>
      <c r="AN395" s="21">
        <v>0</v>
      </c>
      <c r="AO395" s="21">
        <v>-1.7137097178896283</v>
      </c>
      <c r="AP395" s="21">
        <v>-56.487226530076953</v>
      </c>
      <c r="AQ395" s="21">
        <v>-89.452379493996887</v>
      </c>
    </row>
    <row r="396" spans="1:43" x14ac:dyDescent="0.25">
      <c r="A396" s="17" t="s">
        <v>277</v>
      </c>
      <c r="B396" s="8" t="s">
        <v>40</v>
      </c>
      <c r="C396" s="8" t="s">
        <v>64</v>
      </c>
      <c r="E396" s="8" t="str">
        <f t="shared" si="42"/>
        <v>FiFi-influencer.fifi</v>
      </c>
      <c r="F396" s="21">
        <f t="shared" si="51"/>
        <v>330189.49929959601</v>
      </c>
      <c r="G396" s="19">
        <f t="shared" si="51"/>
        <v>6.4579352380155601</v>
      </c>
      <c r="H396" s="18">
        <f t="shared" si="43"/>
        <v>1.6495032356043775E-3</v>
      </c>
      <c r="I396" s="6">
        <f t="shared" si="43"/>
        <v>1.18</v>
      </c>
      <c r="J396" s="6">
        <f t="shared" si="50"/>
        <v>295274.89988850313</v>
      </c>
      <c r="K396" s="18">
        <f t="shared" si="50"/>
        <v>0.15</v>
      </c>
      <c r="L396" s="35">
        <f>Data!BO66</f>
        <v>1.8369375E-2</v>
      </c>
      <c r="Q396" s="21">
        <v>0</v>
      </c>
      <c r="R396" s="21">
        <v>0</v>
      </c>
      <c r="S396" s="21">
        <v>0</v>
      </c>
      <c r="T396" s="21">
        <v>0</v>
      </c>
      <c r="U396" s="21">
        <v>0</v>
      </c>
      <c r="V396" s="21">
        <v>0</v>
      </c>
      <c r="W396" s="21">
        <v>0</v>
      </c>
      <c r="X396" s="21">
        <v>0</v>
      </c>
      <c r="Y396" s="21">
        <v>0</v>
      </c>
      <c r="Z396" s="21">
        <v>0</v>
      </c>
      <c r="AA396" s="21">
        <v>0</v>
      </c>
      <c r="AB396" s="21">
        <v>0</v>
      </c>
      <c r="AC396" s="21">
        <v>0</v>
      </c>
      <c r="AD396" s="21">
        <v>0</v>
      </c>
      <c r="AE396" s="21">
        <v>0</v>
      </c>
      <c r="AF396" s="21">
        <v>0.45584826609525486</v>
      </c>
      <c r="AG396" s="21">
        <v>8.3733516137007626</v>
      </c>
      <c r="AH396" s="21">
        <v>15.367115122287682</v>
      </c>
      <c r="AI396" s="21">
        <v>0</v>
      </c>
      <c r="AJ396" s="21">
        <v>0</v>
      </c>
      <c r="AK396" s="21">
        <v>0</v>
      </c>
      <c r="AL396" s="21">
        <v>0</v>
      </c>
      <c r="AM396" s="21">
        <v>0</v>
      </c>
      <c r="AN396" s="21">
        <v>0</v>
      </c>
      <c r="AO396" s="21">
        <v>3.4737295253497109</v>
      </c>
      <c r="AP396" s="21">
        <v>63.807983686766875</v>
      </c>
      <c r="AQ396" s="21">
        <v>117.10300442073881</v>
      </c>
    </row>
    <row r="398" spans="1:43" x14ac:dyDescent="0.25">
      <c r="A398" s="16" t="s">
        <v>328</v>
      </c>
      <c r="B398" s="8" t="s">
        <v>40</v>
      </c>
      <c r="C398" s="8" t="s">
        <v>330</v>
      </c>
      <c r="E398" s="8" t="str">
        <f>IF(RIGHT(A398,3)="old","Initial",B398&amp;"-"&amp;C398)</f>
        <v>Initial</v>
      </c>
      <c r="F398" s="21">
        <f>F332</f>
        <v>393432.46859552251</v>
      </c>
      <c r="G398" s="19">
        <f>G332</f>
        <v>6.2941960634324765</v>
      </c>
      <c r="H398" s="25">
        <f>VLOOKUP(C398,parms,3,FALSE)</f>
        <v>4.2364184842433907E-3</v>
      </c>
      <c r="I398" s="42">
        <f>VLOOKUP(C398,parms,8,FALSE)</f>
        <v>2.04</v>
      </c>
      <c r="J398" s="27">
        <f>VLOOKUP(C398,parms,4,FALSE)</f>
        <v>3365376.811358091</v>
      </c>
      <c r="K398" s="25">
        <f>VLOOKUP(C398,parms,6,FALSE)</f>
        <v>0.15</v>
      </c>
      <c r="L398" s="35">
        <f>Data!BQ2</f>
        <v>3.1584228432180814E-3</v>
      </c>
      <c r="M398" s="39">
        <f>VLOOKUP(C398,Data!$CB$2:$EB$22,1+VALUE(MID(A398,6,2)),FALSE)</f>
        <v>0</v>
      </c>
      <c r="Q398" s="21">
        <v>0</v>
      </c>
      <c r="R398" s="21">
        <v>0</v>
      </c>
      <c r="S398" s="21">
        <v>0</v>
      </c>
      <c r="T398" s="21">
        <v>0</v>
      </c>
      <c r="U398" s="21">
        <v>0</v>
      </c>
      <c r="V398" s="21">
        <v>0</v>
      </c>
      <c r="W398" s="21">
        <v>0</v>
      </c>
      <c r="X398" s="21">
        <v>0</v>
      </c>
      <c r="Y398" s="21">
        <v>0</v>
      </c>
      <c r="Z398" s="21">
        <v>0</v>
      </c>
      <c r="AA398" s="21">
        <v>0</v>
      </c>
      <c r="AB398" s="21">
        <v>0</v>
      </c>
      <c r="AC398" s="21">
        <v>0</v>
      </c>
      <c r="AD398" s="21">
        <v>0</v>
      </c>
      <c r="AE398" s="21">
        <v>0</v>
      </c>
      <c r="AF398" s="21">
        <v>0</v>
      </c>
      <c r="AG398" s="21">
        <v>0</v>
      </c>
      <c r="AH398" s="21">
        <v>0</v>
      </c>
      <c r="AI398" s="21">
        <v>0</v>
      </c>
      <c r="AJ398" s="21">
        <v>0</v>
      </c>
      <c r="AK398" s="21">
        <v>0</v>
      </c>
      <c r="AL398" s="21">
        <v>0</v>
      </c>
      <c r="AM398" s="21">
        <v>0</v>
      </c>
      <c r="AN398" s="21">
        <v>0</v>
      </c>
      <c r="AO398" s="21">
        <v>0</v>
      </c>
      <c r="AP398" s="21">
        <v>0</v>
      </c>
      <c r="AQ398" s="21">
        <v>0</v>
      </c>
    </row>
    <row r="399" spans="1:43" x14ac:dyDescent="0.25">
      <c r="A399" s="16" t="s">
        <v>316</v>
      </c>
      <c r="B399" s="8" t="s">
        <v>40</v>
      </c>
      <c r="C399" s="8" t="s">
        <v>330</v>
      </c>
      <c r="E399" s="8" t="str">
        <f t="shared" ref="E399:E462" si="52">IF(RIGHT(A399,3)="old","Initial",B399&amp;"-"&amp;C399)</f>
        <v>Initial</v>
      </c>
      <c r="F399" s="21">
        <f>F333</f>
        <v>228081.015200244</v>
      </c>
      <c r="G399" s="19">
        <f>G333</f>
        <v>7.9971814637423746</v>
      </c>
      <c r="H399" s="18">
        <f t="shared" ref="H399:I462" si="53">H398</f>
        <v>4.2364184842433907E-3</v>
      </c>
      <c r="I399" s="6">
        <f>I398</f>
        <v>2.04</v>
      </c>
      <c r="J399" s="6">
        <f t="shared" ref="J399:K414" si="54">J398</f>
        <v>3365376.811358091</v>
      </c>
      <c r="K399" s="18">
        <f t="shared" si="54"/>
        <v>0.15</v>
      </c>
      <c r="L399" s="35">
        <f>Data!BQ3</f>
        <v>3.7379499704140603E-3</v>
      </c>
      <c r="M399" s="39">
        <f>VLOOKUP(C399,Data!$CB$2:$EB$22,1+VALUE(MID(A399,6,2)),FALSE)</f>
        <v>0</v>
      </c>
      <c r="Q399" s="21">
        <v>0</v>
      </c>
      <c r="R399" s="21">
        <v>0</v>
      </c>
      <c r="S399" s="21">
        <v>0</v>
      </c>
      <c r="T399" s="21">
        <v>0</v>
      </c>
      <c r="U399" s="21">
        <v>0</v>
      </c>
      <c r="V399" s="21">
        <v>0</v>
      </c>
      <c r="W399" s="21">
        <v>0</v>
      </c>
      <c r="X399" s="21">
        <v>0</v>
      </c>
      <c r="Y399" s="21">
        <v>0</v>
      </c>
      <c r="Z399" s="21">
        <v>0</v>
      </c>
      <c r="AA399" s="21">
        <v>0</v>
      </c>
      <c r="AB399" s="21">
        <v>0</v>
      </c>
      <c r="AC399" s="21">
        <v>0</v>
      </c>
      <c r="AD399" s="21">
        <v>0</v>
      </c>
      <c r="AE399" s="21">
        <v>0</v>
      </c>
      <c r="AF399" s="21">
        <v>0</v>
      </c>
      <c r="AG399" s="21">
        <v>0</v>
      </c>
      <c r="AH399" s="21">
        <v>0</v>
      </c>
      <c r="AI399" s="21">
        <v>0</v>
      </c>
      <c r="AJ399" s="21">
        <v>0</v>
      </c>
      <c r="AK399" s="21">
        <v>0</v>
      </c>
      <c r="AL399" s="21">
        <v>0</v>
      </c>
      <c r="AM399" s="21">
        <v>0</v>
      </c>
      <c r="AN399" s="21">
        <v>0</v>
      </c>
      <c r="AO399" s="21">
        <v>0</v>
      </c>
      <c r="AP399" s="21">
        <v>0</v>
      </c>
      <c r="AQ399" s="21">
        <v>0</v>
      </c>
    </row>
    <row r="400" spans="1:43" x14ac:dyDescent="0.25">
      <c r="A400" s="16" t="s">
        <v>317</v>
      </c>
      <c r="B400" s="8" t="s">
        <v>40</v>
      </c>
      <c r="C400" s="8" t="s">
        <v>330</v>
      </c>
      <c r="E400" s="8" t="str">
        <f t="shared" si="52"/>
        <v>Initial</v>
      </c>
      <c r="F400" s="21">
        <f t="shared" ref="F400:G415" si="55">F334</f>
        <v>317634.99002545653</v>
      </c>
      <c r="G400" s="19">
        <f t="shared" si="55"/>
        <v>6.7548152855074779</v>
      </c>
      <c r="H400" s="18">
        <f t="shared" si="53"/>
        <v>4.2364184842433907E-3</v>
      </c>
      <c r="I400" s="6">
        <f t="shared" si="53"/>
        <v>2.04</v>
      </c>
      <c r="J400" s="6">
        <f t="shared" si="54"/>
        <v>3365376.811358091</v>
      </c>
      <c r="K400" s="18">
        <f t="shared" si="54"/>
        <v>0.15</v>
      </c>
      <c r="L400" s="35">
        <f>Data!BQ4</f>
        <v>3.7379499704140603E-3</v>
      </c>
      <c r="M400" s="39">
        <f>VLOOKUP(C400,Data!$CB$2:$EB$22,1+VALUE(MID(A400,6,2)),FALSE)</f>
        <v>0</v>
      </c>
      <c r="Q400" s="21">
        <v>0</v>
      </c>
      <c r="R400" s="21">
        <v>0</v>
      </c>
      <c r="S400" s="21">
        <v>0</v>
      </c>
      <c r="T400" s="21">
        <v>0</v>
      </c>
      <c r="U400" s="21">
        <v>0</v>
      </c>
      <c r="V400" s="21">
        <v>0</v>
      </c>
      <c r="W400" s="21">
        <v>0</v>
      </c>
      <c r="X400" s="21">
        <v>0</v>
      </c>
      <c r="Y400" s="21">
        <v>0</v>
      </c>
      <c r="Z400" s="21">
        <v>0</v>
      </c>
      <c r="AA400" s="21">
        <v>0</v>
      </c>
      <c r="AB400" s="21">
        <v>0</v>
      </c>
      <c r="AC400" s="21">
        <v>0</v>
      </c>
      <c r="AD400" s="21">
        <v>0</v>
      </c>
      <c r="AE400" s="21">
        <v>0</v>
      </c>
      <c r="AF400" s="21">
        <v>0</v>
      </c>
      <c r="AG400" s="21">
        <v>0</v>
      </c>
      <c r="AH400" s="21">
        <v>0</v>
      </c>
      <c r="AI400" s="21">
        <v>0</v>
      </c>
      <c r="AJ400" s="21">
        <v>0</v>
      </c>
      <c r="AK400" s="21">
        <v>0</v>
      </c>
      <c r="AL400" s="21">
        <v>0</v>
      </c>
      <c r="AM400" s="21">
        <v>0</v>
      </c>
      <c r="AN400" s="21">
        <v>0</v>
      </c>
      <c r="AO400" s="21">
        <v>0</v>
      </c>
      <c r="AP400" s="21">
        <v>0</v>
      </c>
      <c r="AQ400" s="21">
        <v>0</v>
      </c>
    </row>
    <row r="401" spans="1:43" x14ac:dyDescent="0.25">
      <c r="A401" s="16" t="s">
        <v>318</v>
      </c>
      <c r="B401" s="8" t="s">
        <v>40</v>
      </c>
      <c r="C401" s="8" t="s">
        <v>330</v>
      </c>
      <c r="E401" s="8" t="str">
        <f t="shared" si="52"/>
        <v>Initial</v>
      </c>
      <c r="F401" s="21">
        <f t="shared" si="55"/>
        <v>322486.62248072354</v>
      </c>
      <c r="G401" s="19">
        <f t="shared" si="55"/>
        <v>6.9739033911176911</v>
      </c>
      <c r="H401" s="18">
        <f t="shared" si="53"/>
        <v>4.2364184842433907E-3</v>
      </c>
      <c r="I401" s="6">
        <f t="shared" si="53"/>
        <v>2.04</v>
      </c>
      <c r="J401" s="6">
        <f t="shared" si="54"/>
        <v>3365376.811358091</v>
      </c>
      <c r="K401" s="18">
        <f t="shared" si="54"/>
        <v>0.15</v>
      </c>
      <c r="L401" s="35">
        <f>Data!BQ5</f>
        <v>3.7379499704140603E-3</v>
      </c>
      <c r="M401" s="39">
        <f>VLOOKUP(C401,Data!$CB$2:$EB$22,1+VALUE(MID(A401,6,2)),FALSE)</f>
        <v>0</v>
      </c>
      <c r="Q401" s="21">
        <v>0</v>
      </c>
      <c r="R401" s="21">
        <v>0</v>
      </c>
      <c r="S401" s="21">
        <v>0</v>
      </c>
      <c r="T401" s="21">
        <v>0</v>
      </c>
      <c r="U401" s="21">
        <v>0</v>
      </c>
      <c r="V401" s="21">
        <v>0</v>
      </c>
      <c r="W401" s="21">
        <v>0</v>
      </c>
      <c r="X401" s="21">
        <v>0</v>
      </c>
      <c r="Y401" s="21">
        <v>0</v>
      </c>
      <c r="Z401" s="21">
        <v>0</v>
      </c>
      <c r="AA401" s="21">
        <v>0</v>
      </c>
      <c r="AB401" s="21">
        <v>0</v>
      </c>
      <c r="AC401" s="21">
        <v>0</v>
      </c>
      <c r="AD401" s="21">
        <v>0</v>
      </c>
      <c r="AE401" s="21">
        <v>0</v>
      </c>
      <c r="AF401" s="21">
        <v>0</v>
      </c>
      <c r="AG401" s="21">
        <v>0</v>
      </c>
      <c r="AH401" s="21">
        <v>0</v>
      </c>
      <c r="AI401" s="21">
        <v>0</v>
      </c>
      <c r="AJ401" s="21">
        <v>0</v>
      </c>
      <c r="AK401" s="21">
        <v>0</v>
      </c>
      <c r="AL401" s="21">
        <v>0</v>
      </c>
      <c r="AM401" s="21">
        <v>0</v>
      </c>
      <c r="AN401" s="21">
        <v>0</v>
      </c>
      <c r="AO401" s="21">
        <v>0</v>
      </c>
      <c r="AP401" s="21">
        <v>0</v>
      </c>
      <c r="AQ401" s="21">
        <v>0</v>
      </c>
    </row>
    <row r="402" spans="1:43" x14ac:dyDescent="0.25">
      <c r="A402" s="16" t="s">
        <v>319</v>
      </c>
      <c r="B402" s="8" t="s">
        <v>40</v>
      </c>
      <c r="C402" s="8" t="s">
        <v>330</v>
      </c>
      <c r="E402" s="8" t="str">
        <f t="shared" si="52"/>
        <v>Initial</v>
      </c>
      <c r="F402" s="21">
        <f t="shared" si="55"/>
        <v>401386.27962260752</v>
      </c>
      <c r="G402" s="19">
        <f t="shared" si="55"/>
        <v>6.2238891290728731</v>
      </c>
      <c r="H402" s="18">
        <f t="shared" si="53"/>
        <v>4.2364184842433907E-3</v>
      </c>
      <c r="I402" s="6">
        <f t="shared" si="53"/>
        <v>2.04</v>
      </c>
      <c r="J402" s="6">
        <f t="shared" si="54"/>
        <v>3365376.811358091</v>
      </c>
      <c r="K402" s="18">
        <f t="shared" si="54"/>
        <v>0.15</v>
      </c>
      <c r="L402" s="35">
        <f>Data!BQ6</f>
        <v>3.7379499704140603E-3</v>
      </c>
      <c r="M402" s="39">
        <f>VLOOKUP(C402,Data!$CB$2:$EB$22,1+VALUE(MID(A402,6,2)),FALSE)</f>
        <v>0</v>
      </c>
      <c r="Q402" s="21">
        <v>0</v>
      </c>
      <c r="R402" s="21">
        <v>0</v>
      </c>
      <c r="S402" s="21">
        <v>0</v>
      </c>
      <c r="T402" s="21">
        <v>0</v>
      </c>
      <c r="U402" s="21">
        <v>0</v>
      </c>
      <c r="V402" s="21">
        <v>0</v>
      </c>
      <c r="W402" s="21">
        <v>0</v>
      </c>
      <c r="X402" s="21">
        <v>0</v>
      </c>
      <c r="Y402" s="21">
        <v>0</v>
      </c>
      <c r="Z402" s="21">
        <v>0</v>
      </c>
      <c r="AA402" s="21">
        <v>0</v>
      </c>
      <c r="AB402" s="21">
        <v>0</v>
      </c>
      <c r="AC402" s="21">
        <v>0</v>
      </c>
      <c r="AD402" s="21">
        <v>0</v>
      </c>
      <c r="AE402" s="21">
        <v>0</v>
      </c>
      <c r="AF402" s="21">
        <v>0</v>
      </c>
      <c r="AG402" s="21">
        <v>0</v>
      </c>
      <c r="AH402" s="21">
        <v>0</v>
      </c>
      <c r="AI402" s="21">
        <v>0</v>
      </c>
      <c r="AJ402" s="21">
        <v>0</v>
      </c>
      <c r="AK402" s="21">
        <v>0</v>
      </c>
      <c r="AL402" s="21">
        <v>0</v>
      </c>
      <c r="AM402" s="21">
        <v>0</v>
      </c>
      <c r="AN402" s="21">
        <v>0</v>
      </c>
      <c r="AO402" s="21">
        <v>0</v>
      </c>
      <c r="AP402" s="21">
        <v>0</v>
      </c>
      <c r="AQ402" s="21">
        <v>0</v>
      </c>
    </row>
    <row r="403" spans="1:43" x14ac:dyDescent="0.25">
      <c r="A403" s="16" t="s">
        <v>320</v>
      </c>
      <c r="B403" s="8" t="s">
        <v>40</v>
      </c>
      <c r="C403" s="8" t="s">
        <v>330</v>
      </c>
      <c r="E403" s="8" t="str">
        <f t="shared" si="52"/>
        <v>Initial</v>
      </c>
      <c r="F403" s="21">
        <f t="shared" si="55"/>
        <v>309588.89609523199</v>
      </c>
      <c r="G403" s="19">
        <f t="shared" si="55"/>
        <v>6.9990429098927924</v>
      </c>
      <c r="H403" s="18">
        <f t="shared" si="53"/>
        <v>4.2364184842433907E-3</v>
      </c>
      <c r="I403" s="6">
        <f t="shared" si="53"/>
        <v>2.04</v>
      </c>
      <c r="J403" s="6">
        <f t="shared" si="54"/>
        <v>3365376.811358091</v>
      </c>
      <c r="K403" s="18">
        <f t="shared" si="54"/>
        <v>0.15</v>
      </c>
      <c r="L403" s="35">
        <f>Data!BQ7</f>
        <v>3.2163755559376796E-3</v>
      </c>
      <c r="M403" s="39">
        <f>VLOOKUP(C403,Data!$CB$2:$EB$22,1+VALUE(MID(A403,6,2)),FALSE)</f>
        <v>0</v>
      </c>
      <c r="Q403" s="21">
        <v>0</v>
      </c>
      <c r="R403" s="21">
        <v>0</v>
      </c>
      <c r="S403" s="21">
        <v>0</v>
      </c>
      <c r="T403" s="21">
        <v>0</v>
      </c>
      <c r="U403" s="21">
        <v>0</v>
      </c>
      <c r="V403" s="21">
        <v>0</v>
      </c>
      <c r="W403" s="21">
        <v>0</v>
      </c>
      <c r="X403" s="21">
        <v>0</v>
      </c>
      <c r="Y403" s="21">
        <v>0</v>
      </c>
      <c r="Z403" s="21">
        <v>0</v>
      </c>
      <c r="AA403" s="21">
        <v>0</v>
      </c>
      <c r="AB403" s="21">
        <v>0</v>
      </c>
      <c r="AC403" s="21">
        <v>0</v>
      </c>
      <c r="AD403" s="21">
        <v>0</v>
      </c>
      <c r="AE403" s="21">
        <v>0</v>
      </c>
      <c r="AF403" s="21">
        <v>0</v>
      </c>
      <c r="AG403" s="21">
        <v>0</v>
      </c>
      <c r="AH403" s="21">
        <v>0</v>
      </c>
      <c r="AI403" s="21">
        <v>0</v>
      </c>
      <c r="AJ403" s="21">
        <v>0</v>
      </c>
      <c r="AK403" s="21">
        <v>0</v>
      </c>
      <c r="AL403" s="21">
        <v>0</v>
      </c>
      <c r="AM403" s="21">
        <v>0</v>
      </c>
      <c r="AN403" s="21">
        <v>0</v>
      </c>
      <c r="AO403" s="21">
        <v>0</v>
      </c>
      <c r="AP403" s="21">
        <v>0</v>
      </c>
      <c r="AQ403" s="21">
        <v>0</v>
      </c>
    </row>
    <row r="404" spans="1:43" x14ac:dyDescent="0.25">
      <c r="A404" s="16" t="s">
        <v>321</v>
      </c>
      <c r="B404" s="8" t="s">
        <v>40</v>
      </c>
      <c r="C404" s="8" t="s">
        <v>330</v>
      </c>
      <c r="E404" s="8" t="str">
        <f t="shared" si="52"/>
        <v>Initial</v>
      </c>
      <c r="F404" s="21">
        <f t="shared" si="55"/>
        <v>309968.77520157403</v>
      </c>
      <c r="G404" s="19">
        <f t="shared" si="55"/>
        <v>6.9767010399881384</v>
      </c>
      <c r="H404" s="18">
        <f t="shared" si="53"/>
        <v>4.2364184842433907E-3</v>
      </c>
      <c r="I404" s="6">
        <f t="shared" si="53"/>
        <v>2.04</v>
      </c>
      <c r="J404" s="6">
        <f t="shared" si="54"/>
        <v>3365376.811358091</v>
      </c>
      <c r="K404" s="18">
        <f t="shared" si="54"/>
        <v>0.15</v>
      </c>
      <c r="L404" s="35">
        <f>Data!BQ8</f>
        <v>3.2163755559376796E-3</v>
      </c>
      <c r="M404" s="39">
        <f>VLOOKUP(C404,Data!$CB$2:$EB$22,1+VALUE(MID(A404,6,2)),FALSE)</f>
        <v>0</v>
      </c>
      <c r="Q404" s="21">
        <v>0</v>
      </c>
      <c r="R404" s="21">
        <v>0</v>
      </c>
      <c r="S404" s="21">
        <v>0</v>
      </c>
      <c r="T404" s="21">
        <v>0</v>
      </c>
      <c r="U404" s="21">
        <v>0</v>
      </c>
      <c r="V404" s="21">
        <v>0</v>
      </c>
      <c r="W404" s="21">
        <v>0</v>
      </c>
      <c r="X404" s="21">
        <v>0</v>
      </c>
      <c r="Y404" s="21">
        <v>0</v>
      </c>
      <c r="Z404" s="21">
        <v>0</v>
      </c>
      <c r="AA404" s="21">
        <v>0</v>
      </c>
      <c r="AB404" s="21">
        <v>0</v>
      </c>
      <c r="AC404" s="21">
        <v>0</v>
      </c>
      <c r="AD404" s="21">
        <v>0</v>
      </c>
      <c r="AE404" s="21">
        <v>0</v>
      </c>
      <c r="AF404" s="21">
        <v>0</v>
      </c>
      <c r="AG404" s="21">
        <v>0</v>
      </c>
      <c r="AH404" s="21">
        <v>0</v>
      </c>
      <c r="AI404" s="21">
        <v>0</v>
      </c>
      <c r="AJ404" s="21">
        <v>0</v>
      </c>
      <c r="AK404" s="21">
        <v>0</v>
      </c>
      <c r="AL404" s="21">
        <v>0</v>
      </c>
      <c r="AM404" s="21">
        <v>0</v>
      </c>
      <c r="AN404" s="21">
        <v>0</v>
      </c>
      <c r="AO404" s="21">
        <v>0</v>
      </c>
      <c r="AP404" s="21">
        <v>0</v>
      </c>
      <c r="AQ404" s="21">
        <v>0</v>
      </c>
    </row>
    <row r="405" spans="1:43" x14ac:dyDescent="0.25">
      <c r="A405" s="16" t="s">
        <v>322</v>
      </c>
      <c r="B405" s="8" t="s">
        <v>40</v>
      </c>
      <c r="C405" s="8" t="s">
        <v>330</v>
      </c>
      <c r="E405" s="8" t="str">
        <f t="shared" si="52"/>
        <v>Initial</v>
      </c>
      <c r="F405" s="21">
        <f t="shared" si="55"/>
        <v>454180.53004536044</v>
      </c>
      <c r="G405" s="19">
        <f t="shared" si="55"/>
        <v>6.0080329106190753</v>
      </c>
      <c r="H405" s="18">
        <f t="shared" si="53"/>
        <v>4.2364184842433907E-3</v>
      </c>
      <c r="I405" s="6">
        <f t="shared" si="53"/>
        <v>2.04</v>
      </c>
      <c r="J405" s="6">
        <f t="shared" si="54"/>
        <v>3365376.811358091</v>
      </c>
      <c r="K405" s="18">
        <f t="shared" si="54"/>
        <v>0.15</v>
      </c>
      <c r="L405" s="35">
        <f>Data!BQ9</f>
        <v>3.2163755559376796E-3</v>
      </c>
      <c r="M405" s="39">
        <f>VLOOKUP(C405,Data!$CB$2:$EB$22,1+VALUE(MID(A405,6,2)),FALSE)</f>
        <v>0</v>
      </c>
      <c r="Q405" s="21">
        <v>0</v>
      </c>
      <c r="R405" s="21">
        <v>0</v>
      </c>
      <c r="S405" s="21">
        <v>0</v>
      </c>
      <c r="T405" s="21">
        <v>0</v>
      </c>
      <c r="U405" s="21">
        <v>0</v>
      </c>
      <c r="V405" s="21">
        <v>0</v>
      </c>
      <c r="W405" s="21">
        <v>0</v>
      </c>
      <c r="X405" s="21">
        <v>0</v>
      </c>
      <c r="Y405" s="21">
        <v>0</v>
      </c>
      <c r="Z405" s="21">
        <v>0</v>
      </c>
      <c r="AA405" s="21">
        <v>0</v>
      </c>
      <c r="AB405" s="21">
        <v>0</v>
      </c>
      <c r="AC405" s="21">
        <v>0</v>
      </c>
      <c r="AD405" s="21">
        <v>0</v>
      </c>
      <c r="AE405" s="21">
        <v>0</v>
      </c>
      <c r="AF405" s="21">
        <v>0</v>
      </c>
      <c r="AG405" s="21">
        <v>0</v>
      </c>
      <c r="AH405" s="21">
        <v>0</v>
      </c>
      <c r="AI405" s="21">
        <v>0</v>
      </c>
      <c r="AJ405" s="21">
        <v>0</v>
      </c>
      <c r="AK405" s="21">
        <v>0</v>
      </c>
      <c r="AL405" s="21">
        <v>0</v>
      </c>
      <c r="AM405" s="21">
        <v>0</v>
      </c>
      <c r="AN405" s="21">
        <v>0</v>
      </c>
      <c r="AO405" s="21">
        <v>0</v>
      </c>
      <c r="AP405" s="21">
        <v>0</v>
      </c>
      <c r="AQ405" s="21">
        <v>0</v>
      </c>
    </row>
    <row r="406" spans="1:43" x14ac:dyDescent="0.25">
      <c r="A406" s="16" t="s">
        <v>323</v>
      </c>
      <c r="B406" s="8" t="s">
        <v>40</v>
      </c>
      <c r="C406" s="8" t="s">
        <v>330</v>
      </c>
      <c r="E406" s="8" t="str">
        <f t="shared" si="52"/>
        <v>Initial</v>
      </c>
      <c r="F406" s="21">
        <f t="shared" si="55"/>
        <v>455011.73547455797</v>
      </c>
      <c r="G406" s="19">
        <f t="shared" si="55"/>
        <v>6.0449284141776669</v>
      </c>
      <c r="H406" s="18">
        <f t="shared" si="53"/>
        <v>4.2364184842433907E-3</v>
      </c>
      <c r="I406" s="6">
        <f t="shared" si="53"/>
        <v>2.04</v>
      </c>
      <c r="J406" s="6">
        <f t="shared" si="54"/>
        <v>3365376.811358091</v>
      </c>
      <c r="K406" s="18">
        <f t="shared" si="54"/>
        <v>0.15</v>
      </c>
      <c r="L406" s="35">
        <f>Data!BQ10</f>
        <v>3.2163755559376796E-3</v>
      </c>
      <c r="M406" s="39">
        <f>VLOOKUP(C406,Data!$CB$2:$EB$22,1+VALUE(MID(A406,6,2)),FALSE)</f>
        <v>0</v>
      </c>
      <c r="Q406" s="21">
        <v>0</v>
      </c>
      <c r="R406" s="21">
        <v>0</v>
      </c>
      <c r="S406" s="21">
        <v>0</v>
      </c>
      <c r="T406" s="21">
        <v>0</v>
      </c>
      <c r="U406" s="21">
        <v>0</v>
      </c>
      <c r="V406" s="21">
        <v>0</v>
      </c>
      <c r="W406" s="21">
        <v>0</v>
      </c>
      <c r="X406" s="21">
        <v>0</v>
      </c>
      <c r="Y406" s="21">
        <v>0</v>
      </c>
      <c r="Z406" s="21">
        <v>0</v>
      </c>
      <c r="AA406" s="21">
        <v>0</v>
      </c>
      <c r="AB406" s="21">
        <v>0</v>
      </c>
      <c r="AC406" s="21">
        <v>0</v>
      </c>
      <c r="AD406" s="21">
        <v>0</v>
      </c>
      <c r="AE406" s="21">
        <v>0</v>
      </c>
      <c r="AF406" s="21">
        <v>0</v>
      </c>
      <c r="AG406" s="21">
        <v>0</v>
      </c>
      <c r="AH406" s="21">
        <v>0</v>
      </c>
      <c r="AI406" s="21">
        <v>0</v>
      </c>
      <c r="AJ406" s="21">
        <v>0</v>
      </c>
      <c r="AK406" s="21">
        <v>0</v>
      </c>
      <c r="AL406" s="21">
        <v>0</v>
      </c>
      <c r="AM406" s="21">
        <v>0</v>
      </c>
      <c r="AN406" s="21">
        <v>0</v>
      </c>
      <c r="AO406" s="21">
        <v>0</v>
      </c>
      <c r="AP406" s="21">
        <v>0</v>
      </c>
      <c r="AQ406" s="21">
        <v>0</v>
      </c>
    </row>
    <row r="407" spans="1:43" x14ac:dyDescent="0.25">
      <c r="A407" s="16" t="s">
        <v>324</v>
      </c>
      <c r="B407" s="8" t="s">
        <v>40</v>
      </c>
      <c r="C407" s="8" t="s">
        <v>330</v>
      </c>
      <c r="E407" s="8" t="str">
        <f t="shared" si="52"/>
        <v>Initial</v>
      </c>
      <c r="F407" s="21">
        <f t="shared" si="55"/>
        <v>290055.894256228</v>
      </c>
      <c r="G407" s="19">
        <f t="shared" si="55"/>
        <v>7.3475859223576458</v>
      </c>
      <c r="H407" s="18">
        <f t="shared" si="53"/>
        <v>4.2364184842433907E-3</v>
      </c>
      <c r="I407" s="6">
        <f t="shared" si="53"/>
        <v>2.04</v>
      </c>
      <c r="J407" s="6">
        <f t="shared" si="54"/>
        <v>3365376.811358091</v>
      </c>
      <c r="K407" s="18">
        <f t="shared" si="54"/>
        <v>0.15</v>
      </c>
      <c r="L407" s="35">
        <f>Data!BQ11</f>
        <v>3.2163755559376796E-3</v>
      </c>
      <c r="M407" s="39">
        <f>VLOOKUP(C407,Data!$CB$2:$EB$22,1+VALUE(MID(A407,6,2)),FALSE)</f>
        <v>0</v>
      </c>
      <c r="Q407" s="21">
        <v>0</v>
      </c>
      <c r="R407" s="21">
        <v>0</v>
      </c>
      <c r="S407" s="21">
        <v>0</v>
      </c>
      <c r="T407" s="21">
        <v>0</v>
      </c>
      <c r="U407" s="21">
        <v>0</v>
      </c>
      <c r="V407" s="21">
        <v>0</v>
      </c>
      <c r="W407" s="21">
        <v>0</v>
      </c>
      <c r="X407" s="21">
        <v>0</v>
      </c>
      <c r="Y407" s="21">
        <v>0</v>
      </c>
      <c r="Z407" s="21">
        <v>0</v>
      </c>
      <c r="AA407" s="21">
        <v>0</v>
      </c>
      <c r="AB407" s="21">
        <v>0</v>
      </c>
      <c r="AC407" s="21">
        <v>0</v>
      </c>
      <c r="AD407" s="21">
        <v>0</v>
      </c>
      <c r="AE407" s="21">
        <v>0</v>
      </c>
      <c r="AF407" s="21">
        <v>0</v>
      </c>
      <c r="AG407" s="21">
        <v>0</v>
      </c>
      <c r="AH407" s="21">
        <v>0</v>
      </c>
      <c r="AI407" s="21">
        <v>0</v>
      </c>
      <c r="AJ407" s="21">
        <v>0</v>
      </c>
      <c r="AK407" s="21">
        <v>0</v>
      </c>
      <c r="AL407" s="21">
        <v>0</v>
      </c>
      <c r="AM407" s="21">
        <v>0</v>
      </c>
      <c r="AN407" s="21">
        <v>0</v>
      </c>
      <c r="AO407" s="21">
        <v>0</v>
      </c>
      <c r="AP407" s="21">
        <v>0</v>
      </c>
      <c r="AQ407" s="21">
        <v>0</v>
      </c>
    </row>
    <row r="408" spans="1:43" x14ac:dyDescent="0.25">
      <c r="A408" s="16" t="s">
        <v>325</v>
      </c>
      <c r="B408" s="8" t="s">
        <v>40</v>
      </c>
      <c r="C408" s="8" t="s">
        <v>330</v>
      </c>
      <c r="E408" s="8" t="str">
        <f t="shared" si="52"/>
        <v>Initial</v>
      </c>
      <c r="F408" s="21">
        <f t="shared" si="55"/>
        <v>348451.97318493499</v>
      </c>
      <c r="G408" s="19">
        <f t="shared" si="55"/>
        <v>6.6816214516324974</v>
      </c>
      <c r="H408" s="18">
        <f t="shared" si="53"/>
        <v>4.2364184842433907E-3</v>
      </c>
      <c r="I408" s="6">
        <f t="shared" si="53"/>
        <v>2.04</v>
      </c>
      <c r="J408" s="6">
        <f t="shared" si="54"/>
        <v>3365376.811358091</v>
      </c>
      <c r="K408" s="18">
        <f t="shared" si="54"/>
        <v>0.15</v>
      </c>
      <c r="L408" s="35">
        <f>Data!BQ12</f>
        <v>2.8107065669004949E-3</v>
      </c>
      <c r="M408" s="39">
        <f>VLOOKUP(C408,Data!$CB$2:$EB$22,1+VALUE(MID(A408,6,2)),FALSE)</f>
        <v>0</v>
      </c>
      <c r="Q408" s="21">
        <v>0</v>
      </c>
      <c r="R408" s="21">
        <v>0</v>
      </c>
      <c r="S408" s="21">
        <v>0</v>
      </c>
      <c r="T408" s="21">
        <v>0</v>
      </c>
      <c r="U408" s="21">
        <v>0</v>
      </c>
      <c r="V408" s="21">
        <v>0</v>
      </c>
      <c r="W408" s="21">
        <v>0</v>
      </c>
      <c r="X408" s="21">
        <v>0</v>
      </c>
      <c r="Y408" s="21">
        <v>0</v>
      </c>
      <c r="Z408" s="21">
        <v>0</v>
      </c>
      <c r="AA408" s="21">
        <v>0</v>
      </c>
      <c r="AB408" s="21">
        <v>0</v>
      </c>
      <c r="AC408" s="21">
        <v>0</v>
      </c>
      <c r="AD408" s="21">
        <v>0</v>
      </c>
      <c r="AE408" s="21">
        <v>0</v>
      </c>
      <c r="AF408" s="21">
        <v>0</v>
      </c>
      <c r="AG408" s="21">
        <v>0</v>
      </c>
      <c r="AH408" s="21">
        <v>0</v>
      </c>
      <c r="AI408" s="21">
        <v>0</v>
      </c>
      <c r="AJ408" s="21">
        <v>0</v>
      </c>
      <c r="AK408" s="21">
        <v>0</v>
      </c>
      <c r="AL408" s="21">
        <v>0</v>
      </c>
      <c r="AM408" s="21">
        <v>0</v>
      </c>
      <c r="AN408" s="21">
        <v>0</v>
      </c>
      <c r="AO408" s="21">
        <v>0</v>
      </c>
      <c r="AP408" s="21">
        <v>0</v>
      </c>
      <c r="AQ408" s="21">
        <v>0</v>
      </c>
    </row>
    <row r="409" spans="1:43" x14ac:dyDescent="0.25">
      <c r="A409" s="16" t="s">
        <v>326</v>
      </c>
      <c r="B409" s="8" t="s">
        <v>40</v>
      </c>
      <c r="C409" s="8" t="s">
        <v>330</v>
      </c>
      <c r="E409" s="8" t="str">
        <f t="shared" si="52"/>
        <v>Initial</v>
      </c>
      <c r="F409" s="21">
        <f t="shared" si="55"/>
        <v>427408.08445701201</v>
      </c>
      <c r="G409" s="19">
        <f t="shared" si="55"/>
        <v>6.1680815445545676</v>
      </c>
      <c r="H409" s="18">
        <f t="shared" si="53"/>
        <v>4.2364184842433907E-3</v>
      </c>
      <c r="I409" s="6">
        <f t="shared" si="53"/>
        <v>2.04</v>
      </c>
      <c r="J409" s="6">
        <f t="shared" si="54"/>
        <v>3365376.811358091</v>
      </c>
      <c r="K409" s="18">
        <f t="shared" si="54"/>
        <v>0.15</v>
      </c>
      <c r="L409" s="35">
        <f>Data!BQ13</f>
        <v>2.8107065669004949E-3</v>
      </c>
      <c r="M409" s="39">
        <f>VLOOKUP(C409,Data!$CB$2:$EB$22,1+VALUE(MID(A409,6,2)),FALSE)</f>
        <v>0</v>
      </c>
      <c r="Q409" s="21">
        <v>0</v>
      </c>
      <c r="R409" s="21">
        <v>0</v>
      </c>
      <c r="S409" s="21">
        <v>0</v>
      </c>
      <c r="T409" s="21">
        <v>0</v>
      </c>
      <c r="U409" s="21">
        <v>0</v>
      </c>
      <c r="V409" s="21">
        <v>0</v>
      </c>
      <c r="W409" s="21">
        <v>0</v>
      </c>
      <c r="X409" s="21">
        <v>0</v>
      </c>
      <c r="Y409" s="21">
        <v>0</v>
      </c>
      <c r="Z409" s="21">
        <v>0</v>
      </c>
      <c r="AA409" s="21">
        <v>0</v>
      </c>
      <c r="AB409" s="21">
        <v>0</v>
      </c>
      <c r="AC409" s="21">
        <v>0</v>
      </c>
      <c r="AD409" s="21">
        <v>0</v>
      </c>
      <c r="AE409" s="21">
        <v>0</v>
      </c>
      <c r="AF409" s="21">
        <v>0</v>
      </c>
      <c r="AG409" s="21">
        <v>0</v>
      </c>
      <c r="AH409" s="21">
        <v>0</v>
      </c>
      <c r="AI409" s="21">
        <v>0</v>
      </c>
      <c r="AJ409" s="21">
        <v>0</v>
      </c>
      <c r="AK409" s="21">
        <v>0</v>
      </c>
      <c r="AL409" s="21">
        <v>0</v>
      </c>
      <c r="AM409" s="21">
        <v>0</v>
      </c>
      <c r="AN409" s="21">
        <v>0</v>
      </c>
      <c r="AO409" s="21">
        <v>0</v>
      </c>
      <c r="AP409" s="21">
        <v>0</v>
      </c>
      <c r="AQ409" s="21">
        <v>0</v>
      </c>
    </row>
    <row r="410" spans="1:43" x14ac:dyDescent="0.25">
      <c r="A410" s="16" t="s">
        <v>327</v>
      </c>
      <c r="B410" s="8" t="s">
        <v>40</v>
      </c>
      <c r="C410" s="8" t="s">
        <v>330</v>
      </c>
      <c r="E410" s="8" t="str">
        <f t="shared" si="52"/>
        <v>Initial</v>
      </c>
      <c r="F410" s="21">
        <f t="shared" si="55"/>
        <v>330189.49929959601</v>
      </c>
      <c r="G410" s="19">
        <f t="shared" si="55"/>
        <v>6.4579352380155601</v>
      </c>
      <c r="H410" s="18">
        <f t="shared" si="53"/>
        <v>4.2364184842433907E-3</v>
      </c>
      <c r="I410" s="6">
        <f t="shared" si="53"/>
        <v>2.04</v>
      </c>
      <c r="J410" s="6">
        <f t="shared" si="54"/>
        <v>3365376.811358091</v>
      </c>
      <c r="K410" s="18">
        <f t="shared" si="54"/>
        <v>0.15</v>
      </c>
      <c r="L410" s="35">
        <f>Data!BQ14</f>
        <v>2.8107065669004949E-3</v>
      </c>
      <c r="M410" s="39">
        <f>VLOOKUP(C410,Data!$CB$2:$EB$22,1+VALUE(MID(A410,6,2)),FALSE)</f>
        <v>0</v>
      </c>
      <c r="Q410" s="21">
        <v>0</v>
      </c>
      <c r="R410" s="21">
        <v>0</v>
      </c>
      <c r="S410" s="21">
        <v>0</v>
      </c>
      <c r="T410" s="21">
        <v>0</v>
      </c>
      <c r="U410" s="21">
        <v>0</v>
      </c>
      <c r="V410" s="21">
        <v>0</v>
      </c>
      <c r="W410" s="21">
        <v>0</v>
      </c>
      <c r="X410" s="21">
        <v>0</v>
      </c>
      <c r="Y410" s="21">
        <v>0</v>
      </c>
      <c r="Z410" s="21">
        <v>0</v>
      </c>
      <c r="AA410" s="21">
        <v>0</v>
      </c>
      <c r="AB410" s="21">
        <v>0</v>
      </c>
      <c r="AC410" s="21">
        <v>0</v>
      </c>
      <c r="AD410" s="21">
        <v>0</v>
      </c>
      <c r="AE410" s="21">
        <v>0</v>
      </c>
      <c r="AF410" s="21">
        <v>0</v>
      </c>
      <c r="AG410" s="21">
        <v>0</v>
      </c>
      <c r="AH410" s="21">
        <v>0</v>
      </c>
      <c r="AI410" s="21">
        <v>0</v>
      </c>
      <c r="AJ410" s="21">
        <v>0</v>
      </c>
      <c r="AK410" s="21">
        <v>0</v>
      </c>
      <c r="AL410" s="21">
        <v>0</v>
      </c>
      <c r="AM410" s="21">
        <v>0</v>
      </c>
      <c r="AN410" s="21">
        <v>0</v>
      </c>
      <c r="AO410" s="21">
        <v>0</v>
      </c>
      <c r="AP410" s="21">
        <v>0</v>
      </c>
      <c r="AQ410" s="21">
        <v>0</v>
      </c>
    </row>
    <row r="411" spans="1:43" x14ac:dyDescent="0.25">
      <c r="A411" s="17" t="s">
        <v>262</v>
      </c>
      <c r="B411" s="8" t="s">
        <v>40</v>
      </c>
      <c r="C411" s="8" t="s">
        <v>330</v>
      </c>
      <c r="E411" s="8" t="str">
        <f t="shared" si="52"/>
        <v>FiFi-social.display.fifi</v>
      </c>
      <c r="F411" s="21">
        <f t="shared" si="55"/>
        <v>340832.86210744851</v>
      </c>
      <c r="G411" s="19">
        <f t="shared" si="55"/>
        <v>6.8003506949188122</v>
      </c>
      <c r="H411" s="18">
        <f t="shared" si="53"/>
        <v>4.2364184842433907E-3</v>
      </c>
      <c r="I411" s="6">
        <f t="shared" si="53"/>
        <v>2.04</v>
      </c>
      <c r="J411" s="6">
        <f t="shared" si="54"/>
        <v>3365376.811358091</v>
      </c>
      <c r="K411" s="18">
        <f t="shared" si="54"/>
        <v>0.15</v>
      </c>
      <c r="L411" s="35">
        <f>Data!BQ15</f>
        <v>2.8107065669004949E-3</v>
      </c>
      <c r="Q411" s="21">
        <v>0</v>
      </c>
      <c r="R411" s="21">
        <v>1039.7729492071312</v>
      </c>
      <c r="S411" s="21">
        <v>2641.2507946666478</v>
      </c>
      <c r="T411" s="21">
        <v>4106.2473115857738</v>
      </c>
      <c r="U411" s="21">
        <v>5452.3486396877852</v>
      </c>
      <c r="V411" s="21">
        <v>6649.4626758214581</v>
      </c>
      <c r="W411" s="21">
        <v>7674.786285302298</v>
      </c>
      <c r="X411" s="21">
        <v>8599.0024594990991</v>
      </c>
      <c r="Y411" s="21">
        <v>9426.8024949056053</v>
      </c>
      <c r="Z411" s="21">
        <v>0</v>
      </c>
      <c r="AA411" s="21">
        <v>150.30683728299792</v>
      </c>
      <c r="AB411" s="21">
        <v>351.78468812293403</v>
      </c>
      <c r="AC411" s="21">
        <v>508.48250090160661</v>
      </c>
      <c r="AD411" s="21">
        <v>632.56303134176062</v>
      </c>
      <c r="AE411" s="21">
        <v>729.01288118689695</v>
      </c>
      <c r="AF411" s="21">
        <v>802.4525094546957</v>
      </c>
      <c r="AG411" s="21">
        <v>862.16272890397465</v>
      </c>
      <c r="AH411" s="21">
        <v>910.90954747805154</v>
      </c>
      <c r="AI411" s="21">
        <v>0</v>
      </c>
      <c r="AJ411" s="21">
        <v>1045.3910297445755</v>
      </c>
      <c r="AK411" s="21">
        <v>2238.9580719440796</v>
      </c>
      <c r="AL411" s="21">
        <v>2947.7857182692305</v>
      </c>
      <c r="AM411" s="21">
        <v>3323.0182778325943</v>
      </c>
      <c r="AN411" s="21">
        <v>3463.9255606740644</v>
      </c>
      <c r="AO411" s="21">
        <v>3457.4090145292539</v>
      </c>
      <c r="AP411" s="21">
        <v>3361.535722276798</v>
      </c>
      <c r="AQ411" s="21">
        <v>3209.9864284635114</v>
      </c>
    </row>
    <row r="412" spans="1:43" x14ac:dyDescent="0.25">
      <c r="A412" s="17" t="s">
        <v>263</v>
      </c>
      <c r="B412" s="8" t="s">
        <v>40</v>
      </c>
      <c r="C412" s="8" t="s">
        <v>330</v>
      </c>
      <c r="E412" s="8" t="str">
        <f t="shared" si="52"/>
        <v>FiFi-social.display.fifi</v>
      </c>
      <c r="F412" s="21">
        <f t="shared" si="55"/>
        <v>439217.36949841853</v>
      </c>
      <c r="G412" s="19">
        <f t="shared" si="55"/>
        <v>6.2729203283091328</v>
      </c>
      <c r="H412" s="18">
        <f t="shared" si="53"/>
        <v>4.2364184842433907E-3</v>
      </c>
      <c r="I412" s="6">
        <f t="shared" si="53"/>
        <v>2.04</v>
      </c>
      <c r="J412" s="6">
        <f t="shared" si="54"/>
        <v>3365376.811358091</v>
      </c>
      <c r="K412" s="18">
        <f t="shared" si="54"/>
        <v>0.15</v>
      </c>
      <c r="L412" s="35">
        <f>Data!BQ16</f>
        <v>2.6658247851015005E-3</v>
      </c>
      <c r="Q412" s="21">
        <v>1312.0609655084829</v>
      </c>
      <c r="R412" s="21">
        <v>2863.9339236752835</v>
      </c>
      <c r="S412" s="21">
        <v>4155.0169443494806</v>
      </c>
      <c r="T412" s="21">
        <v>5336.1084963161284</v>
      </c>
      <c r="U412" s="21">
        <v>6421.3152460233268</v>
      </c>
      <c r="V412" s="21">
        <v>7386.4148662730468</v>
      </c>
      <c r="W412" s="21">
        <v>8213.0131005418752</v>
      </c>
      <c r="X412" s="21">
        <v>8958.1037117192791</v>
      </c>
      <c r="Y412" s="21">
        <v>9625.4625999203417</v>
      </c>
      <c r="Z412" s="21">
        <v>253.16098831928764</v>
      </c>
      <c r="AA412" s="21">
        <v>530.6229727133267</v>
      </c>
      <c r="AB412" s="21">
        <v>737.78217505414352</v>
      </c>
      <c r="AC412" s="21">
        <v>898.90271054138714</v>
      </c>
      <c r="AD412" s="21">
        <v>1026.4820682636571</v>
      </c>
      <c r="AE412" s="21">
        <v>1125.6519657200538</v>
      </c>
      <c r="AF412" s="21">
        <v>1201.1622521792563</v>
      </c>
      <c r="AG412" s="21">
        <v>1262.5562725823827</v>
      </c>
      <c r="AH412" s="21">
        <v>1312.6775820977393</v>
      </c>
      <c r="AI412" s="21">
        <v>1927.5788028158133</v>
      </c>
      <c r="AJ412" s="21">
        <v>3926.3195660152655</v>
      </c>
      <c r="AK412" s="21">
        <v>5286.2026153234992</v>
      </c>
      <c r="AL412" s="21">
        <v>6166.9314793834583</v>
      </c>
      <c r="AM412" s="21">
        <v>6714.3268285947051</v>
      </c>
      <c r="AN412" s="21">
        <v>7018.2803343945316</v>
      </c>
      <c r="AO412" s="21">
        <v>7157.9689224155136</v>
      </c>
      <c r="AP412" s="21">
        <v>7198.5227004298395</v>
      </c>
      <c r="AQ412" s="21">
        <v>7172.5540541631017</v>
      </c>
    </row>
    <row r="413" spans="1:43" x14ac:dyDescent="0.25">
      <c r="A413" s="17" t="s">
        <v>264</v>
      </c>
      <c r="B413" s="8" t="s">
        <v>40</v>
      </c>
      <c r="C413" s="8" t="s">
        <v>330</v>
      </c>
      <c r="E413" s="8" t="str">
        <f t="shared" si="52"/>
        <v>FiFi-social.display.fifi</v>
      </c>
      <c r="F413" s="21">
        <f t="shared" si="55"/>
        <v>392882.00916213804</v>
      </c>
      <c r="G413" s="19">
        <f t="shared" si="55"/>
        <v>6.511570805271405</v>
      </c>
      <c r="H413" s="18">
        <f t="shared" si="53"/>
        <v>4.2364184842433907E-3</v>
      </c>
      <c r="I413" s="6">
        <f t="shared" si="53"/>
        <v>2.04</v>
      </c>
      <c r="J413" s="6">
        <f t="shared" si="54"/>
        <v>3365376.811358091</v>
      </c>
      <c r="K413" s="18">
        <f t="shared" si="54"/>
        <v>0.15</v>
      </c>
      <c r="L413" s="35">
        <f>Data!BQ17</f>
        <v>2.6658247851015005E-3</v>
      </c>
      <c r="Q413" s="21">
        <v>450.05338893546798</v>
      </c>
      <c r="R413" s="21">
        <v>1894.8812275577045</v>
      </c>
      <c r="S413" s="21">
        <v>3185.9667856813335</v>
      </c>
      <c r="T413" s="21">
        <v>4367.0427881418591</v>
      </c>
      <c r="U413" s="21">
        <v>5452.2498788127086</v>
      </c>
      <c r="V413" s="21">
        <v>6417.3477949411572</v>
      </c>
      <c r="W413" s="21">
        <v>7243.9473979638706</v>
      </c>
      <c r="X413" s="21">
        <v>7989.0375925929211</v>
      </c>
      <c r="Y413" s="21">
        <v>8656.3972235860383</v>
      </c>
      <c r="Z413" s="21">
        <v>115.7830632700244</v>
      </c>
      <c r="AA413" s="21">
        <v>383.07558050779602</v>
      </c>
      <c r="AB413" s="21">
        <v>582.64246058471849</v>
      </c>
      <c r="AC413" s="21">
        <v>737.85668120256037</v>
      </c>
      <c r="AD413" s="21">
        <v>860.7603079406083</v>
      </c>
      <c r="AE413" s="21">
        <v>956.29555832592621</v>
      </c>
      <c r="AF413" s="21">
        <v>1029.0384855652649</v>
      </c>
      <c r="AG413" s="21">
        <v>1088.1824118933125</v>
      </c>
      <c r="AH413" s="21">
        <v>1136.4668193175883</v>
      </c>
      <c r="AI413" s="21">
        <v>1087.9630247138571</v>
      </c>
      <c r="AJ413" s="21">
        <v>3193.7432555860951</v>
      </c>
      <c r="AK413" s="21">
        <v>4553.6251922787615</v>
      </c>
      <c r="AL413" s="21">
        <v>5434.3535003959487</v>
      </c>
      <c r="AM413" s="21">
        <v>5981.7495718931714</v>
      </c>
      <c r="AN413" s="21">
        <v>6285.704132222716</v>
      </c>
      <c r="AO413" s="21">
        <v>6425.3928006553879</v>
      </c>
      <c r="AP413" s="21">
        <v>6465.9471285594873</v>
      </c>
      <c r="AQ413" s="21">
        <v>6439.9784665432053</v>
      </c>
    </row>
    <row r="414" spans="1:43" x14ac:dyDescent="0.25">
      <c r="A414" s="17" t="s">
        <v>265</v>
      </c>
      <c r="B414" s="8" t="s">
        <v>40</v>
      </c>
      <c r="C414" s="8" t="s">
        <v>330</v>
      </c>
      <c r="E414" s="8" t="str">
        <f t="shared" si="52"/>
        <v>FiFi-social.display.fifi</v>
      </c>
      <c r="F414" s="21">
        <f t="shared" si="55"/>
        <v>287120.72270037199</v>
      </c>
      <c r="G414" s="19">
        <f t="shared" si="55"/>
        <v>7.4241408592468048</v>
      </c>
      <c r="H414" s="18">
        <f t="shared" si="53"/>
        <v>4.2364184842433907E-3</v>
      </c>
      <c r="I414" s="6">
        <f t="shared" si="53"/>
        <v>2.04</v>
      </c>
      <c r="J414" s="6">
        <f t="shared" si="54"/>
        <v>3365376.811358091</v>
      </c>
      <c r="K414" s="18">
        <f t="shared" si="54"/>
        <v>0.15</v>
      </c>
      <c r="L414" s="35">
        <f>Data!BQ18</f>
        <v>2.6658247851015005E-3</v>
      </c>
      <c r="Q414" s="21">
        <v>0</v>
      </c>
      <c r="R414" s="21">
        <v>357.8186567191417</v>
      </c>
      <c r="S414" s="21">
        <v>1648.9082396172348</v>
      </c>
      <c r="T414" s="21">
        <v>2829.9595782344491</v>
      </c>
      <c r="U414" s="21">
        <v>3915.1672097246678</v>
      </c>
      <c r="V414" s="21">
        <v>4880.2624228617979</v>
      </c>
      <c r="W414" s="21">
        <v>5706.8641969329747</v>
      </c>
      <c r="X414" s="21">
        <v>6451.9537308540139</v>
      </c>
      <c r="Y414" s="21">
        <v>7119.3145400264711</v>
      </c>
      <c r="Z414" s="21">
        <v>13.084434496927374</v>
      </c>
      <c r="AA414" s="21">
        <v>92.528961040599157</v>
      </c>
      <c r="AB414" s="21">
        <v>267.56545526856979</v>
      </c>
      <c r="AC414" s="21">
        <v>403.69823885753186</v>
      </c>
      <c r="AD414" s="21">
        <v>511.49481295415859</v>
      </c>
      <c r="AE414" s="21">
        <v>595.28683354329428</v>
      </c>
      <c r="AF414" s="21">
        <v>659.08848794192659</v>
      </c>
      <c r="AG414" s="21">
        <v>710.96250705423461</v>
      </c>
      <c r="AH414" s="21">
        <v>753.31194797470334</v>
      </c>
      <c r="AI414" s="21">
        <v>198.16699692830494</v>
      </c>
      <c r="AJ414" s="21">
        <v>1043.5553455442009</v>
      </c>
      <c r="AK414" s="21">
        <v>2403.4367635067847</v>
      </c>
      <c r="AL414" s="21">
        <v>3284.1501051782348</v>
      </c>
      <c r="AM414" s="21">
        <v>3831.5482521727049</v>
      </c>
      <c r="AN414" s="21">
        <v>4135.503917054265</v>
      </c>
      <c r="AO414" s="21">
        <v>4275.1939803722835</v>
      </c>
      <c r="AP414" s="21">
        <v>4315.7492970943176</v>
      </c>
      <c r="AQ414" s="21">
        <v>4289.7812459178385</v>
      </c>
    </row>
    <row r="415" spans="1:43" x14ac:dyDescent="0.25">
      <c r="A415" s="17" t="s">
        <v>266</v>
      </c>
      <c r="B415" s="8" t="s">
        <v>40</v>
      </c>
      <c r="C415" s="8" t="s">
        <v>330</v>
      </c>
      <c r="E415" s="8" t="str">
        <f t="shared" si="52"/>
        <v>FiFi-social.display.fifi</v>
      </c>
      <c r="F415" s="21">
        <f t="shared" si="55"/>
        <v>319043.21232711151</v>
      </c>
      <c r="G415" s="19">
        <f t="shared" si="55"/>
        <v>7.2881301476597384</v>
      </c>
      <c r="H415" s="18">
        <f t="shared" si="53"/>
        <v>4.2364184842433907E-3</v>
      </c>
      <c r="I415" s="6">
        <f t="shared" si="53"/>
        <v>2.04</v>
      </c>
      <c r="J415" s="6">
        <f t="shared" ref="J415:K430" si="56">J414</f>
        <v>3365376.811358091</v>
      </c>
      <c r="K415" s="18">
        <f t="shared" si="56"/>
        <v>0.15</v>
      </c>
      <c r="L415" s="35">
        <f>Data!BQ19</f>
        <v>2.6658247851015005E-3</v>
      </c>
      <c r="Q415" s="21">
        <v>0</v>
      </c>
      <c r="R415" s="21">
        <v>1383.2670040956109</v>
      </c>
      <c r="S415" s="21">
        <v>2674.3539018731367</v>
      </c>
      <c r="T415" s="21">
        <v>3855.4216949261317</v>
      </c>
      <c r="U415" s="21">
        <v>4940.628965609746</v>
      </c>
      <c r="V415" s="21">
        <v>5905.7259820423506</v>
      </c>
      <c r="W415" s="21">
        <v>6732.3263077027086</v>
      </c>
      <c r="X415" s="21">
        <v>7477.4162824138293</v>
      </c>
      <c r="Y415" s="21">
        <v>8144.7763055661999</v>
      </c>
      <c r="Z415" s="21">
        <v>2.1909141042820042</v>
      </c>
      <c r="AA415" s="21">
        <v>206.79235169478451</v>
      </c>
      <c r="AB415" s="21">
        <v>385.09525565353658</v>
      </c>
      <c r="AC415" s="21">
        <v>523.76981234096115</v>
      </c>
      <c r="AD415" s="21">
        <v>633.57799673589523</v>
      </c>
      <c r="AE415" s="21">
        <v>718.93379094871875</v>
      </c>
      <c r="AF415" s="21">
        <v>783.92599427410005</v>
      </c>
      <c r="AG415" s="21">
        <v>836.76807315939777</v>
      </c>
      <c r="AH415" s="21">
        <v>879.90777984347039</v>
      </c>
      <c r="AI415" s="21">
        <v>32.574040954075237</v>
      </c>
      <c r="AJ415" s="21">
        <v>1691.2773241965069</v>
      </c>
      <c r="AK415" s="21">
        <v>3051.1597567233835</v>
      </c>
      <c r="AL415" s="21">
        <v>3931.8755269766043</v>
      </c>
      <c r="AM415" s="21">
        <v>4479.2727881559267</v>
      </c>
      <c r="AN415" s="21">
        <v>4783.2274113663598</v>
      </c>
      <c r="AO415" s="21">
        <v>4922.9172239998288</v>
      </c>
      <c r="AP415" s="21">
        <v>4963.4719435941715</v>
      </c>
      <c r="AQ415" s="21">
        <v>4937.503826006392</v>
      </c>
    </row>
    <row r="416" spans="1:43" x14ac:dyDescent="0.25">
      <c r="A416" s="17" t="s">
        <v>267</v>
      </c>
      <c r="B416" s="8" t="s">
        <v>40</v>
      </c>
      <c r="C416" s="8" t="s">
        <v>330</v>
      </c>
      <c r="E416" s="8" t="str">
        <f t="shared" si="52"/>
        <v>FiFi-social.display.fifi</v>
      </c>
      <c r="F416" s="21">
        <f t="shared" ref="F416:G431" si="57">F350</f>
        <v>242439.8542396205</v>
      </c>
      <c r="G416" s="19">
        <f t="shared" si="57"/>
        <v>8.3972135913050998</v>
      </c>
      <c r="H416" s="18">
        <f t="shared" si="53"/>
        <v>4.2364184842433907E-3</v>
      </c>
      <c r="I416" s="6">
        <f t="shared" si="53"/>
        <v>2.04</v>
      </c>
      <c r="J416" s="6">
        <f t="shared" si="56"/>
        <v>3365376.811358091</v>
      </c>
      <c r="K416" s="18">
        <f t="shared" si="56"/>
        <v>0.15</v>
      </c>
      <c r="L416" s="35">
        <f>Data!BQ20</f>
        <v>2.7527538541808972E-3</v>
      </c>
      <c r="Q416" s="21">
        <v>0</v>
      </c>
      <c r="R416" s="21">
        <v>0</v>
      </c>
      <c r="S416" s="21">
        <v>1112.1271349503972</v>
      </c>
      <c r="T416" s="21">
        <v>2331.6815411776888</v>
      </c>
      <c r="U416" s="21">
        <v>3452.2765858295984</v>
      </c>
      <c r="V416" s="21">
        <v>4448.8412565369927</v>
      </c>
      <c r="W416" s="21">
        <v>5302.3982704181144</v>
      </c>
      <c r="X416" s="21">
        <v>6071.7839483352454</v>
      </c>
      <c r="Y416" s="21">
        <v>6760.9069756898625</v>
      </c>
      <c r="Z416" s="21">
        <v>0.24990244399160338</v>
      </c>
      <c r="AA416" s="21">
        <v>25.266306606245688</v>
      </c>
      <c r="AB416" s="21">
        <v>160.87254046713423</v>
      </c>
      <c r="AC416" s="21">
        <v>285.15388236544004</v>
      </c>
      <c r="AD416" s="21">
        <v>383.56678417428731</v>
      </c>
      <c r="AE416" s="21">
        <v>460.06463082779027</v>
      </c>
      <c r="AF416" s="21">
        <v>518.31241478415814</v>
      </c>
      <c r="AG416" s="21">
        <v>565.67078589744301</v>
      </c>
      <c r="AH416" s="21">
        <v>604.33373527582046</v>
      </c>
      <c r="AI416" s="21">
        <v>4.2809077663407731</v>
      </c>
      <c r="AJ416" s="21">
        <v>432.81980940153812</v>
      </c>
      <c r="AK416" s="21">
        <v>1643.6702749375372</v>
      </c>
      <c r="AL416" s="21">
        <v>2553.0944943117884</v>
      </c>
      <c r="AM416" s="21">
        <v>3118.3435291830924</v>
      </c>
      <c r="AN416" s="21">
        <v>3432.2111240294098</v>
      </c>
      <c r="AO416" s="21">
        <v>3576.45703967599</v>
      </c>
      <c r="AP416" s="21">
        <v>3618.3352112109351</v>
      </c>
      <c r="AQ416" s="21">
        <v>3591.5207136164245</v>
      </c>
    </row>
    <row r="417" spans="1:43" x14ac:dyDescent="0.25">
      <c r="A417" s="17" t="s">
        <v>268</v>
      </c>
      <c r="B417" s="8" t="s">
        <v>40</v>
      </c>
      <c r="C417" s="8" t="s">
        <v>330</v>
      </c>
      <c r="E417" s="8" t="str">
        <f t="shared" si="52"/>
        <v>FiFi-social.display.fifi</v>
      </c>
      <c r="F417" s="21">
        <f t="shared" si="57"/>
        <v>452969.13318074099</v>
      </c>
      <c r="G417" s="19">
        <f t="shared" si="57"/>
        <v>6.5182322286433863</v>
      </c>
      <c r="H417" s="18">
        <f t="shared" si="53"/>
        <v>4.2364184842433907E-3</v>
      </c>
      <c r="I417" s="6">
        <f t="shared" si="53"/>
        <v>2.04</v>
      </c>
      <c r="J417" s="6">
        <f t="shared" si="56"/>
        <v>3365376.811358091</v>
      </c>
      <c r="K417" s="18">
        <f t="shared" si="56"/>
        <v>0.15</v>
      </c>
      <c r="L417" s="35">
        <f>Data!BQ21</f>
        <v>2.7527538541808972E-3</v>
      </c>
      <c r="Q417" s="21">
        <v>1698.2231012628383</v>
      </c>
      <c r="R417" s="21">
        <v>3419.1776186150073</v>
      </c>
      <c r="S417" s="21">
        <v>4785.5195876197849</v>
      </c>
      <c r="T417" s="21">
        <v>6005.1329375848436</v>
      </c>
      <c r="U417" s="21">
        <v>7125.7266897409045</v>
      </c>
      <c r="V417" s="21">
        <v>8122.2978202854556</v>
      </c>
      <c r="W417" s="21">
        <v>8975.8496456114244</v>
      </c>
      <c r="X417" s="21">
        <v>9745.2369025444186</v>
      </c>
      <c r="Y417" s="21">
        <v>10434.35711418645</v>
      </c>
      <c r="Z417" s="21">
        <v>321.47105462037274</v>
      </c>
      <c r="AA417" s="21">
        <v>597.19821885438944</v>
      </c>
      <c r="AB417" s="21">
        <v>803.06194707509178</v>
      </c>
      <c r="AC417" s="21">
        <v>963.17558104437262</v>
      </c>
      <c r="AD417" s="21">
        <v>1089.9571115415417</v>
      </c>
      <c r="AE417" s="21">
        <v>1188.5068998535271</v>
      </c>
      <c r="AF417" s="21">
        <v>1263.5449451296752</v>
      </c>
      <c r="AG417" s="21">
        <v>1324.5550480537074</v>
      </c>
      <c r="AH417" s="21">
        <v>1374.3629081245213</v>
      </c>
      <c r="AI417" s="21">
        <v>2576.4397958942454</v>
      </c>
      <c r="AJ417" s="21">
        <v>4521.882802516212</v>
      </c>
      <c r="AK417" s="21">
        <v>5892.9507130250404</v>
      </c>
      <c r="AL417" s="21">
        <v>6802.3993753948853</v>
      </c>
      <c r="AM417" s="21">
        <v>7367.6441977289232</v>
      </c>
      <c r="AN417" s="21">
        <v>7681.5086960387544</v>
      </c>
      <c r="AO417" s="21">
        <v>7825.7522971032977</v>
      </c>
      <c r="AP417" s="21">
        <v>7867.6281992409513</v>
      </c>
      <c r="AQ417" s="21">
        <v>7840.8127530557304</v>
      </c>
    </row>
    <row r="418" spans="1:43" x14ac:dyDescent="0.25">
      <c r="A418" s="17" t="s">
        <v>269</v>
      </c>
      <c r="B418" s="8" t="s">
        <v>40</v>
      </c>
      <c r="C418" s="8" t="s">
        <v>330</v>
      </c>
      <c r="E418" s="8" t="str">
        <f t="shared" si="52"/>
        <v>FiFi-social.display.fifi</v>
      </c>
      <c r="F418" s="21">
        <f t="shared" si="57"/>
        <v>374829.33619855496</v>
      </c>
      <c r="G418" s="19">
        <f t="shared" si="57"/>
        <v>7.0414807493575111</v>
      </c>
      <c r="H418" s="18">
        <f t="shared" si="53"/>
        <v>4.2364184842433907E-3</v>
      </c>
      <c r="I418" s="6">
        <f t="shared" si="53"/>
        <v>2.04</v>
      </c>
      <c r="J418" s="6">
        <f t="shared" si="56"/>
        <v>3365376.811358091</v>
      </c>
      <c r="K418" s="18">
        <f t="shared" si="56"/>
        <v>0.15</v>
      </c>
      <c r="L418" s="35">
        <f>Data!BQ22</f>
        <v>2.7527538541808972E-3</v>
      </c>
      <c r="Q418" s="21">
        <v>404.93539517066898</v>
      </c>
      <c r="R418" s="21">
        <v>1896.8770351622488</v>
      </c>
      <c r="S418" s="21">
        <v>3230.0633658807787</v>
      </c>
      <c r="T418" s="21">
        <v>4449.6517567910059</v>
      </c>
      <c r="U418" s="21">
        <v>5570.2460562397227</v>
      </c>
      <c r="V418" s="21">
        <v>6566.8144514397582</v>
      </c>
      <c r="W418" s="21">
        <v>7420.3684738003485</v>
      </c>
      <c r="X418" s="21">
        <v>8189.7550621170476</v>
      </c>
      <c r="Y418" s="21">
        <v>8878.876466040525</v>
      </c>
      <c r="Z418" s="21">
        <v>109.14876322348987</v>
      </c>
      <c r="AA418" s="21">
        <v>364.38618067304225</v>
      </c>
      <c r="AB418" s="21">
        <v>554.95244457816659</v>
      </c>
      <c r="AC418" s="21">
        <v>703.16637243847902</v>
      </c>
      <c r="AD418" s="21">
        <v>820.5269534666885</v>
      </c>
      <c r="AE418" s="21">
        <v>911.75349116212249</v>
      </c>
      <c r="AF418" s="21">
        <v>981.21565855244364</v>
      </c>
      <c r="AG418" s="21">
        <v>1037.6921491353071</v>
      </c>
      <c r="AH418" s="21">
        <v>1083.7988938513381</v>
      </c>
      <c r="AI418" s="21">
        <v>1162.9451915402765</v>
      </c>
      <c r="AJ418" s="21">
        <v>3337.3922489816669</v>
      </c>
      <c r="AK418" s="21">
        <v>4741.6180229435668</v>
      </c>
      <c r="AL418" s="21">
        <v>5651.0664924560469</v>
      </c>
      <c r="AM418" s="21">
        <v>6216.3124279761705</v>
      </c>
      <c r="AN418" s="21">
        <v>6530.1786471625246</v>
      </c>
      <c r="AO418" s="21">
        <v>6674.4223143566287</v>
      </c>
      <c r="AP418" s="21">
        <v>6716.299093350156</v>
      </c>
      <c r="AQ418" s="21">
        <v>6689.483590306967</v>
      </c>
    </row>
    <row r="419" spans="1:43" x14ac:dyDescent="0.25">
      <c r="A419" s="17" t="s">
        <v>270</v>
      </c>
      <c r="B419" s="8" t="s">
        <v>40</v>
      </c>
      <c r="C419" s="8" t="s">
        <v>330</v>
      </c>
      <c r="E419" s="8" t="str">
        <f t="shared" si="52"/>
        <v>FiFi-social.display.fifi</v>
      </c>
      <c r="F419" s="21">
        <f t="shared" si="57"/>
        <v>369195.690608576</v>
      </c>
      <c r="G419" s="19">
        <f t="shared" si="57"/>
        <v>6.974183994639545</v>
      </c>
      <c r="H419" s="18">
        <f t="shared" si="53"/>
        <v>4.2364184842433907E-3</v>
      </c>
      <c r="I419" s="6">
        <f t="shared" si="53"/>
        <v>2.04</v>
      </c>
      <c r="J419" s="6">
        <f t="shared" si="56"/>
        <v>3365376.811358091</v>
      </c>
      <c r="K419" s="18">
        <f t="shared" si="56"/>
        <v>0.15</v>
      </c>
      <c r="L419" s="35">
        <f>Data!BQ23</f>
        <v>2.7527538541808972E-3</v>
      </c>
      <c r="Q419" s="21">
        <v>331.50497614345448</v>
      </c>
      <c r="R419" s="21">
        <v>1823.4464320604443</v>
      </c>
      <c r="S419" s="21">
        <v>3156.6329550558676</v>
      </c>
      <c r="T419" s="21">
        <v>4376.2201676920786</v>
      </c>
      <c r="U419" s="21">
        <v>5496.814492977539</v>
      </c>
      <c r="V419" s="21">
        <v>6493.382759046669</v>
      </c>
      <c r="W419" s="21">
        <v>7346.9368851254821</v>
      </c>
      <c r="X419" s="21">
        <v>8116.3234418779548</v>
      </c>
      <c r="Y419" s="21">
        <v>8805.444902086987</v>
      </c>
      <c r="Z419" s="21">
        <v>71.01322906129424</v>
      </c>
      <c r="AA419" s="21">
        <v>328.71339986604249</v>
      </c>
      <c r="AB419" s="21">
        <v>521.11855013335844</v>
      </c>
      <c r="AC419" s="21">
        <v>670.76226468295988</v>
      </c>
      <c r="AD419" s="21">
        <v>789.25533172959126</v>
      </c>
      <c r="AE419" s="21">
        <v>881.36213587506677</v>
      </c>
      <c r="AF419" s="21">
        <v>951.49460724236724</v>
      </c>
      <c r="AG419" s="21">
        <v>1008.5160658192095</v>
      </c>
      <c r="AH419" s="21">
        <v>1055.0677309906375</v>
      </c>
      <c r="AI419" s="21">
        <v>678.82404793152386</v>
      </c>
      <c r="AJ419" s="21">
        <v>2853.2693415649323</v>
      </c>
      <c r="AK419" s="21">
        <v>4257.4954143097948</v>
      </c>
      <c r="AL419" s="21">
        <v>5166.9395114504705</v>
      </c>
      <c r="AM419" s="21">
        <v>5732.18578757664</v>
      </c>
      <c r="AN419" s="21">
        <v>6046.0519120158106</v>
      </c>
      <c r="AO419" s="21">
        <v>6190.2959749382553</v>
      </c>
      <c r="AP419" s="21">
        <v>6232.1728314513193</v>
      </c>
      <c r="AQ419" s="21">
        <v>6205.3575226935682</v>
      </c>
    </row>
    <row r="420" spans="1:43" x14ac:dyDescent="0.25">
      <c r="A420" s="17" t="s">
        <v>249</v>
      </c>
      <c r="B420" s="8" t="s">
        <v>40</v>
      </c>
      <c r="C420" s="8" t="s">
        <v>330</v>
      </c>
      <c r="E420" s="8" t="str">
        <f t="shared" si="52"/>
        <v>FiFi-social.display.fifi</v>
      </c>
      <c r="F420" s="21">
        <f t="shared" si="57"/>
        <v>327686.09035661601</v>
      </c>
      <c r="G420" s="19">
        <f t="shared" si="57"/>
        <v>7.4058431193070975</v>
      </c>
      <c r="H420" s="18">
        <f t="shared" si="53"/>
        <v>4.2364184842433907E-3</v>
      </c>
      <c r="I420" s="6">
        <f t="shared" si="53"/>
        <v>2.04</v>
      </c>
      <c r="J420" s="6">
        <f t="shared" si="56"/>
        <v>3365376.811358091</v>
      </c>
      <c r="K420" s="18">
        <f t="shared" si="56"/>
        <v>0.15</v>
      </c>
      <c r="L420" s="35">
        <f>Data!BQ24</f>
        <v>2.7527538541808972E-3</v>
      </c>
      <c r="Q420" s="21">
        <v>0</v>
      </c>
      <c r="R420" s="21">
        <v>1309.251629068865</v>
      </c>
      <c r="S420" s="21">
        <v>2642.4394984753917</v>
      </c>
      <c r="T420" s="21">
        <v>3862.0184602958634</v>
      </c>
      <c r="U420" s="21">
        <v>4982.6129665020708</v>
      </c>
      <c r="V420" s="21">
        <v>5979.1803283372965</v>
      </c>
      <c r="W420" s="21">
        <v>6832.7351806987335</v>
      </c>
      <c r="X420" s="21">
        <v>7602.1215164240148</v>
      </c>
      <c r="Y420" s="21">
        <v>8291.2433707703476</v>
      </c>
      <c r="Z420" s="21">
        <v>9.642067565653166</v>
      </c>
      <c r="AA420" s="21">
        <v>224.86604563216977</v>
      </c>
      <c r="AB420" s="21">
        <v>406.05669116224533</v>
      </c>
      <c r="AC420" s="21">
        <v>546.97734952884809</v>
      </c>
      <c r="AD420" s="21">
        <v>658.56395326704819</v>
      </c>
      <c r="AE420" s="21">
        <v>745.30215799489042</v>
      </c>
      <c r="AF420" s="21">
        <v>811.34694685609736</v>
      </c>
      <c r="AG420" s="21">
        <v>865.04484340286172</v>
      </c>
      <c r="AH420" s="21">
        <v>908.88322437397414</v>
      </c>
      <c r="AI420" s="21">
        <v>145.67158506345274</v>
      </c>
      <c r="AJ420" s="21">
        <v>2088.0065908251677</v>
      </c>
      <c r="AK420" s="21">
        <v>3492.2324922013531</v>
      </c>
      <c r="AL420" s="21">
        <v>4401.6715581712451</v>
      </c>
      <c r="AM420" s="21">
        <v>4966.9185302278875</v>
      </c>
      <c r="AN420" s="21">
        <v>5280.7850231887342</v>
      </c>
      <c r="AO420" s="21">
        <v>5425.0295549411676</v>
      </c>
      <c r="AP420" s="21">
        <v>5466.906742446612</v>
      </c>
      <c r="AQ420" s="21">
        <v>5440.0916391362898</v>
      </c>
    </row>
    <row r="421" spans="1:43" x14ac:dyDescent="0.25">
      <c r="A421" s="17" t="s">
        <v>250</v>
      </c>
      <c r="B421" s="8" t="s">
        <v>40</v>
      </c>
      <c r="C421" s="8" t="s">
        <v>330</v>
      </c>
      <c r="E421" s="8" t="str">
        <f t="shared" si="52"/>
        <v>FiFi-social.display.fifi</v>
      </c>
      <c r="F421" s="21">
        <f t="shared" si="57"/>
        <v>447161.2574520745</v>
      </c>
      <c r="G421" s="19">
        <f t="shared" si="57"/>
        <v>6.5316916589065332</v>
      </c>
      <c r="H421" s="18">
        <f t="shared" si="53"/>
        <v>4.2364184842433907E-3</v>
      </c>
      <c r="I421" s="6">
        <f t="shared" si="53"/>
        <v>2.04</v>
      </c>
      <c r="J421" s="6">
        <f t="shared" si="56"/>
        <v>3365376.811358091</v>
      </c>
      <c r="K421" s="18">
        <f t="shared" si="56"/>
        <v>0.15</v>
      </c>
      <c r="L421" s="35">
        <f>Data!BQ25</f>
        <v>2.7527538541808972E-3</v>
      </c>
      <c r="Q421" s="21">
        <v>1588.4364765901146</v>
      </c>
      <c r="R421" s="21">
        <v>3107.7844327448129</v>
      </c>
      <c r="S421" s="21">
        <v>4440.9675927211329</v>
      </c>
      <c r="T421" s="21">
        <v>5660.5754139596265</v>
      </c>
      <c r="U421" s="21">
        <v>6781.1692873475004</v>
      </c>
      <c r="V421" s="21">
        <v>7777.7398119808095</v>
      </c>
      <c r="W421" s="21">
        <v>8631.2921239759962</v>
      </c>
      <c r="X421" s="21">
        <v>9400.6792328025531</v>
      </c>
      <c r="Y421" s="21">
        <v>10089.799708549061</v>
      </c>
      <c r="Z421" s="21">
        <v>300.158481022393</v>
      </c>
      <c r="AA421" s="21">
        <v>575.31740825765462</v>
      </c>
      <c r="AB421" s="21">
        <v>780.75694268929908</v>
      </c>
      <c r="AC421" s="21">
        <v>940.54045845092082</v>
      </c>
      <c r="AD421" s="21">
        <v>1067.0607505797466</v>
      </c>
      <c r="AE421" s="21">
        <v>1165.4074564205646</v>
      </c>
      <c r="AF421" s="21">
        <v>1240.2908921208762</v>
      </c>
      <c r="AG421" s="21">
        <v>1301.175277022809</v>
      </c>
      <c r="AH421" s="21">
        <v>1350.8805095291536</v>
      </c>
      <c r="AI421" s="21">
        <v>2411.0705229716846</v>
      </c>
      <c r="AJ421" s="21">
        <v>4558.1192374052916</v>
      </c>
      <c r="AK421" s="21">
        <v>5962.3461720808709</v>
      </c>
      <c r="AL421" s="21">
        <v>6871.7979313895066</v>
      </c>
      <c r="AM421" s="21">
        <v>7437.0427930333826</v>
      </c>
      <c r="AN421" s="21">
        <v>7750.9077991717386</v>
      </c>
      <c r="AO421" s="21">
        <v>7895.1511323786872</v>
      </c>
      <c r="AP421" s="21">
        <v>7937.027202756215</v>
      </c>
      <c r="AQ421" s="21">
        <v>7910.2116022437403</v>
      </c>
    </row>
    <row r="422" spans="1:43" x14ac:dyDescent="0.25">
      <c r="A422" s="17" t="s">
        <v>251</v>
      </c>
      <c r="B422" s="8" t="s">
        <v>40</v>
      </c>
      <c r="C422" s="8" t="s">
        <v>330</v>
      </c>
      <c r="E422" s="8" t="str">
        <f t="shared" si="52"/>
        <v>FiFi-social.display.fifi</v>
      </c>
      <c r="F422" s="21">
        <f t="shared" si="57"/>
        <v>382858.71242734947</v>
      </c>
      <c r="G422" s="19">
        <f t="shared" si="57"/>
        <v>6.8320565796721962</v>
      </c>
      <c r="H422" s="18">
        <f t="shared" si="53"/>
        <v>4.2364184842433907E-3</v>
      </c>
      <c r="I422" s="6">
        <f t="shared" si="53"/>
        <v>2.04</v>
      </c>
      <c r="J422" s="6">
        <f t="shared" si="56"/>
        <v>3365376.811358091</v>
      </c>
      <c r="K422" s="18">
        <f t="shared" si="56"/>
        <v>0.15</v>
      </c>
      <c r="L422" s="35">
        <f>Data!BQ26</f>
        <v>2.7527538541808972E-3</v>
      </c>
      <c r="Q422" s="21">
        <v>336.64840397554855</v>
      </c>
      <c r="R422" s="21">
        <v>1828.5898727860285</v>
      </c>
      <c r="S422" s="21">
        <v>3161.7763823134324</v>
      </c>
      <c r="T422" s="21">
        <v>4381.3636774817523</v>
      </c>
      <c r="U422" s="21">
        <v>5501.9580009574811</v>
      </c>
      <c r="V422" s="21">
        <v>6498.526276071575</v>
      </c>
      <c r="W422" s="21">
        <v>7352.0803948854518</v>
      </c>
      <c r="X422" s="21">
        <v>8121.4669538488397</v>
      </c>
      <c r="Y422" s="21">
        <v>8810.5884101153533</v>
      </c>
      <c r="Z422" s="21">
        <v>97.835242432631247</v>
      </c>
      <c r="AA422" s="21">
        <v>360.89644419036603</v>
      </c>
      <c r="AB422" s="21">
        <v>557.30418037285006</v>
      </c>
      <c r="AC422" s="21">
        <v>710.06118968342389</v>
      </c>
      <c r="AD422" s="21">
        <v>831.019253732778</v>
      </c>
      <c r="AE422" s="21">
        <v>925.04216786138124</v>
      </c>
      <c r="AF422" s="21">
        <v>996.63358368143315</v>
      </c>
      <c r="AG422" s="21">
        <v>1054.8412587472576</v>
      </c>
      <c r="AH422" s="21">
        <v>1102.3613277346044</v>
      </c>
      <c r="AI422" s="21">
        <v>1026.9200560672443</v>
      </c>
      <c r="AJ422" s="21">
        <v>3201.3665764805946</v>
      </c>
      <c r="AK422" s="21">
        <v>4605.5923501726757</v>
      </c>
      <c r="AL422" s="21">
        <v>5515.0398973291149</v>
      </c>
      <c r="AM422" s="21">
        <v>6080.2859420530995</v>
      </c>
      <c r="AN422" s="21">
        <v>6394.1521999280512</v>
      </c>
      <c r="AO422" s="21">
        <v>6538.3959522570985</v>
      </c>
      <c r="AP422" s="21">
        <v>6580.2727773123206</v>
      </c>
      <c r="AQ422" s="21">
        <v>6553.4573130284243</v>
      </c>
    </row>
    <row r="423" spans="1:43" x14ac:dyDescent="0.25">
      <c r="A423" s="17" t="s">
        <v>252</v>
      </c>
      <c r="B423" s="8" t="s">
        <v>40</v>
      </c>
      <c r="C423" s="8" t="s">
        <v>330</v>
      </c>
      <c r="E423" s="8" t="str">
        <f t="shared" si="52"/>
        <v>FiFi-social.display.fifi</v>
      </c>
      <c r="F423" s="21">
        <f t="shared" si="57"/>
        <v>557747.14345524705</v>
      </c>
      <c r="G423" s="19">
        <f t="shared" si="57"/>
        <v>6.0639302973535694</v>
      </c>
      <c r="H423" s="18">
        <f t="shared" si="53"/>
        <v>4.2364184842433907E-3</v>
      </c>
      <c r="I423" s="6">
        <f t="shared" si="53"/>
        <v>2.04</v>
      </c>
      <c r="J423" s="6">
        <f t="shared" si="56"/>
        <v>3365376.811358091</v>
      </c>
      <c r="K423" s="18">
        <f t="shared" si="56"/>
        <v>0.15</v>
      </c>
      <c r="L423" s="35">
        <f>Data!BQ27</f>
        <v>2.7527538541808972E-3</v>
      </c>
      <c r="Q423" s="21">
        <v>2870.4926239805159</v>
      </c>
      <c r="R423" s="21">
        <v>4362.4404446046219</v>
      </c>
      <c r="S423" s="21">
        <v>5695.6203192836647</v>
      </c>
      <c r="T423" s="21">
        <v>6915.2482728445984</v>
      </c>
      <c r="U423" s="21">
        <v>8035.8417047785679</v>
      </c>
      <c r="V423" s="21">
        <v>9032.4144357789919</v>
      </c>
      <c r="W423" s="21">
        <v>9885.9649756153485</v>
      </c>
      <c r="X423" s="21">
        <v>10655.352623757151</v>
      </c>
      <c r="Y423" s="21">
        <v>11344.472137792785</v>
      </c>
      <c r="Z423" s="21">
        <v>645.67000308358126</v>
      </c>
      <c r="AA423" s="21">
        <v>942.05515944773163</v>
      </c>
      <c r="AB423" s="21">
        <v>1163.3417179841331</v>
      </c>
      <c r="AC423" s="21">
        <v>1335.4533243221788</v>
      </c>
      <c r="AD423" s="21">
        <v>1471.7330029434395</v>
      </c>
      <c r="AE423" s="21">
        <v>1577.6661151632663</v>
      </c>
      <c r="AF423" s="21">
        <v>1658.3256935656798</v>
      </c>
      <c r="AG423" s="21">
        <v>1723.9065752711801</v>
      </c>
      <c r="AH423" s="21">
        <v>1777.4458655711198</v>
      </c>
      <c r="AI423" s="21">
        <v>5116.7150793529217</v>
      </c>
      <c r="AJ423" s="21">
        <v>7291.1754746282068</v>
      </c>
      <c r="AK423" s="21">
        <v>8695.402784029382</v>
      </c>
      <c r="AL423" s="21">
        <v>9604.8673102353605</v>
      </c>
      <c r="AM423" s="21">
        <v>10170.110441395735</v>
      </c>
      <c r="AN423" s="21">
        <v>10483.974568108144</v>
      </c>
      <c r="AO423" s="21">
        <v>10628.216713213958</v>
      </c>
      <c r="AP423" s="21">
        <v>10670.091971894488</v>
      </c>
      <c r="AQ423" s="21">
        <v>10643.275847938025</v>
      </c>
    </row>
    <row r="424" spans="1:43" x14ac:dyDescent="0.25">
      <c r="A424" s="17" t="s">
        <v>253</v>
      </c>
      <c r="B424" s="8" t="s">
        <v>40</v>
      </c>
      <c r="C424" s="8" t="s">
        <v>330</v>
      </c>
      <c r="E424" s="8" t="str">
        <f t="shared" si="52"/>
        <v>FiFi-social.display.fifi</v>
      </c>
      <c r="F424" s="21">
        <f t="shared" si="57"/>
        <v>460276.56861699698</v>
      </c>
      <c r="G424" s="19">
        <f t="shared" si="57"/>
        <v>6.561013101182815</v>
      </c>
      <c r="H424" s="18">
        <f t="shared" si="53"/>
        <v>4.2364184842433907E-3</v>
      </c>
      <c r="I424" s="6">
        <f t="shared" si="53"/>
        <v>2.04</v>
      </c>
      <c r="J424" s="6">
        <f t="shared" si="56"/>
        <v>3365376.811358091</v>
      </c>
      <c r="K424" s="18">
        <f t="shared" si="56"/>
        <v>0.15</v>
      </c>
      <c r="L424" s="35">
        <f>Data!BQ28</f>
        <v>2.7527538541808972E-3</v>
      </c>
      <c r="Q424" s="21">
        <v>1463.8787443768365</v>
      </c>
      <c r="R424" s="21">
        <v>2955.8230389162932</v>
      </c>
      <c r="S424" s="21">
        <v>4289.0065968011622</v>
      </c>
      <c r="T424" s="21">
        <v>5508.6119796535577</v>
      </c>
      <c r="U424" s="21">
        <v>6629.2059065094336</v>
      </c>
      <c r="V424" s="21">
        <v>7625.7761639120281</v>
      </c>
      <c r="W424" s="21">
        <v>8479.3286905475015</v>
      </c>
      <c r="X424" s="21">
        <v>9248.7157340532885</v>
      </c>
      <c r="Y424" s="21">
        <v>9937.8363262802686</v>
      </c>
      <c r="Z424" s="21">
        <v>362.84449009412901</v>
      </c>
      <c r="AA424" s="21">
        <v>636.7739169065502</v>
      </c>
      <c r="AB424" s="21">
        <v>841.29528395809848</v>
      </c>
      <c r="AC424" s="21">
        <v>1000.3652799960507</v>
      </c>
      <c r="AD424" s="21">
        <v>1126.3201107046486</v>
      </c>
      <c r="AE424" s="21">
        <v>1224.2273235656112</v>
      </c>
      <c r="AF424" s="21">
        <v>1298.7760517126615</v>
      </c>
      <c r="AG424" s="21">
        <v>1359.3883371168311</v>
      </c>
      <c r="AH424" s="21">
        <v>1408.8714096005874</v>
      </c>
      <c r="AI424" s="21">
        <v>3392.6012601503039</v>
      </c>
      <c r="AJ424" s="21">
        <v>5567.0562641670695</v>
      </c>
      <c r="AK424" s="21">
        <v>6971.2821384241342</v>
      </c>
      <c r="AL424" s="21">
        <v>7880.7438247123491</v>
      </c>
      <c r="AM424" s="21">
        <v>8445.9881385066765</v>
      </c>
      <c r="AN424" s="21">
        <v>8759.8537139174659</v>
      </c>
      <c r="AO424" s="21">
        <v>8904.0961586625908</v>
      </c>
      <c r="AP424" s="21">
        <v>8945.9722323607548</v>
      </c>
      <c r="AQ424" s="21">
        <v>8919.1561773132944</v>
      </c>
    </row>
    <row r="425" spans="1:43" x14ac:dyDescent="0.25">
      <c r="A425" s="17" t="s">
        <v>254</v>
      </c>
      <c r="B425" s="8" t="s">
        <v>40</v>
      </c>
      <c r="C425" s="8" t="s">
        <v>330</v>
      </c>
      <c r="E425" s="8" t="str">
        <f t="shared" si="52"/>
        <v>FiFi-social.display.fifi</v>
      </c>
      <c r="F425" s="21">
        <f t="shared" si="57"/>
        <v>243335.124867429</v>
      </c>
      <c r="G425" s="19">
        <f t="shared" si="57"/>
        <v>7.9500102667883148</v>
      </c>
      <c r="H425" s="18">
        <f t="shared" si="53"/>
        <v>4.2364184842433907E-3</v>
      </c>
      <c r="I425" s="6">
        <f t="shared" si="53"/>
        <v>2.04</v>
      </c>
      <c r="J425" s="6">
        <f t="shared" si="56"/>
        <v>3365376.811358091</v>
      </c>
      <c r="K425" s="18">
        <f t="shared" si="56"/>
        <v>0.15</v>
      </c>
      <c r="L425" s="35">
        <f>Data!BQ29</f>
        <v>2.8396829232602938E-3</v>
      </c>
      <c r="Q425" s="21">
        <v>0</v>
      </c>
      <c r="R425" s="21">
        <v>0</v>
      </c>
      <c r="S425" s="21">
        <v>33.646195538101381</v>
      </c>
      <c r="T425" s="21">
        <v>1291.6949771887744</v>
      </c>
      <c r="U425" s="21">
        <v>2447.6776256013345</v>
      </c>
      <c r="V425" s="21">
        <v>3475.7108012738036</v>
      </c>
      <c r="W425" s="21">
        <v>4356.2238200994152</v>
      </c>
      <c r="X425" s="21">
        <v>5149.9054091617681</v>
      </c>
      <c r="Y425" s="21">
        <v>5860.7910699199156</v>
      </c>
      <c r="Z425" s="21">
        <v>31.350986348158312</v>
      </c>
      <c r="AA425" s="21">
        <v>59.357437444206965</v>
      </c>
      <c r="AB425" s="21">
        <v>87.047859246180678</v>
      </c>
      <c r="AC425" s="21">
        <v>222.46453763113954</v>
      </c>
      <c r="AD425" s="21">
        <v>329.69602546350177</v>
      </c>
      <c r="AE425" s="21">
        <v>413.04858588162455</v>
      </c>
      <c r="AF425" s="21">
        <v>476.51589852021658</v>
      </c>
      <c r="AG425" s="21">
        <v>528.11793233595131</v>
      </c>
      <c r="AH425" s="21">
        <v>570.24541485529608</v>
      </c>
      <c r="AI425" s="21">
        <v>508.45095321726978</v>
      </c>
      <c r="AJ425" s="21">
        <v>962.66016366704878</v>
      </c>
      <c r="AK425" s="21">
        <v>1378.097808868423</v>
      </c>
      <c r="AL425" s="21">
        <v>2316.2395534655307</v>
      </c>
      <c r="AM425" s="21">
        <v>2899.3394206011126</v>
      </c>
      <c r="AN425" s="21">
        <v>3223.1198155464699</v>
      </c>
      <c r="AO425" s="21">
        <v>3371.9210023686901</v>
      </c>
      <c r="AP425" s="21">
        <v>3415.1222784957235</v>
      </c>
      <c r="AQ425" s="21">
        <v>3387.4610115647602</v>
      </c>
    </row>
    <row r="426" spans="1:43" x14ac:dyDescent="0.25">
      <c r="A426" s="17" t="s">
        <v>255</v>
      </c>
      <c r="B426" s="8" t="s">
        <v>40</v>
      </c>
      <c r="C426" s="8" t="s">
        <v>330</v>
      </c>
      <c r="E426" s="8" t="str">
        <f t="shared" si="52"/>
        <v>FiFi-social.display.fifi</v>
      </c>
      <c r="F426" s="21">
        <f t="shared" si="57"/>
        <v>393041.42493798002</v>
      </c>
      <c r="G426" s="19">
        <f t="shared" si="57"/>
        <v>6.7206571007122111</v>
      </c>
      <c r="H426" s="18">
        <f t="shared" si="53"/>
        <v>4.2364184842433907E-3</v>
      </c>
      <c r="I426" s="6">
        <f t="shared" si="53"/>
        <v>2.04</v>
      </c>
      <c r="J426" s="6">
        <f t="shared" si="56"/>
        <v>3365376.811358091</v>
      </c>
      <c r="K426" s="18">
        <f t="shared" si="56"/>
        <v>0.15</v>
      </c>
      <c r="L426" s="35">
        <f>Data!BQ30</f>
        <v>2.8396829232602938E-3</v>
      </c>
      <c r="Q426" s="21">
        <v>346.91949691381978</v>
      </c>
      <c r="R426" s="21">
        <v>2116.8330868485891</v>
      </c>
      <c r="S426" s="21">
        <v>3693.3665014281619</v>
      </c>
      <c r="T426" s="21">
        <v>4951.4740074315387</v>
      </c>
      <c r="U426" s="21">
        <v>6107.4553681588432</v>
      </c>
      <c r="V426" s="21">
        <v>7135.4949796253404</v>
      </c>
      <c r="W426" s="21">
        <v>8016.002829207293</v>
      </c>
      <c r="X426" s="21">
        <v>8809.6859914085053</v>
      </c>
      <c r="Y426" s="21">
        <v>9520.5688469339802</v>
      </c>
      <c r="Z426" s="21">
        <v>66.782839964668696</v>
      </c>
      <c r="AA426" s="21">
        <v>342.64922795637858</v>
      </c>
      <c r="AB426" s="21">
        <v>548.6177459491347</v>
      </c>
      <c r="AC426" s="21">
        <v>708.8103128925793</v>
      </c>
      <c r="AD426" s="21">
        <v>835.65640607296336</v>
      </c>
      <c r="AE426" s="21">
        <v>934.25615995336818</v>
      </c>
      <c r="AF426" s="21">
        <v>1009.3325402250764</v>
      </c>
      <c r="AG426" s="21">
        <v>1070.3736556957658</v>
      </c>
      <c r="AH426" s="21">
        <v>1120.2069262632212</v>
      </c>
      <c r="AI426" s="21">
        <v>568.68262101930702</v>
      </c>
      <c r="AJ426" s="21">
        <v>2580.9359656653405</v>
      </c>
      <c r="AK426" s="21">
        <v>3828.2598683469892</v>
      </c>
      <c r="AL426" s="21">
        <v>4766.4149598635586</v>
      </c>
      <c r="AM426" s="21">
        <v>5349.5113566701702</v>
      </c>
      <c r="AN426" s="21">
        <v>5673.2882227351038</v>
      </c>
      <c r="AO426" s="21">
        <v>5822.088093817556</v>
      </c>
      <c r="AP426" s="21">
        <v>5865.2872001082487</v>
      </c>
      <c r="AQ426" s="21">
        <v>5837.6254849121742</v>
      </c>
    </row>
    <row r="427" spans="1:43" x14ac:dyDescent="0.25">
      <c r="A427" s="17" t="s">
        <v>256</v>
      </c>
      <c r="B427" s="8" t="s">
        <v>40</v>
      </c>
      <c r="C427" s="8" t="s">
        <v>330</v>
      </c>
      <c r="E427" s="8" t="str">
        <f t="shared" si="52"/>
        <v>FiFi-social.display.fifi</v>
      </c>
      <c r="F427" s="21">
        <f t="shared" si="57"/>
        <v>330046.27460601699</v>
      </c>
      <c r="G427" s="19">
        <f t="shared" si="57"/>
        <v>6.9582860389366274</v>
      </c>
      <c r="H427" s="18">
        <f t="shared" si="53"/>
        <v>4.2364184842433907E-3</v>
      </c>
      <c r="I427" s="6">
        <f t="shared" si="53"/>
        <v>2.04</v>
      </c>
      <c r="J427" s="6">
        <f t="shared" si="56"/>
        <v>3365376.811358091</v>
      </c>
      <c r="K427" s="18">
        <f t="shared" si="56"/>
        <v>0.15</v>
      </c>
      <c r="L427" s="35">
        <f>Data!BQ31</f>
        <v>2.8396829232602938E-3</v>
      </c>
      <c r="Q427" s="21">
        <v>0</v>
      </c>
      <c r="R427" s="21">
        <v>534.27544139747113</v>
      </c>
      <c r="S427" s="21">
        <v>1909.5661178879986</v>
      </c>
      <c r="T427" s="21">
        <v>3167.6450007961334</v>
      </c>
      <c r="U427" s="21">
        <v>4323.6269891597767</v>
      </c>
      <c r="V427" s="21">
        <v>5351.6634637275774</v>
      </c>
      <c r="W427" s="21">
        <v>6232.1738328733354</v>
      </c>
      <c r="X427" s="21">
        <v>7025.856228304011</v>
      </c>
      <c r="Y427" s="21">
        <v>7736.740451140291</v>
      </c>
      <c r="Z427" s="21">
        <v>8.5589097469572142</v>
      </c>
      <c r="AA427" s="21">
        <v>120.93859205122051</v>
      </c>
      <c r="AB427" s="21">
        <v>319.87338423330704</v>
      </c>
      <c r="AC427" s="21">
        <v>474.59301418710152</v>
      </c>
      <c r="AD427" s="21">
        <v>597.1074006126421</v>
      </c>
      <c r="AE427" s="21">
        <v>692.33983172871979</v>
      </c>
      <c r="AF427" s="21">
        <v>764.85252141395779</v>
      </c>
      <c r="AG427" s="21">
        <v>823.80907123556244</v>
      </c>
      <c r="AH427" s="21">
        <v>871.94061373000636</v>
      </c>
      <c r="AI427" s="21">
        <v>121.49289808957288</v>
      </c>
      <c r="AJ427" s="21">
        <v>1182.4362045453954</v>
      </c>
      <c r="AK427" s="21">
        <v>2631.005709737587</v>
      </c>
      <c r="AL427" s="21">
        <v>3569.157046585588</v>
      </c>
      <c r="AM427" s="21">
        <v>4152.2549532747471</v>
      </c>
      <c r="AN427" s="21">
        <v>4476.0336503205008</v>
      </c>
      <c r="AO427" s="21">
        <v>4624.833915191115</v>
      </c>
      <c r="AP427" s="21">
        <v>4668.0340563166292</v>
      </c>
      <c r="AQ427" s="21">
        <v>4640.3724354303595</v>
      </c>
    </row>
    <row r="428" spans="1:43" x14ac:dyDescent="0.25">
      <c r="A428" s="17" t="s">
        <v>257</v>
      </c>
      <c r="B428" s="8" t="s">
        <v>40</v>
      </c>
      <c r="C428" s="8" t="s">
        <v>330</v>
      </c>
      <c r="E428" s="8" t="str">
        <f t="shared" si="52"/>
        <v>FiFi-social.display.fifi</v>
      </c>
      <c r="F428" s="21">
        <f t="shared" si="57"/>
        <v>229113.786208976</v>
      </c>
      <c r="G428" s="19">
        <f t="shared" si="57"/>
        <v>8.3126244248613048</v>
      </c>
      <c r="H428" s="18">
        <f t="shared" si="53"/>
        <v>4.2364184842433907E-3</v>
      </c>
      <c r="I428" s="6">
        <f t="shared" si="53"/>
        <v>2.04</v>
      </c>
      <c r="J428" s="6">
        <f t="shared" si="56"/>
        <v>3365376.811358091</v>
      </c>
      <c r="K428" s="18">
        <f t="shared" si="56"/>
        <v>0.15</v>
      </c>
      <c r="L428" s="35">
        <f>Data!BQ32</f>
        <v>2.8396829232602938E-3</v>
      </c>
      <c r="Q428" s="21">
        <v>0</v>
      </c>
      <c r="R428" s="21">
        <v>0</v>
      </c>
      <c r="S428" s="21">
        <v>321.44890561088732</v>
      </c>
      <c r="T428" s="21">
        <v>1579.5023053816469</v>
      </c>
      <c r="U428" s="21">
        <v>2735.4848525298271</v>
      </c>
      <c r="V428" s="21">
        <v>3763.518534317192</v>
      </c>
      <c r="W428" s="21">
        <v>4644.0311466302273</v>
      </c>
      <c r="X428" s="21">
        <v>5437.7128594052101</v>
      </c>
      <c r="Y428" s="21">
        <v>6148.5982995580944</v>
      </c>
      <c r="Z428" s="21">
        <v>0.89354975737550035</v>
      </c>
      <c r="AA428" s="21">
        <v>13.082346965502131</v>
      </c>
      <c r="AB428" s="21">
        <v>67.971933391977814</v>
      </c>
      <c r="AC428" s="21">
        <v>197.48123839083709</v>
      </c>
      <c r="AD428" s="21">
        <v>300.0350772952375</v>
      </c>
      <c r="AE428" s="21">
        <v>379.75161514994869</v>
      </c>
      <c r="AF428" s="21">
        <v>440.4503693209121</v>
      </c>
      <c r="AG428" s="21">
        <v>489.80141567178833</v>
      </c>
      <c r="AH428" s="21">
        <v>530.09121843378352</v>
      </c>
      <c r="AI428" s="21">
        <v>15.152596817496494</v>
      </c>
      <c r="AJ428" s="21">
        <v>221.84721931668412</v>
      </c>
      <c r="AK428" s="21">
        <v>831.20240797628185</v>
      </c>
      <c r="AL428" s="21">
        <v>1769.3359206453954</v>
      </c>
      <c r="AM428" s="21">
        <v>2352.4361276228369</v>
      </c>
      <c r="AN428" s="21">
        <v>2676.2158706938367</v>
      </c>
      <c r="AO428" s="21">
        <v>2825.017789200414</v>
      </c>
      <c r="AP428" s="21">
        <v>2868.2189715344939</v>
      </c>
      <c r="AQ428" s="21">
        <v>2840.55808834651</v>
      </c>
    </row>
    <row r="429" spans="1:43" x14ac:dyDescent="0.25">
      <c r="A429" s="17" t="s">
        <v>258</v>
      </c>
      <c r="B429" s="8" t="s">
        <v>40</v>
      </c>
      <c r="C429" s="8" t="s">
        <v>330</v>
      </c>
      <c r="E429" s="8" t="str">
        <f t="shared" si="52"/>
        <v>FiFi-social.display.fifi</v>
      </c>
      <c r="F429" s="21">
        <f t="shared" si="57"/>
        <v>575747.91897149396</v>
      </c>
      <c r="G429" s="19">
        <f t="shared" si="57"/>
        <v>5.8386874031403826</v>
      </c>
      <c r="H429" s="18">
        <f t="shared" si="53"/>
        <v>4.2364184842433907E-3</v>
      </c>
      <c r="I429" s="6">
        <f t="shared" si="53"/>
        <v>2.04</v>
      </c>
      <c r="J429" s="6">
        <f t="shared" si="56"/>
        <v>3365376.811358091</v>
      </c>
      <c r="K429" s="18">
        <f t="shared" si="56"/>
        <v>0.15</v>
      </c>
      <c r="L429" s="35">
        <f>Data!BQ33</f>
        <v>2.6658247851015005E-3</v>
      </c>
      <c r="Q429" s="21">
        <v>3095.5912725374515</v>
      </c>
      <c r="R429" s="21">
        <v>4778.3731447635582</v>
      </c>
      <c r="S429" s="21">
        <v>6217.849476429089</v>
      </c>
      <c r="T429" s="21">
        <v>7398.9741288774821</v>
      </c>
      <c r="U429" s="21">
        <v>8484.1801527699154</v>
      </c>
      <c r="V429" s="21">
        <v>9449.2834006097746</v>
      </c>
      <c r="W429" s="21">
        <v>10275.878721190371</v>
      </c>
      <c r="X429" s="21">
        <v>11020.970219080897</v>
      </c>
      <c r="Y429" s="21">
        <v>11688.32752608866</v>
      </c>
      <c r="Z429" s="21">
        <v>712.00228721461815</v>
      </c>
      <c r="AA429" s="21">
        <v>1010.1008555352579</v>
      </c>
      <c r="AB429" s="21">
        <v>1232.6665124796803</v>
      </c>
      <c r="AC429" s="21">
        <v>1405.7734789802109</v>
      </c>
      <c r="AD429" s="21">
        <v>1542.8408869193361</v>
      </c>
      <c r="AE429" s="21">
        <v>1649.3863614611059</v>
      </c>
      <c r="AF429" s="21">
        <v>1730.5121474883879</v>
      </c>
      <c r="AG429" s="21">
        <v>1796.472113600262</v>
      </c>
      <c r="AH429" s="21">
        <v>1850.3208647675945</v>
      </c>
      <c r="AI429" s="21">
        <v>5385.0126496114972</v>
      </c>
      <c r="AJ429" s="21">
        <v>7252.8596631111086</v>
      </c>
      <c r="AK429" s="21">
        <v>8464.3455784946273</v>
      </c>
      <c r="AL429" s="21">
        <v>9345.0845540393166</v>
      </c>
      <c r="AM429" s="21">
        <v>9892.4777763020447</v>
      </c>
      <c r="AN429" s="21">
        <v>10196.429397402224</v>
      </c>
      <c r="AO429" s="21">
        <v>10336.117010914224</v>
      </c>
      <c r="AP429" s="21">
        <v>10376.66954445159</v>
      </c>
      <c r="AQ429" s="21">
        <v>10350.700528679537</v>
      </c>
    </row>
    <row r="430" spans="1:43" x14ac:dyDescent="0.25">
      <c r="A430" s="17" t="s">
        <v>259</v>
      </c>
      <c r="B430" s="8" t="s">
        <v>40</v>
      </c>
      <c r="C430" s="8" t="s">
        <v>330</v>
      </c>
      <c r="E430" s="8" t="str">
        <f t="shared" si="52"/>
        <v>FiFi-social.display.fifi</v>
      </c>
      <c r="F430" s="21">
        <f t="shared" si="57"/>
        <v>336725.53496230103</v>
      </c>
      <c r="G430" s="19">
        <f t="shared" si="57"/>
        <v>7.1135985788344387</v>
      </c>
      <c r="H430" s="18">
        <f t="shared" si="53"/>
        <v>4.2364184842433907E-3</v>
      </c>
      <c r="I430" s="6">
        <f t="shared" si="53"/>
        <v>2.04</v>
      </c>
      <c r="J430" s="6">
        <f t="shared" si="56"/>
        <v>3365376.811358091</v>
      </c>
      <c r="K430" s="18">
        <f t="shared" si="56"/>
        <v>0.15</v>
      </c>
      <c r="L430" s="35">
        <f>Data!BQ34</f>
        <v>2.6658247851015005E-3</v>
      </c>
      <c r="Q430" s="21">
        <v>0</v>
      </c>
      <c r="R430" s="21">
        <v>1036.7217403351392</v>
      </c>
      <c r="S430" s="21">
        <v>2327.8095455360549</v>
      </c>
      <c r="T430" s="21">
        <v>3508.8717778927921</v>
      </c>
      <c r="U430" s="21">
        <v>4594.079170509237</v>
      </c>
      <c r="V430" s="21">
        <v>5559.1755775269385</v>
      </c>
      <c r="W430" s="21">
        <v>6385.776392670663</v>
      </c>
      <c r="X430" s="21">
        <v>7130.8662184189261</v>
      </c>
      <c r="Y430" s="21">
        <v>7798.2265072029486</v>
      </c>
      <c r="Z430" s="21">
        <v>71.981922368560944</v>
      </c>
      <c r="AA430" s="21">
        <v>253.61405086978363</v>
      </c>
      <c r="AB430" s="21">
        <v>436.29156289978522</v>
      </c>
      <c r="AC430" s="21">
        <v>578.36893327016253</v>
      </c>
      <c r="AD430" s="21">
        <v>690.8712232838152</v>
      </c>
      <c r="AE430" s="21">
        <v>778.32123297261182</v>
      </c>
      <c r="AF430" s="21">
        <v>844.90797477347337</v>
      </c>
      <c r="AG430" s="21">
        <v>899.04652613205485</v>
      </c>
      <c r="AH430" s="21">
        <v>943.24464197886596</v>
      </c>
      <c r="AI430" s="21">
        <v>1044.5830213520426</v>
      </c>
      <c r="AJ430" s="21">
        <v>2643.659705417926</v>
      </c>
      <c r="AK430" s="21">
        <v>4003.5406597387368</v>
      </c>
      <c r="AL430" s="21">
        <v>4884.2684424825484</v>
      </c>
      <c r="AM430" s="21">
        <v>5431.665155793854</v>
      </c>
      <c r="AN430" s="21">
        <v>5735.6206486443652</v>
      </c>
      <c r="AO430" s="21">
        <v>5875.3093912620443</v>
      </c>
      <c r="AP430" s="21">
        <v>5915.8642064030837</v>
      </c>
      <c r="AQ430" s="21">
        <v>5889.8955319321331</v>
      </c>
    </row>
    <row r="431" spans="1:43" x14ac:dyDescent="0.25">
      <c r="A431" s="17" t="s">
        <v>260</v>
      </c>
      <c r="B431" s="8" t="s">
        <v>40</v>
      </c>
      <c r="C431" s="8" t="s">
        <v>330</v>
      </c>
      <c r="E431" s="8" t="str">
        <f t="shared" si="52"/>
        <v>FiFi-social.display.fifi</v>
      </c>
      <c r="F431" s="21">
        <f t="shared" si="57"/>
        <v>229185.51881171801</v>
      </c>
      <c r="G431" s="19">
        <f t="shared" si="57"/>
        <v>8.3136684020358853</v>
      </c>
      <c r="H431" s="18">
        <f t="shared" si="53"/>
        <v>4.2364184842433907E-3</v>
      </c>
      <c r="I431" s="6">
        <f t="shared" si="53"/>
        <v>2.04</v>
      </c>
      <c r="J431" s="6">
        <f t="shared" ref="J431:K446" si="58">J430</f>
        <v>3365376.811358091</v>
      </c>
      <c r="K431" s="18">
        <f t="shared" si="58"/>
        <v>0.15</v>
      </c>
      <c r="L431" s="35">
        <f>Data!BQ35</f>
        <v>2.6658247851015005E-3</v>
      </c>
      <c r="Q431" s="21">
        <v>0</v>
      </c>
      <c r="R431" s="21">
        <v>0</v>
      </c>
      <c r="S431" s="21">
        <v>730.81870507406791</v>
      </c>
      <c r="T431" s="21">
        <v>1911.8553119060271</v>
      </c>
      <c r="U431" s="21">
        <v>2997.0632664292257</v>
      </c>
      <c r="V431" s="21">
        <v>3962.1568650617896</v>
      </c>
      <c r="W431" s="21">
        <v>4788.7599359065216</v>
      </c>
      <c r="X431" s="21">
        <v>5533.8490751847439</v>
      </c>
      <c r="Y431" s="21">
        <v>6201.2105880871441</v>
      </c>
      <c r="Z431" s="21">
        <v>7.5116491093796478</v>
      </c>
      <c r="AA431" s="21">
        <v>28.095036456251108</v>
      </c>
      <c r="AB431" s="21">
        <v>123.64599887595942</v>
      </c>
      <c r="AC431" s="21">
        <v>245.21171026700384</v>
      </c>
      <c r="AD431" s="21">
        <v>341.47459931671136</v>
      </c>
      <c r="AE431" s="21">
        <v>416.30116825928087</v>
      </c>
      <c r="AF431" s="21">
        <v>473.27644336391973</v>
      </c>
      <c r="AG431" s="21">
        <v>519.60017256704157</v>
      </c>
      <c r="AH431" s="21">
        <v>557.41846634990668</v>
      </c>
      <c r="AI431" s="21">
        <v>127.39669408957438</v>
      </c>
      <c r="AJ431" s="21">
        <v>476.48854635437743</v>
      </c>
      <c r="AK431" s="21">
        <v>1366.2030360681179</v>
      </c>
      <c r="AL431" s="21">
        <v>2246.9067369041477</v>
      </c>
      <c r="AM431" s="21">
        <v>2794.306169902678</v>
      </c>
      <c r="AN431" s="21">
        <v>3098.2624662453386</v>
      </c>
      <c r="AO431" s="21">
        <v>3237.9534258434715</v>
      </c>
      <c r="AP431" s="21">
        <v>3278.5093389957892</v>
      </c>
      <c r="AQ431" s="21">
        <v>3252.5416843380808</v>
      </c>
    </row>
    <row r="432" spans="1:43" x14ac:dyDescent="0.25">
      <c r="A432" s="17" t="s">
        <v>261</v>
      </c>
      <c r="B432" s="8" t="s">
        <v>40</v>
      </c>
      <c r="C432" s="8" t="s">
        <v>330</v>
      </c>
      <c r="E432" s="8" t="str">
        <f t="shared" si="52"/>
        <v>FiFi-social.display.fifi</v>
      </c>
      <c r="F432" s="21">
        <f t="shared" ref="F432:G447" si="59">F366</f>
        <v>214943.993567217</v>
      </c>
      <c r="G432" s="19">
        <f t="shared" si="59"/>
        <v>8.3132960896176691</v>
      </c>
      <c r="H432" s="18">
        <f t="shared" si="53"/>
        <v>4.2364184842433907E-3</v>
      </c>
      <c r="I432" s="6">
        <f t="shared" si="53"/>
        <v>2.04</v>
      </c>
      <c r="J432" s="6">
        <f t="shared" si="58"/>
        <v>3365376.811358091</v>
      </c>
      <c r="K432" s="18">
        <f t="shared" si="58"/>
        <v>0.15</v>
      </c>
      <c r="L432" s="35">
        <f>Data!BQ36</f>
        <v>2.6658247851015005E-3</v>
      </c>
      <c r="Q432" s="21">
        <v>0</v>
      </c>
      <c r="R432" s="21">
        <v>0</v>
      </c>
      <c r="S432" s="21">
        <v>462.81963847902966</v>
      </c>
      <c r="T432" s="21">
        <v>1643.8519449627665</v>
      </c>
      <c r="U432" s="21">
        <v>2729.059993782364</v>
      </c>
      <c r="V432" s="21">
        <v>3694.1531211256911</v>
      </c>
      <c r="W432" s="21">
        <v>4520.7565705109564</v>
      </c>
      <c r="X432" s="21">
        <v>5265.8455945891874</v>
      </c>
      <c r="Y432" s="21">
        <v>5933.2073129170485</v>
      </c>
      <c r="Z432" s="21">
        <v>1.0602228476419009</v>
      </c>
      <c r="AA432" s="21">
        <v>4.0018745936535911</v>
      </c>
      <c r="AB432" s="21">
        <v>63.275512725564909</v>
      </c>
      <c r="AC432" s="21">
        <v>184.84584620107876</v>
      </c>
      <c r="AD432" s="21">
        <v>281.11310068510596</v>
      </c>
      <c r="AE432" s="21">
        <v>355.9429875837111</v>
      </c>
      <c r="AF432" s="21">
        <v>412.92088832298055</v>
      </c>
      <c r="AG432" s="21">
        <v>459.24669895009669</v>
      </c>
      <c r="AH432" s="21">
        <v>497.0667235509066</v>
      </c>
      <c r="AI432" s="21">
        <v>17.98045076498644</v>
      </c>
      <c r="AJ432" s="21">
        <v>67.868287557543823</v>
      </c>
      <c r="AK432" s="21">
        <v>610.27762944135361</v>
      </c>
      <c r="AL432" s="21">
        <v>1490.9716858644479</v>
      </c>
      <c r="AM432" s="21">
        <v>2038.3719451758466</v>
      </c>
      <c r="AN432" s="21">
        <v>2342.3281503595613</v>
      </c>
      <c r="AO432" s="21">
        <v>2482.0199861714964</v>
      </c>
      <c r="AP432" s="21">
        <v>2522.5761299762025</v>
      </c>
      <c r="AQ432" s="21">
        <v>2496.6088993995827</v>
      </c>
    </row>
    <row r="433" spans="1:43" x14ac:dyDescent="0.25">
      <c r="A433" s="17" t="s">
        <v>278</v>
      </c>
      <c r="B433" s="8" t="s">
        <v>40</v>
      </c>
      <c r="C433" s="8" t="s">
        <v>330</v>
      </c>
      <c r="E433" s="8" t="str">
        <f t="shared" si="52"/>
        <v>FiFi-social.display.fifi</v>
      </c>
      <c r="F433" s="21">
        <f t="shared" si="59"/>
        <v>205737.99774799301</v>
      </c>
      <c r="G433" s="19">
        <f t="shared" si="59"/>
        <v>8.078181260819024</v>
      </c>
      <c r="H433" s="18">
        <f t="shared" si="53"/>
        <v>4.2364184842433907E-3</v>
      </c>
      <c r="I433" s="6">
        <f t="shared" si="53"/>
        <v>2.04</v>
      </c>
      <c r="J433" s="6">
        <f t="shared" si="58"/>
        <v>3365376.811358091</v>
      </c>
      <c r="K433" s="18">
        <f t="shared" si="58"/>
        <v>0.15</v>
      </c>
      <c r="L433" s="35">
        <f>Data!BQ37</f>
        <v>2.7527538541808972E-3</v>
      </c>
      <c r="Q433" s="21">
        <v>0</v>
      </c>
      <c r="R433" s="21">
        <v>0</v>
      </c>
      <c r="S433" s="21">
        <v>0</v>
      </c>
      <c r="T433" s="21">
        <v>818.08884943489193</v>
      </c>
      <c r="U433" s="21">
        <v>1938.6844266410824</v>
      </c>
      <c r="V433" s="21">
        <v>2935.2464356657015</v>
      </c>
      <c r="W433" s="21">
        <v>3788.8055874161764</v>
      </c>
      <c r="X433" s="21">
        <v>4558.1906147225836</v>
      </c>
      <c r="Y433" s="21">
        <v>5247.3148022509804</v>
      </c>
      <c r="Z433" s="21">
        <v>0.15229744566632378</v>
      </c>
      <c r="AA433" s="21">
        <v>0.5756473971017213</v>
      </c>
      <c r="AB433" s="21">
        <v>9.3652116127640426</v>
      </c>
      <c r="AC433" s="21">
        <v>100.36762179569315</v>
      </c>
      <c r="AD433" s="21">
        <v>202.66733538147591</v>
      </c>
      <c r="AE433" s="21">
        <v>282.18620691545686</v>
      </c>
      <c r="AF433" s="21">
        <v>342.73462424724795</v>
      </c>
      <c r="AG433" s="21">
        <v>391.9633465818132</v>
      </c>
      <c r="AH433" s="21">
        <v>432.15333991125118</v>
      </c>
      <c r="AI433" s="21">
        <v>2.5097841981706925</v>
      </c>
      <c r="AJ433" s="21">
        <v>9.4863753928569992</v>
      </c>
      <c r="AK433" s="21">
        <v>154.3339089858238</v>
      </c>
      <c r="AL433" s="21">
        <v>835.91834739430465</v>
      </c>
      <c r="AM433" s="21">
        <v>1401.1698539107945</v>
      </c>
      <c r="AN433" s="21">
        <v>1715.038275017027</v>
      </c>
      <c r="AO433" s="21">
        <v>1859.2861474008787</v>
      </c>
      <c r="AP433" s="21">
        <v>1901.1653462990525</v>
      </c>
      <c r="AQ433" s="21">
        <v>1874.3517427827237</v>
      </c>
    </row>
    <row r="434" spans="1:43" x14ac:dyDescent="0.25">
      <c r="A434" s="17" t="s">
        <v>279</v>
      </c>
      <c r="B434" s="8" t="s">
        <v>40</v>
      </c>
      <c r="C434" s="8" t="s">
        <v>330</v>
      </c>
      <c r="E434" s="8" t="str">
        <f t="shared" si="52"/>
        <v>FiFi-social.display.fifi</v>
      </c>
      <c r="F434" s="21">
        <f t="shared" si="59"/>
        <v>436708.84697628801</v>
      </c>
      <c r="G434" s="19">
        <f t="shared" si="59"/>
        <v>6.0086222354126866</v>
      </c>
      <c r="H434" s="18">
        <f t="shared" si="53"/>
        <v>4.2364184842433907E-3</v>
      </c>
      <c r="I434" s="6">
        <f t="shared" si="53"/>
        <v>2.04</v>
      </c>
      <c r="J434" s="6">
        <f t="shared" si="58"/>
        <v>3365376.811358091</v>
      </c>
      <c r="K434" s="18">
        <f t="shared" si="58"/>
        <v>0.15</v>
      </c>
      <c r="L434" s="35">
        <f>Data!BQ38</f>
        <v>2.7527538541808972E-3</v>
      </c>
      <c r="Q434" s="21">
        <v>605.4946462161513</v>
      </c>
      <c r="R434" s="21">
        <v>2360.0451865725468</v>
      </c>
      <c r="S434" s="21">
        <v>3914.4053704408352</v>
      </c>
      <c r="T434" s="21">
        <v>5194.2218991108994</v>
      </c>
      <c r="U434" s="21">
        <v>6314.8159365842375</v>
      </c>
      <c r="V434" s="21">
        <v>7311.3856411256411</v>
      </c>
      <c r="W434" s="21">
        <v>8164.9386118204166</v>
      </c>
      <c r="X434" s="21">
        <v>8934.3255201871016</v>
      </c>
      <c r="Y434" s="21">
        <v>9623.4463533951148</v>
      </c>
      <c r="Z434" s="21">
        <v>117.09901214543798</v>
      </c>
      <c r="AA434" s="21">
        <v>416.21069969024359</v>
      </c>
      <c r="AB434" s="21">
        <v>639.5345637762108</v>
      </c>
      <c r="AC434" s="21">
        <v>813.22577587873798</v>
      </c>
      <c r="AD434" s="21">
        <v>950.7601859252751</v>
      </c>
      <c r="AE434" s="21">
        <v>1057.6682021067627</v>
      </c>
      <c r="AF434" s="21">
        <v>1139.0706522813186</v>
      </c>
      <c r="AG434" s="21">
        <v>1205.2552302018771</v>
      </c>
      <c r="AH434" s="21">
        <v>1259.2875476842526</v>
      </c>
      <c r="AI434" s="21">
        <v>829.85695915260385</v>
      </c>
      <c r="AJ434" s="21">
        <v>2741.6946575694114</v>
      </c>
      <c r="AK434" s="21">
        <v>3924.7466940093782</v>
      </c>
      <c r="AL434" s="21">
        <v>4773.9657187747662</v>
      </c>
      <c r="AM434" s="21">
        <v>5339.2120025550057</v>
      </c>
      <c r="AN434" s="21">
        <v>5653.0768596843709</v>
      </c>
      <c r="AO434" s="21">
        <v>5797.3216961468534</v>
      </c>
      <c r="AP434" s="21">
        <v>5839.1981659113044</v>
      </c>
      <c r="AQ434" s="21">
        <v>5812.383292584469</v>
      </c>
    </row>
    <row r="435" spans="1:43" x14ac:dyDescent="0.25">
      <c r="A435" s="17" t="s">
        <v>280</v>
      </c>
      <c r="B435" s="8" t="s">
        <v>40</v>
      </c>
      <c r="C435" s="8" t="s">
        <v>330</v>
      </c>
      <c r="E435" s="8" t="str">
        <f t="shared" si="52"/>
        <v>FiFi-social.display.fifi</v>
      </c>
      <c r="F435" s="21">
        <f t="shared" si="59"/>
        <v>253284.44575174601</v>
      </c>
      <c r="G435" s="19">
        <f t="shared" si="59"/>
        <v>7.1299227048638949</v>
      </c>
      <c r="H435" s="18">
        <f t="shared" si="53"/>
        <v>4.2364184842433907E-3</v>
      </c>
      <c r="I435" s="6">
        <f t="shared" si="53"/>
        <v>2.04</v>
      </c>
      <c r="J435" s="6">
        <f t="shared" si="58"/>
        <v>3365376.811358091</v>
      </c>
      <c r="K435" s="18">
        <f t="shared" si="58"/>
        <v>0.15</v>
      </c>
      <c r="L435" s="35">
        <f>Data!BQ39</f>
        <v>2.7527538541808972E-3</v>
      </c>
      <c r="Q435" s="21">
        <v>0</v>
      </c>
      <c r="R435" s="21">
        <v>0</v>
      </c>
      <c r="S435" s="21">
        <v>0</v>
      </c>
      <c r="T435" s="21">
        <v>1098.0712314267196</v>
      </c>
      <c r="U435" s="21">
        <v>2218.6667101217204</v>
      </c>
      <c r="V435" s="21">
        <v>3215.2292115009127</v>
      </c>
      <c r="W435" s="21">
        <v>4068.7879677911319</v>
      </c>
      <c r="X435" s="21">
        <v>4838.1731154466534</v>
      </c>
      <c r="Y435" s="21">
        <v>5527.2970883676335</v>
      </c>
      <c r="Z435" s="21">
        <v>10.47258737033372</v>
      </c>
      <c r="AA435" s="21">
        <v>40.245021767243749</v>
      </c>
      <c r="AB435" s="21">
        <v>66.142907108546623</v>
      </c>
      <c r="AC435" s="21">
        <v>199.22415618991738</v>
      </c>
      <c r="AD435" s="21">
        <v>315.12934348383993</v>
      </c>
      <c r="AE435" s="21">
        <v>405.22404054663428</v>
      </c>
      <c r="AF435" s="21">
        <v>473.8251024299596</v>
      </c>
      <c r="AG435" s="21">
        <v>529.6010881068371</v>
      </c>
      <c r="AH435" s="21">
        <v>575.13617344367276</v>
      </c>
      <c r="AI435" s="21">
        <v>152.32422647964304</v>
      </c>
      <c r="AJ435" s="21">
        <v>585.36554469026635</v>
      </c>
      <c r="AK435" s="21">
        <v>962.05138292421748</v>
      </c>
      <c r="AL435" s="21">
        <v>1799.6525511080001</v>
      </c>
      <c r="AM435" s="21">
        <v>2364.9029264698179</v>
      </c>
      <c r="AN435" s="21">
        <v>2678.7716064893634</v>
      </c>
      <c r="AO435" s="21">
        <v>2823.0181983465204</v>
      </c>
      <c r="AP435" s="21">
        <v>2864.8971226850126</v>
      </c>
      <c r="AQ435" s="21">
        <v>2838.0828929385134</v>
      </c>
    </row>
    <row r="436" spans="1:43" x14ac:dyDescent="0.25">
      <c r="A436" s="17" t="s">
        <v>281</v>
      </c>
      <c r="B436" s="8" t="s">
        <v>40</v>
      </c>
      <c r="C436" s="8" t="s">
        <v>330</v>
      </c>
      <c r="E436" s="8" t="str">
        <f t="shared" si="52"/>
        <v>FiFi-social.display.fifi</v>
      </c>
      <c r="F436" s="21">
        <f t="shared" si="59"/>
        <v>201747.696799417</v>
      </c>
      <c r="G436" s="19">
        <f t="shared" si="59"/>
        <v>8.2743415496816937</v>
      </c>
      <c r="H436" s="18">
        <f t="shared" si="53"/>
        <v>4.2364184842433907E-3</v>
      </c>
      <c r="I436" s="6">
        <f t="shared" si="53"/>
        <v>2.04</v>
      </c>
      <c r="J436" s="6">
        <f t="shared" si="58"/>
        <v>3365376.811358091</v>
      </c>
      <c r="K436" s="18">
        <f t="shared" si="58"/>
        <v>0.15</v>
      </c>
      <c r="L436" s="35">
        <f>Data!BQ40</f>
        <v>2.7527538541808972E-3</v>
      </c>
      <c r="Q436" s="21">
        <v>0</v>
      </c>
      <c r="R436" s="21">
        <v>0</v>
      </c>
      <c r="S436" s="21">
        <v>0</v>
      </c>
      <c r="T436" s="21">
        <v>888.80410236001762</v>
      </c>
      <c r="U436" s="21">
        <v>2009.3996546852009</v>
      </c>
      <c r="V436" s="21">
        <v>3005.9617880639958</v>
      </c>
      <c r="W436" s="21">
        <v>3859.5208399329276</v>
      </c>
      <c r="X436" s="21">
        <v>4628.9058976359556</v>
      </c>
      <c r="Y436" s="21">
        <v>5318.0300309608783</v>
      </c>
      <c r="Z436" s="21">
        <v>1.2564751494090933</v>
      </c>
      <c r="AA436" s="21">
        <v>4.8869010491745852</v>
      </c>
      <c r="AB436" s="21">
        <v>8.1179494391825653</v>
      </c>
      <c r="AC436" s="21">
        <v>101.74652518323076</v>
      </c>
      <c r="AD436" s="21">
        <v>201.62100973591888</v>
      </c>
      <c r="AE436" s="21">
        <v>279.25472519155556</v>
      </c>
      <c r="AF436" s="21">
        <v>338.36771245779693</v>
      </c>
      <c r="AG436" s="21">
        <v>386.4293661685773</v>
      </c>
      <c r="AH436" s="21">
        <v>425.6665703815558</v>
      </c>
      <c r="AI436" s="21">
        <v>21.208869251192276</v>
      </c>
      <c r="AJ436" s="21">
        <v>82.489212336751393</v>
      </c>
      <c r="AK436" s="21">
        <v>137.02820013940075</v>
      </c>
      <c r="AL436" s="21">
        <v>828.64231939303841</v>
      </c>
      <c r="AM436" s="21">
        <v>1393.8937855340487</v>
      </c>
      <c r="AN436" s="21">
        <v>1707.7621221547647</v>
      </c>
      <c r="AO436" s="21">
        <v>1852.0100054780787</v>
      </c>
      <c r="AP436" s="21">
        <v>1893.8891657959184</v>
      </c>
      <c r="AQ436" s="21">
        <v>1867.0755718610953</v>
      </c>
    </row>
    <row r="437" spans="1:43" x14ac:dyDescent="0.25">
      <c r="A437" s="17" t="s">
        <v>282</v>
      </c>
      <c r="B437" s="8" t="s">
        <v>40</v>
      </c>
      <c r="C437" s="8" t="s">
        <v>330</v>
      </c>
      <c r="E437" s="8" t="str">
        <f t="shared" si="52"/>
        <v>FiFi-social.display.fifi</v>
      </c>
      <c r="F437" s="21">
        <f t="shared" si="59"/>
        <v>320149.29401431349</v>
      </c>
      <c r="G437" s="19">
        <f t="shared" si="59"/>
        <v>6.8001837755390948</v>
      </c>
      <c r="H437" s="18">
        <f t="shared" si="53"/>
        <v>4.2364184842433907E-3</v>
      </c>
      <c r="I437" s="6">
        <f t="shared" si="53"/>
        <v>2.04</v>
      </c>
      <c r="J437" s="6">
        <f t="shared" si="58"/>
        <v>3365376.811358091</v>
      </c>
      <c r="K437" s="18">
        <f t="shared" si="58"/>
        <v>0.15</v>
      </c>
      <c r="L437" s="35">
        <f>Data!BQ41</f>
        <v>2.7527538541808972E-3</v>
      </c>
      <c r="Q437" s="21">
        <v>0</v>
      </c>
      <c r="R437" s="21">
        <v>623.17536364084708</v>
      </c>
      <c r="S437" s="21">
        <v>2186.3405283740399</v>
      </c>
      <c r="T437" s="21">
        <v>3458.2550102628179</v>
      </c>
      <c r="U437" s="21">
        <v>4578.8496585323137</v>
      </c>
      <c r="V437" s="21">
        <v>5575.4163103415021</v>
      </c>
      <c r="W437" s="21">
        <v>6428.9717329973855</v>
      </c>
      <c r="X437" s="21">
        <v>7198.3578951668396</v>
      </c>
      <c r="Y437" s="21">
        <v>7887.4800589991846</v>
      </c>
      <c r="Z437" s="21">
        <v>0.29926824077346464</v>
      </c>
      <c r="AA437" s="21">
        <v>89.324099647077119</v>
      </c>
      <c r="AB437" s="21">
        <v>286.6526713460878</v>
      </c>
      <c r="AC437" s="21">
        <v>440.1226926701566</v>
      </c>
      <c r="AD437" s="21">
        <v>561.6478891906919</v>
      </c>
      <c r="AE437" s="21">
        <v>656.11137375505041</v>
      </c>
      <c r="AF437" s="21">
        <v>728.03860919150577</v>
      </c>
      <c r="AG437" s="21">
        <v>786.51913113557214</v>
      </c>
      <c r="AH437" s="21">
        <v>834.26206305571122</v>
      </c>
      <c r="AI437" s="21">
        <v>4.1515612323013569</v>
      </c>
      <c r="AJ437" s="21">
        <v>615.962034455923</v>
      </c>
      <c r="AK437" s="21">
        <v>1790.2127952272776</v>
      </c>
      <c r="AL437" s="21">
        <v>2647.291985379225</v>
      </c>
      <c r="AM437" s="21">
        <v>3212.5404232939436</v>
      </c>
      <c r="AN437" s="21">
        <v>3526.4066439202497</v>
      </c>
      <c r="AO437" s="21">
        <v>3670.6527969104691</v>
      </c>
      <c r="AP437" s="21">
        <v>3712.5303596195745</v>
      </c>
      <c r="AQ437" s="21">
        <v>3685.7160463088258</v>
      </c>
    </row>
    <row r="438" spans="1:43" x14ac:dyDescent="0.25">
      <c r="A438" s="17" t="s">
        <v>283</v>
      </c>
      <c r="B438" s="8" t="s">
        <v>40</v>
      </c>
      <c r="C438" s="8" t="s">
        <v>330</v>
      </c>
      <c r="E438" s="8" t="str">
        <f t="shared" si="52"/>
        <v>FiFi-social.display.fifi</v>
      </c>
      <c r="F438" s="21">
        <f t="shared" si="59"/>
        <v>391341.29065537348</v>
      </c>
      <c r="G438" s="19">
        <f t="shared" si="59"/>
        <v>6.2266027992457467</v>
      </c>
      <c r="H438" s="18">
        <f t="shared" si="53"/>
        <v>4.2364184842433907E-3</v>
      </c>
      <c r="I438" s="6">
        <f t="shared" si="53"/>
        <v>2.04</v>
      </c>
      <c r="J438" s="6">
        <f t="shared" si="58"/>
        <v>3365376.811358091</v>
      </c>
      <c r="K438" s="18">
        <f t="shared" si="58"/>
        <v>0.15</v>
      </c>
      <c r="L438" s="35">
        <f>Data!BQ42</f>
        <v>2.578895716022103E-3</v>
      </c>
      <c r="Q438" s="21">
        <v>490.72577433006416</v>
      </c>
      <c r="R438" s="21">
        <v>2046.6900004854551</v>
      </c>
      <c r="S438" s="21">
        <v>3295.6743832792781</v>
      </c>
      <c r="T438" s="21">
        <v>4438.2404652521363</v>
      </c>
      <c r="U438" s="21">
        <v>5488.0602930285868</v>
      </c>
      <c r="V438" s="21">
        <v>6421.6880005574831</v>
      </c>
      <c r="W438" s="21">
        <v>7221.3329669985969</v>
      </c>
      <c r="X438" s="21">
        <v>7942.1268340530632</v>
      </c>
      <c r="Y438" s="21">
        <v>8587.7245742225205</v>
      </c>
      <c r="Z438" s="21">
        <v>91.191188871951908</v>
      </c>
      <c r="AA438" s="21">
        <v>361.60161983531469</v>
      </c>
      <c r="AB438" s="21">
        <v>563.49649765584672</v>
      </c>
      <c r="AC438" s="21">
        <v>720.52105658409607</v>
      </c>
      <c r="AD438" s="21">
        <v>844.85838793716766</v>
      </c>
      <c r="AE438" s="21">
        <v>941.50805975769663</v>
      </c>
      <c r="AF438" s="21">
        <v>1015.0995663293122</v>
      </c>
      <c r="AG438" s="21">
        <v>1074.9334167941213</v>
      </c>
      <c r="AH438" s="21">
        <v>1123.7810800466973</v>
      </c>
      <c r="AI438" s="21">
        <v>667.60930193908837</v>
      </c>
      <c r="AJ438" s="21">
        <v>2546.4713024024131</v>
      </c>
      <c r="AK438" s="21">
        <v>3862.0101108456229</v>
      </c>
      <c r="AL438" s="21">
        <v>4714.0123275456153</v>
      </c>
      <c r="AM438" s="21">
        <v>5243.5588176948795</v>
      </c>
      <c r="AN438" s="21">
        <v>5537.6013090579154</v>
      </c>
      <c r="AO438" s="21">
        <v>5672.73550748865</v>
      </c>
      <c r="AP438" s="21">
        <v>5711.9673468536012</v>
      </c>
      <c r="AQ438" s="21">
        <v>5686.8458000441533</v>
      </c>
    </row>
    <row r="439" spans="1:43" x14ac:dyDescent="0.25">
      <c r="A439" s="17" t="s">
        <v>284</v>
      </c>
      <c r="B439" s="8" t="s">
        <v>40</v>
      </c>
      <c r="C439" s="8" t="s">
        <v>330</v>
      </c>
      <c r="E439" s="8" t="str">
        <f t="shared" si="52"/>
        <v>FiFi-social.display.fifi</v>
      </c>
      <c r="F439" s="21">
        <f t="shared" si="59"/>
        <v>230648.18602876749</v>
      </c>
      <c r="G439" s="19">
        <f t="shared" si="59"/>
        <v>7.6727442277060725</v>
      </c>
      <c r="H439" s="18">
        <f t="shared" si="53"/>
        <v>4.2364184842433907E-3</v>
      </c>
      <c r="I439" s="6">
        <f t="shared" si="53"/>
        <v>2.04</v>
      </c>
      <c r="J439" s="6">
        <f t="shared" si="58"/>
        <v>3365376.811358091</v>
      </c>
      <c r="K439" s="18">
        <f t="shared" si="58"/>
        <v>0.15</v>
      </c>
      <c r="L439" s="35">
        <f>Data!BQ43</f>
        <v>2.578895716022103E-3</v>
      </c>
      <c r="Q439" s="21">
        <v>0</v>
      </c>
      <c r="R439" s="21">
        <v>0</v>
      </c>
      <c r="S439" s="21">
        <v>288.18278649876737</v>
      </c>
      <c r="T439" s="21">
        <v>1430.7006098664529</v>
      </c>
      <c r="U439" s="21">
        <v>2480.5214958392303</v>
      </c>
      <c r="V439" s="21">
        <v>3414.1439145496265</v>
      </c>
      <c r="W439" s="21">
        <v>4213.7931289811804</v>
      </c>
      <c r="X439" s="21">
        <v>4934.5857032587392</v>
      </c>
      <c r="Y439" s="21">
        <v>5580.185748717392</v>
      </c>
      <c r="Z439" s="21">
        <v>8.2570374806409994</v>
      </c>
      <c r="AA439" s="21">
        <v>35.404533804200952</v>
      </c>
      <c r="AB439" s="21">
        <v>89.003928017794735</v>
      </c>
      <c r="AC439" s="21">
        <v>216.42856045884443</v>
      </c>
      <c r="AD439" s="21">
        <v>317.33135709271022</v>
      </c>
      <c r="AE439" s="21">
        <v>395.76454480746935</v>
      </c>
      <c r="AF439" s="21">
        <v>455.48607749887475</v>
      </c>
      <c r="AG439" s="21">
        <v>504.04261509467364</v>
      </c>
      <c r="AH439" s="21">
        <v>543.683775408869</v>
      </c>
      <c r="AI439" s="21">
        <v>129.24243880178346</v>
      </c>
      <c r="AJ439" s="21">
        <v>554.165862056847</v>
      </c>
      <c r="AK439" s="21">
        <v>1104.9421383823035</v>
      </c>
      <c r="AL439" s="21">
        <v>1956.9254055950673</v>
      </c>
      <c r="AM439" s="21">
        <v>2486.4752745033525</v>
      </c>
      <c r="AN439" s="21">
        <v>2780.5203439229267</v>
      </c>
      <c r="AO439" s="21">
        <v>2915.6563417559628</v>
      </c>
      <c r="AP439" s="21">
        <v>2954.8900303317441</v>
      </c>
      <c r="AQ439" s="21">
        <v>2929.7692121929313</v>
      </c>
    </row>
    <row r="440" spans="1:43" x14ac:dyDescent="0.25">
      <c r="A440" s="17" t="s">
        <v>285</v>
      </c>
      <c r="B440" s="8" t="s">
        <v>40</v>
      </c>
      <c r="C440" s="8" t="s">
        <v>330</v>
      </c>
      <c r="E440" s="8" t="str">
        <f t="shared" si="52"/>
        <v>FiFi-social.display.fifi</v>
      </c>
      <c r="F440" s="21">
        <f t="shared" si="59"/>
        <v>255011.21194764899</v>
      </c>
      <c r="G440" s="19">
        <f t="shared" si="59"/>
        <v>7.3396787033818205</v>
      </c>
      <c r="H440" s="18">
        <f t="shared" si="53"/>
        <v>4.2364184842433907E-3</v>
      </c>
      <c r="I440" s="6">
        <f t="shared" si="53"/>
        <v>2.04</v>
      </c>
      <c r="J440" s="6">
        <f t="shared" si="58"/>
        <v>3365376.811358091</v>
      </c>
      <c r="K440" s="18">
        <f t="shared" si="58"/>
        <v>0.15</v>
      </c>
      <c r="L440" s="35">
        <f>Data!BQ44</f>
        <v>2.578895716022103E-3</v>
      </c>
      <c r="Q440" s="21">
        <v>0</v>
      </c>
      <c r="R440" s="21">
        <v>0</v>
      </c>
      <c r="S440" s="21">
        <v>1190.8823682525592</v>
      </c>
      <c r="T440" s="21">
        <v>2333.4146764562961</v>
      </c>
      <c r="U440" s="21">
        <v>3383.2352448111019</v>
      </c>
      <c r="V440" s="21">
        <v>4316.8592509620921</v>
      </c>
      <c r="W440" s="21">
        <v>5116.5071903579328</v>
      </c>
      <c r="X440" s="21">
        <v>5837.3001526629014</v>
      </c>
      <c r="Y440" s="21">
        <v>6482.8995061882524</v>
      </c>
      <c r="Z440" s="21">
        <v>1.3743262052176044</v>
      </c>
      <c r="AA440" s="21">
        <v>5.9641320073977679</v>
      </c>
      <c r="AB440" s="21">
        <v>151.91369544521228</v>
      </c>
      <c r="AC440" s="21">
        <v>285.12148618672398</v>
      </c>
      <c r="AD440" s="21">
        <v>390.60307477872561</v>
      </c>
      <c r="AE440" s="21">
        <v>472.59549507656283</v>
      </c>
      <c r="AF440" s="21">
        <v>535.02704615634093</v>
      </c>
      <c r="AG440" s="21">
        <v>585.78701274692492</v>
      </c>
      <c r="AH440" s="21">
        <v>627.22700429377608</v>
      </c>
      <c r="AI440" s="21">
        <v>20.577710071067816</v>
      </c>
      <c r="AJ440" s="21">
        <v>89.300617864864748</v>
      </c>
      <c r="AK440" s="21">
        <v>1083.712970778404</v>
      </c>
      <c r="AL440" s="21">
        <v>1935.6935276278987</v>
      </c>
      <c r="AM440" s="21">
        <v>2465.2429368237913</v>
      </c>
      <c r="AN440" s="21">
        <v>2759.2868937142857</v>
      </c>
      <c r="AO440" s="21">
        <v>2894.4231071123013</v>
      </c>
      <c r="AP440" s="21">
        <v>2933.6563101766696</v>
      </c>
      <c r="AQ440" s="21">
        <v>2908.5356524378003</v>
      </c>
    </row>
    <row r="441" spans="1:43" x14ac:dyDescent="0.25">
      <c r="A441" s="17" t="s">
        <v>286</v>
      </c>
      <c r="B441" s="8" t="s">
        <v>40</v>
      </c>
      <c r="C441" s="8" t="s">
        <v>330</v>
      </c>
      <c r="E441" s="8" t="str">
        <f t="shared" si="52"/>
        <v>FiFi-social.display.fifi</v>
      </c>
      <c r="F441" s="21">
        <f t="shared" si="59"/>
        <v>290283.21400129853</v>
      </c>
      <c r="G441" s="19">
        <f t="shared" si="59"/>
        <v>6.8519846037487664</v>
      </c>
      <c r="H441" s="18">
        <f t="shared" si="53"/>
        <v>4.2364184842433907E-3</v>
      </c>
      <c r="I441" s="6">
        <f t="shared" si="53"/>
        <v>2.04</v>
      </c>
      <c r="J441" s="6">
        <f t="shared" si="58"/>
        <v>3365376.811358091</v>
      </c>
      <c r="K441" s="18">
        <f t="shared" si="58"/>
        <v>0.15</v>
      </c>
      <c r="L441" s="35">
        <f>Data!BQ45</f>
        <v>2.578895716022103E-3</v>
      </c>
      <c r="Q441" s="21">
        <v>0</v>
      </c>
      <c r="R441" s="21">
        <v>366.22459350532773</v>
      </c>
      <c r="S441" s="21">
        <v>1645.5476391360223</v>
      </c>
      <c r="T441" s="21">
        <v>2788.0872429584128</v>
      </c>
      <c r="U441" s="21">
        <v>3837.907651337669</v>
      </c>
      <c r="V441" s="21">
        <v>4771.5324570393868</v>
      </c>
      <c r="W441" s="21">
        <v>5571.1797542343566</v>
      </c>
      <c r="X441" s="21">
        <v>6291.972911978196</v>
      </c>
      <c r="Y441" s="21">
        <v>6937.5719169955291</v>
      </c>
      <c r="Z441" s="21">
        <v>0.23478949342457217</v>
      </c>
      <c r="AA441" s="21">
        <v>51.791025704228787</v>
      </c>
      <c r="AB441" s="21">
        <v>235.25919355618086</v>
      </c>
      <c r="AC441" s="21">
        <v>377.94904230461236</v>
      </c>
      <c r="AD441" s="21">
        <v>490.93828567858645</v>
      </c>
      <c r="AE441" s="21">
        <v>578.76660235880945</v>
      </c>
      <c r="AF441" s="21">
        <v>645.64167417098872</v>
      </c>
      <c r="AG441" s="21">
        <v>700.01450415683792</v>
      </c>
      <c r="AH441" s="21">
        <v>744.40397061568774</v>
      </c>
      <c r="AI441" s="21">
        <v>3.2818989478969671</v>
      </c>
      <c r="AJ441" s="21">
        <v>357.71288039964605</v>
      </c>
      <c r="AK441" s="21">
        <v>1642.9168000240745</v>
      </c>
      <c r="AL441" s="21">
        <v>2494.9028355420892</v>
      </c>
      <c r="AM441" s="21">
        <v>3024.4515613777262</v>
      </c>
      <c r="AN441" s="21">
        <v>3318.4952339547699</v>
      </c>
      <c r="AO441" s="21">
        <v>3453.6309401203553</v>
      </c>
      <c r="AP441" s="21">
        <v>3492.8638419841036</v>
      </c>
      <c r="AQ441" s="21">
        <v>3467.7429560858791</v>
      </c>
    </row>
    <row r="442" spans="1:43" x14ac:dyDescent="0.25">
      <c r="A442" s="17" t="s">
        <v>287</v>
      </c>
      <c r="B442" s="8" t="s">
        <v>40</v>
      </c>
      <c r="C442" s="8" t="s">
        <v>330</v>
      </c>
      <c r="E442" s="8" t="str">
        <f t="shared" si="52"/>
        <v>FiFi-social.display.fifi</v>
      </c>
      <c r="F442" s="21">
        <f t="shared" si="59"/>
        <v>329127.09109349351</v>
      </c>
      <c r="G442" s="19">
        <f t="shared" si="59"/>
        <v>6.6607284125131931</v>
      </c>
      <c r="H442" s="18">
        <f t="shared" si="53"/>
        <v>4.2364184842433907E-3</v>
      </c>
      <c r="I442" s="6">
        <f t="shared" si="53"/>
        <v>2.04</v>
      </c>
      <c r="J442" s="6">
        <f t="shared" si="58"/>
        <v>3365376.811358091</v>
      </c>
      <c r="K442" s="18">
        <f t="shared" si="58"/>
        <v>0.15</v>
      </c>
      <c r="L442" s="35">
        <f>Data!BQ46</f>
        <v>3.0135410614190871E-3</v>
      </c>
      <c r="Q442" s="21">
        <v>0</v>
      </c>
      <c r="R442" s="21">
        <v>0</v>
      </c>
      <c r="S442" s="21">
        <v>1237.3551682412792</v>
      </c>
      <c r="T442" s="21">
        <v>2572.4466265045976</v>
      </c>
      <c r="U442" s="21">
        <v>3799.2032999747921</v>
      </c>
      <c r="V442" s="21">
        <v>4890.1793954786008</v>
      </c>
      <c r="W442" s="21">
        <v>5824.5996773477964</v>
      </c>
      <c r="X442" s="21">
        <v>6666.8745332923836</v>
      </c>
      <c r="Y442" s="21">
        <v>7421.282884850988</v>
      </c>
      <c r="Z442" s="21">
        <v>3.9934372870444414E-2</v>
      </c>
      <c r="AA442" s="21">
        <v>8.9700836311099312</v>
      </c>
      <c r="AB442" s="21">
        <v>198.83712084199522</v>
      </c>
      <c r="AC442" s="21">
        <v>370.36249969194449</v>
      </c>
      <c r="AD442" s="21">
        <v>506.18612203543552</v>
      </c>
      <c r="AE442" s="21">
        <v>611.76386392164534</v>
      </c>
      <c r="AF442" s="21">
        <v>692.15399934400773</v>
      </c>
      <c r="AG442" s="21">
        <v>757.51519391912359</v>
      </c>
      <c r="AH442" s="21">
        <v>810.87549832986815</v>
      </c>
      <c r="AI442" s="21">
        <v>0.54262370450869291</v>
      </c>
      <c r="AJ442" s="21">
        <v>121.884473444881</v>
      </c>
      <c r="AK442" s="21">
        <v>1464.4209546780983</v>
      </c>
      <c r="AL442" s="21">
        <v>2459.9967837355907</v>
      </c>
      <c r="AM442" s="21">
        <v>3078.7960015502517</v>
      </c>
      <c r="AN442" s="21">
        <v>3422.398222871785</v>
      </c>
      <c r="AO442" s="21">
        <v>3580.3099335533552</v>
      </c>
      <c r="AP442" s="21">
        <v>3626.1555358046144</v>
      </c>
      <c r="AQ442" s="21">
        <v>3596.8009154515685</v>
      </c>
    </row>
    <row r="443" spans="1:43" x14ac:dyDescent="0.25">
      <c r="A443" s="17" t="s">
        <v>288</v>
      </c>
      <c r="B443" s="8" t="s">
        <v>40</v>
      </c>
      <c r="C443" s="8" t="s">
        <v>330</v>
      </c>
      <c r="E443" s="8" t="str">
        <f t="shared" si="52"/>
        <v>FiFi-social.display.fifi</v>
      </c>
      <c r="F443" s="21">
        <f t="shared" si="59"/>
        <v>290379.33513653348</v>
      </c>
      <c r="G443" s="19">
        <f t="shared" si="59"/>
        <v>6.8891115045051432</v>
      </c>
      <c r="H443" s="18">
        <f t="shared" si="53"/>
        <v>4.2364184842433907E-3</v>
      </c>
      <c r="I443" s="6">
        <f t="shared" si="53"/>
        <v>2.04</v>
      </c>
      <c r="J443" s="6">
        <f t="shared" si="58"/>
        <v>3365376.811358091</v>
      </c>
      <c r="K443" s="18">
        <f t="shared" si="58"/>
        <v>0.15</v>
      </c>
      <c r="L443" s="35">
        <f>Data!BQ47</f>
        <v>3.0135410614190871E-3</v>
      </c>
      <c r="Q443" s="21">
        <v>0</v>
      </c>
      <c r="R443" s="21">
        <v>0</v>
      </c>
      <c r="S443" s="21">
        <v>397.92429214826609</v>
      </c>
      <c r="T443" s="21">
        <v>1733.0022807934943</v>
      </c>
      <c r="U443" s="21">
        <v>2959.7592496203474</v>
      </c>
      <c r="V443" s="21">
        <v>4050.733868944621</v>
      </c>
      <c r="W443" s="21">
        <v>4985.1553364844067</v>
      </c>
      <c r="X443" s="21">
        <v>5827.4298315977767</v>
      </c>
      <c r="Y443" s="21">
        <v>6581.8388265932344</v>
      </c>
      <c r="Z443" s="21">
        <v>5.2850060560002653E-3</v>
      </c>
      <c r="AA443" s="21">
        <v>1.1903655604574184</v>
      </c>
      <c r="AB443" s="21">
        <v>74.318253377937751</v>
      </c>
      <c r="AC443" s="21">
        <v>240.1557412993175</v>
      </c>
      <c r="AD443" s="21">
        <v>371.47673781123001</v>
      </c>
      <c r="AE443" s="21">
        <v>473.55437441677782</v>
      </c>
      <c r="AF443" s="21">
        <v>551.27961520982512</v>
      </c>
      <c r="AG443" s="21">
        <v>614.47401360536708</v>
      </c>
      <c r="AH443" s="21">
        <v>666.06542606272933</v>
      </c>
      <c r="AI443" s="21">
        <v>7.4274351884412393E-2</v>
      </c>
      <c r="AJ443" s="21">
        <v>16.729144597312384</v>
      </c>
      <c r="AK443" s="21">
        <v>646.52864590671959</v>
      </c>
      <c r="AL443" s="21">
        <v>1642.0954669330076</v>
      </c>
      <c r="AM443" s="21">
        <v>2260.8958733268787</v>
      </c>
      <c r="AN443" s="21">
        <v>2604.4986642142335</v>
      </c>
      <c r="AO443" s="21">
        <v>2762.4112117715895</v>
      </c>
      <c r="AP443" s="21">
        <v>2808.2573609525198</v>
      </c>
      <c r="AQ443" s="21">
        <v>2778.9031118681769</v>
      </c>
    </row>
    <row r="444" spans="1:43" x14ac:dyDescent="0.25">
      <c r="A444" s="17" t="s">
        <v>289</v>
      </c>
      <c r="B444" s="8" t="s">
        <v>40</v>
      </c>
      <c r="C444" s="8" t="s">
        <v>330</v>
      </c>
      <c r="E444" s="8" t="str">
        <f t="shared" si="52"/>
        <v>FiFi-social.display.fifi</v>
      </c>
      <c r="F444" s="21">
        <f t="shared" si="59"/>
        <v>328074.70488976047</v>
      </c>
      <c r="G444" s="19">
        <f t="shared" si="59"/>
        <v>6.6769335668378105</v>
      </c>
      <c r="H444" s="18">
        <f t="shared" si="53"/>
        <v>4.2364184842433907E-3</v>
      </c>
      <c r="I444" s="6">
        <f t="shared" si="53"/>
        <v>2.04</v>
      </c>
      <c r="J444" s="6">
        <f t="shared" si="58"/>
        <v>3365376.811358091</v>
      </c>
      <c r="K444" s="18">
        <f t="shared" si="58"/>
        <v>0.15</v>
      </c>
      <c r="L444" s="35">
        <f>Data!BQ48</f>
        <v>3.0135410614190871E-3</v>
      </c>
      <c r="Q444" s="21">
        <v>0</v>
      </c>
      <c r="R444" s="21">
        <v>0</v>
      </c>
      <c r="S444" s="21">
        <v>1457.735325268123</v>
      </c>
      <c r="T444" s="21">
        <v>2792.8303197803866</v>
      </c>
      <c r="U444" s="21">
        <v>4019.5869157090601</v>
      </c>
      <c r="V444" s="21">
        <v>5110.5633987619649</v>
      </c>
      <c r="W444" s="21">
        <v>6044.9833693508881</v>
      </c>
      <c r="X444" s="21">
        <v>6887.2583200263725</v>
      </c>
      <c r="Y444" s="21">
        <v>7641.6665026601531</v>
      </c>
      <c r="Z444" s="21">
        <v>8.9566289241704963E-4</v>
      </c>
      <c r="AA444" s="21">
        <v>0.20181680467246393</v>
      </c>
      <c r="AB444" s="21">
        <v>197.28026081472834</v>
      </c>
      <c r="AC444" s="21">
        <v>368.38932756484309</v>
      </c>
      <c r="AD444" s="21">
        <v>503.88330208432137</v>
      </c>
      <c r="AE444" s="21">
        <v>609.20480248866022</v>
      </c>
      <c r="AF444" s="21">
        <v>689.3998294574792</v>
      </c>
      <c r="AG444" s="21">
        <v>754.60239021298798</v>
      </c>
      <c r="AH444" s="21">
        <v>807.83318790318526</v>
      </c>
      <c r="AI444" s="21">
        <v>1.21997745271389E-2</v>
      </c>
      <c r="AJ444" s="21">
        <v>2.7489354908378298</v>
      </c>
      <c r="AK444" s="21">
        <v>1229.4081535689672</v>
      </c>
      <c r="AL444" s="21">
        <v>2224.9802566599342</v>
      </c>
      <c r="AM444" s="21">
        <v>2843.7795645409387</v>
      </c>
      <c r="AN444" s="21">
        <v>3187.381390661315</v>
      </c>
      <c r="AO444" s="21">
        <v>3345.2934296939966</v>
      </c>
      <c r="AP444" s="21">
        <v>3391.1389387850795</v>
      </c>
      <c r="AQ444" s="21">
        <v>3361.7844959212507</v>
      </c>
    </row>
    <row r="445" spans="1:43" x14ac:dyDescent="0.25">
      <c r="A445" s="17" t="s">
        <v>290</v>
      </c>
      <c r="B445" s="8" t="s">
        <v>40</v>
      </c>
      <c r="C445" s="8" t="s">
        <v>330</v>
      </c>
      <c r="E445" s="8" t="str">
        <f t="shared" si="52"/>
        <v>FiFi-social.display.fifi</v>
      </c>
      <c r="F445" s="21">
        <f t="shared" si="59"/>
        <v>287583.00118987449</v>
      </c>
      <c r="G445" s="19">
        <f t="shared" si="59"/>
        <v>7.111582871611037</v>
      </c>
      <c r="H445" s="18">
        <f t="shared" si="53"/>
        <v>4.2364184842433907E-3</v>
      </c>
      <c r="I445" s="6">
        <f t="shared" si="53"/>
        <v>2.04</v>
      </c>
      <c r="J445" s="6">
        <f t="shared" si="58"/>
        <v>3365376.811358091</v>
      </c>
      <c r="K445" s="18">
        <f t="shared" si="58"/>
        <v>0.15</v>
      </c>
      <c r="L445" s="35">
        <f>Data!BQ49</f>
        <v>3.0135410614190871E-3</v>
      </c>
      <c r="Q445" s="21">
        <v>0</v>
      </c>
      <c r="R445" s="21">
        <v>0</v>
      </c>
      <c r="S445" s="21">
        <v>623.29119775121558</v>
      </c>
      <c r="T445" s="21">
        <v>1958.3728026634112</v>
      </c>
      <c r="U445" s="21">
        <v>3185.1296921941389</v>
      </c>
      <c r="V445" s="21">
        <v>4276.1047078369465</v>
      </c>
      <c r="W445" s="21">
        <v>5210.5258570528295</v>
      </c>
      <c r="X445" s="21">
        <v>6052.800449040662</v>
      </c>
      <c r="Y445" s="21">
        <v>6807.2092712888752</v>
      </c>
      <c r="Z445" s="21">
        <v>1.1776776267209162E-4</v>
      </c>
      <c r="AA445" s="21">
        <v>2.653785719376248E-2</v>
      </c>
      <c r="AB445" s="21">
        <v>98.629989960657596</v>
      </c>
      <c r="AC445" s="21">
        <v>259.27996442201447</v>
      </c>
      <c r="AD445" s="21">
        <v>386.49282666736457</v>
      </c>
      <c r="AE445" s="21">
        <v>485.3771876750227</v>
      </c>
      <c r="AF445" s="21">
        <v>560.67091915310459</v>
      </c>
      <c r="AG445" s="21">
        <v>621.88840657289529</v>
      </c>
      <c r="AH445" s="21">
        <v>671.86587001452835</v>
      </c>
      <c r="AI445" s="21">
        <v>1.7085310158474728E-3</v>
      </c>
      <c r="AJ445" s="21">
        <v>0.38500138816357882</v>
      </c>
      <c r="AK445" s="21">
        <v>807.59611060080192</v>
      </c>
      <c r="AL445" s="21">
        <v>1803.1647433650437</v>
      </c>
      <c r="AM445" s="21">
        <v>2421.9648707073134</v>
      </c>
      <c r="AN445" s="21">
        <v>2765.567484209525</v>
      </c>
      <c r="AO445" s="21">
        <v>2923.4798616768257</v>
      </c>
      <c r="AP445" s="21">
        <v>2969.3258690433941</v>
      </c>
      <c r="AQ445" s="21">
        <v>2939.9715476704732</v>
      </c>
    </row>
    <row r="446" spans="1:43" x14ac:dyDescent="0.25">
      <c r="A446" s="17" t="s">
        <v>291</v>
      </c>
      <c r="B446" s="8" t="s">
        <v>40</v>
      </c>
      <c r="C446" s="8" t="s">
        <v>330</v>
      </c>
      <c r="E446" s="8" t="str">
        <f t="shared" si="52"/>
        <v>FiFi-social.display.fifi</v>
      </c>
      <c r="F446" s="21">
        <f t="shared" si="59"/>
        <v>348609.08602096396</v>
      </c>
      <c r="G446" s="19">
        <f t="shared" si="59"/>
        <v>6.5637372420193243</v>
      </c>
      <c r="H446" s="18">
        <f t="shared" si="53"/>
        <v>4.2364184842433907E-3</v>
      </c>
      <c r="I446" s="6">
        <f t="shared" si="53"/>
        <v>2.04</v>
      </c>
      <c r="J446" s="6">
        <f t="shared" si="58"/>
        <v>3365376.811358091</v>
      </c>
      <c r="K446" s="18">
        <f t="shared" si="58"/>
        <v>0.15</v>
      </c>
      <c r="L446" s="35">
        <f>Data!BQ50</f>
        <v>3.0135410614190871E-3</v>
      </c>
      <c r="Q446" s="21">
        <v>0</v>
      </c>
      <c r="R446" s="21">
        <v>277.73566394700561</v>
      </c>
      <c r="S446" s="21">
        <v>1866.3937488283366</v>
      </c>
      <c r="T446" s="21">
        <v>3201.4953007273384</v>
      </c>
      <c r="U446" s="21">
        <v>4428.251752868131</v>
      </c>
      <c r="V446" s="21">
        <v>5519.2289545665126</v>
      </c>
      <c r="W446" s="21">
        <v>6453.6483479378385</v>
      </c>
      <c r="X446" s="21">
        <v>7295.9234742760491</v>
      </c>
      <c r="Y446" s="21">
        <v>8050.331343666775</v>
      </c>
      <c r="Z446" s="21">
        <v>2.1413773000108177E-5</v>
      </c>
      <c r="AA446" s="21">
        <v>39.90032063417388</v>
      </c>
      <c r="AB446" s="21">
        <v>263.70506935461322</v>
      </c>
      <c r="AC446" s="21">
        <v>437.76583359228562</v>
      </c>
      <c r="AD446" s="21">
        <v>575.59644543291893</v>
      </c>
      <c r="AE446" s="21">
        <v>682.73432240026818</v>
      </c>
      <c r="AF446" s="21">
        <v>764.31229778097224</v>
      </c>
      <c r="AG446" s="21">
        <v>830.63931652655276</v>
      </c>
      <c r="AH446" s="21">
        <v>884.78808114299591</v>
      </c>
      <c r="AI446" s="21">
        <v>2.867309338392342E-4</v>
      </c>
      <c r="AJ446" s="21">
        <v>256.53058590367436</v>
      </c>
      <c r="AK446" s="21">
        <v>1664.6234518212771</v>
      </c>
      <c r="AL446" s="21">
        <v>2660.1997059486325</v>
      </c>
      <c r="AM446" s="21">
        <v>3278.9984506663368</v>
      </c>
      <c r="AN446" s="21">
        <v>3622.5999900541619</v>
      </c>
      <c r="AO446" s="21">
        <v>3780.5116427579578</v>
      </c>
      <c r="AP446" s="21">
        <v>3826.3568875284091</v>
      </c>
      <c r="AQ446" s="21">
        <v>3797.0022744991466</v>
      </c>
    </row>
    <row r="447" spans="1:43" x14ac:dyDescent="0.25">
      <c r="A447" s="17" t="s">
        <v>292</v>
      </c>
      <c r="B447" s="8" t="s">
        <v>40</v>
      </c>
      <c r="C447" s="8" t="s">
        <v>330</v>
      </c>
      <c r="E447" s="8" t="str">
        <f t="shared" si="52"/>
        <v>FiFi-social.display.fifi</v>
      </c>
      <c r="F447" s="21">
        <f t="shared" si="59"/>
        <v>241297.1653229885</v>
      </c>
      <c r="G447" s="19">
        <f t="shared" si="59"/>
        <v>7.6437660299865655</v>
      </c>
      <c r="H447" s="18">
        <f t="shared" si="53"/>
        <v>4.2364184842433907E-3</v>
      </c>
      <c r="I447" s="6">
        <f t="shared" si="53"/>
        <v>2.04</v>
      </c>
      <c r="J447" s="6">
        <f t="shared" ref="J447:K462" si="60">J446</f>
        <v>3365376.811358091</v>
      </c>
      <c r="K447" s="18">
        <f t="shared" si="60"/>
        <v>0.15</v>
      </c>
      <c r="L447" s="35">
        <f>Data!BQ51</f>
        <v>3.1584228432180814E-3</v>
      </c>
      <c r="Q447" s="21">
        <v>0</v>
      </c>
      <c r="R447" s="21">
        <v>0</v>
      </c>
      <c r="S447" s="21">
        <v>0</v>
      </c>
      <c r="T447" s="21">
        <v>385.67950046425199</v>
      </c>
      <c r="U447" s="21">
        <v>1671.4156730831003</v>
      </c>
      <c r="V447" s="21">
        <v>2814.8384794503336</v>
      </c>
      <c r="W447" s="21">
        <v>3794.1860767098119</v>
      </c>
      <c r="X447" s="21">
        <v>4676.9539229804195</v>
      </c>
      <c r="Y447" s="21">
        <v>5467.6336777872339</v>
      </c>
      <c r="Z447" s="21">
        <v>2.2232995452395997E-6</v>
      </c>
      <c r="AA447" s="21">
        <v>4.1910532760064916</v>
      </c>
      <c r="AB447" s="21">
        <v>29.719678000299503</v>
      </c>
      <c r="AC447" s="21">
        <v>87.066800014602407</v>
      </c>
      <c r="AD447" s="21">
        <v>211.113051838519</v>
      </c>
      <c r="AE447" s="21">
        <v>307.53573437797456</v>
      </c>
      <c r="AF447" s="21">
        <v>380.95536405707577</v>
      </c>
      <c r="AG447" s="21">
        <v>440.64895411836312</v>
      </c>
      <c r="AH447" s="21">
        <v>489.38241523103119</v>
      </c>
      <c r="AI447" s="21">
        <v>3.4668538338309546E-5</v>
      </c>
      <c r="AJ447" s="21">
        <v>65.352278548444758</v>
      </c>
      <c r="AK447" s="21">
        <v>463.42734084648993</v>
      </c>
      <c r="AL447" s="21">
        <v>971.97772604990155</v>
      </c>
      <c r="AM447" s="21">
        <v>1620.5298261422311</v>
      </c>
      <c r="AN447" s="21">
        <v>1980.6531674181469</v>
      </c>
      <c r="AO447" s="21">
        <v>2146.1586115602954</v>
      </c>
      <c r="AP447" s="21">
        <v>2194.2097905632481</v>
      </c>
      <c r="AQ447" s="21">
        <v>2163.4446718928684</v>
      </c>
    </row>
    <row r="448" spans="1:43" x14ac:dyDescent="0.25">
      <c r="A448" s="17" t="s">
        <v>293</v>
      </c>
      <c r="B448" s="8" t="s">
        <v>40</v>
      </c>
      <c r="C448" s="8" t="s">
        <v>330</v>
      </c>
      <c r="E448" s="8" t="str">
        <f t="shared" si="52"/>
        <v>FiFi-social.display.fifi</v>
      </c>
      <c r="F448" s="21">
        <f t="shared" ref="F448:G462" si="61">F382</f>
        <v>285302.18935091398</v>
      </c>
      <c r="G448" s="19">
        <f t="shared" si="61"/>
        <v>7.1103422436825836</v>
      </c>
      <c r="H448" s="18">
        <f t="shared" si="53"/>
        <v>4.2364184842433907E-3</v>
      </c>
      <c r="I448" s="6">
        <f t="shared" si="53"/>
        <v>2.04</v>
      </c>
      <c r="J448" s="6">
        <f t="shared" si="60"/>
        <v>3365376.811358091</v>
      </c>
      <c r="K448" s="18">
        <f t="shared" si="60"/>
        <v>0.15</v>
      </c>
      <c r="L448" s="35">
        <f>Data!BQ52</f>
        <v>3.1584228432180814E-3</v>
      </c>
      <c r="Q448" s="21">
        <v>0</v>
      </c>
      <c r="R448" s="21">
        <v>0</v>
      </c>
      <c r="S448" s="21">
        <v>264.68730685895491</v>
      </c>
      <c r="T448" s="21">
        <v>1815.9860280225348</v>
      </c>
      <c r="U448" s="21">
        <v>3101.7216973911572</v>
      </c>
      <c r="V448" s="21">
        <v>4245.1470189807942</v>
      </c>
      <c r="W448" s="21">
        <v>5224.4925960082055</v>
      </c>
      <c r="X448" s="21">
        <v>6107.2610570893685</v>
      </c>
      <c r="Y448" s="21">
        <v>6897.9397155615243</v>
      </c>
      <c r="Z448" s="21">
        <v>3.9431391243954413E-7</v>
      </c>
      <c r="AA448" s="21">
        <v>0.74460392232075923</v>
      </c>
      <c r="AB448" s="21">
        <v>34.932032201474577</v>
      </c>
      <c r="AC448" s="21">
        <v>203.33396383304884</v>
      </c>
      <c r="AD448" s="21">
        <v>336.68615711152745</v>
      </c>
      <c r="AE448" s="21">
        <v>440.34261756704336</v>
      </c>
      <c r="AF448" s="21">
        <v>519.27009695489051</v>
      </c>
      <c r="AG448" s="21">
        <v>583.44193578791419</v>
      </c>
      <c r="AH448" s="21">
        <v>635.83134543637516</v>
      </c>
      <c r="AI448" s="21">
        <v>5.7195620125369182E-6</v>
      </c>
      <c r="AJ448" s="21">
        <v>10.800552996325642</v>
      </c>
      <c r="AK448" s="21">
        <v>242.00524974948809</v>
      </c>
      <c r="AL448" s="21">
        <v>1133.3930801172751</v>
      </c>
      <c r="AM448" s="21">
        <v>1781.9440663862624</v>
      </c>
      <c r="AN448" s="21">
        <v>2142.0658803958613</v>
      </c>
      <c r="AO448" s="21">
        <v>2307.5711407611925</v>
      </c>
      <c r="AP448" s="21">
        <v>2355.621502158876</v>
      </c>
      <c r="AQ448" s="21">
        <v>2324.8563740786121</v>
      </c>
    </row>
    <row r="449" spans="1:43" x14ac:dyDescent="0.25">
      <c r="A449" s="17" t="s">
        <v>294</v>
      </c>
      <c r="B449" s="8" t="s">
        <v>40</v>
      </c>
      <c r="C449" s="8" t="s">
        <v>330</v>
      </c>
      <c r="E449" s="8" t="str">
        <f t="shared" si="52"/>
        <v>FiFi-social.display.fifi</v>
      </c>
      <c r="F449" s="21">
        <f t="shared" si="61"/>
        <v>415829.06386048801</v>
      </c>
      <c r="G449" s="19">
        <f t="shared" si="61"/>
        <v>6.129014958880469</v>
      </c>
      <c r="H449" s="18">
        <f t="shared" si="53"/>
        <v>4.2364184842433907E-3</v>
      </c>
      <c r="I449" s="6">
        <f t="shared" si="53"/>
        <v>2.04</v>
      </c>
      <c r="J449" s="6">
        <f t="shared" si="60"/>
        <v>3365376.811358091</v>
      </c>
      <c r="K449" s="18">
        <f t="shared" si="60"/>
        <v>0.15</v>
      </c>
      <c r="L449" s="35">
        <f>Data!BQ53</f>
        <v>3.1584228432180814E-3</v>
      </c>
      <c r="Q449" s="21">
        <v>0</v>
      </c>
      <c r="R449" s="21">
        <v>936.82155649995138</v>
      </c>
      <c r="S449" s="21">
        <v>2690.6442265699307</v>
      </c>
      <c r="T449" s="21">
        <v>4089.9451392840006</v>
      </c>
      <c r="U449" s="21">
        <v>5375.6800085650775</v>
      </c>
      <c r="V449" s="21">
        <v>6519.1093289569226</v>
      </c>
      <c r="W449" s="21">
        <v>7498.4516941377669</v>
      </c>
      <c r="X449" s="21">
        <v>8381.2211326695942</v>
      </c>
      <c r="Y449" s="21">
        <v>9171.8980481446051</v>
      </c>
      <c r="Z449" s="21">
        <v>8.6207063001013676E-8</v>
      </c>
      <c r="AA449" s="21">
        <v>148.76616211694599</v>
      </c>
      <c r="AB449" s="21">
        <v>399.96797548887241</v>
      </c>
      <c r="AC449" s="21">
        <v>595.33773151529704</v>
      </c>
      <c r="AD449" s="21">
        <v>750.04086716278891</v>
      </c>
      <c r="AE449" s="21">
        <v>870.29413391429478</v>
      </c>
      <c r="AF449" s="21">
        <v>961.85840716527889</v>
      </c>
      <c r="AG449" s="21">
        <v>1036.3048722531046</v>
      </c>
      <c r="AH449" s="21">
        <v>1097.0822296972888</v>
      </c>
      <c r="AI449" s="21">
        <v>1.0778633325365025E-6</v>
      </c>
      <c r="AJ449" s="21">
        <v>923.23011079964658</v>
      </c>
      <c r="AK449" s="21">
        <v>2310.2315713127191</v>
      </c>
      <c r="AL449" s="21">
        <v>3353.6759392841682</v>
      </c>
      <c r="AM449" s="21">
        <v>4002.2238484442441</v>
      </c>
      <c r="AN449" s="21">
        <v>4362.3440324318135</v>
      </c>
      <c r="AO449" s="21">
        <v>4527.8472201777431</v>
      </c>
      <c r="AP449" s="21">
        <v>4575.8961178903901</v>
      </c>
      <c r="AQ449" s="21">
        <v>4545.130081606103</v>
      </c>
    </row>
    <row r="450" spans="1:43" x14ac:dyDescent="0.25">
      <c r="A450" s="17" t="s">
        <v>295</v>
      </c>
      <c r="B450" s="8" t="s">
        <v>40</v>
      </c>
      <c r="C450" s="8" t="s">
        <v>330</v>
      </c>
      <c r="E450" s="8" t="str">
        <f t="shared" si="52"/>
        <v>FiFi-social.display.fifi</v>
      </c>
      <c r="F450" s="21">
        <f t="shared" si="61"/>
        <v>393432.46859552251</v>
      </c>
      <c r="G450" s="19">
        <f t="shared" si="61"/>
        <v>6.2941960634324765</v>
      </c>
      <c r="H450" s="18">
        <f t="shared" si="53"/>
        <v>4.2364184842433907E-3</v>
      </c>
      <c r="I450" s="6">
        <f t="shared" si="53"/>
        <v>2.04</v>
      </c>
      <c r="J450" s="6">
        <f t="shared" si="60"/>
        <v>3365376.811358091</v>
      </c>
      <c r="K450" s="18">
        <f t="shared" si="60"/>
        <v>0.15</v>
      </c>
      <c r="L450" s="35">
        <f>Data!BQ54</f>
        <v>3.1584228432180814E-3</v>
      </c>
      <c r="Q450" s="21">
        <v>0</v>
      </c>
      <c r="R450" s="21">
        <v>491.32122818119177</v>
      </c>
      <c r="S450" s="21">
        <v>2020.9815358232634</v>
      </c>
      <c r="T450" s="21">
        <v>3420.2717030418421</v>
      </c>
      <c r="U450" s="21">
        <v>4706.0068079460543</v>
      </c>
      <c r="V450" s="21">
        <v>5849.4349507038778</v>
      </c>
      <c r="W450" s="21">
        <v>6828.77826176291</v>
      </c>
      <c r="X450" s="21">
        <v>7711.5474124387501</v>
      </c>
      <c r="Y450" s="21">
        <v>8502.2248412206554</v>
      </c>
      <c r="Z450" s="21">
        <v>1.2234674556272538E-8</v>
      </c>
      <c r="AA450" s="21">
        <v>96.212049745526812</v>
      </c>
      <c r="AB450" s="21">
        <v>340.82152447966121</v>
      </c>
      <c r="AC450" s="21">
        <v>531.06353722398239</v>
      </c>
      <c r="AD450" s="21">
        <v>681.70677468043425</v>
      </c>
      <c r="AE450" s="21">
        <v>798.80416360116271</v>
      </c>
      <c r="AF450" s="21">
        <v>887.96553089574184</v>
      </c>
      <c r="AG450" s="21">
        <v>960.45827240079473</v>
      </c>
      <c r="AH450" s="21">
        <v>1019.6406513778005</v>
      </c>
      <c r="AI450" s="21">
        <v>1.5709517847611489E-7</v>
      </c>
      <c r="AJ450" s="21">
        <v>744.05688153545975</v>
      </c>
      <c r="AK450" s="21">
        <v>2355.2213595111325</v>
      </c>
      <c r="AL450" s="21">
        <v>3398.6690688306994</v>
      </c>
      <c r="AM450" s="21">
        <v>4047.2172311759787</v>
      </c>
      <c r="AN450" s="21">
        <v>4407.3382941596183</v>
      </c>
      <c r="AO450" s="21">
        <v>4572.8412022536131</v>
      </c>
      <c r="AP450" s="21">
        <v>4620.8904491231797</v>
      </c>
      <c r="AQ450" s="21">
        <v>4590.1242337758176</v>
      </c>
    </row>
    <row r="451" spans="1:43" x14ac:dyDescent="0.25">
      <c r="A451" s="17" t="s">
        <v>296</v>
      </c>
      <c r="B451" s="8" t="s">
        <v>40</v>
      </c>
      <c r="C451" s="8" t="s">
        <v>330</v>
      </c>
      <c r="E451" s="8" t="str">
        <f t="shared" si="52"/>
        <v>FiFi-social.display.fifi</v>
      </c>
      <c r="F451" s="21">
        <f t="shared" si="61"/>
        <v>228081.015200244</v>
      </c>
      <c r="G451" s="19">
        <f t="shared" si="61"/>
        <v>7.9971814637423746</v>
      </c>
      <c r="H451" s="18">
        <f t="shared" si="53"/>
        <v>4.2364184842433907E-3</v>
      </c>
      <c r="I451" s="6">
        <f t="shared" si="53"/>
        <v>2.04</v>
      </c>
      <c r="J451" s="6">
        <f t="shared" si="60"/>
        <v>3365376.811358091</v>
      </c>
      <c r="K451" s="18">
        <f t="shared" si="60"/>
        <v>0.15</v>
      </c>
      <c r="L451" s="35">
        <f>Data!BQ55</f>
        <v>3.7379499704140603E-3</v>
      </c>
      <c r="Q451" s="21">
        <v>0</v>
      </c>
      <c r="R451" s="21">
        <v>0</v>
      </c>
      <c r="S451" s="21">
        <v>0</v>
      </c>
      <c r="T451" s="21">
        <v>0</v>
      </c>
      <c r="U451" s="21">
        <v>0</v>
      </c>
      <c r="V451" s="21">
        <v>1011.5680114966661</v>
      </c>
      <c r="W451" s="21">
        <v>2170.6156921183929</v>
      </c>
      <c r="X451" s="21">
        <v>3215.3582928640517</v>
      </c>
      <c r="Y451" s="21">
        <v>4151.1186798608887</v>
      </c>
      <c r="Z451" s="21">
        <v>1.0638454358348283E-9</v>
      </c>
      <c r="AA451" s="21">
        <v>8.579293673592792</v>
      </c>
      <c r="AB451" s="21">
        <v>32.593875351384412</v>
      </c>
      <c r="AC451" s="21">
        <v>54.033978809162967</v>
      </c>
      <c r="AD451" s="21">
        <v>73.299862525538671</v>
      </c>
      <c r="AE451" s="21">
        <v>157.78750460878479</v>
      </c>
      <c r="AF451" s="21">
        <v>240.8389918670749</v>
      </c>
      <c r="AG451" s="21">
        <v>308.36351473982683</v>
      </c>
      <c r="AH451" s="21">
        <v>363.49022748049703</v>
      </c>
      <c r="AI451" s="21">
        <v>1.7355840599480245E-8</v>
      </c>
      <c r="AJ451" s="21">
        <v>139.96474341045536</v>
      </c>
      <c r="AK451" s="21">
        <v>531.74463701490663</v>
      </c>
      <c r="AL451" s="21">
        <v>881.52384883956825</v>
      </c>
      <c r="AM451" s="21">
        <v>1195.8322958435688</v>
      </c>
      <c r="AN451" s="21">
        <v>1562.6168149211117</v>
      </c>
      <c r="AO451" s="21">
        <v>1758.4918757533824</v>
      </c>
      <c r="AP451" s="21">
        <v>1815.3612348464039</v>
      </c>
      <c r="AQ451" s="21">
        <v>1778.9518314345132</v>
      </c>
    </row>
    <row r="452" spans="1:43" x14ac:dyDescent="0.25">
      <c r="A452" s="17" t="s">
        <v>297</v>
      </c>
      <c r="B452" s="8" t="s">
        <v>40</v>
      </c>
      <c r="C452" s="8" t="s">
        <v>330</v>
      </c>
      <c r="E452" s="8" t="str">
        <f t="shared" si="52"/>
        <v>FiFi-social.display.fifi</v>
      </c>
      <c r="F452" s="21">
        <f t="shared" si="61"/>
        <v>317634.99002545653</v>
      </c>
      <c r="G452" s="19">
        <f t="shared" si="61"/>
        <v>6.7548152855074779</v>
      </c>
      <c r="H452" s="18">
        <f t="shared" si="53"/>
        <v>4.2364184842433907E-3</v>
      </c>
      <c r="I452" s="6">
        <f t="shared" si="53"/>
        <v>2.04</v>
      </c>
      <c r="J452" s="6">
        <f t="shared" si="60"/>
        <v>3365376.811358091</v>
      </c>
      <c r="K452" s="18">
        <f t="shared" si="60"/>
        <v>0.15</v>
      </c>
      <c r="L452" s="35">
        <f>Data!BQ56</f>
        <v>3.7379499704140603E-3</v>
      </c>
      <c r="Q452" s="21">
        <v>0</v>
      </c>
      <c r="R452" s="21">
        <v>0</v>
      </c>
      <c r="S452" s="21">
        <v>0</v>
      </c>
      <c r="T452" s="21">
        <v>794.56032453883233</v>
      </c>
      <c r="U452" s="21">
        <v>2544.4589563430854</v>
      </c>
      <c r="V452" s="21">
        <v>3948.9331583814542</v>
      </c>
      <c r="W452" s="21">
        <v>5107.9766901366283</v>
      </c>
      <c r="X452" s="21">
        <v>6152.7205534931509</v>
      </c>
      <c r="Y452" s="21">
        <v>7088.4786889931011</v>
      </c>
      <c r="Z452" s="21">
        <v>2.2230045555056452E-10</v>
      </c>
      <c r="AA452" s="21">
        <v>1.798981702476953</v>
      </c>
      <c r="AB452" s="21">
        <v>6.9084280791447519</v>
      </c>
      <c r="AC452" s="21">
        <v>93.222636300656404</v>
      </c>
      <c r="AD452" s="21">
        <v>259.3498694412915</v>
      </c>
      <c r="AE452" s="21">
        <v>388.48258323355026</v>
      </c>
      <c r="AF452" s="21">
        <v>486.80882978796461</v>
      </c>
      <c r="AG452" s="21">
        <v>566.75263863272835</v>
      </c>
      <c r="AH452" s="21">
        <v>632.01826209225112</v>
      </c>
      <c r="AI452" s="21">
        <v>3.0632609708615872E-9</v>
      </c>
      <c r="AJ452" s="21">
        <v>24.789649768568761</v>
      </c>
      <c r="AK452" s="21">
        <v>95.196917399185523</v>
      </c>
      <c r="AL452" s="21">
        <v>490.0311202846832</v>
      </c>
      <c r="AM452" s="21">
        <v>1029.3363869455802</v>
      </c>
      <c r="AN452" s="21">
        <v>1404.2881480325555</v>
      </c>
      <c r="AO452" s="21">
        <v>1600.1629079897448</v>
      </c>
      <c r="AP452" s="21">
        <v>1657.0305950444708</v>
      </c>
      <c r="AQ452" s="21">
        <v>1620.6212107081419</v>
      </c>
    </row>
    <row r="453" spans="1:43" x14ac:dyDescent="0.25">
      <c r="A453" s="17" t="s">
        <v>298</v>
      </c>
      <c r="B453" s="8" t="s">
        <v>40</v>
      </c>
      <c r="C453" s="8" t="s">
        <v>330</v>
      </c>
      <c r="E453" s="8" t="str">
        <f t="shared" si="52"/>
        <v>FiFi-social.display.fifi</v>
      </c>
      <c r="F453" s="21">
        <f t="shared" si="61"/>
        <v>322486.62248072354</v>
      </c>
      <c r="G453" s="19">
        <f t="shared" si="61"/>
        <v>6.9739033911176911</v>
      </c>
      <c r="H453" s="18">
        <f t="shared" si="53"/>
        <v>4.2364184842433907E-3</v>
      </c>
      <c r="I453" s="6">
        <f t="shared" si="53"/>
        <v>2.04</v>
      </c>
      <c r="J453" s="6">
        <f t="shared" si="60"/>
        <v>3365376.811358091</v>
      </c>
      <c r="K453" s="18">
        <f t="shared" si="60"/>
        <v>0.15</v>
      </c>
      <c r="L453" s="35">
        <f>Data!BQ57</f>
        <v>3.7379499704140603E-3</v>
      </c>
      <c r="Q453" s="21">
        <v>0</v>
      </c>
      <c r="R453" s="21">
        <v>0</v>
      </c>
      <c r="S453" s="21">
        <v>0</v>
      </c>
      <c r="T453" s="21">
        <v>1359.903914919897</v>
      </c>
      <c r="U453" s="21">
        <v>2881.5546637176908</v>
      </c>
      <c r="V453" s="21">
        <v>4234.7814086250728</v>
      </c>
      <c r="W453" s="21">
        <v>5393.8245366353322</v>
      </c>
      <c r="X453" s="21">
        <v>6438.5685228622106</v>
      </c>
      <c r="Y453" s="21">
        <v>7374.3264392588462</v>
      </c>
      <c r="Z453" s="21">
        <v>3.3824053370698859E-11</v>
      </c>
      <c r="AA453" s="21">
        <v>0.27412475964554683</v>
      </c>
      <c r="AB453" s="21">
        <v>1.0543952452919771</v>
      </c>
      <c r="AC453" s="21">
        <v>153.12160455667021</v>
      </c>
      <c r="AD453" s="21">
        <v>314.02981432113228</v>
      </c>
      <c r="AE453" s="21">
        <v>439.10581029635949</v>
      </c>
      <c r="AF453" s="21">
        <v>534.34300580921683</v>
      </c>
      <c r="AG453" s="21">
        <v>611.77533796078865</v>
      </c>
      <c r="AH453" s="21">
        <v>674.99056893581292</v>
      </c>
      <c r="AI453" s="21">
        <v>4.8120678822665557E-10</v>
      </c>
      <c r="AJ453" s="21">
        <v>3.8999079653980582</v>
      </c>
      <c r="AK453" s="21">
        <v>15.000631176508984</v>
      </c>
      <c r="AL453" s="21">
        <v>818.52085071323745</v>
      </c>
      <c r="AM453" s="21">
        <v>1586.0730537749637</v>
      </c>
      <c r="AN453" s="21">
        <v>2012.2728503248636</v>
      </c>
      <c r="AO453" s="21">
        <v>2208.1467238398191</v>
      </c>
      <c r="AP453" s="21">
        <v>2265.0141693118976</v>
      </c>
      <c r="AQ453" s="21">
        <v>2228.6043567959605</v>
      </c>
    </row>
    <row r="454" spans="1:43" x14ac:dyDescent="0.25">
      <c r="A454" s="17" t="s">
        <v>299</v>
      </c>
      <c r="B454" s="8" t="s">
        <v>40</v>
      </c>
      <c r="C454" s="8" t="s">
        <v>330</v>
      </c>
      <c r="E454" s="8" t="str">
        <f t="shared" si="52"/>
        <v>FiFi-social.display.fifi</v>
      </c>
      <c r="F454" s="21">
        <f t="shared" si="61"/>
        <v>401386.27962260752</v>
      </c>
      <c r="G454" s="19">
        <f t="shared" si="61"/>
        <v>6.2238891290728731</v>
      </c>
      <c r="H454" s="18">
        <f t="shared" si="53"/>
        <v>4.2364184842433907E-3</v>
      </c>
      <c r="I454" s="6">
        <f t="shared" si="53"/>
        <v>2.04</v>
      </c>
      <c r="J454" s="6">
        <f t="shared" si="60"/>
        <v>3365376.811358091</v>
      </c>
      <c r="K454" s="18">
        <f t="shared" si="60"/>
        <v>0.15</v>
      </c>
      <c r="L454" s="35">
        <f>Data!BQ58</f>
        <v>3.7379499704140603E-3</v>
      </c>
      <c r="Q454" s="21">
        <v>0</v>
      </c>
      <c r="R454" s="21">
        <v>0</v>
      </c>
      <c r="S454" s="21">
        <v>867.5722380182292</v>
      </c>
      <c r="T454" s="21">
        <v>2592.9746426150764</v>
      </c>
      <c r="U454" s="21">
        <v>4114.6249575596285</v>
      </c>
      <c r="V454" s="21">
        <v>5467.8538708463475</v>
      </c>
      <c r="W454" s="21">
        <v>6626.8952572096414</v>
      </c>
      <c r="X454" s="21">
        <v>7671.6397734661914</v>
      </c>
      <c r="Y454" s="21">
        <v>8607.3967447100567</v>
      </c>
      <c r="Z454" s="21">
        <v>6.2299641437215354E-12</v>
      </c>
      <c r="AA454" s="21">
        <v>5.1183193576376865E-2</v>
      </c>
      <c r="AB454" s="21">
        <v>113.504695496149</v>
      </c>
      <c r="AC454" s="21">
        <v>341.19301811752905</v>
      </c>
      <c r="AD454" s="21">
        <v>521.49142169253219</v>
      </c>
      <c r="AE454" s="21">
        <v>661.63989271686262</v>
      </c>
      <c r="AF454" s="21">
        <v>768.35348855808263</v>
      </c>
      <c r="AG454" s="21">
        <v>855.11683904282859</v>
      </c>
      <c r="AH454" s="21">
        <v>925.94975336620769</v>
      </c>
      <c r="AI454" s="21">
        <v>7.91001964615894E-11</v>
      </c>
      <c r="AJ454" s="21">
        <v>0.64985938506613872</v>
      </c>
      <c r="AK454" s="21">
        <v>573.56666839207605</v>
      </c>
      <c r="AL454" s="21">
        <v>1739.0622907945194</v>
      </c>
      <c r="AM454" s="21">
        <v>2506.6128148092657</v>
      </c>
      <c r="AN454" s="21">
        <v>2932.811733862156</v>
      </c>
      <c r="AO454" s="21">
        <v>3128.6844692229706</v>
      </c>
      <c r="AP454" s="21">
        <v>3185.5511196896787</v>
      </c>
      <c r="AQ454" s="21">
        <v>3149.1408075389845</v>
      </c>
    </row>
    <row r="455" spans="1:43" x14ac:dyDescent="0.25">
      <c r="A455" s="17" t="s">
        <v>300</v>
      </c>
      <c r="B455" s="8" t="s">
        <v>40</v>
      </c>
      <c r="C455" s="8" t="s">
        <v>330</v>
      </c>
      <c r="E455" s="8" t="str">
        <f t="shared" si="52"/>
        <v>FiFi-social.display.fifi</v>
      </c>
      <c r="F455" s="21">
        <f t="shared" si="61"/>
        <v>309588.89609523199</v>
      </c>
      <c r="G455" s="19">
        <f t="shared" si="61"/>
        <v>6.9990429098927924</v>
      </c>
      <c r="H455" s="18">
        <f t="shared" si="53"/>
        <v>4.2364184842433907E-3</v>
      </c>
      <c r="I455" s="6">
        <f t="shared" si="53"/>
        <v>2.04</v>
      </c>
      <c r="J455" s="6">
        <f t="shared" si="60"/>
        <v>3365376.811358091</v>
      </c>
      <c r="K455" s="18">
        <f t="shared" si="60"/>
        <v>0.15</v>
      </c>
      <c r="L455" s="35">
        <f>Data!BQ59</f>
        <v>3.2163755559376796E-3</v>
      </c>
      <c r="Q455" s="21">
        <v>0</v>
      </c>
      <c r="R455" s="21">
        <v>0</v>
      </c>
      <c r="S455" s="21">
        <v>721.99906371939687</v>
      </c>
      <c r="T455" s="21">
        <v>2146.9428412080747</v>
      </c>
      <c r="U455" s="21">
        <v>3456.269886026033</v>
      </c>
      <c r="V455" s="21">
        <v>4620.6760121445104</v>
      </c>
      <c r="W455" s="21">
        <v>5617.9908123920932</v>
      </c>
      <c r="X455" s="21">
        <v>6516.9569878525399</v>
      </c>
      <c r="Y455" s="21">
        <v>7322.1432834788102</v>
      </c>
      <c r="Z455" s="21">
        <v>7.2805546143769737E-13</v>
      </c>
      <c r="AA455" s="21">
        <v>5.9217088050209999E-3</v>
      </c>
      <c r="AB455" s="21">
        <v>97.276669815825969</v>
      </c>
      <c r="AC455" s="21">
        <v>271.49649871078401</v>
      </c>
      <c r="AD455" s="21">
        <v>409.45495017241586</v>
      </c>
      <c r="AE455" s="21">
        <v>516.69199761558116</v>
      </c>
      <c r="AF455" s="21">
        <v>598.34574937164302</v>
      </c>
      <c r="AG455" s="21">
        <v>664.73423567893633</v>
      </c>
      <c r="AH455" s="21">
        <v>718.93326612780936</v>
      </c>
      <c r="AI455" s="21">
        <v>1.0395210487383851E-11</v>
      </c>
      <c r="AJ455" s="21">
        <v>8.4550439813513178E-2</v>
      </c>
      <c r="AK455" s="21">
        <v>666.92185207237867</v>
      </c>
      <c r="AL455" s="21">
        <v>1729.4970732912834</v>
      </c>
      <c r="AM455" s="21">
        <v>2389.9473564604646</v>
      </c>
      <c r="AN455" s="21">
        <v>2756.6768913752294</v>
      </c>
      <c r="AO455" s="21">
        <v>2925.2182402082462</v>
      </c>
      <c r="AP455" s="21">
        <v>2974.1500280984546</v>
      </c>
      <c r="AQ455" s="21">
        <v>2942.8200656361296</v>
      </c>
    </row>
    <row r="456" spans="1:43" x14ac:dyDescent="0.25">
      <c r="A456" s="17" t="s">
        <v>301</v>
      </c>
      <c r="B456" s="8" t="s">
        <v>40</v>
      </c>
      <c r="C456" s="8" t="s">
        <v>330</v>
      </c>
      <c r="E456" s="8" t="str">
        <f t="shared" si="52"/>
        <v>FiFi-social.display.fifi</v>
      </c>
      <c r="F456" s="21">
        <f t="shared" si="61"/>
        <v>309968.77520157403</v>
      </c>
      <c r="G456" s="19">
        <f t="shared" si="61"/>
        <v>6.9767010399881384</v>
      </c>
      <c r="H456" s="18">
        <f t="shared" si="53"/>
        <v>4.2364184842433907E-3</v>
      </c>
      <c r="I456" s="6">
        <f t="shared" si="53"/>
        <v>2.04</v>
      </c>
      <c r="J456" s="6">
        <f t="shared" si="60"/>
        <v>3365376.811358091</v>
      </c>
      <c r="K456" s="18">
        <f t="shared" si="60"/>
        <v>0.15</v>
      </c>
      <c r="L456" s="35">
        <f>Data!BQ60</f>
        <v>3.2163755559376796E-3</v>
      </c>
      <c r="Q456" s="21">
        <v>0</v>
      </c>
      <c r="R456" s="21">
        <v>0</v>
      </c>
      <c r="S456" s="21">
        <v>687.70583887854332</v>
      </c>
      <c r="T456" s="21">
        <v>2112.6490660936311</v>
      </c>
      <c r="U456" s="21">
        <v>3421.9761229777791</v>
      </c>
      <c r="V456" s="21">
        <v>4586.382188789973</v>
      </c>
      <c r="W456" s="21">
        <v>5583.6970374756938</v>
      </c>
      <c r="X456" s="21">
        <v>6482.6631981951205</v>
      </c>
      <c r="Y456" s="21">
        <v>7287.8495201076848</v>
      </c>
      <c r="Z456" s="21">
        <v>1.4578976346182687E-13</v>
      </c>
      <c r="AA456" s="21">
        <v>8.8934795661546194E-4</v>
      </c>
      <c r="AB456" s="21">
        <v>94.997492006925583</v>
      </c>
      <c r="AC456" s="21">
        <v>269.77519826120817</v>
      </c>
      <c r="AD456" s="21">
        <v>408.17544398532971</v>
      </c>
      <c r="AE456" s="21">
        <v>515.75590100512215</v>
      </c>
      <c r="AF456" s="21">
        <v>597.67114028536571</v>
      </c>
      <c r="AG456" s="21">
        <v>664.272226360378</v>
      </c>
      <c r="AH456" s="21">
        <v>718.64482295612197</v>
      </c>
      <c r="AI456" s="21">
        <v>2.0749484525020546E-12</v>
      </c>
      <c r="AJ456" s="21">
        <v>1.2657618220214054E-2</v>
      </c>
      <c r="AK456" s="21">
        <v>664.34312773466127</v>
      </c>
      <c r="AL456" s="21">
        <v>1726.918382701203</v>
      </c>
      <c r="AM456" s="21">
        <v>2387.3686879043639</v>
      </c>
      <c r="AN456" s="21">
        <v>2754.0982622918355</v>
      </c>
      <c r="AO456" s="21">
        <v>2922.6396091639153</v>
      </c>
      <c r="AP456" s="21">
        <v>2971.5714160715988</v>
      </c>
      <c r="AQ456" s="21">
        <v>2940.2414506404539</v>
      </c>
    </row>
    <row r="457" spans="1:43" x14ac:dyDescent="0.25">
      <c r="A457" s="17" t="s">
        <v>272</v>
      </c>
      <c r="B457" s="8" t="s">
        <v>40</v>
      </c>
      <c r="C457" s="8" t="s">
        <v>330</v>
      </c>
      <c r="E457" s="8" t="str">
        <f t="shared" si="52"/>
        <v>FiFi-social.display.fifi</v>
      </c>
      <c r="F457" s="21">
        <f t="shared" si="61"/>
        <v>454180.53004536044</v>
      </c>
      <c r="G457" s="19">
        <f t="shared" si="61"/>
        <v>6.0080329106190753</v>
      </c>
      <c r="H457" s="18">
        <f t="shared" si="53"/>
        <v>4.2364184842433907E-3</v>
      </c>
      <c r="I457" s="6">
        <f t="shared" si="53"/>
        <v>2.04</v>
      </c>
      <c r="J457" s="6">
        <f t="shared" si="60"/>
        <v>3365376.811358091</v>
      </c>
      <c r="K457" s="18">
        <f t="shared" si="60"/>
        <v>0.15</v>
      </c>
      <c r="L457" s="35">
        <f>Data!BQ61</f>
        <v>3.2163755559376796E-3</v>
      </c>
      <c r="Q457" s="21">
        <v>0</v>
      </c>
      <c r="R457" s="21">
        <v>1497.3213009136391</v>
      </c>
      <c r="S457" s="21">
        <v>3208.0159973014529</v>
      </c>
      <c r="T457" s="21">
        <v>4632.9996657443662</v>
      </c>
      <c r="U457" s="21">
        <v>5942.3258358486619</v>
      </c>
      <c r="V457" s="21">
        <v>7106.7363337473853</v>
      </c>
      <c r="W457" s="21">
        <v>8104.0476225716347</v>
      </c>
      <c r="X457" s="21">
        <v>9003.0148666519544</v>
      </c>
      <c r="Y457" s="21">
        <v>9808.1992567074867</v>
      </c>
      <c r="Z457" s="21">
        <v>0</v>
      </c>
      <c r="AA457" s="21">
        <v>248.57106303216742</v>
      </c>
      <c r="AB457" s="21">
        <v>509.53318291424853</v>
      </c>
      <c r="AC457" s="21">
        <v>712.49506696585024</v>
      </c>
      <c r="AD457" s="21">
        <v>873.20909440462071</v>
      </c>
      <c r="AE457" s="21">
        <v>998.1348234200517</v>
      </c>
      <c r="AF457" s="21">
        <v>1093.2567136478722</v>
      </c>
      <c r="AG457" s="21">
        <v>1170.5957738796842</v>
      </c>
      <c r="AH457" s="21">
        <v>1233.7345762570435</v>
      </c>
      <c r="AI457" s="21">
        <v>0</v>
      </c>
      <c r="AJ457" s="21">
        <v>1549.2618788290149</v>
      </c>
      <c r="AK457" s="21">
        <v>3037.0199519811872</v>
      </c>
      <c r="AL457" s="21">
        <v>4099.615708664156</v>
      </c>
      <c r="AM457" s="21">
        <v>4760.0628773024109</v>
      </c>
      <c r="AN457" s="21">
        <v>5126.7904776715786</v>
      </c>
      <c r="AO457" s="21">
        <v>5295.3299007457726</v>
      </c>
      <c r="AP457" s="21">
        <v>5344.2601197295717</v>
      </c>
      <c r="AQ457" s="21">
        <v>5312.9293350193475</v>
      </c>
    </row>
    <row r="458" spans="1:43" x14ac:dyDescent="0.25">
      <c r="A458" s="17" t="s">
        <v>273</v>
      </c>
      <c r="B458" s="8" t="s">
        <v>40</v>
      </c>
      <c r="C458" s="8" t="s">
        <v>330</v>
      </c>
      <c r="E458" s="8" t="str">
        <f t="shared" si="52"/>
        <v>FiFi-social.display.fifi</v>
      </c>
      <c r="F458" s="21">
        <f t="shared" si="61"/>
        <v>455011.73547455797</v>
      </c>
      <c r="G458" s="19">
        <f t="shared" si="61"/>
        <v>6.0449284141776669</v>
      </c>
      <c r="H458" s="18">
        <f t="shared" si="53"/>
        <v>4.2364184842433907E-3</v>
      </c>
      <c r="I458" s="6">
        <f t="shared" si="53"/>
        <v>2.04</v>
      </c>
      <c r="J458" s="6">
        <f t="shared" si="60"/>
        <v>3365376.811358091</v>
      </c>
      <c r="K458" s="18">
        <f t="shared" si="60"/>
        <v>0.15</v>
      </c>
      <c r="L458" s="35">
        <f>Data!BQ62</f>
        <v>3.2163755559376796E-3</v>
      </c>
      <c r="Q458" s="21">
        <v>0</v>
      </c>
      <c r="R458" s="21">
        <v>1358.784310157916</v>
      </c>
      <c r="S458" s="21">
        <v>2916.509531575311</v>
      </c>
      <c r="T458" s="21">
        <v>4341.488522467188</v>
      </c>
      <c r="U458" s="21">
        <v>5650.8147951390429</v>
      </c>
      <c r="V458" s="21">
        <v>6815.2247804096369</v>
      </c>
      <c r="W458" s="21">
        <v>7812.5364809779076</v>
      </c>
      <c r="X458" s="21">
        <v>8711.5035997535269</v>
      </c>
      <c r="Y458" s="21">
        <v>9516.6882132533101</v>
      </c>
      <c r="Z458" s="21">
        <v>0</v>
      </c>
      <c r="AA458" s="21">
        <v>262.31896706036014</v>
      </c>
      <c r="AB458" s="21">
        <v>521.68827747896842</v>
      </c>
      <c r="AC458" s="21">
        <v>723.41154313686502</v>
      </c>
      <c r="AD458" s="21">
        <v>883.14463383074042</v>
      </c>
      <c r="AE458" s="21">
        <v>1007.3078796260269</v>
      </c>
      <c r="AF458" s="21">
        <v>1101.8491737402278</v>
      </c>
      <c r="AG458" s="21">
        <v>1178.7161899985006</v>
      </c>
      <c r="AH458" s="21">
        <v>1241.4696141121885</v>
      </c>
      <c r="AI458" s="21">
        <v>0</v>
      </c>
      <c r="AJ458" s="21">
        <v>1876.0424200663333</v>
      </c>
      <c r="AK458" s="21">
        <v>3516.7697838517684</v>
      </c>
      <c r="AL458" s="21">
        <v>4579.3723017271941</v>
      </c>
      <c r="AM458" s="21">
        <v>5239.8192302397829</v>
      </c>
      <c r="AN458" s="21">
        <v>5606.5474272782722</v>
      </c>
      <c r="AO458" s="21">
        <v>5775.0862511222858</v>
      </c>
      <c r="AP458" s="21">
        <v>5824.0165781597534</v>
      </c>
      <c r="AQ458" s="21">
        <v>5792.6854759439902</v>
      </c>
    </row>
    <row r="459" spans="1:43" x14ac:dyDescent="0.25">
      <c r="A459" s="17" t="s">
        <v>274</v>
      </c>
      <c r="B459" s="8" t="s">
        <v>40</v>
      </c>
      <c r="C459" s="8" t="s">
        <v>330</v>
      </c>
      <c r="E459" s="8" t="str">
        <f t="shared" si="52"/>
        <v>FiFi-social.display.fifi</v>
      </c>
      <c r="F459" s="21">
        <f t="shared" si="61"/>
        <v>290055.894256228</v>
      </c>
      <c r="G459" s="19">
        <f t="shared" si="61"/>
        <v>7.3475859223576458</v>
      </c>
      <c r="H459" s="18">
        <f t="shared" si="53"/>
        <v>4.2364184842433907E-3</v>
      </c>
      <c r="I459" s="6">
        <f t="shared" si="53"/>
        <v>2.04</v>
      </c>
      <c r="J459" s="6">
        <f t="shared" si="60"/>
        <v>3365376.811358091</v>
      </c>
      <c r="K459" s="18">
        <f t="shared" si="60"/>
        <v>0.15</v>
      </c>
      <c r="L459" s="35">
        <f>Data!BQ63</f>
        <v>3.2163755559376796E-3</v>
      </c>
      <c r="Q459" s="21">
        <v>0</v>
      </c>
      <c r="R459" s="21">
        <v>0</v>
      </c>
      <c r="S459" s="21">
        <v>142.37217806446318</v>
      </c>
      <c r="T459" s="21">
        <v>1567.3066547840044</v>
      </c>
      <c r="U459" s="21">
        <v>2876.6339035456876</v>
      </c>
      <c r="V459" s="21">
        <v>4041.0390103624322</v>
      </c>
      <c r="W459" s="21">
        <v>5038.3546293153686</v>
      </c>
      <c r="X459" s="21">
        <v>5937.3205556219164</v>
      </c>
      <c r="Y459" s="21">
        <v>6742.5072955412325</v>
      </c>
      <c r="Z459" s="21">
        <v>0</v>
      </c>
      <c r="AA459" s="21">
        <v>26.668666914148563</v>
      </c>
      <c r="AB459" s="21">
        <v>72.12754736241645</v>
      </c>
      <c r="AC459" s="21">
        <v>238.08272529207406</v>
      </c>
      <c r="AD459" s="21">
        <v>369.49694382924798</v>
      </c>
      <c r="AE459" s="21">
        <v>471.64704028830403</v>
      </c>
      <c r="AF459" s="21">
        <v>549.42745822556446</v>
      </c>
      <c r="AG459" s="21">
        <v>612.66671625193339</v>
      </c>
      <c r="AH459" s="21">
        <v>664.29475298510386</v>
      </c>
      <c r="AI459" s="21">
        <v>0</v>
      </c>
      <c r="AJ459" s="21">
        <v>399.73865603634391</v>
      </c>
      <c r="AK459" s="21">
        <v>938.75305922865869</v>
      </c>
      <c r="AL459" s="21">
        <v>2001.3332378696709</v>
      </c>
      <c r="AM459" s="21">
        <v>2661.7836038355836</v>
      </c>
      <c r="AN459" s="21">
        <v>3028.5139828673118</v>
      </c>
      <c r="AO459" s="21">
        <v>3197.0549038110294</v>
      </c>
      <c r="AP459" s="21">
        <v>3245.9869768148601</v>
      </c>
      <c r="AQ459" s="21">
        <v>3214.6567661307417</v>
      </c>
    </row>
    <row r="460" spans="1:43" x14ac:dyDescent="0.25">
      <c r="A460" s="17" t="s">
        <v>275</v>
      </c>
      <c r="B460" s="8" t="s">
        <v>40</v>
      </c>
      <c r="C460" s="8" t="s">
        <v>330</v>
      </c>
      <c r="E460" s="8" t="str">
        <f t="shared" si="52"/>
        <v>FiFi-social.display.fifi</v>
      </c>
      <c r="F460" s="21">
        <f t="shared" si="61"/>
        <v>348451.97318493499</v>
      </c>
      <c r="G460" s="19">
        <f t="shared" si="61"/>
        <v>6.6816214516324974</v>
      </c>
      <c r="H460" s="18">
        <f t="shared" si="53"/>
        <v>4.2364184842433907E-3</v>
      </c>
      <c r="I460" s="6">
        <f t="shared" si="53"/>
        <v>2.04</v>
      </c>
      <c r="J460" s="6">
        <f t="shared" si="60"/>
        <v>3365376.811358091</v>
      </c>
      <c r="K460" s="18">
        <f t="shared" si="60"/>
        <v>0.15</v>
      </c>
      <c r="L460" s="35">
        <f>Data!BQ64</f>
        <v>2.8107065669004949E-3</v>
      </c>
      <c r="Q460" s="21">
        <v>0</v>
      </c>
      <c r="R460" s="21">
        <v>1051.1556905508235</v>
      </c>
      <c r="S460" s="21">
        <v>2597.9378944062523</v>
      </c>
      <c r="T460" s="21">
        <v>3843.1905960615968</v>
      </c>
      <c r="U460" s="21">
        <v>4987.376600788115</v>
      </c>
      <c r="V460" s="21">
        <v>6004.9241520488877</v>
      </c>
      <c r="W460" s="21">
        <v>6876.4487216827893</v>
      </c>
      <c r="X460" s="21">
        <v>7662.0326214340485</v>
      </c>
      <c r="Y460" s="21">
        <v>8365.662381045604</v>
      </c>
      <c r="Z460" s="21">
        <v>0</v>
      </c>
      <c r="AA460" s="21">
        <v>159.59781338028341</v>
      </c>
      <c r="AB460" s="21">
        <v>364.6558233630397</v>
      </c>
      <c r="AC460" s="21">
        <v>524.13815745269096</v>
      </c>
      <c r="AD460" s="21">
        <v>650.4235350666022</v>
      </c>
      <c r="AE460" s="21">
        <v>748.58725603150504</v>
      </c>
      <c r="AF460" s="21">
        <v>823.33186485704675</v>
      </c>
      <c r="AG460" s="21">
        <v>884.1031059528483</v>
      </c>
      <c r="AH460" s="21">
        <v>933.71612895728833</v>
      </c>
      <c r="AI460" s="21">
        <v>0</v>
      </c>
      <c r="AJ460" s="21">
        <v>1124.2435434204738</v>
      </c>
      <c r="AK460" s="21">
        <v>2372.5061361579496</v>
      </c>
      <c r="AL460" s="21">
        <v>3301.0786271066681</v>
      </c>
      <c r="AM460" s="21">
        <v>3878.2264420890933</v>
      </c>
      <c r="AN460" s="21">
        <v>4198.7002513214911</v>
      </c>
      <c r="AO460" s="21">
        <v>4345.9826524017335</v>
      </c>
      <c r="AP460" s="21">
        <v>4388.7416260724704</v>
      </c>
      <c r="AQ460" s="21">
        <v>4361.3625615859928</v>
      </c>
    </row>
    <row r="461" spans="1:43" x14ac:dyDescent="0.25">
      <c r="A461" s="17" t="s">
        <v>276</v>
      </c>
      <c r="B461" s="8" t="s">
        <v>40</v>
      </c>
      <c r="C461" s="8" t="s">
        <v>330</v>
      </c>
      <c r="E461" s="8" t="str">
        <f t="shared" si="52"/>
        <v>FiFi-social.display.fifi</v>
      </c>
      <c r="F461" s="21">
        <f t="shared" si="61"/>
        <v>427408.08445701201</v>
      </c>
      <c r="G461" s="19">
        <f t="shared" si="61"/>
        <v>6.1680815445545676</v>
      </c>
      <c r="H461" s="18">
        <f t="shared" si="53"/>
        <v>4.2364184842433907E-3</v>
      </c>
      <c r="I461" s="6">
        <f t="shared" si="53"/>
        <v>2.04</v>
      </c>
      <c r="J461" s="6">
        <f t="shared" si="60"/>
        <v>3365376.811358091</v>
      </c>
      <c r="K461" s="18">
        <f t="shared" si="60"/>
        <v>0.15</v>
      </c>
      <c r="L461" s="35">
        <f>Data!BQ65</f>
        <v>2.8107065669004949E-3</v>
      </c>
      <c r="Q461" s="21">
        <v>465.54573266024602</v>
      </c>
      <c r="R461" s="21">
        <v>2095.3799914523142</v>
      </c>
      <c r="S461" s="21">
        <v>3456.6329876078644</v>
      </c>
      <c r="T461" s="21">
        <v>4701.8994679974576</v>
      </c>
      <c r="U461" s="21">
        <v>5846.0851705891355</v>
      </c>
      <c r="V461" s="21">
        <v>6863.6342319064943</v>
      </c>
      <c r="W461" s="21">
        <v>7735.1575886596856</v>
      </c>
      <c r="X461" s="21">
        <v>8520.7418575229276</v>
      </c>
      <c r="Y461" s="21">
        <v>9224.3709589313094</v>
      </c>
      <c r="Z461" s="21">
        <v>86.958347067793284</v>
      </c>
      <c r="AA461" s="21">
        <v>384.47148957761686</v>
      </c>
      <c r="AB461" s="21">
        <v>606.60194525522968</v>
      </c>
      <c r="AC461" s="21">
        <v>779.36466367566186</v>
      </c>
      <c r="AD461" s="21">
        <v>916.16411436616988</v>
      </c>
      <c r="AE461" s="21">
        <v>1022.5008062059762</v>
      </c>
      <c r="AF461" s="21">
        <v>1103.4682711871326</v>
      </c>
      <c r="AG461" s="21">
        <v>1169.2991636153977</v>
      </c>
      <c r="AH461" s="21">
        <v>1223.0427476828756</v>
      </c>
      <c r="AI461" s="21">
        <v>628.64126575516013</v>
      </c>
      <c r="AJ461" s="21">
        <v>2742.3810670607345</v>
      </c>
      <c r="AK461" s="21">
        <v>4176.1703497682884</v>
      </c>
      <c r="AL461" s="21">
        <v>5104.7575209340312</v>
      </c>
      <c r="AM461" s="21">
        <v>5681.903759245376</v>
      </c>
      <c r="AN461" s="21">
        <v>6002.3772062780527</v>
      </c>
      <c r="AO461" s="21">
        <v>6149.6582595025266</v>
      </c>
      <c r="AP461" s="21">
        <v>6192.4166284418934</v>
      </c>
      <c r="AQ461" s="21">
        <v>6165.0369374441616</v>
      </c>
    </row>
    <row r="462" spans="1:43" x14ac:dyDescent="0.25">
      <c r="A462" s="17" t="s">
        <v>277</v>
      </c>
      <c r="B462" s="8" t="s">
        <v>40</v>
      </c>
      <c r="C462" s="8" t="s">
        <v>330</v>
      </c>
      <c r="E462" s="8" t="str">
        <f t="shared" si="52"/>
        <v>FiFi-social.display.fifi</v>
      </c>
      <c r="F462" s="21">
        <f t="shared" si="61"/>
        <v>330189.49929959601</v>
      </c>
      <c r="G462" s="19">
        <f t="shared" si="61"/>
        <v>6.4579352380155601</v>
      </c>
      <c r="H462" s="18">
        <f t="shared" si="53"/>
        <v>4.2364184842433907E-3</v>
      </c>
      <c r="I462" s="6">
        <f t="shared" si="53"/>
        <v>2.04</v>
      </c>
      <c r="J462" s="6">
        <f t="shared" si="60"/>
        <v>3365376.811358091</v>
      </c>
      <c r="K462" s="18">
        <f t="shared" si="60"/>
        <v>0.15</v>
      </c>
      <c r="L462" s="35">
        <f>Data!BQ66</f>
        <v>2.8107065669004949E-3</v>
      </c>
      <c r="Q462" s="21">
        <v>0</v>
      </c>
      <c r="R462" s="21">
        <v>0</v>
      </c>
      <c r="S462" s="21">
        <v>1273.5851629455985</v>
      </c>
      <c r="T462" s="21">
        <v>2518.8166138630709</v>
      </c>
      <c r="U462" s="21">
        <v>3663.0030845676815</v>
      </c>
      <c r="V462" s="21">
        <v>4680.5483068905323</v>
      </c>
      <c r="W462" s="21">
        <v>5552.0747471324021</v>
      </c>
      <c r="X462" s="21">
        <v>6337.6580776077144</v>
      </c>
      <c r="Y462" s="21">
        <v>7041.288852356286</v>
      </c>
      <c r="Z462" s="21">
        <v>10.288792486385729</v>
      </c>
      <c r="AA462" s="21">
        <v>49.195305559417626</v>
      </c>
      <c r="AB462" s="21">
        <v>248.78868824431714</v>
      </c>
      <c r="AC462" s="21">
        <v>413.7935511212836</v>
      </c>
      <c r="AD462" s="21">
        <v>544.45322922917796</v>
      </c>
      <c r="AE462" s="21">
        <v>646.01702658167255</v>
      </c>
      <c r="AF462" s="21">
        <v>723.35073326616123</v>
      </c>
      <c r="AG462" s="21">
        <v>786.22694599784518</v>
      </c>
      <c r="AH462" s="21">
        <v>837.55850507307832</v>
      </c>
      <c r="AI462" s="21">
        <v>135.54648533109867</v>
      </c>
      <c r="AJ462" s="21">
        <v>648.10819852689588</v>
      </c>
      <c r="AK462" s="21">
        <v>2004.003759784993</v>
      </c>
      <c r="AL462" s="21">
        <v>2932.5773744383782</v>
      </c>
      <c r="AM462" s="21">
        <v>3509.7260521928797</v>
      </c>
      <c r="AN462" s="21">
        <v>3830.2013785618947</v>
      </c>
      <c r="AO462" s="21">
        <v>3977.4837200676275</v>
      </c>
      <c r="AP462" s="21">
        <v>4020.2434296514393</v>
      </c>
      <c r="AQ462" s="21">
        <v>3992.8642586182896</v>
      </c>
    </row>
    <row r="464" spans="1:43" x14ac:dyDescent="0.25">
      <c r="A464" s="16" t="s">
        <v>328</v>
      </c>
      <c r="B464" s="8" t="s">
        <v>40</v>
      </c>
      <c r="C464" s="8" t="s">
        <v>331</v>
      </c>
      <c r="E464" s="8" t="str">
        <f>IF(RIGHT(A464,3)="old","Initial",B464&amp;"-"&amp;C464)</f>
        <v>Initial</v>
      </c>
      <c r="F464" s="21">
        <f>F398</f>
        <v>393432.46859552251</v>
      </c>
      <c r="G464" s="19">
        <f>G398</f>
        <v>6.2941960634324765</v>
      </c>
      <c r="H464" s="25">
        <f>VLOOKUP(C464,parms,3,FALSE)</f>
        <v>8.4730704380975939E-3</v>
      </c>
      <c r="I464" s="42">
        <f>VLOOKUP(C464,parms,8,FALSE)</f>
        <v>2.04</v>
      </c>
      <c r="J464" s="27">
        <f>VLOOKUP(C464,parms,4,FALSE)</f>
        <v>5329890.8361619459</v>
      </c>
      <c r="K464" s="25">
        <f>VLOOKUP(C464,parms,6,FALSE)</f>
        <v>0.15</v>
      </c>
      <c r="L464" s="35">
        <f>Data!BR2</f>
        <v>4.0496729639443564E-3</v>
      </c>
      <c r="M464" s="39">
        <f>VLOOKUP(C464,Data!$CB$2:$EB$22,1+VALUE(MID(A464,6,2)),FALSE)</f>
        <v>10858.380008</v>
      </c>
      <c r="Q464" s="21">
        <v>10858.380008</v>
      </c>
      <c r="R464" s="21">
        <v>10858.380008</v>
      </c>
      <c r="S464" s="21">
        <v>10858.380008</v>
      </c>
      <c r="T464" s="21">
        <v>10858.380008</v>
      </c>
      <c r="U464" s="21">
        <v>10858.380008</v>
      </c>
      <c r="V464" s="21">
        <v>10858.380008</v>
      </c>
      <c r="W464" s="21">
        <v>10858.380008</v>
      </c>
      <c r="X464" s="21">
        <v>10858.380008</v>
      </c>
      <c r="Y464" s="21">
        <v>10858.380008</v>
      </c>
      <c r="Z464" s="21">
        <v>1317.855845401416</v>
      </c>
      <c r="AA464" s="21">
        <v>1317.855845401416</v>
      </c>
      <c r="AB464" s="21">
        <v>1317.855845401416</v>
      </c>
      <c r="AC464" s="21">
        <v>1317.855845401416</v>
      </c>
      <c r="AD464" s="21">
        <v>1317.855845401416</v>
      </c>
      <c r="AE464" s="21">
        <v>1317.855845401416</v>
      </c>
      <c r="AF464" s="21">
        <v>1317.855845401416</v>
      </c>
      <c r="AG464" s="21">
        <v>1317.855845401416</v>
      </c>
      <c r="AH464" s="21">
        <v>1317.855845401416</v>
      </c>
      <c r="AI464" s="21">
        <v>6063.0998635660253</v>
      </c>
      <c r="AJ464" s="21">
        <v>6063.0998635660253</v>
      </c>
      <c r="AK464" s="21">
        <v>6063.0998635660253</v>
      </c>
      <c r="AL464" s="21">
        <v>6063.0998635660253</v>
      </c>
      <c r="AM464" s="21">
        <v>6063.0998635660253</v>
      </c>
      <c r="AN464" s="21">
        <v>6063.0998635660253</v>
      </c>
      <c r="AO464" s="21">
        <v>6063.0998635660253</v>
      </c>
      <c r="AP464" s="21">
        <v>6063.0998635660253</v>
      </c>
      <c r="AQ464" s="21">
        <v>6063.0998635660253</v>
      </c>
    </row>
    <row r="465" spans="1:43" x14ac:dyDescent="0.25">
      <c r="A465" s="16" t="s">
        <v>316</v>
      </c>
      <c r="B465" s="8" t="s">
        <v>40</v>
      </c>
      <c r="C465" s="8" t="s">
        <v>331</v>
      </c>
      <c r="E465" s="8" t="str">
        <f t="shared" ref="E465:E528" si="62">IF(RIGHT(A465,3)="old","Initial",B465&amp;"-"&amp;C465)</f>
        <v>Initial</v>
      </c>
      <c r="F465" s="21">
        <f>F399</f>
        <v>228081.015200244</v>
      </c>
      <c r="G465" s="19">
        <f>G399</f>
        <v>7.9971814637423746</v>
      </c>
      <c r="H465" s="18">
        <f t="shared" ref="H465:I528" si="63">H464</f>
        <v>8.4730704380975939E-3</v>
      </c>
      <c r="I465" s="6">
        <f>I464</f>
        <v>2.04</v>
      </c>
      <c r="J465" s="6">
        <f t="shared" ref="J465:K480" si="64">J464</f>
        <v>5329890.8361619459</v>
      </c>
      <c r="K465" s="18">
        <f t="shared" si="64"/>
        <v>0.15</v>
      </c>
      <c r="L465" s="35">
        <f>Data!BR3</f>
        <v>4.7927322233836875E-3</v>
      </c>
      <c r="M465" s="39">
        <f>VLOOKUP(C465,Data!$CB$2:$EB$22,1+VALUE(MID(A465,6,2)),FALSE)</f>
        <v>4980.160003</v>
      </c>
      <c r="Q465" s="21">
        <v>4980.160003</v>
      </c>
      <c r="R465" s="21">
        <v>4980.160003</v>
      </c>
      <c r="S465" s="21">
        <v>4980.160003</v>
      </c>
      <c r="T465" s="21">
        <v>4980.160003</v>
      </c>
      <c r="U465" s="21">
        <v>4980.160003</v>
      </c>
      <c r="V465" s="21">
        <v>4980.160003</v>
      </c>
      <c r="W465" s="21">
        <v>4980.160003</v>
      </c>
      <c r="X465" s="21">
        <v>4980.160003</v>
      </c>
      <c r="Y465" s="21">
        <v>4980.160003</v>
      </c>
      <c r="Z465" s="21">
        <v>457.89747928956524</v>
      </c>
      <c r="AA465" s="21">
        <v>457.89747928956524</v>
      </c>
      <c r="AB465" s="21">
        <v>457.89747928956524</v>
      </c>
      <c r="AC465" s="21">
        <v>457.89747928956524</v>
      </c>
      <c r="AD465" s="21">
        <v>457.89747928956524</v>
      </c>
      <c r="AE465" s="21">
        <v>457.89747928956524</v>
      </c>
      <c r="AF465" s="21">
        <v>457.89747928956524</v>
      </c>
      <c r="AG465" s="21">
        <v>457.89747928956524</v>
      </c>
      <c r="AH465" s="21">
        <v>457.89747928956524</v>
      </c>
      <c r="AI465" s="21">
        <v>2490.0940336844933</v>
      </c>
      <c r="AJ465" s="21">
        <v>2490.0940336844933</v>
      </c>
      <c r="AK465" s="21">
        <v>2490.0940336844933</v>
      </c>
      <c r="AL465" s="21">
        <v>2490.0940336844933</v>
      </c>
      <c r="AM465" s="21">
        <v>2490.0940336844933</v>
      </c>
      <c r="AN465" s="21">
        <v>2490.0940336844933</v>
      </c>
      <c r="AO465" s="21">
        <v>2490.0940336844933</v>
      </c>
      <c r="AP465" s="21">
        <v>2490.0940336844933</v>
      </c>
      <c r="AQ465" s="21">
        <v>2490.0940336844933</v>
      </c>
    </row>
    <row r="466" spans="1:43" x14ac:dyDescent="0.25">
      <c r="A466" s="16" t="s">
        <v>317</v>
      </c>
      <c r="B466" s="8" t="s">
        <v>40</v>
      </c>
      <c r="C466" s="8" t="s">
        <v>331</v>
      </c>
      <c r="E466" s="8" t="str">
        <f t="shared" si="62"/>
        <v>Initial</v>
      </c>
      <c r="F466" s="21">
        <f t="shared" ref="F466:G481" si="65">F400</f>
        <v>317634.99002545653</v>
      </c>
      <c r="G466" s="19">
        <f t="shared" si="65"/>
        <v>6.7548152855074779</v>
      </c>
      <c r="H466" s="18">
        <f t="shared" si="63"/>
        <v>8.4730704380975939E-3</v>
      </c>
      <c r="I466" s="6">
        <f t="shared" si="63"/>
        <v>2.04</v>
      </c>
      <c r="J466" s="6">
        <f t="shared" si="64"/>
        <v>5329890.8361619459</v>
      </c>
      <c r="K466" s="18">
        <f t="shared" si="64"/>
        <v>0.15</v>
      </c>
      <c r="L466" s="35">
        <f>Data!BR4</f>
        <v>4.7927322233836875E-3</v>
      </c>
      <c r="M466" s="39">
        <f>VLOOKUP(C466,Data!$CB$2:$EB$22,1+VALUE(MID(A466,6,2)),FALSE)</f>
        <v>10776.160011</v>
      </c>
      <c r="Q466" s="21">
        <v>10776.160011</v>
      </c>
      <c r="R466" s="21">
        <v>10776.160011</v>
      </c>
      <c r="S466" s="21">
        <v>10776.160011</v>
      </c>
      <c r="T466" s="21">
        <v>10776.160011</v>
      </c>
      <c r="U466" s="21">
        <v>10776.160011</v>
      </c>
      <c r="V466" s="21">
        <v>10776.160011</v>
      </c>
      <c r="W466" s="21">
        <v>10776.160011</v>
      </c>
      <c r="X466" s="21">
        <v>10776.160011</v>
      </c>
      <c r="Y466" s="21">
        <v>10776.160011</v>
      </c>
      <c r="Z466" s="21">
        <v>996.44420343963543</v>
      </c>
      <c r="AA466" s="21">
        <v>996.44420343963543</v>
      </c>
      <c r="AB466" s="21">
        <v>996.44420343963543</v>
      </c>
      <c r="AC466" s="21">
        <v>996.44420343963543</v>
      </c>
      <c r="AD466" s="21">
        <v>996.44420343963543</v>
      </c>
      <c r="AE466" s="21">
        <v>996.44420343963543</v>
      </c>
      <c r="AF466" s="21">
        <v>996.44420343963543</v>
      </c>
      <c r="AG466" s="21">
        <v>996.44420343963543</v>
      </c>
      <c r="AH466" s="21">
        <v>996.44420343963543</v>
      </c>
      <c r="AI466" s="21">
        <v>2954.6649235607201</v>
      </c>
      <c r="AJ466" s="21">
        <v>2954.6649235607201</v>
      </c>
      <c r="AK466" s="21">
        <v>2954.6649235607201</v>
      </c>
      <c r="AL466" s="21">
        <v>2954.6649235607201</v>
      </c>
      <c r="AM466" s="21">
        <v>2954.6649235607201</v>
      </c>
      <c r="AN466" s="21">
        <v>2954.6649235607201</v>
      </c>
      <c r="AO466" s="21">
        <v>2954.6649235607201</v>
      </c>
      <c r="AP466" s="21">
        <v>2954.6649235607201</v>
      </c>
      <c r="AQ466" s="21">
        <v>2954.6649235607201</v>
      </c>
    </row>
    <row r="467" spans="1:43" x14ac:dyDescent="0.25">
      <c r="A467" s="16" t="s">
        <v>318</v>
      </c>
      <c r="B467" s="8" t="s">
        <v>40</v>
      </c>
      <c r="C467" s="8" t="s">
        <v>331</v>
      </c>
      <c r="E467" s="8" t="str">
        <f t="shared" si="62"/>
        <v>Initial</v>
      </c>
      <c r="F467" s="21">
        <f t="shared" si="65"/>
        <v>322486.62248072354</v>
      </c>
      <c r="G467" s="19">
        <f t="shared" si="65"/>
        <v>6.9739033911176911</v>
      </c>
      <c r="H467" s="18">
        <f t="shared" si="63"/>
        <v>8.4730704380975939E-3</v>
      </c>
      <c r="I467" s="6">
        <f t="shared" si="63"/>
        <v>2.04</v>
      </c>
      <c r="J467" s="6">
        <f t="shared" si="64"/>
        <v>5329890.8361619459</v>
      </c>
      <c r="K467" s="18">
        <f t="shared" si="64"/>
        <v>0.15</v>
      </c>
      <c r="L467" s="35">
        <f>Data!BR5</f>
        <v>4.7927322233836875E-3</v>
      </c>
      <c r="M467" s="39">
        <f>VLOOKUP(C467,Data!$CB$2:$EB$22,1+VALUE(MID(A467,6,2)),FALSE)</f>
        <v>6795.4300030000004</v>
      </c>
      <c r="Q467" s="21">
        <v>6795.4300030000004</v>
      </c>
      <c r="R467" s="21">
        <v>6795.4300030000004</v>
      </c>
      <c r="S467" s="21">
        <v>6795.4300030000004</v>
      </c>
      <c r="T467" s="21">
        <v>6795.4300030000004</v>
      </c>
      <c r="U467" s="21">
        <v>6795.4300030000004</v>
      </c>
      <c r="V467" s="21">
        <v>6795.4300030000004</v>
      </c>
      <c r="W467" s="21">
        <v>6795.4300030000004</v>
      </c>
      <c r="X467" s="21">
        <v>6795.4300030000004</v>
      </c>
      <c r="Y467" s="21">
        <v>6795.4300030000004</v>
      </c>
      <c r="Z467" s="21">
        <v>778.57402819804736</v>
      </c>
      <c r="AA467" s="21">
        <v>778.57402819804736</v>
      </c>
      <c r="AB467" s="21">
        <v>778.57402819804736</v>
      </c>
      <c r="AC467" s="21">
        <v>778.57402819804736</v>
      </c>
      <c r="AD467" s="21">
        <v>778.57402819804736</v>
      </c>
      <c r="AE467" s="21">
        <v>778.57402819804736</v>
      </c>
      <c r="AF467" s="21">
        <v>778.57402819804736</v>
      </c>
      <c r="AG467" s="21">
        <v>778.57402819804736</v>
      </c>
      <c r="AH467" s="21">
        <v>778.57402819804736</v>
      </c>
      <c r="AI467" s="21">
        <v>4281.1581101925085</v>
      </c>
      <c r="AJ467" s="21">
        <v>4281.1581101925085</v>
      </c>
      <c r="AK467" s="21">
        <v>4281.1581101925085</v>
      </c>
      <c r="AL467" s="21">
        <v>4281.1581101925085</v>
      </c>
      <c r="AM467" s="21">
        <v>4281.1581101925085</v>
      </c>
      <c r="AN467" s="21">
        <v>4281.1581101925085</v>
      </c>
      <c r="AO467" s="21">
        <v>4281.1581101925085</v>
      </c>
      <c r="AP467" s="21">
        <v>4281.1581101925085</v>
      </c>
      <c r="AQ467" s="21">
        <v>4281.1581101925085</v>
      </c>
    </row>
    <row r="468" spans="1:43" x14ac:dyDescent="0.25">
      <c r="A468" s="16" t="s">
        <v>319</v>
      </c>
      <c r="B468" s="8" t="s">
        <v>40</v>
      </c>
      <c r="C468" s="8" t="s">
        <v>331</v>
      </c>
      <c r="E468" s="8" t="str">
        <f t="shared" si="62"/>
        <v>Initial</v>
      </c>
      <c r="F468" s="21">
        <f t="shared" si="65"/>
        <v>401386.27962260752</v>
      </c>
      <c r="G468" s="19">
        <f t="shared" si="65"/>
        <v>6.2238891290728731</v>
      </c>
      <c r="H468" s="18">
        <f t="shared" si="63"/>
        <v>8.4730704380975939E-3</v>
      </c>
      <c r="I468" s="6">
        <f t="shared" si="63"/>
        <v>2.04</v>
      </c>
      <c r="J468" s="6">
        <f t="shared" si="64"/>
        <v>5329890.8361619459</v>
      </c>
      <c r="K468" s="18">
        <f t="shared" si="64"/>
        <v>0.15</v>
      </c>
      <c r="L468" s="35">
        <f>Data!BR6</f>
        <v>4.7927322233836875E-3</v>
      </c>
      <c r="M468" s="39">
        <f>VLOOKUP(C468,Data!$CB$2:$EB$22,1+VALUE(MID(A468,6,2)),FALSE)</f>
        <v>0</v>
      </c>
      <c r="Q468" s="21">
        <v>0</v>
      </c>
      <c r="R468" s="21">
        <v>0</v>
      </c>
      <c r="S468" s="21">
        <v>0</v>
      </c>
      <c r="T468" s="21">
        <v>0</v>
      </c>
      <c r="U468" s="21">
        <v>0</v>
      </c>
      <c r="V468" s="21">
        <v>0</v>
      </c>
      <c r="W468" s="21">
        <v>0</v>
      </c>
      <c r="X468" s="21">
        <v>0</v>
      </c>
      <c r="Y468" s="21">
        <v>0</v>
      </c>
      <c r="Z468" s="21">
        <v>166.86209264229402</v>
      </c>
      <c r="AA468" s="21">
        <v>166.86209264229402</v>
      </c>
      <c r="AB468" s="21">
        <v>166.86209264229402</v>
      </c>
      <c r="AC468" s="21">
        <v>166.86209264229402</v>
      </c>
      <c r="AD468" s="21">
        <v>166.86209264229402</v>
      </c>
      <c r="AE468" s="21">
        <v>166.86209264229402</v>
      </c>
      <c r="AF468" s="21">
        <v>166.86209264229402</v>
      </c>
      <c r="AG468" s="21">
        <v>166.86209264229402</v>
      </c>
      <c r="AH468" s="21">
        <v>166.86209264229402</v>
      </c>
      <c r="AI468" s="21">
        <v>2118.603575479478</v>
      </c>
      <c r="AJ468" s="21">
        <v>2118.603575479478</v>
      </c>
      <c r="AK468" s="21">
        <v>2118.603575479478</v>
      </c>
      <c r="AL468" s="21">
        <v>2118.603575479478</v>
      </c>
      <c r="AM468" s="21">
        <v>2118.603575479478</v>
      </c>
      <c r="AN468" s="21">
        <v>2118.603575479478</v>
      </c>
      <c r="AO468" s="21">
        <v>2118.603575479478</v>
      </c>
      <c r="AP468" s="21">
        <v>2118.603575479478</v>
      </c>
      <c r="AQ468" s="21">
        <v>2118.603575479478</v>
      </c>
    </row>
    <row r="469" spans="1:43" x14ac:dyDescent="0.25">
      <c r="A469" s="16" t="s">
        <v>320</v>
      </c>
      <c r="B469" s="8" t="s">
        <v>40</v>
      </c>
      <c r="C469" s="8" t="s">
        <v>331</v>
      </c>
      <c r="E469" s="8" t="str">
        <f t="shared" si="62"/>
        <v>Initial</v>
      </c>
      <c r="F469" s="21">
        <f t="shared" si="65"/>
        <v>309588.89609523199</v>
      </c>
      <c r="G469" s="19">
        <f t="shared" si="65"/>
        <v>6.9990429098927924</v>
      </c>
      <c r="H469" s="18">
        <f t="shared" si="63"/>
        <v>8.4730704380975939E-3</v>
      </c>
      <c r="I469" s="6">
        <f t="shared" si="63"/>
        <v>2.04</v>
      </c>
      <c r="J469" s="6">
        <f t="shared" si="64"/>
        <v>5329890.8361619459</v>
      </c>
      <c r="K469" s="18">
        <f t="shared" si="64"/>
        <v>0.15</v>
      </c>
      <c r="L469" s="35">
        <f>Data!BR7</f>
        <v>4.1239788898882893E-3</v>
      </c>
      <c r="M469" s="39">
        <f>VLOOKUP(C469,Data!$CB$2:$EB$22,1+VALUE(MID(A469,6,2)),FALSE)</f>
        <v>0</v>
      </c>
      <c r="Q469" s="21">
        <v>0</v>
      </c>
      <c r="R469" s="21">
        <v>0</v>
      </c>
      <c r="S469" s="21">
        <v>0</v>
      </c>
      <c r="T469" s="21">
        <v>0</v>
      </c>
      <c r="U469" s="21">
        <v>0</v>
      </c>
      <c r="V469" s="21">
        <v>0</v>
      </c>
      <c r="W469" s="21">
        <v>0</v>
      </c>
      <c r="X469" s="21">
        <v>0</v>
      </c>
      <c r="Y469" s="21">
        <v>0</v>
      </c>
      <c r="Z469" s="21">
        <v>19.720255846666653</v>
      </c>
      <c r="AA469" s="21">
        <v>19.720255846666653</v>
      </c>
      <c r="AB469" s="21">
        <v>19.720255846666653</v>
      </c>
      <c r="AC469" s="21">
        <v>19.720255846666653</v>
      </c>
      <c r="AD469" s="21">
        <v>19.720255846666653</v>
      </c>
      <c r="AE469" s="21">
        <v>19.720255846666653</v>
      </c>
      <c r="AF469" s="21">
        <v>19.720255846666653</v>
      </c>
      <c r="AG469" s="21">
        <v>19.720255846666653</v>
      </c>
      <c r="AH469" s="21">
        <v>19.720255846666653</v>
      </c>
      <c r="AI469" s="21">
        <v>281.56675040436363</v>
      </c>
      <c r="AJ469" s="21">
        <v>281.56675040436363</v>
      </c>
      <c r="AK469" s="21">
        <v>281.56675040436363</v>
      </c>
      <c r="AL469" s="21">
        <v>281.56675040436363</v>
      </c>
      <c r="AM469" s="21">
        <v>281.56675040436363</v>
      </c>
      <c r="AN469" s="21">
        <v>281.56675040436363</v>
      </c>
      <c r="AO469" s="21">
        <v>281.56675040436363</v>
      </c>
      <c r="AP469" s="21">
        <v>281.56675040436363</v>
      </c>
      <c r="AQ469" s="21">
        <v>281.56675040436363</v>
      </c>
    </row>
    <row r="470" spans="1:43" x14ac:dyDescent="0.25">
      <c r="A470" s="16" t="s">
        <v>321</v>
      </c>
      <c r="B470" s="8" t="s">
        <v>40</v>
      </c>
      <c r="C470" s="8" t="s">
        <v>331</v>
      </c>
      <c r="E470" s="8" t="str">
        <f t="shared" si="62"/>
        <v>Initial</v>
      </c>
      <c r="F470" s="21">
        <f t="shared" si="65"/>
        <v>309968.77520157403</v>
      </c>
      <c r="G470" s="19">
        <f t="shared" si="65"/>
        <v>6.9767010399881384</v>
      </c>
      <c r="H470" s="18">
        <f t="shared" si="63"/>
        <v>8.4730704380975939E-3</v>
      </c>
      <c r="I470" s="6">
        <f t="shared" si="63"/>
        <v>2.04</v>
      </c>
      <c r="J470" s="6">
        <f t="shared" si="64"/>
        <v>5329890.8361619459</v>
      </c>
      <c r="K470" s="18">
        <f t="shared" si="64"/>
        <v>0.15</v>
      </c>
      <c r="L470" s="35">
        <f>Data!BR8</f>
        <v>4.1239788898882893E-3</v>
      </c>
      <c r="M470" s="39">
        <f>VLOOKUP(C470,Data!$CB$2:$EB$22,1+VALUE(MID(A470,6,2)),FALSE)</f>
        <v>0</v>
      </c>
      <c r="Q470" s="21">
        <v>0</v>
      </c>
      <c r="R470" s="21">
        <v>0</v>
      </c>
      <c r="S470" s="21">
        <v>0</v>
      </c>
      <c r="T470" s="21">
        <v>0</v>
      </c>
      <c r="U470" s="21">
        <v>0</v>
      </c>
      <c r="V470" s="21">
        <v>0</v>
      </c>
      <c r="W470" s="21">
        <v>0</v>
      </c>
      <c r="X470" s="21">
        <v>0</v>
      </c>
      <c r="Y470" s="21">
        <v>0</v>
      </c>
      <c r="Z470" s="21">
        <v>2.9711747494120657</v>
      </c>
      <c r="AA470" s="21">
        <v>2.9711747494120657</v>
      </c>
      <c r="AB470" s="21">
        <v>2.9711747494120657</v>
      </c>
      <c r="AC470" s="21">
        <v>2.9711747494120657</v>
      </c>
      <c r="AD470" s="21">
        <v>2.9711747494120657</v>
      </c>
      <c r="AE470" s="21">
        <v>2.9711747494120657</v>
      </c>
      <c r="AF470" s="21">
        <v>2.9711747494120657</v>
      </c>
      <c r="AG470" s="21">
        <v>2.9711747494120657</v>
      </c>
      <c r="AH470" s="21">
        <v>2.9711747494120657</v>
      </c>
      <c r="AI470" s="21">
        <v>42.287155846987702</v>
      </c>
      <c r="AJ470" s="21">
        <v>42.287155846987702</v>
      </c>
      <c r="AK470" s="21">
        <v>42.287155846987702</v>
      </c>
      <c r="AL470" s="21">
        <v>42.287155846987702</v>
      </c>
      <c r="AM470" s="21">
        <v>42.287155846987702</v>
      </c>
      <c r="AN470" s="21">
        <v>42.287155846987702</v>
      </c>
      <c r="AO470" s="21">
        <v>42.287155846987702</v>
      </c>
      <c r="AP470" s="21">
        <v>42.287155846987702</v>
      </c>
      <c r="AQ470" s="21">
        <v>42.287155846987702</v>
      </c>
    </row>
    <row r="471" spans="1:43" x14ac:dyDescent="0.25">
      <c r="A471" s="16" t="s">
        <v>322</v>
      </c>
      <c r="B471" s="8" t="s">
        <v>40</v>
      </c>
      <c r="C471" s="8" t="s">
        <v>331</v>
      </c>
      <c r="E471" s="8" t="str">
        <f t="shared" si="62"/>
        <v>Initial</v>
      </c>
      <c r="F471" s="21">
        <f t="shared" si="65"/>
        <v>454180.53004536044</v>
      </c>
      <c r="G471" s="19">
        <f t="shared" si="65"/>
        <v>6.0080329106190753</v>
      </c>
      <c r="H471" s="18">
        <f t="shared" si="63"/>
        <v>8.4730704380975939E-3</v>
      </c>
      <c r="I471" s="6">
        <f t="shared" si="63"/>
        <v>2.04</v>
      </c>
      <c r="J471" s="6">
        <f t="shared" si="64"/>
        <v>5329890.8361619459</v>
      </c>
      <c r="K471" s="18">
        <f t="shared" si="64"/>
        <v>0.15</v>
      </c>
      <c r="L471" s="35">
        <f>Data!BR9</f>
        <v>4.1239788898882893E-3</v>
      </c>
      <c r="M471" s="39">
        <f>VLOOKUP(C471,Data!$CB$2:$EB$22,1+VALUE(MID(A471,6,2)),FALSE)</f>
        <v>0</v>
      </c>
      <c r="Q471" s="21">
        <v>0</v>
      </c>
      <c r="R471" s="21">
        <v>0</v>
      </c>
      <c r="S471" s="21">
        <v>0</v>
      </c>
      <c r="T471" s="21">
        <v>0</v>
      </c>
      <c r="U471" s="21">
        <v>0</v>
      </c>
      <c r="V471" s="21">
        <v>0</v>
      </c>
      <c r="W471" s="21">
        <v>0</v>
      </c>
      <c r="X471" s="21">
        <v>0</v>
      </c>
      <c r="Y471" s="21">
        <v>0</v>
      </c>
      <c r="Z471" s="21">
        <v>0.65333950861875234</v>
      </c>
      <c r="AA471" s="21">
        <v>0.65333950861875234</v>
      </c>
      <c r="AB471" s="21">
        <v>0.65333950861875234</v>
      </c>
      <c r="AC471" s="21">
        <v>0.65333950861875234</v>
      </c>
      <c r="AD471" s="21">
        <v>0.65333950861875234</v>
      </c>
      <c r="AE471" s="21">
        <v>0.65333950861875234</v>
      </c>
      <c r="AF471" s="21">
        <v>0.65333950861875234</v>
      </c>
      <c r="AG471" s="21">
        <v>0.65333950861875234</v>
      </c>
      <c r="AH471" s="21">
        <v>0.65333950861875234</v>
      </c>
      <c r="AI471" s="21">
        <v>8.0075819499618852</v>
      </c>
      <c r="AJ471" s="21">
        <v>8.0075819499618852</v>
      </c>
      <c r="AK471" s="21">
        <v>8.0075819499618852</v>
      </c>
      <c r="AL471" s="21">
        <v>8.0075819499618852</v>
      </c>
      <c r="AM471" s="21">
        <v>8.0075819499618852</v>
      </c>
      <c r="AN471" s="21">
        <v>8.0075819499618852</v>
      </c>
      <c r="AO471" s="21">
        <v>8.0075819499618852</v>
      </c>
      <c r="AP471" s="21">
        <v>8.0075819499618852</v>
      </c>
      <c r="AQ471" s="21">
        <v>8.0075819499618852</v>
      </c>
    </row>
    <row r="472" spans="1:43" x14ac:dyDescent="0.25">
      <c r="A472" s="16" t="s">
        <v>323</v>
      </c>
      <c r="B472" s="8" t="s">
        <v>40</v>
      </c>
      <c r="C472" s="8" t="s">
        <v>331</v>
      </c>
      <c r="E472" s="8" t="str">
        <f t="shared" si="62"/>
        <v>Initial</v>
      </c>
      <c r="F472" s="21">
        <f t="shared" si="65"/>
        <v>455011.73547455797</v>
      </c>
      <c r="G472" s="19">
        <f t="shared" si="65"/>
        <v>6.0449284141776669</v>
      </c>
      <c r="H472" s="18">
        <f t="shared" si="63"/>
        <v>8.4730704380975939E-3</v>
      </c>
      <c r="I472" s="6">
        <f t="shared" si="63"/>
        <v>2.04</v>
      </c>
      <c r="J472" s="6">
        <f t="shared" si="64"/>
        <v>5329890.8361619459</v>
      </c>
      <c r="K472" s="18">
        <f t="shared" si="64"/>
        <v>0.15</v>
      </c>
      <c r="L472" s="35">
        <f>Data!BR10</f>
        <v>4.1239788898882893E-3</v>
      </c>
      <c r="M472" s="39">
        <f>VLOOKUP(C472,Data!$CB$2:$EB$22,1+VALUE(MID(A472,6,2)),FALSE)</f>
        <v>0</v>
      </c>
      <c r="Q472" s="21">
        <v>0</v>
      </c>
      <c r="R472" s="21">
        <v>0</v>
      </c>
      <c r="S472" s="21">
        <v>0</v>
      </c>
      <c r="T472" s="21">
        <v>0</v>
      </c>
      <c r="U472" s="21">
        <v>0</v>
      </c>
      <c r="V472" s="21">
        <v>0</v>
      </c>
      <c r="W472" s="21">
        <v>0</v>
      </c>
      <c r="X472" s="21">
        <v>0</v>
      </c>
      <c r="Y472" s="21">
        <v>0</v>
      </c>
      <c r="Z472" s="21">
        <v>9.8187364679024017E-2</v>
      </c>
      <c r="AA472" s="21">
        <v>9.8187364679024017E-2</v>
      </c>
      <c r="AB472" s="21">
        <v>9.8187364679024017E-2</v>
      </c>
      <c r="AC472" s="21">
        <v>9.8187364679024017E-2</v>
      </c>
      <c r="AD472" s="21">
        <v>9.8187364679024017E-2</v>
      </c>
      <c r="AE472" s="21">
        <v>9.8187364679024017E-2</v>
      </c>
      <c r="AF472" s="21">
        <v>9.8187364679024017E-2</v>
      </c>
      <c r="AG472" s="21">
        <v>9.8187364679024017E-2</v>
      </c>
      <c r="AH472" s="21">
        <v>9.8187364679024017E-2</v>
      </c>
      <c r="AI472" s="21">
        <v>1.2108126049493722</v>
      </c>
      <c r="AJ472" s="21">
        <v>1.2108126049493722</v>
      </c>
      <c r="AK472" s="21">
        <v>1.2108126049493722</v>
      </c>
      <c r="AL472" s="21">
        <v>1.2108126049493722</v>
      </c>
      <c r="AM472" s="21">
        <v>1.2108126049493722</v>
      </c>
      <c r="AN472" s="21">
        <v>1.2108126049493722</v>
      </c>
      <c r="AO472" s="21">
        <v>1.2108126049493722</v>
      </c>
      <c r="AP472" s="21">
        <v>1.2108126049493722</v>
      </c>
      <c r="AQ472" s="21">
        <v>1.2108126049493722</v>
      </c>
    </row>
    <row r="473" spans="1:43" x14ac:dyDescent="0.25">
      <c r="A473" s="16" t="s">
        <v>324</v>
      </c>
      <c r="B473" s="8" t="s">
        <v>40</v>
      </c>
      <c r="C473" s="8" t="s">
        <v>331</v>
      </c>
      <c r="E473" s="8" t="str">
        <f t="shared" si="62"/>
        <v>Initial</v>
      </c>
      <c r="F473" s="21">
        <f t="shared" si="65"/>
        <v>290055.894256228</v>
      </c>
      <c r="G473" s="19">
        <f t="shared" si="65"/>
        <v>7.3475859223576458</v>
      </c>
      <c r="H473" s="18">
        <f t="shared" si="63"/>
        <v>8.4730704380975939E-3</v>
      </c>
      <c r="I473" s="6">
        <f t="shared" si="63"/>
        <v>2.04</v>
      </c>
      <c r="J473" s="6">
        <f t="shared" si="64"/>
        <v>5329890.8361619459</v>
      </c>
      <c r="K473" s="18">
        <f t="shared" si="64"/>
        <v>0.15</v>
      </c>
      <c r="L473" s="35">
        <f>Data!BR11</f>
        <v>4.1239788898882893E-3</v>
      </c>
      <c r="M473" s="39">
        <f>VLOOKUP(C473,Data!$CB$2:$EB$22,1+VALUE(MID(A473,6,2)),FALSE)</f>
        <v>0</v>
      </c>
      <c r="Q473" s="21">
        <v>0</v>
      </c>
      <c r="R473" s="21">
        <v>0</v>
      </c>
      <c r="S473" s="21">
        <v>0</v>
      </c>
      <c r="T473" s="21">
        <v>0</v>
      </c>
      <c r="U473" s="21">
        <v>0</v>
      </c>
      <c r="V473" s="21">
        <v>0</v>
      </c>
      <c r="W473" s="21">
        <v>0</v>
      </c>
      <c r="X473" s="21">
        <v>0</v>
      </c>
      <c r="Y473" s="21">
        <v>0</v>
      </c>
      <c r="Z473" s="21">
        <v>9.3888123906531781E-3</v>
      </c>
      <c r="AA473" s="21">
        <v>9.3888123906531781E-3</v>
      </c>
      <c r="AB473" s="21">
        <v>9.3888123906531781E-3</v>
      </c>
      <c r="AC473" s="21">
        <v>9.3888123906531781E-3</v>
      </c>
      <c r="AD473" s="21">
        <v>9.3888123906531781E-3</v>
      </c>
      <c r="AE473" s="21">
        <v>9.3888123906531781E-3</v>
      </c>
      <c r="AF473" s="21">
        <v>9.3888123906531781E-3</v>
      </c>
      <c r="AG473" s="21">
        <v>9.3888123906531781E-3</v>
      </c>
      <c r="AH473" s="21">
        <v>9.3888123906531781E-3</v>
      </c>
      <c r="AI473" s="21">
        <v>0.14072961572840947</v>
      </c>
      <c r="AJ473" s="21">
        <v>0.14072961572840947</v>
      </c>
      <c r="AK473" s="21">
        <v>0.14072961572840947</v>
      </c>
      <c r="AL473" s="21">
        <v>0.14072961572840947</v>
      </c>
      <c r="AM473" s="21">
        <v>0.14072961572840947</v>
      </c>
      <c r="AN473" s="21">
        <v>0.14072961572840947</v>
      </c>
      <c r="AO473" s="21">
        <v>0.14072961572840947</v>
      </c>
      <c r="AP473" s="21">
        <v>0.14072961572840947</v>
      </c>
      <c r="AQ473" s="21">
        <v>0.14072961572840947</v>
      </c>
    </row>
    <row r="474" spans="1:43" x14ac:dyDescent="0.25">
      <c r="A474" s="16" t="s">
        <v>325</v>
      </c>
      <c r="B474" s="8" t="s">
        <v>40</v>
      </c>
      <c r="C474" s="8" t="s">
        <v>331</v>
      </c>
      <c r="E474" s="8" t="str">
        <f t="shared" si="62"/>
        <v>Initial</v>
      </c>
      <c r="F474" s="21">
        <f t="shared" si="65"/>
        <v>348451.97318493499</v>
      </c>
      <c r="G474" s="19">
        <f t="shared" si="65"/>
        <v>6.6816214516324974</v>
      </c>
      <c r="H474" s="18">
        <f t="shared" si="63"/>
        <v>8.4730704380975939E-3</v>
      </c>
      <c r="I474" s="6">
        <f t="shared" si="63"/>
        <v>2.04</v>
      </c>
      <c r="J474" s="6">
        <f t="shared" si="64"/>
        <v>5329890.8361619459</v>
      </c>
      <c r="K474" s="18">
        <f t="shared" si="64"/>
        <v>0.15</v>
      </c>
      <c r="L474" s="35">
        <f>Data!BR12</f>
        <v>3.6038374082807572E-3</v>
      </c>
      <c r="M474" s="39">
        <f>VLOOKUP(C474,Data!$CB$2:$EB$22,1+VALUE(MID(A474,6,2)),FALSE)</f>
        <v>0</v>
      </c>
      <c r="Q474" s="21">
        <v>0</v>
      </c>
      <c r="R474" s="21">
        <v>0</v>
      </c>
      <c r="S474" s="21">
        <v>0</v>
      </c>
      <c r="T474" s="21">
        <v>0</v>
      </c>
      <c r="U474" s="21">
        <v>0</v>
      </c>
      <c r="V474" s="21">
        <v>0</v>
      </c>
      <c r="W474" s="21">
        <v>0</v>
      </c>
      <c r="X474" s="21">
        <v>0</v>
      </c>
      <c r="Y474" s="21">
        <v>0</v>
      </c>
      <c r="Z474" s="21">
        <v>1.6918578004307672E-3</v>
      </c>
      <c r="AA474" s="21">
        <v>1.6918578004307672E-3</v>
      </c>
      <c r="AB474" s="21">
        <v>1.6918578004307672E-3</v>
      </c>
      <c r="AC474" s="21">
        <v>1.6918578004307672E-3</v>
      </c>
      <c r="AD474" s="21">
        <v>1.6918578004307672E-3</v>
      </c>
      <c r="AE474" s="21">
        <v>1.6918578004307672E-3</v>
      </c>
      <c r="AF474" s="21">
        <v>1.6918578004307672E-3</v>
      </c>
      <c r="AG474" s="21">
        <v>1.6918578004307672E-3</v>
      </c>
      <c r="AH474" s="21">
        <v>1.6918578004307672E-3</v>
      </c>
      <c r="AI474" s="21">
        <v>2.3060880879838777E-2</v>
      </c>
      <c r="AJ474" s="21">
        <v>2.3060880879838777E-2</v>
      </c>
      <c r="AK474" s="21">
        <v>2.3060880879838777E-2</v>
      </c>
      <c r="AL474" s="21">
        <v>2.3060880879838777E-2</v>
      </c>
      <c r="AM474" s="21">
        <v>2.3060880879838777E-2</v>
      </c>
      <c r="AN474" s="21">
        <v>2.3060880879838777E-2</v>
      </c>
      <c r="AO474" s="21">
        <v>2.3060880879838777E-2</v>
      </c>
      <c r="AP474" s="21">
        <v>2.3060880879838777E-2</v>
      </c>
      <c r="AQ474" s="21">
        <v>2.3060880879838777E-2</v>
      </c>
    </row>
    <row r="475" spans="1:43" x14ac:dyDescent="0.25">
      <c r="A475" s="16" t="s">
        <v>326</v>
      </c>
      <c r="B475" s="8" t="s">
        <v>40</v>
      </c>
      <c r="C475" s="8" t="s">
        <v>331</v>
      </c>
      <c r="E475" s="8" t="str">
        <f t="shared" si="62"/>
        <v>Initial</v>
      </c>
      <c r="F475" s="21">
        <f t="shared" si="65"/>
        <v>427408.08445701201</v>
      </c>
      <c r="G475" s="19">
        <f t="shared" si="65"/>
        <v>6.1680815445545676</v>
      </c>
      <c r="H475" s="18">
        <f t="shared" si="63"/>
        <v>8.4730704380975939E-3</v>
      </c>
      <c r="I475" s="6">
        <f t="shared" si="63"/>
        <v>2.04</v>
      </c>
      <c r="J475" s="6">
        <f t="shared" si="64"/>
        <v>5329890.8361619459</v>
      </c>
      <c r="K475" s="18">
        <f t="shared" si="64"/>
        <v>0.15</v>
      </c>
      <c r="L475" s="35">
        <f>Data!BR13</f>
        <v>3.6038374082807572E-3</v>
      </c>
      <c r="M475" s="39">
        <f>VLOOKUP(C475,Data!$CB$2:$EB$22,1+VALUE(MID(A475,6,2)),FALSE)</f>
        <v>0</v>
      </c>
      <c r="Q475" s="21">
        <v>0</v>
      </c>
      <c r="R475" s="21">
        <v>0</v>
      </c>
      <c r="S475" s="21">
        <v>0</v>
      </c>
      <c r="T475" s="21">
        <v>0</v>
      </c>
      <c r="U475" s="21">
        <v>0</v>
      </c>
      <c r="V475" s="21">
        <v>0</v>
      </c>
      <c r="W475" s="21">
        <v>0</v>
      </c>
      <c r="X475" s="21">
        <v>0</v>
      </c>
      <c r="Y475" s="21">
        <v>0</v>
      </c>
      <c r="Z475" s="21">
        <v>3.112827304684434E-4</v>
      </c>
      <c r="AA475" s="21">
        <v>3.112827304684434E-4</v>
      </c>
      <c r="AB475" s="21">
        <v>3.112827304684434E-4</v>
      </c>
      <c r="AC475" s="21">
        <v>3.112827304684434E-4</v>
      </c>
      <c r="AD475" s="21">
        <v>3.112827304684434E-4</v>
      </c>
      <c r="AE475" s="21">
        <v>3.112827304684434E-4</v>
      </c>
      <c r="AF475" s="21">
        <v>3.112827304684434E-4</v>
      </c>
      <c r="AG475" s="21">
        <v>3.112827304684434E-4</v>
      </c>
      <c r="AH475" s="21">
        <v>3.112827304684434E-4</v>
      </c>
      <c r="AI475" s="21">
        <v>3.9168352204795578E-3</v>
      </c>
      <c r="AJ475" s="21">
        <v>3.9168352204795578E-3</v>
      </c>
      <c r="AK475" s="21">
        <v>3.9168352204795578E-3</v>
      </c>
      <c r="AL475" s="21">
        <v>3.9168352204795578E-3</v>
      </c>
      <c r="AM475" s="21">
        <v>3.9168352204795578E-3</v>
      </c>
      <c r="AN475" s="21">
        <v>3.9168352204795578E-3</v>
      </c>
      <c r="AO475" s="21">
        <v>3.9168352204795578E-3</v>
      </c>
      <c r="AP475" s="21">
        <v>3.9168352204795578E-3</v>
      </c>
      <c r="AQ475" s="21">
        <v>3.9168352204795578E-3</v>
      </c>
    </row>
    <row r="476" spans="1:43" x14ac:dyDescent="0.25">
      <c r="A476" s="16" t="s">
        <v>327</v>
      </c>
      <c r="B476" s="8" t="s">
        <v>40</v>
      </c>
      <c r="C476" s="8" t="s">
        <v>331</v>
      </c>
      <c r="E476" s="8" t="str">
        <f t="shared" si="62"/>
        <v>Initial</v>
      </c>
      <c r="F476" s="21">
        <f t="shared" si="65"/>
        <v>330189.49929959601</v>
      </c>
      <c r="G476" s="19">
        <f t="shared" si="65"/>
        <v>6.4579352380155601</v>
      </c>
      <c r="H476" s="18">
        <f t="shared" si="63"/>
        <v>8.4730704380975939E-3</v>
      </c>
      <c r="I476" s="6">
        <f t="shared" si="63"/>
        <v>2.04</v>
      </c>
      <c r="J476" s="6">
        <f t="shared" si="64"/>
        <v>5329890.8361619459</v>
      </c>
      <c r="K476" s="18">
        <f t="shared" si="64"/>
        <v>0.15</v>
      </c>
      <c r="L476" s="35">
        <f>Data!BR14</f>
        <v>3.6038374082807572E-3</v>
      </c>
      <c r="M476" s="39">
        <f>VLOOKUP(C476,Data!$CB$2:$EB$22,1+VALUE(MID(A476,6,2)),FALSE)</f>
        <v>0</v>
      </c>
      <c r="Q476" s="21">
        <v>0</v>
      </c>
      <c r="R476" s="21">
        <v>0</v>
      </c>
      <c r="S476" s="21">
        <v>0</v>
      </c>
      <c r="T476" s="21">
        <v>0</v>
      </c>
      <c r="U476" s="21">
        <v>0</v>
      </c>
      <c r="V476" s="21">
        <v>0</v>
      </c>
      <c r="W476" s="21">
        <v>0</v>
      </c>
      <c r="X476" s="21">
        <v>0</v>
      </c>
      <c r="Y476" s="21">
        <v>0</v>
      </c>
      <c r="Z476" s="21">
        <v>3.60717182824105E-5</v>
      </c>
      <c r="AA476" s="21">
        <v>3.60717182824105E-5</v>
      </c>
      <c r="AB476" s="21">
        <v>3.60717182824105E-5</v>
      </c>
      <c r="AC476" s="21">
        <v>3.60717182824105E-5</v>
      </c>
      <c r="AD476" s="21">
        <v>3.60717182824105E-5</v>
      </c>
      <c r="AE476" s="21">
        <v>3.60717182824105E-5</v>
      </c>
      <c r="AF476" s="21">
        <v>3.60717182824105E-5</v>
      </c>
      <c r="AG476" s="21">
        <v>3.60717182824105E-5</v>
      </c>
      <c r="AH476" s="21">
        <v>3.60717182824105E-5</v>
      </c>
      <c r="AI476" s="21">
        <v>4.7521559400716764E-4</v>
      </c>
      <c r="AJ476" s="21">
        <v>4.7521559400716764E-4</v>
      </c>
      <c r="AK476" s="21">
        <v>4.7521559400716764E-4</v>
      </c>
      <c r="AL476" s="21">
        <v>4.7521559400716764E-4</v>
      </c>
      <c r="AM476" s="21">
        <v>4.7521559400716764E-4</v>
      </c>
      <c r="AN476" s="21">
        <v>4.7521559400716764E-4</v>
      </c>
      <c r="AO476" s="21">
        <v>4.7521559400716764E-4</v>
      </c>
      <c r="AP476" s="21">
        <v>4.7521559400716764E-4</v>
      </c>
      <c r="AQ476" s="21">
        <v>4.7521559400716764E-4</v>
      </c>
    </row>
    <row r="477" spans="1:43" x14ac:dyDescent="0.25">
      <c r="A477" s="17" t="s">
        <v>262</v>
      </c>
      <c r="B477" s="8" t="s">
        <v>40</v>
      </c>
      <c r="C477" s="8" t="s">
        <v>331</v>
      </c>
      <c r="E477" s="8" t="str">
        <f t="shared" si="62"/>
        <v>FiFi-social.video.fifi</v>
      </c>
      <c r="F477" s="21">
        <f t="shared" si="65"/>
        <v>340832.86210744851</v>
      </c>
      <c r="G477" s="19">
        <f t="shared" si="65"/>
        <v>6.8003506949188122</v>
      </c>
      <c r="H477" s="18">
        <f t="shared" si="63"/>
        <v>8.4730704380975939E-3</v>
      </c>
      <c r="I477" s="6">
        <f t="shared" si="63"/>
        <v>2.04</v>
      </c>
      <c r="J477" s="6">
        <f t="shared" si="64"/>
        <v>5329890.8361619459</v>
      </c>
      <c r="K477" s="18">
        <f t="shared" si="64"/>
        <v>0.15</v>
      </c>
      <c r="L477" s="35">
        <f>Data!BR15</f>
        <v>3.6038374082807572E-3</v>
      </c>
      <c r="Q477" s="21">
        <v>0</v>
      </c>
      <c r="R477" s="21">
        <v>1819.8461099147924</v>
      </c>
      <c r="S477" s="21">
        <v>5071.88202976914</v>
      </c>
      <c r="T477" s="21">
        <v>8046.7671947720601</v>
      </c>
      <c r="U477" s="21">
        <v>10780.22305853083</v>
      </c>
      <c r="V477" s="21">
        <v>13211.137804953141</v>
      </c>
      <c r="W477" s="21">
        <v>15293.207871484279</v>
      </c>
      <c r="X477" s="21">
        <v>17169.963955501626</v>
      </c>
      <c r="Y477" s="21">
        <v>18850.933307123971</v>
      </c>
      <c r="Z477" s="21">
        <v>5.5851687046304884E-6</v>
      </c>
      <c r="AA477" s="21">
        <v>261.04927874685734</v>
      </c>
      <c r="AB477" s="21">
        <v>670.17958805404498</v>
      </c>
      <c r="AC477" s="21">
        <v>988.37692222951057</v>
      </c>
      <c r="AD477" s="21">
        <v>1240.3406332225748</v>
      </c>
      <c r="AE477" s="21">
        <v>1436.196149142379</v>
      </c>
      <c r="AF477" s="21">
        <v>1585.3261087002061</v>
      </c>
      <c r="AG477" s="21">
        <v>1706.5764526513537</v>
      </c>
      <c r="AH477" s="21">
        <v>1805.5640252878111</v>
      </c>
      <c r="AI477" s="21">
        <v>7.7481455998816397E-5</v>
      </c>
      <c r="AJ477" s="21">
        <v>1801.6162441190697</v>
      </c>
      <c r="AK477" s="21">
        <v>4225.3286740120657</v>
      </c>
      <c r="AL477" s="21">
        <v>5664.7045726752849</v>
      </c>
      <c r="AM477" s="21">
        <v>6426.6695670943718</v>
      </c>
      <c r="AN477" s="21">
        <v>6712.8026560014623</v>
      </c>
      <c r="AO477" s="21">
        <v>6699.5700786593843</v>
      </c>
      <c r="AP477" s="21">
        <v>6504.8855105665934</v>
      </c>
      <c r="AQ477" s="21">
        <v>6197.142584012232</v>
      </c>
    </row>
    <row r="478" spans="1:43" x14ac:dyDescent="0.25">
      <c r="A478" s="17" t="s">
        <v>263</v>
      </c>
      <c r="B478" s="8" t="s">
        <v>40</v>
      </c>
      <c r="C478" s="8" t="s">
        <v>331</v>
      </c>
      <c r="E478" s="8" t="str">
        <f t="shared" si="62"/>
        <v>FiFi-social.video.fifi</v>
      </c>
      <c r="F478" s="21">
        <f t="shared" si="65"/>
        <v>439217.36949841853</v>
      </c>
      <c r="G478" s="19">
        <f t="shared" si="65"/>
        <v>6.2729203283091328</v>
      </c>
      <c r="H478" s="18">
        <f t="shared" si="63"/>
        <v>8.4730704380975939E-3</v>
      </c>
      <c r="I478" s="6">
        <f t="shared" si="63"/>
        <v>2.04</v>
      </c>
      <c r="J478" s="6">
        <f t="shared" si="64"/>
        <v>5329890.8361619459</v>
      </c>
      <c r="K478" s="18">
        <f t="shared" si="64"/>
        <v>0.15</v>
      </c>
      <c r="L478" s="35">
        <f>Data!BR16</f>
        <v>3.4180725934209242E-3</v>
      </c>
      <c r="Q478" s="21">
        <v>2387.7966280383303</v>
      </c>
      <c r="R478" s="21">
        <v>5580.5814951226994</v>
      </c>
      <c r="S478" s="21">
        <v>8202.3151461091347</v>
      </c>
      <c r="T478" s="21">
        <v>10600.690634398841</v>
      </c>
      <c r="U478" s="21">
        <v>12804.361852493796</v>
      </c>
      <c r="V478" s="21">
        <v>14764.137469368727</v>
      </c>
      <c r="W478" s="21">
        <v>16442.666496405549</v>
      </c>
      <c r="X478" s="21">
        <v>17955.681932309129</v>
      </c>
      <c r="Y478" s="21">
        <v>19310.852009160106</v>
      </c>
      <c r="Z478" s="21">
        <v>457.15950769642916</v>
      </c>
      <c r="AA478" s="21">
        <v>1020.5864925446805</v>
      </c>
      <c r="AB478" s="21">
        <v>1441.2536188628512</v>
      </c>
      <c r="AC478" s="21">
        <v>1768.4319244545768</v>
      </c>
      <c r="AD478" s="21">
        <v>2027.5005172771978</v>
      </c>
      <c r="AE478" s="21">
        <v>2228.8794873972752</v>
      </c>
      <c r="AF478" s="21">
        <v>2382.2142227639106</v>
      </c>
      <c r="AG478" s="21">
        <v>2506.8837711105998</v>
      </c>
      <c r="AH478" s="21">
        <v>2608.6624494205998</v>
      </c>
      <c r="AI478" s="21">
        <v>3462.3627169434699</v>
      </c>
      <c r="AJ478" s="21">
        <v>7479.6163268750361</v>
      </c>
      <c r="AK478" s="21">
        <v>10241.057866879184</v>
      </c>
      <c r="AL478" s="21">
        <v>12029.503804610747</v>
      </c>
      <c r="AM478" s="21">
        <v>13141.070536896452</v>
      </c>
      <c r="AN478" s="21">
        <v>13758.292760156311</v>
      </c>
      <c r="AO478" s="21">
        <v>14041.951153294714</v>
      </c>
      <c r="AP478" s="21">
        <v>14124.301691447068</v>
      </c>
      <c r="AQ478" s="21">
        <v>14071.568676520928</v>
      </c>
    </row>
    <row r="479" spans="1:43" x14ac:dyDescent="0.25">
      <c r="A479" s="17" t="s">
        <v>264</v>
      </c>
      <c r="B479" s="8" t="s">
        <v>40</v>
      </c>
      <c r="C479" s="8" t="s">
        <v>331</v>
      </c>
      <c r="E479" s="8" t="str">
        <f t="shared" si="62"/>
        <v>FiFi-social.video.fifi</v>
      </c>
      <c r="F479" s="21">
        <f t="shared" si="65"/>
        <v>392882.00916213804</v>
      </c>
      <c r="G479" s="19">
        <f t="shared" si="65"/>
        <v>6.511570805271405</v>
      </c>
      <c r="H479" s="18">
        <f t="shared" si="63"/>
        <v>8.4730704380975939E-3</v>
      </c>
      <c r="I479" s="6">
        <f t="shared" si="63"/>
        <v>2.04</v>
      </c>
      <c r="J479" s="6">
        <f t="shared" si="64"/>
        <v>5329890.8361619459</v>
      </c>
      <c r="K479" s="18">
        <f t="shared" si="64"/>
        <v>0.15</v>
      </c>
      <c r="L479" s="35">
        <f>Data!BR17</f>
        <v>3.4180725934209242E-3</v>
      </c>
      <c r="Q479" s="21">
        <v>678.84436468045067</v>
      </c>
      <c r="R479" s="21">
        <v>3612.7781657733212</v>
      </c>
      <c r="S479" s="21">
        <v>6234.516969422205</v>
      </c>
      <c r="T479" s="21">
        <v>8632.8608821639154</v>
      </c>
      <c r="U479" s="21">
        <v>10836.532792635466</v>
      </c>
      <c r="V479" s="21">
        <v>12796.304949042738</v>
      </c>
      <c r="W479" s="21">
        <v>14474.836755534656</v>
      </c>
      <c r="X479" s="21">
        <v>15987.851345575842</v>
      </c>
      <c r="Y479" s="21">
        <v>17343.022930774805</v>
      </c>
      <c r="Z479" s="21">
        <v>184.19844632442206</v>
      </c>
      <c r="AA479" s="21">
        <v>726.97484644514236</v>
      </c>
      <c r="AB479" s="21">
        <v>1132.2246495029055</v>
      </c>
      <c r="AC479" s="21">
        <v>1447.4093374838826</v>
      </c>
      <c r="AD479" s="21">
        <v>1696.9831729403722</v>
      </c>
      <c r="AE479" s="21">
        <v>1890.9814609915818</v>
      </c>
      <c r="AF479" s="21">
        <v>2038.6966667081249</v>
      </c>
      <c r="AG479" s="21">
        <v>2158.7970695543922</v>
      </c>
      <c r="AH479" s="21">
        <v>2256.845648455113</v>
      </c>
      <c r="AI479" s="21">
        <v>1767.9749352629651</v>
      </c>
      <c r="AJ479" s="21">
        <v>6044.0681342355365</v>
      </c>
      <c r="AK479" s="21">
        <v>8805.5074149098036</v>
      </c>
      <c r="AL479" s="21">
        <v>10593.952223720129</v>
      </c>
      <c r="AM479" s="21">
        <v>11705.520422713475</v>
      </c>
      <c r="AN479" s="21">
        <v>12322.744787349859</v>
      </c>
      <c r="AO479" s="21">
        <v>12606.403343776485</v>
      </c>
      <c r="AP479" s="21">
        <v>12688.75499856048</v>
      </c>
      <c r="AQ479" s="21">
        <v>12636.021951652816</v>
      </c>
    </row>
    <row r="480" spans="1:43" x14ac:dyDescent="0.25">
      <c r="A480" s="17" t="s">
        <v>265</v>
      </c>
      <c r="B480" s="8" t="s">
        <v>40</v>
      </c>
      <c r="C480" s="8" t="s">
        <v>331</v>
      </c>
      <c r="E480" s="8" t="str">
        <f t="shared" si="62"/>
        <v>FiFi-social.video.fifi</v>
      </c>
      <c r="F480" s="21">
        <f t="shared" si="65"/>
        <v>287120.72270037199</v>
      </c>
      <c r="G480" s="19">
        <f t="shared" si="65"/>
        <v>7.4241408592468048</v>
      </c>
      <c r="H480" s="18">
        <f t="shared" si="63"/>
        <v>8.4730704380975939E-3</v>
      </c>
      <c r="I480" s="6">
        <f t="shared" si="63"/>
        <v>2.04</v>
      </c>
      <c r="J480" s="6">
        <f t="shared" si="64"/>
        <v>5329890.8361619459</v>
      </c>
      <c r="K480" s="18">
        <f t="shared" si="64"/>
        <v>0.15</v>
      </c>
      <c r="L480" s="35">
        <f>Data!BR18</f>
        <v>3.4180725934209242E-3</v>
      </c>
      <c r="Q480" s="21">
        <v>0</v>
      </c>
      <c r="R480" s="21">
        <v>491.54765227041696</v>
      </c>
      <c r="S480" s="21">
        <v>3113.2946288129142</v>
      </c>
      <c r="T480" s="21">
        <v>5511.588458010996</v>
      </c>
      <c r="U480" s="21">
        <v>7715.2614666954323</v>
      </c>
      <c r="V480" s="21">
        <v>9675.0281342832277</v>
      </c>
      <c r="W480" s="21">
        <v>11353.564349406804</v>
      </c>
      <c r="X480" s="21">
        <v>12866.577597783667</v>
      </c>
      <c r="Y480" s="21">
        <v>14221.751575448214</v>
      </c>
      <c r="Z480" s="21">
        <v>20.683727585343672</v>
      </c>
      <c r="AA480" s="21">
        <v>150.68375840527551</v>
      </c>
      <c r="AB480" s="21">
        <v>506.12101726515408</v>
      </c>
      <c r="AC480" s="21">
        <v>782.55811656830917</v>
      </c>
      <c r="AD480" s="21">
        <v>1001.4548664885114</v>
      </c>
      <c r="AE480" s="21">
        <v>1171.6068102063823</v>
      </c>
      <c r="AF480" s="21">
        <v>1301.165447206746</v>
      </c>
      <c r="AG480" s="21">
        <v>1406.5032389199134</v>
      </c>
      <c r="AH480" s="21">
        <v>1492.4999969002859</v>
      </c>
      <c r="AI480" s="21">
        <v>313.26017045927563</v>
      </c>
      <c r="AJ480" s="21">
        <v>1790.5951408366018</v>
      </c>
      <c r="AK480" s="21">
        <v>4552.0333681507327</v>
      </c>
      <c r="AL480" s="21">
        <v>6340.4477854070192</v>
      </c>
      <c r="AM480" s="21">
        <v>7452.0201990019432</v>
      </c>
      <c r="AN480" s="21">
        <v>8069.246806591811</v>
      </c>
      <c r="AO480" s="21">
        <v>8352.9081955385936</v>
      </c>
      <c r="AP480" s="21">
        <v>8435.2618582620635</v>
      </c>
      <c r="AQ480" s="21">
        <v>8382.5300517545929</v>
      </c>
    </row>
    <row r="481" spans="1:43" x14ac:dyDescent="0.25">
      <c r="A481" s="17" t="s">
        <v>266</v>
      </c>
      <c r="B481" s="8" t="s">
        <v>40</v>
      </c>
      <c r="C481" s="8" t="s">
        <v>331</v>
      </c>
      <c r="E481" s="8" t="str">
        <f t="shared" si="62"/>
        <v>FiFi-social.video.fifi</v>
      </c>
      <c r="F481" s="21">
        <f t="shared" si="65"/>
        <v>319043.21232711151</v>
      </c>
      <c r="G481" s="19">
        <f t="shared" si="65"/>
        <v>7.2881301476597384</v>
      </c>
      <c r="H481" s="18">
        <f t="shared" si="63"/>
        <v>8.4730704380975939E-3</v>
      </c>
      <c r="I481" s="6">
        <f t="shared" si="63"/>
        <v>2.04</v>
      </c>
      <c r="J481" s="6">
        <f t="shared" ref="J481:K496" si="66">J480</f>
        <v>5329890.8361619459</v>
      </c>
      <c r="K481" s="18">
        <f t="shared" si="66"/>
        <v>0.15</v>
      </c>
      <c r="L481" s="35">
        <f>Data!BR19</f>
        <v>3.4180725934209242E-3</v>
      </c>
      <c r="Q481" s="21">
        <v>0</v>
      </c>
      <c r="R481" s="21">
        <v>2573.8706055295097</v>
      </c>
      <c r="S481" s="21">
        <v>5195.6121295417006</v>
      </c>
      <c r="T481" s="21">
        <v>7593.9393718798956</v>
      </c>
      <c r="U481" s="21">
        <v>9797.6116478937111</v>
      </c>
      <c r="V481" s="21">
        <v>11757.3819773369</v>
      </c>
      <c r="W481" s="21">
        <v>13435.915251250317</v>
      </c>
      <c r="X481" s="21">
        <v>14948.929394715959</v>
      </c>
      <c r="Y481" s="21">
        <v>16304.101776251679</v>
      </c>
      <c r="Z481" s="21">
        <v>3.4600288915594621</v>
      </c>
      <c r="AA481" s="21">
        <v>378.57523159683632</v>
      </c>
      <c r="AB481" s="21">
        <v>740.64541421448871</v>
      </c>
      <c r="AC481" s="21">
        <v>1022.2439475561129</v>
      </c>
      <c r="AD481" s="21">
        <v>1245.2255671495477</v>
      </c>
      <c r="AE481" s="21">
        <v>1418.5529817504237</v>
      </c>
      <c r="AF481" s="21">
        <v>1550.5292033367602</v>
      </c>
      <c r="AG481" s="21">
        <v>1657.8327821718478</v>
      </c>
      <c r="AH481" s="21">
        <v>1745.4342908203766</v>
      </c>
      <c r="AI481" s="21">
        <v>51.442967387750386</v>
      </c>
      <c r="AJ481" s="21">
        <v>3054.7047339291585</v>
      </c>
      <c r="AK481" s="21">
        <v>5816.1450214659026</v>
      </c>
      <c r="AL481" s="21">
        <v>7604.5643703107771</v>
      </c>
      <c r="AM481" s="21">
        <v>8716.1349851280938</v>
      </c>
      <c r="AN481" s="21">
        <v>9333.3594774527737</v>
      </c>
      <c r="AO481" s="21">
        <v>9617.0203573472645</v>
      </c>
      <c r="AP481" s="21">
        <v>9699.3728075155832</v>
      </c>
      <c r="AQ481" s="21">
        <v>9646.6408661499736</v>
      </c>
    </row>
    <row r="482" spans="1:43" x14ac:dyDescent="0.25">
      <c r="A482" s="17" t="s">
        <v>267</v>
      </c>
      <c r="B482" s="8" t="s">
        <v>40</v>
      </c>
      <c r="C482" s="8" t="s">
        <v>331</v>
      </c>
      <c r="E482" s="8" t="str">
        <f t="shared" si="62"/>
        <v>FiFi-social.video.fifi</v>
      </c>
      <c r="F482" s="21">
        <f t="shared" ref="F482:G497" si="67">F416</f>
        <v>242439.8542396205</v>
      </c>
      <c r="G482" s="19">
        <f t="shared" si="67"/>
        <v>8.3972135913050998</v>
      </c>
      <c r="H482" s="18">
        <f t="shared" si="63"/>
        <v>8.4730704380975939E-3</v>
      </c>
      <c r="I482" s="6">
        <f t="shared" si="63"/>
        <v>2.04</v>
      </c>
      <c r="J482" s="6">
        <f t="shared" si="66"/>
        <v>5329890.8361619459</v>
      </c>
      <c r="K482" s="18">
        <f t="shared" si="66"/>
        <v>0.15</v>
      </c>
      <c r="L482" s="35">
        <f>Data!BR20</f>
        <v>3.5295314823368239E-3</v>
      </c>
      <c r="Q482" s="21">
        <v>0</v>
      </c>
      <c r="R482" s="21">
        <v>0</v>
      </c>
      <c r="S482" s="21">
        <v>2015.617199675534</v>
      </c>
      <c r="T482" s="21">
        <v>4492.0970199473159</v>
      </c>
      <c r="U482" s="21">
        <v>6767.6293530307858</v>
      </c>
      <c r="V482" s="21">
        <v>8791.2993465840809</v>
      </c>
      <c r="W482" s="21">
        <v>10524.572132118354</v>
      </c>
      <c r="X482" s="21">
        <v>12086.922253551376</v>
      </c>
      <c r="Y482" s="21">
        <v>13486.287606213224</v>
      </c>
      <c r="Z482" s="21">
        <v>0.39460433903036052</v>
      </c>
      <c r="AA482" s="21">
        <v>45.966646553378197</v>
      </c>
      <c r="AB482" s="21">
        <v>295.25593532101004</v>
      </c>
      <c r="AC482" s="21">
        <v>547.62698618535774</v>
      </c>
      <c r="AD482" s="21">
        <v>747.46881359688928</v>
      </c>
      <c r="AE482" s="21">
        <v>902.80887112033702</v>
      </c>
      <c r="AF482" s="21">
        <v>1021.0895578643929</v>
      </c>
      <c r="AG482" s="21">
        <v>1117.2576650898136</v>
      </c>
      <c r="AH482" s="21">
        <v>1195.7684607044112</v>
      </c>
      <c r="AI482" s="21">
        <v>6.7596969145431647</v>
      </c>
      <c r="AJ482" s="21">
        <v>787.42316833687994</v>
      </c>
      <c r="AK482" s="21">
        <v>3042.2101924262788</v>
      </c>
      <c r="AL482" s="21">
        <v>4888.9261536294016</v>
      </c>
      <c r="AM482" s="21">
        <v>6036.7474194187062</v>
      </c>
      <c r="AN482" s="21">
        <v>6674.1016561778342</v>
      </c>
      <c r="AO482" s="21">
        <v>6967.0143788883779</v>
      </c>
      <c r="AP482" s="21">
        <v>7052.0542970238675</v>
      </c>
      <c r="AQ482" s="21">
        <v>6997.6036611601376</v>
      </c>
    </row>
    <row r="483" spans="1:43" x14ac:dyDescent="0.25">
      <c r="A483" s="17" t="s">
        <v>268</v>
      </c>
      <c r="B483" s="8" t="s">
        <v>40</v>
      </c>
      <c r="C483" s="8" t="s">
        <v>331</v>
      </c>
      <c r="E483" s="8" t="str">
        <f t="shared" si="62"/>
        <v>FiFi-social.video.fifi</v>
      </c>
      <c r="F483" s="21">
        <f t="shared" si="67"/>
        <v>452969.13318074099</v>
      </c>
      <c r="G483" s="19">
        <f t="shared" si="67"/>
        <v>6.5182322286433863</v>
      </c>
      <c r="H483" s="18">
        <f t="shared" si="63"/>
        <v>8.4730704380975939E-3</v>
      </c>
      <c r="I483" s="6">
        <f t="shared" si="63"/>
        <v>2.04</v>
      </c>
      <c r="J483" s="6">
        <f t="shared" si="66"/>
        <v>5329890.8361619459</v>
      </c>
      <c r="K483" s="18">
        <f t="shared" si="66"/>
        <v>0.15</v>
      </c>
      <c r="L483" s="35">
        <f>Data!BR21</f>
        <v>3.5295314823368239E-3</v>
      </c>
      <c r="Q483" s="21">
        <v>3163.0824775895817</v>
      </c>
      <c r="R483" s="21">
        <v>6664.0121764769356</v>
      </c>
      <c r="S483" s="21">
        <v>9474.9782100004541</v>
      </c>
      <c r="T483" s="21">
        <v>11951.577724158737</v>
      </c>
      <c r="U483" s="21">
        <v>14227.107432640219</v>
      </c>
      <c r="V483" s="21">
        <v>16250.790543838317</v>
      </c>
      <c r="W483" s="21">
        <v>17984.052793251958</v>
      </c>
      <c r="X483" s="21">
        <v>19546.406121107797</v>
      </c>
      <c r="Y483" s="21">
        <v>20945.765756053133</v>
      </c>
      <c r="Z483" s="21">
        <v>594.09090030308937</v>
      </c>
      <c r="AA483" s="21">
        <v>1153.9950800573965</v>
      </c>
      <c r="AB483" s="21">
        <v>1572.0315562805736</v>
      </c>
      <c r="AC483" s="21">
        <v>1897.1652042423398</v>
      </c>
      <c r="AD483" s="21">
        <v>2154.6136918989478</v>
      </c>
      <c r="AE483" s="21">
        <v>2354.7334397745317</v>
      </c>
      <c r="AF483" s="21">
        <v>2507.1092200076691</v>
      </c>
      <c r="AG483" s="21">
        <v>2630.9991676960749</v>
      </c>
      <c r="AH483" s="21">
        <v>2732.1413408849826</v>
      </c>
      <c r="AI483" s="21">
        <v>4736.6593267331173</v>
      </c>
      <c r="AJ483" s="21">
        <v>8680.8839854761609</v>
      </c>
      <c r="AK483" s="21">
        <v>11428.629969368156</v>
      </c>
      <c r="AL483" s="21">
        <v>13275.395565641857</v>
      </c>
      <c r="AM483" s="21">
        <v>14423.208277256326</v>
      </c>
      <c r="AN483" s="21">
        <v>15060.556226047094</v>
      </c>
      <c r="AO483" s="21">
        <v>15353.464248657303</v>
      </c>
      <c r="AP483" s="21">
        <v>15438.499558449581</v>
      </c>
      <c r="AQ483" s="21">
        <v>15384.046996332389</v>
      </c>
    </row>
    <row r="484" spans="1:43" x14ac:dyDescent="0.25">
      <c r="A484" s="17" t="s">
        <v>269</v>
      </c>
      <c r="B484" s="8" t="s">
        <v>40</v>
      </c>
      <c r="C484" s="8" t="s">
        <v>331</v>
      </c>
      <c r="E484" s="8" t="str">
        <f t="shared" si="62"/>
        <v>FiFi-social.video.fifi</v>
      </c>
      <c r="F484" s="21">
        <f t="shared" si="67"/>
        <v>374829.33619855496</v>
      </c>
      <c r="G484" s="19">
        <f t="shared" si="67"/>
        <v>7.0414807493575111</v>
      </c>
      <c r="H484" s="18">
        <f t="shared" si="63"/>
        <v>8.4730704380975939E-3</v>
      </c>
      <c r="I484" s="6">
        <f t="shared" si="63"/>
        <v>2.04</v>
      </c>
      <c r="J484" s="6">
        <f t="shared" si="66"/>
        <v>5329890.8361619459</v>
      </c>
      <c r="K484" s="18">
        <f t="shared" si="66"/>
        <v>0.15</v>
      </c>
      <c r="L484" s="35">
        <f>Data!BR22</f>
        <v>3.5295314823368239E-3</v>
      </c>
      <c r="Q484" s="21">
        <v>579.56084084647728</v>
      </c>
      <c r="R484" s="21">
        <v>3609.166091949071</v>
      </c>
      <c r="S484" s="21">
        <v>6316.3966962621698</v>
      </c>
      <c r="T484" s="21">
        <v>8792.9455274066277</v>
      </c>
      <c r="U484" s="21">
        <v>11068.476347245949</v>
      </c>
      <c r="V484" s="21">
        <v>13092.153903926664</v>
      </c>
      <c r="W484" s="21">
        <v>14825.420614740662</v>
      </c>
      <c r="X484" s="21">
        <v>16387.772584873252</v>
      </c>
      <c r="Y484" s="21">
        <v>17787.134640920565</v>
      </c>
      <c r="Z484" s="21">
        <v>173.06608701781781</v>
      </c>
      <c r="AA484" s="21">
        <v>691.36285061985006</v>
      </c>
      <c r="AB484" s="21">
        <v>1078.3355832057287</v>
      </c>
      <c r="AC484" s="21">
        <v>1379.305174916653</v>
      </c>
      <c r="AD484" s="21">
        <v>1617.6230432822481</v>
      </c>
      <c r="AE484" s="21">
        <v>1802.8718605133083</v>
      </c>
      <c r="AF484" s="21">
        <v>1943.925001141245</v>
      </c>
      <c r="AG484" s="21">
        <v>2058.6087851146581</v>
      </c>
      <c r="AH484" s="21">
        <v>2152.2353001388915</v>
      </c>
      <c r="AI484" s="21">
        <v>1906.4678601628189</v>
      </c>
      <c r="AJ484" s="21">
        <v>6321.9990431105671</v>
      </c>
      <c r="AK484" s="21">
        <v>9173.4849747381304</v>
      </c>
      <c r="AL484" s="21">
        <v>11020.250179389575</v>
      </c>
      <c r="AM484" s="21">
        <v>12168.065151491737</v>
      </c>
      <c r="AN484" s="21">
        <v>12805.416594773491</v>
      </c>
      <c r="AO484" s="21">
        <v>13098.324751670283</v>
      </c>
      <c r="AP484" s="21">
        <v>13183.36184204671</v>
      </c>
      <c r="AQ484" s="21">
        <v>13128.909164471443</v>
      </c>
    </row>
    <row r="485" spans="1:43" x14ac:dyDescent="0.25">
      <c r="A485" s="17" t="s">
        <v>270</v>
      </c>
      <c r="B485" s="8" t="s">
        <v>40</v>
      </c>
      <c r="C485" s="8" t="s">
        <v>331</v>
      </c>
      <c r="E485" s="8" t="str">
        <f t="shared" si="62"/>
        <v>FiFi-social.video.fifi</v>
      </c>
      <c r="F485" s="21">
        <f t="shared" si="67"/>
        <v>369195.690608576</v>
      </c>
      <c r="G485" s="19">
        <f t="shared" si="67"/>
        <v>6.974183994639545</v>
      </c>
      <c r="H485" s="18">
        <f t="shared" si="63"/>
        <v>8.4730704380975939E-3</v>
      </c>
      <c r="I485" s="6">
        <f t="shared" si="63"/>
        <v>2.04</v>
      </c>
      <c r="J485" s="6">
        <f t="shared" si="66"/>
        <v>5329890.8361619459</v>
      </c>
      <c r="K485" s="18">
        <f t="shared" si="66"/>
        <v>0.15</v>
      </c>
      <c r="L485" s="35">
        <f>Data!BR23</f>
        <v>3.5295314823368239E-3</v>
      </c>
      <c r="Q485" s="21">
        <v>430.4496277863604</v>
      </c>
      <c r="R485" s="21">
        <v>3460.0545050985575</v>
      </c>
      <c r="S485" s="21">
        <v>6167.2854998580315</v>
      </c>
      <c r="T485" s="21">
        <v>8643.8319383446469</v>
      </c>
      <c r="U485" s="21">
        <v>10919.362810649258</v>
      </c>
      <c r="V485" s="21">
        <v>12943.040105110769</v>
      </c>
      <c r="W485" s="21">
        <v>14676.307026539795</v>
      </c>
      <c r="X485" s="21">
        <v>16238.658932576613</v>
      </c>
      <c r="Y485" s="21">
        <v>17638.021102919982</v>
      </c>
      <c r="Z485" s="21">
        <v>96.356413014134759</v>
      </c>
      <c r="AA485" s="21">
        <v>619.6541561210297</v>
      </c>
      <c r="AB485" s="21">
        <v>1010.3610170143185</v>
      </c>
      <c r="AC485" s="21">
        <v>1314.2339952162431</v>
      </c>
      <c r="AD485" s="21">
        <v>1554.8515424987245</v>
      </c>
      <c r="AE485" s="21">
        <v>1741.8878694044533</v>
      </c>
      <c r="AF485" s="21">
        <v>1884.3021607807732</v>
      </c>
      <c r="AG485" s="21">
        <v>2000.0925820655507</v>
      </c>
      <c r="AH485" s="21">
        <v>2094.6225734023769</v>
      </c>
      <c r="AI485" s="21">
        <v>940.44537319871415</v>
      </c>
      <c r="AJ485" s="21">
        <v>5355.9729744770075</v>
      </c>
      <c r="AK485" s="21">
        <v>8207.4595128267138</v>
      </c>
      <c r="AL485" s="21">
        <v>10054.215838737902</v>
      </c>
      <c r="AM485" s="21">
        <v>11202.031502490576</v>
      </c>
      <c r="AN485" s="21">
        <v>11839.382753374157</v>
      </c>
      <c r="AO485" s="21">
        <v>12132.291713855448</v>
      </c>
      <c r="AP485" s="21">
        <v>12217.328961646634</v>
      </c>
      <c r="AQ485" s="21">
        <v>12162.876678596465</v>
      </c>
    </row>
    <row r="486" spans="1:43" x14ac:dyDescent="0.25">
      <c r="A486" s="17" t="s">
        <v>249</v>
      </c>
      <c r="B486" s="8" t="s">
        <v>40</v>
      </c>
      <c r="C486" s="8" t="s">
        <v>331</v>
      </c>
      <c r="E486" s="8" t="str">
        <f t="shared" si="62"/>
        <v>FiFi-social.video.fifi</v>
      </c>
      <c r="F486" s="21">
        <f t="shared" si="67"/>
        <v>327686.09035661601</v>
      </c>
      <c r="G486" s="19">
        <f t="shared" si="67"/>
        <v>7.4058431193070975</v>
      </c>
      <c r="H486" s="18">
        <f t="shared" si="63"/>
        <v>8.4730704380975939E-3</v>
      </c>
      <c r="I486" s="6">
        <f t="shared" si="63"/>
        <v>2.04</v>
      </c>
      <c r="J486" s="6">
        <f t="shared" si="66"/>
        <v>5329890.8361619459</v>
      </c>
      <c r="K486" s="18">
        <f t="shared" si="66"/>
        <v>0.15</v>
      </c>
      <c r="L486" s="35">
        <f>Data!BR24</f>
        <v>3.5295314823368239E-3</v>
      </c>
      <c r="Q486" s="21">
        <v>0</v>
      </c>
      <c r="R486" s="21">
        <v>2415.9067004282811</v>
      </c>
      <c r="S486" s="21">
        <v>5123.1404292725601</v>
      </c>
      <c r="T486" s="21">
        <v>7599.6701132702337</v>
      </c>
      <c r="U486" s="21">
        <v>9875.2013529609012</v>
      </c>
      <c r="V486" s="21">
        <v>11898.87681124313</v>
      </c>
      <c r="W486" s="21">
        <v>13632.145207495319</v>
      </c>
      <c r="X486" s="21">
        <v>15194.496664704073</v>
      </c>
      <c r="Y486" s="21">
        <v>16593.859635400917</v>
      </c>
      <c r="Z486" s="21">
        <v>12.999621100508101</v>
      </c>
      <c r="AA486" s="21">
        <v>414.15642241321069</v>
      </c>
      <c r="AB486" s="21">
        <v>782.0905875845408</v>
      </c>
      <c r="AC486" s="21">
        <v>1068.2501518302502</v>
      </c>
      <c r="AD486" s="21">
        <v>1294.8431126699029</v>
      </c>
      <c r="AE486" s="21">
        <v>1470.9777138560073</v>
      </c>
      <c r="AF486" s="21">
        <v>1605.0913650847801</v>
      </c>
      <c r="AG486" s="21">
        <v>1714.1328069987414</v>
      </c>
      <c r="AH486" s="21">
        <v>1803.1530763738301</v>
      </c>
      <c r="AI486" s="21">
        <v>196.39723514082647</v>
      </c>
      <c r="AJ486" s="21">
        <v>3841.135381712988</v>
      </c>
      <c r="AK486" s="21">
        <v>6692.6215720725868</v>
      </c>
      <c r="AL486" s="21">
        <v>8539.3676814566388</v>
      </c>
      <c r="AM486" s="21">
        <v>9687.1847583982144</v>
      </c>
      <c r="AN486" s="21">
        <v>10324.536757618645</v>
      </c>
      <c r="AO486" s="21">
        <v>10617.446670128287</v>
      </c>
      <c r="AP486" s="21">
        <v>10702.484590047918</v>
      </c>
      <c r="AQ486" s="21">
        <v>10648.032724189015</v>
      </c>
    </row>
    <row r="487" spans="1:43" x14ac:dyDescent="0.25">
      <c r="A487" s="17" t="s">
        <v>250</v>
      </c>
      <c r="B487" s="8" t="s">
        <v>40</v>
      </c>
      <c r="C487" s="8" t="s">
        <v>331</v>
      </c>
      <c r="E487" s="8" t="str">
        <f t="shared" si="62"/>
        <v>FiFi-social.video.fifi</v>
      </c>
      <c r="F487" s="21">
        <f t="shared" si="67"/>
        <v>447161.2574520745</v>
      </c>
      <c r="G487" s="19">
        <f t="shared" si="67"/>
        <v>6.5316916589065332</v>
      </c>
      <c r="H487" s="18">
        <f t="shared" si="63"/>
        <v>8.4730704380975939E-3</v>
      </c>
      <c r="I487" s="6">
        <f t="shared" si="63"/>
        <v>2.04</v>
      </c>
      <c r="J487" s="6">
        <f t="shared" si="66"/>
        <v>5329890.8361619459</v>
      </c>
      <c r="K487" s="18">
        <f t="shared" si="66"/>
        <v>0.15</v>
      </c>
      <c r="L487" s="35">
        <f>Data!BR25</f>
        <v>3.5295314823368239E-3</v>
      </c>
      <c r="Q487" s="21">
        <v>2946.4250413019022</v>
      </c>
      <c r="R487" s="21">
        <v>6068.0907903099996</v>
      </c>
      <c r="S487" s="21">
        <v>8775.3149559669746</v>
      </c>
      <c r="T487" s="21">
        <v>11251.903243236788</v>
      </c>
      <c r="U487" s="21">
        <v>13527.43319789721</v>
      </c>
      <c r="V487" s="21">
        <v>15551.11507870385</v>
      </c>
      <c r="W487" s="21">
        <v>17284.378316370563</v>
      </c>
      <c r="X487" s="21">
        <v>18846.731343474607</v>
      </c>
      <c r="Y487" s="21">
        <v>20246.091514722735</v>
      </c>
      <c r="Z487" s="21">
        <v>551.56528456715614</v>
      </c>
      <c r="AA487" s="21">
        <v>1110.3155763047268</v>
      </c>
      <c r="AB487" s="21">
        <v>1527.4906648597143</v>
      </c>
      <c r="AC487" s="21">
        <v>1851.9539605563698</v>
      </c>
      <c r="AD487" s="21">
        <v>2108.8719654006618</v>
      </c>
      <c r="AE487" s="21">
        <v>2308.5793246387379</v>
      </c>
      <c r="AF487" s="21">
        <v>2460.641147403192</v>
      </c>
      <c r="AG487" s="21">
        <v>2584.2758062388511</v>
      </c>
      <c r="AH487" s="21">
        <v>2685.2095790892422</v>
      </c>
      <c r="AI487" s="21">
        <v>4402.9898705394899</v>
      </c>
      <c r="AJ487" s="21">
        <v>8726.4767462373147</v>
      </c>
      <c r="AK487" s="21">
        <v>11577.965034865478</v>
      </c>
      <c r="AL487" s="21">
        <v>13424.736919926929</v>
      </c>
      <c r="AM487" s="21">
        <v>14572.549711365822</v>
      </c>
      <c r="AN487" s="21">
        <v>15209.898691376668</v>
      </c>
      <c r="AO487" s="21">
        <v>15502.806170062922</v>
      </c>
      <c r="AP487" s="21">
        <v>15587.841821490878</v>
      </c>
      <c r="AQ487" s="21">
        <v>15533.388945989638</v>
      </c>
    </row>
    <row r="488" spans="1:43" x14ac:dyDescent="0.25">
      <c r="A488" s="17" t="s">
        <v>251</v>
      </c>
      <c r="B488" s="8" t="s">
        <v>40</v>
      </c>
      <c r="C488" s="8" t="s">
        <v>331</v>
      </c>
      <c r="E488" s="8" t="str">
        <f t="shared" si="62"/>
        <v>FiFi-social.video.fifi</v>
      </c>
      <c r="F488" s="21">
        <f t="shared" si="67"/>
        <v>382858.71242734947</v>
      </c>
      <c r="G488" s="19">
        <f t="shared" si="67"/>
        <v>6.8320565796721962</v>
      </c>
      <c r="H488" s="18">
        <f t="shared" si="63"/>
        <v>8.4730704380975939E-3</v>
      </c>
      <c r="I488" s="6">
        <f t="shared" si="63"/>
        <v>2.04</v>
      </c>
      <c r="J488" s="6">
        <f t="shared" si="66"/>
        <v>5329890.8361619459</v>
      </c>
      <c r="K488" s="18">
        <f t="shared" si="66"/>
        <v>0.15</v>
      </c>
      <c r="L488" s="35">
        <f>Data!BR26</f>
        <v>3.5295314823368239E-3</v>
      </c>
      <c r="Q488" s="21">
        <v>440.8941107879732</v>
      </c>
      <c r="R488" s="21">
        <v>3470.4990142822885</v>
      </c>
      <c r="S488" s="21">
        <v>6177.7299816929763</v>
      </c>
      <c r="T488" s="21">
        <v>8654.2765877731217</v>
      </c>
      <c r="U488" s="21">
        <v>10929.807456402803</v>
      </c>
      <c r="V488" s="21">
        <v>12953.484769231438</v>
      </c>
      <c r="W488" s="21">
        <v>14686.751675907954</v>
      </c>
      <c r="X488" s="21">
        <v>16249.10358643435</v>
      </c>
      <c r="Y488" s="21">
        <v>17648.465748771861</v>
      </c>
      <c r="Z488" s="21">
        <v>149.05175467046098</v>
      </c>
      <c r="AA488" s="21">
        <v>683.23585221658243</v>
      </c>
      <c r="AB488" s="21">
        <v>1082.0705505206818</v>
      </c>
      <c r="AC488" s="21">
        <v>1392.2655192853476</v>
      </c>
      <c r="AD488" s="21">
        <v>1637.8886044244898</v>
      </c>
      <c r="AE488" s="21">
        <v>1828.8158726837628</v>
      </c>
      <c r="AF488" s="21">
        <v>1974.1927652111006</v>
      </c>
      <c r="AG488" s="21">
        <v>2092.3919727742768</v>
      </c>
      <c r="AH488" s="21">
        <v>2188.8884502505844</v>
      </c>
      <c r="AI488" s="21">
        <v>1636.499132476365</v>
      </c>
      <c r="AJ488" s="21">
        <v>6052.0292249103659</v>
      </c>
      <c r="AK488" s="21">
        <v>8903.5151559898768</v>
      </c>
      <c r="AL488" s="21">
        <v>10750.278487662621</v>
      </c>
      <c r="AM488" s="21">
        <v>11898.093681519229</v>
      </c>
      <c r="AN488" s="21">
        <v>12535.445203363788</v>
      </c>
      <c r="AO488" s="21">
        <v>12828.353533139611</v>
      </c>
      <c r="AP488" s="21">
        <v>12913.39071705105</v>
      </c>
      <c r="AQ488" s="21">
        <v>12858.938118182221</v>
      </c>
    </row>
    <row r="489" spans="1:43" x14ac:dyDescent="0.25">
      <c r="A489" s="17" t="s">
        <v>252</v>
      </c>
      <c r="B489" s="8" t="s">
        <v>40</v>
      </c>
      <c r="C489" s="8" t="s">
        <v>331</v>
      </c>
      <c r="E489" s="8" t="str">
        <f t="shared" si="62"/>
        <v>FiFi-social.video.fifi</v>
      </c>
      <c r="F489" s="21">
        <f t="shared" si="67"/>
        <v>557747.14345524705</v>
      </c>
      <c r="G489" s="19">
        <f t="shared" si="67"/>
        <v>6.0639302973535694</v>
      </c>
      <c r="H489" s="18">
        <f t="shared" si="63"/>
        <v>8.4730704380975939E-3</v>
      </c>
      <c r="I489" s="6">
        <f t="shared" si="63"/>
        <v>2.04</v>
      </c>
      <c r="J489" s="6">
        <f t="shared" si="66"/>
        <v>5329890.8361619459</v>
      </c>
      <c r="K489" s="18">
        <f t="shared" si="66"/>
        <v>0.15</v>
      </c>
      <c r="L489" s="35">
        <f>Data!BR27</f>
        <v>3.5295314823368239E-3</v>
      </c>
      <c r="Q489" s="21">
        <v>5586.2356511962862</v>
      </c>
      <c r="R489" s="21">
        <v>8615.8534529778153</v>
      </c>
      <c r="S489" s="21">
        <v>11323.070947357835</v>
      </c>
      <c r="T489" s="21">
        <v>13799.700116254915</v>
      </c>
      <c r="U489" s="21">
        <v>16075.229174478573</v>
      </c>
      <c r="V489" s="21">
        <v>18098.915535636559</v>
      </c>
      <c r="W489" s="21">
        <v>19832.175174675402</v>
      </c>
      <c r="X489" s="21">
        <v>21394.529296937981</v>
      </c>
      <c r="Y489" s="21">
        <v>22793.887515291422</v>
      </c>
      <c r="Z489" s="21">
        <v>1238.8453988251986</v>
      </c>
      <c r="AA489" s="21">
        <v>1840.6986414191617</v>
      </c>
      <c r="AB489" s="21">
        <v>2290.0534353194403</v>
      </c>
      <c r="AC489" s="21">
        <v>2639.550683237881</v>
      </c>
      <c r="AD489" s="21">
        <v>2916.2865533743916</v>
      </c>
      <c r="AE489" s="21">
        <v>3131.3992194919883</v>
      </c>
      <c r="AF489" s="21">
        <v>3295.1903490065897</v>
      </c>
      <c r="AG489" s="21">
        <v>3428.3619323092921</v>
      </c>
      <c r="AH489" s="21">
        <v>3537.0813224663825</v>
      </c>
      <c r="AI489" s="21">
        <v>9738.7995300570165</v>
      </c>
      <c r="AJ489" s="21">
        <v>14154.357797420573</v>
      </c>
      <c r="AK489" s="21">
        <v>17005.846846986205</v>
      </c>
      <c r="AL489" s="21">
        <v>18852.644657097546</v>
      </c>
      <c r="AM489" s="21">
        <v>20000.453934535883</v>
      </c>
      <c r="AN489" s="21">
        <v>20637.80112874449</v>
      </c>
      <c r="AO489" s="21">
        <v>20930.706194816412</v>
      </c>
      <c r="AP489" s="21">
        <v>21015.740197974868</v>
      </c>
      <c r="AQ489" s="21">
        <v>20961.286259543525</v>
      </c>
    </row>
    <row r="490" spans="1:43" x14ac:dyDescent="0.25">
      <c r="A490" s="17" t="s">
        <v>253</v>
      </c>
      <c r="B490" s="8" t="s">
        <v>40</v>
      </c>
      <c r="C490" s="8" t="s">
        <v>331</v>
      </c>
      <c r="E490" s="8" t="str">
        <f t="shared" si="62"/>
        <v>FiFi-social.video.fifi</v>
      </c>
      <c r="F490" s="21">
        <f t="shared" si="67"/>
        <v>460276.56861699698</v>
      </c>
      <c r="G490" s="19">
        <f t="shared" si="67"/>
        <v>6.561013101182815</v>
      </c>
      <c r="H490" s="18">
        <f t="shared" si="63"/>
        <v>8.4730704380975939E-3</v>
      </c>
      <c r="I490" s="6">
        <f t="shared" si="63"/>
        <v>2.04</v>
      </c>
      <c r="J490" s="6">
        <f t="shared" si="66"/>
        <v>5329890.8361619459</v>
      </c>
      <c r="K490" s="18">
        <f t="shared" si="66"/>
        <v>0.15</v>
      </c>
      <c r="L490" s="35">
        <f>Data!BR28</f>
        <v>3.5295314823368239E-3</v>
      </c>
      <c r="Q490" s="21">
        <v>2729.9002976260808</v>
      </c>
      <c r="R490" s="21">
        <v>5759.5109391766564</v>
      </c>
      <c r="S490" s="21">
        <v>8466.7359128451772</v>
      </c>
      <c r="T490" s="21">
        <v>10943.319248615135</v>
      </c>
      <c r="U490" s="21">
        <v>13218.849311850161</v>
      </c>
      <c r="V490" s="21">
        <v>15242.530650005725</v>
      </c>
      <c r="W490" s="21">
        <v>16975.794323530954</v>
      </c>
      <c r="X490" s="21">
        <v>18538.147217991616</v>
      </c>
      <c r="Y490" s="21">
        <v>19937.507625770388</v>
      </c>
      <c r="Z490" s="21">
        <v>677.15868923858352</v>
      </c>
      <c r="AA490" s="21">
        <v>1233.4123012324046</v>
      </c>
      <c r="AB490" s="21">
        <v>1648.7229163346585</v>
      </c>
      <c r="AC490" s="21">
        <v>1971.7373081209037</v>
      </c>
      <c r="AD490" s="21">
        <v>2227.5070606377876</v>
      </c>
      <c r="AE490" s="21">
        <v>2426.3219651499198</v>
      </c>
      <c r="AF490" s="21">
        <v>2577.7041150312452</v>
      </c>
      <c r="AG490" s="21">
        <v>2700.7862359932042</v>
      </c>
      <c r="AH490" s="21">
        <v>2801.2688802978564</v>
      </c>
      <c r="AI490" s="21">
        <v>6333.5076469891419</v>
      </c>
      <c r="AJ490" s="21">
        <v>10749.054966616881</v>
      </c>
      <c r="AK490" s="21">
        <v>13600.541101910572</v>
      </c>
      <c r="AL490" s="21">
        <v>15447.333145156128</v>
      </c>
      <c r="AM490" s="21">
        <v>16595.144824106203</v>
      </c>
      <c r="AN490" s="21">
        <v>17232.494960108241</v>
      </c>
      <c r="AO490" s="21">
        <v>17525.400634642469</v>
      </c>
      <c r="AP490" s="21">
        <v>17610.43629281348</v>
      </c>
      <c r="AQ490" s="21">
        <v>17555.982494312313</v>
      </c>
    </row>
    <row r="491" spans="1:43" x14ac:dyDescent="0.25">
      <c r="A491" s="17" t="s">
        <v>254</v>
      </c>
      <c r="B491" s="8" t="s">
        <v>40</v>
      </c>
      <c r="C491" s="8" t="s">
        <v>331</v>
      </c>
      <c r="E491" s="8" t="str">
        <f t="shared" si="62"/>
        <v>FiFi-social.video.fifi</v>
      </c>
      <c r="F491" s="21">
        <f t="shared" si="67"/>
        <v>243335.124867429</v>
      </c>
      <c r="G491" s="19">
        <f t="shared" si="67"/>
        <v>7.9500102667883148</v>
      </c>
      <c r="H491" s="18">
        <f t="shared" si="63"/>
        <v>8.4730704380975939E-3</v>
      </c>
      <c r="I491" s="6">
        <f t="shared" si="63"/>
        <v>2.04</v>
      </c>
      <c r="J491" s="6">
        <f t="shared" si="66"/>
        <v>5329890.8361619459</v>
      </c>
      <c r="K491" s="18">
        <f t="shared" si="66"/>
        <v>0.15</v>
      </c>
      <c r="L491" s="35">
        <f>Data!BR29</f>
        <v>3.6409903712527236E-3</v>
      </c>
      <c r="Q491" s="21">
        <v>0</v>
      </c>
      <c r="R491" s="21">
        <v>0</v>
      </c>
      <c r="S491" s="21">
        <v>0</v>
      </c>
      <c r="T491" s="21">
        <v>2372.587133862412</v>
      </c>
      <c r="U491" s="21">
        <v>4719.9791783840046</v>
      </c>
      <c r="V491" s="21">
        <v>6807.5505634985348</v>
      </c>
      <c r="W491" s="21">
        <v>8595.5614731611895</v>
      </c>
      <c r="X491" s="21">
        <v>10207.247994812593</v>
      </c>
      <c r="Y491" s="21">
        <v>11650.805565639503</v>
      </c>
      <c r="Z491" s="21">
        <v>58.146801991087784</v>
      </c>
      <c r="AA491" s="21">
        <v>114.28892054900757</v>
      </c>
      <c r="AB491" s="21">
        <v>163.12459524686653</v>
      </c>
      <c r="AC491" s="21">
        <v>420.21105856242349</v>
      </c>
      <c r="AD491" s="21">
        <v>637.96031796440616</v>
      </c>
      <c r="AE491" s="21">
        <v>807.21987357938485</v>
      </c>
      <c r="AF491" s="21">
        <v>936.09958049345539</v>
      </c>
      <c r="AG491" s="21">
        <v>1040.8850662351551</v>
      </c>
      <c r="AH491" s="21">
        <v>1126.4311050917568</v>
      </c>
      <c r="AI491" s="21">
        <v>943.02605253251249</v>
      </c>
      <c r="AJ491" s="21">
        <v>1853.5401071593192</v>
      </c>
      <c r="AK491" s="21">
        <v>2645.558102235686</v>
      </c>
      <c r="AL491" s="21">
        <v>4442.4046149076639</v>
      </c>
      <c r="AM491" s="21">
        <v>5626.4746199619531</v>
      </c>
      <c r="AN491" s="21">
        <v>6283.9582528252831</v>
      </c>
      <c r="AO491" s="21">
        <v>6586.1211291835898</v>
      </c>
      <c r="AP491" s="21">
        <v>6673.8478099442891</v>
      </c>
      <c r="AQ491" s="21">
        <v>6617.6776889912126</v>
      </c>
    </row>
    <row r="492" spans="1:43" x14ac:dyDescent="0.25">
      <c r="A492" s="17" t="s">
        <v>255</v>
      </c>
      <c r="B492" s="8" t="s">
        <v>40</v>
      </c>
      <c r="C492" s="8" t="s">
        <v>331</v>
      </c>
      <c r="E492" s="8" t="str">
        <f t="shared" si="62"/>
        <v>FiFi-social.video.fifi</v>
      </c>
      <c r="F492" s="21">
        <f t="shared" si="67"/>
        <v>393041.42493798002</v>
      </c>
      <c r="G492" s="19">
        <f t="shared" si="67"/>
        <v>6.7206571007122111</v>
      </c>
      <c r="H492" s="18">
        <f t="shared" si="63"/>
        <v>8.4730704380975939E-3</v>
      </c>
      <c r="I492" s="6">
        <f t="shared" si="63"/>
        <v>2.04</v>
      </c>
      <c r="J492" s="6">
        <f t="shared" si="66"/>
        <v>5329890.8361619459</v>
      </c>
      <c r="K492" s="18">
        <f t="shared" si="66"/>
        <v>0.15</v>
      </c>
      <c r="L492" s="35">
        <f>Data!BR30</f>
        <v>3.6409903712527236E-3</v>
      </c>
      <c r="Q492" s="21">
        <v>416.52854733779009</v>
      </c>
      <c r="R492" s="21">
        <v>4010.596413219112</v>
      </c>
      <c r="S492" s="21">
        <v>7222.2275345088819</v>
      </c>
      <c r="T492" s="21">
        <v>9804.3040974989854</v>
      </c>
      <c r="U492" s="21">
        <v>12151.693527187203</v>
      </c>
      <c r="V492" s="21">
        <v>14239.277981123445</v>
      </c>
      <c r="W492" s="21">
        <v>16027.278393880277</v>
      </c>
      <c r="X492" s="21">
        <v>17638.968110020385</v>
      </c>
      <c r="Y492" s="21">
        <v>19082.519984411781</v>
      </c>
      <c r="Z492" s="21">
        <v>84.675675876839193</v>
      </c>
      <c r="AA492" s="21">
        <v>644.86256975549406</v>
      </c>
      <c r="AB492" s="21">
        <v>1063.1118369709825</v>
      </c>
      <c r="AC492" s="21">
        <v>1388.4057696255138</v>
      </c>
      <c r="AD492" s="21">
        <v>1645.9853612772163</v>
      </c>
      <c r="AE492" s="21">
        <v>1846.2065715416852</v>
      </c>
      <c r="AF492" s="21">
        <v>1998.6601966178366</v>
      </c>
      <c r="AG492" s="21">
        <v>2122.6131198233866</v>
      </c>
      <c r="AH492" s="21">
        <v>2223.806892756746</v>
      </c>
      <c r="AI492" s="21">
        <v>744.38686463435124</v>
      </c>
      <c r="AJ492" s="21">
        <v>4830.5600119388882</v>
      </c>
      <c r="AK492" s="21">
        <v>7353.1851021111997</v>
      </c>
      <c r="AL492" s="21">
        <v>9230.9340548801811</v>
      </c>
      <c r="AM492" s="21">
        <v>10414.997012922395</v>
      </c>
      <c r="AN492" s="21">
        <v>11072.473479879429</v>
      </c>
      <c r="AO492" s="21">
        <v>11374.633684433202</v>
      </c>
      <c r="AP492" s="21">
        <v>11462.355959023742</v>
      </c>
      <c r="AQ492" s="21">
        <v>11406.184927801722</v>
      </c>
    </row>
    <row r="493" spans="1:43" x14ac:dyDescent="0.25">
      <c r="A493" s="17" t="s">
        <v>256</v>
      </c>
      <c r="B493" s="8" t="s">
        <v>40</v>
      </c>
      <c r="C493" s="8" t="s">
        <v>331</v>
      </c>
      <c r="E493" s="8" t="str">
        <f t="shared" si="62"/>
        <v>FiFi-social.video.fifi</v>
      </c>
      <c r="F493" s="21">
        <f t="shared" si="67"/>
        <v>330046.27460601699</v>
      </c>
      <c r="G493" s="19">
        <f t="shared" si="67"/>
        <v>6.9582860389366274</v>
      </c>
      <c r="H493" s="18">
        <f t="shared" si="63"/>
        <v>8.4730704380975939E-3</v>
      </c>
      <c r="I493" s="6">
        <f t="shared" si="63"/>
        <v>2.04</v>
      </c>
      <c r="J493" s="6">
        <f t="shared" si="66"/>
        <v>5329890.8361619459</v>
      </c>
      <c r="K493" s="18">
        <f t="shared" si="66"/>
        <v>0.15</v>
      </c>
      <c r="L493" s="35">
        <f>Data!BR31</f>
        <v>3.6409903712527236E-3</v>
      </c>
      <c r="Q493" s="21">
        <v>0</v>
      </c>
      <c r="R493" s="21">
        <v>834.53927311218195</v>
      </c>
      <c r="S493" s="21">
        <v>3627.2689339485601</v>
      </c>
      <c r="T493" s="21">
        <v>6181.9782195456473</v>
      </c>
      <c r="U493" s="21">
        <v>8529.3689237413091</v>
      </c>
      <c r="V493" s="21">
        <v>10616.947007745635</v>
      </c>
      <c r="W493" s="21">
        <v>12404.95253684554</v>
      </c>
      <c r="X493" s="21">
        <v>14016.640695945847</v>
      </c>
      <c r="Y493" s="21">
        <v>15460.19534686195</v>
      </c>
      <c r="Z493" s="21">
        <v>10.78272241056162</v>
      </c>
      <c r="AA493" s="21">
        <v>202.81066796939933</v>
      </c>
      <c r="AB493" s="21">
        <v>606.77692390326717</v>
      </c>
      <c r="AC493" s="21">
        <v>920.95727475030094</v>
      </c>
      <c r="AD493" s="21">
        <v>1169.7407006779142</v>
      </c>
      <c r="AE493" s="21">
        <v>1363.1240699468542</v>
      </c>
      <c r="AF493" s="21">
        <v>1510.3717444687768</v>
      </c>
      <c r="AG493" s="21">
        <v>1630.0916518811891</v>
      </c>
      <c r="AH493" s="21">
        <v>1727.829816096626</v>
      </c>
      <c r="AI493" s="21">
        <v>153.05970429472563</v>
      </c>
      <c r="AJ493" s="21">
        <v>2044.3385914247397</v>
      </c>
      <c r="AK493" s="21">
        <v>4985.8709586752739</v>
      </c>
      <c r="AL493" s="21">
        <v>6890.9214410527247</v>
      </c>
      <c r="AM493" s="21">
        <v>8074.9874651329701</v>
      </c>
      <c r="AN493" s="21">
        <v>8732.4676501636932</v>
      </c>
      <c r="AO493" s="21">
        <v>9034.6286543630158</v>
      </c>
      <c r="AP493" s="21">
        <v>9122.3530303370826</v>
      </c>
      <c r="AQ493" s="21">
        <v>9066.1821906253826</v>
      </c>
    </row>
    <row r="494" spans="1:43" x14ac:dyDescent="0.25">
      <c r="A494" s="17" t="s">
        <v>257</v>
      </c>
      <c r="B494" s="8" t="s">
        <v>40</v>
      </c>
      <c r="C494" s="8" t="s">
        <v>331</v>
      </c>
      <c r="E494" s="8" t="str">
        <f t="shared" si="62"/>
        <v>FiFi-social.video.fifi</v>
      </c>
      <c r="F494" s="21">
        <f t="shared" si="67"/>
        <v>229113.786208976</v>
      </c>
      <c r="G494" s="19">
        <f t="shared" si="67"/>
        <v>8.3126244248613048</v>
      </c>
      <c r="H494" s="18">
        <f t="shared" si="63"/>
        <v>8.4730704380975939E-3</v>
      </c>
      <c r="I494" s="6">
        <f t="shared" si="63"/>
        <v>2.04</v>
      </c>
      <c r="J494" s="6">
        <f t="shared" si="66"/>
        <v>5329890.8361619459</v>
      </c>
      <c r="K494" s="18">
        <f t="shared" si="66"/>
        <v>0.15</v>
      </c>
      <c r="L494" s="35">
        <f>Data!BR32</f>
        <v>3.6409903712527236E-3</v>
      </c>
      <c r="Q494" s="21">
        <v>0</v>
      </c>
      <c r="R494" s="21">
        <v>0</v>
      </c>
      <c r="S494" s="21">
        <v>402.36449868266254</v>
      </c>
      <c r="T494" s="21">
        <v>2957.0220370396146</v>
      </c>
      <c r="U494" s="21">
        <v>5304.4138759290645</v>
      </c>
      <c r="V494" s="21">
        <v>7391.9862887839654</v>
      </c>
      <c r="W494" s="21">
        <v>9179.9963729633346</v>
      </c>
      <c r="X494" s="21">
        <v>10791.683145831343</v>
      </c>
      <c r="Y494" s="21">
        <v>12235.240268686975</v>
      </c>
      <c r="Z494" s="21">
        <v>1.1246279298184452</v>
      </c>
      <c r="AA494" s="21">
        <v>21.799891244042353</v>
      </c>
      <c r="AB494" s="21">
        <v>108.33468941168425</v>
      </c>
      <c r="AC494" s="21">
        <v>371.32186753129417</v>
      </c>
      <c r="AD494" s="21">
        <v>579.57247490115651</v>
      </c>
      <c r="AE494" s="21">
        <v>741.4485553091049</v>
      </c>
      <c r="AF494" s="21">
        <v>864.70629732425823</v>
      </c>
      <c r="AG494" s="21">
        <v>964.92082340677166</v>
      </c>
      <c r="AH494" s="21">
        <v>1046.7351836885596</v>
      </c>
      <c r="AI494" s="21">
        <v>19.071163580511627</v>
      </c>
      <c r="AJ494" s="21">
        <v>369.67718916567503</v>
      </c>
      <c r="AK494" s="21">
        <v>1434.7484952545308</v>
      </c>
      <c r="AL494" s="21">
        <v>3339.7627830329156</v>
      </c>
      <c r="AM494" s="21">
        <v>4523.8334781859021</v>
      </c>
      <c r="AN494" s="21">
        <v>5181.3157873228474</v>
      </c>
      <c r="AO494" s="21">
        <v>5483.4801494734493</v>
      </c>
      <c r="AP494" s="21">
        <v>5571.2066397738199</v>
      </c>
      <c r="AQ494" s="21">
        <v>5515.0372980670872</v>
      </c>
    </row>
    <row r="495" spans="1:43" x14ac:dyDescent="0.25">
      <c r="A495" s="17" t="s">
        <v>258</v>
      </c>
      <c r="B495" s="8" t="s">
        <v>40</v>
      </c>
      <c r="C495" s="8" t="s">
        <v>331</v>
      </c>
      <c r="E495" s="8" t="str">
        <f t="shared" si="62"/>
        <v>FiFi-social.video.fifi</v>
      </c>
      <c r="F495" s="21">
        <f t="shared" si="67"/>
        <v>575747.91897149396</v>
      </c>
      <c r="G495" s="19">
        <f t="shared" si="67"/>
        <v>5.8386874031403826</v>
      </c>
      <c r="H495" s="18">
        <f t="shared" si="63"/>
        <v>8.4730704380975939E-3</v>
      </c>
      <c r="I495" s="6">
        <f t="shared" si="63"/>
        <v>2.04</v>
      </c>
      <c r="J495" s="6">
        <f t="shared" si="66"/>
        <v>5329890.8361619459</v>
      </c>
      <c r="K495" s="18">
        <f t="shared" si="66"/>
        <v>0.15</v>
      </c>
      <c r="L495" s="35">
        <f>Data!BR33</f>
        <v>3.4180725934209242E-3</v>
      </c>
      <c r="Q495" s="21">
        <v>6010.4492642727573</v>
      </c>
      <c r="R495" s="21">
        <v>9432.8722044999176</v>
      </c>
      <c r="S495" s="21">
        <v>12391.198517240009</v>
      </c>
      <c r="T495" s="21">
        <v>14789.641220902464</v>
      </c>
      <c r="U495" s="21">
        <v>16993.310965124307</v>
      </c>
      <c r="V495" s="21">
        <v>18953.093948351947</v>
      </c>
      <c r="W495" s="21">
        <v>20631.617058718366</v>
      </c>
      <c r="X495" s="21">
        <v>22144.634295222721</v>
      </c>
      <c r="Y495" s="21">
        <v>23499.801161229287</v>
      </c>
      <c r="Z495" s="21">
        <v>1371.209960485716</v>
      </c>
      <c r="AA495" s="21">
        <v>1976.5425356973285</v>
      </c>
      <c r="AB495" s="21">
        <v>2428.4947264088969</v>
      </c>
      <c r="AC495" s="21">
        <v>2780.0131955868073</v>
      </c>
      <c r="AD495" s="21">
        <v>3058.3486656080304</v>
      </c>
      <c r="AE495" s="21">
        <v>3274.7048229149691</v>
      </c>
      <c r="AF495" s="21">
        <v>3439.4426555363652</v>
      </c>
      <c r="AG495" s="21">
        <v>3573.3840252354903</v>
      </c>
      <c r="AH495" s="21">
        <v>3682.7318211221327</v>
      </c>
      <c r="AI495" s="21">
        <v>10321.926035358327</v>
      </c>
      <c r="AJ495" s="21">
        <v>14109.57236559225</v>
      </c>
      <c r="AK495" s="21">
        <v>16534.413480820003</v>
      </c>
      <c r="AL495" s="21">
        <v>18322.87995139647</v>
      </c>
      <c r="AM495" s="21">
        <v>19434.442364601171</v>
      </c>
      <c r="AN495" s="21">
        <v>20051.660760703693</v>
      </c>
      <c r="AO495" s="21">
        <v>20335.317174957556</v>
      </c>
      <c r="AP495" s="21">
        <v>20417.665186017359</v>
      </c>
      <c r="AQ495" s="21">
        <v>20364.931420755991</v>
      </c>
    </row>
    <row r="496" spans="1:43" x14ac:dyDescent="0.25">
      <c r="A496" s="17" t="s">
        <v>259</v>
      </c>
      <c r="B496" s="8" t="s">
        <v>40</v>
      </c>
      <c r="C496" s="8" t="s">
        <v>331</v>
      </c>
      <c r="E496" s="8" t="str">
        <f t="shared" si="62"/>
        <v>FiFi-social.video.fifi</v>
      </c>
      <c r="F496" s="21">
        <f t="shared" si="67"/>
        <v>336725.53496230103</v>
      </c>
      <c r="G496" s="19">
        <f t="shared" si="67"/>
        <v>7.1135985788344387</v>
      </c>
      <c r="H496" s="18">
        <f t="shared" si="63"/>
        <v>8.4730704380975939E-3</v>
      </c>
      <c r="I496" s="6">
        <f t="shared" si="63"/>
        <v>2.04</v>
      </c>
      <c r="J496" s="6">
        <f t="shared" si="66"/>
        <v>5329890.8361619459</v>
      </c>
      <c r="K496" s="18">
        <f t="shared" si="66"/>
        <v>0.15</v>
      </c>
      <c r="L496" s="35">
        <f>Data!BR34</f>
        <v>3.4180725934209242E-3</v>
      </c>
      <c r="Q496" s="21">
        <v>0</v>
      </c>
      <c r="R496" s="21">
        <v>1870.1597273386549</v>
      </c>
      <c r="S496" s="21">
        <v>4491.9030940068496</v>
      </c>
      <c r="T496" s="21">
        <v>6890.2190445374345</v>
      </c>
      <c r="U496" s="21">
        <v>9093.891568153711</v>
      </c>
      <c r="V496" s="21">
        <v>11053.66066009074</v>
      </c>
      <c r="W496" s="21">
        <v>12732.194927971774</v>
      </c>
      <c r="X496" s="21">
        <v>14245.208768946535</v>
      </c>
      <c r="Y496" s="21">
        <v>15600.381689886201</v>
      </c>
      <c r="Z496" s="21">
        <v>137.7923896084952</v>
      </c>
      <c r="AA496" s="21">
        <v>471.36196871334931</v>
      </c>
      <c r="AB496" s="21">
        <v>842.31543426178018</v>
      </c>
      <c r="AC496" s="21">
        <v>1130.8238677713744</v>
      </c>
      <c r="AD496" s="21">
        <v>1359.2762638604586</v>
      </c>
      <c r="AE496" s="21">
        <v>1536.8562890476032</v>
      </c>
      <c r="AF496" s="21">
        <v>1672.070455378097</v>
      </c>
      <c r="AG496" s="21">
        <v>1782.0067114124781</v>
      </c>
      <c r="AH496" s="21">
        <v>1871.7574752727417</v>
      </c>
      <c r="AI496" s="21">
        <v>1999.6074836621133</v>
      </c>
      <c r="AJ496" s="21">
        <v>4970.1231274033498</v>
      </c>
      <c r="AK496" s="21">
        <v>7731.5604132267727</v>
      </c>
      <c r="AL496" s="21">
        <v>9520.0041551912127</v>
      </c>
      <c r="AM496" s="21">
        <v>10631.573657482222</v>
      </c>
      <c r="AN496" s="21">
        <v>11248.799915738535</v>
      </c>
      <c r="AO496" s="21">
        <v>11532.458622809143</v>
      </c>
      <c r="AP496" s="21">
        <v>11614.811266999028</v>
      </c>
      <c r="AQ496" s="21">
        <v>11562.078194800541</v>
      </c>
    </row>
    <row r="497" spans="1:43" x14ac:dyDescent="0.25">
      <c r="A497" s="17" t="s">
        <v>260</v>
      </c>
      <c r="B497" s="8" t="s">
        <v>40</v>
      </c>
      <c r="C497" s="8" t="s">
        <v>331</v>
      </c>
      <c r="E497" s="8" t="str">
        <f t="shared" si="62"/>
        <v>FiFi-social.video.fifi</v>
      </c>
      <c r="F497" s="21">
        <f t="shared" si="67"/>
        <v>229185.51881171801</v>
      </c>
      <c r="G497" s="19">
        <f t="shared" si="67"/>
        <v>8.3136684020358853</v>
      </c>
      <c r="H497" s="18">
        <f t="shared" si="63"/>
        <v>8.4730704380975939E-3</v>
      </c>
      <c r="I497" s="6">
        <f t="shared" si="63"/>
        <v>2.04</v>
      </c>
      <c r="J497" s="6">
        <f t="shared" ref="J497:K512" si="68">J496</f>
        <v>5329890.8361619459</v>
      </c>
      <c r="K497" s="18">
        <f t="shared" si="68"/>
        <v>0.15</v>
      </c>
      <c r="L497" s="35">
        <f>Data!BR35</f>
        <v>3.4180725934209242E-3</v>
      </c>
      <c r="Q497" s="21">
        <v>0</v>
      </c>
      <c r="R497" s="21">
        <v>0</v>
      </c>
      <c r="S497" s="21">
        <v>1248.9794579734751</v>
      </c>
      <c r="T497" s="21">
        <v>3647.2433721254629</v>
      </c>
      <c r="U497" s="21">
        <v>5850.9170367756433</v>
      </c>
      <c r="V497" s="21">
        <v>7810.6804258756201</v>
      </c>
      <c r="W497" s="21">
        <v>9489.2192742876923</v>
      </c>
      <c r="X497" s="21">
        <v>11002.231721284557</v>
      </c>
      <c r="Y497" s="21">
        <v>12357.40712797575</v>
      </c>
      <c r="Z497" s="21">
        <v>14.365505242341072</v>
      </c>
      <c r="AA497" s="21">
        <v>51.89315654730482</v>
      </c>
      <c r="AB497" s="21">
        <v>221.37971511872428</v>
      </c>
      <c r="AC497" s="21">
        <v>468.23628959764699</v>
      </c>
      <c r="AD497" s="21">
        <v>663.71220084526726</v>
      </c>
      <c r="AE497" s="21">
        <v>815.65848472523999</v>
      </c>
      <c r="AF497" s="21">
        <v>931.35515520897366</v>
      </c>
      <c r="AG497" s="21">
        <v>1025.4222705333323</v>
      </c>
      <c r="AH497" s="21">
        <v>1102.2178689400002</v>
      </c>
      <c r="AI497" s="21">
        <v>243.63729590556497</v>
      </c>
      <c r="AJ497" s="21">
        <v>880.10189157322873</v>
      </c>
      <c r="AK497" s="21">
        <v>2505.594728592383</v>
      </c>
      <c r="AL497" s="21">
        <v>4293.9895687240796</v>
      </c>
      <c r="AM497" s="21">
        <v>5405.5645937388636</v>
      </c>
      <c r="AN497" s="21">
        <v>6022.792483602283</v>
      </c>
      <c r="AO497" s="21">
        <v>6306.4556925778161</v>
      </c>
      <c r="AP497" s="21">
        <v>6388.8105664402337</v>
      </c>
      <c r="AQ497" s="21">
        <v>6336.0795651225035</v>
      </c>
    </row>
    <row r="498" spans="1:43" x14ac:dyDescent="0.25">
      <c r="A498" s="17" t="s">
        <v>261</v>
      </c>
      <c r="B498" s="8" t="s">
        <v>40</v>
      </c>
      <c r="C498" s="8" t="s">
        <v>331</v>
      </c>
      <c r="E498" s="8" t="str">
        <f t="shared" si="62"/>
        <v>FiFi-social.video.fifi</v>
      </c>
      <c r="F498" s="21">
        <f t="shared" ref="F498:G513" si="69">F432</f>
        <v>214943.993567217</v>
      </c>
      <c r="G498" s="19">
        <f t="shared" si="69"/>
        <v>8.3132960896176691</v>
      </c>
      <c r="H498" s="18">
        <f t="shared" si="63"/>
        <v>8.4730704380975939E-3</v>
      </c>
      <c r="I498" s="6">
        <f t="shared" si="63"/>
        <v>2.04</v>
      </c>
      <c r="J498" s="6">
        <f t="shared" si="68"/>
        <v>5329890.8361619459</v>
      </c>
      <c r="K498" s="18">
        <f t="shared" si="68"/>
        <v>0.15</v>
      </c>
      <c r="L498" s="35">
        <f>Data!BR36</f>
        <v>3.4180725934209242E-3</v>
      </c>
      <c r="Q498" s="21">
        <v>0</v>
      </c>
      <c r="R498" s="21">
        <v>0</v>
      </c>
      <c r="S498" s="21">
        <v>704.76812909414707</v>
      </c>
      <c r="T498" s="21">
        <v>3103.0233107596737</v>
      </c>
      <c r="U498" s="21">
        <v>5306.6971668924953</v>
      </c>
      <c r="V498" s="21">
        <v>7266.4595989706959</v>
      </c>
      <c r="W498" s="21">
        <v>8944.9992160647234</v>
      </c>
      <c r="X498" s="21">
        <v>10458.011429131147</v>
      </c>
      <c r="Y498" s="21">
        <v>11813.18725296881</v>
      </c>
      <c r="Z498" s="21">
        <v>2.0273084217826551</v>
      </c>
      <c r="AA498" s="21">
        <v>7.3845830456096984</v>
      </c>
      <c r="AB498" s="21">
        <v>100.63427091455762</v>
      </c>
      <c r="AC498" s="21">
        <v>347.50023119489373</v>
      </c>
      <c r="AD498" s="21">
        <v>542.98500709700295</v>
      </c>
      <c r="AE498" s="21">
        <v>694.93802857158516</v>
      </c>
      <c r="AF498" s="21">
        <v>810.6400307923401</v>
      </c>
      <c r="AG498" s="21">
        <v>904.71137275289971</v>
      </c>
      <c r="AH498" s="21">
        <v>981.51048583953593</v>
      </c>
      <c r="AI498" s="21">
        <v>34.381374957519618</v>
      </c>
      <c r="AJ498" s="21">
        <v>125.23605972730905</v>
      </c>
      <c r="AK498" s="21">
        <v>1001.9009522919075</v>
      </c>
      <c r="AL498" s="21">
        <v>2790.2762080331681</v>
      </c>
      <c r="AM498" s="21">
        <v>3901.8529109973997</v>
      </c>
      <c r="AN498" s="21">
        <v>4519.0806157488769</v>
      </c>
      <c r="AO498" s="21">
        <v>4802.745604005233</v>
      </c>
      <c r="AP498" s="21">
        <v>4885.1009462410548</v>
      </c>
      <c r="AQ498" s="21">
        <v>4832.370806082241</v>
      </c>
    </row>
    <row r="499" spans="1:43" x14ac:dyDescent="0.25">
      <c r="A499" s="17" t="s">
        <v>278</v>
      </c>
      <c r="B499" s="8" t="s">
        <v>40</v>
      </c>
      <c r="C499" s="8" t="s">
        <v>331</v>
      </c>
      <c r="E499" s="8" t="str">
        <f t="shared" si="62"/>
        <v>FiFi-social.video.fifi</v>
      </c>
      <c r="F499" s="21">
        <f t="shared" si="69"/>
        <v>205737.99774799301</v>
      </c>
      <c r="G499" s="19">
        <f t="shared" si="69"/>
        <v>8.078181260819024</v>
      </c>
      <c r="H499" s="18">
        <f t="shared" si="63"/>
        <v>8.4730704380975939E-3</v>
      </c>
      <c r="I499" s="6">
        <f t="shared" si="63"/>
        <v>2.04</v>
      </c>
      <c r="J499" s="6">
        <f t="shared" si="68"/>
        <v>5329890.8361619459</v>
      </c>
      <c r="K499" s="18">
        <f t="shared" si="68"/>
        <v>0.15</v>
      </c>
      <c r="L499" s="35">
        <f>Data!BR37</f>
        <v>3.5295314823368239E-3</v>
      </c>
      <c r="Q499" s="21">
        <v>0</v>
      </c>
      <c r="R499" s="21">
        <v>0</v>
      </c>
      <c r="S499" s="21">
        <v>0</v>
      </c>
      <c r="T499" s="21">
        <v>1418.5255309836512</v>
      </c>
      <c r="U499" s="21">
        <v>3694.0589454965352</v>
      </c>
      <c r="V499" s="21">
        <v>5717.723534113391</v>
      </c>
      <c r="W499" s="21">
        <v>7451.000660904283</v>
      </c>
      <c r="X499" s="21">
        <v>9013.3494611770075</v>
      </c>
      <c r="Y499" s="21">
        <v>10412.71716974152</v>
      </c>
      <c r="Z499" s="21">
        <v>0.29120969616753573</v>
      </c>
      <c r="AA499" s="21">
        <v>1.0620771404518643</v>
      </c>
      <c r="AB499" s="21">
        <v>14.799965666301315</v>
      </c>
      <c r="AC499" s="21">
        <v>177.14789578751407</v>
      </c>
      <c r="AD499" s="21">
        <v>384.88246443551276</v>
      </c>
      <c r="AE499" s="21">
        <v>546.35715449092538</v>
      </c>
      <c r="AF499" s="21">
        <v>669.30961545718094</v>
      </c>
      <c r="AG499" s="21">
        <v>769.27574471268258</v>
      </c>
      <c r="AH499" s="21">
        <v>850.88742728658008</v>
      </c>
      <c r="AI499" s="21">
        <v>4.7989872095207531</v>
      </c>
      <c r="AJ499" s="21">
        <v>17.502489373226712</v>
      </c>
      <c r="AK499" s="21">
        <v>243.89588282481168</v>
      </c>
      <c r="AL499" s="21">
        <v>1500.781405790553</v>
      </c>
      <c r="AM499" s="21">
        <v>2648.6076906179046</v>
      </c>
      <c r="AN499" s="21">
        <v>3285.9636052175247</v>
      </c>
      <c r="AO499" s="21">
        <v>3578.8803013709767</v>
      </c>
      <c r="AP499" s="21">
        <v>3663.9223057178006</v>
      </c>
      <c r="AQ499" s="21">
        <v>3609.4734854113231</v>
      </c>
    </row>
    <row r="500" spans="1:43" x14ac:dyDescent="0.25">
      <c r="A500" s="17" t="s">
        <v>279</v>
      </c>
      <c r="B500" s="8" t="s">
        <v>40</v>
      </c>
      <c r="C500" s="8" t="s">
        <v>331</v>
      </c>
      <c r="E500" s="8" t="str">
        <f t="shared" si="62"/>
        <v>FiFi-social.video.fifi</v>
      </c>
      <c r="F500" s="21">
        <f t="shared" si="69"/>
        <v>436708.84697628801</v>
      </c>
      <c r="G500" s="19">
        <f t="shared" si="69"/>
        <v>6.0086222354126866</v>
      </c>
      <c r="H500" s="18">
        <f t="shared" si="63"/>
        <v>8.4730704380975939E-3</v>
      </c>
      <c r="I500" s="6">
        <f t="shared" si="63"/>
        <v>2.04</v>
      </c>
      <c r="J500" s="6">
        <f t="shared" si="68"/>
        <v>5329890.8361619459</v>
      </c>
      <c r="K500" s="18">
        <f t="shared" si="68"/>
        <v>0.15</v>
      </c>
      <c r="L500" s="35">
        <f>Data!BR38</f>
        <v>3.5295314823368239E-3</v>
      </c>
      <c r="Q500" s="21">
        <v>944.01454176511106</v>
      </c>
      <c r="R500" s="21">
        <v>4507.0083701758622</v>
      </c>
      <c r="S500" s="21">
        <v>7669.6453386440508</v>
      </c>
      <c r="T500" s="21">
        <v>10304.904176158434</v>
      </c>
      <c r="U500" s="21">
        <v>12580.434464018408</v>
      </c>
      <c r="V500" s="21">
        <v>14604.114679508401</v>
      </c>
      <c r="W500" s="21">
        <v>16337.379254761043</v>
      </c>
      <c r="X500" s="21">
        <v>17899.731874801975</v>
      </c>
      <c r="Y500" s="21">
        <v>19299.092771928004</v>
      </c>
      <c r="Z500" s="21">
        <v>181.190885511879</v>
      </c>
      <c r="AA500" s="21">
        <v>788.58074691671823</v>
      </c>
      <c r="AB500" s="21">
        <v>1242.072588368821</v>
      </c>
      <c r="AC500" s="21">
        <v>1594.7774518381445</v>
      </c>
      <c r="AD500" s="21">
        <v>1874.0612381150024</v>
      </c>
      <c r="AE500" s="21">
        <v>2091.153589205408</v>
      </c>
      <c r="AF500" s="21">
        <v>2256.4532290425896</v>
      </c>
      <c r="AG500" s="21">
        <v>2390.850705909113</v>
      </c>
      <c r="AH500" s="21">
        <v>2500.5712601515561</v>
      </c>
      <c r="AI500" s="21">
        <v>1276.948928658102</v>
      </c>
      <c r="AJ500" s="21">
        <v>5159.0906029220996</v>
      </c>
      <c r="AK500" s="21">
        <v>7555.1704051937022</v>
      </c>
      <c r="AL500" s="21">
        <v>9243.2229494464627</v>
      </c>
      <c r="AM500" s="21">
        <v>10391.038628741773</v>
      </c>
      <c r="AN500" s="21">
        <v>11028.387306167426</v>
      </c>
      <c r="AO500" s="21">
        <v>11321.297837434839</v>
      </c>
      <c r="AP500" s="21">
        <v>11406.334299876355</v>
      </c>
      <c r="AQ500" s="21">
        <v>11351.882901032342</v>
      </c>
    </row>
    <row r="501" spans="1:43" x14ac:dyDescent="0.25">
      <c r="A501" s="17" t="s">
        <v>280</v>
      </c>
      <c r="B501" s="8" t="s">
        <v>40</v>
      </c>
      <c r="C501" s="8" t="s">
        <v>331</v>
      </c>
      <c r="E501" s="8" t="str">
        <f t="shared" si="62"/>
        <v>FiFi-social.video.fifi</v>
      </c>
      <c r="F501" s="21">
        <f t="shared" si="69"/>
        <v>253284.44575174601</v>
      </c>
      <c r="G501" s="19">
        <f t="shared" si="69"/>
        <v>7.1299227048638949</v>
      </c>
      <c r="H501" s="18">
        <f t="shared" si="63"/>
        <v>8.4730704380975939E-3</v>
      </c>
      <c r="I501" s="6">
        <f t="shared" si="63"/>
        <v>2.04</v>
      </c>
      <c r="J501" s="6">
        <f t="shared" si="68"/>
        <v>5329890.8361619459</v>
      </c>
      <c r="K501" s="18">
        <f t="shared" si="68"/>
        <v>0.15</v>
      </c>
      <c r="L501" s="35">
        <f>Data!BR39</f>
        <v>3.5295314823368239E-3</v>
      </c>
      <c r="Q501" s="21">
        <v>0</v>
      </c>
      <c r="R501" s="21">
        <v>0</v>
      </c>
      <c r="S501" s="21">
        <v>0</v>
      </c>
      <c r="T501" s="21">
        <v>1987.0707356459166</v>
      </c>
      <c r="U501" s="21">
        <v>4262.6039501174118</v>
      </c>
      <c r="V501" s="21">
        <v>6286.2695385322895</v>
      </c>
      <c r="W501" s="21">
        <v>8019.545862283253</v>
      </c>
      <c r="X501" s="21">
        <v>9581.8949069424652</v>
      </c>
      <c r="Y501" s="21">
        <v>10981.262179715208</v>
      </c>
      <c r="Z501" s="21">
        <v>16.101503369854257</v>
      </c>
      <c r="AA501" s="21">
        <v>75.783736435949649</v>
      </c>
      <c r="AB501" s="21">
        <v>127.69901757740959</v>
      </c>
      <c r="AC501" s="21">
        <v>371.72864407726428</v>
      </c>
      <c r="AD501" s="21">
        <v>607.0911220609263</v>
      </c>
      <c r="AE501" s="21">
        <v>790.0415714726447</v>
      </c>
      <c r="AF501" s="21">
        <v>929.34611080081618</v>
      </c>
      <c r="AG501" s="21">
        <v>1042.6074169877731</v>
      </c>
      <c r="AH501" s="21">
        <v>1135.0730937054532</v>
      </c>
      <c r="AI501" s="21">
        <v>234.19704789669942</v>
      </c>
      <c r="AJ501" s="21">
        <v>1102.2776534711613</v>
      </c>
      <c r="AK501" s="21">
        <v>1857.3876146205323</v>
      </c>
      <c r="AL501" s="21">
        <v>3419.738123241787</v>
      </c>
      <c r="AM501" s="21">
        <v>4567.5621110937218</v>
      </c>
      <c r="AN501" s="21">
        <v>5204.9185514552009</v>
      </c>
      <c r="AO501" s="21">
        <v>5497.8326473111692</v>
      </c>
      <c r="AP501" s="21">
        <v>5582.8740941244068</v>
      </c>
      <c r="AQ501" s="21">
        <v>5528.4240021656497</v>
      </c>
    </row>
    <row r="502" spans="1:43" x14ac:dyDescent="0.25">
      <c r="A502" s="17" t="s">
        <v>281</v>
      </c>
      <c r="B502" s="8" t="s">
        <v>40</v>
      </c>
      <c r="C502" s="8" t="s">
        <v>331</v>
      </c>
      <c r="E502" s="8" t="str">
        <f t="shared" si="62"/>
        <v>FiFi-social.video.fifi</v>
      </c>
      <c r="F502" s="21">
        <f t="shared" si="69"/>
        <v>201747.696799417</v>
      </c>
      <c r="G502" s="19">
        <f t="shared" si="69"/>
        <v>8.2743415496816937</v>
      </c>
      <c r="H502" s="18">
        <f t="shared" si="63"/>
        <v>8.4730704380975939E-3</v>
      </c>
      <c r="I502" s="6">
        <f t="shared" si="63"/>
        <v>2.04</v>
      </c>
      <c r="J502" s="6">
        <f t="shared" si="68"/>
        <v>5329890.8361619459</v>
      </c>
      <c r="K502" s="18">
        <f t="shared" si="68"/>
        <v>0.15</v>
      </c>
      <c r="L502" s="35">
        <f>Data!BR40</f>
        <v>3.5295314823368239E-3</v>
      </c>
      <c r="Q502" s="21">
        <v>0</v>
      </c>
      <c r="R502" s="21">
        <v>0</v>
      </c>
      <c r="S502" s="21">
        <v>0</v>
      </c>
      <c r="T502" s="21">
        <v>1562.1232018836436</v>
      </c>
      <c r="U502" s="21">
        <v>3837.6565658720001</v>
      </c>
      <c r="V502" s="21">
        <v>5861.3214070082095</v>
      </c>
      <c r="W502" s="21">
        <v>7594.5983309750127</v>
      </c>
      <c r="X502" s="21">
        <v>9156.9471929725223</v>
      </c>
      <c r="Y502" s="21">
        <v>10556.314791468947</v>
      </c>
      <c r="Z502" s="21">
        <v>1.9299532075334362</v>
      </c>
      <c r="AA502" s="21">
        <v>9.193483940771868</v>
      </c>
      <c r="AB502" s="21">
        <v>15.657967764955842</v>
      </c>
      <c r="AC502" s="21">
        <v>180.46509694728874</v>
      </c>
      <c r="AD502" s="21">
        <v>383.27488243213566</v>
      </c>
      <c r="AE502" s="21">
        <v>540.92148756148799</v>
      </c>
      <c r="AF502" s="21">
        <v>660.95909679616045</v>
      </c>
      <c r="AG502" s="21">
        <v>758.55532231736584</v>
      </c>
      <c r="AH502" s="21">
        <v>838.23222669175095</v>
      </c>
      <c r="AI502" s="21">
        <v>32.576947708632154</v>
      </c>
      <c r="AJ502" s="21">
        <v>155.18285336121855</v>
      </c>
      <c r="AK502" s="21">
        <v>264.30112145274751</v>
      </c>
      <c r="AL502" s="21">
        <v>1484.0656919904604</v>
      </c>
      <c r="AM502" s="21">
        <v>2631.8918948294759</v>
      </c>
      <c r="AN502" s="21">
        <v>3269.2476378689162</v>
      </c>
      <c r="AO502" s="21">
        <v>3562.1643562365198</v>
      </c>
      <c r="AP502" s="21">
        <v>3647.2062822403277</v>
      </c>
      <c r="AQ502" s="21">
        <v>3592.757481390483</v>
      </c>
    </row>
    <row r="503" spans="1:43" x14ac:dyDescent="0.25">
      <c r="A503" s="17" t="s">
        <v>282</v>
      </c>
      <c r="B503" s="8" t="s">
        <v>40</v>
      </c>
      <c r="C503" s="8" t="s">
        <v>331</v>
      </c>
      <c r="E503" s="8" t="str">
        <f t="shared" si="62"/>
        <v>FiFi-social.video.fifi</v>
      </c>
      <c r="F503" s="21">
        <f t="shared" si="69"/>
        <v>320149.29401431349</v>
      </c>
      <c r="G503" s="19">
        <f t="shared" si="69"/>
        <v>6.8001837755390948</v>
      </c>
      <c r="H503" s="18">
        <f t="shared" si="63"/>
        <v>8.4730704380975939E-3</v>
      </c>
      <c r="I503" s="6">
        <f t="shared" si="63"/>
        <v>2.04</v>
      </c>
      <c r="J503" s="6">
        <f t="shared" si="68"/>
        <v>5329890.8361619459</v>
      </c>
      <c r="K503" s="18">
        <f t="shared" si="68"/>
        <v>0.15</v>
      </c>
      <c r="L503" s="35">
        <f>Data!BR41</f>
        <v>3.5295314823368239E-3</v>
      </c>
      <c r="Q503" s="21">
        <v>0</v>
      </c>
      <c r="R503" s="21">
        <v>980.85916883983703</v>
      </c>
      <c r="S503" s="21">
        <v>4155.0955647968676</v>
      </c>
      <c r="T503" s="21">
        <v>6779.7693334387413</v>
      </c>
      <c r="U503" s="21">
        <v>9055.3008616097068</v>
      </c>
      <c r="V503" s="21">
        <v>11078.974878080147</v>
      </c>
      <c r="W503" s="21">
        <v>12812.244432398684</v>
      </c>
      <c r="X503" s="21">
        <v>14374.595537176925</v>
      </c>
      <c r="Y503" s="21">
        <v>15773.959136330417</v>
      </c>
      <c r="Z503" s="21">
        <v>0.4596110735756091</v>
      </c>
      <c r="AA503" s="21">
        <v>139.89543415360228</v>
      </c>
      <c r="AB503" s="21">
        <v>540.60002395234255</v>
      </c>
      <c r="AC503" s="21">
        <v>852.24286564167551</v>
      </c>
      <c r="AD503" s="21">
        <v>1099.0175964222096</v>
      </c>
      <c r="AE503" s="21">
        <v>1290.8395073390141</v>
      </c>
      <c r="AF503" s="21">
        <v>1436.8983309570879</v>
      </c>
      <c r="AG503" s="21">
        <v>1555.6515940594593</v>
      </c>
      <c r="AH503" s="21">
        <v>1652.6006274438671</v>
      </c>
      <c r="AI503" s="21">
        <v>6.3758971217974025</v>
      </c>
      <c r="AJ503" s="21">
        <v>959.82274083094387</v>
      </c>
      <c r="AK503" s="21">
        <v>3344.3106395541354</v>
      </c>
      <c r="AL503" s="21">
        <v>5042.8632063824107</v>
      </c>
      <c r="AM503" s="21">
        <v>6190.6832599637492</v>
      </c>
      <c r="AN503" s="21">
        <v>6828.0347061684024</v>
      </c>
      <c r="AO503" s="21">
        <v>7120.9479108394462</v>
      </c>
      <c r="AP503" s="21">
        <v>7205.9865926649927</v>
      </c>
      <c r="AQ503" s="21">
        <v>7151.5363310161883</v>
      </c>
    </row>
    <row r="504" spans="1:43" x14ac:dyDescent="0.25">
      <c r="A504" s="17" t="s">
        <v>283</v>
      </c>
      <c r="B504" s="8" t="s">
        <v>40</v>
      </c>
      <c r="C504" s="8" t="s">
        <v>331</v>
      </c>
      <c r="E504" s="8" t="str">
        <f t="shared" si="62"/>
        <v>FiFi-social.video.fifi</v>
      </c>
      <c r="F504" s="21">
        <f t="shared" si="69"/>
        <v>391341.29065537348</v>
      </c>
      <c r="G504" s="19">
        <f t="shared" si="69"/>
        <v>6.2266027992457467</v>
      </c>
      <c r="H504" s="18">
        <f t="shared" si="63"/>
        <v>8.4730704380975939E-3</v>
      </c>
      <c r="I504" s="6">
        <f t="shared" si="63"/>
        <v>2.04</v>
      </c>
      <c r="J504" s="6">
        <f t="shared" si="68"/>
        <v>5329890.8361619459</v>
      </c>
      <c r="K504" s="18">
        <f t="shared" si="68"/>
        <v>0.15</v>
      </c>
      <c r="L504" s="35">
        <f>Data!BR42</f>
        <v>3.306613704505025E-3</v>
      </c>
      <c r="Q504" s="21">
        <v>729.10820027022703</v>
      </c>
      <c r="R504" s="21">
        <v>3928.7129511004587</v>
      </c>
      <c r="S504" s="21">
        <v>6464.9591362729589</v>
      </c>
      <c r="T504" s="21">
        <v>8785.1031421700463</v>
      </c>
      <c r="U504" s="21">
        <v>10916.916033382291</v>
      </c>
      <c r="V504" s="21">
        <v>12812.783338749181</v>
      </c>
      <c r="W504" s="21">
        <v>14436.579799773841</v>
      </c>
      <c r="X504" s="21">
        <v>15900.257143975874</v>
      </c>
      <c r="Y504" s="21">
        <v>17211.238018926884</v>
      </c>
      <c r="Z504" s="21">
        <v>134.46072438233847</v>
      </c>
      <c r="AA504" s="21">
        <v>683.56850259529335</v>
      </c>
      <c r="AB504" s="21">
        <v>1093.5456463157375</v>
      </c>
      <c r="AC504" s="21">
        <v>1412.4064853163179</v>
      </c>
      <c r="AD504" s="21">
        <v>1664.8916682177908</v>
      </c>
      <c r="AE504" s="21">
        <v>1861.1529518619957</v>
      </c>
      <c r="AF504" s="21">
        <v>2010.5913226392636</v>
      </c>
      <c r="AG504" s="21">
        <v>2132.0927174707222</v>
      </c>
      <c r="AH504" s="21">
        <v>2231.2850700339641</v>
      </c>
      <c r="AI504" s="21">
        <v>978.84818629823928</v>
      </c>
      <c r="AJ504" s="21">
        <v>4754.1585344411378</v>
      </c>
      <c r="AK504" s="21">
        <v>7425.5526039302822</v>
      </c>
      <c r="AL504" s="21">
        <v>9155.6649751225523</v>
      </c>
      <c r="AM504" s="21">
        <v>10230.986975019976</v>
      </c>
      <c r="AN504" s="21">
        <v>10828.083428223126</v>
      </c>
      <c r="AO504" s="21">
        <v>11102.493457903245</v>
      </c>
      <c r="AP504" s="21">
        <v>11182.159601047651</v>
      </c>
      <c r="AQ504" s="21">
        <v>11131.146741570108</v>
      </c>
    </row>
    <row r="505" spans="1:43" x14ac:dyDescent="0.25">
      <c r="A505" s="17" t="s">
        <v>284</v>
      </c>
      <c r="B505" s="8" t="s">
        <v>40</v>
      </c>
      <c r="C505" s="8" t="s">
        <v>331</v>
      </c>
      <c r="E505" s="8" t="str">
        <f t="shared" si="62"/>
        <v>FiFi-social.video.fifi</v>
      </c>
      <c r="F505" s="21">
        <f t="shared" si="69"/>
        <v>230648.18602876749</v>
      </c>
      <c r="G505" s="19">
        <f t="shared" si="69"/>
        <v>7.6727442277060725</v>
      </c>
      <c r="H505" s="18">
        <f t="shared" si="63"/>
        <v>8.4730704380975939E-3</v>
      </c>
      <c r="I505" s="6">
        <f t="shared" si="63"/>
        <v>2.04</v>
      </c>
      <c r="J505" s="6">
        <f t="shared" si="68"/>
        <v>5329890.8361619459</v>
      </c>
      <c r="K505" s="18">
        <f t="shared" si="68"/>
        <v>0.15</v>
      </c>
      <c r="L505" s="35">
        <f>Data!BR43</f>
        <v>3.306613704505025E-3</v>
      </c>
      <c r="Q505" s="21">
        <v>0</v>
      </c>
      <c r="R505" s="21">
        <v>0</v>
      </c>
      <c r="S505" s="21">
        <v>357.80727461929052</v>
      </c>
      <c r="T505" s="21">
        <v>2677.8532843554772</v>
      </c>
      <c r="U505" s="21">
        <v>4809.6683243902435</v>
      </c>
      <c r="V505" s="21">
        <v>6705.5248900371007</v>
      </c>
      <c r="W505" s="21">
        <v>8329.3299772280807</v>
      </c>
      <c r="X505" s="21">
        <v>9793.0046962573906</v>
      </c>
      <c r="Y505" s="21">
        <v>11103.990252435517</v>
      </c>
      <c r="Z505" s="21">
        <v>12.097382516432674</v>
      </c>
      <c r="AA505" s="21">
        <v>66.517628477636336</v>
      </c>
      <c r="AB505" s="21">
        <v>150.84437431892434</v>
      </c>
      <c r="AC505" s="21">
        <v>409.59832646946813</v>
      </c>
      <c r="AD505" s="21">
        <v>614.49625041660033</v>
      </c>
      <c r="AE505" s="21">
        <v>773.76630080824032</v>
      </c>
      <c r="AF505" s="21">
        <v>895.03965097443813</v>
      </c>
      <c r="AG505" s="21">
        <v>993.64081068995813</v>
      </c>
      <c r="AH505" s="21">
        <v>1074.1380072409686</v>
      </c>
      <c r="AI505" s="21">
        <v>189.35304862155476</v>
      </c>
      <c r="AJ505" s="21">
        <v>1041.1604098826617</v>
      </c>
      <c r="AK505" s="21">
        <v>2003.2689421491295</v>
      </c>
      <c r="AL505" s="21">
        <v>3733.3428336417478</v>
      </c>
      <c r="AM505" s="21">
        <v>4808.6716946049864</v>
      </c>
      <c r="AN505" s="21">
        <v>5405.7733829275076</v>
      </c>
      <c r="AO505" s="21">
        <v>5680.1870665595616</v>
      </c>
      <c r="AP505" s="21">
        <v>5759.856964797109</v>
      </c>
      <c r="AQ505" s="21">
        <v>5708.8455849928869</v>
      </c>
    </row>
    <row r="506" spans="1:43" x14ac:dyDescent="0.25">
      <c r="A506" s="17" t="s">
        <v>285</v>
      </c>
      <c r="B506" s="8" t="s">
        <v>40</v>
      </c>
      <c r="C506" s="8" t="s">
        <v>331</v>
      </c>
      <c r="E506" s="8" t="str">
        <f t="shared" si="62"/>
        <v>FiFi-social.video.fifi</v>
      </c>
      <c r="F506" s="21">
        <f t="shared" si="69"/>
        <v>255011.21194764899</v>
      </c>
      <c r="G506" s="19">
        <f t="shared" si="69"/>
        <v>7.3396787033818205</v>
      </c>
      <c r="H506" s="18">
        <f t="shared" si="63"/>
        <v>8.4730704380975939E-3</v>
      </c>
      <c r="I506" s="6">
        <f t="shared" si="63"/>
        <v>2.04</v>
      </c>
      <c r="J506" s="6">
        <f t="shared" si="68"/>
        <v>5329890.8361619459</v>
      </c>
      <c r="K506" s="18">
        <f t="shared" si="68"/>
        <v>0.15</v>
      </c>
      <c r="L506" s="35">
        <f>Data!BR44</f>
        <v>3.306613704505025E-3</v>
      </c>
      <c r="Q506" s="21">
        <v>0</v>
      </c>
      <c r="R506" s="21">
        <v>0</v>
      </c>
      <c r="S506" s="21">
        <v>2190.8708938570567</v>
      </c>
      <c r="T506" s="21">
        <v>4510.9463171728366</v>
      </c>
      <c r="U506" s="21">
        <v>6642.7607122378249</v>
      </c>
      <c r="V506" s="21">
        <v>8538.6205014151456</v>
      </c>
      <c r="W506" s="21">
        <v>10162.422999459497</v>
      </c>
      <c r="X506" s="21">
        <v>11626.098506435254</v>
      </c>
      <c r="Y506" s="21">
        <v>12937.082657541536</v>
      </c>
      <c r="Z506" s="21">
        <v>2.0115800474761403</v>
      </c>
      <c r="AA506" s="21">
        <v>11.194578523187927</v>
      </c>
      <c r="AB506" s="21">
        <v>275.43449319695293</v>
      </c>
      <c r="AC506" s="21">
        <v>545.93197591771934</v>
      </c>
      <c r="AD506" s="21">
        <v>760.12780832433896</v>
      </c>
      <c r="AE506" s="21">
        <v>926.62540064537404</v>
      </c>
      <c r="AF506" s="21">
        <v>1053.4018414751904</v>
      </c>
      <c r="AG506" s="21">
        <v>1156.477386412434</v>
      </c>
      <c r="AH506" s="21">
        <v>1240.6273739047213</v>
      </c>
      <c r="AI506" s="21">
        <v>30.119276518601172</v>
      </c>
      <c r="AJ506" s="21">
        <v>167.61580354315498</v>
      </c>
      <c r="AK506" s="21">
        <v>1933.1945012876017</v>
      </c>
      <c r="AL506" s="21">
        <v>3663.2628889895841</v>
      </c>
      <c r="AM506" s="21">
        <v>4738.5908164393313</v>
      </c>
      <c r="AN506" s="21">
        <v>5335.690245609032</v>
      </c>
      <c r="AO506" s="21">
        <v>5610.1043669769424</v>
      </c>
      <c r="AP506" s="21">
        <v>5689.7732793125251</v>
      </c>
      <c r="AQ506" s="21">
        <v>5638.7622252236997</v>
      </c>
    </row>
    <row r="507" spans="1:43" x14ac:dyDescent="0.25">
      <c r="A507" s="17" t="s">
        <v>286</v>
      </c>
      <c r="B507" s="8" t="s">
        <v>40</v>
      </c>
      <c r="C507" s="8" t="s">
        <v>331</v>
      </c>
      <c r="E507" s="8" t="str">
        <f t="shared" si="62"/>
        <v>FiFi-social.video.fifi</v>
      </c>
      <c r="F507" s="21">
        <f t="shared" si="69"/>
        <v>290283.21400129853</v>
      </c>
      <c r="G507" s="19">
        <f t="shared" si="69"/>
        <v>6.8519846037487664</v>
      </c>
      <c r="H507" s="18">
        <f t="shared" si="63"/>
        <v>8.4730704380975939E-3</v>
      </c>
      <c r="I507" s="6">
        <f t="shared" si="63"/>
        <v>2.04</v>
      </c>
      <c r="J507" s="6">
        <f t="shared" si="68"/>
        <v>5329890.8361619459</v>
      </c>
      <c r="K507" s="18">
        <f t="shared" si="68"/>
        <v>0.15</v>
      </c>
      <c r="L507" s="35">
        <f>Data!BR45</f>
        <v>3.306613704505025E-3</v>
      </c>
      <c r="Q507" s="21">
        <v>0</v>
      </c>
      <c r="R507" s="21">
        <v>477.05710386142124</v>
      </c>
      <c r="S507" s="21">
        <v>3114.1352708806385</v>
      </c>
      <c r="T507" s="21">
        <v>5434.2255090178751</v>
      </c>
      <c r="U507" s="21">
        <v>7566.0395792290956</v>
      </c>
      <c r="V507" s="21">
        <v>9461.900992011193</v>
      </c>
      <c r="W507" s="21">
        <v>11085.702185972685</v>
      </c>
      <c r="X507" s="21">
        <v>12549.378089815675</v>
      </c>
      <c r="Y507" s="21">
        <v>13860.361533225416</v>
      </c>
      <c r="Z507" s="21">
        <v>0.34360788809448423</v>
      </c>
      <c r="AA507" s="21">
        <v>67.549579477677469</v>
      </c>
      <c r="AB507" s="21">
        <v>440.10858756887581</v>
      </c>
      <c r="AC507" s="21">
        <v>729.8607460709012</v>
      </c>
      <c r="AD507" s="21">
        <v>959.3019723601094</v>
      </c>
      <c r="AE507" s="21">
        <v>1137.6502051815148</v>
      </c>
      <c r="AF507" s="21">
        <v>1273.4498679794794</v>
      </c>
      <c r="AG507" s="21">
        <v>1383.8618610719104</v>
      </c>
      <c r="AH507" s="21">
        <v>1474.0011904460166</v>
      </c>
      <c r="AI507" s="21">
        <v>4.8029677562580719</v>
      </c>
      <c r="AJ507" s="21">
        <v>467.15420042290822</v>
      </c>
      <c r="AK507" s="21">
        <v>3037.7239517584499</v>
      </c>
      <c r="AL507" s="21">
        <v>4767.8034646972683</v>
      </c>
      <c r="AM507" s="21">
        <v>5843.1300044837872</v>
      </c>
      <c r="AN507" s="21">
        <v>6440.2288563137517</v>
      </c>
      <c r="AO507" s="21">
        <v>6714.6419476715528</v>
      </c>
      <c r="AP507" s="21">
        <v>6794.31024837521</v>
      </c>
      <c r="AQ507" s="21">
        <v>6743.2987309752425</v>
      </c>
    </row>
    <row r="508" spans="1:43" x14ac:dyDescent="0.25">
      <c r="A508" s="17" t="s">
        <v>287</v>
      </c>
      <c r="B508" s="8" t="s">
        <v>40</v>
      </c>
      <c r="C508" s="8" t="s">
        <v>331</v>
      </c>
      <c r="E508" s="8" t="str">
        <f t="shared" si="62"/>
        <v>FiFi-social.video.fifi</v>
      </c>
      <c r="F508" s="21">
        <f t="shared" si="69"/>
        <v>329127.09109349351</v>
      </c>
      <c r="G508" s="19">
        <f t="shared" si="69"/>
        <v>6.6607284125131931</v>
      </c>
      <c r="H508" s="18">
        <f t="shared" si="63"/>
        <v>8.4730704380975939E-3</v>
      </c>
      <c r="I508" s="6">
        <f t="shared" si="63"/>
        <v>2.04</v>
      </c>
      <c r="J508" s="6">
        <f t="shared" si="68"/>
        <v>5329890.8361619459</v>
      </c>
      <c r="K508" s="18">
        <f t="shared" si="68"/>
        <v>0.15</v>
      </c>
      <c r="L508" s="35">
        <f>Data!BR46</f>
        <v>3.8639081490845235E-3</v>
      </c>
      <c r="Q508" s="21">
        <v>0</v>
      </c>
      <c r="R508" s="21">
        <v>0</v>
      </c>
      <c r="S508" s="21">
        <v>2246.9165499610604</v>
      </c>
      <c r="T508" s="21">
        <v>4958.0108953422923</v>
      </c>
      <c r="U508" s="21">
        <v>7449.1199615745854</v>
      </c>
      <c r="V508" s="21">
        <v>9664.5061307309243</v>
      </c>
      <c r="W508" s="21">
        <v>11561.98364948601</v>
      </c>
      <c r="X508" s="21">
        <v>13272.345905029248</v>
      </c>
      <c r="Y508" s="21">
        <v>14804.282681227851</v>
      </c>
      <c r="Z508" s="21">
        <v>5.8441570686318813E-2</v>
      </c>
      <c r="AA508" s="21">
        <v>11.624704890047147</v>
      </c>
      <c r="AB508" s="21">
        <v>361.11423456643416</v>
      </c>
      <c r="AC508" s="21">
        <v>709.42106364438007</v>
      </c>
      <c r="AD508" s="21">
        <v>985.23084463731084</v>
      </c>
      <c r="AE508" s="21">
        <v>1199.621879356034</v>
      </c>
      <c r="AF508" s="21">
        <v>1362.8658652959448</v>
      </c>
      <c r="AG508" s="21">
        <v>1495.5913417116249</v>
      </c>
      <c r="AH508" s="21">
        <v>1603.947274740043</v>
      </c>
      <c r="AI508" s="21">
        <v>0.79409739789821432</v>
      </c>
      <c r="AJ508" s="21">
        <v>157.9551643823649</v>
      </c>
      <c r="AK508" s="21">
        <v>2659.8624884117276</v>
      </c>
      <c r="AL508" s="21">
        <v>4681.5216161626731</v>
      </c>
      <c r="AM508" s="21">
        <v>5938.0844011360359</v>
      </c>
      <c r="AN508" s="21">
        <v>6635.8191629114663</v>
      </c>
      <c r="AO508" s="21">
        <v>6956.4823090129903</v>
      </c>
      <c r="AP508" s="21">
        <v>7049.5786911953437</v>
      </c>
      <c r="AQ508" s="21">
        <v>6989.9699762417331</v>
      </c>
    </row>
    <row r="509" spans="1:43" x14ac:dyDescent="0.25">
      <c r="A509" s="17" t="s">
        <v>288</v>
      </c>
      <c r="B509" s="8" t="s">
        <v>40</v>
      </c>
      <c r="C509" s="8" t="s">
        <v>331</v>
      </c>
      <c r="E509" s="8" t="str">
        <f t="shared" si="62"/>
        <v>FiFi-social.video.fifi</v>
      </c>
      <c r="F509" s="21">
        <f t="shared" si="69"/>
        <v>290379.33513653348</v>
      </c>
      <c r="G509" s="19">
        <f t="shared" si="69"/>
        <v>6.8891115045051432</v>
      </c>
      <c r="H509" s="18">
        <f t="shared" si="63"/>
        <v>8.4730704380975939E-3</v>
      </c>
      <c r="I509" s="6">
        <f t="shared" si="63"/>
        <v>2.04</v>
      </c>
      <c r="J509" s="6">
        <f t="shared" si="68"/>
        <v>5329890.8361619459</v>
      </c>
      <c r="K509" s="18">
        <f t="shared" si="68"/>
        <v>0.15</v>
      </c>
      <c r="L509" s="35">
        <f>Data!BR47</f>
        <v>3.8639081490845235E-3</v>
      </c>
      <c r="Q509" s="21">
        <v>0</v>
      </c>
      <c r="R509" s="21">
        <v>0</v>
      </c>
      <c r="S509" s="21">
        <v>542.32929753151882</v>
      </c>
      <c r="T509" s="21">
        <v>3253.3962908818144</v>
      </c>
      <c r="U509" s="21">
        <v>5744.5059568790293</v>
      </c>
      <c r="V509" s="21">
        <v>7959.8891284367728</v>
      </c>
      <c r="W509" s="21">
        <v>9857.3690548695249</v>
      </c>
      <c r="X509" s="21">
        <v>11567.730577692166</v>
      </c>
      <c r="Y509" s="21">
        <v>13099.668660483476</v>
      </c>
      <c r="Z509" s="21">
        <v>7.7342655982907448E-3</v>
      </c>
      <c r="AA509" s="21">
        <v>1.5411537507118904</v>
      </c>
      <c r="AB509" s="21">
        <v>113.28204385120993</v>
      </c>
      <c r="AC509" s="21">
        <v>450.03879638879567</v>
      </c>
      <c r="AD509" s="21">
        <v>716.7053354104554</v>
      </c>
      <c r="AE509" s="21">
        <v>923.98889482855895</v>
      </c>
      <c r="AF509" s="21">
        <v>1081.821420530013</v>
      </c>
      <c r="AG509" s="21">
        <v>1210.1469000193922</v>
      </c>
      <c r="AH509" s="21">
        <v>1314.9108382090935</v>
      </c>
      <c r="AI509" s="21">
        <v>0.10869572494864957</v>
      </c>
      <c r="AJ509" s="21">
        <v>21.659047269850692</v>
      </c>
      <c r="AK509" s="21">
        <v>1049.712470828903</v>
      </c>
      <c r="AL509" s="21">
        <v>3071.3533064566132</v>
      </c>
      <c r="AM509" s="21">
        <v>4327.9185050143969</v>
      </c>
      <c r="AN509" s="21">
        <v>5025.6544233759996</v>
      </c>
      <c r="AO509" s="21">
        <v>5346.3192688770287</v>
      </c>
      <c r="AP509" s="21">
        <v>5439.416761680086</v>
      </c>
      <c r="AQ509" s="21">
        <v>5379.8088006422477</v>
      </c>
    </row>
    <row r="510" spans="1:43" x14ac:dyDescent="0.25">
      <c r="A510" s="17" t="s">
        <v>289</v>
      </c>
      <c r="B510" s="8" t="s">
        <v>40</v>
      </c>
      <c r="C510" s="8" t="s">
        <v>331</v>
      </c>
      <c r="E510" s="8" t="str">
        <f t="shared" si="62"/>
        <v>FiFi-social.video.fifi</v>
      </c>
      <c r="F510" s="21">
        <f t="shared" si="69"/>
        <v>328074.70488976047</v>
      </c>
      <c r="G510" s="19">
        <f t="shared" si="69"/>
        <v>6.6769335668378105</v>
      </c>
      <c r="H510" s="18">
        <f t="shared" si="63"/>
        <v>8.4730704380975939E-3</v>
      </c>
      <c r="I510" s="6">
        <f t="shared" si="63"/>
        <v>2.04</v>
      </c>
      <c r="J510" s="6">
        <f t="shared" si="68"/>
        <v>5329890.8361619459</v>
      </c>
      <c r="K510" s="18">
        <f t="shared" si="68"/>
        <v>0.15</v>
      </c>
      <c r="L510" s="35">
        <f>Data!BR48</f>
        <v>3.8639081490845235E-3</v>
      </c>
      <c r="Q510" s="21">
        <v>0</v>
      </c>
      <c r="R510" s="21">
        <v>0</v>
      </c>
      <c r="S510" s="21">
        <v>2694.4307134914902</v>
      </c>
      <c r="T510" s="21">
        <v>5405.5322397437676</v>
      </c>
      <c r="U510" s="21">
        <v>7896.6411485166509</v>
      </c>
      <c r="V510" s="21">
        <v>10112.028104648154</v>
      </c>
      <c r="W510" s="21">
        <v>12009.504991303091</v>
      </c>
      <c r="X510" s="21">
        <v>13719.867439211281</v>
      </c>
      <c r="Y510" s="21">
        <v>15251.803872383301</v>
      </c>
      <c r="Z510" s="21">
        <v>1.3107442506132157E-3</v>
      </c>
      <c r="AA510" s="21">
        <v>0.26125217262483341</v>
      </c>
      <c r="AB510" s="21">
        <v>358.08918801057041</v>
      </c>
      <c r="AC510" s="21">
        <v>705.55063579054217</v>
      </c>
      <c r="AD510" s="21">
        <v>980.69101854053815</v>
      </c>
      <c r="AE510" s="21">
        <v>1194.5617174815229</v>
      </c>
      <c r="AF510" s="21">
        <v>1357.4095070289325</v>
      </c>
      <c r="AG510" s="21">
        <v>1489.8128542451716</v>
      </c>
      <c r="AH510" s="21">
        <v>1597.9058048619765</v>
      </c>
      <c r="AI510" s="21">
        <v>1.7853574660296464E-2</v>
      </c>
      <c r="AJ510" s="21">
        <v>3.5585013376484351</v>
      </c>
      <c r="AK510" s="21">
        <v>2183.0822339814345</v>
      </c>
      <c r="AL510" s="21">
        <v>4204.7337956120364</v>
      </c>
      <c r="AM510" s="21">
        <v>5461.2967634782972</v>
      </c>
      <c r="AN510" s="21">
        <v>6159.0307227399317</v>
      </c>
      <c r="AO510" s="21">
        <v>6479.694535606448</v>
      </c>
      <c r="AP510" s="21">
        <v>6572.790728613425</v>
      </c>
      <c r="AQ510" s="21">
        <v>6513.1823740776563</v>
      </c>
    </row>
    <row r="511" spans="1:43" x14ac:dyDescent="0.25">
      <c r="A511" s="17" t="s">
        <v>290</v>
      </c>
      <c r="B511" s="8" t="s">
        <v>40</v>
      </c>
      <c r="C511" s="8" t="s">
        <v>331</v>
      </c>
      <c r="E511" s="8" t="str">
        <f t="shared" si="62"/>
        <v>FiFi-social.video.fifi</v>
      </c>
      <c r="F511" s="21">
        <f t="shared" si="69"/>
        <v>287583.00118987449</v>
      </c>
      <c r="G511" s="19">
        <f t="shared" si="69"/>
        <v>7.111582871611037</v>
      </c>
      <c r="H511" s="18">
        <f t="shared" si="63"/>
        <v>8.4730704380975939E-3</v>
      </c>
      <c r="I511" s="6">
        <f t="shared" si="63"/>
        <v>2.04</v>
      </c>
      <c r="J511" s="6">
        <f t="shared" si="68"/>
        <v>5329890.8361619459</v>
      </c>
      <c r="K511" s="18">
        <f t="shared" si="68"/>
        <v>0.15</v>
      </c>
      <c r="L511" s="35">
        <f>Data!BR49</f>
        <v>3.8639081490845235E-3</v>
      </c>
      <c r="Q511" s="21">
        <v>0</v>
      </c>
      <c r="R511" s="21">
        <v>0</v>
      </c>
      <c r="S511" s="21">
        <v>999.96978390280617</v>
      </c>
      <c r="T511" s="21">
        <v>3711.0441206124533</v>
      </c>
      <c r="U511" s="21">
        <v>6202.1536255872807</v>
      </c>
      <c r="V511" s="21">
        <v>8417.5376019278101</v>
      </c>
      <c r="W511" s="21">
        <v>10315.01688195729</v>
      </c>
      <c r="X511" s="21">
        <v>12025.378601497707</v>
      </c>
      <c r="Y511" s="21">
        <v>13557.316333500446</v>
      </c>
      <c r="Z511" s="21">
        <v>1.7234543020844023E-4</v>
      </c>
      <c r="AA511" s="21">
        <v>3.4352550138403631E-2</v>
      </c>
      <c r="AB511" s="21">
        <v>163.01296999565551</v>
      </c>
      <c r="AC511" s="21">
        <v>489.23573405907922</v>
      </c>
      <c r="AD511" s="21">
        <v>747.56010407655356</v>
      </c>
      <c r="AE511" s="21">
        <v>948.35925070706458</v>
      </c>
      <c r="AF511" s="21">
        <v>1101.2542393545166</v>
      </c>
      <c r="AG511" s="21">
        <v>1225.5653116288265</v>
      </c>
      <c r="AH511" s="21">
        <v>1327.0518893650835</v>
      </c>
      <c r="AI511" s="21">
        <v>2.5003235713203886E-3</v>
      </c>
      <c r="AJ511" s="21">
        <v>0.49837405460727846</v>
      </c>
      <c r="AK511" s="21">
        <v>1364.9619164511505</v>
      </c>
      <c r="AL511" s="21">
        <v>3386.6064310773299</v>
      </c>
      <c r="AM511" s="21">
        <v>4643.1710629799063</v>
      </c>
      <c r="AN511" s="21">
        <v>5340.9066211351528</v>
      </c>
      <c r="AO511" s="21">
        <v>5661.5711212432561</v>
      </c>
      <c r="AP511" s="21">
        <v>5754.668326071509</v>
      </c>
      <c r="AQ511" s="21">
        <v>5695.0602182410476</v>
      </c>
    </row>
    <row r="512" spans="1:43" x14ac:dyDescent="0.25">
      <c r="A512" s="17" t="s">
        <v>291</v>
      </c>
      <c r="B512" s="8" t="s">
        <v>40</v>
      </c>
      <c r="C512" s="8" t="s">
        <v>331</v>
      </c>
      <c r="E512" s="8" t="str">
        <f t="shared" si="62"/>
        <v>FiFi-social.video.fifi</v>
      </c>
      <c r="F512" s="21">
        <f t="shared" si="69"/>
        <v>348609.08602096396</v>
      </c>
      <c r="G512" s="19">
        <f t="shared" si="69"/>
        <v>6.5637372420193243</v>
      </c>
      <c r="H512" s="18">
        <f t="shared" si="63"/>
        <v>8.4730704380975939E-3</v>
      </c>
      <c r="I512" s="6">
        <f t="shared" si="63"/>
        <v>2.04</v>
      </c>
      <c r="J512" s="6">
        <f t="shared" si="68"/>
        <v>5329890.8361619459</v>
      </c>
      <c r="K512" s="18">
        <f t="shared" si="68"/>
        <v>0.15</v>
      </c>
      <c r="L512" s="35">
        <f>Data!BR50</f>
        <v>3.8639081490845235E-3</v>
      </c>
      <c r="Q512" s="21">
        <v>0</v>
      </c>
      <c r="R512" s="21">
        <v>251.40087291008498</v>
      </c>
      <c r="S512" s="21">
        <v>3524.2714534948427</v>
      </c>
      <c r="T512" s="21">
        <v>6235.3862954806282</v>
      </c>
      <c r="U512" s="21">
        <v>8726.4949122711751</v>
      </c>
      <c r="V512" s="21">
        <v>10941.883327717498</v>
      </c>
      <c r="W512" s="21">
        <v>12839.359042247619</v>
      </c>
      <c r="X512" s="21">
        <v>14549.721846864686</v>
      </c>
      <c r="Y512" s="21">
        <v>16081.657643950841</v>
      </c>
      <c r="Z512" s="21">
        <v>3.1337657900280032E-5</v>
      </c>
      <c r="AA512" s="21">
        <v>35.844940472834232</v>
      </c>
      <c r="AB512" s="21">
        <v>490.31328866424928</v>
      </c>
      <c r="AC512" s="21">
        <v>843.76858061825283</v>
      </c>
      <c r="AD512" s="21">
        <v>1123.6538480701015</v>
      </c>
      <c r="AE512" s="21">
        <v>1341.2129650794066</v>
      </c>
      <c r="AF512" s="21">
        <v>1506.8690346467563</v>
      </c>
      <c r="AG512" s="21">
        <v>1641.5557584660694</v>
      </c>
      <c r="AH512" s="21">
        <v>1751.5127757122036</v>
      </c>
      <c r="AI512" s="21">
        <v>4.1961199056496753E-4</v>
      </c>
      <c r="AJ512" s="21">
        <v>228.563739357711</v>
      </c>
      <c r="AK512" s="21">
        <v>3041.0352363526672</v>
      </c>
      <c r="AL512" s="21">
        <v>5062.695227268985</v>
      </c>
      <c r="AM512" s="21">
        <v>6319.2570515495645</v>
      </c>
      <c r="AN512" s="21">
        <v>7016.9904285590655</v>
      </c>
      <c r="AO512" s="21">
        <v>7337.6534569278883</v>
      </c>
      <c r="AP512" s="21">
        <v>7430.7491131931529</v>
      </c>
      <c r="AQ512" s="21">
        <v>7371.1404131114159</v>
      </c>
    </row>
    <row r="513" spans="1:43" x14ac:dyDescent="0.25">
      <c r="A513" s="17" t="s">
        <v>292</v>
      </c>
      <c r="B513" s="8" t="s">
        <v>40</v>
      </c>
      <c r="C513" s="8" t="s">
        <v>331</v>
      </c>
      <c r="E513" s="8" t="str">
        <f t="shared" si="62"/>
        <v>FiFi-social.video.fifi</v>
      </c>
      <c r="F513" s="21">
        <f t="shared" si="69"/>
        <v>241297.1653229885</v>
      </c>
      <c r="G513" s="19">
        <f t="shared" si="69"/>
        <v>7.6437660299865655</v>
      </c>
      <c r="H513" s="18">
        <f t="shared" si="63"/>
        <v>8.4730704380975939E-3</v>
      </c>
      <c r="I513" s="6">
        <f t="shared" si="63"/>
        <v>2.04</v>
      </c>
      <c r="J513" s="6">
        <f t="shared" ref="J513:K528" si="70">J512</f>
        <v>5329890.8361619459</v>
      </c>
      <c r="K513" s="18">
        <f t="shared" si="70"/>
        <v>0.15</v>
      </c>
      <c r="L513" s="35">
        <f>Data!BR51</f>
        <v>4.0496729639443564E-3</v>
      </c>
      <c r="Q513" s="21">
        <v>0</v>
      </c>
      <c r="R513" s="21">
        <v>0</v>
      </c>
      <c r="S513" s="21">
        <v>0</v>
      </c>
      <c r="T513" s="21">
        <v>504.68526520779051</v>
      </c>
      <c r="U513" s="21">
        <v>3115.5608411549747</v>
      </c>
      <c r="V513" s="21">
        <v>5437.4477103188792</v>
      </c>
      <c r="W513" s="21">
        <v>7426.1567365486599</v>
      </c>
      <c r="X513" s="21">
        <v>9218.7459299837083</v>
      </c>
      <c r="Y513" s="21">
        <v>10824.33710892733</v>
      </c>
      <c r="Z513" s="21">
        <v>3.2536535180055976E-6</v>
      </c>
      <c r="AA513" s="21">
        <v>3.7409643432398521</v>
      </c>
      <c r="AB513" s="21">
        <v>54.916020230977466</v>
      </c>
      <c r="AC513" s="21">
        <v>145.53022440489258</v>
      </c>
      <c r="AD513" s="21">
        <v>397.42432764139983</v>
      </c>
      <c r="AE513" s="21">
        <v>593.22467637641751</v>
      </c>
      <c r="AF513" s="21">
        <v>742.31402586030788</v>
      </c>
      <c r="AG513" s="21">
        <v>863.53060140408604</v>
      </c>
      <c r="AH513" s="21">
        <v>962.49104975382738</v>
      </c>
      <c r="AI513" s="21">
        <v>5.0735139117926043E-5</v>
      </c>
      <c r="AJ513" s="21">
        <v>58.333914579145485</v>
      </c>
      <c r="AK513" s="21">
        <v>856.3210282849451</v>
      </c>
      <c r="AL513" s="21">
        <v>1764.6086655027866</v>
      </c>
      <c r="AM513" s="21">
        <v>3081.5890520808152</v>
      </c>
      <c r="AN513" s="21">
        <v>3812.8723737302234</v>
      </c>
      <c r="AO513" s="21">
        <v>4148.9557217366664</v>
      </c>
      <c r="AP513" s="21">
        <v>4246.5308588237949</v>
      </c>
      <c r="AQ513" s="21">
        <v>4184.0579272324794</v>
      </c>
    </row>
    <row r="514" spans="1:43" x14ac:dyDescent="0.25">
      <c r="A514" s="17" t="s">
        <v>293</v>
      </c>
      <c r="B514" s="8" t="s">
        <v>40</v>
      </c>
      <c r="C514" s="8" t="s">
        <v>331</v>
      </c>
      <c r="E514" s="8" t="str">
        <f t="shared" si="62"/>
        <v>FiFi-social.video.fifi</v>
      </c>
      <c r="F514" s="21">
        <f t="shared" ref="F514:G528" si="71">F448</f>
        <v>285302.18935091398</v>
      </c>
      <c r="G514" s="19">
        <f t="shared" si="71"/>
        <v>7.1103422436825836</v>
      </c>
      <c r="H514" s="18">
        <f t="shared" si="63"/>
        <v>8.4730704380975939E-3</v>
      </c>
      <c r="I514" s="6">
        <f t="shared" si="63"/>
        <v>2.04</v>
      </c>
      <c r="J514" s="6">
        <f t="shared" si="70"/>
        <v>5329890.8361619459</v>
      </c>
      <c r="K514" s="18">
        <f t="shared" si="70"/>
        <v>0.15</v>
      </c>
      <c r="L514" s="35">
        <f>Data!BR52</f>
        <v>4.0496729639443564E-3</v>
      </c>
      <c r="Q514" s="21">
        <v>0</v>
      </c>
      <c r="R514" s="21">
        <v>0</v>
      </c>
      <c r="S514" s="21">
        <v>217.22403548856099</v>
      </c>
      <c r="T514" s="21">
        <v>3409.1320080893997</v>
      </c>
      <c r="U514" s="21">
        <v>6020.0065621133435</v>
      </c>
      <c r="V514" s="21">
        <v>8341.8985388044639</v>
      </c>
      <c r="W514" s="21">
        <v>10330.603462657356</v>
      </c>
      <c r="X514" s="21">
        <v>12123.193904555221</v>
      </c>
      <c r="Y514" s="21">
        <v>13728.782857230854</v>
      </c>
      <c r="Z514" s="21">
        <v>5.7705261854622065E-7</v>
      </c>
      <c r="AA514" s="21">
        <v>0.66399634327012547</v>
      </c>
      <c r="AB514" s="21">
        <v>33.960547037426245</v>
      </c>
      <c r="AC514" s="21">
        <v>375.92476952906605</v>
      </c>
      <c r="AD514" s="21">
        <v>646.71595141971966</v>
      </c>
      <c r="AE514" s="21">
        <v>857.20554340476156</v>
      </c>
      <c r="AF514" s="21">
        <v>1017.479391281302</v>
      </c>
      <c r="AG514" s="21">
        <v>1147.7897067054578</v>
      </c>
      <c r="AH514" s="21">
        <v>1254.1740953620399</v>
      </c>
      <c r="AI514" s="21">
        <v>8.3702048853727629E-6</v>
      </c>
      <c r="AJ514" s="21">
        <v>9.6313321483768455</v>
      </c>
      <c r="AK514" s="21">
        <v>275.37703343775274</v>
      </c>
      <c r="AL514" s="21">
        <v>2043.6936811380824</v>
      </c>
      <c r="AM514" s="21">
        <v>3360.6718059343912</v>
      </c>
      <c r="AN514" s="21">
        <v>4091.9520262466485</v>
      </c>
      <c r="AO514" s="21">
        <v>4428.0350010665643</v>
      </c>
      <c r="AP514" s="21">
        <v>4525.608477886577</v>
      </c>
      <c r="AQ514" s="21">
        <v>4463.1355271867542</v>
      </c>
    </row>
    <row r="515" spans="1:43" x14ac:dyDescent="0.25">
      <c r="A515" s="17" t="s">
        <v>294</v>
      </c>
      <c r="B515" s="8" t="s">
        <v>40</v>
      </c>
      <c r="C515" s="8" t="s">
        <v>331</v>
      </c>
      <c r="E515" s="8" t="str">
        <f t="shared" si="62"/>
        <v>FiFi-social.video.fifi</v>
      </c>
      <c r="F515" s="21">
        <f t="shared" si="71"/>
        <v>415829.06386048801</v>
      </c>
      <c r="G515" s="19">
        <f t="shared" si="71"/>
        <v>6.129014958880469</v>
      </c>
      <c r="H515" s="18">
        <f t="shared" si="63"/>
        <v>8.4730704380975939E-3</v>
      </c>
      <c r="I515" s="6">
        <f t="shared" si="63"/>
        <v>2.04</v>
      </c>
      <c r="J515" s="6">
        <f t="shared" si="70"/>
        <v>5329890.8361619459</v>
      </c>
      <c r="K515" s="18">
        <f t="shared" si="70"/>
        <v>0.15</v>
      </c>
      <c r="L515" s="35">
        <f>Data!BR53</f>
        <v>4.0496729639443564E-3</v>
      </c>
      <c r="Q515" s="21">
        <v>0</v>
      </c>
      <c r="R515" s="21">
        <v>1575.8241463362247</v>
      </c>
      <c r="S515" s="21">
        <v>5185.2579632792231</v>
      </c>
      <c r="T515" s="21">
        <v>8026.7387985892001</v>
      </c>
      <c r="U515" s="21">
        <v>10637.611727918284</v>
      </c>
      <c r="V515" s="21">
        <v>12959.511824762551</v>
      </c>
      <c r="W515" s="21">
        <v>14948.210226490901</v>
      </c>
      <c r="X515" s="21">
        <v>16740.802653245402</v>
      </c>
      <c r="Y515" s="21">
        <v>18346.38806651023</v>
      </c>
      <c r="Z515" s="21">
        <v>1.2615829337429673E-7</v>
      </c>
      <c r="AA515" s="21">
        <v>248.20147290655842</v>
      </c>
      <c r="AB515" s="21">
        <v>758.30357680989027</v>
      </c>
      <c r="AC515" s="21">
        <v>1155.0298261655164</v>
      </c>
      <c r="AD515" s="21">
        <v>1469.1772272261946</v>
      </c>
      <c r="AE515" s="21">
        <v>1713.3690599607537</v>
      </c>
      <c r="AF515" s="21">
        <v>1899.303775167464</v>
      </c>
      <c r="AG515" s="21">
        <v>2050.4782237141417</v>
      </c>
      <c r="AH515" s="21">
        <v>2173.8955719768887</v>
      </c>
      <c r="AI515" s="21">
        <v>1.5773811772469069E-6</v>
      </c>
      <c r="AJ515" s="21">
        <v>1527.4861557951181</v>
      </c>
      <c r="AK515" s="21">
        <v>4295.9561266271585</v>
      </c>
      <c r="AL515" s="21">
        <v>6414.8191697547791</v>
      </c>
      <c r="AM515" s="21">
        <v>7731.7910460301064</v>
      </c>
      <c r="AN515" s="21">
        <v>8463.0679563456033</v>
      </c>
      <c r="AO515" s="21">
        <v>8799.1467224065527</v>
      </c>
      <c r="AP515" s="21">
        <v>8896.7172269999573</v>
      </c>
      <c r="AQ515" s="21">
        <v>8834.2424320581158</v>
      </c>
    </row>
    <row r="516" spans="1:43" x14ac:dyDescent="0.25">
      <c r="A516" s="17" t="s">
        <v>295</v>
      </c>
      <c r="B516" s="8" t="s">
        <v>40</v>
      </c>
      <c r="C516" s="8" t="s">
        <v>331</v>
      </c>
      <c r="E516" s="8" t="str">
        <f t="shared" si="62"/>
        <v>FiFi-social.video.fifi</v>
      </c>
      <c r="F516" s="21">
        <f t="shared" si="71"/>
        <v>393432.46859552251</v>
      </c>
      <c r="G516" s="19">
        <f t="shared" si="71"/>
        <v>6.2941960634324765</v>
      </c>
      <c r="H516" s="18">
        <f t="shared" si="63"/>
        <v>8.4730704380975939E-3</v>
      </c>
      <c r="I516" s="6">
        <f t="shared" si="63"/>
        <v>2.04</v>
      </c>
      <c r="J516" s="6">
        <f t="shared" si="70"/>
        <v>5329890.8361619459</v>
      </c>
      <c r="K516" s="18">
        <f t="shared" si="70"/>
        <v>0.15</v>
      </c>
      <c r="L516" s="35">
        <f>Data!BR54</f>
        <v>4.0496729639443564E-3</v>
      </c>
      <c r="Q516" s="21">
        <v>0</v>
      </c>
      <c r="R516" s="21">
        <v>719.20999443649941</v>
      </c>
      <c r="S516" s="21">
        <v>3825.4098583496752</v>
      </c>
      <c r="T516" s="21">
        <v>6666.8688733583549</v>
      </c>
      <c r="U516" s="21">
        <v>9277.7422811546985</v>
      </c>
      <c r="V516" s="21">
        <v>11599.639986640726</v>
      </c>
      <c r="W516" s="21">
        <v>13588.34030911318</v>
      </c>
      <c r="X516" s="21">
        <v>15380.932151333967</v>
      </c>
      <c r="Y516" s="21">
        <v>16986.518606943569</v>
      </c>
      <c r="Z516" s="21">
        <v>1.7904416722371296E-8</v>
      </c>
      <c r="AA516" s="21">
        <v>144.38518591647474</v>
      </c>
      <c r="AB516" s="21">
        <v>641.10057989261725</v>
      </c>
      <c r="AC516" s="21">
        <v>1027.4142126708575</v>
      </c>
      <c r="AD516" s="21">
        <v>1333.3173951515557</v>
      </c>
      <c r="AE516" s="21">
        <v>1571.1007567301601</v>
      </c>
      <c r="AF516" s="21">
        <v>1752.1560182066012</v>
      </c>
      <c r="AG516" s="21">
        <v>1899.3631449349768</v>
      </c>
      <c r="AH516" s="21">
        <v>2019.5416552285617</v>
      </c>
      <c r="AI516" s="21">
        <v>2.2989557487408818E-7</v>
      </c>
      <c r="AJ516" s="21">
        <v>1134.7188899429216</v>
      </c>
      <c r="AK516" s="21">
        <v>4406.4241439480784</v>
      </c>
      <c r="AL516" s="21">
        <v>6525.2939721729235</v>
      </c>
      <c r="AM516" s="21">
        <v>7842.2663625779915</v>
      </c>
      <c r="AN516" s="21">
        <v>8573.5450578234595</v>
      </c>
      <c r="AO516" s="21">
        <v>8909.6232560104618</v>
      </c>
      <c r="AP516" s="21">
        <v>9007.1944696180908</v>
      </c>
      <c r="AQ516" s="21">
        <v>8944.7193110625703</v>
      </c>
    </row>
    <row r="517" spans="1:43" x14ac:dyDescent="0.25">
      <c r="A517" s="17" t="s">
        <v>296</v>
      </c>
      <c r="B517" s="8" t="s">
        <v>40</v>
      </c>
      <c r="C517" s="8" t="s">
        <v>331</v>
      </c>
      <c r="E517" s="8" t="str">
        <f t="shared" si="62"/>
        <v>FiFi-social.video.fifi</v>
      </c>
      <c r="F517" s="21">
        <f t="shared" si="71"/>
        <v>228081.015200244</v>
      </c>
      <c r="G517" s="19">
        <f t="shared" si="71"/>
        <v>7.9971814637423746</v>
      </c>
      <c r="H517" s="18">
        <f t="shared" si="63"/>
        <v>8.4730704380975939E-3</v>
      </c>
      <c r="I517" s="6">
        <f t="shared" si="63"/>
        <v>2.04</v>
      </c>
      <c r="J517" s="6">
        <f t="shared" si="70"/>
        <v>5329890.8361619459</v>
      </c>
      <c r="K517" s="18">
        <f t="shared" si="70"/>
        <v>0.15</v>
      </c>
      <c r="L517" s="35">
        <f>Data!BR55</f>
        <v>4.7927322233836875E-3</v>
      </c>
      <c r="Q517" s="21">
        <v>0</v>
      </c>
      <c r="R517" s="21">
        <v>0</v>
      </c>
      <c r="S517" s="21">
        <v>0</v>
      </c>
      <c r="T517" s="21">
        <v>0</v>
      </c>
      <c r="U517" s="21">
        <v>0</v>
      </c>
      <c r="V517" s="21">
        <v>1724.5433199000247</v>
      </c>
      <c r="W517" s="21">
        <v>4078.159738352439</v>
      </c>
      <c r="X517" s="21">
        <v>6199.6623552971905</v>
      </c>
      <c r="Y517" s="21">
        <v>8099.8610309717697</v>
      </c>
      <c r="Z517" s="21">
        <v>1.5570311711165118E-9</v>
      </c>
      <c r="AA517" s="21">
        <v>12.79295382852515</v>
      </c>
      <c r="AB517" s="21">
        <v>60.932936798790763</v>
      </c>
      <c r="AC517" s="21">
        <v>103.91200590711352</v>
      </c>
      <c r="AD517" s="21">
        <v>142.53267289479919</v>
      </c>
      <c r="AE517" s="21">
        <v>290.85173379627389</v>
      </c>
      <c r="AF517" s="21">
        <v>459.49998581172758</v>
      </c>
      <c r="AG517" s="21">
        <v>596.6184171116123</v>
      </c>
      <c r="AH517" s="21">
        <v>708.56130161658473</v>
      </c>
      <c r="AI517" s="21">
        <v>2.5401796073048981E-8</v>
      </c>
      <c r="AJ517" s="21">
        <v>208.70744937694647</v>
      </c>
      <c r="AK517" s="21">
        <v>994.07517550529735</v>
      </c>
      <c r="AL517" s="21">
        <v>1695.2464617013393</v>
      </c>
      <c r="AM517" s="21">
        <v>2325.3136852899647</v>
      </c>
      <c r="AN517" s="21">
        <v>3020.4846322942776</v>
      </c>
      <c r="AO517" s="21">
        <v>3418.2379906593628</v>
      </c>
      <c r="AP517" s="21">
        <v>3533.7197670575079</v>
      </c>
      <c r="AQ517" s="21">
        <v>3459.7853157434074</v>
      </c>
    </row>
    <row r="518" spans="1:43" x14ac:dyDescent="0.25">
      <c r="A518" s="17" t="s">
        <v>297</v>
      </c>
      <c r="B518" s="8" t="s">
        <v>40</v>
      </c>
      <c r="C518" s="8" t="s">
        <v>331</v>
      </c>
      <c r="E518" s="8" t="str">
        <f t="shared" si="62"/>
        <v>FiFi-social.video.fifi</v>
      </c>
      <c r="F518" s="21">
        <f t="shared" si="71"/>
        <v>317634.99002545653</v>
      </c>
      <c r="G518" s="19">
        <f t="shared" si="71"/>
        <v>6.7548152855074779</v>
      </c>
      <c r="H518" s="18">
        <f t="shared" si="63"/>
        <v>8.4730704380975939E-3</v>
      </c>
      <c r="I518" s="6">
        <f t="shared" si="63"/>
        <v>2.04</v>
      </c>
      <c r="J518" s="6">
        <f t="shared" si="70"/>
        <v>5329890.8361619459</v>
      </c>
      <c r="K518" s="18">
        <f t="shared" si="70"/>
        <v>0.15</v>
      </c>
      <c r="L518" s="35">
        <f>Data!BR56</f>
        <v>4.7927322233836875E-3</v>
      </c>
      <c r="Q518" s="21">
        <v>0</v>
      </c>
      <c r="R518" s="21">
        <v>0</v>
      </c>
      <c r="S518" s="21">
        <v>0</v>
      </c>
      <c r="T518" s="21">
        <v>1234.4389466351201</v>
      </c>
      <c r="U518" s="21">
        <v>4787.8643658292021</v>
      </c>
      <c r="V518" s="21">
        <v>7689.2931613816945</v>
      </c>
      <c r="W518" s="21">
        <v>10042.901154953352</v>
      </c>
      <c r="X518" s="21">
        <v>12164.406335814252</v>
      </c>
      <c r="Y518" s="21">
        <v>14064.60043949488</v>
      </c>
      <c r="Z518" s="21">
        <v>3.2509349487619967E-10</v>
      </c>
      <c r="AA518" s="21">
        <v>2.6799482799009753</v>
      </c>
      <c r="AB518" s="21">
        <v>12.90261580621393</v>
      </c>
      <c r="AC518" s="21">
        <v>148.13730903291653</v>
      </c>
      <c r="AD518" s="21">
        <v>485.48301516939341</v>
      </c>
      <c r="AE518" s="21">
        <v>747.70586282016313</v>
      </c>
      <c r="AF518" s="21">
        <v>947.37175871288503</v>
      </c>
      <c r="AG518" s="21">
        <v>1109.7093687333142</v>
      </c>
      <c r="AH518" s="21">
        <v>1242.2408001546858</v>
      </c>
      <c r="AI518" s="21">
        <v>4.4797308771539527E-9</v>
      </c>
      <c r="AJ518" s="21">
        <v>36.929213435106945</v>
      </c>
      <c r="AK518" s="21">
        <v>177.79576440052227</v>
      </c>
      <c r="AL518" s="21">
        <v>806.86697856023875</v>
      </c>
      <c r="AM518" s="21">
        <v>1902.0057412805718</v>
      </c>
      <c r="AN518" s="21">
        <v>2613.9614207503437</v>
      </c>
      <c r="AO518" s="21">
        <v>3011.7141681429202</v>
      </c>
      <c r="AP518" s="21">
        <v>3127.1925492226637</v>
      </c>
      <c r="AQ518" s="21">
        <v>3053.258136643577</v>
      </c>
    </row>
    <row r="519" spans="1:43" x14ac:dyDescent="0.25">
      <c r="A519" s="17" t="s">
        <v>298</v>
      </c>
      <c r="B519" s="8" t="s">
        <v>40</v>
      </c>
      <c r="C519" s="8" t="s">
        <v>331</v>
      </c>
      <c r="E519" s="8" t="str">
        <f t="shared" si="62"/>
        <v>FiFi-social.video.fifi</v>
      </c>
      <c r="F519" s="21">
        <f t="shared" si="71"/>
        <v>322486.62248072354</v>
      </c>
      <c r="G519" s="19">
        <f t="shared" si="71"/>
        <v>6.9739033911176911</v>
      </c>
      <c r="H519" s="18">
        <f t="shared" si="63"/>
        <v>8.4730704380975939E-3</v>
      </c>
      <c r="I519" s="6">
        <f t="shared" si="63"/>
        <v>2.04</v>
      </c>
      <c r="J519" s="6">
        <f t="shared" si="70"/>
        <v>5329890.8361619459</v>
      </c>
      <c r="K519" s="18">
        <f t="shared" si="70"/>
        <v>0.15</v>
      </c>
      <c r="L519" s="35">
        <f>Data!BR57</f>
        <v>4.7927322233836875E-3</v>
      </c>
      <c r="Q519" s="21">
        <v>0</v>
      </c>
      <c r="R519" s="21">
        <v>0</v>
      </c>
      <c r="S519" s="21">
        <v>0</v>
      </c>
      <c r="T519" s="21">
        <v>2431.890817632308</v>
      </c>
      <c r="U519" s="21">
        <v>5521.825486784428</v>
      </c>
      <c r="V519" s="21">
        <v>8269.7498700536471</v>
      </c>
      <c r="W519" s="21">
        <v>10623.357043762162</v>
      </c>
      <c r="X519" s="21">
        <v>12744.862474129306</v>
      </c>
      <c r="Y519" s="21">
        <v>14645.056132888581</v>
      </c>
      <c r="Z519" s="21">
        <v>4.9448184926982028E-11</v>
      </c>
      <c r="AA519" s="21">
        <v>0.4083051951537367</v>
      </c>
      <c r="AB519" s="21">
        <v>1.9689694845505701</v>
      </c>
      <c r="AC519" s="21">
        <v>269.14218008146321</v>
      </c>
      <c r="AD519" s="21">
        <v>595.88989398696617</v>
      </c>
      <c r="AE519" s="21">
        <v>849.87498323513307</v>
      </c>
      <c r="AF519" s="21">
        <v>1043.2681069507209</v>
      </c>
      <c r="AG519" s="21">
        <v>1200.5057957904335</v>
      </c>
      <c r="AH519" s="21">
        <v>1328.8736042117994</v>
      </c>
      <c r="AI519" s="21">
        <v>7.0348760367566512E-10</v>
      </c>
      <c r="AJ519" s="21">
        <v>5.8088612095909751</v>
      </c>
      <c r="AK519" s="21">
        <v>28.012062049241525</v>
      </c>
      <c r="AL519" s="21">
        <v>1397.1311695880586</v>
      </c>
      <c r="AM519" s="21">
        <v>2955.7587601288415</v>
      </c>
      <c r="AN519" s="21">
        <v>3821.220026269908</v>
      </c>
      <c r="AO519" s="21">
        <v>4218.9709736113145</v>
      </c>
      <c r="AP519" s="21">
        <v>4334.4488641221615</v>
      </c>
      <c r="AQ519" s="21">
        <v>4260.5135820615105</v>
      </c>
    </row>
    <row r="520" spans="1:43" x14ac:dyDescent="0.25">
      <c r="A520" s="17" t="s">
        <v>299</v>
      </c>
      <c r="B520" s="8" t="s">
        <v>40</v>
      </c>
      <c r="C520" s="8" t="s">
        <v>331</v>
      </c>
      <c r="E520" s="8" t="str">
        <f t="shared" si="62"/>
        <v>FiFi-social.video.fifi</v>
      </c>
      <c r="F520" s="21">
        <f t="shared" si="71"/>
        <v>401386.27962260752</v>
      </c>
      <c r="G520" s="19">
        <f t="shared" si="71"/>
        <v>6.2238891290728731</v>
      </c>
      <c r="H520" s="18">
        <f t="shared" si="63"/>
        <v>8.4730704380975939E-3</v>
      </c>
      <c r="I520" s="6">
        <f t="shared" si="63"/>
        <v>2.04</v>
      </c>
      <c r="J520" s="6">
        <f t="shared" si="70"/>
        <v>5329890.8361619459</v>
      </c>
      <c r="K520" s="18">
        <f t="shared" si="70"/>
        <v>0.15</v>
      </c>
      <c r="L520" s="35">
        <f>Data!BR58</f>
        <v>4.7927322233836875E-3</v>
      </c>
      <c r="Q520" s="21">
        <v>0</v>
      </c>
      <c r="R520" s="21">
        <v>0</v>
      </c>
      <c r="S520" s="21">
        <v>1374.1783197900816</v>
      </c>
      <c r="T520" s="21">
        <v>4935.8214015965768</v>
      </c>
      <c r="U520" s="21">
        <v>8025.7551897461899</v>
      </c>
      <c r="V520" s="21">
        <v>10773.683976227016</v>
      </c>
      <c r="W520" s="21">
        <v>13127.287613266459</v>
      </c>
      <c r="X520" s="21">
        <v>15248.794119936429</v>
      </c>
      <c r="Y520" s="21">
        <v>17148.985859424673</v>
      </c>
      <c r="Z520" s="21">
        <v>9.0620157248232323E-12</v>
      </c>
      <c r="AA520" s="21">
        <v>7.6235028433211421E-2</v>
      </c>
      <c r="AB520" s="21">
        <v>178.4697729484929</v>
      </c>
      <c r="AC520" s="21">
        <v>640.82349693363233</v>
      </c>
      <c r="AD520" s="21">
        <v>1006.9458425565206</v>
      </c>
      <c r="AE520" s="21">
        <v>1291.5377951816249</v>
      </c>
      <c r="AF520" s="21">
        <v>1508.2354365971134</v>
      </c>
      <c r="AG520" s="21">
        <v>1684.4211245020961</v>
      </c>
      <c r="AH520" s="21">
        <v>1828.2577574708832</v>
      </c>
      <c r="AI520" s="21">
        <v>1.1505800156071807E-10</v>
      </c>
      <c r="AJ520" s="21">
        <v>0.96793586402885279</v>
      </c>
      <c r="AK520" s="21">
        <v>891.80488284326498</v>
      </c>
      <c r="AL520" s="21">
        <v>3200.5439666916063</v>
      </c>
      <c r="AM520" s="21">
        <v>4759.1681476812219</v>
      </c>
      <c r="AN520" s="21">
        <v>5624.6276319370136</v>
      </c>
      <c r="AO520" s="21">
        <v>6022.3762680888158</v>
      </c>
      <c r="AP520" s="21">
        <v>6137.8525442249411</v>
      </c>
      <c r="AQ520" s="21">
        <v>6063.9162475823323</v>
      </c>
    </row>
    <row r="521" spans="1:43" x14ac:dyDescent="0.25">
      <c r="A521" s="17" t="s">
        <v>300</v>
      </c>
      <c r="B521" s="8" t="s">
        <v>40</v>
      </c>
      <c r="C521" s="8" t="s">
        <v>331</v>
      </c>
      <c r="E521" s="8" t="str">
        <f t="shared" si="62"/>
        <v>FiFi-social.video.fifi</v>
      </c>
      <c r="F521" s="21">
        <f t="shared" si="71"/>
        <v>309588.89609523199</v>
      </c>
      <c r="G521" s="19">
        <f t="shared" si="71"/>
        <v>6.9990429098927924</v>
      </c>
      <c r="H521" s="18">
        <f t="shared" si="63"/>
        <v>8.4730704380975939E-3</v>
      </c>
      <c r="I521" s="6">
        <f t="shared" si="63"/>
        <v>2.04</v>
      </c>
      <c r="J521" s="6">
        <f t="shared" si="70"/>
        <v>5329890.8361619459</v>
      </c>
      <c r="K521" s="18">
        <f t="shared" si="70"/>
        <v>0.15</v>
      </c>
      <c r="L521" s="35">
        <f>Data!BR59</f>
        <v>4.1239788898882893E-3</v>
      </c>
      <c r="Q521" s="21">
        <v>0</v>
      </c>
      <c r="R521" s="21">
        <v>0</v>
      </c>
      <c r="S521" s="21">
        <v>1182.5259417662305</v>
      </c>
      <c r="T521" s="21">
        <v>4076.0782850790615</v>
      </c>
      <c r="U521" s="21">
        <v>6734.8585815682136</v>
      </c>
      <c r="V521" s="21">
        <v>9099.3551436052057</v>
      </c>
      <c r="W521" s="21">
        <v>11124.549212387305</v>
      </c>
      <c r="X521" s="21">
        <v>12950.031481822083</v>
      </c>
      <c r="Y521" s="21">
        <v>14585.080318983706</v>
      </c>
      <c r="Z521" s="21">
        <v>1.1649208368903609E-12</v>
      </c>
      <c r="AA521" s="21">
        <v>8.8200859151263515E-3</v>
      </c>
      <c r="AB521" s="21">
        <v>157.41297795080939</v>
      </c>
      <c r="AC521" s="21">
        <v>511.19127344859714</v>
      </c>
      <c r="AD521" s="21">
        <v>791.33613799601005</v>
      </c>
      <c r="AE521" s="21">
        <v>1009.0966351498028</v>
      </c>
      <c r="AF521" s="21">
        <v>1174.9065797850869</v>
      </c>
      <c r="AG521" s="21">
        <v>1309.7181224891401</v>
      </c>
      <c r="AH521" s="21">
        <v>1419.7772118885669</v>
      </c>
      <c r="AI521" s="21">
        <v>1.6632795085008673E-11</v>
      </c>
      <c r="AJ521" s="21">
        <v>0.12593360596937717</v>
      </c>
      <c r="AK521" s="21">
        <v>1065.0240402272843</v>
      </c>
      <c r="AL521" s="21">
        <v>3222.7350173010605</v>
      </c>
      <c r="AM521" s="21">
        <v>4563.8764138369397</v>
      </c>
      <c r="AN521" s="21">
        <v>5308.5745816642739</v>
      </c>
      <c r="AO521" s="21">
        <v>5650.8227843563509</v>
      </c>
      <c r="AP521" s="21">
        <v>5750.1861300759774</v>
      </c>
      <c r="AQ521" s="21">
        <v>5686.5662031481952</v>
      </c>
    </row>
    <row r="522" spans="1:43" x14ac:dyDescent="0.25">
      <c r="A522" s="17" t="s">
        <v>301</v>
      </c>
      <c r="B522" s="8" t="s">
        <v>40</v>
      </c>
      <c r="C522" s="8" t="s">
        <v>331</v>
      </c>
      <c r="E522" s="8" t="str">
        <f t="shared" si="62"/>
        <v>FiFi-social.video.fifi</v>
      </c>
      <c r="F522" s="21">
        <f t="shared" si="71"/>
        <v>309968.77520157403</v>
      </c>
      <c r="G522" s="19">
        <f t="shared" si="71"/>
        <v>6.9767010399881384</v>
      </c>
      <c r="H522" s="18">
        <f t="shared" si="63"/>
        <v>8.4730704380975939E-3</v>
      </c>
      <c r="I522" s="6">
        <f t="shared" si="63"/>
        <v>2.04</v>
      </c>
      <c r="J522" s="6">
        <f t="shared" si="70"/>
        <v>5329890.8361619459</v>
      </c>
      <c r="K522" s="18">
        <f t="shared" si="70"/>
        <v>0.15</v>
      </c>
      <c r="L522" s="35">
        <f>Data!BR60</f>
        <v>4.1239788898882893E-3</v>
      </c>
      <c r="Q522" s="21">
        <v>0</v>
      </c>
      <c r="R522" s="21">
        <v>0</v>
      </c>
      <c r="S522" s="21">
        <v>1112.8885295942002</v>
      </c>
      <c r="T522" s="21">
        <v>4006.4397554959687</v>
      </c>
      <c r="U522" s="21">
        <v>6665.220076487286</v>
      </c>
      <c r="V522" s="21">
        <v>9029.7165160635432</v>
      </c>
      <c r="W522" s="21">
        <v>11054.91068320637</v>
      </c>
      <c r="X522" s="21">
        <v>12880.392922707353</v>
      </c>
      <c r="Y522" s="21">
        <v>14515.441813247135</v>
      </c>
      <c r="Z522" s="21">
        <v>2.9158756141775824E-13</v>
      </c>
      <c r="AA522" s="21">
        <v>1.3246381749060082E-3</v>
      </c>
      <c r="AB522" s="21">
        <v>152.73554365798137</v>
      </c>
      <c r="AC522" s="21">
        <v>507.64668897263937</v>
      </c>
      <c r="AD522" s="21">
        <v>788.68868155035238</v>
      </c>
      <c r="AE522" s="21">
        <v>1007.1465220375969</v>
      </c>
      <c r="AF522" s="21">
        <v>1173.4874555248921</v>
      </c>
      <c r="AG522" s="21">
        <v>1308.7307131882533</v>
      </c>
      <c r="AH522" s="21">
        <v>1419.1422541337126</v>
      </c>
      <c r="AI522" s="21">
        <v>4.150011255701394E-12</v>
      </c>
      <c r="AJ522" s="21">
        <v>1.8852873246248469E-2</v>
      </c>
      <c r="AK522" s="21">
        <v>1060.9155320206567</v>
      </c>
      <c r="AL522" s="21">
        <v>3218.6265776240061</v>
      </c>
      <c r="AM522" s="21">
        <v>4559.7680189031189</v>
      </c>
      <c r="AN522" s="21">
        <v>5304.4662668855417</v>
      </c>
      <c r="AO522" s="21">
        <v>5646.7144655956727</v>
      </c>
      <c r="AP522" s="21">
        <v>5746.0778499330554</v>
      </c>
      <c r="AQ522" s="21">
        <v>5682.4579169766675</v>
      </c>
    </row>
    <row r="523" spans="1:43" x14ac:dyDescent="0.25">
      <c r="A523" s="17" t="s">
        <v>272</v>
      </c>
      <c r="B523" s="8" t="s">
        <v>40</v>
      </c>
      <c r="C523" s="8" t="s">
        <v>331</v>
      </c>
      <c r="E523" s="8" t="str">
        <f t="shared" si="62"/>
        <v>FiFi-social.video.fifi</v>
      </c>
      <c r="F523" s="21">
        <f t="shared" si="71"/>
        <v>454180.53004536044</v>
      </c>
      <c r="G523" s="19">
        <f t="shared" si="71"/>
        <v>6.0080329106190753</v>
      </c>
      <c r="H523" s="18">
        <f t="shared" si="63"/>
        <v>8.4730704380975939E-3</v>
      </c>
      <c r="I523" s="6">
        <f t="shared" si="63"/>
        <v>2.04</v>
      </c>
      <c r="J523" s="6">
        <f t="shared" si="70"/>
        <v>5329890.8361619459</v>
      </c>
      <c r="K523" s="18">
        <f t="shared" si="70"/>
        <v>0.15</v>
      </c>
      <c r="L523" s="35">
        <f>Data!BR61</f>
        <v>4.1239788898882893E-3</v>
      </c>
      <c r="Q523" s="21">
        <v>0</v>
      </c>
      <c r="R523" s="21">
        <v>2706.8840643632916</v>
      </c>
      <c r="S523" s="21">
        <v>6230.7471771242581</v>
      </c>
      <c r="T523" s="21">
        <v>9124.3805248580775</v>
      </c>
      <c r="U523" s="21">
        <v>11783.159045113116</v>
      </c>
      <c r="V523" s="21">
        <v>14147.664484689747</v>
      </c>
      <c r="W523" s="21">
        <v>16172.851423012837</v>
      </c>
      <c r="X523" s="21">
        <v>17998.335862436674</v>
      </c>
      <c r="Y523" s="21">
        <v>19633.380830058006</v>
      </c>
      <c r="Z523" s="21">
        <v>0</v>
      </c>
      <c r="AA523" s="21">
        <v>445.89969725524651</v>
      </c>
      <c r="AB523" s="21">
        <v>975.82153422007502</v>
      </c>
      <c r="AC523" s="21">
        <v>1387.964686058318</v>
      </c>
      <c r="AD523" s="21">
        <v>1714.3180842785505</v>
      </c>
      <c r="AE523" s="21">
        <v>1967.9980345041145</v>
      </c>
      <c r="AF523" s="21">
        <v>2161.1570138907159</v>
      </c>
      <c r="AG523" s="21">
        <v>2318.2053004395771</v>
      </c>
      <c r="AH523" s="21">
        <v>2446.4179093713833</v>
      </c>
      <c r="AI523" s="21">
        <v>0</v>
      </c>
      <c r="AJ523" s="21">
        <v>2758.2352497636998</v>
      </c>
      <c r="AK523" s="21">
        <v>5729.2993235451613</v>
      </c>
      <c r="AL523" s="21">
        <v>7887.0520008774383</v>
      </c>
      <c r="AM523" s="21">
        <v>9228.1870729014372</v>
      </c>
      <c r="AN523" s="21">
        <v>9972.881312352376</v>
      </c>
      <c r="AO523" s="21">
        <v>10315.125604507326</v>
      </c>
      <c r="AP523" s="21">
        <v>10414.485764332952</v>
      </c>
      <c r="AQ523" s="21">
        <v>10350.864167709613</v>
      </c>
    </row>
    <row r="524" spans="1:43" x14ac:dyDescent="0.25">
      <c r="A524" s="17" t="s">
        <v>273</v>
      </c>
      <c r="B524" s="8" t="s">
        <v>40</v>
      </c>
      <c r="C524" s="8" t="s">
        <v>331</v>
      </c>
      <c r="E524" s="8" t="str">
        <f t="shared" si="62"/>
        <v>FiFi-social.video.fifi</v>
      </c>
      <c r="F524" s="21">
        <f t="shared" si="71"/>
        <v>455011.73547455797</v>
      </c>
      <c r="G524" s="19">
        <f t="shared" si="71"/>
        <v>6.0449284141776669</v>
      </c>
      <c r="H524" s="18">
        <f t="shared" si="63"/>
        <v>8.4730704380975939E-3</v>
      </c>
      <c r="I524" s="6">
        <f t="shared" si="63"/>
        <v>2.04</v>
      </c>
      <c r="J524" s="6">
        <f t="shared" si="70"/>
        <v>5329890.8361619459</v>
      </c>
      <c r="K524" s="18">
        <f t="shared" si="70"/>
        <v>0.15</v>
      </c>
      <c r="L524" s="35">
        <f>Data!BR62</f>
        <v>4.1239788898882893E-3</v>
      </c>
      <c r="Q524" s="21">
        <v>0</v>
      </c>
      <c r="R524" s="21">
        <v>2475.610841506993</v>
      </c>
      <c r="S524" s="21">
        <v>5638.8006337825391</v>
      </c>
      <c r="T524" s="21">
        <v>8532.4244830643765</v>
      </c>
      <c r="U524" s="21">
        <v>11191.203211597853</v>
      </c>
      <c r="V524" s="21">
        <v>13555.707610208041</v>
      </c>
      <c r="W524" s="21">
        <v>15580.895384637626</v>
      </c>
      <c r="X524" s="21">
        <v>17406.37956961193</v>
      </c>
      <c r="Y524" s="21">
        <v>19041.424990969521</v>
      </c>
      <c r="Z524" s="21">
        <v>0</v>
      </c>
      <c r="AA524" s="21">
        <v>473.70910432189686</v>
      </c>
      <c r="AB524" s="21">
        <v>1000.396508192773</v>
      </c>
      <c r="AC524" s="21">
        <v>1410.0244681220313</v>
      </c>
      <c r="AD524" s="21">
        <v>1734.3859304469515</v>
      </c>
      <c r="AE524" s="21">
        <v>1986.5175470597528</v>
      </c>
      <c r="AF524" s="21">
        <v>2178.4975407000284</v>
      </c>
      <c r="AG524" s="21">
        <v>2334.5872728392828</v>
      </c>
      <c r="AH524" s="21">
        <v>2462.017314621407</v>
      </c>
      <c r="AI524" s="21">
        <v>0</v>
      </c>
      <c r="AJ524" s="21">
        <v>3366.0059130239852</v>
      </c>
      <c r="AK524" s="21">
        <v>6697.7429329674342</v>
      </c>
      <c r="AL524" s="21">
        <v>8855.5093398903264</v>
      </c>
      <c r="AM524" s="21">
        <v>10196.643924303991</v>
      </c>
      <c r="AN524" s="21">
        <v>10941.339375379363</v>
      </c>
      <c r="AO524" s="21">
        <v>11283.582450709664</v>
      </c>
      <c r="AP524" s="21">
        <v>11382.942829954081</v>
      </c>
      <c r="AQ524" s="21">
        <v>11319.320588589249</v>
      </c>
    </row>
    <row r="525" spans="1:43" x14ac:dyDescent="0.25">
      <c r="A525" s="17" t="s">
        <v>274</v>
      </c>
      <c r="B525" s="8" t="s">
        <v>40</v>
      </c>
      <c r="C525" s="8" t="s">
        <v>331</v>
      </c>
      <c r="E525" s="8" t="str">
        <f t="shared" si="62"/>
        <v>FiFi-social.video.fifi</v>
      </c>
      <c r="F525" s="21">
        <f t="shared" si="71"/>
        <v>290055.894256228</v>
      </c>
      <c r="G525" s="19">
        <f t="shared" si="71"/>
        <v>7.3475859223576458</v>
      </c>
      <c r="H525" s="18">
        <f t="shared" si="63"/>
        <v>8.4730704380975939E-3</v>
      </c>
      <c r="I525" s="6">
        <f t="shared" si="63"/>
        <v>2.04</v>
      </c>
      <c r="J525" s="6">
        <f t="shared" si="70"/>
        <v>5329890.8361619459</v>
      </c>
      <c r="K525" s="18">
        <f t="shared" si="70"/>
        <v>0.15</v>
      </c>
      <c r="L525" s="35">
        <f>Data!BR63</f>
        <v>4.1239788898882893E-3</v>
      </c>
      <c r="Q525" s="21">
        <v>0</v>
      </c>
      <c r="R525" s="21">
        <v>0</v>
      </c>
      <c r="S525" s="21">
        <v>5.5087166536352594</v>
      </c>
      <c r="T525" s="21">
        <v>2899.04217339348</v>
      </c>
      <c r="U525" s="21">
        <v>5557.8228840202173</v>
      </c>
      <c r="V525" s="21">
        <v>7922.3173762158549</v>
      </c>
      <c r="W525" s="21">
        <v>9947.5131074990004</v>
      </c>
      <c r="X525" s="21">
        <v>11772.994870990324</v>
      </c>
      <c r="Y525" s="21">
        <v>13408.044610353996</v>
      </c>
      <c r="Z525" s="21">
        <v>0</v>
      </c>
      <c r="AA525" s="21">
        <v>47.858168507985908</v>
      </c>
      <c r="AB525" s="21">
        <v>108.8754119739468</v>
      </c>
      <c r="AC525" s="21">
        <v>445.87115091607842</v>
      </c>
      <c r="AD525" s="21">
        <v>712.72699092918162</v>
      </c>
      <c r="AE525" s="21">
        <v>920.15769066958717</v>
      </c>
      <c r="AF525" s="21">
        <v>1078.1022616724547</v>
      </c>
      <c r="AG525" s="21">
        <v>1206.5188352110179</v>
      </c>
      <c r="AH525" s="21">
        <v>1311.3571443703088</v>
      </c>
      <c r="AI525" s="21">
        <v>0</v>
      </c>
      <c r="AJ525" s="21">
        <v>717.34969060615845</v>
      </c>
      <c r="AK525" s="21">
        <v>1626.4330297401123</v>
      </c>
      <c r="AL525" s="21">
        <v>3784.1540735855333</v>
      </c>
      <c r="AM525" s="21">
        <v>5125.2956382523662</v>
      </c>
      <c r="AN525" s="21">
        <v>5869.9955201826233</v>
      </c>
      <c r="AO525" s="21">
        <v>6212.2428539829925</v>
      </c>
      <c r="AP525" s="21">
        <v>6311.6067786675467</v>
      </c>
      <c r="AQ525" s="21">
        <v>6247.9863476891496</v>
      </c>
    </row>
    <row r="526" spans="1:43" x14ac:dyDescent="0.25">
      <c r="A526" s="17" t="s">
        <v>275</v>
      </c>
      <c r="B526" s="8" t="s">
        <v>40</v>
      </c>
      <c r="C526" s="8" t="s">
        <v>331</v>
      </c>
      <c r="E526" s="8" t="str">
        <f t="shared" si="62"/>
        <v>FiFi-social.video.fifi</v>
      </c>
      <c r="F526" s="21">
        <f t="shared" si="71"/>
        <v>348451.97318493499</v>
      </c>
      <c r="G526" s="19">
        <f t="shared" si="71"/>
        <v>6.6816214516324974</v>
      </c>
      <c r="H526" s="18">
        <f t="shared" si="63"/>
        <v>8.4730704380975939E-3</v>
      </c>
      <c r="I526" s="6">
        <f t="shared" si="63"/>
        <v>2.04</v>
      </c>
      <c r="J526" s="6">
        <f t="shared" si="70"/>
        <v>5329890.8361619459</v>
      </c>
      <c r="K526" s="18">
        <f t="shared" si="70"/>
        <v>0.15</v>
      </c>
      <c r="L526" s="35">
        <f>Data!BR64</f>
        <v>3.6038374082807572E-3</v>
      </c>
      <c r="Q526" s="21">
        <v>0</v>
      </c>
      <c r="R526" s="21">
        <v>1849.5206819831528</v>
      </c>
      <c r="S526" s="21">
        <v>5027.6635201861718</v>
      </c>
      <c r="T526" s="21">
        <v>7556.3274085154208</v>
      </c>
      <c r="U526" s="21">
        <v>9879.7646405849227</v>
      </c>
      <c r="V526" s="21">
        <v>11946.043435155756</v>
      </c>
      <c r="W526" s="21">
        <v>13715.801979582649</v>
      </c>
      <c r="X526" s="21">
        <v>15311.044959013927</v>
      </c>
      <c r="Y526" s="21">
        <v>16739.868358635598</v>
      </c>
      <c r="Z526" s="21">
        <v>0</v>
      </c>
      <c r="AA526" s="21">
        <v>278.92855397506162</v>
      </c>
      <c r="AB526" s="21">
        <v>695.32890121130606</v>
      </c>
      <c r="AC526" s="21">
        <v>1019.1806044072702</v>
      </c>
      <c r="AD526" s="21">
        <v>1275.6215808834945</v>
      </c>
      <c r="AE526" s="21">
        <v>1474.957362588279</v>
      </c>
      <c r="AF526" s="21">
        <v>1626.7372769782571</v>
      </c>
      <c r="AG526" s="21">
        <v>1750.1421807479251</v>
      </c>
      <c r="AH526" s="21">
        <v>1850.8887086654988</v>
      </c>
      <c r="AI526" s="21">
        <v>0</v>
      </c>
      <c r="AJ526" s="21">
        <v>1952.4171378305609</v>
      </c>
      <c r="AK526" s="21">
        <v>4450.0224644518021</v>
      </c>
      <c r="AL526" s="21">
        <v>6335.621730055178</v>
      </c>
      <c r="AM526" s="21">
        <v>7507.6052181679734</v>
      </c>
      <c r="AN526" s="21">
        <v>8158.374343235042</v>
      </c>
      <c r="AO526" s="21">
        <v>8457.4530999147955</v>
      </c>
      <c r="AP526" s="21">
        <v>8544.2816191021975</v>
      </c>
      <c r="AQ526" s="21">
        <v>8488.6845501880925</v>
      </c>
    </row>
    <row r="527" spans="1:43" x14ac:dyDescent="0.25">
      <c r="A527" s="17" t="s">
        <v>276</v>
      </c>
      <c r="B527" s="8" t="s">
        <v>40</v>
      </c>
      <c r="C527" s="8" t="s">
        <v>331</v>
      </c>
      <c r="E527" s="8" t="str">
        <f t="shared" si="62"/>
        <v>FiFi-social.video.fifi</v>
      </c>
      <c r="F527" s="21">
        <f t="shared" si="71"/>
        <v>427408.08445701201</v>
      </c>
      <c r="G527" s="19">
        <f t="shared" si="71"/>
        <v>6.1680815445545676</v>
      </c>
      <c r="H527" s="18">
        <f t="shared" si="63"/>
        <v>8.4730704380975939E-3</v>
      </c>
      <c r="I527" s="6">
        <f t="shared" si="63"/>
        <v>2.04</v>
      </c>
      <c r="J527" s="6">
        <f t="shared" si="70"/>
        <v>5329890.8361619459</v>
      </c>
      <c r="K527" s="18">
        <f t="shared" si="70"/>
        <v>0.15</v>
      </c>
      <c r="L527" s="35">
        <f>Data!BR65</f>
        <v>3.6038374082807572E-3</v>
      </c>
      <c r="Q527" s="21">
        <v>653.79447125604884</v>
      </c>
      <c r="R527" s="21">
        <v>4007.1454952712934</v>
      </c>
      <c r="S527" s="21">
        <v>6771.3695849522119</v>
      </c>
      <c r="T527" s="21">
        <v>9300.0614530179992</v>
      </c>
      <c r="U527" s="21">
        <v>11623.498071558488</v>
      </c>
      <c r="V527" s="21">
        <v>13689.779932520232</v>
      </c>
      <c r="W527" s="21">
        <v>15459.536014015324</v>
      </c>
      <c r="X527" s="21">
        <v>17054.779742982504</v>
      </c>
      <c r="Y527" s="21">
        <v>18483.601806026294</v>
      </c>
      <c r="Z527" s="21">
        <v>121.19120502814279</v>
      </c>
      <c r="AA527" s="21">
        <v>725.33498783530251</v>
      </c>
      <c r="AB527" s="21">
        <v>1176.4034385811324</v>
      </c>
      <c r="AC527" s="21">
        <v>1527.2228627494603</v>
      </c>
      <c r="AD527" s="21">
        <v>1805.0142062867747</v>
      </c>
      <c r="AE527" s="21">
        <v>2020.9463998043254</v>
      </c>
      <c r="AF527" s="21">
        <v>2185.3627382709724</v>
      </c>
      <c r="AG527" s="21">
        <v>2319.0420049552749</v>
      </c>
      <c r="AH527" s="21">
        <v>2428.1762436038825</v>
      </c>
      <c r="AI527" s="21">
        <v>871.14068834064028</v>
      </c>
      <c r="AJ527" s="21">
        <v>5119.6622229854547</v>
      </c>
      <c r="AK527" s="21">
        <v>8031.1811855119322</v>
      </c>
      <c r="AL527" s="21">
        <v>9916.8102614413474</v>
      </c>
      <c r="AM527" s="21">
        <v>11088.790547892297</v>
      </c>
      <c r="AN527" s="21">
        <v>11739.558937460562</v>
      </c>
      <c r="AO527" s="21">
        <v>12038.634957120972</v>
      </c>
      <c r="AP527" s="21">
        <v>12125.462248312862</v>
      </c>
      <c r="AQ527" s="21">
        <v>12069.863907175553</v>
      </c>
    </row>
    <row r="528" spans="1:43" x14ac:dyDescent="0.25">
      <c r="A528" s="17" t="s">
        <v>277</v>
      </c>
      <c r="B528" s="8" t="s">
        <v>40</v>
      </c>
      <c r="C528" s="8" t="s">
        <v>331</v>
      </c>
      <c r="E528" s="8" t="str">
        <f t="shared" si="62"/>
        <v>FiFi-social.video.fifi</v>
      </c>
      <c r="F528" s="21">
        <f t="shared" si="71"/>
        <v>330189.49929959601</v>
      </c>
      <c r="G528" s="19">
        <f t="shared" si="71"/>
        <v>6.4579352380155601</v>
      </c>
      <c r="H528" s="18">
        <f t="shared" si="63"/>
        <v>8.4730704380975939E-3</v>
      </c>
      <c r="I528" s="6">
        <f t="shared" si="63"/>
        <v>2.04</v>
      </c>
      <c r="J528" s="6">
        <f t="shared" si="70"/>
        <v>5329890.8361619459</v>
      </c>
      <c r="K528" s="18">
        <f t="shared" si="70"/>
        <v>0.15</v>
      </c>
      <c r="L528" s="35">
        <f>Data!BR66</f>
        <v>3.6038374082807572E-3</v>
      </c>
      <c r="Q528" s="21">
        <v>0</v>
      </c>
      <c r="R528" s="21">
        <v>0</v>
      </c>
      <c r="S528" s="21">
        <v>2338.3714676051477</v>
      </c>
      <c r="T528" s="21">
        <v>4866.9922032009026</v>
      </c>
      <c r="U528" s="21">
        <v>7190.4303815071216</v>
      </c>
      <c r="V528" s="21">
        <v>9256.704446828644</v>
      </c>
      <c r="W528" s="21">
        <v>11026.466789798798</v>
      </c>
      <c r="X528" s="21">
        <v>12621.70861323194</v>
      </c>
      <c r="Y528" s="21">
        <v>14050.534074237901</v>
      </c>
      <c r="Z528" s="21">
        <v>14.24770364678823</v>
      </c>
      <c r="AA528" s="21">
        <v>92.240236943114255</v>
      </c>
      <c r="AB528" s="21">
        <v>462.4105043853225</v>
      </c>
      <c r="AC528" s="21">
        <v>797.47649261897448</v>
      </c>
      <c r="AD528" s="21">
        <v>1062.8001276521279</v>
      </c>
      <c r="AE528" s="21">
        <v>1269.0402613711726</v>
      </c>
      <c r="AF528" s="21">
        <v>1426.0777195164849</v>
      </c>
      <c r="AG528" s="21">
        <v>1553.7570764235222</v>
      </c>
      <c r="AH528" s="21">
        <v>1657.993344166413</v>
      </c>
      <c r="AI528" s="21">
        <v>187.70192478044885</v>
      </c>
      <c r="AJ528" s="21">
        <v>1215.190212096398</v>
      </c>
      <c r="AK528" s="21">
        <v>3753.5113974198384</v>
      </c>
      <c r="AL528" s="21">
        <v>5639.1129448722832</v>
      </c>
      <c r="AM528" s="21">
        <v>6811.0981849703858</v>
      </c>
      <c r="AN528" s="21">
        <v>7461.8703908048738</v>
      </c>
      <c r="AO528" s="21">
        <v>7760.9490265105287</v>
      </c>
      <c r="AP528" s="21">
        <v>7847.7790400771173</v>
      </c>
      <c r="AQ528" s="21">
        <v>7792.1817548046747</v>
      </c>
    </row>
    <row r="530" spans="1:43" x14ac:dyDescent="0.25">
      <c r="A530" s="16" t="s">
        <v>328</v>
      </c>
      <c r="B530" s="8" t="s">
        <v>40</v>
      </c>
      <c r="C530" s="8" t="s">
        <v>74</v>
      </c>
      <c r="E530" s="8" t="str">
        <f>IF(RIGHT(A530,3)="old","Initial",B530&amp;"-"&amp;C530)</f>
        <v>Initial</v>
      </c>
      <c r="F530" s="21">
        <f>F464</f>
        <v>393432.46859552251</v>
      </c>
      <c r="G530" s="19">
        <f>G464</f>
        <v>6.2941960634324765</v>
      </c>
      <c r="H530" s="25">
        <f>VLOOKUP(C530,parms,3,FALSE)</f>
        <v>1.6312326832536614E-3</v>
      </c>
      <c r="I530" s="42">
        <f>VLOOKUP(C530,parms,8,FALSE)</f>
        <v>1</v>
      </c>
      <c r="J530" s="27">
        <f>VLOOKUP(C530,parms,4,FALSE)</f>
        <v>2732.6454960550273</v>
      </c>
      <c r="K530" s="25">
        <f>VLOOKUP(C530,parms,6,FALSE)</f>
        <v>0.15</v>
      </c>
      <c r="L530" s="35">
        <f>Data!BU2</f>
        <v>1</v>
      </c>
      <c r="M530" s="39">
        <f>VLOOKUP(C530,Data!$CB$2:$EB$22,1+VALUE(MID(A530,6,2)),FALSE)</f>
        <v>5438.0675000000001</v>
      </c>
      <c r="Q530" s="21">
        <v>5438.0675000000001</v>
      </c>
      <c r="R530" s="21">
        <v>5438.0675000000001</v>
      </c>
      <c r="S530" s="21">
        <v>5438.0675000000001</v>
      </c>
      <c r="T530" s="21">
        <v>5438.0675000000001</v>
      </c>
      <c r="U530" s="21">
        <v>5438.0675000000001</v>
      </c>
      <c r="V530" s="21">
        <v>5438.0675000000001</v>
      </c>
      <c r="W530" s="21">
        <v>5438.0675000000001</v>
      </c>
      <c r="X530" s="21">
        <v>5438.0675000000001</v>
      </c>
      <c r="Y530" s="21">
        <v>5438.0675000000001</v>
      </c>
      <c r="Z530" s="21">
        <v>554.054830197554</v>
      </c>
      <c r="AA530" s="21">
        <v>554.054830197554</v>
      </c>
      <c r="AB530" s="21">
        <v>554.054830197554</v>
      </c>
      <c r="AC530" s="21">
        <v>554.054830197554</v>
      </c>
      <c r="AD530" s="21">
        <v>554.054830197554</v>
      </c>
      <c r="AE530" s="21">
        <v>554.054830197554</v>
      </c>
      <c r="AF530" s="21">
        <v>554.054830197554</v>
      </c>
      <c r="AG530" s="21">
        <v>554.054830197554</v>
      </c>
      <c r="AH530" s="21">
        <v>554.054830197554</v>
      </c>
      <c r="AI530" s="21">
        <v>-1950.7377688448059</v>
      </c>
      <c r="AJ530" s="21">
        <v>-1950.7377688448059</v>
      </c>
      <c r="AK530" s="21">
        <v>-1950.7377688448059</v>
      </c>
      <c r="AL530" s="21">
        <v>-1950.7377688448059</v>
      </c>
      <c r="AM530" s="21">
        <v>-1950.7377688448059</v>
      </c>
      <c r="AN530" s="21">
        <v>-1950.7377688448059</v>
      </c>
      <c r="AO530" s="21">
        <v>-1950.7377688448059</v>
      </c>
      <c r="AP530" s="21">
        <v>-1950.7377688448059</v>
      </c>
      <c r="AQ530" s="21">
        <v>-1950.7377688448059</v>
      </c>
    </row>
    <row r="531" spans="1:43" x14ac:dyDescent="0.25">
      <c r="A531" s="16" t="s">
        <v>316</v>
      </c>
      <c r="B531" s="8" t="s">
        <v>40</v>
      </c>
      <c r="C531" s="8" t="s">
        <v>74</v>
      </c>
      <c r="E531" s="8" t="str">
        <f t="shared" ref="E531:E594" si="72">IF(RIGHT(A531,3)="old","Initial",B531&amp;"-"&amp;C531)</f>
        <v>Initial</v>
      </c>
      <c r="F531" s="21">
        <f>F465</f>
        <v>228081.015200244</v>
      </c>
      <c r="G531" s="19">
        <f>G465</f>
        <v>7.9971814637423746</v>
      </c>
      <c r="H531" s="18">
        <f t="shared" ref="H531:I594" si="73">H530</f>
        <v>1.6312326832536614E-3</v>
      </c>
      <c r="I531" s="6">
        <f>I530</f>
        <v>1</v>
      </c>
      <c r="J531" s="6">
        <f t="shared" ref="J531:K546" si="74">J530</f>
        <v>2732.6454960550273</v>
      </c>
      <c r="K531" s="18">
        <f t="shared" si="74"/>
        <v>0.15</v>
      </c>
      <c r="L531" s="35">
        <f>Data!BU3</f>
        <v>1</v>
      </c>
      <c r="M531" s="39">
        <f>VLOOKUP(C531,Data!$CB$2:$EB$22,1+VALUE(MID(A531,6,2)),FALSE)</f>
        <v>5438.0675000000001</v>
      </c>
      <c r="Q531" s="21">
        <v>5438.0675000000001</v>
      </c>
      <c r="R531" s="21">
        <v>5438.0675000000001</v>
      </c>
      <c r="S531" s="21">
        <v>5438.0675000000001</v>
      </c>
      <c r="T531" s="21">
        <v>5438.0675000000001</v>
      </c>
      <c r="U531" s="21">
        <v>5438.0675000000001</v>
      </c>
      <c r="V531" s="21">
        <v>5438.0675000000001</v>
      </c>
      <c r="W531" s="21">
        <v>5438.0675000000001</v>
      </c>
      <c r="X531" s="21">
        <v>5438.0675000000001</v>
      </c>
      <c r="Y531" s="21">
        <v>5438.0675000000001</v>
      </c>
      <c r="Z531" s="21">
        <v>334.32177237590452</v>
      </c>
      <c r="AA531" s="21">
        <v>334.32177237590452</v>
      </c>
      <c r="AB531" s="21">
        <v>334.32177237590452</v>
      </c>
      <c r="AC531" s="21">
        <v>334.32177237590452</v>
      </c>
      <c r="AD531" s="21">
        <v>334.32177237590452</v>
      </c>
      <c r="AE531" s="21">
        <v>334.32177237590452</v>
      </c>
      <c r="AF531" s="21">
        <v>334.32177237590452</v>
      </c>
      <c r="AG531" s="21">
        <v>334.32177237590452</v>
      </c>
      <c r="AH531" s="21">
        <v>334.32177237590452</v>
      </c>
      <c r="AI531" s="21">
        <v>-2764.4356190299191</v>
      </c>
      <c r="AJ531" s="21">
        <v>-2764.4356190299191</v>
      </c>
      <c r="AK531" s="21">
        <v>-2764.4356190299191</v>
      </c>
      <c r="AL531" s="21">
        <v>-2764.4356190299191</v>
      </c>
      <c r="AM531" s="21">
        <v>-2764.4356190299191</v>
      </c>
      <c r="AN531" s="21">
        <v>-2764.4356190299191</v>
      </c>
      <c r="AO531" s="21">
        <v>-2764.4356190299191</v>
      </c>
      <c r="AP531" s="21">
        <v>-2764.4356190299191</v>
      </c>
      <c r="AQ531" s="21">
        <v>-2764.4356190299191</v>
      </c>
    </row>
    <row r="532" spans="1:43" x14ac:dyDescent="0.25">
      <c r="A532" s="16" t="s">
        <v>317</v>
      </c>
      <c r="B532" s="8" t="s">
        <v>40</v>
      </c>
      <c r="C532" s="8" t="s">
        <v>74</v>
      </c>
      <c r="E532" s="8" t="str">
        <f t="shared" si="72"/>
        <v>Initial</v>
      </c>
      <c r="F532" s="21">
        <f t="shared" ref="F532:G547" si="75">F466</f>
        <v>317634.99002545653</v>
      </c>
      <c r="G532" s="19">
        <f t="shared" si="75"/>
        <v>6.7548152855074779</v>
      </c>
      <c r="H532" s="18">
        <f t="shared" si="73"/>
        <v>1.6312326832536614E-3</v>
      </c>
      <c r="I532" s="6">
        <f t="shared" si="73"/>
        <v>1</v>
      </c>
      <c r="J532" s="6">
        <f t="shared" si="74"/>
        <v>2732.6454960550273</v>
      </c>
      <c r="K532" s="18">
        <f t="shared" si="74"/>
        <v>0.15</v>
      </c>
      <c r="L532" s="35">
        <f>Data!BU4</f>
        <v>1</v>
      </c>
      <c r="M532" s="39">
        <f>VLOOKUP(C532,Data!$CB$2:$EB$22,1+VALUE(MID(A532,6,2)),FALSE)</f>
        <v>5438.0675000000001</v>
      </c>
      <c r="Q532" s="21">
        <v>5438.0675000000001</v>
      </c>
      <c r="R532" s="21">
        <v>5438.0675000000001</v>
      </c>
      <c r="S532" s="21">
        <v>5438.0675000000001</v>
      </c>
      <c r="T532" s="21">
        <v>5438.0675000000001</v>
      </c>
      <c r="U532" s="21">
        <v>5438.0675000000001</v>
      </c>
      <c r="V532" s="21">
        <v>5438.0675000000001</v>
      </c>
      <c r="W532" s="21">
        <v>5438.0675000000001</v>
      </c>
      <c r="X532" s="21">
        <v>5438.0675000000001</v>
      </c>
      <c r="Y532" s="21">
        <v>5438.0675000000001</v>
      </c>
      <c r="Z532" s="21">
        <v>467.8911423579612</v>
      </c>
      <c r="AA532" s="21">
        <v>467.8911423579612</v>
      </c>
      <c r="AB532" s="21">
        <v>467.8911423579612</v>
      </c>
      <c r="AC532" s="21">
        <v>467.8911423579612</v>
      </c>
      <c r="AD532" s="21">
        <v>467.8911423579612</v>
      </c>
      <c r="AE532" s="21">
        <v>467.8911423579612</v>
      </c>
      <c r="AF532" s="21">
        <v>467.8911423579612</v>
      </c>
      <c r="AG532" s="21">
        <v>467.8911423579612</v>
      </c>
      <c r="AH532" s="21">
        <v>467.8911423579612</v>
      </c>
      <c r="AI532" s="21">
        <v>-2277.5492596468885</v>
      </c>
      <c r="AJ532" s="21">
        <v>-2277.5492596468885</v>
      </c>
      <c r="AK532" s="21">
        <v>-2277.5492596468885</v>
      </c>
      <c r="AL532" s="21">
        <v>-2277.5492596468885</v>
      </c>
      <c r="AM532" s="21">
        <v>-2277.5492596468885</v>
      </c>
      <c r="AN532" s="21">
        <v>-2277.5492596468885</v>
      </c>
      <c r="AO532" s="21">
        <v>-2277.5492596468885</v>
      </c>
      <c r="AP532" s="21">
        <v>-2277.5492596468885</v>
      </c>
      <c r="AQ532" s="21">
        <v>-2277.5492596468885</v>
      </c>
    </row>
    <row r="533" spans="1:43" x14ac:dyDescent="0.25">
      <c r="A533" s="16" t="s">
        <v>318</v>
      </c>
      <c r="B533" s="8" t="s">
        <v>40</v>
      </c>
      <c r="C533" s="8" t="s">
        <v>74</v>
      </c>
      <c r="E533" s="8" t="str">
        <f t="shared" si="72"/>
        <v>Initial</v>
      </c>
      <c r="F533" s="21">
        <f t="shared" si="75"/>
        <v>322486.62248072354</v>
      </c>
      <c r="G533" s="19">
        <f t="shared" si="75"/>
        <v>6.9739033911176911</v>
      </c>
      <c r="H533" s="18">
        <f t="shared" si="73"/>
        <v>1.6312326832536614E-3</v>
      </c>
      <c r="I533" s="6">
        <f t="shared" si="73"/>
        <v>1</v>
      </c>
      <c r="J533" s="6">
        <f t="shared" si="74"/>
        <v>2732.6454960550273</v>
      </c>
      <c r="K533" s="18">
        <f t="shared" si="74"/>
        <v>0.15</v>
      </c>
      <c r="L533" s="35">
        <f>Data!BU5</f>
        <v>1</v>
      </c>
      <c r="M533" s="39">
        <f>VLOOKUP(C533,Data!$CB$2:$EB$22,1+VALUE(MID(A533,6,2)),FALSE)</f>
        <v>5438.0675000000001</v>
      </c>
      <c r="Q533" s="21">
        <v>5438.0675000000001</v>
      </c>
      <c r="R533" s="21">
        <v>5438.0675000000001</v>
      </c>
      <c r="S533" s="21">
        <v>5438.0675000000001</v>
      </c>
      <c r="T533" s="21">
        <v>5438.0675000000001</v>
      </c>
      <c r="U533" s="21">
        <v>5438.0675000000001</v>
      </c>
      <c r="V533" s="21">
        <v>5438.0675000000001</v>
      </c>
      <c r="W533" s="21">
        <v>5438.0675000000001</v>
      </c>
      <c r="X533" s="21">
        <v>5438.0675000000001</v>
      </c>
      <c r="Y533" s="21">
        <v>5438.0675000000001</v>
      </c>
      <c r="Z533" s="21">
        <v>475.37929688360913</v>
      </c>
      <c r="AA533" s="21">
        <v>475.37929688360913</v>
      </c>
      <c r="AB533" s="21">
        <v>475.37929688360913</v>
      </c>
      <c r="AC533" s="21">
        <v>475.37929688360913</v>
      </c>
      <c r="AD533" s="21">
        <v>475.37929688360913</v>
      </c>
      <c r="AE533" s="21">
        <v>475.37929688360913</v>
      </c>
      <c r="AF533" s="21">
        <v>475.37929688360913</v>
      </c>
      <c r="AG533" s="21">
        <v>475.37929688360913</v>
      </c>
      <c r="AH533" s="21">
        <v>475.37929688360913</v>
      </c>
      <c r="AI533" s="21">
        <v>-2122.818209396255</v>
      </c>
      <c r="AJ533" s="21">
        <v>-2122.818209396255</v>
      </c>
      <c r="AK533" s="21">
        <v>-2122.818209396255</v>
      </c>
      <c r="AL533" s="21">
        <v>-2122.818209396255</v>
      </c>
      <c r="AM533" s="21">
        <v>-2122.818209396255</v>
      </c>
      <c r="AN533" s="21">
        <v>-2122.818209396255</v>
      </c>
      <c r="AO533" s="21">
        <v>-2122.818209396255</v>
      </c>
      <c r="AP533" s="21">
        <v>-2122.818209396255</v>
      </c>
      <c r="AQ533" s="21">
        <v>-2122.818209396255</v>
      </c>
    </row>
    <row r="534" spans="1:43" x14ac:dyDescent="0.25">
      <c r="A534" s="16" t="s">
        <v>319</v>
      </c>
      <c r="B534" s="8" t="s">
        <v>40</v>
      </c>
      <c r="C534" s="8" t="s">
        <v>74</v>
      </c>
      <c r="E534" s="8" t="str">
        <f t="shared" si="72"/>
        <v>Initial</v>
      </c>
      <c r="F534" s="21">
        <f t="shared" si="75"/>
        <v>401386.27962260752</v>
      </c>
      <c r="G534" s="19">
        <f t="shared" si="75"/>
        <v>6.2238891290728731</v>
      </c>
      <c r="H534" s="18">
        <f t="shared" si="73"/>
        <v>1.6312326832536614E-3</v>
      </c>
      <c r="I534" s="6">
        <f t="shared" si="73"/>
        <v>1</v>
      </c>
      <c r="J534" s="6">
        <f t="shared" si="74"/>
        <v>2732.6454960550273</v>
      </c>
      <c r="K534" s="18">
        <f t="shared" si="74"/>
        <v>0.15</v>
      </c>
      <c r="L534" s="35">
        <f>Data!BU6</f>
        <v>1</v>
      </c>
      <c r="M534" s="39">
        <f>VLOOKUP(C534,Data!$CB$2:$EB$22,1+VALUE(MID(A534,6,2)),FALSE)</f>
        <v>1929.6375</v>
      </c>
      <c r="Q534" s="21">
        <v>1929.6375</v>
      </c>
      <c r="R534" s="21">
        <v>1929.6375</v>
      </c>
      <c r="S534" s="21">
        <v>1929.6375</v>
      </c>
      <c r="T534" s="21">
        <v>1929.6375</v>
      </c>
      <c r="U534" s="21">
        <v>1929.6375</v>
      </c>
      <c r="V534" s="21">
        <v>1929.6375</v>
      </c>
      <c r="W534" s="21">
        <v>1929.6375</v>
      </c>
      <c r="X534" s="21">
        <v>1929.6375</v>
      </c>
      <c r="Y534" s="21">
        <v>1929.6375</v>
      </c>
      <c r="Z534" s="21">
        <v>427.26305801371683</v>
      </c>
      <c r="AA534" s="21">
        <v>427.26305801371683</v>
      </c>
      <c r="AB534" s="21">
        <v>427.26305801371683</v>
      </c>
      <c r="AC534" s="21">
        <v>427.26305801371683</v>
      </c>
      <c r="AD534" s="21">
        <v>427.26305801371683</v>
      </c>
      <c r="AE534" s="21">
        <v>427.26305801371683</v>
      </c>
      <c r="AF534" s="21">
        <v>427.26305801371683</v>
      </c>
      <c r="AG534" s="21">
        <v>427.26305801371683</v>
      </c>
      <c r="AH534" s="21">
        <v>427.26305801371683</v>
      </c>
      <c r="AI534" s="21">
        <v>729.60040202600453</v>
      </c>
      <c r="AJ534" s="21">
        <v>729.60040202600453</v>
      </c>
      <c r="AK534" s="21">
        <v>729.60040202600453</v>
      </c>
      <c r="AL534" s="21">
        <v>729.60040202600453</v>
      </c>
      <c r="AM534" s="21">
        <v>729.60040202600453</v>
      </c>
      <c r="AN534" s="21">
        <v>729.60040202600453</v>
      </c>
      <c r="AO534" s="21">
        <v>729.60040202600453</v>
      </c>
      <c r="AP534" s="21">
        <v>729.60040202600453</v>
      </c>
      <c r="AQ534" s="21">
        <v>729.60040202600453</v>
      </c>
    </row>
    <row r="535" spans="1:43" x14ac:dyDescent="0.25">
      <c r="A535" s="16" t="s">
        <v>320</v>
      </c>
      <c r="B535" s="8" t="s">
        <v>40</v>
      </c>
      <c r="C535" s="8" t="s">
        <v>74</v>
      </c>
      <c r="E535" s="8" t="str">
        <f t="shared" si="72"/>
        <v>Initial</v>
      </c>
      <c r="F535" s="21">
        <f t="shared" si="75"/>
        <v>309588.89609523199</v>
      </c>
      <c r="G535" s="19">
        <f t="shared" si="75"/>
        <v>6.9990429098927924</v>
      </c>
      <c r="H535" s="18">
        <f t="shared" si="73"/>
        <v>1.6312326832536614E-3</v>
      </c>
      <c r="I535" s="6">
        <f t="shared" si="73"/>
        <v>1</v>
      </c>
      <c r="J535" s="6">
        <f t="shared" si="74"/>
        <v>2732.6454960550273</v>
      </c>
      <c r="K535" s="18">
        <f t="shared" si="74"/>
        <v>0.15</v>
      </c>
      <c r="L535" s="35">
        <f>Data!BU7</f>
        <v>1</v>
      </c>
      <c r="M535" s="39">
        <f>VLOOKUP(C535,Data!$CB$2:$EB$22,1+VALUE(MID(A535,6,2)),FALSE)</f>
        <v>1929.6375</v>
      </c>
      <c r="Q535" s="21">
        <v>1929.6375</v>
      </c>
      <c r="R535" s="21">
        <v>1929.6375</v>
      </c>
      <c r="S535" s="21">
        <v>1929.6375</v>
      </c>
      <c r="T535" s="21">
        <v>1929.6375</v>
      </c>
      <c r="U535" s="21">
        <v>1929.6375</v>
      </c>
      <c r="V535" s="21">
        <v>1929.6375</v>
      </c>
      <c r="W535" s="21">
        <v>1929.6375</v>
      </c>
      <c r="X535" s="21">
        <v>1929.6375</v>
      </c>
      <c r="Y535" s="21">
        <v>1929.6375</v>
      </c>
      <c r="Z535" s="21">
        <v>292.31499352623621</v>
      </c>
      <c r="AA535" s="21">
        <v>292.31499352623621</v>
      </c>
      <c r="AB535" s="21">
        <v>292.31499352623621</v>
      </c>
      <c r="AC535" s="21">
        <v>292.31499352623621</v>
      </c>
      <c r="AD535" s="21">
        <v>292.31499352623621</v>
      </c>
      <c r="AE535" s="21">
        <v>292.31499352623621</v>
      </c>
      <c r="AF535" s="21">
        <v>292.31499352623621</v>
      </c>
      <c r="AG535" s="21">
        <v>292.31499352623621</v>
      </c>
      <c r="AH535" s="21">
        <v>292.31499352623621</v>
      </c>
      <c r="AI535" s="21">
        <v>116.2876828951612</v>
      </c>
      <c r="AJ535" s="21">
        <v>116.2876828951612</v>
      </c>
      <c r="AK535" s="21">
        <v>116.2876828951612</v>
      </c>
      <c r="AL535" s="21">
        <v>116.2876828951612</v>
      </c>
      <c r="AM535" s="21">
        <v>116.2876828951612</v>
      </c>
      <c r="AN535" s="21">
        <v>116.2876828951612</v>
      </c>
      <c r="AO535" s="21">
        <v>116.2876828951612</v>
      </c>
      <c r="AP535" s="21">
        <v>116.2876828951612</v>
      </c>
      <c r="AQ535" s="21">
        <v>116.2876828951612</v>
      </c>
    </row>
    <row r="536" spans="1:43" x14ac:dyDescent="0.25">
      <c r="A536" s="16" t="s">
        <v>321</v>
      </c>
      <c r="B536" s="8" t="s">
        <v>40</v>
      </c>
      <c r="C536" s="8" t="s">
        <v>74</v>
      </c>
      <c r="E536" s="8" t="str">
        <f t="shared" si="72"/>
        <v>Initial</v>
      </c>
      <c r="F536" s="21">
        <f t="shared" si="75"/>
        <v>309968.77520157403</v>
      </c>
      <c r="G536" s="19">
        <f t="shared" si="75"/>
        <v>6.9767010399881384</v>
      </c>
      <c r="H536" s="18">
        <f t="shared" si="73"/>
        <v>1.6312326832536614E-3</v>
      </c>
      <c r="I536" s="6">
        <f t="shared" si="73"/>
        <v>1</v>
      </c>
      <c r="J536" s="6">
        <f t="shared" si="74"/>
        <v>2732.6454960550273</v>
      </c>
      <c r="K536" s="18">
        <f t="shared" si="74"/>
        <v>0.15</v>
      </c>
      <c r="L536" s="35">
        <f>Data!BU8</f>
        <v>1</v>
      </c>
      <c r="M536" s="39">
        <f>VLOOKUP(C536,Data!$CB$2:$EB$22,1+VALUE(MID(A536,6,2)),FALSE)</f>
        <v>1929.6375</v>
      </c>
      <c r="Q536" s="21">
        <v>1929.6375</v>
      </c>
      <c r="R536" s="21">
        <v>1929.6375</v>
      </c>
      <c r="S536" s="21">
        <v>1929.6375</v>
      </c>
      <c r="T536" s="21">
        <v>1929.6375</v>
      </c>
      <c r="U536" s="21">
        <v>1929.6375</v>
      </c>
      <c r="V536" s="21">
        <v>1929.6375</v>
      </c>
      <c r="W536" s="21">
        <v>1929.6375</v>
      </c>
      <c r="X536" s="21">
        <v>1929.6375</v>
      </c>
      <c r="Y536" s="21">
        <v>1929.6375</v>
      </c>
      <c r="Z536" s="21">
        <v>286.43708776854874</v>
      </c>
      <c r="AA536" s="21">
        <v>286.43708776854874</v>
      </c>
      <c r="AB536" s="21">
        <v>286.43708776854874</v>
      </c>
      <c r="AC536" s="21">
        <v>286.43708776854874</v>
      </c>
      <c r="AD536" s="21">
        <v>286.43708776854874</v>
      </c>
      <c r="AE536" s="21">
        <v>286.43708776854874</v>
      </c>
      <c r="AF536" s="21">
        <v>286.43708776854874</v>
      </c>
      <c r="AG536" s="21">
        <v>286.43708776854874</v>
      </c>
      <c r="AH536" s="21">
        <v>286.43708776854874</v>
      </c>
      <c r="AI536" s="21">
        <v>68.748428126007411</v>
      </c>
      <c r="AJ536" s="21">
        <v>68.748428126007411</v>
      </c>
      <c r="AK536" s="21">
        <v>68.748428126007411</v>
      </c>
      <c r="AL536" s="21">
        <v>68.748428126007411</v>
      </c>
      <c r="AM536" s="21">
        <v>68.748428126007411</v>
      </c>
      <c r="AN536" s="21">
        <v>68.748428126007411</v>
      </c>
      <c r="AO536" s="21">
        <v>68.748428126007411</v>
      </c>
      <c r="AP536" s="21">
        <v>68.748428126007411</v>
      </c>
      <c r="AQ536" s="21">
        <v>68.748428126007411</v>
      </c>
    </row>
    <row r="537" spans="1:43" x14ac:dyDescent="0.25">
      <c r="A537" s="16" t="s">
        <v>322</v>
      </c>
      <c r="B537" s="8" t="s">
        <v>40</v>
      </c>
      <c r="C537" s="8" t="s">
        <v>74</v>
      </c>
      <c r="E537" s="8" t="str">
        <f t="shared" si="72"/>
        <v>Initial</v>
      </c>
      <c r="F537" s="21">
        <f t="shared" si="75"/>
        <v>454180.53004536044</v>
      </c>
      <c r="G537" s="19">
        <f t="shared" si="75"/>
        <v>6.0080329106190753</v>
      </c>
      <c r="H537" s="18">
        <f t="shared" si="73"/>
        <v>1.6312326832536614E-3</v>
      </c>
      <c r="I537" s="6">
        <f t="shared" si="73"/>
        <v>1</v>
      </c>
      <c r="J537" s="6">
        <f t="shared" si="74"/>
        <v>2732.6454960550273</v>
      </c>
      <c r="K537" s="18">
        <f t="shared" si="74"/>
        <v>0.15</v>
      </c>
      <c r="L537" s="35">
        <f>Data!BU9</f>
        <v>1</v>
      </c>
      <c r="M537" s="39">
        <f>VLOOKUP(C537,Data!$CB$2:$EB$22,1+VALUE(MID(A537,6,2)),FALSE)</f>
        <v>1929.6375</v>
      </c>
      <c r="Q537" s="21">
        <v>1929.6375</v>
      </c>
      <c r="R537" s="21">
        <v>1929.6375</v>
      </c>
      <c r="S537" s="21">
        <v>1929.6375</v>
      </c>
      <c r="T537" s="21">
        <v>1929.6375</v>
      </c>
      <c r="U537" s="21">
        <v>1929.6375</v>
      </c>
      <c r="V537" s="21">
        <v>1929.6375</v>
      </c>
      <c r="W537" s="21">
        <v>1929.6375</v>
      </c>
      <c r="X537" s="21">
        <v>1929.6375</v>
      </c>
      <c r="Y537" s="21">
        <v>1929.6375</v>
      </c>
      <c r="Z537" s="21">
        <v>418.30720395506518</v>
      </c>
      <c r="AA537" s="21">
        <v>418.30720395506518</v>
      </c>
      <c r="AB537" s="21">
        <v>418.30720395506518</v>
      </c>
      <c r="AC537" s="21">
        <v>418.30720395506518</v>
      </c>
      <c r="AD537" s="21">
        <v>418.30720395506518</v>
      </c>
      <c r="AE537" s="21">
        <v>418.30720395506518</v>
      </c>
      <c r="AF537" s="21">
        <v>418.30720395506518</v>
      </c>
      <c r="AG537" s="21">
        <v>418.30720395506518</v>
      </c>
      <c r="AH537" s="21">
        <v>418.30720395506518</v>
      </c>
      <c r="AI537" s="21">
        <v>583.56594811107766</v>
      </c>
      <c r="AJ537" s="21">
        <v>583.56594811107766</v>
      </c>
      <c r="AK537" s="21">
        <v>583.56594811107766</v>
      </c>
      <c r="AL537" s="21">
        <v>583.56594811107766</v>
      </c>
      <c r="AM537" s="21">
        <v>583.56594811107766</v>
      </c>
      <c r="AN537" s="21">
        <v>583.56594811107766</v>
      </c>
      <c r="AO537" s="21">
        <v>583.56594811107766</v>
      </c>
      <c r="AP537" s="21">
        <v>583.56594811107766</v>
      </c>
      <c r="AQ537" s="21">
        <v>583.56594811107766</v>
      </c>
    </row>
    <row r="538" spans="1:43" x14ac:dyDescent="0.25">
      <c r="A538" s="16" t="s">
        <v>323</v>
      </c>
      <c r="B538" s="8" t="s">
        <v>40</v>
      </c>
      <c r="C538" s="8" t="s">
        <v>74</v>
      </c>
      <c r="E538" s="8" t="str">
        <f t="shared" si="72"/>
        <v>Initial</v>
      </c>
      <c r="F538" s="21">
        <f t="shared" si="75"/>
        <v>455011.73547455797</v>
      </c>
      <c r="G538" s="19">
        <f t="shared" si="75"/>
        <v>6.0449284141776669</v>
      </c>
      <c r="H538" s="18">
        <f t="shared" si="73"/>
        <v>1.6312326832536614E-3</v>
      </c>
      <c r="I538" s="6">
        <f t="shared" si="73"/>
        <v>1</v>
      </c>
      <c r="J538" s="6">
        <f t="shared" si="74"/>
        <v>2732.6454960550273</v>
      </c>
      <c r="K538" s="18">
        <f t="shared" si="74"/>
        <v>0.15</v>
      </c>
      <c r="L538" s="35">
        <f>Data!BU10</f>
        <v>1</v>
      </c>
      <c r="M538" s="39">
        <f>VLOOKUP(C538,Data!$CB$2:$EB$22,1+VALUE(MID(A538,6,2)),FALSE)</f>
        <v>0</v>
      </c>
      <c r="Q538" s="21">
        <v>0</v>
      </c>
      <c r="R538" s="21">
        <v>0</v>
      </c>
      <c r="S538" s="21">
        <v>0</v>
      </c>
      <c r="T538" s="21">
        <v>0</v>
      </c>
      <c r="U538" s="21">
        <v>0</v>
      </c>
      <c r="V538" s="21">
        <v>0</v>
      </c>
      <c r="W538" s="21">
        <v>0</v>
      </c>
      <c r="X538" s="21">
        <v>0</v>
      </c>
      <c r="Y538" s="21">
        <v>0</v>
      </c>
      <c r="Z538" s="21">
        <v>87.036148733011757</v>
      </c>
      <c r="AA538" s="21">
        <v>87.036148733011757</v>
      </c>
      <c r="AB538" s="21">
        <v>87.036148733011757</v>
      </c>
      <c r="AC538" s="21">
        <v>87.036148733011757</v>
      </c>
      <c r="AD538" s="21">
        <v>87.036148733011757</v>
      </c>
      <c r="AE538" s="21">
        <v>87.036148733011757</v>
      </c>
      <c r="AF538" s="21">
        <v>87.036148733011757</v>
      </c>
      <c r="AG538" s="21">
        <v>87.036148733011757</v>
      </c>
      <c r="AH538" s="21">
        <v>87.036148733011757</v>
      </c>
      <c r="AI538" s="21">
        <v>526.12728853677629</v>
      </c>
      <c r="AJ538" s="21">
        <v>526.12728853677629</v>
      </c>
      <c r="AK538" s="21">
        <v>526.12728853677629</v>
      </c>
      <c r="AL538" s="21">
        <v>526.12728853677629</v>
      </c>
      <c r="AM538" s="21">
        <v>526.12728853677629</v>
      </c>
      <c r="AN538" s="21">
        <v>526.12728853677629</v>
      </c>
      <c r="AO538" s="21">
        <v>526.12728853677629</v>
      </c>
      <c r="AP538" s="21">
        <v>526.12728853677629</v>
      </c>
      <c r="AQ538" s="21">
        <v>526.12728853677629</v>
      </c>
    </row>
    <row r="539" spans="1:43" x14ac:dyDescent="0.25">
      <c r="A539" s="16" t="s">
        <v>324</v>
      </c>
      <c r="B539" s="8" t="s">
        <v>40</v>
      </c>
      <c r="C539" s="8" t="s">
        <v>74</v>
      </c>
      <c r="E539" s="8" t="str">
        <f t="shared" si="72"/>
        <v>Initial</v>
      </c>
      <c r="F539" s="21">
        <f t="shared" si="75"/>
        <v>290055.894256228</v>
      </c>
      <c r="G539" s="19">
        <f t="shared" si="75"/>
        <v>7.3475859223576458</v>
      </c>
      <c r="H539" s="18">
        <f t="shared" si="73"/>
        <v>1.6312326832536614E-3</v>
      </c>
      <c r="I539" s="6">
        <f t="shared" si="73"/>
        <v>1</v>
      </c>
      <c r="J539" s="6">
        <f t="shared" si="74"/>
        <v>2732.6454960550273</v>
      </c>
      <c r="K539" s="18">
        <f t="shared" si="74"/>
        <v>0.15</v>
      </c>
      <c r="L539" s="35">
        <f>Data!BU11</f>
        <v>1</v>
      </c>
      <c r="M539" s="39">
        <f>VLOOKUP(C539,Data!$CB$2:$EB$22,1+VALUE(MID(A539,6,2)),FALSE)</f>
        <v>0</v>
      </c>
      <c r="Q539" s="21">
        <v>0</v>
      </c>
      <c r="R539" s="21">
        <v>0</v>
      </c>
      <c r="S539" s="21">
        <v>0</v>
      </c>
      <c r="T539" s="21">
        <v>0</v>
      </c>
      <c r="U539" s="21">
        <v>0</v>
      </c>
      <c r="V539" s="21">
        <v>0</v>
      </c>
      <c r="W539" s="21">
        <v>0</v>
      </c>
      <c r="X539" s="21">
        <v>0</v>
      </c>
      <c r="Y539" s="21">
        <v>0</v>
      </c>
      <c r="Z539" s="21">
        <v>8.7699389676746335</v>
      </c>
      <c r="AA539" s="21">
        <v>8.7699389676746335</v>
      </c>
      <c r="AB539" s="21">
        <v>8.7699389676746335</v>
      </c>
      <c r="AC539" s="21">
        <v>8.7699389676746335</v>
      </c>
      <c r="AD539" s="21">
        <v>8.7699389676746335</v>
      </c>
      <c r="AE539" s="21">
        <v>8.7699389676746335</v>
      </c>
      <c r="AF539" s="21">
        <v>8.7699389676746335</v>
      </c>
      <c r="AG539" s="21">
        <v>8.7699389676746335</v>
      </c>
      <c r="AH539" s="21">
        <v>8.7699389676746335</v>
      </c>
      <c r="AI539" s="21">
        <v>64.437880098821879</v>
      </c>
      <c r="AJ539" s="21">
        <v>64.437880098821879</v>
      </c>
      <c r="AK539" s="21">
        <v>64.437880098821879</v>
      </c>
      <c r="AL539" s="21">
        <v>64.437880098821879</v>
      </c>
      <c r="AM539" s="21">
        <v>64.437880098821879</v>
      </c>
      <c r="AN539" s="21">
        <v>64.437880098821879</v>
      </c>
      <c r="AO539" s="21">
        <v>64.437880098821879</v>
      </c>
      <c r="AP539" s="21">
        <v>64.437880098821879</v>
      </c>
      <c r="AQ539" s="21">
        <v>64.437880098821879</v>
      </c>
    </row>
    <row r="540" spans="1:43" x14ac:dyDescent="0.25">
      <c r="A540" s="16" t="s">
        <v>325</v>
      </c>
      <c r="B540" s="8" t="s">
        <v>40</v>
      </c>
      <c r="C540" s="8" t="s">
        <v>74</v>
      </c>
      <c r="E540" s="8" t="str">
        <f t="shared" si="72"/>
        <v>Initial</v>
      </c>
      <c r="F540" s="21">
        <f t="shared" si="75"/>
        <v>348451.97318493499</v>
      </c>
      <c r="G540" s="19">
        <f t="shared" si="75"/>
        <v>6.6816214516324974</v>
      </c>
      <c r="H540" s="18">
        <f t="shared" si="73"/>
        <v>1.6312326832536614E-3</v>
      </c>
      <c r="I540" s="6">
        <f t="shared" si="73"/>
        <v>1</v>
      </c>
      <c r="J540" s="6">
        <f t="shared" si="74"/>
        <v>2732.6454960550273</v>
      </c>
      <c r="K540" s="18">
        <f t="shared" si="74"/>
        <v>0.15</v>
      </c>
      <c r="L540" s="35">
        <f>Data!BU12</f>
        <v>1</v>
      </c>
      <c r="M540" s="39">
        <f>VLOOKUP(C540,Data!$CB$2:$EB$22,1+VALUE(MID(A540,6,2)),FALSE)</f>
        <v>0</v>
      </c>
      <c r="Q540" s="21">
        <v>0</v>
      </c>
      <c r="R540" s="21">
        <v>0</v>
      </c>
      <c r="S540" s="21">
        <v>0</v>
      </c>
      <c r="T540" s="21">
        <v>0</v>
      </c>
      <c r="U540" s="21">
        <v>0</v>
      </c>
      <c r="V540" s="21">
        <v>0</v>
      </c>
      <c r="W540" s="21">
        <v>0</v>
      </c>
      <c r="X540" s="21">
        <v>0</v>
      </c>
      <c r="Y540" s="21">
        <v>0</v>
      </c>
      <c r="Z540" s="21">
        <v>1.5929279236199101</v>
      </c>
      <c r="AA540" s="21">
        <v>1.5929279236199101</v>
      </c>
      <c r="AB540" s="21">
        <v>1.5929279236199101</v>
      </c>
      <c r="AC540" s="21">
        <v>1.5929279236199101</v>
      </c>
      <c r="AD540" s="21">
        <v>1.5929279236199101</v>
      </c>
      <c r="AE540" s="21">
        <v>1.5929279236199101</v>
      </c>
      <c r="AF540" s="21">
        <v>1.5929279236199101</v>
      </c>
      <c r="AG540" s="21">
        <v>1.5929279236199101</v>
      </c>
      <c r="AH540" s="21">
        <v>1.5929279236199101</v>
      </c>
      <c r="AI540" s="21">
        <v>10.643341385363204</v>
      </c>
      <c r="AJ540" s="21">
        <v>10.643341385363204</v>
      </c>
      <c r="AK540" s="21">
        <v>10.643341385363204</v>
      </c>
      <c r="AL540" s="21">
        <v>10.643341385363204</v>
      </c>
      <c r="AM540" s="21">
        <v>10.643341385363204</v>
      </c>
      <c r="AN540" s="21">
        <v>10.643341385363204</v>
      </c>
      <c r="AO540" s="21">
        <v>10.643341385363204</v>
      </c>
      <c r="AP540" s="21">
        <v>10.643341385363204</v>
      </c>
      <c r="AQ540" s="21">
        <v>10.643341385363204</v>
      </c>
    </row>
    <row r="541" spans="1:43" x14ac:dyDescent="0.25">
      <c r="A541" s="16" t="s">
        <v>326</v>
      </c>
      <c r="B541" s="8" t="s">
        <v>40</v>
      </c>
      <c r="C541" s="8" t="s">
        <v>74</v>
      </c>
      <c r="E541" s="8" t="str">
        <f t="shared" si="72"/>
        <v>Initial</v>
      </c>
      <c r="F541" s="21">
        <f t="shared" si="75"/>
        <v>427408.08445701201</v>
      </c>
      <c r="G541" s="19">
        <f t="shared" si="75"/>
        <v>6.1680815445545676</v>
      </c>
      <c r="H541" s="18">
        <f t="shared" si="73"/>
        <v>1.6312326832536614E-3</v>
      </c>
      <c r="I541" s="6">
        <f t="shared" si="73"/>
        <v>1</v>
      </c>
      <c r="J541" s="6">
        <f t="shared" si="74"/>
        <v>2732.6454960550273</v>
      </c>
      <c r="K541" s="18">
        <f t="shared" si="74"/>
        <v>0.15</v>
      </c>
      <c r="L541" s="35">
        <f>Data!BU13</f>
        <v>1</v>
      </c>
      <c r="M541" s="39">
        <f>VLOOKUP(C541,Data!$CB$2:$EB$22,1+VALUE(MID(A541,6,2)),FALSE)</f>
        <v>0</v>
      </c>
      <c r="Q541" s="21">
        <v>0</v>
      </c>
      <c r="R541" s="21">
        <v>0</v>
      </c>
      <c r="S541" s="21">
        <v>0</v>
      </c>
      <c r="T541" s="21">
        <v>0</v>
      </c>
      <c r="U541" s="21">
        <v>0</v>
      </c>
      <c r="V541" s="21">
        <v>0</v>
      </c>
      <c r="W541" s="21">
        <v>0</v>
      </c>
      <c r="X541" s="21">
        <v>0</v>
      </c>
      <c r="Y541" s="21">
        <v>0</v>
      </c>
      <c r="Z541" s="21">
        <v>0.2934303541002749</v>
      </c>
      <c r="AA541" s="21">
        <v>0.2934303541002749</v>
      </c>
      <c r="AB541" s="21">
        <v>0.2934303541002749</v>
      </c>
      <c r="AC541" s="21">
        <v>0.2934303541002749</v>
      </c>
      <c r="AD541" s="21">
        <v>0.2934303541002749</v>
      </c>
      <c r="AE541" s="21">
        <v>0.2934303541002749</v>
      </c>
      <c r="AF541" s="21">
        <v>0.2934303541002749</v>
      </c>
      <c r="AG541" s="21">
        <v>0.2934303541002749</v>
      </c>
      <c r="AH541" s="21">
        <v>0.2934303541002749</v>
      </c>
      <c r="AI541" s="21">
        <v>1.8099023517380171</v>
      </c>
      <c r="AJ541" s="21">
        <v>1.8099023517380171</v>
      </c>
      <c r="AK541" s="21">
        <v>1.8099023517380171</v>
      </c>
      <c r="AL541" s="21">
        <v>1.8099023517380171</v>
      </c>
      <c r="AM541" s="21">
        <v>1.8099023517380171</v>
      </c>
      <c r="AN541" s="21">
        <v>1.8099023517380171</v>
      </c>
      <c r="AO541" s="21">
        <v>1.8099023517380171</v>
      </c>
      <c r="AP541" s="21">
        <v>1.8099023517380171</v>
      </c>
      <c r="AQ541" s="21">
        <v>1.8099023517380171</v>
      </c>
    </row>
    <row r="542" spans="1:43" x14ac:dyDescent="0.25">
      <c r="A542" s="16" t="s">
        <v>327</v>
      </c>
      <c r="B542" s="8" t="s">
        <v>40</v>
      </c>
      <c r="C542" s="8" t="s">
        <v>74</v>
      </c>
      <c r="E542" s="8" t="str">
        <f t="shared" si="72"/>
        <v>Initial</v>
      </c>
      <c r="F542" s="21">
        <f t="shared" si="75"/>
        <v>330189.49929959601</v>
      </c>
      <c r="G542" s="19">
        <f t="shared" si="75"/>
        <v>6.4579352380155601</v>
      </c>
      <c r="H542" s="18">
        <f t="shared" si="73"/>
        <v>1.6312326832536614E-3</v>
      </c>
      <c r="I542" s="6">
        <f t="shared" si="73"/>
        <v>1</v>
      </c>
      <c r="J542" s="6">
        <f t="shared" si="74"/>
        <v>2732.6454960550273</v>
      </c>
      <c r="K542" s="18">
        <f t="shared" si="74"/>
        <v>0.15</v>
      </c>
      <c r="L542" s="35">
        <f>Data!BU14</f>
        <v>1</v>
      </c>
      <c r="M542" s="39">
        <f>VLOOKUP(C542,Data!$CB$2:$EB$22,1+VALUE(MID(A542,6,2)),FALSE)</f>
        <v>0</v>
      </c>
      <c r="Q542" s="21">
        <v>0</v>
      </c>
      <c r="R542" s="21">
        <v>0</v>
      </c>
      <c r="S542" s="21">
        <v>0</v>
      </c>
      <c r="T542" s="21">
        <v>0</v>
      </c>
      <c r="U542" s="21">
        <v>0</v>
      </c>
      <c r="V542" s="21">
        <v>0</v>
      </c>
      <c r="W542" s="21">
        <v>0</v>
      </c>
      <c r="X542" s="21">
        <v>0</v>
      </c>
      <c r="Y542" s="21">
        <v>0</v>
      </c>
      <c r="Z542" s="21">
        <v>3.4009051276020053E-2</v>
      </c>
      <c r="AA542" s="21">
        <v>3.4009051276020053E-2</v>
      </c>
      <c r="AB542" s="21">
        <v>3.4009051276020053E-2</v>
      </c>
      <c r="AC542" s="21">
        <v>3.4009051276020053E-2</v>
      </c>
      <c r="AD542" s="21">
        <v>3.4009051276020053E-2</v>
      </c>
      <c r="AE542" s="21">
        <v>3.4009051276020053E-2</v>
      </c>
      <c r="AF542" s="21">
        <v>3.4009051276020053E-2</v>
      </c>
      <c r="AG542" s="21">
        <v>3.4009051276020053E-2</v>
      </c>
      <c r="AH542" s="21">
        <v>3.4009051276020053E-2</v>
      </c>
      <c r="AI542" s="21">
        <v>0.21962825064688798</v>
      </c>
      <c r="AJ542" s="21">
        <v>0.21962825064688798</v>
      </c>
      <c r="AK542" s="21">
        <v>0.21962825064688798</v>
      </c>
      <c r="AL542" s="21">
        <v>0.21962825064688798</v>
      </c>
      <c r="AM542" s="21">
        <v>0.21962825064688798</v>
      </c>
      <c r="AN542" s="21">
        <v>0.21962825064688798</v>
      </c>
      <c r="AO542" s="21">
        <v>0.21962825064688798</v>
      </c>
      <c r="AP542" s="21">
        <v>0.21962825064688798</v>
      </c>
      <c r="AQ542" s="21">
        <v>0.21962825064688798</v>
      </c>
    </row>
    <row r="543" spans="1:43" x14ac:dyDescent="0.25">
      <c r="A543" s="17" t="s">
        <v>262</v>
      </c>
      <c r="B543" s="8" t="s">
        <v>40</v>
      </c>
      <c r="C543" s="8" t="s">
        <v>74</v>
      </c>
      <c r="E543" s="8" t="str">
        <f t="shared" si="72"/>
        <v>FiFi-content.fifi</v>
      </c>
      <c r="F543" s="21">
        <f t="shared" si="75"/>
        <v>340832.86210744851</v>
      </c>
      <c r="G543" s="19">
        <f t="shared" si="75"/>
        <v>6.8003506949188122</v>
      </c>
      <c r="H543" s="18">
        <f t="shared" si="73"/>
        <v>1.6312326832536614E-3</v>
      </c>
      <c r="I543" s="6">
        <f t="shared" si="73"/>
        <v>1</v>
      </c>
      <c r="J543" s="6">
        <f t="shared" si="74"/>
        <v>2732.6454960550273</v>
      </c>
      <c r="K543" s="18">
        <f t="shared" si="74"/>
        <v>0.15</v>
      </c>
      <c r="L543" s="35">
        <f>Data!BU15</f>
        <v>1</v>
      </c>
      <c r="Q543" s="21">
        <v>0</v>
      </c>
      <c r="R543" s="21">
        <v>0</v>
      </c>
      <c r="S543" s="21">
        <v>0</v>
      </c>
      <c r="T543" s="21">
        <v>23.138619964664471</v>
      </c>
      <c r="U543" s="21">
        <v>412.01565616401564</v>
      </c>
      <c r="V543" s="21">
        <v>757.84914244323568</v>
      </c>
      <c r="W543" s="21">
        <v>1054.0576000881292</v>
      </c>
      <c r="X543" s="21">
        <v>1321.054881719177</v>
      </c>
      <c r="Y543" s="21">
        <v>1560.1997952117349</v>
      </c>
      <c r="Z543" s="21">
        <v>5.2659367020687188E-3</v>
      </c>
      <c r="AA543" s="21">
        <v>5.2659367020687188E-3</v>
      </c>
      <c r="AB543" s="21">
        <v>5.2659367020687188E-3</v>
      </c>
      <c r="AC543" s="21">
        <v>4.6930762323586759</v>
      </c>
      <c r="AD543" s="21">
        <v>77.818689415960819</v>
      </c>
      <c r="AE543" s="21">
        <v>134.66005924403754</v>
      </c>
      <c r="AF543" s="21">
        <v>177.94117664864069</v>
      </c>
      <c r="AG543" s="21">
        <v>213.13069691710501</v>
      </c>
      <c r="AH543" s="21">
        <v>241.85922390750918</v>
      </c>
      <c r="AI543" s="21">
        <v>3.5810216311311489E-2</v>
      </c>
      <c r="AJ543" s="21">
        <v>3.5810216311311489E-2</v>
      </c>
      <c r="AK543" s="21">
        <v>3.5810216311311489E-2</v>
      </c>
      <c r="AL543" s="21">
        <v>8.7759442533628125</v>
      </c>
      <c r="AM543" s="21">
        <v>117.17872248348471</v>
      </c>
      <c r="AN543" s="21">
        <v>157.88648501476337</v>
      </c>
      <c r="AO543" s="21">
        <v>156.00480418912571</v>
      </c>
      <c r="AP543" s="21">
        <v>128.30860116958888</v>
      </c>
      <c r="AQ543" s="21">
        <v>84.527746160219749</v>
      </c>
    </row>
    <row r="544" spans="1:43" x14ac:dyDescent="0.25">
      <c r="A544" s="17" t="s">
        <v>263</v>
      </c>
      <c r="B544" s="8" t="s">
        <v>40</v>
      </c>
      <c r="C544" s="8" t="s">
        <v>74</v>
      </c>
      <c r="E544" s="8" t="str">
        <f t="shared" si="72"/>
        <v>FiFi-content.fifi</v>
      </c>
      <c r="F544" s="21">
        <f t="shared" si="75"/>
        <v>439217.36949841853</v>
      </c>
      <c r="G544" s="19">
        <f t="shared" si="75"/>
        <v>6.2729203283091328</v>
      </c>
      <c r="H544" s="18">
        <f t="shared" si="73"/>
        <v>1.6312326832536614E-3</v>
      </c>
      <c r="I544" s="6">
        <f t="shared" si="73"/>
        <v>1</v>
      </c>
      <c r="J544" s="6">
        <f t="shared" si="74"/>
        <v>2732.6454960550273</v>
      </c>
      <c r="K544" s="18">
        <f t="shared" si="74"/>
        <v>0.15</v>
      </c>
      <c r="L544" s="35">
        <f>Data!BU16</f>
        <v>1</v>
      </c>
      <c r="Q544" s="21">
        <v>0</v>
      </c>
      <c r="R544" s="21">
        <v>0</v>
      </c>
      <c r="S544" s="21">
        <v>72.34293351563565</v>
      </c>
      <c r="T544" s="21">
        <v>492.08544057895307</v>
      </c>
      <c r="U544" s="21">
        <v>822.6307551292964</v>
      </c>
      <c r="V544" s="21">
        <v>1116.5900492223789</v>
      </c>
      <c r="W544" s="21">
        <v>1368.3665709557299</v>
      </c>
      <c r="X544" s="21">
        <v>1595.314463408617</v>
      </c>
      <c r="Y544" s="21">
        <v>1798.5872777676354</v>
      </c>
      <c r="Z544" s="21">
        <v>1.0179036854950582E-3</v>
      </c>
      <c r="AA544" s="21">
        <v>1.0179036854950582E-3</v>
      </c>
      <c r="AB544" s="21">
        <v>18.719543610418938</v>
      </c>
      <c r="AC544" s="21">
        <v>118.82947502100691</v>
      </c>
      <c r="AD544" s="21">
        <v>198.10340698604551</v>
      </c>
      <c r="AE544" s="21">
        <v>259.72410195926187</v>
      </c>
      <c r="AF544" s="21">
        <v>306.64415390338098</v>
      </c>
      <c r="AG544" s="21">
        <v>344.79241203373977</v>
      </c>
      <c r="AH544" s="21">
        <v>375.93636603364416</v>
      </c>
      <c r="AI544" s="21">
        <v>6.3852287210027373E-3</v>
      </c>
      <c r="AJ544" s="21">
        <v>6.3852287210027373E-3</v>
      </c>
      <c r="AK544" s="21">
        <v>45.083272134830651</v>
      </c>
      <c r="AL544" s="21">
        <v>253.32238888262356</v>
      </c>
      <c r="AM544" s="21">
        <v>420.05613366076614</v>
      </c>
      <c r="AN544" s="21">
        <v>512.63854970970897</v>
      </c>
      <c r="AO544" s="21">
        <v>555.18777562194305</v>
      </c>
      <c r="AP544" s="21">
        <v>567.54086708456771</v>
      </c>
      <c r="AQ544" s="21">
        <v>559.63159487547409</v>
      </c>
    </row>
    <row r="545" spans="1:43" x14ac:dyDescent="0.25">
      <c r="A545" s="17" t="s">
        <v>264</v>
      </c>
      <c r="B545" s="8" t="s">
        <v>40</v>
      </c>
      <c r="C545" s="8" t="s">
        <v>74</v>
      </c>
      <c r="E545" s="8" t="str">
        <f t="shared" si="72"/>
        <v>FiFi-content.fifi</v>
      </c>
      <c r="F545" s="21">
        <f t="shared" si="75"/>
        <v>392882.00916213804</v>
      </c>
      <c r="G545" s="19">
        <f t="shared" si="75"/>
        <v>6.511570805271405</v>
      </c>
      <c r="H545" s="18">
        <f t="shared" si="73"/>
        <v>1.6312326832536614E-3</v>
      </c>
      <c r="I545" s="6">
        <f t="shared" si="73"/>
        <v>1</v>
      </c>
      <c r="J545" s="6">
        <f t="shared" si="74"/>
        <v>2732.6454960550273</v>
      </c>
      <c r="K545" s="18">
        <f t="shared" si="74"/>
        <v>0.15</v>
      </c>
      <c r="L545" s="35">
        <f>Data!BU17</f>
        <v>1</v>
      </c>
      <c r="Q545" s="21">
        <v>0</v>
      </c>
      <c r="R545" s="21">
        <v>0</v>
      </c>
      <c r="S545" s="21">
        <v>0</v>
      </c>
      <c r="T545" s="21">
        <v>218.60898130014579</v>
      </c>
      <c r="U545" s="21">
        <v>549.15439207258385</v>
      </c>
      <c r="V545" s="21">
        <v>843.11320525188728</v>
      </c>
      <c r="W545" s="21">
        <v>1094.8901132562241</v>
      </c>
      <c r="X545" s="21">
        <v>1321.8378881565372</v>
      </c>
      <c r="Y545" s="21">
        <v>1525.1109121361617</v>
      </c>
      <c r="Z545" s="21">
        <v>1.3657802981226856E-4</v>
      </c>
      <c r="AA545" s="21">
        <v>1.3657802981226856E-4</v>
      </c>
      <c r="AB545" s="21">
        <v>2.5400565267616271</v>
      </c>
      <c r="AC545" s="21">
        <v>65.148941925218949</v>
      </c>
      <c r="AD545" s="21">
        <v>141.51751689008836</v>
      </c>
      <c r="AE545" s="21">
        <v>200.87976969246446</v>
      </c>
      <c r="AF545" s="21">
        <v>246.08025938173597</v>
      </c>
      <c r="AG545" s="21">
        <v>282.83038184614833</v>
      </c>
      <c r="AH545" s="21">
        <v>312.83293721118093</v>
      </c>
      <c r="AI545" s="21">
        <v>8.8933751156705567E-4</v>
      </c>
      <c r="AJ545" s="21">
        <v>8.8933751156705567E-4</v>
      </c>
      <c r="AK545" s="21">
        <v>16.539757923400096</v>
      </c>
      <c r="AL545" s="21">
        <v>205.61296693443222</v>
      </c>
      <c r="AM545" s="21">
        <v>372.34693934341863</v>
      </c>
      <c r="AN545" s="21">
        <v>464.92963844720805</v>
      </c>
      <c r="AO545" s="21">
        <v>507.47891948750271</v>
      </c>
      <c r="AP545" s="21">
        <v>519.83216911660611</v>
      </c>
      <c r="AQ545" s="21">
        <v>511.92290873546699</v>
      </c>
    </row>
    <row r="546" spans="1:43" x14ac:dyDescent="0.25">
      <c r="A546" s="17" t="s">
        <v>265</v>
      </c>
      <c r="B546" s="8" t="s">
        <v>40</v>
      </c>
      <c r="C546" s="8" t="s">
        <v>74</v>
      </c>
      <c r="E546" s="8" t="str">
        <f t="shared" si="72"/>
        <v>FiFi-content.fifi</v>
      </c>
      <c r="F546" s="21">
        <f t="shared" si="75"/>
        <v>287120.72270037199</v>
      </c>
      <c r="G546" s="19">
        <f t="shared" si="75"/>
        <v>7.4241408592468048</v>
      </c>
      <c r="H546" s="18">
        <f t="shared" si="73"/>
        <v>1.6312326832536614E-3</v>
      </c>
      <c r="I546" s="6">
        <f t="shared" si="73"/>
        <v>1</v>
      </c>
      <c r="J546" s="6">
        <f t="shared" si="74"/>
        <v>2732.6454960550273</v>
      </c>
      <c r="K546" s="18">
        <f t="shared" si="74"/>
        <v>0.15</v>
      </c>
      <c r="L546" s="35">
        <f>Data!BU18</f>
        <v>1</v>
      </c>
      <c r="Q546" s="21">
        <v>0</v>
      </c>
      <c r="R546" s="21">
        <v>0</v>
      </c>
      <c r="S546" s="21">
        <v>0</v>
      </c>
      <c r="T546" s="21">
        <v>0</v>
      </c>
      <c r="U546" s="21">
        <v>80.971843818009134</v>
      </c>
      <c r="V546" s="21">
        <v>374.92983368872405</v>
      </c>
      <c r="W546" s="21">
        <v>626.70740297629698</v>
      </c>
      <c r="X546" s="21">
        <v>853.65497663046574</v>
      </c>
      <c r="Y546" s="21">
        <v>1056.9283594736805</v>
      </c>
      <c r="Z546" s="21">
        <v>1.4971817959603647E-5</v>
      </c>
      <c r="AA546" s="21">
        <v>1.4971817959603647E-5</v>
      </c>
      <c r="AB546" s="21">
        <v>0.27891363928546836</v>
      </c>
      <c r="AC546" s="21">
        <v>7.4710983050526609</v>
      </c>
      <c r="AD546" s="21">
        <v>30.377279729732525</v>
      </c>
      <c r="AE546" s="21">
        <v>82.442701538906704</v>
      </c>
      <c r="AF546" s="21">
        <v>122.08732585079446</v>
      </c>
      <c r="AG546" s="21">
        <v>154.32016315890061</v>
      </c>
      <c r="AH546" s="21">
        <v>180.6348993990664</v>
      </c>
      <c r="AI546" s="21">
        <v>1.1115288545109857E-4</v>
      </c>
      <c r="AJ546" s="21">
        <v>1.1115288545109857E-4</v>
      </c>
      <c r="AK546" s="21">
        <v>2.0706941456204708</v>
      </c>
      <c r="AL546" s="21">
        <v>55.466486189991009</v>
      </c>
      <c r="AM546" s="21">
        <v>144.55335981626786</v>
      </c>
      <c r="AN546" s="21">
        <v>237.13639535296267</v>
      </c>
      <c r="AO546" s="21">
        <v>279.6861012687649</v>
      </c>
      <c r="AP546" s="21">
        <v>292.03965208316174</v>
      </c>
      <c r="AQ546" s="21">
        <v>284.13057776086453</v>
      </c>
    </row>
    <row r="547" spans="1:43" x14ac:dyDescent="0.25">
      <c r="A547" s="17" t="s">
        <v>266</v>
      </c>
      <c r="B547" s="8" t="s">
        <v>40</v>
      </c>
      <c r="C547" s="8" t="s">
        <v>74</v>
      </c>
      <c r="E547" s="8" t="str">
        <f t="shared" si="72"/>
        <v>FiFi-content.fifi</v>
      </c>
      <c r="F547" s="21">
        <f t="shared" si="75"/>
        <v>319043.21232711151</v>
      </c>
      <c r="G547" s="19">
        <f t="shared" si="75"/>
        <v>7.2881301476597384</v>
      </c>
      <c r="H547" s="18">
        <f t="shared" si="73"/>
        <v>1.6312326832536614E-3</v>
      </c>
      <c r="I547" s="6">
        <f t="shared" si="73"/>
        <v>1</v>
      </c>
      <c r="J547" s="6">
        <f t="shared" ref="J547:K562" si="76">J546</f>
        <v>2732.6454960550273</v>
      </c>
      <c r="K547" s="18">
        <f t="shared" si="76"/>
        <v>0.15</v>
      </c>
      <c r="L547" s="35">
        <f>Data!BU19</f>
        <v>1</v>
      </c>
      <c r="Q547" s="21">
        <v>0</v>
      </c>
      <c r="R547" s="21">
        <v>0</v>
      </c>
      <c r="S547" s="21">
        <v>0</v>
      </c>
      <c r="T547" s="21">
        <v>25.337407960935217</v>
      </c>
      <c r="U547" s="21">
        <v>393.31893331628225</v>
      </c>
      <c r="V547" s="21">
        <v>687.27747245574369</v>
      </c>
      <c r="W547" s="21">
        <v>939.05460056947334</v>
      </c>
      <c r="X547" s="21">
        <v>1166.0023084846214</v>
      </c>
      <c r="Y547" s="21">
        <v>1369.2754519126802</v>
      </c>
      <c r="Z547" s="21">
        <v>2.4954609196699987E-6</v>
      </c>
      <c r="AA547" s="21">
        <v>2.4954609196699987E-6</v>
      </c>
      <c r="AB547" s="21">
        <v>4.6500318255909633E-2</v>
      </c>
      <c r="AC547" s="21">
        <v>6.0454361924418833</v>
      </c>
      <c r="AD547" s="21">
        <v>74.276901644445303</v>
      </c>
      <c r="AE547" s="21">
        <v>127.31399751990176</v>
      </c>
      <c r="AF547" s="21">
        <v>167.69839677003412</v>
      </c>
      <c r="AG547" s="21">
        <v>200.53275510355004</v>
      </c>
      <c r="AH547" s="21">
        <v>227.3385399781256</v>
      </c>
      <c r="AI547" s="21">
        <v>1.8187243960953612E-5</v>
      </c>
      <c r="AJ547" s="21">
        <v>1.8187243960953612E-5</v>
      </c>
      <c r="AK547" s="21">
        <v>0.33890037135666745</v>
      </c>
      <c r="AL547" s="21">
        <v>18.722517808953775</v>
      </c>
      <c r="AM547" s="21">
        <v>148.02079283335672</v>
      </c>
      <c r="AN547" s="21">
        <v>240.60351108812949</v>
      </c>
      <c r="AO547" s="21">
        <v>283.15314064441679</v>
      </c>
      <c r="AP547" s="21">
        <v>295.50650957882908</v>
      </c>
      <c r="AQ547" s="21">
        <v>287.59741502684574</v>
      </c>
    </row>
    <row r="548" spans="1:43" x14ac:dyDescent="0.25">
      <c r="A548" s="17" t="s">
        <v>267</v>
      </c>
      <c r="B548" s="8" t="s">
        <v>40</v>
      </c>
      <c r="C548" s="8" t="s">
        <v>74</v>
      </c>
      <c r="E548" s="8" t="str">
        <f t="shared" si="72"/>
        <v>FiFi-content.fifi</v>
      </c>
      <c r="F548" s="21">
        <f t="shared" ref="F548:G563" si="77">F482</f>
        <v>242439.8542396205</v>
      </c>
      <c r="G548" s="19">
        <f t="shared" si="77"/>
        <v>8.3972135913050998</v>
      </c>
      <c r="H548" s="18">
        <f t="shared" si="73"/>
        <v>1.6312326832536614E-3</v>
      </c>
      <c r="I548" s="6">
        <f t="shared" si="73"/>
        <v>1</v>
      </c>
      <c r="J548" s="6">
        <f t="shared" si="76"/>
        <v>2732.6454960550273</v>
      </c>
      <c r="K548" s="18">
        <f t="shared" si="76"/>
        <v>0.15</v>
      </c>
      <c r="L548" s="35">
        <f>Data!BU20</f>
        <v>1</v>
      </c>
      <c r="Q548" s="21">
        <v>0</v>
      </c>
      <c r="R548" s="21">
        <v>0</v>
      </c>
      <c r="S548" s="21">
        <v>0</v>
      </c>
      <c r="T548" s="21">
        <v>0</v>
      </c>
      <c r="U548" s="21">
        <v>0</v>
      </c>
      <c r="V548" s="21">
        <v>288.41723130800113</v>
      </c>
      <c r="W548" s="21">
        <v>540.19492278986206</v>
      </c>
      <c r="X548" s="21">
        <v>767.14245925704654</v>
      </c>
      <c r="Y548" s="21">
        <v>970.41590841236257</v>
      </c>
      <c r="Z548" s="21">
        <v>2.8444382495600344E-7</v>
      </c>
      <c r="AA548" s="21">
        <v>2.8444382495600344E-7</v>
      </c>
      <c r="AB548" s="21">
        <v>5.300516385701599E-3</v>
      </c>
      <c r="AC548" s="21">
        <v>0.69251246280042311</v>
      </c>
      <c r="AD548" s="21">
        <v>9.0303228417244714</v>
      </c>
      <c r="AE548" s="21">
        <v>54.27802968194424</v>
      </c>
      <c r="AF548" s="21">
        <v>89.328650434541657</v>
      </c>
      <c r="AG548" s="21">
        <v>117.82633565547606</v>
      </c>
      <c r="AH548" s="21">
        <v>141.09172526873195</v>
      </c>
      <c r="AI548" s="21">
        <v>2.3885355528833608E-6</v>
      </c>
      <c r="AJ548" s="21">
        <v>2.3885355528833608E-6</v>
      </c>
      <c r="AK548" s="21">
        <v>4.4509568234948851E-2</v>
      </c>
      <c r="AL548" s="21">
        <v>5.8151750647758798</v>
      </c>
      <c r="AM548" s="21">
        <v>75.829549700401614</v>
      </c>
      <c r="AN548" s="21">
        <v>167.36697724648263</v>
      </c>
      <c r="AO548" s="21">
        <v>209.9168347320134</v>
      </c>
      <c r="AP548" s="21">
        <v>222.27044792279378</v>
      </c>
      <c r="AQ548" s="21">
        <v>214.3614446349186</v>
      </c>
    </row>
    <row r="549" spans="1:43" x14ac:dyDescent="0.25">
      <c r="A549" s="17" t="s">
        <v>268</v>
      </c>
      <c r="B549" s="8" t="s">
        <v>40</v>
      </c>
      <c r="C549" s="8" t="s">
        <v>74</v>
      </c>
      <c r="E549" s="8" t="str">
        <f t="shared" si="72"/>
        <v>FiFi-content.fifi</v>
      </c>
      <c r="F549" s="21">
        <f t="shared" si="77"/>
        <v>452969.13318074099</v>
      </c>
      <c r="G549" s="19">
        <f t="shared" si="77"/>
        <v>6.5182322286433863</v>
      </c>
      <c r="H549" s="18">
        <f t="shared" si="73"/>
        <v>1.6312326832536614E-3</v>
      </c>
      <c r="I549" s="6">
        <f t="shared" si="73"/>
        <v>1</v>
      </c>
      <c r="J549" s="6">
        <f t="shared" si="76"/>
        <v>2732.6454960550273</v>
      </c>
      <c r="K549" s="18">
        <f t="shared" si="76"/>
        <v>0.15</v>
      </c>
      <c r="L549" s="35">
        <f>Data!BU21</f>
        <v>1</v>
      </c>
      <c r="Q549" s="21">
        <v>0</v>
      </c>
      <c r="R549" s="21">
        <v>0</v>
      </c>
      <c r="S549" s="21">
        <v>261.41329790565248</v>
      </c>
      <c r="T549" s="21">
        <v>683.91673166384226</v>
      </c>
      <c r="U549" s="21">
        <v>1064.0438018721945</v>
      </c>
      <c r="V549" s="21">
        <v>1358.8346129208687</v>
      </c>
      <c r="W549" s="21">
        <v>1610.6107924971104</v>
      </c>
      <c r="X549" s="21">
        <v>1837.5587890775412</v>
      </c>
      <c r="Y549" s="21">
        <v>2040.8314177555656</v>
      </c>
      <c r="Z549" s="21">
        <v>7.9717272427044914E-8</v>
      </c>
      <c r="AA549" s="21">
        <v>7.9717272427044914E-8</v>
      </c>
      <c r="AB549" s="21">
        <v>67.410913887343185</v>
      </c>
      <c r="AC549" s="21">
        <v>163.75393751489923</v>
      </c>
      <c r="AD549" s="21">
        <v>240.04437020681826</v>
      </c>
      <c r="AE549" s="21">
        <v>299.34601538061048</v>
      </c>
      <c r="AF549" s="21">
        <v>344.50018071391639</v>
      </c>
      <c r="AG549" s="21">
        <v>381.21273369156171</v>
      </c>
      <c r="AH549" s="21">
        <v>411.18456173354792</v>
      </c>
      <c r="AI549" s="21">
        <v>5.1961569431350896E-7</v>
      </c>
      <c r="AJ549" s="21">
        <v>5.1961569431350896E-7</v>
      </c>
      <c r="AK549" s="21">
        <v>177.9866935571319</v>
      </c>
      <c r="AL549" s="21">
        <v>383.46946141302919</v>
      </c>
      <c r="AM549" s="21">
        <v>500.62114831429244</v>
      </c>
      <c r="AN549" s="21">
        <v>592.37223204900533</v>
      </c>
      <c r="AO549" s="21">
        <v>634.92138820581044</v>
      </c>
      <c r="AP549" s="21">
        <v>647.27433764004468</v>
      </c>
      <c r="AQ549" s="21">
        <v>639.36504445665264</v>
      </c>
    </row>
    <row r="550" spans="1:43" x14ac:dyDescent="0.25">
      <c r="A550" s="17" t="s">
        <v>269</v>
      </c>
      <c r="B550" s="8" t="s">
        <v>40</v>
      </c>
      <c r="C550" s="8" t="s">
        <v>74</v>
      </c>
      <c r="E550" s="8" t="str">
        <f t="shared" si="72"/>
        <v>FiFi-content.fifi</v>
      </c>
      <c r="F550" s="21">
        <f t="shared" si="77"/>
        <v>374829.33619855496</v>
      </c>
      <c r="G550" s="19">
        <f t="shared" si="77"/>
        <v>7.0414807493575111</v>
      </c>
      <c r="H550" s="18">
        <f t="shared" si="73"/>
        <v>1.6312326832536614E-3</v>
      </c>
      <c r="I550" s="6">
        <f t="shared" si="73"/>
        <v>1</v>
      </c>
      <c r="J550" s="6">
        <f t="shared" si="76"/>
        <v>2732.6454960550273</v>
      </c>
      <c r="K550" s="18">
        <f t="shared" si="76"/>
        <v>0.15</v>
      </c>
      <c r="L550" s="35">
        <f>Data!BU22</f>
        <v>1</v>
      </c>
      <c r="Q550" s="21">
        <v>0</v>
      </c>
      <c r="R550" s="21">
        <v>0</v>
      </c>
      <c r="S550" s="21">
        <v>0</v>
      </c>
      <c r="T550" s="21">
        <v>275.50476371927141</v>
      </c>
      <c r="U550" s="21">
        <v>606.05015447305277</v>
      </c>
      <c r="V550" s="21">
        <v>900.00906770471818</v>
      </c>
      <c r="W550" s="21">
        <v>1151.7858953467819</v>
      </c>
      <c r="X550" s="21">
        <v>1378.7336947034803</v>
      </c>
      <c r="Y550" s="21">
        <v>1582.0066750723004</v>
      </c>
      <c r="Z550" s="21">
        <v>9.8948677840368927E-9</v>
      </c>
      <c r="AA550" s="21">
        <v>9.8948677840368927E-9</v>
      </c>
      <c r="AB550" s="21">
        <v>8.7112799373859868</v>
      </c>
      <c r="AC550" s="21">
        <v>79.027999439277082</v>
      </c>
      <c r="AD550" s="21">
        <v>149.64940204029952</v>
      </c>
      <c r="AE550" s="21">
        <v>204.54433242482324</v>
      </c>
      <c r="AF550" s="21">
        <v>246.34321163580222</v>
      </c>
      <c r="AG550" s="21">
        <v>280.32768393040857</v>
      </c>
      <c r="AH550" s="21">
        <v>308.07236965339752</v>
      </c>
      <c r="AI550" s="21">
        <v>6.9674521018733606E-8</v>
      </c>
      <c r="AJ550" s="21">
        <v>6.9674521018733606E-8</v>
      </c>
      <c r="AK550" s="21">
        <v>61.340309981367739</v>
      </c>
      <c r="AL550" s="21">
        <v>280.96937299263448</v>
      </c>
      <c r="AM550" s="21">
        <v>447.70322914657913</v>
      </c>
      <c r="AN550" s="21">
        <v>540.28591145485814</v>
      </c>
      <c r="AO550" s="21">
        <v>582.83508712162279</v>
      </c>
      <c r="AP550" s="21">
        <v>595.18829520446889</v>
      </c>
      <c r="AQ550" s="21">
        <v>587.27898525104956</v>
      </c>
    </row>
    <row r="551" spans="1:43" x14ac:dyDescent="0.25">
      <c r="A551" s="17" t="s">
        <v>270</v>
      </c>
      <c r="B551" s="8" t="s">
        <v>40</v>
      </c>
      <c r="C551" s="8" t="s">
        <v>74</v>
      </c>
      <c r="E551" s="8" t="str">
        <f t="shared" si="72"/>
        <v>FiFi-content.fifi</v>
      </c>
      <c r="F551" s="21">
        <f t="shared" si="77"/>
        <v>369195.690608576</v>
      </c>
      <c r="G551" s="19">
        <f t="shared" si="77"/>
        <v>6.974183994639545</v>
      </c>
      <c r="H551" s="18">
        <f t="shared" si="73"/>
        <v>1.6312326832536614E-3</v>
      </c>
      <c r="I551" s="6">
        <f t="shared" si="73"/>
        <v>1</v>
      </c>
      <c r="J551" s="6">
        <f t="shared" si="76"/>
        <v>2732.6454960550273</v>
      </c>
      <c r="K551" s="18">
        <f t="shared" si="76"/>
        <v>0.15</v>
      </c>
      <c r="L551" s="35">
        <f>Data!BU23</f>
        <v>1</v>
      </c>
      <c r="Q551" s="21">
        <v>0</v>
      </c>
      <c r="R551" s="21">
        <v>0</v>
      </c>
      <c r="S551" s="21">
        <v>0</v>
      </c>
      <c r="T551" s="21">
        <v>253.84442997400811</v>
      </c>
      <c r="U551" s="21">
        <v>584.38982834893056</v>
      </c>
      <c r="V551" s="21">
        <v>878.34870349046946</v>
      </c>
      <c r="W551" s="21">
        <v>1130.1255617266047</v>
      </c>
      <c r="X551" s="21">
        <v>1357.0733517727106</v>
      </c>
      <c r="Y551" s="21">
        <v>1560.3463487442477</v>
      </c>
      <c r="Z551" s="21">
        <v>1.461949088945207E-9</v>
      </c>
      <c r="AA551" s="21">
        <v>1.461949088945207E-9</v>
      </c>
      <c r="AB551" s="21">
        <v>1.2949149534543636</v>
      </c>
      <c r="AC551" s="21">
        <v>64.700724380070596</v>
      </c>
      <c r="AD551" s="21">
        <v>136.00359728692942</v>
      </c>
      <c r="AE551" s="21">
        <v>191.42822184493377</v>
      </c>
      <c r="AF551" s="21">
        <v>233.63045666682336</v>
      </c>
      <c r="AG551" s="21">
        <v>267.9428609823695</v>
      </c>
      <c r="AH551" s="21">
        <v>295.95527712704927</v>
      </c>
      <c r="AI551" s="21">
        <v>1.0195901937099528E-8</v>
      </c>
      <c r="AJ551" s="21">
        <v>1.0195901937099528E-8</v>
      </c>
      <c r="AK551" s="21">
        <v>9.030975142800834</v>
      </c>
      <c r="AL551" s="21">
        <v>197.39032643906484</v>
      </c>
      <c r="AM551" s="21">
        <v>364.12428306297488</v>
      </c>
      <c r="AN551" s="21">
        <v>456.70693742277581</v>
      </c>
      <c r="AO551" s="21">
        <v>499.25622981948254</v>
      </c>
      <c r="AP551" s="21">
        <v>511.60946076845926</v>
      </c>
      <c r="AQ551" s="21">
        <v>503.7002081243304</v>
      </c>
    </row>
    <row r="552" spans="1:43" x14ac:dyDescent="0.25">
      <c r="A552" s="17" t="s">
        <v>249</v>
      </c>
      <c r="B552" s="8" t="s">
        <v>40</v>
      </c>
      <c r="C552" s="8" t="s">
        <v>74</v>
      </c>
      <c r="E552" s="8" t="str">
        <f t="shared" si="72"/>
        <v>FiFi-content.fifi</v>
      </c>
      <c r="F552" s="21">
        <f t="shared" si="77"/>
        <v>327686.09035661601</v>
      </c>
      <c r="G552" s="19">
        <f t="shared" si="77"/>
        <v>7.4058431193070975</v>
      </c>
      <c r="H552" s="18">
        <f t="shared" si="73"/>
        <v>1.6312326832536614E-3</v>
      </c>
      <c r="I552" s="6">
        <f t="shared" si="73"/>
        <v>1</v>
      </c>
      <c r="J552" s="6">
        <f t="shared" si="76"/>
        <v>2732.6454960550273</v>
      </c>
      <c r="K552" s="18">
        <f t="shared" si="76"/>
        <v>0.15</v>
      </c>
      <c r="L552" s="35">
        <f>Data!BU24</f>
        <v>1</v>
      </c>
      <c r="Q552" s="21">
        <v>0</v>
      </c>
      <c r="R552" s="21">
        <v>0</v>
      </c>
      <c r="S552" s="21">
        <v>0</v>
      </c>
      <c r="T552" s="21">
        <v>102.16882644619737</v>
      </c>
      <c r="U552" s="21">
        <v>432.71427818784946</v>
      </c>
      <c r="V552" s="21">
        <v>726.67288660483075</v>
      </c>
      <c r="W552" s="21">
        <v>978.44995907470684</v>
      </c>
      <c r="X552" s="21">
        <v>1205.3976839237653</v>
      </c>
      <c r="Y552" s="21">
        <v>1408.6707971551518</v>
      </c>
      <c r="Z552" s="21">
        <v>1.9465160752512302E-10</v>
      </c>
      <c r="AA552" s="21">
        <v>1.9465160752512302E-10</v>
      </c>
      <c r="AB552" s="21">
        <v>0.17255641061424695</v>
      </c>
      <c r="AC552" s="21">
        <v>28.320121550025366</v>
      </c>
      <c r="AD552" s="21">
        <v>95.467049406323127</v>
      </c>
      <c r="AE552" s="21">
        <v>147.66115684987867</v>
      </c>
      <c r="AF552" s="21">
        <v>187.40362754755094</v>
      </c>
      <c r="AG552" s="21">
        <v>219.71609347163852</v>
      </c>
      <c r="AH552" s="21">
        <v>246.09579366812144</v>
      </c>
      <c r="AI552" s="21">
        <v>1.4415592682519982E-9</v>
      </c>
      <c r="AJ552" s="21">
        <v>1.4415592682519982E-9</v>
      </c>
      <c r="AK552" s="21">
        <v>1.277925706239851</v>
      </c>
      <c r="AL552" s="21">
        <v>107.56555087299866</v>
      </c>
      <c r="AM552" s="21">
        <v>274.29971277851939</v>
      </c>
      <c r="AN552" s="21">
        <v>366.88247584076919</v>
      </c>
      <c r="AO552" s="21">
        <v>409.4319065315135</v>
      </c>
      <c r="AP552" s="21">
        <v>421.78523511420394</v>
      </c>
      <c r="AQ552" s="21">
        <v>413.87604307232459</v>
      </c>
    </row>
    <row r="553" spans="1:43" x14ac:dyDescent="0.25">
      <c r="A553" s="17" t="s">
        <v>250</v>
      </c>
      <c r="B553" s="8" t="s">
        <v>40</v>
      </c>
      <c r="C553" s="8" t="s">
        <v>74</v>
      </c>
      <c r="E553" s="8" t="str">
        <f t="shared" si="72"/>
        <v>FiFi-content.fifi</v>
      </c>
      <c r="F553" s="21">
        <f t="shared" si="77"/>
        <v>447161.2574520745</v>
      </c>
      <c r="G553" s="19">
        <f t="shared" si="77"/>
        <v>6.5316916589065332</v>
      </c>
      <c r="H553" s="18">
        <f t="shared" si="73"/>
        <v>1.6312326832536614E-3</v>
      </c>
      <c r="I553" s="6">
        <f t="shared" si="73"/>
        <v>1</v>
      </c>
      <c r="J553" s="6">
        <f t="shared" si="76"/>
        <v>2732.6454960550273</v>
      </c>
      <c r="K553" s="18">
        <f t="shared" si="76"/>
        <v>0.15</v>
      </c>
      <c r="L553" s="35">
        <f>Data!BU25</f>
        <v>1</v>
      </c>
      <c r="Q553" s="21">
        <v>0</v>
      </c>
      <c r="R553" s="21">
        <v>0</v>
      </c>
      <c r="S553" s="21">
        <v>231.65955518962022</v>
      </c>
      <c r="T553" s="21">
        <v>632.69450829868913</v>
      </c>
      <c r="U553" s="21">
        <v>963.23977337603924</v>
      </c>
      <c r="V553" s="21">
        <v>1257.1993147329567</v>
      </c>
      <c r="W553" s="21">
        <v>1508.9756378634615</v>
      </c>
      <c r="X553" s="21">
        <v>1735.9235907564973</v>
      </c>
      <c r="Y553" s="21">
        <v>1939.1962973382024</v>
      </c>
      <c r="Z553" s="21">
        <v>3.9843310479524756E-11</v>
      </c>
      <c r="AA553" s="21">
        <v>3.9843310479524756E-11</v>
      </c>
      <c r="AB553" s="21">
        <v>59.320676337681519</v>
      </c>
      <c r="AC553" s="21">
        <v>155.46506237086163</v>
      </c>
      <c r="AD553" s="21">
        <v>231.59829560258498</v>
      </c>
      <c r="AE553" s="21">
        <v>290.77773732106897</v>
      </c>
      <c r="AF553" s="21">
        <v>335.83886629759701</v>
      </c>
      <c r="AG553" s="21">
        <v>372.47576902511059</v>
      </c>
      <c r="AH553" s="21">
        <v>402.38584103680711</v>
      </c>
      <c r="AI553" s="21">
        <v>2.6024421872233512E-10</v>
      </c>
      <c r="AJ553" s="21">
        <v>2.6024421872233512E-10</v>
      </c>
      <c r="AK553" s="21">
        <v>155.80481164590827</v>
      </c>
      <c r="AL553" s="21">
        <v>382.7553428404517</v>
      </c>
      <c r="AM553" s="21">
        <v>549.48888222833466</v>
      </c>
      <c r="AN553" s="21">
        <v>642.07120672278415</v>
      </c>
      <c r="AO553" s="21">
        <v>684.62028386917882</v>
      </c>
      <c r="AP553" s="21">
        <v>696.97328292961379</v>
      </c>
      <c r="AQ553" s="21">
        <v>689.06394422400035</v>
      </c>
    </row>
    <row r="554" spans="1:43" x14ac:dyDescent="0.25">
      <c r="A554" s="17" t="s">
        <v>251</v>
      </c>
      <c r="B554" s="8" t="s">
        <v>40</v>
      </c>
      <c r="C554" s="8" t="s">
        <v>74</v>
      </c>
      <c r="E554" s="8" t="str">
        <f t="shared" si="72"/>
        <v>FiFi-content.fifi</v>
      </c>
      <c r="F554" s="21">
        <f t="shared" si="77"/>
        <v>382858.71242734947</v>
      </c>
      <c r="G554" s="19">
        <f t="shared" si="77"/>
        <v>6.8320565796721962</v>
      </c>
      <c r="H554" s="18">
        <f t="shared" si="73"/>
        <v>1.6312326832536614E-3</v>
      </c>
      <c r="I554" s="6">
        <f t="shared" si="73"/>
        <v>1</v>
      </c>
      <c r="J554" s="6">
        <f t="shared" si="76"/>
        <v>2732.6454960550273</v>
      </c>
      <c r="K554" s="18">
        <f t="shared" si="76"/>
        <v>0.15</v>
      </c>
      <c r="L554" s="35">
        <f>Data!BU26</f>
        <v>1</v>
      </c>
      <c r="Q554" s="21">
        <v>0</v>
      </c>
      <c r="R554" s="21">
        <v>0</v>
      </c>
      <c r="S554" s="21">
        <v>0</v>
      </c>
      <c r="T554" s="21">
        <v>255.36162632007003</v>
      </c>
      <c r="U554" s="21">
        <v>585.90702416117017</v>
      </c>
      <c r="V554" s="21">
        <v>879.86590197072917</v>
      </c>
      <c r="W554" s="21">
        <v>1131.6427580639051</v>
      </c>
      <c r="X554" s="21">
        <v>1358.5905487621703</v>
      </c>
      <c r="Y554" s="21">
        <v>1561.8635445707716</v>
      </c>
      <c r="Z554" s="21">
        <v>5.130933646148376E-12</v>
      </c>
      <c r="AA554" s="21">
        <v>5.130933646148376E-12</v>
      </c>
      <c r="AB554" s="21">
        <v>7.8958833677722611</v>
      </c>
      <c r="AC554" s="21">
        <v>75.805822614904002</v>
      </c>
      <c r="AD554" s="21">
        <v>148.59200059928366</v>
      </c>
      <c r="AE554" s="21">
        <v>205.16963092509243</v>
      </c>
      <c r="AF554" s="21">
        <v>248.2497859912047</v>
      </c>
      <c r="AG554" s="21">
        <v>283.27599070386162</v>
      </c>
      <c r="AH554" s="21">
        <v>311.87114283850929</v>
      </c>
      <c r="AI554" s="21">
        <v>3.5054828977029466E-11</v>
      </c>
      <c r="AJ554" s="21">
        <v>3.5054828977029466E-11</v>
      </c>
      <c r="AK554" s="21">
        <v>53.945121915112736</v>
      </c>
      <c r="AL554" s="21">
        <v>262.54804285354828</v>
      </c>
      <c r="AM554" s="21">
        <v>429.28193121982076</v>
      </c>
      <c r="AN554" s="21">
        <v>521.86462493996476</v>
      </c>
      <c r="AO554" s="21">
        <v>564.41382571951954</v>
      </c>
      <c r="AP554" s="21">
        <v>576.76704738930744</v>
      </c>
      <c r="AQ554" s="21">
        <v>568.85774886895319</v>
      </c>
    </row>
    <row r="555" spans="1:43" x14ac:dyDescent="0.25">
      <c r="A555" s="17" t="s">
        <v>252</v>
      </c>
      <c r="B555" s="8" t="s">
        <v>40</v>
      </c>
      <c r="C555" s="8" t="s">
        <v>74</v>
      </c>
      <c r="E555" s="8" t="str">
        <f t="shared" si="72"/>
        <v>FiFi-content.fifi</v>
      </c>
      <c r="F555" s="21">
        <f t="shared" si="77"/>
        <v>557747.14345524705</v>
      </c>
      <c r="G555" s="19">
        <f t="shared" si="77"/>
        <v>6.0639302973535694</v>
      </c>
      <c r="H555" s="18">
        <f t="shared" si="73"/>
        <v>1.6312326832536614E-3</v>
      </c>
      <c r="I555" s="6">
        <f t="shared" si="73"/>
        <v>1</v>
      </c>
      <c r="J555" s="6">
        <f t="shared" si="76"/>
        <v>2732.6454960550273</v>
      </c>
      <c r="K555" s="18">
        <f t="shared" si="76"/>
        <v>0.15</v>
      </c>
      <c r="L555" s="35">
        <f>Data!BU27</f>
        <v>1</v>
      </c>
      <c r="Q555" s="21">
        <v>0</v>
      </c>
      <c r="R555" s="21">
        <v>169.95575417368229</v>
      </c>
      <c r="S555" s="21">
        <v>627.3933953445819</v>
      </c>
      <c r="T555" s="21">
        <v>1002.7890847344401</v>
      </c>
      <c r="U555" s="21">
        <v>1333.3342195948221</v>
      </c>
      <c r="V555" s="21">
        <v>1627.2944117703942</v>
      </c>
      <c r="W555" s="21">
        <v>1879.0702121619502</v>
      </c>
      <c r="X555" s="21">
        <v>2106.0183241384048</v>
      </c>
      <c r="Y555" s="21">
        <v>2309.2907470413988</v>
      </c>
      <c r="Z555" s="21">
        <v>1.1111077683868811E-12</v>
      </c>
      <c r="AA555" s="21">
        <v>54.861851377143502</v>
      </c>
      <c r="AB555" s="21">
        <v>188.02033011659395</v>
      </c>
      <c r="AC555" s="21">
        <v>291.58273236621682</v>
      </c>
      <c r="AD555" s="21">
        <v>373.58864922464772</v>
      </c>
      <c r="AE555" s="21">
        <v>437.33315787038697</v>
      </c>
      <c r="AF555" s="21">
        <v>485.87008238023276</v>
      </c>
      <c r="AG555" s="21">
        <v>525.33308077796733</v>
      </c>
      <c r="AH555" s="21">
        <v>557.55029308312953</v>
      </c>
      <c r="AI555" s="21">
        <v>6.7376800603461207E-12</v>
      </c>
      <c r="AJ555" s="21">
        <v>162.72268856108684</v>
      </c>
      <c r="AK555" s="21">
        <v>512.74878096785187</v>
      </c>
      <c r="AL555" s="21">
        <v>765.34828024619912</v>
      </c>
      <c r="AM555" s="21">
        <v>932.08130918591405</v>
      </c>
      <c r="AN555" s="21">
        <v>1024.6633742771569</v>
      </c>
      <c r="AO555" s="21">
        <v>1067.2121009612179</v>
      </c>
      <c r="AP555" s="21">
        <v>1079.564860593201</v>
      </c>
      <c r="AQ555" s="21">
        <v>1071.6553674837523</v>
      </c>
    </row>
    <row r="556" spans="1:43" x14ac:dyDescent="0.25">
      <c r="A556" s="17" t="s">
        <v>253</v>
      </c>
      <c r="B556" s="8" t="s">
        <v>40</v>
      </c>
      <c r="C556" s="8" t="s">
        <v>74</v>
      </c>
      <c r="E556" s="8" t="str">
        <f t="shared" si="72"/>
        <v>FiFi-content.fifi</v>
      </c>
      <c r="F556" s="21">
        <f t="shared" si="77"/>
        <v>460276.56861699698</v>
      </c>
      <c r="G556" s="19">
        <f t="shared" si="77"/>
        <v>6.561013101182815</v>
      </c>
      <c r="H556" s="18">
        <f t="shared" si="73"/>
        <v>1.6312326832536614E-3</v>
      </c>
      <c r="I556" s="6">
        <f t="shared" si="73"/>
        <v>1</v>
      </c>
      <c r="J556" s="6">
        <f t="shared" si="76"/>
        <v>2732.6454960550273</v>
      </c>
      <c r="K556" s="18">
        <f t="shared" si="76"/>
        <v>0.15</v>
      </c>
      <c r="L556" s="35">
        <f>Data!BU28</f>
        <v>1</v>
      </c>
      <c r="Q556" s="21">
        <v>0</v>
      </c>
      <c r="R556" s="21">
        <v>0</v>
      </c>
      <c r="S556" s="21">
        <v>228.13542408916587</v>
      </c>
      <c r="T556" s="21">
        <v>587.86940312887816</v>
      </c>
      <c r="U556" s="21">
        <v>918.41468397784365</v>
      </c>
      <c r="V556" s="21">
        <v>1212.3741465089242</v>
      </c>
      <c r="W556" s="21">
        <v>1464.1505329525114</v>
      </c>
      <c r="X556" s="21">
        <v>1691.0984665776859</v>
      </c>
      <c r="Y556" s="21">
        <v>1894.3712075179815</v>
      </c>
      <c r="Z556" s="21">
        <v>1.6671512660690712E-13</v>
      </c>
      <c r="AA556" s="21">
        <v>6.9719519613944767</v>
      </c>
      <c r="AB556" s="21">
        <v>83.709307630052692</v>
      </c>
      <c r="AC556" s="21">
        <v>179.42435705121949</v>
      </c>
      <c r="AD556" s="21">
        <v>255.21732544902159</v>
      </c>
      <c r="AE556" s="21">
        <v>314.13230534391909</v>
      </c>
      <c r="AF556" s="21">
        <v>358.99202395409066</v>
      </c>
      <c r="AG556" s="21">
        <v>395.46519204180822</v>
      </c>
      <c r="AH556" s="21">
        <v>425.24157949079409</v>
      </c>
      <c r="AI556" s="21">
        <v>1.0938201298332694E-12</v>
      </c>
      <c r="AJ556" s="21">
        <v>45.743068159526388</v>
      </c>
      <c r="AK556" s="21">
        <v>321.08243996255237</v>
      </c>
      <c r="AL556" s="21">
        <v>589.33615415547627</v>
      </c>
      <c r="AM556" s="21">
        <v>756.06953194202538</v>
      </c>
      <c r="AN556" s="21">
        <v>848.65202435728952</v>
      </c>
      <c r="AO556" s="21">
        <v>891.20083943041232</v>
      </c>
      <c r="AP556" s="21">
        <v>903.55383947039581</v>
      </c>
      <c r="AQ556" s="21">
        <v>895.64436668879216</v>
      </c>
    </row>
    <row r="557" spans="1:43" x14ac:dyDescent="0.25">
      <c r="A557" s="17" t="s">
        <v>254</v>
      </c>
      <c r="B557" s="8" t="s">
        <v>40</v>
      </c>
      <c r="C557" s="8" t="s">
        <v>74</v>
      </c>
      <c r="E557" s="8" t="str">
        <f t="shared" si="72"/>
        <v>FiFi-content.fifi</v>
      </c>
      <c r="F557" s="21">
        <f t="shared" si="77"/>
        <v>243335.124867429</v>
      </c>
      <c r="G557" s="19">
        <f t="shared" si="77"/>
        <v>7.9500102667883148</v>
      </c>
      <c r="H557" s="18">
        <f t="shared" si="73"/>
        <v>1.6312326832536614E-3</v>
      </c>
      <c r="I557" s="6">
        <f t="shared" si="73"/>
        <v>1</v>
      </c>
      <c r="J557" s="6">
        <f t="shared" si="76"/>
        <v>2732.6454960550273</v>
      </c>
      <c r="K557" s="18">
        <f t="shared" si="76"/>
        <v>0.15</v>
      </c>
      <c r="L557" s="35">
        <f>Data!BU29</f>
        <v>1</v>
      </c>
      <c r="Q557" s="21">
        <v>0</v>
      </c>
      <c r="R557" s="21">
        <v>0</v>
      </c>
      <c r="S557" s="21">
        <v>0</v>
      </c>
      <c r="T557" s="21">
        <v>0</v>
      </c>
      <c r="U557" s="21">
        <v>0</v>
      </c>
      <c r="V557" s="21">
        <v>41.792353868469704</v>
      </c>
      <c r="W557" s="21">
        <v>293.57039369439184</v>
      </c>
      <c r="X557" s="21">
        <v>520.51782415117805</v>
      </c>
      <c r="Y557" s="21">
        <v>723.79146234500854</v>
      </c>
      <c r="Z557" s="21">
        <v>0</v>
      </c>
      <c r="AA557" s="21">
        <v>0.55507539674586315</v>
      </c>
      <c r="AB557" s="21">
        <v>6.9762571193813327</v>
      </c>
      <c r="AC557" s="21">
        <v>15.931071443395027</v>
      </c>
      <c r="AD557" s="21">
        <v>23.977882299478072</v>
      </c>
      <c r="AE557" s="21">
        <v>36.545249532218016</v>
      </c>
      <c r="AF557" s="21">
        <v>73.567573145114409</v>
      </c>
      <c r="AG557" s="21">
        <v>103.66831133105039</v>
      </c>
      <c r="AH557" s="21">
        <v>128.24244290505575</v>
      </c>
      <c r="AI557" s="21">
        <v>0</v>
      </c>
      <c r="AJ557" s="21">
        <v>4.4128551029712089</v>
      </c>
      <c r="AK557" s="21">
        <v>55.461315722836666</v>
      </c>
      <c r="AL557" s="21">
        <v>126.65218153592859</v>
      </c>
      <c r="AM557" s="21">
        <v>190.62441045669246</v>
      </c>
      <c r="AN557" s="21">
        <v>248.74275511500434</v>
      </c>
      <c r="AO557" s="21">
        <v>291.29256811196802</v>
      </c>
      <c r="AP557" s="21">
        <v>303.64631527127983</v>
      </c>
      <c r="AQ557" s="21">
        <v>295.73727538819878</v>
      </c>
    </row>
    <row r="558" spans="1:43" x14ac:dyDescent="0.25">
      <c r="A558" s="17" t="s">
        <v>255</v>
      </c>
      <c r="B558" s="8" t="s">
        <v>40</v>
      </c>
      <c r="C558" s="8" t="s">
        <v>74</v>
      </c>
      <c r="E558" s="8" t="str">
        <f t="shared" si="72"/>
        <v>FiFi-content.fifi</v>
      </c>
      <c r="F558" s="21">
        <f t="shared" si="77"/>
        <v>393041.42493798002</v>
      </c>
      <c r="G558" s="19">
        <f t="shared" si="77"/>
        <v>6.7206571007122111</v>
      </c>
      <c r="H558" s="18">
        <f t="shared" si="73"/>
        <v>1.6312326832536614E-3</v>
      </c>
      <c r="I558" s="6">
        <f t="shared" si="73"/>
        <v>1</v>
      </c>
      <c r="J558" s="6">
        <f t="shared" si="76"/>
        <v>2732.6454960550273</v>
      </c>
      <c r="K558" s="18">
        <f t="shared" si="76"/>
        <v>0.15</v>
      </c>
      <c r="L558" s="35">
        <f>Data!BU30</f>
        <v>1</v>
      </c>
      <c r="Q558" s="21">
        <v>0</v>
      </c>
      <c r="R558" s="21">
        <v>0</v>
      </c>
      <c r="S558" s="21">
        <v>0</v>
      </c>
      <c r="T558" s="21">
        <v>363.62749435892289</v>
      </c>
      <c r="U558" s="21">
        <v>743.75467726034356</v>
      </c>
      <c r="V558" s="21">
        <v>1075.5386566899697</v>
      </c>
      <c r="W558" s="21">
        <v>1327.3152364061525</v>
      </c>
      <c r="X558" s="21">
        <v>1554.2631112133158</v>
      </c>
      <c r="Y558" s="21">
        <v>1757.5359570383175</v>
      </c>
      <c r="Z558" s="21">
        <v>0</v>
      </c>
      <c r="AA558" s="21">
        <v>0.13456589853100162</v>
      </c>
      <c r="AB558" s="21">
        <v>1.7029994225271123</v>
      </c>
      <c r="AC558" s="21">
        <v>83.320726476233688</v>
      </c>
      <c r="AD558" s="21">
        <v>157.31337866941075</v>
      </c>
      <c r="AE558" s="21">
        <v>214.82882573259809</v>
      </c>
      <c r="AF558" s="21">
        <v>258.62305508641731</v>
      </c>
      <c r="AG558" s="21">
        <v>294.22984225155875</v>
      </c>
      <c r="AH558" s="21">
        <v>323.29897419262528</v>
      </c>
      <c r="AI558" s="21">
        <v>0</v>
      </c>
      <c r="AJ558" s="21">
        <v>0.90437126147609492</v>
      </c>
      <c r="AK558" s="21">
        <v>11.445275161515632</v>
      </c>
      <c r="AL558" s="21">
        <v>196.34253767007698</v>
      </c>
      <c r="AM558" s="21">
        <v>313.49459813126066</v>
      </c>
      <c r="AN558" s="21">
        <v>368.25221640748168</v>
      </c>
      <c r="AO558" s="21">
        <v>410.80163516826315</v>
      </c>
      <c r="AP558" s="21">
        <v>423.15476735605625</v>
      </c>
      <c r="AQ558" s="21">
        <v>415.24558952232337</v>
      </c>
    </row>
    <row r="559" spans="1:43" x14ac:dyDescent="0.25">
      <c r="A559" s="17" t="s">
        <v>256</v>
      </c>
      <c r="B559" s="8" t="s">
        <v>40</v>
      </c>
      <c r="C559" s="8" t="s">
        <v>74</v>
      </c>
      <c r="E559" s="8" t="str">
        <f t="shared" si="72"/>
        <v>FiFi-content.fifi</v>
      </c>
      <c r="F559" s="21">
        <f t="shared" si="77"/>
        <v>330046.27460601699</v>
      </c>
      <c r="G559" s="19">
        <f t="shared" si="77"/>
        <v>6.9582860389366274</v>
      </c>
      <c r="H559" s="18">
        <f t="shared" si="73"/>
        <v>1.6312326832536614E-3</v>
      </c>
      <c r="I559" s="6">
        <f t="shared" si="73"/>
        <v>1</v>
      </c>
      <c r="J559" s="6">
        <f t="shared" si="76"/>
        <v>2732.6454960550273</v>
      </c>
      <c r="K559" s="18">
        <f t="shared" si="76"/>
        <v>0.15</v>
      </c>
      <c r="L559" s="35">
        <f>Data!BU31</f>
        <v>1</v>
      </c>
      <c r="Q559" s="21">
        <v>0</v>
      </c>
      <c r="R559" s="21">
        <v>0</v>
      </c>
      <c r="S559" s="21">
        <v>0</v>
      </c>
      <c r="T559" s="21">
        <v>0</v>
      </c>
      <c r="U559" s="21">
        <v>271.50587054904997</v>
      </c>
      <c r="V559" s="21">
        <v>565.4641954777486</v>
      </c>
      <c r="W559" s="21">
        <v>817.24149564602544</v>
      </c>
      <c r="X559" s="21">
        <v>1044.1891512003813</v>
      </c>
      <c r="Y559" s="21">
        <v>1247.4623879985861</v>
      </c>
      <c r="Z559" s="21">
        <v>0</v>
      </c>
      <c r="AA559" s="21">
        <v>1.6951242111638565E-2</v>
      </c>
      <c r="AB559" s="21">
        <v>0.21474994646761564</v>
      </c>
      <c r="AC559" s="21">
        <v>11.125850229428744</v>
      </c>
      <c r="AD559" s="21">
        <v>71.076218967439274</v>
      </c>
      <c r="AE559" s="21">
        <v>126.62743116557181</v>
      </c>
      <c r="AF559" s="21">
        <v>168.92618546903446</v>
      </c>
      <c r="AG559" s="21">
        <v>203.3169941116879</v>
      </c>
      <c r="AH559" s="21">
        <v>231.39346076458179</v>
      </c>
      <c r="AI559" s="21">
        <v>0</v>
      </c>
      <c r="AJ559" s="21">
        <v>0.11795159132804926</v>
      </c>
      <c r="AK559" s="21">
        <v>1.494291554367998</v>
      </c>
      <c r="AL559" s="21">
        <v>77.416848322733898</v>
      </c>
      <c r="AM559" s="21">
        <v>223.0627915924855</v>
      </c>
      <c r="AN559" s="21">
        <v>315.64569094805847</v>
      </c>
      <c r="AO559" s="21">
        <v>358.1952223139765</v>
      </c>
      <c r="AP559" s="21">
        <v>370.54865040553727</v>
      </c>
      <c r="AQ559" s="21">
        <v>362.63949954083364</v>
      </c>
    </row>
    <row r="560" spans="1:43" x14ac:dyDescent="0.25">
      <c r="A560" s="17" t="s">
        <v>257</v>
      </c>
      <c r="B560" s="8" t="s">
        <v>40</v>
      </c>
      <c r="C560" s="8" t="s">
        <v>74</v>
      </c>
      <c r="E560" s="8" t="str">
        <f t="shared" si="72"/>
        <v>FiFi-content.fifi</v>
      </c>
      <c r="F560" s="21">
        <f t="shared" si="77"/>
        <v>229113.786208976</v>
      </c>
      <c r="G560" s="19">
        <f t="shared" si="77"/>
        <v>8.3126244248613048</v>
      </c>
      <c r="H560" s="18">
        <f t="shared" si="73"/>
        <v>1.6312326832536614E-3</v>
      </c>
      <c r="I560" s="6">
        <f t="shared" si="73"/>
        <v>1</v>
      </c>
      <c r="J560" s="6">
        <f t="shared" si="76"/>
        <v>2732.6454960550273</v>
      </c>
      <c r="K560" s="18">
        <f t="shared" si="76"/>
        <v>0.15</v>
      </c>
      <c r="L560" s="35">
        <f>Data!BU32</f>
        <v>1</v>
      </c>
      <c r="Q560" s="21">
        <v>0</v>
      </c>
      <c r="R560" s="21">
        <v>0</v>
      </c>
      <c r="S560" s="21">
        <v>0</v>
      </c>
      <c r="T560" s="21">
        <v>0</v>
      </c>
      <c r="U560" s="21">
        <v>0</v>
      </c>
      <c r="V560" s="21">
        <v>111.34497963452625</v>
      </c>
      <c r="W560" s="21">
        <v>363.12292122119379</v>
      </c>
      <c r="X560" s="21">
        <v>590.07038157480804</v>
      </c>
      <c r="Y560" s="21">
        <v>793.34396645639674</v>
      </c>
      <c r="Z560" s="21">
        <v>0</v>
      </c>
      <c r="AA560" s="21">
        <v>1.7651230437552266E-3</v>
      </c>
      <c r="AB560" s="21">
        <v>2.2365280316201077E-2</v>
      </c>
      <c r="AC560" s="21">
        <v>1.168819406153665</v>
      </c>
      <c r="AD560" s="21">
        <v>7.853629503751506</v>
      </c>
      <c r="AE560" s="21">
        <v>29.067906147357281</v>
      </c>
      <c r="AF560" s="21">
        <v>64.475249335355016</v>
      </c>
      <c r="AG560" s="21">
        <v>93.262931051818029</v>
      </c>
      <c r="AH560" s="21">
        <v>116.76509294124162</v>
      </c>
      <c r="AI560" s="21">
        <v>0</v>
      </c>
      <c r="AJ560" s="21">
        <v>1.4672804926405226E-2</v>
      </c>
      <c r="AK560" s="21">
        <v>0.18591417542532282</v>
      </c>
      <c r="AL560" s="21">
        <v>9.7159567438448402</v>
      </c>
      <c r="AM560" s="21">
        <v>65.284272436696128</v>
      </c>
      <c r="AN560" s="21">
        <v>130.28560698557195</v>
      </c>
      <c r="AO560" s="21">
        <v>172.83561120290085</v>
      </c>
      <c r="AP560" s="21">
        <v>185.18933702069023</v>
      </c>
      <c r="AQ560" s="21">
        <v>177.28039709816869</v>
      </c>
    </row>
    <row r="561" spans="1:43" x14ac:dyDescent="0.25">
      <c r="A561" s="17" t="s">
        <v>258</v>
      </c>
      <c r="B561" s="8" t="s">
        <v>40</v>
      </c>
      <c r="C561" s="8" t="s">
        <v>74</v>
      </c>
      <c r="E561" s="8" t="str">
        <f t="shared" si="72"/>
        <v>FiFi-content.fifi</v>
      </c>
      <c r="F561" s="21">
        <f t="shared" si="77"/>
        <v>575747.91897149396</v>
      </c>
      <c r="G561" s="19">
        <f t="shared" si="77"/>
        <v>5.8386874031403826</v>
      </c>
      <c r="H561" s="18">
        <f t="shared" si="73"/>
        <v>1.6312326832536614E-3</v>
      </c>
      <c r="I561" s="6">
        <f t="shared" si="73"/>
        <v>1</v>
      </c>
      <c r="J561" s="6">
        <f t="shared" si="76"/>
        <v>2732.6454960550273</v>
      </c>
      <c r="K561" s="18">
        <f t="shared" si="76"/>
        <v>0.15</v>
      </c>
      <c r="L561" s="35">
        <f>Data!BU33</f>
        <v>1</v>
      </c>
      <c r="Q561" s="21">
        <v>0</v>
      </c>
      <c r="R561" s="21">
        <v>153.31778080589254</v>
      </c>
      <c r="S561" s="21">
        <v>615.94818931305917</v>
      </c>
      <c r="T561" s="21">
        <v>1037.9108316671245</v>
      </c>
      <c r="U561" s="21">
        <v>1419.3661687090871</v>
      </c>
      <c r="V561" s="21">
        <v>1740.7184423504334</v>
      </c>
      <c r="W561" s="21">
        <v>1992.4940825367908</v>
      </c>
      <c r="X561" s="21">
        <v>2219.4422432679648</v>
      </c>
      <c r="Y561" s="21">
        <v>2422.7145792311885</v>
      </c>
      <c r="Z561" s="21">
        <v>0</v>
      </c>
      <c r="AA561" s="21">
        <v>51.243236609577181</v>
      </c>
      <c r="AB561" s="21">
        <v>189.53866389635377</v>
      </c>
      <c r="AC561" s="21">
        <v>297.09619224569627</v>
      </c>
      <c r="AD561" s="21">
        <v>382.26570999099829</v>
      </c>
      <c r="AE561" s="21">
        <v>448.46932979998923</v>
      </c>
      <c r="AF561" s="21">
        <v>498.87870146110981</v>
      </c>
      <c r="AG561" s="21">
        <v>539.86409054264686</v>
      </c>
      <c r="AH561" s="21">
        <v>573.32417060639057</v>
      </c>
      <c r="AI561" s="21">
        <v>0</v>
      </c>
      <c r="AJ561" s="21">
        <v>145.87545928258783</v>
      </c>
      <c r="AK561" s="21">
        <v>490.70881998664049</v>
      </c>
      <c r="AL561" s="21">
        <v>696.74096351879575</v>
      </c>
      <c r="AM561" s="21">
        <v>812.56381686786926</v>
      </c>
      <c r="AN561" s="21">
        <v>877.75378424757332</v>
      </c>
      <c r="AO561" s="21">
        <v>920.30270737922274</v>
      </c>
      <c r="AP561" s="21">
        <v>932.65542159122651</v>
      </c>
      <c r="AQ561" s="21">
        <v>924.74603360425181</v>
      </c>
    </row>
    <row r="562" spans="1:43" x14ac:dyDescent="0.25">
      <c r="A562" s="17" t="s">
        <v>259</v>
      </c>
      <c r="B562" s="8" t="s">
        <v>40</v>
      </c>
      <c r="C562" s="8" t="s">
        <v>74</v>
      </c>
      <c r="E562" s="8" t="str">
        <f t="shared" si="72"/>
        <v>FiFi-content.fifi</v>
      </c>
      <c r="F562" s="21">
        <f t="shared" si="77"/>
        <v>336725.53496230103</v>
      </c>
      <c r="G562" s="19">
        <f t="shared" si="77"/>
        <v>7.1135985788344387</v>
      </c>
      <c r="H562" s="18">
        <f t="shared" si="73"/>
        <v>1.6312326832536614E-3</v>
      </c>
      <c r="I562" s="6">
        <f t="shared" si="73"/>
        <v>1</v>
      </c>
      <c r="J562" s="6">
        <f t="shared" si="76"/>
        <v>2732.6454960550273</v>
      </c>
      <c r="K562" s="18">
        <f t="shared" si="76"/>
        <v>0.15</v>
      </c>
      <c r="L562" s="35">
        <f>Data!BU34</f>
        <v>1</v>
      </c>
      <c r="Q562" s="21">
        <v>0</v>
      </c>
      <c r="R562" s="21">
        <v>0</v>
      </c>
      <c r="S562" s="21">
        <v>0</v>
      </c>
      <c r="T562" s="21">
        <v>0</v>
      </c>
      <c r="U562" s="21">
        <v>287.76275899319273</v>
      </c>
      <c r="V562" s="21">
        <v>581.72111250996227</v>
      </c>
      <c r="W562" s="21">
        <v>833.49838971623888</v>
      </c>
      <c r="X562" s="21">
        <v>1060.4460522585443</v>
      </c>
      <c r="Y562" s="21">
        <v>1263.7192765957864</v>
      </c>
      <c r="Z562" s="21">
        <v>0</v>
      </c>
      <c r="AA562" s="21">
        <v>4.6033257445789033</v>
      </c>
      <c r="AB562" s="21">
        <v>18.261646738980808</v>
      </c>
      <c r="AC562" s="21">
        <v>30.455725455399872</v>
      </c>
      <c r="AD562" s="21">
        <v>92.174545954360966</v>
      </c>
      <c r="AE562" s="21">
        <v>146.51291385265131</v>
      </c>
      <c r="AF562" s="21">
        <v>187.88811623185018</v>
      </c>
      <c r="AG562" s="21">
        <v>221.52806061829591</v>
      </c>
      <c r="AH562" s="21">
        <v>248.99151079724237</v>
      </c>
      <c r="AI562" s="21">
        <v>0</v>
      </c>
      <c r="AJ562" s="21">
        <v>32.746211474548467</v>
      </c>
      <c r="AK562" s="21">
        <v>129.90602428959045</v>
      </c>
      <c r="AL562" s="21">
        <v>216.64980531690438</v>
      </c>
      <c r="AM562" s="21">
        <v>367.92996011245918</v>
      </c>
      <c r="AN562" s="21">
        <v>460.51294325315075</v>
      </c>
      <c r="AO562" s="21">
        <v>503.06224689053045</v>
      </c>
      <c r="AP562" s="21">
        <v>515.41564492771499</v>
      </c>
      <c r="AQ562" s="21">
        <v>507.50638075331699</v>
      </c>
    </row>
    <row r="563" spans="1:43" x14ac:dyDescent="0.25">
      <c r="A563" s="17" t="s">
        <v>260</v>
      </c>
      <c r="B563" s="8" t="s">
        <v>40</v>
      </c>
      <c r="C563" s="8" t="s">
        <v>74</v>
      </c>
      <c r="E563" s="8" t="str">
        <f t="shared" si="72"/>
        <v>FiFi-content.fifi</v>
      </c>
      <c r="F563" s="21">
        <f t="shared" si="77"/>
        <v>229185.51881171801</v>
      </c>
      <c r="G563" s="19">
        <f t="shared" si="77"/>
        <v>8.3136684020358853</v>
      </c>
      <c r="H563" s="18">
        <f t="shared" si="73"/>
        <v>1.6312326832536614E-3</v>
      </c>
      <c r="I563" s="6">
        <f t="shared" si="73"/>
        <v>1</v>
      </c>
      <c r="J563" s="6">
        <f t="shared" ref="J563:K578" si="78">J562</f>
        <v>2732.6454960550273</v>
      </c>
      <c r="K563" s="18">
        <f t="shared" si="78"/>
        <v>0.15</v>
      </c>
      <c r="L563" s="35">
        <f>Data!BU35</f>
        <v>1</v>
      </c>
      <c r="Q563" s="21">
        <v>0</v>
      </c>
      <c r="R563" s="21">
        <v>0</v>
      </c>
      <c r="S563" s="21">
        <v>0</v>
      </c>
      <c r="T563" s="21">
        <v>0</v>
      </c>
      <c r="U563" s="21">
        <v>0</v>
      </c>
      <c r="V563" s="21">
        <v>95.282545834960388</v>
      </c>
      <c r="W563" s="21">
        <v>347.06051010893123</v>
      </c>
      <c r="X563" s="21">
        <v>574.00796355819341</v>
      </c>
      <c r="Y563" s="21">
        <v>777.28156075167317</v>
      </c>
      <c r="Z563" s="21">
        <v>0</v>
      </c>
      <c r="AA563" s="21">
        <v>0.47165693124044633</v>
      </c>
      <c r="AB563" s="21">
        <v>1.8913109225153435</v>
      </c>
      <c r="AC563" s="21">
        <v>3.1852428985775916</v>
      </c>
      <c r="AD563" s="21">
        <v>10.160667177926268</v>
      </c>
      <c r="AE563" s="21">
        <v>29.228201353463916</v>
      </c>
      <c r="AF563" s="21">
        <v>64.631098000235568</v>
      </c>
      <c r="AG563" s="21">
        <v>93.415164715302552</v>
      </c>
      <c r="AH563" s="21">
        <v>116.91437519634606</v>
      </c>
      <c r="AI563" s="21">
        <v>0</v>
      </c>
      <c r="AJ563" s="21">
        <v>3.9211993258549107</v>
      </c>
      <c r="AK563" s="21">
        <v>15.723731854941152</v>
      </c>
      <c r="AL563" s="21">
        <v>26.481053238713717</v>
      </c>
      <c r="AM563" s="21">
        <v>84.472417660728738</v>
      </c>
      <c r="AN563" s="21">
        <v>147.71102820567506</v>
      </c>
      <c r="AO563" s="21">
        <v>190.26100712451193</v>
      </c>
      <c r="AP563" s="21">
        <v>202.61473960639489</v>
      </c>
      <c r="AQ563" s="21">
        <v>194.70578606195704</v>
      </c>
    </row>
    <row r="564" spans="1:43" x14ac:dyDescent="0.25">
      <c r="A564" s="17" t="s">
        <v>261</v>
      </c>
      <c r="B564" s="8" t="s">
        <v>40</v>
      </c>
      <c r="C564" s="8" t="s">
        <v>74</v>
      </c>
      <c r="E564" s="8" t="str">
        <f t="shared" si="72"/>
        <v>FiFi-content.fifi</v>
      </c>
      <c r="F564" s="21">
        <f t="shared" ref="F564:G579" si="79">F498</f>
        <v>214943.993567217</v>
      </c>
      <c r="G564" s="19">
        <f t="shared" si="79"/>
        <v>8.3132960896176691</v>
      </c>
      <c r="H564" s="18">
        <f t="shared" si="73"/>
        <v>1.6312326832536614E-3</v>
      </c>
      <c r="I564" s="6">
        <f t="shared" si="73"/>
        <v>1</v>
      </c>
      <c r="J564" s="6">
        <f t="shared" si="78"/>
        <v>2732.6454960550273</v>
      </c>
      <c r="K564" s="18">
        <f t="shared" si="78"/>
        <v>0.15</v>
      </c>
      <c r="L564" s="35">
        <f>Data!BU36</f>
        <v>1</v>
      </c>
      <c r="Q564" s="21">
        <v>0</v>
      </c>
      <c r="R564" s="21">
        <v>0</v>
      </c>
      <c r="S564" s="21">
        <v>0</v>
      </c>
      <c r="T564" s="21">
        <v>0</v>
      </c>
      <c r="U564" s="21">
        <v>0</v>
      </c>
      <c r="V564" s="21">
        <v>13.65084293363657</v>
      </c>
      <c r="W564" s="21">
        <v>265.42892250789356</v>
      </c>
      <c r="X564" s="21">
        <v>492.3763408682002</v>
      </c>
      <c r="Y564" s="21">
        <v>695.65000063256093</v>
      </c>
      <c r="Z564" s="21">
        <v>0</v>
      </c>
      <c r="AA564" s="21">
        <v>6.6387849414229899E-2</v>
      </c>
      <c r="AB564" s="21">
        <v>0.26664165759353553</v>
      </c>
      <c r="AC564" s="21">
        <v>0.44972805232303109</v>
      </c>
      <c r="AD564" s="21">
        <v>1.446185581838944</v>
      </c>
      <c r="AE564" s="21">
        <v>5.9813511889416091</v>
      </c>
      <c r="AF564" s="21">
        <v>41.385879333951308</v>
      </c>
      <c r="AG564" s="21">
        <v>70.171239378535333</v>
      </c>
      <c r="AH564" s="21">
        <v>93.671525340491144</v>
      </c>
      <c r="AI564" s="21">
        <v>0</v>
      </c>
      <c r="AJ564" s="21">
        <v>0.55190184893344407</v>
      </c>
      <c r="AK564" s="21">
        <v>2.2166710494015125</v>
      </c>
      <c r="AL564" s="21">
        <v>3.7387224587684251</v>
      </c>
      <c r="AM564" s="21">
        <v>12.022568942363147</v>
      </c>
      <c r="AN564" s="21">
        <v>36.073900516021709</v>
      </c>
      <c r="AO564" s="21">
        <v>78.624146324432616</v>
      </c>
      <c r="AP564" s="21">
        <v>90.977949061003017</v>
      </c>
      <c r="AQ564" s="21">
        <v>83.069124689066598</v>
      </c>
    </row>
    <row r="565" spans="1:43" x14ac:dyDescent="0.25">
      <c r="A565" s="17" t="s">
        <v>278</v>
      </c>
      <c r="B565" s="8" t="s">
        <v>40</v>
      </c>
      <c r="C565" s="8" t="s">
        <v>74</v>
      </c>
      <c r="E565" s="8" t="str">
        <f t="shared" si="72"/>
        <v>FiFi-content.fifi</v>
      </c>
      <c r="F565" s="21">
        <f t="shared" si="79"/>
        <v>205737.99774799301</v>
      </c>
      <c r="G565" s="19">
        <f t="shared" si="79"/>
        <v>8.078181260819024</v>
      </c>
      <c r="H565" s="18">
        <f t="shared" si="73"/>
        <v>1.6312326832536614E-3</v>
      </c>
      <c r="I565" s="6">
        <f t="shared" si="73"/>
        <v>1</v>
      </c>
      <c r="J565" s="6">
        <f t="shared" si="78"/>
        <v>2732.6454960550273</v>
      </c>
      <c r="K565" s="18">
        <f t="shared" si="78"/>
        <v>0.15</v>
      </c>
      <c r="L565" s="35">
        <f>Data!BU37</f>
        <v>1</v>
      </c>
      <c r="Q565" s="21">
        <v>0</v>
      </c>
      <c r="R565" s="21">
        <v>0</v>
      </c>
      <c r="S565" s="21">
        <v>0</v>
      </c>
      <c r="T565" s="21">
        <v>0</v>
      </c>
      <c r="U565" s="21">
        <v>0</v>
      </c>
      <c r="V565" s="21">
        <v>0</v>
      </c>
      <c r="W565" s="21">
        <v>93.725997487947438</v>
      </c>
      <c r="X565" s="21">
        <v>320.67334204255633</v>
      </c>
      <c r="Y565" s="21">
        <v>523.94713341777504</v>
      </c>
      <c r="Z565" s="21">
        <v>0</v>
      </c>
      <c r="AA565" s="21">
        <v>9.5324383486021826E-3</v>
      </c>
      <c r="AB565" s="21">
        <v>3.8295598689472084E-2</v>
      </c>
      <c r="AC565" s="21">
        <v>6.4605174058544615E-2</v>
      </c>
      <c r="AD565" s="21">
        <v>0.20800178135765957</v>
      </c>
      <c r="AE565" s="21">
        <v>0.8650682777578933</v>
      </c>
      <c r="AF565" s="21">
        <v>17.368267265018972</v>
      </c>
      <c r="AG565" s="21">
        <v>46.991427858125327</v>
      </c>
      <c r="AH565" s="21">
        <v>71.17571458199204</v>
      </c>
      <c r="AI565" s="21">
        <v>0</v>
      </c>
      <c r="AJ565" s="21">
        <v>7.7004764837590792E-2</v>
      </c>
      <c r="AK565" s="21">
        <v>0.30935878770513892</v>
      </c>
      <c r="AL565" s="21">
        <v>0.52189230643168638</v>
      </c>
      <c r="AM565" s="21">
        <v>1.6802760923804212</v>
      </c>
      <c r="AN565" s="21">
        <v>6.9881783507127997</v>
      </c>
      <c r="AO565" s="21">
        <v>46.578013665225313</v>
      </c>
      <c r="AP565" s="21">
        <v>58.931929900080718</v>
      </c>
      <c r="AQ565" s="21">
        <v>51.023190343876422</v>
      </c>
    </row>
    <row r="566" spans="1:43" x14ac:dyDescent="0.25">
      <c r="A566" s="17" t="s">
        <v>279</v>
      </c>
      <c r="B566" s="8" t="s">
        <v>40</v>
      </c>
      <c r="C566" s="8" t="s">
        <v>74</v>
      </c>
      <c r="E566" s="8" t="str">
        <f t="shared" si="72"/>
        <v>FiFi-content.fifi</v>
      </c>
      <c r="F566" s="21">
        <f t="shared" si="79"/>
        <v>436708.84697628801</v>
      </c>
      <c r="G566" s="19">
        <f t="shared" si="79"/>
        <v>6.0086222354126866</v>
      </c>
      <c r="H566" s="18">
        <f t="shared" si="73"/>
        <v>1.6312326832536614E-3</v>
      </c>
      <c r="I566" s="6">
        <f t="shared" si="73"/>
        <v>1</v>
      </c>
      <c r="J566" s="6">
        <f t="shared" si="78"/>
        <v>2732.6454960550273</v>
      </c>
      <c r="K566" s="18">
        <f t="shared" si="78"/>
        <v>0.15</v>
      </c>
      <c r="L566" s="35">
        <f>Data!BU38</f>
        <v>1</v>
      </c>
      <c r="Q566" s="21">
        <v>0</v>
      </c>
      <c r="R566" s="21">
        <v>0</v>
      </c>
      <c r="S566" s="21">
        <v>0</v>
      </c>
      <c r="T566" s="21">
        <v>362.19760388129794</v>
      </c>
      <c r="U566" s="21">
        <v>750.89931053619159</v>
      </c>
      <c r="V566" s="21">
        <v>1095.9295923554189</v>
      </c>
      <c r="W566" s="21">
        <v>1371.413958475634</v>
      </c>
      <c r="X566" s="21">
        <v>1598.3618522384263</v>
      </c>
      <c r="Y566" s="21">
        <v>1801.6346642616122</v>
      </c>
      <c r="Z566" s="21">
        <v>0</v>
      </c>
      <c r="AA566" s="21">
        <v>3.0351348261822486E-3</v>
      </c>
      <c r="AB566" s="21">
        <v>1.219378873069699E-2</v>
      </c>
      <c r="AC566" s="21">
        <v>88.449383588892985</v>
      </c>
      <c r="AD566" s="21">
        <v>171.21033158603859</v>
      </c>
      <c r="AE566" s="21">
        <v>235.54148186404674</v>
      </c>
      <c r="AF566" s="21">
        <v>284.52542967556622</v>
      </c>
      <c r="AG566" s="21">
        <v>324.3516995350783</v>
      </c>
      <c r="AH566" s="21">
        <v>356.8655904346831</v>
      </c>
      <c r="AI566" s="21">
        <v>0</v>
      </c>
      <c r="AJ566" s="21">
        <v>1.823697860407408E-2</v>
      </c>
      <c r="AK566" s="21">
        <v>7.3267870101190569E-2</v>
      </c>
      <c r="AL566" s="21">
        <v>169.26132905947043</v>
      </c>
      <c r="AM566" s="21">
        <v>277.83889476405886</v>
      </c>
      <c r="AN566" s="21">
        <v>319.35019293494634</v>
      </c>
      <c r="AO566" s="21">
        <v>338.1918648133219</v>
      </c>
      <c r="AP566" s="21">
        <v>350.54498168193982</v>
      </c>
      <c r="AQ566" s="21">
        <v>342.63585747790148</v>
      </c>
    </row>
    <row r="567" spans="1:43" x14ac:dyDescent="0.25">
      <c r="A567" s="17" t="s">
        <v>280</v>
      </c>
      <c r="B567" s="8" t="s">
        <v>40</v>
      </c>
      <c r="C567" s="8" t="s">
        <v>74</v>
      </c>
      <c r="E567" s="8" t="str">
        <f t="shared" si="72"/>
        <v>FiFi-content.fifi</v>
      </c>
      <c r="F567" s="21">
        <f t="shared" si="79"/>
        <v>253284.44575174601</v>
      </c>
      <c r="G567" s="19">
        <f t="shared" si="79"/>
        <v>7.1299227048638949</v>
      </c>
      <c r="H567" s="18">
        <f t="shared" si="73"/>
        <v>1.6312326832536614E-3</v>
      </c>
      <c r="I567" s="6">
        <f t="shared" si="73"/>
        <v>1</v>
      </c>
      <c r="J567" s="6">
        <f t="shared" si="78"/>
        <v>2732.6454960550273</v>
      </c>
      <c r="K567" s="18">
        <f t="shared" si="78"/>
        <v>0.15</v>
      </c>
      <c r="L567" s="35">
        <f>Data!BU39</f>
        <v>1</v>
      </c>
      <c r="Q567" s="21">
        <v>0</v>
      </c>
      <c r="R567" s="21">
        <v>0</v>
      </c>
      <c r="S567" s="21">
        <v>0</v>
      </c>
      <c r="T567" s="21">
        <v>0</v>
      </c>
      <c r="U567" s="21">
        <v>0</v>
      </c>
      <c r="V567" s="21">
        <v>0</v>
      </c>
      <c r="W567" s="21">
        <v>163.16024765073919</v>
      </c>
      <c r="X567" s="21">
        <v>390.10762205133517</v>
      </c>
      <c r="Y567" s="21">
        <v>593.38136020497211</v>
      </c>
      <c r="Z567" s="21">
        <v>0</v>
      </c>
      <c r="AA567" s="21">
        <v>2.6405023835856812E-4</v>
      </c>
      <c r="AB567" s="21">
        <v>1.0608393361112337E-3</v>
      </c>
      <c r="AC567" s="21">
        <v>8.1350746523362929</v>
      </c>
      <c r="AD567" s="21">
        <v>16.689309152691767</v>
      </c>
      <c r="AE567" s="21">
        <v>24.144822993390637</v>
      </c>
      <c r="AF567" s="21">
        <v>52.603034698333666</v>
      </c>
      <c r="AG567" s="21">
        <v>86.165981339872204</v>
      </c>
      <c r="AH567" s="21">
        <v>113.56667162509001</v>
      </c>
      <c r="AI567" s="21">
        <v>0</v>
      </c>
      <c r="AJ567" s="21">
        <v>1.8826577896974782E-3</v>
      </c>
      <c r="AK567" s="21">
        <v>7.5637024687522257E-3</v>
      </c>
      <c r="AL567" s="21">
        <v>58.00245346945529</v>
      </c>
      <c r="AM567" s="21">
        <v>118.99348425626985</v>
      </c>
      <c r="AN567" s="21">
        <v>172.15072166549572</v>
      </c>
      <c r="AO567" s="21">
        <v>211.8953237896533</v>
      </c>
      <c r="AP567" s="21">
        <v>224.24916469069842</v>
      </c>
      <c r="AQ567" s="21">
        <v>216.3402303305794</v>
      </c>
    </row>
    <row r="568" spans="1:43" x14ac:dyDescent="0.25">
      <c r="A568" s="17" t="s">
        <v>281</v>
      </c>
      <c r="B568" s="8" t="s">
        <v>40</v>
      </c>
      <c r="C568" s="8" t="s">
        <v>74</v>
      </c>
      <c r="E568" s="8" t="str">
        <f t="shared" si="72"/>
        <v>FiFi-content.fifi</v>
      </c>
      <c r="F568" s="21">
        <f t="shared" si="79"/>
        <v>201747.696799417</v>
      </c>
      <c r="G568" s="19">
        <f t="shared" si="79"/>
        <v>8.2743415496816937</v>
      </c>
      <c r="H568" s="18">
        <f t="shared" si="73"/>
        <v>1.6312326832536614E-3</v>
      </c>
      <c r="I568" s="6">
        <f t="shared" si="73"/>
        <v>1</v>
      </c>
      <c r="J568" s="6">
        <f t="shared" si="78"/>
        <v>2732.6454960550273</v>
      </c>
      <c r="K568" s="18">
        <f t="shared" si="78"/>
        <v>0.15</v>
      </c>
      <c r="L568" s="35">
        <f>Data!BU40</f>
        <v>1</v>
      </c>
      <c r="Q568" s="21">
        <v>0</v>
      </c>
      <c r="R568" s="21">
        <v>0</v>
      </c>
      <c r="S568" s="21">
        <v>0</v>
      </c>
      <c r="T568" s="21">
        <v>0</v>
      </c>
      <c r="U568" s="21">
        <v>0</v>
      </c>
      <c r="V568" s="21">
        <v>0</v>
      </c>
      <c r="W568" s="21">
        <v>101.4321019447447</v>
      </c>
      <c r="X568" s="21">
        <v>328.3794498117864</v>
      </c>
      <c r="Y568" s="21">
        <v>531.65323528025078</v>
      </c>
      <c r="Z568" s="21">
        <v>0</v>
      </c>
      <c r="AA568" s="21">
        <v>3.1548448472744479E-5</v>
      </c>
      <c r="AB568" s="21">
        <v>1.2674808690514347E-4</v>
      </c>
      <c r="AC568" s="21">
        <v>0.98020370382691524</v>
      </c>
      <c r="AD568" s="21">
        <v>2.0291308495971818</v>
      </c>
      <c r="AE568" s="21">
        <v>2.9591401505133446</v>
      </c>
      <c r="AF568" s="21">
        <v>18.403659907353404</v>
      </c>
      <c r="AG568" s="21">
        <v>47.324542244474472</v>
      </c>
      <c r="AH568" s="21">
        <v>70.935489107575009</v>
      </c>
      <c r="AI568" s="21">
        <v>0</v>
      </c>
      <c r="AJ568" s="21">
        <v>2.6104263802602162E-4</v>
      </c>
      <c r="AK568" s="21">
        <v>1.0487569618218948E-3</v>
      </c>
      <c r="AL568" s="21">
        <v>8.1105402337269332</v>
      </c>
      <c r="AM568" s="21">
        <v>16.789721698562879</v>
      </c>
      <c r="AN568" s="21">
        <v>24.484936298723909</v>
      </c>
      <c r="AO568" s="21">
        <v>50.846065892880702</v>
      </c>
      <c r="AP568" s="21">
        <v>63.199976401335277</v>
      </c>
      <c r="AQ568" s="21">
        <v>55.291229589550312</v>
      </c>
    </row>
    <row r="569" spans="1:43" x14ac:dyDescent="0.25">
      <c r="A569" s="17" t="s">
        <v>282</v>
      </c>
      <c r="B569" s="8" t="s">
        <v>40</v>
      </c>
      <c r="C569" s="8" t="s">
        <v>74</v>
      </c>
      <c r="E569" s="8" t="str">
        <f t="shared" si="72"/>
        <v>FiFi-content.fifi</v>
      </c>
      <c r="F569" s="21">
        <f t="shared" si="79"/>
        <v>320149.29401431349</v>
      </c>
      <c r="G569" s="19">
        <f t="shared" si="79"/>
        <v>6.8001837755390948</v>
      </c>
      <c r="H569" s="18">
        <f t="shared" si="73"/>
        <v>1.6312326832536614E-3</v>
      </c>
      <c r="I569" s="6">
        <f t="shared" si="73"/>
        <v>1</v>
      </c>
      <c r="J569" s="6">
        <f t="shared" si="78"/>
        <v>2732.6454960550273</v>
      </c>
      <c r="K569" s="18">
        <f t="shared" si="78"/>
        <v>0.15</v>
      </c>
      <c r="L569" s="35">
        <f>Data!BU41</f>
        <v>1</v>
      </c>
      <c r="Q569" s="21">
        <v>0</v>
      </c>
      <c r="R569" s="21">
        <v>0</v>
      </c>
      <c r="S569" s="21">
        <v>0</v>
      </c>
      <c r="T569" s="21">
        <v>0</v>
      </c>
      <c r="U569" s="21">
        <v>238.36158485163656</v>
      </c>
      <c r="V569" s="21">
        <v>583.02758018574298</v>
      </c>
      <c r="W569" s="21">
        <v>859.35065673539555</v>
      </c>
      <c r="X569" s="21">
        <v>1086.2983303901767</v>
      </c>
      <c r="Y569" s="21">
        <v>1289.5715349115712</v>
      </c>
      <c r="Z569" s="21">
        <v>0</v>
      </c>
      <c r="AA569" s="21">
        <v>7.5095385011737371E-6</v>
      </c>
      <c r="AB569" s="21">
        <v>3.0170096975790839E-5</v>
      </c>
      <c r="AC569" s="21">
        <v>0.23361567211365908</v>
      </c>
      <c r="AD569" s="21">
        <v>44.067056522450244</v>
      </c>
      <c r="AE569" s="21">
        <v>100.90979702265865</v>
      </c>
      <c r="AF569" s="21">
        <v>144.19203163895321</v>
      </c>
      <c r="AG569" s="21">
        <v>179.38242072417697</v>
      </c>
      <c r="AH569" s="21">
        <v>208.11168039687342</v>
      </c>
      <c r="AI569" s="21">
        <v>0</v>
      </c>
      <c r="AJ569" s="21">
        <v>5.1066241877467818E-5</v>
      </c>
      <c r="AK569" s="21">
        <v>2.0516220396121396E-4</v>
      </c>
      <c r="AL569" s="21">
        <v>1.5886295032189652</v>
      </c>
      <c r="AM569" s="21">
        <v>61.302497948093787</v>
      </c>
      <c r="AN569" s="21">
        <v>103.17758432068354</v>
      </c>
      <c r="AO569" s="21">
        <v>121.18165737783386</v>
      </c>
      <c r="AP569" s="21">
        <v>133.5350966352994</v>
      </c>
      <c r="AQ569" s="21">
        <v>125.62613762342471</v>
      </c>
    </row>
    <row r="570" spans="1:43" x14ac:dyDescent="0.25">
      <c r="A570" s="17" t="s">
        <v>283</v>
      </c>
      <c r="B570" s="8" t="s">
        <v>40</v>
      </c>
      <c r="C570" s="8" t="s">
        <v>74</v>
      </c>
      <c r="E570" s="8" t="str">
        <f t="shared" si="72"/>
        <v>FiFi-content.fifi</v>
      </c>
      <c r="F570" s="21">
        <f t="shared" si="79"/>
        <v>391341.29065537348</v>
      </c>
      <c r="G570" s="19">
        <f t="shared" si="79"/>
        <v>6.2266027992457467</v>
      </c>
      <c r="H570" s="18">
        <f t="shared" si="73"/>
        <v>1.6312326832536614E-3</v>
      </c>
      <c r="I570" s="6">
        <f t="shared" si="73"/>
        <v>1</v>
      </c>
      <c r="J570" s="6">
        <f t="shared" si="78"/>
        <v>2732.6454960550273</v>
      </c>
      <c r="K570" s="18">
        <f t="shared" si="78"/>
        <v>0.15</v>
      </c>
      <c r="L570" s="35">
        <f>Data!BU42</f>
        <v>1</v>
      </c>
      <c r="Q570" s="21">
        <v>0</v>
      </c>
      <c r="R570" s="21">
        <v>0</v>
      </c>
      <c r="S570" s="21">
        <v>0</v>
      </c>
      <c r="T570" s="21">
        <v>159.73595169978125</v>
      </c>
      <c r="U570" s="21">
        <v>512.66183310621682</v>
      </c>
      <c r="V570" s="21">
        <v>806.62058211260887</v>
      </c>
      <c r="W570" s="21">
        <v>1058.3975416607666</v>
      </c>
      <c r="X570" s="21">
        <v>1285.3453008749188</v>
      </c>
      <c r="Y570" s="21">
        <v>1488.61835282622</v>
      </c>
      <c r="Z570" s="21">
        <v>0</v>
      </c>
      <c r="AA570" s="21">
        <v>1.3769165874581748E-6</v>
      </c>
      <c r="AB570" s="21">
        <v>5.5318589749970602E-6</v>
      </c>
      <c r="AC570" s="21">
        <v>36.286363177878201</v>
      </c>
      <c r="AD570" s="21">
        <v>116.15007246451459</v>
      </c>
      <c r="AE570" s="21">
        <v>178.22908968212715</v>
      </c>
      <c r="AF570" s="21">
        <v>225.49828097764666</v>
      </c>
      <c r="AG570" s="21">
        <v>263.9303215155212</v>
      </c>
      <c r="AH570" s="21">
        <v>295.30600345414962</v>
      </c>
      <c r="AI570" s="21">
        <v>0</v>
      </c>
      <c r="AJ570" s="21">
        <v>8.5735126777949712E-6</v>
      </c>
      <c r="AK570" s="21">
        <v>3.4444688578749403E-5</v>
      </c>
      <c r="AL570" s="21">
        <v>66.204818838042911</v>
      </c>
      <c r="AM570" s="21">
        <v>210.55853323392603</v>
      </c>
      <c r="AN570" s="21">
        <v>303.14116660914533</v>
      </c>
      <c r="AO570" s="21">
        <v>345.690685899752</v>
      </c>
      <c r="AP570" s="21">
        <v>358.0439778794555</v>
      </c>
      <c r="AQ570" s="21">
        <v>350.13483491546185</v>
      </c>
    </row>
    <row r="571" spans="1:43" x14ac:dyDescent="0.25">
      <c r="A571" s="17" t="s">
        <v>284</v>
      </c>
      <c r="B571" s="8" t="s">
        <v>40</v>
      </c>
      <c r="C571" s="8" t="s">
        <v>74</v>
      </c>
      <c r="E571" s="8" t="str">
        <f t="shared" si="72"/>
        <v>FiFi-content.fifi</v>
      </c>
      <c r="F571" s="21">
        <f t="shared" si="79"/>
        <v>230648.18602876749</v>
      </c>
      <c r="G571" s="19">
        <f t="shared" si="79"/>
        <v>7.6727442277060725</v>
      </c>
      <c r="H571" s="18">
        <f t="shared" si="73"/>
        <v>1.6312326832536614E-3</v>
      </c>
      <c r="I571" s="6">
        <f t="shared" si="73"/>
        <v>1</v>
      </c>
      <c r="J571" s="6">
        <f t="shared" si="78"/>
        <v>2732.6454960550273</v>
      </c>
      <c r="K571" s="18">
        <f t="shared" si="78"/>
        <v>0.15</v>
      </c>
      <c r="L571" s="35">
        <f>Data!BU43</f>
        <v>1</v>
      </c>
      <c r="Q571" s="21">
        <v>0</v>
      </c>
      <c r="R571" s="21">
        <v>0</v>
      </c>
      <c r="S571" s="21">
        <v>0</v>
      </c>
      <c r="T571" s="21">
        <v>0</v>
      </c>
      <c r="U571" s="21">
        <v>0</v>
      </c>
      <c r="V571" s="21">
        <v>0</v>
      </c>
      <c r="W571" s="21">
        <v>138.18925673869802</v>
      </c>
      <c r="X571" s="21">
        <v>365.13662040563059</v>
      </c>
      <c r="Y571" s="21">
        <v>568.4103776996144</v>
      </c>
      <c r="Z571" s="21">
        <v>0</v>
      </c>
      <c r="AA571" s="21">
        <v>1.2172879024795587E-7</v>
      </c>
      <c r="AB571" s="21">
        <v>4.8905392621032395E-7</v>
      </c>
      <c r="AC571" s="21">
        <v>3.288290414133018</v>
      </c>
      <c r="AD571" s="21">
        <v>11.165035535670903</v>
      </c>
      <c r="AE571" s="21">
        <v>18.030069636583978</v>
      </c>
      <c r="AF571" s="21">
        <v>41.186623409679797</v>
      </c>
      <c r="AG571" s="21">
        <v>72.37510295358318</v>
      </c>
      <c r="AH571" s="21">
        <v>97.837292030051941</v>
      </c>
      <c r="AI571" s="21">
        <v>0</v>
      </c>
      <c r="AJ571" s="21">
        <v>9.339938727206465E-7</v>
      </c>
      <c r="AK571" s="21">
        <v>3.7523856893672544E-6</v>
      </c>
      <c r="AL571" s="21">
        <v>25.230211294060325</v>
      </c>
      <c r="AM571" s="21">
        <v>85.666461958452103</v>
      </c>
      <c r="AN571" s="21">
        <v>138.34011272923823</v>
      </c>
      <c r="AO571" s="21">
        <v>177.82517028662642</v>
      </c>
      <c r="AP571" s="21">
        <v>190.17903301110749</v>
      </c>
      <c r="AQ571" s="21">
        <v>182.27013997835991</v>
      </c>
    </row>
    <row r="572" spans="1:43" x14ac:dyDescent="0.25">
      <c r="A572" s="17" t="s">
        <v>285</v>
      </c>
      <c r="B572" s="8" t="s">
        <v>40</v>
      </c>
      <c r="C572" s="8" t="s">
        <v>74</v>
      </c>
      <c r="E572" s="8" t="str">
        <f t="shared" si="72"/>
        <v>FiFi-content.fifi</v>
      </c>
      <c r="F572" s="21">
        <f t="shared" si="79"/>
        <v>255011.21194764899</v>
      </c>
      <c r="G572" s="19">
        <f t="shared" si="79"/>
        <v>7.3396787033818205</v>
      </c>
      <c r="H572" s="18">
        <f t="shared" si="73"/>
        <v>1.6312326832536614E-3</v>
      </c>
      <c r="I572" s="6">
        <f t="shared" si="73"/>
        <v>1</v>
      </c>
      <c r="J572" s="6">
        <f t="shared" si="78"/>
        <v>2732.6454960550273</v>
      </c>
      <c r="K572" s="18">
        <f t="shared" si="78"/>
        <v>0.15</v>
      </c>
      <c r="L572" s="35">
        <f>Data!BU44</f>
        <v>1</v>
      </c>
      <c r="Q572" s="21">
        <v>0</v>
      </c>
      <c r="R572" s="21">
        <v>0</v>
      </c>
      <c r="S572" s="21">
        <v>0</v>
      </c>
      <c r="T572" s="21">
        <v>0</v>
      </c>
      <c r="U572" s="21">
        <v>0</v>
      </c>
      <c r="V572" s="21">
        <v>153.60050157413443</v>
      </c>
      <c r="W572" s="21">
        <v>422.416709794697</v>
      </c>
      <c r="X572" s="21">
        <v>649.3641956354686</v>
      </c>
      <c r="Y572" s="21">
        <v>852.63773506817301</v>
      </c>
      <c r="Z572" s="21">
        <v>0</v>
      </c>
      <c r="AA572" s="21">
        <v>2.0188034827871983E-8</v>
      </c>
      <c r="AB572" s="21">
        <v>8.1106781245757146E-8</v>
      </c>
      <c r="AC572" s="21">
        <v>0.54738078124810929</v>
      </c>
      <c r="AD572" s="21">
        <v>1.8754469086497294</v>
      </c>
      <c r="AE572" s="21">
        <v>25.623224001599098</v>
      </c>
      <c r="AF572" s="21">
        <v>65.724168638825574</v>
      </c>
      <c r="AG572" s="21">
        <v>98.32793855419736</v>
      </c>
      <c r="AH572" s="21">
        <v>124.94554741661156</v>
      </c>
      <c r="AI572" s="21">
        <v>0</v>
      </c>
      <c r="AJ572" s="21">
        <v>1.4817368928926249E-7</v>
      </c>
      <c r="AK572" s="21">
        <v>5.9529771500933177E-7</v>
      </c>
      <c r="AL572" s="21">
        <v>4.0175990627672507</v>
      </c>
      <c r="AM572" s="21">
        <v>13.765177734739689</v>
      </c>
      <c r="AN572" s="21">
        <v>34.465729942384371</v>
      </c>
      <c r="AO572" s="21">
        <v>59.977571061166373</v>
      </c>
      <c r="AP572" s="21">
        <v>72.331280918210041</v>
      </c>
      <c r="AQ572" s="21">
        <v>64.422438387914212</v>
      </c>
    </row>
    <row r="573" spans="1:43" x14ac:dyDescent="0.25">
      <c r="A573" s="17" t="s">
        <v>286</v>
      </c>
      <c r="B573" s="8" t="s">
        <v>40</v>
      </c>
      <c r="C573" s="8" t="s">
        <v>74</v>
      </c>
      <c r="E573" s="8" t="str">
        <f t="shared" si="72"/>
        <v>FiFi-content.fifi</v>
      </c>
      <c r="F573" s="21">
        <f t="shared" si="79"/>
        <v>290283.21400129853</v>
      </c>
      <c r="G573" s="19">
        <f t="shared" si="79"/>
        <v>6.8519846037487664</v>
      </c>
      <c r="H573" s="18">
        <f t="shared" si="73"/>
        <v>1.6312326832536614E-3</v>
      </c>
      <c r="I573" s="6">
        <f t="shared" si="73"/>
        <v>1</v>
      </c>
      <c r="J573" s="6">
        <f t="shared" si="78"/>
        <v>2732.6454960550273</v>
      </c>
      <c r="K573" s="18">
        <f t="shared" si="78"/>
        <v>0.15</v>
      </c>
      <c r="L573" s="35">
        <f>Data!BU45</f>
        <v>1</v>
      </c>
      <c r="Q573" s="21">
        <v>0</v>
      </c>
      <c r="R573" s="21">
        <v>0</v>
      </c>
      <c r="S573" s="21">
        <v>0</v>
      </c>
      <c r="T573" s="21">
        <v>0</v>
      </c>
      <c r="U573" s="21">
        <v>0</v>
      </c>
      <c r="V573" s="21">
        <v>313.7967054409558</v>
      </c>
      <c r="W573" s="21">
        <v>565.57436107570675</v>
      </c>
      <c r="X573" s="21">
        <v>792.52190845212385</v>
      </c>
      <c r="Y573" s="21">
        <v>995.7953381540168</v>
      </c>
      <c r="Z573" s="21">
        <v>0</v>
      </c>
      <c r="AA573" s="21">
        <v>3.4470424149860718E-9</v>
      </c>
      <c r="AB573" s="21">
        <v>1.3848784278201069E-8</v>
      </c>
      <c r="AC573" s="21">
        <v>9.3516115518130494E-2</v>
      </c>
      <c r="AD573" s="21">
        <v>0.32084284136344471</v>
      </c>
      <c r="AE573" s="21">
        <v>55.376203524488027</v>
      </c>
      <c r="AF573" s="21">
        <v>98.331304046306144</v>
      </c>
      <c r="AG573" s="21">
        <v>133.25566191292788</v>
      </c>
      <c r="AH573" s="21">
        <v>161.76776849673152</v>
      </c>
      <c r="AI573" s="21">
        <v>0</v>
      </c>
      <c r="AJ573" s="21">
        <v>2.361908155595353E-8</v>
      </c>
      <c r="AK573" s="21">
        <v>9.4891656654871688E-8</v>
      </c>
      <c r="AL573" s="21">
        <v>0.6407709837326212</v>
      </c>
      <c r="AM573" s="21">
        <v>2.1984102092453308</v>
      </c>
      <c r="AN573" s="21">
        <v>65.640188522894277</v>
      </c>
      <c r="AO573" s="21">
        <v>108.19022031612178</v>
      </c>
      <c r="AP573" s="21">
        <v>120.54383533760881</v>
      </c>
      <c r="AQ573" s="21">
        <v>112.63492096838229</v>
      </c>
    </row>
    <row r="574" spans="1:43" x14ac:dyDescent="0.25">
      <c r="A574" s="17" t="s">
        <v>287</v>
      </c>
      <c r="B574" s="8" t="s">
        <v>40</v>
      </c>
      <c r="C574" s="8" t="s">
        <v>74</v>
      </c>
      <c r="E574" s="8" t="str">
        <f t="shared" si="72"/>
        <v>FiFi-content.fifi</v>
      </c>
      <c r="F574" s="21">
        <f t="shared" si="79"/>
        <v>329127.09109349351</v>
      </c>
      <c r="G574" s="19">
        <f t="shared" si="79"/>
        <v>6.6607284125131931</v>
      </c>
      <c r="H574" s="18">
        <f t="shared" si="73"/>
        <v>1.6312326832536614E-3</v>
      </c>
      <c r="I574" s="6">
        <f t="shared" si="73"/>
        <v>1</v>
      </c>
      <c r="J574" s="6">
        <f t="shared" si="78"/>
        <v>2732.6454960550273</v>
      </c>
      <c r="K574" s="18">
        <f t="shared" si="78"/>
        <v>0.15</v>
      </c>
      <c r="L574" s="35">
        <f>Data!BU46</f>
        <v>1</v>
      </c>
      <c r="Q574" s="21">
        <v>0</v>
      </c>
      <c r="R574" s="21">
        <v>0</v>
      </c>
      <c r="S574" s="21">
        <v>0</v>
      </c>
      <c r="T574" s="21">
        <v>0</v>
      </c>
      <c r="U574" s="21">
        <v>259.57196908631227</v>
      </c>
      <c r="V574" s="21">
        <v>554.70459235299711</v>
      </c>
      <c r="W574" s="21">
        <v>806.48190771862119</v>
      </c>
      <c r="X574" s="21">
        <v>1033.4295586480182</v>
      </c>
      <c r="Y574" s="21">
        <v>1236.702803693483</v>
      </c>
      <c r="Z574" s="21">
        <v>0</v>
      </c>
      <c r="AA574" s="21">
        <v>5.8622473610433396E-10</v>
      </c>
      <c r="AB574" s="21">
        <v>2.3552703835715966E-9</v>
      </c>
      <c r="AC574" s="21">
        <v>1.5905813328284533E-2</v>
      </c>
      <c r="AD574" s="21">
        <v>48.700510518938458</v>
      </c>
      <c r="AE574" s="21">
        <v>106.73336762941399</v>
      </c>
      <c r="AF574" s="21">
        <v>150.92179419309721</v>
      </c>
      <c r="AG574" s="21">
        <v>186.84896225831167</v>
      </c>
      <c r="AH574" s="21">
        <v>216.1797220033757</v>
      </c>
      <c r="AI574" s="21">
        <v>0</v>
      </c>
      <c r="AJ574" s="21">
        <v>3.9046837558881861E-9</v>
      </c>
      <c r="AK574" s="21">
        <v>1.5687816363006179E-8</v>
      </c>
      <c r="AL574" s="21">
        <v>0.10594430275983584</v>
      </c>
      <c r="AM574" s="21">
        <v>64.80890503107878</v>
      </c>
      <c r="AN574" s="21">
        <v>156.2173819794566</v>
      </c>
      <c r="AO574" s="21">
        <v>198.76717493081014</v>
      </c>
      <c r="AP574" s="21">
        <v>211.12063311452357</v>
      </c>
      <c r="AQ574" s="21">
        <v>203.21161286360507</v>
      </c>
    </row>
    <row r="575" spans="1:43" x14ac:dyDescent="0.25">
      <c r="A575" s="17" t="s">
        <v>288</v>
      </c>
      <c r="B575" s="8" t="s">
        <v>40</v>
      </c>
      <c r="C575" s="8" t="s">
        <v>74</v>
      </c>
      <c r="E575" s="8" t="str">
        <f t="shared" si="72"/>
        <v>FiFi-content.fifi</v>
      </c>
      <c r="F575" s="21">
        <f t="shared" si="79"/>
        <v>290379.33513653348</v>
      </c>
      <c r="G575" s="19">
        <f t="shared" si="79"/>
        <v>6.8891115045051432</v>
      </c>
      <c r="H575" s="18">
        <f t="shared" si="73"/>
        <v>1.6312326832536614E-3</v>
      </c>
      <c r="I575" s="6">
        <f t="shared" si="73"/>
        <v>1</v>
      </c>
      <c r="J575" s="6">
        <f t="shared" si="78"/>
        <v>2732.6454960550273</v>
      </c>
      <c r="K575" s="18">
        <f t="shared" si="78"/>
        <v>0.15</v>
      </c>
      <c r="L575" s="35">
        <f>Data!BU47</f>
        <v>1</v>
      </c>
      <c r="Q575" s="21">
        <v>0</v>
      </c>
      <c r="R575" s="21">
        <v>0</v>
      </c>
      <c r="S575" s="21">
        <v>0</v>
      </c>
      <c r="T575" s="21">
        <v>0</v>
      </c>
      <c r="U575" s="21">
        <v>0</v>
      </c>
      <c r="V575" s="21">
        <v>264.67517559672206</v>
      </c>
      <c r="W575" s="21">
        <v>516.4529006129294</v>
      </c>
      <c r="X575" s="21">
        <v>743.40042687471703</v>
      </c>
      <c r="Y575" s="21">
        <v>946.67389422837141</v>
      </c>
      <c r="Z575" s="21">
        <v>0</v>
      </c>
      <c r="AA575" s="21">
        <v>7.7568228115539652E-11</v>
      </c>
      <c r="AB575" s="21">
        <v>3.1169280545139222E-10</v>
      </c>
      <c r="AC575" s="21">
        <v>2.1050125225680811E-3</v>
      </c>
      <c r="AD575" s="21">
        <v>6.7083905610511545</v>
      </c>
      <c r="AE575" s="21">
        <v>57.786482081735016</v>
      </c>
      <c r="AF575" s="21">
        <v>100.51008339008386</v>
      </c>
      <c r="AG575" s="21">
        <v>135.24622593910183</v>
      </c>
      <c r="AH575" s="21">
        <v>163.60467217365749</v>
      </c>
      <c r="AI575" s="21">
        <v>0</v>
      </c>
      <c r="AJ575" s="21">
        <v>5.3437617269484346E-10</v>
      </c>
      <c r="AK575" s="21">
        <v>2.1472864919066693E-9</v>
      </c>
      <c r="AL575" s="21">
        <v>1.4501665986351161E-2</v>
      </c>
      <c r="AM575" s="21">
        <v>46.214850590851221</v>
      </c>
      <c r="AN575" s="21">
        <v>133.42234291743898</v>
      </c>
      <c r="AO575" s="21">
        <v>175.97227118846865</v>
      </c>
      <c r="AP575" s="21">
        <v>188.32590418325128</v>
      </c>
      <c r="AQ575" s="21">
        <v>180.41693503396482</v>
      </c>
    </row>
    <row r="576" spans="1:43" x14ac:dyDescent="0.25">
      <c r="A576" s="17" t="s">
        <v>289</v>
      </c>
      <c r="B576" s="8" t="s">
        <v>40</v>
      </c>
      <c r="C576" s="8" t="s">
        <v>74</v>
      </c>
      <c r="E576" s="8" t="str">
        <f t="shared" si="72"/>
        <v>FiFi-content.fifi</v>
      </c>
      <c r="F576" s="21">
        <f t="shared" si="79"/>
        <v>328074.70488976047</v>
      </c>
      <c r="G576" s="19">
        <f t="shared" si="79"/>
        <v>6.6769335668378105</v>
      </c>
      <c r="H576" s="18">
        <f t="shared" si="73"/>
        <v>1.6312326832536614E-3</v>
      </c>
      <c r="I576" s="6">
        <f t="shared" si="73"/>
        <v>1</v>
      </c>
      <c r="J576" s="6">
        <f t="shared" si="78"/>
        <v>2732.6454960550273</v>
      </c>
      <c r="K576" s="18">
        <f t="shared" si="78"/>
        <v>0.15</v>
      </c>
      <c r="L576" s="35">
        <f>Data!BU48</f>
        <v>1</v>
      </c>
      <c r="Q576" s="21">
        <v>0</v>
      </c>
      <c r="R576" s="21">
        <v>0</v>
      </c>
      <c r="S576" s="21">
        <v>0</v>
      </c>
      <c r="T576" s="21">
        <v>0</v>
      </c>
      <c r="U576" s="21">
        <v>251.89180013558217</v>
      </c>
      <c r="V576" s="21">
        <v>550.24249135503908</v>
      </c>
      <c r="W576" s="21">
        <v>802.01981302313504</v>
      </c>
      <c r="X576" s="21">
        <v>1028.9674620345218</v>
      </c>
      <c r="Y576" s="21">
        <v>1232.2407105001967</v>
      </c>
      <c r="Z576" s="21">
        <v>0</v>
      </c>
      <c r="AA576" s="21">
        <v>1.3130799340894664E-11</v>
      </c>
      <c r="AB576" s="21">
        <v>5.2820274271743696E-11</v>
      </c>
      <c r="AC576" s="21">
        <v>3.5674163910254437E-4</v>
      </c>
      <c r="AD576" s="21">
        <v>48.168657318422639</v>
      </c>
      <c r="AE576" s="21">
        <v>106.06066631983794</v>
      </c>
      <c r="AF576" s="21">
        <v>150.14184669558745</v>
      </c>
      <c r="AG576" s="21">
        <v>185.98181831442565</v>
      </c>
      <c r="AH576" s="21">
        <v>215.24139161204104</v>
      </c>
      <c r="AI576" s="21">
        <v>0</v>
      </c>
      <c r="AJ576" s="21">
        <v>8.7673474878631371E-11</v>
      </c>
      <c r="AK576" s="21">
        <v>3.5267746229458503E-10</v>
      </c>
      <c r="AL576" s="21">
        <v>2.3819402248125184E-3</v>
      </c>
      <c r="AM576" s="21">
        <v>69.72712478330169</v>
      </c>
      <c r="AN576" s="21">
        <v>157.91753171707114</v>
      </c>
      <c r="AO576" s="21">
        <v>200.46732296564937</v>
      </c>
      <c r="AP576" s="21">
        <v>212.82078349059793</v>
      </c>
      <c r="AQ576" s="21">
        <v>204.91176212712253</v>
      </c>
    </row>
    <row r="577" spans="1:43" x14ac:dyDescent="0.25">
      <c r="A577" s="17" t="s">
        <v>290</v>
      </c>
      <c r="B577" s="8" t="s">
        <v>40</v>
      </c>
      <c r="C577" s="8" t="s">
        <v>74</v>
      </c>
      <c r="E577" s="8" t="str">
        <f t="shared" si="72"/>
        <v>FiFi-content.fifi</v>
      </c>
      <c r="F577" s="21">
        <f t="shared" si="79"/>
        <v>287583.00118987449</v>
      </c>
      <c r="G577" s="19">
        <f t="shared" si="79"/>
        <v>7.111582871611037</v>
      </c>
      <c r="H577" s="18">
        <f t="shared" si="73"/>
        <v>1.6312326832536614E-3</v>
      </c>
      <c r="I577" s="6">
        <f t="shared" si="73"/>
        <v>1</v>
      </c>
      <c r="J577" s="6">
        <f t="shared" si="78"/>
        <v>2732.6454960550273</v>
      </c>
      <c r="K577" s="18">
        <f t="shared" si="78"/>
        <v>0.15</v>
      </c>
      <c r="L577" s="35">
        <f>Data!BU49</f>
        <v>1</v>
      </c>
      <c r="Q577" s="21">
        <v>0</v>
      </c>
      <c r="R577" s="21">
        <v>0</v>
      </c>
      <c r="S577" s="21">
        <v>0</v>
      </c>
      <c r="T577" s="21">
        <v>0</v>
      </c>
      <c r="U577" s="21">
        <v>31.442647709423039</v>
      </c>
      <c r="V577" s="21">
        <v>325.40055048203334</v>
      </c>
      <c r="W577" s="21">
        <v>577.17818972699183</v>
      </c>
      <c r="X577" s="21">
        <v>804.12574209126046</v>
      </c>
      <c r="Y577" s="21">
        <v>1007.3991628987804</v>
      </c>
      <c r="Z577" s="21">
        <v>0</v>
      </c>
      <c r="AA577" s="21">
        <v>1.7187127379903238E-12</v>
      </c>
      <c r="AB577" s="21">
        <v>6.9269331561428202E-12</v>
      </c>
      <c r="AC577" s="21">
        <v>4.6906783156442232E-5</v>
      </c>
      <c r="AD577" s="21">
        <v>11.88163437370066</v>
      </c>
      <c r="AE577" s="21">
        <v>66.235344637514274</v>
      </c>
      <c r="AF577" s="21">
        <v>107.62240670216465</v>
      </c>
      <c r="AG577" s="21">
        <v>141.27189816811875</v>
      </c>
      <c r="AH577" s="21">
        <v>168.74319896107883</v>
      </c>
      <c r="AI577" s="21">
        <v>0</v>
      </c>
      <c r="AJ577" s="21">
        <v>1.2222768068711696E-11</v>
      </c>
      <c r="AK577" s="21">
        <v>4.9261459186019861E-11</v>
      </c>
      <c r="AL577" s="21">
        <v>3.3358147565772767E-4</v>
      </c>
      <c r="AM577" s="21">
        <v>53.054579789331513</v>
      </c>
      <c r="AN577" s="21">
        <v>145.63759193736718</v>
      </c>
      <c r="AO577" s="21">
        <v>188.18747437767922</v>
      </c>
      <c r="AP577" s="21">
        <v>200.54106916111152</v>
      </c>
      <c r="AQ577" s="21">
        <v>192.63208053368123</v>
      </c>
    </row>
    <row r="578" spans="1:43" x14ac:dyDescent="0.25">
      <c r="A578" s="17" t="s">
        <v>291</v>
      </c>
      <c r="B578" s="8" t="s">
        <v>40</v>
      </c>
      <c r="C578" s="8" t="s">
        <v>74</v>
      </c>
      <c r="E578" s="8" t="str">
        <f t="shared" si="72"/>
        <v>FiFi-content.fifi</v>
      </c>
      <c r="F578" s="21">
        <f t="shared" si="79"/>
        <v>348609.08602096396</v>
      </c>
      <c r="G578" s="19">
        <f t="shared" si="79"/>
        <v>6.5637372420193243</v>
      </c>
      <c r="H578" s="18">
        <f t="shared" si="73"/>
        <v>1.6312326832536614E-3</v>
      </c>
      <c r="I578" s="6">
        <f t="shared" si="73"/>
        <v>1</v>
      </c>
      <c r="J578" s="6">
        <f t="shared" si="78"/>
        <v>2732.6454960550273</v>
      </c>
      <c r="K578" s="18">
        <f t="shared" si="78"/>
        <v>0.15</v>
      </c>
      <c r="L578" s="35">
        <f>Data!BU50</f>
        <v>1</v>
      </c>
      <c r="Q578" s="21">
        <v>0</v>
      </c>
      <c r="R578" s="21">
        <v>0</v>
      </c>
      <c r="S578" s="21">
        <v>0</v>
      </c>
      <c r="T578" s="21">
        <v>0</v>
      </c>
      <c r="U578" s="21">
        <v>366.39748718044791</v>
      </c>
      <c r="V578" s="21">
        <v>660.35597897799551</v>
      </c>
      <c r="W578" s="21">
        <v>912.13314511685257</v>
      </c>
      <c r="X578" s="21">
        <v>1139.0808414599394</v>
      </c>
      <c r="Y578" s="21">
        <v>1342.3540055233823</v>
      </c>
      <c r="Z578" s="21">
        <v>0</v>
      </c>
      <c r="AA578" s="21">
        <v>3.1567111968643565E-13</v>
      </c>
      <c r="AB578" s="21">
        <v>1.2626844787457426E-12</v>
      </c>
      <c r="AC578" s="21">
        <v>8.5290845216691174E-6</v>
      </c>
      <c r="AD578" s="21">
        <v>73.266524165351584</v>
      </c>
      <c r="AE578" s="21">
        <v>132.15693983540163</v>
      </c>
      <c r="AF578" s="21">
        <v>176.9982920161664</v>
      </c>
      <c r="AG578" s="21">
        <v>213.45634583890114</v>
      </c>
      <c r="AH578" s="21">
        <v>243.2205014785188</v>
      </c>
      <c r="AI578" s="21">
        <v>0</v>
      </c>
      <c r="AJ578" s="21">
        <v>2.0719822845157972E-12</v>
      </c>
      <c r="AK578" s="21">
        <v>8.2879291380631889E-12</v>
      </c>
      <c r="AL578" s="21">
        <v>5.5982669715210162E-5</v>
      </c>
      <c r="AM578" s="21">
        <v>114.50472607697907</v>
      </c>
      <c r="AN578" s="21">
        <v>207.08744881093753</v>
      </c>
      <c r="AO578" s="21">
        <v>249.63713596347066</v>
      </c>
      <c r="AP578" s="21">
        <v>261.99052526821265</v>
      </c>
      <c r="AQ578" s="21">
        <v>254.08145805378786</v>
      </c>
    </row>
    <row r="579" spans="1:43" x14ac:dyDescent="0.25">
      <c r="A579" s="17" t="s">
        <v>292</v>
      </c>
      <c r="B579" s="8" t="s">
        <v>40</v>
      </c>
      <c r="C579" s="8" t="s">
        <v>74</v>
      </c>
      <c r="E579" s="8" t="str">
        <f t="shared" si="72"/>
        <v>FiFi-content.fifi</v>
      </c>
      <c r="F579" s="21">
        <f t="shared" si="79"/>
        <v>241297.1653229885</v>
      </c>
      <c r="G579" s="19">
        <f t="shared" si="79"/>
        <v>7.6437660299865655</v>
      </c>
      <c r="H579" s="18">
        <f t="shared" si="73"/>
        <v>1.6312326832536614E-3</v>
      </c>
      <c r="I579" s="6">
        <f t="shared" si="73"/>
        <v>1</v>
      </c>
      <c r="J579" s="6">
        <f t="shared" ref="J579:K594" si="80">J578</f>
        <v>2732.6454960550273</v>
      </c>
      <c r="K579" s="18">
        <f t="shared" si="80"/>
        <v>0.15</v>
      </c>
      <c r="L579" s="35">
        <f>Data!BU51</f>
        <v>1</v>
      </c>
      <c r="Q579" s="21">
        <v>0</v>
      </c>
      <c r="R579" s="21">
        <v>0</v>
      </c>
      <c r="S579" s="21">
        <v>0</v>
      </c>
      <c r="T579" s="21">
        <v>0</v>
      </c>
      <c r="U579" s="21">
        <v>0</v>
      </c>
      <c r="V579" s="21">
        <v>25.194132934991941</v>
      </c>
      <c r="W579" s="21">
        <v>276.97219620498731</v>
      </c>
      <c r="X579" s="21">
        <v>503.91961952711614</v>
      </c>
      <c r="Y579" s="21">
        <v>707.19327044351951</v>
      </c>
      <c r="Z579" s="21">
        <v>0</v>
      </c>
      <c r="AA579" s="21">
        <v>4.3699690805012553E-14</v>
      </c>
      <c r="AB579" s="21">
        <v>1.3109907241503765E-13</v>
      </c>
      <c r="AC579" s="21">
        <v>8.8553800711990201E-7</v>
      </c>
      <c r="AD579" s="21">
        <v>8.0599491465357449</v>
      </c>
      <c r="AE579" s="21">
        <v>18.781811694574685</v>
      </c>
      <c r="AF579" s="21">
        <v>57.287456110576059</v>
      </c>
      <c r="AG579" s="21">
        <v>88.594170994544299</v>
      </c>
      <c r="AH579" s="21">
        <v>114.15287333963346</v>
      </c>
      <c r="AI579" s="21">
        <v>0</v>
      </c>
      <c r="AJ579" s="21">
        <v>3.340302120962712E-13</v>
      </c>
      <c r="AK579" s="21">
        <v>1.0020906362888135E-12</v>
      </c>
      <c r="AL579" s="21">
        <v>6.7688453370851081E-6</v>
      </c>
      <c r="AM579" s="21">
        <v>61.608365489709129</v>
      </c>
      <c r="AN579" s="21">
        <v>118.36964127760244</v>
      </c>
      <c r="AO579" s="21">
        <v>160.91971475738023</v>
      </c>
      <c r="AP579" s="21">
        <v>173.27349517580257</v>
      </c>
      <c r="AQ579" s="21">
        <v>165.36458501532968</v>
      </c>
    </row>
    <row r="580" spans="1:43" x14ac:dyDescent="0.25">
      <c r="A580" s="17" t="s">
        <v>293</v>
      </c>
      <c r="B580" s="8" t="s">
        <v>40</v>
      </c>
      <c r="C580" s="8" t="s">
        <v>74</v>
      </c>
      <c r="E580" s="8" t="str">
        <f t="shared" si="72"/>
        <v>FiFi-content.fifi</v>
      </c>
      <c r="F580" s="21">
        <f t="shared" ref="F580:G594" si="81">F514</f>
        <v>285302.18935091398</v>
      </c>
      <c r="G580" s="19">
        <f t="shared" si="81"/>
        <v>7.1103422436825836</v>
      </c>
      <c r="H580" s="18">
        <f t="shared" si="73"/>
        <v>1.6312326832536614E-3</v>
      </c>
      <c r="I580" s="6">
        <f t="shared" si="73"/>
        <v>1</v>
      </c>
      <c r="J580" s="6">
        <f t="shared" si="80"/>
        <v>2732.6454960550273</v>
      </c>
      <c r="K580" s="18">
        <f t="shared" si="80"/>
        <v>0.15</v>
      </c>
      <c r="L580" s="35">
        <f>Data!BU52</f>
        <v>1</v>
      </c>
      <c r="Q580" s="21">
        <v>0</v>
      </c>
      <c r="R580" s="21">
        <v>0</v>
      </c>
      <c r="S580" s="21">
        <v>0</v>
      </c>
      <c r="T580" s="21">
        <v>0</v>
      </c>
      <c r="U580" s="21">
        <v>39.387050042909721</v>
      </c>
      <c r="V580" s="21">
        <v>373.65952396767597</v>
      </c>
      <c r="W580" s="21">
        <v>625.43709504949152</v>
      </c>
      <c r="X580" s="21">
        <v>852.38466815762433</v>
      </c>
      <c r="Y580" s="21">
        <v>1055.6580519745344</v>
      </c>
      <c r="Z580" s="21">
        <v>0</v>
      </c>
      <c r="AA580" s="21">
        <v>0</v>
      </c>
      <c r="AB580" s="21">
        <v>0</v>
      </c>
      <c r="AC580" s="21">
        <v>1.5705486693410673E-7</v>
      </c>
      <c r="AD580" s="21">
        <v>8.0812977112079523</v>
      </c>
      <c r="AE580" s="21">
        <v>62.444488674337443</v>
      </c>
      <c r="AF580" s="21">
        <v>103.83877885610848</v>
      </c>
      <c r="AG580" s="21">
        <v>137.49414218513471</v>
      </c>
      <c r="AH580" s="21">
        <v>164.97023964817538</v>
      </c>
      <c r="AI580" s="21">
        <v>0</v>
      </c>
      <c r="AJ580" s="21">
        <v>0</v>
      </c>
      <c r="AK580" s="21">
        <v>0</v>
      </c>
      <c r="AL580" s="21">
        <v>1.116713854937526E-6</v>
      </c>
      <c r="AM580" s="21">
        <v>18.073742456867556</v>
      </c>
      <c r="AN580" s="21">
        <v>70.342161738624213</v>
      </c>
      <c r="AO580" s="21">
        <v>112.89216078351046</v>
      </c>
      <c r="AP580" s="21">
        <v>125.24573928023858</v>
      </c>
      <c r="AQ580" s="21">
        <v>117.33681194632641</v>
      </c>
    </row>
    <row r="581" spans="1:43" x14ac:dyDescent="0.25">
      <c r="A581" s="17" t="s">
        <v>294</v>
      </c>
      <c r="B581" s="8" t="s">
        <v>40</v>
      </c>
      <c r="C581" s="8" t="s">
        <v>74</v>
      </c>
      <c r="E581" s="8" t="str">
        <f t="shared" si="72"/>
        <v>FiFi-content.fifi</v>
      </c>
      <c r="F581" s="21">
        <f t="shared" si="81"/>
        <v>415829.06386048801</v>
      </c>
      <c r="G581" s="19">
        <f t="shared" si="81"/>
        <v>6.129014958880469</v>
      </c>
      <c r="H581" s="18">
        <f t="shared" si="73"/>
        <v>1.6312326832536614E-3</v>
      </c>
      <c r="I581" s="6">
        <f t="shared" si="73"/>
        <v>1</v>
      </c>
      <c r="J581" s="6">
        <f t="shared" si="80"/>
        <v>2732.6454960550273</v>
      </c>
      <c r="K581" s="18">
        <f t="shared" si="80"/>
        <v>0.15</v>
      </c>
      <c r="L581" s="35">
        <f>Data!BU53</f>
        <v>1</v>
      </c>
      <c r="Q581" s="21">
        <v>0</v>
      </c>
      <c r="R581" s="21">
        <v>0</v>
      </c>
      <c r="S581" s="21">
        <v>0</v>
      </c>
      <c r="T581" s="21">
        <v>282.60878473554817</v>
      </c>
      <c r="U581" s="21">
        <v>664.30559090182953</v>
      </c>
      <c r="V581" s="21">
        <v>958.26460657687187</v>
      </c>
      <c r="W581" s="21">
        <v>1210.0413519361939</v>
      </c>
      <c r="X581" s="21">
        <v>1436.9891763337275</v>
      </c>
      <c r="Y581" s="21">
        <v>1640.262112049548</v>
      </c>
      <c r="Z581" s="21">
        <v>0</v>
      </c>
      <c r="AA581" s="21">
        <v>0</v>
      </c>
      <c r="AB581" s="21">
        <v>0</v>
      </c>
      <c r="AC581" s="21">
        <v>66.645278695276886</v>
      </c>
      <c r="AD581" s="21">
        <v>147.78056765030433</v>
      </c>
      <c r="AE581" s="21">
        <v>210.84804338421341</v>
      </c>
      <c r="AF581" s="21">
        <v>258.86982396907706</v>
      </c>
      <c r="AG581" s="21">
        <v>297.91378587914915</v>
      </c>
      <c r="AH581" s="21">
        <v>329.78901806628159</v>
      </c>
      <c r="AI581" s="21">
        <v>0</v>
      </c>
      <c r="AJ581" s="21">
        <v>0</v>
      </c>
      <c r="AK581" s="21">
        <v>0</v>
      </c>
      <c r="AL581" s="21">
        <v>125.86112532656171</v>
      </c>
      <c r="AM581" s="21">
        <v>241.44371885873272</v>
      </c>
      <c r="AN581" s="21">
        <v>334.02620537565019</v>
      </c>
      <c r="AO581" s="21">
        <v>376.57567157303333</v>
      </c>
      <c r="AP581" s="21">
        <v>388.9288737762904</v>
      </c>
      <c r="AQ581" s="21">
        <v>381.01971295319299</v>
      </c>
    </row>
    <row r="582" spans="1:43" x14ac:dyDescent="0.25">
      <c r="A582" s="17" t="s">
        <v>295</v>
      </c>
      <c r="B582" s="8" t="s">
        <v>40</v>
      </c>
      <c r="C582" s="8" t="s">
        <v>74</v>
      </c>
      <c r="E582" s="8" t="str">
        <f t="shared" si="72"/>
        <v>FiFi-content.fifi</v>
      </c>
      <c r="F582" s="21">
        <f t="shared" si="81"/>
        <v>393432.46859552251</v>
      </c>
      <c r="G582" s="19">
        <f t="shared" si="81"/>
        <v>6.2941960634324765</v>
      </c>
      <c r="H582" s="18">
        <f t="shared" si="73"/>
        <v>1.6312326832536614E-3</v>
      </c>
      <c r="I582" s="6">
        <f t="shared" si="73"/>
        <v>1</v>
      </c>
      <c r="J582" s="6">
        <f t="shared" si="80"/>
        <v>2732.6454960550273</v>
      </c>
      <c r="K582" s="18">
        <f t="shared" si="80"/>
        <v>0.15</v>
      </c>
      <c r="L582" s="35">
        <f>Data!BU54</f>
        <v>1</v>
      </c>
      <c r="Q582" s="21">
        <v>0</v>
      </c>
      <c r="R582" s="21">
        <v>0</v>
      </c>
      <c r="S582" s="21">
        <v>0</v>
      </c>
      <c r="T582" s="21">
        <v>161.59619980887433</v>
      </c>
      <c r="U582" s="21">
        <v>492.14163064113495</v>
      </c>
      <c r="V582" s="21">
        <v>786.1003435623312</v>
      </c>
      <c r="W582" s="21">
        <v>1037.8773320941962</v>
      </c>
      <c r="X582" s="21">
        <v>1264.8250824878326</v>
      </c>
      <c r="Y582" s="21">
        <v>1468.0981501679416</v>
      </c>
      <c r="Z582" s="21">
        <v>0</v>
      </c>
      <c r="AA582" s="21">
        <v>0</v>
      </c>
      <c r="AB582" s="21">
        <v>0</v>
      </c>
      <c r="AC582" s="21">
        <v>46.163375234599734</v>
      </c>
      <c r="AD582" s="21">
        <v>125.1694183183006</v>
      </c>
      <c r="AE582" s="21">
        <v>186.58177686578276</v>
      </c>
      <c r="AF582" s="21">
        <v>233.34332986936369</v>
      </c>
      <c r="AG582" s="21">
        <v>271.36264797587717</v>
      </c>
      <c r="AH582" s="21">
        <v>302.40137934898928</v>
      </c>
      <c r="AI582" s="21">
        <v>0</v>
      </c>
      <c r="AJ582" s="21">
        <v>0</v>
      </c>
      <c r="AK582" s="21">
        <v>0</v>
      </c>
      <c r="AL582" s="21">
        <v>128.96513486749959</v>
      </c>
      <c r="AM582" s="21">
        <v>295.69922940004562</v>
      </c>
      <c r="AN582" s="21">
        <v>388.2819418945154</v>
      </c>
      <c r="AO582" s="21">
        <v>430.83133619777868</v>
      </c>
      <c r="AP582" s="21">
        <v>443.18462816454644</v>
      </c>
      <c r="AQ582" s="21">
        <v>435.27542130701795</v>
      </c>
    </row>
    <row r="583" spans="1:43" x14ac:dyDescent="0.25">
      <c r="A583" s="17" t="s">
        <v>296</v>
      </c>
      <c r="B583" s="8" t="s">
        <v>40</v>
      </c>
      <c r="C583" s="8" t="s">
        <v>74</v>
      </c>
      <c r="E583" s="8" t="str">
        <f t="shared" si="72"/>
        <v>FiFi-content.fifi</v>
      </c>
      <c r="F583" s="21">
        <f t="shared" si="81"/>
        <v>228081.015200244</v>
      </c>
      <c r="G583" s="19">
        <f t="shared" si="81"/>
        <v>7.9971814637423746</v>
      </c>
      <c r="H583" s="18">
        <f t="shared" si="73"/>
        <v>1.6312326832536614E-3</v>
      </c>
      <c r="I583" s="6">
        <f t="shared" si="73"/>
        <v>1</v>
      </c>
      <c r="J583" s="6">
        <f t="shared" si="80"/>
        <v>2732.6454960550273</v>
      </c>
      <c r="K583" s="18">
        <f t="shared" si="80"/>
        <v>0.15</v>
      </c>
      <c r="L583" s="35">
        <f>Data!BU55</f>
        <v>1</v>
      </c>
      <c r="Q583" s="21">
        <v>0</v>
      </c>
      <c r="R583" s="21">
        <v>0</v>
      </c>
      <c r="S583" s="21">
        <v>0</v>
      </c>
      <c r="T583" s="21">
        <v>0</v>
      </c>
      <c r="U583" s="21">
        <v>0</v>
      </c>
      <c r="V583" s="21">
        <v>0</v>
      </c>
      <c r="W583" s="21">
        <v>214.16605564895269</v>
      </c>
      <c r="X583" s="21">
        <v>441.11345197415625</v>
      </c>
      <c r="Y583" s="21">
        <v>644.3871510316734</v>
      </c>
      <c r="Z583" s="21">
        <v>0</v>
      </c>
      <c r="AA583" s="21">
        <v>0</v>
      </c>
      <c r="AB583" s="21">
        <v>0</v>
      </c>
      <c r="AC583" s="21">
        <v>4.1427375871544561</v>
      </c>
      <c r="AD583" s="21">
        <v>11.91299342496273</v>
      </c>
      <c r="AE583" s="21">
        <v>18.685217797597954</v>
      </c>
      <c r="AF583" s="21">
        <v>50.591831130423927</v>
      </c>
      <c r="AG583" s="21">
        <v>80.515024810827754</v>
      </c>
      <c r="AH583" s="21">
        <v>104.94422838491228</v>
      </c>
      <c r="AI583" s="21">
        <v>0</v>
      </c>
      <c r="AJ583" s="21">
        <v>0</v>
      </c>
      <c r="AK583" s="21">
        <v>0</v>
      </c>
      <c r="AL583" s="21">
        <v>33.130224241140425</v>
      </c>
      <c r="AM583" s="21">
        <v>95.27037019579673</v>
      </c>
      <c r="AN583" s="21">
        <v>149.42907741693946</v>
      </c>
      <c r="AO583" s="21">
        <v>190.42599848405791</v>
      </c>
      <c r="AP583" s="21">
        <v>202.77981199575294</v>
      </c>
      <c r="AQ583" s="21">
        <v>194.87088693489341</v>
      </c>
    </row>
    <row r="584" spans="1:43" x14ac:dyDescent="0.25">
      <c r="A584" s="17" t="s">
        <v>297</v>
      </c>
      <c r="B584" s="8" t="s">
        <v>40</v>
      </c>
      <c r="C584" s="8" t="s">
        <v>74</v>
      </c>
      <c r="E584" s="8" t="str">
        <f t="shared" si="72"/>
        <v>FiFi-content.fifi</v>
      </c>
      <c r="F584" s="21">
        <f t="shared" si="81"/>
        <v>317634.99002545653</v>
      </c>
      <c r="G584" s="19">
        <f t="shared" si="81"/>
        <v>6.7548152855074779</v>
      </c>
      <c r="H584" s="18">
        <f t="shared" si="73"/>
        <v>1.6312326832536614E-3</v>
      </c>
      <c r="I584" s="6">
        <f t="shared" si="73"/>
        <v>1</v>
      </c>
      <c r="J584" s="6">
        <f t="shared" si="80"/>
        <v>2732.6454960550273</v>
      </c>
      <c r="K584" s="18">
        <f t="shared" si="80"/>
        <v>0.15</v>
      </c>
      <c r="L584" s="35">
        <f>Data!BU56</f>
        <v>1</v>
      </c>
      <c r="Q584" s="21">
        <v>0</v>
      </c>
      <c r="R584" s="21">
        <v>0</v>
      </c>
      <c r="S584" s="21">
        <v>0</v>
      </c>
      <c r="T584" s="21">
        <v>0</v>
      </c>
      <c r="U584" s="21">
        <v>187.71902662866722</v>
      </c>
      <c r="V584" s="21">
        <v>525.77088133849747</v>
      </c>
      <c r="W584" s="21">
        <v>783.19004405235046</v>
      </c>
      <c r="X584" s="21">
        <v>1010.1376849698493</v>
      </c>
      <c r="Y584" s="21">
        <v>1213.4109478686044</v>
      </c>
      <c r="Z584" s="21">
        <v>0</v>
      </c>
      <c r="AA584" s="21">
        <v>0</v>
      </c>
      <c r="AB584" s="21">
        <v>0</v>
      </c>
      <c r="AC584" s="21">
        <v>0.8695256566975792</v>
      </c>
      <c r="AD584" s="21">
        <v>36.753979624387043</v>
      </c>
      <c r="AE584" s="21">
        <v>93.978496722953025</v>
      </c>
      <c r="AF584" s="21">
        <v>137.55144786302446</v>
      </c>
      <c r="AG584" s="21">
        <v>172.9781931970135</v>
      </c>
      <c r="AH584" s="21">
        <v>201.9004184235641</v>
      </c>
      <c r="AI584" s="21">
        <v>0</v>
      </c>
      <c r="AJ584" s="21">
        <v>0</v>
      </c>
      <c r="AK584" s="21">
        <v>0</v>
      </c>
      <c r="AL584" s="21">
        <v>5.8734851970017363</v>
      </c>
      <c r="AM584" s="21">
        <v>60.547316741372782</v>
      </c>
      <c r="AN584" s="21">
        <v>109.03650483472006</v>
      </c>
      <c r="AO584" s="21">
        <v>145.94457851649213</v>
      </c>
      <c r="AP584" s="21">
        <v>158.29805849680315</v>
      </c>
      <c r="AQ584" s="21">
        <v>150.38908464924202</v>
      </c>
    </row>
    <row r="585" spans="1:43" x14ac:dyDescent="0.25">
      <c r="A585" s="17" t="s">
        <v>298</v>
      </c>
      <c r="B585" s="8" t="s">
        <v>40</v>
      </c>
      <c r="C585" s="8" t="s">
        <v>74</v>
      </c>
      <c r="E585" s="8" t="str">
        <f t="shared" si="72"/>
        <v>FiFi-content.fifi</v>
      </c>
      <c r="F585" s="21">
        <f t="shared" si="81"/>
        <v>322486.62248072354</v>
      </c>
      <c r="G585" s="19">
        <f t="shared" si="81"/>
        <v>6.9739033911176911</v>
      </c>
      <c r="H585" s="18">
        <f t="shared" si="73"/>
        <v>1.6312326832536614E-3</v>
      </c>
      <c r="I585" s="6">
        <f t="shared" si="73"/>
        <v>1</v>
      </c>
      <c r="J585" s="6">
        <f t="shared" si="80"/>
        <v>2732.6454960550273</v>
      </c>
      <c r="K585" s="18">
        <f t="shared" si="80"/>
        <v>0.15</v>
      </c>
      <c r="L585" s="35">
        <f>Data!BU57</f>
        <v>1</v>
      </c>
      <c r="Q585" s="21">
        <v>0</v>
      </c>
      <c r="R585" s="21">
        <v>0</v>
      </c>
      <c r="S585" s="21">
        <v>0</v>
      </c>
      <c r="T585" s="21">
        <v>0</v>
      </c>
      <c r="U585" s="21">
        <v>299.54860937483323</v>
      </c>
      <c r="V585" s="21">
        <v>593.50698361726177</v>
      </c>
      <c r="W585" s="21">
        <v>845.28424417664428</v>
      </c>
      <c r="X585" s="21">
        <v>1072.2319117850441</v>
      </c>
      <c r="Y585" s="21">
        <v>1275.5051270883898</v>
      </c>
      <c r="Z585" s="21">
        <v>0</v>
      </c>
      <c r="AA585" s="21">
        <v>0</v>
      </c>
      <c r="AB585" s="21">
        <v>0</v>
      </c>
      <c r="AC585" s="21">
        <v>0.13251559376097496</v>
      </c>
      <c r="AD585" s="21">
        <v>59.791092215465014</v>
      </c>
      <c r="AE585" s="21">
        <v>115.21789507680749</v>
      </c>
      <c r="AF585" s="21">
        <v>157.42194345881614</v>
      </c>
      <c r="AG585" s="21">
        <v>191.73573900335526</v>
      </c>
      <c r="AH585" s="21">
        <v>219.74934020863458</v>
      </c>
      <c r="AI585" s="21">
        <v>0</v>
      </c>
      <c r="AJ585" s="21">
        <v>0</v>
      </c>
      <c r="AK585" s="21">
        <v>0</v>
      </c>
      <c r="AL585" s="21">
        <v>0.92415094870563763</v>
      </c>
      <c r="AM585" s="21">
        <v>117.42869138522877</v>
      </c>
      <c r="AN585" s="21">
        <v>210.01148557632837</v>
      </c>
      <c r="AO585" s="21">
        <v>252.56118114713104</v>
      </c>
      <c r="AP585" s="21">
        <v>264.91460864891178</v>
      </c>
      <c r="AQ585" s="21">
        <v>257.00554178848211</v>
      </c>
    </row>
    <row r="586" spans="1:43" x14ac:dyDescent="0.25">
      <c r="A586" s="17" t="s">
        <v>299</v>
      </c>
      <c r="B586" s="8" t="s">
        <v>40</v>
      </c>
      <c r="C586" s="8" t="s">
        <v>74</v>
      </c>
      <c r="E586" s="8" t="str">
        <f t="shared" si="72"/>
        <v>FiFi-content.fifi</v>
      </c>
      <c r="F586" s="21">
        <f t="shared" si="81"/>
        <v>401386.27962260752</v>
      </c>
      <c r="G586" s="19">
        <f t="shared" si="81"/>
        <v>6.2238891290728731</v>
      </c>
      <c r="H586" s="18">
        <f t="shared" si="73"/>
        <v>1.6312326832536614E-3</v>
      </c>
      <c r="I586" s="6">
        <f t="shared" si="73"/>
        <v>1</v>
      </c>
      <c r="J586" s="6">
        <f t="shared" si="80"/>
        <v>2732.6454960550273</v>
      </c>
      <c r="K586" s="18">
        <f t="shared" si="80"/>
        <v>0.15</v>
      </c>
      <c r="L586" s="35">
        <f>Data!BU58</f>
        <v>1</v>
      </c>
      <c r="Q586" s="21">
        <v>0</v>
      </c>
      <c r="R586" s="21">
        <v>0</v>
      </c>
      <c r="S586" s="21">
        <v>0</v>
      </c>
      <c r="T586" s="21">
        <v>227.88206785741178</v>
      </c>
      <c r="U586" s="21">
        <v>567.40619350916074</v>
      </c>
      <c r="V586" s="21">
        <v>861.36503878463054</v>
      </c>
      <c r="W586" s="21">
        <v>1113.1419210092572</v>
      </c>
      <c r="X586" s="21">
        <v>1340.0897037550244</v>
      </c>
      <c r="Y586" s="21">
        <v>1543.3627137445781</v>
      </c>
      <c r="Z586" s="21">
        <v>0</v>
      </c>
      <c r="AA586" s="21">
        <v>0</v>
      </c>
      <c r="AB586" s="21">
        <v>0</v>
      </c>
      <c r="AC586" s="21">
        <v>52.409661573271791</v>
      </c>
      <c r="AD586" s="21">
        <v>132.30817465641525</v>
      </c>
      <c r="AE586" s="21">
        <v>194.41426954887407</v>
      </c>
      <c r="AF586" s="21">
        <v>241.70404680091656</v>
      </c>
      <c r="AG586" s="21">
        <v>280.15284185290921</v>
      </c>
      <c r="AH586" s="21">
        <v>311.54219191079443</v>
      </c>
      <c r="AI586" s="21">
        <v>0</v>
      </c>
      <c r="AJ586" s="21">
        <v>0</v>
      </c>
      <c r="AK586" s="21">
        <v>0</v>
      </c>
      <c r="AL586" s="21">
        <v>98.309855066862809</v>
      </c>
      <c r="AM586" s="21">
        <v>256.06521642237715</v>
      </c>
      <c r="AN586" s="21">
        <v>348.64781999725005</v>
      </c>
      <c r="AO586" s="21">
        <v>391.1972683278882</v>
      </c>
      <c r="AP586" s="21">
        <v>403.55052313216902</v>
      </c>
      <c r="AQ586" s="21">
        <v>395.64134773655019</v>
      </c>
    </row>
    <row r="587" spans="1:43" x14ac:dyDescent="0.25">
      <c r="A587" s="17" t="s">
        <v>300</v>
      </c>
      <c r="B587" s="8" t="s">
        <v>40</v>
      </c>
      <c r="C587" s="8" t="s">
        <v>74</v>
      </c>
      <c r="E587" s="8" t="str">
        <f t="shared" si="72"/>
        <v>FiFi-content.fifi</v>
      </c>
      <c r="F587" s="21">
        <f t="shared" si="81"/>
        <v>309588.89609523199</v>
      </c>
      <c r="G587" s="19">
        <f t="shared" si="81"/>
        <v>6.9990429098927924</v>
      </c>
      <c r="H587" s="18">
        <f t="shared" si="73"/>
        <v>1.6312326832536614E-3</v>
      </c>
      <c r="I587" s="6">
        <f t="shared" si="73"/>
        <v>1</v>
      </c>
      <c r="J587" s="6">
        <f t="shared" si="80"/>
        <v>2732.6454960550273</v>
      </c>
      <c r="K587" s="18">
        <f t="shared" si="80"/>
        <v>0.15</v>
      </c>
      <c r="L587" s="35">
        <f>Data!BU59</f>
        <v>1</v>
      </c>
      <c r="Q587" s="21">
        <v>0</v>
      </c>
      <c r="R587" s="21">
        <v>0</v>
      </c>
      <c r="S587" s="21">
        <v>0</v>
      </c>
      <c r="T587" s="21">
        <v>0</v>
      </c>
      <c r="U587" s="21">
        <v>135.47364334401053</v>
      </c>
      <c r="V587" s="21">
        <v>429.43172905725476</v>
      </c>
      <c r="W587" s="21">
        <v>681.20922136390107</v>
      </c>
      <c r="X587" s="21">
        <v>908.15681844542121</v>
      </c>
      <c r="Y587" s="21">
        <v>1111.4301595128127</v>
      </c>
      <c r="Z587" s="21">
        <v>0</v>
      </c>
      <c r="AA587" s="21">
        <v>0</v>
      </c>
      <c r="AB587" s="21">
        <v>0</v>
      </c>
      <c r="AC587" s="21">
        <v>6.2806053636144332</v>
      </c>
      <c r="AD587" s="21">
        <v>40.426528458592543</v>
      </c>
      <c r="AE587" s="21">
        <v>95.654232316377147</v>
      </c>
      <c r="AF587" s="21">
        <v>137.70672170463078</v>
      </c>
      <c r="AG587" s="21">
        <v>171.89727012355135</v>
      </c>
      <c r="AH587" s="21">
        <v>199.810266531352</v>
      </c>
      <c r="AI587" s="21">
        <v>0</v>
      </c>
      <c r="AJ587" s="21">
        <v>0</v>
      </c>
      <c r="AK587" s="21">
        <v>0</v>
      </c>
      <c r="AL587" s="21">
        <v>43.958226440040242</v>
      </c>
      <c r="AM587" s="21">
        <v>147.47336403568082</v>
      </c>
      <c r="AN587" s="21">
        <v>240.05634743792268</v>
      </c>
      <c r="AO587" s="21">
        <v>282.60603282747502</v>
      </c>
      <c r="AP587" s="21">
        <v>294.95955124274712</v>
      </c>
      <c r="AQ587" s="21">
        <v>287.05046977723555</v>
      </c>
    </row>
    <row r="588" spans="1:43" x14ac:dyDescent="0.25">
      <c r="A588" s="17" t="s">
        <v>301</v>
      </c>
      <c r="B588" s="8" t="s">
        <v>40</v>
      </c>
      <c r="C588" s="8" t="s">
        <v>74</v>
      </c>
      <c r="E588" s="8" t="str">
        <f t="shared" si="72"/>
        <v>FiFi-content.fifi</v>
      </c>
      <c r="F588" s="21">
        <f t="shared" si="81"/>
        <v>309968.77520157403</v>
      </c>
      <c r="G588" s="19">
        <f t="shared" si="81"/>
        <v>6.9767010399881384</v>
      </c>
      <c r="H588" s="18">
        <f t="shared" si="73"/>
        <v>1.6312326832536614E-3</v>
      </c>
      <c r="I588" s="6">
        <f t="shared" si="73"/>
        <v>1</v>
      </c>
      <c r="J588" s="6">
        <f t="shared" si="80"/>
        <v>2732.6454960550273</v>
      </c>
      <c r="K588" s="18">
        <f t="shared" si="80"/>
        <v>0.15</v>
      </c>
      <c r="L588" s="35">
        <f>Data!BU60</f>
        <v>1</v>
      </c>
      <c r="Q588" s="21">
        <v>0</v>
      </c>
      <c r="R588" s="21">
        <v>0</v>
      </c>
      <c r="S588" s="21">
        <v>0</v>
      </c>
      <c r="T588" s="21">
        <v>0</v>
      </c>
      <c r="U588" s="21">
        <v>188.41660943278859</v>
      </c>
      <c r="V588" s="21">
        <v>482.37478824732176</v>
      </c>
      <c r="W588" s="21">
        <v>734.15220577481182</v>
      </c>
      <c r="X588" s="21">
        <v>961.09982561362563</v>
      </c>
      <c r="Y588" s="21">
        <v>1164.3731261000451</v>
      </c>
      <c r="Z588" s="21">
        <v>0</v>
      </c>
      <c r="AA588" s="21">
        <v>0</v>
      </c>
      <c r="AB588" s="21">
        <v>0</v>
      </c>
      <c r="AC588" s="21">
        <v>0.94827093471765433</v>
      </c>
      <c r="AD588" s="21">
        <v>39.55842818857942</v>
      </c>
      <c r="AE588" s="21">
        <v>94.962989977941064</v>
      </c>
      <c r="AF588" s="21">
        <v>137.15014802622551</v>
      </c>
      <c r="AG588" s="21">
        <v>171.45018685615466</v>
      </c>
      <c r="AH588" s="21">
        <v>199.45257141709996</v>
      </c>
      <c r="AI588" s="21">
        <v>0</v>
      </c>
      <c r="AJ588" s="21">
        <v>0</v>
      </c>
      <c r="AK588" s="21">
        <v>0</v>
      </c>
      <c r="AL588" s="21">
        <v>6.615802816435183</v>
      </c>
      <c r="AM588" s="21">
        <v>87.570717650769524</v>
      </c>
      <c r="AN588" s="21">
        <v>180.15360269216279</v>
      </c>
      <c r="AO588" s="21">
        <v>222.70337459428276</v>
      </c>
      <c r="AP588" s="21">
        <v>235.05687133186916</v>
      </c>
      <c r="AQ588" s="21">
        <v>227.1478363339445</v>
      </c>
    </row>
    <row r="589" spans="1:43" x14ac:dyDescent="0.25">
      <c r="A589" s="17" t="s">
        <v>272</v>
      </c>
      <c r="B589" s="8" t="s">
        <v>40</v>
      </c>
      <c r="C589" s="8" t="s">
        <v>74</v>
      </c>
      <c r="E589" s="8" t="str">
        <f t="shared" si="72"/>
        <v>FiFi-content.fifi</v>
      </c>
      <c r="F589" s="21">
        <f t="shared" si="81"/>
        <v>454180.53004536044</v>
      </c>
      <c r="G589" s="19">
        <f t="shared" si="81"/>
        <v>6.0080329106190753</v>
      </c>
      <c r="H589" s="18">
        <f t="shared" si="73"/>
        <v>1.6312326832536614E-3</v>
      </c>
      <c r="I589" s="6">
        <f t="shared" si="73"/>
        <v>1</v>
      </c>
      <c r="J589" s="6">
        <f t="shared" si="80"/>
        <v>2732.6454960550273</v>
      </c>
      <c r="K589" s="18">
        <f t="shared" si="80"/>
        <v>0.15</v>
      </c>
      <c r="L589" s="35">
        <f>Data!BU61</f>
        <v>1</v>
      </c>
      <c r="Q589" s="21">
        <v>0</v>
      </c>
      <c r="R589" s="21">
        <v>0</v>
      </c>
      <c r="S589" s="21">
        <v>45.992638862065583</v>
      </c>
      <c r="T589" s="21">
        <v>468.43606558897744</v>
      </c>
      <c r="U589" s="21">
        <v>824.68983669658712</v>
      </c>
      <c r="V589" s="21">
        <v>1118.6491344106068</v>
      </c>
      <c r="W589" s="21">
        <v>1370.4256532356133</v>
      </c>
      <c r="X589" s="21">
        <v>1597.3735465735872</v>
      </c>
      <c r="Y589" s="21">
        <v>1800.6463593543124</v>
      </c>
      <c r="Z589" s="21">
        <v>0</v>
      </c>
      <c r="AA589" s="21">
        <v>0</v>
      </c>
      <c r="AB589" s="21">
        <v>12.365162345479476</v>
      </c>
      <c r="AC589" s="21">
        <v>116.88872191555052</v>
      </c>
      <c r="AD589" s="21">
        <v>199.65775944327163</v>
      </c>
      <c r="AE589" s="21">
        <v>263.99523731003092</v>
      </c>
      <c r="AF589" s="21">
        <v>312.98395115862127</v>
      </c>
      <c r="AG589" s="21">
        <v>352.81412398849216</v>
      </c>
      <c r="AH589" s="21">
        <v>385.33118470646247</v>
      </c>
      <c r="AI589" s="21">
        <v>0</v>
      </c>
      <c r="AJ589" s="21">
        <v>0</v>
      </c>
      <c r="AK589" s="21">
        <v>28.297663454722873</v>
      </c>
      <c r="AL589" s="21">
        <v>233.83522255985127</v>
      </c>
      <c r="AM589" s="21">
        <v>374.86055289905528</v>
      </c>
      <c r="AN589" s="21">
        <v>467.44293959475181</v>
      </c>
      <c r="AO589" s="21">
        <v>509.99222582097673</v>
      </c>
      <c r="AP589" s="21">
        <v>522.34532168051282</v>
      </c>
      <c r="AQ589" s="21">
        <v>514.43607984995174</v>
      </c>
    </row>
    <row r="590" spans="1:43" x14ac:dyDescent="0.25">
      <c r="A590" s="17" t="s">
        <v>273</v>
      </c>
      <c r="B590" s="8" t="s">
        <v>40</v>
      </c>
      <c r="C590" s="8" t="s">
        <v>74</v>
      </c>
      <c r="E590" s="8" t="str">
        <f t="shared" si="72"/>
        <v>FiFi-content.fifi</v>
      </c>
      <c r="F590" s="21">
        <f t="shared" si="81"/>
        <v>455011.73547455797</v>
      </c>
      <c r="G590" s="19">
        <f t="shared" si="81"/>
        <v>6.0449284141776669</v>
      </c>
      <c r="H590" s="18">
        <f t="shared" si="73"/>
        <v>1.6312326832536614E-3</v>
      </c>
      <c r="I590" s="6">
        <f t="shared" si="73"/>
        <v>1</v>
      </c>
      <c r="J590" s="6">
        <f t="shared" si="80"/>
        <v>2732.6454960550273</v>
      </c>
      <c r="K590" s="18">
        <f t="shared" si="80"/>
        <v>0.15</v>
      </c>
      <c r="L590" s="35">
        <f>Data!BU62</f>
        <v>1</v>
      </c>
      <c r="Q590" s="21">
        <v>0</v>
      </c>
      <c r="R590" s="21">
        <v>0</v>
      </c>
      <c r="S590" s="21">
        <v>60.819974863240716</v>
      </c>
      <c r="T590" s="21">
        <v>420.55126913727918</v>
      </c>
      <c r="U590" s="21">
        <v>751.09660885676453</v>
      </c>
      <c r="V590" s="21">
        <v>1045.0557771555873</v>
      </c>
      <c r="W590" s="21">
        <v>1296.8323999271593</v>
      </c>
      <c r="X590" s="21">
        <v>1523.7802616314182</v>
      </c>
      <c r="Y590" s="21">
        <v>1727.0531308216143</v>
      </c>
      <c r="Z590" s="21">
        <v>0</v>
      </c>
      <c r="AA590" s="21">
        <v>0</v>
      </c>
      <c r="AB590" s="21">
        <v>18.167485310024102</v>
      </c>
      <c r="AC590" s="21">
        <v>122.05316746019578</v>
      </c>
      <c r="AD590" s="21">
        <v>204.31701454782748</v>
      </c>
      <c r="AE590" s="21">
        <v>268.26180911641507</v>
      </c>
      <c r="AF590" s="21">
        <v>316.9515102266991</v>
      </c>
      <c r="AG590" s="21">
        <v>356.53857701167016</v>
      </c>
      <c r="AH590" s="21">
        <v>388.85716439902632</v>
      </c>
      <c r="AI590" s="21">
        <v>0</v>
      </c>
      <c r="AJ590" s="21">
        <v>0</v>
      </c>
      <c r="AK590" s="21">
        <v>49.001173301479326</v>
      </c>
      <c r="AL590" s="21">
        <v>317.25139088324329</v>
      </c>
      <c r="AM590" s="21">
        <v>483.98511788334963</v>
      </c>
      <c r="AN590" s="21">
        <v>576.56765521093553</v>
      </c>
      <c r="AO590" s="21">
        <v>619.11679015873756</v>
      </c>
      <c r="AP590" s="21">
        <v>631.46991329689922</v>
      </c>
      <c r="AQ590" s="21">
        <v>623.56059131061625</v>
      </c>
    </row>
    <row r="591" spans="1:43" x14ac:dyDescent="0.25">
      <c r="A591" s="17" t="s">
        <v>274</v>
      </c>
      <c r="B591" s="8" t="s">
        <v>40</v>
      </c>
      <c r="C591" s="8" t="s">
        <v>74</v>
      </c>
      <c r="E591" s="8" t="str">
        <f t="shared" si="72"/>
        <v>FiFi-content.fifi</v>
      </c>
      <c r="F591" s="21">
        <f t="shared" si="81"/>
        <v>290055.894256228</v>
      </c>
      <c r="G591" s="19">
        <f t="shared" si="81"/>
        <v>7.3475859223576458</v>
      </c>
      <c r="H591" s="18">
        <f t="shared" si="73"/>
        <v>1.6312326832536614E-3</v>
      </c>
      <c r="I591" s="6">
        <f t="shared" si="73"/>
        <v>1</v>
      </c>
      <c r="J591" s="6">
        <f t="shared" si="80"/>
        <v>2732.6454960550273</v>
      </c>
      <c r="K591" s="18">
        <f t="shared" si="80"/>
        <v>0.15</v>
      </c>
      <c r="L591" s="35">
        <f>Data!BU63</f>
        <v>1</v>
      </c>
      <c r="Q591" s="21">
        <v>0</v>
      </c>
      <c r="R591" s="21">
        <v>0</v>
      </c>
      <c r="S591" s="21">
        <v>0</v>
      </c>
      <c r="T591" s="21">
        <v>0</v>
      </c>
      <c r="U591" s="21">
        <v>50.742598501182165</v>
      </c>
      <c r="V591" s="21">
        <v>344.70053521315077</v>
      </c>
      <c r="W591" s="21">
        <v>596.47814719794349</v>
      </c>
      <c r="X591" s="21">
        <v>823.42570785820817</v>
      </c>
      <c r="Y591" s="21">
        <v>1026.6991138722474</v>
      </c>
      <c r="Z591" s="21">
        <v>0</v>
      </c>
      <c r="AA591" s="21">
        <v>0</v>
      </c>
      <c r="AB591" s="21">
        <v>1.755530374376066</v>
      </c>
      <c r="AC591" s="21">
        <v>12.580225311972066</v>
      </c>
      <c r="AD591" s="21">
        <v>30.601851469600227</v>
      </c>
      <c r="AE591" s="21">
        <v>83.209745949999771</v>
      </c>
      <c r="AF591" s="21">
        <v>123.2674301295276</v>
      </c>
      <c r="AG591" s="21">
        <v>155.83610331057955</v>
      </c>
      <c r="AH591" s="21">
        <v>182.42501443941725</v>
      </c>
      <c r="AI591" s="21">
        <v>0</v>
      </c>
      <c r="AJ591" s="21">
        <v>0</v>
      </c>
      <c r="AK591" s="21">
        <v>12.898910265036831</v>
      </c>
      <c r="AL591" s="21">
        <v>92.434286402333285</v>
      </c>
      <c r="AM591" s="21">
        <v>174.10713455493212</v>
      </c>
      <c r="AN591" s="21">
        <v>266.69022273202364</v>
      </c>
      <c r="AO591" s="21">
        <v>309.23988710697824</v>
      </c>
      <c r="AP591" s="21">
        <v>321.59345102167799</v>
      </c>
      <c r="AQ591" s="21">
        <v>313.68435410870507</v>
      </c>
    </row>
    <row r="592" spans="1:43" x14ac:dyDescent="0.25">
      <c r="A592" s="17" t="s">
        <v>275</v>
      </c>
      <c r="B592" s="8" t="s">
        <v>40</v>
      </c>
      <c r="C592" s="8" t="s">
        <v>74</v>
      </c>
      <c r="E592" s="8" t="str">
        <f t="shared" si="72"/>
        <v>FiFi-content.fifi</v>
      </c>
      <c r="F592" s="21">
        <f t="shared" si="81"/>
        <v>348451.97318493499</v>
      </c>
      <c r="G592" s="19">
        <f t="shared" si="81"/>
        <v>6.6816214516324974</v>
      </c>
      <c r="H592" s="18">
        <f t="shared" si="73"/>
        <v>1.6312326832536614E-3</v>
      </c>
      <c r="I592" s="6">
        <f t="shared" si="73"/>
        <v>1</v>
      </c>
      <c r="J592" s="6">
        <f t="shared" si="80"/>
        <v>2732.6454960550273</v>
      </c>
      <c r="K592" s="18">
        <f t="shared" si="80"/>
        <v>0.15</v>
      </c>
      <c r="L592" s="35">
        <f>Data!BU64</f>
        <v>1</v>
      </c>
      <c r="Q592" s="21">
        <v>0</v>
      </c>
      <c r="R592" s="21">
        <v>0</v>
      </c>
      <c r="S592" s="21">
        <v>0</v>
      </c>
      <c r="T592" s="21">
        <v>24.401033495462471</v>
      </c>
      <c r="U592" s="21">
        <v>396.91694597779485</v>
      </c>
      <c r="V592" s="21">
        <v>690.87549144443517</v>
      </c>
      <c r="W592" s="21">
        <v>942.65261447616115</v>
      </c>
      <c r="X592" s="21">
        <v>1169.6003239378986</v>
      </c>
      <c r="Y592" s="21">
        <v>1372.8734646080677</v>
      </c>
      <c r="Z592" s="21">
        <v>0</v>
      </c>
      <c r="AA592" s="21">
        <v>0</v>
      </c>
      <c r="AB592" s="21">
        <v>0.31684488550006012</v>
      </c>
      <c r="AC592" s="21">
        <v>7.3255693252023386</v>
      </c>
      <c r="AD592" s="21">
        <v>81.750587018255374</v>
      </c>
      <c r="AE592" s="21">
        <v>139.60200282027245</v>
      </c>
      <c r="AF592" s="21">
        <v>183.65220113451377</v>
      </c>
      <c r="AG592" s="21">
        <v>219.46702211420751</v>
      </c>
      <c r="AH592" s="21">
        <v>248.70603938641156</v>
      </c>
      <c r="AI592" s="21">
        <v>0</v>
      </c>
      <c r="AJ592" s="21">
        <v>0</v>
      </c>
      <c r="AK592" s="21">
        <v>2.1170375837972442</v>
      </c>
      <c r="AL592" s="21">
        <v>24.545647653230475</v>
      </c>
      <c r="AM592" s="21">
        <v>149.30952992692937</v>
      </c>
      <c r="AN592" s="21">
        <v>241.89224529035755</v>
      </c>
      <c r="AO592" s="21">
        <v>284.44187226373208</v>
      </c>
      <c r="AP592" s="21">
        <v>296.79523894629392</v>
      </c>
      <c r="AQ592" s="21">
        <v>288.88614330673659</v>
      </c>
    </row>
    <row r="593" spans="1:43" x14ac:dyDescent="0.25">
      <c r="A593" s="17" t="s">
        <v>276</v>
      </c>
      <c r="B593" s="8" t="s">
        <v>40</v>
      </c>
      <c r="C593" s="8" t="s">
        <v>74</v>
      </c>
      <c r="E593" s="8" t="str">
        <f t="shared" si="72"/>
        <v>FiFi-content.fifi</v>
      </c>
      <c r="F593" s="21">
        <f t="shared" si="81"/>
        <v>427408.08445701201</v>
      </c>
      <c r="G593" s="19">
        <f t="shared" si="81"/>
        <v>6.1680815445545676</v>
      </c>
      <c r="H593" s="18">
        <f t="shared" si="73"/>
        <v>1.6312326832536614E-3</v>
      </c>
      <c r="I593" s="6">
        <f t="shared" si="73"/>
        <v>1</v>
      </c>
      <c r="J593" s="6">
        <f t="shared" si="80"/>
        <v>2732.6454960550273</v>
      </c>
      <c r="K593" s="18">
        <f t="shared" si="80"/>
        <v>0.15</v>
      </c>
      <c r="L593" s="35">
        <f>Data!BU65</f>
        <v>1</v>
      </c>
      <c r="Q593" s="21">
        <v>0</v>
      </c>
      <c r="R593" s="21">
        <v>0</v>
      </c>
      <c r="S593" s="21">
        <v>0</v>
      </c>
      <c r="T593" s="21">
        <v>369.70711940525331</v>
      </c>
      <c r="U593" s="21">
        <v>700.25247701414162</v>
      </c>
      <c r="V593" s="21">
        <v>994.21155590251863</v>
      </c>
      <c r="W593" s="21">
        <v>1245.9882504887537</v>
      </c>
      <c r="X593" s="21">
        <v>1472.9360903378933</v>
      </c>
      <c r="Y593" s="21">
        <v>1676.2089985002976</v>
      </c>
      <c r="Z593" s="21">
        <v>0</v>
      </c>
      <c r="AA593" s="21">
        <v>0</v>
      </c>
      <c r="AB593" s="21">
        <v>5.8309682276907533E-2</v>
      </c>
      <c r="AC593" s="21">
        <v>89.407595628440021</v>
      </c>
      <c r="AD593" s="21">
        <v>170.02897658650542</v>
      </c>
      <c r="AE593" s="21">
        <v>232.69701844789529</v>
      </c>
      <c r="AF593" s="21">
        <v>280.41461233855381</v>
      </c>
      <c r="AG593" s="21">
        <v>319.21127972169029</v>
      </c>
      <c r="AH593" s="21">
        <v>350.88460836938981</v>
      </c>
      <c r="AI593" s="21">
        <v>0</v>
      </c>
      <c r="AJ593" s="21">
        <v>0</v>
      </c>
      <c r="AK593" s="21">
        <v>0.35965887512103389</v>
      </c>
      <c r="AL593" s="21">
        <v>181.76622113352522</v>
      </c>
      <c r="AM593" s="21">
        <v>348.50011550858324</v>
      </c>
      <c r="AN593" s="21">
        <v>441.08262905881804</v>
      </c>
      <c r="AO593" s="21">
        <v>483.63194470010353</v>
      </c>
      <c r="AP593" s="21">
        <v>495.98511292711009</v>
      </c>
      <c r="AQ593" s="21">
        <v>488.07587865119285</v>
      </c>
    </row>
    <row r="594" spans="1:43" x14ac:dyDescent="0.25">
      <c r="A594" s="17" t="s">
        <v>277</v>
      </c>
      <c r="B594" s="8" t="s">
        <v>40</v>
      </c>
      <c r="C594" s="8" t="s">
        <v>74</v>
      </c>
      <c r="E594" s="8" t="str">
        <f t="shared" si="72"/>
        <v>FiFi-content.fifi</v>
      </c>
      <c r="F594" s="21">
        <f t="shared" si="81"/>
        <v>330189.49929959601</v>
      </c>
      <c r="G594" s="19">
        <f t="shared" si="81"/>
        <v>6.4579352380155601</v>
      </c>
      <c r="H594" s="18">
        <f t="shared" si="73"/>
        <v>1.6312326832536614E-3</v>
      </c>
      <c r="I594" s="6">
        <f t="shared" si="73"/>
        <v>1</v>
      </c>
      <c r="J594" s="6">
        <f t="shared" si="80"/>
        <v>2732.6454960550273</v>
      </c>
      <c r="K594" s="18">
        <f t="shared" si="80"/>
        <v>0.15</v>
      </c>
      <c r="L594" s="35">
        <f>Data!BU66</f>
        <v>1</v>
      </c>
      <c r="Q594" s="21">
        <v>0</v>
      </c>
      <c r="R594" s="21">
        <v>0</v>
      </c>
      <c r="S594" s="21">
        <v>0</v>
      </c>
      <c r="T594" s="21">
        <v>0</v>
      </c>
      <c r="U594" s="21">
        <v>69.579599525690597</v>
      </c>
      <c r="V594" s="21">
        <v>363.5375693629108</v>
      </c>
      <c r="W594" s="21">
        <v>615.31515474142986</v>
      </c>
      <c r="X594" s="21">
        <v>842.26272349869419</v>
      </c>
      <c r="Y594" s="21">
        <v>1045.5361150741048</v>
      </c>
      <c r="Z594" s="21">
        <v>0</v>
      </c>
      <c r="AA594" s="21">
        <v>0</v>
      </c>
      <c r="AB594" s="21">
        <v>6.7572174727772378E-3</v>
      </c>
      <c r="AC594" s="21">
        <v>10.974479193054947</v>
      </c>
      <c r="AD594" s="21">
        <v>35.103475061344717</v>
      </c>
      <c r="AE594" s="21">
        <v>94.95867832049305</v>
      </c>
      <c r="AF594" s="21">
        <v>140.53474285989816</v>
      </c>
      <c r="AG594" s="21">
        <v>177.59010428183819</v>
      </c>
      <c r="AH594" s="21">
        <v>207.84192631395422</v>
      </c>
      <c r="AI594" s="21">
        <v>0</v>
      </c>
      <c r="AJ594" s="21">
        <v>0</v>
      </c>
      <c r="AK594" s="21">
        <v>4.3637672828382573E-2</v>
      </c>
      <c r="AL594" s="21">
        <v>70.872475899698117</v>
      </c>
      <c r="AM594" s="21">
        <v>157.11636904976791</v>
      </c>
      <c r="AN594" s="21">
        <v>249.69942551838545</v>
      </c>
      <c r="AO594" s="21">
        <v>292.24911333896216</v>
      </c>
      <c r="AP594" s="21">
        <v>304.60266886584668</v>
      </c>
      <c r="AQ594" s="21">
        <v>296.69358480581354</v>
      </c>
    </row>
    <row r="596" spans="1:43" x14ac:dyDescent="0.25">
      <c r="A596" s="16" t="s">
        <v>328</v>
      </c>
      <c r="B596" s="8" t="s">
        <v>40</v>
      </c>
      <c r="C596" s="8" t="s">
        <v>329</v>
      </c>
      <c r="E596" s="8" t="str">
        <f>IF(RIGHT(A596,3)="old","Initial",B596&amp;"-"&amp;C596)</f>
        <v>Initial</v>
      </c>
      <c r="F596" s="21">
        <f>F464</f>
        <v>393432.46859552251</v>
      </c>
      <c r="G596" s="19">
        <f>G464</f>
        <v>6.2941960634324765</v>
      </c>
      <c r="H596" s="25">
        <v>0</v>
      </c>
      <c r="I596" s="42">
        <v>2.04</v>
      </c>
      <c r="J596" s="27">
        <v>1</v>
      </c>
      <c r="K596" s="25">
        <v>0</v>
      </c>
      <c r="L596" s="35">
        <v>1</v>
      </c>
      <c r="Q596" s="21">
        <v>0</v>
      </c>
      <c r="R596" s="21">
        <v>0</v>
      </c>
      <c r="S596" s="21">
        <v>0</v>
      </c>
      <c r="T596" s="21">
        <v>0</v>
      </c>
      <c r="U596" s="21">
        <v>0</v>
      </c>
      <c r="V596" s="21">
        <v>0</v>
      </c>
      <c r="W596" s="21">
        <v>0</v>
      </c>
      <c r="X596" s="21">
        <v>0</v>
      </c>
      <c r="Y596" s="21">
        <v>0</v>
      </c>
      <c r="Z596" s="21">
        <v>0</v>
      </c>
      <c r="AA596" s="21">
        <v>0</v>
      </c>
      <c r="AB596" s="21">
        <v>0</v>
      </c>
      <c r="AC596" s="21">
        <v>0</v>
      </c>
      <c r="AD596" s="21">
        <v>0</v>
      </c>
      <c r="AE596" s="21">
        <v>0</v>
      </c>
      <c r="AF596" s="21">
        <v>0</v>
      </c>
      <c r="AG596" s="21">
        <v>0</v>
      </c>
      <c r="AH596" s="21">
        <v>0</v>
      </c>
      <c r="AI596" s="21">
        <v>0</v>
      </c>
      <c r="AJ596" s="21">
        <v>0</v>
      </c>
      <c r="AK596" s="21">
        <v>0</v>
      </c>
      <c r="AL596" s="21">
        <v>0</v>
      </c>
      <c r="AM596" s="21">
        <v>0</v>
      </c>
      <c r="AN596" s="21">
        <v>0</v>
      </c>
      <c r="AO596" s="21">
        <v>0</v>
      </c>
      <c r="AP596" s="21">
        <v>0</v>
      </c>
      <c r="AQ596" s="21">
        <v>0</v>
      </c>
    </row>
    <row r="597" spans="1:43" x14ac:dyDescent="0.25">
      <c r="A597" s="16" t="s">
        <v>316</v>
      </c>
      <c r="B597" s="8" t="s">
        <v>40</v>
      </c>
      <c r="C597" s="8" t="s">
        <v>329</v>
      </c>
      <c r="E597" s="8" t="str">
        <f t="shared" ref="E597:E660" si="82">IF(RIGHT(A597,3)="old","Initial",B597&amp;"-"&amp;C597)</f>
        <v>Initial</v>
      </c>
      <c r="F597" s="21">
        <f>F465</f>
        <v>228081.015200244</v>
      </c>
      <c r="G597" s="19">
        <f>G465</f>
        <v>7.9971814637423746</v>
      </c>
      <c r="H597" s="18">
        <f t="shared" ref="H597:I660" si="83">H596</f>
        <v>0</v>
      </c>
      <c r="I597" s="6">
        <f>I596</f>
        <v>2.04</v>
      </c>
      <c r="J597" s="6">
        <f t="shared" ref="J597:K612" si="84">J596</f>
        <v>1</v>
      </c>
      <c r="K597" s="18">
        <f t="shared" si="84"/>
        <v>0</v>
      </c>
      <c r="L597" s="35">
        <v>1</v>
      </c>
      <c r="Q597" s="21">
        <v>0</v>
      </c>
      <c r="R597" s="21">
        <v>0</v>
      </c>
      <c r="S597" s="21">
        <v>0</v>
      </c>
      <c r="T597" s="21">
        <v>0</v>
      </c>
      <c r="U597" s="21">
        <v>0</v>
      </c>
      <c r="V597" s="21">
        <v>0</v>
      </c>
      <c r="W597" s="21">
        <v>0</v>
      </c>
      <c r="X597" s="21">
        <v>0</v>
      </c>
      <c r="Y597" s="21">
        <v>0</v>
      </c>
      <c r="Z597" s="21">
        <v>0</v>
      </c>
      <c r="AA597" s="21">
        <v>0</v>
      </c>
      <c r="AB597" s="21">
        <v>0</v>
      </c>
      <c r="AC597" s="21">
        <v>0</v>
      </c>
      <c r="AD597" s="21">
        <v>0</v>
      </c>
      <c r="AE597" s="21">
        <v>0</v>
      </c>
      <c r="AF597" s="21">
        <v>0</v>
      </c>
      <c r="AG597" s="21">
        <v>0</v>
      </c>
      <c r="AH597" s="21">
        <v>0</v>
      </c>
      <c r="AI597" s="21">
        <v>0</v>
      </c>
      <c r="AJ597" s="21">
        <v>0</v>
      </c>
      <c r="AK597" s="21">
        <v>0</v>
      </c>
      <c r="AL597" s="21">
        <v>0</v>
      </c>
      <c r="AM597" s="21">
        <v>0</v>
      </c>
      <c r="AN597" s="21">
        <v>0</v>
      </c>
      <c r="AO597" s="21">
        <v>0</v>
      </c>
      <c r="AP597" s="21">
        <v>0</v>
      </c>
      <c r="AQ597" s="21">
        <v>0</v>
      </c>
    </row>
    <row r="598" spans="1:43" x14ac:dyDescent="0.25">
      <c r="A598" s="16" t="s">
        <v>317</v>
      </c>
      <c r="B598" s="8" t="s">
        <v>40</v>
      </c>
      <c r="C598" s="8" t="s">
        <v>329</v>
      </c>
      <c r="E598" s="8" t="str">
        <f t="shared" si="82"/>
        <v>Initial</v>
      </c>
      <c r="F598" s="21">
        <f t="shared" ref="F598:G613" si="85">F466</f>
        <v>317634.99002545653</v>
      </c>
      <c r="G598" s="19">
        <f t="shared" si="85"/>
        <v>6.7548152855074779</v>
      </c>
      <c r="H598" s="18">
        <f t="shared" si="83"/>
        <v>0</v>
      </c>
      <c r="I598" s="6">
        <f t="shared" si="83"/>
        <v>2.04</v>
      </c>
      <c r="J598" s="6">
        <f t="shared" si="84"/>
        <v>1</v>
      </c>
      <c r="K598" s="18">
        <f t="shared" si="84"/>
        <v>0</v>
      </c>
      <c r="L598" s="35">
        <v>1</v>
      </c>
      <c r="Q598" s="21">
        <v>0</v>
      </c>
      <c r="R598" s="21">
        <v>0</v>
      </c>
      <c r="S598" s="21">
        <v>0</v>
      </c>
      <c r="T598" s="21">
        <v>0</v>
      </c>
      <c r="U598" s="21">
        <v>0</v>
      </c>
      <c r="V598" s="21">
        <v>0</v>
      </c>
      <c r="W598" s="21">
        <v>0</v>
      </c>
      <c r="X598" s="21">
        <v>0</v>
      </c>
      <c r="Y598" s="21">
        <v>0</v>
      </c>
      <c r="Z598" s="21">
        <v>0</v>
      </c>
      <c r="AA598" s="21">
        <v>0</v>
      </c>
      <c r="AB598" s="21">
        <v>0</v>
      </c>
      <c r="AC598" s="21">
        <v>0</v>
      </c>
      <c r="AD598" s="21">
        <v>0</v>
      </c>
      <c r="AE598" s="21">
        <v>0</v>
      </c>
      <c r="AF598" s="21">
        <v>0</v>
      </c>
      <c r="AG598" s="21">
        <v>0</v>
      </c>
      <c r="AH598" s="21">
        <v>0</v>
      </c>
      <c r="AI598" s="21">
        <v>0</v>
      </c>
      <c r="AJ598" s="21">
        <v>0</v>
      </c>
      <c r="AK598" s="21">
        <v>0</v>
      </c>
      <c r="AL598" s="21">
        <v>0</v>
      </c>
      <c r="AM598" s="21">
        <v>0</v>
      </c>
      <c r="AN598" s="21">
        <v>0</v>
      </c>
      <c r="AO598" s="21">
        <v>0</v>
      </c>
      <c r="AP598" s="21">
        <v>0</v>
      </c>
      <c r="AQ598" s="21">
        <v>0</v>
      </c>
    </row>
    <row r="599" spans="1:43" x14ac:dyDescent="0.25">
      <c r="A599" s="16" t="s">
        <v>318</v>
      </c>
      <c r="B599" s="8" t="s">
        <v>40</v>
      </c>
      <c r="C599" s="8" t="s">
        <v>329</v>
      </c>
      <c r="E599" s="8" t="str">
        <f t="shared" si="82"/>
        <v>Initial</v>
      </c>
      <c r="F599" s="21">
        <f t="shared" si="85"/>
        <v>322486.62248072354</v>
      </c>
      <c r="G599" s="19">
        <f t="shared" si="85"/>
        <v>6.9739033911176911</v>
      </c>
      <c r="H599" s="18">
        <f t="shared" si="83"/>
        <v>0</v>
      </c>
      <c r="I599" s="6">
        <f t="shared" si="83"/>
        <v>2.04</v>
      </c>
      <c r="J599" s="6">
        <f t="shared" si="84"/>
        <v>1</v>
      </c>
      <c r="K599" s="18">
        <f t="shared" si="84"/>
        <v>0</v>
      </c>
      <c r="L599" s="35">
        <v>1</v>
      </c>
      <c r="Q599" s="21">
        <v>0</v>
      </c>
      <c r="R599" s="21">
        <v>0</v>
      </c>
      <c r="S599" s="21">
        <v>0</v>
      </c>
      <c r="T599" s="21">
        <v>0</v>
      </c>
      <c r="U599" s="21">
        <v>0</v>
      </c>
      <c r="V599" s="21">
        <v>0</v>
      </c>
      <c r="W599" s="21">
        <v>0</v>
      </c>
      <c r="X599" s="21">
        <v>0</v>
      </c>
      <c r="Y599" s="21">
        <v>0</v>
      </c>
      <c r="Z599" s="21">
        <v>0</v>
      </c>
      <c r="AA599" s="21">
        <v>0</v>
      </c>
      <c r="AB599" s="21">
        <v>0</v>
      </c>
      <c r="AC599" s="21">
        <v>0</v>
      </c>
      <c r="AD599" s="21">
        <v>0</v>
      </c>
      <c r="AE599" s="21">
        <v>0</v>
      </c>
      <c r="AF599" s="21">
        <v>0</v>
      </c>
      <c r="AG599" s="21">
        <v>0</v>
      </c>
      <c r="AH599" s="21">
        <v>0</v>
      </c>
      <c r="AI599" s="21">
        <v>0</v>
      </c>
      <c r="AJ599" s="21">
        <v>0</v>
      </c>
      <c r="AK599" s="21">
        <v>0</v>
      </c>
      <c r="AL599" s="21">
        <v>0</v>
      </c>
      <c r="AM599" s="21">
        <v>0</v>
      </c>
      <c r="AN599" s="21">
        <v>0</v>
      </c>
      <c r="AO599" s="21">
        <v>0</v>
      </c>
      <c r="AP599" s="21">
        <v>0</v>
      </c>
      <c r="AQ599" s="21">
        <v>0</v>
      </c>
    </row>
    <row r="600" spans="1:43" x14ac:dyDescent="0.25">
      <c r="A600" s="16" t="s">
        <v>319</v>
      </c>
      <c r="B600" s="8" t="s">
        <v>40</v>
      </c>
      <c r="C600" s="8" t="s">
        <v>329</v>
      </c>
      <c r="E600" s="8" t="str">
        <f t="shared" si="82"/>
        <v>Initial</v>
      </c>
      <c r="F600" s="21">
        <f t="shared" si="85"/>
        <v>401386.27962260752</v>
      </c>
      <c r="G600" s="19">
        <f t="shared" si="85"/>
        <v>6.2238891290728731</v>
      </c>
      <c r="H600" s="18">
        <f t="shared" si="83"/>
        <v>0</v>
      </c>
      <c r="I600" s="6">
        <f t="shared" si="83"/>
        <v>2.04</v>
      </c>
      <c r="J600" s="6">
        <f t="shared" si="84"/>
        <v>1</v>
      </c>
      <c r="K600" s="18">
        <f t="shared" si="84"/>
        <v>0</v>
      </c>
      <c r="L600" s="35">
        <v>1</v>
      </c>
      <c r="Q600" s="21">
        <v>0</v>
      </c>
      <c r="R600" s="21">
        <v>0</v>
      </c>
      <c r="S600" s="21">
        <v>0</v>
      </c>
      <c r="T600" s="21">
        <v>0</v>
      </c>
      <c r="U600" s="21">
        <v>0</v>
      </c>
      <c r="V600" s="21">
        <v>0</v>
      </c>
      <c r="W600" s="21">
        <v>0</v>
      </c>
      <c r="X600" s="21">
        <v>0</v>
      </c>
      <c r="Y600" s="21">
        <v>0</v>
      </c>
      <c r="Z600" s="21">
        <v>0</v>
      </c>
      <c r="AA600" s="21">
        <v>0</v>
      </c>
      <c r="AB600" s="21">
        <v>0</v>
      </c>
      <c r="AC600" s="21">
        <v>0</v>
      </c>
      <c r="AD600" s="21">
        <v>0</v>
      </c>
      <c r="AE600" s="21">
        <v>0</v>
      </c>
      <c r="AF600" s="21">
        <v>0</v>
      </c>
      <c r="AG600" s="21">
        <v>0</v>
      </c>
      <c r="AH600" s="21">
        <v>0</v>
      </c>
      <c r="AI600" s="21">
        <v>0</v>
      </c>
      <c r="AJ600" s="21">
        <v>0</v>
      </c>
      <c r="AK600" s="21">
        <v>0</v>
      </c>
      <c r="AL600" s="21">
        <v>0</v>
      </c>
      <c r="AM600" s="21">
        <v>0</v>
      </c>
      <c r="AN600" s="21">
        <v>0</v>
      </c>
      <c r="AO600" s="21">
        <v>0</v>
      </c>
      <c r="AP600" s="21">
        <v>0</v>
      </c>
      <c r="AQ600" s="21">
        <v>0</v>
      </c>
    </row>
    <row r="601" spans="1:43" x14ac:dyDescent="0.25">
      <c r="A601" s="16" t="s">
        <v>320</v>
      </c>
      <c r="B601" s="8" t="s">
        <v>40</v>
      </c>
      <c r="C601" s="8" t="s">
        <v>329</v>
      </c>
      <c r="E601" s="8" t="str">
        <f t="shared" si="82"/>
        <v>Initial</v>
      </c>
      <c r="F601" s="21">
        <f t="shared" si="85"/>
        <v>309588.89609523199</v>
      </c>
      <c r="G601" s="19">
        <f t="shared" si="85"/>
        <v>6.9990429098927924</v>
      </c>
      <c r="H601" s="18">
        <f t="shared" si="83"/>
        <v>0</v>
      </c>
      <c r="I601" s="6">
        <f t="shared" si="83"/>
        <v>2.04</v>
      </c>
      <c r="J601" s="6">
        <f t="shared" si="84"/>
        <v>1</v>
      </c>
      <c r="K601" s="18">
        <f t="shared" si="84"/>
        <v>0</v>
      </c>
      <c r="L601" s="35">
        <v>1</v>
      </c>
      <c r="Q601" s="21">
        <v>0</v>
      </c>
      <c r="R601" s="21">
        <v>0</v>
      </c>
      <c r="S601" s="21">
        <v>0</v>
      </c>
      <c r="T601" s="21">
        <v>0</v>
      </c>
      <c r="U601" s="21">
        <v>0</v>
      </c>
      <c r="V601" s="21">
        <v>0</v>
      </c>
      <c r="W601" s="21">
        <v>0</v>
      </c>
      <c r="X601" s="21">
        <v>0</v>
      </c>
      <c r="Y601" s="21">
        <v>0</v>
      </c>
      <c r="Z601" s="21">
        <v>0</v>
      </c>
      <c r="AA601" s="21">
        <v>0</v>
      </c>
      <c r="AB601" s="21">
        <v>0</v>
      </c>
      <c r="AC601" s="21">
        <v>0</v>
      </c>
      <c r="AD601" s="21">
        <v>0</v>
      </c>
      <c r="AE601" s="21">
        <v>0</v>
      </c>
      <c r="AF601" s="21">
        <v>0</v>
      </c>
      <c r="AG601" s="21">
        <v>0</v>
      </c>
      <c r="AH601" s="21">
        <v>0</v>
      </c>
      <c r="AI601" s="21">
        <v>0</v>
      </c>
      <c r="AJ601" s="21">
        <v>0</v>
      </c>
      <c r="AK601" s="21">
        <v>0</v>
      </c>
      <c r="AL601" s="21">
        <v>0</v>
      </c>
      <c r="AM601" s="21">
        <v>0</v>
      </c>
      <c r="AN601" s="21">
        <v>0</v>
      </c>
      <c r="AO601" s="21">
        <v>0</v>
      </c>
      <c r="AP601" s="21">
        <v>0</v>
      </c>
      <c r="AQ601" s="21">
        <v>0</v>
      </c>
    </row>
    <row r="602" spans="1:43" x14ac:dyDescent="0.25">
      <c r="A602" s="16" t="s">
        <v>321</v>
      </c>
      <c r="B602" s="8" t="s">
        <v>40</v>
      </c>
      <c r="C602" s="8" t="s">
        <v>329</v>
      </c>
      <c r="E602" s="8" t="str">
        <f t="shared" si="82"/>
        <v>Initial</v>
      </c>
      <c r="F602" s="21">
        <f t="shared" si="85"/>
        <v>309968.77520157403</v>
      </c>
      <c r="G602" s="19">
        <f t="shared" si="85"/>
        <v>6.9767010399881384</v>
      </c>
      <c r="H602" s="18">
        <f t="shared" si="83"/>
        <v>0</v>
      </c>
      <c r="I602" s="6">
        <f t="shared" si="83"/>
        <v>2.04</v>
      </c>
      <c r="J602" s="6">
        <f t="shared" si="84"/>
        <v>1</v>
      </c>
      <c r="K602" s="18">
        <f t="shared" si="84"/>
        <v>0</v>
      </c>
      <c r="L602" s="35">
        <v>1</v>
      </c>
      <c r="Q602" s="21">
        <v>0</v>
      </c>
      <c r="R602" s="21">
        <v>0</v>
      </c>
      <c r="S602" s="21">
        <v>0</v>
      </c>
      <c r="T602" s="21">
        <v>0</v>
      </c>
      <c r="U602" s="21">
        <v>0</v>
      </c>
      <c r="V602" s="21">
        <v>0</v>
      </c>
      <c r="W602" s="21">
        <v>0</v>
      </c>
      <c r="X602" s="21">
        <v>0</v>
      </c>
      <c r="Y602" s="21">
        <v>0</v>
      </c>
      <c r="Z602" s="21">
        <v>0</v>
      </c>
      <c r="AA602" s="21">
        <v>0</v>
      </c>
      <c r="AB602" s="21">
        <v>0</v>
      </c>
      <c r="AC602" s="21">
        <v>0</v>
      </c>
      <c r="AD602" s="21">
        <v>0</v>
      </c>
      <c r="AE602" s="21">
        <v>0</v>
      </c>
      <c r="AF602" s="21">
        <v>0</v>
      </c>
      <c r="AG602" s="21">
        <v>0</v>
      </c>
      <c r="AH602" s="21">
        <v>0</v>
      </c>
      <c r="AI602" s="21">
        <v>0</v>
      </c>
      <c r="AJ602" s="21">
        <v>0</v>
      </c>
      <c r="AK602" s="21">
        <v>0</v>
      </c>
      <c r="AL602" s="21">
        <v>0</v>
      </c>
      <c r="AM602" s="21">
        <v>0</v>
      </c>
      <c r="AN602" s="21">
        <v>0</v>
      </c>
      <c r="AO602" s="21">
        <v>0</v>
      </c>
      <c r="AP602" s="21">
        <v>0</v>
      </c>
      <c r="AQ602" s="21">
        <v>0</v>
      </c>
    </row>
    <row r="603" spans="1:43" x14ac:dyDescent="0.25">
      <c r="A603" s="16" t="s">
        <v>322</v>
      </c>
      <c r="B603" s="8" t="s">
        <v>40</v>
      </c>
      <c r="C603" s="8" t="s">
        <v>329</v>
      </c>
      <c r="E603" s="8" t="str">
        <f t="shared" si="82"/>
        <v>Initial</v>
      </c>
      <c r="F603" s="21">
        <f t="shared" si="85"/>
        <v>454180.53004536044</v>
      </c>
      <c r="G603" s="19">
        <f t="shared" si="85"/>
        <v>6.0080329106190753</v>
      </c>
      <c r="H603" s="18">
        <f t="shared" si="83"/>
        <v>0</v>
      </c>
      <c r="I603" s="6">
        <f t="shared" si="83"/>
        <v>2.04</v>
      </c>
      <c r="J603" s="6">
        <f t="shared" si="84"/>
        <v>1</v>
      </c>
      <c r="K603" s="18">
        <f t="shared" si="84"/>
        <v>0</v>
      </c>
      <c r="L603" s="35">
        <v>1</v>
      </c>
      <c r="Q603" s="21">
        <v>0</v>
      </c>
      <c r="R603" s="21">
        <v>0</v>
      </c>
      <c r="S603" s="21">
        <v>0</v>
      </c>
      <c r="T603" s="21">
        <v>0</v>
      </c>
      <c r="U603" s="21">
        <v>0</v>
      </c>
      <c r="V603" s="21">
        <v>0</v>
      </c>
      <c r="W603" s="21">
        <v>0</v>
      </c>
      <c r="X603" s="21">
        <v>0</v>
      </c>
      <c r="Y603" s="21">
        <v>0</v>
      </c>
      <c r="Z603" s="21">
        <v>0</v>
      </c>
      <c r="AA603" s="21">
        <v>0</v>
      </c>
      <c r="AB603" s="21">
        <v>0</v>
      </c>
      <c r="AC603" s="21">
        <v>0</v>
      </c>
      <c r="AD603" s="21">
        <v>0</v>
      </c>
      <c r="AE603" s="21">
        <v>0</v>
      </c>
      <c r="AF603" s="21">
        <v>0</v>
      </c>
      <c r="AG603" s="21">
        <v>0</v>
      </c>
      <c r="AH603" s="21">
        <v>0</v>
      </c>
      <c r="AI603" s="21">
        <v>0</v>
      </c>
      <c r="AJ603" s="21">
        <v>0</v>
      </c>
      <c r="AK603" s="21">
        <v>0</v>
      </c>
      <c r="AL603" s="21">
        <v>0</v>
      </c>
      <c r="AM603" s="21">
        <v>0</v>
      </c>
      <c r="AN603" s="21">
        <v>0</v>
      </c>
      <c r="AO603" s="21">
        <v>0</v>
      </c>
      <c r="AP603" s="21">
        <v>0</v>
      </c>
      <c r="AQ603" s="21">
        <v>0</v>
      </c>
    </row>
    <row r="604" spans="1:43" x14ac:dyDescent="0.25">
      <c r="A604" s="16" t="s">
        <v>323</v>
      </c>
      <c r="B604" s="8" t="s">
        <v>40</v>
      </c>
      <c r="C604" s="8" t="s">
        <v>329</v>
      </c>
      <c r="E604" s="8" t="str">
        <f t="shared" si="82"/>
        <v>Initial</v>
      </c>
      <c r="F604" s="21">
        <f t="shared" si="85"/>
        <v>455011.73547455797</v>
      </c>
      <c r="G604" s="19">
        <f t="shared" si="85"/>
        <v>6.0449284141776669</v>
      </c>
      <c r="H604" s="18">
        <f t="shared" si="83"/>
        <v>0</v>
      </c>
      <c r="I604" s="6">
        <f t="shared" si="83"/>
        <v>2.04</v>
      </c>
      <c r="J604" s="6">
        <f t="shared" si="84"/>
        <v>1</v>
      </c>
      <c r="K604" s="18">
        <f t="shared" si="84"/>
        <v>0</v>
      </c>
      <c r="L604" s="35">
        <v>1</v>
      </c>
      <c r="Q604" s="21">
        <v>0</v>
      </c>
      <c r="R604" s="21">
        <v>0</v>
      </c>
      <c r="S604" s="21">
        <v>0</v>
      </c>
      <c r="T604" s="21">
        <v>0</v>
      </c>
      <c r="U604" s="21">
        <v>0</v>
      </c>
      <c r="V604" s="21">
        <v>0</v>
      </c>
      <c r="W604" s="21">
        <v>0</v>
      </c>
      <c r="X604" s="21">
        <v>0</v>
      </c>
      <c r="Y604" s="21">
        <v>0</v>
      </c>
      <c r="Z604" s="21">
        <v>0</v>
      </c>
      <c r="AA604" s="21">
        <v>0</v>
      </c>
      <c r="AB604" s="21">
        <v>0</v>
      </c>
      <c r="AC604" s="21">
        <v>0</v>
      </c>
      <c r="AD604" s="21">
        <v>0</v>
      </c>
      <c r="AE604" s="21">
        <v>0</v>
      </c>
      <c r="AF604" s="21">
        <v>0</v>
      </c>
      <c r="AG604" s="21">
        <v>0</v>
      </c>
      <c r="AH604" s="21">
        <v>0</v>
      </c>
      <c r="AI604" s="21">
        <v>0</v>
      </c>
      <c r="AJ604" s="21">
        <v>0</v>
      </c>
      <c r="AK604" s="21">
        <v>0</v>
      </c>
      <c r="AL604" s="21">
        <v>0</v>
      </c>
      <c r="AM604" s="21">
        <v>0</v>
      </c>
      <c r="AN604" s="21">
        <v>0</v>
      </c>
      <c r="AO604" s="21">
        <v>0</v>
      </c>
      <c r="AP604" s="21">
        <v>0</v>
      </c>
      <c r="AQ604" s="21">
        <v>0</v>
      </c>
    </row>
    <row r="605" spans="1:43" x14ac:dyDescent="0.25">
      <c r="A605" s="16" t="s">
        <v>324</v>
      </c>
      <c r="B605" s="8" t="s">
        <v>40</v>
      </c>
      <c r="C605" s="8" t="s">
        <v>329</v>
      </c>
      <c r="E605" s="8" t="str">
        <f t="shared" si="82"/>
        <v>Initial</v>
      </c>
      <c r="F605" s="21">
        <f t="shared" si="85"/>
        <v>290055.894256228</v>
      </c>
      <c r="G605" s="19">
        <f t="shared" si="85"/>
        <v>7.3475859223576458</v>
      </c>
      <c r="H605" s="18">
        <f t="shared" si="83"/>
        <v>0</v>
      </c>
      <c r="I605" s="6">
        <f t="shared" si="83"/>
        <v>2.04</v>
      </c>
      <c r="J605" s="6">
        <f t="shared" si="84"/>
        <v>1</v>
      </c>
      <c r="K605" s="18">
        <f t="shared" si="84"/>
        <v>0</v>
      </c>
      <c r="L605" s="35">
        <v>1</v>
      </c>
      <c r="Q605" s="21">
        <v>0</v>
      </c>
      <c r="R605" s="21">
        <v>0</v>
      </c>
      <c r="S605" s="21">
        <v>0</v>
      </c>
      <c r="T605" s="21">
        <v>0</v>
      </c>
      <c r="U605" s="21">
        <v>0</v>
      </c>
      <c r="V605" s="21">
        <v>0</v>
      </c>
      <c r="W605" s="21">
        <v>0</v>
      </c>
      <c r="X605" s="21">
        <v>0</v>
      </c>
      <c r="Y605" s="21">
        <v>0</v>
      </c>
      <c r="Z605" s="21">
        <v>0</v>
      </c>
      <c r="AA605" s="21">
        <v>0</v>
      </c>
      <c r="AB605" s="21">
        <v>0</v>
      </c>
      <c r="AC605" s="21">
        <v>0</v>
      </c>
      <c r="AD605" s="21">
        <v>0</v>
      </c>
      <c r="AE605" s="21">
        <v>0</v>
      </c>
      <c r="AF605" s="21">
        <v>0</v>
      </c>
      <c r="AG605" s="21">
        <v>0</v>
      </c>
      <c r="AH605" s="21">
        <v>0</v>
      </c>
      <c r="AI605" s="21">
        <v>0</v>
      </c>
      <c r="AJ605" s="21">
        <v>0</v>
      </c>
      <c r="AK605" s="21">
        <v>0</v>
      </c>
      <c r="AL605" s="21">
        <v>0</v>
      </c>
      <c r="AM605" s="21">
        <v>0</v>
      </c>
      <c r="AN605" s="21">
        <v>0</v>
      </c>
      <c r="AO605" s="21">
        <v>0</v>
      </c>
      <c r="AP605" s="21">
        <v>0</v>
      </c>
      <c r="AQ605" s="21">
        <v>0</v>
      </c>
    </row>
    <row r="606" spans="1:43" x14ac:dyDescent="0.25">
      <c r="A606" s="16" t="s">
        <v>325</v>
      </c>
      <c r="B606" s="8" t="s">
        <v>40</v>
      </c>
      <c r="C606" s="8" t="s">
        <v>329</v>
      </c>
      <c r="E606" s="8" t="str">
        <f t="shared" si="82"/>
        <v>Initial</v>
      </c>
      <c r="F606" s="21">
        <f t="shared" si="85"/>
        <v>348451.97318493499</v>
      </c>
      <c r="G606" s="19">
        <f t="shared" si="85"/>
        <v>6.6816214516324974</v>
      </c>
      <c r="H606" s="18">
        <f t="shared" si="83"/>
        <v>0</v>
      </c>
      <c r="I606" s="6">
        <f t="shared" si="83"/>
        <v>2.04</v>
      </c>
      <c r="J606" s="6">
        <f t="shared" si="84"/>
        <v>1</v>
      </c>
      <c r="K606" s="18">
        <f t="shared" si="84"/>
        <v>0</v>
      </c>
      <c r="L606" s="35">
        <v>1</v>
      </c>
      <c r="Q606" s="21">
        <v>0</v>
      </c>
      <c r="R606" s="21">
        <v>0</v>
      </c>
      <c r="S606" s="21">
        <v>0</v>
      </c>
      <c r="T606" s="21">
        <v>0</v>
      </c>
      <c r="U606" s="21">
        <v>0</v>
      </c>
      <c r="V606" s="21">
        <v>0</v>
      </c>
      <c r="W606" s="21">
        <v>0</v>
      </c>
      <c r="X606" s="21">
        <v>0</v>
      </c>
      <c r="Y606" s="21">
        <v>0</v>
      </c>
      <c r="Z606" s="21">
        <v>0</v>
      </c>
      <c r="AA606" s="21">
        <v>0</v>
      </c>
      <c r="AB606" s="21">
        <v>0</v>
      </c>
      <c r="AC606" s="21">
        <v>0</v>
      </c>
      <c r="AD606" s="21">
        <v>0</v>
      </c>
      <c r="AE606" s="21">
        <v>0</v>
      </c>
      <c r="AF606" s="21">
        <v>0</v>
      </c>
      <c r="AG606" s="21">
        <v>0</v>
      </c>
      <c r="AH606" s="21">
        <v>0</v>
      </c>
      <c r="AI606" s="21">
        <v>0</v>
      </c>
      <c r="AJ606" s="21">
        <v>0</v>
      </c>
      <c r="AK606" s="21">
        <v>0</v>
      </c>
      <c r="AL606" s="21">
        <v>0</v>
      </c>
      <c r="AM606" s="21">
        <v>0</v>
      </c>
      <c r="AN606" s="21">
        <v>0</v>
      </c>
      <c r="AO606" s="21">
        <v>0</v>
      </c>
      <c r="AP606" s="21">
        <v>0</v>
      </c>
      <c r="AQ606" s="21">
        <v>0</v>
      </c>
    </row>
    <row r="607" spans="1:43" x14ac:dyDescent="0.25">
      <c r="A607" s="16" t="s">
        <v>326</v>
      </c>
      <c r="B607" s="8" t="s">
        <v>40</v>
      </c>
      <c r="C607" s="8" t="s">
        <v>329</v>
      </c>
      <c r="E607" s="8" t="str">
        <f t="shared" si="82"/>
        <v>Initial</v>
      </c>
      <c r="F607" s="21">
        <f t="shared" si="85"/>
        <v>427408.08445701201</v>
      </c>
      <c r="G607" s="19">
        <f t="shared" si="85"/>
        <v>6.1680815445545676</v>
      </c>
      <c r="H607" s="18">
        <f t="shared" si="83"/>
        <v>0</v>
      </c>
      <c r="I607" s="6">
        <f t="shared" si="83"/>
        <v>2.04</v>
      </c>
      <c r="J607" s="6">
        <f t="shared" si="84"/>
        <v>1</v>
      </c>
      <c r="K607" s="18">
        <f t="shared" si="84"/>
        <v>0</v>
      </c>
      <c r="L607" s="35">
        <v>1</v>
      </c>
      <c r="Q607" s="21">
        <v>0</v>
      </c>
      <c r="R607" s="21">
        <v>0</v>
      </c>
      <c r="S607" s="21">
        <v>0</v>
      </c>
      <c r="T607" s="21">
        <v>0</v>
      </c>
      <c r="U607" s="21">
        <v>0</v>
      </c>
      <c r="V607" s="21">
        <v>0</v>
      </c>
      <c r="W607" s="21">
        <v>0</v>
      </c>
      <c r="X607" s="21">
        <v>0</v>
      </c>
      <c r="Y607" s="21">
        <v>0</v>
      </c>
      <c r="Z607" s="21">
        <v>0</v>
      </c>
      <c r="AA607" s="21">
        <v>0</v>
      </c>
      <c r="AB607" s="21">
        <v>0</v>
      </c>
      <c r="AC607" s="21">
        <v>0</v>
      </c>
      <c r="AD607" s="21">
        <v>0</v>
      </c>
      <c r="AE607" s="21">
        <v>0</v>
      </c>
      <c r="AF607" s="21">
        <v>0</v>
      </c>
      <c r="AG607" s="21">
        <v>0</v>
      </c>
      <c r="AH607" s="21">
        <v>0</v>
      </c>
      <c r="AI607" s="21">
        <v>0</v>
      </c>
      <c r="AJ607" s="21">
        <v>0</v>
      </c>
      <c r="AK607" s="21">
        <v>0</v>
      </c>
      <c r="AL607" s="21">
        <v>0</v>
      </c>
      <c r="AM607" s="21">
        <v>0</v>
      </c>
      <c r="AN607" s="21">
        <v>0</v>
      </c>
      <c r="AO607" s="21">
        <v>0</v>
      </c>
      <c r="AP607" s="21">
        <v>0</v>
      </c>
      <c r="AQ607" s="21">
        <v>0</v>
      </c>
    </row>
    <row r="608" spans="1:43" x14ac:dyDescent="0.25">
      <c r="A608" s="16" t="s">
        <v>327</v>
      </c>
      <c r="B608" s="8" t="s">
        <v>40</v>
      </c>
      <c r="C608" s="8" t="s">
        <v>329</v>
      </c>
      <c r="E608" s="8" t="str">
        <f t="shared" si="82"/>
        <v>Initial</v>
      </c>
      <c r="F608" s="21">
        <f t="shared" si="85"/>
        <v>330189.49929959601</v>
      </c>
      <c r="G608" s="19">
        <f t="shared" si="85"/>
        <v>6.4579352380155601</v>
      </c>
      <c r="H608" s="18">
        <f t="shared" si="83"/>
        <v>0</v>
      </c>
      <c r="I608" s="6">
        <f t="shared" si="83"/>
        <v>2.04</v>
      </c>
      <c r="J608" s="6">
        <f t="shared" si="84"/>
        <v>1</v>
      </c>
      <c r="K608" s="18">
        <f t="shared" si="84"/>
        <v>0</v>
      </c>
      <c r="L608" s="35">
        <v>1</v>
      </c>
      <c r="Q608" s="21">
        <v>0</v>
      </c>
      <c r="R608" s="21">
        <v>0</v>
      </c>
      <c r="S608" s="21">
        <v>0</v>
      </c>
      <c r="T608" s="21">
        <v>0</v>
      </c>
      <c r="U608" s="21">
        <v>0</v>
      </c>
      <c r="V608" s="21">
        <v>0</v>
      </c>
      <c r="W608" s="21">
        <v>0</v>
      </c>
      <c r="X608" s="21">
        <v>0</v>
      </c>
      <c r="Y608" s="21">
        <v>0</v>
      </c>
      <c r="Z608" s="21">
        <v>0</v>
      </c>
      <c r="AA608" s="21">
        <v>0</v>
      </c>
      <c r="AB608" s="21">
        <v>0</v>
      </c>
      <c r="AC608" s="21">
        <v>0</v>
      </c>
      <c r="AD608" s="21">
        <v>0</v>
      </c>
      <c r="AE608" s="21">
        <v>0</v>
      </c>
      <c r="AF608" s="21">
        <v>0</v>
      </c>
      <c r="AG608" s="21">
        <v>0</v>
      </c>
      <c r="AH608" s="21">
        <v>0</v>
      </c>
      <c r="AI608" s="21">
        <v>0</v>
      </c>
      <c r="AJ608" s="21">
        <v>0</v>
      </c>
      <c r="AK608" s="21">
        <v>0</v>
      </c>
      <c r="AL608" s="21">
        <v>0</v>
      </c>
      <c r="AM608" s="21">
        <v>0</v>
      </c>
      <c r="AN608" s="21">
        <v>0</v>
      </c>
      <c r="AO608" s="21">
        <v>0</v>
      </c>
      <c r="AP608" s="21">
        <v>0</v>
      </c>
      <c r="AQ608" s="21">
        <v>0</v>
      </c>
    </row>
    <row r="609" spans="1:43" x14ac:dyDescent="0.25">
      <c r="A609" s="17" t="s">
        <v>262</v>
      </c>
      <c r="B609" s="8" t="s">
        <v>40</v>
      </c>
      <c r="C609" s="8" t="s">
        <v>329</v>
      </c>
      <c r="E609" s="8" t="str">
        <f t="shared" si="82"/>
        <v>FiFi-generic</v>
      </c>
      <c r="F609" s="21">
        <f t="shared" si="85"/>
        <v>340832.86210744851</v>
      </c>
      <c r="G609" s="19">
        <f t="shared" si="85"/>
        <v>6.8003506949188122</v>
      </c>
      <c r="H609" s="18">
        <f t="shared" si="83"/>
        <v>0</v>
      </c>
      <c r="I609" s="6">
        <f t="shared" si="83"/>
        <v>2.04</v>
      </c>
      <c r="J609" s="6">
        <f t="shared" si="84"/>
        <v>1</v>
      </c>
      <c r="K609" s="18">
        <f t="shared" si="84"/>
        <v>0</v>
      </c>
      <c r="L609" s="35">
        <v>1</v>
      </c>
      <c r="Q609" s="21">
        <v>0</v>
      </c>
      <c r="R609" s="21">
        <v>0</v>
      </c>
      <c r="S609" s="21">
        <v>0</v>
      </c>
      <c r="T609" s="21">
        <v>0</v>
      </c>
      <c r="U609" s="21">
        <v>0</v>
      </c>
      <c r="V609" s="21">
        <v>0</v>
      </c>
      <c r="W609" s="21">
        <v>0</v>
      </c>
      <c r="X609" s="21">
        <v>0</v>
      </c>
      <c r="Y609" s="21">
        <v>0</v>
      </c>
      <c r="Z609" s="21">
        <v>0</v>
      </c>
      <c r="AA609" s="21">
        <v>0</v>
      </c>
      <c r="AB609" s="21">
        <v>0</v>
      </c>
      <c r="AC609" s="21">
        <v>0</v>
      </c>
      <c r="AD609" s="21">
        <v>0</v>
      </c>
      <c r="AE609" s="21">
        <v>0</v>
      </c>
      <c r="AF609" s="21">
        <v>0</v>
      </c>
      <c r="AG609" s="21">
        <v>0</v>
      </c>
      <c r="AH609" s="21">
        <v>0</v>
      </c>
      <c r="AI609" s="21">
        <v>0</v>
      </c>
      <c r="AJ609" s="21">
        <v>0</v>
      </c>
      <c r="AK609" s="21">
        <v>0</v>
      </c>
      <c r="AL609" s="21">
        <v>0</v>
      </c>
      <c r="AM609" s="21">
        <v>0</v>
      </c>
      <c r="AN609" s="21">
        <v>0</v>
      </c>
      <c r="AO609" s="21">
        <v>0</v>
      </c>
      <c r="AP609" s="21">
        <v>0</v>
      </c>
      <c r="AQ609" s="21">
        <v>0</v>
      </c>
    </row>
    <row r="610" spans="1:43" x14ac:dyDescent="0.25">
      <c r="A610" s="17" t="s">
        <v>263</v>
      </c>
      <c r="B610" s="8" t="s">
        <v>40</v>
      </c>
      <c r="C610" s="8" t="s">
        <v>329</v>
      </c>
      <c r="E610" s="8" t="str">
        <f t="shared" si="82"/>
        <v>FiFi-generic</v>
      </c>
      <c r="F610" s="21">
        <f t="shared" si="85"/>
        <v>439217.36949841853</v>
      </c>
      <c r="G610" s="19">
        <f t="shared" si="85"/>
        <v>6.2729203283091328</v>
      </c>
      <c r="H610" s="18">
        <f t="shared" si="83"/>
        <v>0</v>
      </c>
      <c r="I610" s="6">
        <f t="shared" si="83"/>
        <v>2.04</v>
      </c>
      <c r="J610" s="6">
        <f t="shared" si="84"/>
        <v>1</v>
      </c>
      <c r="K610" s="18">
        <f t="shared" si="84"/>
        <v>0</v>
      </c>
      <c r="L610" s="35">
        <v>1</v>
      </c>
      <c r="Q610" s="21">
        <v>0</v>
      </c>
      <c r="R610" s="21">
        <v>0</v>
      </c>
      <c r="S610" s="21">
        <v>0</v>
      </c>
      <c r="T610" s="21">
        <v>0</v>
      </c>
      <c r="U610" s="21">
        <v>0</v>
      </c>
      <c r="V610" s="21">
        <v>0</v>
      </c>
      <c r="W610" s="21">
        <v>0</v>
      </c>
      <c r="X610" s="21">
        <v>0</v>
      </c>
      <c r="Y610" s="21">
        <v>0</v>
      </c>
      <c r="Z610" s="21">
        <v>0</v>
      </c>
      <c r="AA610" s="21">
        <v>0</v>
      </c>
      <c r="AB610" s="21">
        <v>0</v>
      </c>
      <c r="AC610" s="21">
        <v>0</v>
      </c>
      <c r="AD610" s="21">
        <v>0</v>
      </c>
      <c r="AE610" s="21">
        <v>0</v>
      </c>
      <c r="AF610" s="21">
        <v>0</v>
      </c>
      <c r="AG610" s="21">
        <v>0</v>
      </c>
      <c r="AH610" s="21">
        <v>0</v>
      </c>
      <c r="AI610" s="21">
        <v>0</v>
      </c>
      <c r="AJ610" s="21">
        <v>0</v>
      </c>
      <c r="AK610" s="21">
        <v>0</v>
      </c>
      <c r="AL610" s="21">
        <v>0</v>
      </c>
      <c r="AM610" s="21">
        <v>0</v>
      </c>
      <c r="AN610" s="21">
        <v>0</v>
      </c>
      <c r="AO610" s="21">
        <v>0</v>
      </c>
      <c r="AP610" s="21">
        <v>0</v>
      </c>
      <c r="AQ610" s="21">
        <v>0</v>
      </c>
    </row>
    <row r="611" spans="1:43" x14ac:dyDescent="0.25">
      <c r="A611" s="17" t="s">
        <v>264</v>
      </c>
      <c r="B611" s="8" t="s">
        <v>40</v>
      </c>
      <c r="C611" s="8" t="s">
        <v>329</v>
      </c>
      <c r="E611" s="8" t="str">
        <f t="shared" si="82"/>
        <v>FiFi-generic</v>
      </c>
      <c r="F611" s="21">
        <f t="shared" si="85"/>
        <v>392882.00916213804</v>
      </c>
      <c r="G611" s="19">
        <f t="shared" si="85"/>
        <v>6.511570805271405</v>
      </c>
      <c r="H611" s="18">
        <f t="shared" si="83"/>
        <v>0</v>
      </c>
      <c r="I611" s="6">
        <f t="shared" si="83"/>
        <v>2.04</v>
      </c>
      <c r="J611" s="6">
        <f t="shared" si="84"/>
        <v>1</v>
      </c>
      <c r="K611" s="18">
        <f t="shared" si="84"/>
        <v>0</v>
      </c>
      <c r="L611" s="35">
        <v>1</v>
      </c>
      <c r="Q611" s="21">
        <v>0</v>
      </c>
      <c r="R611" s="21">
        <v>0</v>
      </c>
      <c r="S611" s="21">
        <v>0</v>
      </c>
      <c r="T611" s="21">
        <v>0</v>
      </c>
      <c r="U611" s="21">
        <v>0</v>
      </c>
      <c r="V611" s="21">
        <v>0</v>
      </c>
      <c r="W611" s="21">
        <v>0</v>
      </c>
      <c r="X611" s="21">
        <v>0</v>
      </c>
      <c r="Y611" s="21">
        <v>0</v>
      </c>
      <c r="Z611" s="21">
        <v>0</v>
      </c>
      <c r="AA611" s="21">
        <v>0</v>
      </c>
      <c r="AB611" s="21">
        <v>0</v>
      </c>
      <c r="AC611" s="21">
        <v>0</v>
      </c>
      <c r="AD611" s="21">
        <v>0</v>
      </c>
      <c r="AE611" s="21">
        <v>0</v>
      </c>
      <c r="AF611" s="21">
        <v>0</v>
      </c>
      <c r="AG611" s="21">
        <v>0</v>
      </c>
      <c r="AH611" s="21">
        <v>0</v>
      </c>
      <c r="AI611" s="21">
        <v>0</v>
      </c>
      <c r="AJ611" s="21">
        <v>0</v>
      </c>
      <c r="AK611" s="21">
        <v>0</v>
      </c>
      <c r="AL611" s="21">
        <v>0</v>
      </c>
      <c r="AM611" s="21">
        <v>0</v>
      </c>
      <c r="AN611" s="21">
        <v>0</v>
      </c>
      <c r="AO611" s="21">
        <v>0</v>
      </c>
      <c r="AP611" s="21">
        <v>0</v>
      </c>
      <c r="AQ611" s="21">
        <v>0</v>
      </c>
    </row>
    <row r="612" spans="1:43" x14ac:dyDescent="0.25">
      <c r="A612" s="17" t="s">
        <v>265</v>
      </c>
      <c r="B612" s="8" t="s">
        <v>40</v>
      </c>
      <c r="C612" s="8" t="s">
        <v>329</v>
      </c>
      <c r="E612" s="8" t="str">
        <f t="shared" si="82"/>
        <v>FiFi-generic</v>
      </c>
      <c r="F612" s="21">
        <f t="shared" si="85"/>
        <v>287120.72270037199</v>
      </c>
      <c r="G612" s="19">
        <f t="shared" si="85"/>
        <v>7.4241408592468048</v>
      </c>
      <c r="H612" s="18">
        <f t="shared" si="83"/>
        <v>0</v>
      </c>
      <c r="I612" s="6">
        <f t="shared" si="83"/>
        <v>2.04</v>
      </c>
      <c r="J612" s="6">
        <f t="shared" si="84"/>
        <v>1</v>
      </c>
      <c r="K612" s="18">
        <f t="shared" si="84"/>
        <v>0</v>
      </c>
      <c r="L612" s="35">
        <v>1</v>
      </c>
      <c r="Q612" s="21">
        <v>0</v>
      </c>
      <c r="R612" s="21">
        <v>0</v>
      </c>
      <c r="S612" s="21">
        <v>0</v>
      </c>
      <c r="T612" s="21">
        <v>0</v>
      </c>
      <c r="U612" s="21">
        <v>0</v>
      </c>
      <c r="V612" s="21">
        <v>0</v>
      </c>
      <c r="W612" s="21">
        <v>0</v>
      </c>
      <c r="X612" s="21">
        <v>0</v>
      </c>
      <c r="Y612" s="21">
        <v>0</v>
      </c>
      <c r="Z612" s="21">
        <v>0</v>
      </c>
      <c r="AA612" s="21">
        <v>0</v>
      </c>
      <c r="AB612" s="21">
        <v>0</v>
      </c>
      <c r="AC612" s="21">
        <v>0</v>
      </c>
      <c r="AD612" s="21">
        <v>0</v>
      </c>
      <c r="AE612" s="21">
        <v>0</v>
      </c>
      <c r="AF612" s="21">
        <v>0</v>
      </c>
      <c r="AG612" s="21">
        <v>0</v>
      </c>
      <c r="AH612" s="21">
        <v>0</v>
      </c>
      <c r="AI612" s="21">
        <v>0</v>
      </c>
      <c r="AJ612" s="21">
        <v>0</v>
      </c>
      <c r="AK612" s="21">
        <v>0</v>
      </c>
      <c r="AL612" s="21">
        <v>0</v>
      </c>
      <c r="AM612" s="21">
        <v>0</v>
      </c>
      <c r="AN612" s="21">
        <v>0</v>
      </c>
      <c r="AO612" s="21">
        <v>0</v>
      </c>
      <c r="AP612" s="21">
        <v>0</v>
      </c>
      <c r="AQ612" s="21">
        <v>0</v>
      </c>
    </row>
    <row r="613" spans="1:43" x14ac:dyDescent="0.25">
      <c r="A613" s="17" t="s">
        <v>266</v>
      </c>
      <c r="B613" s="8" t="s">
        <v>40</v>
      </c>
      <c r="C613" s="8" t="s">
        <v>329</v>
      </c>
      <c r="E613" s="8" t="str">
        <f t="shared" si="82"/>
        <v>FiFi-generic</v>
      </c>
      <c r="F613" s="21">
        <f t="shared" si="85"/>
        <v>319043.21232711151</v>
      </c>
      <c r="G613" s="19">
        <f t="shared" si="85"/>
        <v>7.2881301476597384</v>
      </c>
      <c r="H613" s="18">
        <f t="shared" si="83"/>
        <v>0</v>
      </c>
      <c r="I613" s="6">
        <f t="shared" si="83"/>
        <v>2.04</v>
      </c>
      <c r="J613" s="6">
        <f t="shared" ref="J613:K628" si="86">J612</f>
        <v>1</v>
      </c>
      <c r="K613" s="18">
        <f t="shared" si="86"/>
        <v>0</v>
      </c>
      <c r="L613" s="35">
        <v>1</v>
      </c>
      <c r="Q613" s="21">
        <v>0</v>
      </c>
      <c r="R613" s="21">
        <v>0</v>
      </c>
      <c r="S613" s="21">
        <v>0</v>
      </c>
      <c r="T613" s="21">
        <v>0</v>
      </c>
      <c r="U613" s="21">
        <v>0</v>
      </c>
      <c r="V613" s="21">
        <v>0</v>
      </c>
      <c r="W613" s="21">
        <v>0</v>
      </c>
      <c r="X613" s="21">
        <v>0</v>
      </c>
      <c r="Y613" s="21">
        <v>0</v>
      </c>
      <c r="Z613" s="21">
        <v>0</v>
      </c>
      <c r="AA613" s="21">
        <v>0</v>
      </c>
      <c r="AB613" s="21">
        <v>0</v>
      </c>
      <c r="AC613" s="21">
        <v>0</v>
      </c>
      <c r="AD613" s="21">
        <v>0</v>
      </c>
      <c r="AE613" s="21">
        <v>0</v>
      </c>
      <c r="AF613" s="21">
        <v>0</v>
      </c>
      <c r="AG613" s="21">
        <v>0</v>
      </c>
      <c r="AH613" s="21">
        <v>0</v>
      </c>
      <c r="AI613" s="21">
        <v>0</v>
      </c>
      <c r="AJ613" s="21">
        <v>0</v>
      </c>
      <c r="AK613" s="21">
        <v>0</v>
      </c>
      <c r="AL613" s="21">
        <v>0</v>
      </c>
      <c r="AM613" s="21">
        <v>0</v>
      </c>
      <c r="AN613" s="21">
        <v>0</v>
      </c>
      <c r="AO613" s="21">
        <v>0</v>
      </c>
      <c r="AP613" s="21">
        <v>0</v>
      </c>
      <c r="AQ613" s="21">
        <v>0</v>
      </c>
    </row>
    <row r="614" spans="1:43" x14ac:dyDescent="0.25">
      <c r="A614" s="17" t="s">
        <v>267</v>
      </c>
      <c r="B614" s="8" t="s">
        <v>40</v>
      </c>
      <c r="C614" s="8" t="s">
        <v>329</v>
      </c>
      <c r="E614" s="8" t="str">
        <f t="shared" si="82"/>
        <v>FiFi-generic</v>
      </c>
      <c r="F614" s="21">
        <f t="shared" ref="F614:G629" si="87">F482</f>
        <v>242439.8542396205</v>
      </c>
      <c r="G614" s="19">
        <f t="shared" si="87"/>
        <v>8.3972135913050998</v>
      </c>
      <c r="H614" s="18">
        <f t="shared" si="83"/>
        <v>0</v>
      </c>
      <c r="I614" s="6">
        <f t="shared" si="83"/>
        <v>2.04</v>
      </c>
      <c r="J614" s="6">
        <f t="shared" si="86"/>
        <v>1</v>
      </c>
      <c r="K614" s="18">
        <f t="shared" si="86"/>
        <v>0</v>
      </c>
      <c r="L614" s="35">
        <v>1</v>
      </c>
      <c r="Q614" s="21">
        <v>0</v>
      </c>
      <c r="R614" s="21">
        <v>0</v>
      </c>
      <c r="S614" s="21">
        <v>0</v>
      </c>
      <c r="T614" s="21">
        <v>0</v>
      </c>
      <c r="U614" s="21">
        <v>0</v>
      </c>
      <c r="V614" s="21">
        <v>0</v>
      </c>
      <c r="W614" s="21">
        <v>0</v>
      </c>
      <c r="X614" s="21">
        <v>0</v>
      </c>
      <c r="Y614" s="21">
        <v>0</v>
      </c>
      <c r="Z614" s="21">
        <v>0</v>
      </c>
      <c r="AA614" s="21">
        <v>0</v>
      </c>
      <c r="AB614" s="21">
        <v>0</v>
      </c>
      <c r="AC614" s="21">
        <v>0</v>
      </c>
      <c r="AD614" s="21">
        <v>0</v>
      </c>
      <c r="AE614" s="21">
        <v>0</v>
      </c>
      <c r="AF614" s="21">
        <v>0</v>
      </c>
      <c r="AG614" s="21">
        <v>0</v>
      </c>
      <c r="AH614" s="21">
        <v>0</v>
      </c>
      <c r="AI614" s="21">
        <v>0</v>
      </c>
      <c r="AJ614" s="21">
        <v>0</v>
      </c>
      <c r="AK614" s="21">
        <v>0</v>
      </c>
      <c r="AL614" s="21">
        <v>0</v>
      </c>
      <c r="AM614" s="21">
        <v>0</v>
      </c>
      <c r="AN614" s="21">
        <v>0</v>
      </c>
      <c r="AO614" s="21">
        <v>0</v>
      </c>
      <c r="AP614" s="21">
        <v>0</v>
      </c>
      <c r="AQ614" s="21">
        <v>0</v>
      </c>
    </row>
    <row r="615" spans="1:43" x14ac:dyDescent="0.25">
      <c r="A615" s="17" t="s">
        <v>268</v>
      </c>
      <c r="B615" s="8" t="s">
        <v>40</v>
      </c>
      <c r="C615" s="8" t="s">
        <v>329</v>
      </c>
      <c r="E615" s="8" t="str">
        <f t="shared" si="82"/>
        <v>FiFi-generic</v>
      </c>
      <c r="F615" s="21">
        <f t="shared" si="87"/>
        <v>452969.13318074099</v>
      </c>
      <c r="G615" s="19">
        <f t="shared" si="87"/>
        <v>6.5182322286433863</v>
      </c>
      <c r="H615" s="18">
        <f t="shared" si="83"/>
        <v>0</v>
      </c>
      <c r="I615" s="6">
        <f t="shared" si="83"/>
        <v>2.04</v>
      </c>
      <c r="J615" s="6">
        <f t="shared" si="86"/>
        <v>1</v>
      </c>
      <c r="K615" s="18">
        <f t="shared" si="86"/>
        <v>0</v>
      </c>
      <c r="L615" s="35">
        <v>1</v>
      </c>
      <c r="Q615" s="21">
        <v>0</v>
      </c>
      <c r="R615" s="21">
        <v>0</v>
      </c>
      <c r="S615" s="21">
        <v>0</v>
      </c>
      <c r="T615" s="21">
        <v>0</v>
      </c>
      <c r="U615" s="21">
        <v>0</v>
      </c>
      <c r="V615" s="21">
        <v>0</v>
      </c>
      <c r="W615" s="21">
        <v>0</v>
      </c>
      <c r="X615" s="21">
        <v>0</v>
      </c>
      <c r="Y615" s="21">
        <v>0</v>
      </c>
      <c r="Z615" s="21">
        <v>0</v>
      </c>
      <c r="AA615" s="21">
        <v>0</v>
      </c>
      <c r="AB615" s="21">
        <v>0</v>
      </c>
      <c r="AC615" s="21">
        <v>0</v>
      </c>
      <c r="AD615" s="21">
        <v>0</v>
      </c>
      <c r="AE615" s="21">
        <v>0</v>
      </c>
      <c r="AF615" s="21">
        <v>0</v>
      </c>
      <c r="AG615" s="21">
        <v>0</v>
      </c>
      <c r="AH615" s="21">
        <v>0</v>
      </c>
      <c r="AI615" s="21">
        <v>0</v>
      </c>
      <c r="AJ615" s="21">
        <v>0</v>
      </c>
      <c r="AK615" s="21">
        <v>0</v>
      </c>
      <c r="AL615" s="21">
        <v>0</v>
      </c>
      <c r="AM615" s="21">
        <v>0</v>
      </c>
      <c r="AN615" s="21">
        <v>0</v>
      </c>
      <c r="AO615" s="21">
        <v>0</v>
      </c>
      <c r="AP615" s="21">
        <v>0</v>
      </c>
      <c r="AQ615" s="21">
        <v>0</v>
      </c>
    </row>
    <row r="616" spans="1:43" x14ac:dyDescent="0.25">
      <c r="A616" s="17" t="s">
        <v>269</v>
      </c>
      <c r="B616" s="8" t="s">
        <v>40</v>
      </c>
      <c r="C616" s="8" t="s">
        <v>329</v>
      </c>
      <c r="E616" s="8" t="str">
        <f t="shared" si="82"/>
        <v>FiFi-generic</v>
      </c>
      <c r="F616" s="21">
        <f t="shared" si="87"/>
        <v>374829.33619855496</v>
      </c>
      <c r="G616" s="19">
        <f t="shared" si="87"/>
        <v>7.0414807493575111</v>
      </c>
      <c r="H616" s="18">
        <f t="shared" si="83"/>
        <v>0</v>
      </c>
      <c r="I616" s="6">
        <f t="shared" si="83"/>
        <v>2.04</v>
      </c>
      <c r="J616" s="6">
        <f t="shared" si="86"/>
        <v>1</v>
      </c>
      <c r="K616" s="18">
        <f t="shared" si="86"/>
        <v>0</v>
      </c>
      <c r="L616" s="35">
        <v>1</v>
      </c>
      <c r="Q616" s="21">
        <v>0</v>
      </c>
      <c r="R616" s="21">
        <v>0</v>
      </c>
      <c r="S616" s="21">
        <v>0</v>
      </c>
      <c r="T616" s="21">
        <v>0</v>
      </c>
      <c r="U616" s="21">
        <v>0</v>
      </c>
      <c r="V616" s="21">
        <v>0</v>
      </c>
      <c r="W616" s="21">
        <v>0</v>
      </c>
      <c r="X616" s="21">
        <v>0</v>
      </c>
      <c r="Y616" s="21">
        <v>0</v>
      </c>
      <c r="Z616" s="21">
        <v>0</v>
      </c>
      <c r="AA616" s="21">
        <v>0</v>
      </c>
      <c r="AB616" s="21">
        <v>0</v>
      </c>
      <c r="AC616" s="21">
        <v>0</v>
      </c>
      <c r="AD616" s="21">
        <v>0</v>
      </c>
      <c r="AE616" s="21">
        <v>0</v>
      </c>
      <c r="AF616" s="21">
        <v>0</v>
      </c>
      <c r="AG616" s="21">
        <v>0</v>
      </c>
      <c r="AH616" s="21">
        <v>0</v>
      </c>
      <c r="AI616" s="21">
        <v>0</v>
      </c>
      <c r="AJ616" s="21">
        <v>0</v>
      </c>
      <c r="AK616" s="21">
        <v>0</v>
      </c>
      <c r="AL616" s="21">
        <v>0</v>
      </c>
      <c r="AM616" s="21">
        <v>0</v>
      </c>
      <c r="AN616" s="21">
        <v>0</v>
      </c>
      <c r="AO616" s="21">
        <v>0</v>
      </c>
      <c r="AP616" s="21">
        <v>0</v>
      </c>
      <c r="AQ616" s="21">
        <v>0</v>
      </c>
    </row>
    <row r="617" spans="1:43" x14ac:dyDescent="0.25">
      <c r="A617" s="17" t="s">
        <v>270</v>
      </c>
      <c r="B617" s="8" t="s">
        <v>40</v>
      </c>
      <c r="C617" s="8" t="s">
        <v>329</v>
      </c>
      <c r="E617" s="8" t="str">
        <f t="shared" si="82"/>
        <v>FiFi-generic</v>
      </c>
      <c r="F617" s="21">
        <f t="shared" si="87"/>
        <v>369195.690608576</v>
      </c>
      <c r="G617" s="19">
        <f t="shared" si="87"/>
        <v>6.974183994639545</v>
      </c>
      <c r="H617" s="18">
        <f t="shared" si="83"/>
        <v>0</v>
      </c>
      <c r="I617" s="6">
        <f t="shared" si="83"/>
        <v>2.04</v>
      </c>
      <c r="J617" s="6">
        <f t="shared" si="86"/>
        <v>1</v>
      </c>
      <c r="K617" s="18">
        <f t="shared" si="86"/>
        <v>0</v>
      </c>
      <c r="L617" s="35">
        <v>1</v>
      </c>
      <c r="Q617" s="21">
        <v>0</v>
      </c>
      <c r="R617" s="21">
        <v>0</v>
      </c>
      <c r="S617" s="21">
        <v>0</v>
      </c>
      <c r="T617" s="21">
        <v>0</v>
      </c>
      <c r="U617" s="21">
        <v>0</v>
      </c>
      <c r="V617" s="21">
        <v>0</v>
      </c>
      <c r="W617" s="21">
        <v>0</v>
      </c>
      <c r="X617" s="21">
        <v>0</v>
      </c>
      <c r="Y617" s="21">
        <v>0</v>
      </c>
      <c r="Z617" s="21">
        <v>0</v>
      </c>
      <c r="AA617" s="21">
        <v>0</v>
      </c>
      <c r="AB617" s="21">
        <v>0</v>
      </c>
      <c r="AC617" s="21">
        <v>0</v>
      </c>
      <c r="AD617" s="21">
        <v>0</v>
      </c>
      <c r="AE617" s="21">
        <v>0</v>
      </c>
      <c r="AF617" s="21">
        <v>0</v>
      </c>
      <c r="AG617" s="21">
        <v>0</v>
      </c>
      <c r="AH617" s="21">
        <v>0</v>
      </c>
      <c r="AI617" s="21">
        <v>0</v>
      </c>
      <c r="AJ617" s="21">
        <v>0</v>
      </c>
      <c r="AK617" s="21">
        <v>0</v>
      </c>
      <c r="AL617" s="21">
        <v>0</v>
      </c>
      <c r="AM617" s="21">
        <v>0</v>
      </c>
      <c r="AN617" s="21">
        <v>0</v>
      </c>
      <c r="AO617" s="21">
        <v>0</v>
      </c>
      <c r="AP617" s="21">
        <v>0</v>
      </c>
      <c r="AQ617" s="21">
        <v>0</v>
      </c>
    </row>
    <row r="618" spans="1:43" x14ac:dyDescent="0.25">
      <c r="A618" s="17" t="s">
        <v>249</v>
      </c>
      <c r="B618" s="8" t="s">
        <v>40</v>
      </c>
      <c r="C618" s="8" t="s">
        <v>329</v>
      </c>
      <c r="E618" s="8" t="str">
        <f t="shared" si="82"/>
        <v>FiFi-generic</v>
      </c>
      <c r="F618" s="21">
        <f t="shared" si="87"/>
        <v>327686.09035661601</v>
      </c>
      <c r="G618" s="19">
        <f t="shared" si="87"/>
        <v>7.4058431193070975</v>
      </c>
      <c r="H618" s="18">
        <f t="shared" si="83"/>
        <v>0</v>
      </c>
      <c r="I618" s="6">
        <f t="shared" si="83"/>
        <v>2.04</v>
      </c>
      <c r="J618" s="6">
        <f t="shared" si="86"/>
        <v>1</v>
      </c>
      <c r="K618" s="18">
        <f t="shared" si="86"/>
        <v>0</v>
      </c>
      <c r="L618" s="35">
        <v>1</v>
      </c>
      <c r="Q618" s="21">
        <v>0</v>
      </c>
      <c r="R618" s="21">
        <v>0</v>
      </c>
      <c r="S618" s="21">
        <v>0</v>
      </c>
      <c r="T618" s="21">
        <v>0</v>
      </c>
      <c r="U618" s="21">
        <v>0</v>
      </c>
      <c r="V618" s="21">
        <v>0</v>
      </c>
      <c r="W618" s="21">
        <v>0</v>
      </c>
      <c r="X618" s="21">
        <v>0</v>
      </c>
      <c r="Y618" s="21">
        <v>0</v>
      </c>
      <c r="Z618" s="21">
        <v>0</v>
      </c>
      <c r="AA618" s="21">
        <v>0</v>
      </c>
      <c r="AB618" s="21">
        <v>0</v>
      </c>
      <c r="AC618" s="21">
        <v>0</v>
      </c>
      <c r="AD618" s="21">
        <v>0</v>
      </c>
      <c r="AE618" s="21">
        <v>0</v>
      </c>
      <c r="AF618" s="21">
        <v>0</v>
      </c>
      <c r="AG618" s="21">
        <v>0</v>
      </c>
      <c r="AH618" s="21">
        <v>0</v>
      </c>
      <c r="AI618" s="21">
        <v>0</v>
      </c>
      <c r="AJ618" s="21">
        <v>0</v>
      </c>
      <c r="AK618" s="21">
        <v>0</v>
      </c>
      <c r="AL618" s="21">
        <v>0</v>
      </c>
      <c r="AM618" s="21">
        <v>0</v>
      </c>
      <c r="AN618" s="21">
        <v>0</v>
      </c>
      <c r="AO618" s="21">
        <v>0</v>
      </c>
      <c r="AP618" s="21">
        <v>0</v>
      </c>
      <c r="AQ618" s="21">
        <v>0</v>
      </c>
    </row>
    <row r="619" spans="1:43" x14ac:dyDescent="0.25">
      <c r="A619" s="17" t="s">
        <v>250</v>
      </c>
      <c r="B619" s="8" t="s">
        <v>40</v>
      </c>
      <c r="C619" s="8" t="s">
        <v>329</v>
      </c>
      <c r="E619" s="8" t="str">
        <f t="shared" si="82"/>
        <v>FiFi-generic</v>
      </c>
      <c r="F619" s="21">
        <f t="shared" si="87"/>
        <v>447161.2574520745</v>
      </c>
      <c r="G619" s="19">
        <f t="shared" si="87"/>
        <v>6.5316916589065332</v>
      </c>
      <c r="H619" s="18">
        <f t="shared" si="83"/>
        <v>0</v>
      </c>
      <c r="I619" s="6">
        <f t="shared" si="83"/>
        <v>2.04</v>
      </c>
      <c r="J619" s="6">
        <f t="shared" si="86"/>
        <v>1</v>
      </c>
      <c r="K619" s="18">
        <f t="shared" si="86"/>
        <v>0</v>
      </c>
      <c r="L619" s="35">
        <v>1</v>
      </c>
      <c r="Q619" s="21">
        <v>0</v>
      </c>
      <c r="R619" s="21">
        <v>0</v>
      </c>
      <c r="S619" s="21">
        <v>0</v>
      </c>
      <c r="T619" s="21">
        <v>0</v>
      </c>
      <c r="U619" s="21">
        <v>0</v>
      </c>
      <c r="V619" s="21">
        <v>0</v>
      </c>
      <c r="W619" s="21">
        <v>0</v>
      </c>
      <c r="X619" s="21">
        <v>0</v>
      </c>
      <c r="Y619" s="21">
        <v>0</v>
      </c>
      <c r="Z619" s="21">
        <v>0</v>
      </c>
      <c r="AA619" s="21">
        <v>0</v>
      </c>
      <c r="AB619" s="21">
        <v>0</v>
      </c>
      <c r="AC619" s="21">
        <v>0</v>
      </c>
      <c r="AD619" s="21">
        <v>0</v>
      </c>
      <c r="AE619" s="21">
        <v>0</v>
      </c>
      <c r="AF619" s="21">
        <v>0</v>
      </c>
      <c r="AG619" s="21">
        <v>0</v>
      </c>
      <c r="AH619" s="21">
        <v>0</v>
      </c>
      <c r="AI619" s="21">
        <v>0</v>
      </c>
      <c r="AJ619" s="21">
        <v>0</v>
      </c>
      <c r="AK619" s="21">
        <v>0</v>
      </c>
      <c r="AL619" s="21">
        <v>0</v>
      </c>
      <c r="AM619" s="21">
        <v>0</v>
      </c>
      <c r="AN619" s="21">
        <v>0</v>
      </c>
      <c r="AO619" s="21">
        <v>0</v>
      </c>
      <c r="AP619" s="21">
        <v>0</v>
      </c>
      <c r="AQ619" s="21">
        <v>0</v>
      </c>
    </row>
    <row r="620" spans="1:43" x14ac:dyDescent="0.25">
      <c r="A620" s="17" t="s">
        <v>251</v>
      </c>
      <c r="B620" s="8" t="s">
        <v>40</v>
      </c>
      <c r="C620" s="8" t="s">
        <v>329</v>
      </c>
      <c r="E620" s="8" t="str">
        <f t="shared" si="82"/>
        <v>FiFi-generic</v>
      </c>
      <c r="F620" s="21">
        <f t="shared" si="87"/>
        <v>382858.71242734947</v>
      </c>
      <c r="G620" s="19">
        <f t="shared" si="87"/>
        <v>6.8320565796721962</v>
      </c>
      <c r="H620" s="18">
        <f t="shared" si="83"/>
        <v>0</v>
      </c>
      <c r="I620" s="6">
        <f t="shared" si="83"/>
        <v>2.04</v>
      </c>
      <c r="J620" s="6">
        <f t="shared" si="86"/>
        <v>1</v>
      </c>
      <c r="K620" s="18">
        <f t="shared" si="86"/>
        <v>0</v>
      </c>
      <c r="L620" s="35">
        <v>1</v>
      </c>
      <c r="Q620" s="21">
        <v>0</v>
      </c>
      <c r="R620" s="21">
        <v>0</v>
      </c>
      <c r="S620" s="21">
        <v>0</v>
      </c>
      <c r="T620" s="21">
        <v>0</v>
      </c>
      <c r="U620" s="21">
        <v>0</v>
      </c>
      <c r="V620" s="21">
        <v>0</v>
      </c>
      <c r="W620" s="21">
        <v>0</v>
      </c>
      <c r="X620" s="21">
        <v>0</v>
      </c>
      <c r="Y620" s="21">
        <v>0</v>
      </c>
      <c r="Z620" s="21">
        <v>0</v>
      </c>
      <c r="AA620" s="21">
        <v>0</v>
      </c>
      <c r="AB620" s="21">
        <v>0</v>
      </c>
      <c r="AC620" s="21">
        <v>0</v>
      </c>
      <c r="AD620" s="21">
        <v>0</v>
      </c>
      <c r="AE620" s="21">
        <v>0</v>
      </c>
      <c r="AF620" s="21">
        <v>0</v>
      </c>
      <c r="AG620" s="21">
        <v>0</v>
      </c>
      <c r="AH620" s="21">
        <v>0</v>
      </c>
      <c r="AI620" s="21">
        <v>0</v>
      </c>
      <c r="AJ620" s="21">
        <v>0</v>
      </c>
      <c r="AK620" s="21">
        <v>0</v>
      </c>
      <c r="AL620" s="21">
        <v>0</v>
      </c>
      <c r="AM620" s="21">
        <v>0</v>
      </c>
      <c r="AN620" s="21">
        <v>0</v>
      </c>
      <c r="AO620" s="21">
        <v>0</v>
      </c>
      <c r="AP620" s="21">
        <v>0</v>
      </c>
      <c r="AQ620" s="21">
        <v>0</v>
      </c>
    </row>
    <row r="621" spans="1:43" x14ac:dyDescent="0.25">
      <c r="A621" s="17" t="s">
        <v>252</v>
      </c>
      <c r="B621" s="8" t="s">
        <v>40</v>
      </c>
      <c r="C621" s="8" t="s">
        <v>329</v>
      </c>
      <c r="E621" s="8" t="str">
        <f t="shared" si="82"/>
        <v>FiFi-generic</v>
      </c>
      <c r="F621" s="21">
        <f t="shared" si="87"/>
        <v>557747.14345524705</v>
      </c>
      <c r="G621" s="19">
        <f t="shared" si="87"/>
        <v>6.0639302973535694</v>
      </c>
      <c r="H621" s="18">
        <f t="shared" si="83"/>
        <v>0</v>
      </c>
      <c r="I621" s="6">
        <f t="shared" si="83"/>
        <v>2.04</v>
      </c>
      <c r="J621" s="6">
        <f t="shared" si="86"/>
        <v>1</v>
      </c>
      <c r="K621" s="18">
        <f t="shared" si="86"/>
        <v>0</v>
      </c>
      <c r="L621" s="35">
        <v>1</v>
      </c>
      <c r="Q621" s="21">
        <v>0</v>
      </c>
      <c r="R621" s="21">
        <v>0</v>
      </c>
      <c r="S621" s="21">
        <v>0</v>
      </c>
      <c r="T621" s="21">
        <v>0</v>
      </c>
      <c r="U621" s="21">
        <v>0</v>
      </c>
      <c r="V621" s="21">
        <v>0</v>
      </c>
      <c r="W621" s="21">
        <v>0</v>
      </c>
      <c r="X621" s="21">
        <v>0</v>
      </c>
      <c r="Y621" s="21">
        <v>0</v>
      </c>
      <c r="Z621" s="21">
        <v>0</v>
      </c>
      <c r="AA621" s="21">
        <v>0</v>
      </c>
      <c r="AB621" s="21">
        <v>0</v>
      </c>
      <c r="AC621" s="21">
        <v>0</v>
      </c>
      <c r="AD621" s="21">
        <v>0</v>
      </c>
      <c r="AE621" s="21">
        <v>0</v>
      </c>
      <c r="AF621" s="21">
        <v>0</v>
      </c>
      <c r="AG621" s="21">
        <v>0</v>
      </c>
      <c r="AH621" s="21">
        <v>0</v>
      </c>
      <c r="AI621" s="21">
        <v>0</v>
      </c>
      <c r="AJ621" s="21">
        <v>0</v>
      </c>
      <c r="AK621" s="21">
        <v>0</v>
      </c>
      <c r="AL621" s="21">
        <v>0</v>
      </c>
      <c r="AM621" s="21">
        <v>0</v>
      </c>
      <c r="AN621" s="21">
        <v>0</v>
      </c>
      <c r="AO621" s="21">
        <v>0</v>
      </c>
      <c r="AP621" s="21">
        <v>0</v>
      </c>
      <c r="AQ621" s="21">
        <v>0</v>
      </c>
    </row>
    <row r="622" spans="1:43" x14ac:dyDescent="0.25">
      <c r="A622" s="17" t="s">
        <v>253</v>
      </c>
      <c r="B622" s="8" t="s">
        <v>40</v>
      </c>
      <c r="C622" s="8" t="s">
        <v>329</v>
      </c>
      <c r="E622" s="8" t="str">
        <f t="shared" si="82"/>
        <v>FiFi-generic</v>
      </c>
      <c r="F622" s="21">
        <f t="shared" si="87"/>
        <v>460276.56861699698</v>
      </c>
      <c r="G622" s="19">
        <f t="shared" si="87"/>
        <v>6.561013101182815</v>
      </c>
      <c r="H622" s="18">
        <f t="shared" si="83"/>
        <v>0</v>
      </c>
      <c r="I622" s="6">
        <f t="shared" si="83"/>
        <v>2.04</v>
      </c>
      <c r="J622" s="6">
        <f t="shared" si="86"/>
        <v>1</v>
      </c>
      <c r="K622" s="18">
        <f t="shared" si="86"/>
        <v>0</v>
      </c>
      <c r="L622" s="35">
        <v>1</v>
      </c>
      <c r="Q622" s="21">
        <v>0</v>
      </c>
      <c r="R622" s="21">
        <v>0</v>
      </c>
      <c r="S622" s="21">
        <v>0</v>
      </c>
      <c r="T622" s="21">
        <v>0</v>
      </c>
      <c r="U622" s="21">
        <v>0</v>
      </c>
      <c r="V622" s="21">
        <v>0</v>
      </c>
      <c r="W622" s="21">
        <v>0</v>
      </c>
      <c r="X622" s="21">
        <v>0</v>
      </c>
      <c r="Y622" s="21">
        <v>0</v>
      </c>
      <c r="Z622" s="21">
        <v>0</v>
      </c>
      <c r="AA622" s="21">
        <v>0</v>
      </c>
      <c r="AB622" s="21">
        <v>0</v>
      </c>
      <c r="AC622" s="21">
        <v>0</v>
      </c>
      <c r="AD622" s="21">
        <v>0</v>
      </c>
      <c r="AE622" s="21">
        <v>0</v>
      </c>
      <c r="AF622" s="21">
        <v>0</v>
      </c>
      <c r="AG622" s="21">
        <v>0</v>
      </c>
      <c r="AH622" s="21">
        <v>0</v>
      </c>
      <c r="AI622" s="21">
        <v>0</v>
      </c>
      <c r="AJ622" s="21">
        <v>0</v>
      </c>
      <c r="AK622" s="21">
        <v>0</v>
      </c>
      <c r="AL622" s="21">
        <v>0</v>
      </c>
      <c r="AM622" s="21">
        <v>0</v>
      </c>
      <c r="AN622" s="21">
        <v>0</v>
      </c>
      <c r="AO622" s="21">
        <v>0</v>
      </c>
      <c r="AP622" s="21">
        <v>0</v>
      </c>
      <c r="AQ622" s="21">
        <v>0</v>
      </c>
    </row>
    <row r="623" spans="1:43" x14ac:dyDescent="0.25">
      <c r="A623" s="17" t="s">
        <v>254</v>
      </c>
      <c r="B623" s="8" t="s">
        <v>40</v>
      </c>
      <c r="C623" s="8" t="s">
        <v>329</v>
      </c>
      <c r="E623" s="8" t="str">
        <f t="shared" si="82"/>
        <v>FiFi-generic</v>
      </c>
      <c r="F623" s="21">
        <f t="shared" si="87"/>
        <v>243335.124867429</v>
      </c>
      <c r="G623" s="19">
        <f t="shared" si="87"/>
        <v>7.9500102667883148</v>
      </c>
      <c r="H623" s="18">
        <f t="shared" si="83"/>
        <v>0</v>
      </c>
      <c r="I623" s="6">
        <f t="shared" si="83"/>
        <v>2.04</v>
      </c>
      <c r="J623" s="6">
        <f t="shared" si="86"/>
        <v>1</v>
      </c>
      <c r="K623" s="18">
        <f t="shared" si="86"/>
        <v>0</v>
      </c>
      <c r="L623" s="35">
        <v>1</v>
      </c>
      <c r="Q623" s="21">
        <v>0</v>
      </c>
      <c r="R623" s="21">
        <v>0</v>
      </c>
      <c r="S623" s="21">
        <v>0</v>
      </c>
      <c r="T623" s="21">
        <v>0</v>
      </c>
      <c r="U623" s="21">
        <v>0</v>
      </c>
      <c r="V623" s="21">
        <v>0</v>
      </c>
      <c r="W623" s="21">
        <v>0</v>
      </c>
      <c r="X623" s="21">
        <v>0</v>
      </c>
      <c r="Y623" s="21">
        <v>0</v>
      </c>
      <c r="Z623" s="21">
        <v>0</v>
      </c>
      <c r="AA623" s="21">
        <v>0</v>
      </c>
      <c r="AB623" s="21">
        <v>0</v>
      </c>
      <c r="AC623" s="21">
        <v>0</v>
      </c>
      <c r="AD623" s="21">
        <v>0</v>
      </c>
      <c r="AE623" s="21">
        <v>0</v>
      </c>
      <c r="AF623" s="21">
        <v>0</v>
      </c>
      <c r="AG623" s="21">
        <v>0</v>
      </c>
      <c r="AH623" s="21">
        <v>0</v>
      </c>
      <c r="AI623" s="21">
        <v>0</v>
      </c>
      <c r="AJ623" s="21">
        <v>0</v>
      </c>
      <c r="AK623" s="21">
        <v>0</v>
      </c>
      <c r="AL623" s="21">
        <v>0</v>
      </c>
      <c r="AM623" s="21">
        <v>0</v>
      </c>
      <c r="AN623" s="21">
        <v>0</v>
      </c>
      <c r="AO623" s="21">
        <v>0</v>
      </c>
      <c r="AP623" s="21">
        <v>0</v>
      </c>
      <c r="AQ623" s="21">
        <v>0</v>
      </c>
    </row>
    <row r="624" spans="1:43" x14ac:dyDescent="0.25">
      <c r="A624" s="17" t="s">
        <v>255</v>
      </c>
      <c r="B624" s="8" t="s">
        <v>40</v>
      </c>
      <c r="C624" s="8" t="s">
        <v>329</v>
      </c>
      <c r="E624" s="8" t="str">
        <f t="shared" si="82"/>
        <v>FiFi-generic</v>
      </c>
      <c r="F624" s="21">
        <f t="shared" si="87"/>
        <v>393041.42493798002</v>
      </c>
      <c r="G624" s="19">
        <f t="shared" si="87"/>
        <v>6.7206571007122111</v>
      </c>
      <c r="H624" s="18">
        <f t="shared" si="83"/>
        <v>0</v>
      </c>
      <c r="I624" s="6">
        <f t="shared" si="83"/>
        <v>2.04</v>
      </c>
      <c r="J624" s="6">
        <f t="shared" si="86"/>
        <v>1</v>
      </c>
      <c r="K624" s="18">
        <f t="shared" si="86"/>
        <v>0</v>
      </c>
      <c r="L624" s="35">
        <v>1</v>
      </c>
      <c r="Q624" s="21">
        <v>0</v>
      </c>
      <c r="R624" s="21">
        <v>0</v>
      </c>
      <c r="S624" s="21">
        <v>0</v>
      </c>
      <c r="T624" s="21">
        <v>0</v>
      </c>
      <c r="U624" s="21">
        <v>0</v>
      </c>
      <c r="V624" s="21">
        <v>0</v>
      </c>
      <c r="W624" s="21">
        <v>0</v>
      </c>
      <c r="X624" s="21">
        <v>0</v>
      </c>
      <c r="Y624" s="21">
        <v>0</v>
      </c>
      <c r="Z624" s="21">
        <v>0</v>
      </c>
      <c r="AA624" s="21">
        <v>0</v>
      </c>
      <c r="AB624" s="21">
        <v>0</v>
      </c>
      <c r="AC624" s="21">
        <v>0</v>
      </c>
      <c r="AD624" s="21">
        <v>0</v>
      </c>
      <c r="AE624" s="21">
        <v>0</v>
      </c>
      <c r="AF624" s="21">
        <v>0</v>
      </c>
      <c r="AG624" s="21">
        <v>0</v>
      </c>
      <c r="AH624" s="21">
        <v>0</v>
      </c>
      <c r="AI624" s="21">
        <v>0</v>
      </c>
      <c r="AJ624" s="21">
        <v>0</v>
      </c>
      <c r="AK624" s="21">
        <v>0</v>
      </c>
      <c r="AL624" s="21">
        <v>0</v>
      </c>
      <c r="AM624" s="21">
        <v>0</v>
      </c>
      <c r="AN624" s="21">
        <v>0</v>
      </c>
      <c r="AO624" s="21">
        <v>0</v>
      </c>
      <c r="AP624" s="21">
        <v>0</v>
      </c>
      <c r="AQ624" s="21">
        <v>0</v>
      </c>
    </row>
    <row r="625" spans="1:43" x14ac:dyDescent="0.25">
      <c r="A625" s="17" t="s">
        <v>256</v>
      </c>
      <c r="B625" s="8" t="s">
        <v>40</v>
      </c>
      <c r="C625" s="8" t="s">
        <v>329</v>
      </c>
      <c r="E625" s="8" t="str">
        <f t="shared" si="82"/>
        <v>FiFi-generic</v>
      </c>
      <c r="F625" s="21">
        <f t="shared" si="87"/>
        <v>330046.27460601699</v>
      </c>
      <c r="G625" s="19">
        <f t="shared" si="87"/>
        <v>6.9582860389366274</v>
      </c>
      <c r="H625" s="18">
        <f t="shared" si="83"/>
        <v>0</v>
      </c>
      <c r="I625" s="6">
        <f t="shared" si="83"/>
        <v>2.04</v>
      </c>
      <c r="J625" s="6">
        <f t="shared" si="86"/>
        <v>1</v>
      </c>
      <c r="K625" s="18">
        <f t="shared" si="86"/>
        <v>0</v>
      </c>
      <c r="L625" s="35">
        <v>1</v>
      </c>
      <c r="Q625" s="21">
        <v>0</v>
      </c>
      <c r="R625" s="21">
        <v>0</v>
      </c>
      <c r="S625" s="21">
        <v>0</v>
      </c>
      <c r="T625" s="21">
        <v>0</v>
      </c>
      <c r="U625" s="21">
        <v>0</v>
      </c>
      <c r="V625" s="21">
        <v>0</v>
      </c>
      <c r="W625" s="21">
        <v>0</v>
      </c>
      <c r="X625" s="21">
        <v>0</v>
      </c>
      <c r="Y625" s="21">
        <v>0</v>
      </c>
      <c r="Z625" s="21">
        <v>0</v>
      </c>
      <c r="AA625" s="21">
        <v>0</v>
      </c>
      <c r="AB625" s="21">
        <v>0</v>
      </c>
      <c r="AC625" s="21">
        <v>0</v>
      </c>
      <c r="AD625" s="21">
        <v>0</v>
      </c>
      <c r="AE625" s="21">
        <v>0</v>
      </c>
      <c r="AF625" s="21">
        <v>0</v>
      </c>
      <c r="AG625" s="21">
        <v>0</v>
      </c>
      <c r="AH625" s="21">
        <v>0</v>
      </c>
      <c r="AI625" s="21">
        <v>0</v>
      </c>
      <c r="AJ625" s="21">
        <v>0</v>
      </c>
      <c r="AK625" s="21">
        <v>0</v>
      </c>
      <c r="AL625" s="21">
        <v>0</v>
      </c>
      <c r="AM625" s="21">
        <v>0</v>
      </c>
      <c r="AN625" s="21">
        <v>0</v>
      </c>
      <c r="AO625" s="21">
        <v>0</v>
      </c>
      <c r="AP625" s="21">
        <v>0</v>
      </c>
      <c r="AQ625" s="21">
        <v>0</v>
      </c>
    </row>
    <row r="626" spans="1:43" x14ac:dyDescent="0.25">
      <c r="A626" s="17" t="s">
        <v>257</v>
      </c>
      <c r="B626" s="8" t="s">
        <v>40</v>
      </c>
      <c r="C626" s="8" t="s">
        <v>329</v>
      </c>
      <c r="E626" s="8" t="str">
        <f t="shared" si="82"/>
        <v>FiFi-generic</v>
      </c>
      <c r="F626" s="21">
        <f t="shared" si="87"/>
        <v>229113.786208976</v>
      </c>
      <c r="G626" s="19">
        <f t="shared" si="87"/>
        <v>8.3126244248613048</v>
      </c>
      <c r="H626" s="18">
        <f t="shared" si="83"/>
        <v>0</v>
      </c>
      <c r="I626" s="6">
        <f t="shared" si="83"/>
        <v>2.04</v>
      </c>
      <c r="J626" s="6">
        <f t="shared" si="86"/>
        <v>1</v>
      </c>
      <c r="K626" s="18">
        <f t="shared" si="86"/>
        <v>0</v>
      </c>
      <c r="L626" s="35">
        <v>1</v>
      </c>
      <c r="Q626" s="21">
        <v>0</v>
      </c>
      <c r="R626" s="21">
        <v>0</v>
      </c>
      <c r="S626" s="21">
        <v>0</v>
      </c>
      <c r="T626" s="21">
        <v>0</v>
      </c>
      <c r="U626" s="21">
        <v>0</v>
      </c>
      <c r="V626" s="21">
        <v>0</v>
      </c>
      <c r="W626" s="21">
        <v>0</v>
      </c>
      <c r="X626" s="21">
        <v>0</v>
      </c>
      <c r="Y626" s="21">
        <v>0</v>
      </c>
      <c r="Z626" s="21">
        <v>0</v>
      </c>
      <c r="AA626" s="21">
        <v>0</v>
      </c>
      <c r="AB626" s="21">
        <v>0</v>
      </c>
      <c r="AC626" s="21">
        <v>0</v>
      </c>
      <c r="AD626" s="21">
        <v>0</v>
      </c>
      <c r="AE626" s="21">
        <v>0</v>
      </c>
      <c r="AF626" s="21">
        <v>0</v>
      </c>
      <c r="AG626" s="21">
        <v>0</v>
      </c>
      <c r="AH626" s="21">
        <v>0</v>
      </c>
      <c r="AI626" s="21">
        <v>0</v>
      </c>
      <c r="AJ626" s="21">
        <v>0</v>
      </c>
      <c r="AK626" s="21">
        <v>0</v>
      </c>
      <c r="AL626" s="21">
        <v>0</v>
      </c>
      <c r="AM626" s="21">
        <v>0</v>
      </c>
      <c r="AN626" s="21">
        <v>0</v>
      </c>
      <c r="AO626" s="21">
        <v>0</v>
      </c>
      <c r="AP626" s="21">
        <v>0</v>
      </c>
      <c r="AQ626" s="21">
        <v>0</v>
      </c>
    </row>
    <row r="627" spans="1:43" x14ac:dyDescent="0.25">
      <c r="A627" s="17" t="s">
        <v>258</v>
      </c>
      <c r="B627" s="8" t="s">
        <v>40</v>
      </c>
      <c r="C627" s="8" t="s">
        <v>329</v>
      </c>
      <c r="E627" s="8" t="str">
        <f t="shared" si="82"/>
        <v>FiFi-generic</v>
      </c>
      <c r="F627" s="21">
        <f t="shared" si="87"/>
        <v>575747.91897149396</v>
      </c>
      <c r="G627" s="19">
        <f t="shared" si="87"/>
        <v>5.8386874031403826</v>
      </c>
      <c r="H627" s="18">
        <f t="shared" si="83"/>
        <v>0</v>
      </c>
      <c r="I627" s="6">
        <f t="shared" si="83"/>
        <v>2.04</v>
      </c>
      <c r="J627" s="6">
        <f t="shared" si="86"/>
        <v>1</v>
      </c>
      <c r="K627" s="18">
        <f t="shared" si="86"/>
        <v>0</v>
      </c>
      <c r="L627" s="35">
        <v>1</v>
      </c>
      <c r="Q627" s="21">
        <v>0</v>
      </c>
      <c r="R627" s="21">
        <v>0</v>
      </c>
      <c r="S627" s="21">
        <v>0</v>
      </c>
      <c r="T627" s="21">
        <v>0</v>
      </c>
      <c r="U627" s="21">
        <v>0</v>
      </c>
      <c r="V627" s="21">
        <v>0</v>
      </c>
      <c r="W627" s="21">
        <v>0</v>
      </c>
      <c r="X627" s="21">
        <v>0</v>
      </c>
      <c r="Y627" s="21">
        <v>0</v>
      </c>
      <c r="Z627" s="21">
        <v>0</v>
      </c>
      <c r="AA627" s="21">
        <v>0</v>
      </c>
      <c r="AB627" s="21">
        <v>0</v>
      </c>
      <c r="AC627" s="21">
        <v>0</v>
      </c>
      <c r="AD627" s="21">
        <v>0</v>
      </c>
      <c r="AE627" s="21">
        <v>0</v>
      </c>
      <c r="AF627" s="21">
        <v>0</v>
      </c>
      <c r="AG627" s="21">
        <v>0</v>
      </c>
      <c r="AH627" s="21">
        <v>0</v>
      </c>
      <c r="AI627" s="21">
        <v>0</v>
      </c>
      <c r="AJ627" s="21">
        <v>0</v>
      </c>
      <c r="AK627" s="21">
        <v>0</v>
      </c>
      <c r="AL627" s="21">
        <v>0</v>
      </c>
      <c r="AM627" s="21">
        <v>0</v>
      </c>
      <c r="AN627" s="21">
        <v>0</v>
      </c>
      <c r="AO627" s="21">
        <v>0</v>
      </c>
      <c r="AP627" s="21">
        <v>0</v>
      </c>
      <c r="AQ627" s="21">
        <v>0</v>
      </c>
    </row>
    <row r="628" spans="1:43" x14ac:dyDescent="0.25">
      <c r="A628" s="17" t="s">
        <v>259</v>
      </c>
      <c r="B628" s="8" t="s">
        <v>40</v>
      </c>
      <c r="C628" s="8" t="s">
        <v>329</v>
      </c>
      <c r="E628" s="8" t="str">
        <f t="shared" si="82"/>
        <v>FiFi-generic</v>
      </c>
      <c r="F628" s="21">
        <f t="shared" si="87"/>
        <v>336725.53496230103</v>
      </c>
      <c r="G628" s="19">
        <f t="shared" si="87"/>
        <v>7.1135985788344387</v>
      </c>
      <c r="H628" s="18">
        <f t="shared" si="83"/>
        <v>0</v>
      </c>
      <c r="I628" s="6">
        <f t="shared" si="83"/>
        <v>2.04</v>
      </c>
      <c r="J628" s="6">
        <f t="shared" si="86"/>
        <v>1</v>
      </c>
      <c r="K628" s="18">
        <f t="shared" si="86"/>
        <v>0</v>
      </c>
      <c r="L628" s="35">
        <v>1</v>
      </c>
      <c r="Q628" s="21">
        <v>0</v>
      </c>
      <c r="R628" s="21">
        <v>0</v>
      </c>
      <c r="S628" s="21">
        <v>0</v>
      </c>
      <c r="T628" s="21">
        <v>0</v>
      </c>
      <c r="U628" s="21">
        <v>0</v>
      </c>
      <c r="V628" s="21">
        <v>0</v>
      </c>
      <c r="W628" s="21">
        <v>0</v>
      </c>
      <c r="X628" s="21">
        <v>0</v>
      </c>
      <c r="Y628" s="21">
        <v>0</v>
      </c>
      <c r="Z628" s="21">
        <v>0</v>
      </c>
      <c r="AA628" s="21">
        <v>0</v>
      </c>
      <c r="AB628" s="21">
        <v>0</v>
      </c>
      <c r="AC628" s="21">
        <v>0</v>
      </c>
      <c r="AD628" s="21">
        <v>0</v>
      </c>
      <c r="AE628" s="21">
        <v>0</v>
      </c>
      <c r="AF628" s="21">
        <v>0</v>
      </c>
      <c r="AG628" s="21">
        <v>0</v>
      </c>
      <c r="AH628" s="21">
        <v>0</v>
      </c>
      <c r="AI628" s="21">
        <v>0</v>
      </c>
      <c r="AJ628" s="21">
        <v>0</v>
      </c>
      <c r="AK628" s="21">
        <v>0</v>
      </c>
      <c r="AL628" s="21">
        <v>0</v>
      </c>
      <c r="AM628" s="21">
        <v>0</v>
      </c>
      <c r="AN628" s="21">
        <v>0</v>
      </c>
      <c r="AO628" s="21">
        <v>0</v>
      </c>
      <c r="AP628" s="21">
        <v>0</v>
      </c>
      <c r="AQ628" s="21">
        <v>0</v>
      </c>
    </row>
    <row r="629" spans="1:43" x14ac:dyDescent="0.25">
      <c r="A629" s="17" t="s">
        <v>260</v>
      </c>
      <c r="B629" s="8" t="s">
        <v>40</v>
      </c>
      <c r="C629" s="8" t="s">
        <v>329</v>
      </c>
      <c r="E629" s="8" t="str">
        <f t="shared" si="82"/>
        <v>FiFi-generic</v>
      </c>
      <c r="F629" s="21">
        <f t="shared" si="87"/>
        <v>229185.51881171801</v>
      </c>
      <c r="G629" s="19">
        <f t="shared" si="87"/>
        <v>8.3136684020358853</v>
      </c>
      <c r="H629" s="18">
        <f t="shared" si="83"/>
        <v>0</v>
      </c>
      <c r="I629" s="6">
        <f t="shared" si="83"/>
        <v>2.04</v>
      </c>
      <c r="J629" s="6">
        <f t="shared" ref="J629:K644" si="88">J628</f>
        <v>1</v>
      </c>
      <c r="K629" s="18">
        <f t="shared" si="88"/>
        <v>0</v>
      </c>
      <c r="L629" s="35">
        <v>1</v>
      </c>
      <c r="Q629" s="21">
        <v>0</v>
      </c>
      <c r="R629" s="21">
        <v>0</v>
      </c>
      <c r="S629" s="21">
        <v>0</v>
      </c>
      <c r="T629" s="21">
        <v>0</v>
      </c>
      <c r="U629" s="21">
        <v>0</v>
      </c>
      <c r="V629" s="21">
        <v>0</v>
      </c>
      <c r="W629" s="21">
        <v>0</v>
      </c>
      <c r="X629" s="21">
        <v>0</v>
      </c>
      <c r="Y629" s="21">
        <v>0</v>
      </c>
      <c r="Z629" s="21">
        <v>0</v>
      </c>
      <c r="AA629" s="21">
        <v>0</v>
      </c>
      <c r="AB629" s="21">
        <v>0</v>
      </c>
      <c r="AC629" s="21">
        <v>0</v>
      </c>
      <c r="AD629" s="21">
        <v>0</v>
      </c>
      <c r="AE629" s="21">
        <v>0</v>
      </c>
      <c r="AF629" s="21">
        <v>0</v>
      </c>
      <c r="AG629" s="21">
        <v>0</v>
      </c>
      <c r="AH629" s="21">
        <v>0</v>
      </c>
      <c r="AI629" s="21">
        <v>0</v>
      </c>
      <c r="AJ629" s="21">
        <v>0</v>
      </c>
      <c r="AK629" s="21">
        <v>0</v>
      </c>
      <c r="AL629" s="21">
        <v>0</v>
      </c>
      <c r="AM629" s="21">
        <v>0</v>
      </c>
      <c r="AN629" s="21">
        <v>0</v>
      </c>
      <c r="AO629" s="21">
        <v>0</v>
      </c>
      <c r="AP629" s="21">
        <v>0</v>
      </c>
      <c r="AQ629" s="21">
        <v>0</v>
      </c>
    </row>
    <row r="630" spans="1:43" x14ac:dyDescent="0.25">
      <c r="A630" s="17" t="s">
        <v>261</v>
      </c>
      <c r="B630" s="8" t="s">
        <v>40</v>
      </c>
      <c r="C630" s="8" t="s">
        <v>329</v>
      </c>
      <c r="E630" s="8" t="str">
        <f t="shared" si="82"/>
        <v>FiFi-generic</v>
      </c>
      <c r="F630" s="21">
        <f t="shared" ref="F630:G645" si="89">F498</f>
        <v>214943.993567217</v>
      </c>
      <c r="G630" s="19">
        <f t="shared" si="89"/>
        <v>8.3132960896176691</v>
      </c>
      <c r="H630" s="18">
        <f t="shared" si="83"/>
        <v>0</v>
      </c>
      <c r="I630" s="6">
        <f t="shared" si="83"/>
        <v>2.04</v>
      </c>
      <c r="J630" s="6">
        <f t="shared" si="88"/>
        <v>1</v>
      </c>
      <c r="K630" s="18">
        <f t="shared" si="88"/>
        <v>0</v>
      </c>
      <c r="L630" s="35">
        <v>1</v>
      </c>
      <c r="Q630" s="21">
        <v>0</v>
      </c>
      <c r="R630" s="21">
        <v>0</v>
      </c>
      <c r="S630" s="21">
        <v>0</v>
      </c>
      <c r="T630" s="21">
        <v>0</v>
      </c>
      <c r="U630" s="21">
        <v>0</v>
      </c>
      <c r="V630" s="21">
        <v>0</v>
      </c>
      <c r="W630" s="21">
        <v>0</v>
      </c>
      <c r="X630" s="21">
        <v>0</v>
      </c>
      <c r="Y630" s="21">
        <v>0</v>
      </c>
      <c r="Z630" s="21">
        <v>0</v>
      </c>
      <c r="AA630" s="21">
        <v>0</v>
      </c>
      <c r="AB630" s="21">
        <v>0</v>
      </c>
      <c r="AC630" s="21">
        <v>0</v>
      </c>
      <c r="AD630" s="21">
        <v>0</v>
      </c>
      <c r="AE630" s="21">
        <v>0</v>
      </c>
      <c r="AF630" s="21">
        <v>0</v>
      </c>
      <c r="AG630" s="21">
        <v>0</v>
      </c>
      <c r="AH630" s="21">
        <v>0</v>
      </c>
      <c r="AI630" s="21">
        <v>0</v>
      </c>
      <c r="AJ630" s="21">
        <v>0</v>
      </c>
      <c r="AK630" s="21">
        <v>0</v>
      </c>
      <c r="AL630" s="21">
        <v>0</v>
      </c>
      <c r="AM630" s="21">
        <v>0</v>
      </c>
      <c r="AN630" s="21">
        <v>0</v>
      </c>
      <c r="AO630" s="21">
        <v>0</v>
      </c>
      <c r="AP630" s="21">
        <v>0</v>
      </c>
      <c r="AQ630" s="21">
        <v>0</v>
      </c>
    </row>
    <row r="631" spans="1:43" x14ac:dyDescent="0.25">
      <c r="A631" s="17" t="s">
        <v>278</v>
      </c>
      <c r="B631" s="8" t="s">
        <v>40</v>
      </c>
      <c r="C631" s="8" t="s">
        <v>329</v>
      </c>
      <c r="E631" s="8" t="str">
        <f t="shared" si="82"/>
        <v>FiFi-generic</v>
      </c>
      <c r="F631" s="21">
        <f t="shared" si="89"/>
        <v>205737.99774799301</v>
      </c>
      <c r="G631" s="19">
        <f t="shared" si="89"/>
        <v>8.078181260819024</v>
      </c>
      <c r="H631" s="18">
        <f t="shared" si="83"/>
        <v>0</v>
      </c>
      <c r="I631" s="6">
        <f t="shared" si="83"/>
        <v>2.04</v>
      </c>
      <c r="J631" s="6">
        <f t="shared" si="88"/>
        <v>1</v>
      </c>
      <c r="K631" s="18">
        <f t="shared" si="88"/>
        <v>0</v>
      </c>
      <c r="L631" s="35">
        <v>1</v>
      </c>
      <c r="Q631" s="21">
        <v>0</v>
      </c>
      <c r="R631" s="21">
        <v>0</v>
      </c>
      <c r="S631" s="21">
        <v>0</v>
      </c>
      <c r="T631" s="21">
        <v>0</v>
      </c>
      <c r="U631" s="21">
        <v>0</v>
      </c>
      <c r="V631" s="21">
        <v>0</v>
      </c>
      <c r="W631" s="21">
        <v>0</v>
      </c>
      <c r="X631" s="21">
        <v>0</v>
      </c>
      <c r="Y631" s="21">
        <v>0</v>
      </c>
      <c r="Z631" s="21">
        <v>0</v>
      </c>
      <c r="AA631" s="21">
        <v>0</v>
      </c>
      <c r="AB631" s="21">
        <v>0</v>
      </c>
      <c r="AC631" s="21">
        <v>0</v>
      </c>
      <c r="AD631" s="21">
        <v>0</v>
      </c>
      <c r="AE631" s="21">
        <v>0</v>
      </c>
      <c r="AF631" s="21">
        <v>0</v>
      </c>
      <c r="AG631" s="21">
        <v>0</v>
      </c>
      <c r="AH631" s="21">
        <v>0</v>
      </c>
      <c r="AI631" s="21">
        <v>0</v>
      </c>
      <c r="AJ631" s="21">
        <v>0</v>
      </c>
      <c r="AK631" s="21">
        <v>0</v>
      </c>
      <c r="AL631" s="21">
        <v>0</v>
      </c>
      <c r="AM631" s="21">
        <v>0</v>
      </c>
      <c r="AN631" s="21">
        <v>0</v>
      </c>
      <c r="AO631" s="21">
        <v>0</v>
      </c>
      <c r="AP631" s="21">
        <v>0</v>
      </c>
      <c r="AQ631" s="21">
        <v>0</v>
      </c>
    </row>
    <row r="632" spans="1:43" x14ac:dyDescent="0.25">
      <c r="A632" s="17" t="s">
        <v>279</v>
      </c>
      <c r="B632" s="8" t="s">
        <v>40</v>
      </c>
      <c r="C632" s="8" t="s">
        <v>329</v>
      </c>
      <c r="E632" s="8" t="str">
        <f t="shared" si="82"/>
        <v>FiFi-generic</v>
      </c>
      <c r="F632" s="21">
        <f t="shared" si="89"/>
        <v>436708.84697628801</v>
      </c>
      <c r="G632" s="19">
        <f t="shared" si="89"/>
        <v>6.0086222354126866</v>
      </c>
      <c r="H632" s="18">
        <f t="shared" si="83"/>
        <v>0</v>
      </c>
      <c r="I632" s="6">
        <f t="shared" si="83"/>
        <v>2.04</v>
      </c>
      <c r="J632" s="6">
        <f t="shared" si="88"/>
        <v>1</v>
      </c>
      <c r="K632" s="18">
        <f t="shared" si="88"/>
        <v>0</v>
      </c>
      <c r="L632" s="35">
        <v>1</v>
      </c>
      <c r="Q632" s="21">
        <v>0</v>
      </c>
      <c r="R632" s="21">
        <v>0</v>
      </c>
      <c r="S632" s="21">
        <v>0</v>
      </c>
      <c r="T632" s="21">
        <v>0</v>
      </c>
      <c r="U632" s="21">
        <v>0</v>
      </c>
      <c r="V632" s="21">
        <v>0</v>
      </c>
      <c r="W632" s="21">
        <v>0</v>
      </c>
      <c r="X632" s="21">
        <v>0</v>
      </c>
      <c r="Y632" s="21">
        <v>0</v>
      </c>
      <c r="Z632" s="21">
        <v>0</v>
      </c>
      <c r="AA632" s="21">
        <v>0</v>
      </c>
      <c r="AB632" s="21">
        <v>0</v>
      </c>
      <c r="AC632" s="21">
        <v>0</v>
      </c>
      <c r="AD632" s="21">
        <v>0</v>
      </c>
      <c r="AE632" s="21">
        <v>0</v>
      </c>
      <c r="AF632" s="21">
        <v>0</v>
      </c>
      <c r="AG632" s="21">
        <v>0</v>
      </c>
      <c r="AH632" s="21">
        <v>0</v>
      </c>
      <c r="AI632" s="21">
        <v>0</v>
      </c>
      <c r="AJ632" s="21">
        <v>0</v>
      </c>
      <c r="AK632" s="21">
        <v>0</v>
      </c>
      <c r="AL632" s="21">
        <v>0</v>
      </c>
      <c r="AM632" s="21">
        <v>0</v>
      </c>
      <c r="AN632" s="21">
        <v>0</v>
      </c>
      <c r="AO632" s="21">
        <v>0</v>
      </c>
      <c r="AP632" s="21">
        <v>0</v>
      </c>
      <c r="AQ632" s="21">
        <v>0</v>
      </c>
    </row>
    <row r="633" spans="1:43" x14ac:dyDescent="0.25">
      <c r="A633" s="17" t="s">
        <v>280</v>
      </c>
      <c r="B633" s="8" t="s">
        <v>40</v>
      </c>
      <c r="C633" s="8" t="s">
        <v>329</v>
      </c>
      <c r="E633" s="8" t="str">
        <f t="shared" si="82"/>
        <v>FiFi-generic</v>
      </c>
      <c r="F633" s="21">
        <f t="shared" si="89"/>
        <v>253284.44575174601</v>
      </c>
      <c r="G633" s="19">
        <f t="shared" si="89"/>
        <v>7.1299227048638949</v>
      </c>
      <c r="H633" s="18">
        <f t="shared" si="83"/>
        <v>0</v>
      </c>
      <c r="I633" s="6">
        <f t="shared" si="83"/>
        <v>2.04</v>
      </c>
      <c r="J633" s="6">
        <f t="shared" si="88"/>
        <v>1</v>
      </c>
      <c r="K633" s="18">
        <f t="shared" si="88"/>
        <v>0</v>
      </c>
      <c r="L633" s="35">
        <v>1</v>
      </c>
      <c r="Q633" s="21">
        <v>0</v>
      </c>
      <c r="R633" s="21">
        <v>0</v>
      </c>
      <c r="S633" s="21">
        <v>0</v>
      </c>
      <c r="T633" s="21">
        <v>0</v>
      </c>
      <c r="U633" s="21">
        <v>0</v>
      </c>
      <c r="V633" s="21">
        <v>0</v>
      </c>
      <c r="W633" s="21">
        <v>0</v>
      </c>
      <c r="X633" s="21">
        <v>0</v>
      </c>
      <c r="Y633" s="21">
        <v>0</v>
      </c>
      <c r="Z633" s="21">
        <v>0</v>
      </c>
      <c r="AA633" s="21">
        <v>0</v>
      </c>
      <c r="AB633" s="21">
        <v>0</v>
      </c>
      <c r="AC633" s="21">
        <v>0</v>
      </c>
      <c r="AD633" s="21">
        <v>0</v>
      </c>
      <c r="AE633" s="21">
        <v>0</v>
      </c>
      <c r="AF633" s="21">
        <v>0</v>
      </c>
      <c r="AG633" s="21">
        <v>0</v>
      </c>
      <c r="AH633" s="21">
        <v>0</v>
      </c>
      <c r="AI633" s="21">
        <v>0</v>
      </c>
      <c r="AJ633" s="21">
        <v>0</v>
      </c>
      <c r="AK633" s="21">
        <v>0</v>
      </c>
      <c r="AL633" s="21">
        <v>0</v>
      </c>
      <c r="AM633" s="21">
        <v>0</v>
      </c>
      <c r="AN633" s="21">
        <v>0</v>
      </c>
      <c r="AO633" s="21">
        <v>0</v>
      </c>
      <c r="AP633" s="21">
        <v>0</v>
      </c>
      <c r="AQ633" s="21">
        <v>0</v>
      </c>
    </row>
    <row r="634" spans="1:43" x14ac:dyDescent="0.25">
      <c r="A634" s="17" t="s">
        <v>281</v>
      </c>
      <c r="B634" s="8" t="s">
        <v>40</v>
      </c>
      <c r="C634" s="8" t="s">
        <v>329</v>
      </c>
      <c r="E634" s="8" t="str">
        <f t="shared" si="82"/>
        <v>FiFi-generic</v>
      </c>
      <c r="F634" s="21">
        <f t="shared" si="89"/>
        <v>201747.696799417</v>
      </c>
      <c r="G634" s="19">
        <f t="shared" si="89"/>
        <v>8.2743415496816937</v>
      </c>
      <c r="H634" s="18">
        <f t="shared" si="83"/>
        <v>0</v>
      </c>
      <c r="I634" s="6">
        <f t="shared" si="83"/>
        <v>2.04</v>
      </c>
      <c r="J634" s="6">
        <f t="shared" si="88"/>
        <v>1</v>
      </c>
      <c r="K634" s="18">
        <f t="shared" si="88"/>
        <v>0</v>
      </c>
      <c r="L634" s="35">
        <v>1</v>
      </c>
      <c r="Q634" s="21">
        <v>0</v>
      </c>
      <c r="R634" s="21">
        <v>0</v>
      </c>
      <c r="S634" s="21">
        <v>0</v>
      </c>
      <c r="T634" s="21">
        <v>0</v>
      </c>
      <c r="U634" s="21">
        <v>0</v>
      </c>
      <c r="V634" s="21">
        <v>0</v>
      </c>
      <c r="W634" s="21">
        <v>0</v>
      </c>
      <c r="X634" s="21">
        <v>0</v>
      </c>
      <c r="Y634" s="21">
        <v>0</v>
      </c>
      <c r="Z634" s="21">
        <v>0</v>
      </c>
      <c r="AA634" s="21">
        <v>0</v>
      </c>
      <c r="AB634" s="21">
        <v>0</v>
      </c>
      <c r="AC634" s="21">
        <v>0</v>
      </c>
      <c r="AD634" s="21">
        <v>0</v>
      </c>
      <c r="AE634" s="21">
        <v>0</v>
      </c>
      <c r="AF634" s="21">
        <v>0</v>
      </c>
      <c r="AG634" s="21">
        <v>0</v>
      </c>
      <c r="AH634" s="21">
        <v>0</v>
      </c>
      <c r="AI634" s="21">
        <v>0</v>
      </c>
      <c r="AJ634" s="21">
        <v>0</v>
      </c>
      <c r="AK634" s="21">
        <v>0</v>
      </c>
      <c r="AL634" s="21">
        <v>0</v>
      </c>
      <c r="AM634" s="21">
        <v>0</v>
      </c>
      <c r="AN634" s="21">
        <v>0</v>
      </c>
      <c r="AO634" s="21">
        <v>0</v>
      </c>
      <c r="AP634" s="21">
        <v>0</v>
      </c>
      <c r="AQ634" s="21">
        <v>0</v>
      </c>
    </row>
    <row r="635" spans="1:43" x14ac:dyDescent="0.25">
      <c r="A635" s="17" t="s">
        <v>282</v>
      </c>
      <c r="B635" s="8" t="s">
        <v>40</v>
      </c>
      <c r="C635" s="8" t="s">
        <v>329</v>
      </c>
      <c r="E635" s="8" t="str">
        <f t="shared" si="82"/>
        <v>FiFi-generic</v>
      </c>
      <c r="F635" s="21">
        <f t="shared" si="89"/>
        <v>320149.29401431349</v>
      </c>
      <c r="G635" s="19">
        <f t="shared" si="89"/>
        <v>6.8001837755390948</v>
      </c>
      <c r="H635" s="18">
        <f t="shared" si="83"/>
        <v>0</v>
      </c>
      <c r="I635" s="6">
        <f t="shared" si="83"/>
        <v>2.04</v>
      </c>
      <c r="J635" s="6">
        <f t="shared" si="88"/>
        <v>1</v>
      </c>
      <c r="K635" s="18">
        <f t="shared" si="88"/>
        <v>0</v>
      </c>
      <c r="L635" s="35">
        <v>1</v>
      </c>
      <c r="Q635" s="21">
        <v>0</v>
      </c>
      <c r="R635" s="21">
        <v>0</v>
      </c>
      <c r="S635" s="21">
        <v>0</v>
      </c>
      <c r="T635" s="21">
        <v>0</v>
      </c>
      <c r="U635" s="21">
        <v>0</v>
      </c>
      <c r="V635" s="21">
        <v>0</v>
      </c>
      <c r="W635" s="21">
        <v>0</v>
      </c>
      <c r="X635" s="21">
        <v>0</v>
      </c>
      <c r="Y635" s="21">
        <v>0</v>
      </c>
      <c r="Z635" s="21">
        <v>0</v>
      </c>
      <c r="AA635" s="21">
        <v>0</v>
      </c>
      <c r="AB635" s="21">
        <v>0</v>
      </c>
      <c r="AC635" s="21">
        <v>0</v>
      </c>
      <c r="AD635" s="21">
        <v>0</v>
      </c>
      <c r="AE635" s="21">
        <v>0</v>
      </c>
      <c r="AF635" s="21">
        <v>0</v>
      </c>
      <c r="AG635" s="21">
        <v>0</v>
      </c>
      <c r="AH635" s="21">
        <v>0</v>
      </c>
      <c r="AI635" s="21">
        <v>0</v>
      </c>
      <c r="AJ635" s="21">
        <v>0</v>
      </c>
      <c r="AK635" s="21">
        <v>0</v>
      </c>
      <c r="AL635" s="21">
        <v>0</v>
      </c>
      <c r="AM635" s="21">
        <v>0</v>
      </c>
      <c r="AN635" s="21">
        <v>0</v>
      </c>
      <c r="AO635" s="21">
        <v>0</v>
      </c>
      <c r="AP635" s="21">
        <v>0</v>
      </c>
      <c r="AQ635" s="21">
        <v>0</v>
      </c>
    </row>
    <row r="636" spans="1:43" x14ac:dyDescent="0.25">
      <c r="A636" s="17" t="s">
        <v>283</v>
      </c>
      <c r="B636" s="8" t="s">
        <v>40</v>
      </c>
      <c r="C636" s="8" t="s">
        <v>329</v>
      </c>
      <c r="E636" s="8" t="str">
        <f t="shared" si="82"/>
        <v>FiFi-generic</v>
      </c>
      <c r="F636" s="21">
        <f t="shared" si="89"/>
        <v>391341.29065537348</v>
      </c>
      <c r="G636" s="19">
        <f t="shared" si="89"/>
        <v>6.2266027992457467</v>
      </c>
      <c r="H636" s="18">
        <f t="shared" si="83"/>
        <v>0</v>
      </c>
      <c r="I636" s="6">
        <f t="shared" si="83"/>
        <v>2.04</v>
      </c>
      <c r="J636" s="6">
        <f t="shared" si="88"/>
        <v>1</v>
      </c>
      <c r="K636" s="18">
        <f t="shared" si="88"/>
        <v>0</v>
      </c>
      <c r="L636" s="35">
        <v>1</v>
      </c>
      <c r="Q636" s="21">
        <v>0</v>
      </c>
      <c r="R636" s="21">
        <v>0</v>
      </c>
      <c r="S636" s="21">
        <v>0</v>
      </c>
      <c r="T636" s="21">
        <v>0</v>
      </c>
      <c r="U636" s="21">
        <v>0</v>
      </c>
      <c r="V636" s="21">
        <v>0</v>
      </c>
      <c r="W636" s="21">
        <v>0</v>
      </c>
      <c r="X636" s="21">
        <v>0</v>
      </c>
      <c r="Y636" s="21">
        <v>0</v>
      </c>
      <c r="Z636" s="21">
        <v>0</v>
      </c>
      <c r="AA636" s="21">
        <v>0</v>
      </c>
      <c r="AB636" s="21">
        <v>0</v>
      </c>
      <c r="AC636" s="21">
        <v>0</v>
      </c>
      <c r="AD636" s="21">
        <v>0</v>
      </c>
      <c r="AE636" s="21">
        <v>0</v>
      </c>
      <c r="AF636" s="21">
        <v>0</v>
      </c>
      <c r="AG636" s="21">
        <v>0</v>
      </c>
      <c r="AH636" s="21">
        <v>0</v>
      </c>
      <c r="AI636" s="21">
        <v>0</v>
      </c>
      <c r="AJ636" s="21">
        <v>0</v>
      </c>
      <c r="AK636" s="21">
        <v>0</v>
      </c>
      <c r="AL636" s="21">
        <v>0</v>
      </c>
      <c r="AM636" s="21">
        <v>0</v>
      </c>
      <c r="AN636" s="21">
        <v>0</v>
      </c>
      <c r="AO636" s="21">
        <v>0</v>
      </c>
      <c r="AP636" s="21">
        <v>0</v>
      </c>
      <c r="AQ636" s="21">
        <v>0</v>
      </c>
    </row>
    <row r="637" spans="1:43" x14ac:dyDescent="0.25">
      <c r="A637" s="17" t="s">
        <v>284</v>
      </c>
      <c r="B637" s="8" t="s">
        <v>40</v>
      </c>
      <c r="C637" s="8" t="s">
        <v>329</v>
      </c>
      <c r="E637" s="8" t="str">
        <f t="shared" si="82"/>
        <v>FiFi-generic</v>
      </c>
      <c r="F637" s="21">
        <f t="shared" si="89"/>
        <v>230648.18602876749</v>
      </c>
      <c r="G637" s="19">
        <f t="shared" si="89"/>
        <v>7.6727442277060725</v>
      </c>
      <c r="H637" s="18">
        <f t="shared" si="83"/>
        <v>0</v>
      </c>
      <c r="I637" s="6">
        <f t="shared" si="83"/>
        <v>2.04</v>
      </c>
      <c r="J637" s="6">
        <f t="shared" si="88"/>
        <v>1</v>
      </c>
      <c r="K637" s="18">
        <f t="shared" si="88"/>
        <v>0</v>
      </c>
      <c r="L637" s="35">
        <v>1</v>
      </c>
      <c r="Q637" s="21">
        <v>0</v>
      </c>
      <c r="R637" s="21">
        <v>0</v>
      </c>
      <c r="S637" s="21">
        <v>0</v>
      </c>
      <c r="T637" s="21">
        <v>0</v>
      </c>
      <c r="U637" s="21">
        <v>0</v>
      </c>
      <c r="V637" s="21">
        <v>0</v>
      </c>
      <c r="W637" s="21">
        <v>0</v>
      </c>
      <c r="X637" s="21">
        <v>0</v>
      </c>
      <c r="Y637" s="21">
        <v>0</v>
      </c>
      <c r="Z637" s="21">
        <v>0</v>
      </c>
      <c r="AA637" s="21">
        <v>0</v>
      </c>
      <c r="AB637" s="21">
        <v>0</v>
      </c>
      <c r="AC637" s="21">
        <v>0</v>
      </c>
      <c r="AD637" s="21">
        <v>0</v>
      </c>
      <c r="AE637" s="21">
        <v>0</v>
      </c>
      <c r="AF637" s="21">
        <v>0</v>
      </c>
      <c r="AG637" s="21">
        <v>0</v>
      </c>
      <c r="AH637" s="21">
        <v>0</v>
      </c>
      <c r="AI637" s="21">
        <v>0</v>
      </c>
      <c r="AJ637" s="21">
        <v>0</v>
      </c>
      <c r="AK637" s="21">
        <v>0</v>
      </c>
      <c r="AL637" s="21">
        <v>0</v>
      </c>
      <c r="AM637" s="21">
        <v>0</v>
      </c>
      <c r="AN637" s="21">
        <v>0</v>
      </c>
      <c r="AO637" s="21">
        <v>0</v>
      </c>
      <c r="AP637" s="21">
        <v>0</v>
      </c>
      <c r="AQ637" s="21">
        <v>0</v>
      </c>
    </row>
    <row r="638" spans="1:43" x14ac:dyDescent="0.25">
      <c r="A638" s="17" t="s">
        <v>285</v>
      </c>
      <c r="B638" s="8" t="s">
        <v>40</v>
      </c>
      <c r="C638" s="8" t="s">
        <v>329</v>
      </c>
      <c r="E638" s="8" t="str">
        <f t="shared" si="82"/>
        <v>FiFi-generic</v>
      </c>
      <c r="F638" s="21">
        <f t="shared" si="89"/>
        <v>255011.21194764899</v>
      </c>
      <c r="G638" s="19">
        <f t="shared" si="89"/>
        <v>7.3396787033818205</v>
      </c>
      <c r="H638" s="18">
        <f t="shared" si="83"/>
        <v>0</v>
      </c>
      <c r="I638" s="6">
        <f t="shared" si="83"/>
        <v>2.04</v>
      </c>
      <c r="J638" s="6">
        <f t="shared" si="88"/>
        <v>1</v>
      </c>
      <c r="K638" s="18">
        <f t="shared" si="88"/>
        <v>0</v>
      </c>
      <c r="L638" s="35">
        <v>1</v>
      </c>
      <c r="Q638" s="21">
        <v>0</v>
      </c>
      <c r="R638" s="21">
        <v>0</v>
      </c>
      <c r="S638" s="21">
        <v>0</v>
      </c>
      <c r="T638" s="21">
        <v>0</v>
      </c>
      <c r="U638" s="21">
        <v>0</v>
      </c>
      <c r="V638" s="21">
        <v>0</v>
      </c>
      <c r="W638" s="21">
        <v>0</v>
      </c>
      <c r="X638" s="21">
        <v>0</v>
      </c>
      <c r="Y638" s="21">
        <v>0</v>
      </c>
      <c r="Z638" s="21">
        <v>0</v>
      </c>
      <c r="AA638" s="21">
        <v>0</v>
      </c>
      <c r="AB638" s="21">
        <v>0</v>
      </c>
      <c r="AC638" s="21">
        <v>0</v>
      </c>
      <c r="AD638" s="21">
        <v>0</v>
      </c>
      <c r="AE638" s="21">
        <v>0</v>
      </c>
      <c r="AF638" s="21">
        <v>0</v>
      </c>
      <c r="AG638" s="21">
        <v>0</v>
      </c>
      <c r="AH638" s="21">
        <v>0</v>
      </c>
      <c r="AI638" s="21">
        <v>0</v>
      </c>
      <c r="AJ638" s="21">
        <v>0</v>
      </c>
      <c r="AK638" s="21">
        <v>0</v>
      </c>
      <c r="AL638" s="21">
        <v>0</v>
      </c>
      <c r="AM638" s="21">
        <v>0</v>
      </c>
      <c r="AN638" s="21">
        <v>0</v>
      </c>
      <c r="AO638" s="21">
        <v>0</v>
      </c>
      <c r="AP638" s="21">
        <v>0</v>
      </c>
      <c r="AQ638" s="21">
        <v>0</v>
      </c>
    </row>
    <row r="639" spans="1:43" x14ac:dyDescent="0.25">
      <c r="A639" s="17" t="s">
        <v>286</v>
      </c>
      <c r="B639" s="8" t="s">
        <v>40</v>
      </c>
      <c r="C639" s="8" t="s">
        <v>329</v>
      </c>
      <c r="E639" s="8" t="str">
        <f t="shared" si="82"/>
        <v>FiFi-generic</v>
      </c>
      <c r="F639" s="21">
        <f t="shared" si="89"/>
        <v>290283.21400129853</v>
      </c>
      <c r="G639" s="19">
        <f t="shared" si="89"/>
        <v>6.8519846037487664</v>
      </c>
      <c r="H639" s="18">
        <f t="shared" si="83"/>
        <v>0</v>
      </c>
      <c r="I639" s="6">
        <f t="shared" si="83"/>
        <v>2.04</v>
      </c>
      <c r="J639" s="6">
        <f t="shared" si="88"/>
        <v>1</v>
      </c>
      <c r="K639" s="18">
        <f t="shared" si="88"/>
        <v>0</v>
      </c>
      <c r="L639" s="35">
        <v>1</v>
      </c>
      <c r="Q639" s="21">
        <v>0</v>
      </c>
      <c r="R639" s="21">
        <v>0</v>
      </c>
      <c r="S639" s="21">
        <v>0</v>
      </c>
      <c r="T639" s="21">
        <v>0</v>
      </c>
      <c r="U639" s="21">
        <v>0</v>
      </c>
      <c r="V639" s="21">
        <v>0</v>
      </c>
      <c r="W639" s="21">
        <v>0</v>
      </c>
      <c r="X639" s="21">
        <v>0</v>
      </c>
      <c r="Y639" s="21">
        <v>0</v>
      </c>
      <c r="Z639" s="21">
        <v>0</v>
      </c>
      <c r="AA639" s="21">
        <v>0</v>
      </c>
      <c r="AB639" s="21">
        <v>0</v>
      </c>
      <c r="AC639" s="21">
        <v>0</v>
      </c>
      <c r="AD639" s="21">
        <v>0</v>
      </c>
      <c r="AE639" s="21">
        <v>0</v>
      </c>
      <c r="AF639" s="21">
        <v>0</v>
      </c>
      <c r="AG639" s="21">
        <v>0</v>
      </c>
      <c r="AH639" s="21">
        <v>0</v>
      </c>
      <c r="AI639" s="21">
        <v>0</v>
      </c>
      <c r="AJ639" s="21">
        <v>0</v>
      </c>
      <c r="AK639" s="21">
        <v>0</v>
      </c>
      <c r="AL639" s="21">
        <v>0</v>
      </c>
      <c r="AM639" s="21">
        <v>0</v>
      </c>
      <c r="AN639" s="21">
        <v>0</v>
      </c>
      <c r="AO639" s="21">
        <v>0</v>
      </c>
      <c r="AP639" s="21">
        <v>0</v>
      </c>
      <c r="AQ639" s="21">
        <v>0</v>
      </c>
    </row>
    <row r="640" spans="1:43" x14ac:dyDescent="0.25">
      <c r="A640" s="17" t="s">
        <v>287</v>
      </c>
      <c r="B640" s="8" t="s">
        <v>40</v>
      </c>
      <c r="C640" s="8" t="s">
        <v>329</v>
      </c>
      <c r="E640" s="8" t="str">
        <f t="shared" si="82"/>
        <v>FiFi-generic</v>
      </c>
      <c r="F640" s="21">
        <f t="shared" si="89"/>
        <v>329127.09109349351</v>
      </c>
      <c r="G640" s="19">
        <f t="shared" si="89"/>
        <v>6.6607284125131931</v>
      </c>
      <c r="H640" s="18">
        <f t="shared" si="83"/>
        <v>0</v>
      </c>
      <c r="I640" s="6">
        <f t="shared" si="83"/>
        <v>2.04</v>
      </c>
      <c r="J640" s="6">
        <f t="shared" si="88"/>
        <v>1</v>
      </c>
      <c r="K640" s="18">
        <f t="shared" si="88"/>
        <v>0</v>
      </c>
      <c r="L640" s="35">
        <v>1</v>
      </c>
      <c r="Q640" s="21">
        <v>0</v>
      </c>
      <c r="R640" s="21">
        <v>0</v>
      </c>
      <c r="S640" s="21">
        <v>0</v>
      </c>
      <c r="T640" s="21">
        <v>0</v>
      </c>
      <c r="U640" s="21">
        <v>0</v>
      </c>
      <c r="V640" s="21">
        <v>0</v>
      </c>
      <c r="W640" s="21">
        <v>0</v>
      </c>
      <c r="X640" s="21">
        <v>0</v>
      </c>
      <c r="Y640" s="21">
        <v>0</v>
      </c>
      <c r="Z640" s="21">
        <v>0</v>
      </c>
      <c r="AA640" s="21">
        <v>0</v>
      </c>
      <c r="AB640" s="21">
        <v>0</v>
      </c>
      <c r="AC640" s="21">
        <v>0</v>
      </c>
      <c r="AD640" s="21">
        <v>0</v>
      </c>
      <c r="AE640" s="21">
        <v>0</v>
      </c>
      <c r="AF640" s="21">
        <v>0</v>
      </c>
      <c r="AG640" s="21">
        <v>0</v>
      </c>
      <c r="AH640" s="21">
        <v>0</v>
      </c>
      <c r="AI640" s="21">
        <v>0</v>
      </c>
      <c r="AJ640" s="21">
        <v>0</v>
      </c>
      <c r="AK640" s="21">
        <v>0</v>
      </c>
      <c r="AL640" s="21">
        <v>0</v>
      </c>
      <c r="AM640" s="21">
        <v>0</v>
      </c>
      <c r="AN640" s="21">
        <v>0</v>
      </c>
      <c r="AO640" s="21">
        <v>0</v>
      </c>
      <c r="AP640" s="21">
        <v>0</v>
      </c>
      <c r="AQ640" s="21">
        <v>0</v>
      </c>
    </row>
    <row r="641" spans="1:43" x14ac:dyDescent="0.25">
      <c r="A641" s="17" t="s">
        <v>288</v>
      </c>
      <c r="B641" s="8" t="s">
        <v>40</v>
      </c>
      <c r="C641" s="8" t="s">
        <v>329</v>
      </c>
      <c r="E641" s="8" t="str">
        <f t="shared" si="82"/>
        <v>FiFi-generic</v>
      </c>
      <c r="F641" s="21">
        <f t="shared" si="89"/>
        <v>290379.33513653348</v>
      </c>
      <c r="G641" s="19">
        <f t="shared" si="89"/>
        <v>6.8891115045051432</v>
      </c>
      <c r="H641" s="18">
        <f t="shared" si="83"/>
        <v>0</v>
      </c>
      <c r="I641" s="6">
        <f t="shared" si="83"/>
        <v>2.04</v>
      </c>
      <c r="J641" s="6">
        <f t="shared" si="88"/>
        <v>1</v>
      </c>
      <c r="K641" s="18">
        <f t="shared" si="88"/>
        <v>0</v>
      </c>
      <c r="L641" s="35">
        <v>1</v>
      </c>
      <c r="Q641" s="21">
        <v>0</v>
      </c>
      <c r="R641" s="21">
        <v>0</v>
      </c>
      <c r="S641" s="21">
        <v>0</v>
      </c>
      <c r="T641" s="21">
        <v>0</v>
      </c>
      <c r="U641" s="21">
        <v>0</v>
      </c>
      <c r="V641" s="21">
        <v>0</v>
      </c>
      <c r="W641" s="21">
        <v>0</v>
      </c>
      <c r="X641" s="21">
        <v>0</v>
      </c>
      <c r="Y641" s="21">
        <v>0</v>
      </c>
      <c r="Z641" s="21">
        <v>0</v>
      </c>
      <c r="AA641" s="21">
        <v>0</v>
      </c>
      <c r="AB641" s="21">
        <v>0</v>
      </c>
      <c r="AC641" s="21">
        <v>0</v>
      </c>
      <c r="AD641" s="21">
        <v>0</v>
      </c>
      <c r="AE641" s="21">
        <v>0</v>
      </c>
      <c r="AF641" s="21">
        <v>0</v>
      </c>
      <c r="AG641" s="21">
        <v>0</v>
      </c>
      <c r="AH641" s="21">
        <v>0</v>
      </c>
      <c r="AI641" s="21">
        <v>0</v>
      </c>
      <c r="AJ641" s="21">
        <v>0</v>
      </c>
      <c r="AK641" s="21">
        <v>0</v>
      </c>
      <c r="AL641" s="21">
        <v>0</v>
      </c>
      <c r="AM641" s="21">
        <v>0</v>
      </c>
      <c r="AN641" s="21">
        <v>0</v>
      </c>
      <c r="AO641" s="21">
        <v>0</v>
      </c>
      <c r="AP641" s="21">
        <v>0</v>
      </c>
      <c r="AQ641" s="21">
        <v>0</v>
      </c>
    </row>
    <row r="642" spans="1:43" x14ac:dyDescent="0.25">
      <c r="A642" s="17" t="s">
        <v>289</v>
      </c>
      <c r="B642" s="8" t="s">
        <v>40</v>
      </c>
      <c r="C642" s="8" t="s">
        <v>329</v>
      </c>
      <c r="E642" s="8" t="str">
        <f t="shared" si="82"/>
        <v>FiFi-generic</v>
      </c>
      <c r="F642" s="21">
        <f t="shared" si="89"/>
        <v>328074.70488976047</v>
      </c>
      <c r="G642" s="19">
        <f t="shared" si="89"/>
        <v>6.6769335668378105</v>
      </c>
      <c r="H642" s="18">
        <f t="shared" si="83"/>
        <v>0</v>
      </c>
      <c r="I642" s="6">
        <f t="shared" si="83"/>
        <v>2.04</v>
      </c>
      <c r="J642" s="6">
        <f t="shared" si="88"/>
        <v>1</v>
      </c>
      <c r="K642" s="18">
        <f t="shared" si="88"/>
        <v>0</v>
      </c>
      <c r="L642" s="35">
        <v>1</v>
      </c>
      <c r="Q642" s="21">
        <v>0</v>
      </c>
      <c r="R642" s="21">
        <v>0</v>
      </c>
      <c r="S642" s="21">
        <v>0</v>
      </c>
      <c r="T642" s="21">
        <v>0</v>
      </c>
      <c r="U642" s="21">
        <v>0</v>
      </c>
      <c r="V642" s="21">
        <v>0</v>
      </c>
      <c r="W642" s="21">
        <v>0</v>
      </c>
      <c r="X642" s="21">
        <v>0</v>
      </c>
      <c r="Y642" s="21">
        <v>0</v>
      </c>
      <c r="Z642" s="21">
        <v>0</v>
      </c>
      <c r="AA642" s="21">
        <v>0</v>
      </c>
      <c r="AB642" s="21">
        <v>0</v>
      </c>
      <c r="AC642" s="21">
        <v>0</v>
      </c>
      <c r="AD642" s="21">
        <v>0</v>
      </c>
      <c r="AE642" s="21">
        <v>0</v>
      </c>
      <c r="AF642" s="21">
        <v>0</v>
      </c>
      <c r="AG642" s="21">
        <v>0</v>
      </c>
      <c r="AH642" s="21">
        <v>0</v>
      </c>
      <c r="AI642" s="21">
        <v>0</v>
      </c>
      <c r="AJ642" s="21">
        <v>0</v>
      </c>
      <c r="AK642" s="21">
        <v>0</v>
      </c>
      <c r="AL642" s="21">
        <v>0</v>
      </c>
      <c r="AM642" s="21">
        <v>0</v>
      </c>
      <c r="AN642" s="21">
        <v>0</v>
      </c>
      <c r="AO642" s="21">
        <v>0</v>
      </c>
      <c r="AP642" s="21">
        <v>0</v>
      </c>
      <c r="AQ642" s="21">
        <v>0</v>
      </c>
    </row>
    <row r="643" spans="1:43" x14ac:dyDescent="0.25">
      <c r="A643" s="17" t="s">
        <v>290</v>
      </c>
      <c r="B643" s="8" t="s">
        <v>40</v>
      </c>
      <c r="C643" s="8" t="s">
        <v>329</v>
      </c>
      <c r="E643" s="8" t="str">
        <f t="shared" si="82"/>
        <v>FiFi-generic</v>
      </c>
      <c r="F643" s="21">
        <f t="shared" si="89"/>
        <v>287583.00118987449</v>
      </c>
      <c r="G643" s="19">
        <f t="shared" si="89"/>
        <v>7.111582871611037</v>
      </c>
      <c r="H643" s="18">
        <f t="shared" si="83"/>
        <v>0</v>
      </c>
      <c r="I643" s="6">
        <f t="shared" si="83"/>
        <v>2.04</v>
      </c>
      <c r="J643" s="6">
        <f t="shared" si="88"/>
        <v>1</v>
      </c>
      <c r="K643" s="18">
        <f t="shared" si="88"/>
        <v>0</v>
      </c>
      <c r="L643" s="35">
        <v>1</v>
      </c>
      <c r="Q643" s="21">
        <v>0</v>
      </c>
      <c r="R643" s="21">
        <v>0</v>
      </c>
      <c r="S643" s="21">
        <v>0</v>
      </c>
      <c r="T643" s="21">
        <v>0</v>
      </c>
      <c r="U643" s="21">
        <v>0</v>
      </c>
      <c r="V643" s="21">
        <v>0</v>
      </c>
      <c r="W643" s="21">
        <v>0</v>
      </c>
      <c r="X643" s="21">
        <v>0</v>
      </c>
      <c r="Y643" s="21">
        <v>0</v>
      </c>
      <c r="Z643" s="21">
        <v>0</v>
      </c>
      <c r="AA643" s="21">
        <v>0</v>
      </c>
      <c r="AB643" s="21">
        <v>0</v>
      </c>
      <c r="AC643" s="21">
        <v>0</v>
      </c>
      <c r="AD643" s="21">
        <v>0</v>
      </c>
      <c r="AE643" s="21">
        <v>0</v>
      </c>
      <c r="AF643" s="21">
        <v>0</v>
      </c>
      <c r="AG643" s="21">
        <v>0</v>
      </c>
      <c r="AH643" s="21">
        <v>0</v>
      </c>
      <c r="AI643" s="21">
        <v>0</v>
      </c>
      <c r="AJ643" s="21">
        <v>0</v>
      </c>
      <c r="AK643" s="21">
        <v>0</v>
      </c>
      <c r="AL643" s="21">
        <v>0</v>
      </c>
      <c r="AM643" s="21">
        <v>0</v>
      </c>
      <c r="AN643" s="21">
        <v>0</v>
      </c>
      <c r="AO643" s="21">
        <v>0</v>
      </c>
      <c r="AP643" s="21">
        <v>0</v>
      </c>
      <c r="AQ643" s="21">
        <v>0</v>
      </c>
    </row>
    <row r="644" spans="1:43" x14ac:dyDescent="0.25">
      <c r="A644" s="17" t="s">
        <v>291</v>
      </c>
      <c r="B644" s="8" t="s">
        <v>40</v>
      </c>
      <c r="C644" s="8" t="s">
        <v>329</v>
      </c>
      <c r="E644" s="8" t="str">
        <f t="shared" si="82"/>
        <v>FiFi-generic</v>
      </c>
      <c r="F644" s="21">
        <f t="shared" si="89"/>
        <v>348609.08602096396</v>
      </c>
      <c r="G644" s="19">
        <f t="shared" si="89"/>
        <v>6.5637372420193243</v>
      </c>
      <c r="H644" s="18">
        <f t="shared" si="83"/>
        <v>0</v>
      </c>
      <c r="I644" s="6">
        <f t="shared" si="83"/>
        <v>2.04</v>
      </c>
      <c r="J644" s="6">
        <f t="shared" si="88"/>
        <v>1</v>
      </c>
      <c r="K644" s="18">
        <f t="shared" si="88"/>
        <v>0</v>
      </c>
      <c r="L644" s="35">
        <v>1</v>
      </c>
      <c r="Q644" s="21">
        <v>0</v>
      </c>
      <c r="R644" s="21">
        <v>0</v>
      </c>
      <c r="S644" s="21">
        <v>0</v>
      </c>
      <c r="T644" s="21">
        <v>0</v>
      </c>
      <c r="U644" s="21">
        <v>0</v>
      </c>
      <c r="V644" s="21">
        <v>0</v>
      </c>
      <c r="W644" s="21">
        <v>0</v>
      </c>
      <c r="X644" s="21">
        <v>0</v>
      </c>
      <c r="Y644" s="21">
        <v>0</v>
      </c>
      <c r="Z644" s="21">
        <v>0</v>
      </c>
      <c r="AA644" s="21">
        <v>0</v>
      </c>
      <c r="AB644" s="21">
        <v>0</v>
      </c>
      <c r="AC644" s="21">
        <v>0</v>
      </c>
      <c r="AD644" s="21">
        <v>0</v>
      </c>
      <c r="AE644" s="21">
        <v>0</v>
      </c>
      <c r="AF644" s="21">
        <v>0</v>
      </c>
      <c r="AG644" s="21">
        <v>0</v>
      </c>
      <c r="AH644" s="21">
        <v>0</v>
      </c>
      <c r="AI644" s="21">
        <v>0</v>
      </c>
      <c r="AJ644" s="21">
        <v>0</v>
      </c>
      <c r="AK644" s="21">
        <v>0</v>
      </c>
      <c r="AL644" s="21">
        <v>0</v>
      </c>
      <c r="AM644" s="21">
        <v>0</v>
      </c>
      <c r="AN644" s="21">
        <v>0</v>
      </c>
      <c r="AO644" s="21">
        <v>0</v>
      </c>
      <c r="AP644" s="21">
        <v>0</v>
      </c>
      <c r="AQ644" s="21">
        <v>0</v>
      </c>
    </row>
    <row r="645" spans="1:43" x14ac:dyDescent="0.25">
      <c r="A645" s="17" t="s">
        <v>292</v>
      </c>
      <c r="B645" s="8" t="s">
        <v>40</v>
      </c>
      <c r="C645" s="8" t="s">
        <v>329</v>
      </c>
      <c r="E645" s="8" t="str">
        <f t="shared" si="82"/>
        <v>FiFi-generic</v>
      </c>
      <c r="F645" s="21">
        <f t="shared" si="89"/>
        <v>241297.1653229885</v>
      </c>
      <c r="G645" s="19">
        <f t="shared" si="89"/>
        <v>7.6437660299865655</v>
      </c>
      <c r="H645" s="18">
        <f t="shared" si="83"/>
        <v>0</v>
      </c>
      <c r="I645" s="6">
        <f t="shared" si="83"/>
        <v>2.04</v>
      </c>
      <c r="J645" s="6">
        <f t="shared" ref="J645:K660" si="90">J644</f>
        <v>1</v>
      </c>
      <c r="K645" s="18">
        <f t="shared" si="90"/>
        <v>0</v>
      </c>
      <c r="L645" s="35">
        <v>1</v>
      </c>
      <c r="Q645" s="21">
        <v>0</v>
      </c>
      <c r="R645" s="21">
        <v>0</v>
      </c>
      <c r="S645" s="21">
        <v>0</v>
      </c>
      <c r="T645" s="21">
        <v>0</v>
      </c>
      <c r="U645" s="21">
        <v>0</v>
      </c>
      <c r="V645" s="21">
        <v>0</v>
      </c>
      <c r="W645" s="21">
        <v>0</v>
      </c>
      <c r="X645" s="21">
        <v>0</v>
      </c>
      <c r="Y645" s="21">
        <v>0</v>
      </c>
      <c r="Z645" s="21">
        <v>0</v>
      </c>
      <c r="AA645" s="21">
        <v>0</v>
      </c>
      <c r="AB645" s="21">
        <v>0</v>
      </c>
      <c r="AC645" s="21">
        <v>0</v>
      </c>
      <c r="AD645" s="21">
        <v>0</v>
      </c>
      <c r="AE645" s="21">
        <v>0</v>
      </c>
      <c r="AF645" s="21">
        <v>0</v>
      </c>
      <c r="AG645" s="21">
        <v>0</v>
      </c>
      <c r="AH645" s="21">
        <v>0</v>
      </c>
      <c r="AI645" s="21">
        <v>0</v>
      </c>
      <c r="AJ645" s="21">
        <v>0</v>
      </c>
      <c r="AK645" s="21">
        <v>0</v>
      </c>
      <c r="AL645" s="21">
        <v>0</v>
      </c>
      <c r="AM645" s="21">
        <v>0</v>
      </c>
      <c r="AN645" s="21">
        <v>0</v>
      </c>
      <c r="AO645" s="21">
        <v>0</v>
      </c>
      <c r="AP645" s="21">
        <v>0</v>
      </c>
      <c r="AQ645" s="21">
        <v>0</v>
      </c>
    </row>
    <row r="646" spans="1:43" x14ac:dyDescent="0.25">
      <c r="A646" s="17" t="s">
        <v>293</v>
      </c>
      <c r="B646" s="8" t="s">
        <v>40</v>
      </c>
      <c r="C646" s="8" t="s">
        <v>329</v>
      </c>
      <c r="E646" s="8" t="str">
        <f t="shared" si="82"/>
        <v>FiFi-generic</v>
      </c>
      <c r="F646" s="21">
        <f t="shared" ref="F646:G660" si="91">F514</f>
        <v>285302.18935091398</v>
      </c>
      <c r="G646" s="19">
        <f t="shared" si="91"/>
        <v>7.1103422436825836</v>
      </c>
      <c r="H646" s="18">
        <f t="shared" si="83"/>
        <v>0</v>
      </c>
      <c r="I646" s="6">
        <f t="shared" si="83"/>
        <v>2.04</v>
      </c>
      <c r="J646" s="6">
        <f t="shared" si="90"/>
        <v>1</v>
      </c>
      <c r="K646" s="18">
        <f t="shared" si="90"/>
        <v>0</v>
      </c>
      <c r="L646" s="35">
        <v>1</v>
      </c>
      <c r="Q646" s="21">
        <v>0</v>
      </c>
      <c r="R646" s="21">
        <v>0</v>
      </c>
      <c r="S646" s="21">
        <v>0</v>
      </c>
      <c r="T646" s="21">
        <v>0</v>
      </c>
      <c r="U646" s="21">
        <v>0</v>
      </c>
      <c r="V646" s="21">
        <v>0</v>
      </c>
      <c r="W646" s="21">
        <v>0</v>
      </c>
      <c r="X646" s="21">
        <v>0</v>
      </c>
      <c r="Y646" s="21">
        <v>0</v>
      </c>
      <c r="Z646" s="21">
        <v>0</v>
      </c>
      <c r="AA646" s="21">
        <v>0</v>
      </c>
      <c r="AB646" s="21">
        <v>0</v>
      </c>
      <c r="AC646" s="21">
        <v>0</v>
      </c>
      <c r="AD646" s="21">
        <v>0</v>
      </c>
      <c r="AE646" s="21">
        <v>0</v>
      </c>
      <c r="AF646" s="21">
        <v>0</v>
      </c>
      <c r="AG646" s="21">
        <v>0</v>
      </c>
      <c r="AH646" s="21">
        <v>0</v>
      </c>
      <c r="AI646" s="21">
        <v>0</v>
      </c>
      <c r="AJ646" s="21">
        <v>0</v>
      </c>
      <c r="AK646" s="21">
        <v>0</v>
      </c>
      <c r="AL646" s="21">
        <v>0</v>
      </c>
      <c r="AM646" s="21">
        <v>0</v>
      </c>
      <c r="AN646" s="21">
        <v>0</v>
      </c>
      <c r="AO646" s="21">
        <v>0</v>
      </c>
      <c r="AP646" s="21">
        <v>0</v>
      </c>
      <c r="AQ646" s="21">
        <v>0</v>
      </c>
    </row>
    <row r="647" spans="1:43" x14ac:dyDescent="0.25">
      <c r="A647" s="17" t="s">
        <v>294</v>
      </c>
      <c r="B647" s="8" t="s">
        <v>40</v>
      </c>
      <c r="C647" s="8" t="s">
        <v>329</v>
      </c>
      <c r="E647" s="8" t="str">
        <f t="shared" si="82"/>
        <v>FiFi-generic</v>
      </c>
      <c r="F647" s="21">
        <f t="shared" si="91"/>
        <v>415829.06386048801</v>
      </c>
      <c r="G647" s="19">
        <f t="shared" si="91"/>
        <v>6.129014958880469</v>
      </c>
      <c r="H647" s="18">
        <f t="shared" si="83"/>
        <v>0</v>
      </c>
      <c r="I647" s="6">
        <f t="shared" si="83"/>
        <v>2.04</v>
      </c>
      <c r="J647" s="6">
        <f t="shared" si="90"/>
        <v>1</v>
      </c>
      <c r="K647" s="18">
        <f t="shared" si="90"/>
        <v>0</v>
      </c>
      <c r="L647" s="35">
        <v>1</v>
      </c>
      <c r="Q647" s="21">
        <v>0</v>
      </c>
      <c r="R647" s="21">
        <v>0</v>
      </c>
      <c r="S647" s="21">
        <v>0</v>
      </c>
      <c r="T647" s="21">
        <v>0</v>
      </c>
      <c r="U647" s="21">
        <v>0</v>
      </c>
      <c r="V647" s="21">
        <v>0</v>
      </c>
      <c r="W647" s="21">
        <v>0</v>
      </c>
      <c r="X647" s="21">
        <v>0</v>
      </c>
      <c r="Y647" s="21">
        <v>0</v>
      </c>
      <c r="Z647" s="21">
        <v>0</v>
      </c>
      <c r="AA647" s="21">
        <v>0</v>
      </c>
      <c r="AB647" s="21">
        <v>0</v>
      </c>
      <c r="AC647" s="21">
        <v>0</v>
      </c>
      <c r="AD647" s="21">
        <v>0</v>
      </c>
      <c r="AE647" s="21">
        <v>0</v>
      </c>
      <c r="AF647" s="21">
        <v>0</v>
      </c>
      <c r="AG647" s="21">
        <v>0</v>
      </c>
      <c r="AH647" s="21">
        <v>0</v>
      </c>
      <c r="AI647" s="21">
        <v>0</v>
      </c>
      <c r="AJ647" s="21">
        <v>0</v>
      </c>
      <c r="AK647" s="21">
        <v>0</v>
      </c>
      <c r="AL647" s="21">
        <v>0</v>
      </c>
      <c r="AM647" s="21">
        <v>0</v>
      </c>
      <c r="AN647" s="21">
        <v>0</v>
      </c>
      <c r="AO647" s="21">
        <v>0</v>
      </c>
      <c r="AP647" s="21">
        <v>0</v>
      </c>
      <c r="AQ647" s="21">
        <v>0</v>
      </c>
    </row>
    <row r="648" spans="1:43" x14ac:dyDescent="0.25">
      <c r="A648" s="17" t="s">
        <v>295</v>
      </c>
      <c r="B648" s="8" t="s">
        <v>40</v>
      </c>
      <c r="C648" s="8" t="s">
        <v>329</v>
      </c>
      <c r="E648" s="8" t="str">
        <f t="shared" si="82"/>
        <v>FiFi-generic</v>
      </c>
      <c r="F648" s="21">
        <f t="shared" si="91"/>
        <v>393432.46859552251</v>
      </c>
      <c r="G648" s="19">
        <f t="shared" si="91"/>
        <v>6.2941960634324765</v>
      </c>
      <c r="H648" s="18">
        <f t="shared" si="83"/>
        <v>0</v>
      </c>
      <c r="I648" s="6">
        <f t="shared" si="83"/>
        <v>2.04</v>
      </c>
      <c r="J648" s="6">
        <f t="shared" si="90"/>
        <v>1</v>
      </c>
      <c r="K648" s="18">
        <f t="shared" si="90"/>
        <v>0</v>
      </c>
      <c r="L648" s="35">
        <v>1</v>
      </c>
      <c r="Q648" s="21">
        <v>0</v>
      </c>
      <c r="R648" s="21">
        <v>0</v>
      </c>
      <c r="S648" s="21">
        <v>0</v>
      </c>
      <c r="T648" s="21">
        <v>0</v>
      </c>
      <c r="U648" s="21">
        <v>0</v>
      </c>
      <c r="V648" s="21">
        <v>0</v>
      </c>
      <c r="W648" s="21">
        <v>0</v>
      </c>
      <c r="X648" s="21">
        <v>0</v>
      </c>
      <c r="Y648" s="21">
        <v>0</v>
      </c>
      <c r="Z648" s="21">
        <v>0</v>
      </c>
      <c r="AA648" s="21">
        <v>0</v>
      </c>
      <c r="AB648" s="21">
        <v>0</v>
      </c>
      <c r="AC648" s="21">
        <v>0</v>
      </c>
      <c r="AD648" s="21">
        <v>0</v>
      </c>
      <c r="AE648" s="21">
        <v>0</v>
      </c>
      <c r="AF648" s="21">
        <v>0</v>
      </c>
      <c r="AG648" s="21">
        <v>0</v>
      </c>
      <c r="AH648" s="21">
        <v>0</v>
      </c>
      <c r="AI648" s="21">
        <v>0</v>
      </c>
      <c r="AJ648" s="21">
        <v>0</v>
      </c>
      <c r="AK648" s="21">
        <v>0</v>
      </c>
      <c r="AL648" s="21">
        <v>0</v>
      </c>
      <c r="AM648" s="21">
        <v>0</v>
      </c>
      <c r="AN648" s="21">
        <v>0</v>
      </c>
      <c r="AO648" s="21">
        <v>0</v>
      </c>
      <c r="AP648" s="21">
        <v>0</v>
      </c>
      <c r="AQ648" s="21">
        <v>0</v>
      </c>
    </row>
    <row r="649" spans="1:43" x14ac:dyDescent="0.25">
      <c r="A649" s="17" t="s">
        <v>296</v>
      </c>
      <c r="B649" s="8" t="s">
        <v>40</v>
      </c>
      <c r="C649" s="8" t="s">
        <v>329</v>
      </c>
      <c r="E649" s="8" t="str">
        <f t="shared" si="82"/>
        <v>FiFi-generic</v>
      </c>
      <c r="F649" s="21">
        <f t="shared" si="91"/>
        <v>228081.015200244</v>
      </c>
      <c r="G649" s="19">
        <f t="shared" si="91"/>
        <v>7.9971814637423746</v>
      </c>
      <c r="H649" s="18">
        <f t="shared" si="83"/>
        <v>0</v>
      </c>
      <c r="I649" s="6">
        <f t="shared" si="83"/>
        <v>2.04</v>
      </c>
      <c r="J649" s="6">
        <f t="shared" si="90"/>
        <v>1</v>
      </c>
      <c r="K649" s="18">
        <f t="shared" si="90"/>
        <v>0</v>
      </c>
      <c r="L649" s="35">
        <v>1</v>
      </c>
      <c r="Q649" s="21">
        <v>0</v>
      </c>
      <c r="R649" s="21">
        <v>0</v>
      </c>
      <c r="S649" s="21">
        <v>0</v>
      </c>
      <c r="T649" s="21">
        <v>0</v>
      </c>
      <c r="U649" s="21">
        <v>0</v>
      </c>
      <c r="V649" s="21">
        <v>0</v>
      </c>
      <c r="W649" s="21">
        <v>0</v>
      </c>
      <c r="X649" s="21">
        <v>0</v>
      </c>
      <c r="Y649" s="21">
        <v>0</v>
      </c>
      <c r="Z649" s="21">
        <v>0</v>
      </c>
      <c r="AA649" s="21">
        <v>0</v>
      </c>
      <c r="AB649" s="21">
        <v>0</v>
      </c>
      <c r="AC649" s="21">
        <v>0</v>
      </c>
      <c r="AD649" s="21">
        <v>0</v>
      </c>
      <c r="AE649" s="21">
        <v>0</v>
      </c>
      <c r="AF649" s="21">
        <v>0</v>
      </c>
      <c r="AG649" s="21">
        <v>0</v>
      </c>
      <c r="AH649" s="21">
        <v>0</v>
      </c>
      <c r="AI649" s="21">
        <v>0</v>
      </c>
      <c r="AJ649" s="21">
        <v>0</v>
      </c>
      <c r="AK649" s="21">
        <v>0</v>
      </c>
      <c r="AL649" s="21">
        <v>0</v>
      </c>
      <c r="AM649" s="21">
        <v>0</v>
      </c>
      <c r="AN649" s="21">
        <v>0</v>
      </c>
      <c r="AO649" s="21">
        <v>0</v>
      </c>
      <c r="AP649" s="21">
        <v>0</v>
      </c>
      <c r="AQ649" s="21">
        <v>0</v>
      </c>
    </row>
    <row r="650" spans="1:43" x14ac:dyDescent="0.25">
      <c r="A650" s="17" t="s">
        <v>297</v>
      </c>
      <c r="B650" s="8" t="s">
        <v>40</v>
      </c>
      <c r="C650" s="8" t="s">
        <v>329</v>
      </c>
      <c r="E650" s="8" t="str">
        <f t="shared" si="82"/>
        <v>FiFi-generic</v>
      </c>
      <c r="F650" s="21">
        <f t="shared" si="91"/>
        <v>317634.99002545653</v>
      </c>
      <c r="G650" s="19">
        <f t="shared" si="91"/>
        <v>6.7548152855074779</v>
      </c>
      <c r="H650" s="18">
        <f t="shared" si="83"/>
        <v>0</v>
      </c>
      <c r="I650" s="6">
        <f t="shared" si="83"/>
        <v>2.04</v>
      </c>
      <c r="J650" s="6">
        <f t="shared" si="90"/>
        <v>1</v>
      </c>
      <c r="K650" s="18">
        <f t="shared" si="90"/>
        <v>0</v>
      </c>
      <c r="L650" s="35">
        <v>1</v>
      </c>
      <c r="Q650" s="21">
        <v>0</v>
      </c>
      <c r="R650" s="21">
        <v>0</v>
      </c>
      <c r="S650" s="21">
        <v>0</v>
      </c>
      <c r="T650" s="21">
        <v>0</v>
      </c>
      <c r="U650" s="21">
        <v>0</v>
      </c>
      <c r="V650" s="21">
        <v>0</v>
      </c>
      <c r="W650" s="21">
        <v>0</v>
      </c>
      <c r="X650" s="21">
        <v>0</v>
      </c>
      <c r="Y650" s="21">
        <v>0</v>
      </c>
      <c r="Z650" s="21">
        <v>0</v>
      </c>
      <c r="AA650" s="21">
        <v>0</v>
      </c>
      <c r="AB650" s="21">
        <v>0</v>
      </c>
      <c r="AC650" s="21">
        <v>0</v>
      </c>
      <c r="AD650" s="21">
        <v>0</v>
      </c>
      <c r="AE650" s="21">
        <v>0</v>
      </c>
      <c r="AF650" s="21">
        <v>0</v>
      </c>
      <c r="AG650" s="21">
        <v>0</v>
      </c>
      <c r="AH650" s="21">
        <v>0</v>
      </c>
      <c r="AI650" s="21">
        <v>0</v>
      </c>
      <c r="AJ650" s="21">
        <v>0</v>
      </c>
      <c r="AK650" s="21">
        <v>0</v>
      </c>
      <c r="AL650" s="21">
        <v>0</v>
      </c>
      <c r="AM650" s="21">
        <v>0</v>
      </c>
      <c r="AN650" s="21">
        <v>0</v>
      </c>
      <c r="AO650" s="21">
        <v>0</v>
      </c>
      <c r="AP650" s="21">
        <v>0</v>
      </c>
      <c r="AQ650" s="21">
        <v>0</v>
      </c>
    </row>
    <row r="651" spans="1:43" x14ac:dyDescent="0.25">
      <c r="A651" s="17" t="s">
        <v>298</v>
      </c>
      <c r="B651" s="8" t="s">
        <v>40</v>
      </c>
      <c r="C651" s="8" t="s">
        <v>329</v>
      </c>
      <c r="E651" s="8" t="str">
        <f t="shared" si="82"/>
        <v>FiFi-generic</v>
      </c>
      <c r="F651" s="21">
        <f t="shared" si="91"/>
        <v>322486.62248072354</v>
      </c>
      <c r="G651" s="19">
        <f t="shared" si="91"/>
        <v>6.9739033911176911</v>
      </c>
      <c r="H651" s="18">
        <f t="shared" si="83"/>
        <v>0</v>
      </c>
      <c r="I651" s="6">
        <f t="shared" si="83"/>
        <v>2.04</v>
      </c>
      <c r="J651" s="6">
        <f t="shared" si="90"/>
        <v>1</v>
      </c>
      <c r="K651" s="18">
        <f t="shared" si="90"/>
        <v>0</v>
      </c>
      <c r="L651" s="35">
        <v>1</v>
      </c>
      <c r="Q651" s="21">
        <v>0</v>
      </c>
      <c r="R651" s="21">
        <v>0</v>
      </c>
      <c r="S651" s="21">
        <v>0</v>
      </c>
      <c r="T651" s="21">
        <v>0</v>
      </c>
      <c r="U651" s="21">
        <v>0</v>
      </c>
      <c r="V651" s="21">
        <v>0</v>
      </c>
      <c r="W651" s="21">
        <v>0</v>
      </c>
      <c r="X651" s="21">
        <v>0</v>
      </c>
      <c r="Y651" s="21">
        <v>0</v>
      </c>
      <c r="Z651" s="21">
        <v>0</v>
      </c>
      <c r="AA651" s="21">
        <v>0</v>
      </c>
      <c r="AB651" s="21">
        <v>0</v>
      </c>
      <c r="AC651" s="21">
        <v>0</v>
      </c>
      <c r="AD651" s="21">
        <v>0</v>
      </c>
      <c r="AE651" s="21">
        <v>0</v>
      </c>
      <c r="AF651" s="21">
        <v>0</v>
      </c>
      <c r="AG651" s="21">
        <v>0</v>
      </c>
      <c r="AH651" s="21">
        <v>0</v>
      </c>
      <c r="AI651" s="21">
        <v>0</v>
      </c>
      <c r="AJ651" s="21">
        <v>0</v>
      </c>
      <c r="AK651" s="21">
        <v>0</v>
      </c>
      <c r="AL651" s="21">
        <v>0</v>
      </c>
      <c r="AM651" s="21">
        <v>0</v>
      </c>
      <c r="AN651" s="21">
        <v>0</v>
      </c>
      <c r="AO651" s="21">
        <v>0</v>
      </c>
      <c r="AP651" s="21">
        <v>0</v>
      </c>
      <c r="AQ651" s="21">
        <v>0</v>
      </c>
    </row>
    <row r="652" spans="1:43" x14ac:dyDescent="0.25">
      <c r="A652" s="17" t="s">
        <v>299</v>
      </c>
      <c r="B652" s="8" t="s">
        <v>40</v>
      </c>
      <c r="C652" s="8" t="s">
        <v>329</v>
      </c>
      <c r="E652" s="8" t="str">
        <f t="shared" si="82"/>
        <v>FiFi-generic</v>
      </c>
      <c r="F652" s="21">
        <f t="shared" si="91"/>
        <v>401386.27962260752</v>
      </c>
      <c r="G652" s="19">
        <f t="shared" si="91"/>
        <v>6.2238891290728731</v>
      </c>
      <c r="H652" s="18">
        <f t="shared" si="83"/>
        <v>0</v>
      </c>
      <c r="I652" s="6">
        <f t="shared" si="83"/>
        <v>2.04</v>
      </c>
      <c r="J652" s="6">
        <f t="shared" si="90"/>
        <v>1</v>
      </c>
      <c r="K652" s="18">
        <f t="shared" si="90"/>
        <v>0</v>
      </c>
      <c r="L652" s="35">
        <v>1</v>
      </c>
      <c r="Q652" s="21">
        <v>0</v>
      </c>
      <c r="R652" s="21">
        <v>0</v>
      </c>
      <c r="S652" s="21">
        <v>0</v>
      </c>
      <c r="T652" s="21">
        <v>0</v>
      </c>
      <c r="U652" s="21">
        <v>0</v>
      </c>
      <c r="V652" s="21">
        <v>0</v>
      </c>
      <c r="W652" s="21">
        <v>0</v>
      </c>
      <c r="X652" s="21">
        <v>0</v>
      </c>
      <c r="Y652" s="21">
        <v>0</v>
      </c>
      <c r="Z652" s="21">
        <v>0</v>
      </c>
      <c r="AA652" s="21">
        <v>0</v>
      </c>
      <c r="AB652" s="21">
        <v>0</v>
      </c>
      <c r="AC652" s="21">
        <v>0</v>
      </c>
      <c r="AD652" s="21">
        <v>0</v>
      </c>
      <c r="AE652" s="21">
        <v>0</v>
      </c>
      <c r="AF652" s="21">
        <v>0</v>
      </c>
      <c r="AG652" s="21">
        <v>0</v>
      </c>
      <c r="AH652" s="21">
        <v>0</v>
      </c>
      <c r="AI652" s="21">
        <v>0</v>
      </c>
      <c r="AJ652" s="21">
        <v>0</v>
      </c>
      <c r="AK652" s="21">
        <v>0</v>
      </c>
      <c r="AL652" s="21">
        <v>0</v>
      </c>
      <c r="AM652" s="21">
        <v>0</v>
      </c>
      <c r="AN652" s="21">
        <v>0</v>
      </c>
      <c r="AO652" s="21">
        <v>0</v>
      </c>
      <c r="AP652" s="21">
        <v>0</v>
      </c>
      <c r="AQ652" s="21">
        <v>0</v>
      </c>
    </row>
    <row r="653" spans="1:43" x14ac:dyDescent="0.25">
      <c r="A653" s="17" t="s">
        <v>300</v>
      </c>
      <c r="B653" s="8" t="s">
        <v>40</v>
      </c>
      <c r="C653" s="8" t="s">
        <v>329</v>
      </c>
      <c r="E653" s="8" t="str">
        <f t="shared" si="82"/>
        <v>FiFi-generic</v>
      </c>
      <c r="F653" s="21">
        <f t="shared" si="91"/>
        <v>309588.89609523199</v>
      </c>
      <c r="G653" s="19">
        <f t="shared" si="91"/>
        <v>6.9990429098927924</v>
      </c>
      <c r="H653" s="18">
        <f t="shared" si="83"/>
        <v>0</v>
      </c>
      <c r="I653" s="6">
        <f t="shared" si="83"/>
        <v>2.04</v>
      </c>
      <c r="J653" s="6">
        <f t="shared" si="90"/>
        <v>1</v>
      </c>
      <c r="K653" s="18">
        <f t="shared" si="90"/>
        <v>0</v>
      </c>
      <c r="L653" s="35">
        <v>1</v>
      </c>
      <c r="Q653" s="21">
        <v>0</v>
      </c>
      <c r="R653" s="21">
        <v>0</v>
      </c>
      <c r="S653" s="21">
        <v>0</v>
      </c>
      <c r="T653" s="21">
        <v>0</v>
      </c>
      <c r="U653" s="21">
        <v>0</v>
      </c>
      <c r="V653" s="21">
        <v>0</v>
      </c>
      <c r="W653" s="21">
        <v>0</v>
      </c>
      <c r="X653" s="21">
        <v>0</v>
      </c>
      <c r="Y653" s="21">
        <v>0</v>
      </c>
      <c r="Z653" s="21">
        <v>0</v>
      </c>
      <c r="AA653" s="21">
        <v>0</v>
      </c>
      <c r="AB653" s="21">
        <v>0</v>
      </c>
      <c r="AC653" s="21">
        <v>0</v>
      </c>
      <c r="AD653" s="21">
        <v>0</v>
      </c>
      <c r="AE653" s="21">
        <v>0</v>
      </c>
      <c r="AF653" s="21">
        <v>0</v>
      </c>
      <c r="AG653" s="21">
        <v>0</v>
      </c>
      <c r="AH653" s="21">
        <v>0</v>
      </c>
      <c r="AI653" s="21">
        <v>0</v>
      </c>
      <c r="AJ653" s="21">
        <v>0</v>
      </c>
      <c r="AK653" s="21">
        <v>0</v>
      </c>
      <c r="AL653" s="21">
        <v>0</v>
      </c>
      <c r="AM653" s="21">
        <v>0</v>
      </c>
      <c r="AN653" s="21">
        <v>0</v>
      </c>
      <c r="AO653" s="21">
        <v>0</v>
      </c>
      <c r="AP653" s="21">
        <v>0</v>
      </c>
      <c r="AQ653" s="21">
        <v>0</v>
      </c>
    </row>
    <row r="654" spans="1:43" x14ac:dyDescent="0.25">
      <c r="A654" s="17" t="s">
        <v>301</v>
      </c>
      <c r="B654" s="8" t="s">
        <v>40</v>
      </c>
      <c r="C654" s="8" t="s">
        <v>329</v>
      </c>
      <c r="E654" s="8" t="str">
        <f t="shared" si="82"/>
        <v>FiFi-generic</v>
      </c>
      <c r="F654" s="21">
        <f t="shared" si="91"/>
        <v>309968.77520157403</v>
      </c>
      <c r="G654" s="19">
        <f t="shared" si="91"/>
        <v>6.9767010399881384</v>
      </c>
      <c r="H654" s="18">
        <f t="shared" si="83"/>
        <v>0</v>
      </c>
      <c r="I654" s="6">
        <f t="shared" si="83"/>
        <v>2.04</v>
      </c>
      <c r="J654" s="6">
        <f t="shared" si="90"/>
        <v>1</v>
      </c>
      <c r="K654" s="18">
        <f t="shared" si="90"/>
        <v>0</v>
      </c>
      <c r="L654" s="35">
        <v>1</v>
      </c>
      <c r="Q654" s="21">
        <v>0</v>
      </c>
      <c r="R654" s="21">
        <v>0</v>
      </c>
      <c r="S654" s="21">
        <v>0</v>
      </c>
      <c r="T654" s="21">
        <v>0</v>
      </c>
      <c r="U654" s="21">
        <v>0</v>
      </c>
      <c r="V654" s="21">
        <v>0</v>
      </c>
      <c r="W654" s="21">
        <v>0</v>
      </c>
      <c r="X654" s="21">
        <v>0</v>
      </c>
      <c r="Y654" s="21">
        <v>0</v>
      </c>
      <c r="Z654" s="21">
        <v>0</v>
      </c>
      <c r="AA654" s="21">
        <v>0</v>
      </c>
      <c r="AB654" s="21">
        <v>0</v>
      </c>
      <c r="AC654" s="21">
        <v>0</v>
      </c>
      <c r="AD654" s="21">
        <v>0</v>
      </c>
      <c r="AE654" s="21">
        <v>0</v>
      </c>
      <c r="AF654" s="21">
        <v>0</v>
      </c>
      <c r="AG654" s="21">
        <v>0</v>
      </c>
      <c r="AH654" s="21">
        <v>0</v>
      </c>
      <c r="AI654" s="21">
        <v>0</v>
      </c>
      <c r="AJ654" s="21">
        <v>0</v>
      </c>
      <c r="AK654" s="21">
        <v>0</v>
      </c>
      <c r="AL654" s="21">
        <v>0</v>
      </c>
      <c r="AM654" s="21">
        <v>0</v>
      </c>
      <c r="AN654" s="21">
        <v>0</v>
      </c>
      <c r="AO654" s="21">
        <v>0</v>
      </c>
      <c r="AP654" s="21">
        <v>0</v>
      </c>
      <c r="AQ654" s="21">
        <v>0</v>
      </c>
    </row>
    <row r="655" spans="1:43" x14ac:dyDescent="0.25">
      <c r="A655" s="17" t="s">
        <v>272</v>
      </c>
      <c r="B655" s="8" t="s">
        <v>40</v>
      </c>
      <c r="C655" s="8" t="s">
        <v>329</v>
      </c>
      <c r="E655" s="8" t="str">
        <f t="shared" si="82"/>
        <v>FiFi-generic</v>
      </c>
      <c r="F655" s="21">
        <f t="shared" si="91"/>
        <v>454180.53004536044</v>
      </c>
      <c r="G655" s="19">
        <f t="shared" si="91"/>
        <v>6.0080329106190753</v>
      </c>
      <c r="H655" s="18">
        <f t="shared" si="83"/>
        <v>0</v>
      </c>
      <c r="I655" s="6">
        <f t="shared" si="83"/>
        <v>2.04</v>
      </c>
      <c r="J655" s="6">
        <f t="shared" si="90"/>
        <v>1</v>
      </c>
      <c r="K655" s="18">
        <f t="shared" si="90"/>
        <v>0</v>
      </c>
      <c r="L655" s="35">
        <v>1</v>
      </c>
      <c r="Q655" s="21">
        <v>0</v>
      </c>
      <c r="R655" s="21">
        <v>0</v>
      </c>
      <c r="S655" s="21">
        <v>0</v>
      </c>
      <c r="T655" s="21">
        <v>0</v>
      </c>
      <c r="U655" s="21">
        <v>0</v>
      </c>
      <c r="V655" s="21">
        <v>0</v>
      </c>
      <c r="W655" s="21">
        <v>0</v>
      </c>
      <c r="X655" s="21">
        <v>0</v>
      </c>
      <c r="Y655" s="21">
        <v>0</v>
      </c>
      <c r="Z655" s="21">
        <v>0</v>
      </c>
      <c r="AA655" s="21">
        <v>0</v>
      </c>
      <c r="AB655" s="21">
        <v>0</v>
      </c>
      <c r="AC655" s="21">
        <v>0</v>
      </c>
      <c r="AD655" s="21">
        <v>0</v>
      </c>
      <c r="AE655" s="21">
        <v>0</v>
      </c>
      <c r="AF655" s="21">
        <v>0</v>
      </c>
      <c r="AG655" s="21">
        <v>0</v>
      </c>
      <c r="AH655" s="21">
        <v>0</v>
      </c>
      <c r="AI655" s="21">
        <v>0</v>
      </c>
      <c r="AJ655" s="21">
        <v>0</v>
      </c>
      <c r="AK655" s="21">
        <v>0</v>
      </c>
      <c r="AL655" s="21">
        <v>0</v>
      </c>
      <c r="AM655" s="21">
        <v>0</v>
      </c>
      <c r="AN655" s="21">
        <v>0</v>
      </c>
      <c r="AO655" s="21">
        <v>0</v>
      </c>
      <c r="AP655" s="21">
        <v>0</v>
      </c>
      <c r="AQ655" s="21">
        <v>0</v>
      </c>
    </row>
    <row r="656" spans="1:43" x14ac:dyDescent="0.25">
      <c r="A656" s="17" t="s">
        <v>273</v>
      </c>
      <c r="B656" s="8" t="s">
        <v>40</v>
      </c>
      <c r="C656" s="8" t="s">
        <v>329</v>
      </c>
      <c r="E656" s="8" t="str">
        <f t="shared" si="82"/>
        <v>FiFi-generic</v>
      </c>
      <c r="F656" s="21">
        <f t="shared" si="91"/>
        <v>455011.73547455797</v>
      </c>
      <c r="G656" s="19">
        <f t="shared" si="91"/>
        <v>6.0449284141776669</v>
      </c>
      <c r="H656" s="18">
        <f t="shared" si="83"/>
        <v>0</v>
      </c>
      <c r="I656" s="6">
        <f t="shared" si="83"/>
        <v>2.04</v>
      </c>
      <c r="J656" s="6">
        <f t="shared" si="90"/>
        <v>1</v>
      </c>
      <c r="K656" s="18">
        <f t="shared" si="90"/>
        <v>0</v>
      </c>
      <c r="L656" s="35">
        <v>1</v>
      </c>
      <c r="Q656" s="21">
        <v>0</v>
      </c>
      <c r="R656" s="21">
        <v>0</v>
      </c>
      <c r="S656" s="21">
        <v>0</v>
      </c>
      <c r="T656" s="21">
        <v>0</v>
      </c>
      <c r="U656" s="21">
        <v>0</v>
      </c>
      <c r="V656" s="21">
        <v>0</v>
      </c>
      <c r="W656" s="21">
        <v>0</v>
      </c>
      <c r="X656" s="21">
        <v>0</v>
      </c>
      <c r="Y656" s="21">
        <v>0</v>
      </c>
      <c r="Z656" s="21">
        <v>0</v>
      </c>
      <c r="AA656" s="21">
        <v>0</v>
      </c>
      <c r="AB656" s="21">
        <v>0</v>
      </c>
      <c r="AC656" s="21">
        <v>0</v>
      </c>
      <c r="AD656" s="21">
        <v>0</v>
      </c>
      <c r="AE656" s="21">
        <v>0</v>
      </c>
      <c r="AF656" s="21">
        <v>0</v>
      </c>
      <c r="AG656" s="21">
        <v>0</v>
      </c>
      <c r="AH656" s="21">
        <v>0</v>
      </c>
      <c r="AI656" s="21">
        <v>0</v>
      </c>
      <c r="AJ656" s="21">
        <v>0</v>
      </c>
      <c r="AK656" s="21">
        <v>0</v>
      </c>
      <c r="AL656" s="21">
        <v>0</v>
      </c>
      <c r="AM656" s="21">
        <v>0</v>
      </c>
      <c r="AN656" s="21">
        <v>0</v>
      </c>
      <c r="AO656" s="21">
        <v>0</v>
      </c>
      <c r="AP656" s="21">
        <v>0</v>
      </c>
      <c r="AQ656" s="21">
        <v>0</v>
      </c>
    </row>
    <row r="657" spans="1:43" x14ac:dyDescent="0.25">
      <c r="A657" s="17" t="s">
        <v>274</v>
      </c>
      <c r="B657" s="8" t="s">
        <v>40</v>
      </c>
      <c r="C657" s="8" t="s">
        <v>329</v>
      </c>
      <c r="E657" s="8" t="str">
        <f t="shared" si="82"/>
        <v>FiFi-generic</v>
      </c>
      <c r="F657" s="21">
        <f t="shared" si="91"/>
        <v>290055.894256228</v>
      </c>
      <c r="G657" s="19">
        <f t="shared" si="91"/>
        <v>7.3475859223576458</v>
      </c>
      <c r="H657" s="18">
        <f t="shared" si="83"/>
        <v>0</v>
      </c>
      <c r="I657" s="6">
        <f t="shared" si="83"/>
        <v>2.04</v>
      </c>
      <c r="J657" s="6">
        <f t="shared" si="90"/>
        <v>1</v>
      </c>
      <c r="K657" s="18">
        <f t="shared" si="90"/>
        <v>0</v>
      </c>
      <c r="L657" s="35">
        <v>1</v>
      </c>
      <c r="Q657" s="21">
        <v>0</v>
      </c>
      <c r="R657" s="21">
        <v>0</v>
      </c>
      <c r="S657" s="21">
        <v>0</v>
      </c>
      <c r="T657" s="21">
        <v>0</v>
      </c>
      <c r="U657" s="21">
        <v>0</v>
      </c>
      <c r="V657" s="21">
        <v>0</v>
      </c>
      <c r="W657" s="21">
        <v>0</v>
      </c>
      <c r="X657" s="21">
        <v>0</v>
      </c>
      <c r="Y657" s="21">
        <v>0</v>
      </c>
      <c r="Z657" s="21">
        <v>0</v>
      </c>
      <c r="AA657" s="21">
        <v>0</v>
      </c>
      <c r="AB657" s="21">
        <v>0</v>
      </c>
      <c r="AC657" s="21">
        <v>0</v>
      </c>
      <c r="AD657" s="21">
        <v>0</v>
      </c>
      <c r="AE657" s="21">
        <v>0</v>
      </c>
      <c r="AF657" s="21">
        <v>0</v>
      </c>
      <c r="AG657" s="21">
        <v>0</v>
      </c>
      <c r="AH657" s="21">
        <v>0</v>
      </c>
      <c r="AI657" s="21">
        <v>0</v>
      </c>
      <c r="AJ657" s="21">
        <v>0</v>
      </c>
      <c r="AK657" s="21">
        <v>0</v>
      </c>
      <c r="AL657" s="21">
        <v>0</v>
      </c>
      <c r="AM657" s="21">
        <v>0</v>
      </c>
      <c r="AN657" s="21">
        <v>0</v>
      </c>
      <c r="AO657" s="21">
        <v>0</v>
      </c>
      <c r="AP657" s="21">
        <v>0</v>
      </c>
      <c r="AQ657" s="21">
        <v>0</v>
      </c>
    </row>
    <row r="658" spans="1:43" x14ac:dyDescent="0.25">
      <c r="A658" s="17" t="s">
        <v>275</v>
      </c>
      <c r="B658" s="8" t="s">
        <v>40</v>
      </c>
      <c r="C658" s="8" t="s">
        <v>329</v>
      </c>
      <c r="E658" s="8" t="str">
        <f t="shared" si="82"/>
        <v>FiFi-generic</v>
      </c>
      <c r="F658" s="21">
        <f t="shared" si="91"/>
        <v>348451.97318493499</v>
      </c>
      <c r="G658" s="19">
        <f t="shared" si="91"/>
        <v>6.6816214516324974</v>
      </c>
      <c r="H658" s="18">
        <f t="shared" si="83"/>
        <v>0</v>
      </c>
      <c r="I658" s="6">
        <f t="shared" si="83"/>
        <v>2.04</v>
      </c>
      <c r="J658" s="6">
        <f t="shared" si="90"/>
        <v>1</v>
      </c>
      <c r="K658" s="18">
        <f t="shared" si="90"/>
        <v>0</v>
      </c>
      <c r="L658" s="35">
        <v>1</v>
      </c>
      <c r="Q658" s="21">
        <v>0</v>
      </c>
      <c r="R658" s="21">
        <v>0</v>
      </c>
      <c r="S658" s="21">
        <v>0</v>
      </c>
      <c r="T658" s="21">
        <v>0</v>
      </c>
      <c r="U658" s="21">
        <v>0</v>
      </c>
      <c r="V658" s="21">
        <v>0</v>
      </c>
      <c r="W658" s="21">
        <v>0</v>
      </c>
      <c r="X658" s="21">
        <v>0</v>
      </c>
      <c r="Y658" s="21">
        <v>0</v>
      </c>
      <c r="Z658" s="21">
        <v>0</v>
      </c>
      <c r="AA658" s="21">
        <v>0</v>
      </c>
      <c r="AB658" s="21">
        <v>0</v>
      </c>
      <c r="AC658" s="21">
        <v>0</v>
      </c>
      <c r="AD658" s="21">
        <v>0</v>
      </c>
      <c r="AE658" s="21">
        <v>0</v>
      </c>
      <c r="AF658" s="21">
        <v>0</v>
      </c>
      <c r="AG658" s="21">
        <v>0</v>
      </c>
      <c r="AH658" s="21">
        <v>0</v>
      </c>
      <c r="AI658" s="21">
        <v>0</v>
      </c>
      <c r="AJ658" s="21">
        <v>0</v>
      </c>
      <c r="AK658" s="21">
        <v>0</v>
      </c>
      <c r="AL658" s="21">
        <v>0</v>
      </c>
      <c r="AM658" s="21">
        <v>0</v>
      </c>
      <c r="AN658" s="21">
        <v>0</v>
      </c>
      <c r="AO658" s="21">
        <v>0</v>
      </c>
      <c r="AP658" s="21">
        <v>0</v>
      </c>
      <c r="AQ658" s="21">
        <v>0</v>
      </c>
    </row>
    <row r="659" spans="1:43" x14ac:dyDescent="0.25">
      <c r="A659" s="17" t="s">
        <v>276</v>
      </c>
      <c r="B659" s="8" t="s">
        <v>40</v>
      </c>
      <c r="C659" s="8" t="s">
        <v>329</v>
      </c>
      <c r="E659" s="8" t="str">
        <f t="shared" si="82"/>
        <v>FiFi-generic</v>
      </c>
      <c r="F659" s="21">
        <f t="shared" si="91"/>
        <v>427408.08445701201</v>
      </c>
      <c r="G659" s="19">
        <f t="shared" si="91"/>
        <v>6.1680815445545676</v>
      </c>
      <c r="H659" s="18">
        <f t="shared" si="83"/>
        <v>0</v>
      </c>
      <c r="I659" s="6">
        <f t="shared" si="83"/>
        <v>2.04</v>
      </c>
      <c r="J659" s="6">
        <f t="shared" si="90"/>
        <v>1</v>
      </c>
      <c r="K659" s="18">
        <f t="shared" si="90"/>
        <v>0</v>
      </c>
      <c r="L659" s="35">
        <v>1</v>
      </c>
      <c r="Q659" s="21">
        <v>0</v>
      </c>
      <c r="R659" s="21">
        <v>0</v>
      </c>
      <c r="S659" s="21">
        <v>0</v>
      </c>
      <c r="T659" s="21">
        <v>0</v>
      </c>
      <c r="U659" s="21">
        <v>0</v>
      </c>
      <c r="V659" s="21">
        <v>0</v>
      </c>
      <c r="W659" s="21">
        <v>0</v>
      </c>
      <c r="X659" s="21">
        <v>0</v>
      </c>
      <c r="Y659" s="21">
        <v>0</v>
      </c>
      <c r="Z659" s="21">
        <v>0</v>
      </c>
      <c r="AA659" s="21">
        <v>0</v>
      </c>
      <c r="AB659" s="21">
        <v>0</v>
      </c>
      <c r="AC659" s="21">
        <v>0</v>
      </c>
      <c r="AD659" s="21">
        <v>0</v>
      </c>
      <c r="AE659" s="21">
        <v>0</v>
      </c>
      <c r="AF659" s="21">
        <v>0</v>
      </c>
      <c r="AG659" s="21">
        <v>0</v>
      </c>
      <c r="AH659" s="21">
        <v>0</v>
      </c>
      <c r="AI659" s="21">
        <v>0</v>
      </c>
      <c r="AJ659" s="21">
        <v>0</v>
      </c>
      <c r="AK659" s="21">
        <v>0</v>
      </c>
      <c r="AL659" s="21">
        <v>0</v>
      </c>
      <c r="AM659" s="21">
        <v>0</v>
      </c>
      <c r="AN659" s="21">
        <v>0</v>
      </c>
      <c r="AO659" s="21">
        <v>0</v>
      </c>
      <c r="AP659" s="21">
        <v>0</v>
      </c>
      <c r="AQ659" s="21">
        <v>0</v>
      </c>
    </row>
    <row r="660" spans="1:43" x14ac:dyDescent="0.25">
      <c r="A660" s="17" t="s">
        <v>277</v>
      </c>
      <c r="B660" s="8" t="s">
        <v>40</v>
      </c>
      <c r="C660" s="8" t="s">
        <v>329</v>
      </c>
      <c r="E660" s="8" t="str">
        <f t="shared" si="82"/>
        <v>FiFi-generic</v>
      </c>
      <c r="F660" s="21">
        <f t="shared" si="91"/>
        <v>330189.49929959601</v>
      </c>
      <c r="G660" s="19">
        <f t="shared" si="91"/>
        <v>6.4579352380155601</v>
      </c>
      <c r="H660" s="18">
        <f t="shared" si="83"/>
        <v>0</v>
      </c>
      <c r="I660" s="6">
        <f t="shared" si="83"/>
        <v>2.04</v>
      </c>
      <c r="J660" s="6">
        <f t="shared" si="90"/>
        <v>1</v>
      </c>
      <c r="K660" s="18">
        <f t="shared" si="90"/>
        <v>0</v>
      </c>
      <c r="L660" s="35">
        <v>1</v>
      </c>
      <c r="Q660" s="21">
        <v>0</v>
      </c>
      <c r="R660" s="21">
        <v>0</v>
      </c>
      <c r="S660" s="21">
        <v>0</v>
      </c>
      <c r="T660" s="21">
        <v>0</v>
      </c>
      <c r="U660" s="21">
        <v>0</v>
      </c>
      <c r="V660" s="21">
        <v>0</v>
      </c>
      <c r="W660" s="21">
        <v>0</v>
      </c>
      <c r="X660" s="21">
        <v>0</v>
      </c>
      <c r="Y660" s="21">
        <v>0</v>
      </c>
      <c r="Z660" s="21">
        <v>0</v>
      </c>
      <c r="AA660" s="21">
        <v>0</v>
      </c>
      <c r="AB660" s="21">
        <v>0</v>
      </c>
      <c r="AC660" s="21">
        <v>0</v>
      </c>
      <c r="AD660" s="21">
        <v>0</v>
      </c>
      <c r="AE660" s="21">
        <v>0</v>
      </c>
      <c r="AF660" s="21">
        <v>0</v>
      </c>
      <c r="AG660" s="21">
        <v>0</v>
      </c>
      <c r="AH660" s="21">
        <v>0</v>
      </c>
      <c r="AI660" s="21">
        <v>0</v>
      </c>
      <c r="AJ660" s="21">
        <v>0</v>
      </c>
      <c r="AK660" s="21">
        <v>0</v>
      </c>
      <c r="AL660" s="21">
        <v>0</v>
      </c>
      <c r="AM660" s="21">
        <v>0</v>
      </c>
      <c r="AN660" s="21">
        <v>0</v>
      </c>
      <c r="AO660" s="21">
        <v>0</v>
      </c>
      <c r="AP660" s="21">
        <v>0</v>
      </c>
      <c r="AQ660" s="21">
        <v>0</v>
      </c>
    </row>
    <row r="662" spans="1:43" x14ac:dyDescent="0.25">
      <c r="A662" s="16" t="s">
        <v>328</v>
      </c>
      <c r="B662" s="8" t="s">
        <v>53</v>
      </c>
      <c r="C662" s="8" t="s">
        <v>65</v>
      </c>
      <c r="E662" s="8" t="str">
        <f>IF(RIGHT(A662,3)="old","Initial",B662&amp;"-"&amp;C662)</f>
        <v>Initial</v>
      </c>
      <c r="F662" s="21">
        <f>Data!AQ2</f>
        <v>101164.9671476817</v>
      </c>
      <c r="G662" s="19">
        <f>Data!AS2</f>
        <v>10.968122894697334</v>
      </c>
      <c r="H662" s="25">
        <f>VLOOKUP(C662,parms,3,FALSE)</f>
        <v>2.6800754493750665E-2</v>
      </c>
      <c r="I662" s="42">
        <f>VLOOKUP(C662,parms,8,FALSE)</f>
        <v>3.15</v>
      </c>
      <c r="J662" s="27">
        <f>VLOOKUP(C662,parms,4,FALSE)</f>
        <v>55.239409129704896</v>
      </c>
      <c r="K662" s="25">
        <f>VLOOKUP(C662,parms,6,FALSE)</f>
        <v>0.65</v>
      </c>
      <c r="L662" s="35">
        <f>Data!BL2</f>
        <v>1830.26323436441</v>
      </c>
      <c r="M662" s="39">
        <f>VLOOKUP(C662,Data!$CB$2:$EB$22,1+VALUE(MID(A662,6,2)),FALSE)</f>
        <v>2842.58</v>
      </c>
      <c r="P662" s="27">
        <v>3500</v>
      </c>
      <c r="Q662" s="21">
        <v>2842.58</v>
      </c>
      <c r="R662" s="21">
        <v>2842.58</v>
      </c>
      <c r="S662" s="21">
        <v>2842.58</v>
      </c>
      <c r="T662" s="21">
        <v>2842.58</v>
      </c>
      <c r="U662" s="21">
        <v>2842.58</v>
      </c>
      <c r="V662" s="21">
        <v>2842.58</v>
      </c>
      <c r="W662" s="21">
        <v>2842.58</v>
      </c>
      <c r="X662" s="21">
        <v>2842.58</v>
      </c>
      <c r="Y662" s="21">
        <v>2842.58</v>
      </c>
      <c r="Z662" s="21">
        <v>75.168575767540815</v>
      </c>
      <c r="AA662" s="21">
        <v>75.168575767540815</v>
      </c>
      <c r="AB662" s="21">
        <v>75.168575767540815</v>
      </c>
      <c r="AC662" s="21">
        <v>75.168575767540815</v>
      </c>
      <c r="AD662" s="21">
        <v>75.168575767540815</v>
      </c>
      <c r="AE662" s="21">
        <v>75.168575767540815</v>
      </c>
      <c r="AF662" s="21">
        <v>75.168575767540815</v>
      </c>
      <c r="AG662" s="21">
        <v>75.168575767540815</v>
      </c>
      <c r="AH662" s="21">
        <v>75.168575767540815</v>
      </c>
      <c r="AI662" s="21">
        <v>-245.53674296106965</v>
      </c>
      <c r="AJ662" s="21">
        <v>-245.53674296106965</v>
      </c>
      <c r="AK662" s="21">
        <v>-245.53674296106965</v>
      </c>
      <c r="AL662" s="21">
        <v>-245.53674296106965</v>
      </c>
      <c r="AM662" s="21">
        <v>-245.53674296106965</v>
      </c>
      <c r="AN662" s="21">
        <v>-245.53674296106965</v>
      </c>
      <c r="AO662" s="21">
        <v>-245.53674296106965</v>
      </c>
      <c r="AP662" s="21">
        <v>-245.53674296106965</v>
      </c>
      <c r="AQ662" s="21">
        <v>-245.53674296106965</v>
      </c>
    </row>
    <row r="663" spans="1:43" x14ac:dyDescent="0.25">
      <c r="A663" s="16" t="s">
        <v>316</v>
      </c>
      <c r="B663" s="8" t="s">
        <v>53</v>
      </c>
      <c r="C663" s="8" t="s">
        <v>65</v>
      </c>
      <c r="E663" s="8" t="str">
        <f t="shared" ref="E663:E726" si="92">IF(RIGHT(A663,3)="old","Initial",B663&amp;"-"&amp;C663)</f>
        <v>Initial</v>
      </c>
      <c r="F663" s="21">
        <f>Data!AQ3</f>
        <v>147273.34304075674</v>
      </c>
      <c r="G663" s="19">
        <f>Data!AS3</f>
        <v>9.5908908109141535</v>
      </c>
      <c r="H663" s="18">
        <f t="shared" ref="H663:I726" si="93">H662</f>
        <v>2.6800754493750665E-2</v>
      </c>
      <c r="I663" s="6">
        <f>I662</f>
        <v>3.15</v>
      </c>
      <c r="J663" s="6">
        <f t="shared" ref="J663:K678" si="94">J662</f>
        <v>55.239409129704896</v>
      </c>
      <c r="K663" s="18">
        <f t="shared" si="94"/>
        <v>0.65</v>
      </c>
      <c r="L663" s="35">
        <f>Data!BL3</f>
        <v>1725.3903664173188</v>
      </c>
      <c r="M663" s="39">
        <f>VLOOKUP(C663,Data!$CB$2:$EB$22,1+VALUE(MID(A663,6,2)),FALSE)</f>
        <v>51146.689999999988</v>
      </c>
      <c r="P663" s="6">
        <f>P662</f>
        <v>3500</v>
      </c>
      <c r="Q663" s="21">
        <v>51146.689999999988</v>
      </c>
      <c r="R663" s="21">
        <v>51146.689999999988</v>
      </c>
      <c r="S663" s="21">
        <v>51146.689999999988</v>
      </c>
      <c r="T663" s="21">
        <v>51146.689999999988</v>
      </c>
      <c r="U663" s="21">
        <v>51146.689999999988</v>
      </c>
      <c r="V663" s="21">
        <v>51146.689999999988</v>
      </c>
      <c r="W663" s="21">
        <v>51146.689999999988</v>
      </c>
      <c r="X663" s="21">
        <v>51146.689999999988</v>
      </c>
      <c r="Y663" s="21">
        <v>51146.689999999988</v>
      </c>
      <c r="Z663" s="21">
        <v>1680.9550699744823</v>
      </c>
      <c r="AA663" s="21">
        <v>1680.9550699744823</v>
      </c>
      <c r="AB663" s="21">
        <v>1680.9550699744823</v>
      </c>
      <c r="AC663" s="21">
        <v>1680.9550699744823</v>
      </c>
      <c r="AD663" s="21">
        <v>1680.9550699744823</v>
      </c>
      <c r="AE663" s="21">
        <v>1680.9550699744823</v>
      </c>
      <c r="AF663" s="21">
        <v>1680.9550699744823</v>
      </c>
      <c r="AG663" s="21">
        <v>1680.9550699744823</v>
      </c>
      <c r="AH663" s="21">
        <v>1680.9550699744823</v>
      </c>
      <c r="AI663" s="21">
        <v>-362.8419173398579</v>
      </c>
      <c r="AJ663" s="21">
        <v>-362.8419173398579</v>
      </c>
      <c r="AK663" s="21">
        <v>-362.8419173398579</v>
      </c>
      <c r="AL663" s="21">
        <v>-362.8419173398579</v>
      </c>
      <c r="AM663" s="21">
        <v>-362.8419173398579</v>
      </c>
      <c r="AN663" s="21">
        <v>-362.8419173398579</v>
      </c>
      <c r="AO663" s="21">
        <v>-362.8419173398579</v>
      </c>
      <c r="AP663" s="21">
        <v>-362.8419173398579</v>
      </c>
      <c r="AQ663" s="21">
        <v>-362.8419173398579</v>
      </c>
    </row>
    <row r="664" spans="1:43" x14ac:dyDescent="0.25">
      <c r="A664" s="16" t="s">
        <v>317</v>
      </c>
      <c r="B664" s="8" t="s">
        <v>53</v>
      </c>
      <c r="C664" s="8" t="s">
        <v>65</v>
      </c>
      <c r="E664" s="8" t="str">
        <f t="shared" si="92"/>
        <v>Initial</v>
      </c>
      <c r="F664" s="21">
        <f>Data!AQ4</f>
        <v>140029.762850681</v>
      </c>
      <c r="G664" s="19">
        <f>Data!AS4</f>
        <v>9.8635703103955539</v>
      </c>
      <c r="H664" s="18">
        <f t="shared" si="93"/>
        <v>2.6800754493750665E-2</v>
      </c>
      <c r="I664" s="6">
        <f t="shared" si="93"/>
        <v>3.15</v>
      </c>
      <c r="J664" s="6">
        <f t="shared" si="94"/>
        <v>55.239409129704896</v>
      </c>
      <c r="K664" s="18">
        <f t="shared" si="94"/>
        <v>0.65</v>
      </c>
      <c r="L664" s="35">
        <f>Data!BL4</f>
        <v>1946.9834473517333</v>
      </c>
      <c r="M664" s="39">
        <f>VLOOKUP(C664,Data!$CB$2:$EB$22,1+VALUE(MID(A664,6,2)),FALSE)</f>
        <v>2167.87</v>
      </c>
      <c r="P664" s="6">
        <f t="shared" ref="P664:P726" si="95">P663</f>
        <v>3500</v>
      </c>
      <c r="Q664" s="21">
        <v>2167.87</v>
      </c>
      <c r="R664" s="21">
        <v>2167.87</v>
      </c>
      <c r="S664" s="21">
        <v>2167.87</v>
      </c>
      <c r="T664" s="21">
        <v>2167.87</v>
      </c>
      <c r="U664" s="21">
        <v>2167.87</v>
      </c>
      <c r="V664" s="21">
        <v>2167.87</v>
      </c>
      <c r="W664" s="21">
        <v>2167.87</v>
      </c>
      <c r="X664" s="21">
        <v>2167.87</v>
      </c>
      <c r="Y664" s="21">
        <v>2167.87</v>
      </c>
      <c r="Z664" s="21">
        <v>1188.6186580263711</v>
      </c>
      <c r="AA664" s="21">
        <v>1188.6186580263711</v>
      </c>
      <c r="AB664" s="21">
        <v>1188.6186580263711</v>
      </c>
      <c r="AC664" s="21">
        <v>1188.6186580263711</v>
      </c>
      <c r="AD664" s="21">
        <v>1188.6186580263711</v>
      </c>
      <c r="AE664" s="21">
        <v>1188.6186580263711</v>
      </c>
      <c r="AF664" s="21">
        <v>1188.6186580263711</v>
      </c>
      <c r="AG664" s="21">
        <v>1188.6186580263711</v>
      </c>
      <c r="AH664" s="21">
        <v>1188.6186580263711</v>
      </c>
      <c r="AI664" s="21">
        <v>34762.804672927021</v>
      </c>
      <c r="AJ664" s="21">
        <v>34762.804672927021</v>
      </c>
      <c r="AK664" s="21">
        <v>34762.804672927021</v>
      </c>
      <c r="AL664" s="21">
        <v>34762.804672927021</v>
      </c>
      <c r="AM664" s="21">
        <v>34762.804672927021</v>
      </c>
      <c r="AN664" s="21">
        <v>34762.804672927021</v>
      </c>
      <c r="AO664" s="21">
        <v>34762.804672927021</v>
      </c>
      <c r="AP664" s="21">
        <v>34762.804672927021</v>
      </c>
      <c r="AQ664" s="21">
        <v>34762.804672927021</v>
      </c>
    </row>
    <row r="665" spans="1:43" x14ac:dyDescent="0.25">
      <c r="A665" s="16" t="s">
        <v>318</v>
      </c>
      <c r="B665" s="8" t="s">
        <v>53</v>
      </c>
      <c r="C665" s="8" t="s">
        <v>65</v>
      </c>
      <c r="E665" s="8" t="str">
        <f t="shared" si="92"/>
        <v>Initial</v>
      </c>
      <c r="F665" s="21">
        <f>Data!AQ5</f>
        <v>104340.25747720734</v>
      </c>
      <c r="G665" s="19">
        <f>Data!AS5</f>
        <v>10.973424562583329</v>
      </c>
      <c r="H665" s="18">
        <f t="shared" si="93"/>
        <v>2.6800754493750665E-2</v>
      </c>
      <c r="I665" s="6">
        <f t="shared" si="93"/>
        <v>3.15</v>
      </c>
      <c r="J665" s="6">
        <f t="shared" si="94"/>
        <v>55.239409129704896</v>
      </c>
      <c r="K665" s="18">
        <f t="shared" si="94"/>
        <v>0.65</v>
      </c>
      <c r="L665" s="35">
        <f>Data!BL5</f>
        <v>1944.8608207636205</v>
      </c>
      <c r="M665" s="39">
        <f>VLOOKUP(C665,Data!$CB$2:$EB$22,1+VALUE(MID(A665,6,2)),FALSE)</f>
        <v>43096.660000000011</v>
      </c>
      <c r="P665" s="6">
        <f t="shared" si="95"/>
        <v>3500</v>
      </c>
      <c r="Q665" s="21">
        <v>43096.660000000011</v>
      </c>
      <c r="R665" s="21">
        <v>43096.660000000011</v>
      </c>
      <c r="S665" s="21">
        <v>43096.660000000011</v>
      </c>
      <c r="T665" s="21">
        <v>43096.660000000011</v>
      </c>
      <c r="U665" s="21">
        <v>43096.660000000011</v>
      </c>
      <c r="V665" s="21">
        <v>43096.660000000011</v>
      </c>
      <c r="W665" s="21">
        <v>43096.660000000011</v>
      </c>
      <c r="X665" s="21">
        <v>43096.660000000011</v>
      </c>
      <c r="Y665" s="21">
        <v>43096.660000000011</v>
      </c>
      <c r="Z665" s="21">
        <v>1334.6538767316883</v>
      </c>
      <c r="AA665" s="21">
        <v>1334.6538767316883</v>
      </c>
      <c r="AB665" s="21">
        <v>1334.6538767316883</v>
      </c>
      <c r="AC665" s="21">
        <v>1334.6538767316883</v>
      </c>
      <c r="AD665" s="21">
        <v>1334.6538767316883</v>
      </c>
      <c r="AE665" s="21">
        <v>1334.6538767316883</v>
      </c>
      <c r="AF665" s="21">
        <v>1334.6538767316883</v>
      </c>
      <c r="AG665" s="21">
        <v>1334.6538767316883</v>
      </c>
      <c r="AH665" s="21">
        <v>1334.6538767316883</v>
      </c>
      <c r="AI665" s="21">
        <v>3037.3694454448923</v>
      </c>
      <c r="AJ665" s="21">
        <v>3037.3694454448923</v>
      </c>
      <c r="AK665" s="21">
        <v>3037.3694454448923</v>
      </c>
      <c r="AL665" s="21">
        <v>3037.3694454448923</v>
      </c>
      <c r="AM665" s="21">
        <v>3037.3694454448923</v>
      </c>
      <c r="AN665" s="21">
        <v>3037.3694454448923</v>
      </c>
      <c r="AO665" s="21">
        <v>3037.3694454448923</v>
      </c>
      <c r="AP665" s="21">
        <v>3037.3694454448923</v>
      </c>
      <c r="AQ665" s="21">
        <v>3037.3694454448923</v>
      </c>
    </row>
    <row r="666" spans="1:43" x14ac:dyDescent="0.25">
      <c r="A666" s="16" t="s">
        <v>319</v>
      </c>
      <c r="B666" s="8" t="s">
        <v>53</v>
      </c>
      <c r="C666" s="8" t="s">
        <v>65</v>
      </c>
      <c r="E666" s="8" t="str">
        <f t="shared" si="92"/>
        <v>Initial</v>
      </c>
      <c r="F666" s="21">
        <f>Data!AQ6</f>
        <v>104172.52557476799</v>
      </c>
      <c r="G666" s="19">
        <f>Data!AS6</f>
        <v>11.193720016366246</v>
      </c>
      <c r="H666" s="18">
        <f t="shared" si="93"/>
        <v>2.6800754493750665E-2</v>
      </c>
      <c r="I666" s="6">
        <f t="shared" si="93"/>
        <v>3.15</v>
      </c>
      <c r="J666" s="6">
        <f t="shared" si="94"/>
        <v>55.239409129704896</v>
      </c>
      <c r="K666" s="18">
        <f t="shared" si="94"/>
        <v>0.65</v>
      </c>
      <c r="L666" s="35">
        <f>Data!BL6</f>
        <v>2085.2620813272074</v>
      </c>
      <c r="M666" s="39">
        <f>VLOOKUP(C666,Data!$CB$2:$EB$22,1+VALUE(MID(A666,6,2)),FALSE)</f>
        <v>695.2</v>
      </c>
      <c r="P666" s="6">
        <f t="shared" si="95"/>
        <v>3500</v>
      </c>
      <c r="Q666" s="21">
        <v>695.2</v>
      </c>
      <c r="R666" s="21">
        <v>695.2</v>
      </c>
      <c r="S666" s="21">
        <v>695.2</v>
      </c>
      <c r="T666" s="21">
        <v>695.2</v>
      </c>
      <c r="U666" s="21">
        <v>695.2</v>
      </c>
      <c r="V666" s="21">
        <v>695.2</v>
      </c>
      <c r="W666" s="21">
        <v>695.2</v>
      </c>
      <c r="X666" s="21">
        <v>695.2</v>
      </c>
      <c r="Y666" s="21">
        <v>695.2</v>
      </c>
      <c r="Z666" s="21">
        <v>971.54717324148749</v>
      </c>
      <c r="AA666" s="21">
        <v>971.54717324148749</v>
      </c>
      <c r="AB666" s="21">
        <v>971.54717324148749</v>
      </c>
      <c r="AC666" s="21">
        <v>971.54717324148749</v>
      </c>
      <c r="AD666" s="21">
        <v>971.54717324148749</v>
      </c>
      <c r="AE666" s="21">
        <v>971.54717324148749</v>
      </c>
      <c r="AF666" s="21">
        <v>971.54717324148749</v>
      </c>
      <c r="AG666" s="21">
        <v>971.54717324148749</v>
      </c>
      <c r="AH666" s="21">
        <v>971.54717324148749</v>
      </c>
      <c r="AI666" s="21">
        <v>33561.765175865439</v>
      </c>
      <c r="AJ666" s="21">
        <v>33561.765175865439</v>
      </c>
      <c r="AK666" s="21">
        <v>33561.765175865439</v>
      </c>
      <c r="AL666" s="21">
        <v>33561.765175865439</v>
      </c>
      <c r="AM666" s="21">
        <v>33561.765175865439</v>
      </c>
      <c r="AN666" s="21">
        <v>33561.765175865439</v>
      </c>
      <c r="AO666" s="21">
        <v>33561.765175865439</v>
      </c>
      <c r="AP666" s="21">
        <v>33561.765175865439</v>
      </c>
      <c r="AQ666" s="21">
        <v>33561.765175865439</v>
      </c>
    </row>
    <row r="667" spans="1:43" x14ac:dyDescent="0.25">
      <c r="A667" s="16" t="s">
        <v>320</v>
      </c>
      <c r="B667" s="8" t="s">
        <v>53</v>
      </c>
      <c r="C667" s="8" t="s">
        <v>65</v>
      </c>
      <c r="E667" s="8" t="str">
        <f t="shared" si="92"/>
        <v>Initial</v>
      </c>
      <c r="F667" s="21">
        <f>Data!AQ7</f>
        <v>167069.04494132148</v>
      </c>
      <c r="G667" s="19">
        <f>Data!AS7</f>
        <v>9.4347717151777815</v>
      </c>
      <c r="H667" s="18">
        <f t="shared" si="93"/>
        <v>2.6800754493750665E-2</v>
      </c>
      <c r="I667" s="6">
        <f t="shared" si="93"/>
        <v>3.15</v>
      </c>
      <c r="J667" s="6">
        <f t="shared" si="94"/>
        <v>55.239409129704896</v>
      </c>
      <c r="K667" s="18">
        <f t="shared" si="94"/>
        <v>0.65</v>
      </c>
      <c r="L667" s="35">
        <f>Data!BL7</f>
        <v>1650.6523731634045</v>
      </c>
      <c r="M667" s="39">
        <f>VLOOKUP(C667,Data!$CB$2:$EB$22,1+VALUE(MID(A667,6,2)),FALSE)</f>
        <v>35882.61</v>
      </c>
      <c r="P667" s="6">
        <f t="shared" si="95"/>
        <v>3500</v>
      </c>
      <c r="Q667" s="21">
        <v>35882.61</v>
      </c>
      <c r="R667" s="21">
        <v>35882.61</v>
      </c>
      <c r="S667" s="21">
        <v>35882.61</v>
      </c>
      <c r="T667" s="21">
        <v>35882.61</v>
      </c>
      <c r="U667" s="21">
        <v>35882.61</v>
      </c>
      <c r="V667" s="21">
        <v>35882.61</v>
      </c>
      <c r="W667" s="21">
        <v>35882.61</v>
      </c>
      <c r="X667" s="21">
        <v>35882.61</v>
      </c>
      <c r="Y667" s="21">
        <v>35882.61</v>
      </c>
      <c r="Z667" s="21">
        <v>2189.8671640212447</v>
      </c>
      <c r="AA667" s="21">
        <v>2189.8671640212447</v>
      </c>
      <c r="AB667" s="21">
        <v>2189.8671640212447</v>
      </c>
      <c r="AC667" s="21">
        <v>2189.8671640212447</v>
      </c>
      <c r="AD667" s="21">
        <v>2189.8671640212447</v>
      </c>
      <c r="AE667" s="21">
        <v>2189.8671640212447</v>
      </c>
      <c r="AF667" s="21">
        <v>2189.8671640212447</v>
      </c>
      <c r="AG667" s="21">
        <v>2189.8671640212447</v>
      </c>
      <c r="AH667" s="21">
        <v>2189.8671640212447</v>
      </c>
      <c r="AI667" s="21">
        <v>29199.214854178295</v>
      </c>
      <c r="AJ667" s="21">
        <v>29199.214854178295</v>
      </c>
      <c r="AK667" s="21">
        <v>29199.214854178295</v>
      </c>
      <c r="AL667" s="21">
        <v>29199.214854178295</v>
      </c>
      <c r="AM667" s="21">
        <v>29199.214854178295</v>
      </c>
      <c r="AN667" s="21">
        <v>29199.214854178295</v>
      </c>
      <c r="AO667" s="21">
        <v>29199.214854178295</v>
      </c>
      <c r="AP667" s="21">
        <v>29199.214854178295</v>
      </c>
      <c r="AQ667" s="21">
        <v>29199.214854178295</v>
      </c>
    </row>
    <row r="668" spans="1:43" x14ac:dyDescent="0.25">
      <c r="A668" s="16" t="s">
        <v>321</v>
      </c>
      <c r="B668" s="8" t="s">
        <v>53</v>
      </c>
      <c r="C668" s="8" t="s">
        <v>65</v>
      </c>
      <c r="E668" s="8" t="str">
        <f t="shared" si="92"/>
        <v>Initial</v>
      </c>
      <c r="F668" s="21">
        <f>Data!AQ8</f>
        <v>134663.4657046372</v>
      </c>
      <c r="G668" s="19">
        <f>Data!AS8</f>
        <v>10.317735507089584</v>
      </c>
      <c r="H668" s="18">
        <f t="shared" si="93"/>
        <v>2.6800754493750665E-2</v>
      </c>
      <c r="I668" s="6">
        <f t="shared" si="93"/>
        <v>3.15</v>
      </c>
      <c r="J668" s="6">
        <f t="shared" si="94"/>
        <v>55.239409129704896</v>
      </c>
      <c r="K668" s="18">
        <f t="shared" si="94"/>
        <v>0.65</v>
      </c>
      <c r="L668" s="35">
        <f>Data!BL8</f>
        <v>1731.9975466831138</v>
      </c>
      <c r="M668" s="39">
        <f>VLOOKUP(C668,Data!$CB$2:$EB$22,1+VALUE(MID(A668,6,2)),FALSE)</f>
        <v>854.94</v>
      </c>
      <c r="P668" s="6">
        <f t="shared" si="95"/>
        <v>3500</v>
      </c>
      <c r="Q668" s="21">
        <v>854.94</v>
      </c>
      <c r="R668" s="21">
        <v>854.94</v>
      </c>
      <c r="S668" s="21">
        <v>854.94</v>
      </c>
      <c r="T668" s="21">
        <v>854.94</v>
      </c>
      <c r="U668" s="21">
        <v>854.94</v>
      </c>
      <c r="V668" s="21">
        <v>854.94</v>
      </c>
      <c r="W668" s="21">
        <v>854.94</v>
      </c>
      <c r="X668" s="21">
        <v>854.94</v>
      </c>
      <c r="Y668" s="21">
        <v>854.94</v>
      </c>
      <c r="Z668" s="21">
        <v>1297.2914591456524</v>
      </c>
      <c r="AA668" s="21">
        <v>1297.2914591456524</v>
      </c>
      <c r="AB668" s="21">
        <v>1297.2914591456524</v>
      </c>
      <c r="AC668" s="21">
        <v>1297.2914591456524</v>
      </c>
      <c r="AD668" s="21">
        <v>1297.2914591456524</v>
      </c>
      <c r="AE668" s="21">
        <v>1297.2914591456524</v>
      </c>
      <c r="AF668" s="21">
        <v>1297.2914591456524</v>
      </c>
      <c r="AG668" s="21">
        <v>1297.2914591456524</v>
      </c>
      <c r="AH668" s="21">
        <v>1297.2914591456524</v>
      </c>
      <c r="AI668" s="21">
        <v>41308.156975874132</v>
      </c>
      <c r="AJ668" s="21">
        <v>41308.156975874132</v>
      </c>
      <c r="AK668" s="21">
        <v>41308.156975874132</v>
      </c>
      <c r="AL668" s="21">
        <v>41308.156975874132</v>
      </c>
      <c r="AM668" s="21">
        <v>41308.156975874132</v>
      </c>
      <c r="AN668" s="21">
        <v>41308.156975874132</v>
      </c>
      <c r="AO668" s="21">
        <v>41308.156975874132</v>
      </c>
      <c r="AP668" s="21">
        <v>41308.156975874132</v>
      </c>
      <c r="AQ668" s="21">
        <v>41308.156975874132</v>
      </c>
    </row>
    <row r="669" spans="1:43" x14ac:dyDescent="0.25">
      <c r="A669" s="16" t="s">
        <v>322</v>
      </c>
      <c r="B669" s="8" t="s">
        <v>53</v>
      </c>
      <c r="C669" s="8" t="s">
        <v>65</v>
      </c>
      <c r="E669" s="8" t="str">
        <f t="shared" si="92"/>
        <v>Initial</v>
      </c>
      <c r="F669" s="21">
        <f>Data!AQ9</f>
        <v>122703.84078918799</v>
      </c>
      <c r="G669" s="19">
        <f>Data!AS9</f>
        <v>10.456302746523619</v>
      </c>
      <c r="H669" s="18">
        <f t="shared" si="93"/>
        <v>2.6800754493750665E-2</v>
      </c>
      <c r="I669" s="6">
        <f t="shared" si="93"/>
        <v>3.15</v>
      </c>
      <c r="J669" s="6">
        <f t="shared" si="94"/>
        <v>55.239409129704896</v>
      </c>
      <c r="K669" s="18">
        <f t="shared" si="94"/>
        <v>0.65</v>
      </c>
      <c r="L669" s="35">
        <f>Data!BL9</f>
        <v>2385.2246421647269</v>
      </c>
      <c r="M669" s="39">
        <f>VLOOKUP(C669,Data!$CB$2:$EB$22,1+VALUE(MID(A669,6,2)),FALSE)</f>
        <v>0</v>
      </c>
      <c r="P669" s="6">
        <f t="shared" si="95"/>
        <v>3500</v>
      </c>
      <c r="Q669" s="21">
        <v>0</v>
      </c>
      <c r="R669" s="21">
        <v>0</v>
      </c>
      <c r="S669" s="21">
        <v>0</v>
      </c>
      <c r="T669" s="21">
        <v>0</v>
      </c>
      <c r="U669" s="21">
        <v>0</v>
      </c>
      <c r="V669" s="21">
        <v>0</v>
      </c>
      <c r="W669" s="21">
        <v>0</v>
      </c>
      <c r="X669" s="21">
        <v>0</v>
      </c>
      <c r="Y669" s="21">
        <v>0</v>
      </c>
      <c r="Z669" s="21">
        <v>826.6928316090507</v>
      </c>
      <c r="AA669" s="21">
        <v>826.6928316090507</v>
      </c>
      <c r="AB669" s="21">
        <v>826.6928316090507</v>
      </c>
      <c r="AC669" s="21">
        <v>826.6928316090507</v>
      </c>
      <c r="AD669" s="21">
        <v>826.6928316090507</v>
      </c>
      <c r="AE669" s="21">
        <v>826.6928316090507</v>
      </c>
      <c r="AF669" s="21">
        <v>826.6928316090507</v>
      </c>
      <c r="AG669" s="21">
        <v>826.6928316090507</v>
      </c>
      <c r="AH669" s="21">
        <v>826.6928316090507</v>
      </c>
      <c r="AI669" s="21">
        <v>27229.074155908082</v>
      </c>
      <c r="AJ669" s="21">
        <v>27229.074155908082</v>
      </c>
      <c r="AK669" s="21">
        <v>27229.074155908082</v>
      </c>
      <c r="AL669" s="21">
        <v>27229.074155908082</v>
      </c>
      <c r="AM669" s="21">
        <v>27229.074155908082</v>
      </c>
      <c r="AN669" s="21">
        <v>27229.074155908082</v>
      </c>
      <c r="AO669" s="21">
        <v>27229.074155908082</v>
      </c>
      <c r="AP669" s="21">
        <v>27229.074155908082</v>
      </c>
      <c r="AQ669" s="21">
        <v>27229.074155908082</v>
      </c>
    </row>
    <row r="670" spans="1:43" x14ac:dyDescent="0.25">
      <c r="A670" s="16" t="s">
        <v>323</v>
      </c>
      <c r="B670" s="8" t="s">
        <v>53</v>
      </c>
      <c r="C670" s="8" t="s">
        <v>65</v>
      </c>
      <c r="E670" s="8" t="str">
        <f t="shared" si="92"/>
        <v>Initial</v>
      </c>
      <c r="F670" s="21">
        <f>Data!AQ10</f>
        <v>103976.50221745251</v>
      </c>
      <c r="G670" s="19">
        <f>Data!AS10</f>
        <v>11.053036600654009</v>
      </c>
      <c r="H670" s="18">
        <f t="shared" si="93"/>
        <v>2.6800754493750665E-2</v>
      </c>
      <c r="I670" s="6">
        <f t="shared" si="93"/>
        <v>3.15</v>
      </c>
      <c r="J670" s="6">
        <f t="shared" si="94"/>
        <v>55.239409129704896</v>
      </c>
      <c r="K670" s="18">
        <f t="shared" si="94"/>
        <v>0.65</v>
      </c>
      <c r="L670" s="35">
        <f>Data!BL10</f>
        <v>2385.2246421647269</v>
      </c>
      <c r="M670" s="39">
        <f>VLOOKUP(C670,Data!$CB$2:$EB$22,1+VALUE(MID(A670,6,2)),FALSE)</f>
        <v>0</v>
      </c>
      <c r="P670" s="6">
        <f t="shared" si="95"/>
        <v>3500</v>
      </c>
      <c r="Q670" s="21">
        <v>0</v>
      </c>
      <c r="R670" s="21">
        <v>0</v>
      </c>
      <c r="S670" s="21">
        <v>0</v>
      </c>
      <c r="T670" s="21">
        <v>0</v>
      </c>
      <c r="U670" s="21">
        <v>0</v>
      </c>
      <c r="V670" s="21">
        <v>0</v>
      </c>
      <c r="W670" s="21">
        <v>0</v>
      </c>
      <c r="X670" s="21">
        <v>0</v>
      </c>
      <c r="Y670" s="21">
        <v>0</v>
      </c>
      <c r="Z670" s="21">
        <v>478.03991853137558</v>
      </c>
      <c r="AA670" s="21">
        <v>478.03991853137558</v>
      </c>
      <c r="AB670" s="21">
        <v>478.03991853137558</v>
      </c>
      <c r="AC670" s="21">
        <v>478.03991853137558</v>
      </c>
      <c r="AD670" s="21">
        <v>478.03991853137558</v>
      </c>
      <c r="AE670" s="21">
        <v>478.03991853137558</v>
      </c>
      <c r="AF670" s="21">
        <v>478.03991853137558</v>
      </c>
      <c r="AG670" s="21">
        <v>478.03991853137558</v>
      </c>
      <c r="AH670" s="21">
        <v>478.03991853137558</v>
      </c>
      <c r="AI670" s="21">
        <v>16643.94705571801</v>
      </c>
      <c r="AJ670" s="21">
        <v>16643.94705571801</v>
      </c>
      <c r="AK670" s="21">
        <v>16643.94705571801</v>
      </c>
      <c r="AL670" s="21">
        <v>16643.94705571801</v>
      </c>
      <c r="AM670" s="21">
        <v>16643.94705571801</v>
      </c>
      <c r="AN670" s="21">
        <v>16643.94705571801</v>
      </c>
      <c r="AO670" s="21">
        <v>16643.94705571801</v>
      </c>
      <c r="AP670" s="21">
        <v>16643.94705571801</v>
      </c>
      <c r="AQ670" s="21">
        <v>16643.94705571801</v>
      </c>
    </row>
    <row r="671" spans="1:43" x14ac:dyDescent="0.25">
      <c r="A671" s="16" t="s">
        <v>324</v>
      </c>
      <c r="B671" s="8" t="s">
        <v>53</v>
      </c>
      <c r="C671" s="8" t="s">
        <v>65</v>
      </c>
      <c r="E671" s="8" t="str">
        <f t="shared" si="92"/>
        <v>Initial</v>
      </c>
      <c r="F671" s="21">
        <f>Data!AQ11</f>
        <v>111788.15367445731</v>
      </c>
      <c r="G671" s="19">
        <f>Data!AS11</f>
        <v>10.78329449978415</v>
      </c>
      <c r="H671" s="18">
        <f t="shared" si="93"/>
        <v>2.6800754493750665E-2</v>
      </c>
      <c r="I671" s="6">
        <f t="shared" si="93"/>
        <v>3.15</v>
      </c>
      <c r="J671" s="6">
        <f t="shared" si="94"/>
        <v>55.239409129704896</v>
      </c>
      <c r="K671" s="18">
        <f t="shared" si="94"/>
        <v>0.65</v>
      </c>
      <c r="L671" s="35">
        <f>Data!BL11</f>
        <v>2385.2246421647269</v>
      </c>
      <c r="M671" s="39">
        <f>VLOOKUP(C671,Data!$CB$2:$EB$22,1+VALUE(MID(A671,6,2)),FALSE)</f>
        <v>0</v>
      </c>
      <c r="P671" s="6">
        <f t="shared" si="95"/>
        <v>3500</v>
      </c>
      <c r="Q671" s="21">
        <v>0</v>
      </c>
      <c r="R671" s="21">
        <v>0</v>
      </c>
      <c r="S671" s="21">
        <v>0</v>
      </c>
      <c r="T671" s="21">
        <v>0</v>
      </c>
      <c r="U671" s="21">
        <v>0</v>
      </c>
      <c r="V671" s="21">
        <v>0</v>
      </c>
      <c r="W671" s="21">
        <v>0</v>
      </c>
      <c r="X671" s="21">
        <v>0</v>
      </c>
      <c r="Y671" s="21">
        <v>0</v>
      </c>
      <c r="Z671" s="21">
        <v>344.96196800655252</v>
      </c>
      <c r="AA671" s="21">
        <v>344.96196800655252</v>
      </c>
      <c r="AB671" s="21">
        <v>344.96196800655252</v>
      </c>
      <c r="AC671" s="21">
        <v>344.96196800655252</v>
      </c>
      <c r="AD671" s="21">
        <v>344.96196800655252</v>
      </c>
      <c r="AE671" s="21">
        <v>344.96196800655252</v>
      </c>
      <c r="AF671" s="21">
        <v>344.96196800655252</v>
      </c>
      <c r="AG671" s="21">
        <v>344.96196800655252</v>
      </c>
      <c r="AH671" s="21">
        <v>344.96196800655252</v>
      </c>
      <c r="AI671" s="21">
        <v>11717.453450555286</v>
      </c>
      <c r="AJ671" s="21">
        <v>11717.453450555286</v>
      </c>
      <c r="AK671" s="21">
        <v>11717.453450555286</v>
      </c>
      <c r="AL671" s="21">
        <v>11717.453450555286</v>
      </c>
      <c r="AM671" s="21">
        <v>11717.453450555286</v>
      </c>
      <c r="AN671" s="21">
        <v>11717.453450555286</v>
      </c>
      <c r="AO671" s="21">
        <v>11717.453450555286</v>
      </c>
      <c r="AP671" s="21">
        <v>11717.453450555286</v>
      </c>
      <c r="AQ671" s="21">
        <v>11717.453450555286</v>
      </c>
    </row>
    <row r="672" spans="1:43" x14ac:dyDescent="0.25">
      <c r="A672" s="16" t="s">
        <v>325</v>
      </c>
      <c r="B672" s="8" t="s">
        <v>53</v>
      </c>
      <c r="C672" s="8" t="s">
        <v>65</v>
      </c>
      <c r="E672" s="8" t="str">
        <f t="shared" si="92"/>
        <v>Initial</v>
      </c>
      <c r="F672" s="21">
        <f>Data!AQ12</f>
        <v>169487.33196936251</v>
      </c>
      <c r="G672" s="19">
        <f>Data!AS12</f>
        <v>9.4563668699484822</v>
      </c>
      <c r="H672" s="18">
        <f t="shared" si="93"/>
        <v>2.6800754493750665E-2</v>
      </c>
      <c r="I672" s="6">
        <f t="shared" si="93"/>
        <v>3.15</v>
      </c>
      <c r="J672" s="6">
        <f t="shared" si="94"/>
        <v>55.239409129704896</v>
      </c>
      <c r="K672" s="18">
        <f t="shared" si="94"/>
        <v>0.65</v>
      </c>
      <c r="L672" s="35">
        <f>Data!BL12</f>
        <v>2011.4207803329416</v>
      </c>
      <c r="M672" s="39">
        <f>VLOOKUP(C672,Data!$CB$2:$EB$22,1+VALUE(MID(A672,6,2)),FALSE)</f>
        <v>0</v>
      </c>
      <c r="P672" s="6">
        <f t="shared" si="95"/>
        <v>3500</v>
      </c>
      <c r="Q672" s="21">
        <v>0</v>
      </c>
      <c r="R672" s="21">
        <v>0</v>
      </c>
      <c r="S672" s="21">
        <v>0</v>
      </c>
      <c r="T672" s="21">
        <v>0</v>
      </c>
      <c r="U672" s="21">
        <v>0</v>
      </c>
      <c r="V672" s="21">
        <v>0</v>
      </c>
      <c r="W672" s="21">
        <v>0</v>
      </c>
      <c r="X672" s="21">
        <v>0</v>
      </c>
      <c r="Y672" s="21">
        <v>0</v>
      </c>
      <c r="Z672" s="21">
        <v>347.18958424369532</v>
      </c>
      <c r="AA672" s="21">
        <v>347.18958424369532</v>
      </c>
      <c r="AB672" s="21">
        <v>347.18958424369532</v>
      </c>
      <c r="AC672" s="21">
        <v>347.18958424369532</v>
      </c>
      <c r="AD672" s="21">
        <v>347.18958424369532</v>
      </c>
      <c r="AE672" s="21">
        <v>347.18958424369532</v>
      </c>
      <c r="AF672" s="21">
        <v>347.18958424369532</v>
      </c>
      <c r="AG672" s="21">
        <v>347.18958424369532</v>
      </c>
      <c r="AH672" s="21">
        <v>347.18958424369532</v>
      </c>
      <c r="AI672" s="21">
        <v>10341.929058404796</v>
      </c>
      <c r="AJ672" s="21">
        <v>10341.929058404796</v>
      </c>
      <c r="AK672" s="21">
        <v>10341.929058404796</v>
      </c>
      <c r="AL672" s="21">
        <v>10341.929058404796</v>
      </c>
      <c r="AM672" s="21">
        <v>10341.929058404796</v>
      </c>
      <c r="AN672" s="21">
        <v>10341.929058404796</v>
      </c>
      <c r="AO672" s="21">
        <v>10341.929058404796</v>
      </c>
      <c r="AP672" s="21">
        <v>10341.929058404796</v>
      </c>
      <c r="AQ672" s="21">
        <v>10341.929058404796</v>
      </c>
    </row>
    <row r="673" spans="1:43" x14ac:dyDescent="0.25">
      <c r="A673" s="16" t="s">
        <v>326</v>
      </c>
      <c r="B673" s="8" t="s">
        <v>53</v>
      </c>
      <c r="C673" s="8" t="s">
        <v>65</v>
      </c>
      <c r="E673" s="8" t="str">
        <f t="shared" si="92"/>
        <v>Initial</v>
      </c>
      <c r="F673" s="21">
        <f>Data!AQ13</f>
        <v>103984.99760192574</v>
      </c>
      <c r="G673" s="19">
        <f>Data!AS13</f>
        <v>11.068808534627422</v>
      </c>
      <c r="H673" s="18">
        <f t="shared" si="93"/>
        <v>2.6800754493750665E-2</v>
      </c>
      <c r="I673" s="6">
        <f t="shared" si="93"/>
        <v>3.15</v>
      </c>
      <c r="J673" s="6">
        <f t="shared" si="94"/>
        <v>55.239409129704896</v>
      </c>
      <c r="K673" s="18">
        <f t="shared" si="94"/>
        <v>0.65</v>
      </c>
      <c r="L673" s="35">
        <f>Data!BL13</f>
        <v>2011.4207803329416</v>
      </c>
      <c r="M673" s="39">
        <f>VLOOKUP(C673,Data!$CB$2:$EB$22,1+VALUE(MID(A673,6,2)),FALSE)</f>
        <v>0</v>
      </c>
      <c r="P673" s="6">
        <f t="shared" si="95"/>
        <v>3500</v>
      </c>
      <c r="Q673" s="21">
        <v>0</v>
      </c>
      <c r="R673" s="21">
        <v>0</v>
      </c>
      <c r="S673" s="21">
        <v>0</v>
      </c>
      <c r="T673" s="21">
        <v>0</v>
      </c>
      <c r="U673" s="21">
        <v>0</v>
      </c>
      <c r="V673" s="21">
        <v>0</v>
      </c>
      <c r="W673" s="21">
        <v>0</v>
      </c>
      <c r="X673" s="21">
        <v>0</v>
      </c>
      <c r="Y673" s="21">
        <v>0</v>
      </c>
      <c r="Z673" s="21">
        <v>140.37522807348745</v>
      </c>
      <c r="AA673" s="21">
        <v>140.37522807348745</v>
      </c>
      <c r="AB673" s="21">
        <v>140.37522807348745</v>
      </c>
      <c r="AC673" s="21">
        <v>140.37522807348745</v>
      </c>
      <c r="AD673" s="21">
        <v>140.37522807348745</v>
      </c>
      <c r="AE673" s="21">
        <v>140.37522807348745</v>
      </c>
      <c r="AF673" s="21">
        <v>140.37522807348745</v>
      </c>
      <c r="AG673" s="21">
        <v>140.37522807348745</v>
      </c>
      <c r="AH673" s="21">
        <v>140.37522807348745</v>
      </c>
      <c r="AI673" s="21">
        <v>4894.427546032779</v>
      </c>
      <c r="AJ673" s="21">
        <v>4894.427546032779</v>
      </c>
      <c r="AK673" s="21">
        <v>4894.427546032779</v>
      </c>
      <c r="AL673" s="21">
        <v>4894.427546032779</v>
      </c>
      <c r="AM673" s="21">
        <v>4894.427546032779</v>
      </c>
      <c r="AN673" s="21">
        <v>4894.427546032779</v>
      </c>
      <c r="AO673" s="21">
        <v>4894.427546032779</v>
      </c>
      <c r="AP673" s="21">
        <v>4894.427546032779</v>
      </c>
      <c r="AQ673" s="21">
        <v>4894.427546032779</v>
      </c>
    </row>
    <row r="674" spans="1:43" x14ac:dyDescent="0.25">
      <c r="A674" s="16" t="s">
        <v>327</v>
      </c>
      <c r="B674" s="8" t="s">
        <v>53</v>
      </c>
      <c r="C674" s="8" t="s">
        <v>65</v>
      </c>
      <c r="E674" s="8" t="str">
        <f t="shared" si="92"/>
        <v>Initial</v>
      </c>
      <c r="F674" s="21">
        <f>Data!AQ14</f>
        <v>102565.4676184479</v>
      </c>
      <c r="G674" s="19">
        <f>Data!AS14</f>
        <v>10.14145011871261</v>
      </c>
      <c r="H674" s="18">
        <f t="shared" si="93"/>
        <v>2.6800754493750665E-2</v>
      </c>
      <c r="I674" s="6">
        <f t="shared" si="93"/>
        <v>3.15</v>
      </c>
      <c r="J674" s="6">
        <f t="shared" si="94"/>
        <v>55.239409129704896</v>
      </c>
      <c r="K674" s="18">
        <f t="shared" si="94"/>
        <v>0.65</v>
      </c>
      <c r="L674" s="35">
        <f>Data!BL14</f>
        <v>2011.4207803329416</v>
      </c>
      <c r="M674" s="39">
        <f>VLOOKUP(C674,Data!$CB$2:$EB$22,1+VALUE(MID(A674,6,2)),FALSE)</f>
        <v>0</v>
      </c>
      <c r="P674" s="6">
        <f t="shared" si="95"/>
        <v>3500</v>
      </c>
      <c r="Q674" s="21">
        <v>0</v>
      </c>
      <c r="R674" s="21">
        <v>0</v>
      </c>
      <c r="S674" s="21">
        <v>0</v>
      </c>
      <c r="T674" s="21">
        <v>0</v>
      </c>
      <c r="U674" s="21">
        <v>0</v>
      </c>
      <c r="V674" s="21">
        <v>0</v>
      </c>
      <c r="W674" s="21">
        <v>0</v>
      </c>
      <c r="X674" s="21">
        <v>0</v>
      </c>
      <c r="Y674" s="21">
        <v>0</v>
      </c>
      <c r="Z674" s="21">
        <v>90.810147246065995</v>
      </c>
      <c r="AA674" s="21">
        <v>90.810147246065995</v>
      </c>
      <c r="AB674" s="21">
        <v>90.810147246065995</v>
      </c>
      <c r="AC674" s="21">
        <v>90.810147246065995</v>
      </c>
      <c r="AD674" s="21">
        <v>90.810147246065995</v>
      </c>
      <c r="AE674" s="21">
        <v>90.810147246065995</v>
      </c>
      <c r="AF674" s="21">
        <v>90.810147246065995</v>
      </c>
      <c r="AG674" s="21">
        <v>90.810147246065995</v>
      </c>
      <c r="AH674" s="21">
        <v>90.810147246065995</v>
      </c>
      <c r="AI674" s="21">
        <v>2900.9817224921153</v>
      </c>
      <c r="AJ674" s="21">
        <v>2900.9817224921153</v>
      </c>
      <c r="AK674" s="21">
        <v>2900.9817224921153</v>
      </c>
      <c r="AL674" s="21">
        <v>2900.9817224921153</v>
      </c>
      <c r="AM674" s="21">
        <v>2900.9817224921153</v>
      </c>
      <c r="AN674" s="21">
        <v>2900.9817224921153</v>
      </c>
      <c r="AO674" s="21">
        <v>2900.9817224921153</v>
      </c>
      <c r="AP674" s="21">
        <v>2900.9817224921153</v>
      </c>
      <c r="AQ674" s="21">
        <v>2900.9817224921153</v>
      </c>
    </row>
    <row r="675" spans="1:43" x14ac:dyDescent="0.25">
      <c r="A675" s="17" t="s">
        <v>262</v>
      </c>
      <c r="B675" s="8" t="s">
        <v>53</v>
      </c>
      <c r="C675" s="8" t="s">
        <v>65</v>
      </c>
      <c r="E675" s="8" t="str">
        <f t="shared" si="92"/>
        <v>CoFi-tv.cofi</v>
      </c>
      <c r="F675" s="21">
        <f>Data!AQ15</f>
        <v>151814.201921687</v>
      </c>
      <c r="G675" s="19">
        <f>Data!AS15</f>
        <v>9.4309277953496871</v>
      </c>
      <c r="H675" s="18">
        <f t="shared" si="93"/>
        <v>2.6800754493750665E-2</v>
      </c>
      <c r="I675" s="6">
        <f t="shared" si="93"/>
        <v>3.15</v>
      </c>
      <c r="J675" s="6">
        <f t="shared" si="94"/>
        <v>55.239409129704896</v>
      </c>
      <c r="K675" s="18">
        <f t="shared" si="94"/>
        <v>0.65</v>
      </c>
      <c r="L675" s="35">
        <f>Data!BL15</f>
        <v>2011.4207803329416</v>
      </c>
      <c r="P675" s="6">
        <f t="shared" si="95"/>
        <v>3500</v>
      </c>
      <c r="Q675" s="21">
        <v>34976.090107798656</v>
      </c>
      <c r="R675" s="21">
        <v>59238.109918210292</v>
      </c>
      <c r="S675" s="21">
        <v>80918.306048604252</v>
      </c>
      <c r="T675" s="21">
        <v>100751.70287009294</v>
      </c>
      <c r="U675" s="21">
        <v>118974.79263921744</v>
      </c>
      <c r="V675" s="21">
        <v>135181.03359443054</v>
      </c>
      <c r="W675" s="21">
        <v>149061.48539488597</v>
      </c>
      <c r="X675" s="21">
        <v>161573.25904427865</v>
      </c>
      <c r="Y675" s="21">
        <v>172779.72663839947</v>
      </c>
      <c r="Z675" s="21">
        <v>1162.9393006522694</v>
      </c>
      <c r="AA675" s="21">
        <v>1732.9540569694368</v>
      </c>
      <c r="AB675" s="21">
        <v>2147.0123051936612</v>
      </c>
      <c r="AC675" s="21">
        <v>2461.172335099121</v>
      </c>
      <c r="AD675" s="21">
        <v>2704.3425411391959</v>
      </c>
      <c r="AE675" s="21">
        <v>2889.5173622864513</v>
      </c>
      <c r="AF675" s="21">
        <v>3028.0017379650308</v>
      </c>
      <c r="AG675" s="21">
        <v>3138.8384084680465</v>
      </c>
      <c r="AH675" s="21">
        <v>3228.0526554536937</v>
      </c>
      <c r="AI675" s="21">
        <v>-428.1608970967136</v>
      </c>
      <c r="AJ675" s="21">
        <v>-7756.5114788085339</v>
      </c>
      <c r="AK675" s="21">
        <v>-17136.104266676834</v>
      </c>
      <c r="AL675" s="21">
        <v>-27636.616329762153</v>
      </c>
      <c r="AM675" s="21">
        <v>-38635.746035182266</v>
      </c>
      <c r="AN675" s="21">
        <v>-49340.920331962203</v>
      </c>
      <c r="AO675" s="21">
        <v>-59107.358266820025</v>
      </c>
      <c r="AP675" s="21">
        <v>-68326.460110951346</v>
      </c>
      <c r="AQ675" s="21">
        <v>-76882.602371912057</v>
      </c>
    </row>
    <row r="676" spans="1:43" x14ac:dyDescent="0.25">
      <c r="A676" s="17" t="s">
        <v>263</v>
      </c>
      <c r="B676" s="8" t="s">
        <v>53</v>
      </c>
      <c r="C676" s="8" t="s">
        <v>65</v>
      </c>
      <c r="E676" s="8" t="str">
        <f t="shared" si="92"/>
        <v>CoFi-tv.cofi</v>
      </c>
      <c r="F676" s="21">
        <f>Data!AQ16</f>
        <v>189685.37446517299</v>
      </c>
      <c r="G676" s="19">
        <f>Data!AS16</f>
        <v>9.0587332826533071</v>
      </c>
      <c r="H676" s="18">
        <f t="shared" si="93"/>
        <v>2.6800754493750665E-2</v>
      </c>
      <c r="I676" s="6">
        <f t="shared" si="93"/>
        <v>3.15</v>
      </c>
      <c r="J676" s="6">
        <f t="shared" si="94"/>
        <v>55.239409129704896</v>
      </c>
      <c r="K676" s="18">
        <f t="shared" si="94"/>
        <v>0.65</v>
      </c>
      <c r="L676" s="35">
        <f>Data!BL16</f>
        <v>1316.3689574269065</v>
      </c>
      <c r="P676" s="6">
        <f t="shared" si="95"/>
        <v>3500</v>
      </c>
      <c r="Q676" s="21">
        <v>60171.540249228594</v>
      </c>
      <c r="R676" s="21">
        <v>65811.9900471336</v>
      </c>
      <c r="S676" s="21">
        <v>70851.9629939234</v>
      </c>
      <c r="T676" s="21">
        <v>75463.572108266817</v>
      </c>
      <c r="U676" s="21">
        <v>79699.971314614915</v>
      </c>
      <c r="V676" s="21">
        <v>83467.612896504579</v>
      </c>
      <c r="W676" s="21">
        <v>86694.401020652629</v>
      </c>
      <c r="X676" s="21">
        <v>89603.101212183465</v>
      </c>
      <c r="Y676" s="21">
        <v>92208.287780688945</v>
      </c>
      <c r="Z676" s="21">
        <v>3298.1332791251471</v>
      </c>
      <c r="AA676" s="21">
        <v>3650.0395963075753</v>
      </c>
      <c r="AB676" s="21">
        <v>3905.3825324787913</v>
      </c>
      <c r="AC676" s="21">
        <v>4098.943724851978</v>
      </c>
      <c r="AD676" s="21">
        <v>4248.6214889366638</v>
      </c>
      <c r="AE676" s="21">
        <v>4362.5101482947985</v>
      </c>
      <c r="AF676" s="21">
        <v>4447.6207779232363</v>
      </c>
      <c r="AG676" s="21">
        <v>4515.6979232830508</v>
      </c>
      <c r="AH676" s="21">
        <v>4570.4632875842617</v>
      </c>
      <c r="AI676" s="21">
        <v>33940.725325419393</v>
      </c>
      <c r="AJ676" s="21">
        <v>38341.925751199087</v>
      </c>
      <c r="AK676" s="21">
        <v>40588.166000720812</v>
      </c>
      <c r="AL676" s="21">
        <v>41499.827415457708</v>
      </c>
      <c r="AM676" s="21">
        <v>41534.484680148875</v>
      </c>
      <c r="AN676" s="21">
        <v>41016.657113748748</v>
      </c>
      <c r="AO676" s="21">
        <v>40218.50164356723</v>
      </c>
      <c r="AP676" s="21">
        <v>39252.383464782179</v>
      </c>
      <c r="AQ676" s="21">
        <v>38209.92710552254</v>
      </c>
    </row>
    <row r="677" spans="1:43" x14ac:dyDescent="0.25">
      <c r="A677" s="17" t="s">
        <v>264</v>
      </c>
      <c r="B677" s="8" t="s">
        <v>53</v>
      </c>
      <c r="C677" s="8" t="s">
        <v>65</v>
      </c>
      <c r="E677" s="8" t="str">
        <f t="shared" si="92"/>
        <v>CoFi-tv.cofi</v>
      </c>
      <c r="F677" s="21">
        <f>Data!AQ17</f>
        <v>142839.15179515848</v>
      </c>
      <c r="G677" s="19">
        <f>Data!AS17</f>
        <v>10.302832972074498</v>
      </c>
      <c r="H677" s="18">
        <f t="shared" si="93"/>
        <v>2.6800754493750665E-2</v>
      </c>
      <c r="I677" s="6">
        <f t="shared" si="93"/>
        <v>3.15</v>
      </c>
      <c r="J677" s="6">
        <f t="shared" si="94"/>
        <v>55.239409129704896</v>
      </c>
      <c r="K677" s="18">
        <f t="shared" si="94"/>
        <v>0.65</v>
      </c>
      <c r="L677" s="35">
        <f>Data!BL17</f>
        <v>1613.3688301958209</v>
      </c>
      <c r="P677" s="6">
        <f t="shared" si="95"/>
        <v>3500</v>
      </c>
      <c r="Q677" s="21">
        <v>0</v>
      </c>
      <c r="R677" s="21">
        <v>0</v>
      </c>
      <c r="S677" s="21">
        <v>8465.4476919789067</v>
      </c>
      <c r="T677" s="21">
        <v>14031.904431442221</v>
      </c>
      <c r="U677" s="21">
        <v>19146.626175046164</v>
      </c>
      <c r="V677" s="21">
        <v>23695.24423483319</v>
      </c>
      <c r="W677" s="21">
        <v>27591.122850694886</v>
      </c>
      <c r="X677" s="21">
        <v>31102.825160116128</v>
      </c>
      <c r="Y677" s="21">
        <v>34248.181245133383</v>
      </c>
      <c r="Z677" s="21">
        <v>1888.9508945130008</v>
      </c>
      <c r="AA677" s="21">
        <v>2146.8049319920815</v>
      </c>
      <c r="AB677" s="21">
        <v>2482.1901745083751</v>
      </c>
      <c r="AC677" s="21">
        <v>2702.9048162563763</v>
      </c>
      <c r="AD677" s="21">
        <v>2873.6428004880186</v>
      </c>
      <c r="AE677" s="21">
        <v>3003.5938349696085</v>
      </c>
      <c r="AF677" s="21">
        <v>3100.7342233878758</v>
      </c>
      <c r="AG677" s="21">
        <v>3178.4507228940274</v>
      </c>
      <c r="AH677" s="21">
        <v>3240.983612494656</v>
      </c>
      <c r="AI677" s="21">
        <v>61303.868509647196</v>
      </c>
      <c r="AJ677" s="21">
        <v>69672.243809511521</v>
      </c>
      <c r="AK677" s="21">
        <v>72091.363242606443</v>
      </c>
      <c r="AL677" s="21">
        <v>73687.962681669</v>
      </c>
      <c r="AM677" s="21">
        <v>74114.358478676062</v>
      </c>
      <c r="AN677" s="21">
        <v>73783.161397747172</v>
      </c>
      <c r="AO677" s="21">
        <v>73039.869551540411</v>
      </c>
      <c r="AP677" s="21">
        <v>72050.372599915674</v>
      </c>
      <c r="AQ677" s="21">
        <v>70934.454152870239</v>
      </c>
    </row>
    <row r="678" spans="1:43" x14ac:dyDescent="0.25">
      <c r="A678" s="17" t="s">
        <v>265</v>
      </c>
      <c r="B678" s="8" t="s">
        <v>53</v>
      </c>
      <c r="C678" s="8" t="s">
        <v>65</v>
      </c>
      <c r="E678" s="8" t="str">
        <f t="shared" si="92"/>
        <v>CoFi-tv.cofi</v>
      </c>
      <c r="F678" s="21">
        <f>Data!AQ18</f>
        <v>103168.9552285899</v>
      </c>
      <c r="G678" s="19">
        <f>Data!AS18</f>
        <v>11.257006974534221</v>
      </c>
      <c r="H678" s="18">
        <f t="shared" si="93"/>
        <v>2.6800754493750665E-2</v>
      </c>
      <c r="I678" s="6">
        <f t="shared" si="93"/>
        <v>3.15</v>
      </c>
      <c r="J678" s="6">
        <f t="shared" si="94"/>
        <v>55.239409129704896</v>
      </c>
      <c r="K678" s="18">
        <f t="shared" si="94"/>
        <v>0.65</v>
      </c>
      <c r="L678" s="35">
        <f>Data!BL18</f>
        <v>1235.0682156437022</v>
      </c>
      <c r="P678" s="6">
        <f t="shared" si="95"/>
        <v>3500</v>
      </c>
      <c r="Q678" s="21">
        <v>16695.475230034477</v>
      </c>
      <c r="R678" s="21">
        <v>25463.145377417779</v>
      </c>
      <c r="S678" s="21">
        <v>29085.478744753898</v>
      </c>
      <c r="T678" s="21">
        <v>33483.008376992846</v>
      </c>
      <c r="U678" s="21">
        <v>37523.326904893671</v>
      </c>
      <c r="V678" s="21">
        <v>41116.504413424205</v>
      </c>
      <c r="W678" s="21">
        <v>44193.985502792631</v>
      </c>
      <c r="X678" s="21">
        <v>46968.031391538439</v>
      </c>
      <c r="Y678" s="21">
        <v>49452.658724109337</v>
      </c>
      <c r="Z678" s="21">
        <v>1373.6659457597764</v>
      </c>
      <c r="AA678" s="21">
        <v>1649.8269013105753</v>
      </c>
      <c r="AB678" s="21">
        <v>1849.8778393502905</v>
      </c>
      <c r="AC678" s="21">
        <v>2001.2925734254957</v>
      </c>
      <c r="AD678" s="21">
        <v>2118.2223464841627</v>
      </c>
      <c r="AE678" s="21">
        <v>2207.0821546203629</v>
      </c>
      <c r="AF678" s="21">
        <v>2273.4166575387958</v>
      </c>
      <c r="AG678" s="21">
        <v>2326.4245352773019</v>
      </c>
      <c r="AH678" s="21">
        <v>2369.0309126963284</v>
      </c>
      <c r="AI678" s="21">
        <v>32014.131236074063</v>
      </c>
      <c r="AJ678" s="21">
        <v>33039.010367288298</v>
      </c>
      <c r="AK678" s="21">
        <v>36510.39763499402</v>
      </c>
      <c r="AL678" s="21">
        <v>37481.969662980337</v>
      </c>
      <c r="AM678" s="21">
        <v>37587.930838263688</v>
      </c>
      <c r="AN678" s="21">
        <v>37145.68409155983</v>
      </c>
      <c r="AO678" s="21">
        <v>36420.396082507337</v>
      </c>
      <c r="AP678" s="21">
        <v>35525.986849395522</v>
      </c>
      <c r="AQ678" s="21">
        <v>34552.163423286343</v>
      </c>
    </row>
    <row r="679" spans="1:43" x14ac:dyDescent="0.25">
      <c r="A679" s="17" t="s">
        <v>266</v>
      </c>
      <c r="B679" s="8" t="s">
        <v>53</v>
      </c>
      <c r="C679" s="8" t="s">
        <v>65</v>
      </c>
      <c r="E679" s="8" t="str">
        <f t="shared" si="92"/>
        <v>CoFi-tv.cofi</v>
      </c>
      <c r="F679" s="21">
        <f>Data!AQ19</f>
        <v>142798.33267277651</v>
      </c>
      <c r="G679" s="19">
        <f>Data!AS19</f>
        <v>10.234322236037224</v>
      </c>
      <c r="H679" s="18">
        <f t="shared" si="93"/>
        <v>2.6800754493750665E-2</v>
      </c>
      <c r="I679" s="6">
        <f t="shared" si="93"/>
        <v>3.15</v>
      </c>
      <c r="J679" s="6">
        <f t="shared" ref="J679:K694" si="96">J678</f>
        <v>55.239409129704896</v>
      </c>
      <c r="K679" s="18">
        <f t="shared" si="96"/>
        <v>0.65</v>
      </c>
      <c r="L679" s="35">
        <f>Data!BL19</f>
        <v>1600.0804117994869</v>
      </c>
      <c r="P679" s="6">
        <f t="shared" si="95"/>
        <v>3500</v>
      </c>
      <c r="Q679" s="21">
        <v>16473.247563873323</v>
      </c>
      <c r="R679" s="21">
        <v>23160.871397752628</v>
      </c>
      <c r="S679" s="21">
        <v>29136.803826734456</v>
      </c>
      <c r="T679" s="21">
        <v>34603.810224625624</v>
      </c>
      <c r="U679" s="21">
        <v>39626.837984849648</v>
      </c>
      <c r="V679" s="21">
        <v>44093.95399813632</v>
      </c>
      <c r="W679" s="21">
        <v>47919.965564071957</v>
      </c>
      <c r="X679" s="21">
        <v>51368.725942523706</v>
      </c>
      <c r="Y679" s="21">
        <v>54457.682317976316</v>
      </c>
      <c r="Z679" s="21">
        <v>1794.4766830097667</v>
      </c>
      <c r="AA679" s="21">
        <v>2195.0281606578983</v>
      </c>
      <c r="AB679" s="21">
        <v>2485.678026137839</v>
      </c>
      <c r="AC679" s="21">
        <v>2705.9997503075929</v>
      </c>
      <c r="AD679" s="21">
        <v>2876.3813080801647</v>
      </c>
      <c r="AE679" s="21">
        <v>3006.0250045978064</v>
      </c>
      <c r="AF679" s="21">
        <v>3102.9120724525646</v>
      </c>
      <c r="AG679" s="21">
        <v>3180.4094016027975</v>
      </c>
      <c r="AH679" s="21">
        <v>3242.7540003164222</v>
      </c>
      <c r="AI679" s="21">
        <v>41377.29818590478</v>
      </c>
      <c r="AJ679" s="21">
        <v>47602.698969296769</v>
      </c>
      <c r="AK679" s="21">
        <v>50996.770341040086</v>
      </c>
      <c r="AL679" s="21">
        <v>52632.521033519508</v>
      </c>
      <c r="AM679" s="21">
        <v>53102.273534061351</v>
      </c>
      <c r="AN679" s="21">
        <v>52814.625923777246</v>
      </c>
      <c r="AO679" s="21">
        <v>52112.070797572364</v>
      </c>
      <c r="AP679" s="21">
        <v>51161.678231831153</v>
      </c>
      <c r="AQ679" s="21">
        <v>50082.594202050284</v>
      </c>
    </row>
    <row r="680" spans="1:43" x14ac:dyDescent="0.25">
      <c r="A680" s="17" t="s">
        <v>267</v>
      </c>
      <c r="B680" s="8" t="s">
        <v>53</v>
      </c>
      <c r="C680" s="8" t="s">
        <v>65</v>
      </c>
      <c r="E680" s="8" t="str">
        <f t="shared" si="92"/>
        <v>CoFi-tv.cofi</v>
      </c>
      <c r="F680" s="21">
        <f>Data!AQ20</f>
        <v>144198.29399369101</v>
      </c>
      <c r="G680" s="19">
        <f>Data!AS20</f>
        <v>10.244972678420806</v>
      </c>
      <c r="H680" s="18">
        <f t="shared" si="93"/>
        <v>2.6800754493750665E-2</v>
      </c>
      <c r="I680" s="6">
        <f t="shared" si="93"/>
        <v>3.15</v>
      </c>
      <c r="J680" s="6">
        <f t="shared" si="96"/>
        <v>55.239409129704896</v>
      </c>
      <c r="K680" s="18">
        <f t="shared" si="96"/>
        <v>0.65</v>
      </c>
      <c r="L680" s="35">
        <f>Data!BL20</f>
        <v>1560.3788617732253</v>
      </c>
      <c r="P680" s="6">
        <f t="shared" si="95"/>
        <v>3500</v>
      </c>
      <c r="Q680" s="21">
        <v>21582.750022800945</v>
      </c>
      <c r="R680" s="21">
        <v>28127.118314744584</v>
      </c>
      <c r="S680" s="21">
        <v>33975.013799073924</v>
      </c>
      <c r="T680" s="21">
        <v>39324.987948998009</v>
      </c>
      <c r="U680" s="21">
        <v>44240.405261013329</v>
      </c>
      <c r="V680" s="21">
        <v>48611.83167373691</v>
      </c>
      <c r="W680" s="21">
        <v>52355.870724140106</v>
      </c>
      <c r="X680" s="21">
        <v>55730.75051797503</v>
      </c>
      <c r="Y680" s="21">
        <v>58753.527869424615</v>
      </c>
      <c r="Z680" s="21">
        <v>1870.5857970274849</v>
      </c>
      <c r="AA680" s="21">
        <v>2262.1054463693426</v>
      </c>
      <c r="AB680" s="21">
        <v>2546.4421160864158</v>
      </c>
      <c r="AC680" s="21">
        <v>2762.1437827546747</v>
      </c>
      <c r="AD680" s="21">
        <v>2929.0688775125914</v>
      </c>
      <c r="AE680" s="21">
        <v>3056.1631856613017</v>
      </c>
      <c r="AF680" s="21">
        <v>3151.1976205690653</v>
      </c>
      <c r="AG680" s="21">
        <v>3227.2500498250583</v>
      </c>
      <c r="AH680" s="21">
        <v>3288.4589515816001</v>
      </c>
      <c r="AI680" s="21">
        <v>38784.166184243106</v>
      </c>
      <c r="AJ680" s="21">
        <v>44874.788440601988</v>
      </c>
      <c r="AK680" s="21">
        <v>48202.910406355055</v>
      </c>
      <c r="AL680" s="21">
        <v>49813.987953805336</v>
      </c>
      <c r="AM680" s="21">
        <v>50285.521202473632</v>
      </c>
      <c r="AN680" s="21">
        <v>50015.639590633997</v>
      </c>
      <c r="AO680" s="21">
        <v>49338.519886019269</v>
      </c>
      <c r="AP680" s="21">
        <v>48417.978530728171</v>
      </c>
      <c r="AQ680" s="21">
        <v>47370.514286720114</v>
      </c>
    </row>
    <row r="681" spans="1:43" x14ac:dyDescent="0.25">
      <c r="A681" s="17" t="s">
        <v>268</v>
      </c>
      <c r="B681" s="8" t="s">
        <v>53</v>
      </c>
      <c r="C681" s="8" t="s">
        <v>65</v>
      </c>
      <c r="E681" s="8" t="str">
        <f t="shared" si="92"/>
        <v>CoFi-tv.cofi</v>
      </c>
      <c r="F681" s="21">
        <f>Data!AQ21</f>
        <v>98429.665186519007</v>
      </c>
      <c r="G681" s="19">
        <f>Data!AS21</f>
        <v>11.814132511432707</v>
      </c>
      <c r="H681" s="18">
        <f t="shared" si="93"/>
        <v>2.6800754493750665E-2</v>
      </c>
      <c r="I681" s="6">
        <f t="shared" si="93"/>
        <v>3.15</v>
      </c>
      <c r="J681" s="6">
        <f t="shared" si="96"/>
        <v>55.239409129704896</v>
      </c>
      <c r="K681" s="18">
        <f t="shared" si="96"/>
        <v>0.65</v>
      </c>
      <c r="L681" s="35">
        <f>Data!BL21</f>
        <v>1755.0704770950981</v>
      </c>
      <c r="P681" s="6">
        <f t="shared" si="95"/>
        <v>3500</v>
      </c>
      <c r="Q681" s="21">
        <v>0</v>
      </c>
      <c r="R681" s="21">
        <v>0</v>
      </c>
      <c r="S681" s="21">
        <v>5029.0410373754075</v>
      </c>
      <c r="T681" s="21">
        <v>11650.668388508137</v>
      </c>
      <c r="U681" s="21">
        <v>17735.006521534968</v>
      </c>
      <c r="V681" s="21">
        <v>23145.912195312332</v>
      </c>
      <c r="W681" s="21">
        <v>27780.352448717524</v>
      </c>
      <c r="X681" s="21">
        <v>31957.777542718886</v>
      </c>
      <c r="Y681" s="21">
        <v>35699.412985352603</v>
      </c>
      <c r="Z681" s="21">
        <v>922.13654944543816</v>
      </c>
      <c r="AA681" s="21">
        <v>1149.3988848210797</v>
      </c>
      <c r="AB681" s="21">
        <v>1393.1623238656578</v>
      </c>
      <c r="AC681" s="21">
        <v>1602.8384033591237</v>
      </c>
      <c r="AD681" s="21">
        <v>1764.2090972090816</v>
      </c>
      <c r="AE681" s="21">
        <v>1886.4587885811968</v>
      </c>
      <c r="AF681" s="21">
        <v>1977.471253331111</v>
      </c>
      <c r="AG681" s="21">
        <v>2050.0253048786553</v>
      </c>
      <c r="AH681" s="21">
        <v>2108.2175552473755</v>
      </c>
      <c r="AI681" s="21">
        <v>34316.86667466873</v>
      </c>
      <c r="AJ681" s="21">
        <v>42774.324811373022</v>
      </c>
      <c r="AK681" s="21">
        <v>46816.822520490481</v>
      </c>
      <c r="AL681" s="21">
        <v>47998.189280340295</v>
      </c>
      <c r="AM681" s="21">
        <v>47919.183643219971</v>
      </c>
      <c r="AN681" s="21">
        <v>47057.741237501155</v>
      </c>
      <c r="AO681" s="21">
        <v>45810.285938150853</v>
      </c>
      <c r="AP681" s="21">
        <v>44332.924858705112</v>
      </c>
      <c r="AQ681" s="21">
        <v>42756.885930604163</v>
      </c>
    </row>
    <row r="682" spans="1:43" x14ac:dyDescent="0.25">
      <c r="A682" s="17" t="s">
        <v>269</v>
      </c>
      <c r="B682" s="8" t="s">
        <v>53</v>
      </c>
      <c r="C682" s="8" t="s">
        <v>65</v>
      </c>
      <c r="E682" s="8" t="str">
        <f t="shared" si="92"/>
        <v>CoFi-tv.cofi</v>
      </c>
      <c r="F682" s="21">
        <f>Data!AQ22</f>
        <v>163384.76716181752</v>
      </c>
      <c r="G682" s="19">
        <f>Data!AS22</f>
        <v>10.267597507715461</v>
      </c>
      <c r="H682" s="18">
        <f t="shared" si="93"/>
        <v>2.6800754493750665E-2</v>
      </c>
      <c r="I682" s="6">
        <f t="shared" si="93"/>
        <v>3.15</v>
      </c>
      <c r="J682" s="6">
        <f t="shared" si="96"/>
        <v>55.239409129704896</v>
      </c>
      <c r="K682" s="18">
        <f t="shared" si="96"/>
        <v>0.65</v>
      </c>
      <c r="L682" s="35">
        <f>Data!BL22</f>
        <v>1419.9591140658622</v>
      </c>
      <c r="P682" s="6">
        <f t="shared" si="95"/>
        <v>3500</v>
      </c>
      <c r="Q682" s="21">
        <v>48651.754518280664</v>
      </c>
      <c r="R682" s="21">
        <v>58377.351750922862</v>
      </c>
      <c r="S682" s="21">
        <v>64423.118272681764</v>
      </c>
      <c r="T682" s="21">
        <v>68891.710920160403</v>
      </c>
      <c r="U682" s="21">
        <v>72996.793650984371</v>
      </c>
      <c r="V682" s="21">
        <v>76647.640159271104</v>
      </c>
      <c r="W682" s="21">
        <v>79774.411759576396</v>
      </c>
      <c r="X682" s="21">
        <v>82592.947573673766</v>
      </c>
      <c r="Y682" s="21">
        <v>85117.383004954856</v>
      </c>
      <c r="Z682" s="21">
        <v>2598.2295317823164</v>
      </c>
      <c r="AA682" s="21">
        <v>2944.631361012332</v>
      </c>
      <c r="AB682" s="21">
        <v>3196.7368902760941</v>
      </c>
      <c r="AC682" s="21">
        <v>3388.3604566093577</v>
      </c>
      <c r="AD682" s="21">
        <v>3536.910183830757</v>
      </c>
      <c r="AE682" s="21">
        <v>3650.1947749787432</v>
      </c>
      <c r="AF682" s="21">
        <v>3735.0207979791189</v>
      </c>
      <c r="AG682" s="21">
        <v>3802.9871000781077</v>
      </c>
      <c r="AH682" s="21">
        <v>3857.7480353367687</v>
      </c>
      <c r="AI682" s="21">
        <v>35382.606936471901</v>
      </c>
      <c r="AJ682" s="21">
        <v>36860.660563010802</v>
      </c>
      <c r="AK682" s="21">
        <v>38968.726068694057</v>
      </c>
      <c r="AL682" s="21">
        <v>40697.801425339756</v>
      </c>
      <c r="AM682" s="21">
        <v>41397.252442835073</v>
      </c>
      <c r="AN682" s="21">
        <v>41410.361779609259</v>
      </c>
      <c r="AO682" s="21">
        <v>41027.112485700403</v>
      </c>
      <c r="AP682" s="21">
        <v>40406.806168829702</v>
      </c>
      <c r="AQ682" s="21">
        <v>39653.499951051897</v>
      </c>
    </row>
    <row r="683" spans="1:43" x14ac:dyDescent="0.25">
      <c r="A683" s="17" t="s">
        <v>270</v>
      </c>
      <c r="B683" s="8" t="s">
        <v>53</v>
      </c>
      <c r="C683" s="8" t="s">
        <v>65</v>
      </c>
      <c r="E683" s="8" t="str">
        <f t="shared" si="92"/>
        <v>CoFi-tv.cofi</v>
      </c>
      <c r="F683" s="21">
        <f>Data!AQ23</f>
        <v>148983.40879257949</v>
      </c>
      <c r="G683" s="19">
        <f>Data!AS23</f>
        <v>10.106619196002974</v>
      </c>
      <c r="H683" s="18">
        <f t="shared" si="93"/>
        <v>2.6800754493750665E-2</v>
      </c>
      <c r="I683" s="6">
        <f t="shared" si="93"/>
        <v>3.15</v>
      </c>
      <c r="J683" s="6">
        <f t="shared" si="96"/>
        <v>55.239409129704896</v>
      </c>
      <c r="K683" s="18">
        <f t="shared" si="96"/>
        <v>0.65</v>
      </c>
      <c r="L683" s="35">
        <f>Data!BL23</f>
        <v>1825.677908080751</v>
      </c>
      <c r="P683" s="6">
        <f t="shared" si="95"/>
        <v>3500</v>
      </c>
      <c r="Q683" s="21">
        <v>0</v>
      </c>
      <c r="R683" s="21">
        <v>0</v>
      </c>
      <c r="S683" s="21">
        <v>9318.2394994474671</v>
      </c>
      <c r="T683" s="21">
        <v>15909.406375910254</v>
      </c>
      <c r="U683" s="21">
        <v>21965.690545239358</v>
      </c>
      <c r="V683" s="21">
        <v>27351.656283545286</v>
      </c>
      <c r="W683" s="21">
        <v>31964.722897909931</v>
      </c>
      <c r="X683" s="21">
        <v>36122.889411538978</v>
      </c>
      <c r="Y683" s="21">
        <v>39847.270366151206</v>
      </c>
      <c r="Z683" s="21">
        <v>1768.1708112167821</v>
      </c>
      <c r="AA683" s="21">
        <v>2060.014489004302</v>
      </c>
      <c r="AB683" s="21">
        <v>2438.6964863915387</v>
      </c>
      <c r="AC683" s="21">
        <v>2695.1260704975957</v>
      </c>
      <c r="AD683" s="21">
        <v>2893.2615961414285</v>
      </c>
      <c r="AE683" s="21">
        <v>3043.9051342979624</v>
      </c>
      <c r="AF683" s="21">
        <v>3156.4093265211468</v>
      </c>
      <c r="AG683" s="21">
        <v>3246.344277017864</v>
      </c>
      <c r="AH683" s="21">
        <v>3318.6557339409228</v>
      </c>
      <c r="AI683" s="21">
        <v>56291.221546735396</v>
      </c>
      <c r="AJ683" s="21">
        <v>65582.31323263768</v>
      </c>
      <c r="AK683" s="21">
        <v>68319.737176710187</v>
      </c>
      <c r="AL683" s="21">
        <v>69892.224195267801</v>
      </c>
      <c r="AM683" s="21">
        <v>70143.752992617316</v>
      </c>
      <c r="AN683" s="21">
        <v>69553.652408944268</v>
      </c>
      <c r="AO683" s="21">
        <v>68522.252435153612</v>
      </c>
      <c r="AP683" s="21">
        <v>67227.241557331901</v>
      </c>
      <c r="AQ683" s="21">
        <v>65804.957332402701</v>
      </c>
    </row>
    <row r="684" spans="1:43" x14ac:dyDescent="0.25">
      <c r="A684" s="17" t="s">
        <v>249</v>
      </c>
      <c r="B684" s="8" t="s">
        <v>53</v>
      </c>
      <c r="C684" s="8" t="s">
        <v>65</v>
      </c>
      <c r="E684" s="8" t="str">
        <f t="shared" si="92"/>
        <v>CoFi-tv.cofi</v>
      </c>
      <c r="F684" s="21">
        <f>Data!AQ24</f>
        <v>151654.691624923</v>
      </c>
      <c r="G684" s="19">
        <f>Data!AS24</f>
        <v>10.263206967410436</v>
      </c>
      <c r="H684" s="18">
        <f t="shared" si="93"/>
        <v>2.6800754493750665E-2</v>
      </c>
      <c r="I684" s="6">
        <f t="shared" si="93"/>
        <v>3.15</v>
      </c>
      <c r="J684" s="6">
        <f t="shared" si="96"/>
        <v>55.239409129704896</v>
      </c>
      <c r="K684" s="18">
        <f t="shared" si="96"/>
        <v>0.65</v>
      </c>
      <c r="L684" s="35">
        <f>Data!BL24</f>
        <v>1504.6108258458892</v>
      </c>
      <c r="P684" s="6">
        <f t="shared" si="95"/>
        <v>3500</v>
      </c>
      <c r="Q684" s="21">
        <v>33291.659870940013</v>
      </c>
      <c r="R684" s="21">
        <v>43975.201667330621</v>
      </c>
      <c r="S684" s="21">
        <v>48530.090007952422</v>
      </c>
      <c r="T684" s="21">
        <v>53732.9607602217</v>
      </c>
      <c r="U684" s="21">
        <v>58512.989462393482</v>
      </c>
      <c r="V684" s="21">
        <v>62764.042857267799</v>
      </c>
      <c r="W684" s="21">
        <v>66404.939620023317</v>
      </c>
      <c r="X684" s="21">
        <v>69686.873255017868</v>
      </c>
      <c r="Y684" s="21">
        <v>72626.383716325785</v>
      </c>
      <c r="Z684" s="21">
        <v>2202.6522674520675</v>
      </c>
      <c r="AA684" s="21">
        <v>2570.2441336528341</v>
      </c>
      <c r="AB684" s="21">
        <v>2836.8577475124866</v>
      </c>
      <c r="AC684" s="21">
        <v>3038.8807879777178</v>
      </c>
      <c r="AD684" s="21">
        <v>3195.0514404529999</v>
      </c>
      <c r="AE684" s="21">
        <v>3313.8425800248697</v>
      </c>
      <c r="AF684" s="21">
        <v>3402.592934870052</v>
      </c>
      <c r="AG684" s="21">
        <v>3473.5639364724011</v>
      </c>
      <c r="AH684" s="21">
        <v>3530.645054661451</v>
      </c>
      <c r="AI684" s="21">
        <v>37918.109838063814</v>
      </c>
      <c r="AJ684" s="21">
        <v>39118.482959091809</v>
      </c>
      <c r="AK684" s="21">
        <v>43182.973321488222</v>
      </c>
      <c r="AL684" s="21">
        <v>44511.326040131578</v>
      </c>
      <c r="AM684" s="21">
        <v>44780.154283016236</v>
      </c>
      <c r="AN684" s="21">
        <v>44369.511749801932</v>
      </c>
      <c r="AO684" s="21">
        <v>43597.834256699178</v>
      </c>
      <c r="AP684" s="21">
        <v>42610.329367811995</v>
      </c>
      <c r="AQ684" s="21">
        <v>41516.200195706202</v>
      </c>
    </row>
    <row r="685" spans="1:43" x14ac:dyDescent="0.25">
      <c r="A685" s="17" t="s">
        <v>250</v>
      </c>
      <c r="B685" s="8" t="s">
        <v>53</v>
      </c>
      <c r="C685" s="8" t="s">
        <v>65</v>
      </c>
      <c r="E685" s="8" t="str">
        <f t="shared" si="92"/>
        <v>CoFi-tv.cofi</v>
      </c>
      <c r="F685" s="21">
        <f>Data!AQ25</f>
        <v>129850.99598897449</v>
      </c>
      <c r="G685" s="19">
        <f>Data!AS25</f>
        <v>10.749217003596499</v>
      </c>
      <c r="H685" s="18">
        <f t="shared" si="93"/>
        <v>2.6800754493750665E-2</v>
      </c>
      <c r="I685" s="6">
        <f t="shared" si="93"/>
        <v>3.15</v>
      </c>
      <c r="J685" s="6">
        <f t="shared" si="96"/>
        <v>55.239409129704896</v>
      </c>
      <c r="K685" s="18">
        <f t="shared" si="96"/>
        <v>0.65</v>
      </c>
      <c r="L685" s="35">
        <f>Data!BL25</f>
        <v>1970.6821198758307</v>
      </c>
      <c r="P685" s="6">
        <f t="shared" si="95"/>
        <v>3500</v>
      </c>
      <c r="Q685" s="21">
        <v>0</v>
      </c>
      <c r="R685" s="21">
        <v>0</v>
      </c>
      <c r="S685" s="21">
        <v>0</v>
      </c>
      <c r="T685" s="21">
        <v>9269.9339988346564</v>
      </c>
      <c r="U685" s="21">
        <v>15828.027983922786</v>
      </c>
      <c r="V685" s="21">
        <v>21660.246006477089</v>
      </c>
      <c r="W685" s="21">
        <v>26655.549847244125</v>
      </c>
      <c r="X685" s="21">
        <v>31158.2471582039</v>
      </c>
      <c r="Y685" s="21">
        <v>35191.226154350232</v>
      </c>
      <c r="Z685" s="21">
        <v>1385.0367638498105</v>
      </c>
      <c r="AA685" s="21">
        <v>1664.1326857360646</v>
      </c>
      <c r="AB685" s="21">
        <v>1881.9162951417459</v>
      </c>
      <c r="AC685" s="21">
        <v>2174.2704393756758</v>
      </c>
      <c r="AD685" s="21">
        <v>2375.7970141773844</v>
      </c>
      <c r="AE685" s="21">
        <v>2528.7356226002662</v>
      </c>
      <c r="AF685" s="21">
        <v>2642.7698799599889</v>
      </c>
      <c r="AG685" s="21">
        <v>2733.7988382616409</v>
      </c>
      <c r="AH685" s="21">
        <v>2806.8970458029235</v>
      </c>
      <c r="AI685" s="21">
        <v>46897.391307629048</v>
      </c>
      <c r="AJ685" s="21">
        <v>56347.588589527659</v>
      </c>
      <c r="AK685" s="21">
        <v>63721.748913111383</v>
      </c>
      <c r="AL685" s="21">
        <v>64350.936049831209</v>
      </c>
      <c r="AM685" s="21">
        <v>64616.538651028604</v>
      </c>
      <c r="AN685" s="21">
        <v>63962.827042496021</v>
      </c>
      <c r="AO685" s="21">
        <v>62828.726983070432</v>
      </c>
      <c r="AP685" s="21">
        <v>61408.273255257402</v>
      </c>
      <c r="AQ685" s="21">
        <v>59850.402019731882</v>
      </c>
    </row>
    <row r="686" spans="1:43" x14ac:dyDescent="0.25">
      <c r="A686" s="17" t="s">
        <v>251</v>
      </c>
      <c r="B686" s="8" t="s">
        <v>53</v>
      </c>
      <c r="C686" s="8" t="s">
        <v>65</v>
      </c>
      <c r="E686" s="8" t="str">
        <f t="shared" si="92"/>
        <v>CoFi-tv.cofi</v>
      </c>
      <c r="F686" s="21">
        <f>Data!AQ26</f>
        <v>134978.302756513</v>
      </c>
      <c r="G686" s="19">
        <f>Data!AS26</f>
        <v>10.756408999327785</v>
      </c>
      <c r="H686" s="18">
        <f t="shared" si="93"/>
        <v>2.6800754493750665E-2</v>
      </c>
      <c r="I686" s="6">
        <f t="shared" si="93"/>
        <v>3.15</v>
      </c>
      <c r="J686" s="6">
        <f t="shared" si="96"/>
        <v>55.239409129704896</v>
      </c>
      <c r="K686" s="18">
        <f t="shared" si="96"/>
        <v>0.65</v>
      </c>
      <c r="L686" s="35">
        <f>Data!BL26</f>
        <v>1732.3697433913301</v>
      </c>
      <c r="P686" s="6">
        <f t="shared" si="95"/>
        <v>3500</v>
      </c>
      <c r="Q686" s="21">
        <v>19354.907014733457</v>
      </c>
      <c r="R686" s="21">
        <v>31413.702718604505</v>
      </c>
      <c r="S686" s="21">
        <v>42189.261623662795</v>
      </c>
      <c r="T686" s="21">
        <v>46750.149570151902</v>
      </c>
      <c r="U686" s="21">
        <v>52060.180123838254</v>
      </c>
      <c r="V686" s="21">
        <v>56782.556638167422</v>
      </c>
      <c r="W686" s="21">
        <v>60827.164955198736</v>
      </c>
      <c r="X686" s="21">
        <v>64472.985395017844</v>
      </c>
      <c r="Y686" s="21">
        <v>67738.431141087625</v>
      </c>
      <c r="Z686" s="21">
        <v>1492.7300564637235</v>
      </c>
      <c r="AA686" s="21">
        <v>1910.5277889415347</v>
      </c>
      <c r="AB686" s="21">
        <v>2213.8472545388354</v>
      </c>
      <c r="AC686" s="21">
        <v>2443.8766300834195</v>
      </c>
      <c r="AD686" s="21">
        <v>2621.8421322085819</v>
      </c>
      <c r="AE686" s="21">
        <v>2757.3079906449866</v>
      </c>
      <c r="AF686" s="21">
        <v>2858.5801711057757</v>
      </c>
      <c r="AG686" s="21">
        <v>2939.6085936330874</v>
      </c>
      <c r="AH686" s="21">
        <v>3004.8110597898835</v>
      </c>
      <c r="AI686" s="21">
        <v>31222.800275943962</v>
      </c>
      <c r="AJ686" s="21">
        <v>33320.114934070589</v>
      </c>
      <c r="AK686" s="21">
        <v>32821.834951691912</v>
      </c>
      <c r="AL686" s="21">
        <v>36054.960647637985</v>
      </c>
      <c r="AM686" s="21">
        <v>36774.879739132921</v>
      </c>
      <c r="AN686" s="21">
        <v>36642.450687982833</v>
      </c>
      <c r="AO686" s="21">
        <v>36029.216099814963</v>
      </c>
      <c r="AP686" s="21">
        <v>35128.856447809281</v>
      </c>
      <c r="AQ686" s="21">
        <v>34072.645542043596</v>
      </c>
    </row>
    <row r="687" spans="1:43" x14ac:dyDescent="0.25">
      <c r="A687" s="17" t="s">
        <v>252</v>
      </c>
      <c r="B687" s="8" t="s">
        <v>53</v>
      </c>
      <c r="C687" s="8" t="s">
        <v>65</v>
      </c>
      <c r="E687" s="8" t="str">
        <f t="shared" si="92"/>
        <v>CoFi-tv.cofi</v>
      </c>
      <c r="F687" s="21">
        <f>Data!AQ27</f>
        <v>134530.63966644951</v>
      </c>
      <c r="G687" s="19">
        <f>Data!AS27</f>
        <v>10.667047927027582</v>
      </c>
      <c r="H687" s="18">
        <f t="shared" si="93"/>
        <v>2.6800754493750665E-2</v>
      </c>
      <c r="I687" s="6">
        <f t="shared" si="93"/>
        <v>3.15</v>
      </c>
      <c r="J687" s="6">
        <f t="shared" si="96"/>
        <v>55.239409129704896</v>
      </c>
      <c r="K687" s="18">
        <f t="shared" si="96"/>
        <v>0.65</v>
      </c>
      <c r="L687" s="35">
        <f>Data!BL27</f>
        <v>2408.5300324575032</v>
      </c>
      <c r="P687" s="6">
        <f t="shared" si="95"/>
        <v>3500</v>
      </c>
      <c r="Q687" s="21">
        <v>0</v>
      </c>
      <c r="R687" s="21">
        <v>0</v>
      </c>
      <c r="S687" s="21">
        <v>0</v>
      </c>
      <c r="T687" s="21">
        <v>8734.2867766499821</v>
      </c>
      <c r="U687" s="21">
        <v>16978.880434205948</v>
      </c>
      <c r="V687" s="21">
        <v>24310.923580726681</v>
      </c>
      <c r="W687" s="21">
        <v>30590.838502495761</v>
      </c>
      <c r="X687" s="21">
        <v>36251.461378727508</v>
      </c>
      <c r="Y687" s="21">
        <v>41321.57529618415</v>
      </c>
      <c r="Z687" s="21">
        <v>1054.2519720987732</v>
      </c>
      <c r="AA687" s="21">
        <v>1392.6743181003915</v>
      </c>
      <c r="AB687" s="21">
        <v>1656.9169235432071</v>
      </c>
      <c r="AC687" s="21">
        <v>1981.138328284344</v>
      </c>
      <c r="AD687" s="21">
        <v>2233.5193399819777</v>
      </c>
      <c r="AE687" s="21">
        <v>2424.8272126353995</v>
      </c>
      <c r="AF687" s="21">
        <v>2567.3253482061587</v>
      </c>
      <c r="AG687" s="21">
        <v>2680.9737859784686</v>
      </c>
      <c r="AH687" s="21">
        <v>2772.1627431704892</v>
      </c>
      <c r="AI687" s="21">
        <v>35424.132387654019</v>
      </c>
      <c r="AJ687" s="21">
        <v>46795.529648439588</v>
      </c>
      <c r="AK687" s="21">
        <v>55674.398538796224</v>
      </c>
      <c r="AL687" s="21">
        <v>57834.340341673276</v>
      </c>
      <c r="AM687" s="21">
        <v>58070.051779215966</v>
      </c>
      <c r="AN687" s="21">
        <v>57166.18290889221</v>
      </c>
      <c r="AO687" s="21">
        <v>55674.376478306011</v>
      </c>
      <c r="AP687" s="21">
        <v>53832.477599603742</v>
      </c>
      <c r="AQ687" s="21">
        <v>51826.422159013397</v>
      </c>
    </row>
    <row r="688" spans="1:43" x14ac:dyDescent="0.25">
      <c r="A688" s="17" t="s">
        <v>253</v>
      </c>
      <c r="B688" s="8" t="s">
        <v>53</v>
      </c>
      <c r="C688" s="8" t="s">
        <v>65</v>
      </c>
      <c r="E688" s="8" t="str">
        <f t="shared" si="92"/>
        <v>CoFi-tv.cofi</v>
      </c>
      <c r="F688" s="21">
        <f>Data!AQ28</f>
        <v>163793.993132748</v>
      </c>
      <c r="G688" s="19">
        <f>Data!AS28</f>
        <v>10.450556475461539</v>
      </c>
      <c r="H688" s="18">
        <f t="shared" si="93"/>
        <v>2.6800754493750665E-2</v>
      </c>
      <c r="I688" s="6">
        <f t="shared" si="93"/>
        <v>3.15</v>
      </c>
      <c r="J688" s="6">
        <f t="shared" si="96"/>
        <v>55.239409129704896</v>
      </c>
      <c r="K688" s="18">
        <f t="shared" si="96"/>
        <v>0.65</v>
      </c>
      <c r="L688" s="35">
        <f>Data!BL28</f>
        <v>1404.9358525229909</v>
      </c>
      <c r="P688" s="6">
        <f t="shared" si="95"/>
        <v>3500</v>
      </c>
      <c r="Q688" s="21">
        <v>57071.212261810644</v>
      </c>
      <c r="R688" s="21">
        <v>66851.702023158534</v>
      </c>
      <c r="S688" s="21">
        <v>75591.199909966643</v>
      </c>
      <c r="T688" s="21">
        <v>80275.37138716747</v>
      </c>
      <c r="U688" s="21">
        <v>84495.369444886237</v>
      </c>
      <c r="V688" s="21">
        <v>88248.435237893558</v>
      </c>
      <c r="W688" s="21">
        <v>91462.725064631348</v>
      </c>
      <c r="X688" s="21">
        <v>94360.167698940873</v>
      </c>
      <c r="Y688" s="21">
        <v>96955.265523406662</v>
      </c>
      <c r="Z688" s="21">
        <v>2709.311987835913</v>
      </c>
      <c r="AA688" s="21">
        <v>3039.1888856775686</v>
      </c>
      <c r="AB688" s="21">
        <v>3278.7699676865773</v>
      </c>
      <c r="AC688" s="21">
        <v>3460.5340155669305</v>
      </c>
      <c r="AD688" s="21">
        <v>3601.1981421697751</v>
      </c>
      <c r="AE688" s="21">
        <v>3708.3027086695738</v>
      </c>
      <c r="AF688" s="21">
        <v>3788.3922647076911</v>
      </c>
      <c r="AG688" s="21">
        <v>3852.487258799164</v>
      </c>
      <c r="AH688" s="21">
        <v>3904.073845930855</v>
      </c>
      <c r="AI688" s="21">
        <v>32117.314244540517</v>
      </c>
      <c r="AJ688" s="21">
        <v>33196.12550835211</v>
      </c>
      <c r="AK688" s="21">
        <v>32343.457849704078</v>
      </c>
      <c r="AL688" s="21">
        <v>33642.823032386965</v>
      </c>
      <c r="AM688" s="21">
        <v>34053.382931941858</v>
      </c>
      <c r="AN688" s="21">
        <v>33826.119450040365</v>
      </c>
      <c r="AO688" s="21">
        <v>33248.317972986173</v>
      </c>
      <c r="AP688" s="21">
        <v>32460.834658650667</v>
      </c>
      <c r="AQ688" s="21">
        <v>31563.928742102449</v>
      </c>
    </row>
    <row r="689" spans="1:43" x14ac:dyDescent="0.25">
      <c r="A689" s="17" t="s">
        <v>254</v>
      </c>
      <c r="B689" s="8" t="s">
        <v>53</v>
      </c>
      <c r="C689" s="8" t="s">
        <v>65</v>
      </c>
      <c r="E689" s="8" t="str">
        <f t="shared" si="92"/>
        <v>CoFi-tv.cofi</v>
      </c>
      <c r="F689" s="21">
        <f>Data!AQ29</f>
        <v>118736.888545109</v>
      </c>
      <c r="G689" s="19">
        <f>Data!AS29</f>
        <v>10.666379327200589</v>
      </c>
      <c r="H689" s="18">
        <f t="shared" si="93"/>
        <v>2.6800754493750665E-2</v>
      </c>
      <c r="I689" s="6">
        <f t="shared" si="93"/>
        <v>3.15</v>
      </c>
      <c r="J689" s="6">
        <f t="shared" si="96"/>
        <v>55.239409129704896</v>
      </c>
      <c r="K689" s="18">
        <f t="shared" si="96"/>
        <v>0.65</v>
      </c>
      <c r="L689" s="35">
        <f>Data!BL29</f>
        <v>2118.2218837134515</v>
      </c>
      <c r="P689" s="6">
        <f t="shared" si="95"/>
        <v>3500</v>
      </c>
      <c r="Q689" s="21">
        <v>0</v>
      </c>
      <c r="R689" s="21">
        <v>0</v>
      </c>
      <c r="S689" s="21">
        <v>0</v>
      </c>
      <c r="T689" s="21">
        <v>0</v>
      </c>
      <c r="U689" s="21">
        <v>0</v>
      </c>
      <c r="V689" s="21">
        <v>0</v>
      </c>
      <c r="W689" s="21">
        <v>0</v>
      </c>
      <c r="X689" s="21">
        <v>0</v>
      </c>
      <c r="Y689" s="21">
        <v>0</v>
      </c>
      <c r="Z689" s="21">
        <v>1477.4246083745963</v>
      </c>
      <c r="AA689" s="21">
        <v>1703.168327027241</v>
      </c>
      <c r="AB689" s="21">
        <v>1879.4738378376464</v>
      </c>
      <c r="AC689" s="21">
        <v>2022.2989191325821</v>
      </c>
      <c r="AD689" s="21">
        <v>2139.6760885283838</v>
      </c>
      <c r="AE689" s="21">
        <v>2234.0463811811169</v>
      </c>
      <c r="AF689" s="21">
        <v>2308.0508528098262</v>
      </c>
      <c r="AG689" s="21">
        <v>2369.7960517360502</v>
      </c>
      <c r="AH689" s="21">
        <v>2421.3875461471725</v>
      </c>
      <c r="AI689" s="21">
        <v>49640.129595832288</v>
      </c>
      <c r="AJ689" s="21">
        <v>57224.914217560443</v>
      </c>
      <c r="AK689" s="21">
        <v>63148.619803266338</v>
      </c>
      <c r="AL689" s="21">
        <v>67947.413261035981</v>
      </c>
      <c r="AM689" s="21">
        <v>71891.179912391395</v>
      </c>
      <c r="AN689" s="21">
        <v>75061.936329148288</v>
      </c>
      <c r="AO689" s="21">
        <v>77548.419592996026</v>
      </c>
      <c r="AP689" s="21">
        <v>79623.002390144786</v>
      </c>
      <c r="AQ689" s="21">
        <v>81356.429905900251</v>
      </c>
    </row>
    <row r="690" spans="1:43" x14ac:dyDescent="0.25">
      <c r="A690" s="17" t="s">
        <v>255</v>
      </c>
      <c r="B690" s="8" t="s">
        <v>53</v>
      </c>
      <c r="C690" s="8" t="s">
        <v>65</v>
      </c>
      <c r="E690" s="8" t="str">
        <f t="shared" si="92"/>
        <v>CoFi-tv.cofi</v>
      </c>
      <c r="F690" s="21">
        <f>Data!AQ30</f>
        <v>177768.66401188599</v>
      </c>
      <c r="G690" s="19">
        <f>Data!AS30</f>
        <v>9.5368396438620078</v>
      </c>
      <c r="H690" s="18">
        <f t="shared" si="93"/>
        <v>2.6800754493750665E-2</v>
      </c>
      <c r="I690" s="6">
        <f t="shared" si="93"/>
        <v>3.15</v>
      </c>
      <c r="J690" s="6">
        <f t="shared" si="96"/>
        <v>55.239409129704896</v>
      </c>
      <c r="K690" s="18">
        <f t="shared" si="96"/>
        <v>0.65</v>
      </c>
      <c r="L690" s="35">
        <f>Data!BL30</f>
        <v>1867.8014293073777</v>
      </c>
      <c r="P690" s="6">
        <f t="shared" si="95"/>
        <v>3500</v>
      </c>
      <c r="Q690" s="21">
        <v>21483.18844453635</v>
      </c>
      <c r="R690" s="21">
        <v>34468.606696206589</v>
      </c>
      <c r="S690" s="21">
        <v>46072.178492115403</v>
      </c>
      <c r="T690" s="21">
        <v>56687.366078996434</v>
      </c>
      <c r="U690" s="21">
        <v>66440.646906826005</v>
      </c>
      <c r="V690" s="21">
        <v>75114.484632352222</v>
      </c>
      <c r="W690" s="21">
        <v>82543.51497291369</v>
      </c>
      <c r="X690" s="21">
        <v>89240.012516141069</v>
      </c>
      <c r="Y690" s="21">
        <v>95237.886598639161</v>
      </c>
      <c r="Z690" s="21">
        <v>2185.7111198144739</v>
      </c>
      <c r="AA690" s="21">
        <v>2691.1796900793038</v>
      </c>
      <c r="AB690" s="21">
        <v>3058.410855556951</v>
      </c>
      <c r="AC690" s="21">
        <v>3337.0921156566055</v>
      </c>
      <c r="AD690" s="21">
        <v>3552.824221862822</v>
      </c>
      <c r="AE690" s="21">
        <v>3717.1262717498703</v>
      </c>
      <c r="AF690" s="21">
        <v>3840.0134940717562</v>
      </c>
      <c r="AG690" s="21">
        <v>3938.3768809863745</v>
      </c>
      <c r="AH690" s="21">
        <v>4017.5577949103144</v>
      </c>
      <c r="AI690" s="21">
        <v>44177.857396515232</v>
      </c>
      <c r="AJ690" s="21">
        <v>46377.243148672824</v>
      </c>
      <c r="AK690" s="21">
        <v>45805.679275538962</v>
      </c>
      <c r="AL690" s="21">
        <v>43562.367930015302</v>
      </c>
      <c r="AM690" s="21">
        <v>40289.904986387832</v>
      </c>
      <c r="AN690" s="21">
        <v>36551.872515092982</v>
      </c>
      <c r="AO690" s="21">
        <v>32814.502735256363</v>
      </c>
      <c r="AP690" s="21">
        <v>29072.944112699377</v>
      </c>
      <c r="AQ690" s="21">
        <v>25453.747418884508</v>
      </c>
    </row>
    <row r="691" spans="1:43" x14ac:dyDescent="0.25">
      <c r="A691" s="17" t="s">
        <v>256</v>
      </c>
      <c r="B691" s="8" t="s">
        <v>53</v>
      </c>
      <c r="C691" s="8" t="s">
        <v>65</v>
      </c>
      <c r="E691" s="8" t="str">
        <f t="shared" si="92"/>
        <v>CoFi-tv.cofi</v>
      </c>
      <c r="F691" s="21">
        <f>Data!AQ31</f>
        <v>155905.00634210001</v>
      </c>
      <c r="G691" s="19">
        <f>Data!AS31</f>
        <v>9.9784577197080004</v>
      </c>
      <c r="H691" s="18">
        <f t="shared" si="93"/>
        <v>2.6800754493750665E-2</v>
      </c>
      <c r="I691" s="6">
        <f t="shared" si="93"/>
        <v>3.15</v>
      </c>
      <c r="J691" s="6">
        <f t="shared" si="96"/>
        <v>55.239409129704896</v>
      </c>
      <c r="K691" s="18">
        <f t="shared" si="96"/>
        <v>0.65</v>
      </c>
      <c r="L691" s="35">
        <f>Data!BL31</f>
        <v>2118.2218837134515</v>
      </c>
      <c r="P691" s="6">
        <f t="shared" si="95"/>
        <v>3500</v>
      </c>
      <c r="Q691" s="21">
        <v>0</v>
      </c>
      <c r="R691" s="21">
        <v>6718.4858160466401</v>
      </c>
      <c r="S691" s="21">
        <v>14848.050992824688</v>
      </c>
      <c r="T691" s="21">
        <v>22284.8239952117</v>
      </c>
      <c r="U691" s="21">
        <v>29118.026700742925</v>
      </c>
      <c r="V691" s="21">
        <v>35194.929468656337</v>
      </c>
      <c r="W691" s="21">
        <v>40399.769325228131</v>
      </c>
      <c r="X691" s="21">
        <v>45091.360984732833</v>
      </c>
      <c r="Y691" s="21">
        <v>49293.514460768871</v>
      </c>
      <c r="Z691" s="21">
        <v>1374.8253321844206</v>
      </c>
      <c r="AA691" s="21">
        <v>1881.272602121418</v>
      </c>
      <c r="AB691" s="21">
        <v>2290.5153369561544</v>
      </c>
      <c r="AC691" s="21">
        <v>2600.7014502774059</v>
      </c>
      <c r="AD691" s="21">
        <v>2840.5659958806295</v>
      </c>
      <c r="AE691" s="21">
        <v>3023.0665117334643</v>
      </c>
      <c r="AF691" s="21">
        <v>3159.4479979430753</v>
      </c>
      <c r="AG691" s="21">
        <v>3268.5297726260419</v>
      </c>
      <c r="AH691" s="21">
        <v>3356.2794106524339</v>
      </c>
      <c r="AI691" s="21">
        <v>43213.70481493511</v>
      </c>
      <c r="AJ691" s="21">
        <v>52413.94141042127</v>
      </c>
      <c r="AK691" s="21">
        <v>57147.751912578402</v>
      </c>
      <c r="AL691" s="21">
        <v>59460.792813793872</v>
      </c>
      <c r="AM691" s="21">
        <v>60167.046522552686</v>
      </c>
      <c r="AN691" s="21">
        <v>59826.525850615872</v>
      </c>
      <c r="AO691" s="21">
        <v>58908.448209808732</v>
      </c>
      <c r="AP691" s="21">
        <v>57645.530361797835</v>
      </c>
      <c r="AQ691" s="21">
        <v>56201.535952604798</v>
      </c>
    </row>
    <row r="692" spans="1:43" x14ac:dyDescent="0.25">
      <c r="A692" s="17" t="s">
        <v>257</v>
      </c>
      <c r="B692" s="8" t="s">
        <v>53</v>
      </c>
      <c r="C692" s="8" t="s">
        <v>65</v>
      </c>
      <c r="E692" s="8" t="str">
        <f t="shared" si="92"/>
        <v>CoFi-tv.cofi</v>
      </c>
      <c r="F692" s="21">
        <f>Data!AQ32</f>
        <v>97265.618974818106</v>
      </c>
      <c r="G692" s="19">
        <f>Data!AS32</f>
        <v>11.89482405682261</v>
      </c>
      <c r="H692" s="18">
        <f t="shared" si="93"/>
        <v>2.6800754493750665E-2</v>
      </c>
      <c r="I692" s="6">
        <f t="shared" si="93"/>
        <v>3.15</v>
      </c>
      <c r="J692" s="6">
        <f t="shared" si="96"/>
        <v>55.239409129704896</v>
      </c>
      <c r="K692" s="18">
        <f t="shared" si="96"/>
        <v>0.65</v>
      </c>
      <c r="L692" s="35">
        <f>Data!BL32</f>
        <v>2118.2218837134515</v>
      </c>
      <c r="P692" s="6">
        <f t="shared" si="95"/>
        <v>3500</v>
      </c>
      <c r="Q692" s="21">
        <v>0</v>
      </c>
      <c r="R692" s="21">
        <v>0</v>
      </c>
      <c r="S692" s="21">
        <v>0</v>
      </c>
      <c r="T692" s="21">
        <v>0</v>
      </c>
      <c r="U692" s="21">
        <v>5823.6572803513454</v>
      </c>
      <c r="V692" s="21">
        <v>11756.662618351475</v>
      </c>
      <c r="W692" s="21">
        <v>16838.320949581954</v>
      </c>
      <c r="X692" s="21">
        <v>21418.839492157673</v>
      </c>
      <c r="Y692" s="21">
        <v>25521.533297209677</v>
      </c>
      <c r="Z692" s="21">
        <v>595.56161859914869</v>
      </c>
      <c r="AA692" s="21">
        <v>839.86496426391193</v>
      </c>
      <c r="AB692" s="21">
        <v>1051.429548375294</v>
      </c>
      <c r="AC692" s="21">
        <v>1222.7083087982439</v>
      </c>
      <c r="AD692" s="21">
        <v>1423.772069415669</v>
      </c>
      <c r="AE692" s="21">
        <v>1584.5154931306554</v>
      </c>
      <c r="AF692" s="21">
        <v>1704.7092093557419</v>
      </c>
      <c r="AG692" s="21">
        <v>1800.8922368600061</v>
      </c>
      <c r="AH692" s="21">
        <v>1878.301505173881</v>
      </c>
      <c r="AI692" s="21">
        <v>22314.917104935103</v>
      </c>
      <c r="AJ692" s="21">
        <v>31468.644841437846</v>
      </c>
      <c r="AK692" s="21">
        <v>39395.693881116022</v>
      </c>
      <c r="AL692" s="21">
        <v>45813.285648806253</v>
      </c>
      <c r="AM692" s="21">
        <v>47523.225247209128</v>
      </c>
      <c r="AN692" s="21">
        <v>47613.066350859306</v>
      </c>
      <c r="AO692" s="21">
        <v>47034.909807412987</v>
      </c>
      <c r="AP692" s="21">
        <v>46058.2438614969</v>
      </c>
      <c r="AQ692" s="21">
        <v>44855.974381371765</v>
      </c>
    </row>
    <row r="693" spans="1:43" x14ac:dyDescent="0.25">
      <c r="A693" s="17" t="s">
        <v>258</v>
      </c>
      <c r="B693" s="8" t="s">
        <v>53</v>
      </c>
      <c r="C693" s="8" t="s">
        <v>65</v>
      </c>
      <c r="E693" s="8" t="str">
        <f t="shared" si="92"/>
        <v>CoFi-tv.cofi</v>
      </c>
      <c r="F693" s="21">
        <f>Data!AQ33</f>
        <v>97415.805385531698</v>
      </c>
      <c r="G693" s="19">
        <f>Data!AS33</f>
        <v>11.56950821742382</v>
      </c>
      <c r="H693" s="18">
        <f t="shared" si="93"/>
        <v>2.6800754493750665E-2</v>
      </c>
      <c r="I693" s="6">
        <f t="shared" si="93"/>
        <v>3.15</v>
      </c>
      <c r="J693" s="6">
        <f t="shared" si="96"/>
        <v>55.239409129704896</v>
      </c>
      <c r="K693" s="18">
        <f t="shared" si="96"/>
        <v>0.65</v>
      </c>
      <c r="L693" s="35">
        <f>Data!BL33</f>
        <v>2136.0220676102031</v>
      </c>
      <c r="P693" s="6">
        <f t="shared" si="95"/>
        <v>3500</v>
      </c>
      <c r="Q693" s="21">
        <v>0</v>
      </c>
      <c r="R693" s="21">
        <v>6873.537791110035</v>
      </c>
      <c r="S693" s="21">
        <v>21207.733343947206</v>
      </c>
      <c r="T693" s="21">
        <v>34320.293571105933</v>
      </c>
      <c r="U693" s="21">
        <v>42551.523176218165</v>
      </c>
      <c r="V693" s="21">
        <v>49377.54832751512</v>
      </c>
      <c r="W693" s="21">
        <v>55223.979401086959</v>
      </c>
      <c r="X693" s="21">
        <v>60493.911863098539</v>
      </c>
      <c r="Y693" s="21">
        <v>65214.06089549508</v>
      </c>
      <c r="Z693" s="21">
        <v>405.0610198403441</v>
      </c>
      <c r="AA693" s="21">
        <v>697.88294273756105</v>
      </c>
      <c r="AB693" s="21">
        <v>1051.4847076451713</v>
      </c>
      <c r="AC693" s="21">
        <v>1317.3946972441729</v>
      </c>
      <c r="AD693" s="21">
        <v>1521.5533160362706</v>
      </c>
      <c r="AE693" s="21">
        <v>1675.8783259498034</v>
      </c>
      <c r="AF693" s="21">
        <v>1790.5506154112716</v>
      </c>
      <c r="AG693" s="21">
        <v>1881.8121531915206</v>
      </c>
      <c r="AH693" s="21">
        <v>1954.8985435230913</v>
      </c>
      <c r="AI693" s="21">
        <v>14762.023912442943</v>
      </c>
      <c r="AJ693" s="21">
        <v>18560.073897416674</v>
      </c>
      <c r="AK693" s="21">
        <v>17112.523697681121</v>
      </c>
      <c r="AL693" s="21">
        <v>13690.774071268694</v>
      </c>
      <c r="AM693" s="21">
        <v>12899.891142141634</v>
      </c>
      <c r="AN693" s="21">
        <v>11698.079072442866</v>
      </c>
      <c r="AO693" s="21">
        <v>10030.759283862091</v>
      </c>
      <c r="AP693" s="21">
        <v>8086.7578223929959</v>
      </c>
      <c r="AQ693" s="21">
        <v>6030.1656095937433</v>
      </c>
    </row>
    <row r="694" spans="1:43" x14ac:dyDescent="0.25">
      <c r="A694" s="17" t="s">
        <v>259</v>
      </c>
      <c r="B694" s="8" t="s">
        <v>53</v>
      </c>
      <c r="C694" s="8" t="s">
        <v>65</v>
      </c>
      <c r="E694" s="8" t="str">
        <f t="shared" si="92"/>
        <v>CoFi-tv.cofi</v>
      </c>
      <c r="F694" s="21">
        <f>Data!AQ34</f>
        <v>152166.78614067001</v>
      </c>
      <c r="G694" s="19">
        <f>Data!AS34</f>
        <v>9.8060204788667331</v>
      </c>
      <c r="H694" s="18">
        <f t="shared" si="93"/>
        <v>2.6800754493750665E-2</v>
      </c>
      <c r="I694" s="6">
        <f t="shared" si="93"/>
        <v>3.15</v>
      </c>
      <c r="J694" s="6">
        <f t="shared" si="96"/>
        <v>55.239409129704896</v>
      </c>
      <c r="K694" s="18">
        <f t="shared" si="96"/>
        <v>0.65</v>
      </c>
      <c r="L694" s="35">
        <f>Data!BL34</f>
        <v>2136.0220676102031</v>
      </c>
      <c r="P694" s="6">
        <f t="shared" si="95"/>
        <v>3500</v>
      </c>
      <c r="Q694" s="21">
        <v>21183.293618259726</v>
      </c>
      <c r="R694" s="21">
        <v>35585.990438229615</v>
      </c>
      <c r="S694" s="21">
        <v>42542.447931318515</v>
      </c>
      <c r="T694" s="21">
        <v>48906.634370307678</v>
      </c>
      <c r="U694" s="21">
        <v>54753.851490102854</v>
      </c>
      <c r="V694" s="21">
        <v>59953.959515962335</v>
      </c>
      <c r="W694" s="21">
        <v>64407.74154059017</v>
      </c>
      <c r="X694" s="21">
        <v>68422.387841130738</v>
      </c>
      <c r="Y694" s="21">
        <v>72018.182176646456</v>
      </c>
      <c r="Z694" s="21">
        <v>1023.9291446542245</v>
      </c>
      <c r="AA694" s="21">
        <v>1613.9270020350364</v>
      </c>
      <c r="AB694" s="21">
        <v>2044.0173393755467</v>
      </c>
      <c r="AC694" s="21">
        <v>2371.3826391769212</v>
      </c>
      <c r="AD694" s="21">
        <v>2625.5159450435285</v>
      </c>
      <c r="AE694" s="21">
        <v>2819.5515498474501</v>
      </c>
      <c r="AF694" s="21">
        <v>2964.9984560876715</v>
      </c>
      <c r="AG694" s="21">
        <v>3081.6435592153471</v>
      </c>
      <c r="AH694" s="21">
        <v>3175.7041378127219</v>
      </c>
      <c r="AI694" s="21">
        <v>10444.817390111915</v>
      </c>
      <c r="AJ694" s="21">
        <v>14266.543446827789</v>
      </c>
      <c r="AK694" s="21">
        <v>20595.131119268699</v>
      </c>
      <c r="AL694" s="21">
        <v>24342.91980713579</v>
      </c>
      <c r="AM694" s="21">
        <v>26345.617352664296</v>
      </c>
      <c r="AN694" s="21">
        <v>27139.068236964937</v>
      </c>
      <c r="AO694" s="21">
        <v>27177.990537052276</v>
      </c>
      <c r="AP694" s="21">
        <v>26766.390687104664</v>
      </c>
      <c r="AQ694" s="21">
        <v>26076.030225525668</v>
      </c>
    </row>
    <row r="695" spans="1:43" x14ac:dyDescent="0.25">
      <c r="A695" s="17" t="s">
        <v>260</v>
      </c>
      <c r="B695" s="8" t="s">
        <v>53</v>
      </c>
      <c r="C695" s="8" t="s">
        <v>65</v>
      </c>
      <c r="E695" s="8" t="str">
        <f t="shared" si="92"/>
        <v>CoFi-tv.cofi</v>
      </c>
      <c r="F695" s="21">
        <f>Data!AQ35</f>
        <v>145113.38760294701</v>
      </c>
      <c r="G695" s="19">
        <f>Data!AS35</f>
        <v>10.081319949993899</v>
      </c>
      <c r="H695" s="18">
        <f t="shared" si="93"/>
        <v>2.6800754493750665E-2</v>
      </c>
      <c r="I695" s="6">
        <f t="shared" si="93"/>
        <v>3.15</v>
      </c>
      <c r="J695" s="6">
        <f t="shared" ref="J695:K710" si="97">J694</f>
        <v>55.239409129704896</v>
      </c>
      <c r="K695" s="18">
        <f t="shared" si="97"/>
        <v>0.65</v>
      </c>
      <c r="L695" s="35">
        <f>Data!BL35</f>
        <v>2136.0220676102031</v>
      </c>
      <c r="P695" s="6">
        <f t="shared" si="95"/>
        <v>3500</v>
      </c>
      <c r="Q695" s="21">
        <v>13091.876376819126</v>
      </c>
      <c r="R695" s="21">
        <v>22622.42402296108</v>
      </c>
      <c r="S695" s="21">
        <v>31138.789112137903</v>
      </c>
      <c r="T695" s="21">
        <v>38929.686779924472</v>
      </c>
      <c r="U695" s="21">
        <v>46088.038053220385</v>
      </c>
      <c r="V695" s="21">
        <v>52454.134176901505</v>
      </c>
      <c r="W695" s="21">
        <v>57906.621355500225</v>
      </c>
      <c r="X695" s="21">
        <v>62821.466425593957</v>
      </c>
      <c r="Y695" s="21">
        <v>67223.565031137332</v>
      </c>
      <c r="Z695" s="21">
        <v>1004.7691710348257</v>
      </c>
      <c r="AA695" s="21">
        <v>1575.0552635749161</v>
      </c>
      <c r="AB695" s="21">
        <v>1988.5512209725521</v>
      </c>
      <c r="AC695" s="21">
        <v>2301.7647754745826</v>
      </c>
      <c r="AD695" s="21">
        <v>2543.8350726725789</v>
      </c>
      <c r="AE695" s="21">
        <v>2727.9191195052349</v>
      </c>
      <c r="AF695" s="21">
        <v>2865.4225106110912</v>
      </c>
      <c r="AG695" s="21">
        <v>2975.3582565562542</v>
      </c>
      <c r="AH695" s="21">
        <v>3063.7637103632624</v>
      </c>
      <c r="AI695" s="21">
        <v>18815.732013821369</v>
      </c>
      <c r="AJ695" s="21">
        <v>27395.279537754126</v>
      </c>
      <c r="AK695" s="21">
        <v>32009.957338924349</v>
      </c>
      <c r="AL695" s="21">
        <v>34165.518746308713</v>
      </c>
      <c r="AM695" s="21">
        <v>34694.390039808612</v>
      </c>
      <c r="AN695" s="21">
        <v>34174.095963627937</v>
      </c>
      <c r="AO695" s="21">
        <v>33088.188176863165</v>
      </c>
      <c r="AP695" s="21">
        <v>31664.48000753489</v>
      </c>
      <c r="AQ695" s="21">
        <v>30069.798947223011</v>
      </c>
    </row>
    <row r="696" spans="1:43" x14ac:dyDescent="0.25">
      <c r="A696" s="17" t="s">
        <v>261</v>
      </c>
      <c r="B696" s="8" t="s">
        <v>53</v>
      </c>
      <c r="C696" s="8" t="s">
        <v>65</v>
      </c>
      <c r="E696" s="8" t="str">
        <f t="shared" si="92"/>
        <v>CoFi-tv.cofi</v>
      </c>
      <c r="F696" s="21">
        <f>Data!AQ36</f>
        <v>142547.349343315</v>
      </c>
      <c r="G696" s="19">
        <f>Data!AS36</f>
        <v>10.00387305712248</v>
      </c>
      <c r="H696" s="18">
        <f t="shared" si="93"/>
        <v>2.6800754493750665E-2</v>
      </c>
      <c r="I696" s="6">
        <f t="shared" si="93"/>
        <v>3.15</v>
      </c>
      <c r="J696" s="6">
        <f t="shared" si="97"/>
        <v>55.239409129704896</v>
      </c>
      <c r="K696" s="18">
        <f t="shared" si="97"/>
        <v>0.65</v>
      </c>
      <c r="L696" s="35">
        <f>Data!BL36</f>
        <v>2136.0220676102031</v>
      </c>
      <c r="P696" s="6">
        <f t="shared" si="95"/>
        <v>3500</v>
      </c>
      <c r="Q696" s="21">
        <v>4784.0258631704537</v>
      </c>
      <c r="R696" s="21">
        <v>13281.848568224059</v>
      </c>
      <c r="S696" s="21">
        <v>20875.418456196156</v>
      </c>
      <c r="T696" s="21">
        <v>27822.002276850078</v>
      </c>
      <c r="U696" s="21">
        <v>34204.693908594963</v>
      </c>
      <c r="V696" s="21">
        <v>39880.96275163455</v>
      </c>
      <c r="W696" s="21">
        <v>44742.641006632402</v>
      </c>
      <c r="X696" s="21">
        <v>49124.922092109788</v>
      </c>
      <c r="Y696" s="21">
        <v>53050.024953019856</v>
      </c>
      <c r="Z696" s="21">
        <v>799.54687642738509</v>
      </c>
      <c r="AA696" s="21">
        <v>1384.4629948260545</v>
      </c>
      <c r="AB696" s="21">
        <v>1810.6207834709119</v>
      </c>
      <c r="AC696" s="21">
        <v>2134.8339956861491</v>
      </c>
      <c r="AD696" s="21">
        <v>2386.4100691645685</v>
      </c>
      <c r="AE696" s="21">
        <v>2578.415879343027</v>
      </c>
      <c r="AF696" s="21">
        <v>2722.2909207954895</v>
      </c>
      <c r="AG696" s="21">
        <v>2837.6398282309688</v>
      </c>
      <c r="AH696" s="21">
        <v>2930.6295228420609</v>
      </c>
      <c r="AI696" s="21">
        <v>20411.455320074361</v>
      </c>
      <c r="AJ696" s="21">
        <v>30345.626397224856</v>
      </c>
      <c r="AK696" s="21">
        <v>36181.226031960381</v>
      </c>
      <c r="AL696" s="21">
        <v>39451.31383940237</v>
      </c>
      <c r="AM696" s="21">
        <v>40996.337783012881</v>
      </c>
      <c r="AN696" s="21">
        <v>41370.594456427338</v>
      </c>
      <c r="AO696" s="21">
        <v>41042.735301382301</v>
      </c>
      <c r="AP696" s="21">
        <v>40295.352071781163</v>
      </c>
      <c r="AQ696" s="21">
        <v>39300.559077477454</v>
      </c>
    </row>
    <row r="697" spans="1:43" x14ac:dyDescent="0.25">
      <c r="A697" s="17" t="s">
        <v>278</v>
      </c>
      <c r="B697" s="8" t="s">
        <v>53</v>
      </c>
      <c r="C697" s="8" t="s">
        <v>65</v>
      </c>
      <c r="E697" s="8" t="str">
        <f t="shared" si="92"/>
        <v>CoFi-tv.cofi</v>
      </c>
      <c r="F697" s="21">
        <f>Data!AQ37</f>
        <v>89849.0514662145</v>
      </c>
      <c r="G697" s="19">
        <f>Data!AS37</f>
        <v>11.47574594837338</v>
      </c>
      <c r="H697" s="18">
        <f t="shared" si="93"/>
        <v>2.6800754493750665E-2</v>
      </c>
      <c r="I697" s="6">
        <f t="shared" si="93"/>
        <v>3.15</v>
      </c>
      <c r="J697" s="6">
        <f t="shared" si="97"/>
        <v>55.239409129704896</v>
      </c>
      <c r="K697" s="18">
        <f t="shared" si="97"/>
        <v>0.65</v>
      </c>
      <c r="L697" s="35">
        <f>Data!BL37</f>
        <v>1441.8148956368873</v>
      </c>
      <c r="P697" s="6">
        <f t="shared" si="95"/>
        <v>3500</v>
      </c>
      <c r="Q697" s="21">
        <v>15036.008193556108</v>
      </c>
      <c r="R697" s="21">
        <v>21280.063618558928</v>
      </c>
      <c r="S697" s="21">
        <v>26859.633496741797</v>
      </c>
      <c r="T697" s="21">
        <v>31964.026259607268</v>
      </c>
      <c r="U697" s="21">
        <v>36653.893642338568</v>
      </c>
      <c r="V697" s="21">
        <v>40824.720303037131</v>
      </c>
      <c r="W697" s="21">
        <v>44396.965906029516</v>
      </c>
      <c r="X697" s="21">
        <v>47616.981486184188</v>
      </c>
      <c r="Y697" s="21">
        <v>50501.058062259704</v>
      </c>
      <c r="Z697" s="21">
        <v>696.49423462764537</v>
      </c>
      <c r="AA697" s="21">
        <v>1032.1310481661012</v>
      </c>
      <c r="AB697" s="21">
        <v>1275.95483977247</v>
      </c>
      <c r="AC697" s="21">
        <v>1460.9647841133926</v>
      </c>
      <c r="AD697" s="21">
        <v>1604.1767635736903</v>
      </c>
      <c r="AE697" s="21">
        <v>1713.2390546100539</v>
      </c>
      <c r="AF697" s="21">
        <v>1794.805918990741</v>
      </c>
      <c r="AG697" s="21">
        <v>1860.0911087458151</v>
      </c>
      <c r="AH697" s="21">
        <v>1912.6421690199577</v>
      </c>
      <c r="AI697" s="21">
        <v>10141.283113388794</v>
      </c>
      <c r="AJ697" s="21">
        <v>16030.028518115967</v>
      </c>
      <c r="AK697" s="21">
        <v>19264.347289161135</v>
      </c>
      <c r="AL697" s="21">
        <v>20847.804951709917</v>
      </c>
      <c r="AM697" s="21">
        <v>21334.85009208625</v>
      </c>
      <c r="AN697" s="21">
        <v>21106.472536502421</v>
      </c>
      <c r="AO697" s="21">
        <v>20482.754865840339</v>
      </c>
      <c r="AP697" s="21">
        <v>19622.707478920493</v>
      </c>
      <c r="AQ697" s="21">
        <v>18638.278146469689</v>
      </c>
    </row>
    <row r="698" spans="1:43" x14ac:dyDescent="0.25">
      <c r="A698" s="17" t="s">
        <v>279</v>
      </c>
      <c r="B698" s="8" t="s">
        <v>53</v>
      </c>
      <c r="C698" s="8" t="s">
        <v>65</v>
      </c>
      <c r="E698" s="8" t="str">
        <f t="shared" si="92"/>
        <v>CoFi-tv.cofi</v>
      </c>
      <c r="F698" s="21">
        <f>Data!AQ38</f>
        <v>102630.58612210301</v>
      </c>
      <c r="G698" s="19">
        <f>Data!AS38</f>
        <v>10.756762154759192</v>
      </c>
      <c r="H698" s="18">
        <f t="shared" si="93"/>
        <v>2.6800754493750665E-2</v>
      </c>
      <c r="I698" s="6">
        <f t="shared" si="93"/>
        <v>3.15</v>
      </c>
      <c r="J698" s="6">
        <f t="shared" si="97"/>
        <v>55.239409129704896</v>
      </c>
      <c r="K698" s="18">
        <f t="shared" si="97"/>
        <v>0.65</v>
      </c>
      <c r="L698" s="35">
        <f>Data!BL38</f>
        <v>1441.8148956368873</v>
      </c>
      <c r="P698" s="6">
        <f t="shared" si="95"/>
        <v>3500</v>
      </c>
      <c r="Q698" s="21">
        <v>19893.437993623822</v>
      </c>
      <c r="R698" s="21">
        <v>26357.844882580081</v>
      </c>
      <c r="S698" s="21">
        <v>32134.295641015891</v>
      </c>
      <c r="T698" s="21">
        <v>37418.881963230175</v>
      </c>
      <c r="U698" s="21">
        <v>42274.244156409535</v>
      </c>
      <c r="V698" s="21">
        <v>46592.25881753258</v>
      </c>
      <c r="W698" s="21">
        <v>50290.555934753378</v>
      </c>
      <c r="X698" s="21">
        <v>53624.20148553804</v>
      </c>
      <c r="Y698" s="21">
        <v>56610.048219214928</v>
      </c>
      <c r="Z698" s="21">
        <v>1034.3781939816006</v>
      </c>
      <c r="AA698" s="21">
        <v>1377.4901049655541</v>
      </c>
      <c r="AB698" s="21">
        <v>1625.6170456385241</v>
      </c>
      <c r="AC698" s="21">
        <v>1813.1262043332842</v>
      </c>
      <c r="AD698" s="21">
        <v>1957.7282635852057</v>
      </c>
      <c r="AE698" s="21">
        <v>2067.4765070521662</v>
      </c>
      <c r="AF698" s="21">
        <v>2149.3131486671032</v>
      </c>
      <c r="AG698" s="21">
        <v>2214.644489838518</v>
      </c>
      <c r="AH698" s="21">
        <v>2267.1100398217782</v>
      </c>
      <c r="AI698" s="21">
        <v>15155.226670173917</v>
      </c>
      <c r="AJ698" s="21">
        <v>20316.755420813439</v>
      </c>
      <c r="AK698" s="21">
        <v>22947.788490150266</v>
      </c>
      <c r="AL698" s="21">
        <v>24016.725146979348</v>
      </c>
      <c r="AM698" s="21">
        <v>24061.030322953127</v>
      </c>
      <c r="AN698" s="21">
        <v>23461.703280241694</v>
      </c>
      <c r="AO698" s="21">
        <v>22536.342624618752</v>
      </c>
      <c r="AP698" s="21">
        <v>21416.371223265931</v>
      </c>
      <c r="AQ698" s="21">
        <v>20208.256733428025</v>
      </c>
    </row>
    <row r="699" spans="1:43" x14ac:dyDescent="0.25">
      <c r="A699" s="17" t="s">
        <v>280</v>
      </c>
      <c r="B699" s="8" t="s">
        <v>53</v>
      </c>
      <c r="C699" s="8" t="s">
        <v>65</v>
      </c>
      <c r="E699" s="8" t="str">
        <f t="shared" si="92"/>
        <v>CoFi-tv.cofi</v>
      </c>
      <c r="F699" s="21">
        <f>Data!AQ39</f>
        <v>100258.467636616</v>
      </c>
      <c r="G699" s="19">
        <f>Data!AS39</f>
        <v>10.65669779621145</v>
      </c>
      <c r="H699" s="18">
        <f t="shared" si="93"/>
        <v>2.6800754493750665E-2</v>
      </c>
      <c r="I699" s="6">
        <f t="shared" si="93"/>
        <v>3.15</v>
      </c>
      <c r="J699" s="6">
        <f t="shared" si="97"/>
        <v>55.239409129704896</v>
      </c>
      <c r="K699" s="18">
        <f t="shared" si="97"/>
        <v>0.65</v>
      </c>
      <c r="L699" s="35">
        <f>Data!BL39</f>
        <v>1441.8148956368873</v>
      </c>
      <c r="P699" s="6">
        <f t="shared" si="95"/>
        <v>3500</v>
      </c>
      <c r="Q699" s="21">
        <v>6994.201763858985</v>
      </c>
      <c r="R699" s="21">
        <v>12952.087879471084</v>
      </c>
      <c r="S699" s="21">
        <v>18275.977996442496</v>
      </c>
      <c r="T699" s="21">
        <v>23146.330049884018</v>
      </c>
      <c r="U699" s="21">
        <v>27621.274049936528</v>
      </c>
      <c r="V699" s="21">
        <v>31600.948268085267</v>
      </c>
      <c r="W699" s="21">
        <v>35009.49635447521</v>
      </c>
      <c r="X699" s="21">
        <v>38081.942773819967</v>
      </c>
      <c r="Y699" s="21">
        <v>40833.854307184367</v>
      </c>
      <c r="Z699" s="21">
        <v>875.77498544383263</v>
      </c>
      <c r="AA699" s="21">
        <v>1233.1506290769191</v>
      </c>
      <c r="AB699" s="21">
        <v>1492.3956120740777</v>
      </c>
      <c r="AC699" s="21">
        <v>1688.8543571108924</v>
      </c>
      <c r="AD699" s="21">
        <v>1840.7482009752819</v>
      </c>
      <c r="AE699" s="21">
        <v>1956.2985060201192</v>
      </c>
      <c r="AF699" s="21">
        <v>2042.6368091597892</v>
      </c>
      <c r="AG699" s="21">
        <v>2111.6844626153297</v>
      </c>
      <c r="AH699" s="21">
        <v>2167.2231666823545</v>
      </c>
      <c r="AI699" s="21">
        <v>22404.336711813692</v>
      </c>
      <c r="AJ699" s="21">
        <v>28443.049933063336</v>
      </c>
      <c r="AK699" s="21">
        <v>31821.650448893706</v>
      </c>
      <c r="AL699" s="21">
        <v>33546.143042585099</v>
      </c>
      <c r="AM699" s="21">
        <v>34170.062434710926</v>
      </c>
      <c r="AN699" s="21">
        <v>34069.24996209926</v>
      </c>
      <c r="AO699" s="21">
        <v>33558.957670820353</v>
      </c>
      <c r="AP699" s="21">
        <v>32804.34417717727</v>
      </c>
      <c r="AQ699" s="21">
        <v>31916.789077304704</v>
      </c>
    </row>
    <row r="700" spans="1:43" x14ac:dyDescent="0.25">
      <c r="A700" s="17" t="s">
        <v>281</v>
      </c>
      <c r="B700" s="8" t="s">
        <v>53</v>
      </c>
      <c r="C700" s="8" t="s">
        <v>65</v>
      </c>
      <c r="E700" s="8" t="str">
        <f t="shared" si="92"/>
        <v>CoFi-tv.cofi</v>
      </c>
      <c r="F700" s="21">
        <f>Data!AQ40</f>
        <v>136054.96228445024</v>
      </c>
      <c r="G700" s="19">
        <f>Data!AS40</f>
        <v>9.6760323677399889</v>
      </c>
      <c r="H700" s="18">
        <f t="shared" si="93"/>
        <v>2.6800754493750665E-2</v>
      </c>
      <c r="I700" s="6">
        <f t="shared" si="93"/>
        <v>3.15</v>
      </c>
      <c r="J700" s="6">
        <f t="shared" si="97"/>
        <v>55.239409129704896</v>
      </c>
      <c r="K700" s="18">
        <f t="shared" si="97"/>
        <v>0.65</v>
      </c>
      <c r="L700" s="35">
        <f>Data!BL40</f>
        <v>1441.8148956368873</v>
      </c>
      <c r="P700" s="6">
        <f t="shared" si="95"/>
        <v>3500</v>
      </c>
      <c r="Q700" s="21">
        <v>27483.545908279593</v>
      </c>
      <c r="R700" s="21">
        <v>33356.486200473388</v>
      </c>
      <c r="S700" s="21">
        <v>38604.369793487473</v>
      </c>
      <c r="T700" s="21">
        <v>43405.56995517332</v>
      </c>
      <c r="U700" s="21">
        <v>47816.665482799093</v>
      </c>
      <c r="V700" s="21">
        <v>51739.600384148114</v>
      </c>
      <c r="W700" s="21">
        <v>55099.491764686383</v>
      </c>
      <c r="X700" s="21">
        <v>58128.114362305983</v>
      </c>
      <c r="Y700" s="21">
        <v>60840.750312583106</v>
      </c>
      <c r="Z700" s="21">
        <v>1648.1009076533128</v>
      </c>
      <c r="AA700" s="21">
        <v>2037.2630893356636</v>
      </c>
      <c r="AB700" s="21">
        <v>2320.4214739567819</v>
      </c>
      <c r="AC700" s="21">
        <v>2535.594110267109</v>
      </c>
      <c r="AD700" s="21">
        <v>2702.3706001169044</v>
      </c>
      <c r="AE700" s="21">
        <v>2829.5310873965577</v>
      </c>
      <c r="AF700" s="21">
        <v>2924.7325689798763</v>
      </c>
      <c r="AG700" s="21">
        <v>3001.0010402826201</v>
      </c>
      <c r="AH700" s="21">
        <v>3062.4435250103211</v>
      </c>
      <c r="AI700" s="21">
        <v>22749.748934149</v>
      </c>
      <c r="AJ700" s="21">
        <v>28738.278120670228</v>
      </c>
      <c r="AK700" s="21">
        <v>32120.921066247516</v>
      </c>
      <c r="AL700" s="21">
        <v>33878.075694372274</v>
      </c>
      <c r="AM700" s="21">
        <v>34550.244515735227</v>
      </c>
      <c r="AN700" s="21">
        <v>34503.097935455095</v>
      </c>
      <c r="AO700" s="21">
        <v>34044.900299276349</v>
      </c>
      <c r="AP700" s="21">
        <v>33340.90272209145</v>
      </c>
      <c r="AQ700" s="21">
        <v>32501.003105400079</v>
      </c>
    </row>
    <row r="701" spans="1:43" x14ac:dyDescent="0.25">
      <c r="A701" s="17" t="s">
        <v>282</v>
      </c>
      <c r="B701" s="8" t="s">
        <v>53</v>
      </c>
      <c r="C701" s="8" t="s">
        <v>65</v>
      </c>
      <c r="E701" s="8" t="str">
        <f t="shared" si="92"/>
        <v>CoFi-tv.cofi</v>
      </c>
      <c r="F701" s="21">
        <f>Data!AQ41</f>
        <v>120012.959289386</v>
      </c>
      <c r="G701" s="19">
        <f>Data!AS41</f>
        <v>10.333963539505701</v>
      </c>
      <c r="H701" s="18">
        <f t="shared" si="93"/>
        <v>2.6800754493750665E-2</v>
      </c>
      <c r="I701" s="6">
        <f t="shared" si="93"/>
        <v>3.15</v>
      </c>
      <c r="J701" s="6">
        <f t="shared" si="97"/>
        <v>55.239409129704896</v>
      </c>
      <c r="K701" s="18">
        <f t="shared" si="97"/>
        <v>0.65</v>
      </c>
      <c r="L701" s="35">
        <f>Data!BL41</f>
        <v>1441.8148956368873</v>
      </c>
      <c r="P701" s="6">
        <f t="shared" si="95"/>
        <v>3500</v>
      </c>
      <c r="Q701" s="21">
        <v>14802.517637082618</v>
      </c>
      <c r="R701" s="21">
        <v>21174.248525817064</v>
      </c>
      <c r="S701" s="21">
        <v>26867.909412745641</v>
      </c>
      <c r="T701" s="21">
        <v>32076.6667899151</v>
      </c>
      <c r="U701" s="21">
        <v>36862.431550267429</v>
      </c>
      <c r="V701" s="21">
        <v>41118.541237422614</v>
      </c>
      <c r="W701" s="21">
        <v>44763.831952576817</v>
      </c>
      <c r="X701" s="21">
        <v>48049.689340494529</v>
      </c>
      <c r="Y701" s="21">
        <v>50992.739178202253</v>
      </c>
      <c r="Z701" s="21">
        <v>1409.7846077472129</v>
      </c>
      <c r="AA701" s="21">
        <v>1767.7132661484211</v>
      </c>
      <c r="AB701" s="21">
        <v>2027.1106541313043</v>
      </c>
      <c r="AC701" s="21">
        <v>2223.5190806943374</v>
      </c>
      <c r="AD701" s="21">
        <v>2375.2515136700481</v>
      </c>
      <c r="AE701" s="21">
        <v>2490.5968769068986</v>
      </c>
      <c r="AF701" s="21">
        <v>2576.7278747904325</v>
      </c>
      <c r="AG701" s="21">
        <v>2645.5722576496405</v>
      </c>
      <c r="AH701" s="21">
        <v>2700.9201328520853</v>
      </c>
      <c r="AI701" s="21">
        <v>31088.769978217926</v>
      </c>
      <c r="AJ701" s="21">
        <v>36368.327462319641</v>
      </c>
      <c r="AK701" s="21">
        <v>39118.566496814172</v>
      </c>
      <c r="AL701" s="21">
        <v>40303.293304350016</v>
      </c>
      <c r="AM701" s="21">
        <v>40456.720448911874</v>
      </c>
      <c r="AN701" s="21">
        <v>39955.33131289974</v>
      </c>
      <c r="AO701" s="21">
        <v>39113.775561757036</v>
      </c>
      <c r="AP701" s="21">
        <v>38068.93950229483</v>
      </c>
      <c r="AQ701" s="21">
        <v>36927.572876230312</v>
      </c>
    </row>
    <row r="702" spans="1:43" x14ac:dyDescent="0.25">
      <c r="A702" s="17" t="s">
        <v>283</v>
      </c>
      <c r="B702" s="8" t="s">
        <v>53</v>
      </c>
      <c r="C702" s="8" t="s">
        <v>65</v>
      </c>
      <c r="E702" s="8" t="str">
        <f t="shared" si="92"/>
        <v>CoFi-tv.cofi</v>
      </c>
      <c r="F702" s="21">
        <f>Data!AQ42</f>
        <v>116866.54268758249</v>
      </c>
      <c r="G702" s="19">
        <f>Data!AS42</f>
        <v>10.405048437786814</v>
      </c>
      <c r="H702" s="18">
        <f t="shared" si="93"/>
        <v>2.6800754493750665E-2</v>
      </c>
      <c r="I702" s="6">
        <f t="shared" si="93"/>
        <v>3.15</v>
      </c>
      <c r="J702" s="6">
        <f t="shared" si="97"/>
        <v>55.239409129704896</v>
      </c>
      <c r="K702" s="18">
        <f t="shared" si="97"/>
        <v>0.65</v>
      </c>
      <c r="L702" s="35">
        <f>Data!BL42</f>
        <v>1281.6132405661219</v>
      </c>
      <c r="P702" s="6">
        <f t="shared" si="95"/>
        <v>3500</v>
      </c>
      <c r="Q702" s="21">
        <v>23592.131219936771</v>
      </c>
      <c r="R702" s="21">
        <v>29157.263910405687</v>
      </c>
      <c r="S702" s="21">
        <v>34130.111755266742</v>
      </c>
      <c r="T702" s="21">
        <v>38679.641150429954</v>
      </c>
      <c r="U702" s="21">
        <v>42859.551530475794</v>
      </c>
      <c r="V702" s="21">
        <v>46576.880664676137</v>
      </c>
      <c r="W702" s="21">
        <v>49760.683224126522</v>
      </c>
      <c r="X702" s="21">
        <v>52630.574319094194</v>
      </c>
      <c r="Y702" s="21">
        <v>55201.042594544801</v>
      </c>
      <c r="Z702" s="21">
        <v>1589.3942375301071</v>
      </c>
      <c r="AA702" s="21">
        <v>1896.6783049572584</v>
      </c>
      <c r="AB702" s="21">
        <v>2119.0904284022981</v>
      </c>
      <c r="AC702" s="21">
        <v>2287.3045335932588</v>
      </c>
      <c r="AD702" s="21">
        <v>2417.1183282144652</v>
      </c>
      <c r="AE702" s="21">
        <v>2515.7081239112308</v>
      </c>
      <c r="AF702" s="21">
        <v>2589.266205763251</v>
      </c>
      <c r="AG702" s="21">
        <v>2648.018560580972</v>
      </c>
      <c r="AH702" s="21">
        <v>2695.2220433894099</v>
      </c>
      <c r="AI702" s="21">
        <v>28501.69946901924</v>
      </c>
      <c r="AJ702" s="21">
        <v>33008.079436630251</v>
      </c>
      <c r="AK702" s="21">
        <v>35324.989682198662</v>
      </c>
      <c r="AL702" s="21">
        <v>36288.829411192834</v>
      </c>
      <c r="AM702" s="21">
        <v>36363.683317065668</v>
      </c>
      <c r="AN702" s="21">
        <v>35877.723721908827</v>
      </c>
      <c r="AO702" s="21">
        <v>35104.85368714045</v>
      </c>
      <c r="AP702" s="21">
        <v>34160.624049966929</v>
      </c>
      <c r="AQ702" s="21">
        <v>33137.292528436526</v>
      </c>
    </row>
    <row r="703" spans="1:43" x14ac:dyDescent="0.25">
      <c r="A703" s="17" t="s">
        <v>284</v>
      </c>
      <c r="B703" s="8" t="s">
        <v>53</v>
      </c>
      <c r="C703" s="8" t="s">
        <v>65</v>
      </c>
      <c r="E703" s="8" t="str">
        <f t="shared" si="92"/>
        <v>CoFi-tv.cofi</v>
      </c>
      <c r="F703" s="21">
        <f>Data!AQ43</f>
        <v>108937.3696959301</v>
      </c>
      <c r="G703" s="19">
        <f>Data!AS43</f>
        <v>10.611727060115518</v>
      </c>
      <c r="H703" s="18">
        <f t="shared" si="93"/>
        <v>2.6800754493750665E-2</v>
      </c>
      <c r="I703" s="6">
        <f t="shared" si="93"/>
        <v>3.15</v>
      </c>
      <c r="J703" s="6">
        <f t="shared" si="97"/>
        <v>55.239409129704896</v>
      </c>
      <c r="K703" s="18">
        <f t="shared" si="97"/>
        <v>0.65</v>
      </c>
      <c r="L703" s="35">
        <f>Data!BL43</f>
        <v>1281.6132405661219</v>
      </c>
      <c r="P703" s="6">
        <f t="shared" si="95"/>
        <v>3500</v>
      </c>
      <c r="Q703" s="21">
        <v>10698.048020202308</v>
      </c>
      <c r="R703" s="21">
        <v>15971.934851505002</v>
      </c>
      <c r="S703" s="21">
        <v>20684.590141838664</v>
      </c>
      <c r="T703" s="21">
        <v>24995.861101738734</v>
      </c>
      <c r="U703" s="21">
        <v>28957.045953303252</v>
      </c>
      <c r="V703" s="21">
        <v>32479.831267208305</v>
      </c>
      <c r="W703" s="21">
        <v>35497.04577628924</v>
      </c>
      <c r="X703" s="21">
        <v>38216.753945756878</v>
      </c>
      <c r="Y703" s="21">
        <v>40652.721677097674</v>
      </c>
      <c r="Z703" s="21">
        <v>1335.4810844279684</v>
      </c>
      <c r="AA703" s="21">
        <v>1646.8844770957924</v>
      </c>
      <c r="AB703" s="21">
        <v>1872.9756569424806</v>
      </c>
      <c r="AC703" s="21">
        <v>2044.4480841674895</v>
      </c>
      <c r="AD703" s="21">
        <v>2177.1159199651979</v>
      </c>
      <c r="AE703" s="21">
        <v>2278.1063706599666</v>
      </c>
      <c r="AF703" s="21">
        <v>2353.6081937153162</v>
      </c>
      <c r="AG703" s="21">
        <v>2414.0198367530998</v>
      </c>
      <c r="AH703" s="21">
        <v>2462.6337719221237</v>
      </c>
      <c r="AI703" s="21">
        <v>33942.99837977226</v>
      </c>
      <c r="AJ703" s="21">
        <v>39078.374145512083</v>
      </c>
      <c r="AK703" s="21">
        <v>41923.255212560936</v>
      </c>
      <c r="AL703" s="21">
        <v>43343.782830209922</v>
      </c>
      <c r="AM703" s="21">
        <v>43817.27779754113</v>
      </c>
      <c r="AN703" s="21">
        <v>43670.294243756543</v>
      </c>
      <c r="AO703" s="21">
        <v>43176.874661909787</v>
      </c>
      <c r="AP703" s="21">
        <v>42476.542874027931</v>
      </c>
      <c r="AQ703" s="21">
        <v>41665.59024838241</v>
      </c>
    </row>
    <row r="704" spans="1:43" x14ac:dyDescent="0.25">
      <c r="A704" s="17" t="s">
        <v>285</v>
      </c>
      <c r="B704" s="8" t="s">
        <v>53</v>
      </c>
      <c r="C704" s="8" t="s">
        <v>65</v>
      </c>
      <c r="E704" s="8" t="str">
        <f t="shared" si="92"/>
        <v>CoFi-tv.cofi</v>
      </c>
      <c r="F704" s="21">
        <f>Data!AQ44</f>
        <v>139745.15273096098</v>
      </c>
      <c r="G704" s="19">
        <f>Data!AS44</f>
        <v>9.8411995603199642</v>
      </c>
      <c r="H704" s="18">
        <f t="shared" si="93"/>
        <v>2.6800754493750665E-2</v>
      </c>
      <c r="I704" s="6">
        <f t="shared" si="93"/>
        <v>3.15</v>
      </c>
      <c r="J704" s="6">
        <f t="shared" si="97"/>
        <v>55.239409129704896</v>
      </c>
      <c r="K704" s="18">
        <f t="shared" si="97"/>
        <v>0.65</v>
      </c>
      <c r="L704" s="35">
        <f>Data!BL44</f>
        <v>1281.6132405661219</v>
      </c>
      <c r="P704" s="6">
        <f t="shared" si="95"/>
        <v>3500</v>
      </c>
      <c r="Q704" s="21">
        <v>27763.569383691658</v>
      </c>
      <c r="R704" s="21">
        <v>33034.552810097382</v>
      </c>
      <c r="S704" s="21">
        <v>37744.530725221441</v>
      </c>
      <c r="T704" s="21">
        <v>42053.667171932131</v>
      </c>
      <c r="U704" s="21">
        <v>46012.633143977073</v>
      </c>
      <c r="V704" s="21">
        <v>49533.480513209011</v>
      </c>
      <c r="W704" s="21">
        <v>52548.98537523624</v>
      </c>
      <c r="X704" s="21">
        <v>55267.181547521541</v>
      </c>
      <c r="Y704" s="21">
        <v>57701.775366403293</v>
      </c>
      <c r="Z704" s="21">
        <v>2044.7988695962629</v>
      </c>
      <c r="AA704" s="21">
        <v>2376.1307701715459</v>
      </c>
      <c r="AB704" s="21">
        <v>2617.1825074845347</v>
      </c>
      <c r="AC704" s="21">
        <v>2800.3426423495953</v>
      </c>
      <c r="AD704" s="21">
        <v>2942.2906761177892</v>
      </c>
      <c r="AE704" s="21">
        <v>3050.5114431891943</v>
      </c>
      <c r="AF704" s="21">
        <v>3131.5268537586153</v>
      </c>
      <c r="AG704" s="21">
        <v>3196.4264114807893</v>
      </c>
      <c r="AH704" s="21">
        <v>3248.7068128680617</v>
      </c>
      <c r="AI704" s="21">
        <v>35624.742886010878</v>
      </c>
      <c r="AJ704" s="21">
        <v>40624.975025528729</v>
      </c>
      <c r="AK704" s="21">
        <v>43387.547601870363</v>
      </c>
      <c r="AL704" s="21">
        <v>44756.334787071522</v>
      </c>
      <c r="AM704" s="21">
        <v>45197.726436676268</v>
      </c>
      <c r="AN704" s="21">
        <v>45031.698888204221</v>
      </c>
      <c r="AO704" s="21">
        <v>44527.653818233011</v>
      </c>
      <c r="AP704" s="21">
        <v>43821.329567547029</v>
      </c>
      <c r="AQ704" s="21">
        <v>43007.416617574461</v>
      </c>
    </row>
    <row r="705" spans="1:43" x14ac:dyDescent="0.25">
      <c r="A705" s="17" t="s">
        <v>286</v>
      </c>
      <c r="B705" s="8" t="s">
        <v>53</v>
      </c>
      <c r="C705" s="8" t="s">
        <v>65</v>
      </c>
      <c r="E705" s="8" t="str">
        <f t="shared" si="92"/>
        <v>CoFi-tv.cofi</v>
      </c>
      <c r="F705" s="21">
        <f>Data!AQ45</f>
        <v>127193.24193917849</v>
      </c>
      <c r="G705" s="19">
        <f>Data!AS45</f>
        <v>9.9262954008951514</v>
      </c>
      <c r="H705" s="18">
        <f t="shared" si="93"/>
        <v>2.6800754493750665E-2</v>
      </c>
      <c r="I705" s="6">
        <f t="shared" si="93"/>
        <v>3.15</v>
      </c>
      <c r="J705" s="6">
        <f t="shared" si="97"/>
        <v>55.239409129704896</v>
      </c>
      <c r="K705" s="18">
        <f t="shared" si="97"/>
        <v>0.65</v>
      </c>
      <c r="L705" s="35">
        <f>Data!BL45</f>
        <v>1679.6010050259222</v>
      </c>
      <c r="P705" s="6">
        <f t="shared" si="95"/>
        <v>3500</v>
      </c>
      <c r="Q705" s="21">
        <v>0</v>
      </c>
      <c r="R705" s="21">
        <v>0</v>
      </c>
      <c r="S705" s="21">
        <v>3500</v>
      </c>
      <c r="T705" s="21">
        <v>8182.372710582441</v>
      </c>
      <c r="U705" s="21">
        <v>13532.915058193948</v>
      </c>
      <c r="V705" s="21">
        <v>18291.239350955711</v>
      </c>
      <c r="W705" s="21">
        <v>22366.749728165541</v>
      </c>
      <c r="X705" s="21">
        <v>26040.359076030702</v>
      </c>
      <c r="Y705" s="21">
        <v>29330.73928719715</v>
      </c>
      <c r="Z705" s="21">
        <v>1368.4643780944084</v>
      </c>
      <c r="AA705" s="21">
        <v>1636.5689050286139</v>
      </c>
      <c r="AB705" s="21">
        <v>1904.0441045294392</v>
      </c>
      <c r="AC705" s="21">
        <v>2133.7392200236263</v>
      </c>
      <c r="AD705" s="21">
        <v>2326.0450684485377</v>
      </c>
      <c r="AE705" s="21">
        <v>2472.5609581596646</v>
      </c>
      <c r="AF705" s="21">
        <v>2582.1823378026606</v>
      </c>
      <c r="AG705" s="21">
        <v>2669.9525460517143</v>
      </c>
      <c r="AH705" s="21">
        <v>2740.6248113249567</v>
      </c>
      <c r="AI705" s="21">
        <v>42788.912237087214</v>
      </c>
      <c r="AJ705" s="21">
        <v>51171.95914498566</v>
      </c>
      <c r="AK705" s="21">
        <v>56035.328349360112</v>
      </c>
      <c r="AL705" s="21">
        <v>58535.023579672466</v>
      </c>
      <c r="AM705" s="21">
        <v>59197.467907235085</v>
      </c>
      <c r="AN705" s="21">
        <v>59020.377621395819</v>
      </c>
      <c r="AO705" s="21">
        <v>58372.489963444663</v>
      </c>
      <c r="AP705" s="21">
        <v>57443.264611185805</v>
      </c>
      <c r="AQ705" s="21">
        <v>56362.652812540124</v>
      </c>
    </row>
    <row r="706" spans="1:43" x14ac:dyDescent="0.25">
      <c r="A706" s="17" t="s">
        <v>287</v>
      </c>
      <c r="B706" s="8" t="s">
        <v>53</v>
      </c>
      <c r="C706" s="8" t="s">
        <v>65</v>
      </c>
      <c r="E706" s="8" t="str">
        <f t="shared" si="92"/>
        <v>CoFi-tv.cofi</v>
      </c>
      <c r="F706" s="21">
        <f>Data!AQ46</f>
        <v>98961.417574702558</v>
      </c>
      <c r="G706" s="19">
        <f>Data!AS46</f>
        <v>10.858416640618575</v>
      </c>
      <c r="H706" s="18">
        <f t="shared" si="93"/>
        <v>2.6800754493750665E-2</v>
      </c>
      <c r="I706" s="6">
        <f t="shared" si="93"/>
        <v>3.15</v>
      </c>
      <c r="J706" s="6">
        <f t="shared" si="97"/>
        <v>55.239409129704896</v>
      </c>
      <c r="K706" s="18">
        <f t="shared" si="97"/>
        <v>0.65</v>
      </c>
      <c r="L706" s="35">
        <f>Data!BL46</f>
        <v>1785.0855563801672</v>
      </c>
      <c r="P706" s="6">
        <f t="shared" si="95"/>
        <v>3500</v>
      </c>
      <c r="Q706" s="21">
        <v>0</v>
      </c>
      <c r="R706" s="21">
        <v>0</v>
      </c>
      <c r="S706" s="21">
        <v>6303.0887644229242</v>
      </c>
      <c r="T706" s="21">
        <v>13588.480293347278</v>
      </c>
      <c r="U706" s="21">
        <v>19558.67998882314</v>
      </c>
      <c r="V706" s="21">
        <v>24868.084870142604</v>
      </c>
      <c r="W706" s="21">
        <v>29415.583409743005</v>
      </c>
      <c r="X706" s="21">
        <v>33514.644028642273</v>
      </c>
      <c r="Y706" s="21">
        <v>37186.08750762674</v>
      </c>
      <c r="Z706" s="21">
        <v>752.33452488866283</v>
      </c>
      <c r="AA706" s="21">
        <v>918.57281969113899</v>
      </c>
      <c r="AB706" s="21">
        <v>1189.989194023042</v>
      </c>
      <c r="AC706" s="21">
        <v>1432.7464726575643</v>
      </c>
      <c r="AD706" s="21">
        <v>1620.1028201817019</v>
      </c>
      <c r="AE706" s="21">
        <v>1762.3977345700082</v>
      </c>
      <c r="AF706" s="21">
        <v>1868.5683837437878</v>
      </c>
      <c r="AG706" s="21">
        <v>1953.3703046370042</v>
      </c>
      <c r="AH706" s="21">
        <v>2021.5046221880878</v>
      </c>
      <c r="AI706" s="21">
        <v>25732.859431743214</v>
      </c>
      <c r="AJ706" s="21">
        <v>31418.876131505695</v>
      </c>
      <c r="AK706" s="21">
        <v>34399.316405165744</v>
      </c>
      <c r="AL706" s="21">
        <v>35417.197849203963</v>
      </c>
      <c r="AM706" s="21">
        <v>35855.336991025193</v>
      </c>
      <c r="AN706" s="21">
        <v>35412.989128454283</v>
      </c>
      <c r="AO706" s="21">
        <v>34496.952791615491</v>
      </c>
      <c r="AP706" s="21">
        <v>33298.458128013677</v>
      </c>
      <c r="AQ706" s="21">
        <v>31957.48169263493</v>
      </c>
    </row>
    <row r="707" spans="1:43" x14ac:dyDescent="0.25">
      <c r="A707" s="17" t="s">
        <v>288</v>
      </c>
      <c r="B707" s="8" t="s">
        <v>53</v>
      </c>
      <c r="C707" s="8" t="s">
        <v>65</v>
      </c>
      <c r="E707" s="8" t="str">
        <f t="shared" si="92"/>
        <v>CoFi-tv.cofi</v>
      </c>
      <c r="F707" s="21">
        <f>Data!AQ47</f>
        <v>140247.726458766</v>
      </c>
      <c r="G707" s="19">
        <f>Data!AS47</f>
        <v>9.6134169138285639</v>
      </c>
      <c r="H707" s="18">
        <f t="shared" si="93"/>
        <v>2.6800754493750665E-2</v>
      </c>
      <c r="I707" s="6">
        <f t="shared" si="93"/>
        <v>3.15</v>
      </c>
      <c r="J707" s="6">
        <f t="shared" si="97"/>
        <v>55.239409129704896</v>
      </c>
      <c r="K707" s="18">
        <f t="shared" si="97"/>
        <v>0.65</v>
      </c>
      <c r="L707" s="35">
        <f>Data!BL47</f>
        <v>1690.7075426683041</v>
      </c>
      <c r="P707" s="6">
        <f t="shared" si="95"/>
        <v>3500</v>
      </c>
      <c r="Q707" s="21">
        <v>23024.563307770626</v>
      </c>
      <c r="R707" s="21">
        <v>37856.141808063177</v>
      </c>
      <c r="S707" s="21">
        <v>45740.509795377067</v>
      </c>
      <c r="T707" s="21">
        <v>51388.321125842449</v>
      </c>
      <c r="U707" s="21">
        <v>56577.234443903821</v>
      </c>
      <c r="V707" s="21">
        <v>61191.909422887795</v>
      </c>
      <c r="W707" s="21">
        <v>65144.257170035635</v>
      </c>
      <c r="X707" s="21">
        <v>68706.923407484603</v>
      </c>
      <c r="Y707" s="21">
        <v>71897.884002879655</v>
      </c>
      <c r="Z707" s="21">
        <v>1393.8997350571865</v>
      </c>
      <c r="AA707" s="21">
        <v>1857.7296122153382</v>
      </c>
      <c r="AB707" s="21">
        <v>2194.6660539598806</v>
      </c>
      <c r="AC707" s="21">
        <v>2450.3225074946999</v>
      </c>
      <c r="AD707" s="21">
        <v>2648.2119969094874</v>
      </c>
      <c r="AE707" s="21">
        <v>2798.9096792219066</v>
      </c>
      <c r="AF707" s="21">
        <v>2911.6122602744886</v>
      </c>
      <c r="AG707" s="21">
        <v>3001.8163641155134</v>
      </c>
      <c r="AH707" s="21">
        <v>3074.4243112255972</v>
      </c>
      <c r="AI707" s="21">
        <v>19185.875453146091</v>
      </c>
      <c r="AJ707" s="21">
        <v>18400.11540941881</v>
      </c>
      <c r="AK707" s="21">
        <v>20718.945459154354</v>
      </c>
      <c r="AL707" s="21">
        <v>22812.990163493298</v>
      </c>
      <c r="AM707" s="21">
        <v>23616.618463950326</v>
      </c>
      <c r="AN707" s="21">
        <v>23565.410376219806</v>
      </c>
      <c r="AO707" s="21">
        <v>23025.951860679517</v>
      </c>
      <c r="AP707" s="21">
        <v>22194.870044551019</v>
      </c>
      <c r="AQ707" s="21">
        <v>21202.642419659285</v>
      </c>
    </row>
    <row r="708" spans="1:43" x14ac:dyDescent="0.25">
      <c r="A708" s="17" t="s">
        <v>289</v>
      </c>
      <c r="B708" s="8" t="s">
        <v>53</v>
      </c>
      <c r="C708" s="8" t="s">
        <v>65</v>
      </c>
      <c r="E708" s="8" t="str">
        <f t="shared" si="92"/>
        <v>CoFi-tv.cofi</v>
      </c>
      <c r="F708" s="21">
        <f>Data!AQ48</f>
        <v>128882.724156953</v>
      </c>
      <c r="G708" s="19">
        <f>Data!AS48</f>
        <v>10.018080499707807</v>
      </c>
      <c r="H708" s="18">
        <f t="shared" si="93"/>
        <v>2.6800754493750665E-2</v>
      </c>
      <c r="I708" s="6">
        <f t="shared" si="93"/>
        <v>3.15</v>
      </c>
      <c r="J708" s="6">
        <f t="shared" si="97"/>
        <v>55.239409129704896</v>
      </c>
      <c r="K708" s="18">
        <f t="shared" si="97"/>
        <v>0.65</v>
      </c>
      <c r="L708" s="35">
        <f>Data!BL48</f>
        <v>1640.0237687431245</v>
      </c>
      <c r="P708" s="6">
        <f t="shared" si="95"/>
        <v>3500</v>
      </c>
      <c r="Q708" s="21">
        <v>14388.777016578995</v>
      </c>
      <c r="R708" s="21">
        <v>21387.126366608354</v>
      </c>
      <c r="S708" s="21">
        <v>27640.731005123034</v>
      </c>
      <c r="T708" s="21">
        <v>33361.709764717976</v>
      </c>
      <c r="U708" s="21">
        <v>38618.127668125628</v>
      </c>
      <c r="V708" s="21">
        <v>43292.79801770144</v>
      </c>
      <c r="W708" s="21">
        <v>47296.584784744715</v>
      </c>
      <c r="X708" s="21">
        <v>50905.586576423106</v>
      </c>
      <c r="Y708" s="21">
        <v>54138.069900250433</v>
      </c>
      <c r="Z708" s="21">
        <v>1273.6452416989741</v>
      </c>
      <c r="AA708" s="21">
        <v>1702.7851730152252</v>
      </c>
      <c r="AB708" s="21">
        <v>2014.2743901535512</v>
      </c>
      <c r="AC708" s="21">
        <v>2250.4528657429155</v>
      </c>
      <c r="AD708" s="21">
        <v>2433.1454383405862</v>
      </c>
      <c r="AE708" s="21">
        <v>2572.187528530349</v>
      </c>
      <c r="AF708" s="21">
        <v>2676.1191495201251</v>
      </c>
      <c r="AG708" s="21">
        <v>2759.26530989722</v>
      </c>
      <c r="AH708" s="21">
        <v>2826.1647142787192</v>
      </c>
      <c r="AI708" s="21">
        <v>25803.586745562909</v>
      </c>
      <c r="AJ708" s="21">
        <v>32347.586284864192</v>
      </c>
      <c r="AK708" s="21">
        <v>35923.632410410064</v>
      </c>
      <c r="AL708" s="21">
        <v>37655.726840185584</v>
      </c>
      <c r="AM708" s="21">
        <v>38164.529968571791</v>
      </c>
      <c r="AN708" s="21">
        <v>37877.604403957303</v>
      </c>
      <c r="AO708" s="21">
        <v>37153.58297536723</v>
      </c>
      <c r="AP708" s="21">
        <v>36168.4207065718</v>
      </c>
      <c r="AQ708" s="21">
        <v>35047.078780945019</v>
      </c>
    </row>
    <row r="709" spans="1:43" x14ac:dyDescent="0.25">
      <c r="A709" s="17" t="s">
        <v>290</v>
      </c>
      <c r="B709" s="8" t="s">
        <v>53</v>
      </c>
      <c r="C709" s="8" t="s">
        <v>65</v>
      </c>
      <c r="E709" s="8" t="str">
        <f t="shared" si="92"/>
        <v>CoFi-tv.cofi</v>
      </c>
      <c r="F709" s="21">
        <f>Data!AQ49</f>
        <v>135407.79754491249</v>
      </c>
      <c r="G709" s="19">
        <f>Data!AS49</f>
        <v>10.06173925353273</v>
      </c>
      <c r="H709" s="18">
        <f t="shared" si="93"/>
        <v>2.6800754493750665E-2</v>
      </c>
      <c r="I709" s="6">
        <f t="shared" si="93"/>
        <v>3.15</v>
      </c>
      <c r="J709" s="6">
        <f t="shared" si="97"/>
        <v>55.239409129704896</v>
      </c>
      <c r="K709" s="18">
        <f t="shared" si="97"/>
        <v>0.65</v>
      </c>
      <c r="L709" s="35">
        <f>Data!BL49</f>
        <v>2090.1152728342267</v>
      </c>
      <c r="P709" s="6">
        <f t="shared" si="95"/>
        <v>3500</v>
      </c>
      <c r="Q709" s="21">
        <v>0</v>
      </c>
      <c r="R709" s="21">
        <v>0</v>
      </c>
      <c r="S709" s="21">
        <v>8210.444967029327</v>
      </c>
      <c r="T709" s="21">
        <v>15313.030382400191</v>
      </c>
      <c r="U709" s="21">
        <v>21839.258376126156</v>
      </c>
      <c r="V709" s="21">
        <v>27643.150073271423</v>
      </c>
      <c r="W709" s="21">
        <v>32614.174603138552</v>
      </c>
      <c r="X709" s="21">
        <v>37094.997249526801</v>
      </c>
      <c r="Y709" s="21">
        <v>41108.376520667618</v>
      </c>
      <c r="Z709" s="21">
        <v>937.92270682933224</v>
      </c>
      <c r="AA709" s="21">
        <v>1295.2288477485506</v>
      </c>
      <c r="AB709" s="21">
        <v>1715.2301847036149</v>
      </c>
      <c r="AC709" s="21">
        <v>2027.2422616937411</v>
      </c>
      <c r="AD709" s="21">
        <v>2268.8754680512211</v>
      </c>
      <c r="AE709" s="21">
        <v>2452.9647505207895</v>
      </c>
      <c r="AF709" s="21">
        <v>2590.6932479936404</v>
      </c>
      <c r="AG709" s="21">
        <v>2700.9638415985573</v>
      </c>
      <c r="AH709" s="21">
        <v>2789.7507797130661</v>
      </c>
      <c r="AI709" s="21">
        <v>29726.971205665744</v>
      </c>
      <c r="AJ709" s="21">
        <v>41051.603060053618</v>
      </c>
      <c r="AK709" s="21">
        <v>46152.881499541829</v>
      </c>
      <c r="AL709" s="21">
        <v>48939.356196448622</v>
      </c>
      <c r="AM709" s="21">
        <v>50071.566702419361</v>
      </c>
      <c r="AN709" s="21">
        <v>50102.288837947097</v>
      </c>
      <c r="AO709" s="21">
        <v>49496.497230540859</v>
      </c>
      <c r="AP709" s="21">
        <v>48510.643558735217</v>
      </c>
      <c r="AQ709" s="21">
        <v>47311.320001941756</v>
      </c>
    </row>
    <row r="710" spans="1:43" x14ac:dyDescent="0.25">
      <c r="A710" s="17" t="s">
        <v>291</v>
      </c>
      <c r="B710" s="8" t="s">
        <v>53</v>
      </c>
      <c r="C710" s="8" t="s">
        <v>65</v>
      </c>
      <c r="E710" s="8" t="str">
        <f t="shared" si="92"/>
        <v>CoFi-tv.cofi</v>
      </c>
      <c r="F710" s="21">
        <f>Data!AQ50</f>
        <v>131715.40721681551</v>
      </c>
      <c r="G710" s="19">
        <f>Data!AS50</f>
        <v>9.9201899973408398</v>
      </c>
      <c r="H710" s="18">
        <f t="shared" si="93"/>
        <v>2.6800754493750665E-2</v>
      </c>
      <c r="I710" s="6">
        <f t="shared" si="93"/>
        <v>3.15</v>
      </c>
      <c r="J710" s="6">
        <f t="shared" si="97"/>
        <v>55.239409129704896</v>
      </c>
      <c r="K710" s="18">
        <f t="shared" si="97"/>
        <v>0.65</v>
      </c>
      <c r="L710" s="35">
        <f>Data!BL50</f>
        <v>2828.7555777959278</v>
      </c>
      <c r="P710" s="6">
        <f t="shared" si="95"/>
        <v>3500</v>
      </c>
      <c r="Q710" s="21">
        <v>0</v>
      </c>
      <c r="R710" s="21">
        <v>0</v>
      </c>
      <c r="S710" s="21">
        <v>0</v>
      </c>
      <c r="T710" s="21">
        <v>0</v>
      </c>
      <c r="U710" s="21">
        <v>0</v>
      </c>
      <c r="V710" s="21">
        <v>0</v>
      </c>
      <c r="W710" s="21">
        <v>9208.6542961208852</v>
      </c>
      <c r="X710" s="21">
        <v>15439.015702960916</v>
      </c>
      <c r="Y710" s="21">
        <v>21019.461921419432</v>
      </c>
      <c r="Z710" s="21">
        <v>623.5415160379988</v>
      </c>
      <c r="AA710" s="21">
        <v>880.5883724071673</v>
      </c>
      <c r="AB710" s="21">
        <v>1201.163147231641</v>
      </c>
      <c r="AC710" s="21">
        <v>1455.5740285030799</v>
      </c>
      <c r="AD710" s="21">
        <v>1664.7570089694116</v>
      </c>
      <c r="AE710" s="21">
        <v>1833.0000009858131</v>
      </c>
      <c r="AF710" s="21">
        <v>2054.5494735712387</v>
      </c>
      <c r="AG710" s="21">
        <v>2212.0091724300037</v>
      </c>
      <c r="AH710" s="21">
        <v>2338.7226204200851</v>
      </c>
      <c r="AI710" s="21">
        <v>19484.79847752973</v>
      </c>
      <c r="AJ710" s="21">
        <v>27517.152485743929</v>
      </c>
      <c r="AK710" s="21">
        <v>37534.66491077657</v>
      </c>
      <c r="AL710" s="21">
        <v>45484.648391527895</v>
      </c>
      <c r="AM710" s="21">
        <v>52021.323359401445</v>
      </c>
      <c r="AN710" s="21">
        <v>57278.681065951423</v>
      </c>
      <c r="AO710" s="21">
        <v>54993.137284683486</v>
      </c>
      <c r="AP710" s="21">
        <v>53683.170786092953</v>
      </c>
      <c r="AQ710" s="21">
        <v>52062.342227365742</v>
      </c>
    </row>
    <row r="711" spans="1:43" x14ac:dyDescent="0.25">
      <c r="A711" s="17" t="s">
        <v>292</v>
      </c>
      <c r="B711" s="8" t="s">
        <v>53</v>
      </c>
      <c r="C711" s="8" t="s">
        <v>65</v>
      </c>
      <c r="E711" s="8" t="str">
        <f t="shared" si="92"/>
        <v>CoFi-tv.cofi</v>
      </c>
      <c r="F711" s="21">
        <f>Data!AQ51</f>
        <v>134805.17056130699</v>
      </c>
      <c r="G711" s="19">
        <f>Data!AS51</f>
        <v>9.8797139695342295</v>
      </c>
      <c r="H711" s="18">
        <f t="shared" si="93"/>
        <v>2.6800754493750665E-2</v>
      </c>
      <c r="I711" s="6">
        <f t="shared" si="93"/>
        <v>3.15</v>
      </c>
      <c r="J711" s="6">
        <f t="shared" ref="J711:K726" si="98">J710</f>
        <v>55.239409129704896</v>
      </c>
      <c r="K711" s="18">
        <f t="shared" si="98"/>
        <v>0.65</v>
      </c>
      <c r="L711" s="35">
        <f>Data!BL51</f>
        <v>1922.1607123485817</v>
      </c>
      <c r="P711" s="6">
        <f t="shared" si="95"/>
        <v>3500</v>
      </c>
      <c r="Q711" s="21">
        <v>16989.735814093456</v>
      </c>
      <c r="R711" s="21">
        <v>33554.177981783643</v>
      </c>
      <c r="S711" s="21">
        <v>45165.798650723984</v>
      </c>
      <c r="T711" s="21">
        <v>55946.879673679781</v>
      </c>
      <c r="U711" s="21">
        <v>65852.608669137728</v>
      </c>
      <c r="V711" s="21">
        <v>74662.019011687473</v>
      </c>
      <c r="W711" s="21">
        <v>78139.892849461394</v>
      </c>
      <c r="X711" s="21">
        <v>82189.233205999859</v>
      </c>
      <c r="Y711" s="21">
        <v>85816.086761025348</v>
      </c>
      <c r="Z711" s="21">
        <v>899.5894442333373</v>
      </c>
      <c r="AA711" s="21">
        <v>1427.1053583967955</v>
      </c>
      <c r="AB711" s="21">
        <v>1811.0835627683173</v>
      </c>
      <c r="AC711" s="21">
        <v>2102.9626653925188</v>
      </c>
      <c r="AD711" s="21">
        <v>2329.272905184152</v>
      </c>
      <c r="AE711" s="21">
        <v>2501.8749876863544</v>
      </c>
      <c r="AF711" s="21">
        <v>2631.1311485087199</v>
      </c>
      <c r="AG711" s="21">
        <v>2734.7042986401329</v>
      </c>
      <c r="AH711" s="21">
        <v>2818.1606521746357</v>
      </c>
      <c r="AI711" s="21">
        <v>11006.476342875099</v>
      </c>
      <c r="AJ711" s="21">
        <v>10858.90916606877</v>
      </c>
      <c r="AK711" s="21">
        <v>11197.112210765314</v>
      </c>
      <c r="AL711" s="21">
        <v>9499.6296377855469</v>
      </c>
      <c r="AM711" s="21">
        <v>6636.9240205094247</v>
      </c>
      <c r="AN711" s="21">
        <v>3199.0801758129528</v>
      </c>
      <c r="AO711" s="21">
        <v>3743.8001158730622</v>
      </c>
      <c r="AP711" s="21">
        <v>2917.7700187338633</v>
      </c>
      <c r="AQ711" s="21">
        <v>1888.1699045712012</v>
      </c>
    </row>
    <row r="712" spans="1:43" x14ac:dyDescent="0.25">
      <c r="A712" s="17" t="s">
        <v>293</v>
      </c>
      <c r="B712" s="8" t="s">
        <v>53</v>
      </c>
      <c r="C712" s="8" t="s">
        <v>65</v>
      </c>
      <c r="E712" s="8" t="str">
        <f t="shared" si="92"/>
        <v>CoFi-tv.cofi</v>
      </c>
      <c r="F712" s="21">
        <f>Data!AQ52</f>
        <v>138063.61861453537</v>
      </c>
      <c r="G712" s="19">
        <f>Data!AS52</f>
        <v>9.8167859944510791</v>
      </c>
      <c r="H712" s="18">
        <f t="shared" si="93"/>
        <v>2.6800754493750665E-2</v>
      </c>
      <c r="I712" s="6">
        <f t="shared" si="93"/>
        <v>3.15</v>
      </c>
      <c r="J712" s="6">
        <f t="shared" si="98"/>
        <v>55.239409129704896</v>
      </c>
      <c r="K712" s="18">
        <f t="shared" si="98"/>
        <v>0.65</v>
      </c>
      <c r="L712" s="35">
        <f>Data!BL52</f>
        <v>1655.1084423786397</v>
      </c>
      <c r="P712" s="6">
        <f t="shared" si="95"/>
        <v>3500</v>
      </c>
      <c r="Q712" s="21">
        <v>28098.061221528274</v>
      </c>
      <c r="R712" s="21">
        <v>35196.596761649365</v>
      </c>
      <c r="S712" s="21">
        <v>41539.660450553703</v>
      </c>
      <c r="T712" s="21">
        <v>47342.727965801314</v>
      </c>
      <c r="U712" s="21">
        <v>52674.364935315716</v>
      </c>
      <c r="V712" s="21">
        <v>57415.957545530044</v>
      </c>
      <c r="W712" s="21">
        <v>61477.022838310331</v>
      </c>
      <c r="X712" s="21">
        <v>65137.678324020642</v>
      </c>
      <c r="Y712" s="21">
        <v>68416.410886914557</v>
      </c>
      <c r="Z712" s="21">
        <v>1441.1707720157938</v>
      </c>
      <c r="AA712" s="21">
        <v>1883.9605502186052</v>
      </c>
      <c r="AB712" s="21">
        <v>2205.6609936883651</v>
      </c>
      <c r="AC712" s="21">
        <v>2449.7911247370248</v>
      </c>
      <c r="AD712" s="21">
        <v>2638.7815378255814</v>
      </c>
      <c r="AE712" s="21">
        <v>2782.7186465559112</v>
      </c>
      <c r="AF712" s="21">
        <v>2890.3757203176829</v>
      </c>
      <c r="AG712" s="21">
        <v>2976.5490192288839</v>
      </c>
      <c r="AH712" s="21">
        <v>3045.9178118749337</v>
      </c>
      <c r="AI712" s="21">
        <v>16467.083687032937</v>
      </c>
      <c r="AJ712" s="21">
        <v>23060.881500326344</v>
      </c>
      <c r="AK712" s="21">
        <v>26665.720696189317</v>
      </c>
      <c r="AL712" s="21">
        <v>28411.858922542975</v>
      </c>
      <c r="AM712" s="21">
        <v>28924.349039952351</v>
      </c>
      <c r="AN712" s="21">
        <v>28633.705777894931</v>
      </c>
      <c r="AO712" s="21">
        <v>27901.70681492531</v>
      </c>
      <c r="AP712" s="21">
        <v>26905.77755583344</v>
      </c>
      <c r="AQ712" s="21">
        <v>25772.127558053646</v>
      </c>
    </row>
    <row r="713" spans="1:43" x14ac:dyDescent="0.25">
      <c r="A713" s="17" t="s">
        <v>294</v>
      </c>
      <c r="B713" s="8" t="s">
        <v>53</v>
      </c>
      <c r="C713" s="8" t="s">
        <v>65</v>
      </c>
      <c r="E713" s="8" t="str">
        <f t="shared" si="92"/>
        <v>CoFi-tv.cofi</v>
      </c>
      <c r="F713" s="21">
        <f>Data!AQ53</f>
        <v>140066.027754765</v>
      </c>
      <c r="G713" s="19">
        <f>Data!AS53</f>
        <v>9.7938144488489662</v>
      </c>
      <c r="H713" s="18">
        <f t="shared" si="93"/>
        <v>2.6800754493750665E-2</v>
      </c>
      <c r="I713" s="6">
        <f t="shared" si="93"/>
        <v>3.15</v>
      </c>
      <c r="J713" s="6">
        <f t="shared" si="98"/>
        <v>55.239409129704896</v>
      </c>
      <c r="K713" s="18">
        <f t="shared" si="98"/>
        <v>0.65</v>
      </c>
      <c r="L713" s="35">
        <f>Data!BL53</f>
        <v>1978.6811625276007</v>
      </c>
      <c r="P713" s="6">
        <f t="shared" si="95"/>
        <v>3500</v>
      </c>
      <c r="Q713" s="21">
        <v>0</v>
      </c>
      <c r="R713" s="21">
        <v>7903.5030052761376</v>
      </c>
      <c r="S713" s="21">
        <v>15460.049245599159</v>
      </c>
      <c r="T713" s="21">
        <v>22372.665911274678</v>
      </c>
      <c r="U713" s="21">
        <v>28724.227898054192</v>
      </c>
      <c r="V713" s="21">
        <v>34372.801452487416</v>
      </c>
      <c r="W713" s="21">
        <v>39210.774425679178</v>
      </c>
      <c r="X713" s="21">
        <v>43571.6786949788</v>
      </c>
      <c r="Y713" s="21">
        <v>47477.640978885582</v>
      </c>
      <c r="Z713" s="21">
        <v>1030.0257651339195</v>
      </c>
      <c r="AA713" s="21">
        <v>1555.0377966980889</v>
      </c>
      <c r="AB713" s="21">
        <v>1946.1365961289314</v>
      </c>
      <c r="AC713" s="21">
        <v>2242.6691918088782</v>
      </c>
      <c r="AD713" s="21">
        <v>2472.0482774926559</v>
      </c>
      <c r="AE713" s="21">
        <v>2646.6198971569033</v>
      </c>
      <c r="AF713" s="21">
        <v>2777.1084436334345</v>
      </c>
      <c r="AG713" s="21">
        <v>2881.499260017606</v>
      </c>
      <c r="AH713" s="21">
        <v>2965.4916223718524</v>
      </c>
      <c r="AI713" s="21">
        <v>31776.825846954176</v>
      </c>
      <c r="AJ713" s="21">
        <v>40070.21466641908</v>
      </c>
      <c r="AK713" s="21">
        <v>44579.268005394857</v>
      </c>
      <c r="AL713" s="21">
        <v>46814.834783112929</v>
      </c>
      <c r="AM713" s="21">
        <v>47539.735837779095</v>
      </c>
      <c r="AN713" s="21">
        <v>47276.786744079887</v>
      </c>
      <c r="AO713" s="21">
        <v>46464.452698345252</v>
      </c>
      <c r="AP713" s="21">
        <v>45324.058929411513</v>
      </c>
      <c r="AQ713" s="21">
        <v>44009.304323361357</v>
      </c>
    </row>
    <row r="714" spans="1:43" x14ac:dyDescent="0.25">
      <c r="A714" s="17" t="s">
        <v>295</v>
      </c>
      <c r="B714" s="8" t="s">
        <v>53</v>
      </c>
      <c r="C714" s="8" t="s">
        <v>65</v>
      </c>
      <c r="E714" s="8" t="str">
        <f t="shared" si="92"/>
        <v>CoFi-tv.cofi</v>
      </c>
      <c r="F714" s="21">
        <f>Data!AQ54</f>
        <v>101164.9671476817</v>
      </c>
      <c r="G714" s="19">
        <f>Data!AS54</f>
        <v>10.968122894697334</v>
      </c>
      <c r="H714" s="18">
        <f t="shared" si="93"/>
        <v>2.6800754493750665E-2</v>
      </c>
      <c r="I714" s="6">
        <f t="shared" si="93"/>
        <v>3.15</v>
      </c>
      <c r="J714" s="6">
        <f t="shared" si="98"/>
        <v>55.239409129704896</v>
      </c>
      <c r="K714" s="18">
        <f t="shared" si="98"/>
        <v>0.65</v>
      </c>
      <c r="L714" s="35">
        <f>Data!BL54</f>
        <v>1830.26323436441</v>
      </c>
      <c r="P714" s="6">
        <f t="shared" si="95"/>
        <v>3500</v>
      </c>
      <c r="Q714" s="21">
        <v>0</v>
      </c>
      <c r="R714" s="21">
        <v>6615.3217918942146</v>
      </c>
      <c r="S714" s="21">
        <v>13855.340152280894</v>
      </c>
      <c r="T714" s="21">
        <v>20478.384147299559</v>
      </c>
      <c r="U714" s="21">
        <v>26563.890748521666</v>
      </c>
      <c r="V714" s="21">
        <v>31975.853842290209</v>
      </c>
      <c r="W714" s="21">
        <v>36611.174017637131</v>
      </c>
      <c r="X714" s="21">
        <v>40789.407291848387</v>
      </c>
      <c r="Y714" s="21">
        <v>44531.756442609905</v>
      </c>
      <c r="Z714" s="21">
        <v>510.22524197726221</v>
      </c>
      <c r="AA714" s="21">
        <v>917.49685366677647</v>
      </c>
      <c r="AB714" s="21">
        <v>1241.0625482173778</v>
      </c>
      <c r="AC714" s="21">
        <v>1485.6681224184124</v>
      </c>
      <c r="AD714" s="21">
        <v>1674.373069039211</v>
      </c>
      <c r="AE714" s="21">
        <v>1817.6390994836036</v>
      </c>
      <c r="AF714" s="21">
        <v>1924.4996267685792</v>
      </c>
      <c r="AG714" s="21">
        <v>2009.8283505933418</v>
      </c>
      <c r="AH714" s="21">
        <v>2078.3684182501024</v>
      </c>
      <c r="AI714" s="21">
        <v>17628.071447647384</v>
      </c>
      <c r="AJ714" s="21">
        <v>25083.815684629106</v>
      </c>
      <c r="AK714" s="21">
        <v>29022.858476610571</v>
      </c>
      <c r="AL714" s="21">
        <v>30850.836077071512</v>
      </c>
      <c r="AM714" s="21">
        <v>31285.0074687782</v>
      </c>
      <c r="AN714" s="21">
        <v>30822.826574940733</v>
      </c>
      <c r="AO714" s="21">
        <v>29879.493496533185</v>
      </c>
      <c r="AP714" s="21">
        <v>28649.33239979863</v>
      </c>
      <c r="AQ714" s="21">
        <v>27275.014287638311</v>
      </c>
    </row>
    <row r="715" spans="1:43" x14ac:dyDescent="0.25">
      <c r="A715" s="17" t="s">
        <v>296</v>
      </c>
      <c r="B715" s="8" t="s">
        <v>53</v>
      </c>
      <c r="C715" s="8" t="s">
        <v>65</v>
      </c>
      <c r="E715" s="8" t="str">
        <f t="shared" si="92"/>
        <v>CoFi-tv.cofi</v>
      </c>
      <c r="F715" s="21">
        <f>Data!AQ55</f>
        <v>147273.34304075674</v>
      </c>
      <c r="G715" s="19">
        <f>Data!AS55</f>
        <v>9.5908908109141535</v>
      </c>
      <c r="H715" s="18">
        <f t="shared" si="93"/>
        <v>2.6800754493750665E-2</v>
      </c>
      <c r="I715" s="6">
        <f t="shared" si="93"/>
        <v>3.15</v>
      </c>
      <c r="J715" s="6">
        <f t="shared" si="98"/>
        <v>55.239409129704896</v>
      </c>
      <c r="K715" s="18">
        <f t="shared" si="98"/>
        <v>0.65</v>
      </c>
      <c r="L715" s="35">
        <f>Data!BL55</f>
        <v>1725.3903664173188</v>
      </c>
      <c r="P715" s="6">
        <f t="shared" si="95"/>
        <v>3500</v>
      </c>
      <c r="Q715" s="21">
        <v>33226.395474907433</v>
      </c>
      <c r="R715" s="21">
        <v>41280.677577935734</v>
      </c>
      <c r="S715" s="21">
        <v>47481.639316896952</v>
      </c>
      <c r="T715" s="21">
        <v>53154.829011194117</v>
      </c>
      <c r="U715" s="21">
        <v>58367.035459483668</v>
      </c>
      <c r="V715" s="21">
        <v>63002.428983250626</v>
      </c>
      <c r="W715" s="21">
        <v>66972.51713667775</v>
      </c>
      <c r="X715" s="21">
        <v>70551.177281570141</v>
      </c>
      <c r="Y715" s="21">
        <v>73756.461314651693</v>
      </c>
      <c r="Z715" s="21">
        <v>1514.7405263019741</v>
      </c>
      <c r="AA715" s="21">
        <v>1990.1907412064538</v>
      </c>
      <c r="AB715" s="21">
        <v>2335.8382055726815</v>
      </c>
      <c r="AC715" s="21">
        <v>2598.2904699259398</v>
      </c>
      <c r="AD715" s="21">
        <v>2801.5710194431904</v>
      </c>
      <c r="AE715" s="21">
        <v>2956.4648397546393</v>
      </c>
      <c r="AF715" s="21">
        <v>3072.3648476021417</v>
      </c>
      <c r="AG715" s="21">
        <v>3165.1697229035999</v>
      </c>
      <c r="AH715" s="21">
        <v>3239.9011945261309</v>
      </c>
      <c r="AI715" s="21">
        <v>12535.894158173513</v>
      </c>
      <c r="AJ715" s="21">
        <v>18845.584011244995</v>
      </c>
      <c r="AK715" s="21">
        <v>23087.083605172142</v>
      </c>
      <c r="AL715" s="21">
        <v>25342.919593916187</v>
      </c>
      <c r="AM715" s="21">
        <v>26272.084041994764</v>
      </c>
      <c r="AN715" s="21">
        <v>26316.235129589077</v>
      </c>
      <c r="AO715" s="21">
        <v>25847.637584947835</v>
      </c>
      <c r="AP715" s="21">
        <v>25072.733931126335</v>
      </c>
      <c r="AQ715" s="21">
        <v>24125.185259127247</v>
      </c>
    </row>
    <row r="716" spans="1:43" x14ac:dyDescent="0.25">
      <c r="A716" s="17" t="s">
        <v>297</v>
      </c>
      <c r="B716" s="8" t="s">
        <v>53</v>
      </c>
      <c r="C716" s="8" t="s">
        <v>65</v>
      </c>
      <c r="E716" s="8" t="str">
        <f t="shared" si="92"/>
        <v>CoFi-tv.cofi</v>
      </c>
      <c r="F716" s="21">
        <f>Data!AQ56</f>
        <v>140029.762850681</v>
      </c>
      <c r="G716" s="19">
        <f>Data!AS56</f>
        <v>9.8635703103955539</v>
      </c>
      <c r="H716" s="18">
        <f t="shared" si="93"/>
        <v>2.6800754493750665E-2</v>
      </c>
      <c r="I716" s="6">
        <f t="shared" si="93"/>
        <v>3.15</v>
      </c>
      <c r="J716" s="6">
        <f t="shared" si="98"/>
        <v>55.239409129704896</v>
      </c>
      <c r="K716" s="18">
        <f t="shared" si="98"/>
        <v>0.65</v>
      </c>
      <c r="L716" s="35">
        <f>Data!BL56</f>
        <v>1946.9834473517333</v>
      </c>
      <c r="P716" s="6">
        <f t="shared" si="95"/>
        <v>3500</v>
      </c>
      <c r="Q716" s="21">
        <v>0</v>
      </c>
      <c r="R716" s="21">
        <v>10507.215504140353</v>
      </c>
      <c r="S716" s="21">
        <v>17959.64457611517</v>
      </c>
      <c r="T716" s="21">
        <v>24777.066421394793</v>
      </c>
      <c r="U716" s="21">
        <v>31041.119018924153</v>
      </c>
      <c r="V716" s="21">
        <v>36611.874308606348</v>
      </c>
      <c r="W716" s="21">
        <v>41383.188438007208</v>
      </c>
      <c r="X716" s="21">
        <v>45684.011659250275</v>
      </c>
      <c r="Y716" s="21">
        <v>49536.157597967671</v>
      </c>
      <c r="Z716" s="21">
        <v>1013.2108387256246</v>
      </c>
      <c r="AA716" s="21">
        <v>1595.7841111215607</v>
      </c>
      <c r="AB716" s="21">
        <v>1979.0576230679817</v>
      </c>
      <c r="AC716" s="21">
        <v>2269.7213308824785</v>
      </c>
      <c r="AD716" s="21">
        <v>2494.6053267579287</v>
      </c>
      <c r="AE716" s="21">
        <v>2665.787073256387</v>
      </c>
      <c r="AF716" s="21">
        <v>2793.7620452085657</v>
      </c>
      <c r="AG716" s="21">
        <v>2896.1562903429099</v>
      </c>
      <c r="AH716" s="21">
        <v>2978.5525118876149</v>
      </c>
      <c r="AI716" s="21">
        <v>31480.7104931289</v>
      </c>
      <c r="AJ716" s="21">
        <v>39074.190153677337</v>
      </c>
      <c r="AK716" s="21">
        <v>43530.163566269141</v>
      </c>
      <c r="AL716" s="21">
        <v>45743.734764921479</v>
      </c>
      <c r="AM716" s="21">
        <v>46466.883348142765</v>
      </c>
      <c r="AN716" s="21">
        <v>46214.787114658699</v>
      </c>
      <c r="AO716" s="21">
        <v>45419.686906794661</v>
      </c>
      <c r="AP716" s="21">
        <v>44300.278119778406</v>
      </c>
      <c r="AQ716" s="21">
        <v>43008.203093289965</v>
      </c>
    </row>
    <row r="717" spans="1:43" x14ac:dyDescent="0.25">
      <c r="A717" s="17" t="s">
        <v>298</v>
      </c>
      <c r="B717" s="8" t="s">
        <v>53</v>
      </c>
      <c r="C717" s="8" t="s">
        <v>65</v>
      </c>
      <c r="E717" s="8" t="str">
        <f t="shared" si="92"/>
        <v>CoFi-tv.cofi</v>
      </c>
      <c r="F717" s="21">
        <f>Data!AQ57</f>
        <v>104340.25747720734</v>
      </c>
      <c r="G717" s="19">
        <f>Data!AS57</f>
        <v>10.973424562583329</v>
      </c>
      <c r="H717" s="18">
        <f t="shared" si="93"/>
        <v>2.6800754493750665E-2</v>
      </c>
      <c r="I717" s="6">
        <f t="shared" si="93"/>
        <v>3.15</v>
      </c>
      <c r="J717" s="6">
        <f t="shared" si="98"/>
        <v>55.239409129704896</v>
      </c>
      <c r="K717" s="18">
        <f t="shared" si="98"/>
        <v>0.65</v>
      </c>
      <c r="L717" s="35">
        <f>Data!BL57</f>
        <v>1944.8608207636205</v>
      </c>
      <c r="P717" s="6">
        <f t="shared" si="95"/>
        <v>3500</v>
      </c>
      <c r="Q717" s="21">
        <v>0</v>
      </c>
      <c r="R717" s="21">
        <v>3500</v>
      </c>
      <c r="S717" s="21">
        <v>8228.0476655732164</v>
      </c>
      <c r="T717" s="21">
        <v>15196.533082616979</v>
      </c>
      <c r="U717" s="21">
        <v>21599.540358754111</v>
      </c>
      <c r="V717" s="21">
        <v>27293.850017582008</v>
      </c>
      <c r="W717" s="21">
        <v>32171.017192230342</v>
      </c>
      <c r="X717" s="21">
        <v>36567.238224027402</v>
      </c>
      <c r="Y717" s="21">
        <v>40504.841396938886</v>
      </c>
      <c r="Z717" s="21">
        <v>517.28225039066365</v>
      </c>
      <c r="AA717" s="21">
        <v>907.84243854025681</v>
      </c>
      <c r="AB717" s="21">
        <v>1204.9447217709044</v>
      </c>
      <c r="AC717" s="21">
        <v>1468.6822249815089</v>
      </c>
      <c r="AD717" s="21">
        <v>1672.3002868852429</v>
      </c>
      <c r="AE717" s="21">
        <v>1826.9932876344376</v>
      </c>
      <c r="AF717" s="21">
        <v>1942.4456563441513</v>
      </c>
      <c r="AG717" s="21">
        <v>2034.682865146731</v>
      </c>
      <c r="AH717" s="21">
        <v>2108.8067955332385</v>
      </c>
      <c r="AI717" s="21">
        <v>17880.526919509663</v>
      </c>
      <c r="AJ717" s="21">
        <v>27880.742619204582</v>
      </c>
      <c r="AK717" s="21">
        <v>33422.417854700121</v>
      </c>
      <c r="AL717" s="21">
        <v>35570.358764444136</v>
      </c>
      <c r="AM717" s="21">
        <v>36205.67193022916</v>
      </c>
      <c r="AN717" s="21">
        <v>35858.52498975621</v>
      </c>
      <c r="AO717" s="21">
        <v>34972.117569721813</v>
      </c>
      <c r="AP717" s="21">
        <v>33764.194403798567</v>
      </c>
      <c r="AQ717" s="21">
        <v>32388.780309779417</v>
      </c>
    </row>
    <row r="718" spans="1:43" x14ac:dyDescent="0.25">
      <c r="A718" s="17" t="s">
        <v>299</v>
      </c>
      <c r="B718" s="8" t="s">
        <v>53</v>
      </c>
      <c r="C718" s="8" t="s">
        <v>65</v>
      </c>
      <c r="E718" s="8" t="str">
        <f t="shared" si="92"/>
        <v>CoFi-tv.cofi</v>
      </c>
      <c r="F718" s="21">
        <f>Data!AQ58</f>
        <v>104172.52557476799</v>
      </c>
      <c r="G718" s="19">
        <f>Data!AS58</f>
        <v>11.193720016366246</v>
      </c>
      <c r="H718" s="18">
        <f t="shared" si="93"/>
        <v>2.6800754493750665E-2</v>
      </c>
      <c r="I718" s="6">
        <f t="shared" si="93"/>
        <v>3.15</v>
      </c>
      <c r="J718" s="6">
        <f t="shared" si="98"/>
        <v>55.239409129704896</v>
      </c>
      <c r="K718" s="18">
        <f t="shared" si="98"/>
        <v>0.65</v>
      </c>
      <c r="L718" s="35">
        <f>Data!BL58</f>
        <v>2085.2620813272074</v>
      </c>
      <c r="P718" s="6">
        <f t="shared" si="95"/>
        <v>3500</v>
      </c>
      <c r="Q718" s="21">
        <v>0</v>
      </c>
      <c r="R718" s="21">
        <v>6487.9788258856634</v>
      </c>
      <c r="S718" s="21">
        <v>16502.187138420868</v>
      </c>
      <c r="T718" s="21">
        <v>23820.754613514218</v>
      </c>
      <c r="U718" s="21">
        <v>30545.316847070681</v>
      </c>
      <c r="V718" s="21">
        <v>36525.607402810558</v>
      </c>
      <c r="W718" s="21">
        <v>41647.693817843312</v>
      </c>
      <c r="X718" s="21">
        <v>46264.695554894504</v>
      </c>
      <c r="Y718" s="21">
        <v>50400.038332887962</v>
      </c>
      <c r="Z718" s="21">
        <v>347.57691592567977</v>
      </c>
      <c r="AA718" s="21">
        <v>747.18320234009911</v>
      </c>
      <c r="AB718" s="21">
        <v>1114.8026564284492</v>
      </c>
      <c r="AC718" s="21">
        <v>1392.901270008691</v>
      </c>
      <c r="AD718" s="21">
        <v>1607.5830331257885</v>
      </c>
      <c r="AE718" s="21">
        <v>1770.6641097894305</v>
      </c>
      <c r="AF718" s="21">
        <v>1892.3657427564699</v>
      </c>
      <c r="AG718" s="21">
        <v>1989.5877088841803</v>
      </c>
      <c r="AH718" s="21">
        <v>2067.7119021531998</v>
      </c>
      <c r="AI718" s="21">
        <v>12255.637845226005</v>
      </c>
      <c r="AJ718" s="21">
        <v>19857.863813084376</v>
      </c>
      <c r="AK718" s="21">
        <v>22805.997611697519</v>
      </c>
      <c r="AL718" s="21">
        <v>25293.247891278254</v>
      </c>
      <c r="AM718" s="21">
        <v>26138.411436922652</v>
      </c>
      <c r="AN718" s="21">
        <v>25908.395204424931</v>
      </c>
      <c r="AO718" s="21">
        <v>25077.534905040135</v>
      </c>
      <c r="AP718" s="21">
        <v>23888.600893052782</v>
      </c>
      <c r="AQ718" s="21">
        <v>22507.934204826677</v>
      </c>
    </row>
    <row r="719" spans="1:43" x14ac:dyDescent="0.25">
      <c r="A719" s="17" t="s">
        <v>300</v>
      </c>
      <c r="B719" s="8" t="s">
        <v>53</v>
      </c>
      <c r="C719" s="8" t="s">
        <v>65</v>
      </c>
      <c r="E719" s="8" t="str">
        <f t="shared" si="92"/>
        <v>CoFi-tv.cofi</v>
      </c>
      <c r="F719" s="21">
        <f>Data!AQ59</f>
        <v>167069.04494132148</v>
      </c>
      <c r="G719" s="19">
        <f>Data!AS59</f>
        <v>9.4347717151777815</v>
      </c>
      <c r="H719" s="18">
        <f t="shared" si="93"/>
        <v>2.6800754493750665E-2</v>
      </c>
      <c r="I719" s="6">
        <f t="shared" si="93"/>
        <v>3.15</v>
      </c>
      <c r="J719" s="6">
        <f t="shared" si="98"/>
        <v>55.239409129704896</v>
      </c>
      <c r="K719" s="18">
        <f t="shared" si="98"/>
        <v>0.65</v>
      </c>
      <c r="L719" s="35">
        <f>Data!BL59</f>
        <v>1650.6523731634045</v>
      </c>
      <c r="P719" s="6">
        <f t="shared" si="95"/>
        <v>3500</v>
      </c>
      <c r="Q719" s="21">
        <v>52924.342049875602</v>
      </c>
      <c r="R719" s="21">
        <v>62217.779081724388</v>
      </c>
      <c r="S719" s="21">
        <v>68229.518243355895</v>
      </c>
      <c r="T719" s="21">
        <v>73729.999683353177</v>
      </c>
      <c r="U719" s="21">
        <v>78783.196502227744</v>
      </c>
      <c r="V719" s="21">
        <v>83277.223301135949</v>
      </c>
      <c r="W719" s="21">
        <v>87126.169926930976</v>
      </c>
      <c r="X719" s="21">
        <v>90595.670208368116</v>
      </c>
      <c r="Y719" s="21">
        <v>93703.157909290821</v>
      </c>
      <c r="Z719" s="21">
        <v>2179.1367214224456</v>
      </c>
      <c r="AA719" s="21">
        <v>2629.2567820477393</v>
      </c>
      <c r="AB719" s="21">
        <v>2956.3473681373252</v>
      </c>
      <c r="AC719" s="21">
        <v>3204.6176741398458</v>
      </c>
      <c r="AD719" s="21">
        <v>3396.841971488599</v>
      </c>
      <c r="AE719" s="21">
        <v>3543.2645817550524</v>
      </c>
      <c r="AF719" s="21">
        <v>3652.7947408850259</v>
      </c>
      <c r="AG719" s="21">
        <v>3740.4777549567543</v>
      </c>
      <c r="AH719" s="21">
        <v>3811.0690814543141</v>
      </c>
      <c r="AI719" s="21">
        <v>11838.579083886856</v>
      </c>
      <c r="AJ719" s="21">
        <v>15922.499103766218</v>
      </c>
      <c r="AK719" s="21">
        <v>19631.738723442395</v>
      </c>
      <c r="AL719" s="21">
        <v>21509.734314937115</v>
      </c>
      <c r="AM719" s="21">
        <v>22169.353441389758</v>
      </c>
      <c r="AN719" s="21">
        <v>22026.937933165522</v>
      </c>
      <c r="AO719" s="21">
        <v>21433.176256423452</v>
      </c>
      <c r="AP719" s="21">
        <v>20569.574021342574</v>
      </c>
      <c r="AQ719" s="21">
        <v>19560.027429734444</v>
      </c>
    </row>
    <row r="720" spans="1:43" x14ac:dyDescent="0.25">
      <c r="A720" s="17" t="s">
        <v>301</v>
      </c>
      <c r="B720" s="8" t="s">
        <v>53</v>
      </c>
      <c r="C720" s="8" t="s">
        <v>65</v>
      </c>
      <c r="E720" s="8" t="str">
        <f t="shared" si="92"/>
        <v>CoFi-tv.cofi</v>
      </c>
      <c r="F720" s="21">
        <f>Data!AQ60</f>
        <v>134663.4657046372</v>
      </c>
      <c r="G720" s="19">
        <f>Data!AS60</f>
        <v>10.317735507089584</v>
      </c>
      <c r="H720" s="18">
        <f t="shared" si="93"/>
        <v>2.6800754493750665E-2</v>
      </c>
      <c r="I720" s="6">
        <f t="shared" si="93"/>
        <v>3.15</v>
      </c>
      <c r="J720" s="6">
        <f t="shared" si="98"/>
        <v>55.239409129704896</v>
      </c>
      <c r="K720" s="18">
        <f t="shared" si="98"/>
        <v>0.65</v>
      </c>
      <c r="L720" s="35">
        <f>Data!BL60</f>
        <v>1731.9975466831138</v>
      </c>
      <c r="P720" s="6">
        <f t="shared" si="95"/>
        <v>3500</v>
      </c>
      <c r="Q720" s="21">
        <v>4098.0116062912093</v>
      </c>
      <c r="R720" s="21">
        <v>11476.709906720851</v>
      </c>
      <c r="S720" s="21">
        <v>18070.241624497899</v>
      </c>
      <c r="T720" s="21">
        <v>24101.991326961052</v>
      </c>
      <c r="U720" s="21">
        <v>29644.111772752167</v>
      </c>
      <c r="V720" s="21">
        <v>34572.841952072784</v>
      </c>
      <c r="W720" s="21">
        <v>38794.25956416507</v>
      </c>
      <c r="X720" s="21">
        <v>42599.414311470988</v>
      </c>
      <c r="Y720" s="21">
        <v>46007.59917593428</v>
      </c>
      <c r="Z720" s="21">
        <v>1367.5330910768992</v>
      </c>
      <c r="AA720" s="21">
        <v>1808.0239290087893</v>
      </c>
      <c r="AB720" s="21">
        <v>2127.8634922251258</v>
      </c>
      <c r="AC720" s="21">
        <v>2370.4506896777384</v>
      </c>
      <c r="AD720" s="21">
        <v>2558.1544892599031</v>
      </c>
      <c r="AE720" s="21">
        <v>2701.0479214173965</v>
      </c>
      <c r="AF720" s="21">
        <v>2807.8827648890879</v>
      </c>
      <c r="AG720" s="21">
        <v>2893.3686889221735</v>
      </c>
      <c r="AH720" s="21">
        <v>2962.1630480078161</v>
      </c>
      <c r="AI720" s="21">
        <v>40347.999296119699</v>
      </c>
      <c r="AJ720" s="21">
        <v>47285.635066784205</v>
      </c>
      <c r="AK720" s="21">
        <v>51087.166405610202</v>
      </c>
      <c r="AL720" s="21">
        <v>52939.710906421882</v>
      </c>
      <c r="AM720" s="21">
        <v>53498.126657589033</v>
      </c>
      <c r="AN720" s="21">
        <v>53213.556890177402</v>
      </c>
      <c r="AO720" s="21">
        <v>52464.364300414134</v>
      </c>
      <c r="AP720" s="21">
        <v>51437.576187428684</v>
      </c>
      <c r="AQ720" s="21">
        <v>50265.267627455418</v>
      </c>
    </row>
    <row r="721" spans="1:43" x14ac:dyDescent="0.25">
      <c r="A721" s="17" t="s">
        <v>272</v>
      </c>
      <c r="B721" s="8" t="s">
        <v>53</v>
      </c>
      <c r="C721" s="8" t="s">
        <v>65</v>
      </c>
      <c r="E721" s="8" t="str">
        <f t="shared" si="92"/>
        <v>CoFi-tv.cofi</v>
      </c>
      <c r="F721" s="21">
        <f>Data!AQ61</f>
        <v>122703.84078918799</v>
      </c>
      <c r="G721" s="19">
        <f>Data!AS61</f>
        <v>10.456302746523619</v>
      </c>
      <c r="H721" s="18">
        <f t="shared" si="93"/>
        <v>2.6800754493750665E-2</v>
      </c>
      <c r="I721" s="6">
        <f t="shared" si="93"/>
        <v>3.15</v>
      </c>
      <c r="J721" s="6">
        <f t="shared" si="98"/>
        <v>55.239409129704896</v>
      </c>
      <c r="K721" s="18">
        <f t="shared" si="98"/>
        <v>0.65</v>
      </c>
      <c r="L721" s="35">
        <f>Data!BL61</f>
        <v>2385.2246421647269</v>
      </c>
      <c r="P721" s="6">
        <f t="shared" si="95"/>
        <v>3500</v>
      </c>
      <c r="Q721" s="21">
        <v>0</v>
      </c>
      <c r="R721" s="21">
        <v>0</v>
      </c>
      <c r="S721" s="21">
        <v>0</v>
      </c>
      <c r="T721" s="21">
        <v>0</v>
      </c>
      <c r="U721" s="21">
        <v>3815.0321630558187</v>
      </c>
      <c r="V721" s="21">
        <v>11003.03842541578</v>
      </c>
      <c r="W721" s="21">
        <v>17159.622810645644</v>
      </c>
      <c r="X721" s="21">
        <v>22709.055506394259</v>
      </c>
      <c r="Y721" s="21">
        <v>27679.59323543678</v>
      </c>
      <c r="Z721" s="21">
        <v>875.57588189829255</v>
      </c>
      <c r="AA721" s="21">
        <v>1195.453749665086</v>
      </c>
      <c r="AB721" s="21">
        <v>1445.2395711901693</v>
      </c>
      <c r="AC721" s="21">
        <v>1647.5512933598995</v>
      </c>
      <c r="AD721" s="21">
        <v>1855.8900657060751</v>
      </c>
      <c r="AE721" s="21">
        <v>2054.8934356939826</v>
      </c>
      <c r="AF721" s="21">
        <v>2203.2095375677713</v>
      </c>
      <c r="AG721" s="21">
        <v>2321.5575299657407</v>
      </c>
      <c r="AH721" s="21">
        <v>2416.5605143349189</v>
      </c>
      <c r="AI721" s="21">
        <v>28839.15247085131</v>
      </c>
      <c r="AJ721" s="21">
        <v>39375.082926789742</v>
      </c>
      <c r="AK721" s="21">
        <v>47602.366867504214</v>
      </c>
      <c r="AL721" s="21">
        <v>54265.979608462621</v>
      </c>
      <c r="AM721" s="21">
        <v>57313.075269502435</v>
      </c>
      <c r="AN721" s="21">
        <v>56679.713382284317</v>
      </c>
      <c r="AO721" s="21">
        <v>55408.268896690657</v>
      </c>
      <c r="AP721" s="21">
        <v>53756.905880504841</v>
      </c>
      <c r="AQ721" s="21">
        <v>51915.51504558255</v>
      </c>
    </row>
    <row r="722" spans="1:43" x14ac:dyDescent="0.25">
      <c r="A722" s="17" t="s">
        <v>273</v>
      </c>
      <c r="B722" s="8" t="s">
        <v>53</v>
      </c>
      <c r="C722" s="8" t="s">
        <v>65</v>
      </c>
      <c r="E722" s="8" t="str">
        <f t="shared" si="92"/>
        <v>CoFi-tv.cofi</v>
      </c>
      <c r="F722" s="21">
        <f>Data!AQ62</f>
        <v>103976.50221745251</v>
      </c>
      <c r="G722" s="19">
        <f>Data!AS62</f>
        <v>11.053036600654009</v>
      </c>
      <c r="H722" s="18">
        <f t="shared" si="93"/>
        <v>2.6800754493750665E-2</v>
      </c>
      <c r="I722" s="6">
        <f t="shared" si="93"/>
        <v>3.15</v>
      </c>
      <c r="J722" s="6">
        <f t="shared" si="98"/>
        <v>55.239409129704896</v>
      </c>
      <c r="K722" s="18">
        <f t="shared" si="98"/>
        <v>0.65</v>
      </c>
      <c r="L722" s="35">
        <f>Data!BL62</f>
        <v>2385.2246421647269</v>
      </c>
      <c r="P722" s="6">
        <f t="shared" si="95"/>
        <v>3500</v>
      </c>
      <c r="Q722" s="21">
        <v>0</v>
      </c>
      <c r="R722" s="21">
        <v>0</v>
      </c>
      <c r="S722" s="21">
        <v>0</v>
      </c>
      <c r="T722" s="21">
        <v>10602.578133115589</v>
      </c>
      <c r="U722" s="21">
        <v>21060.061995923737</v>
      </c>
      <c r="V722" s="21">
        <v>27893.149890949335</v>
      </c>
      <c r="W722" s="21">
        <v>33745.692997264312</v>
      </c>
      <c r="X722" s="21">
        <v>39021.098127563862</v>
      </c>
      <c r="Y722" s="21">
        <v>43746.173692998134</v>
      </c>
      <c r="Z722" s="21">
        <v>507.94040476556381</v>
      </c>
      <c r="AA722" s="21">
        <v>709.14129649352674</v>
      </c>
      <c r="AB722" s="21">
        <v>873.85244403973331</v>
      </c>
      <c r="AC722" s="21">
        <v>1150.1994182914448</v>
      </c>
      <c r="AD722" s="21">
        <v>1402.7445916756178</v>
      </c>
      <c r="AE722" s="21">
        <v>1594.4007240317185</v>
      </c>
      <c r="AF722" s="21">
        <v>1737.3054652422074</v>
      </c>
      <c r="AG722" s="21">
        <v>1851.3800700955453</v>
      </c>
      <c r="AH722" s="21">
        <v>1942.9850821677273</v>
      </c>
      <c r="AI722" s="21">
        <v>17684.994237198087</v>
      </c>
      <c r="AJ722" s="21">
        <v>24690.21882131129</v>
      </c>
      <c r="AK722" s="21">
        <v>30424.97759975772</v>
      </c>
      <c r="AL722" s="21">
        <v>29443.990112427229</v>
      </c>
      <c r="AM722" s="21">
        <v>27779.388040530474</v>
      </c>
      <c r="AN722" s="21">
        <v>27619.204219370953</v>
      </c>
      <c r="AO722" s="21">
        <v>26742.184818326525</v>
      </c>
      <c r="AP722" s="21">
        <v>25438.522653371598</v>
      </c>
      <c r="AQ722" s="21">
        <v>23902.864774334441</v>
      </c>
    </row>
    <row r="723" spans="1:43" x14ac:dyDescent="0.25">
      <c r="A723" s="17" t="s">
        <v>274</v>
      </c>
      <c r="B723" s="8" t="s">
        <v>53</v>
      </c>
      <c r="C723" s="8" t="s">
        <v>65</v>
      </c>
      <c r="E723" s="8" t="str">
        <f t="shared" si="92"/>
        <v>CoFi-tv.cofi</v>
      </c>
      <c r="F723" s="21">
        <f>Data!AQ63</f>
        <v>111788.15367445731</v>
      </c>
      <c r="G723" s="19">
        <f>Data!AS63</f>
        <v>10.78329449978415</v>
      </c>
      <c r="H723" s="18">
        <f t="shared" si="93"/>
        <v>2.6800754493750665E-2</v>
      </c>
      <c r="I723" s="6">
        <f t="shared" si="93"/>
        <v>3.15</v>
      </c>
      <c r="J723" s="6">
        <f t="shared" si="98"/>
        <v>55.239409129704896</v>
      </c>
      <c r="K723" s="18">
        <f t="shared" si="98"/>
        <v>0.65</v>
      </c>
      <c r="L723" s="35">
        <f>Data!BL63</f>
        <v>2385.2246421647269</v>
      </c>
      <c r="P723" s="6">
        <f t="shared" si="95"/>
        <v>3500</v>
      </c>
      <c r="Q723" s="21">
        <v>0</v>
      </c>
      <c r="R723" s="21">
        <v>0</v>
      </c>
      <c r="S723" s="21">
        <v>16513.014224630966</v>
      </c>
      <c r="T723" s="21">
        <v>26857.29391775648</v>
      </c>
      <c r="U723" s="21">
        <v>34285.429697577638</v>
      </c>
      <c r="V723" s="21">
        <v>40891.423707124108</v>
      </c>
      <c r="W723" s="21">
        <v>46549.420147190722</v>
      </c>
      <c r="X723" s="21">
        <v>51649.487194613961</v>
      </c>
      <c r="Y723" s="21">
        <v>56217.499887606289</v>
      </c>
      <c r="Z723" s="21">
        <v>367.3310082332722</v>
      </c>
      <c r="AA723" s="21">
        <v>520.6259574674591</v>
      </c>
      <c r="AB723" s="21">
        <v>926.36703857178952</v>
      </c>
      <c r="AC723" s="21">
        <v>1267.1838091898844</v>
      </c>
      <c r="AD723" s="21">
        <v>1530.6324903150969</v>
      </c>
      <c r="AE723" s="21">
        <v>1730.9976726601744</v>
      </c>
      <c r="AF723" s="21">
        <v>1880.6797748007152</v>
      </c>
      <c r="AG723" s="21">
        <v>2000.3632261338728</v>
      </c>
      <c r="AH723" s="21">
        <v>2096.6158969876383</v>
      </c>
      <c r="AI723" s="21">
        <v>12477.271088148333</v>
      </c>
      <c r="AJ723" s="21">
        <v>17684.298524351681</v>
      </c>
      <c r="AK723" s="21">
        <v>14953.244839578438</v>
      </c>
      <c r="AL723" s="21">
        <v>16185.617111779862</v>
      </c>
      <c r="AM723" s="21">
        <v>17706.142181540316</v>
      </c>
      <c r="AN723" s="21">
        <v>17906.027993493102</v>
      </c>
      <c r="AO723" s="21">
        <v>17332.340047920392</v>
      </c>
      <c r="AP723" s="21">
        <v>16297.605993296631</v>
      </c>
      <c r="AQ723" s="21">
        <v>14999.044123356172</v>
      </c>
    </row>
    <row r="724" spans="1:43" x14ac:dyDescent="0.25">
      <c r="A724" s="17" t="s">
        <v>275</v>
      </c>
      <c r="B724" s="8" t="s">
        <v>53</v>
      </c>
      <c r="C724" s="8" t="s">
        <v>65</v>
      </c>
      <c r="E724" s="8" t="str">
        <f t="shared" si="92"/>
        <v>CoFi-tv.cofi</v>
      </c>
      <c r="F724" s="21">
        <f>Data!AQ64</f>
        <v>169487.33196936251</v>
      </c>
      <c r="G724" s="19">
        <f>Data!AS64</f>
        <v>9.4563668699484822</v>
      </c>
      <c r="H724" s="18">
        <f t="shared" si="93"/>
        <v>2.6800754493750665E-2</v>
      </c>
      <c r="I724" s="6">
        <f t="shared" si="93"/>
        <v>3.15</v>
      </c>
      <c r="J724" s="6">
        <f t="shared" si="98"/>
        <v>55.239409129704896</v>
      </c>
      <c r="K724" s="18">
        <f t="shared" si="98"/>
        <v>0.65</v>
      </c>
      <c r="L724" s="35">
        <f>Data!BL64</f>
        <v>2011.4207803329416</v>
      </c>
      <c r="P724" s="6">
        <f t="shared" si="95"/>
        <v>3500</v>
      </c>
      <c r="Q724" s="21">
        <v>40772.530127955033</v>
      </c>
      <c r="R724" s="21">
        <v>60545.370271139829</v>
      </c>
      <c r="S724" s="21">
        <v>69162.689677865012</v>
      </c>
      <c r="T724" s="21">
        <v>75878.88378867782</v>
      </c>
      <c r="U724" s="21">
        <v>82049.148298720334</v>
      </c>
      <c r="V724" s="21">
        <v>87536.602468061901</v>
      </c>
      <c r="W724" s="21">
        <v>92236.419524120065</v>
      </c>
      <c r="X724" s="21">
        <v>96472.883531604166</v>
      </c>
      <c r="Y724" s="21">
        <v>100267.32516913103</v>
      </c>
      <c r="Z724" s="21">
        <v>1651.7556136844819</v>
      </c>
      <c r="AA724" s="21">
        <v>2215.6633126509141</v>
      </c>
      <c r="AB724" s="21">
        <v>2625.8089183972975</v>
      </c>
      <c r="AC724" s="21">
        <v>2937.3645180198714</v>
      </c>
      <c r="AD724" s="21">
        <v>3178.771054813647</v>
      </c>
      <c r="AE724" s="21">
        <v>3362.7795754847543</v>
      </c>
      <c r="AF724" s="21">
        <v>3500.5067033343503</v>
      </c>
      <c r="AG724" s="21">
        <v>3610.8185388882962</v>
      </c>
      <c r="AH724" s="21">
        <v>3699.668818915859</v>
      </c>
      <c r="AI724" s="21">
        <v>8429.2321189116483</v>
      </c>
      <c r="AJ724" s="21">
        <v>5453.8239347042618</v>
      </c>
      <c r="AK724" s="21">
        <v>9053.739579789486</v>
      </c>
      <c r="AL724" s="21">
        <v>11618.025227792881</v>
      </c>
      <c r="AM724" s="21">
        <v>12638.671364436203</v>
      </c>
      <c r="AN724" s="21">
        <v>12632.381242881485</v>
      </c>
      <c r="AO724" s="21">
        <v>12035.118670827054</v>
      </c>
      <c r="AP724" s="21">
        <v>11084.574602693901</v>
      </c>
      <c r="AQ724" s="21">
        <v>9936.7656251476437</v>
      </c>
    </row>
    <row r="725" spans="1:43" x14ac:dyDescent="0.25">
      <c r="A725" s="17" t="s">
        <v>276</v>
      </c>
      <c r="B725" s="8" t="s">
        <v>53</v>
      </c>
      <c r="C725" s="8" t="s">
        <v>65</v>
      </c>
      <c r="E725" s="8" t="str">
        <f t="shared" si="92"/>
        <v>CoFi-tv.cofi</v>
      </c>
      <c r="F725" s="21">
        <f>Data!AQ65</f>
        <v>103984.99760192574</v>
      </c>
      <c r="G725" s="19">
        <f>Data!AS65</f>
        <v>11.068808534627422</v>
      </c>
      <c r="H725" s="18">
        <f t="shared" si="93"/>
        <v>2.6800754493750665E-2</v>
      </c>
      <c r="I725" s="6">
        <f t="shared" si="93"/>
        <v>3.15</v>
      </c>
      <c r="J725" s="6">
        <f t="shared" si="98"/>
        <v>55.239409129704896</v>
      </c>
      <c r="K725" s="18">
        <f t="shared" si="98"/>
        <v>0.65</v>
      </c>
      <c r="L725" s="35">
        <f>Data!BL65</f>
        <v>2011.4207803329416</v>
      </c>
      <c r="P725" s="6">
        <f t="shared" si="95"/>
        <v>3500</v>
      </c>
      <c r="Q725" s="21">
        <v>0</v>
      </c>
      <c r="R725" s="21">
        <v>0</v>
      </c>
      <c r="S725" s="21">
        <v>3500</v>
      </c>
      <c r="T725" s="21">
        <v>10148.511427665662</v>
      </c>
      <c r="U725" s="21">
        <v>17318.520452374221</v>
      </c>
      <c r="V725" s="21">
        <v>23694.924348996145</v>
      </c>
      <c r="W725" s="21">
        <v>29156.324200631221</v>
      </c>
      <c r="X725" s="21">
        <v>34079.153987537837</v>
      </c>
      <c r="Y725" s="21">
        <v>38488.437510373667</v>
      </c>
      <c r="Z725" s="21">
        <v>709.43713813741215</v>
      </c>
      <c r="AA725" s="21">
        <v>982.74888022909397</v>
      </c>
      <c r="AB725" s="21">
        <v>1245.7263469334996</v>
      </c>
      <c r="AC725" s="21">
        <v>1493.3406987009166</v>
      </c>
      <c r="AD725" s="21">
        <v>1696.0888666408889</v>
      </c>
      <c r="AE725" s="21">
        <v>1849.5382636025483</v>
      </c>
      <c r="AF725" s="21">
        <v>1963.6835878761344</v>
      </c>
      <c r="AG725" s="21">
        <v>2054.6122586905681</v>
      </c>
      <c r="AH725" s="21">
        <v>2127.4942652820446</v>
      </c>
      <c r="AI725" s="21">
        <v>24735.765125600676</v>
      </c>
      <c r="AJ725" s="21">
        <v>34265.256457557305</v>
      </c>
      <c r="AK725" s="21">
        <v>39934.425225355437</v>
      </c>
      <c r="AL725" s="21">
        <v>41919.420725628966</v>
      </c>
      <c r="AM725" s="21">
        <v>41818.580753693626</v>
      </c>
      <c r="AN725" s="21">
        <v>40792.458140448034</v>
      </c>
      <c r="AO725" s="21">
        <v>39310.934418260906</v>
      </c>
      <c r="AP725" s="21">
        <v>37558.491581146649</v>
      </c>
      <c r="AQ725" s="21">
        <v>35690.366534539426</v>
      </c>
    </row>
    <row r="726" spans="1:43" x14ac:dyDescent="0.25">
      <c r="A726" s="17" t="s">
        <v>277</v>
      </c>
      <c r="B726" s="8" t="s">
        <v>53</v>
      </c>
      <c r="C726" s="8" t="s">
        <v>65</v>
      </c>
      <c r="E726" s="8" t="str">
        <f t="shared" si="92"/>
        <v>CoFi-tv.cofi</v>
      </c>
      <c r="F726" s="21">
        <f>Data!AQ66</f>
        <v>102565.4676184479</v>
      </c>
      <c r="G726" s="19">
        <f>Data!AS66</f>
        <v>10.14145011871261</v>
      </c>
      <c r="H726" s="18">
        <f t="shared" si="93"/>
        <v>2.6800754493750665E-2</v>
      </c>
      <c r="I726" s="6">
        <f t="shared" si="93"/>
        <v>3.15</v>
      </c>
      <c r="J726" s="6">
        <f t="shared" si="98"/>
        <v>55.239409129704896</v>
      </c>
      <c r="K726" s="18">
        <f t="shared" si="98"/>
        <v>0.65</v>
      </c>
      <c r="L726" s="35">
        <f>Data!BL66</f>
        <v>2011.4207803329416</v>
      </c>
      <c r="P726" s="6">
        <f t="shared" si="95"/>
        <v>3500</v>
      </c>
      <c r="Q726" s="21">
        <v>0</v>
      </c>
      <c r="R726" s="21">
        <v>0</v>
      </c>
      <c r="S726" s="21">
        <v>0</v>
      </c>
      <c r="T726" s="21">
        <v>10928.260905894786</v>
      </c>
      <c r="U726" s="21">
        <v>17133.642601046191</v>
      </c>
      <c r="V726" s="21">
        <v>22652.19240256312</v>
      </c>
      <c r="W726" s="21">
        <v>27378.832627214833</v>
      </c>
      <c r="X726" s="21">
        <v>31639.363969559927</v>
      </c>
      <c r="Y726" s="21">
        <v>35455.437102224285</v>
      </c>
      <c r="Z726" s="21">
        <v>477.84259463824867</v>
      </c>
      <c r="AA726" s="21">
        <v>676.80508757900327</v>
      </c>
      <c r="AB726" s="21">
        <v>878.49056620397505</v>
      </c>
      <c r="AC726" s="21">
        <v>1236.0986713649784</v>
      </c>
      <c r="AD726" s="21">
        <v>1468.3232865593968</v>
      </c>
      <c r="AE726" s="21">
        <v>1644.7186408056493</v>
      </c>
      <c r="AF726" s="21">
        <v>1776.3488545414832</v>
      </c>
      <c r="AG726" s="21">
        <v>1881.4967916811056</v>
      </c>
      <c r="AH726" s="21">
        <v>1965.9862275934438</v>
      </c>
      <c r="AI726" s="21">
        <v>15264.953040078026</v>
      </c>
      <c r="AJ726" s="21">
        <v>21620.922862686148</v>
      </c>
      <c r="AK726" s="21">
        <v>28063.880009289212</v>
      </c>
      <c r="AL726" s="21">
        <v>28559.613099088019</v>
      </c>
      <c r="AM726" s="21">
        <v>29772.778610630598</v>
      </c>
      <c r="AN726" s="21">
        <v>29889.278570835853</v>
      </c>
      <c r="AO726" s="21">
        <v>29367.640273344077</v>
      </c>
      <c r="AP726" s="21">
        <v>28466.119493698061</v>
      </c>
      <c r="AQ726" s="21">
        <v>27349.109370602608</v>
      </c>
    </row>
    <row r="728" spans="1:43" x14ac:dyDescent="0.25">
      <c r="A728" s="16" t="s">
        <v>328</v>
      </c>
      <c r="B728" s="8" t="s">
        <v>53</v>
      </c>
      <c r="C728" s="8" t="s">
        <v>65</v>
      </c>
      <c r="D728" s="8" t="str">
        <f>A728&amp;"-generic-fifi"</f>
        <v>Week_40_old-generic-fifi</v>
      </c>
      <c r="E728" s="8" t="str">
        <f>IF(RIGHT(A728,3)="old","Initial",B728&amp;"-"&amp;C728)</f>
        <v>Initial</v>
      </c>
      <c r="H728" s="25">
        <f>SUMIFS(Data!N$2:N$48,Data!$L$2:$L$48,$C728,Data!$M$2:$M$48,RIGHT($D728,4))</f>
        <v>4.7512505029079777E-3</v>
      </c>
      <c r="I728" s="42">
        <f>VLOOKUP(C728,parms,8,FALSE)</f>
        <v>3.15</v>
      </c>
      <c r="J728" s="28">
        <f>SUMIFS(Data!O$2:O$48,Data!$L$2:$L$48,$C728,Data!$M$2:$M$48,RIGHT($D728,4))</f>
        <v>96.359594628665661</v>
      </c>
      <c r="K728" s="25">
        <f>SUMIFS(Data!Q$2:Q$48,Data!$L$2:$L$48,$C728,Data!$M$2:$M$48,RIGHT($D728,4))</f>
        <v>0.65</v>
      </c>
      <c r="L728" s="35">
        <f>Data!BL2</f>
        <v>1830.26323436441</v>
      </c>
      <c r="Q728" s="21">
        <v>0</v>
      </c>
      <c r="R728" s="21">
        <v>0</v>
      </c>
      <c r="S728" s="21">
        <v>0</v>
      </c>
      <c r="T728" s="21">
        <v>0</v>
      </c>
      <c r="U728" s="21">
        <v>0</v>
      </c>
      <c r="V728" s="21">
        <v>0</v>
      </c>
      <c r="W728" s="21">
        <v>0</v>
      </c>
      <c r="X728" s="21">
        <v>0</v>
      </c>
      <c r="Y728" s="21">
        <v>0</v>
      </c>
      <c r="Z728" s="21">
        <v>29.887327341544665</v>
      </c>
      <c r="AA728" s="21">
        <v>29.887327341544665</v>
      </c>
      <c r="AB728" s="21">
        <v>29.887327341544665</v>
      </c>
      <c r="AC728" s="21">
        <v>29.887327341544665</v>
      </c>
      <c r="AD728" s="21">
        <v>29.887327341544665</v>
      </c>
      <c r="AE728" s="21">
        <v>29.887327341544665</v>
      </c>
      <c r="AF728" s="21">
        <v>29.887327341544665</v>
      </c>
      <c r="AG728" s="21">
        <v>29.887327341544665</v>
      </c>
      <c r="AH728" s="21">
        <v>29.887327341544665</v>
      </c>
      <c r="AI728" s="21">
        <v>383.75806412332321</v>
      </c>
      <c r="AJ728" s="21">
        <v>383.75806412332321</v>
      </c>
      <c r="AK728" s="21">
        <v>383.75806412332321</v>
      </c>
      <c r="AL728" s="21">
        <v>383.75806412332321</v>
      </c>
      <c r="AM728" s="21">
        <v>383.75806412332321</v>
      </c>
      <c r="AN728" s="21">
        <v>383.75806412332321</v>
      </c>
      <c r="AO728" s="21">
        <v>383.75806412332321</v>
      </c>
      <c r="AP728" s="21">
        <v>383.75806412332321</v>
      </c>
      <c r="AQ728" s="21">
        <v>383.75806412332321</v>
      </c>
    </row>
    <row r="729" spans="1:43" x14ac:dyDescent="0.25">
      <c r="A729" s="16" t="s">
        <v>316</v>
      </c>
      <c r="B729" s="8" t="s">
        <v>53</v>
      </c>
      <c r="C729" s="8" t="s">
        <v>65</v>
      </c>
      <c r="D729" s="8" t="str">
        <f t="shared" ref="D729:D792" si="99">A729&amp;"-generic-fifi"</f>
        <v>Week_41_old-generic-fifi</v>
      </c>
      <c r="E729" s="8" t="str">
        <f t="shared" ref="E729:E792" si="100">IF(RIGHT(A729,3)="old","Initial",B729&amp;"-"&amp;C729)</f>
        <v>Initial</v>
      </c>
      <c r="H729" s="18">
        <f t="shared" ref="H729:I792" si="101">H728</f>
        <v>4.7512505029079777E-3</v>
      </c>
      <c r="I729" s="6">
        <f>I728</f>
        <v>3.15</v>
      </c>
      <c r="J729" s="6">
        <f t="shared" ref="J729:K744" si="102">J728</f>
        <v>96.359594628665661</v>
      </c>
      <c r="K729" s="18">
        <f t="shared" si="102"/>
        <v>0.65</v>
      </c>
      <c r="L729" s="35">
        <f>Data!BL3</f>
        <v>1725.3903664173188</v>
      </c>
      <c r="Q729" s="21">
        <v>0</v>
      </c>
      <c r="R729" s="21">
        <v>0</v>
      </c>
      <c r="S729" s="21">
        <v>0</v>
      </c>
      <c r="T729" s="21">
        <v>0</v>
      </c>
      <c r="U729" s="21">
        <v>0</v>
      </c>
      <c r="V729" s="21">
        <v>0</v>
      </c>
      <c r="W729" s="21">
        <v>0</v>
      </c>
      <c r="X729" s="21">
        <v>0</v>
      </c>
      <c r="Y729" s="21">
        <v>0</v>
      </c>
      <c r="Z729" s="21">
        <v>295.27632861096839</v>
      </c>
      <c r="AA729" s="21">
        <v>295.27632861096839</v>
      </c>
      <c r="AB729" s="21">
        <v>295.27632861096839</v>
      </c>
      <c r="AC729" s="21">
        <v>295.27632861096839</v>
      </c>
      <c r="AD729" s="21">
        <v>295.27632861096839</v>
      </c>
      <c r="AE729" s="21">
        <v>295.27632861096839</v>
      </c>
      <c r="AF729" s="21">
        <v>295.27632861096839</v>
      </c>
      <c r="AG729" s="21">
        <v>295.27632861096839</v>
      </c>
      <c r="AH729" s="21">
        <v>295.27632861096839</v>
      </c>
      <c r="AI729" s="21">
        <v>4817.2118989730589</v>
      </c>
      <c r="AJ729" s="21">
        <v>4817.2118989730589</v>
      </c>
      <c r="AK729" s="21">
        <v>4817.2118989730589</v>
      </c>
      <c r="AL729" s="21">
        <v>4817.2118989730589</v>
      </c>
      <c r="AM729" s="21">
        <v>4817.2118989730589</v>
      </c>
      <c r="AN729" s="21">
        <v>4817.2118989730589</v>
      </c>
      <c r="AO729" s="21">
        <v>4817.2118989730589</v>
      </c>
      <c r="AP729" s="21">
        <v>4817.2118989730589</v>
      </c>
      <c r="AQ729" s="21">
        <v>4817.2118989730589</v>
      </c>
    </row>
    <row r="730" spans="1:43" x14ac:dyDescent="0.25">
      <c r="A730" s="16" t="s">
        <v>317</v>
      </c>
      <c r="B730" s="8" t="s">
        <v>53</v>
      </c>
      <c r="C730" s="8" t="s">
        <v>65</v>
      </c>
      <c r="D730" s="8" t="str">
        <f t="shared" si="99"/>
        <v>Week_42_old-generic-fifi</v>
      </c>
      <c r="E730" s="8" t="str">
        <f t="shared" si="100"/>
        <v>Initial</v>
      </c>
      <c r="H730" s="18">
        <f t="shared" si="101"/>
        <v>4.7512505029079777E-3</v>
      </c>
      <c r="I730" s="6">
        <f t="shared" si="101"/>
        <v>3.15</v>
      </c>
      <c r="J730" s="6">
        <f t="shared" si="102"/>
        <v>96.359594628665661</v>
      </c>
      <c r="K730" s="18">
        <f t="shared" si="102"/>
        <v>0.65</v>
      </c>
      <c r="L730" s="35">
        <f>Data!BL4</f>
        <v>1946.9834473517333</v>
      </c>
      <c r="Q730" s="21">
        <v>0</v>
      </c>
      <c r="R730" s="21">
        <v>0</v>
      </c>
      <c r="S730" s="21">
        <v>0</v>
      </c>
      <c r="T730" s="21">
        <v>0</v>
      </c>
      <c r="U730" s="21">
        <v>0</v>
      </c>
      <c r="V730" s="21">
        <v>0</v>
      </c>
      <c r="W730" s="21">
        <v>0</v>
      </c>
      <c r="X730" s="21">
        <v>0</v>
      </c>
      <c r="Y730" s="21">
        <v>0</v>
      </c>
      <c r="Z730" s="21">
        <v>296.00397681457321</v>
      </c>
      <c r="AA730" s="21">
        <v>296.00397681457321</v>
      </c>
      <c r="AB730" s="21">
        <v>296.00397681457321</v>
      </c>
      <c r="AC730" s="21">
        <v>296.00397681457321</v>
      </c>
      <c r="AD730" s="21">
        <v>296.00397681457321</v>
      </c>
      <c r="AE730" s="21">
        <v>296.00397681457321</v>
      </c>
      <c r="AF730" s="21">
        <v>296.00397681457321</v>
      </c>
      <c r="AG730" s="21">
        <v>296.00397681457321</v>
      </c>
      <c r="AH730" s="21">
        <v>296.00397681457321</v>
      </c>
      <c r="AI730" s="21">
        <v>4078.8824618024842</v>
      </c>
      <c r="AJ730" s="21">
        <v>4078.8824618024842</v>
      </c>
      <c r="AK730" s="21">
        <v>4078.8824618024842</v>
      </c>
      <c r="AL730" s="21">
        <v>4078.8824618024842</v>
      </c>
      <c r="AM730" s="21">
        <v>4078.8824618024842</v>
      </c>
      <c r="AN730" s="21">
        <v>4078.8824618024842</v>
      </c>
      <c r="AO730" s="21">
        <v>4078.8824618024842</v>
      </c>
      <c r="AP730" s="21">
        <v>4078.8824618024842</v>
      </c>
      <c r="AQ730" s="21">
        <v>4078.8824618024842</v>
      </c>
    </row>
    <row r="731" spans="1:43" x14ac:dyDescent="0.25">
      <c r="A731" s="16" t="s">
        <v>318</v>
      </c>
      <c r="B731" s="8" t="s">
        <v>53</v>
      </c>
      <c r="C731" s="8" t="s">
        <v>65</v>
      </c>
      <c r="D731" s="8" t="str">
        <f t="shared" si="99"/>
        <v>Week_43_old-generic-fifi</v>
      </c>
      <c r="E731" s="8" t="str">
        <f t="shared" si="100"/>
        <v>Initial</v>
      </c>
      <c r="H731" s="18">
        <f t="shared" si="101"/>
        <v>4.7512505029079777E-3</v>
      </c>
      <c r="I731" s="6">
        <f t="shared" si="101"/>
        <v>3.15</v>
      </c>
      <c r="J731" s="6">
        <f t="shared" si="102"/>
        <v>96.359594628665661</v>
      </c>
      <c r="K731" s="18">
        <f t="shared" si="102"/>
        <v>0.65</v>
      </c>
      <c r="L731" s="35">
        <f>Data!BL5</f>
        <v>1944.8608207636205</v>
      </c>
      <c r="Q731" s="21">
        <v>0</v>
      </c>
      <c r="R731" s="21">
        <v>0</v>
      </c>
      <c r="S731" s="21">
        <v>0</v>
      </c>
      <c r="T731" s="21">
        <v>0</v>
      </c>
      <c r="U731" s="21">
        <v>0</v>
      </c>
      <c r="V731" s="21">
        <v>0</v>
      </c>
      <c r="W731" s="21">
        <v>0</v>
      </c>
      <c r="X731" s="21">
        <v>0</v>
      </c>
      <c r="Y731" s="21">
        <v>0</v>
      </c>
      <c r="Z731" s="21">
        <v>475.84603253437785</v>
      </c>
      <c r="AA731" s="21">
        <v>475.84603253437785</v>
      </c>
      <c r="AB731" s="21">
        <v>475.84603253437785</v>
      </c>
      <c r="AC731" s="21">
        <v>475.84603253437785</v>
      </c>
      <c r="AD731" s="21">
        <v>475.84603253437785</v>
      </c>
      <c r="AE731" s="21">
        <v>475.84603253437785</v>
      </c>
      <c r="AF731" s="21">
        <v>475.84603253437785</v>
      </c>
      <c r="AG731" s="21">
        <v>475.84603253437785</v>
      </c>
      <c r="AH731" s="21">
        <v>475.84603253437785</v>
      </c>
      <c r="AI731" s="21">
        <v>6769.7486902804494</v>
      </c>
      <c r="AJ731" s="21">
        <v>6769.7486902804494</v>
      </c>
      <c r="AK731" s="21">
        <v>6769.7486902804494</v>
      </c>
      <c r="AL731" s="21">
        <v>6769.7486902804494</v>
      </c>
      <c r="AM731" s="21">
        <v>6769.7486902804494</v>
      </c>
      <c r="AN731" s="21">
        <v>6769.7486902804494</v>
      </c>
      <c r="AO731" s="21">
        <v>6769.7486902804494</v>
      </c>
      <c r="AP731" s="21">
        <v>6769.7486902804494</v>
      </c>
      <c r="AQ731" s="21">
        <v>6769.7486902804494</v>
      </c>
    </row>
    <row r="732" spans="1:43" x14ac:dyDescent="0.25">
      <c r="A732" s="16" t="s">
        <v>319</v>
      </c>
      <c r="B732" s="8" t="s">
        <v>53</v>
      </c>
      <c r="C732" s="8" t="s">
        <v>65</v>
      </c>
      <c r="D732" s="8" t="str">
        <f t="shared" si="99"/>
        <v>Week_44_old-generic-fifi</v>
      </c>
      <c r="E732" s="8" t="str">
        <f t="shared" si="100"/>
        <v>Initial</v>
      </c>
      <c r="H732" s="18">
        <f t="shared" si="101"/>
        <v>4.7512505029079777E-3</v>
      </c>
      <c r="I732" s="6">
        <f t="shared" si="101"/>
        <v>3.15</v>
      </c>
      <c r="J732" s="6">
        <f t="shared" si="102"/>
        <v>96.359594628665661</v>
      </c>
      <c r="K732" s="18">
        <f t="shared" si="102"/>
        <v>0.65</v>
      </c>
      <c r="L732" s="35">
        <f>Data!BL6</f>
        <v>2085.2620813272074</v>
      </c>
      <c r="Q732" s="21">
        <v>0</v>
      </c>
      <c r="R732" s="21">
        <v>0</v>
      </c>
      <c r="S732" s="21">
        <v>0</v>
      </c>
      <c r="T732" s="21">
        <v>0</v>
      </c>
      <c r="U732" s="21">
        <v>0</v>
      </c>
      <c r="V732" s="21">
        <v>0</v>
      </c>
      <c r="W732" s="21">
        <v>0</v>
      </c>
      <c r="X732" s="21">
        <v>0</v>
      </c>
      <c r="Y732" s="21">
        <v>0</v>
      </c>
      <c r="Z732" s="21">
        <v>414.66972879789682</v>
      </c>
      <c r="AA732" s="21">
        <v>414.66972879789682</v>
      </c>
      <c r="AB732" s="21">
        <v>414.66972879789682</v>
      </c>
      <c r="AC732" s="21">
        <v>414.66972879789682</v>
      </c>
      <c r="AD732" s="21">
        <v>414.66972879789682</v>
      </c>
      <c r="AE732" s="21">
        <v>414.66972879789682</v>
      </c>
      <c r="AF732" s="21">
        <v>414.66972879789682</v>
      </c>
      <c r="AG732" s="21">
        <v>414.66972879789682</v>
      </c>
      <c r="AH732" s="21">
        <v>414.66972879789682</v>
      </c>
      <c r="AI732" s="21">
        <v>5264.9511711304858</v>
      </c>
      <c r="AJ732" s="21">
        <v>5264.9511711304858</v>
      </c>
      <c r="AK732" s="21">
        <v>5264.9511711304858</v>
      </c>
      <c r="AL732" s="21">
        <v>5264.9511711304858</v>
      </c>
      <c r="AM732" s="21">
        <v>5264.9511711304858</v>
      </c>
      <c r="AN732" s="21">
        <v>5264.9511711304858</v>
      </c>
      <c r="AO732" s="21">
        <v>5264.9511711304858</v>
      </c>
      <c r="AP732" s="21">
        <v>5264.9511711304858</v>
      </c>
      <c r="AQ732" s="21">
        <v>5264.9511711304858</v>
      </c>
    </row>
    <row r="733" spans="1:43" x14ac:dyDescent="0.25">
      <c r="A733" s="16" t="s">
        <v>320</v>
      </c>
      <c r="B733" s="8" t="s">
        <v>53</v>
      </c>
      <c r="C733" s="8" t="s">
        <v>65</v>
      </c>
      <c r="D733" s="8" t="str">
        <f t="shared" si="99"/>
        <v>Week_45_old-generic-fifi</v>
      </c>
      <c r="E733" s="8" t="str">
        <f t="shared" si="100"/>
        <v>Initial</v>
      </c>
      <c r="H733" s="18">
        <f t="shared" si="101"/>
        <v>4.7512505029079777E-3</v>
      </c>
      <c r="I733" s="6">
        <f t="shared" si="101"/>
        <v>3.15</v>
      </c>
      <c r="J733" s="6">
        <f t="shared" si="102"/>
        <v>96.359594628665661</v>
      </c>
      <c r="K733" s="18">
        <f t="shared" si="102"/>
        <v>0.65</v>
      </c>
      <c r="L733" s="35">
        <f>Data!BL7</f>
        <v>1650.6523731634045</v>
      </c>
      <c r="Q733" s="21">
        <v>0</v>
      </c>
      <c r="R733" s="21">
        <v>0</v>
      </c>
      <c r="S733" s="21">
        <v>0</v>
      </c>
      <c r="T733" s="21">
        <v>0</v>
      </c>
      <c r="U733" s="21">
        <v>0</v>
      </c>
      <c r="V733" s="21">
        <v>0</v>
      </c>
      <c r="W733" s="21">
        <v>0</v>
      </c>
      <c r="X733" s="21">
        <v>0</v>
      </c>
      <c r="Y733" s="21">
        <v>0</v>
      </c>
      <c r="Z733" s="21">
        <v>470.00008058461606</v>
      </c>
      <c r="AA733" s="21">
        <v>470.00008058461606</v>
      </c>
      <c r="AB733" s="21">
        <v>470.00008058461606</v>
      </c>
      <c r="AC733" s="21">
        <v>470.00008058461606</v>
      </c>
      <c r="AD733" s="21">
        <v>470.00008058461606</v>
      </c>
      <c r="AE733" s="21">
        <v>470.00008058461606</v>
      </c>
      <c r="AF733" s="21">
        <v>470.00008058461606</v>
      </c>
      <c r="AG733" s="21">
        <v>470.00008058461606</v>
      </c>
      <c r="AH733" s="21">
        <v>470.00008058461606</v>
      </c>
      <c r="AI733" s="21">
        <v>6710.6834925961884</v>
      </c>
      <c r="AJ733" s="21">
        <v>6710.6834925961884</v>
      </c>
      <c r="AK733" s="21">
        <v>6710.6834925961884</v>
      </c>
      <c r="AL733" s="21">
        <v>6710.6834925961884</v>
      </c>
      <c r="AM733" s="21">
        <v>6710.6834925961884</v>
      </c>
      <c r="AN733" s="21">
        <v>6710.6834925961884</v>
      </c>
      <c r="AO733" s="21">
        <v>6710.6834925961884</v>
      </c>
      <c r="AP733" s="21">
        <v>6710.6834925961884</v>
      </c>
      <c r="AQ733" s="21">
        <v>6710.6834925961884</v>
      </c>
    </row>
    <row r="734" spans="1:43" x14ac:dyDescent="0.25">
      <c r="A734" s="16" t="s">
        <v>321</v>
      </c>
      <c r="B734" s="8" t="s">
        <v>53</v>
      </c>
      <c r="C734" s="8" t="s">
        <v>65</v>
      </c>
      <c r="D734" s="8" t="str">
        <f t="shared" si="99"/>
        <v>Week_46_old-generic-fifi</v>
      </c>
      <c r="E734" s="8" t="str">
        <f t="shared" si="100"/>
        <v>Initial</v>
      </c>
      <c r="H734" s="18">
        <f t="shared" si="101"/>
        <v>4.7512505029079777E-3</v>
      </c>
      <c r="I734" s="6">
        <f t="shared" si="101"/>
        <v>3.15</v>
      </c>
      <c r="J734" s="6">
        <f t="shared" si="102"/>
        <v>96.359594628665661</v>
      </c>
      <c r="K734" s="18">
        <f t="shared" si="102"/>
        <v>0.65</v>
      </c>
      <c r="L734" s="35">
        <f>Data!BL8</f>
        <v>1731.9975466831138</v>
      </c>
      <c r="Q734" s="21">
        <v>0</v>
      </c>
      <c r="R734" s="21">
        <v>0</v>
      </c>
      <c r="S734" s="21">
        <v>0</v>
      </c>
      <c r="T734" s="21">
        <v>0</v>
      </c>
      <c r="U734" s="21">
        <v>0</v>
      </c>
      <c r="V734" s="21">
        <v>0</v>
      </c>
      <c r="W734" s="21">
        <v>0</v>
      </c>
      <c r="X734" s="21">
        <v>0</v>
      </c>
      <c r="Y734" s="21">
        <v>0</v>
      </c>
      <c r="Z734" s="21">
        <v>331.88778586218422</v>
      </c>
      <c r="AA734" s="21">
        <v>331.88778586218422</v>
      </c>
      <c r="AB734" s="21">
        <v>331.88778586218422</v>
      </c>
      <c r="AC734" s="21">
        <v>331.88778586218422</v>
      </c>
      <c r="AD734" s="21">
        <v>331.88778586218422</v>
      </c>
      <c r="AE734" s="21">
        <v>331.88778586218422</v>
      </c>
      <c r="AF734" s="21">
        <v>331.88778586218422</v>
      </c>
      <c r="AG734" s="21">
        <v>331.88778586218422</v>
      </c>
      <c r="AH734" s="21">
        <v>331.88778586218422</v>
      </c>
      <c r="AI734" s="21">
        <v>4723.5829959994853</v>
      </c>
      <c r="AJ734" s="21">
        <v>4723.5829959994853</v>
      </c>
      <c r="AK734" s="21">
        <v>4723.5829959994853</v>
      </c>
      <c r="AL734" s="21">
        <v>4723.5829959994853</v>
      </c>
      <c r="AM734" s="21">
        <v>4723.5829959994853</v>
      </c>
      <c r="AN734" s="21">
        <v>4723.5829959994853</v>
      </c>
      <c r="AO734" s="21">
        <v>4723.5829959994853</v>
      </c>
      <c r="AP734" s="21">
        <v>4723.5829959994853</v>
      </c>
      <c r="AQ734" s="21">
        <v>4723.5829959994853</v>
      </c>
    </row>
    <row r="735" spans="1:43" x14ac:dyDescent="0.25">
      <c r="A735" s="16" t="s">
        <v>322</v>
      </c>
      <c r="B735" s="8" t="s">
        <v>53</v>
      </c>
      <c r="C735" s="8" t="s">
        <v>65</v>
      </c>
      <c r="D735" s="8" t="str">
        <f t="shared" si="99"/>
        <v>Week_47_old-generic-fifi</v>
      </c>
      <c r="E735" s="8" t="str">
        <f t="shared" si="100"/>
        <v>Initial</v>
      </c>
      <c r="H735" s="18">
        <f t="shared" si="101"/>
        <v>4.7512505029079777E-3</v>
      </c>
      <c r="I735" s="6">
        <f t="shared" si="101"/>
        <v>3.15</v>
      </c>
      <c r="J735" s="6">
        <f t="shared" si="102"/>
        <v>96.359594628665661</v>
      </c>
      <c r="K735" s="18">
        <f t="shared" si="102"/>
        <v>0.65</v>
      </c>
      <c r="L735" s="35">
        <f>Data!BL9</f>
        <v>2385.2246421647269</v>
      </c>
      <c r="Q735" s="21">
        <v>0</v>
      </c>
      <c r="R735" s="21">
        <v>0</v>
      </c>
      <c r="S735" s="21">
        <v>0</v>
      </c>
      <c r="T735" s="21">
        <v>0</v>
      </c>
      <c r="U735" s="21">
        <v>0</v>
      </c>
      <c r="V735" s="21">
        <v>0</v>
      </c>
      <c r="W735" s="21">
        <v>0</v>
      </c>
      <c r="X735" s="21">
        <v>0</v>
      </c>
      <c r="Y735" s="21">
        <v>0</v>
      </c>
      <c r="Z735" s="21">
        <v>330.02076178058763</v>
      </c>
      <c r="AA735" s="21">
        <v>330.02076178058763</v>
      </c>
      <c r="AB735" s="21">
        <v>330.02076178058763</v>
      </c>
      <c r="AC735" s="21">
        <v>330.02076178058763</v>
      </c>
      <c r="AD735" s="21">
        <v>330.02076178058763</v>
      </c>
      <c r="AE735" s="21">
        <v>330.02076178058763</v>
      </c>
      <c r="AF735" s="21">
        <v>330.02076178058763</v>
      </c>
      <c r="AG735" s="21">
        <v>330.02076178058763</v>
      </c>
      <c r="AH735" s="21">
        <v>330.02076178058763</v>
      </c>
      <c r="AI735" s="21">
        <v>4044.8622198493113</v>
      </c>
      <c r="AJ735" s="21">
        <v>4044.8622198493113</v>
      </c>
      <c r="AK735" s="21">
        <v>4044.8622198493113</v>
      </c>
      <c r="AL735" s="21">
        <v>4044.8622198493113</v>
      </c>
      <c r="AM735" s="21">
        <v>4044.8622198493113</v>
      </c>
      <c r="AN735" s="21">
        <v>4044.8622198493113</v>
      </c>
      <c r="AO735" s="21">
        <v>4044.8622198493113</v>
      </c>
      <c r="AP735" s="21">
        <v>4044.8622198493113</v>
      </c>
      <c r="AQ735" s="21">
        <v>4044.8622198493113</v>
      </c>
    </row>
    <row r="736" spans="1:43" x14ac:dyDescent="0.25">
      <c r="A736" s="16" t="s">
        <v>323</v>
      </c>
      <c r="B736" s="8" t="s">
        <v>53</v>
      </c>
      <c r="C736" s="8" t="s">
        <v>65</v>
      </c>
      <c r="D736" s="8" t="str">
        <f t="shared" si="99"/>
        <v>Week_48_old-generic-fifi</v>
      </c>
      <c r="E736" s="8" t="str">
        <f t="shared" si="100"/>
        <v>Initial</v>
      </c>
      <c r="H736" s="18">
        <f t="shared" si="101"/>
        <v>4.7512505029079777E-3</v>
      </c>
      <c r="I736" s="6">
        <f t="shared" si="101"/>
        <v>3.15</v>
      </c>
      <c r="J736" s="6">
        <f t="shared" si="102"/>
        <v>96.359594628665661</v>
      </c>
      <c r="K736" s="18">
        <f t="shared" si="102"/>
        <v>0.65</v>
      </c>
      <c r="L736" s="35">
        <f>Data!BL10</f>
        <v>2385.2246421647269</v>
      </c>
      <c r="Q736" s="21">
        <v>0</v>
      </c>
      <c r="R736" s="21">
        <v>0</v>
      </c>
      <c r="S736" s="21">
        <v>0</v>
      </c>
      <c r="T736" s="21">
        <v>0</v>
      </c>
      <c r="U736" s="21">
        <v>0</v>
      </c>
      <c r="V736" s="21">
        <v>0</v>
      </c>
      <c r="W736" s="21">
        <v>0</v>
      </c>
      <c r="X736" s="21">
        <v>0</v>
      </c>
      <c r="Y736" s="21">
        <v>0</v>
      </c>
      <c r="Z736" s="21">
        <v>221.09321636854071</v>
      </c>
      <c r="AA736" s="21">
        <v>221.09321636854071</v>
      </c>
      <c r="AB736" s="21">
        <v>221.09321636854071</v>
      </c>
      <c r="AC736" s="21">
        <v>221.09321636854071</v>
      </c>
      <c r="AD736" s="21">
        <v>221.09321636854071</v>
      </c>
      <c r="AE736" s="21">
        <v>221.09321636854071</v>
      </c>
      <c r="AF736" s="21">
        <v>221.09321636854071</v>
      </c>
      <c r="AG736" s="21">
        <v>221.09321636854071</v>
      </c>
      <c r="AH736" s="21">
        <v>221.09321636854071</v>
      </c>
      <c r="AI736" s="21">
        <v>2726.4450382485697</v>
      </c>
      <c r="AJ736" s="21">
        <v>2726.4450382485697</v>
      </c>
      <c r="AK736" s="21">
        <v>2726.4450382485697</v>
      </c>
      <c r="AL736" s="21">
        <v>2726.4450382485697</v>
      </c>
      <c r="AM736" s="21">
        <v>2726.4450382485697</v>
      </c>
      <c r="AN736" s="21">
        <v>2726.4450382485697</v>
      </c>
      <c r="AO736" s="21">
        <v>2726.4450382485697</v>
      </c>
      <c r="AP736" s="21">
        <v>2726.4450382485697</v>
      </c>
      <c r="AQ736" s="21">
        <v>2726.4450382485697</v>
      </c>
    </row>
    <row r="737" spans="1:43" x14ac:dyDescent="0.25">
      <c r="A737" s="16" t="s">
        <v>324</v>
      </c>
      <c r="B737" s="8" t="s">
        <v>53</v>
      </c>
      <c r="C737" s="8" t="s">
        <v>65</v>
      </c>
      <c r="D737" s="8" t="str">
        <f t="shared" si="99"/>
        <v>Week_49_old-generic-fifi</v>
      </c>
      <c r="E737" s="8" t="str">
        <f t="shared" si="100"/>
        <v>Initial</v>
      </c>
      <c r="H737" s="18">
        <f t="shared" si="101"/>
        <v>4.7512505029079777E-3</v>
      </c>
      <c r="I737" s="6">
        <f t="shared" si="101"/>
        <v>3.15</v>
      </c>
      <c r="J737" s="6">
        <f t="shared" si="102"/>
        <v>96.359594628665661</v>
      </c>
      <c r="K737" s="18">
        <f t="shared" si="102"/>
        <v>0.65</v>
      </c>
      <c r="L737" s="35">
        <f>Data!BL11</f>
        <v>2385.2246421647269</v>
      </c>
      <c r="Q737" s="21">
        <v>0</v>
      </c>
      <c r="R737" s="21">
        <v>0</v>
      </c>
      <c r="S737" s="21">
        <v>0</v>
      </c>
      <c r="T737" s="21">
        <v>0</v>
      </c>
      <c r="U737" s="21">
        <v>0</v>
      </c>
      <c r="V737" s="21">
        <v>0</v>
      </c>
      <c r="W737" s="21">
        <v>0</v>
      </c>
      <c r="X737" s="21">
        <v>0</v>
      </c>
      <c r="Y737" s="21">
        <v>0</v>
      </c>
      <c r="Z737" s="21">
        <v>93.330949717315121</v>
      </c>
      <c r="AA737" s="21">
        <v>93.330949717315121</v>
      </c>
      <c r="AB737" s="21">
        <v>93.330949717315121</v>
      </c>
      <c r="AC737" s="21">
        <v>93.330949717315121</v>
      </c>
      <c r="AD737" s="21">
        <v>93.330949717315121</v>
      </c>
      <c r="AE737" s="21">
        <v>93.330949717315121</v>
      </c>
      <c r="AF737" s="21">
        <v>93.330949717315121</v>
      </c>
      <c r="AG737" s="21">
        <v>93.330949717315121</v>
      </c>
      <c r="AH737" s="21">
        <v>93.330949717315121</v>
      </c>
      <c r="AI737" s="21">
        <v>1398.9446314169563</v>
      </c>
      <c r="AJ737" s="21">
        <v>1398.9446314169563</v>
      </c>
      <c r="AK737" s="21">
        <v>1398.9446314169563</v>
      </c>
      <c r="AL737" s="21">
        <v>1398.9446314169563</v>
      </c>
      <c r="AM737" s="21">
        <v>1398.9446314169563</v>
      </c>
      <c r="AN737" s="21">
        <v>1398.9446314169563</v>
      </c>
      <c r="AO737" s="21">
        <v>1398.9446314169563</v>
      </c>
      <c r="AP737" s="21">
        <v>1398.9446314169563</v>
      </c>
      <c r="AQ737" s="21">
        <v>1398.9446314169563</v>
      </c>
    </row>
    <row r="738" spans="1:43" x14ac:dyDescent="0.25">
      <c r="A738" s="16" t="s">
        <v>325</v>
      </c>
      <c r="B738" s="8" t="s">
        <v>53</v>
      </c>
      <c r="C738" s="8" t="s">
        <v>65</v>
      </c>
      <c r="D738" s="8" t="str">
        <f t="shared" si="99"/>
        <v>Week_50_old-generic-fifi</v>
      </c>
      <c r="E738" s="8" t="str">
        <f t="shared" si="100"/>
        <v>Initial</v>
      </c>
      <c r="H738" s="18">
        <f t="shared" si="101"/>
        <v>4.7512505029079777E-3</v>
      </c>
      <c r="I738" s="6">
        <f t="shared" si="101"/>
        <v>3.15</v>
      </c>
      <c r="J738" s="6">
        <f t="shared" si="102"/>
        <v>96.359594628665661</v>
      </c>
      <c r="K738" s="18">
        <f t="shared" si="102"/>
        <v>0.65</v>
      </c>
      <c r="L738" s="35">
        <f>Data!BL12</f>
        <v>2011.4207803329416</v>
      </c>
      <c r="Q738" s="21">
        <v>0</v>
      </c>
      <c r="R738" s="21">
        <v>0</v>
      </c>
      <c r="S738" s="21">
        <v>0</v>
      </c>
      <c r="T738" s="21">
        <v>0</v>
      </c>
      <c r="U738" s="21">
        <v>0</v>
      </c>
      <c r="V738" s="21">
        <v>0</v>
      </c>
      <c r="W738" s="21">
        <v>0</v>
      </c>
      <c r="X738" s="21">
        <v>0</v>
      </c>
      <c r="Y738" s="21">
        <v>0</v>
      </c>
      <c r="Z738" s="21">
        <v>73.76978485316188</v>
      </c>
      <c r="AA738" s="21">
        <v>73.76978485316188</v>
      </c>
      <c r="AB738" s="21">
        <v>73.76978485316188</v>
      </c>
      <c r="AC738" s="21">
        <v>73.76978485316188</v>
      </c>
      <c r="AD738" s="21">
        <v>73.76978485316188</v>
      </c>
      <c r="AE738" s="21">
        <v>73.76978485316188</v>
      </c>
      <c r="AF738" s="21">
        <v>73.76978485316188</v>
      </c>
      <c r="AG738" s="21">
        <v>73.76978485316188</v>
      </c>
      <c r="AH738" s="21">
        <v>73.76978485316188</v>
      </c>
      <c r="AI738" s="21">
        <v>1005.519624992689</v>
      </c>
      <c r="AJ738" s="21">
        <v>1005.519624992689</v>
      </c>
      <c r="AK738" s="21">
        <v>1005.519624992689</v>
      </c>
      <c r="AL738" s="21">
        <v>1005.519624992689</v>
      </c>
      <c r="AM738" s="21">
        <v>1005.519624992689</v>
      </c>
      <c r="AN738" s="21">
        <v>1005.519624992689</v>
      </c>
      <c r="AO738" s="21">
        <v>1005.519624992689</v>
      </c>
      <c r="AP738" s="21">
        <v>1005.519624992689</v>
      </c>
      <c r="AQ738" s="21">
        <v>1005.519624992689</v>
      </c>
    </row>
    <row r="739" spans="1:43" x14ac:dyDescent="0.25">
      <c r="A739" s="16" t="s">
        <v>326</v>
      </c>
      <c r="B739" s="8" t="s">
        <v>53</v>
      </c>
      <c r="C739" s="8" t="s">
        <v>65</v>
      </c>
      <c r="D739" s="8" t="str">
        <f t="shared" si="99"/>
        <v>Week_51_old-generic-fifi</v>
      </c>
      <c r="E739" s="8" t="str">
        <f t="shared" si="100"/>
        <v>Initial</v>
      </c>
      <c r="H739" s="18">
        <f t="shared" si="101"/>
        <v>4.7512505029079777E-3</v>
      </c>
      <c r="I739" s="6">
        <f t="shared" si="101"/>
        <v>3.15</v>
      </c>
      <c r="J739" s="6">
        <f t="shared" si="102"/>
        <v>96.359594628665661</v>
      </c>
      <c r="K739" s="18">
        <f t="shared" si="102"/>
        <v>0.65</v>
      </c>
      <c r="L739" s="35">
        <f>Data!BL13</f>
        <v>2011.4207803329416</v>
      </c>
      <c r="Q739" s="21">
        <v>0</v>
      </c>
      <c r="R739" s="21">
        <v>0</v>
      </c>
      <c r="S739" s="21">
        <v>0</v>
      </c>
      <c r="T739" s="21">
        <v>0</v>
      </c>
      <c r="U739" s="21">
        <v>0</v>
      </c>
      <c r="V739" s="21">
        <v>0</v>
      </c>
      <c r="W739" s="21">
        <v>0</v>
      </c>
      <c r="X739" s="21">
        <v>0</v>
      </c>
      <c r="Y739" s="21">
        <v>0</v>
      </c>
      <c r="Z739" s="21">
        <v>59.283553142524376</v>
      </c>
      <c r="AA739" s="21">
        <v>59.283553142524376</v>
      </c>
      <c r="AB739" s="21">
        <v>59.283553142524376</v>
      </c>
      <c r="AC739" s="21">
        <v>59.283553142524376</v>
      </c>
      <c r="AD739" s="21">
        <v>59.283553142524376</v>
      </c>
      <c r="AE739" s="21">
        <v>59.283553142524376</v>
      </c>
      <c r="AF739" s="21">
        <v>59.283553142524376</v>
      </c>
      <c r="AG739" s="21">
        <v>59.283553142524376</v>
      </c>
      <c r="AH739" s="21">
        <v>59.283553142524376</v>
      </c>
      <c r="AI739" s="21">
        <v>745.95821166941005</v>
      </c>
      <c r="AJ739" s="21">
        <v>745.95821166941005</v>
      </c>
      <c r="AK739" s="21">
        <v>745.95821166941005</v>
      </c>
      <c r="AL739" s="21">
        <v>745.95821166941005</v>
      </c>
      <c r="AM739" s="21">
        <v>745.95821166941005</v>
      </c>
      <c r="AN739" s="21">
        <v>745.95821166941005</v>
      </c>
      <c r="AO739" s="21">
        <v>745.95821166941005</v>
      </c>
      <c r="AP739" s="21">
        <v>745.95821166941005</v>
      </c>
      <c r="AQ739" s="21">
        <v>745.95821166941005</v>
      </c>
    </row>
    <row r="740" spans="1:43" x14ac:dyDescent="0.25">
      <c r="A740" s="16" t="s">
        <v>327</v>
      </c>
      <c r="B740" s="8" t="s">
        <v>53</v>
      </c>
      <c r="C740" s="8" t="s">
        <v>65</v>
      </c>
      <c r="D740" s="8" t="str">
        <f t="shared" si="99"/>
        <v>Week_52_old-generic-fifi</v>
      </c>
      <c r="E740" s="8" t="str">
        <f t="shared" si="100"/>
        <v>Initial</v>
      </c>
      <c r="H740" s="18">
        <f t="shared" si="101"/>
        <v>4.7512505029079777E-3</v>
      </c>
      <c r="I740" s="6">
        <f t="shared" si="101"/>
        <v>3.15</v>
      </c>
      <c r="J740" s="6">
        <f t="shared" si="102"/>
        <v>96.359594628665661</v>
      </c>
      <c r="K740" s="18">
        <f t="shared" si="102"/>
        <v>0.65</v>
      </c>
      <c r="L740" s="35">
        <f>Data!BL14</f>
        <v>2011.4207803329416</v>
      </c>
      <c r="Q740" s="21">
        <v>0</v>
      </c>
      <c r="R740" s="21">
        <v>0</v>
      </c>
      <c r="S740" s="21">
        <v>0</v>
      </c>
      <c r="T740" s="21">
        <v>0</v>
      </c>
      <c r="U740" s="21">
        <v>0</v>
      </c>
      <c r="V740" s="21">
        <v>0</v>
      </c>
      <c r="W740" s="21">
        <v>0</v>
      </c>
      <c r="X740" s="21">
        <v>0</v>
      </c>
      <c r="Y740" s="21">
        <v>0</v>
      </c>
      <c r="Z740" s="21">
        <v>29.923383711884554</v>
      </c>
      <c r="AA740" s="21">
        <v>29.923383711884554</v>
      </c>
      <c r="AB740" s="21">
        <v>29.923383711884554</v>
      </c>
      <c r="AC740" s="21">
        <v>29.923383711884554</v>
      </c>
      <c r="AD740" s="21">
        <v>29.923383711884554</v>
      </c>
      <c r="AE740" s="21">
        <v>29.923383711884554</v>
      </c>
      <c r="AF740" s="21">
        <v>29.923383711884554</v>
      </c>
      <c r="AG740" s="21">
        <v>29.923383711884554</v>
      </c>
      <c r="AH740" s="21">
        <v>29.923383711884554</v>
      </c>
      <c r="AI740" s="21">
        <v>394.21627919182589</v>
      </c>
      <c r="AJ740" s="21">
        <v>394.21627919182589</v>
      </c>
      <c r="AK740" s="21">
        <v>394.21627919182589</v>
      </c>
      <c r="AL740" s="21">
        <v>394.21627919182589</v>
      </c>
      <c r="AM740" s="21">
        <v>394.21627919182589</v>
      </c>
      <c r="AN740" s="21">
        <v>394.21627919182589</v>
      </c>
      <c r="AO740" s="21">
        <v>394.21627919182589</v>
      </c>
      <c r="AP740" s="21">
        <v>394.21627919182589</v>
      </c>
      <c r="AQ740" s="21">
        <v>394.21627919182589</v>
      </c>
    </row>
    <row r="741" spans="1:43" x14ac:dyDescent="0.25">
      <c r="A741" s="17" t="s">
        <v>262</v>
      </c>
      <c r="B741" s="8" t="s">
        <v>53</v>
      </c>
      <c r="C741" s="8" t="s">
        <v>65</v>
      </c>
      <c r="D741" s="8" t="str">
        <f t="shared" si="99"/>
        <v>Week_01-generic-fifi</v>
      </c>
      <c r="E741" s="8" t="str">
        <f t="shared" si="100"/>
        <v>CoFi-tv.cofi</v>
      </c>
      <c r="H741" s="18">
        <f t="shared" si="101"/>
        <v>4.7512505029079777E-3</v>
      </c>
      <c r="I741" s="6">
        <f t="shared" si="101"/>
        <v>3.15</v>
      </c>
      <c r="J741" s="6">
        <f t="shared" si="102"/>
        <v>96.359594628665661</v>
      </c>
      <c r="K741" s="18">
        <f t="shared" si="102"/>
        <v>0.65</v>
      </c>
      <c r="L741" s="35">
        <f>Data!BL15</f>
        <v>2011.4207803329416</v>
      </c>
      <c r="Q741" s="21">
        <v>0</v>
      </c>
      <c r="R741" s="21">
        <v>0</v>
      </c>
      <c r="S741" s="21">
        <v>0</v>
      </c>
      <c r="T741" s="21">
        <v>0</v>
      </c>
      <c r="U741" s="21">
        <v>0</v>
      </c>
      <c r="V741" s="21">
        <v>0</v>
      </c>
      <c r="W741" s="21">
        <v>0</v>
      </c>
      <c r="X741" s="21">
        <v>0</v>
      </c>
      <c r="Y741" s="21">
        <v>0</v>
      </c>
      <c r="Z741" s="21">
        <v>284.19693396706555</v>
      </c>
      <c r="AA741" s="21">
        <v>441.29542492080475</v>
      </c>
      <c r="AB741" s="21">
        <v>565.97044936916257</v>
      </c>
      <c r="AC741" s="21">
        <v>668.43328952942773</v>
      </c>
      <c r="AD741" s="21">
        <v>753.76784652644972</v>
      </c>
      <c r="AE741" s="21">
        <v>823.20287702919427</v>
      </c>
      <c r="AF741" s="21">
        <v>878.22766803664172</v>
      </c>
      <c r="AG741" s="21">
        <v>924.56036341808499</v>
      </c>
      <c r="AH741" s="21">
        <v>963.5949529900688</v>
      </c>
      <c r="AI741" s="21">
        <v>3942.5831874893283</v>
      </c>
      <c r="AJ741" s="21">
        <v>6121.9658450303614</v>
      </c>
      <c r="AK741" s="21">
        <v>7851.5469788890377</v>
      </c>
      <c r="AL741" s="21">
        <v>9272.9848013149549</v>
      </c>
      <c r="AM741" s="21">
        <v>10456.806825824542</v>
      </c>
      <c r="AN741" s="21">
        <v>11420.059244003878</v>
      </c>
      <c r="AO741" s="21">
        <v>12183.402510565003</v>
      </c>
      <c r="AP741" s="21">
        <v>12826.162808123709</v>
      </c>
      <c r="AQ741" s="21">
        <v>13367.678560699998</v>
      </c>
    </row>
    <row r="742" spans="1:43" x14ac:dyDescent="0.25">
      <c r="A742" s="17" t="s">
        <v>263</v>
      </c>
      <c r="B742" s="8" t="s">
        <v>53</v>
      </c>
      <c r="C742" s="8" t="s">
        <v>65</v>
      </c>
      <c r="D742" s="8" t="str">
        <f t="shared" si="99"/>
        <v>Week_02-generic-fifi</v>
      </c>
      <c r="E742" s="8" t="str">
        <f t="shared" si="100"/>
        <v>CoFi-tv.cofi</v>
      </c>
      <c r="H742" s="18">
        <f t="shared" si="101"/>
        <v>4.7512505029079777E-3</v>
      </c>
      <c r="I742" s="6">
        <f t="shared" si="101"/>
        <v>3.15</v>
      </c>
      <c r="J742" s="6">
        <f t="shared" si="102"/>
        <v>96.359594628665661</v>
      </c>
      <c r="K742" s="18">
        <f t="shared" si="102"/>
        <v>0.65</v>
      </c>
      <c r="L742" s="35">
        <f>Data!BL16</f>
        <v>1316.3689574269065</v>
      </c>
      <c r="Q742" s="21">
        <v>0</v>
      </c>
      <c r="R742" s="21">
        <v>0</v>
      </c>
      <c r="S742" s="21">
        <v>0</v>
      </c>
      <c r="T742" s="21">
        <v>0</v>
      </c>
      <c r="U742" s="21">
        <v>0</v>
      </c>
      <c r="V742" s="21">
        <v>0</v>
      </c>
      <c r="W742" s="21">
        <v>0</v>
      </c>
      <c r="X742" s="21">
        <v>0</v>
      </c>
      <c r="Y742" s="21">
        <v>0</v>
      </c>
      <c r="Z742" s="21">
        <v>941.33080271196764</v>
      </c>
      <c r="AA742" s="21">
        <v>1076.7726794586306</v>
      </c>
      <c r="AB742" s="21">
        <v>1184.1922070901587</v>
      </c>
      <c r="AC742" s="21">
        <v>1272.4306013911453</v>
      </c>
      <c r="AD742" s="21">
        <v>1345.8757695707486</v>
      </c>
      <c r="AE742" s="21">
        <v>1405.6094593809098</v>
      </c>
      <c r="AF742" s="21">
        <v>1452.926265222261</v>
      </c>
      <c r="AG742" s="21">
        <v>1492.7548345423588</v>
      </c>
      <c r="AH742" s="21">
        <v>1526.2987912872491</v>
      </c>
      <c r="AI742" s="21">
        <v>12045.981981110728</v>
      </c>
      <c r="AJ742" s="21">
        <v>13779.198829085632</v>
      </c>
      <c r="AK742" s="21">
        <v>15153.820471701476</v>
      </c>
      <c r="AL742" s="21">
        <v>16282.985803091426</v>
      </c>
      <c r="AM742" s="21">
        <v>17222.845807610858</v>
      </c>
      <c r="AN742" s="21">
        <v>17987.243348884804</v>
      </c>
      <c r="AO742" s="21">
        <v>18592.745037479857</v>
      </c>
      <c r="AP742" s="21">
        <v>19102.421579436297</v>
      </c>
      <c r="AQ742" s="21">
        <v>19531.675458476464</v>
      </c>
    </row>
    <row r="743" spans="1:43" x14ac:dyDescent="0.25">
      <c r="A743" s="17" t="s">
        <v>264</v>
      </c>
      <c r="B743" s="8" t="s">
        <v>53</v>
      </c>
      <c r="C743" s="8" t="s">
        <v>65</v>
      </c>
      <c r="D743" s="8" t="str">
        <f t="shared" si="99"/>
        <v>Week_03-generic-fifi</v>
      </c>
      <c r="E743" s="8" t="str">
        <f t="shared" si="100"/>
        <v>CoFi-tv.cofi</v>
      </c>
      <c r="H743" s="18">
        <f t="shared" si="101"/>
        <v>4.7512505029079777E-3</v>
      </c>
      <c r="I743" s="6">
        <f t="shared" si="101"/>
        <v>3.15</v>
      </c>
      <c r="J743" s="6">
        <f t="shared" si="102"/>
        <v>96.359594628665661</v>
      </c>
      <c r="K743" s="18">
        <f t="shared" si="102"/>
        <v>0.65</v>
      </c>
      <c r="L743" s="35">
        <f>Data!BL17</f>
        <v>1613.3688301958209</v>
      </c>
      <c r="Q743" s="21">
        <v>0</v>
      </c>
      <c r="R743" s="21">
        <v>0</v>
      </c>
      <c r="S743" s="21">
        <v>0</v>
      </c>
      <c r="T743" s="21">
        <v>0</v>
      </c>
      <c r="U743" s="21">
        <v>0</v>
      </c>
      <c r="V743" s="21">
        <v>0</v>
      </c>
      <c r="W743" s="21">
        <v>0</v>
      </c>
      <c r="X743" s="21">
        <v>0</v>
      </c>
      <c r="Y743" s="21">
        <v>0</v>
      </c>
      <c r="Z743" s="21">
        <v>602.67150821863743</v>
      </c>
      <c r="AA743" s="21">
        <v>701.94178449623212</v>
      </c>
      <c r="AB743" s="21">
        <v>841.40917142874434</v>
      </c>
      <c r="AC743" s="21">
        <v>941.45144295798389</v>
      </c>
      <c r="AD743" s="21">
        <v>1024.7404647593094</v>
      </c>
      <c r="AE743" s="21">
        <v>1092.491379981873</v>
      </c>
      <c r="AF743" s="21">
        <v>1146.1673438480207</v>
      </c>
      <c r="AG743" s="21">
        <v>1191.3542806434511</v>
      </c>
      <c r="AH743" s="21">
        <v>1229.4157240884576</v>
      </c>
      <c r="AI743" s="21">
        <v>8005.6499240941439</v>
      </c>
      <c r="AJ743" s="21">
        <v>9324.3170070885863</v>
      </c>
      <c r="AK743" s="21">
        <v>11176.946607764548</v>
      </c>
      <c r="AL743" s="21">
        <v>12505.868570313525</v>
      </c>
      <c r="AM743" s="21">
        <v>13612.246990346219</v>
      </c>
      <c r="AN743" s="21">
        <v>14512.223348797292</v>
      </c>
      <c r="AO743" s="21">
        <v>15225.233620878736</v>
      </c>
      <c r="AP743" s="21">
        <v>15825.479015248946</v>
      </c>
      <c r="AQ743" s="21">
        <v>16331.07217449265</v>
      </c>
    </row>
    <row r="744" spans="1:43" x14ac:dyDescent="0.25">
      <c r="A744" s="17" t="s">
        <v>265</v>
      </c>
      <c r="B744" s="8" t="s">
        <v>53</v>
      </c>
      <c r="C744" s="8" t="s">
        <v>65</v>
      </c>
      <c r="D744" s="8" t="str">
        <f t="shared" si="99"/>
        <v>Week_04-generic-fifi</v>
      </c>
      <c r="E744" s="8" t="str">
        <f t="shared" si="100"/>
        <v>CoFi-tv.cofi</v>
      </c>
      <c r="H744" s="18">
        <f t="shared" si="101"/>
        <v>4.7512505029079777E-3</v>
      </c>
      <c r="I744" s="6">
        <f t="shared" si="101"/>
        <v>3.15</v>
      </c>
      <c r="J744" s="6">
        <f t="shared" si="102"/>
        <v>96.359594628665661</v>
      </c>
      <c r="K744" s="18">
        <f t="shared" si="102"/>
        <v>0.65</v>
      </c>
      <c r="L744" s="35">
        <f>Data!BL18</f>
        <v>1235.0682156437022</v>
      </c>
      <c r="Q744" s="21">
        <v>0</v>
      </c>
      <c r="R744" s="21">
        <v>0</v>
      </c>
      <c r="S744" s="21">
        <v>0</v>
      </c>
      <c r="T744" s="21">
        <v>0</v>
      </c>
      <c r="U744" s="21">
        <v>0</v>
      </c>
      <c r="V744" s="21">
        <v>0</v>
      </c>
      <c r="W744" s="21">
        <v>0</v>
      </c>
      <c r="X744" s="21">
        <v>0</v>
      </c>
      <c r="Y744" s="21">
        <v>0</v>
      </c>
      <c r="Z744" s="21">
        <v>443.96734151371459</v>
      </c>
      <c r="AA744" s="21">
        <v>553.58496050541066</v>
      </c>
      <c r="AB744" s="21">
        <v>640.44121313149969</v>
      </c>
      <c r="AC744" s="21">
        <v>711.7243495382229</v>
      </c>
      <c r="AD744" s="21">
        <v>771.01212771939026</v>
      </c>
      <c r="AE744" s="21">
        <v>819.1968672678197</v>
      </c>
      <c r="AF744" s="21">
        <v>857.34194901542799</v>
      </c>
      <c r="AG744" s="21">
        <v>889.43257829475976</v>
      </c>
      <c r="AH744" s="21">
        <v>916.4464218393174</v>
      </c>
      <c r="AI744" s="21">
        <v>6723.9952038184238</v>
      </c>
      <c r="AJ744" s="21">
        <v>8384.1811576796063</v>
      </c>
      <c r="AK744" s="21">
        <v>9699.6405878445221</v>
      </c>
      <c r="AL744" s="21">
        <v>10779.241320812254</v>
      </c>
      <c r="AM744" s="21">
        <v>11677.169386367737</v>
      </c>
      <c r="AN744" s="21">
        <v>12406.939185462004</v>
      </c>
      <c r="AO744" s="21">
        <v>12984.655883824731</v>
      </c>
      <c r="AP744" s="21">
        <v>13470.676401969253</v>
      </c>
      <c r="AQ744" s="21">
        <v>13879.807744403133</v>
      </c>
    </row>
    <row r="745" spans="1:43" x14ac:dyDescent="0.25">
      <c r="A745" s="17" t="s">
        <v>266</v>
      </c>
      <c r="B745" s="8" t="s">
        <v>53</v>
      </c>
      <c r="C745" s="8" t="s">
        <v>65</v>
      </c>
      <c r="D745" s="8" t="str">
        <f t="shared" si="99"/>
        <v>Week_05-generic-fifi</v>
      </c>
      <c r="E745" s="8" t="str">
        <f t="shared" si="100"/>
        <v>CoFi-tv.cofi</v>
      </c>
      <c r="H745" s="18">
        <f t="shared" si="101"/>
        <v>4.7512505029079777E-3</v>
      </c>
      <c r="I745" s="6">
        <f t="shared" si="101"/>
        <v>3.15</v>
      </c>
      <c r="J745" s="6">
        <f t="shared" ref="J745:K760" si="103">J744</f>
        <v>96.359594628665661</v>
      </c>
      <c r="K745" s="18">
        <f t="shared" si="103"/>
        <v>0.65</v>
      </c>
      <c r="L745" s="35">
        <f>Data!BL19</f>
        <v>1600.0804117994869</v>
      </c>
      <c r="Q745" s="21">
        <v>0</v>
      </c>
      <c r="R745" s="21">
        <v>0</v>
      </c>
      <c r="S745" s="21">
        <v>0</v>
      </c>
      <c r="T745" s="21">
        <v>0</v>
      </c>
      <c r="U745" s="21">
        <v>0</v>
      </c>
      <c r="V745" s="21">
        <v>0</v>
      </c>
      <c r="W745" s="21">
        <v>0</v>
      </c>
      <c r="X745" s="21">
        <v>0</v>
      </c>
      <c r="Y745" s="21">
        <v>0</v>
      </c>
      <c r="Z745" s="21">
        <v>461.18204819942304</v>
      </c>
      <c r="AA745" s="21">
        <v>585.87019493760181</v>
      </c>
      <c r="AB745" s="21">
        <v>684.76327034670499</v>
      </c>
      <c r="AC745" s="21">
        <v>765.99550760953753</v>
      </c>
      <c r="AD745" s="21">
        <v>833.61251243877132</v>
      </c>
      <c r="AE745" s="21">
        <v>888.60637292073056</v>
      </c>
      <c r="AF745" s="21">
        <v>932.16943189904862</v>
      </c>
      <c r="AG745" s="21">
        <v>968.83838167423835</v>
      </c>
      <c r="AH745" s="21">
        <v>999.72164420170316</v>
      </c>
      <c r="AI745" s="21">
        <v>6856.7557696450313</v>
      </c>
      <c r="AJ745" s="21">
        <v>8710.5923898936489</v>
      </c>
      <c r="AK745" s="21">
        <v>10180.91342263275</v>
      </c>
      <c r="AL745" s="21">
        <v>11388.65690204123</v>
      </c>
      <c r="AM745" s="21">
        <v>12393.972026077634</v>
      </c>
      <c r="AN745" s="21">
        <v>13211.608947607745</v>
      </c>
      <c r="AO745" s="21">
        <v>13859.295164274628</v>
      </c>
      <c r="AP745" s="21">
        <v>14404.481244087374</v>
      </c>
      <c r="AQ745" s="21">
        <v>14863.646966923769</v>
      </c>
    </row>
    <row r="746" spans="1:43" x14ac:dyDescent="0.25">
      <c r="A746" s="17" t="s">
        <v>267</v>
      </c>
      <c r="B746" s="8" t="s">
        <v>53</v>
      </c>
      <c r="C746" s="8" t="s">
        <v>65</v>
      </c>
      <c r="D746" s="8" t="str">
        <f t="shared" si="99"/>
        <v>Week_06-generic-fifi</v>
      </c>
      <c r="E746" s="8" t="str">
        <f t="shared" si="100"/>
        <v>CoFi-tv.cofi</v>
      </c>
      <c r="H746" s="18">
        <f t="shared" si="101"/>
        <v>4.7512505029079777E-3</v>
      </c>
      <c r="I746" s="6">
        <f t="shared" si="101"/>
        <v>3.15</v>
      </c>
      <c r="J746" s="6">
        <f t="shared" si="103"/>
        <v>96.359594628665661</v>
      </c>
      <c r="K746" s="18">
        <f t="shared" si="103"/>
        <v>0.65</v>
      </c>
      <c r="L746" s="35">
        <f>Data!BL20</f>
        <v>1560.3788617732253</v>
      </c>
      <c r="Q746" s="21">
        <v>0</v>
      </c>
      <c r="R746" s="21">
        <v>0</v>
      </c>
      <c r="S746" s="21">
        <v>0</v>
      </c>
      <c r="T746" s="21">
        <v>0</v>
      </c>
      <c r="U746" s="21">
        <v>0</v>
      </c>
      <c r="V746" s="21">
        <v>0</v>
      </c>
      <c r="W746" s="21">
        <v>0</v>
      </c>
      <c r="X746" s="21">
        <v>0</v>
      </c>
      <c r="Y746" s="21">
        <v>0</v>
      </c>
      <c r="Z746" s="21">
        <v>363.62959146946048</v>
      </c>
      <c r="AA746" s="21">
        <v>456.46644880213546</v>
      </c>
      <c r="AB746" s="21">
        <v>530.13316848135764</v>
      </c>
      <c r="AC746" s="21">
        <v>590.67079792195432</v>
      </c>
      <c r="AD746" s="21">
        <v>641.08185564239182</v>
      </c>
      <c r="AE746" s="21">
        <v>682.09678711113804</v>
      </c>
      <c r="AF746" s="21">
        <v>714.59680998291219</v>
      </c>
      <c r="AG746" s="21">
        <v>741.96113959330637</v>
      </c>
      <c r="AH746" s="21">
        <v>765.01363420499717</v>
      </c>
      <c r="AI746" s="21">
        <v>6229.0897092836713</v>
      </c>
      <c r="AJ746" s="21">
        <v>7819.4143864263724</v>
      </c>
      <c r="AK746" s="21">
        <v>9081.3485530495163</v>
      </c>
      <c r="AL746" s="21">
        <v>10118.377258686414</v>
      </c>
      <c r="AM746" s="21">
        <v>10981.934593532347</v>
      </c>
      <c r="AN746" s="21">
        <v>11684.533319082986</v>
      </c>
      <c r="AO746" s="21">
        <v>12241.268971987225</v>
      </c>
      <c r="AP746" s="21">
        <v>12710.02857785079</v>
      </c>
      <c r="AQ746" s="21">
        <v>13104.925088827016</v>
      </c>
    </row>
    <row r="747" spans="1:43" x14ac:dyDescent="0.25">
      <c r="A747" s="17" t="s">
        <v>268</v>
      </c>
      <c r="B747" s="8" t="s">
        <v>53</v>
      </c>
      <c r="C747" s="8" t="s">
        <v>65</v>
      </c>
      <c r="D747" s="8" t="str">
        <f t="shared" si="99"/>
        <v>Week_07-generic-fifi</v>
      </c>
      <c r="E747" s="8" t="str">
        <f t="shared" si="100"/>
        <v>CoFi-tv.cofi</v>
      </c>
      <c r="H747" s="18">
        <f t="shared" si="101"/>
        <v>4.7512505029079777E-3</v>
      </c>
      <c r="I747" s="6">
        <f t="shared" si="101"/>
        <v>3.15</v>
      </c>
      <c r="J747" s="6">
        <f t="shared" si="103"/>
        <v>96.359594628665661</v>
      </c>
      <c r="K747" s="18">
        <f t="shared" si="103"/>
        <v>0.65</v>
      </c>
      <c r="L747" s="35">
        <f>Data!BL21</f>
        <v>1755.0704770950981</v>
      </c>
      <c r="Q747" s="21">
        <v>0</v>
      </c>
      <c r="R747" s="21">
        <v>0</v>
      </c>
      <c r="S747" s="21">
        <v>0</v>
      </c>
      <c r="T747" s="21">
        <v>0</v>
      </c>
      <c r="U747" s="21">
        <v>0</v>
      </c>
      <c r="V747" s="21">
        <v>0</v>
      </c>
      <c r="W747" s="21">
        <v>0</v>
      </c>
      <c r="X747" s="21">
        <v>0</v>
      </c>
      <c r="Y747" s="21">
        <v>0</v>
      </c>
      <c r="Z747" s="21">
        <v>470.28993661945486</v>
      </c>
      <c r="AA747" s="21">
        <v>601.84790271683619</v>
      </c>
      <c r="AB747" s="21">
        <v>752.90892562700913</v>
      </c>
      <c r="AC747" s="21">
        <v>893.310325038325</v>
      </c>
      <c r="AD747" s="21">
        <v>1009.8591058802077</v>
      </c>
      <c r="AE747" s="21">
        <v>1104.4118506238458</v>
      </c>
      <c r="AF747" s="21">
        <v>1179.1476589930476</v>
      </c>
      <c r="AG747" s="21">
        <v>1241.9349385395965</v>
      </c>
      <c r="AH747" s="21">
        <v>1294.7244312479224</v>
      </c>
      <c r="AI747" s="21">
        <v>6253.5364042263573</v>
      </c>
      <c r="AJ747" s="21">
        <v>8002.8881683098371</v>
      </c>
      <c r="AK747" s="21">
        <v>10011.575857480686</v>
      </c>
      <c r="AL747" s="21">
        <v>11878.520467723209</v>
      </c>
      <c r="AM747" s="21">
        <v>13428.292187488225</v>
      </c>
      <c r="AN747" s="21">
        <v>14685.578353601357</v>
      </c>
      <c r="AO747" s="21">
        <v>15679.354877282885</v>
      </c>
      <c r="AP747" s="21">
        <v>16514.249498224766</v>
      </c>
      <c r="AQ747" s="21">
        <v>17216.201610543263</v>
      </c>
    </row>
    <row r="748" spans="1:43" x14ac:dyDescent="0.25">
      <c r="A748" s="17" t="s">
        <v>269</v>
      </c>
      <c r="B748" s="8" t="s">
        <v>53</v>
      </c>
      <c r="C748" s="8" t="s">
        <v>65</v>
      </c>
      <c r="D748" s="8" t="str">
        <f t="shared" si="99"/>
        <v>Week_08-generic-fifi</v>
      </c>
      <c r="E748" s="8" t="str">
        <f t="shared" si="100"/>
        <v>CoFi-tv.cofi</v>
      </c>
      <c r="H748" s="18">
        <f t="shared" si="101"/>
        <v>4.7512505029079777E-3</v>
      </c>
      <c r="I748" s="6">
        <f t="shared" si="101"/>
        <v>3.15</v>
      </c>
      <c r="J748" s="6">
        <f t="shared" si="103"/>
        <v>96.359594628665661</v>
      </c>
      <c r="K748" s="18">
        <f t="shared" si="103"/>
        <v>0.65</v>
      </c>
      <c r="L748" s="35">
        <f>Data!BL22</f>
        <v>1419.9591140658622</v>
      </c>
      <c r="Q748" s="21">
        <v>0</v>
      </c>
      <c r="R748" s="21">
        <v>0</v>
      </c>
      <c r="S748" s="21">
        <v>0</v>
      </c>
      <c r="T748" s="21">
        <v>0</v>
      </c>
      <c r="U748" s="21">
        <v>0</v>
      </c>
      <c r="V748" s="21">
        <v>0</v>
      </c>
      <c r="W748" s="21">
        <v>0</v>
      </c>
      <c r="X748" s="21">
        <v>0</v>
      </c>
      <c r="Y748" s="21">
        <v>0</v>
      </c>
      <c r="Z748" s="21">
        <v>717.70682430470845</v>
      </c>
      <c r="AA748" s="21">
        <v>841.71808040620158</v>
      </c>
      <c r="AB748" s="21">
        <v>940.24140321648554</v>
      </c>
      <c r="AC748" s="21">
        <v>1021.2968598329009</v>
      </c>
      <c r="AD748" s="21">
        <v>1088.8601322917793</v>
      </c>
      <c r="AE748" s="21">
        <v>1143.8807093637097</v>
      </c>
      <c r="AF748" s="21">
        <v>1187.5133119435748</v>
      </c>
      <c r="AG748" s="21">
        <v>1224.2769029220929</v>
      </c>
      <c r="AH748" s="21">
        <v>1255.2670046011974</v>
      </c>
      <c r="AI748" s="21">
        <v>10309.586325529201</v>
      </c>
      <c r="AJ748" s="21">
        <v>12090.960985515512</v>
      </c>
      <c r="AK748" s="21">
        <v>13506.211150615465</v>
      </c>
      <c r="AL748" s="21">
        <v>14670.542042901003</v>
      </c>
      <c r="AM748" s="21">
        <v>15641.062826961894</v>
      </c>
      <c r="AN748" s="21">
        <v>16431.412548873792</v>
      </c>
      <c r="AO748" s="21">
        <v>17058.178336339184</v>
      </c>
      <c r="AP748" s="21">
        <v>17586.27337737026</v>
      </c>
      <c r="AQ748" s="21">
        <v>18031.434434334118</v>
      </c>
    </row>
    <row r="749" spans="1:43" x14ac:dyDescent="0.25">
      <c r="A749" s="17" t="s">
        <v>270</v>
      </c>
      <c r="B749" s="8" t="s">
        <v>53</v>
      </c>
      <c r="C749" s="8" t="s">
        <v>65</v>
      </c>
      <c r="D749" s="8" t="str">
        <f t="shared" si="99"/>
        <v>Week_09-generic-fifi</v>
      </c>
      <c r="E749" s="8" t="str">
        <f t="shared" si="100"/>
        <v>CoFi-tv.cofi</v>
      </c>
      <c r="H749" s="18">
        <f t="shared" si="101"/>
        <v>4.7512505029079777E-3</v>
      </c>
      <c r="I749" s="6">
        <f t="shared" si="101"/>
        <v>3.15</v>
      </c>
      <c r="J749" s="6">
        <f t="shared" si="103"/>
        <v>96.359594628665661</v>
      </c>
      <c r="K749" s="18">
        <f t="shared" si="103"/>
        <v>0.65</v>
      </c>
      <c r="L749" s="35">
        <f>Data!BL23</f>
        <v>1825.677908080751</v>
      </c>
      <c r="Q749" s="21">
        <v>0</v>
      </c>
      <c r="R749" s="21">
        <v>0</v>
      </c>
      <c r="S749" s="21">
        <v>0</v>
      </c>
      <c r="T749" s="21">
        <v>0</v>
      </c>
      <c r="U749" s="21">
        <v>0</v>
      </c>
      <c r="V749" s="21">
        <v>0</v>
      </c>
      <c r="W749" s="21">
        <v>0</v>
      </c>
      <c r="X749" s="21">
        <v>0</v>
      </c>
      <c r="Y749" s="21">
        <v>0</v>
      </c>
      <c r="Z749" s="21">
        <v>499.70773328308292</v>
      </c>
      <c r="AA749" s="21">
        <v>596.8642117553045</v>
      </c>
      <c r="AB749" s="21">
        <v>732.85071157508833</v>
      </c>
      <c r="AC749" s="21">
        <v>833.14743529592715</v>
      </c>
      <c r="AD749" s="21">
        <v>916.59306227258708</v>
      </c>
      <c r="AE749" s="21">
        <v>984.43004828212463</v>
      </c>
      <c r="AF749" s="21">
        <v>1038.1457942100415</v>
      </c>
      <c r="AG749" s="21">
        <v>1083.3451093422998</v>
      </c>
      <c r="AH749" s="21">
        <v>1121.4011009725741</v>
      </c>
      <c r="AI749" s="21">
        <v>7109.5094979393853</v>
      </c>
      <c r="AJ749" s="21">
        <v>8491.787298497864</v>
      </c>
      <c r="AK749" s="21">
        <v>10426.512834379451</v>
      </c>
      <c r="AL749" s="21">
        <v>11853.467957168314</v>
      </c>
      <c r="AM749" s="21">
        <v>13040.676875578212</v>
      </c>
      <c r="AN749" s="21">
        <v>14005.816424605711</v>
      </c>
      <c r="AO749" s="21">
        <v>14770.048355447338</v>
      </c>
      <c r="AP749" s="21">
        <v>15413.114169382032</v>
      </c>
      <c r="AQ749" s="21">
        <v>15954.549524347143</v>
      </c>
    </row>
    <row r="750" spans="1:43" x14ac:dyDescent="0.25">
      <c r="A750" s="17" t="s">
        <v>249</v>
      </c>
      <c r="B750" s="8" t="s">
        <v>53</v>
      </c>
      <c r="C750" s="8" t="s">
        <v>65</v>
      </c>
      <c r="D750" s="8" t="str">
        <f t="shared" si="99"/>
        <v>Week_10-generic-fifi</v>
      </c>
      <c r="E750" s="8" t="str">
        <f t="shared" si="100"/>
        <v>CoFi-tv.cofi</v>
      </c>
      <c r="H750" s="18">
        <f t="shared" si="101"/>
        <v>4.7512505029079777E-3</v>
      </c>
      <c r="I750" s="6">
        <f t="shared" si="101"/>
        <v>3.15</v>
      </c>
      <c r="J750" s="6">
        <f t="shared" si="103"/>
        <v>96.359594628665661</v>
      </c>
      <c r="K750" s="18">
        <f t="shared" si="103"/>
        <v>0.65</v>
      </c>
      <c r="L750" s="35">
        <f>Data!BL24</f>
        <v>1504.6108258458892</v>
      </c>
      <c r="Q750" s="21">
        <v>0</v>
      </c>
      <c r="R750" s="21">
        <v>0</v>
      </c>
      <c r="S750" s="21">
        <v>0</v>
      </c>
      <c r="T750" s="21">
        <v>0</v>
      </c>
      <c r="U750" s="21">
        <v>0</v>
      </c>
      <c r="V750" s="21">
        <v>0</v>
      </c>
      <c r="W750" s="21">
        <v>0</v>
      </c>
      <c r="X750" s="21">
        <v>0</v>
      </c>
      <c r="Y750" s="21">
        <v>0</v>
      </c>
      <c r="Z750" s="21">
        <v>561.76370513442896</v>
      </c>
      <c r="AA750" s="21">
        <v>679.65172616897837</v>
      </c>
      <c r="AB750" s="21">
        <v>773.12724735311645</v>
      </c>
      <c r="AC750" s="21">
        <v>849.89286227292462</v>
      </c>
      <c r="AD750" s="21">
        <v>913.77746803236414</v>
      </c>
      <c r="AE750" s="21">
        <v>965.72588689370332</v>
      </c>
      <c r="AF750" s="21">
        <v>1006.8694950677919</v>
      </c>
      <c r="AG750" s="21">
        <v>1041.4968918765219</v>
      </c>
      <c r="AH750" s="21">
        <v>1070.6568321716127</v>
      </c>
      <c r="AI750" s="21">
        <v>8487.0810955063935</v>
      </c>
      <c r="AJ750" s="21">
        <v>10268.123881938387</v>
      </c>
      <c r="AK750" s="21">
        <v>11680.344574524182</v>
      </c>
      <c r="AL750" s="21">
        <v>12840.113340672791</v>
      </c>
      <c r="AM750" s="21">
        <v>13805.276851378901</v>
      </c>
      <c r="AN750" s="21">
        <v>14590.109405760491</v>
      </c>
      <c r="AO750" s="21">
        <v>15211.703745059556</v>
      </c>
      <c r="AP750" s="21">
        <v>15734.85168458627</v>
      </c>
      <c r="AQ750" s="21">
        <v>16175.397728701631</v>
      </c>
    </row>
    <row r="751" spans="1:43" x14ac:dyDescent="0.25">
      <c r="A751" s="17" t="s">
        <v>250</v>
      </c>
      <c r="B751" s="8" t="s">
        <v>53</v>
      </c>
      <c r="C751" s="8" t="s">
        <v>65</v>
      </c>
      <c r="D751" s="8" t="str">
        <f t="shared" si="99"/>
        <v>Week_11-generic-fifi</v>
      </c>
      <c r="E751" s="8" t="str">
        <f t="shared" si="100"/>
        <v>CoFi-tv.cofi</v>
      </c>
      <c r="H751" s="18">
        <f t="shared" si="101"/>
        <v>4.7512505029079777E-3</v>
      </c>
      <c r="I751" s="6">
        <f t="shared" si="101"/>
        <v>3.15</v>
      </c>
      <c r="J751" s="6">
        <f t="shared" si="103"/>
        <v>96.359594628665661</v>
      </c>
      <c r="K751" s="18">
        <f t="shared" si="103"/>
        <v>0.65</v>
      </c>
      <c r="L751" s="35">
        <f>Data!BL25</f>
        <v>1970.6821198758307</v>
      </c>
      <c r="Q751" s="21">
        <v>0</v>
      </c>
      <c r="R751" s="21">
        <v>0</v>
      </c>
      <c r="S751" s="21">
        <v>0</v>
      </c>
      <c r="T751" s="21">
        <v>0</v>
      </c>
      <c r="U751" s="21">
        <v>0</v>
      </c>
      <c r="V751" s="21">
        <v>0</v>
      </c>
      <c r="W751" s="21">
        <v>0</v>
      </c>
      <c r="X751" s="21">
        <v>0</v>
      </c>
      <c r="Y751" s="21">
        <v>0</v>
      </c>
      <c r="Z751" s="21">
        <v>536.29096103993163</v>
      </c>
      <c r="AA751" s="21">
        <v>661.27001373328096</v>
      </c>
      <c r="AB751" s="21">
        <v>764.60436116549704</v>
      </c>
      <c r="AC751" s="21">
        <v>913.33149807999291</v>
      </c>
      <c r="AD751" s="21">
        <v>1024.305536053736</v>
      </c>
      <c r="AE751" s="21">
        <v>1114.4261248604896</v>
      </c>
      <c r="AF751" s="21">
        <v>1185.7211250495491</v>
      </c>
      <c r="AG751" s="21">
        <v>1245.6638282115271</v>
      </c>
      <c r="AH751" s="21">
        <v>1296.096499732613</v>
      </c>
      <c r="AI751" s="21">
        <v>7145.8898818218395</v>
      </c>
      <c r="AJ751" s="21">
        <v>8811.1921392928271</v>
      </c>
      <c r="AK751" s="21">
        <v>10188.086253504001</v>
      </c>
      <c r="AL751" s="21">
        <v>12169.823444764424</v>
      </c>
      <c r="AM751" s="21">
        <v>13648.513769068504</v>
      </c>
      <c r="AN751" s="21">
        <v>14849.339161406331</v>
      </c>
      <c r="AO751" s="21">
        <v>15799.320155841837</v>
      </c>
      <c r="AP751" s="21">
        <v>16598.035754522858</v>
      </c>
      <c r="AQ751" s="21">
        <v>17270.033500740585</v>
      </c>
    </row>
    <row r="752" spans="1:43" x14ac:dyDescent="0.25">
      <c r="A752" s="17" t="s">
        <v>251</v>
      </c>
      <c r="B752" s="8" t="s">
        <v>53</v>
      </c>
      <c r="C752" s="8" t="s">
        <v>65</v>
      </c>
      <c r="D752" s="8" t="str">
        <f t="shared" si="99"/>
        <v>Week_12-generic-fifi</v>
      </c>
      <c r="E752" s="8" t="str">
        <f t="shared" si="100"/>
        <v>CoFi-tv.cofi</v>
      </c>
      <c r="H752" s="18">
        <f t="shared" si="101"/>
        <v>4.7512505029079777E-3</v>
      </c>
      <c r="I752" s="6">
        <f t="shared" si="101"/>
        <v>3.15</v>
      </c>
      <c r="J752" s="6">
        <f t="shared" si="103"/>
        <v>96.359594628665661</v>
      </c>
      <c r="K752" s="18">
        <f t="shared" si="103"/>
        <v>0.65</v>
      </c>
      <c r="L752" s="35">
        <f>Data!BL26</f>
        <v>1732.3697433913301</v>
      </c>
      <c r="Q752" s="21">
        <v>0</v>
      </c>
      <c r="R752" s="21">
        <v>0</v>
      </c>
      <c r="S752" s="21">
        <v>0</v>
      </c>
      <c r="T752" s="21">
        <v>0</v>
      </c>
      <c r="U752" s="21">
        <v>0</v>
      </c>
      <c r="V752" s="21">
        <v>0</v>
      </c>
      <c r="W752" s="21">
        <v>0</v>
      </c>
      <c r="X752" s="21">
        <v>0</v>
      </c>
      <c r="Y752" s="21">
        <v>0</v>
      </c>
      <c r="Z752" s="21">
        <v>478.24451066720184</v>
      </c>
      <c r="AA752" s="21">
        <v>636.39782411948113</v>
      </c>
      <c r="AB752" s="21">
        <v>761.86980078027216</v>
      </c>
      <c r="AC752" s="21">
        <v>864.96052132119348</v>
      </c>
      <c r="AD752" s="21">
        <v>950.79384941748947</v>
      </c>
      <c r="AE752" s="21">
        <v>1020.6184669301697</v>
      </c>
      <c r="AF752" s="21">
        <v>1075.9403116317108</v>
      </c>
      <c r="AG752" s="21">
        <v>1122.5148790565636</v>
      </c>
      <c r="AH752" s="21">
        <v>1161.7467788763586</v>
      </c>
      <c r="AI752" s="21">
        <v>6665.4828538237707</v>
      </c>
      <c r="AJ752" s="21">
        <v>8869.7281207917222</v>
      </c>
      <c r="AK752" s="21">
        <v>10618.480673959783</v>
      </c>
      <c r="AL752" s="21">
        <v>12055.296810532271</v>
      </c>
      <c r="AM752" s="21">
        <v>13251.589844642212</v>
      </c>
      <c r="AN752" s="21">
        <v>14224.763149143439</v>
      </c>
      <c r="AO752" s="21">
        <v>14995.805574252683</v>
      </c>
      <c r="AP752" s="21">
        <v>15644.933737086201</v>
      </c>
      <c r="AQ752" s="21">
        <v>16191.724238051818</v>
      </c>
    </row>
    <row r="753" spans="1:43" x14ac:dyDescent="0.25">
      <c r="A753" s="17" t="s">
        <v>252</v>
      </c>
      <c r="B753" s="8" t="s">
        <v>53</v>
      </c>
      <c r="C753" s="8" t="s">
        <v>65</v>
      </c>
      <c r="D753" s="8" t="str">
        <f t="shared" si="99"/>
        <v>Week_13-generic-fifi</v>
      </c>
      <c r="E753" s="8" t="str">
        <f t="shared" si="100"/>
        <v>CoFi-tv.cofi</v>
      </c>
      <c r="H753" s="18">
        <f t="shared" si="101"/>
        <v>4.7512505029079777E-3</v>
      </c>
      <c r="I753" s="6">
        <f t="shared" si="101"/>
        <v>3.15</v>
      </c>
      <c r="J753" s="6">
        <f t="shared" si="103"/>
        <v>96.359594628665661</v>
      </c>
      <c r="K753" s="18">
        <f t="shared" si="103"/>
        <v>0.65</v>
      </c>
      <c r="L753" s="35">
        <f>Data!BL27</f>
        <v>2408.5300324575032</v>
      </c>
      <c r="Q753" s="21">
        <v>0</v>
      </c>
      <c r="R753" s="21">
        <v>0</v>
      </c>
      <c r="S753" s="21">
        <v>0</v>
      </c>
      <c r="T753" s="21">
        <v>0</v>
      </c>
      <c r="U753" s="21">
        <v>0</v>
      </c>
      <c r="V753" s="21">
        <v>0</v>
      </c>
      <c r="W753" s="21">
        <v>0</v>
      </c>
      <c r="X753" s="21">
        <v>0</v>
      </c>
      <c r="Y753" s="21">
        <v>0</v>
      </c>
      <c r="Z753" s="21">
        <v>476.62248514078175</v>
      </c>
      <c r="AA753" s="21">
        <v>646.89016836039059</v>
      </c>
      <c r="AB753" s="21">
        <v>787.72064523980146</v>
      </c>
      <c r="AC753" s="21">
        <v>972.21248598773548</v>
      </c>
      <c r="AD753" s="21">
        <v>1127.0081414871936</v>
      </c>
      <c r="AE753" s="21">
        <v>1252.6313004805493</v>
      </c>
      <c r="AF753" s="21">
        <v>1351.9549443566807</v>
      </c>
      <c r="AG753" s="21">
        <v>1435.4202589579359</v>
      </c>
      <c r="AH753" s="21">
        <v>1505.6114376304172</v>
      </c>
      <c r="AI753" s="21">
        <v>5896.0192772120809</v>
      </c>
      <c r="AJ753" s="21">
        <v>8002.3016576006767</v>
      </c>
      <c r="AK753" s="21">
        <v>9744.4334965018916</v>
      </c>
      <c r="AL753" s="21">
        <v>12026.674648462782</v>
      </c>
      <c r="AM753" s="21">
        <v>13941.561581637796</v>
      </c>
      <c r="AN753" s="21">
        <v>15495.572544570707</v>
      </c>
      <c r="AO753" s="21">
        <v>16724.247517392527</v>
      </c>
      <c r="AP753" s="21">
        <v>17756.748331369472</v>
      </c>
      <c r="AQ753" s="21">
        <v>18625.042537885867</v>
      </c>
    </row>
    <row r="754" spans="1:43" x14ac:dyDescent="0.25">
      <c r="A754" s="17" t="s">
        <v>253</v>
      </c>
      <c r="B754" s="8" t="s">
        <v>53</v>
      </c>
      <c r="C754" s="8" t="s">
        <v>65</v>
      </c>
      <c r="D754" s="8" t="str">
        <f t="shared" si="99"/>
        <v>Week_14-generic-fifi</v>
      </c>
      <c r="E754" s="8" t="str">
        <f t="shared" si="100"/>
        <v>CoFi-tv.cofi</v>
      </c>
      <c r="H754" s="18">
        <f t="shared" si="101"/>
        <v>4.7512505029079777E-3</v>
      </c>
      <c r="I754" s="6">
        <f t="shared" si="101"/>
        <v>3.15</v>
      </c>
      <c r="J754" s="6">
        <f t="shared" si="103"/>
        <v>96.359594628665661</v>
      </c>
      <c r="K754" s="18">
        <f t="shared" si="103"/>
        <v>0.65</v>
      </c>
      <c r="L754" s="35">
        <f>Data!BL28</f>
        <v>1404.9358525229909</v>
      </c>
      <c r="Q754" s="21">
        <v>0</v>
      </c>
      <c r="R754" s="21">
        <v>0</v>
      </c>
      <c r="S754" s="21">
        <v>0</v>
      </c>
      <c r="T754" s="21">
        <v>0</v>
      </c>
      <c r="U754" s="21">
        <v>0</v>
      </c>
      <c r="V754" s="21">
        <v>0</v>
      </c>
      <c r="W754" s="21">
        <v>0</v>
      </c>
      <c r="X754" s="21">
        <v>0</v>
      </c>
      <c r="Y754" s="21">
        <v>0</v>
      </c>
      <c r="Z754" s="21">
        <v>925.7270934955925</v>
      </c>
      <c r="AA754" s="21">
        <v>1074.2216996133145</v>
      </c>
      <c r="AB754" s="21">
        <v>1192.0561790366673</v>
      </c>
      <c r="AC754" s="21">
        <v>1288.8955977194601</v>
      </c>
      <c r="AD754" s="21">
        <v>1369.5357957042681</v>
      </c>
      <c r="AE754" s="21">
        <v>1435.1473162327352</v>
      </c>
      <c r="AF754" s="21">
        <v>1487.1382859419682</v>
      </c>
      <c r="AG754" s="21">
        <v>1530.9145955666204</v>
      </c>
      <c r="AH754" s="21">
        <v>1567.7935020586115</v>
      </c>
      <c r="AI754" s="21">
        <v>12390.36348063072</v>
      </c>
      <c r="AJ754" s="21">
        <v>14377.884595265165</v>
      </c>
      <c r="AK754" s="21">
        <v>15955.03626433122</v>
      </c>
      <c r="AL754" s="21">
        <v>17251.180241496233</v>
      </c>
      <c r="AM754" s="21">
        <v>18330.506288235247</v>
      </c>
      <c r="AN754" s="21">
        <v>19208.681501617877</v>
      </c>
      <c r="AO754" s="21">
        <v>19904.552905765046</v>
      </c>
      <c r="AP754" s="21">
        <v>20490.475465341355</v>
      </c>
      <c r="AQ754" s="21">
        <v>20984.079962189906</v>
      </c>
    </row>
    <row r="755" spans="1:43" x14ac:dyDescent="0.25">
      <c r="A755" s="17" t="s">
        <v>254</v>
      </c>
      <c r="B755" s="8" t="s">
        <v>53</v>
      </c>
      <c r="C755" s="8" t="s">
        <v>65</v>
      </c>
      <c r="D755" s="8" t="str">
        <f t="shared" si="99"/>
        <v>Week_15-generic-fifi</v>
      </c>
      <c r="E755" s="8" t="str">
        <f t="shared" si="100"/>
        <v>CoFi-tv.cofi</v>
      </c>
      <c r="H755" s="18">
        <f t="shared" si="101"/>
        <v>4.7512505029079777E-3</v>
      </c>
      <c r="I755" s="6">
        <f t="shared" si="101"/>
        <v>3.15</v>
      </c>
      <c r="J755" s="6">
        <f t="shared" si="103"/>
        <v>96.359594628665661</v>
      </c>
      <c r="K755" s="18">
        <f t="shared" si="103"/>
        <v>0.65</v>
      </c>
      <c r="L755" s="35">
        <f>Data!BL29</f>
        <v>2118.2218837134515</v>
      </c>
      <c r="Q755" s="21">
        <v>0</v>
      </c>
      <c r="R755" s="21">
        <v>0</v>
      </c>
      <c r="S755" s="21">
        <v>0</v>
      </c>
      <c r="T755" s="21">
        <v>0</v>
      </c>
      <c r="U755" s="21">
        <v>0</v>
      </c>
      <c r="V755" s="21">
        <v>0</v>
      </c>
      <c r="W755" s="21">
        <v>0</v>
      </c>
      <c r="X755" s="21">
        <v>0</v>
      </c>
      <c r="Y755" s="21">
        <v>0</v>
      </c>
      <c r="Z755" s="21">
        <v>347.74590965893685</v>
      </c>
      <c r="AA755" s="21">
        <v>410.96329297202658</v>
      </c>
      <c r="AB755" s="21">
        <v>463.25825946358924</v>
      </c>
      <c r="AC755" s="21">
        <v>507.88057890118637</v>
      </c>
      <c r="AD755" s="21">
        <v>546.34003950589863</v>
      </c>
      <c r="AE755" s="21">
        <v>578.62214348556506</v>
      </c>
      <c r="AF755" s="21">
        <v>604.9088248312944</v>
      </c>
      <c r="AG755" s="21">
        <v>627.57685865362396</v>
      </c>
      <c r="AH755" s="21">
        <v>647.0873793142506</v>
      </c>
      <c r="AI755" s="21">
        <v>5639.7504461252665</v>
      </c>
      <c r="AJ755" s="21">
        <v>6665.0112927375203</v>
      </c>
      <c r="AK755" s="21">
        <v>7513.1321545764386</v>
      </c>
      <c r="AL755" s="21">
        <v>8236.8178657963199</v>
      </c>
      <c r="AM755" s="21">
        <v>8860.5542033880301</v>
      </c>
      <c r="AN755" s="21">
        <v>9384.1060418546567</v>
      </c>
      <c r="AO755" s="21">
        <v>9810.4239904744754</v>
      </c>
      <c r="AP755" s="21">
        <v>10178.054637769939</v>
      </c>
      <c r="AQ755" s="21">
        <v>10494.47667047717</v>
      </c>
    </row>
    <row r="756" spans="1:43" x14ac:dyDescent="0.25">
      <c r="A756" s="17" t="s">
        <v>255</v>
      </c>
      <c r="B756" s="8" t="s">
        <v>53</v>
      </c>
      <c r="C756" s="8" t="s">
        <v>65</v>
      </c>
      <c r="D756" s="8" t="str">
        <f t="shared" si="99"/>
        <v>Week_16-generic-fifi</v>
      </c>
      <c r="E756" s="8" t="str">
        <f t="shared" si="100"/>
        <v>CoFi-tv.cofi</v>
      </c>
      <c r="H756" s="18">
        <f t="shared" si="101"/>
        <v>4.7512505029079777E-3</v>
      </c>
      <c r="I756" s="6">
        <f t="shared" si="101"/>
        <v>3.15</v>
      </c>
      <c r="J756" s="6">
        <f t="shared" si="103"/>
        <v>96.359594628665661</v>
      </c>
      <c r="K756" s="18">
        <f t="shared" si="103"/>
        <v>0.65</v>
      </c>
      <c r="L756" s="35">
        <f>Data!BL30</f>
        <v>1867.8014293073777</v>
      </c>
      <c r="Q756" s="21">
        <v>0</v>
      </c>
      <c r="R756" s="21">
        <v>0</v>
      </c>
      <c r="S756" s="21">
        <v>0</v>
      </c>
      <c r="T756" s="21">
        <v>0</v>
      </c>
      <c r="U756" s="21">
        <v>0</v>
      </c>
      <c r="V756" s="21">
        <v>0</v>
      </c>
      <c r="W756" s="21">
        <v>0</v>
      </c>
      <c r="X756" s="21">
        <v>0</v>
      </c>
      <c r="Y756" s="21">
        <v>0</v>
      </c>
      <c r="Z756" s="21">
        <v>554.010892524322</v>
      </c>
      <c r="AA756" s="21">
        <v>708.43188487181635</v>
      </c>
      <c r="AB756" s="21">
        <v>830.99293862341915</v>
      </c>
      <c r="AC756" s="21">
        <v>931.73022280688917</v>
      </c>
      <c r="AD756" s="21">
        <v>1015.6319550576083</v>
      </c>
      <c r="AE756" s="21">
        <v>1083.9063451815052</v>
      </c>
      <c r="AF756" s="21">
        <v>1138.0144103724385</v>
      </c>
      <c r="AG756" s="21">
        <v>1183.5779274872466</v>
      </c>
      <c r="AH756" s="21">
        <v>1221.9662775023135</v>
      </c>
      <c r="AI756" s="21">
        <v>7595.5671669796084</v>
      </c>
      <c r="AJ756" s="21">
        <v>9712.7006659668041</v>
      </c>
      <c r="AK756" s="21">
        <v>11393.029930946424</v>
      </c>
      <c r="AL756" s="21">
        <v>12774.152249224791</v>
      </c>
      <c r="AM756" s="21">
        <v>13924.456785355005</v>
      </c>
      <c r="AN756" s="21">
        <v>14860.508265512251</v>
      </c>
      <c r="AO756" s="21">
        <v>15602.337440675992</v>
      </c>
      <c r="AP756" s="21">
        <v>16227.019661331347</v>
      </c>
      <c r="AQ756" s="21">
        <v>16753.32933304265</v>
      </c>
    </row>
    <row r="757" spans="1:43" x14ac:dyDescent="0.25">
      <c r="A757" s="17" t="s">
        <v>256</v>
      </c>
      <c r="B757" s="8" t="s">
        <v>53</v>
      </c>
      <c r="C757" s="8" t="s">
        <v>65</v>
      </c>
      <c r="D757" s="8" t="str">
        <f t="shared" si="99"/>
        <v>Week_17-generic-fifi</v>
      </c>
      <c r="E757" s="8" t="str">
        <f t="shared" si="100"/>
        <v>CoFi-tv.cofi</v>
      </c>
      <c r="H757" s="18">
        <f t="shared" si="101"/>
        <v>4.7512505029079777E-3</v>
      </c>
      <c r="I757" s="6">
        <f t="shared" si="101"/>
        <v>3.15</v>
      </c>
      <c r="J757" s="6">
        <f t="shared" si="103"/>
        <v>96.359594628665661</v>
      </c>
      <c r="K757" s="18">
        <f t="shared" si="103"/>
        <v>0.65</v>
      </c>
      <c r="L757" s="35">
        <f>Data!BL31</f>
        <v>2118.2218837134515</v>
      </c>
      <c r="Q757" s="21">
        <v>0</v>
      </c>
      <c r="R757" s="21">
        <v>0</v>
      </c>
      <c r="S757" s="21">
        <v>0</v>
      </c>
      <c r="T757" s="21">
        <v>0</v>
      </c>
      <c r="U757" s="21">
        <v>0</v>
      </c>
      <c r="V757" s="21">
        <v>0</v>
      </c>
      <c r="W757" s="21">
        <v>0</v>
      </c>
      <c r="X757" s="21">
        <v>0</v>
      </c>
      <c r="Y757" s="21">
        <v>0</v>
      </c>
      <c r="Z757" s="21">
        <v>320.6437721223682</v>
      </c>
      <c r="AA757" s="21">
        <v>455.2910173851734</v>
      </c>
      <c r="AB757" s="21">
        <v>573.67757863978079</v>
      </c>
      <c r="AC757" s="21">
        <v>670.91511152634962</v>
      </c>
      <c r="AD757" s="21">
        <v>751.85327600146263</v>
      </c>
      <c r="AE757" s="21">
        <v>817.67865204522025</v>
      </c>
      <c r="AF757" s="21">
        <v>869.82037468843703</v>
      </c>
      <c r="AG757" s="21">
        <v>913.70889612263647</v>
      </c>
      <c r="AH757" s="21">
        <v>950.67173499566741</v>
      </c>
      <c r="AI757" s="21">
        <v>4551.5074093833464</v>
      </c>
      <c r="AJ757" s="21">
        <v>6462.8120650459914</v>
      </c>
      <c r="AK757" s="21">
        <v>8143.2978800523188</v>
      </c>
      <c r="AL757" s="21">
        <v>9523.5752778446349</v>
      </c>
      <c r="AM757" s="21">
        <v>10672.484713608679</v>
      </c>
      <c r="AN757" s="21">
        <v>11606.869575680064</v>
      </c>
      <c r="AO757" s="21">
        <v>12347.016297937444</v>
      </c>
      <c r="AP757" s="21">
        <v>12970.009625306373</v>
      </c>
      <c r="AQ757" s="21">
        <v>13494.693556913309</v>
      </c>
    </row>
    <row r="758" spans="1:43" x14ac:dyDescent="0.25">
      <c r="A758" s="17" t="s">
        <v>257</v>
      </c>
      <c r="B758" s="8" t="s">
        <v>53</v>
      </c>
      <c r="C758" s="8" t="s">
        <v>65</v>
      </c>
      <c r="D758" s="8" t="str">
        <f t="shared" si="99"/>
        <v>Week_18-generic-fifi</v>
      </c>
      <c r="E758" s="8" t="str">
        <f t="shared" si="100"/>
        <v>CoFi-tv.cofi</v>
      </c>
      <c r="H758" s="18">
        <f t="shared" si="101"/>
        <v>4.7512505029079777E-3</v>
      </c>
      <c r="I758" s="6">
        <f t="shared" si="101"/>
        <v>3.15</v>
      </c>
      <c r="J758" s="6">
        <f t="shared" si="103"/>
        <v>96.359594628665661</v>
      </c>
      <c r="K758" s="18">
        <f t="shared" si="103"/>
        <v>0.65</v>
      </c>
      <c r="L758" s="35">
        <f>Data!BL32</f>
        <v>2118.2218837134515</v>
      </c>
      <c r="Q758" s="21">
        <v>0</v>
      </c>
      <c r="R758" s="21">
        <v>0</v>
      </c>
      <c r="S758" s="21">
        <v>0</v>
      </c>
      <c r="T758" s="21">
        <v>0</v>
      </c>
      <c r="U758" s="21">
        <v>0</v>
      </c>
      <c r="V758" s="21">
        <v>0</v>
      </c>
      <c r="W758" s="21">
        <v>0</v>
      </c>
      <c r="X758" s="21">
        <v>0</v>
      </c>
      <c r="Y758" s="21">
        <v>0</v>
      </c>
      <c r="Z758" s="21">
        <v>150.40131241597734</v>
      </c>
      <c r="AA758" s="21">
        <v>217.52914680379064</v>
      </c>
      <c r="AB758" s="21">
        <v>278.93937408895079</v>
      </c>
      <c r="AC758" s="21">
        <v>331.31901551659803</v>
      </c>
      <c r="AD758" s="21">
        <v>396.48418185016027</v>
      </c>
      <c r="AE758" s="21">
        <v>452.06604875767613</v>
      </c>
      <c r="AF758" s="21">
        <v>496.10874363538039</v>
      </c>
      <c r="AG758" s="21">
        <v>533.19085453733351</v>
      </c>
      <c r="AH758" s="21">
        <v>564.42969408434124</v>
      </c>
      <c r="AI758" s="21">
        <v>2550.4684311653082</v>
      </c>
      <c r="AJ758" s="21">
        <v>3688.8057216344782</v>
      </c>
      <c r="AK758" s="21">
        <v>4730.1852383789674</v>
      </c>
      <c r="AL758" s="21">
        <v>5618.4263032407207</v>
      </c>
      <c r="AM758" s="21">
        <v>6723.4811520023395</v>
      </c>
      <c r="AN758" s="21">
        <v>7666.0247682493446</v>
      </c>
      <c r="AO758" s="21">
        <v>8412.8899458506658</v>
      </c>
      <c r="AP758" s="21">
        <v>9041.7192539010084</v>
      </c>
      <c r="AQ758" s="21">
        <v>9571.459804771479</v>
      </c>
    </row>
    <row r="759" spans="1:43" x14ac:dyDescent="0.25">
      <c r="A759" s="17" t="s">
        <v>258</v>
      </c>
      <c r="B759" s="8" t="s">
        <v>53</v>
      </c>
      <c r="C759" s="8" t="s">
        <v>65</v>
      </c>
      <c r="D759" s="8" t="str">
        <f t="shared" si="99"/>
        <v>Week_19-generic-fifi</v>
      </c>
      <c r="E759" s="8" t="str">
        <f t="shared" si="100"/>
        <v>CoFi-tv.cofi</v>
      </c>
      <c r="H759" s="18">
        <f t="shared" si="101"/>
        <v>4.7512505029079777E-3</v>
      </c>
      <c r="I759" s="6">
        <f t="shared" si="101"/>
        <v>3.15</v>
      </c>
      <c r="J759" s="6">
        <f t="shared" si="103"/>
        <v>96.359594628665661</v>
      </c>
      <c r="K759" s="18">
        <f t="shared" si="103"/>
        <v>0.65</v>
      </c>
      <c r="L759" s="35">
        <f>Data!BL33</f>
        <v>2136.0220676102031</v>
      </c>
      <c r="Q759" s="21">
        <v>0</v>
      </c>
      <c r="R759" s="21">
        <v>0</v>
      </c>
      <c r="S759" s="21">
        <v>0</v>
      </c>
      <c r="T759" s="21">
        <v>0</v>
      </c>
      <c r="U759" s="21">
        <v>0</v>
      </c>
      <c r="V759" s="21">
        <v>0</v>
      </c>
      <c r="W759" s="21">
        <v>0</v>
      </c>
      <c r="X759" s="21">
        <v>0</v>
      </c>
      <c r="Y759" s="21">
        <v>0</v>
      </c>
      <c r="Z759" s="21">
        <v>252.00884299985995</v>
      </c>
      <c r="AA759" s="21">
        <v>446.73251745280248</v>
      </c>
      <c r="AB759" s="21">
        <v>699.78234709349238</v>
      </c>
      <c r="AC759" s="21">
        <v>906.68831679697314</v>
      </c>
      <c r="AD759" s="21">
        <v>1078.2088766520585</v>
      </c>
      <c r="AE759" s="21">
        <v>1217.1835054620201</v>
      </c>
      <c r="AF759" s="21">
        <v>1326.9110142850902</v>
      </c>
      <c r="AG759" s="21">
        <v>1419.0066049832076</v>
      </c>
      <c r="AH759" s="21">
        <v>1496.3708218274626</v>
      </c>
      <c r="AI759" s="21">
        <v>3001.6577484906597</v>
      </c>
      <c r="AJ759" s="21">
        <v>5320.9963053387328</v>
      </c>
      <c r="AK759" s="21">
        <v>8335.0531648261604</v>
      </c>
      <c r="AL759" s="21">
        <v>10799.49409386837</v>
      </c>
      <c r="AM759" s="21">
        <v>12842.462155567535</v>
      </c>
      <c r="AN759" s="21">
        <v>14497.778161328755</v>
      </c>
      <c r="AO759" s="21">
        <v>15804.733993356951</v>
      </c>
      <c r="AP759" s="21">
        <v>16901.67741855645</v>
      </c>
      <c r="AQ759" s="21">
        <v>17823.156594374886</v>
      </c>
    </row>
    <row r="760" spans="1:43" x14ac:dyDescent="0.25">
      <c r="A760" s="17" t="s">
        <v>259</v>
      </c>
      <c r="B760" s="8" t="s">
        <v>53</v>
      </c>
      <c r="C760" s="8" t="s">
        <v>65</v>
      </c>
      <c r="D760" s="8" t="str">
        <f t="shared" si="99"/>
        <v>Week_20-generic-fifi</v>
      </c>
      <c r="E760" s="8" t="str">
        <f t="shared" si="100"/>
        <v>CoFi-tv.cofi</v>
      </c>
      <c r="H760" s="18">
        <f t="shared" si="101"/>
        <v>4.7512505029079777E-3</v>
      </c>
      <c r="I760" s="6">
        <f t="shared" si="101"/>
        <v>3.15</v>
      </c>
      <c r="J760" s="6">
        <f t="shared" si="103"/>
        <v>96.359594628665661</v>
      </c>
      <c r="K760" s="18">
        <f t="shared" si="103"/>
        <v>0.65</v>
      </c>
      <c r="L760" s="35">
        <f>Data!BL34</f>
        <v>2136.0220676102031</v>
      </c>
      <c r="Q760" s="21">
        <v>0</v>
      </c>
      <c r="R760" s="21">
        <v>0</v>
      </c>
      <c r="S760" s="21">
        <v>0</v>
      </c>
      <c r="T760" s="21">
        <v>0</v>
      </c>
      <c r="U760" s="21">
        <v>0</v>
      </c>
      <c r="V760" s="21">
        <v>0</v>
      </c>
      <c r="W760" s="21">
        <v>0</v>
      </c>
      <c r="X760" s="21">
        <v>0</v>
      </c>
      <c r="Y760" s="21">
        <v>0</v>
      </c>
      <c r="Z760" s="21">
        <v>244.3528212920944</v>
      </c>
      <c r="AA760" s="21">
        <v>401.29291500209371</v>
      </c>
      <c r="AB760" s="21">
        <v>526.09428532972652</v>
      </c>
      <c r="AC760" s="21">
        <v>628.84812332947581</v>
      </c>
      <c r="AD760" s="21">
        <v>714.56848129605396</v>
      </c>
      <c r="AE760" s="21">
        <v>784.42308560396805</v>
      </c>
      <c r="AF760" s="21">
        <v>839.85370501657053</v>
      </c>
      <c r="AG760" s="21">
        <v>886.58227476862498</v>
      </c>
      <c r="AH760" s="21">
        <v>925.99144691203742</v>
      </c>
      <c r="AI760" s="21">
        <v>3545.9848798463618</v>
      </c>
      <c r="AJ760" s="21">
        <v>5823.4588881046557</v>
      </c>
      <c r="AK760" s="21">
        <v>7634.5440633271046</v>
      </c>
      <c r="AL760" s="21">
        <v>9125.6811574952972</v>
      </c>
      <c r="AM760" s="21">
        <v>10369.632799376086</v>
      </c>
      <c r="AN760" s="21">
        <v>11383.344731792919</v>
      </c>
      <c r="AO760" s="21">
        <v>12187.739529766819</v>
      </c>
      <c r="AP760" s="21">
        <v>12865.852436020345</v>
      </c>
      <c r="AQ760" s="21">
        <v>13437.748139163283</v>
      </c>
    </row>
    <row r="761" spans="1:43" x14ac:dyDescent="0.25">
      <c r="A761" s="17" t="s">
        <v>260</v>
      </c>
      <c r="B761" s="8" t="s">
        <v>53</v>
      </c>
      <c r="C761" s="8" t="s">
        <v>65</v>
      </c>
      <c r="D761" s="8" t="str">
        <f t="shared" si="99"/>
        <v>Week_21-generic-fifi</v>
      </c>
      <c r="E761" s="8" t="str">
        <f t="shared" si="100"/>
        <v>CoFi-tv.cofi</v>
      </c>
      <c r="H761" s="18">
        <f t="shared" si="101"/>
        <v>4.7512505029079777E-3</v>
      </c>
      <c r="I761" s="6">
        <f t="shared" si="101"/>
        <v>3.15</v>
      </c>
      <c r="J761" s="6">
        <f t="shared" ref="J761:K776" si="104">J760</f>
        <v>96.359594628665661</v>
      </c>
      <c r="K761" s="18">
        <f t="shared" si="104"/>
        <v>0.65</v>
      </c>
      <c r="L761" s="35">
        <f>Data!BL35</f>
        <v>2136.0220676102031</v>
      </c>
      <c r="Q761" s="21">
        <v>0</v>
      </c>
      <c r="R761" s="21">
        <v>0</v>
      </c>
      <c r="S761" s="21">
        <v>0</v>
      </c>
      <c r="T761" s="21">
        <v>0</v>
      </c>
      <c r="U761" s="21">
        <v>0</v>
      </c>
      <c r="V761" s="21">
        <v>0</v>
      </c>
      <c r="W761" s="21">
        <v>0</v>
      </c>
      <c r="X761" s="21">
        <v>0</v>
      </c>
      <c r="Y761" s="21">
        <v>0</v>
      </c>
      <c r="Z761" s="21">
        <v>171.46380751775746</v>
      </c>
      <c r="AA761" s="21">
        <v>280.3073915743455</v>
      </c>
      <c r="AB761" s="21">
        <v>366.59616869165109</v>
      </c>
      <c r="AC761" s="21">
        <v>437.44431728265437</v>
      </c>
      <c r="AD761" s="21">
        <v>496.39791018845966</v>
      </c>
      <c r="AE761" s="21">
        <v>544.32953712051653</v>
      </c>
      <c r="AF761" s="21">
        <v>582.28754920528161</v>
      </c>
      <c r="AG761" s="21">
        <v>614.23018282304338</v>
      </c>
      <c r="AH761" s="21">
        <v>641.1267973475143</v>
      </c>
      <c r="AI761" s="21">
        <v>2908.0062068524121</v>
      </c>
      <c r="AJ761" s="21">
        <v>4753.980716545022</v>
      </c>
      <c r="AK761" s="21">
        <v>6217.4283272767616</v>
      </c>
      <c r="AL761" s="21">
        <v>7419.0046764156468</v>
      </c>
      <c r="AM761" s="21">
        <v>8418.8507463717069</v>
      </c>
      <c r="AN761" s="21">
        <v>9231.765557029461</v>
      </c>
      <c r="AO761" s="21">
        <v>9875.5290214028064</v>
      </c>
      <c r="AP761" s="21">
        <v>10417.272367525829</v>
      </c>
      <c r="AQ761" s="21">
        <v>10873.43581748525</v>
      </c>
    </row>
    <row r="762" spans="1:43" x14ac:dyDescent="0.25">
      <c r="A762" s="17" t="s">
        <v>261</v>
      </c>
      <c r="B762" s="8" t="s">
        <v>53</v>
      </c>
      <c r="C762" s="8" t="s">
        <v>65</v>
      </c>
      <c r="D762" s="8" t="str">
        <f t="shared" si="99"/>
        <v>Week_22-generic-fifi</v>
      </c>
      <c r="E762" s="8" t="str">
        <f t="shared" si="100"/>
        <v>CoFi-tv.cofi</v>
      </c>
      <c r="H762" s="18">
        <f t="shared" si="101"/>
        <v>4.7512505029079777E-3</v>
      </c>
      <c r="I762" s="6">
        <f t="shared" si="101"/>
        <v>3.15</v>
      </c>
      <c r="J762" s="6">
        <f t="shared" si="104"/>
        <v>96.359594628665661</v>
      </c>
      <c r="K762" s="18">
        <f t="shared" si="104"/>
        <v>0.65</v>
      </c>
      <c r="L762" s="35">
        <f>Data!BL36</f>
        <v>2136.0220676102031</v>
      </c>
      <c r="Q762" s="21">
        <v>0</v>
      </c>
      <c r="R762" s="21">
        <v>0</v>
      </c>
      <c r="S762" s="21">
        <v>0</v>
      </c>
      <c r="T762" s="21">
        <v>0</v>
      </c>
      <c r="U762" s="21">
        <v>0</v>
      </c>
      <c r="V762" s="21">
        <v>0</v>
      </c>
      <c r="W762" s="21">
        <v>0</v>
      </c>
      <c r="X762" s="21">
        <v>0</v>
      </c>
      <c r="Y762" s="21">
        <v>0</v>
      </c>
      <c r="Z762" s="21">
        <v>128.62189189598084</v>
      </c>
      <c r="AA762" s="21">
        <v>232.22511617103311</v>
      </c>
      <c r="AB762" s="21">
        <v>314.58694069984779</v>
      </c>
      <c r="AC762" s="21">
        <v>382.37946540800601</v>
      </c>
      <c r="AD762" s="21">
        <v>438.9199716571963</v>
      </c>
      <c r="AE762" s="21">
        <v>484.98491308610028</v>
      </c>
      <c r="AF762" s="21">
        <v>521.53079691742619</v>
      </c>
      <c r="AG762" s="21">
        <v>552.3338893042428</v>
      </c>
      <c r="AH762" s="21">
        <v>578.30799720694722</v>
      </c>
      <c r="AI762" s="21">
        <v>2181.3146167136915</v>
      </c>
      <c r="AJ762" s="21">
        <v>3938.3345463583432</v>
      </c>
      <c r="AK762" s="21">
        <v>5335.1189432882538</v>
      </c>
      <c r="AL762" s="21">
        <v>6484.8207776340014</v>
      </c>
      <c r="AM762" s="21">
        <v>7443.6982354270503</v>
      </c>
      <c r="AN762" s="21">
        <v>8224.9192902237755</v>
      </c>
      <c r="AO762" s="21">
        <v>8844.7054666428048</v>
      </c>
      <c r="AP762" s="21">
        <v>9367.0989307172113</v>
      </c>
      <c r="AQ762" s="21">
        <v>9807.5970480212873</v>
      </c>
    </row>
    <row r="763" spans="1:43" x14ac:dyDescent="0.25">
      <c r="A763" s="17" t="s">
        <v>278</v>
      </c>
      <c r="B763" s="8" t="s">
        <v>53</v>
      </c>
      <c r="C763" s="8" t="s">
        <v>65</v>
      </c>
      <c r="D763" s="8" t="str">
        <f t="shared" si="99"/>
        <v>Week_23-generic-fifi</v>
      </c>
      <c r="E763" s="8" t="str">
        <f t="shared" si="100"/>
        <v>CoFi-tv.cofi</v>
      </c>
      <c r="H763" s="18">
        <f t="shared" si="101"/>
        <v>4.7512505029079777E-3</v>
      </c>
      <c r="I763" s="6">
        <f t="shared" si="101"/>
        <v>3.15</v>
      </c>
      <c r="J763" s="6">
        <f t="shared" si="104"/>
        <v>96.359594628665661</v>
      </c>
      <c r="K763" s="18">
        <f t="shared" si="104"/>
        <v>0.65</v>
      </c>
      <c r="L763" s="35">
        <f>Data!BL37</f>
        <v>1441.8148956368873</v>
      </c>
      <c r="Q763" s="21">
        <v>0</v>
      </c>
      <c r="R763" s="21">
        <v>0</v>
      </c>
      <c r="S763" s="21">
        <v>0</v>
      </c>
      <c r="T763" s="21">
        <v>0</v>
      </c>
      <c r="U763" s="21">
        <v>0</v>
      </c>
      <c r="V763" s="21">
        <v>0</v>
      </c>
      <c r="W763" s="21">
        <v>0</v>
      </c>
      <c r="X763" s="21">
        <v>0</v>
      </c>
      <c r="Y763" s="21">
        <v>0</v>
      </c>
      <c r="Z763" s="21">
        <v>173.76275396347955</v>
      </c>
      <c r="AA763" s="21">
        <v>268.30139138719545</v>
      </c>
      <c r="AB763" s="21">
        <v>343.33131276099533</v>
      </c>
      <c r="AC763" s="21">
        <v>404.99632531152827</v>
      </c>
      <c r="AD763" s="21">
        <v>456.35468477919261</v>
      </c>
      <c r="AE763" s="21">
        <v>498.14527195096935</v>
      </c>
      <c r="AF763" s="21">
        <v>531.2637028545355</v>
      </c>
      <c r="AG763" s="21">
        <v>559.15119245452593</v>
      </c>
      <c r="AH763" s="21">
        <v>582.64647220652898</v>
      </c>
      <c r="AI763" s="21">
        <v>2863.5215267080175</v>
      </c>
      <c r="AJ763" s="21">
        <v>4421.4700351976544</v>
      </c>
      <c r="AK763" s="21">
        <v>5657.9248570764667</v>
      </c>
      <c r="AL763" s="21">
        <v>6674.1328006975928</v>
      </c>
      <c r="AM763" s="21">
        <v>7520.4923602553026</v>
      </c>
      <c r="AN763" s="21">
        <v>8209.1799141214306</v>
      </c>
      <c r="AO763" s="21">
        <v>8754.9547574637836</v>
      </c>
      <c r="AP763" s="21">
        <v>9214.5263570955558</v>
      </c>
      <c r="AQ763" s="21">
        <v>9601.7165794606335</v>
      </c>
    </row>
    <row r="764" spans="1:43" x14ac:dyDescent="0.25">
      <c r="A764" s="17" t="s">
        <v>279</v>
      </c>
      <c r="B764" s="8" t="s">
        <v>53</v>
      </c>
      <c r="C764" s="8" t="s">
        <v>65</v>
      </c>
      <c r="D764" s="8" t="str">
        <f t="shared" si="99"/>
        <v>Week_24-generic-fifi</v>
      </c>
      <c r="E764" s="8" t="str">
        <f t="shared" si="100"/>
        <v>CoFi-tv.cofi</v>
      </c>
      <c r="H764" s="18">
        <f t="shared" si="101"/>
        <v>4.7512505029079777E-3</v>
      </c>
      <c r="I764" s="6">
        <f t="shared" si="101"/>
        <v>3.15</v>
      </c>
      <c r="J764" s="6">
        <f t="shared" si="104"/>
        <v>96.359594628665661</v>
      </c>
      <c r="K764" s="18">
        <f t="shared" si="104"/>
        <v>0.65</v>
      </c>
      <c r="L764" s="35">
        <f>Data!BL38</f>
        <v>1441.8148956368873</v>
      </c>
      <c r="Q764" s="21">
        <v>0</v>
      </c>
      <c r="R764" s="21">
        <v>0</v>
      </c>
      <c r="S764" s="21">
        <v>0</v>
      </c>
      <c r="T764" s="21">
        <v>0</v>
      </c>
      <c r="U764" s="21">
        <v>0</v>
      </c>
      <c r="V764" s="21">
        <v>0</v>
      </c>
      <c r="W764" s="21">
        <v>0</v>
      </c>
      <c r="X764" s="21">
        <v>0</v>
      </c>
      <c r="Y764" s="21">
        <v>0</v>
      </c>
      <c r="Z764" s="21">
        <v>491.61244291408843</v>
      </c>
      <c r="AA764" s="21">
        <v>681.6548128117164</v>
      </c>
      <c r="AB764" s="21">
        <v>832.08968321437101</v>
      </c>
      <c r="AC764" s="21">
        <v>955.44033153886369</v>
      </c>
      <c r="AD764" s="21">
        <v>1057.9528603540912</v>
      </c>
      <c r="AE764" s="21">
        <v>1141.2062165009536</v>
      </c>
      <c r="AF764" s="21">
        <v>1207.0712198520559</v>
      </c>
      <c r="AG764" s="21">
        <v>1262.4507355633998</v>
      </c>
      <c r="AH764" s="21">
        <v>1309.045724109096</v>
      </c>
      <c r="AI764" s="21">
        <v>6025.9834496262483</v>
      </c>
      <c r="AJ764" s="21">
        <v>8355.4447808785662</v>
      </c>
      <c r="AK764" s="21">
        <v>10199.41364773551</v>
      </c>
      <c r="AL764" s="21">
        <v>11711.395242216749</v>
      </c>
      <c r="AM764" s="21">
        <v>12967.95172471377</v>
      </c>
      <c r="AN764" s="21">
        <v>13988.437177223981</v>
      </c>
      <c r="AO764" s="21">
        <v>14795.783341512748</v>
      </c>
      <c r="AP764" s="21">
        <v>15474.602704071463</v>
      </c>
      <c r="AQ764" s="21">
        <v>16045.74493990978</v>
      </c>
    </row>
    <row r="765" spans="1:43" x14ac:dyDescent="0.25">
      <c r="A765" s="17" t="s">
        <v>280</v>
      </c>
      <c r="B765" s="8" t="s">
        <v>53</v>
      </c>
      <c r="C765" s="8" t="s">
        <v>65</v>
      </c>
      <c r="D765" s="8" t="str">
        <f t="shared" si="99"/>
        <v>Week_25-generic-fifi</v>
      </c>
      <c r="E765" s="8" t="str">
        <f t="shared" si="100"/>
        <v>CoFi-tv.cofi</v>
      </c>
      <c r="H765" s="18">
        <f t="shared" si="101"/>
        <v>4.7512505029079777E-3</v>
      </c>
      <c r="I765" s="6">
        <f t="shared" si="101"/>
        <v>3.15</v>
      </c>
      <c r="J765" s="6">
        <f t="shared" si="104"/>
        <v>96.359594628665661</v>
      </c>
      <c r="K765" s="18">
        <f t="shared" si="104"/>
        <v>0.65</v>
      </c>
      <c r="L765" s="35">
        <f>Data!BL39</f>
        <v>1441.8148956368873</v>
      </c>
      <c r="Q765" s="21">
        <v>0</v>
      </c>
      <c r="R765" s="21">
        <v>0</v>
      </c>
      <c r="S765" s="21">
        <v>0</v>
      </c>
      <c r="T765" s="21">
        <v>0</v>
      </c>
      <c r="U765" s="21">
        <v>0</v>
      </c>
      <c r="V765" s="21">
        <v>0</v>
      </c>
      <c r="W765" s="21">
        <v>0</v>
      </c>
      <c r="X765" s="21">
        <v>0</v>
      </c>
      <c r="Y765" s="21">
        <v>0</v>
      </c>
      <c r="Z765" s="21">
        <v>243.53264695536151</v>
      </c>
      <c r="AA765" s="21">
        <v>357.165875000271</v>
      </c>
      <c r="AB765" s="21">
        <v>447.27625227201548</v>
      </c>
      <c r="AC765" s="21">
        <v>521.2811747965543</v>
      </c>
      <c r="AD765" s="21">
        <v>582.87495711683869</v>
      </c>
      <c r="AE765" s="21">
        <v>632.96351038859098</v>
      </c>
      <c r="AF765" s="21">
        <v>672.63666434959896</v>
      </c>
      <c r="AG765" s="21">
        <v>706.02793362006184</v>
      </c>
      <c r="AH765" s="21">
        <v>734.14828432800402</v>
      </c>
      <c r="AI765" s="21">
        <v>3542.192655761376</v>
      </c>
      <c r="AJ765" s="21">
        <v>5194.9927663967055</v>
      </c>
      <c r="AK765" s="21">
        <v>6505.6520170981767</v>
      </c>
      <c r="AL765" s="21">
        <v>7582.0567469521575</v>
      </c>
      <c r="AM765" s="21">
        <v>8477.9409173215936</v>
      </c>
      <c r="AN765" s="21">
        <v>9206.4810443027363</v>
      </c>
      <c r="AO765" s="21">
        <v>9783.5287475510468</v>
      </c>
      <c r="AP765" s="21">
        <v>10269.206172139071</v>
      </c>
      <c r="AQ765" s="21">
        <v>10678.217863180906</v>
      </c>
    </row>
    <row r="766" spans="1:43" x14ac:dyDescent="0.25">
      <c r="A766" s="17" t="s">
        <v>281</v>
      </c>
      <c r="B766" s="8" t="s">
        <v>53</v>
      </c>
      <c r="C766" s="8" t="s">
        <v>65</v>
      </c>
      <c r="D766" s="8" t="str">
        <f t="shared" si="99"/>
        <v>Week_26-generic-fifi</v>
      </c>
      <c r="E766" s="8" t="str">
        <f t="shared" si="100"/>
        <v>CoFi-tv.cofi</v>
      </c>
      <c r="H766" s="18">
        <f t="shared" si="101"/>
        <v>4.7512505029079777E-3</v>
      </c>
      <c r="I766" s="6">
        <f t="shared" si="101"/>
        <v>3.15</v>
      </c>
      <c r="J766" s="6">
        <f t="shared" si="104"/>
        <v>96.359594628665661</v>
      </c>
      <c r="K766" s="18">
        <f t="shared" si="104"/>
        <v>0.65</v>
      </c>
      <c r="L766" s="35">
        <f>Data!BL40</f>
        <v>1441.8148956368873</v>
      </c>
      <c r="Q766" s="21">
        <v>0</v>
      </c>
      <c r="R766" s="21">
        <v>0</v>
      </c>
      <c r="S766" s="21">
        <v>0</v>
      </c>
      <c r="T766" s="21">
        <v>0</v>
      </c>
      <c r="U766" s="21">
        <v>0</v>
      </c>
      <c r="V766" s="21">
        <v>0</v>
      </c>
      <c r="W766" s="21">
        <v>0</v>
      </c>
      <c r="X766" s="21">
        <v>0</v>
      </c>
      <c r="Y766" s="21">
        <v>0</v>
      </c>
      <c r="Z766" s="21">
        <v>279.54316205841883</v>
      </c>
      <c r="AA766" s="21">
        <v>358.83120960155395</v>
      </c>
      <c r="AB766" s="21">
        <v>421.81486734590624</v>
      </c>
      <c r="AC766" s="21">
        <v>473.62359791783251</v>
      </c>
      <c r="AD766" s="21">
        <v>516.80467431701322</v>
      </c>
      <c r="AE766" s="21">
        <v>551.96560818034527</v>
      </c>
      <c r="AF766" s="21">
        <v>579.84668087533828</v>
      </c>
      <c r="AG766" s="21">
        <v>603.33647675749273</v>
      </c>
      <c r="AH766" s="21">
        <v>623.13598111652652</v>
      </c>
      <c r="AI766" s="21">
        <v>4718.5926255287322</v>
      </c>
      <c r="AJ766" s="21">
        <v>6056.947653334505</v>
      </c>
      <c r="AK766" s="21">
        <v>7120.0901776335568</v>
      </c>
      <c r="AL766" s="21">
        <v>7994.6037669289672</v>
      </c>
      <c r="AM766" s="21">
        <v>8723.4855151327974</v>
      </c>
      <c r="AN766" s="21">
        <v>9316.9900101543935</v>
      </c>
      <c r="AO766" s="21">
        <v>9787.6129473841393</v>
      </c>
      <c r="AP766" s="21">
        <v>10184.112639269095</v>
      </c>
      <c r="AQ766" s="21">
        <v>10518.321476894453</v>
      </c>
    </row>
    <row r="767" spans="1:43" x14ac:dyDescent="0.25">
      <c r="A767" s="17" t="s">
        <v>282</v>
      </c>
      <c r="B767" s="8" t="s">
        <v>53</v>
      </c>
      <c r="C767" s="8" t="s">
        <v>65</v>
      </c>
      <c r="D767" s="8" t="str">
        <f t="shared" si="99"/>
        <v>Week_27-generic-fifi</v>
      </c>
      <c r="E767" s="8" t="str">
        <f t="shared" si="100"/>
        <v>CoFi-tv.cofi</v>
      </c>
      <c r="H767" s="18">
        <f t="shared" si="101"/>
        <v>4.7512505029079777E-3</v>
      </c>
      <c r="I767" s="6">
        <f t="shared" si="101"/>
        <v>3.15</v>
      </c>
      <c r="J767" s="6">
        <f t="shared" si="104"/>
        <v>96.359594628665661</v>
      </c>
      <c r="K767" s="18">
        <f t="shared" si="104"/>
        <v>0.65</v>
      </c>
      <c r="L767" s="35">
        <f>Data!BL41</f>
        <v>1441.8148956368873</v>
      </c>
      <c r="Q767" s="21">
        <v>0</v>
      </c>
      <c r="R767" s="21">
        <v>0</v>
      </c>
      <c r="S767" s="21">
        <v>0</v>
      </c>
      <c r="T767" s="21">
        <v>0</v>
      </c>
      <c r="U767" s="21">
        <v>0</v>
      </c>
      <c r="V767" s="21">
        <v>0</v>
      </c>
      <c r="W767" s="21">
        <v>0</v>
      </c>
      <c r="X767" s="21">
        <v>0</v>
      </c>
      <c r="Y767" s="21">
        <v>0</v>
      </c>
      <c r="Z767" s="21">
        <v>428.26632746410326</v>
      </c>
      <c r="AA767" s="21">
        <v>558.19389752914765</v>
      </c>
      <c r="AB767" s="21">
        <v>661.16887624179105</v>
      </c>
      <c r="AC767" s="21">
        <v>745.69891846245662</v>
      </c>
      <c r="AD767" s="21">
        <v>816.01968295311372</v>
      </c>
      <c r="AE767" s="21">
        <v>873.18184441061658</v>
      </c>
      <c r="AF767" s="21">
        <v>918.44134923706508</v>
      </c>
      <c r="AG767" s="21">
        <v>956.52259165566693</v>
      </c>
      <c r="AH767" s="21">
        <v>988.58349430041392</v>
      </c>
      <c r="AI767" s="21">
        <v>5941.0710525274608</v>
      </c>
      <c r="AJ767" s="21">
        <v>7743.4750145885891</v>
      </c>
      <c r="AK767" s="21">
        <v>9171.9825248261204</v>
      </c>
      <c r="AL767" s="21">
        <v>10344.614961001515</v>
      </c>
      <c r="AM767" s="21">
        <v>11320.130969418173</v>
      </c>
      <c r="AN767" s="21">
        <v>12113.10590337101</v>
      </c>
      <c r="AO767" s="21">
        <v>12740.962722206896</v>
      </c>
      <c r="AP767" s="21">
        <v>13269.239993775485</v>
      </c>
      <c r="AQ767" s="21">
        <v>13714.000854963137</v>
      </c>
    </row>
    <row r="768" spans="1:43" x14ac:dyDescent="0.25">
      <c r="A768" s="17" t="s">
        <v>283</v>
      </c>
      <c r="B768" s="8" t="s">
        <v>53</v>
      </c>
      <c r="C768" s="8" t="s">
        <v>65</v>
      </c>
      <c r="D768" s="8" t="str">
        <f t="shared" si="99"/>
        <v>Week_28-generic-fifi</v>
      </c>
      <c r="E768" s="8" t="str">
        <f t="shared" si="100"/>
        <v>CoFi-tv.cofi</v>
      </c>
      <c r="H768" s="18">
        <f t="shared" si="101"/>
        <v>4.7512505029079777E-3</v>
      </c>
      <c r="I768" s="6">
        <f t="shared" si="101"/>
        <v>3.15</v>
      </c>
      <c r="J768" s="6">
        <f t="shared" si="104"/>
        <v>96.359594628665661</v>
      </c>
      <c r="K768" s="18">
        <f t="shared" si="104"/>
        <v>0.65</v>
      </c>
      <c r="L768" s="35">
        <f>Data!BL42</f>
        <v>1281.6132405661219</v>
      </c>
      <c r="Q768" s="21">
        <v>0</v>
      </c>
      <c r="R768" s="21">
        <v>0</v>
      </c>
      <c r="S768" s="21">
        <v>0</v>
      </c>
      <c r="T768" s="21">
        <v>0</v>
      </c>
      <c r="U768" s="21">
        <v>0</v>
      </c>
      <c r="V768" s="21">
        <v>0</v>
      </c>
      <c r="W768" s="21">
        <v>0</v>
      </c>
      <c r="X768" s="21">
        <v>0</v>
      </c>
      <c r="Y768" s="21">
        <v>0</v>
      </c>
      <c r="Z768" s="21">
        <v>620.40415433734563</v>
      </c>
      <c r="AA768" s="21">
        <v>768.53575174284492</v>
      </c>
      <c r="AB768" s="21">
        <v>885.85312837318725</v>
      </c>
      <c r="AC768" s="21">
        <v>982.09481771197591</v>
      </c>
      <c r="AD768" s="21">
        <v>1062.1096020378504</v>
      </c>
      <c r="AE768" s="21">
        <v>1127.1166665022211</v>
      </c>
      <c r="AF768" s="21">
        <v>1178.563018054713</v>
      </c>
      <c r="AG768" s="21">
        <v>1221.8319637704524</v>
      </c>
      <c r="AH768" s="21">
        <v>1258.2467864609014</v>
      </c>
      <c r="AI768" s="21">
        <v>7880.5408978836376</v>
      </c>
      <c r="AJ768" s="21">
        <v>9762.1484007697618</v>
      </c>
      <c r="AK768" s="21">
        <v>11252.345360452142</v>
      </c>
      <c r="AL768" s="21">
        <v>12474.833255823867</v>
      </c>
      <c r="AM768" s="21">
        <v>13491.202627155517</v>
      </c>
      <c r="AN768" s="21">
        <v>14316.9398930673</v>
      </c>
      <c r="AO768" s="21">
        <v>14970.425326106262</v>
      </c>
      <c r="AP768" s="21">
        <v>15520.039144674894</v>
      </c>
      <c r="AQ768" s="21">
        <v>15982.590043947603</v>
      </c>
    </row>
    <row r="769" spans="1:43" x14ac:dyDescent="0.25">
      <c r="A769" s="17" t="s">
        <v>284</v>
      </c>
      <c r="B769" s="8" t="s">
        <v>53</v>
      </c>
      <c r="C769" s="8" t="s">
        <v>65</v>
      </c>
      <c r="D769" s="8" t="str">
        <f t="shared" si="99"/>
        <v>Week_29-generic-fifi</v>
      </c>
      <c r="E769" s="8" t="str">
        <f t="shared" si="100"/>
        <v>CoFi-tv.cofi</v>
      </c>
      <c r="H769" s="18">
        <f t="shared" si="101"/>
        <v>4.7512505029079777E-3</v>
      </c>
      <c r="I769" s="6">
        <f t="shared" si="101"/>
        <v>3.15</v>
      </c>
      <c r="J769" s="6">
        <f t="shared" si="104"/>
        <v>96.359594628665661</v>
      </c>
      <c r="K769" s="18">
        <f t="shared" si="104"/>
        <v>0.65</v>
      </c>
      <c r="L769" s="35">
        <f>Data!BL43</f>
        <v>1281.6132405661219</v>
      </c>
      <c r="Q769" s="21">
        <v>0</v>
      </c>
      <c r="R769" s="21">
        <v>0</v>
      </c>
      <c r="S769" s="21">
        <v>0</v>
      </c>
      <c r="T769" s="21">
        <v>0</v>
      </c>
      <c r="U769" s="21">
        <v>0</v>
      </c>
      <c r="V769" s="21">
        <v>0</v>
      </c>
      <c r="W769" s="21">
        <v>0</v>
      </c>
      <c r="X769" s="21">
        <v>0</v>
      </c>
      <c r="Y769" s="21">
        <v>0</v>
      </c>
      <c r="Z769" s="21">
        <v>324.01098789193452</v>
      </c>
      <c r="AA769" s="21">
        <v>415.02858424769323</v>
      </c>
      <c r="AB769" s="21">
        <v>487.24041646208281</v>
      </c>
      <c r="AC769" s="21">
        <v>546.5737237531963</v>
      </c>
      <c r="AD769" s="21">
        <v>595.97570419616727</v>
      </c>
      <c r="AE769" s="21">
        <v>636.16487047624582</v>
      </c>
      <c r="AF769" s="21">
        <v>668.00731262688782</v>
      </c>
      <c r="AG769" s="21">
        <v>694.81552925809615</v>
      </c>
      <c r="AH769" s="21">
        <v>717.39771594512138</v>
      </c>
      <c r="AI769" s="21">
        <v>5071.5490116048131</v>
      </c>
      <c r="AJ769" s="21">
        <v>6496.1926752038044</v>
      </c>
      <c r="AK769" s="21">
        <v>7626.4810295456791</v>
      </c>
      <c r="AL769" s="21">
        <v>8555.1895832440277</v>
      </c>
      <c r="AM769" s="21">
        <v>9328.4490542173771</v>
      </c>
      <c r="AN769" s="21">
        <v>9957.5058891446333</v>
      </c>
      <c r="AO769" s="21">
        <v>10455.916474127735</v>
      </c>
      <c r="AP769" s="21">
        <v>10875.529356528619</v>
      </c>
      <c r="AQ769" s="21">
        <v>11228.9947353344</v>
      </c>
    </row>
    <row r="770" spans="1:43" x14ac:dyDescent="0.25">
      <c r="A770" s="17" t="s">
        <v>285</v>
      </c>
      <c r="B770" s="8" t="s">
        <v>53</v>
      </c>
      <c r="C770" s="8" t="s">
        <v>65</v>
      </c>
      <c r="D770" s="8" t="str">
        <f t="shared" si="99"/>
        <v>Week_30-generic-fifi</v>
      </c>
      <c r="E770" s="8" t="str">
        <f t="shared" si="100"/>
        <v>CoFi-tv.cofi</v>
      </c>
      <c r="H770" s="18">
        <f t="shared" si="101"/>
        <v>4.7512505029079777E-3</v>
      </c>
      <c r="I770" s="6">
        <f t="shared" si="101"/>
        <v>3.15</v>
      </c>
      <c r="J770" s="6">
        <f t="shared" si="104"/>
        <v>96.359594628665661</v>
      </c>
      <c r="K770" s="18">
        <f t="shared" si="104"/>
        <v>0.65</v>
      </c>
      <c r="L770" s="35">
        <f>Data!BL44</f>
        <v>1281.6132405661219</v>
      </c>
      <c r="Q770" s="21">
        <v>0</v>
      </c>
      <c r="R770" s="21">
        <v>0</v>
      </c>
      <c r="S770" s="21">
        <v>0</v>
      </c>
      <c r="T770" s="21">
        <v>0</v>
      </c>
      <c r="U770" s="21">
        <v>0</v>
      </c>
      <c r="V770" s="21">
        <v>0</v>
      </c>
      <c r="W770" s="21">
        <v>0</v>
      </c>
      <c r="X770" s="21">
        <v>0</v>
      </c>
      <c r="Y770" s="21">
        <v>0</v>
      </c>
      <c r="Z770" s="21">
        <v>441.09535426018857</v>
      </c>
      <c r="AA770" s="21">
        <v>531.11692330237781</v>
      </c>
      <c r="AB770" s="21">
        <v>602.62189238531892</v>
      </c>
      <c r="AC770" s="21">
        <v>661.43766075467727</v>
      </c>
      <c r="AD770" s="21">
        <v>710.4553452269447</v>
      </c>
      <c r="AE770" s="21">
        <v>750.36698243034039</v>
      </c>
      <c r="AF770" s="21">
        <v>782.01365511148254</v>
      </c>
      <c r="AG770" s="21">
        <v>808.67504285439873</v>
      </c>
      <c r="AH770" s="21">
        <v>831.14706825886481</v>
      </c>
      <c r="AI770" s="21">
        <v>6604.4962827612981</v>
      </c>
      <c r="AJ770" s="21">
        <v>7952.384244775003</v>
      </c>
      <c r="AK770" s="21">
        <v>9023.0241822536409</v>
      </c>
      <c r="AL770" s="21">
        <v>9903.6694210018195</v>
      </c>
      <c r="AM770" s="21">
        <v>10637.60849281461</v>
      </c>
      <c r="AN770" s="21">
        <v>11235.203223756296</v>
      </c>
      <c r="AO770" s="21">
        <v>11709.04709915807</v>
      </c>
      <c r="AP770" s="21">
        <v>12108.246579589417</v>
      </c>
      <c r="AQ770" s="21">
        <v>12444.718970006767</v>
      </c>
    </row>
    <row r="771" spans="1:43" x14ac:dyDescent="0.25">
      <c r="A771" s="17" t="s">
        <v>286</v>
      </c>
      <c r="B771" s="8" t="s">
        <v>53</v>
      </c>
      <c r="C771" s="8" t="s">
        <v>65</v>
      </c>
      <c r="D771" s="8" t="str">
        <f t="shared" si="99"/>
        <v>Week_31-generic-fifi</v>
      </c>
      <c r="E771" s="8" t="str">
        <f t="shared" si="100"/>
        <v>CoFi-tv.cofi</v>
      </c>
      <c r="H771" s="18">
        <f t="shared" si="101"/>
        <v>4.7512505029079777E-3</v>
      </c>
      <c r="I771" s="6">
        <f t="shared" si="101"/>
        <v>3.15</v>
      </c>
      <c r="J771" s="6">
        <f t="shared" si="104"/>
        <v>96.359594628665661</v>
      </c>
      <c r="K771" s="18">
        <f t="shared" si="104"/>
        <v>0.65</v>
      </c>
      <c r="L771" s="35">
        <f>Data!BL45</f>
        <v>1679.6010050259222</v>
      </c>
      <c r="Q771" s="21">
        <v>0</v>
      </c>
      <c r="R771" s="21">
        <v>0</v>
      </c>
      <c r="S771" s="21">
        <v>0</v>
      </c>
      <c r="T771" s="21">
        <v>0</v>
      </c>
      <c r="U771" s="21">
        <v>0</v>
      </c>
      <c r="V771" s="21">
        <v>0</v>
      </c>
      <c r="W771" s="21">
        <v>0</v>
      </c>
      <c r="X771" s="21">
        <v>0</v>
      </c>
      <c r="Y771" s="21">
        <v>0</v>
      </c>
      <c r="Z771" s="21">
        <v>351.5393903735378</v>
      </c>
      <c r="AA771" s="21">
        <v>431.26658253636612</v>
      </c>
      <c r="AB771" s="21">
        <v>516.12901626145936</v>
      </c>
      <c r="AC771" s="21">
        <v>594.30683126824908</v>
      </c>
      <c r="AD771" s="21">
        <v>664.52169680825625</v>
      </c>
      <c r="AE771" s="21">
        <v>721.67078515496291</v>
      </c>
      <c r="AF771" s="21">
        <v>766.97081209596081</v>
      </c>
      <c r="AG771" s="21">
        <v>805.12346514974456</v>
      </c>
      <c r="AH771" s="21">
        <v>837.27288919919147</v>
      </c>
      <c r="AI771" s="21">
        <v>4913.834680519446</v>
      </c>
      <c r="AJ771" s="21">
        <v>6028.2652466470763</v>
      </c>
      <c r="AK771" s="21">
        <v>7214.4764688618934</v>
      </c>
      <c r="AL771" s="21">
        <v>8307.2497658156299</v>
      </c>
      <c r="AM771" s="21">
        <v>9288.7165681898441</v>
      </c>
      <c r="AN771" s="21">
        <v>10087.549302068464</v>
      </c>
      <c r="AO771" s="21">
        <v>10720.755279852674</v>
      </c>
      <c r="AP771" s="21">
        <v>11254.05491813873</v>
      </c>
      <c r="AQ771" s="21">
        <v>11703.44112969538</v>
      </c>
    </row>
    <row r="772" spans="1:43" x14ac:dyDescent="0.25">
      <c r="A772" s="17" t="s">
        <v>287</v>
      </c>
      <c r="B772" s="8" t="s">
        <v>53</v>
      </c>
      <c r="C772" s="8" t="s">
        <v>65</v>
      </c>
      <c r="D772" s="8" t="str">
        <f t="shared" si="99"/>
        <v>Week_32-generic-fifi</v>
      </c>
      <c r="E772" s="8" t="str">
        <f t="shared" si="100"/>
        <v>CoFi-tv.cofi</v>
      </c>
      <c r="H772" s="18">
        <f t="shared" si="101"/>
        <v>4.7512505029079777E-3</v>
      </c>
      <c r="I772" s="6">
        <f t="shared" si="101"/>
        <v>3.15</v>
      </c>
      <c r="J772" s="6">
        <f t="shared" si="104"/>
        <v>96.359594628665661</v>
      </c>
      <c r="K772" s="18">
        <f t="shared" si="104"/>
        <v>0.65</v>
      </c>
      <c r="L772" s="35">
        <f>Data!BL46</f>
        <v>1785.0855563801672</v>
      </c>
      <c r="Q772" s="21">
        <v>0</v>
      </c>
      <c r="R772" s="21">
        <v>0</v>
      </c>
      <c r="S772" s="21">
        <v>0</v>
      </c>
      <c r="T772" s="21">
        <v>0</v>
      </c>
      <c r="U772" s="21">
        <v>0</v>
      </c>
      <c r="V772" s="21">
        <v>0</v>
      </c>
      <c r="W772" s="21">
        <v>0</v>
      </c>
      <c r="X772" s="21">
        <v>0</v>
      </c>
      <c r="Y772" s="21">
        <v>0</v>
      </c>
      <c r="Z772" s="21">
        <v>272.19885539154967</v>
      </c>
      <c r="AA772" s="21">
        <v>338.24580177484376</v>
      </c>
      <c r="AB772" s="21">
        <v>452.21031190186574</v>
      </c>
      <c r="AC772" s="21">
        <v>562.0748180509338</v>
      </c>
      <c r="AD772" s="21">
        <v>653.42200717359526</v>
      </c>
      <c r="AE772" s="21">
        <v>727.63667713075313</v>
      </c>
      <c r="AF772" s="21">
        <v>786.37149114318061</v>
      </c>
      <c r="AG772" s="21">
        <v>835.7706425321926</v>
      </c>
      <c r="AH772" s="21">
        <v>877.34533503306875</v>
      </c>
      <c r="AI772" s="21">
        <v>3698.6070059185326</v>
      </c>
      <c r="AJ772" s="21">
        <v>4596.0453814818156</v>
      </c>
      <c r="AK772" s="21">
        <v>6144.5821487490693</v>
      </c>
      <c r="AL772" s="21">
        <v>7637.4085295220784</v>
      </c>
      <c r="AM772" s="21">
        <v>8878.6237182268342</v>
      </c>
      <c r="AN772" s="21">
        <v>9887.0441902770544</v>
      </c>
      <c r="AO772" s="21">
        <v>10685.126145049411</v>
      </c>
      <c r="AP772" s="21">
        <v>11356.356180719509</v>
      </c>
      <c r="AQ772" s="21">
        <v>11921.268361306964</v>
      </c>
    </row>
    <row r="773" spans="1:43" x14ac:dyDescent="0.25">
      <c r="A773" s="17" t="s">
        <v>288</v>
      </c>
      <c r="B773" s="8" t="s">
        <v>53</v>
      </c>
      <c r="C773" s="8" t="s">
        <v>65</v>
      </c>
      <c r="D773" s="8" t="str">
        <f t="shared" si="99"/>
        <v>Week_33-generic-fifi</v>
      </c>
      <c r="E773" s="8" t="str">
        <f t="shared" si="100"/>
        <v>CoFi-tv.cofi</v>
      </c>
      <c r="H773" s="18">
        <f t="shared" si="101"/>
        <v>4.7512505029079777E-3</v>
      </c>
      <c r="I773" s="6">
        <f t="shared" si="101"/>
        <v>3.15</v>
      </c>
      <c r="J773" s="6">
        <f t="shared" si="104"/>
        <v>96.359594628665661</v>
      </c>
      <c r="K773" s="18">
        <f t="shared" si="104"/>
        <v>0.65</v>
      </c>
      <c r="L773" s="35">
        <f>Data!BL47</f>
        <v>1690.7075426683041</v>
      </c>
      <c r="Q773" s="21">
        <v>0</v>
      </c>
      <c r="R773" s="21">
        <v>0</v>
      </c>
      <c r="S773" s="21">
        <v>0</v>
      </c>
      <c r="T773" s="21">
        <v>0</v>
      </c>
      <c r="U773" s="21">
        <v>0</v>
      </c>
      <c r="V773" s="21">
        <v>0</v>
      </c>
      <c r="W773" s="21">
        <v>0</v>
      </c>
      <c r="X773" s="21">
        <v>0</v>
      </c>
      <c r="Y773" s="21">
        <v>0</v>
      </c>
      <c r="Z773" s="21">
        <v>321.84911610025932</v>
      </c>
      <c r="AA773" s="21">
        <v>446.29265072842924</v>
      </c>
      <c r="AB773" s="21">
        <v>545.05404539160895</v>
      </c>
      <c r="AC773" s="21">
        <v>626.22258421657887</v>
      </c>
      <c r="AD773" s="21">
        <v>693.82273134184618</v>
      </c>
      <c r="AE773" s="21">
        <v>748.82856513496256</v>
      </c>
      <c r="AF773" s="21">
        <v>792.41915171947039</v>
      </c>
      <c r="AG773" s="21">
        <v>829.12437523897245</v>
      </c>
      <c r="AH773" s="21">
        <v>860.04823445070349</v>
      </c>
      <c r="AI773" s="21">
        <v>4523.1990748198605</v>
      </c>
      <c r="AJ773" s="21">
        <v>6272.1020623990071</v>
      </c>
      <c r="AK773" s="21">
        <v>7660.07371315618</v>
      </c>
      <c r="AL773" s="21">
        <v>8800.7991069870441</v>
      </c>
      <c r="AM773" s="21">
        <v>9750.8372075715597</v>
      </c>
      <c r="AN773" s="21">
        <v>10523.877505265633</v>
      </c>
      <c r="AO773" s="21">
        <v>11136.490344781652</v>
      </c>
      <c r="AP773" s="21">
        <v>11652.337755133865</v>
      </c>
      <c r="AQ773" s="21">
        <v>12086.935100222701</v>
      </c>
    </row>
    <row r="774" spans="1:43" x14ac:dyDescent="0.25">
      <c r="A774" s="17" t="s">
        <v>289</v>
      </c>
      <c r="B774" s="8" t="s">
        <v>53</v>
      </c>
      <c r="C774" s="8" t="s">
        <v>65</v>
      </c>
      <c r="D774" s="8" t="str">
        <f t="shared" si="99"/>
        <v>Week_34-generic-fifi</v>
      </c>
      <c r="E774" s="8" t="str">
        <f t="shared" si="100"/>
        <v>CoFi-tv.cofi</v>
      </c>
      <c r="H774" s="18">
        <f t="shared" si="101"/>
        <v>4.7512505029079777E-3</v>
      </c>
      <c r="I774" s="6">
        <f t="shared" si="101"/>
        <v>3.15</v>
      </c>
      <c r="J774" s="6">
        <f t="shared" si="104"/>
        <v>96.359594628665661</v>
      </c>
      <c r="K774" s="18">
        <f t="shared" si="104"/>
        <v>0.65</v>
      </c>
      <c r="L774" s="35">
        <f>Data!BL48</f>
        <v>1640.0237687431245</v>
      </c>
      <c r="Q774" s="21">
        <v>0</v>
      </c>
      <c r="R774" s="21">
        <v>0</v>
      </c>
      <c r="S774" s="21">
        <v>0</v>
      </c>
      <c r="T774" s="21">
        <v>0</v>
      </c>
      <c r="U774" s="21">
        <v>0</v>
      </c>
      <c r="V774" s="21">
        <v>0</v>
      </c>
      <c r="W774" s="21">
        <v>0</v>
      </c>
      <c r="X774" s="21">
        <v>0</v>
      </c>
      <c r="Y774" s="21">
        <v>0</v>
      </c>
      <c r="Z774" s="21">
        <v>361.33009728735738</v>
      </c>
      <c r="AA774" s="21">
        <v>502.70498998443747</v>
      </c>
      <c r="AB774" s="21">
        <v>614.85248723763186</v>
      </c>
      <c r="AC774" s="21">
        <v>706.98475495072319</v>
      </c>
      <c r="AD774" s="21">
        <v>783.68703414592949</v>
      </c>
      <c r="AE774" s="21">
        <v>846.07795539725601</v>
      </c>
      <c r="AF774" s="21">
        <v>895.50630245051252</v>
      </c>
      <c r="AG774" s="21">
        <v>937.11631651096661</v>
      </c>
      <c r="AH774" s="21">
        <v>972.16420362387726</v>
      </c>
      <c r="AI774" s="21">
        <v>4921.6571927849263</v>
      </c>
      <c r="AJ774" s="21">
        <v>6847.3167565616704</v>
      </c>
      <c r="AK774" s="21">
        <v>8374.8715898089486</v>
      </c>
      <c r="AL774" s="21">
        <v>9629.8000928090987</v>
      </c>
      <c r="AM774" s="21">
        <v>10674.557578936434</v>
      </c>
      <c r="AN774" s="21">
        <v>11524.380853129023</v>
      </c>
      <c r="AO774" s="21">
        <v>12197.641623899146</v>
      </c>
      <c r="AP774" s="21">
        <v>12764.409315076698</v>
      </c>
      <c r="AQ774" s="21">
        <v>13241.794639455005</v>
      </c>
    </row>
    <row r="775" spans="1:43" x14ac:dyDescent="0.25">
      <c r="A775" s="17" t="s">
        <v>290</v>
      </c>
      <c r="B775" s="8" t="s">
        <v>53</v>
      </c>
      <c r="C775" s="8" t="s">
        <v>65</v>
      </c>
      <c r="D775" s="8" t="str">
        <f t="shared" si="99"/>
        <v>Week_35-generic-fifi</v>
      </c>
      <c r="E775" s="8" t="str">
        <f t="shared" si="100"/>
        <v>CoFi-tv.cofi</v>
      </c>
      <c r="H775" s="18">
        <f t="shared" si="101"/>
        <v>4.7512505029079777E-3</v>
      </c>
      <c r="I775" s="6">
        <f t="shared" si="101"/>
        <v>3.15</v>
      </c>
      <c r="J775" s="6">
        <f t="shared" si="104"/>
        <v>96.359594628665661</v>
      </c>
      <c r="K775" s="18">
        <f t="shared" si="104"/>
        <v>0.65</v>
      </c>
      <c r="L775" s="35">
        <f>Data!BL49</f>
        <v>2090.1152728342267</v>
      </c>
      <c r="Q775" s="21">
        <v>0</v>
      </c>
      <c r="R775" s="21">
        <v>0</v>
      </c>
      <c r="S775" s="21">
        <v>0</v>
      </c>
      <c r="T775" s="21">
        <v>0</v>
      </c>
      <c r="U775" s="21">
        <v>0</v>
      </c>
      <c r="V775" s="21">
        <v>0</v>
      </c>
      <c r="W775" s="21">
        <v>0</v>
      </c>
      <c r="X775" s="21">
        <v>0</v>
      </c>
      <c r="Y775" s="21">
        <v>0</v>
      </c>
      <c r="Z775" s="21">
        <v>215.24066944455075</v>
      </c>
      <c r="AA775" s="21">
        <v>305.51095602024759</v>
      </c>
      <c r="AB775" s="21">
        <v>419.56464327621904</v>
      </c>
      <c r="AC775" s="21">
        <v>511.39798315869746</v>
      </c>
      <c r="AD775" s="21">
        <v>587.90297415570456</v>
      </c>
      <c r="AE775" s="21">
        <v>650.1699709909459</v>
      </c>
      <c r="AF775" s="21">
        <v>699.5258709164325</v>
      </c>
      <c r="AG775" s="21">
        <v>741.09354736826481</v>
      </c>
      <c r="AH775" s="21">
        <v>776.12009919681941</v>
      </c>
      <c r="AI775" s="21">
        <v>3122.6317905157589</v>
      </c>
      <c r="AJ775" s="21">
        <v>4432.2396231231351</v>
      </c>
      <c r="AK775" s="21">
        <v>6086.8882105397788</v>
      </c>
      <c r="AL775" s="21">
        <v>7419.1722407199577</v>
      </c>
      <c r="AM775" s="21">
        <v>8529.078271196784</v>
      </c>
      <c r="AN775" s="21">
        <v>9432.4247638435136</v>
      </c>
      <c r="AO775" s="21">
        <v>10148.461851790513</v>
      </c>
      <c r="AP775" s="21">
        <v>10751.510282560253</v>
      </c>
      <c r="AQ775" s="21">
        <v>11259.662503672766</v>
      </c>
    </row>
    <row r="776" spans="1:43" x14ac:dyDescent="0.25">
      <c r="A776" s="17" t="s">
        <v>291</v>
      </c>
      <c r="B776" s="8" t="s">
        <v>53</v>
      </c>
      <c r="C776" s="8" t="s">
        <v>65</v>
      </c>
      <c r="D776" s="8" t="str">
        <f t="shared" si="99"/>
        <v>Week_36-generic-fifi</v>
      </c>
      <c r="E776" s="8" t="str">
        <f t="shared" si="100"/>
        <v>CoFi-tv.cofi</v>
      </c>
      <c r="H776" s="18">
        <f t="shared" si="101"/>
        <v>4.7512505029079777E-3</v>
      </c>
      <c r="I776" s="6">
        <f t="shared" si="101"/>
        <v>3.15</v>
      </c>
      <c r="J776" s="6">
        <f t="shared" si="104"/>
        <v>96.359594628665661</v>
      </c>
      <c r="K776" s="18">
        <f t="shared" si="104"/>
        <v>0.65</v>
      </c>
      <c r="L776" s="35">
        <f>Data!BL50</f>
        <v>2828.7555777959278</v>
      </c>
      <c r="Q776" s="21">
        <v>0</v>
      </c>
      <c r="R776" s="21">
        <v>0</v>
      </c>
      <c r="S776" s="21">
        <v>0</v>
      </c>
      <c r="T776" s="21">
        <v>0</v>
      </c>
      <c r="U776" s="21">
        <v>0</v>
      </c>
      <c r="V776" s="21">
        <v>0</v>
      </c>
      <c r="W776" s="21">
        <v>0</v>
      </c>
      <c r="X776" s="21">
        <v>0</v>
      </c>
      <c r="Y776" s="21">
        <v>0</v>
      </c>
      <c r="Z776" s="21">
        <v>174.63604147221062</v>
      </c>
      <c r="AA776" s="21">
        <v>251.23552525861865</v>
      </c>
      <c r="AB776" s="21">
        <v>351.36820495724072</v>
      </c>
      <c r="AC776" s="21">
        <v>435.10024186553346</v>
      </c>
      <c r="AD776" s="21">
        <v>507.29013794681549</v>
      </c>
      <c r="AE776" s="21">
        <v>567.89733340171574</v>
      </c>
      <c r="AF776" s="21">
        <v>651.77590335386742</v>
      </c>
      <c r="AG776" s="21">
        <v>714.70520585855877</v>
      </c>
      <c r="AH776" s="21">
        <v>767.71549203471</v>
      </c>
      <c r="AI776" s="21">
        <v>2338.3807819883596</v>
      </c>
      <c r="AJ776" s="21">
        <v>3364.0497062628951</v>
      </c>
      <c r="AK776" s="21">
        <v>4704.8286879802126</v>
      </c>
      <c r="AL776" s="21">
        <v>5826.0026695506122</v>
      </c>
      <c r="AM776" s="21">
        <v>6792.6271087392925</v>
      </c>
      <c r="AN776" s="21">
        <v>7604.1589088603059</v>
      </c>
      <c r="AO776" s="21">
        <v>8727.2949714009173</v>
      </c>
      <c r="AP776" s="21">
        <v>9569.9198405881762</v>
      </c>
      <c r="AQ776" s="21">
        <v>10279.728843340568</v>
      </c>
    </row>
    <row r="777" spans="1:43" x14ac:dyDescent="0.25">
      <c r="A777" s="17" t="s">
        <v>292</v>
      </c>
      <c r="B777" s="8" t="s">
        <v>53</v>
      </c>
      <c r="C777" s="8" t="s">
        <v>65</v>
      </c>
      <c r="D777" s="8" t="str">
        <f t="shared" si="99"/>
        <v>Week_37-generic-fifi</v>
      </c>
      <c r="E777" s="8" t="str">
        <f t="shared" si="100"/>
        <v>CoFi-tv.cofi</v>
      </c>
      <c r="H777" s="18">
        <f t="shared" si="101"/>
        <v>4.7512505029079777E-3</v>
      </c>
      <c r="I777" s="6">
        <f t="shared" si="101"/>
        <v>3.15</v>
      </c>
      <c r="J777" s="6">
        <f t="shared" ref="J777:K792" si="105">J776</f>
        <v>96.359594628665661</v>
      </c>
      <c r="K777" s="18">
        <f t="shared" si="105"/>
        <v>0.65</v>
      </c>
      <c r="L777" s="35">
        <f>Data!BL51</f>
        <v>1922.1607123485817</v>
      </c>
      <c r="Q777" s="21">
        <v>0</v>
      </c>
      <c r="R777" s="21">
        <v>0</v>
      </c>
      <c r="S777" s="21">
        <v>0</v>
      </c>
      <c r="T777" s="21">
        <v>0</v>
      </c>
      <c r="U777" s="21">
        <v>0</v>
      </c>
      <c r="V777" s="21">
        <v>0</v>
      </c>
      <c r="W777" s="21">
        <v>0</v>
      </c>
      <c r="X777" s="21">
        <v>0</v>
      </c>
      <c r="Y777" s="21">
        <v>0</v>
      </c>
      <c r="Z777" s="21">
        <v>173.55761850066946</v>
      </c>
      <c r="AA777" s="21">
        <v>286.96199931857325</v>
      </c>
      <c r="AB777" s="21">
        <v>377.06723725520669</v>
      </c>
      <c r="AC777" s="21">
        <v>451.1980000286419</v>
      </c>
      <c r="AD777" s="21">
        <v>512.99711800282284</v>
      </c>
      <c r="AE777" s="21">
        <v>563.32627349387747</v>
      </c>
      <c r="AF777" s="21">
        <v>603.24118566488698</v>
      </c>
      <c r="AG777" s="21">
        <v>636.87361479800563</v>
      </c>
      <c r="AH777" s="21">
        <v>665.22567809631562</v>
      </c>
      <c r="AI777" s="21">
        <v>2706.3330102232017</v>
      </c>
      <c r="AJ777" s="21">
        <v>4474.6795798682097</v>
      </c>
      <c r="AK777" s="21">
        <v>5879.716027870556</v>
      </c>
      <c r="AL777" s="21">
        <v>7035.6579686502928</v>
      </c>
      <c r="AM777" s="21">
        <v>7999.3090859048125</v>
      </c>
      <c r="AN777" s="21">
        <v>8784.1058355881014</v>
      </c>
      <c r="AO777" s="21">
        <v>9406.5103450631268</v>
      </c>
      <c r="AP777" s="21">
        <v>9930.9503204629982</v>
      </c>
      <c r="AQ777" s="21">
        <v>10373.052058635087</v>
      </c>
    </row>
    <row r="778" spans="1:43" x14ac:dyDescent="0.25">
      <c r="A778" s="17" t="s">
        <v>293</v>
      </c>
      <c r="B778" s="8" t="s">
        <v>53</v>
      </c>
      <c r="C778" s="8" t="s">
        <v>65</v>
      </c>
      <c r="D778" s="8" t="str">
        <f t="shared" si="99"/>
        <v>Week_38-generic-fifi</v>
      </c>
      <c r="E778" s="8" t="str">
        <f t="shared" si="100"/>
        <v>CoFi-tv.cofi</v>
      </c>
      <c r="H778" s="18">
        <f t="shared" si="101"/>
        <v>4.7512505029079777E-3</v>
      </c>
      <c r="I778" s="6">
        <f t="shared" si="101"/>
        <v>3.15</v>
      </c>
      <c r="J778" s="6">
        <f t="shared" si="105"/>
        <v>96.359594628665661</v>
      </c>
      <c r="K778" s="18">
        <f t="shared" si="105"/>
        <v>0.65</v>
      </c>
      <c r="L778" s="35">
        <f>Data!BL52</f>
        <v>1655.1084423786397</v>
      </c>
      <c r="Q778" s="21">
        <v>0</v>
      </c>
      <c r="R778" s="21">
        <v>0</v>
      </c>
      <c r="S778" s="21">
        <v>0</v>
      </c>
      <c r="T778" s="21">
        <v>0</v>
      </c>
      <c r="U778" s="21">
        <v>0</v>
      </c>
      <c r="V778" s="21">
        <v>0</v>
      </c>
      <c r="W778" s="21">
        <v>0</v>
      </c>
      <c r="X778" s="21">
        <v>0</v>
      </c>
      <c r="Y778" s="21">
        <v>0</v>
      </c>
      <c r="Z778" s="21">
        <v>333.98846615620164</v>
      </c>
      <c r="AA778" s="21">
        <v>454.08420593435528</v>
      </c>
      <c r="AB778" s="21">
        <v>549.40316703076064</v>
      </c>
      <c r="AC778" s="21">
        <v>627.7489389334205</v>
      </c>
      <c r="AD778" s="21">
        <v>693.00259336734598</v>
      </c>
      <c r="AE778" s="21">
        <v>746.10255077521754</v>
      </c>
      <c r="AF778" s="21">
        <v>788.18512842947678</v>
      </c>
      <c r="AG778" s="21">
        <v>823.62231049367449</v>
      </c>
      <c r="AH778" s="21">
        <v>853.47917172025461</v>
      </c>
      <c r="AI778" s="21">
        <v>4844.5354916189108</v>
      </c>
      <c r="AJ778" s="21">
        <v>6586.5359877539813</v>
      </c>
      <c r="AK778" s="21">
        <v>7969.1468765977042</v>
      </c>
      <c r="AL778" s="21">
        <v>9105.5599898074452</v>
      </c>
      <c r="AM778" s="21">
        <v>10052.070653786905</v>
      </c>
      <c r="AN778" s="21">
        <v>10822.290749188573</v>
      </c>
      <c r="AO778" s="21">
        <v>11432.702669609562</v>
      </c>
      <c r="AP778" s="21">
        <v>11946.722474570959</v>
      </c>
      <c r="AQ778" s="21">
        <v>12379.799177922927</v>
      </c>
    </row>
    <row r="779" spans="1:43" x14ac:dyDescent="0.25">
      <c r="A779" s="17" t="s">
        <v>294</v>
      </c>
      <c r="B779" s="8" t="s">
        <v>53</v>
      </c>
      <c r="C779" s="8" t="s">
        <v>65</v>
      </c>
      <c r="D779" s="8" t="str">
        <f t="shared" si="99"/>
        <v>Week_39-generic-fifi</v>
      </c>
      <c r="E779" s="8" t="str">
        <f t="shared" si="100"/>
        <v>CoFi-tv.cofi</v>
      </c>
      <c r="H779" s="18">
        <f t="shared" si="101"/>
        <v>4.7512505029079777E-3</v>
      </c>
      <c r="I779" s="6">
        <f t="shared" si="101"/>
        <v>3.15</v>
      </c>
      <c r="J779" s="6">
        <f t="shared" si="105"/>
        <v>96.359594628665661</v>
      </c>
      <c r="K779" s="18">
        <f t="shared" si="105"/>
        <v>0.65</v>
      </c>
      <c r="L779" s="35">
        <f>Data!BL53</f>
        <v>1978.6811625276007</v>
      </c>
      <c r="Q779" s="21">
        <v>0</v>
      </c>
      <c r="R779" s="21">
        <v>0</v>
      </c>
      <c r="S779" s="21">
        <v>0</v>
      </c>
      <c r="T779" s="21">
        <v>0</v>
      </c>
      <c r="U779" s="21">
        <v>0</v>
      </c>
      <c r="V779" s="21">
        <v>0</v>
      </c>
      <c r="W779" s="21">
        <v>0</v>
      </c>
      <c r="X779" s="21">
        <v>0</v>
      </c>
      <c r="Y779" s="21">
        <v>0</v>
      </c>
      <c r="Z779" s="21">
        <v>331.83195526937362</v>
      </c>
      <c r="AA779" s="21">
        <v>521.71829480990573</v>
      </c>
      <c r="AB779" s="21">
        <v>676.13402526317884</v>
      </c>
      <c r="AC779" s="21">
        <v>802.98816392306458</v>
      </c>
      <c r="AD779" s="21">
        <v>908.59790332199213</v>
      </c>
      <c r="AE779" s="21">
        <v>994.5019318973317</v>
      </c>
      <c r="AF779" s="21">
        <v>1062.5580730273984</v>
      </c>
      <c r="AG779" s="21">
        <v>1119.8490276886596</v>
      </c>
      <c r="AH779" s="21">
        <v>1168.104756779906</v>
      </c>
      <c r="AI779" s="21">
        <v>4148.9581560683127</v>
      </c>
      <c r="AJ779" s="21">
        <v>6523.1432357515068</v>
      </c>
      <c r="AK779" s="21">
        <v>8453.83253229402</v>
      </c>
      <c r="AL779" s="21">
        <v>10039.913995716388</v>
      </c>
      <c r="AM779" s="21">
        <v>11360.372687778558</v>
      </c>
      <c r="AN779" s="21">
        <v>12434.447123157915</v>
      </c>
      <c r="AO779" s="21">
        <v>13285.366021498827</v>
      </c>
      <c r="AP779" s="21">
        <v>14001.68574247875</v>
      </c>
      <c r="AQ779" s="21">
        <v>14605.036316800692</v>
      </c>
    </row>
    <row r="780" spans="1:43" x14ac:dyDescent="0.25">
      <c r="A780" s="17" t="s">
        <v>295</v>
      </c>
      <c r="B780" s="8" t="s">
        <v>53</v>
      </c>
      <c r="C780" s="8" t="s">
        <v>65</v>
      </c>
      <c r="D780" s="8" t="str">
        <f t="shared" si="99"/>
        <v>Week_40-generic-fifi</v>
      </c>
      <c r="E780" s="8" t="str">
        <f t="shared" si="100"/>
        <v>CoFi-tv.cofi</v>
      </c>
      <c r="H780" s="18">
        <f t="shared" si="101"/>
        <v>4.7512505029079777E-3</v>
      </c>
      <c r="I780" s="6">
        <f t="shared" si="101"/>
        <v>3.15</v>
      </c>
      <c r="J780" s="6">
        <f t="shared" si="105"/>
        <v>96.359594628665661</v>
      </c>
      <c r="K780" s="18">
        <f t="shared" si="105"/>
        <v>0.65</v>
      </c>
      <c r="L780" s="35">
        <f>Data!BL54</f>
        <v>1830.26323436441</v>
      </c>
      <c r="Q780" s="21">
        <v>0</v>
      </c>
      <c r="R780" s="21">
        <v>0</v>
      </c>
      <c r="S780" s="21">
        <v>0</v>
      </c>
      <c r="T780" s="21">
        <v>0</v>
      </c>
      <c r="U780" s="21">
        <v>0</v>
      </c>
      <c r="V780" s="21">
        <v>0</v>
      </c>
      <c r="W780" s="21">
        <v>0</v>
      </c>
      <c r="X780" s="21">
        <v>0</v>
      </c>
      <c r="Y780" s="21">
        <v>0</v>
      </c>
      <c r="Z780" s="21">
        <v>210.57565242466038</v>
      </c>
      <c r="AA780" s="21">
        <v>394.15706729596184</v>
      </c>
      <c r="AB780" s="21">
        <v>553.13147754051806</v>
      </c>
      <c r="AC780" s="21">
        <v>683.50932139998383</v>
      </c>
      <c r="AD780" s="21">
        <v>791.88665412048397</v>
      </c>
      <c r="AE780" s="21">
        <v>879.91871751080851</v>
      </c>
      <c r="AF780" s="21">
        <v>949.57590592110091</v>
      </c>
      <c r="AG780" s="21">
        <v>1008.1518456320871</v>
      </c>
      <c r="AH780" s="21">
        <v>1057.4425750833193</v>
      </c>
      <c r="AI780" s="21">
        <v>2703.825062793886</v>
      </c>
      <c r="AJ780" s="21">
        <v>5061.0397971505981</v>
      </c>
      <c r="AK780" s="21">
        <v>7102.2966557320797</v>
      </c>
      <c r="AL780" s="21">
        <v>8776.3690273533703</v>
      </c>
      <c r="AM780" s="21">
        <v>10167.951316541725</v>
      </c>
      <c r="AN780" s="21">
        <v>11298.29709291005</v>
      </c>
      <c r="AO780" s="21">
        <v>12192.706535116999</v>
      </c>
      <c r="AP780" s="21">
        <v>12944.830971364123</v>
      </c>
      <c r="AQ780" s="21">
        <v>13577.73182252647</v>
      </c>
    </row>
    <row r="781" spans="1:43" x14ac:dyDescent="0.25">
      <c r="A781" s="17" t="s">
        <v>296</v>
      </c>
      <c r="B781" s="8" t="s">
        <v>53</v>
      </c>
      <c r="C781" s="8" t="s">
        <v>65</v>
      </c>
      <c r="D781" s="8" t="str">
        <f t="shared" si="99"/>
        <v>Week_41-generic-fifi</v>
      </c>
      <c r="E781" s="8" t="str">
        <f t="shared" si="100"/>
        <v>CoFi-tv.cofi</v>
      </c>
      <c r="H781" s="18">
        <f t="shared" si="101"/>
        <v>4.7512505029079777E-3</v>
      </c>
      <c r="I781" s="6">
        <f t="shared" si="101"/>
        <v>3.15</v>
      </c>
      <c r="J781" s="6">
        <f t="shared" si="105"/>
        <v>96.359594628665661</v>
      </c>
      <c r="K781" s="18">
        <f t="shared" si="105"/>
        <v>0.65</v>
      </c>
      <c r="L781" s="35">
        <f>Data!BL55</f>
        <v>1725.3903664173188</v>
      </c>
      <c r="Q781" s="21">
        <v>0</v>
      </c>
      <c r="R781" s="21">
        <v>0</v>
      </c>
      <c r="S781" s="21">
        <v>0</v>
      </c>
      <c r="T781" s="21">
        <v>0</v>
      </c>
      <c r="U781" s="21">
        <v>0</v>
      </c>
      <c r="V781" s="21">
        <v>0</v>
      </c>
      <c r="W781" s="21">
        <v>0</v>
      </c>
      <c r="X781" s="21">
        <v>0</v>
      </c>
      <c r="Y781" s="21">
        <v>0</v>
      </c>
      <c r="Z781" s="21">
        <v>262.62726906487455</v>
      </c>
      <c r="AA781" s="21">
        <v>358.8746114020214</v>
      </c>
      <c r="AB781" s="21">
        <v>435.29292178817394</v>
      </c>
      <c r="AC781" s="21">
        <v>498.12408907661143</v>
      </c>
      <c r="AD781" s="21">
        <v>550.4714251100437</v>
      </c>
      <c r="AE781" s="21">
        <v>593.08043264024298</v>
      </c>
      <c r="AF781" s="21">
        <v>626.85675854201884</v>
      </c>
      <c r="AG781" s="21">
        <v>655.30525096524411</v>
      </c>
      <c r="AH781" s="21">
        <v>679.27840593642452</v>
      </c>
      <c r="AI781" s="21">
        <v>4284.5669731993476</v>
      </c>
      <c r="AJ781" s="21">
        <v>5854.7701958284661</v>
      </c>
      <c r="AK781" s="21">
        <v>7101.4776302621931</v>
      </c>
      <c r="AL781" s="21">
        <v>8126.5210128863464</v>
      </c>
      <c r="AM781" s="21">
        <v>8980.5285495081771</v>
      </c>
      <c r="AN781" s="21">
        <v>9675.6625585344736</v>
      </c>
      <c r="AO781" s="21">
        <v>10226.697989661079</v>
      </c>
      <c r="AP781" s="21">
        <v>10690.813812469083</v>
      </c>
      <c r="AQ781" s="21">
        <v>11081.917860417494</v>
      </c>
    </row>
    <row r="782" spans="1:43" x14ac:dyDescent="0.25">
      <c r="A782" s="17" t="s">
        <v>297</v>
      </c>
      <c r="B782" s="8" t="s">
        <v>53</v>
      </c>
      <c r="C782" s="8" t="s">
        <v>65</v>
      </c>
      <c r="D782" s="8" t="str">
        <f t="shared" si="99"/>
        <v>Week_42-generic-fifi</v>
      </c>
      <c r="E782" s="8" t="str">
        <f t="shared" si="100"/>
        <v>CoFi-tv.cofi</v>
      </c>
      <c r="H782" s="18">
        <f t="shared" si="101"/>
        <v>4.7512505029079777E-3</v>
      </c>
      <c r="I782" s="6">
        <f t="shared" si="101"/>
        <v>3.15</v>
      </c>
      <c r="J782" s="6">
        <f t="shared" si="105"/>
        <v>96.359594628665661</v>
      </c>
      <c r="K782" s="18">
        <f t="shared" si="105"/>
        <v>0.65</v>
      </c>
      <c r="L782" s="35">
        <f>Data!BL56</f>
        <v>1946.9834473517333</v>
      </c>
      <c r="Q782" s="21">
        <v>0</v>
      </c>
      <c r="R782" s="21">
        <v>0</v>
      </c>
      <c r="S782" s="21">
        <v>0</v>
      </c>
      <c r="T782" s="21">
        <v>0</v>
      </c>
      <c r="U782" s="21">
        <v>0</v>
      </c>
      <c r="V782" s="21">
        <v>0</v>
      </c>
      <c r="W782" s="21">
        <v>0</v>
      </c>
      <c r="X782" s="21">
        <v>0</v>
      </c>
      <c r="Y782" s="21">
        <v>0</v>
      </c>
      <c r="Z782" s="21">
        <v>249.10426144324398</v>
      </c>
      <c r="AA782" s="21">
        <v>410.48561148450227</v>
      </c>
      <c r="AB782" s="21">
        <v>527.03815837252989</v>
      </c>
      <c r="AC782" s="21">
        <v>622.79950685638039</v>
      </c>
      <c r="AD782" s="21">
        <v>702.53261604845511</v>
      </c>
      <c r="AE782" s="21">
        <v>767.39510146582757</v>
      </c>
      <c r="AF782" s="21">
        <v>818.78605720527833</v>
      </c>
      <c r="AG782" s="21">
        <v>862.05140508908858</v>
      </c>
      <c r="AH782" s="21">
        <v>898.49607763904385</v>
      </c>
      <c r="AI782" s="21">
        <v>3432.6126766790267</v>
      </c>
      <c r="AJ782" s="21">
        <v>5656.4191451902561</v>
      </c>
      <c r="AK782" s="21">
        <v>7262.4926327697722</v>
      </c>
      <c r="AL782" s="21">
        <v>8582.0670825887955</v>
      </c>
      <c r="AM782" s="21">
        <v>9680.7752290413882</v>
      </c>
      <c r="AN782" s="21">
        <v>10574.568809266066</v>
      </c>
      <c r="AO782" s="21">
        <v>11282.727092532054</v>
      </c>
      <c r="AP782" s="21">
        <v>11878.915936297508</v>
      </c>
      <c r="AQ782" s="21">
        <v>12381.117079977645</v>
      </c>
    </row>
    <row r="783" spans="1:43" x14ac:dyDescent="0.25">
      <c r="A783" s="17" t="s">
        <v>298</v>
      </c>
      <c r="B783" s="8" t="s">
        <v>53</v>
      </c>
      <c r="C783" s="8" t="s">
        <v>65</v>
      </c>
      <c r="D783" s="8" t="str">
        <f t="shared" si="99"/>
        <v>Week_43-generic-fifi</v>
      </c>
      <c r="E783" s="8" t="str">
        <f t="shared" si="100"/>
        <v>CoFi-tv.cofi</v>
      </c>
      <c r="H783" s="18">
        <f t="shared" si="101"/>
        <v>4.7512505029079777E-3</v>
      </c>
      <c r="I783" s="6">
        <f t="shared" si="101"/>
        <v>3.15</v>
      </c>
      <c r="J783" s="6">
        <f t="shared" si="105"/>
        <v>96.359594628665661</v>
      </c>
      <c r="K783" s="18">
        <f t="shared" si="105"/>
        <v>0.65</v>
      </c>
      <c r="L783" s="35">
        <f>Data!BL57</f>
        <v>1944.8608207636205</v>
      </c>
      <c r="Q783" s="21">
        <v>0</v>
      </c>
      <c r="R783" s="21">
        <v>0</v>
      </c>
      <c r="S783" s="21">
        <v>0</v>
      </c>
      <c r="T783" s="21">
        <v>0</v>
      </c>
      <c r="U783" s="21">
        <v>0</v>
      </c>
      <c r="V783" s="21">
        <v>0</v>
      </c>
      <c r="W783" s="21">
        <v>0</v>
      </c>
      <c r="X783" s="21">
        <v>0</v>
      </c>
      <c r="Y783" s="21">
        <v>0</v>
      </c>
      <c r="Z783" s="21">
        <v>169.53070328964606</v>
      </c>
      <c r="AA783" s="21">
        <v>308.73750475914841</v>
      </c>
      <c r="AB783" s="21">
        <v>423.08624243389869</v>
      </c>
      <c r="AC783" s="21">
        <v>532.50833941465169</v>
      </c>
      <c r="AD783" s="21">
        <v>623.5055317163575</v>
      </c>
      <c r="AE783" s="21">
        <v>697.44883659655534</v>
      </c>
      <c r="AF783" s="21">
        <v>755.97793679127915</v>
      </c>
      <c r="AG783" s="21">
        <v>805.21069016465458</v>
      </c>
      <c r="AH783" s="21">
        <v>846.65037841692981</v>
      </c>
      <c r="AI783" s="21">
        <v>2411.8731230032686</v>
      </c>
      <c r="AJ783" s="21">
        <v>4392.3352840662801</v>
      </c>
      <c r="AK783" s="21">
        <v>6019.1476649238157</v>
      </c>
      <c r="AL783" s="21">
        <v>7575.8698966462707</v>
      </c>
      <c r="AM783" s="21">
        <v>8870.4653777153817</v>
      </c>
      <c r="AN783" s="21">
        <v>9922.4392456104815</v>
      </c>
      <c r="AO783" s="21">
        <v>10755.118877877669</v>
      </c>
      <c r="AP783" s="21">
        <v>11455.541587915141</v>
      </c>
      <c r="AQ783" s="21">
        <v>12045.094208071121</v>
      </c>
    </row>
    <row r="784" spans="1:43" x14ac:dyDescent="0.25">
      <c r="A784" s="17" t="s">
        <v>299</v>
      </c>
      <c r="B784" s="8" t="s">
        <v>53</v>
      </c>
      <c r="C784" s="8" t="s">
        <v>65</v>
      </c>
      <c r="D784" s="8" t="str">
        <f t="shared" si="99"/>
        <v>Week_44-generic-fifi</v>
      </c>
      <c r="E784" s="8" t="str">
        <f t="shared" si="100"/>
        <v>CoFi-tv.cofi</v>
      </c>
      <c r="H784" s="18">
        <f t="shared" si="101"/>
        <v>4.7512505029079777E-3</v>
      </c>
      <c r="I784" s="6">
        <f t="shared" si="101"/>
        <v>3.15</v>
      </c>
      <c r="J784" s="6">
        <f t="shared" si="105"/>
        <v>96.359594628665661</v>
      </c>
      <c r="K784" s="18">
        <f t="shared" si="105"/>
        <v>0.65</v>
      </c>
      <c r="L784" s="35">
        <f>Data!BL58</f>
        <v>2085.2620813272074</v>
      </c>
      <c r="Q784" s="21">
        <v>0</v>
      </c>
      <c r="R784" s="21">
        <v>0</v>
      </c>
      <c r="S784" s="21">
        <v>0</v>
      </c>
      <c r="T784" s="21">
        <v>0</v>
      </c>
      <c r="U784" s="21">
        <v>0</v>
      </c>
      <c r="V784" s="21">
        <v>0</v>
      </c>
      <c r="W784" s="21">
        <v>0</v>
      </c>
      <c r="X784" s="21">
        <v>0</v>
      </c>
      <c r="Y784" s="21">
        <v>0</v>
      </c>
      <c r="Z784" s="21">
        <v>139.95249997063232</v>
      </c>
      <c r="AA784" s="21">
        <v>311.84280300859496</v>
      </c>
      <c r="AB784" s="21">
        <v>483.17328369789033</v>
      </c>
      <c r="AC784" s="21">
        <v>623.73893613230007</v>
      </c>
      <c r="AD784" s="21">
        <v>740.62844966702107</v>
      </c>
      <c r="AE784" s="21">
        <v>835.6057824215228</v>
      </c>
      <c r="AF784" s="21">
        <v>910.78030324943211</v>
      </c>
      <c r="AG784" s="21">
        <v>974.01167029176577</v>
      </c>
      <c r="AH784" s="21">
        <v>1027.2319561116503</v>
      </c>
      <c r="AI784" s="21">
        <v>1776.9396400337318</v>
      </c>
      <c r="AJ784" s="21">
        <v>3959.3850645146076</v>
      </c>
      <c r="AK784" s="21">
        <v>6134.722573646116</v>
      </c>
      <c r="AL784" s="21">
        <v>7919.4472473055357</v>
      </c>
      <c r="AM784" s="21">
        <v>9403.5622873919237</v>
      </c>
      <c r="AN784" s="21">
        <v>10609.464200623646</v>
      </c>
      <c r="AO784" s="21">
        <v>11563.935081870384</v>
      </c>
      <c r="AP784" s="21">
        <v>12366.766918490826</v>
      </c>
      <c r="AQ784" s="21">
        <v>13042.490721546308</v>
      </c>
    </row>
    <row r="785" spans="1:43" x14ac:dyDescent="0.25">
      <c r="A785" s="17" t="s">
        <v>300</v>
      </c>
      <c r="B785" s="8" t="s">
        <v>53</v>
      </c>
      <c r="C785" s="8" t="s">
        <v>65</v>
      </c>
      <c r="D785" s="8" t="str">
        <f t="shared" si="99"/>
        <v>Week_45-generic-fifi</v>
      </c>
      <c r="E785" s="8" t="str">
        <f t="shared" si="100"/>
        <v>CoFi-tv.cofi</v>
      </c>
      <c r="H785" s="18">
        <f t="shared" si="101"/>
        <v>4.7512505029079777E-3</v>
      </c>
      <c r="I785" s="6">
        <f t="shared" si="101"/>
        <v>3.15</v>
      </c>
      <c r="J785" s="6">
        <f t="shared" si="105"/>
        <v>96.359594628665661</v>
      </c>
      <c r="K785" s="18">
        <f t="shared" si="105"/>
        <v>0.65</v>
      </c>
      <c r="L785" s="35">
        <f>Data!BL59</f>
        <v>1650.6523731634045</v>
      </c>
      <c r="Q785" s="21">
        <v>0</v>
      </c>
      <c r="R785" s="21">
        <v>0</v>
      </c>
      <c r="S785" s="21">
        <v>0</v>
      </c>
      <c r="T785" s="21">
        <v>0</v>
      </c>
      <c r="U785" s="21">
        <v>0</v>
      </c>
      <c r="V785" s="21">
        <v>0</v>
      </c>
      <c r="W785" s="21">
        <v>0</v>
      </c>
      <c r="X785" s="21">
        <v>0</v>
      </c>
      <c r="Y785" s="21">
        <v>0</v>
      </c>
      <c r="Z785" s="21">
        <v>467.31137934323021</v>
      </c>
      <c r="AA785" s="21">
        <v>585.1912678179915</v>
      </c>
      <c r="AB785" s="21">
        <v>678.76186802653876</v>
      </c>
      <c r="AC785" s="21">
        <v>755.68004091542252</v>
      </c>
      <c r="AD785" s="21">
        <v>819.74971780482747</v>
      </c>
      <c r="AE785" s="21">
        <v>871.89086798847018</v>
      </c>
      <c r="AF785" s="21">
        <v>913.21654153108193</v>
      </c>
      <c r="AG785" s="21">
        <v>948.01875223559216</v>
      </c>
      <c r="AH785" s="21">
        <v>977.3423259072481</v>
      </c>
      <c r="AI785" s="21">
        <v>6672.2940884610916</v>
      </c>
      <c r="AJ785" s="21">
        <v>8355.3887396634818</v>
      </c>
      <c r="AK785" s="21">
        <v>9691.3942174301355</v>
      </c>
      <c r="AL785" s="21">
        <v>10789.63554633383</v>
      </c>
      <c r="AM785" s="21">
        <v>11704.425438588531</v>
      </c>
      <c r="AN785" s="21">
        <v>12448.89925950175</v>
      </c>
      <c r="AO785" s="21">
        <v>13038.949190807869</v>
      </c>
      <c r="AP785" s="21">
        <v>13535.856809611063</v>
      </c>
      <c r="AQ785" s="21">
        <v>13954.540188425681</v>
      </c>
    </row>
    <row r="786" spans="1:43" x14ac:dyDescent="0.25">
      <c r="A786" s="17" t="s">
        <v>301</v>
      </c>
      <c r="B786" s="8" t="s">
        <v>53</v>
      </c>
      <c r="C786" s="8" t="s">
        <v>65</v>
      </c>
      <c r="D786" s="8" t="str">
        <f t="shared" si="99"/>
        <v>Week_46-generic-fifi</v>
      </c>
      <c r="E786" s="8" t="str">
        <f t="shared" si="100"/>
        <v>CoFi-tv.cofi</v>
      </c>
      <c r="H786" s="18">
        <f t="shared" si="101"/>
        <v>4.7512505029079777E-3</v>
      </c>
      <c r="I786" s="6">
        <f t="shared" si="101"/>
        <v>3.15</v>
      </c>
      <c r="J786" s="6">
        <f t="shared" si="105"/>
        <v>96.359594628665661</v>
      </c>
      <c r="K786" s="18">
        <f t="shared" si="105"/>
        <v>0.65</v>
      </c>
      <c r="L786" s="35">
        <f>Data!BL60</f>
        <v>1731.9975466831138</v>
      </c>
      <c r="Q786" s="21">
        <v>0</v>
      </c>
      <c r="R786" s="21">
        <v>0</v>
      </c>
      <c r="S786" s="21">
        <v>0</v>
      </c>
      <c r="T786" s="21">
        <v>0</v>
      </c>
      <c r="U786" s="21">
        <v>0</v>
      </c>
      <c r="V786" s="21">
        <v>0</v>
      </c>
      <c r="W786" s="21">
        <v>0</v>
      </c>
      <c r="X786" s="21">
        <v>0</v>
      </c>
      <c r="Y786" s="21">
        <v>0</v>
      </c>
      <c r="Z786" s="21">
        <v>351.88994272028907</v>
      </c>
      <c r="AA786" s="21">
        <v>484.01432864828325</v>
      </c>
      <c r="AB786" s="21">
        <v>588.84455876411221</v>
      </c>
      <c r="AC786" s="21">
        <v>674.98131978623428</v>
      </c>
      <c r="AD786" s="21">
        <v>746.70391808471174</v>
      </c>
      <c r="AE786" s="21">
        <v>805.05304283476278</v>
      </c>
      <c r="AF786" s="21">
        <v>851.28537116368295</v>
      </c>
      <c r="AG786" s="21">
        <v>890.20937711459203</v>
      </c>
      <c r="AH786" s="21">
        <v>922.99823167074032</v>
      </c>
      <c r="AI786" s="21">
        <v>5008.2630958495356</v>
      </c>
      <c r="AJ786" s="21">
        <v>6888.7194709012629</v>
      </c>
      <c r="AK786" s="21">
        <v>8380.7125888627161</v>
      </c>
      <c r="AL786" s="21">
        <v>9606.6514664793831</v>
      </c>
      <c r="AM786" s="21">
        <v>10627.441203804246</v>
      </c>
      <c r="AN786" s="21">
        <v>11457.893378429446</v>
      </c>
      <c r="AO786" s="21">
        <v>12115.893610021687</v>
      </c>
      <c r="AP786" s="21">
        <v>12669.87836173004</v>
      </c>
      <c r="AQ786" s="21">
        <v>13136.544754521114</v>
      </c>
    </row>
    <row r="787" spans="1:43" x14ac:dyDescent="0.25">
      <c r="A787" s="17" t="s">
        <v>272</v>
      </c>
      <c r="B787" s="8" t="s">
        <v>53</v>
      </c>
      <c r="C787" s="8" t="s">
        <v>65</v>
      </c>
      <c r="D787" s="8" t="str">
        <f t="shared" si="99"/>
        <v>Week_47-generic-fifi</v>
      </c>
      <c r="E787" s="8" t="str">
        <f t="shared" si="100"/>
        <v>CoFi-tv.cofi</v>
      </c>
      <c r="H787" s="18">
        <f t="shared" si="101"/>
        <v>4.7512505029079777E-3</v>
      </c>
      <c r="I787" s="6">
        <f t="shared" si="101"/>
        <v>3.15</v>
      </c>
      <c r="J787" s="6">
        <f t="shared" si="105"/>
        <v>96.359594628665661</v>
      </c>
      <c r="K787" s="18">
        <f t="shared" si="105"/>
        <v>0.65</v>
      </c>
      <c r="L787" s="35">
        <f>Data!BL61</f>
        <v>2385.2246421647269</v>
      </c>
      <c r="Q787" s="21">
        <v>0</v>
      </c>
      <c r="R787" s="21">
        <v>0</v>
      </c>
      <c r="S787" s="21">
        <v>0</v>
      </c>
      <c r="T787" s="21">
        <v>0</v>
      </c>
      <c r="U787" s="21">
        <v>0</v>
      </c>
      <c r="V787" s="21">
        <v>0</v>
      </c>
      <c r="W787" s="21">
        <v>0</v>
      </c>
      <c r="X787" s="21">
        <v>0</v>
      </c>
      <c r="Y787" s="21">
        <v>0</v>
      </c>
      <c r="Z787" s="21">
        <v>350.91640157863117</v>
      </c>
      <c r="AA787" s="21">
        <v>492.39072028673991</v>
      </c>
      <c r="AB787" s="21">
        <v>609.41203086845826</v>
      </c>
      <c r="AC787" s="21">
        <v>709.2507770387648</v>
      </c>
      <c r="AD787" s="21">
        <v>817.72902959818634</v>
      </c>
      <c r="AE787" s="21">
        <v>927.83845486898304</v>
      </c>
      <c r="AF787" s="21">
        <v>1014.9251798718509</v>
      </c>
      <c r="AG787" s="21">
        <v>1088.1283727821519</v>
      </c>
      <c r="AH787" s="21">
        <v>1149.7055761112113</v>
      </c>
      <c r="AI787" s="21">
        <v>4300.9672707032896</v>
      </c>
      <c r="AJ787" s="21">
        <v>6034.9312908269767</v>
      </c>
      <c r="AK787" s="21">
        <v>7469.1897766732072</v>
      </c>
      <c r="AL787" s="21">
        <v>8692.8521010753448</v>
      </c>
      <c r="AM787" s="21">
        <v>10022.403560460787</v>
      </c>
      <c r="AN787" s="21">
        <v>11371.947304085237</v>
      </c>
      <c r="AO787" s="21">
        <v>12439.315920271572</v>
      </c>
      <c r="AP787" s="21">
        <v>13336.522592293244</v>
      </c>
      <c r="AQ787" s="21">
        <v>14091.23663514878</v>
      </c>
    </row>
    <row r="788" spans="1:43" x14ac:dyDescent="0.25">
      <c r="A788" s="17" t="s">
        <v>273</v>
      </c>
      <c r="B788" s="8" t="s">
        <v>53</v>
      </c>
      <c r="C788" s="8" t="s">
        <v>65</v>
      </c>
      <c r="D788" s="8" t="str">
        <f t="shared" si="99"/>
        <v>Week_48-generic-fifi</v>
      </c>
      <c r="E788" s="8" t="str">
        <f t="shared" si="100"/>
        <v>CoFi-tv.cofi</v>
      </c>
      <c r="H788" s="18">
        <f t="shared" si="101"/>
        <v>4.7512505029079777E-3</v>
      </c>
      <c r="I788" s="6">
        <f t="shared" si="101"/>
        <v>3.15</v>
      </c>
      <c r="J788" s="6">
        <f t="shared" si="105"/>
        <v>96.359594628665661</v>
      </c>
      <c r="K788" s="18">
        <f t="shared" si="105"/>
        <v>0.65</v>
      </c>
      <c r="L788" s="35">
        <f>Data!BL62</f>
        <v>2385.2246421647269</v>
      </c>
      <c r="Q788" s="21">
        <v>0</v>
      </c>
      <c r="R788" s="21">
        <v>0</v>
      </c>
      <c r="S788" s="21">
        <v>0</v>
      </c>
      <c r="T788" s="21">
        <v>0</v>
      </c>
      <c r="U788" s="21">
        <v>0</v>
      </c>
      <c r="V788" s="21">
        <v>0</v>
      </c>
      <c r="W788" s="21">
        <v>0</v>
      </c>
      <c r="X788" s="21">
        <v>0</v>
      </c>
      <c r="Y788" s="21">
        <v>0</v>
      </c>
      <c r="Z788" s="21">
        <v>235.54310694422531</v>
      </c>
      <c r="AA788" s="21">
        <v>334.96645846177228</v>
      </c>
      <c r="AB788" s="21">
        <v>419.45983716827635</v>
      </c>
      <c r="AC788" s="21">
        <v>568.55208998671878</v>
      </c>
      <c r="AD788" s="21">
        <v>714.52946821446619</v>
      </c>
      <c r="AE788" s="21">
        <v>833.07532273278787</v>
      </c>
      <c r="AF788" s="21">
        <v>926.85885681067487</v>
      </c>
      <c r="AG788" s="21">
        <v>1005.7088260057461</v>
      </c>
      <c r="AH788" s="21">
        <v>1072.0495009930698</v>
      </c>
      <c r="AI788" s="21">
        <v>2904.6360886589064</v>
      </c>
      <c r="AJ788" s="21">
        <v>4130.6904556061418</v>
      </c>
      <c r="AK788" s="21">
        <v>5172.6335641418955</v>
      </c>
      <c r="AL788" s="21">
        <v>7011.18763474966</v>
      </c>
      <c r="AM788" s="21">
        <v>8811.3301497608427</v>
      </c>
      <c r="AN788" s="21">
        <v>10273.196606656824</v>
      </c>
      <c r="AO788" s="21">
        <v>11429.702696512839</v>
      </c>
      <c r="AP788" s="21">
        <v>12402.053231771251</v>
      </c>
      <c r="AQ788" s="21">
        <v>13220.143479514312</v>
      </c>
    </row>
    <row r="789" spans="1:43" x14ac:dyDescent="0.25">
      <c r="A789" s="17" t="s">
        <v>274</v>
      </c>
      <c r="B789" s="8" t="s">
        <v>53</v>
      </c>
      <c r="C789" s="8" t="s">
        <v>65</v>
      </c>
      <c r="D789" s="8" t="str">
        <f t="shared" si="99"/>
        <v>Week_49-generic-fifi</v>
      </c>
      <c r="E789" s="8" t="str">
        <f t="shared" si="100"/>
        <v>CoFi-tv.cofi</v>
      </c>
      <c r="H789" s="18">
        <f t="shared" si="101"/>
        <v>4.7512505029079777E-3</v>
      </c>
      <c r="I789" s="6">
        <f t="shared" si="101"/>
        <v>3.15</v>
      </c>
      <c r="J789" s="6">
        <f t="shared" si="105"/>
        <v>96.359594628665661</v>
      </c>
      <c r="K789" s="18">
        <f t="shared" si="105"/>
        <v>0.65</v>
      </c>
      <c r="L789" s="35">
        <f>Data!BL63</f>
        <v>2385.2246421647269</v>
      </c>
      <c r="Q789" s="21">
        <v>0</v>
      </c>
      <c r="R789" s="21">
        <v>0</v>
      </c>
      <c r="S789" s="21">
        <v>0</v>
      </c>
      <c r="T789" s="21">
        <v>0</v>
      </c>
      <c r="U789" s="21">
        <v>0</v>
      </c>
      <c r="V789" s="21">
        <v>0</v>
      </c>
      <c r="W789" s="21">
        <v>0</v>
      </c>
      <c r="X789" s="21">
        <v>0</v>
      </c>
      <c r="Y789" s="21">
        <v>0</v>
      </c>
      <c r="Z789" s="21">
        <v>99.556865829241048</v>
      </c>
      <c r="AA789" s="21">
        <v>142.84748794516705</v>
      </c>
      <c r="AB789" s="21">
        <v>263.33062644217171</v>
      </c>
      <c r="AC789" s="21">
        <v>372.58946568531877</v>
      </c>
      <c r="AD789" s="21">
        <v>463.51516422667498</v>
      </c>
      <c r="AE789" s="21">
        <v>537.44626369315665</v>
      </c>
      <c r="AF789" s="21">
        <v>595.99786375160829</v>
      </c>
      <c r="AG789" s="21">
        <v>645.2729325652125</v>
      </c>
      <c r="AH789" s="21">
        <v>686.76613426556639</v>
      </c>
      <c r="AI789" s="21">
        <v>1492.2653567156003</v>
      </c>
      <c r="AJ789" s="21">
        <v>2141.1517505989286</v>
      </c>
      <c r="AK789" s="21">
        <v>3947.0825836951267</v>
      </c>
      <c r="AL789" s="21">
        <v>5584.7715502919391</v>
      </c>
      <c r="AM789" s="21">
        <v>6947.6636907612674</v>
      </c>
      <c r="AN789" s="21">
        <v>8055.8225063165282</v>
      </c>
      <c r="AO789" s="21">
        <v>8933.4568474513562</v>
      </c>
      <c r="AP789" s="21">
        <v>9672.0445634049629</v>
      </c>
      <c r="AQ789" s="21">
        <v>10293.989287366579</v>
      </c>
    </row>
    <row r="790" spans="1:43" x14ac:dyDescent="0.25">
      <c r="A790" s="17" t="s">
        <v>275</v>
      </c>
      <c r="B790" s="8" t="s">
        <v>53</v>
      </c>
      <c r="C790" s="8" t="s">
        <v>65</v>
      </c>
      <c r="D790" s="8" t="str">
        <f t="shared" si="99"/>
        <v>Week_50-generic-fifi</v>
      </c>
      <c r="E790" s="8" t="str">
        <f t="shared" si="100"/>
        <v>CoFi-tv.cofi</v>
      </c>
      <c r="H790" s="18">
        <f t="shared" si="101"/>
        <v>4.7512505029079777E-3</v>
      </c>
      <c r="I790" s="6">
        <f t="shared" si="101"/>
        <v>3.15</v>
      </c>
      <c r="J790" s="6">
        <f t="shared" si="105"/>
        <v>96.359594628665661</v>
      </c>
      <c r="K790" s="18">
        <f t="shared" si="105"/>
        <v>0.65</v>
      </c>
      <c r="L790" s="35">
        <f>Data!BL64</f>
        <v>2011.4207803329416</v>
      </c>
      <c r="Q790" s="21">
        <v>0</v>
      </c>
      <c r="R790" s="21">
        <v>0</v>
      </c>
      <c r="S790" s="21">
        <v>0</v>
      </c>
      <c r="T790" s="21">
        <v>0</v>
      </c>
      <c r="U790" s="21">
        <v>0</v>
      </c>
      <c r="V790" s="21">
        <v>0</v>
      </c>
      <c r="W790" s="21">
        <v>0</v>
      </c>
      <c r="X790" s="21">
        <v>0</v>
      </c>
      <c r="Y790" s="21">
        <v>0</v>
      </c>
      <c r="Z790" s="21">
        <v>377.89626593017141</v>
      </c>
      <c r="AA790" s="21">
        <v>527.35836631461518</v>
      </c>
      <c r="AB790" s="21">
        <v>646.05962677762477</v>
      </c>
      <c r="AC790" s="21">
        <v>743.67895857976748</v>
      </c>
      <c r="AD790" s="21">
        <v>825.02791841809403</v>
      </c>
      <c r="AE790" s="21">
        <v>891.2564312069178</v>
      </c>
      <c r="AF790" s="21">
        <v>943.76519453834385</v>
      </c>
      <c r="AG790" s="21">
        <v>987.99801057149364</v>
      </c>
      <c r="AH790" s="21">
        <v>1025.277515035496</v>
      </c>
      <c r="AI790" s="21">
        <v>5150.9179857389381</v>
      </c>
      <c r="AJ790" s="21">
        <v>7188.1623050538265</v>
      </c>
      <c r="AK790" s="21">
        <v>8806.1207570745682</v>
      </c>
      <c r="AL790" s="21">
        <v>10136.721816859552</v>
      </c>
      <c r="AM790" s="21">
        <v>11245.549445312008</v>
      </c>
      <c r="AN790" s="21">
        <v>12148.277702901434</v>
      </c>
      <c r="AO790" s="21">
        <v>12863.998809028291</v>
      </c>
      <c r="AP790" s="21">
        <v>13466.914551273636</v>
      </c>
      <c r="AQ790" s="21">
        <v>13975.053126208768</v>
      </c>
    </row>
    <row r="791" spans="1:43" x14ac:dyDescent="0.25">
      <c r="A791" s="17" t="s">
        <v>276</v>
      </c>
      <c r="B791" s="8" t="s">
        <v>53</v>
      </c>
      <c r="C791" s="8" t="s">
        <v>65</v>
      </c>
      <c r="D791" s="8" t="str">
        <f t="shared" si="99"/>
        <v>Week_51-generic-fifi</v>
      </c>
      <c r="E791" s="8" t="str">
        <f t="shared" si="100"/>
        <v>CoFi-tv.cofi</v>
      </c>
      <c r="H791" s="18">
        <f t="shared" si="101"/>
        <v>4.7512505029079777E-3</v>
      </c>
      <c r="I791" s="6">
        <f t="shared" si="101"/>
        <v>3.15</v>
      </c>
      <c r="J791" s="6">
        <f t="shared" si="105"/>
        <v>96.359594628665661</v>
      </c>
      <c r="K791" s="18">
        <f t="shared" si="105"/>
        <v>0.65</v>
      </c>
      <c r="L791" s="35">
        <f>Data!BL65</f>
        <v>2011.4207803329416</v>
      </c>
      <c r="Q791" s="21">
        <v>0</v>
      </c>
      <c r="R791" s="21">
        <v>0</v>
      </c>
      <c r="S791" s="21">
        <v>0</v>
      </c>
      <c r="T791" s="21">
        <v>0</v>
      </c>
      <c r="U791" s="21">
        <v>0</v>
      </c>
      <c r="V791" s="21">
        <v>0</v>
      </c>
      <c r="W791" s="21">
        <v>0</v>
      </c>
      <c r="X791" s="21">
        <v>0</v>
      </c>
      <c r="Y791" s="21">
        <v>0</v>
      </c>
      <c r="Z791" s="21">
        <v>314.75809743302057</v>
      </c>
      <c r="AA791" s="21">
        <v>448.0555626393222</v>
      </c>
      <c r="AB791" s="21">
        <v>584.73169824794047</v>
      </c>
      <c r="AC791" s="21">
        <v>722.86812387313626</v>
      </c>
      <c r="AD791" s="21">
        <v>844.63707076241531</v>
      </c>
      <c r="AE791" s="21">
        <v>943.37068028318583</v>
      </c>
      <c r="AF791" s="21">
        <v>1021.374195569577</v>
      </c>
      <c r="AG791" s="21">
        <v>1086.8791976235284</v>
      </c>
      <c r="AH791" s="21">
        <v>1141.933082207966</v>
      </c>
      <c r="AI791" s="21">
        <v>3960.5653680224741</v>
      </c>
      <c r="AJ791" s="21">
        <v>5637.8322235752576</v>
      </c>
      <c r="AK791" s="21">
        <v>7357.6125048175118</v>
      </c>
      <c r="AL791" s="21">
        <v>9095.7674493777013</v>
      </c>
      <c r="AM791" s="21">
        <v>10627.972269153221</v>
      </c>
      <c r="AN791" s="21">
        <v>11870.326056766356</v>
      </c>
      <c r="AO791" s="21">
        <v>12851.83542458503</v>
      </c>
      <c r="AP791" s="21">
        <v>13676.077420844802</v>
      </c>
      <c r="AQ791" s="21">
        <v>14368.814193745871</v>
      </c>
    </row>
    <row r="792" spans="1:43" x14ac:dyDescent="0.25">
      <c r="A792" s="17" t="s">
        <v>277</v>
      </c>
      <c r="B792" s="8" t="s">
        <v>53</v>
      </c>
      <c r="C792" s="8" t="s">
        <v>65</v>
      </c>
      <c r="D792" s="8" t="str">
        <f t="shared" si="99"/>
        <v>Week_52-generic-fifi</v>
      </c>
      <c r="E792" s="8" t="str">
        <f t="shared" si="100"/>
        <v>CoFi-tv.cofi</v>
      </c>
      <c r="H792" s="18">
        <f t="shared" si="101"/>
        <v>4.7512505029079777E-3</v>
      </c>
      <c r="I792" s="6">
        <f t="shared" si="101"/>
        <v>3.15</v>
      </c>
      <c r="J792" s="6">
        <f t="shared" si="105"/>
        <v>96.359594628665661</v>
      </c>
      <c r="K792" s="18">
        <f t="shared" si="105"/>
        <v>0.65</v>
      </c>
      <c r="L792" s="35">
        <f>Data!BL66</f>
        <v>2011.4207803329416</v>
      </c>
      <c r="Q792" s="21">
        <v>0</v>
      </c>
      <c r="R792" s="21">
        <v>0</v>
      </c>
      <c r="S792" s="21">
        <v>0</v>
      </c>
      <c r="T792" s="21">
        <v>0</v>
      </c>
      <c r="U792" s="21">
        <v>0</v>
      </c>
      <c r="V792" s="21">
        <v>0</v>
      </c>
      <c r="W792" s="21">
        <v>0</v>
      </c>
      <c r="X792" s="21">
        <v>0</v>
      </c>
      <c r="Y792" s="21">
        <v>0</v>
      </c>
      <c r="Z792" s="21">
        <v>162.67259077613545</v>
      </c>
      <c r="AA792" s="21">
        <v>234.67267845973444</v>
      </c>
      <c r="AB792" s="21">
        <v>310.73978482889066</v>
      </c>
      <c r="AC792" s="21">
        <v>454.83958869281122</v>
      </c>
      <c r="AD792" s="21">
        <v>556.34309073981319</v>
      </c>
      <c r="AE792" s="21">
        <v>638.81542690428034</v>
      </c>
      <c r="AF792" s="21">
        <v>704.09020968643256</v>
      </c>
      <c r="AG792" s="21">
        <v>758.99294805632871</v>
      </c>
      <c r="AH792" s="21">
        <v>805.2020649325982</v>
      </c>
      <c r="AI792" s="21">
        <v>2143.0792747142796</v>
      </c>
      <c r="AJ792" s="21">
        <v>3091.6219576342132</v>
      </c>
      <c r="AK792" s="21">
        <v>4093.7443088517271</v>
      </c>
      <c r="AL792" s="21">
        <v>5992.1421992261712</v>
      </c>
      <c r="AM792" s="21">
        <v>7329.3684062348611</v>
      </c>
      <c r="AN792" s="21">
        <v>8415.8744582259351</v>
      </c>
      <c r="AO792" s="21">
        <v>9275.8167107865866</v>
      </c>
      <c r="AP792" s="21">
        <v>9999.1157015028894</v>
      </c>
      <c r="AQ792" s="21">
        <v>10607.883289256284</v>
      </c>
    </row>
    <row r="794" spans="1:43" x14ac:dyDescent="0.25">
      <c r="A794" s="16" t="s">
        <v>328</v>
      </c>
      <c r="B794" s="8" t="s">
        <v>53</v>
      </c>
      <c r="C794" s="8" t="s">
        <v>65</v>
      </c>
      <c r="D794" s="8" t="str">
        <f>A794&amp;"-generic-refi"</f>
        <v>Week_40_old-generic-refi</v>
      </c>
      <c r="E794" s="8" t="str">
        <f>IF(RIGHT(A794,3)="old","Initial",B794&amp;"-"&amp;C794)</f>
        <v>Initial</v>
      </c>
      <c r="H794" s="25">
        <f>SUMIFS(Data!N$2:N$48,Data!$L$2:$L$48,$C794,Data!$M$2:$M$48,RIGHT($D794,4))</f>
        <v>5.7091597585954825E-3</v>
      </c>
      <c r="I794" s="42">
        <f>VLOOKUP(C794,parms,8,FALSE)</f>
        <v>3.15</v>
      </c>
      <c r="J794" s="28">
        <f>SUMIFS(Data!O$2:O$48,Data!$L$2:$L$48,$C794,Data!$M$2:$M$48,RIGHT($D794,4))</f>
        <v>108.82230307802553</v>
      </c>
      <c r="K794" s="25">
        <f>SUMIFS(Data!Q$2:Q$48,Data!$L$2:$L$48,$C794,Data!$M$2:$M$48,RIGHT($D794,4))</f>
        <v>0.65</v>
      </c>
      <c r="L794" s="35">
        <f>Data!BL2</f>
        <v>1830.26323436441</v>
      </c>
      <c r="Q794" s="21">
        <v>0</v>
      </c>
      <c r="R794" s="21">
        <v>0</v>
      </c>
      <c r="S794" s="21">
        <v>0</v>
      </c>
      <c r="T794" s="21">
        <v>0</v>
      </c>
      <c r="U794" s="21">
        <v>0</v>
      </c>
      <c r="V794" s="21">
        <v>0</v>
      </c>
      <c r="W794" s="21">
        <v>0</v>
      </c>
      <c r="X794" s="21">
        <v>0</v>
      </c>
      <c r="Y794" s="21">
        <v>0</v>
      </c>
      <c r="Z794" s="21">
        <v>12.879114413469095</v>
      </c>
      <c r="AA794" s="21">
        <v>12.879114413469095</v>
      </c>
      <c r="AB794" s="21">
        <v>12.879114413469095</v>
      </c>
      <c r="AC794" s="21">
        <v>12.879114413469095</v>
      </c>
      <c r="AD794" s="21">
        <v>12.879114413469095</v>
      </c>
      <c r="AE794" s="21">
        <v>12.879114413469095</v>
      </c>
      <c r="AF794" s="21">
        <v>12.879114413469095</v>
      </c>
      <c r="AG794" s="21">
        <v>12.879114413469095</v>
      </c>
      <c r="AH794" s="21">
        <v>12.879114413469095</v>
      </c>
      <c r="AI794" s="21">
        <v>201.45183556346097</v>
      </c>
      <c r="AJ794" s="21">
        <v>201.45183556346097</v>
      </c>
      <c r="AK794" s="21">
        <v>201.45183556346097</v>
      </c>
      <c r="AL794" s="21">
        <v>201.45183556346097</v>
      </c>
      <c r="AM794" s="21">
        <v>201.45183556346097</v>
      </c>
      <c r="AN794" s="21">
        <v>201.45183556346097</v>
      </c>
      <c r="AO794" s="21">
        <v>201.45183556346097</v>
      </c>
      <c r="AP794" s="21">
        <v>201.45183556346097</v>
      </c>
      <c r="AQ794" s="21">
        <v>201.45183556346097</v>
      </c>
    </row>
    <row r="795" spans="1:43" x14ac:dyDescent="0.25">
      <c r="A795" s="16" t="s">
        <v>316</v>
      </c>
      <c r="B795" s="8" t="s">
        <v>53</v>
      </c>
      <c r="C795" s="8" t="s">
        <v>65</v>
      </c>
      <c r="D795" s="8" t="str">
        <f t="shared" ref="D795:D858" si="106">A795&amp;"-generic-refi"</f>
        <v>Week_41_old-generic-refi</v>
      </c>
      <c r="E795" s="8" t="str">
        <f t="shared" ref="E795:E858" si="107">IF(RIGHT(A795,3)="old","Initial",B795&amp;"-"&amp;C795)</f>
        <v>Initial</v>
      </c>
      <c r="H795" s="18">
        <f t="shared" ref="H795:I858" si="108">H794</f>
        <v>5.7091597585954825E-3</v>
      </c>
      <c r="I795" s="6">
        <f>I794</f>
        <v>3.15</v>
      </c>
      <c r="J795" s="6">
        <f t="shared" ref="J795:K810" si="109">J794</f>
        <v>108.82230307802553</v>
      </c>
      <c r="K795" s="18">
        <f t="shared" si="109"/>
        <v>0.65</v>
      </c>
      <c r="L795" s="35">
        <f>Data!BL3</f>
        <v>1725.3903664173188</v>
      </c>
      <c r="Q795" s="21">
        <v>0</v>
      </c>
      <c r="R795" s="21">
        <v>0</v>
      </c>
      <c r="S795" s="21">
        <v>0</v>
      </c>
      <c r="T795" s="21">
        <v>0</v>
      </c>
      <c r="U795" s="21">
        <v>0</v>
      </c>
      <c r="V795" s="21">
        <v>0</v>
      </c>
      <c r="W795" s="21">
        <v>0</v>
      </c>
      <c r="X795" s="21">
        <v>0</v>
      </c>
      <c r="Y795" s="21">
        <v>0</v>
      </c>
      <c r="Z795" s="21">
        <v>402.25686455772052</v>
      </c>
      <c r="AA795" s="21">
        <v>402.25686455772052</v>
      </c>
      <c r="AB795" s="21">
        <v>402.25686455772052</v>
      </c>
      <c r="AC795" s="21">
        <v>402.25686455772052</v>
      </c>
      <c r="AD795" s="21">
        <v>402.25686455772052</v>
      </c>
      <c r="AE795" s="21">
        <v>402.25686455772052</v>
      </c>
      <c r="AF795" s="21">
        <v>402.25686455772052</v>
      </c>
      <c r="AG795" s="21">
        <v>402.25686455772052</v>
      </c>
      <c r="AH795" s="21">
        <v>402.25686455772052</v>
      </c>
      <c r="AI795" s="21">
        <v>5049.8949427611997</v>
      </c>
      <c r="AJ795" s="21">
        <v>5049.8949427611997</v>
      </c>
      <c r="AK795" s="21">
        <v>5049.8949427611997</v>
      </c>
      <c r="AL795" s="21">
        <v>5049.8949427611997</v>
      </c>
      <c r="AM795" s="21">
        <v>5049.8949427611997</v>
      </c>
      <c r="AN795" s="21">
        <v>5049.8949427611997</v>
      </c>
      <c r="AO795" s="21">
        <v>5049.8949427611997</v>
      </c>
      <c r="AP795" s="21">
        <v>5049.8949427611997</v>
      </c>
      <c r="AQ795" s="21">
        <v>5049.8949427611997</v>
      </c>
    </row>
    <row r="796" spans="1:43" x14ac:dyDescent="0.25">
      <c r="A796" s="16" t="s">
        <v>317</v>
      </c>
      <c r="B796" s="8" t="s">
        <v>53</v>
      </c>
      <c r="C796" s="8" t="s">
        <v>65</v>
      </c>
      <c r="D796" s="8" t="str">
        <f t="shared" si="106"/>
        <v>Week_42_old-generic-refi</v>
      </c>
      <c r="E796" s="8" t="str">
        <f t="shared" si="107"/>
        <v>Initial</v>
      </c>
      <c r="H796" s="18">
        <f t="shared" si="108"/>
        <v>5.7091597585954825E-3</v>
      </c>
      <c r="I796" s="6">
        <f t="shared" si="108"/>
        <v>3.15</v>
      </c>
      <c r="J796" s="6">
        <f t="shared" si="109"/>
        <v>108.82230307802553</v>
      </c>
      <c r="K796" s="18">
        <f t="shared" si="109"/>
        <v>0.65</v>
      </c>
      <c r="L796" s="35">
        <f>Data!BL4</f>
        <v>1946.9834473517333</v>
      </c>
      <c r="Q796" s="21">
        <v>0</v>
      </c>
      <c r="R796" s="21">
        <v>0</v>
      </c>
      <c r="S796" s="21">
        <v>0</v>
      </c>
      <c r="T796" s="21">
        <v>0</v>
      </c>
      <c r="U796" s="21">
        <v>0</v>
      </c>
      <c r="V796" s="21">
        <v>0</v>
      </c>
      <c r="W796" s="21">
        <v>0</v>
      </c>
      <c r="X796" s="21">
        <v>0</v>
      </c>
      <c r="Y796" s="21">
        <v>0</v>
      </c>
      <c r="Z796" s="21">
        <v>256.62415134113439</v>
      </c>
      <c r="AA796" s="21">
        <v>256.62415134113439</v>
      </c>
      <c r="AB796" s="21">
        <v>256.62415134113439</v>
      </c>
      <c r="AC796" s="21">
        <v>256.62415134113439</v>
      </c>
      <c r="AD796" s="21">
        <v>256.62415134113439</v>
      </c>
      <c r="AE796" s="21">
        <v>256.62415134113439</v>
      </c>
      <c r="AF796" s="21">
        <v>256.62415134113439</v>
      </c>
      <c r="AG796" s="21">
        <v>256.62415134113439</v>
      </c>
      <c r="AH796" s="21">
        <v>256.62415134113439</v>
      </c>
      <c r="AI796" s="21">
        <v>3405.1463260437281</v>
      </c>
      <c r="AJ796" s="21">
        <v>3405.1463260437281</v>
      </c>
      <c r="AK796" s="21">
        <v>3405.1463260437281</v>
      </c>
      <c r="AL796" s="21">
        <v>3405.1463260437281</v>
      </c>
      <c r="AM796" s="21">
        <v>3405.1463260437281</v>
      </c>
      <c r="AN796" s="21">
        <v>3405.1463260437281</v>
      </c>
      <c r="AO796" s="21">
        <v>3405.1463260437281</v>
      </c>
      <c r="AP796" s="21">
        <v>3405.1463260437281</v>
      </c>
      <c r="AQ796" s="21">
        <v>3405.1463260437281</v>
      </c>
    </row>
    <row r="797" spans="1:43" x14ac:dyDescent="0.25">
      <c r="A797" s="16" t="s">
        <v>318</v>
      </c>
      <c r="B797" s="8" t="s">
        <v>53</v>
      </c>
      <c r="C797" s="8" t="s">
        <v>65</v>
      </c>
      <c r="D797" s="8" t="str">
        <f t="shared" si="106"/>
        <v>Week_43_old-generic-refi</v>
      </c>
      <c r="E797" s="8" t="str">
        <f t="shared" si="107"/>
        <v>Initial</v>
      </c>
      <c r="H797" s="18">
        <f t="shared" si="108"/>
        <v>5.7091597585954825E-3</v>
      </c>
      <c r="I797" s="6">
        <f t="shared" si="108"/>
        <v>3.15</v>
      </c>
      <c r="J797" s="6">
        <f t="shared" si="109"/>
        <v>108.82230307802553</v>
      </c>
      <c r="K797" s="18">
        <f t="shared" si="109"/>
        <v>0.65</v>
      </c>
      <c r="L797" s="35">
        <f>Data!BL5</f>
        <v>1944.8608207636205</v>
      </c>
      <c r="Q797" s="21">
        <v>0</v>
      </c>
      <c r="R797" s="21">
        <v>0</v>
      </c>
      <c r="S797" s="21">
        <v>0</v>
      </c>
      <c r="T797" s="21">
        <v>0</v>
      </c>
      <c r="U797" s="21">
        <v>0</v>
      </c>
      <c r="V797" s="21">
        <v>0</v>
      </c>
      <c r="W797" s="21">
        <v>0</v>
      </c>
      <c r="X797" s="21">
        <v>0</v>
      </c>
      <c r="Y797" s="21">
        <v>0</v>
      </c>
      <c r="Z797" s="21">
        <v>300.5999639130581</v>
      </c>
      <c r="AA797" s="21">
        <v>300.5999639130581</v>
      </c>
      <c r="AB797" s="21">
        <v>300.5999639130581</v>
      </c>
      <c r="AC797" s="21">
        <v>300.5999639130581</v>
      </c>
      <c r="AD797" s="21">
        <v>300.5999639130581</v>
      </c>
      <c r="AE797" s="21">
        <v>300.5999639130581</v>
      </c>
      <c r="AF797" s="21">
        <v>300.5999639130581</v>
      </c>
      <c r="AG797" s="21">
        <v>300.5999639130581</v>
      </c>
      <c r="AH797" s="21">
        <v>300.5999639130581</v>
      </c>
      <c r="AI797" s="21">
        <v>4417.3539126749592</v>
      </c>
      <c r="AJ797" s="21">
        <v>4417.3539126749592</v>
      </c>
      <c r="AK797" s="21">
        <v>4417.3539126749592</v>
      </c>
      <c r="AL797" s="21">
        <v>4417.3539126749592</v>
      </c>
      <c r="AM797" s="21">
        <v>4417.3539126749592</v>
      </c>
      <c r="AN797" s="21">
        <v>4417.3539126749592</v>
      </c>
      <c r="AO797" s="21">
        <v>4417.3539126749592</v>
      </c>
      <c r="AP797" s="21">
        <v>4417.3539126749592</v>
      </c>
      <c r="AQ797" s="21">
        <v>4417.3539126749592</v>
      </c>
    </row>
    <row r="798" spans="1:43" x14ac:dyDescent="0.25">
      <c r="A798" s="16" t="s">
        <v>319</v>
      </c>
      <c r="B798" s="8" t="s">
        <v>53</v>
      </c>
      <c r="C798" s="8" t="s">
        <v>65</v>
      </c>
      <c r="D798" s="8" t="str">
        <f t="shared" si="106"/>
        <v>Week_44_old-generic-refi</v>
      </c>
      <c r="E798" s="8" t="str">
        <f t="shared" si="107"/>
        <v>Initial</v>
      </c>
      <c r="H798" s="18">
        <f t="shared" si="108"/>
        <v>5.7091597585954825E-3</v>
      </c>
      <c r="I798" s="6">
        <f t="shared" si="108"/>
        <v>3.15</v>
      </c>
      <c r="J798" s="6">
        <f t="shared" si="109"/>
        <v>108.82230307802553</v>
      </c>
      <c r="K798" s="18">
        <f t="shared" si="109"/>
        <v>0.65</v>
      </c>
      <c r="L798" s="35">
        <f>Data!BL6</f>
        <v>2085.2620813272074</v>
      </c>
      <c r="Q798" s="21">
        <v>0</v>
      </c>
      <c r="R798" s="21">
        <v>0</v>
      </c>
      <c r="S798" s="21">
        <v>0</v>
      </c>
      <c r="T798" s="21">
        <v>0</v>
      </c>
      <c r="U798" s="21">
        <v>0</v>
      </c>
      <c r="V798" s="21">
        <v>0</v>
      </c>
      <c r="W798" s="21">
        <v>0</v>
      </c>
      <c r="X798" s="21">
        <v>0</v>
      </c>
      <c r="Y798" s="21">
        <v>0</v>
      </c>
      <c r="Z798" s="21">
        <v>182.85714791724965</v>
      </c>
      <c r="AA798" s="21">
        <v>182.85714791724965</v>
      </c>
      <c r="AB798" s="21">
        <v>182.85714791724965</v>
      </c>
      <c r="AC798" s="21">
        <v>182.85714791724965</v>
      </c>
      <c r="AD798" s="21">
        <v>182.85714791724965</v>
      </c>
      <c r="AE798" s="21">
        <v>182.85714791724965</v>
      </c>
      <c r="AF798" s="21">
        <v>182.85714791724965</v>
      </c>
      <c r="AG798" s="21">
        <v>182.85714791724965</v>
      </c>
      <c r="AH798" s="21">
        <v>182.85714791724965</v>
      </c>
      <c r="AI798" s="21">
        <v>2886.8456710722403</v>
      </c>
      <c r="AJ798" s="21">
        <v>2886.8456710722403</v>
      </c>
      <c r="AK798" s="21">
        <v>2886.8456710722403</v>
      </c>
      <c r="AL798" s="21">
        <v>2886.8456710722403</v>
      </c>
      <c r="AM798" s="21">
        <v>2886.8456710722403</v>
      </c>
      <c r="AN798" s="21">
        <v>2886.8456710722403</v>
      </c>
      <c r="AO798" s="21">
        <v>2886.8456710722403</v>
      </c>
      <c r="AP798" s="21">
        <v>2886.8456710722403</v>
      </c>
      <c r="AQ798" s="21">
        <v>2886.8456710722403</v>
      </c>
    </row>
    <row r="799" spans="1:43" x14ac:dyDescent="0.25">
      <c r="A799" s="16" t="s">
        <v>320</v>
      </c>
      <c r="B799" s="8" t="s">
        <v>53</v>
      </c>
      <c r="C799" s="8" t="s">
        <v>65</v>
      </c>
      <c r="D799" s="8" t="str">
        <f t="shared" si="106"/>
        <v>Week_45_old-generic-refi</v>
      </c>
      <c r="E799" s="8" t="str">
        <f t="shared" si="107"/>
        <v>Initial</v>
      </c>
      <c r="H799" s="18">
        <f t="shared" si="108"/>
        <v>5.7091597585954825E-3</v>
      </c>
      <c r="I799" s="6">
        <f t="shared" si="108"/>
        <v>3.15</v>
      </c>
      <c r="J799" s="6">
        <f t="shared" si="109"/>
        <v>108.82230307802553</v>
      </c>
      <c r="K799" s="18">
        <f t="shared" si="109"/>
        <v>0.65</v>
      </c>
      <c r="L799" s="35">
        <f>Data!BL7</f>
        <v>1650.6523731634045</v>
      </c>
      <c r="Q799" s="21">
        <v>0</v>
      </c>
      <c r="R799" s="21">
        <v>0</v>
      </c>
      <c r="S799" s="21">
        <v>0</v>
      </c>
      <c r="T799" s="21">
        <v>0</v>
      </c>
      <c r="U799" s="21">
        <v>0</v>
      </c>
      <c r="V799" s="21">
        <v>0</v>
      </c>
      <c r="W799" s="21">
        <v>0</v>
      </c>
      <c r="X799" s="21">
        <v>0</v>
      </c>
      <c r="Y799" s="21">
        <v>0</v>
      </c>
      <c r="Z799" s="21">
        <v>533.64634900768021</v>
      </c>
      <c r="AA799" s="21">
        <v>533.64634900768021</v>
      </c>
      <c r="AB799" s="21">
        <v>533.64634900768021</v>
      </c>
      <c r="AC799" s="21">
        <v>533.64634900768021</v>
      </c>
      <c r="AD799" s="21">
        <v>533.64634900768021</v>
      </c>
      <c r="AE799" s="21">
        <v>533.64634900768021</v>
      </c>
      <c r="AF799" s="21">
        <v>533.64634900768021</v>
      </c>
      <c r="AG799" s="21">
        <v>533.64634900768021</v>
      </c>
      <c r="AH799" s="21">
        <v>533.64634900768021</v>
      </c>
      <c r="AI799" s="21">
        <v>6571.5950008087748</v>
      </c>
      <c r="AJ799" s="21">
        <v>6571.5950008087748</v>
      </c>
      <c r="AK799" s="21">
        <v>6571.5950008087748</v>
      </c>
      <c r="AL799" s="21">
        <v>6571.5950008087748</v>
      </c>
      <c r="AM799" s="21">
        <v>6571.5950008087748</v>
      </c>
      <c r="AN799" s="21">
        <v>6571.5950008087748</v>
      </c>
      <c r="AO799" s="21">
        <v>6571.5950008087748</v>
      </c>
      <c r="AP799" s="21">
        <v>6571.5950008087748</v>
      </c>
      <c r="AQ799" s="21">
        <v>6571.5950008087748</v>
      </c>
    </row>
    <row r="800" spans="1:43" x14ac:dyDescent="0.25">
      <c r="A800" s="16" t="s">
        <v>321</v>
      </c>
      <c r="B800" s="8" t="s">
        <v>53</v>
      </c>
      <c r="C800" s="8" t="s">
        <v>65</v>
      </c>
      <c r="D800" s="8" t="str">
        <f t="shared" si="106"/>
        <v>Week_46_old-generic-refi</v>
      </c>
      <c r="E800" s="8" t="str">
        <f t="shared" si="107"/>
        <v>Initial</v>
      </c>
      <c r="H800" s="18">
        <f t="shared" si="108"/>
        <v>5.7091597585954825E-3</v>
      </c>
      <c r="I800" s="6">
        <f t="shared" si="108"/>
        <v>3.15</v>
      </c>
      <c r="J800" s="6">
        <f t="shared" si="109"/>
        <v>108.82230307802553</v>
      </c>
      <c r="K800" s="18">
        <f t="shared" si="109"/>
        <v>0.65</v>
      </c>
      <c r="L800" s="35">
        <f>Data!BL8</f>
        <v>1731.9975466831138</v>
      </c>
      <c r="Q800" s="21">
        <v>0</v>
      </c>
      <c r="R800" s="21">
        <v>0</v>
      </c>
      <c r="S800" s="21">
        <v>0</v>
      </c>
      <c r="T800" s="21">
        <v>0</v>
      </c>
      <c r="U800" s="21">
        <v>0</v>
      </c>
      <c r="V800" s="21">
        <v>0</v>
      </c>
      <c r="W800" s="21">
        <v>0</v>
      </c>
      <c r="X800" s="21">
        <v>0</v>
      </c>
      <c r="Y800" s="21">
        <v>0</v>
      </c>
      <c r="Z800" s="21">
        <v>286.93279173924401</v>
      </c>
      <c r="AA800" s="21">
        <v>286.93279173924401</v>
      </c>
      <c r="AB800" s="21">
        <v>286.93279173924401</v>
      </c>
      <c r="AC800" s="21">
        <v>286.93279173924401</v>
      </c>
      <c r="AD800" s="21">
        <v>286.93279173924401</v>
      </c>
      <c r="AE800" s="21">
        <v>286.93279173924401</v>
      </c>
      <c r="AF800" s="21">
        <v>286.93279173924401</v>
      </c>
      <c r="AG800" s="21">
        <v>286.93279173924401</v>
      </c>
      <c r="AH800" s="21">
        <v>286.93279173924401</v>
      </c>
      <c r="AI800" s="21">
        <v>3907.4639325699973</v>
      </c>
      <c r="AJ800" s="21">
        <v>3907.4639325699973</v>
      </c>
      <c r="AK800" s="21">
        <v>3907.4639325699973</v>
      </c>
      <c r="AL800" s="21">
        <v>3907.4639325699973</v>
      </c>
      <c r="AM800" s="21">
        <v>3907.4639325699973</v>
      </c>
      <c r="AN800" s="21">
        <v>3907.4639325699973</v>
      </c>
      <c r="AO800" s="21">
        <v>3907.4639325699973</v>
      </c>
      <c r="AP800" s="21">
        <v>3907.4639325699973</v>
      </c>
      <c r="AQ800" s="21">
        <v>3907.4639325699973</v>
      </c>
    </row>
    <row r="801" spans="1:43" x14ac:dyDescent="0.25">
      <c r="A801" s="16" t="s">
        <v>322</v>
      </c>
      <c r="B801" s="8" t="s">
        <v>53</v>
      </c>
      <c r="C801" s="8" t="s">
        <v>65</v>
      </c>
      <c r="D801" s="8" t="str">
        <f t="shared" si="106"/>
        <v>Week_47_old-generic-refi</v>
      </c>
      <c r="E801" s="8" t="str">
        <f t="shared" si="107"/>
        <v>Initial</v>
      </c>
      <c r="H801" s="18">
        <f t="shared" si="108"/>
        <v>5.7091597585954825E-3</v>
      </c>
      <c r="I801" s="6">
        <f t="shared" si="108"/>
        <v>3.15</v>
      </c>
      <c r="J801" s="6">
        <f t="shared" si="109"/>
        <v>108.82230307802553</v>
      </c>
      <c r="K801" s="18">
        <f t="shared" si="109"/>
        <v>0.65</v>
      </c>
      <c r="L801" s="35">
        <f>Data!BL9</f>
        <v>2385.2246421647269</v>
      </c>
      <c r="Q801" s="21">
        <v>0</v>
      </c>
      <c r="R801" s="21">
        <v>0</v>
      </c>
      <c r="S801" s="21">
        <v>0</v>
      </c>
      <c r="T801" s="21">
        <v>0</v>
      </c>
      <c r="U801" s="21">
        <v>0</v>
      </c>
      <c r="V801" s="21">
        <v>0</v>
      </c>
      <c r="W801" s="21">
        <v>0</v>
      </c>
      <c r="X801" s="21">
        <v>0</v>
      </c>
      <c r="Y801" s="21">
        <v>0</v>
      </c>
      <c r="Z801" s="21">
        <v>193.46587587838397</v>
      </c>
      <c r="AA801" s="21">
        <v>193.46587587838397</v>
      </c>
      <c r="AB801" s="21">
        <v>193.46587587838397</v>
      </c>
      <c r="AC801" s="21">
        <v>193.46587587838397</v>
      </c>
      <c r="AD801" s="21">
        <v>193.46587587838397</v>
      </c>
      <c r="AE801" s="21">
        <v>193.46587587838397</v>
      </c>
      <c r="AF801" s="21">
        <v>193.46587587838397</v>
      </c>
      <c r="AG801" s="21">
        <v>193.46587587838397</v>
      </c>
      <c r="AH801" s="21">
        <v>193.46587587838397</v>
      </c>
      <c r="AI801" s="21">
        <v>2643.8078779836237</v>
      </c>
      <c r="AJ801" s="21">
        <v>2643.8078779836237</v>
      </c>
      <c r="AK801" s="21">
        <v>2643.8078779836237</v>
      </c>
      <c r="AL801" s="21">
        <v>2643.8078779836237</v>
      </c>
      <c r="AM801" s="21">
        <v>2643.8078779836237</v>
      </c>
      <c r="AN801" s="21">
        <v>2643.8078779836237</v>
      </c>
      <c r="AO801" s="21">
        <v>2643.8078779836237</v>
      </c>
      <c r="AP801" s="21">
        <v>2643.8078779836237</v>
      </c>
      <c r="AQ801" s="21">
        <v>2643.8078779836237</v>
      </c>
    </row>
    <row r="802" spans="1:43" x14ac:dyDescent="0.25">
      <c r="A802" s="16" t="s">
        <v>323</v>
      </c>
      <c r="B802" s="8" t="s">
        <v>53</v>
      </c>
      <c r="C802" s="8" t="s">
        <v>65</v>
      </c>
      <c r="D802" s="8" t="str">
        <f t="shared" si="106"/>
        <v>Week_48_old-generic-refi</v>
      </c>
      <c r="E802" s="8" t="str">
        <f t="shared" si="107"/>
        <v>Initial</v>
      </c>
      <c r="H802" s="18">
        <f t="shared" si="108"/>
        <v>5.7091597585954825E-3</v>
      </c>
      <c r="I802" s="6">
        <f t="shared" si="108"/>
        <v>3.15</v>
      </c>
      <c r="J802" s="6">
        <f t="shared" si="109"/>
        <v>108.82230307802553</v>
      </c>
      <c r="K802" s="18">
        <f t="shared" si="109"/>
        <v>0.65</v>
      </c>
      <c r="L802" s="35">
        <f>Data!BL10</f>
        <v>2385.2246421647269</v>
      </c>
      <c r="Q802" s="21">
        <v>0</v>
      </c>
      <c r="R802" s="21">
        <v>0</v>
      </c>
      <c r="S802" s="21">
        <v>0</v>
      </c>
      <c r="T802" s="21">
        <v>0</v>
      </c>
      <c r="U802" s="21">
        <v>0</v>
      </c>
      <c r="V802" s="21">
        <v>0</v>
      </c>
      <c r="W802" s="21">
        <v>0</v>
      </c>
      <c r="X802" s="21">
        <v>0</v>
      </c>
      <c r="Y802" s="21">
        <v>0</v>
      </c>
      <c r="Z802" s="21">
        <v>78.927263104887842</v>
      </c>
      <c r="AA802" s="21">
        <v>78.927263104887842</v>
      </c>
      <c r="AB802" s="21">
        <v>78.927263104887842</v>
      </c>
      <c r="AC802" s="21">
        <v>78.927263104887842</v>
      </c>
      <c r="AD802" s="21">
        <v>78.927263104887842</v>
      </c>
      <c r="AE802" s="21">
        <v>78.927263104887842</v>
      </c>
      <c r="AF802" s="21">
        <v>78.927263104887842</v>
      </c>
      <c r="AG802" s="21">
        <v>78.927263104887842</v>
      </c>
      <c r="AH802" s="21">
        <v>78.927263104887842</v>
      </c>
      <c r="AI802" s="21">
        <v>1282.4121811675018</v>
      </c>
      <c r="AJ802" s="21">
        <v>1282.4121811675018</v>
      </c>
      <c r="AK802" s="21">
        <v>1282.4121811675018</v>
      </c>
      <c r="AL802" s="21">
        <v>1282.4121811675018</v>
      </c>
      <c r="AM802" s="21">
        <v>1282.4121811675018</v>
      </c>
      <c r="AN802" s="21">
        <v>1282.4121811675018</v>
      </c>
      <c r="AO802" s="21">
        <v>1282.4121811675018</v>
      </c>
      <c r="AP802" s="21">
        <v>1282.4121811675018</v>
      </c>
      <c r="AQ802" s="21">
        <v>1282.4121811675018</v>
      </c>
    </row>
    <row r="803" spans="1:43" x14ac:dyDescent="0.25">
      <c r="A803" s="16" t="s">
        <v>324</v>
      </c>
      <c r="B803" s="8" t="s">
        <v>53</v>
      </c>
      <c r="C803" s="8" t="s">
        <v>65</v>
      </c>
      <c r="D803" s="8" t="str">
        <f t="shared" si="106"/>
        <v>Week_49_old-generic-refi</v>
      </c>
      <c r="E803" s="8" t="str">
        <f t="shared" si="107"/>
        <v>Initial</v>
      </c>
      <c r="H803" s="18">
        <f t="shared" si="108"/>
        <v>5.7091597585954825E-3</v>
      </c>
      <c r="I803" s="6">
        <f t="shared" si="108"/>
        <v>3.15</v>
      </c>
      <c r="J803" s="6">
        <f t="shared" si="109"/>
        <v>108.82230307802553</v>
      </c>
      <c r="K803" s="18">
        <f t="shared" si="109"/>
        <v>0.65</v>
      </c>
      <c r="L803" s="35">
        <f>Data!BL11</f>
        <v>2385.2246421647269</v>
      </c>
      <c r="Q803" s="21">
        <v>0</v>
      </c>
      <c r="R803" s="21">
        <v>0</v>
      </c>
      <c r="S803" s="21">
        <v>0</v>
      </c>
      <c r="T803" s="21">
        <v>0</v>
      </c>
      <c r="U803" s="21">
        <v>0</v>
      </c>
      <c r="V803" s="21">
        <v>0</v>
      </c>
      <c r="W803" s="21">
        <v>0</v>
      </c>
      <c r="X803" s="21">
        <v>0</v>
      </c>
      <c r="Y803" s="21">
        <v>0</v>
      </c>
      <c r="Z803" s="21">
        <v>68.077137429028866</v>
      </c>
      <c r="AA803" s="21">
        <v>68.077137429028866</v>
      </c>
      <c r="AB803" s="21">
        <v>68.077137429028866</v>
      </c>
      <c r="AC803" s="21">
        <v>68.077137429028866</v>
      </c>
      <c r="AD803" s="21">
        <v>68.077137429028866</v>
      </c>
      <c r="AE803" s="21">
        <v>68.077137429028866</v>
      </c>
      <c r="AF803" s="21">
        <v>68.077137429028866</v>
      </c>
      <c r="AG803" s="21">
        <v>68.077137429028866</v>
      </c>
      <c r="AH803" s="21">
        <v>68.077137429028866</v>
      </c>
      <c r="AI803" s="21">
        <v>986.43310449035812</v>
      </c>
      <c r="AJ803" s="21">
        <v>986.43310449035812</v>
      </c>
      <c r="AK803" s="21">
        <v>986.43310449035812</v>
      </c>
      <c r="AL803" s="21">
        <v>986.43310449035812</v>
      </c>
      <c r="AM803" s="21">
        <v>986.43310449035812</v>
      </c>
      <c r="AN803" s="21">
        <v>986.43310449035812</v>
      </c>
      <c r="AO803" s="21">
        <v>986.43310449035812</v>
      </c>
      <c r="AP803" s="21">
        <v>986.43310449035812</v>
      </c>
      <c r="AQ803" s="21">
        <v>986.43310449035812</v>
      </c>
    </row>
    <row r="804" spans="1:43" x14ac:dyDescent="0.25">
      <c r="A804" s="16" t="s">
        <v>325</v>
      </c>
      <c r="B804" s="8" t="s">
        <v>53</v>
      </c>
      <c r="C804" s="8" t="s">
        <v>65</v>
      </c>
      <c r="D804" s="8" t="str">
        <f t="shared" si="106"/>
        <v>Week_50_old-generic-refi</v>
      </c>
      <c r="E804" s="8" t="str">
        <f t="shared" si="107"/>
        <v>Initial</v>
      </c>
      <c r="H804" s="18">
        <f t="shared" si="108"/>
        <v>5.7091597585954825E-3</v>
      </c>
      <c r="I804" s="6">
        <f t="shared" si="108"/>
        <v>3.15</v>
      </c>
      <c r="J804" s="6">
        <f t="shared" si="109"/>
        <v>108.82230307802553</v>
      </c>
      <c r="K804" s="18">
        <f t="shared" si="109"/>
        <v>0.65</v>
      </c>
      <c r="L804" s="35">
        <f>Data!BL12</f>
        <v>2011.4207803329416</v>
      </c>
      <c r="Q804" s="21">
        <v>0</v>
      </c>
      <c r="R804" s="21">
        <v>0</v>
      </c>
      <c r="S804" s="21">
        <v>0</v>
      </c>
      <c r="T804" s="21">
        <v>0</v>
      </c>
      <c r="U804" s="21">
        <v>0</v>
      </c>
      <c r="V804" s="21">
        <v>0</v>
      </c>
      <c r="W804" s="21">
        <v>0</v>
      </c>
      <c r="X804" s="21">
        <v>0</v>
      </c>
      <c r="Y804" s="21">
        <v>0</v>
      </c>
      <c r="Z804" s="21">
        <v>62.329643852642391</v>
      </c>
      <c r="AA804" s="21">
        <v>62.329643852642391</v>
      </c>
      <c r="AB804" s="21">
        <v>62.329643852642391</v>
      </c>
      <c r="AC804" s="21">
        <v>62.329643852642391</v>
      </c>
      <c r="AD804" s="21">
        <v>62.329643852642391</v>
      </c>
      <c r="AE804" s="21">
        <v>62.329643852642391</v>
      </c>
      <c r="AF804" s="21">
        <v>62.329643852642391</v>
      </c>
      <c r="AG804" s="21">
        <v>62.329643852642391</v>
      </c>
      <c r="AH804" s="21">
        <v>62.329643852642391</v>
      </c>
      <c r="AI804" s="21">
        <v>807.67817843022726</v>
      </c>
      <c r="AJ804" s="21">
        <v>807.67817843022726</v>
      </c>
      <c r="AK804" s="21">
        <v>807.67817843022726</v>
      </c>
      <c r="AL804" s="21">
        <v>807.67817843022726</v>
      </c>
      <c r="AM804" s="21">
        <v>807.67817843022726</v>
      </c>
      <c r="AN804" s="21">
        <v>807.67817843022726</v>
      </c>
      <c r="AO804" s="21">
        <v>807.67817843022726</v>
      </c>
      <c r="AP804" s="21">
        <v>807.67817843022726</v>
      </c>
      <c r="AQ804" s="21">
        <v>807.67817843022726</v>
      </c>
    </row>
    <row r="805" spans="1:43" x14ac:dyDescent="0.25">
      <c r="A805" s="16" t="s">
        <v>326</v>
      </c>
      <c r="B805" s="8" t="s">
        <v>53</v>
      </c>
      <c r="C805" s="8" t="s">
        <v>65</v>
      </c>
      <c r="D805" s="8" t="str">
        <f t="shared" si="106"/>
        <v>Week_51_old-generic-refi</v>
      </c>
      <c r="E805" s="8" t="str">
        <f t="shared" si="107"/>
        <v>Initial</v>
      </c>
      <c r="H805" s="18">
        <f t="shared" si="108"/>
        <v>5.7091597585954825E-3</v>
      </c>
      <c r="I805" s="6">
        <f t="shared" si="108"/>
        <v>3.15</v>
      </c>
      <c r="J805" s="6">
        <f t="shared" si="109"/>
        <v>108.82230307802553</v>
      </c>
      <c r="K805" s="18">
        <f t="shared" si="109"/>
        <v>0.65</v>
      </c>
      <c r="L805" s="35">
        <f>Data!BL13</f>
        <v>2011.4207803329416</v>
      </c>
      <c r="Q805" s="21">
        <v>0</v>
      </c>
      <c r="R805" s="21">
        <v>0</v>
      </c>
      <c r="S805" s="21">
        <v>0</v>
      </c>
      <c r="T805" s="21">
        <v>0</v>
      </c>
      <c r="U805" s="21">
        <v>0</v>
      </c>
      <c r="V805" s="21">
        <v>0</v>
      </c>
      <c r="W805" s="21">
        <v>0</v>
      </c>
      <c r="X805" s="21">
        <v>0</v>
      </c>
      <c r="Y805" s="21">
        <v>0</v>
      </c>
      <c r="Z805" s="21">
        <v>38.476914645123486</v>
      </c>
      <c r="AA805" s="21">
        <v>38.476914645123486</v>
      </c>
      <c r="AB805" s="21">
        <v>38.476914645123486</v>
      </c>
      <c r="AC805" s="21">
        <v>38.476914645123486</v>
      </c>
      <c r="AD805" s="21">
        <v>38.476914645123486</v>
      </c>
      <c r="AE805" s="21">
        <v>38.476914645123486</v>
      </c>
      <c r="AF805" s="21">
        <v>38.476914645123486</v>
      </c>
      <c r="AG805" s="21">
        <v>38.476914645123486</v>
      </c>
      <c r="AH805" s="21">
        <v>38.476914645123486</v>
      </c>
      <c r="AI805" s="21">
        <v>517.29363220643506</v>
      </c>
      <c r="AJ805" s="21">
        <v>517.29363220643506</v>
      </c>
      <c r="AK805" s="21">
        <v>517.29363220643506</v>
      </c>
      <c r="AL805" s="21">
        <v>517.29363220643506</v>
      </c>
      <c r="AM805" s="21">
        <v>517.29363220643506</v>
      </c>
      <c r="AN805" s="21">
        <v>517.29363220643506</v>
      </c>
      <c r="AO805" s="21">
        <v>517.29363220643506</v>
      </c>
      <c r="AP805" s="21">
        <v>517.29363220643506</v>
      </c>
      <c r="AQ805" s="21">
        <v>517.29363220643506</v>
      </c>
    </row>
    <row r="806" spans="1:43" x14ac:dyDescent="0.25">
      <c r="A806" s="16" t="s">
        <v>327</v>
      </c>
      <c r="B806" s="8" t="s">
        <v>53</v>
      </c>
      <c r="C806" s="8" t="s">
        <v>65</v>
      </c>
      <c r="D806" s="8" t="str">
        <f t="shared" si="106"/>
        <v>Week_52_old-generic-refi</v>
      </c>
      <c r="E806" s="8" t="str">
        <f t="shared" si="107"/>
        <v>Initial</v>
      </c>
      <c r="H806" s="18">
        <f t="shared" si="108"/>
        <v>5.7091597585954825E-3</v>
      </c>
      <c r="I806" s="6">
        <f t="shared" si="108"/>
        <v>3.15</v>
      </c>
      <c r="J806" s="6">
        <f t="shared" si="109"/>
        <v>108.82230307802553</v>
      </c>
      <c r="K806" s="18">
        <f t="shared" si="109"/>
        <v>0.65</v>
      </c>
      <c r="L806" s="35">
        <f>Data!BL14</f>
        <v>2011.4207803329416</v>
      </c>
      <c r="Q806" s="21">
        <v>0</v>
      </c>
      <c r="R806" s="21">
        <v>0</v>
      </c>
      <c r="S806" s="21">
        <v>0</v>
      </c>
      <c r="T806" s="21">
        <v>0</v>
      </c>
      <c r="U806" s="21">
        <v>0</v>
      </c>
      <c r="V806" s="21">
        <v>0</v>
      </c>
      <c r="W806" s="21">
        <v>0</v>
      </c>
      <c r="X806" s="21">
        <v>0</v>
      </c>
      <c r="Y806" s="21">
        <v>0</v>
      </c>
      <c r="Z806" s="21">
        <v>17.147791866453233</v>
      </c>
      <c r="AA806" s="21">
        <v>17.147791866453233</v>
      </c>
      <c r="AB806" s="21">
        <v>17.147791866453233</v>
      </c>
      <c r="AC806" s="21">
        <v>17.147791866453233</v>
      </c>
      <c r="AD806" s="21">
        <v>17.147791866453233</v>
      </c>
      <c r="AE806" s="21">
        <v>17.147791866453233</v>
      </c>
      <c r="AF806" s="21">
        <v>17.147791866453233</v>
      </c>
      <c r="AG806" s="21">
        <v>17.147791866453233</v>
      </c>
      <c r="AH806" s="21">
        <v>17.147791866453233</v>
      </c>
      <c r="AI806" s="21">
        <v>235.49161589145754</v>
      </c>
      <c r="AJ806" s="21">
        <v>235.49161589145754</v>
      </c>
      <c r="AK806" s="21">
        <v>235.49161589145754</v>
      </c>
      <c r="AL806" s="21">
        <v>235.49161589145754</v>
      </c>
      <c r="AM806" s="21">
        <v>235.49161589145754</v>
      </c>
      <c r="AN806" s="21">
        <v>235.49161589145754</v>
      </c>
      <c r="AO806" s="21">
        <v>235.49161589145754</v>
      </c>
      <c r="AP806" s="21">
        <v>235.49161589145754</v>
      </c>
      <c r="AQ806" s="21">
        <v>235.49161589145754</v>
      </c>
    </row>
    <row r="807" spans="1:43" x14ac:dyDescent="0.25">
      <c r="A807" s="17" t="s">
        <v>262</v>
      </c>
      <c r="B807" s="8" t="s">
        <v>53</v>
      </c>
      <c r="C807" s="8" t="s">
        <v>65</v>
      </c>
      <c r="D807" s="8" t="str">
        <f t="shared" si="106"/>
        <v>Week_01-generic-refi</v>
      </c>
      <c r="E807" s="8" t="str">
        <f t="shared" si="107"/>
        <v>CoFi-tv.cofi</v>
      </c>
      <c r="H807" s="18">
        <f t="shared" si="108"/>
        <v>5.7091597585954825E-3</v>
      </c>
      <c r="I807" s="6">
        <f t="shared" si="108"/>
        <v>3.15</v>
      </c>
      <c r="J807" s="6">
        <f t="shared" si="109"/>
        <v>108.82230307802553</v>
      </c>
      <c r="K807" s="18">
        <f t="shared" si="109"/>
        <v>0.65</v>
      </c>
      <c r="L807" s="35">
        <f>Data!BL15</f>
        <v>2011.4207803329416</v>
      </c>
      <c r="Q807" s="21">
        <v>0</v>
      </c>
      <c r="R807" s="21">
        <v>0</v>
      </c>
      <c r="S807" s="21">
        <v>0</v>
      </c>
      <c r="T807" s="21">
        <v>0</v>
      </c>
      <c r="U807" s="21">
        <v>0</v>
      </c>
      <c r="V807" s="21">
        <v>0</v>
      </c>
      <c r="W807" s="21">
        <v>0</v>
      </c>
      <c r="X807" s="21">
        <v>0</v>
      </c>
      <c r="Y807" s="21">
        <v>0</v>
      </c>
      <c r="Z807" s="21">
        <v>216.36464915950179</v>
      </c>
      <c r="AA807" s="21">
        <v>338.18928385662639</v>
      </c>
      <c r="AB807" s="21">
        <v>436.19459569289148</v>
      </c>
      <c r="AC807" s="21">
        <v>517.73465186049316</v>
      </c>
      <c r="AD807" s="21">
        <v>586.41284287923611</v>
      </c>
      <c r="AE807" s="21">
        <v>642.86717719701369</v>
      </c>
      <c r="AF807" s="21">
        <v>688.00542303493489</v>
      </c>
      <c r="AG807" s="21">
        <v>726.31116776718443</v>
      </c>
      <c r="AH807" s="21">
        <v>758.81034768504651</v>
      </c>
      <c r="AI807" s="21">
        <v>2918.3713164871056</v>
      </c>
      <c r="AJ807" s="21">
        <v>4561.5672864512917</v>
      </c>
      <c r="AK807" s="21">
        <v>5883.4832835302896</v>
      </c>
      <c r="AL807" s="21">
        <v>6983.3124931016346</v>
      </c>
      <c r="AM807" s="21">
        <v>7909.658194748893</v>
      </c>
      <c r="AN807" s="21">
        <v>8671.1259789011929</v>
      </c>
      <c r="AO807" s="21">
        <v>9279.9600118250401</v>
      </c>
      <c r="AP807" s="21">
        <v>9796.6358510508089</v>
      </c>
      <c r="AQ807" s="21">
        <v>10234.991538313398</v>
      </c>
    </row>
    <row r="808" spans="1:43" x14ac:dyDescent="0.25">
      <c r="A808" s="17" t="s">
        <v>263</v>
      </c>
      <c r="B808" s="8" t="s">
        <v>53</v>
      </c>
      <c r="C808" s="8" t="s">
        <v>65</v>
      </c>
      <c r="D808" s="8" t="str">
        <f t="shared" si="106"/>
        <v>Week_02-generic-refi</v>
      </c>
      <c r="E808" s="8" t="str">
        <f t="shared" si="107"/>
        <v>CoFi-tv.cofi</v>
      </c>
      <c r="H808" s="18">
        <f t="shared" si="108"/>
        <v>5.7091597585954825E-3</v>
      </c>
      <c r="I808" s="6">
        <f t="shared" si="108"/>
        <v>3.15</v>
      </c>
      <c r="J808" s="6">
        <f t="shared" si="109"/>
        <v>108.82230307802553</v>
      </c>
      <c r="K808" s="18">
        <f t="shared" si="109"/>
        <v>0.65</v>
      </c>
      <c r="L808" s="35">
        <f>Data!BL16</f>
        <v>1316.3689574269065</v>
      </c>
      <c r="Q808" s="21">
        <v>0</v>
      </c>
      <c r="R808" s="21">
        <v>0</v>
      </c>
      <c r="S808" s="21">
        <v>0</v>
      </c>
      <c r="T808" s="21">
        <v>0</v>
      </c>
      <c r="U808" s="21">
        <v>0</v>
      </c>
      <c r="V808" s="21">
        <v>0</v>
      </c>
      <c r="W808" s="21">
        <v>0</v>
      </c>
      <c r="X808" s="21">
        <v>0</v>
      </c>
      <c r="Y808" s="21">
        <v>0</v>
      </c>
      <c r="Z808" s="21">
        <v>811.74167003530386</v>
      </c>
      <c r="AA808" s="21">
        <v>933.86832750803603</v>
      </c>
      <c r="AB808" s="21">
        <v>1032.0609179257915</v>
      </c>
      <c r="AC808" s="21">
        <v>1113.7220841369692</v>
      </c>
      <c r="AD808" s="21">
        <v>1182.4663127797655</v>
      </c>
      <c r="AE808" s="21">
        <v>1238.9522413736158</v>
      </c>
      <c r="AF808" s="21">
        <v>1284.0987543193319</v>
      </c>
      <c r="AG808" s="21">
        <v>1322.3998577056127</v>
      </c>
      <c r="AH808" s="21">
        <v>1354.8856330337326</v>
      </c>
      <c r="AI808" s="21">
        <v>10087.190125540044</v>
      </c>
      <c r="AJ808" s="21">
        <v>11604.80941108267</v>
      </c>
      <c r="AK808" s="21">
        <v>12825.009586860393</v>
      </c>
      <c r="AL808" s="21">
        <v>13839.780344421295</v>
      </c>
      <c r="AM808" s="21">
        <v>14694.037468271204</v>
      </c>
      <c r="AN808" s="21">
        <v>15395.965584292484</v>
      </c>
      <c r="AO808" s="21">
        <v>15956.983302612633</v>
      </c>
      <c r="AP808" s="21">
        <v>16432.935845320677</v>
      </c>
      <c r="AQ808" s="21">
        <v>16836.623624581869</v>
      </c>
    </row>
    <row r="809" spans="1:43" x14ac:dyDescent="0.25">
      <c r="A809" s="17" t="s">
        <v>264</v>
      </c>
      <c r="B809" s="8" t="s">
        <v>53</v>
      </c>
      <c r="C809" s="8" t="s">
        <v>65</v>
      </c>
      <c r="D809" s="8" t="str">
        <f t="shared" si="106"/>
        <v>Week_03-generic-refi</v>
      </c>
      <c r="E809" s="8" t="str">
        <f t="shared" si="107"/>
        <v>CoFi-tv.cofi</v>
      </c>
      <c r="H809" s="18">
        <f t="shared" si="108"/>
        <v>5.7091597585954825E-3</v>
      </c>
      <c r="I809" s="6">
        <f t="shared" si="108"/>
        <v>3.15</v>
      </c>
      <c r="J809" s="6">
        <f t="shared" si="109"/>
        <v>108.82230307802553</v>
      </c>
      <c r="K809" s="18">
        <f t="shared" si="109"/>
        <v>0.65</v>
      </c>
      <c r="L809" s="35">
        <f>Data!BL17</f>
        <v>1613.3688301958209</v>
      </c>
      <c r="Q809" s="21">
        <v>0</v>
      </c>
      <c r="R809" s="21">
        <v>0</v>
      </c>
      <c r="S809" s="21">
        <v>0</v>
      </c>
      <c r="T809" s="21">
        <v>0</v>
      </c>
      <c r="U809" s="21">
        <v>0</v>
      </c>
      <c r="V809" s="21">
        <v>0</v>
      </c>
      <c r="W809" s="21">
        <v>0</v>
      </c>
      <c r="X809" s="21">
        <v>0</v>
      </c>
      <c r="Y809" s="21">
        <v>0</v>
      </c>
      <c r="Z809" s="21">
        <v>391.93224724288223</v>
      </c>
      <c r="AA809" s="21">
        <v>458.34410046062112</v>
      </c>
      <c r="AB809" s="21">
        <v>552.76483330974429</v>
      </c>
      <c r="AC809" s="21">
        <v>621.39666525511063</v>
      </c>
      <c r="AD809" s="21">
        <v>679.18436449629235</v>
      </c>
      <c r="AE809" s="21">
        <v>726.67437437878334</v>
      </c>
      <c r="AF809" s="21">
        <v>764.63622801260908</v>
      </c>
      <c r="AG809" s="21">
        <v>796.84556437019376</v>
      </c>
      <c r="AH809" s="21">
        <v>824.16745067560339</v>
      </c>
      <c r="AI809" s="21">
        <v>5487.3935907833657</v>
      </c>
      <c r="AJ809" s="21">
        <v>6417.2175087250507</v>
      </c>
      <c r="AK809" s="21">
        <v>7739.1901912950134</v>
      </c>
      <c r="AL809" s="21">
        <v>8700.0957493093229</v>
      </c>
      <c r="AM809" s="21">
        <v>9509.1739832972162</v>
      </c>
      <c r="AN809" s="21">
        <v>10174.075577102349</v>
      </c>
      <c r="AO809" s="21">
        <v>10705.574666013548</v>
      </c>
      <c r="AP809" s="21">
        <v>11156.533491512962</v>
      </c>
      <c r="AQ809" s="21">
        <v>11539.06374988057</v>
      </c>
    </row>
    <row r="810" spans="1:43" x14ac:dyDescent="0.25">
      <c r="A810" s="17" t="s">
        <v>265</v>
      </c>
      <c r="B810" s="8" t="s">
        <v>53</v>
      </c>
      <c r="C810" s="8" t="s">
        <v>65</v>
      </c>
      <c r="D810" s="8" t="str">
        <f t="shared" si="106"/>
        <v>Week_04-generic-refi</v>
      </c>
      <c r="E810" s="8" t="str">
        <f t="shared" si="107"/>
        <v>CoFi-tv.cofi</v>
      </c>
      <c r="H810" s="18">
        <f t="shared" si="108"/>
        <v>5.7091597585954825E-3</v>
      </c>
      <c r="I810" s="6">
        <f t="shared" si="108"/>
        <v>3.15</v>
      </c>
      <c r="J810" s="6">
        <f t="shared" si="109"/>
        <v>108.82230307802553</v>
      </c>
      <c r="K810" s="18">
        <f t="shared" si="109"/>
        <v>0.65</v>
      </c>
      <c r="L810" s="35">
        <f>Data!BL18</f>
        <v>1235.0682156437022</v>
      </c>
      <c r="Q810" s="21">
        <v>0</v>
      </c>
      <c r="R810" s="21">
        <v>0</v>
      </c>
      <c r="S810" s="21">
        <v>0</v>
      </c>
      <c r="T810" s="21">
        <v>0</v>
      </c>
      <c r="U810" s="21">
        <v>0</v>
      </c>
      <c r="V810" s="21">
        <v>0</v>
      </c>
      <c r="W810" s="21">
        <v>0</v>
      </c>
      <c r="X810" s="21">
        <v>0</v>
      </c>
      <c r="Y810" s="21">
        <v>0</v>
      </c>
      <c r="Z810" s="21">
        <v>331.11582972902289</v>
      </c>
      <c r="AA810" s="21">
        <v>415.44847153604843</v>
      </c>
      <c r="AB810" s="21">
        <v>483.19730718743853</v>
      </c>
      <c r="AC810" s="21">
        <v>539.4952852936691</v>
      </c>
      <c r="AD810" s="21">
        <v>586.85677515196937</v>
      </c>
      <c r="AE810" s="21">
        <v>625.74813443156847</v>
      </c>
      <c r="AF810" s="21">
        <v>656.81525968121662</v>
      </c>
      <c r="AG810" s="21">
        <v>683.15889711727687</v>
      </c>
      <c r="AH810" s="21">
        <v>705.49311228240788</v>
      </c>
      <c r="AI810" s="21">
        <v>4926.1091771682513</v>
      </c>
      <c r="AJ810" s="21">
        <v>6180.7510983364737</v>
      </c>
      <c r="AK810" s="21">
        <v>7188.6707780385877</v>
      </c>
      <c r="AL810" s="21">
        <v>8026.2326271114025</v>
      </c>
      <c r="AM810" s="21">
        <v>8730.8436691937677</v>
      </c>
      <c r="AN810" s="21">
        <v>9309.4420467360542</v>
      </c>
      <c r="AO810" s="21">
        <v>9771.6369557676499</v>
      </c>
      <c r="AP810" s="21">
        <v>10163.559124635178</v>
      </c>
      <c r="AQ810" s="21">
        <v>10495.831919867713</v>
      </c>
    </row>
    <row r="811" spans="1:43" x14ac:dyDescent="0.25">
      <c r="A811" s="17" t="s">
        <v>266</v>
      </c>
      <c r="B811" s="8" t="s">
        <v>53</v>
      </c>
      <c r="C811" s="8" t="s">
        <v>65</v>
      </c>
      <c r="D811" s="8" t="str">
        <f t="shared" si="106"/>
        <v>Week_05-generic-refi</v>
      </c>
      <c r="E811" s="8" t="str">
        <f t="shared" si="107"/>
        <v>CoFi-tv.cofi</v>
      </c>
      <c r="H811" s="18">
        <f t="shared" si="108"/>
        <v>5.7091597585954825E-3</v>
      </c>
      <c r="I811" s="6">
        <f t="shared" si="108"/>
        <v>3.15</v>
      </c>
      <c r="J811" s="6">
        <f t="shared" ref="J811:K826" si="110">J810</f>
        <v>108.82230307802553</v>
      </c>
      <c r="K811" s="18">
        <f t="shared" si="110"/>
        <v>0.65</v>
      </c>
      <c r="L811" s="35">
        <f>Data!BL19</f>
        <v>1600.0804117994869</v>
      </c>
      <c r="Q811" s="21">
        <v>0</v>
      </c>
      <c r="R811" s="21">
        <v>0</v>
      </c>
      <c r="S811" s="21">
        <v>0</v>
      </c>
      <c r="T811" s="21">
        <v>0</v>
      </c>
      <c r="U811" s="21">
        <v>0</v>
      </c>
      <c r="V811" s="21">
        <v>0</v>
      </c>
      <c r="W811" s="21">
        <v>0</v>
      </c>
      <c r="X811" s="21">
        <v>0</v>
      </c>
      <c r="Y811" s="21">
        <v>0</v>
      </c>
      <c r="Z811" s="21">
        <v>428.66800029521443</v>
      </c>
      <c r="AA811" s="21">
        <v>547.97751217161499</v>
      </c>
      <c r="AB811" s="21">
        <v>643.90720466894368</v>
      </c>
      <c r="AC811" s="21">
        <v>723.68414588564872</v>
      </c>
      <c r="AD811" s="21">
        <v>790.84547086964699</v>
      </c>
      <c r="AE811" s="21">
        <v>846.03096282723607</v>
      </c>
      <c r="AF811" s="21">
        <v>890.1388728636407</v>
      </c>
      <c r="AG811" s="21">
        <v>927.55888939256636</v>
      </c>
      <c r="AH811" s="21">
        <v>959.29770277405942</v>
      </c>
      <c r="AI811" s="21">
        <v>5772.7366542554382</v>
      </c>
      <c r="AJ811" s="21">
        <v>7379.4401915754615</v>
      </c>
      <c r="AK811" s="21">
        <v>8671.2950809756694</v>
      </c>
      <c r="AL811" s="21">
        <v>9745.625967370026</v>
      </c>
      <c r="AM811" s="21">
        <v>10650.066331979666</v>
      </c>
      <c r="AN811" s="21">
        <v>11393.231933301202</v>
      </c>
      <c r="AO811" s="21">
        <v>11987.219235442721</v>
      </c>
      <c r="AP811" s="21">
        <v>12491.14278670059</v>
      </c>
      <c r="AQ811" s="21">
        <v>12918.55936839957</v>
      </c>
    </row>
    <row r="812" spans="1:43" x14ac:dyDescent="0.25">
      <c r="A812" s="17" t="s">
        <v>267</v>
      </c>
      <c r="B812" s="8" t="s">
        <v>53</v>
      </c>
      <c r="C812" s="8" t="s">
        <v>65</v>
      </c>
      <c r="D812" s="8" t="str">
        <f t="shared" si="106"/>
        <v>Week_06-generic-refi</v>
      </c>
      <c r="E812" s="8" t="str">
        <f t="shared" si="107"/>
        <v>CoFi-tv.cofi</v>
      </c>
      <c r="H812" s="18">
        <f t="shared" si="108"/>
        <v>5.7091597585954825E-3</v>
      </c>
      <c r="I812" s="6">
        <f t="shared" si="108"/>
        <v>3.15</v>
      </c>
      <c r="J812" s="6">
        <f t="shared" si="110"/>
        <v>108.82230307802553</v>
      </c>
      <c r="K812" s="18">
        <f t="shared" si="110"/>
        <v>0.65</v>
      </c>
      <c r="L812" s="35">
        <f>Data!BL20</f>
        <v>1560.3788617732253</v>
      </c>
      <c r="Q812" s="21">
        <v>0</v>
      </c>
      <c r="R812" s="21">
        <v>0</v>
      </c>
      <c r="S812" s="21">
        <v>0</v>
      </c>
      <c r="T812" s="21">
        <v>0</v>
      </c>
      <c r="U812" s="21">
        <v>0</v>
      </c>
      <c r="V812" s="21">
        <v>0</v>
      </c>
      <c r="W812" s="21">
        <v>0</v>
      </c>
      <c r="X812" s="21">
        <v>0</v>
      </c>
      <c r="Y812" s="21">
        <v>0</v>
      </c>
      <c r="Z812" s="21">
        <v>467.46013586018313</v>
      </c>
      <c r="AA812" s="21">
        <v>590.44595449359849</v>
      </c>
      <c r="AB812" s="21">
        <v>689.37391330148682</v>
      </c>
      <c r="AC812" s="21">
        <v>771.6764318599694</v>
      </c>
      <c r="AD812" s="21">
        <v>840.98834888401007</v>
      </c>
      <c r="AE812" s="21">
        <v>897.95928921387122</v>
      </c>
      <c r="AF812" s="21">
        <v>943.5070100628368</v>
      </c>
      <c r="AG812" s="21">
        <v>982.15806357770953</v>
      </c>
      <c r="AH812" s="21">
        <v>1014.948259709274</v>
      </c>
      <c r="AI812" s="21">
        <v>6322.8463265589508</v>
      </c>
      <c r="AJ812" s="21">
        <v>7986.3473866744198</v>
      </c>
      <c r="AK812" s="21">
        <v>9324.4428368702429</v>
      </c>
      <c r="AL812" s="21">
        <v>10437.663274750957</v>
      </c>
      <c r="AM812" s="21">
        <v>11375.17337737347</v>
      </c>
      <c r="AN812" s="21">
        <v>12145.759943268391</v>
      </c>
      <c r="AO812" s="21">
        <v>12761.836518275319</v>
      </c>
      <c r="AP812" s="21">
        <v>13284.629058187731</v>
      </c>
      <c r="AQ812" s="21">
        <v>13728.147885255417</v>
      </c>
    </row>
    <row r="813" spans="1:43" x14ac:dyDescent="0.25">
      <c r="A813" s="17" t="s">
        <v>268</v>
      </c>
      <c r="B813" s="8" t="s">
        <v>53</v>
      </c>
      <c r="C813" s="8" t="s">
        <v>65</v>
      </c>
      <c r="D813" s="8" t="str">
        <f t="shared" si="106"/>
        <v>Week_07-generic-refi</v>
      </c>
      <c r="E813" s="8" t="str">
        <f t="shared" si="107"/>
        <v>CoFi-tv.cofi</v>
      </c>
      <c r="H813" s="18">
        <f t="shared" si="108"/>
        <v>5.7091597585954825E-3</v>
      </c>
      <c r="I813" s="6">
        <f t="shared" si="108"/>
        <v>3.15</v>
      </c>
      <c r="J813" s="6">
        <f t="shared" si="110"/>
        <v>108.82230307802553</v>
      </c>
      <c r="K813" s="18">
        <f t="shared" si="110"/>
        <v>0.65</v>
      </c>
      <c r="L813" s="35">
        <f>Data!BL21</f>
        <v>1755.0704770950981</v>
      </c>
      <c r="Q813" s="21">
        <v>0</v>
      </c>
      <c r="R813" s="21">
        <v>0</v>
      </c>
      <c r="S813" s="21">
        <v>0</v>
      </c>
      <c r="T813" s="21">
        <v>0</v>
      </c>
      <c r="U813" s="21">
        <v>0</v>
      </c>
      <c r="V813" s="21">
        <v>0</v>
      </c>
      <c r="W813" s="21">
        <v>0</v>
      </c>
      <c r="X813" s="21">
        <v>0</v>
      </c>
      <c r="Y813" s="21">
        <v>0</v>
      </c>
      <c r="Z813" s="21">
        <v>200.77652169180416</v>
      </c>
      <c r="AA813" s="21">
        <v>258.03410387880791</v>
      </c>
      <c r="AB813" s="21">
        <v>324.47387601034109</v>
      </c>
      <c r="AC813" s="21">
        <v>386.96574981376438</v>
      </c>
      <c r="AD813" s="21">
        <v>439.44797444992997</v>
      </c>
      <c r="AE813" s="21">
        <v>482.47596299100019</v>
      </c>
      <c r="AF813" s="21">
        <v>516.80031521299975</v>
      </c>
      <c r="AG813" s="21">
        <v>545.87054151057828</v>
      </c>
      <c r="AH813" s="21">
        <v>570.4896472373523</v>
      </c>
      <c r="AI813" s="21">
        <v>3192.3259783220369</v>
      </c>
      <c r="AJ813" s="21">
        <v>4102.7156271279837</v>
      </c>
      <c r="AK813" s="21">
        <v>5159.101148612729</v>
      </c>
      <c r="AL813" s="21">
        <v>6152.7154940336468</v>
      </c>
      <c r="AM813" s="21">
        <v>6987.1774505135081</v>
      </c>
      <c r="AN813" s="21">
        <v>7671.318028590912</v>
      </c>
      <c r="AO813" s="21">
        <v>8217.0716872560606</v>
      </c>
      <c r="AP813" s="21">
        <v>8679.2852858555652</v>
      </c>
      <c r="AQ813" s="21">
        <v>9070.7265266560134</v>
      </c>
    </row>
    <row r="814" spans="1:43" x14ac:dyDescent="0.25">
      <c r="A814" s="17" t="s">
        <v>269</v>
      </c>
      <c r="B814" s="8" t="s">
        <v>53</v>
      </c>
      <c r="C814" s="8" t="s">
        <v>65</v>
      </c>
      <c r="D814" s="8" t="str">
        <f t="shared" si="106"/>
        <v>Week_08-generic-refi</v>
      </c>
      <c r="E814" s="8" t="str">
        <f t="shared" si="107"/>
        <v>CoFi-tv.cofi</v>
      </c>
      <c r="H814" s="18">
        <f t="shared" si="108"/>
        <v>5.7091597585954825E-3</v>
      </c>
      <c r="I814" s="6">
        <f t="shared" si="108"/>
        <v>3.15</v>
      </c>
      <c r="J814" s="6">
        <f t="shared" si="110"/>
        <v>108.82230307802553</v>
      </c>
      <c r="K814" s="18">
        <f t="shared" si="110"/>
        <v>0.65</v>
      </c>
      <c r="L814" s="35">
        <f>Data!BL22</f>
        <v>1419.9591140658622</v>
      </c>
      <c r="Q814" s="21">
        <v>0</v>
      </c>
      <c r="R814" s="21">
        <v>0</v>
      </c>
      <c r="S814" s="21">
        <v>0</v>
      </c>
      <c r="T814" s="21">
        <v>0</v>
      </c>
      <c r="U814" s="21">
        <v>0</v>
      </c>
      <c r="V814" s="21">
        <v>0</v>
      </c>
      <c r="W814" s="21">
        <v>0</v>
      </c>
      <c r="X814" s="21">
        <v>0</v>
      </c>
      <c r="Y814" s="21">
        <v>0</v>
      </c>
      <c r="Z814" s="21">
        <v>459.19227719843531</v>
      </c>
      <c r="AA814" s="21">
        <v>541.68136527996012</v>
      </c>
      <c r="AB814" s="21">
        <v>608.10563261067466</v>
      </c>
      <c r="AC814" s="21">
        <v>663.42219208649544</v>
      </c>
      <c r="AD814" s="21">
        <v>710.04814809792481</v>
      </c>
      <c r="AE814" s="21">
        <v>748.40350286005162</v>
      </c>
      <c r="AF814" s="21">
        <v>779.08974999111945</v>
      </c>
      <c r="AG814" s="21">
        <v>805.14584147867788</v>
      </c>
      <c r="AH814" s="21">
        <v>827.26316600307825</v>
      </c>
      <c r="AI814" s="21">
        <v>6877.6300433850483</v>
      </c>
      <c r="AJ814" s="21">
        <v>8113.1243202101023</v>
      </c>
      <c r="AK814" s="21">
        <v>9108.0050255015431</v>
      </c>
      <c r="AL814" s="21">
        <v>9936.5181565775583</v>
      </c>
      <c r="AM814" s="21">
        <v>10634.866303506824</v>
      </c>
      <c r="AN814" s="21">
        <v>11209.340120545125</v>
      </c>
      <c r="AO814" s="21">
        <v>11668.948580153796</v>
      </c>
      <c r="AP814" s="21">
        <v>12059.208100024989</v>
      </c>
      <c r="AQ814" s="21">
        <v>12390.474071126193</v>
      </c>
    </row>
    <row r="815" spans="1:43" x14ac:dyDescent="0.25">
      <c r="A815" s="17" t="s">
        <v>270</v>
      </c>
      <c r="B815" s="8" t="s">
        <v>53</v>
      </c>
      <c r="C815" s="8" t="s">
        <v>65</v>
      </c>
      <c r="D815" s="8" t="str">
        <f t="shared" si="106"/>
        <v>Week_09-generic-refi</v>
      </c>
      <c r="E815" s="8" t="str">
        <f t="shared" si="107"/>
        <v>CoFi-tv.cofi</v>
      </c>
      <c r="H815" s="18">
        <f t="shared" si="108"/>
        <v>5.7091597585954825E-3</v>
      </c>
      <c r="I815" s="6">
        <f t="shared" si="108"/>
        <v>3.15</v>
      </c>
      <c r="J815" s="6">
        <f t="shared" si="110"/>
        <v>108.82230307802553</v>
      </c>
      <c r="K815" s="18">
        <f t="shared" si="110"/>
        <v>0.65</v>
      </c>
      <c r="L815" s="35">
        <f>Data!BL23</f>
        <v>1825.677908080751</v>
      </c>
      <c r="Q815" s="21">
        <v>0</v>
      </c>
      <c r="R815" s="21">
        <v>0</v>
      </c>
      <c r="S815" s="21">
        <v>0</v>
      </c>
      <c r="T815" s="21">
        <v>0</v>
      </c>
      <c r="U815" s="21">
        <v>0</v>
      </c>
      <c r="V815" s="21">
        <v>0</v>
      </c>
      <c r="W815" s="21">
        <v>0</v>
      </c>
      <c r="X815" s="21">
        <v>0</v>
      </c>
      <c r="Y815" s="21">
        <v>0</v>
      </c>
      <c r="Z815" s="21">
        <v>421.81386586042561</v>
      </c>
      <c r="AA815" s="21">
        <v>505.88225675448075</v>
      </c>
      <c r="AB815" s="21">
        <v>624.93365279162288</v>
      </c>
      <c r="AC815" s="21">
        <v>713.89963868092832</v>
      </c>
      <c r="AD815" s="21">
        <v>788.76481180128894</v>
      </c>
      <c r="AE815" s="21">
        <v>850.25594660291233</v>
      </c>
      <c r="AF815" s="21">
        <v>899.38682158396171</v>
      </c>
      <c r="AG815" s="21">
        <v>941.05545278430611</v>
      </c>
      <c r="AH815" s="21">
        <v>976.38823184693342</v>
      </c>
      <c r="AI815" s="21">
        <v>5671.3503865953098</v>
      </c>
      <c r="AJ815" s="21">
        <v>6801.6624502466457</v>
      </c>
      <c r="AK815" s="21">
        <v>8402.3262396237569</v>
      </c>
      <c r="AL815" s="21">
        <v>9598.4871990031679</v>
      </c>
      <c r="AM815" s="21">
        <v>10605.060626011313</v>
      </c>
      <c r="AN815" s="21">
        <v>11431.818111609868</v>
      </c>
      <c r="AO815" s="21">
        <v>12092.390059023608</v>
      </c>
      <c r="AP815" s="21">
        <v>12652.631024988359</v>
      </c>
      <c r="AQ815" s="21">
        <v>13127.685513269746</v>
      </c>
    </row>
    <row r="816" spans="1:43" x14ac:dyDescent="0.25">
      <c r="A816" s="17" t="s">
        <v>249</v>
      </c>
      <c r="B816" s="8" t="s">
        <v>53</v>
      </c>
      <c r="C816" s="8" t="s">
        <v>65</v>
      </c>
      <c r="D816" s="8" t="str">
        <f t="shared" si="106"/>
        <v>Week_10-generic-refi</v>
      </c>
      <c r="E816" s="8" t="str">
        <f t="shared" si="107"/>
        <v>CoFi-tv.cofi</v>
      </c>
      <c r="H816" s="18">
        <f t="shared" si="108"/>
        <v>5.7091597585954825E-3</v>
      </c>
      <c r="I816" s="6">
        <f t="shared" si="108"/>
        <v>3.15</v>
      </c>
      <c r="J816" s="6">
        <f t="shared" si="110"/>
        <v>108.82230307802553</v>
      </c>
      <c r="K816" s="18">
        <f t="shared" si="110"/>
        <v>0.65</v>
      </c>
      <c r="L816" s="35">
        <f>Data!BL24</f>
        <v>1504.6108258458892</v>
      </c>
      <c r="Q816" s="21">
        <v>0</v>
      </c>
      <c r="R816" s="21">
        <v>0</v>
      </c>
      <c r="S816" s="21">
        <v>0</v>
      </c>
      <c r="T816" s="21">
        <v>0</v>
      </c>
      <c r="U816" s="21">
        <v>0</v>
      </c>
      <c r="V816" s="21">
        <v>0</v>
      </c>
      <c r="W816" s="21">
        <v>0</v>
      </c>
      <c r="X816" s="21">
        <v>0</v>
      </c>
      <c r="Y816" s="21">
        <v>0</v>
      </c>
      <c r="Z816" s="21">
        <v>562.9206239444469</v>
      </c>
      <c r="AA816" s="21">
        <v>685.19833525328977</v>
      </c>
      <c r="AB816" s="21">
        <v>783.49199692607931</v>
      </c>
      <c r="AC816" s="21">
        <v>865.21939254587153</v>
      </c>
      <c r="AD816" s="21">
        <v>934.0088784394178</v>
      </c>
      <c r="AE816" s="21">
        <v>990.52275419861428</v>
      </c>
      <c r="AF816" s="21">
        <v>1035.6855548230362</v>
      </c>
      <c r="AG816" s="21">
        <v>1073.9956312172139</v>
      </c>
      <c r="AH816" s="21">
        <v>1106.4855307551334</v>
      </c>
      <c r="AI816" s="21">
        <v>7707.7755534389316</v>
      </c>
      <c r="AJ816" s="21">
        <v>9382.0598377002498</v>
      </c>
      <c r="AK816" s="21">
        <v>10727.943165247851</v>
      </c>
      <c r="AL816" s="21">
        <v>11846.993338948065</v>
      </c>
      <c r="AM816" s="21">
        <v>12788.891530541476</v>
      </c>
      <c r="AN816" s="21">
        <v>13562.706259436196</v>
      </c>
      <c r="AO816" s="21">
        <v>14181.096696330387</v>
      </c>
      <c r="AP816" s="21">
        <v>14705.65639039937</v>
      </c>
      <c r="AQ816" s="21">
        <v>15150.523468882491</v>
      </c>
    </row>
    <row r="817" spans="1:43" x14ac:dyDescent="0.25">
      <c r="A817" s="17" t="s">
        <v>250</v>
      </c>
      <c r="B817" s="8" t="s">
        <v>53</v>
      </c>
      <c r="C817" s="8" t="s">
        <v>65</v>
      </c>
      <c r="D817" s="8" t="str">
        <f t="shared" si="106"/>
        <v>Week_11-generic-refi</v>
      </c>
      <c r="E817" s="8" t="str">
        <f t="shared" si="107"/>
        <v>CoFi-tv.cofi</v>
      </c>
      <c r="H817" s="18">
        <f t="shared" si="108"/>
        <v>5.7091597585954825E-3</v>
      </c>
      <c r="I817" s="6">
        <f t="shared" si="108"/>
        <v>3.15</v>
      </c>
      <c r="J817" s="6">
        <f t="shared" si="110"/>
        <v>108.82230307802553</v>
      </c>
      <c r="K817" s="18">
        <f t="shared" si="110"/>
        <v>0.65</v>
      </c>
      <c r="L817" s="35">
        <f>Data!BL25</f>
        <v>1970.6821198758307</v>
      </c>
      <c r="Q817" s="21">
        <v>0</v>
      </c>
      <c r="R817" s="21">
        <v>0</v>
      </c>
      <c r="S817" s="21">
        <v>0</v>
      </c>
      <c r="T817" s="21">
        <v>0</v>
      </c>
      <c r="U817" s="21">
        <v>0</v>
      </c>
      <c r="V817" s="21">
        <v>0</v>
      </c>
      <c r="W817" s="21">
        <v>0</v>
      </c>
      <c r="X817" s="21">
        <v>0</v>
      </c>
      <c r="Y817" s="21">
        <v>0</v>
      </c>
      <c r="Z817" s="21">
        <v>324.80202203681074</v>
      </c>
      <c r="AA817" s="21">
        <v>402.18266224124903</v>
      </c>
      <c r="AB817" s="21">
        <v>466.73388037757485</v>
      </c>
      <c r="AC817" s="21">
        <v>560.64562211797897</v>
      </c>
      <c r="AD817" s="21">
        <v>631.57680725523915</v>
      </c>
      <c r="AE817" s="21">
        <v>689.78206988166789</v>
      </c>
      <c r="AF817" s="21">
        <v>736.24967629061484</v>
      </c>
      <c r="AG817" s="21">
        <v>775.63118929607162</v>
      </c>
      <c r="AH817" s="21">
        <v>809.00314685667308</v>
      </c>
      <c r="AI817" s="21">
        <v>4617.1397268891069</v>
      </c>
      <c r="AJ817" s="21">
        <v>5717.1243444095398</v>
      </c>
      <c r="AK817" s="21">
        <v>6634.735607440829</v>
      </c>
      <c r="AL817" s="21">
        <v>7969.7138532407535</v>
      </c>
      <c r="AM817" s="21">
        <v>8978.0178986369156</v>
      </c>
      <c r="AN817" s="21">
        <v>9805.4198609191608</v>
      </c>
      <c r="AO817" s="21">
        <v>10465.968185768814</v>
      </c>
      <c r="AP817" s="21">
        <v>11025.785969729184</v>
      </c>
      <c r="AQ817" s="21">
        <v>11500.176461669063</v>
      </c>
    </row>
    <row r="818" spans="1:43" x14ac:dyDescent="0.25">
      <c r="A818" s="17" t="s">
        <v>251</v>
      </c>
      <c r="B818" s="8" t="s">
        <v>53</v>
      </c>
      <c r="C818" s="8" t="s">
        <v>65</v>
      </c>
      <c r="D818" s="8" t="str">
        <f t="shared" si="106"/>
        <v>Week_12-generic-refi</v>
      </c>
      <c r="E818" s="8" t="str">
        <f t="shared" si="107"/>
        <v>CoFi-tv.cofi</v>
      </c>
      <c r="H818" s="18">
        <f t="shared" si="108"/>
        <v>5.7091597585954825E-3</v>
      </c>
      <c r="I818" s="6">
        <f t="shared" si="108"/>
        <v>3.15</v>
      </c>
      <c r="J818" s="6">
        <f t="shared" si="110"/>
        <v>108.82230307802553</v>
      </c>
      <c r="K818" s="18">
        <f t="shared" si="110"/>
        <v>0.65</v>
      </c>
      <c r="L818" s="35">
        <f>Data!BL26</f>
        <v>1732.3697433913301</v>
      </c>
      <c r="Q818" s="21">
        <v>0</v>
      </c>
      <c r="R818" s="21">
        <v>0</v>
      </c>
      <c r="S818" s="21">
        <v>0</v>
      </c>
      <c r="T818" s="21">
        <v>0</v>
      </c>
      <c r="U818" s="21">
        <v>0</v>
      </c>
      <c r="V818" s="21">
        <v>0</v>
      </c>
      <c r="W818" s="21">
        <v>0</v>
      </c>
      <c r="X818" s="21">
        <v>0</v>
      </c>
      <c r="Y818" s="21">
        <v>0</v>
      </c>
      <c r="Z818" s="21">
        <v>275.41846740296376</v>
      </c>
      <c r="AA818" s="21">
        <v>368.83636404181254</v>
      </c>
      <c r="AB818" s="21">
        <v>443.96772583317386</v>
      </c>
      <c r="AC818" s="21">
        <v>506.46236333457375</v>
      </c>
      <c r="AD818" s="21">
        <v>559.08607100989116</v>
      </c>
      <c r="AE818" s="21">
        <v>602.33452170129203</v>
      </c>
      <c r="AF818" s="21">
        <v>636.90747862416742</v>
      </c>
      <c r="AG818" s="21">
        <v>666.24259117696602</v>
      </c>
      <c r="AH818" s="21">
        <v>691.12731284592462</v>
      </c>
      <c r="AI818" s="21">
        <v>4152.781361722431</v>
      </c>
      <c r="AJ818" s="21">
        <v>5561.3437710307517</v>
      </c>
      <c r="AK818" s="21">
        <v>6694.1803664486542</v>
      </c>
      <c r="AL818" s="21">
        <v>7636.4794369162155</v>
      </c>
      <c r="AM818" s="21">
        <v>8429.943849377165</v>
      </c>
      <c r="AN818" s="21">
        <v>9082.0473980177412</v>
      </c>
      <c r="AO818" s="21">
        <v>9603.3411677593558</v>
      </c>
      <c r="AP818" s="21">
        <v>10045.658307209027</v>
      </c>
      <c r="AQ818" s="21">
        <v>10420.872102104284</v>
      </c>
    </row>
    <row r="819" spans="1:43" x14ac:dyDescent="0.25">
      <c r="A819" s="17" t="s">
        <v>252</v>
      </c>
      <c r="B819" s="8" t="s">
        <v>53</v>
      </c>
      <c r="C819" s="8" t="s">
        <v>65</v>
      </c>
      <c r="D819" s="8" t="str">
        <f t="shared" si="106"/>
        <v>Week_13-generic-refi</v>
      </c>
      <c r="E819" s="8" t="str">
        <f t="shared" si="107"/>
        <v>CoFi-tv.cofi</v>
      </c>
      <c r="H819" s="18">
        <f t="shared" si="108"/>
        <v>5.7091597585954825E-3</v>
      </c>
      <c r="I819" s="6">
        <f t="shared" si="108"/>
        <v>3.15</v>
      </c>
      <c r="J819" s="6">
        <f t="shared" si="110"/>
        <v>108.82230307802553</v>
      </c>
      <c r="K819" s="18">
        <f t="shared" si="110"/>
        <v>0.65</v>
      </c>
      <c r="L819" s="35">
        <f>Data!BL27</f>
        <v>2408.5300324575032</v>
      </c>
      <c r="Q819" s="21">
        <v>0</v>
      </c>
      <c r="R819" s="21">
        <v>0</v>
      </c>
      <c r="S819" s="21">
        <v>0</v>
      </c>
      <c r="T819" s="21">
        <v>0</v>
      </c>
      <c r="U819" s="21">
        <v>0</v>
      </c>
      <c r="V819" s="21">
        <v>0</v>
      </c>
      <c r="W819" s="21">
        <v>0</v>
      </c>
      <c r="X819" s="21">
        <v>0</v>
      </c>
      <c r="Y819" s="21">
        <v>0</v>
      </c>
      <c r="Z819" s="21">
        <v>234.71093063821039</v>
      </c>
      <c r="AA819" s="21">
        <v>319.93812741515012</v>
      </c>
      <c r="AB819" s="21">
        <v>391.05777294773804</v>
      </c>
      <c r="AC819" s="21">
        <v>485.17208233728661</v>
      </c>
      <c r="AD819" s="21">
        <v>565.05333045161944</v>
      </c>
      <c r="AE819" s="21">
        <v>630.563921406286</v>
      </c>
      <c r="AF819" s="21">
        <v>682.83682044801878</v>
      </c>
      <c r="AG819" s="21">
        <v>727.11811905572165</v>
      </c>
      <c r="AH819" s="21">
        <v>764.62694058945419</v>
      </c>
      <c r="AI819" s="21">
        <v>3331.4928910332333</v>
      </c>
      <c r="AJ819" s="21">
        <v>4541.2098795561424</v>
      </c>
      <c r="AK819" s="21">
        <v>5550.6839285932419</v>
      </c>
      <c r="AL819" s="21">
        <v>6886.5448185109935</v>
      </c>
      <c r="AM819" s="21">
        <v>8020.3812763876485</v>
      </c>
      <c r="AN819" s="21">
        <v>8950.240262756166</v>
      </c>
      <c r="AO819" s="21">
        <v>9692.2031150089442</v>
      </c>
      <c r="AP819" s="21">
        <v>10320.732988398937</v>
      </c>
      <c r="AQ819" s="21">
        <v>10853.134150760146</v>
      </c>
    </row>
    <row r="820" spans="1:43" x14ac:dyDescent="0.25">
      <c r="A820" s="17" t="s">
        <v>253</v>
      </c>
      <c r="B820" s="8" t="s">
        <v>53</v>
      </c>
      <c r="C820" s="8" t="s">
        <v>65</v>
      </c>
      <c r="D820" s="8" t="str">
        <f t="shared" si="106"/>
        <v>Week_14-generic-refi</v>
      </c>
      <c r="E820" s="8" t="str">
        <f t="shared" si="107"/>
        <v>CoFi-tv.cofi</v>
      </c>
      <c r="H820" s="18">
        <f t="shared" si="108"/>
        <v>5.7091597585954825E-3</v>
      </c>
      <c r="I820" s="6">
        <f t="shared" si="108"/>
        <v>3.15</v>
      </c>
      <c r="J820" s="6">
        <f t="shared" si="110"/>
        <v>108.82230307802553</v>
      </c>
      <c r="K820" s="18">
        <f t="shared" si="110"/>
        <v>0.65</v>
      </c>
      <c r="L820" s="35">
        <f>Data!BL28</f>
        <v>1404.9358525229909</v>
      </c>
      <c r="Q820" s="21">
        <v>0</v>
      </c>
      <c r="R820" s="21">
        <v>0</v>
      </c>
      <c r="S820" s="21">
        <v>0</v>
      </c>
      <c r="T820" s="21">
        <v>0</v>
      </c>
      <c r="U820" s="21">
        <v>0</v>
      </c>
      <c r="V820" s="21">
        <v>0</v>
      </c>
      <c r="W820" s="21">
        <v>0</v>
      </c>
      <c r="X820" s="21">
        <v>0</v>
      </c>
      <c r="Y820" s="21">
        <v>0</v>
      </c>
      <c r="Z820" s="21">
        <v>527.20686986836415</v>
      </c>
      <c r="AA820" s="21">
        <v>615.33817022428025</v>
      </c>
      <c r="AB820" s="21">
        <v>686.23117509322594</v>
      </c>
      <c r="AC820" s="21">
        <v>745.21348377076799</v>
      </c>
      <c r="AD820" s="21">
        <v>794.88578728670529</v>
      </c>
      <c r="AE820" s="21">
        <v>835.71499119562725</v>
      </c>
      <c r="AF820" s="21">
        <v>868.35793062073458</v>
      </c>
      <c r="AG820" s="21">
        <v>896.05878081699859</v>
      </c>
      <c r="AH820" s="21">
        <v>919.55947634825361</v>
      </c>
      <c r="AI820" s="21">
        <v>7918.003893121946</v>
      </c>
      <c r="AJ820" s="21">
        <v>9241.6284875781603</v>
      </c>
      <c r="AK820" s="21">
        <v>10306.354917807685</v>
      </c>
      <c r="AL820" s="21">
        <v>11192.197224549072</v>
      </c>
      <c r="AM820" s="21">
        <v>11938.214613733946</v>
      </c>
      <c r="AN820" s="21">
        <v>12551.41943707897</v>
      </c>
      <c r="AO820" s="21">
        <v>13041.676556671284</v>
      </c>
      <c r="AP820" s="21">
        <v>13457.709526331886</v>
      </c>
      <c r="AQ820" s="21">
        <v>13810.661297908786</v>
      </c>
    </row>
    <row r="821" spans="1:43" x14ac:dyDescent="0.25">
      <c r="A821" s="17" t="s">
        <v>254</v>
      </c>
      <c r="B821" s="8" t="s">
        <v>53</v>
      </c>
      <c r="C821" s="8" t="s">
        <v>65</v>
      </c>
      <c r="D821" s="8" t="str">
        <f t="shared" si="106"/>
        <v>Week_15-generic-refi</v>
      </c>
      <c r="E821" s="8" t="str">
        <f t="shared" si="107"/>
        <v>CoFi-tv.cofi</v>
      </c>
      <c r="H821" s="18">
        <f t="shared" si="108"/>
        <v>5.7091597585954825E-3</v>
      </c>
      <c r="I821" s="6">
        <f t="shared" si="108"/>
        <v>3.15</v>
      </c>
      <c r="J821" s="6">
        <f t="shared" si="110"/>
        <v>108.82230307802553</v>
      </c>
      <c r="K821" s="18">
        <f t="shared" si="110"/>
        <v>0.65</v>
      </c>
      <c r="L821" s="35">
        <f>Data!BL29</f>
        <v>2118.2218837134515</v>
      </c>
      <c r="Q821" s="21">
        <v>0</v>
      </c>
      <c r="R821" s="21">
        <v>0</v>
      </c>
      <c r="S821" s="21">
        <v>0</v>
      </c>
      <c r="T821" s="21">
        <v>0</v>
      </c>
      <c r="U821" s="21">
        <v>0</v>
      </c>
      <c r="V821" s="21">
        <v>0</v>
      </c>
      <c r="W821" s="21">
        <v>0</v>
      </c>
      <c r="X821" s="21">
        <v>0</v>
      </c>
      <c r="Y821" s="21">
        <v>0</v>
      </c>
      <c r="Z821" s="21">
        <v>376.7255420331141</v>
      </c>
      <c r="AA821" s="21">
        <v>447.03205671223378</v>
      </c>
      <c r="AB821" s="21">
        <v>505.70780099388901</v>
      </c>
      <c r="AC821" s="21">
        <v>556.1761540391077</v>
      </c>
      <c r="AD821" s="21">
        <v>599.99382167165118</v>
      </c>
      <c r="AE821" s="21">
        <v>637.01792220631421</v>
      </c>
      <c r="AF821" s="21">
        <v>667.3409548073065</v>
      </c>
      <c r="AG821" s="21">
        <v>693.62275232003026</v>
      </c>
      <c r="AH821" s="21">
        <v>716.34707841534214</v>
      </c>
      <c r="AI821" s="21">
        <v>5243.9419204388114</v>
      </c>
      <c r="AJ821" s="21">
        <v>6222.594118046838</v>
      </c>
      <c r="AK821" s="21">
        <v>7039.3483882536448</v>
      </c>
      <c r="AL821" s="21">
        <v>7741.8574635901523</v>
      </c>
      <c r="AM821" s="21">
        <v>8351.7903683623808</v>
      </c>
      <c r="AN821" s="21">
        <v>8867.1582189531837</v>
      </c>
      <c r="AO821" s="21">
        <v>9289.2485846688123</v>
      </c>
      <c r="AP821" s="21">
        <v>9655.0857906561432</v>
      </c>
      <c r="AQ821" s="21">
        <v>9971.4037275335231</v>
      </c>
    </row>
    <row r="822" spans="1:43" x14ac:dyDescent="0.25">
      <c r="A822" s="17" t="s">
        <v>255</v>
      </c>
      <c r="B822" s="8" t="s">
        <v>53</v>
      </c>
      <c r="C822" s="8" t="s">
        <v>65</v>
      </c>
      <c r="D822" s="8" t="str">
        <f t="shared" si="106"/>
        <v>Week_16-generic-refi</v>
      </c>
      <c r="E822" s="8" t="str">
        <f t="shared" si="107"/>
        <v>CoFi-tv.cofi</v>
      </c>
      <c r="H822" s="18">
        <f t="shared" si="108"/>
        <v>5.7091597585954825E-3</v>
      </c>
      <c r="I822" s="6">
        <f t="shared" si="108"/>
        <v>3.15</v>
      </c>
      <c r="J822" s="6">
        <f t="shared" si="110"/>
        <v>108.82230307802553</v>
      </c>
      <c r="K822" s="18">
        <f t="shared" si="110"/>
        <v>0.65</v>
      </c>
      <c r="L822" s="35">
        <f>Data!BL30</f>
        <v>1867.8014293073777</v>
      </c>
      <c r="Q822" s="21">
        <v>0</v>
      </c>
      <c r="R822" s="21">
        <v>0</v>
      </c>
      <c r="S822" s="21">
        <v>0</v>
      </c>
      <c r="T822" s="21">
        <v>0</v>
      </c>
      <c r="U822" s="21">
        <v>0</v>
      </c>
      <c r="V822" s="21">
        <v>0</v>
      </c>
      <c r="W822" s="21">
        <v>0</v>
      </c>
      <c r="X822" s="21">
        <v>0</v>
      </c>
      <c r="Y822" s="21">
        <v>0</v>
      </c>
      <c r="Z822" s="21">
        <v>444.16910278553183</v>
      </c>
      <c r="AA822" s="21">
        <v>571.52547736609188</v>
      </c>
      <c r="AB822" s="21">
        <v>673.9889501598085</v>
      </c>
      <c r="AC822" s="21">
        <v>759.24731487719237</v>
      </c>
      <c r="AD822" s="21">
        <v>831.06031481736966</v>
      </c>
      <c r="AE822" s="21">
        <v>890.09552655000618</v>
      </c>
      <c r="AF822" s="21">
        <v>937.29963154734526</v>
      </c>
      <c r="AG822" s="21">
        <v>977.36067977949574</v>
      </c>
      <c r="AH822" s="21">
        <v>1011.3504692004028</v>
      </c>
      <c r="AI822" s="21">
        <v>6011.0737684826463</v>
      </c>
      <c r="AJ822" s="21">
        <v>7734.6258068600246</v>
      </c>
      <c r="AK822" s="21">
        <v>9121.2947346970468</v>
      </c>
      <c r="AL822" s="21">
        <v>10275.121771477341</v>
      </c>
      <c r="AM822" s="21">
        <v>11246.988651612137</v>
      </c>
      <c r="AN822" s="21">
        <v>12045.929889166468</v>
      </c>
      <c r="AO822" s="21">
        <v>12684.757208614696</v>
      </c>
      <c r="AP822" s="21">
        <v>13226.91539714244</v>
      </c>
      <c r="AQ822" s="21">
        <v>13686.909418119893</v>
      </c>
    </row>
    <row r="823" spans="1:43" x14ac:dyDescent="0.25">
      <c r="A823" s="17" t="s">
        <v>256</v>
      </c>
      <c r="B823" s="8" t="s">
        <v>53</v>
      </c>
      <c r="C823" s="8" t="s">
        <v>65</v>
      </c>
      <c r="D823" s="8" t="str">
        <f t="shared" si="106"/>
        <v>Week_17-generic-refi</v>
      </c>
      <c r="E823" s="8" t="str">
        <f t="shared" si="107"/>
        <v>CoFi-tv.cofi</v>
      </c>
      <c r="H823" s="18">
        <f t="shared" si="108"/>
        <v>5.7091597585954825E-3</v>
      </c>
      <c r="I823" s="6">
        <f t="shared" si="108"/>
        <v>3.15</v>
      </c>
      <c r="J823" s="6">
        <f t="shared" si="110"/>
        <v>108.82230307802553</v>
      </c>
      <c r="K823" s="18">
        <f t="shared" si="110"/>
        <v>0.65</v>
      </c>
      <c r="L823" s="35">
        <f>Data!BL31</f>
        <v>2118.2218837134515</v>
      </c>
      <c r="Q823" s="21">
        <v>0</v>
      </c>
      <c r="R823" s="21">
        <v>0</v>
      </c>
      <c r="S823" s="21">
        <v>0</v>
      </c>
      <c r="T823" s="21">
        <v>0</v>
      </c>
      <c r="U823" s="21">
        <v>0</v>
      </c>
      <c r="V823" s="21">
        <v>0</v>
      </c>
      <c r="W823" s="21">
        <v>0</v>
      </c>
      <c r="X823" s="21">
        <v>0</v>
      </c>
      <c r="Y823" s="21">
        <v>0</v>
      </c>
      <c r="Z823" s="21">
        <v>345.27663188559711</v>
      </c>
      <c r="AA823" s="21">
        <v>493.19574648708914</v>
      </c>
      <c r="AB823" s="21">
        <v>624.95110192039556</v>
      </c>
      <c r="AC823" s="21">
        <v>734.51409159399896</v>
      </c>
      <c r="AD823" s="21">
        <v>826.7499350001342</v>
      </c>
      <c r="AE823" s="21">
        <v>902.53594212524843</v>
      </c>
      <c r="AF823" s="21">
        <v>963.10769415054256</v>
      </c>
      <c r="AG823" s="21">
        <v>1014.4936666491981</v>
      </c>
      <c r="AH823" s="21">
        <v>1058.0771847924125</v>
      </c>
      <c r="AI823" s="21">
        <v>4385.6021577868551</v>
      </c>
      <c r="AJ823" s="21">
        <v>6264.4272164985241</v>
      </c>
      <c r="AK823" s="21">
        <v>7937.9449635082256</v>
      </c>
      <c r="AL823" s="21">
        <v>9329.5818122056535</v>
      </c>
      <c r="AM823" s="21">
        <v>10501.134348669419</v>
      </c>
      <c r="AN823" s="21">
        <v>11463.745906141041</v>
      </c>
      <c r="AO823" s="21">
        <v>12233.110473132874</v>
      </c>
      <c r="AP823" s="21">
        <v>12885.799972098876</v>
      </c>
      <c r="AQ823" s="21">
        <v>13439.384992228926</v>
      </c>
    </row>
    <row r="824" spans="1:43" x14ac:dyDescent="0.25">
      <c r="A824" s="17" t="s">
        <v>257</v>
      </c>
      <c r="B824" s="8" t="s">
        <v>53</v>
      </c>
      <c r="C824" s="8" t="s">
        <v>65</v>
      </c>
      <c r="D824" s="8" t="str">
        <f t="shared" si="106"/>
        <v>Week_18-generic-refi</v>
      </c>
      <c r="E824" s="8" t="str">
        <f t="shared" si="107"/>
        <v>CoFi-tv.cofi</v>
      </c>
      <c r="H824" s="18">
        <f t="shared" si="108"/>
        <v>5.7091597585954825E-3</v>
      </c>
      <c r="I824" s="6">
        <f t="shared" si="108"/>
        <v>3.15</v>
      </c>
      <c r="J824" s="6">
        <f t="shared" si="110"/>
        <v>108.82230307802553</v>
      </c>
      <c r="K824" s="18">
        <f t="shared" si="110"/>
        <v>0.65</v>
      </c>
      <c r="L824" s="35">
        <f>Data!BL32</f>
        <v>2118.2218837134515</v>
      </c>
      <c r="Q824" s="21">
        <v>0</v>
      </c>
      <c r="R824" s="21">
        <v>0</v>
      </c>
      <c r="S824" s="21">
        <v>0</v>
      </c>
      <c r="T824" s="21">
        <v>0</v>
      </c>
      <c r="U824" s="21">
        <v>0</v>
      </c>
      <c r="V824" s="21">
        <v>0</v>
      </c>
      <c r="W824" s="21">
        <v>0</v>
      </c>
      <c r="X824" s="21">
        <v>0</v>
      </c>
      <c r="Y824" s="21">
        <v>0</v>
      </c>
      <c r="Z824" s="21">
        <v>115.85561806655157</v>
      </c>
      <c r="AA824" s="21">
        <v>168.2369878462101</v>
      </c>
      <c r="AB824" s="21">
        <v>216.56288757041312</v>
      </c>
      <c r="AC824" s="21">
        <v>258.11437535271648</v>
      </c>
      <c r="AD824" s="21">
        <v>310.27303726182896</v>
      </c>
      <c r="AE824" s="21">
        <v>355.20630719991027</v>
      </c>
      <c r="AF824" s="21">
        <v>391.13001862875814</v>
      </c>
      <c r="AG824" s="21">
        <v>421.61360391555507</v>
      </c>
      <c r="AH824" s="21">
        <v>447.47468717825814</v>
      </c>
      <c r="AI824" s="21">
        <v>1857.9030242767637</v>
      </c>
      <c r="AJ824" s="21">
        <v>2697.9098099078519</v>
      </c>
      <c r="AK824" s="21">
        <v>3472.8815958847463</v>
      </c>
      <c r="AL824" s="21">
        <v>4139.2164366310517</v>
      </c>
      <c r="AM824" s="21">
        <v>4975.6517974739172</v>
      </c>
      <c r="AN824" s="21">
        <v>5696.2181325535903</v>
      </c>
      <c r="AO824" s="21">
        <v>6272.303895339498</v>
      </c>
      <c r="AP824" s="21">
        <v>6761.1498075213776</v>
      </c>
      <c r="AQ824" s="21">
        <v>7175.8675882098296</v>
      </c>
    </row>
    <row r="825" spans="1:43" x14ac:dyDescent="0.25">
      <c r="A825" s="17" t="s">
        <v>258</v>
      </c>
      <c r="B825" s="8" t="s">
        <v>53</v>
      </c>
      <c r="C825" s="8" t="s">
        <v>65</v>
      </c>
      <c r="D825" s="8" t="str">
        <f t="shared" si="106"/>
        <v>Week_19-generic-refi</v>
      </c>
      <c r="E825" s="8" t="str">
        <f t="shared" si="107"/>
        <v>CoFi-tv.cofi</v>
      </c>
      <c r="H825" s="18">
        <f t="shared" si="108"/>
        <v>5.7091597585954825E-3</v>
      </c>
      <c r="I825" s="6">
        <f t="shared" si="108"/>
        <v>3.15</v>
      </c>
      <c r="J825" s="6">
        <f t="shared" si="110"/>
        <v>108.82230307802553</v>
      </c>
      <c r="K825" s="18">
        <f t="shared" si="110"/>
        <v>0.65</v>
      </c>
      <c r="L825" s="35">
        <f>Data!BL33</f>
        <v>2136.0220676102031</v>
      </c>
      <c r="Q825" s="21">
        <v>0</v>
      </c>
      <c r="R825" s="21">
        <v>0</v>
      </c>
      <c r="S825" s="21">
        <v>0</v>
      </c>
      <c r="T825" s="21">
        <v>0</v>
      </c>
      <c r="U825" s="21">
        <v>0</v>
      </c>
      <c r="V825" s="21">
        <v>0</v>
      </c>
      <c r="W825" s="21">
        <v>0</v>
      </c>
      <c r="X825" s="21">
        <v>0</v>
      </c>
      <c r="Y825" s="21">
        <v>0</v>
      </c>
      <c r="Z825" s="21">
        <v>90.149971760968782</v>
      </c>
      <c r="AA825" s="21">
        <v>160.5241021967376</v>
      </c>
      <c r="AB825" s="21">
        <v>253.01882907646444</v>
      </c>
      <c r="AC825" s="21">
        <v>329.62641862386579</v>
      </c>
      <c r="AD825" s="21">
        <v>393.88578431072841</v>
      </c>
      <c r="AE825" s="21">
        <v>446.51062106594935</v>
      </c>
      <c r="AF825" s="21">
        <v>488.45001901915344</v>
      </c>
      <c r="AG825" s="21">
        <v>523.93924886696641</v>
      </c>
      <c r="AH825" s="21">
        <v>553.97157545305276</v>
      </c>
      <c r="AI825" s="21">
        <v>1332.1768107328328</v>
      </c>
      <c r="AJ825" s="21">
        <v>2372.11928448754</v>
      </c>
      <c r="AK825" s="21">
        <v>3738.9453395300534</v>
      </c>
      <c r="AL825" s="21">
        <v>4871.0017598224949</v>
      </c>
      <c r="AM825" s="21">
        <v>5820.5842740291473</v>
      </c>
      <c r="AN825" s="21">
        <v>6598.2393949845928</v>
      </c>
      <c r="AO825" s="21">
        <v>7217.9921505095172</v>
      </c>
      <c r="AP825" s="21">
        <v>7742.4285769499002</v>
      </c>
      <c r="AQ825" s="21">
        <v>8186.2264869084402</v>
      </c>
    </row>
    <row r="826" spans="1:43" x14ac:dyDescent="0.25">
      <c r="A826" s="17" t="s">
        <v>259</v>
      </c>
      <c r="B826" s="8" t="s">
        <v>53</v>
      </c>
      <c r="C826" s="8" t="s">
        <v>65</v>
      </c>
      <c r="D826" s="8" t="str">
        <f t="shared" si="106"/>
        <v>Week_20-generic-refi</v>
      </c>
      <c r="E826" s="8" t="str">
        <f t="shared" si="107"/>
        <v>CoFi-tv.cofi</v>
      </c>
      <c r="H826" s="18">
        <f t="shared" si="108"/>
        <v>5.7091597585954825E-3</v>
      </c>
      <c r="I826" s="6">
        <f t="shared" si="108"/>
        <v>3.15</v>
      </c>
      <c r="J826" s="6">
        <f t="shared" si="110"/>
        <v>108.82230307802553</v>
      </c>
      <c r="K826" s="18">
        <f t="shared" si="110"/>
        <v>0.65</v>
      </c>
      <c r="L826" s="35">
        <f>Data!BL34</f>
        <v>2136.0220676102031</v>
      </c>
      <c r="Q826" s="21">
        <v>0</v>
      </c>
      <c r="R826" s="21">
        <v>0</v>
      </c>
      <c r="S826" s="21">
        <v>0</v>
      </c>
      <c r="T826" s="21">
        <v>0</v>
      </c>
      <c r="U826" s="21">
        <v>0</v>
      </c>
      <c r="V826" s="21">
        <v>0</v>
      </c>
      <c r="W826" s="21">
        <v>0</v>
      </c>
      <c r="X826" s="21">
        <v>0</v>
      </c>
      <c r="Y826" s="21">
        <v>0</v>
      </c>
      <c r="Z826" s="21">
        <v>116.30322227327376</v>
      </c>
      <c r="AA826" s="21">
        <v>192.25503578618279</v>
      </c>
      <c r="AB826" s="21">
        <v>253.46609880762432</v>
      </c>
      <c r="AC826" s="21">
        <v>304.47572899946573</v>
      </c>
      <c r="AD826" s="21">
        <v>347.50302789431629</v>
      </c>
      <c r="AE826" s="21">
        <v>382.91943346693978</v>
      </c>
      <c r="AF826" s="21">
        <v>411.26994238022667</v>
      </c>
      <c r="AG826" s="21">
        <v>435.35379364326599</v>
      </c>
      <c r="AH826" s="21">
        <v>455.80577121932748</v>
      </c>
      <c r="AI826" s="21">
        <v>1871.8303731391929</v>
      </c>
      <c r="AJ826" s="21">
        <v>3094.2291050884883</v>
      </c>
      <c r="AK826" s="21">
        <v>4079.3843286166425</v>
      </c>
      <c r="AL826" s="21">
        <v>4900.3536298053696</v>
      </c>
      <c r="AM826" s="21">
        <v>5592.8521124035387</v>
      </c>
      <c r="AN826" s="21">
        <v>6162.8578470897646</v>
      </c>
      <c r="AO826" s="21">
        <v>6619.1422271833208</v>
      </c>
      <c r="AP826" s="21">
        <v>7006.7573199999133</v>
      </c>
      <c r="AQ826" s="21">
        <v>7335.9195914259117</v>
      </c>
    </row>
    <row r="827" spans="1:43" x14ac:dyDescent="0.25">
      <c r="A827" s="17" t="s">
        <v>260</v>
      </c>
      <c r="B827" s="8" t="s">
        <v>53</v>
      </c>
      <c r="C827" s="8" t="s">
        <v>65</v>
      </c>
      <c r="D827" s="8" t="str">
        <f t="shared" si="106"/>
        <v>Week_21-generic-refi</v>
      </c>
      <c r="E827" s="8" t="str">
        <f t="shared" si="107"/>
        <v>CoFi-tv.cofi</v>
      </c>
      <c r="H827" s="18">
        <f t="shared" si="108"/>
        <v>5.7091597585954825E-3</v>
      </c>
      <c r="I827" s="6">
        <f t="shared" si="108"/>
        <v>3.15</v>
      </c>
      <c r="J827" s="6">
        <f t="shared" ref="J827:K842" si="111">J826</f>
        <v>108.82230307802553</v>
      </c>
      <c r="K827" s="18">
        <f t="shared" si="111"/>
        <v>0.65</v>
      </c>
      <c r="L827" s="35">
        <f>Data!BL35</f>
        <v>2136.0220676102031</v>
      </c>
      <c r="Q827" s="21">
        <v>0</v>
      </c>
      <c r="R827" s="21">
        <v>0</v>
      </c>
      <c r="S827" s="21">
        <v>0</v>
      </c>
      <c r="T827" s="21">
        <v>0</v>
      </c>
      <c r="U827" s="21">
        <v>0</v>
      </c>
      <c r="V827" s="21">
        <v>0</v>
      </c>
      <c r="W827" s="21">
        <v>0</v>
      </c>
      <c r="X827" s="21">
        <v>0</v>
      </c>
      <c r="Y827" s="21">
        <v>0</v>
      </c>
      <c r="Z827" s="21">
        <v>290.3690942204226</v>
      </c>
      <c r="AA827" s="21">
        <v>477.88345231046156</v>
      </c>
      <c r="AB827" s="21">
        <v>628.5946082799644</v>
      </c>
      <c r="AC827" s="21">
        <v>753.88024812744015</v>
      </c>
      <c r="AD827" s="21">
        <v>859.32273689268789</v>
      </c>
      <c r="AE827" s="21">
        <v>945.93741238696055</v>
      </c>
      <c r="AF827" s="21">
        <v>1015.1483372890048</v>
      </c>
      <c r="AG827" s="21">
        <v>1073.8515666998289</v>
      </c>
      <c r="AH827" s="21">
        <v>1123.6324158569896</v>
      </c>
      <c r="AI827" s="21">
        <v>3593.0477467697115</v>
      </c>
      <c r="AJ827" s="21">
        <v>5913.363700612008</v>
      </c>
      <c r="AK827" s="21">
        <v>7778.2742236245304</v>
      </c>
      <c r="AL827" s="21">
        <v>9328.5676085494924</v>
      </c>
      <c r="AM827" s="21">
        <v>10633.320435942916</v>
      </c>
      <c r="AN827" s="21">
        <v>11705.096567825749</v>
      </c>
      <c r="AO827" s="21">
        <v>12561.517456690604</v>
      </c>
      <c r="AP827" s="21">
        <v>13287.91537699597</v>
      </c>
      <c r="AQ827" s="21">
        <v>13903.907131823156</v>
      </c>
    </row>
    <row r="828" spans="1:43" x14ac:dyDescent="0.25">
      <c r="A828" s="17" t="s">
        <v>261</v>
      </c>
      <c r="B828" s="8" t="s">
        <v>53</v>
      </c>
      <c r="C828" s="8" t="s">
        <v>65</v>
      </c>
      <c r="D828" s="8" t="str">
        <f t="shared" si="106"/>
        <v>Week_22-generic-refi</v>
      </c>
      <c r="E828" s="8" t="str">
        <f t="shared" si="107"/>
        <v>CoFi-tv.cofi</v>
      </c>
      <c r="H828" s="18">
        <f t="shared" si="108"/>
        <v>5.7091597585954825E-3</v>
      </c>
      <c r="I828" s="6">
        <f t="shared" si="108"/>
        <v>3.15</v>
      </c>
      <c r="J828" s="6">
        <f t="shared" si="111"/>
        <v>108.82230307802553</v>
      </c>
      <c r="K828" s="18">
        <f t="shared" si="111"/>
        <v>0.65</v>
      </c>
      <c r="L828" s="35">
        <f>Data!BL36</f>
        <v>2136.0220676102031</v>
      </c>
      <c r="Q828" s="21">
        <v>0</v>
      </c>
      <c r="R828" s="21">
        <v>0</v>
      </c>
      <c r="S828" s="21">
        <v>0</v>
      </c>
      <c r="T828" s="21">
        <v>0</v>
      </c>
      <c r="U828" s="21">
        <v>0</v>
      </c>
      <c r="V828" s="21">
        <v>0</v>
      </c>
      <c r="W828" s="21">
        <v>0</v>
      </c>
      <c r="X828" s="21">
        <v>0</v>
      </c>
      <c r="Y828" s="21">
        <v>0</v>
      </c>
      <c r="Z828" s="21">
        <v>147.57561530316698</v>
      </c>
      <c r="AA828" s="21">
        <v>268.21801575855238</v>
      </c>
      <c r="AB828" s="21">
        <v>365.41981124113664</v>
      </c>
      <c r="AC828" s="21">
        <v>446.40162372040407</v>
      </c>
      <c r="AD828" s="21">
        <v>514.69585261986856</v>
      </c>
      <c r="AE828" s="21">
        <v>570.898352182032</v>
      </c>
      <c r="AF828" s="21">
        <v>615.87999121801954</v>
      </c>
      <c r="AG828" s="21">
        <v>654.08604830498984</v>
      </c>
      <c r="AH828" s="21">
        <v>686.52605795673594</v>
      </c>
      <c r="AI828" s="21">
        <v>2010.5859994695509</v>
      </c>
      <c r="AJ828" s="21">
        <v>3654.2309932559424</v>
      </c>
      <c r="AK828" s="21">
        <v>4978.518672620221</v>
      </c>
      <c r="AL828" s="21">
        <v>6081.8235651527584</v>
      </c>
      <c r="AM828" s="21">
        <v>7012.2714591883077</v>
      </c>
      <c r="AN828" s="21">
        <v>7777.9803367880504</v>
      </c>
      <c r="AO828" s="21">
        <v>8390.8150079710795</v>
      </c>
      <c r="AP828" s="21">
        <v>8911.3384245002362</v>
      </c>
      <c r="AQ828" s="21">
        <v>9353.3045927894091</v>
      </c>
    </row>
    <row r="829" spans="1:43" x14ac:dyDescent="0.25">
      <c r="A829" s="17" t="s">
        <v>278</v>
      </c>
      <c r="B829" s="8" t="s">
        <v>53</v>
      </c>
      <c r="C829" s="8" t="s">
        <v>65</v>
      </c>
      <c r="D829" s="8" t="str">
        <f t="shared" si="106"/>
        <v>Week_23-generic-refi</v>
      </c>
      <c r="E829" s="8" t="str">
        <f t="shared" si="107"/>
        <v>CoFi-tv.cofi</v>
      </c>
      <c r="H829" s="18">
        <f t="shared" si="108"/>
        <v>5.7091597585954825E-3</v>
      </c>
      <c r="I829" s="6">
        <f t="shared" si="108"/>
        <v>3.15</v>
      </c>
      <c r="J829" s="6">
        <f t="shared" si="111"/>
        <v>108.82230307802553</v>
      </c>
      <c r="K829" s="18">
        <f t="shared" si="111"/>
        <v>0.65</v>
      </c>
      <c r="L829" s="35">
        <f>Data!BL37</f>
        <v>1441.8148956368873</v>
      </c>
      <c r="Q829" s="21">
        <v>0</v>
      </c>
      <c r="R829" s="21">
        <v>0</v>
      </c>
      <c r="S829" s="21">
        <v>0</v>
      </c>
      <c r="T829" s="21">
        <v>0</v>
      </c>
      <c r="U829" s="21">
        <v>0</v>
      </c>
      <c r="V829" s="21">
        <v>0</v>
      </c>
      <c r="W829" s="21">
        <v>0</v>
      </c>
      <c r="X829" s="21">
        <v>0</v>
      </c>
      <c r="Y829" s="21">
        <v>0</v>
      </c>
      <c r="Z829" s="21">
        <v>135.18489652471041</v>
      </c>
      <c r="AA829" s="21">
        <v>210.11364601048729</v>
      </c>
      <c r="AB829" s="21">
        <v>270.39439239662755</v>
      </c>
      <c r="AC829" s="21">
        <v>320.54954532284125</v>
      </c>
      <c r="AD829" s="21">
        <v>362.79456032362498</v>
      </c>
      <c r="AE829" s="21">
        <v>397.52145939601871</v>
      </c>
      <c r="AF829" s="21">
        <v>425.28811338363084</v>
      </c>
      <c r="AG829" s="21">
        <v>448.85228091380418</v>
      </c>
      <c r="AH829" s="21">
        <v>468.84485330990015</v>
      </c>
      <c r="AI829" s="21">
        <v>2126.4715161659374</v>
      </c>
      <c r="AJ829" s="21">
        <v>3305.1080030778685</v>
      </c>
      <c r="AK829" s="21">
        <v>4253.3299824460964</v>
      </c>
      <c r="AL829" s="21">
        <v>5042.2753959379424</v>
      </c>
      <c r="AM829" s="21">
        <v>5706.7935736971631</v>
      </c>
      <c r="AN829" s="21">
        <v>6253.0510597079347</v>
      </c>
      <c r="AO829" s="21">
        <v>6689.8232163748571</v>
      </c>
      <c r="AP829" s="21">
        <v>7060.4898540189261</v>
      </c>
      <c r="AQ829" s="21">
        <v>7374.9749542639265</v>
      </c>
    </row>
    <row r="830" spans="1:43" x14ac:dyDescent="0.25">
      <c r="A830" s="17" t="s">
        <v>279</v>
      </c>
      <c r="B830" s="8" t="s">
        <v>53</v>
      </c>
      <c r="C830" s="8" t="s">
        <v>65</v>
      </c>
      <c r="D830" s="8" t="str">
        <f t="shared" si="106"/>
        <v>Week_24-generic-refi</v>
      </c>
      <c r="E830" s="8" t="str">
        <f t="shared" si="107"/>
        <v>CoFi-tv.cofi</v>
      </c>
      <c r="H830" s="18">
        <f t="shared" si="108"/>
        <v>5.7091597585954825E-3</v>
      </c>
      <c r="I830" s="6">
        <f t="shared" si="108"/>
        <v>3.15</v>
      </c>
      <c r="J830" s="6">
        <f t="shared" si="111"/>
        <v>108.82230307802553</v>
      </c>
      <c r="K830" s="18">
        <f t="shared" si="111"/>
        <v>0.65</v>
      </c>
      <c r="L830" s="35">
        <f>Data!BL38</f>
        <v>1441.8148956368873</v>
      </c>
      <c r="Q830" s="21">
        <v>0</v>
      </c>
      <c r="R830" s="21">
        <v>0</v>
      </c>
      <c r="S830" s="21">
        <v>0</v>
      </c>
      <c r="T830" s="21">
        <v>0</v>
      </c>
      <c r="U830" s="21">
        <v>0</v>
      </c>
      <c r="V830" s="21">
        <v>0</v>
      </c>
      <c r="W830" s="21">
        <v>0</v>
      </c>
      <c r="X830" s="21">
        <v>0</v>
      </c>
      <c r="Y830" s="21">
        <v>0</v>
      </c>
      <c r="Z830" s="21">
        <v>192.80574903321147</v>
      </c>
      <c r="AA830" s="21">
        <v>269.09679075493193</v>
      </c>
      <c r="AB830" s="21">
        <v>330.33264636133742</v>
      </c>
      <c r="AC830" s="21">
        <v>381.17760851678372</v>
      </c>
      <c r="AD830" s="21">
        <v>423.92187794300241</v>
      </c>
      <c r="AE830" s="21">
        <v>458.99889314073442</v>
      </c>
      <c r="AF830" s="21">
        <v>487.00330320839402</v>
      </c>
      <c r="AG830" s="21">
        <v>510.73800670659568</v>
      </c>
      <c r="AH830" s="21">
        <v>530.85142085035454</v>
      </c>
      <c r="AI830" s="21">
        <v>2879.488962222857</v>
      </c>
      <c r="AJ830" s="21">
        <v>4018.8699903079541</v>
      </c>
      <c r="AK830" s="21">
        <v>4933.4068814280627</v>
      </c>
      <c r="AL830" s="21">
        <v>5692.7592764960509</v>
      </c>
      <c r="AM830" s="21">
        <v>6331.1305523954825</v>
      </c>
      <c r="AN830" s="21">
        <v>6854.9939672368855</v>
      </c>
      <c r="AO830" s="21">
        <v>7273.2304051425735</v>
      </c>
      <c r="AP830" s="21">
        <v>7627.700212642616</v>
      </c>
      <c r="AQ830" s="21">
        <v>7928.0872825820834</v>
      </c>
    </row>
    <row r="831" spans="1:43" x14ac:dyDescent="0.25">
      <c r="A831" s="17" t="s">
        <v>280</v>
      </c>
      <c r="B831" s="8" t="s">
        <v>53</v>
      </c>
      <c r="C831" s="8" t="s">
        <v>65</v>
      </c>
      <c r="D831" s="8" t="str">
        <f t="shared" si="106"/>
        <v>Week_25-generic-refi</v>
      </c>
      <c r="E831" s="8" t="str">
        <f t="shared" si="107"/>
        <v>CoFi-tv.cofi</v>
      </c>
      <c r="H831" s="18">
        <f t="shared" si="108"/>
        <v>5.7091597585954825E-3</v>
      </c>
      <c r="I831" s="6">
        <f t="shared" si="108"/>
        <v>3.15</v>
      </c>
      <c r="J831" s="6">
        <f t="shared" si="111"/>
        <v>108.82230307802553</v>
      </c>
      <c r="K831" s="18">
        <f t="shared" si="111"/>
        <v>0.65</v>
      </c>
      <c r="L831" s="35">
        <f>Data!BL39</f>
        <v>1441.8148956368873</v>
      </c>
      <c r="Q831" s="21">
        <v>0</v>
      </c>
      <c r="R831" s="21">
        <v>0</v>
      </c>
      <c r="S831" s="21">
        <v>0</v>
      </c>
      <c r="T831" s="21">
        <v>0</v>
      </c>
      <c r="U831" s="21">
        <v>0</v>
      </c>
      <c r="V831" s="21">
        <v>0</v>
      </c>
      <c r="W831" s="21">
        <v>0</v>
      </c>
      <c r="X831" s="21">
        <v>0</v>
      </c>
      <c r="Y831" s="21">
        <v>0</v>
      </c>
      <c r="Z831" s="21">
        <v>198.05015151100773</v>
      </c>
      <c r="AA831" s="21">
        <v>292.37306559899679</v>
      </c>
      <c r="AB831" s="21">
        <v>368.20155593325126</v>
      </c>
      <c r="AC831" s="21">
        <v>431.25192086057143</v>
      </c>
      <c r="AD831" s="21">
        <v>484.32633116176771</v>
      </c>
      <c r="AE831" s="21">
        <v>527.93175482986794</v>
      </c>
      <c r="AF831" s="21">
        <v>562.78086485703534</v>
      </c>
      <c r="AG831" s="21">
        <v>592.34329557885462</v>
      </c>
      <c r="AH831" s="21">
        <v>617.41560374407845</v>
      </c>
      <c r="AI831" s="21">
        <v>2695.4023713580145</v>
      </c>
      <c r="AJ831" s="21">
        <v>3979.1085658066131</v>
      </c>
      <c r="AK831" s="21">
        <v>5011.1112737272269</v>
      </c>
      <c r="AL831" s="21">
        <v>5869.2075783424816</v>
      </c>
      <c r="AM831" s="21">
        <v>6591.5341723532993</v>
      </c>
      <c r="AN831" s="21">
        <v>7184.9907360688585</v>
      </c>
      <c r="AO831" s="21">
        <v>7659.2765323194226</v>
      </c>
      <c r="AP831" s="21">
        <v>8061.6122299332155</v>
      </c>
      <c r="AQ831" s="21">
        <v>8402.8387241740293</v>
      </c>
    </row>
    <row r="832" spans="1:43" x14ac:dyDescent="0.25">
      <c r="A832" s="17" t="s">
        <v>281</v>
      </c>
      <c r="B832" s="8" t="s">
        <v>53</v>
      </c>
      <c r="C832" s="8" t="s">
        <v>65</v>
      </c>
      <c r="D832" s="8" t="str">
        <f t="shared" si="106"/>
        <v>Week_26-generic-refi</v>
      </c>
      <c r="E832" s="8" t="str">
        <f t="shared" si="107"/>
        <v>CoFi-tv.cofi</v>
      </c>
      <c r="H832" s="18">
        <f t="shared" si="108"/>
        <v>5.7091597585954825E-3</v>
      </c>
      <c r="I832" s="6">
        <f t="shared" si="108"/>
        <v>3.15</v>
      </c>
      <c r="J832" s="6">
        <f t="shared" si="111"/>
        <v>108.82230307802553</v>
      </c>
      <c r="K832" s="18">
        <f t="shared" si="111"/>
        <v>0.65</v>
      </c>
      <c r="L832" s="35">
        <f>Data!BL40</f>
        <v>1441.8148956368873</v>
      </c>
      <c r="Q832" s="21">
        <v>0</v>
      </c>
      <c r="R832" s="21">
        <v>0</v>
      </c>
      <c r="S832" s="21">
        <v>0</v>
      </c>
      <c r="T832" s="21">
        <v>0</v>
      </c>
      <c r="U832" s="21">
        <v>0</v>
      </c>
      <c r="V832" s="21">
        <v>0</v>
      </c>
      <c r="W832" s="21">
        <v>0</v>
      </c>
      <c r="X832" s="21">
        <v>0</v>
      </c>
      <c r="Y832" s="21">
        <v>0</v>
      </c>
      <c r="Z832" s="21">
        <v>368.0980925767883</v>
      </c>
      <c r="AA832" s="21">
        <v>475.44465729447938</v>
      </c>
      <c r="AB832" s="21">
        <v>561.87527879529591</v>
      </c>
      <c r="AC832" s="21">
        <v>633.84240444368265</v>
      </c>
      <c r="AD832" s="21">
        <v>694.49851568404097</v>
      </c>
      <c r="AE832" s="21">
        <v>744.39047153549018</v>
      </c>
      <c r="AF832" s="21">
        <v>784.30361996165652</v>
      </c>
      <c r="AG832" s="21">
        <v>818.19181644255309</v>
      </c>
      <c r="AH832" s="21">
        <v>846.95555856834517</v>
      </c>
      <c r="AI832" s="21">
        <v>4779.3208528804344</v>
      </c>
      <c r="AJ832" s="21">
        <v>6173.0897573832881</v>
      </c>
      <c r="AK832" s="21">
        <v>7295.2897361297055</v>
      </c>
      <c r="AL832" s="21">
        <v>8229.6982301412572</v>
      </c>
      <c r="AM832" s="21">
        <v>9017.2465036906651</v>
      </c>
      <c r="AN832" s="21">
        <v>9665.0348780411186</v>
      </c>
      <c r="AO832" s="21">
        <v>10183.26017293991</v>
      </c>
      <c r="AP832" s="21">
        <v>10623.258552105301</v>
      </c>
      <c r="AQ832" s="21">
        <v>10996.721917770516</v>
      </c>
    </row>
    <row r="833" spans="1:43" x14ac:dyDescent="0.25">
      <c r="A833" s="17" t="s">
        <v>282</v>
      </c>
      <c r="B833" s="8" t="s">
        <v>53</v>
      </c>
      <c r="C833" s="8" t="s">
        <v>65</v>
      </c>
      <c r="D833" s="8" t="str">
        <f t="shared" si="106"/>
        <v>Week_27-generic-refi</v>
      </c>
      <c r="E833" s="8" t="str">
        <f t="shared" si="107"/>
        <v>CoFi-tv.cofi</v>
      </c>
      <c r="H833" s="18">
        <f t="shared" si="108"/>
        <v>5.7091597585954825E-3</v>
      </c>
      <c r="I833" s="6">
        <f t="shared" si="108"/>
        <v>3.15</v>
      </c>
      <c r="J833" s="6">
        <f t="shared" si="111"/>
        <v>108.82230307802553</v>
      </c>
      <c r="K833" s="18">
        <f t="shared" si="111"/>
        <v>0.65</v>
      </c>
      <c r="L833" s="35">
        <f>Data!BL41</f>
        <v>1441.8148956368873</v>
      </c>
      <c r="Q833" s="21">
        <v>0</v>
      </c>
      <c r="R833" s="21">
        <v>0</v>
      </c>
      <c r="S833" s="21">
        <v>0</v>
      </c>
      <c r="T833" s="21">
        <v>0</v>
      </c>
      <c r="U833" s="21">
        <v>0</v>
      </c>
      <c r="V833" s="21">
        <v>0</v>
      </c>
      <c r="W833" s="21">
        <v>0</v>
      </c>
      <c r="X833" s="21">
        <v>0</v>
      </c>
      <c r="Y833" s="21">
        <v>0</v>
      </c>
      <c r="Z833" s="21">
        <v>339.30515736604707</v>
      </c>
      <c r="AA833" s="21">
        <v>445.06294988638268</v>
      </c>
      <c r="AB833" s="21">
        <v>530.04275283426477</v>
      </c>
      <c r="AC833" s="21">
        <v>600.67273253200426</v>
      </c>
      <c r="AD833" s="21">
        <v>660.10269192669773</v>
      </c>
      <c r="AE833" s="21">
        <v>708.91221772520464</v>
      </c>
      <c r="AF833" s="21">
        <v>747.90789789009364</v>
      </c>
      <c r="AG833" s="21">
        <v>780.9787707626532</v>
      </c>
      <c r="AH833" s="21">
        <v>809.01958912977648</v>
      </c>
      <c r="AI833" s="21">
        <v>4556.2037785479333</v>
      </c>
      <c r="AJ833" s="21">
        <v>5976.3238192586923</v>
      </c>
      <c r="AK833" s="21">
        <v>7117.4361509928613</v>
      </c>
      <c r="AL833" s="21">
        <v>8065.858458734082</v>
      </c>
      <c r="AM833" s="21">
        <v>8863.8864275837768</v>
      </c>
      <c r="AN833" s="21">
        <v>9519.3027719701277</v>
      </c>
      <c r="AO833" s="21">
        <v>10042.938388633151</v>
      </c>
      <c r="AP833" s="21">
        <v>10487.015446322199</v>
      </c>
      <c r="AQ833" s="21">
        <v>10863.548722708667</v>
      </c>
    </row>
    <row r="834" spans="1:43" x14ac:dyDescent="0.25">
      <c r="A834" s="17" t="s">
        <v>283</v>
      </c>
      <c r="B834" s="8" t="s">
        <v>53</v>
      </c>
      <c r="C834" s="8" t="s">
        <v>65</v>
      </c>
      <c r="D834" s="8" t="str">
        <f t="shared" si="106"/>
        <v>Week_28-generic-refi</v>
      </c>
      <c r="E834" s="8" t="str">
        <f t="shared" si="107"/>
        <v>CoFi-tv.cofi</v>
      </c>
      <c r="H834" s="18">
        <f t="shared" si="108"/>
        <v>5.7091597585954825E-3</v>
      </c>
      <c r="I834" s="6">
        <f t="shared" si="108"/>
        <v>3.15</v>
      </c>
      <c r="J834" s="6">
        <f t="shared" si="111"/>
        <v>108.82230307802553</v>
      </c>
      <c r="K834" s="18">
        <f t="shared" si="111"/>
        <v>0.65</v>
      </c>
      <c r="L834" s="35">
        <f>Data!BL42</f>
        <v>1281.6132405661219</v>
      </c>
      <c r="Q834" s="21">
        <v>0</v>
      </c>
      <c r="R834" s="21">
        <v>0</v>
      </c>
      <c r="S834" s="21">
        <v>0</v>
      </c>
      <c r="T834" s="21">
        <v>0</v>
      </c>
      <c r="U834" s="21">
        <v>0</v>
      </c>
      <c r="V834" s="21">
        <v>0</v>
      </c>
      <c r="W834" s="21">
        <v>0</v>
      </c>
      <c r="X834" s="21">
        <v>0</v>
      </c>
      <c r="Y834" s="21">
        <v>0</v>
      </c>
      <c r="Z834" s="21">
        <v>370.43159764824338</v>
      </c>
      <c r="AA834" s="21">
        <v>461.74245017028954</v>
      </c>
      <c r="AB834" s="21">
        <v>535.06643519066597</v>
      </c>
      <c r="AC834" s="21">
        <v>595.97432109372107</v>
      </c>
      <c r="AD834" s="21">
        <v>647.19605183756312</v>
      </c>
      <c r="AE834" s="21">
        <v>689.24408394156751</v>
      </c>
      <c r="AF834" s="21">
        <v>722.82357226934107</v>
      </c>
      <c r="AG834" s="21">
        <v>751.29074496658336</v>
      </c>
      <c r="AH834" s="21">
        <v>775.42007137974133</v>
      </c>
      <c r="AI834" s="21">
        <v>5160.9029943464966</v>
      </c>
      <c r="AJ834" s="21">
        <v>6433.0581106733935</v>
      </c>
      <c r="AK834" s="21">
        <v>7454.6177623109379</v>
      </c>
      <c r="AL834" s="21">
        <v>8303.1946459570372</v>
      </c>
      <c r="AM834" s="21">
        <v>9016.8227091400477</v>
      </c>
      <c r="AN834" s="21">
        <v>9602.6415652247797</v>
      </c>
      <c r="AO834" s="21">
        <v>10070.47552690532</v>
      </c>
      <c r="AP834" s="21">
        <v>10467.084017505213</v>
      </c>
      <c r="AQ834" s="21">
        <v>10803.257048444875</v>
      </c>
    </row>
    <row r="835" spans="1:43" x14ac:dyDescent="0.25">
      <c r="A835" s="17" t="s">
        <v>284</v>
      </c>
      <c r="B835" s="8" t="s">
        <v>53</v>
      </c>
      <c r="C835" s="8" t="s">
        <v>65</v>
      </c>
      <c r="D835" s="8" t="str">
        <f t="shared" si="106"/>
        <v>Week_29-generic-refi</v>
      </c>
      <c r="E835" s="8" t="str">
        <f t="shared" si="107"/>
        <v>CoFi-tv.cofi</v>
      </c>
      <c r="H835" s="18">
        <f t="shared" si="108"/>
        <v>5.7091597585954825E-3</v>
      </c>
      <c r="I835" s="6">
        <f t="shared" si="108"/>
        <v>3.15</v>
      </c>
      <c r="J835" s="6">
        <f t="shared" si="111"/>
        <v>108.82230307802553</v>
      </c>
      <c r="K835" s="18">
        <f t="shared" si="111"/>
        <v>0.65</v>
      </c>
      <c r="L835" s="35">
        <f>Data!BL43</f>
        <v>1281.6132405661219</v>
      </c>
      <c r="Q835" s="21">
        <v>0</v>
      </c>
      <c r="R835" s="21">
        <v>0</v>
      </c>
      <c r="S835" s="21">
        <v>0</v>
      </c>
      <c r="T835" s="21">
        <v>0</v>
      </c>
      <c r="U835" s="21">
        <v>0</v>
      </c>
      <c r="V835" s="21">
        <v>0</v>
      </c>
      <c r="W835" s="21">
        <v>0</v>
      </c>
      <c r="X835" s="21">
        <v>0</v>
      </c>
      <c r="Y835" s="21">
        <v>0</v>
      </c>
      <c r="Z835" s="21">
        <v>319.17466305988034</v>
      </c>
      <c r="AA835" s="21">
        <v>411.39962346865468</v>
      </c>
      <c r="AB835" s="21">
        <v>485.57375021851487</v>
      </c>
      <c r="AC835" s="21">
        <v>547.27439605425957</v>
      </c>
      <c r="AD835" s="21">
        <v>599.23047654632546</v>
      </c>
      <c r="AE835" s="21">
        <v>641.93129435380149</v>
      </c>
      <c r="AF835" s="21">
        <v>676.06711042897291</v>
      </c>
      <c r="AG835" s="21">
        <v>705.03186729150627</v>
      </c>
      <c r="AH835" s="21">
        <v>729.60279554571321</v>
      </c>
      <c r="AI835" s="21">
        <v>4361.2329065137892</v>
      </c>
      <c r="AJ835" s="21">
        <v>5621.4035236946984</v>
      </c>
      <c r="AK835" s="21">
        <v>6634.9258355604279</v>
      </c>
      <c r="AL835" s="21">
        <v>7478.0093196699372</v>
      </c>
      <c r="AM835" s="21">
        <v>8187.9421375294987</v>
      </c>
      <c r="AN835" s="21">
        <v>8771.4101671395929</v>
      </c>
      <c r="AO835" s="21">
        <v>9237.8451997029697</v>
      </c>
      <c r="AP835" s="21">
        <v>9633.6223881145452</v>
      </c>
      <c r="AQ835" s="21">
        <v>9969.3618851614428</v>
      </c>
    </row>
    <row r="836" spans="1:43" x14ac:dyDescent="0.25">
      <c r="A836" s="17" t="s">
        <v>285</v>
      </c>
      <c r="B836" s="8" t="s">
        <v>53</v>
      </c>
      <c r="C836" s="8" t="s">
        <v>65</v>
      </c>
      <c r="D836" s="8" t="str">
        <f t="shared" si="106"/>
        <v>Week_30-generic-refi</v>
      </c>
      <c r="E836" s="8" t="str">
        <f t="shared" si="107"/>
        <v>CoFi-tv.cofi</v>
      </c>
      <c r="H836" s="18">
        <f t="shared" si="108"/>
        <v>5.7091597585954825E-3</v>
      </c>
      <c r="I836" s="6">
        <f t="shared" si="108"/>
        <v>3.15</v>
      </c>
      <c r="J836" s="6">
        <f t="shared" si="111"/>
        <v>108.82230307802553</v>
      </c>
      <c r="K836" s="18">
        <f t="shared" si="111"/>
        <v>0.65</v>
      </c>
      <c r="L836" s="35">
        <f>Data!BL44</f>
        <v>1281.6132405661219</v>
      </c>
      <c r="Q836" s="21">
        <v>0</v>
      </c>
      <c r="R836" s="21">
        <v>0</v>
      </c>
      <c r="S836" s="21">
        <v>0</v>
      </c>
      <c r="T836" s="21">
        <v>0</v>
      </c>
      <c r="U836" s="21">
        <v>0</v>
      </c>
      <c r="V836" s="21">
        <v>0</v>
      </c>
      <c r="W836" s="21">
        <v>0</v>
      </c>
      <c r="X836" s="21">
        <v>0</v>
      </c>
      <c r="Y836" s="21">
        <v>0</v>
      </c>
      <c r="Z836" s="21">
        <v>455.06636235561075</v>
      </c>
      <c r="AA836" s="21">
        <v>551.22156319952205</v>
      </c>
      <c r="AB836" s="21">
        <v>628.63654585444601</v>
      </c>
      <c r="AC836" s="21">
        <v>693.09457218684281</v>
      </c>
      <c r="AD836" s="21">
        <v>747.41818667846564</v>
      </c>
      <c r="AE836" s="21">
        <v>792.09959852196857</v>
      </c>
      <c r="AF836" s="21">
        <v>827.84283866214753</v>
      </c>
      <c r="AG836" s="21">
        <v>858.18965873742343</v>
      </c>
      <c r="AH836" s="21">
        <v>883.94671295713181</v>
      </c>
      <c r="AI836" s="21">
        <v>6021.7978723505794</v>
      </c>
      <c r="AJ836" s="21">
        <v>7294.1995081472242</v>
      </c>
      <c r="AK836" s="21">
        <v>8318.6157612544685</v>
      </c>
      <c r="AL836" s="21">
        <v>9171.5753248115379</v>
      </c>
      <c r="AM836" s="21">
        <v>9890.4283388438416</v>
      </c>
      <c r="AN836" s="21">
        <v>10481.688104518562</v>
      </c>
      <c r="AO836" s="21">
        <v>10954.670915888933</v>
      </c>
      <c r="AP836" s="21">
        <v>11356.24403066708</v>
      </c>
      <c r="AQ836" s="21">
        <v>11697.08173507436</v>
      </c>
    </row>
    <row r="837" spans="1:43" x14ac:dyDescent="0.25">
      <c r="A837" s="17" t="s">
        <v>286</v>
      </c>
      <c r="B837" s="8" t="s">
        <v>53</v>
      </c>
      <c r="C837" s="8" t="s">
        <v>65</v>
      </c>
      <c r="D837" s="8" t="str">
        <f t="shared" si="106"/>
        <v>Week_31-generic-refi</v>
      </c>
      <c r="E837" s="8" t="str">
        <f t="shared" si="107"/>
        <v>CoFi-tv.cofi</v>
      </c>
      <c r="H837" s="18">
        <f t="shared" si="108"/>
        <v>5.7091597585954825E-3</v>
      </c>
      <c r="I837" s="6">
        <f t="shared" si="108"/>
        <v>3.15</v>
      </c>
      <c r="J837" s="6">
        <f t="shared" si="111"/>
        <v>108.82230307802553</v>
      </c>
      <c r="K837" s="18">
        <f t="shared" si="111"/>
        <v>0.65</v>
      </c>
      <c r="L837" s="35">
        <f>Data!BL45</f>
        <v>1679.6010050259222</v>
      </c>
      <c r="Q837" s="21">
        <v>0</v>
      </c>
      <c r="R837" s="21">
        <v>0</v>
      </c>
      <c r="S837" s="21">
        <v>0</v>
      </c>
      <c r="T837" s="21">
        <v>0</v>
      </c>
      <c r="U837" s="21">
        <v>0</v>
      </c>
      <c r="V837" s="21">
        <v>0</v>
      </c>
      <c r="W837" s="21">
        <v>0</v>
      </c>
      <c r="X837" s="21">
        <v>0</v>
      </c>
      <c r="Y837" s="21">
        <v>0</v>
      </c>
      <c r="Z837" s="21">
        <v>263.04048814307419</v>
      </c>
      <c r="AA837" s="21">
        <v>324.03522658575207</v>
      </c>
      <c r="AB837" s="21">
        <v>389.60943938067106</v>
      </c>
      <c r="AC837" s="21">
        <v>450.67464430082697</v>
      </c>
      <c r="AD837" s="21">
        <v>506.11576651578781</v>
      </c>
      <c r="AE837" s="21">
        <v>551.700827866135</v>
      </c>
      <c r="AF837" s="21">
        <v>588.15663105480428</v>
      </c>
      <c r="AG837" s="21">
        <v>619.10031015848153</v>
      </c>
      <c r="AH837" s="21">
        <v>645.35802288505568</v>
      </c>
      <c r="AI837" s="21">
        <v>3634.1345798460279</v>
      </c>
      <c r="AJ837" s="21">
        <v>4476.8302793865168</v>
      </c>
      <c r="AK837" s="21">
        <v>5382.7954254615843</v>
      </c>
      <c r="AL837" s="21">
        <v>6226.4646810668846</v>
      </c>
      <c r="AM837" s="21">
        <v>6992.4323114085255</v>
      </c>
      <c r="AN837" s="21">
        <v>7622.2298340149755</v>
      </c>
      <c r="AO837" s="21">
        <v>8125.8986643888838</v>
      </c>
      <c r="AP837" s="21">
        <v>8553.4126758332604</v>
      </c>
      <c r="AQ837" s="21">
        <v>8916.1859602084132</v>
      </c>
    </row>
    <row r="838" spans="1:43" x14ac:dyDescent="0.25">
      <c r="A838" s="17" t="s">
        <v>287</v>
      </c>
      <c r="B838" s="8" t="s">
        <v>53</v>
      </c>
      <c r="C838" s="8" t="s">
        <v>65</v>
      </c>
      <c r="D838" s="8" t="str">
        <f t="shared" si="106"/>
        <v>Week_32-generic-refi</v>
      </c>
      <c r="E838" s="8" t="str">
        <f t="shared" si="107"/>
        <v>CoFi-tv.cofi</v>
      </c>
      <c r="H838" s="18">
        <f t="shared" si="108"/>
        <v>5.7091597585954825E-3</v>
      </c>
      <c r="I838" s="6">
        <f t="shared" si="108"/>
        <v>3.15</v>
      </c>
      <c r="J838" s="6">
        <f t="shared" si="111"/>
        <v>108.82230307802553</v>
      </c>
      <c r="K838" s="18">
        <f t="shared" si="111"/>
        <v>0.65</v>
      </c>
      <c r="L838" s="35">
        <f>Data!BL46</f>
        <v>1785.0855563801672</v>
      </c>
      <c r="Q838" s="21">
        <v>0</v>
      </c>
      <c r="R838" s="21">
        <v>0</v>
      </c>
      <c r="S838" s="21">
        <v>0</v>
      </c>
      <c r="T838" s="21">
        <v>0</v>
      </c>
      <c r="U838" s="21">
        <v>0</v>
      </c>
      <c r="V838" s="21">
        <v>0</v>
      </c>
      <c r="W838" s="21">
        <v>0</v>
      </c>
      <c r="X838" s="21">
        <v>0</v>
      </c>
      <c r="Y838" s="21">
        <v>0</v>
      </c>
      <c r="Z838" s="21">
        <v>162.06599898634781</v>
      </c>
      <c r="AA838" s="21">
        <v>201.95486168093535</v>
      </c>
      <c r="AB838" s="21">
        <v>271.37328370204398</v>
      </c>
      <c r="AC838" s="21">
        <v>339.07080833328087</v>
      </c>
      <c r="AD838" s="21">
        <v>396.00631987488799</v>
      </c>
      <c r="AE838" s="21">
        <v>442.74517291857472</v>
      </c>
      <c r="AF838" s="21">
        <v>480.07169412292319</v>
      </c>
      <c r="AG838" s="21">
        <v>511.71554243541027</v>
      </c>
      <c r="AH838" s="21">
        <v>538.53791842070302</v>
      </c>
      <c r="AI838" s="21">
        <v>2293.4582991730272</v>
      </c>
      <c r="AJ838" s="21">
        <v>2857.9409405886495</v>
      </c>
      <c r="AK838" s="21">
        <v>3840.3077361878836</v>
      </c>
      <c r="AL838" s="21">
        <v>4798.321450786093</v>
      </c>
      <c r="AM838" s="21">
        <v>5604.0377779582122</v>
      </c>
      <c r="AN838" s="21">
        <v>6265.4572680259689</v>
      </c>
      <c r="AO838" s="21">
        <v>6793.6792292689461</v>
      </c>
      <c r="AP838" s="21">
        <v>7241.4835002694253</v>
      </c>
      <c r="AQ838" s="21">
        <v>7621.0572615257333</v>
      </c>
    </row>
    <row r="839" spans="1:43" x14ac:dyDescent="0.25">
      <c r="A839" s="17" t="s">
        <v>288</v>
      </c>
      <c r="B839" s="8" t="s">
        <v>53</v>
      </c>
      <c r="C839" s="8" t="s">
        <v>65</v>
      </c>
      <c r="D839" s="8" t="str">
        <f t="shared" si="106"/>
        <v>Week_33-generic-refi</v>
      </c>
      <c r="E839" s="8" t="str">
        <f t="shared" si="107"/>
        <v>CoFi-tv.cofi</v>
      </c>
      <c r="H839" s="18">
        <f t="shared" si="108"/>
        <v>5.7091597585954825E-3</v>
      </c>
      <c r="I839" s="6">
        <f t="shared" si="108"/>
        <v>3.15</v>
      </c>
      <c r="J839" s="6">
        <f t="shared" si="111"/>
        <v>108.82230307802553</v>
      </c>
      <c r="K839" s="18">
        <f t="shared" si="111"/>
        <v>0.65</v>
      </c>
      <c r="L839" s="35">
        <f>Data!BL47</f>
        <v>1690.7075426683041</v>
      </c>
      <c r="Q839" s="21">
        <v>0</v>
      </c>
      <c r="R839" s="21">
        <v>0</v>
      </c>
      <c r="S839" s="21">
        <v>0</v>
      </c>
      <c r="T839" s="21">
        <v>0</v>
      </c>
      <c r="U839" s="21">
        <v>0</v>
      </c>
      <c r="V839" s="21">
        <v>0</v>
      </c>
      <c r="W839" s="21">
        <v>0</v>
      </c>
      <c r="X839" s="21">
        <v>0</v>
      </c>
      <c r="Y839" s="21">
        <v>0</v>
      </c>
      <c r="Z839" s="21">
        <v>307.4762636624975</v>
      </c>
      <c r="AA839" s="21">
        <v>429.1128526528301</v>
      </c>
      <c r="AB839" s="21">
        <v>526.96833448681343</v>
      </c>
      <c r="AC839" s="21">
        <v>608.38611552065265</v>
      </c>
      <c r="AD839" s="21">
        <v>676.96140868262307</v>
      </c>
      <c r="AE839" s="21">
        <v>733.33202579381782</v>
      </c>
      <c r="AF839" s="21">
        <v>778.40370226307266</v>
      </c>
      <c r="AG839" s="21">
        <v>816.65343150248873</v>
      </c>
      <c r="AH839" s="21">
        <v>849.10532963811011</v>
      </c>
      <c r="AI839" s="21">
        <v>3918.0969089092537</v>
      </c>
      <c r="AJ839" s="21">
        <v>5468.0830368024026</v>
      </c>
      <c r="AK839" s="21">
        <v>6715.032171433505</v>
      </c>
      <c r="AL839" s="21">
        <v>7752.5195937117023</v>
      </c>
      <c r="AM839" s="21">
        <v>8626.3582470276688</v>
      </c>
      <c r="AN839" s="21">
        <v>9344.6756157436921</v>
      </c>
      <c r="AO839" s="21">
        <v>9919.0132707874836</v>
      </c>
      <c r="AP839" s="21">
        <v>10406.420474564595</v>
      </c>
      <c r="AQ839" s="21">
        <v>10819.947295330774</v>
      </c>
    </row>
    <row r="840" spans="1:43" x14ac:dyDescent="0.25">
      <c r="A840" s="17" t="s">
        <v>289</v>
      </c>
      <c r="B840" s="8" t="s">
        <v>53</v>
      </c>
      <c r="C840" s="8" t="s">
        <v>65</v>
      </c>
      <c r="D840" s="8" t="str">
        <f t="shared" si="106"/>
        <v>Week_34-generic-refi</v>
      </c>
      <c r="E840" s="8" t="str">
        <f t="shared" si="107"/>
        <v>CoFi-tv.cofi</v>
      </c>
      <c r="H840" s="18">
        <f t="shared" si="108"/>
        <v>5.7091597585954825E-3</v>
      </c>
      <c r="I840" s="6">
        <f t="shared" si="108"/>
        <v>3.15</v>
      </c>
      <c r="J840" s="6">
        <f t="shared" si="111"/>
        <v>108.82230307802553</v>
      </c>
      <c r="K840" s="18">
        <f t="shared" si="111"/>
        <v>0.65</v>
      </c>
      <c r="L840" s="35">
        <f>Data!BL48</f>
        <v>1640.0237687431245</v>
      </c>
      <c r="Q840" s="21">
        <v>0</v>
      </c>
      <c r="R840" s="21">
        <v>0</v>
      </c>
      <c r="S840" s="21">
        <v>0</v>
      </c>
      <c r="T840" s="21">
        <v>0</v>
      </c>
      <c r="U840" s="21">
        <v>0</v>
      </c>
      <c r="V840" s="21">
        <v>0</v>
      </c>
      <c r="W840" s="21">
        <v>0</v>
      </c>
      <c r="X840" s="21">
        <v>0</v>
      </c>
      <c r="Y840" s="21">
        <v>0</v>
      </c>
      <c r="Z840" s="21">
        <v>255.75661986853606</v>
      </c>
      <c r="AA840" s="21">
        <v>358.13006813236211</v>
      </c>
      <c r="AB840" s="21">
        <v>440.45537245847885</v>
      </c>
      <c r="AC840" s="21">
        <v>508.92682849017365</v>
      </c>
      <c r="AD840" s="21">
        <v>566.5786872896615</v>
      </c>
      <c r="AE840" s="21">
        <v>613.95567219893439</v>
      </c>
      <c r="AF840" s="21">
        <v>651.82642222546406</v>
      </c>
      <c r="AG840" s="21">
        <v>683.95771279806229</v>
      </c>
      <c r="AH840" s="21">
        <v>711.21293644258651</v>
      </c>
      <c r="AI840" s="21">
        <v>3546.1013164432193</v>
      </c>
      <c r="AJ840" s="21">
        <v>4965.5234993129661</v>
      </c>
      <c r="AK840" s="21">
        <v>6106.9753616244516</v>
      </c>
      <c r="AL840" s="21">
        <v>7056.3416790929277</v>
      </c>
      <c r="AM840" s="21">
        <v>7855.6927672068869</v>
      </c>
      <c r="AN840" s="21">
        <v>8512.5812913132813</v>
      </c>
      <c r="AO840" s="21">
        <v>9037.6645387881617</v>
      </c>
      <c r="AP840" s="21">
        <v>9483.1693779476645</v>
      </c>
      <c r="AQ840" s="21">
        <v>9861.0668669568677</v>
      </c>
    </row>
    <row r="841" spans="1:43" x14ac:dyDescent="0.25">
      <c r="A841" s="17" t="s">
        <v>290</v>
      </c>
      <c r="B841" s="8" t="s">
        <v>53</v>
      </c>
      <c r="C841" s="8" t="s">
        <v>65</v>
      </c>
      <c r="D841" s="8" t="str">
        <f t="shared" si="106"/>
        <v>Week_35-generic-refi</v>
      </c>
      <c r="E841" s="8" t="str">
        <f t="shared" si="107"/>
        <v>CoFi-tv.cofi</v>
      </c>
      <c r="H841" s="18">
        <f t="shared" si="108"/>
        <v>5.7091597585954825E-3</v>
      </c>
      <c r="I841" s="6">
        <f t="shared" si="108"/>
        <v>3.15</v>
      </c>
      <c r="J841" s="6">
        <f t="shared" si="111"/>
        <v>108.82230307802553</v>
      </c>
      <c r="K841" s="18">
        <f t="shared" si="111"/>
        <v>0.65</v>
      </c>
      <c r="L841" s="35">
        <f>Data!BL49</f>
        <v>2090.1152728342267</v>
      </c>
      <c r="Q841" s="21">
        <v>0</v>
      </c>
      <c r="R841" s="21">
        <v>0</v>
      </c>
      <c r="S841" s="21">
        <v>0</v>
      </c>
      <c r="T841" s="21">
        <v>0</v>
      </c>
      <c r="U841" s="21">
        <v>0</v>
      </c>
      <c r="V841" s="21">
        <v>0</v>
      </c>
      <c r="W841" s="21">
        <v>0</v>
      </c>
      <c r="X841" s="21">
        <v>0</v>
      </c>
      <c r="Y841" s="21">
        <v>0</v>
      </c>
      <c r="Z841" s="21">
        <v>182.43433392852279</v>
      </c>
      <c r="AA841" s="21">
        <v>260.07860066501979</v>
      </c>
      <c r="AB841" s="21">
        <v>359.27794543232164</v>
      </c>
      <c r="AC841" s="21">
        <v>440.14570899810047</v>
      </c>
      <c r="AD841" s="21">
        <v>508.27588734737685</v>
      </c>
      <c r="AE841" s="21">
        <v>564.29280900942763</v>
      </c>
      <c r="AF841" s="21">
        <v>609.09058760330743</v>
      </c>
      <c r="AG841" s="21">
        <v>647.11417810772264</v>
      </c>
      <c r="AH841" s="21">
        <v>679.37921208928026</v>
      </c>
      <c r="AI841" s="21">
        <v>2514.9248149927748</v>
      </c>
      <c r="AJ841" s="21">
        <v>3585.2797693076814</v>
      </c>
      <c r="AK841" s="21">
        <v>4952.7794521472952</v>
      </c>
      <c r="AL841" s="21">
        <v>6067.5715033202287</v>
      </c>
      <c r="AM841" s="21">
        <v>7006.7712279050211</v>
      </c>
      <c r="AN841" s="21">
        <v>7778.9852257514658</v>
      </c>
      <c r="AO841" s="21">
        <v>8396.5391840236043</v>
      </c>
      <c r="AP841" s="21">
        <v>8920.7084522499663</v>
      </c>
      <c r="AQ841" s="21">
        <v>9365.493887477287</v>
      </c>
    </row>
    <row r="842" spans="1:43" x14ac:dyDescent="0.25">
      <c r="A842" s="17" t="s">
        <v>291</v>
      </c>
      <c r="B842" s="8" t="s">
        <v>53</v>
      </c>
      <c r="C842" s="8" t="s">
        <v>65</v>
      </c>
      <c r="D842" s="8" t="str">
        <f t="shared" si="106"/>
        <v>Week_36-generic-refi</v>
      </c>
      <c r="E842" s="8" t="str">
        <f t="shared" si="107"/>
        <v>CoFi-tv.cofi</v>
      </c>
      <c r="H842" s="18">
        <f t="shared" si="108"/>
        <v>5.7091597585954825E-3</v>
      </c>
      <c r="I842" s="6">
        <f t="shared" si="108"/>
        <v>3.15</v>
      </c>
      <c r="J842" s="6">
        <f t="shared" si="111"/>
        <v>108.82230307802553</v>
      </c>
      <c r="K842" s="18">
        <f t="shared" si="111"/>
        <v>0.65</v>
      </c>
      <c r="L842" s="35">
        <f>Data!BL50</f>
        <v>2828.7555777959278</v>
      </c>
      <c r="Q842" s="21">
        <v>0</v>
      </c>
      <c r="R842" s="21">
        <v>0</v>
      </c>
      <c r="S842" s="21">
        <v>0</v>
      </c>
      <c r="T842" s="21">
        <v>0</v>
      </c>
      <c r="U842" s="21">
        <v>0</v>
      </c>
      <c r="V842" s="21">
        <v>0</v>
      </c>
      <c r="W842" s="21">
        <v>0</v>
      </c>
      <c r="X842" s="21">
        <v>0</v>
      </c>
      <c r="Y842" s="21">
        <v>0</v>
      </c>
      <c r="Z842" s="21">
        <v>108.30613058895668</v>
      </c>
      <c r="AA842" s="21">
        <v>156.2654875045223</v>
      </c>
      <c r="AB842" s="21">
        <v>219.41523250063227</v>
      </c>
      <c r="AC842" s="21">
        <v>272.64803125321214</v>
      </c>
      <c r="AD842" s="21">
        <v>318.87880666576342</v>
      </c>
      <c r="AE842" s="21">
        <v>357.94893443080178</v>
      </c>
      <c r="AF842" s="21">
        <v>412.43681382405282</v>
      </c>
      <c r="AG842" s="21">
        <v>453.65735644737953</v>
      </c>
      <c r="AH842" s="21">
        <v>488.62560880995477</v>
      </c>
      <c r="AI842" s="21">
        <v>1530.8356795512273</v>
      </c>
      <c r="AJ842" s="21">
        <v>2208.7095389111864</v>
      </c>
      <c r="AK842" s="21">
        <v>3101.2895089361127</v>
      </c>
      <c r="AL842" s="21">
        <v>3853.699988469285</v>
      </c>
      <c r="AM842" s="21">
        <v>4507.1414890565966</v>
      </c>
      <c r="AN842" s="21">
        <v>5059.3719607954163</v>
      </c>
      <c r="AO842" s="21">
        <v>5829.522176897568</v>
      </c>
      <c r="AP842" s="21">
        <v>6412.1473434981071</v>
      </c>
      <c r="AQ842" s="21">
        <v>6906.4005134441477</v>
      </c>
    </row>
    <row r="843" spans="1:43" x14ac:dyDescent="0.25">
      <c r="A843" s="17" t="s">
        <v>292</v>
      </c>
      <c r="B843" s="8" t="s">
        <v>53</v>
      </c>
      <c r="C843" s="8" t="s">
        <v>65</v>
      </c>
      <c r="D843" s="8" t="str">
        <f t="shared" si="106"/>
        <v>Week_37-generic-refi</v>
      </c>
      <c r="E843" s="8" t="str">
        <f t="shared" si="107"/>
        <v>CoFi-tv.cofi</v>
      </c>
      <c r="H843" s="18">
        <f t="shared" si="108"/>
        <v>5.7091597585954825E-3</v>
      </c>
      <c r="I843" s="6">
        <f t="shared" si="108"/>
        <v>3.15</v>
      </c>
      <c r="J843" s="6">
        <f t="shared" ref="J843:K858" si="112">J842</f>
        <v>108.82230307802553</v>
      </c>
      <c r="K843" s="18">
        <f t="shared" si="112"/>
        <v>0.65</v>
      </c>
      <c r="L843" s="35">
        <f>Data!BL51</f>
        <v>1922.1607123485817</v>
      </c>
      <c r="Q843" s="21">
        <v>0</v>
      </c>
      <c r="R843" s="21">
        <v>0</v>
      </c>
      <c r="S843" s="21">
        <v>0</v>
      </c>
      <c r="T843" s="21">
        <v>0</v>
      </c>
      <c r="U843" s="21">
        <v>0</v>
      </c>
      <c r="V843" s="21">
        <v>0</v>
      </c>
      <c r="W843" s="21">
        <v>0</v>
      </c>
      <c r="X843" s="21">
        <v>0</v>
      </c>
      <c r="Y843" s="21">
        <v>0</v>
      </c>
      <c r="Z843" s="21">
        <v>160.49510154566246</v>
      </c>
      <c r="AA843" s="21">
        <v>267.11969667093467</v>
      </c>
      <c r="AB843" s="21">
        <v>352.98660990448963</v>
      </c>
      <c r="AC843" s="21">
        <v>424.49478136049322</v>
      </c>
      <c r="AD843" s="21">
        <v>484.77573811349066</v>
      </c>
      <c r="AE843" s="21">
        <v>534.36620868382238</v>
      </c>
      <c r="AF843" s="21">
        <v>574.043579766721</v>
      </c>
      <c r="AG843" s="21">
        <v>607.73523157852253</v>
      </c>
      <c r="AH843" s="21">
        <v>636.33515596099528</v>
      </c>
      <c r="AI843" s="21">
        <v>2260.0672845380882</v>
      </c>
      <c r="AJ843" s="21">
        <v>3761.5384001608049</v>
      </c>
      <c r="AK843" s="21">
        <v>4970.7030385483185</v>
      </c>
      <c r="AL843" s="21">
        <v>5977.6700881867364</v>
      </c>
      <c r="AM843" s="21">
        <v>6826.5372307103571</v>
      </c>
      <c r="AN843" s="21">
        <v>7524.8625944222731</v>
      </c>
      <c r="AO843" s="21">
        <v>8083.5932189542855</v>
      </c>
      <c r="AP843" s="21">
        <v>8558.0338672268863</v>
      </c>
      <c r="AQ843" s="21">
        <v>8960.7735945742643</v>
      </c>
    </row>
    <row r="844" spans="1:43" x14ac:dyDescent="0.25">
      <c r="A844" s="17" t="s">
        <v>293</v>
      </c>
      <c r="B844" s="8" t="s">
        <v>53</v>
      </c>
      <c r="C844" s="8" t="s">
        <v>65</v>
      </c>
      <c r="D844" s="8" t="str">
        <f t="shared" si="106"/>
        <v>Week_38-generic-refi</v>
      </c>
      <c r="E844" s="8" t="str">
        <f t="shared" si="107"/>
        <v>CoFi-tv.cofi</v>
      </c>
      <c r="H844" s="18">
        <f t="shared" si="108"/>
        <v>5.7091597585954825E-3</v>
      </c>
      <c r="I844" s="6">
        <f t="shared" si="108"/>
        <v>3.15</v>
      </c>
      <c r="J844" s="6">
        <f t="shared" si="112"/>
        <v>108.82230307802553</v>
      </c>
      <c r="K844" s="18">
        <f t="shared" si="112"/>
        <v>0.65</v>
      </c>
      <c r="L844" s="35">
        <f>Data!BL52</f>
        <v>1655.1084423786397</v>
      </c>
      <c r="Q844" s="21">
        <v>0</v>
      </c>
      <c r="R844" s="21">
        <v>0</v>
      </c>
      <c r="S844" s="21">
        <v>0</v>
      </c>
      <c r="T844" s="21">
        <v>0</v>
      </c>
      <c r="U844" s="21">
        <v>0</v>
      </c>
      <c r="V844" s="21">
        <v>0</v>
      </c>
      <c r="W844" s="21">
        <v>0</v>
      </c>
      <c r="X844" s="21">
        <v>0</v>
      </c>
      <c r="Y844" s="21">
        <v>0</v>
      </c>
      <c r="Z844" s="21">
        <v>311.26765857989795</v>
      </c>
      <c r="AA844" s="21">
        <v>425.90503698243941</v>
      </c>
      <c r="AB844" s="21">
        <v>518.13662741052326</v>
      </c>
      <c r="AC844" s="21">
        <v>594.88084770786395</v>
      </c>
      <c r="AD844" s="21">
        <v>659.52361012943368</v>
      </c>
      <c r="AE844" s="21">
        <v>712.66464783776121</v>
      </c>
      <c r="AF844" s="21">
        <v>755.15617516918678</v>
      </c>
      <c r="AG844" s="21">
        <v>791.21787698724279</v>
      </c>
      <c r="AH844" s="21">
        <v>821.81459888357085</v>
      </c>
      <c r="AI844" s="21">
        <v>4097.7245688383946</v>
      </c>
      <c r="AJ844" s="21">
        <v>5606.8836126352289</v>
      </c>
      <c r="AK844" s="21">
        <v>6821.0786749956433</v>
      </c>
      <c r="AL844" s="21">
        <v>7831.3881895256845</v>
      </c>
      <c r="AM844" s="21">
        <v>8682.3864492901394</v>
      </c>
      <c r="AN844" s="21">
        <v>9381.9687214235819</v>
      </c>
      <c r="AO844" s="21">
        <v>9941.3540951171908</v>
      </c>
      <c r="AP844" s="21">
        <v>10416.093174044148</v>
      </c>
      <c r="AQ844" s="21">
        <v>10818.887796564552</v>
      </c>
    </row>
    <row r="845" spans="1:43" x14ac:dyDescent="0.25">
      <c r="A845" s="17" t="s">
        <v>294</v>
      </c>
      <c r="B845" s="8" t="s">
        <v>53</v>
      </c>
      <c r="C845" s="8" t="s">
        <v>65</v>
      </c>
      <c r="D845" s="8" t="str">
        <f t="shared" si="106"/>
        <v>Week_39-generic-refi</v>
      </c>
      <c r="E845" s="8" t="str">
        <f t="shared" si="107"/>
        <v>CoFi-tv.cofi</v>
      </c>
      <c r="H845" s="18">
        <f t="shared" si="108"/>
        <v>5.7091597585954825E-3</v>
      </c>
      <c r="I845" s="6">
        <f t="shared" si="108"/>
        <v>3.15</v>
      </c>
      <c r="J845" s="6">
        <f t="shared" si="112"/>
        <v>108.82230307802553</v>
      </c>
      <c r="K845" s="18">
        <f t="shared" si="112"/>
        <v>0.65</v>
      </c>
      <c r="L845" s="35">
        <f>Data!BL53</f>
        <v>1978.6811625276007</v>
      </c>
      <c r="Q845" s="21">
        <v>0</v>
      </c>
      <c r="R845" s="21">
        <v>0</v>
      </c>
      <c r="S845" s="21">
        <v>0</v>
      </c>
      <c r="T845" s="21">
        <v>0</v>
      </c>
      <c r="U845" s="21">
        <v>0</v>
      </c>
      <c r="V845" s="21">
        <v>0</v>
      </c>
      <c r="W845" s="21">
        <v>0</v>
      </c>
      <c r="X845" s="21">
        <v>0</v>
      </c>
      <c r="Y845" s="21">
        <v>0</v>
      </c>
      <c r="Z845" s="21">
        <v>174.89739280660817</v>
      </c>
      <c r="AA845" s="21">
        <v>276.76992111416553</v>
      </c>
      <c r="AB845" s="21">
        <v>360.73701226475225</v>
      </c>
      <c r="AC845" s="21">
        <v>430.57256907962761</v>
      </c>
      <c r="AD845" s="21">
        <v>489.37340283681135</v>
      </c>
      <c r="AE845" s="21">
        <v>537.69422632663384</v>
      </c>
      <c r="AF845" s="21">
        <v>576.31937692015356</v>
      </c>
      <c r="AG845" s="21">
        <v>609.09052468947152</v>
      </c>
      <c r="AH845" s="21">
        <v>636.88844405224881</v>
      </c>
      <c r="AI845" s="21">
        <v>2452.8622027322317</v>
      </c>
      <c r="AJ845" s="21">
        <v>3881.5814659100392</v>
      </c>
      <c r="AK845" s="21">
        <v>5059.1845213448623</v>
      </c>
      <c r="AL845" s="21">
        <v>6038.5987651430978</v>
      </c>
      <c r="AM845" s="21">
        <v>6863.2556699582501</v>
      </c>
      <c r="AN845" s="21">
        <v>7540.9348488247933</v>
      </c>
      <c r="AO845" s="21">
        <v>8082.6363027192237</v>
      </c>
      <c r="AP845" s="21">
        <v>8542.2378348723978</v>
      </c>
      <c r="AQ845" s="21">
        <v>8932.0919351845132</v>
      </c>
    </row>
    <row r="846" spans="1:43" x14ac:dyDescent="0.25">
      <c r="A846" s="17" t="s">
        <v>295</v>
      </c>
      <c r="B846" s="8" t="s">
        <v>53</v>
      </c>
      <c r="C846" s="8" t="s">
        <v>65</v>
      </c>
      <c r="D846" s="8" t="str">
        <f t="shared" si="106"/>
        <v>Week_40-generic-refi</v>
      </c>
      <c r="E846" s="8" t="str">
        <f t="shared" si="107"/>
        <v>CoFi-tv.cofi</v>
      </c>
      <c r="H846" s="18">
        <f t="shared" si="108"/>
        <v>5.7091597585954825E-3</v>
      </c>
      <c r="I846" s="6">
        <f t="shared" si="108"/>
        <v>3.15</v>
      </c>
      <c r="J846" s="6">
        <f t="shared" si="112"/>
        <v>108.82230307802553</v>
      </c>
      <c r="K846" s="18">
        <f t="shared" si="112"/>
        <v>0.65</v>
      </c>
      <c r="L846" s="35">
        <f>Data!BL54</f>
        <v>1830.26323436441</v>
      </c>
      <c r="Q846" s="21">
        <v>0</v>
      </c>
      <c r="R846" s="21">
        <v>0</v>
      </c>
      <c r="S846" s="21">
        <v>0</v>
      </c>
      <c r="T846" s="21">
        <v>0</v>
      </c>
      <c r="U846" s="21">
        <v>0</v>
      </c>
      <c r="V846" s="21">
        <v>0</v>
      </c>
      <c r="W846" s="21">
        <v>0</v>
      </c>
      <c r="X846" s="21">
        <v>0</v>
      </c>
      <c r="Y846" s="21">
        <v>0</v>
      </c>
      <c r="Z846" s="21">
        <v>91.26907123510135</v>
      </c>
      <c r="AA846" s="21">
        <v>171.92482136639146</v>
      </c>
      <c r="AB846" s="21">
        <v>242.70138588928907</v>
      </c>
      <c r="AC846" s="21">
        <v>301.47795838795003</v>
      </c>
      <c r="AD846" s="21">
        <v>350.90029475038574</v>
      </c>
      <c r="AE846" s="21">
        <v>391.46389805784401</v>
      </c>
      <c r="AF846" s="21">
        <v>423.85341451367771</v>
      </c>
      <c r="AG846" s="21">
        <v>451.30792956804493</v>
      </c>
      <c r="AH846" s="21">
        <v>474.57627123254724</v>
      </c>
      <c r="AI846" s="21">
        <v>1427.6076242676174</v>
      </c>
      <c r="AJ846" s="21">
        <v>2689.2043762697335</v>
      </c>
      <c r="AK846" s="21">
        <v>3796.2734169098444</v>
      </c>
      <c r="AL846" s="21">
        <v>4715.6416310473805</v>
      </c>
      <c r="AM846" s="21">
        <v>5488.6932600969021</v>
      </c>
      <c r="AN846" s="21">
        <v>6123.1788373668433</v>
      </c>
      <c r="AO846" s="21">
        <v>6629.8074248275461</v>
      </c>
      <c r="AP846" s="21">
        <v>7059.2439741622438</v>
      </c>
      <c r="AQ846" s="21">
        <v>7423.2014628797579</v>
      </c>
    </row>
    <row r="847" spans="1:43" x14ac:dyDescent="0.25">
      <c r="A847" s="17" t="s">
        <v>296</v>
      </c>
      <c r="B847" s="8" t="s">
        <v>53</v>
      </c>
      <c r="C847" s="8" t="s">
        <v>65</v>
      </c>
      <c r="D847" s="8" t="str">
        <f t="shared" si="106"/>
        <v>Week_41-generic-refi</v>
      </c>
      <c r="E847" s="8" t="str">
        <f t="shared" si="107"/>
        <v>CoFi-tv.cofi</v>
      </c>
      <c r="H847" s="18">
        <f t="shared" si="108"/>
        <v>5.7091597585954825E-3</v>
      </c>
      <c r="I847" s="6">
        <f t="shared" si="108"/>
        <v>3.15</v>
      </c>
      <c r="J847" s="6">
        <f t="shared" si="112"/>
        <v>108.82230307802553</v>
      </c>
      <c r="K847" s="18">
        <f t="shared" si="112"/>
        <v>0.65</v>
      </c>
      <c r="L847" s="35">
        <f>Data!BL55</f>
        <v>1725.3903664173188</v>
      </c>
      <c r="Q847" s="21">
        <v>0</v>
      </c>
      <c r="R847" s="21">
        <v>0</v>
      </c>
      <c r="S847" s="21">
        <v>0</v>
      </c>
      <c r="T847" s="21">
        <v>0</v>
      </c>
      <c r="U847" s="21">
        <v>0</v>
      </c>
      <c r="V847" s="21">
        <v>0</v>
      </c>
      <c r="W847" s="21">
        <v>0</v>
      </c>
      <c r="X847" s="21">
        <v>0</v>
      </c>
      <c r="Y847" s="21">
        <v>0</v>
      </c>
      <c r="Z847" s="21">
        <v>357.02591341276286</v>
      </c>
      <c r="AA847" s="21">
        <v>490.99084653045355</v>
      </c>
      <c r="AB847" s="21">
        <v>598.80693271867483</v>
      </c>
      <c r="AC847" s="21">
        <v>688.5445890368751</v>
      </c>
      <c r="AD847" s="21">
        <v>764.151977821066</v>
      </c>
      <c r="AE847" s="21">
        <v>826.3216217057211</v>
      </c>
      <c r="AF847" s="21">
        <v>876.04283641331472</v>
      </c>
      <c r="AG847" s="21">
        <v>918.24797066151905</v>
      </c>
      <c r="AH847" s="21">
        <v>954.06302845069877</v>
      </c>
      <c r="AI847" s="21">
        <v>4482.0698251107196</v>
      </c>
      <c r="AJ847" s="21">
        <v>6163.8530284929338</v>
      </c>
      <c r="AK847" s="21">
        <v>7517.3660604926126</v>
      </c>
      <c r="AL847" s="21">
        <v>8643.9241798046987</v>
      </c>
      <c r="AM847" s="21">
        <v>9593.0922460264228</v>
      </c>
      <c r="AN847" s="21">
        <v>10373.564123346829</v>
      </c>
      <c r="AO847" s="21">
        <v>10997.759588540168</v>
      </c>
      <c r="AP847" s="21">
        <v>11527.59888471452</v>
      </c>
      <c r="AQ847" s="21">
        <v>11977.217760462325</v>
      </c>
    </row>
    <row r="848" spans="1:43" x14ac:dyDescent="0.25">
      <c r="A848" s="17" t="s">
        <v>297</v>
      </c>
      <c r="B848" s="8" t="s">
        <v>53</v>
      </c>
      <c r="C848" s="8" t="s">
        <v>65</v>
      </c>
      <c r="D848" s="8" t="str">
        <f t="shared" si="106"/>
        <v>Week_42-generic-refi</v>
      </c>
      <c r="E848" s="8" t="str">
        <f t="shared" si="107"/>
        <v>CoFi-tv.cofi</v>
      </c>
      <c r="H848" s="18">
        <f t="shared" si="108"/>
        <v>5.7091597585954825E-3</v>
      </c>
      <c r="I848" s="6">
        <f t="shared" si="108"/>
        <v>3.15</v>
      </c>
      <c r="J848" s="6">
        <f t="shared" si="112"/>
        <v>108.82230307802553</v>
      </c>
      <c r="K848" s="18">
        <f t="shared" si="112"/>
        <v>0.65</v>
      </c>
      <c r="L848" s="35">
        <f>Data!BL56</f>
        <v>1946.9834473517333</v>
      </c>
      <c r="Q848" s="21">
        <v>0</v>
      </c>
      <c r="R848" s="21">
        <v>0</v>
      </c>
      <c r="S848" s="21">
        <v>0</v>
      </c>
      <c r="T848" s="21">
        <v>0</v>
      </c>
      <c r="U848" s="21">
        <v>0</v>
      </c>
      <c r="V848" s="21">
        <v>0</v>
      </c>
      <c r="W848" s="21">
        <v>0</v>
      </c>
      <c r="X848" s="21">
        <v>0</v>
      </c>
      <c r="Y848" s="21">
        <v>0</v>
      </c>
      <c r="Z848" s="21">
        <v>215.52461922367507</v>
      </c>
      <c r="AA848" s="21">
        <v>357.73039654206264</v>
      </c>
      <c r="AB848" s="21">
        <v>461.91583003276992</v>
      </c>
      <c r="AC848" s="21">
        <v>548.57681725891428</v>
      </c>
      <c r="AD848" s="21">
        <v>621.55178457746604</v>
      </c>
      <c r="AE848" s="21">
        <v>681.52604388989084</v>
      </c>
      <c r="AF848" s="21">
        <v>729.47018438422219</v>
      </c>
      <c r="AG848" s="21">
        <v>770.15082653081163</v>
      </c>
      <c r="AH848" s="21">
        <v>804.6601066458519</v>
      </c>
      <c r="AI848" s="21">
        <v>2859.7965604020474</v>
      </c>
      <c r="AJ848" s="21">
        <v>4746.7252755961354</v>
      </c>
      <c r="AK848" s="21">
        <v>6129.1619801078568</v>
      </c>
      <c r="AL848" s="21">
        <v>7279.0667755928143</v>
      </c>
      <c r="AM848" s="21">
        <v>8247.3717482904358</v>
      </c>
      <c r="AN848" s="21">
        <v>9043.1703030547651</v>
      </c>
      <c r="AO848" s="21">
        <v>9679.3411895687823</v>
      </c>
      <c r="AP848" s="21">
        <v>10219.13270343303</v>
      </c>
      <c r="AQ848" s="21">
        <v>10677.036403392807</v>
      </c>
    </row>
    <row r="849" spans="1:43" x14ac:dyDescent="0.25">
      <c r="A849" s="17" t="s">
        <v>298</v>
      </c>
      <c r="B849" s="8" t="s">
        <v>53</v>
      </c>
      <c r="C849" s="8" t="s">
        <v>65</v>
      </c>
      <c r="D849" s="8" t="str">
        <f t="shared" si="106"/>
        <v>Week_43-generic-refi</v>
      </c>
      <c r="E849" s="8" t="str">
        <f t="shared" si="107"/>
        <v>CoFi-tv.cofi</v>
      </c>
      <c r="H849" s="18">
        <f t="shared" si="108"/>
        <v>5.7091597585954825E-3</v>
      </c>
      <c r="I849" s="6">
        <f t="shared" si="108"/>
        <v>3.15</v>
      </c>
      <c r="J849" s="6">
        <f t="shared" si="112"/>
        <v>108.82230307802553</v>
      </c>
      <c r="K849" s="18">
        <f t="shared" si="112"/>
        <v>0.65</v>
      </c>
      <c r="L849" s="35">
        <f>Data!BL57</f>
        <v>1944.8608207636205</v>
      </c>
      <c r="Q849" s="21">
        <v>0</v>
      </c>
      <c r="R849" s="21">
        <v>0</v>
      </c>
      <c r="S849" s="21">
        <v>0</v>
      </c>
      <c r="T849" s="21">
        <v>0</v>
      </c>
      <c r="U849" s="21">
        <v>0</v>
      </c>
      <c r="V849" s="21">
        <v>0</v>
      </c>
      <c r="W849" s="21">
        <v>0</v>
      </c>
      <c r="X849" s="21">
        <v>0</v>
      </c>
      <c r="Y849" s="21">
        <v>0</v>
      </c>
      <c r="Z849" s="21">
        <v>105.66335503935602</v>
      </c>
      <c r="AA849" s="21">
        <v>193.55359847010283</v>
      </c>
      <c r="AB849" s="21">
        <v>266.60680757239197</v>
      </c>
      <c r="AC849" s="21">
        <v>337.32507617126595</v>
      </c>
      <c r="AD849" s="21">
        <v>396.81145648271399</v>
      </c>
      <c r="AE849" s="21">
        <v>445.65193243016955</v>
      </c>
      <c r="AF849" s="21">
        <v>484.66219164145923</v>
      </c>
      <c r="AG849" s="21">
        <v>517.73737682048488</v>
      </c>
      <c r="AH849" s="21">
        <v>545.7760202949072</v>
      </c>
      <c r="AI849" s="21">
        <v>1552.7361638155769</v>
      </c>
      <c r="AJ849" s="21">
        <v>2844.2942387096064</v>
      </c>
      <c r="AK849" s="21">
        <v>3917.8202460340563</v>
      </c>
      <c r="AL849" s="21">
        <v>4957.0340118187578</v>
      </c>
      <c r="AM849" s="21">
        <v>5831.1937801667236</v>
      </c>
      <c r="AN849" s="21">
        <v>6548.910657823435</v>
      </c>
      <c r="AO849" s="21">
        <v>7122.1712760825085</v>
      </c>
      <c r="AP849" s="21">
        <v>7608.2152421598812</v>
      </c>
      <c r="AQ849" s="21">
        <v>8020.2466005324331</v>
      </c>
    </row>
    <row r="850" spans="1:43" x14ac:dyDescent="0.25">
      <c r="A850" s="17" t="s">
        <v>299</v>
      </c>
      <c r="B850" s="8" t="s">
        <v>53</v>
      </c>
      <c r="C850" s="8" t="s">
        <v>65</v>
      </c>
      <c r="D850" s="8" t="str">
        <f t="shared" si="106"/>
        <v>Week_44-generic-refi</v>
      </c>
      <c r="E850" s="8" t="str">
        <f t="shared" si="107"/>
        <v>CoFi-tv.cofi</v>
      </c>
      <c r="H850" s="18">
        <f t="shared" si="108"/>
        <v>5.7091597585954825E-3</v>
      </c>
      <c r="I850" s="6">
        <f t="shared" si="108"/>
        <v>3.15</v>
      </c>
      <c r="J850" s="6">
        <f t="shared" si="112"/>
        <v>108.82230307802553</v>
      </c>
      <c r="K850" s="18">
        <f t="shared" si="112"/>
        <v>0.65</v>
      </c>
      <c r="L850" s="35">
        <f>Data!BL58</f>
        <v>2085.2620813272074</v>
      </c>
      <c r="Q850" s="21">
        <v>0</v>
      </c>
      <c r="R850" s="21">
        <v>0</v>
      </c>
      <c r="S850" s="21">
        <v>0</v>
      </c>
      <c r="T850" s="21">
        <v>0</v>
      </c>
      <c r="U850" s="21">
        <v>0</v>
      </c>
      <c r="V850" s="21">
        <v>0</v>
      </c>
      <c r="W850" s="21">
        <v>0</v>
      </c>
      <c r="X850" s="21">
        <v>0</v>
      </c>
      <c r="Y850" s="21">
        <v>0</v>
      </c>
      <c r="Z850" s="21">
        <v>61.150557497659833</v>
      </c>
      <c r="AA850" s="21">
        <v>137.02459394186266</v>
      </c>
      <c r="AB850" s="21">
        <v>213.5908254339208</v>
      </c>
      <c r="AC850" s="21">
        <v>277.19715325586924</v>
      </c>
      <c r="AD850" s="21">
        <v>330.69827948877361</v>
      </c>
      <c r="AE850" s="21">
        <v>374.62227283631199</v>
      </c>
      <c r="AF850" s="21">
        <v>409.7040103433053</v>
      </c>
      <c r="AG850" s="21">
        <v>439.44712628383735</v>
      </c>
      <c r="AH850" s="21">
        <v>464.66018392734111</v>
      </c>
      <c r="AI850" s="21">
        <v>965.41056341785168</v>
      </c>
      <c r="AJ850" s="21">
        <v>2163.2671205749575</v>
      </c>
      <c r="AK850" s="21">
        <v>3372.0516633219027</v>
      </c>
      <c r="AL850" s="21">
        <v>4376.2325455955888</v>
      </c>
      <c r="AM850" s="21">
        <v>5220.8781961601717</v>
      </c>
      <c r="AN850" s="21">
        <v>5914.3254663151774</v>
      </c>
      <c r="AO850" s="21">
        <v>6468.1761809811842</v>
      </c>
      <c r="AP850" s="21">
        <v>6937.7437449244962</v>
      </c>
      <c r="AQ850" s="21">
        <v>7335.7932996817563</v>
      </c>
    </row>
    <row r="851" spans="1:43" x14ac:dyDescent="0.25">
      <c r="A851" s="17" t="s">
        <v>300</v>
      </c>
      <c r="B851" s="8" t="s">
        <v>53</v>
      </c>
      <c r="C851" s="8" t="s">
        <v>65</v>
      </c>
      <c r="D851" s="8" t="str">
        <f t="shared" si="106"/>
        <v>Week_45-generic-refi</v>
      </c>
      <c r="E851" s="8" t="str">
        <f t="shared" si="107"/>
        <v>CoFi-tv.cofi</v>
      </c>
      <c r="H851" s="18">
        <f t="shared" si="108"/>
        <v>5.7091597585954825E-3</v>
      </c>
      <c r="I851" s="6">
        <f t="shared" si="108"/>
        <v>3.15</v>
      </c>
      <c r="J851" s="6">
        <f t="shared" si="112"/>
        <v>108.82230307802553</v>
      </c>
      <c r="K851" s="18">
        <f t="shared" si="112"/>
        <v>0.65</v>
      </c>
      <c r="L851" s="35">
        <f>Data!BL59</f>
        <v>1650.6523731634045</v>
      </c>
      <c r="Q851" s="21">
        <v>0</v>
      </c>
      <c r="R851" s="21">
        <v>0</v>
      </c>
      <c r="S851" s="21">
        <v>0</v>
      </c>
      <c r="T851" s="21">
        <v>0</v>
      </c>
      <c r="U851" s="21">
        <v>0</v>
      </c>
      <c r="V851" s="21">
        <v>0</v>
      </c>
      <c r="W851" s="21">
        <v>0</v>
      </c>
      <c r="X851" s="21">
        <v>0</v>
      </c>
      <c r="Y851" s="21">
        <v>0</v>
      </c>
      <c r="Z851" s="21">
        <v>530.52183358449543</v>
      </c>
      <c r="AA851" s="21">
        <v>668.45203039793626</v>
      </c>
      <c r="AB851" s="21">
        <v>779.434665890014</v>
      </c>
      <c r="AC851" s="21">
        <v>871.79151619246795</v>
      </c>
      <c r="AD851" s="21">
        <v>949.59031766222483</v>
      </c>
      <c r="AE851" s="21">
        <v>1013.5516422770405</v>
      </c>
      <c r="AF851" s="21">
        <v>1064.6982876166201</v>
      </c>
      <c r="AG851" s="21">
        <v>1108.1080853250348</v>
      </c>
      <c r="AH851" s="21">
        <v>1144.941209933796</v>
      </c>
      <c r="AI851" s="21">
        <v>6533.1181144342463</v>
      </c>
      <c r="AJ851" s="21">
        <v>8231.6613416581858</v>
      </c>
      <c r="AK851" s="21">
        <v>9598.3584696953621</v>
      </c>
      <c r="AL851" s="21">
        <v>10735.688120439989</v>
      </c>
      <c r="AM851" s="21">
        <v>11693.742486891226</v>
      </c>
      <c r="AN851" s="21">
        <v>12481.395062169653</v>
      </c>
      <c r="AO851" s="21">
        <v>13111.241100555804</v>
      </c>
      <c r="AP851" s="21">
        <v>13645.811626780154</v>
      </c>
      <c r="AQ851" s="21">
        <v>14099.393625407523</v>
      </c>
    </row>
    <row r="852" spans="1:43" x14ac:dyDescent="0.25">
      <c r="A852" s="17" t="s">
        <v>301</v>
      </c>
      <c r="B852" s="8" t="s">
        <v>53</v>
      </c>
      <c r="C852" s="8" t="s">
        <v>65</v>
      </c>
      <c r="D852" s="8" t="str">
        <f t="shared" si="106"/>
        <v>Week_46-generic-refi</v>
      </c>
      <c r="E852" s="8" t="str">
        <f t="shared" si="107"/>
        <v>CoFi-tv.cofi</v>
      </c>
      <c r="H852" s="18">
        <f t="shared" si="108"/>
        <v>5.7091597585954825E-3</v>
      </c>
      <c r="I852" s="6">
        <f t="shared" si="108"/>
        <v>3.15</v>
      </c>
      <c r="J852" s="6">
        <f t="shared" si="112"/>
        <v>108.82230307802553</v>
      </c>
      <c r="K852" s="18">
        <f t="shared" si="112"/>
        <v>0.65</v>
      </c>
      <c r="L852" s="35">
        <f>Data!BL60</f>
        <v>1731.9975466831138</v>
      </c>
      <c r="Q852" s="21">
        <v>0</v>
      </c>
      <c r="R852" s="21">
        <v>0</v>
      </c>
      <c r="S852" s="21">
        <v>0</v>
      </c>
      <c r="T852" s="21">
        <v>0</v>
      </c>
      <c r="U852" s="21">
        <v>0</v>
      </c>
      <c r="V852" s="21">
        <v>0</v>
      </c>
      <c r="W852" s="21">
        <v>0</v>
      </c>
      <c r="X852" s="21">
        <v>0</v>
      </c>
      <c r="Y852" s="21">
        <v>0</v>
      </c>
      <c r="Z852" s="21">
        <v>304.5083475311605</v>
      </c>
      <c r="AA852" s="21">
        <v>421.54287662882882</v>
      </c>
      <c r="AB852" s="21">
        <v>515.6746650935828</v>
      </c>
      <c r="AC852" s="21">
        <v>593.97855784011085</v>
      </c>
      <c r="AD852" s="21">
        <v>659.91869257106362</v>
      </c>
      <c r="AE852" s="21">
        <v>714.11399823967872</v>
      </c>
      <c r="AF852" s="21">
        <v>757.43997479833604</v>
      </c>
      <c r="AG852" s="21">
        <v>794.20347852397799</v>
      </c>
      <c r="AH852" s="21">
        <v>825.39079974584672</v>
      </c>
      <c r="AI852" s="21">
        <v>4146.8086583348932</v>
      </c>
      <c r="AJ852" s="21">
        <v>5740.590249286829</v>
      </c>
      <c r="AK852" s="21">
        <v>7022.4812667087608</v>
      </c>
      <c r="AL852" s="21">
        <v>8088.8272734940147</v>
      </c>
      <c r="AM852" s="21">
        <v>8986.8030559349318</v>
      </c>
      <c r="AN852" s="21">
        <v>9724.8372169351369</v>
      </c>
      <c r="AO852" s="21">
        <v>10314.852355045168</v>
      </c>
      <c r="AP852" s="21">
        <v>10815.499436795919</v>
      </c>
      <c r="AQ852" s="21">
        <v>11240.209809177033</v>
      </c>
    </row>
    <row r="853" spans="1:43" x14ac:dyDescent="0.25">
      <c r="A853" s="17" t="s">
        <v>272</v>
      </c>
      <c r="B853" s="8" t="s">
        <v>53</v>
      </c>
      <c r="C853" s="8" t="s">
        <v>65</v>
      </c>
      <c r="D853" s="8" t="str">
        <f t="shared" si="106"/>
        <v>Week_47-generic-refi</v>
      </c>
      <c r="E853" s="8" t="str">
        <f t="shared" si="107"/>
        <v>CoFi-tv.cofi</v>
      </c>
      <c r="H853" s="18">
        <f t="shared" si="108"/>
        <v>5.7091597585954825E-3</v>
      </c>
      <c r="I853" s="6">
        <f t="shared" si="108"/>
        <v>3.15</v>
      </c>
      <c r="J853" s="6">
        <f t="shared" si="112"/>
        <v>108.82230307802553</v>
      </c>
      <c r="K853" s="18">
        <f t="shared" si="112"/>
        <v>0.65</v>
      </c>
      <c r="L853" s="35">
        <f>Data!BL61</f>
        <v>2385.2246421647269</v>
      </c>
      <c r="Q853" s="21">
        <v>0</v>
      </c>
      <c r="R853" s="21">
        <v>0</v>
      </c>
      <c r="S853" s="21">
        <v>0</v>
      </c>
      <c r="T853" s="21">
        <v>0</v>
      </c>
      <c r="U853" s="21">
        <v>0</v>
      </c>
      <c r="V853" s="21">
        <v>0</v>
      </c>
      <c r="W853" s="21">
        <v>0</v>
      </c>
      <c r="X853" s="21">
        <v>0</v>
      </c>
      <c r="Y853" s="21">
        <v>0</v>
      </c>
      <c r="Z853" s="21">
        <v>205.84355952789394</v>
      </c>
      <c r="AA853" s="21">
        <v>290.08954805001582</v>
      </c>
      <c r="AB853" s="21">
        <v>360.39369500722444</v>
      </c>
      <c r="AC853" s="21">
        <v>420.85639862066512</v>
      </c>
      <c r="AD853" s="21">
        <v>487.09601151019541</v>
      </c>
      <c r="AE853" s="21">
        <v>554.96355716182393</v>
      </c>
      <c r="AF853" s="21">
        <v>609.13311730992064</v>
      </c>
      <c r="AG853" s="21">
        <v>655.03276544465325</v>
      </c>
      <c r="AH853" s="21">
        <v>693.92142119719324</v>
      </c>
      <c r="AI853" s="21">
        <v>2812.9551107717693</v>
      </c>
      <c r="AJ853" s="21">
        <v>3964.2186456564218</v>
      </c>
      <c r="AK853" s="21">
        <v>4924.9599481547912</v>
      </c>
      <c r="AL853" s="21">
        <v>5751.2130091229646</v>
      </c>
      <c r="AM853" s="21">
        <v>6656.4104223453987</v>
      </c>
      <c r="AN853" s="21">
        <v>7583.8543503173833</v>
      </c>
      <c r="AO853" s="21">
        <v>8324.1084608483397</v>
      </c>
      <c r="AP853" s="21">
        <v>8951.3500908480673</v>
      </c>
      <c r="AQ853" s="21">
        <v>9482.7830062185749</v>
      </c>
    </row>
    <row r="854" spans="1:43" x14ac:dyDescent="0.25">
      <c r="A854" s="17" t="s">
        <v>273</v>
      </c>
      <c r="B854" s="8" t="s">
        <v>53</v>
      </c>
      <c r="C854" s="8" t="s">
        <v>65</v>
      </c>
      <c r="D854" s="8" t="str">
        <f t="shared" si="106"/>
        <v>Week_48-generic-refi</v>
      </c>
      <c r="E854" s="8" t="str">
        <f t="shared" si="107"/>
        <v>CoFi-tv.cofi</v>
      </c>
      <c r="H854" s="18">
        <f t="shared" si="108"/>
        <v>5.7091597585954825E-3</v>
      </c>
      <c r="I854" s="6">
        <f t="shared" si="108"/>
        <v>3.15</v>
      </c>
      <c r="J854" s="6">
        <f t="shared" si="112"/>
        <v>108.82230307802553</v>
      </c>
      <c r="K854" s="18">
        <f t="shared" si="112"/>
        <v>0.65</v>
      </c>
      <c r="L854" s="35">
        <f>Data!BL62</f>
        <v>2385.2246421647269</v>
      </c>
      <c r="Q854" s="21">
        <v>0</v>
      </c>
      <c r="R854" s="21">
        <v>0</v>
      </c>
      <c r="S854" s="21">
        <v>0</v>
      </c>
      <c r="T854" s="21">
        <v>0</v>
      </c>
      <c r="U854" s="21">
        <v>0</v>
      </c>
      <c r="V854" s="21">
        <v>0</v>
      </c>
      <c r="W854" s="21">
        <v>0</v>
      </c>
      <c r="X854" s="21">
        <v>0</v>
      </c>
      <c r="Y854" s="21">
        <v>0</v>
      </c>
      <c r="Z854" s="21">
        <v>84.120405365359076</v>
      </c>
      <c r="AA854" s="21">
        <v>119.97517975123898</v>
      </c>
      <c r="AB854" s="21">
        <v>150.62154122793905</v>
      </c>
      <c r="AC854" s="21">
        <v>205.12083980549338</v>
      </c>
      <c r="AD854" s="21">
        <v>259.05087462341578</v>
      </c>
      <c r="AE854" s="21">
        <v>303.30500562358208</v>
      </c>
      <c r="AF854" s="21">
        <v>338.63527522724917</v>
      </c>
      <c r="AG854" s="21">
        <v>368.57767929625629</v>
      </c>
      <c r="AH854" s="21">
        <v>393.95107533483707</v>
      </c>
      <c r="AI854" s="21">
        <v>1366.7904888824644</v>
      </c>
      <c r="AJ854" s="21">
        <v>1949.3597763080338</v>
      </c>
      <c r="AK854" s="21">
        <v>2447.3026381294867</v>
      </c>
      <c r="AL854" s="21">
        <v>3332.8086294884115</v>
      </c>
      <c r="AM854" s="21">
        <v>4209.0652087819635</v>
      </c>
      <c r="AN854" s="21">
        <v>4928.1074564040155</v>
      </c>
      <c r="AO854" s="21">
        <v>5502.1545767693069</v>
      </c>
      <c r="AP854" s="21">
        <v>5988.6595207011105</v>
      </c>
      <c r="AQ854" s="21">
        <v>6400.927105784117</v>
      </c>
    </row>
    <row r="855" spans="1:43" x14ac:dyDescent="0.25">
      <c r="A855" s="17" t="s">
        <v>274</v>
      </c>
      <c r="B855" s="8" t="s">
        <v>53</v>
      </c>
      <c r="C855" s="8" t="s">
        <v>65</v>
      </c>
      <c r="D855" s="8" t="str">
        <f t="shared" si="106"/>
        <v>Week_49-generic-refi</v>
      </c>
      <c r="E855" s="8" t="str">
        <f t="shared" si="107"/>
        <v>CoFi-tv.cofi</v>
      </c>
      <c r="H855" s="18">
        <f t="shared" si="108"/>
        <v>5.7091597585954825E-3</v>
      </c>
      <c r="I855" s="6">
        <f t="shared" si="108"/>
        <v>3.15</v>
      </c>
      <c r="J855" s="6">
        <f t="shared" si="112"/>
        <v>108.82230307802553</v>
      </c>
      <c r="K855" s="18">
        <f t="shared" si="112"/>
        <v>0.65</v>
      </c>
      <c r="L855" s="35">
        <f>Data!BL63</f>
        <v>2385.2246421647269</v>
      </c>
      <c r="Q855" s="21">
        <v>0</v>
      </c>
      <c r="R855" s="21">
        <v>0</v>
      </c>
      <c r="S855" s="21">
        <v>0</v>
      </c>
      <c r="T855" s="21">
        <v>0</v>
      </c>
      <c r="U855" s="21">
        <v>0</v>
      </c>
      <c r="V855" s="21">
        <v>0</v>
      </c>
      <c r="W855" s="21">
        <v>0</v>
      </c>
      <c r="X855" s="21">
        <v>0</v>
      </c>
      <c r="Y855" s="21">
        <v>0</v>
      </c>
      <c r="Z855" s="21">
        <v>72.638164978625539</v>
      </c>
      <c r="AA855" s="21">
        <v>104.4234500702116</v>
      </c>
      <c r="AB855" s="21">
        <v>193.57538570337405</v>
      </c>
      <c r="AC855" s="21">
        <v>275.38003127293155</v>
      </c>
      <c r="AD855" s="21">
        <v>344.23521544879117</v>
      </c>
      <c r="AE855" s="21">
        <v>400.79888539089058</v>
      </c>
      <c r="AF855" s="21">
        <v>445.9998792874398</v>
      </c>
      <c r="AG855" s="21">
        <v>484.34003271393794</v>
      </c>
      <c r="AH855" s="21">
        <v>516.85434274377587</v>
      </c>
      <c r="AI855" s="21">
        <v>1052.522084364183</v>
      </c>
      <c r="AJ855" s="21">
        <v>1513.0887097263505</v>
      </c>
      <c r="AK855" s="21">
        <v>2804.8942109436416</v>
      </c>
      <c r="AL855" s="21">
        <v>3990.237977417918</v>
      </c>
      <c r="AM855" s="21">
        <v>4987.9449265042686</v>
      </c>
      <c r="AN855" s="21">
        <v>5807.54866792952</v>
      </c>
      <c r="AO855" s="21">
        <v>6462.5080040488747</v>
      </c>
      <c r="AP855" s="21">
        <v>7018.0542270457645</v>
      </c>
      <c r="AQ855" s="21">
        <v>7489.1843743221789</v>
      </c>
    </row>
    <row r="856" spans="1:43" x14ac:dyDescent="0.25">
      <c r="A856" s="17" t="s">
        <v>275</v>
      </c>
      <c r="B856" s="8" t="s">
        <v>53</v>
      </c>
      <c r="C856" s="8" t="s">
        <v>65</v>
      </c>
      <c r="D856" s="8" t="str">
        <f t="shared" si="106"/>
        <v>Week_50-generic-refi</v>
      </c>
      <c r="E856" s="8" t="str">
        <f t="shared" si="107"/>
        <v>CoFi-tv.cofi</v>
      </c>
      <c r="H856" s="18">
        <f t="shared" si="108"/>
        <v>5.7091597585954825E-3</v>
      </c>
      <c r="I856" s="6">
        <f t="shared" si="108"/>
        <v>3.15</v>
      </c>
      <c r="J856" s="6">
        <f t="shared" si="112"/>
        <v>108.82230307802553</v>
      </c>
      <c r="K856" s="18">
        <f t="shared" si="112"/>
        <v>0.65</v>
      </c>
      <c r="L856" s="35">
        <f>Data!BL64</f>
        <v>2011.4207803329416</v>
      </c>
      <c r="Q856" s="21">
        <v>0</v>
      </c>
      <c r="R856" s="21">
        <v>0</v>
      </c>
      <c r="S856" s="21">
        <v>0</v>
      </c>
      <c r="T856" s="21">
        <v>0</v>
      </c>
      <c r="U856" s="21">
        <v>0</v>
      </c>
      <c r="V856" s="21">
        <v>0</v>
      </c>
      <c r="W856" s="21">
        <v>0</v>
      </c>
      <c r="X856" s="21">
        <v>0</v>
      </c>
      <c r="Y856" s="21">
        <v>0</v>
      </c>
      <c r="Z856" s="21">
        <v>323.03138403479869</v>
      </c>
      <c r="AA856" s="21">
        <v>453.69120222328905</v>
      </c>
      <c r="AB856" s="21">
        <v>558.87208623154197</v>
      </c>
      <c r="AC856" s="21">
        <v>646.43472376353839</v>
      </c>
      <c r="AD856" s="21">
        <v>720.22414768737519</v>
      </c>
      <c r="AE856" s="21">
        <v>780.90958981071992</v>
      </c>
      <c r="AF856" s="21">
        <v>829.45129300299288</v>
      </c>
      <c r="AG856" s="21">
        <v>870.6607537155835</v>
      </c>
      <c r="AH856" s="21">
        <v>905.63513914284977</v>
      </c>
      <c r="AI856" s="21">
        <v>4185.8958868727859</v>
      </c>
      <c r="AJ856" s="21">
        <v>5879.0081433457663</v>
      </c>
      <c r="AK856" s="21">
        <v>7241.9600158497724</v>
      </c>
      <c r="AL856" s="21">
        <v>8376.6116392023578</v>
      </c>
      <c r="AM856" s="21">
        <v>9332.7876065016426</v>
      </c>
      <c r="AN856" s="21">
        <v>10119.15993789654</v>
      </c>
      <c r="AO856" s="21">
        <v>10748.171624613786</v>
      </c>
      <c r="AP856" s="21">
        <v>11282.17086005184</v>
      </c>
      <c r="AQ856" s="21">
        <v>11735.374924243097</v>
      </c>
    </row>
    <row r="857" spans="1:43" x14ac:dyDescent="0.25">
      <c r="A857" s="17" t="s">
        <v>276</v>
      </c>
      <c r="B857" s="8" t="s">
        <v>53</v>
      </c>
      <c r="C857" s="8" t="s">
        <v>65</v>
      </c>
      <c r="D857" s="8" t="str">
        <f t="shared" si="106"/>
        <v>Week_51-generic-refi</v>
      </c>
      <c r="E857" s="8" t="str">
        <f t="shared" si="107"/>
        <v>CoFi-tv.cofi</v>
      </c>
      <c r="H857" s="18">
        <f t="shared" si="108"/>
        <v>5.7091597585954825E-3</v>
      </c>
      <c r="I857" s="6">
        <f t="shared" si="108"/>
        <v>3.15</v>
      </c>
      <c r="J857" s="6">
        <f t="shared" si="112"/>
        <v>108.82230307802553</v>
      </c>
      <c r="K857" s="18">
        <f t="shared" si="112"/>
        <v>0.65</v>
      </c>
      <c r="L857" s="35">
        <f>Data!BL65</f>
        <v>2011.4207803329416</v>
      </c>
      <c r="Q857" s="21">
        <v>0</v>
      </c>
      <c r="R857" s="21">
        <v>0</v>
      </c>
      <c r="S857" s="21">
        <v>0</v>
      </c>
      <c r="T857" s="21">
        <v>0</v>
      </c>
      <c r="U857" s="21">
        <v>0</v>
      </c>
      <c r="V857" s="21">
        <v>0</v>
      </c>
      <c r="W857" s="21">
        <v>0</v>
      </c>
      <c r="X857" s="21">
        <v>0</v>
      </c>
      <c r="Y857" s="21">
        <v>0</v>
      </c>
      <c r="Z857" s="21">
        <v>205.8671380002238</v>
      </c>
      <c r="AA857" s="21">
        <v>294.32093010481617</v>
      </c>
      <c r="AB857" s="21">
        <v>385.9087937418692</v>
      </c>
      <c r="AC857" s="21">
        <v>479.49006292721953</v>
      </c>
      <c r="AD857" s="21">
        <v>562.92475836388053</v>
      </c>
      <c r="AE857" s="21">
        <v>631.29619862498112</v>
      </c>
      <c r="AF857" s="21">
        <v>685.81475674261844</v>
      </c>
      <c r="AG857" s="21">
        <v>731.97080283926005</v>
      </c>
      <c r="AH857" s="21">
        <v>771.04668964228813</v>
      </c>
      <c r="AI857" s="21">
        <v>2767.731263025687</v>
      </c>
      <c r="AJ857" s="21">
        <v>3956.9270138345842</v>
      </c>
      <c r="AK857" s="21">
        <v>5188.258036184201</v>
      </c>
      <c r="AL857" s="21">
        <v>6446.3889203743474</v>
      </c>
      <c r="AM857" s="21">
        <v>7568.1066322163524</v>
      </c>
      <c r="AN857" s="21">
        <v>8487.3100298394129</v>
      </c>
      <c r="AO857" s="21">
        <v>9220.2716825977259</v>
      </c>
      <c r="AP857" s="21">
        <v>9840.8055521616516</v>
      </c>
      <c r="AQ857" s="21">
        <v>10366.151921600547</v>
      </c>
    </row>
    <row r="858" spans="1:43" x14ac:dyDescent="0.25">
      <c r="A858" s="17" t="s">
        <v>277</v>
      </c>
      <c r="B858" s="8" t="s">
        <v>53</v>
      </c>
      <c r="C858" s="8" t="s">
        <v>65</v>
      </c>
      <c r="D858" s="8" t="str">
        <f t="shared" si="106"/>
        <v>Week_52-generic-refi</v>
      </c>
      <c r="E858" s="8" t="str">
        <f t="shared" si="107"/>
        <v>CoFi-tv.cofi</v>
      </c>
      <c r="H858" s="18">
        <f t="shared" si="108"/>
        <v>5.7091597585954825E-3</v>
      </c>
      <c r="I858" s="6">
        <f t="shared" si="108"/>
        <v>3.15</v>
      </c>
      <c r="J858" s="6">
        <f t="shared" si="112"/>
        <v>108.82230307802553</v>
      </c>
      <c r="K858" s="18">
        <f t="shared" si="112"/>
        <v>0.65</v>
      </c>
      <c r="L858" s="35">
        <f>Data!BL66</f>
        <v>2011.4207803329416</v>
      </c>
      <c r="Q858" s="21">
        <v>0</v>
      </c>
      <c r="R858" s="21">
        <v>0</v>
      </c>
      <c r="S858" s="21">
        <v>0</v>
      </c>
      <c r="T858" s="21">
        <v>0</v>
      </c>
      <c r="U858" s="21">
        <v>0</v>
      </c>
      <c r="V858" s="21">
        <v>0</v>
      </c>
      <c r="W858" s="21">
        <v>0</v>
      </c>
      <c r="X858" s="21">
        <v>0</v>
      </c>
      <c r="Y858" s="21">
        <v>0</v>
      </c>
      <c r="Z858" s="21">
        <v>93.693607766627039</v>
      </c>
      <c r="AA858" s="21">
        <v>135.55311546166351</v>
      </c>
      <c r="AB858" s="21">
        <v>180.05950468425613</v>
      </c>
      <c r="AC858" s="21">
        <v>265.23793511988293</v>
      </c>
      <c r="AD858" s="21">
        <v>325.99133154259556</v>
      </c>
      <c r="AE858" s="21">
        <v>375.86762929732998</v>
      </c>
      <c r="AF858" s="21">
        <v>415.70233280800926</v>
      </c>
      <c r="AG858" s="21">
        <v>449.47420098300677</v>
      </c>
      <c r="AH858" s="21">
        <v>478.10177057996174</v>
      </c>
      <c r="AI858" s="21">
        <v>1286.6997257429998</v>
      </c>
      <c r="AJ858" s="21">
        <v>1861.5587620723188</v>
      </c>
      <c r="AK858" s="21">
        <v>2472.7675752622295</v>
      </c>
      <c r="AL858" s="21">
        <v>3642.527879014548</v>
      </c>
      <c r="AM858" s="21">
        <v>4476.8577802578657</v>
      </c>
      <c r="AN858" s="21">
        <v>5161.8118574019836</v>
      </c>
      <c r="AO858" s="21">
        <v>5708.8641409463635</v>
      </c>
      <c r="AP858" s="21">
        <v>6172.6551567308588</v>
      </c>
      <c r="AQ858" s="21">
        <v>6565.7992230885102</v>
      </c>
    </row>
    <row r="860" spans="1:43" x14ac:dyDescent="0.25">
      <c r="A860" s="16" t="s">
        <v>328</v>
      </c>
      <c r="B860" s="8" t="s">
        <v>53</v>
      </c>
      <c r="C860" s="8" t="s">
        <v>66</v>
      </c>
      <c r="E860" s="8" t="str">
        <f>IF(RIGHT(A860,3)="old","Initial",B860&amp;"-"&amp;C860)</f>
        <v>Initial</v>
      </c>
      <c r="F860" s="21">
        <f>F662</f>
        <v>101164.9671476817</v>
      </c>
      <c r="G860" s="19">
        <f>G662</f>
        <v>10.968122894697334</v>
      </c>
      <c r="H860" s="25">
        <f>VLOOKUP(C860,parms,3,FALSE)</f>
        <v>1.1961699224569151E-2</v>
      </c>
      <c r="I860" s="42">
        <f>VLOOKUP(C860,parms,8,FALSE)</f>
        <v>3.05</v>
      </c>
      <c r="J860" s="27">
        <f>VLOOKUP(C860,parms,4,FALSE)</f>
        <v>3019370.7671127152</v>
      </c>
      <c r="K860" s="25">
        <f>VLOOKUP(C860,parms,6,FALSE)</f>
        <v>0.15</v>
      </c>
      <c r="L860" s="35">
        <f>Data!BN2</f>
        <v>2.8519919861854207E-2</v>
      </c>
      <c r="M860" s="39">
        <f>VLOOKUP(C860,Data!$CB$2:$EB$22,1+VALUE(MID(A860,6,2)),FALSE)</f>
        <v>0</v>
      </c>
      <c r="Q860" s="21">
        <v>0</v>
      </c>
      <c r="R860" s="21">
        <v>0</v>
      </c>
      <c r="S860" s="21">
        <v>0</v>
      </c>
      <c r="T860" s="21">
        <v>0</v>
      </c>
      <c r="U860" s="21">
        <v>0</v>
      </c>
      <c r="V860" s="21">
        <v>0</v>
      </c>
      <c r="W860" s="21">
        <v>0</v>
      </c>
      <c r="X860" s="21">
        <v>0</v>
      </c>
      <c r="Y860" s="21">
        <v>0</v>
      </c>
      <c r="Z860" s="21">
        <v>0</v>
      </c>
      <c r="AA860" s="21">
        <v>0</v>
      </c>
      <c r="AB860" s="21">
        <v>0</v>
      </c>
      <c r="AC860" s="21">
        <v>0</v>
      </c>
      <c r="AD860" s="21">
        <v>0</v>
      </c>
      <c r="AE860" s="21">
        <v>0</v>
      </c>
      <c r="AF860" s="21">
        <v>0</v>
      </c>
      <c r="AG860" s="21">
        <v>0</v>
      </c>
      <c r="AH860" s="21">
        <v>0</v>
      </c>
      <c r="AI860" s="21">
        <v>0</v>
      </c>
      <c r="AJ860" s="21">
        <v>0</v>
      </c>
      <c r="AK860" s="21">
        <v>0</v>
      </c>
      <c r="AL860" s="21">
        <v>0</v>
      </c>
      <c r="AM860" s="21">
        <v>0</v>
      </c>
      <c r="AN860" s="21">
        <v>0</v>
      </c>
      <c r="AO860" s="21">
        <v>0</v>
      </c>
      <c r="AP860" s="21">
        <v>0</v>
      </c>
      <c r="AQ860" s="21">
        <v>0</v>
      </c>
    </row>
    <row r="861" spans="1:43" x14ac:dyDescent="0.25">
      <c r="A861" s="16" t="s">
        <v>316</v>
      </c>
      <c r="B861" s="8" t="s">
        <v>53</v>
      </c>
      <c r="C861" s="8" t="s">
        <v>66</v>
      </c>
      <c r="E861" s="8" t="str">
        <f t="shared" ref="E861:E924" si="113">IF(RIGHT(A861,3)="old","Initial",B861&amp;"-"&amp;C861)</f>
        <v>Initial</v>
      </c>
      <c r="F861" s="21">
        <f>F663</f>
        <v>147273.34304075674</v>
      </c>
      <c r="G861" s="19">
        <f>G663</f>
        <v>9.5908908109141535</v>
      </c>
      <c r="H861" s="18">
        <f t="shared" ref="H861:I924" si="114">H860</f>
        <v>1.1961699224569151E-2</v>
      </c>
      <c r="I861" s="6">
        <f>I860</f>
        <v>3.05</v>
      </c>
      <c r="J861" s="6">
        <f t="shared" ref="J861:K876" si="115">J860</f>
        <v>3019370.7671127152</v>
      </c>
      <c r="K861" s="18">
        <f t="shared" si="115"/>
        <v>0.15</v>
      </c>
      <c r="L861" s="35">
        <f>Data!BN3</f>
        <v>3.3752932680543052E-2</v>
      </c>
      <c r="M861" s="39">
        <f>VLOOKUP(C861,Data!$CB$2:$EB$22,1+VALUE(MID(A861,6,2)),FALSE)</f>
        <v>0</v>
      </c>
      <c r="Q861" s="21">
        <v>0</v>
      </c>
      <c r="R861" s="21">
        <v>0</v>
      </c>
      <c r="S861" s="21">
        <v>0</v>
      </c>
      <c r="T861" s="21">
        <v>0</v>
      </c>
      <c r="U861" s="21">
        <v>0</v>
      </c>
      <c r="V861" s="21">
        <v>0</v>
      </c>
      <c r="W861" s="21">
        <v>0</v>
      </c>
      <c r="X861" s="21">
        <v>0</v>
      </c>
      <c r="Y861" s="21">
        <v>0</v>
      </c>
      <c r="Z861" s="21">
        <v>0</v>
      </c>
      <c r="AA861" s="21">
        <v>0</v>
      </c>
      <c r="AB861" s="21">
        <v>0</v>
      </c>
      <c r="AC861" s="21">
        <v>0</v>
      </c>
      <c r="AD861" s="21">
        <v>0</v>
      </c>
      <c r="AE861" s="21">
        <v>0</v>
      </c>
      <c r="AF861" s="21">
        <v>0</v>
      </c>
      <c r="AG861" s="21">
        <v>0</v>
      </c>
      <c r="AH861" s="21">
        <v>0</v>
      </c>
      <c r="AI861" s="21">
        <v>0</v>
      </c>
      <c r="AJ861" s="21">
        <v>0</v>
      </c>
      <c r="AK861" s="21">
        <v>0</v>
      </c>
      <c r="AL861" s="21">
        <v>0</v>
      </c>
      <c r="AM861" s="21">
        <v>0</v>
      </c>
      <c r="AN861" s="21">
        <v>0</v>
      </c>
      <c r="AO861" s="21">
        <v>0</v>
      </c>
      <c r="AP861" s="21">
        <v>0</v>
      </c>
      <c r="AQ861" s="21">
        <v>0</v>
      </c>
    </row>
    <row r="862" spans="1:43" x14ac:dyDescent="0.25">
      <c r="A862" s="16" t="s">
        <v>317</v>
      </c>
      <c r="B862" s="8" t="s">
        <v>53</v>
      </c>
      <c r="C862" s="8" t="s">
        <v>66</v>
      </c>
      <c r="E862" s="8" t="str">
        <f t="shared" si="113"/>
        <v>Initial</v>
      </c>
      <c r="F862" s="21">
        <f t="shared" ref="F862:G877" si="116">F664</f>
        <v>140029.762850681</v>
      </c>
      <c r="G862" s="19">
        <f t="shared" si="116"/>
        <v>9.8635703103955539</v>
      </c>
      <c r="H862" s="18">
        <f t="shared" si="114"/>
        <v>1.1961699224569151E-2</v>
      </c>
      <c r="I862" s="6">
        <f t="shared" si="114"/>
        <v>3.05</v>
      </c>
      <c r="J862" s="6">
        <f t="shared" si="115"/>
        <v>3019370.7671127152</v>
      </c>
      <c r="K862" s="18">
        <f t="shared" si="115"/>
        <v>0.15</v>
      </c>
      <c r="L862" s="35">
        <f>Data!BN4</f>
        <v>3.3752932680543052E-2</v>
      </c>
      <c r="M862" s="39">
        <f>VLOOKUP(C862,Data!$CB$2:$EB$22,1+VALUE(MID(A862,6,2)),FALSE)</f>
        <v>0</v>
      </c>
      <c r="Q862" s="21">
        <v>0</v>
      </c>
      <c r="R862" s="21">
        <v>0</v>
      </c>
      <c r="S862" s="21">
        <v>0</v>
      </c>
      <c r="T862" s="21">
        <v>0</v>
      </c>
      <c r="U862" s="21">
        <v>0</v>
      </c>
      <c r="V862" s="21">
        <v>0</v>
      </c>
      <c r="W862" s="21">
        <v>0</v>
      </c>
      <c r="X862" s="21">
        <v>0</v>
      </c>
      <c r="Y862" s="21">
        <v>0</v>
      </c>
      <c r="Z862" s="21">
        <v>0</v>
      </c>
      <c r="AA862" s="21">
        <v>0</v>
      </c>
      <c r="AB862" s="21">
        <v>0</v>
      </c>
      <c r="AC862" s="21">
        <v>0</v>
      </c>
      <c r="AD862" s="21">
        <v>0</v>
      </c>
      <c r="AE862" s="21">
        <v>0</v>
      </c>
      <c r="AF862" s="21">
        <v>0</v>
      </c>
      <c r="AG862" s="21">
        <v>0</v>
      </c>
      <c r="AH862" s="21">
        <v>0</v>
      </c>
      <c r="AI862" s="21">
        <v>0</v>
      </c>
      <c r="AJ862" s="21">
        <v>0</v>
      </c>
      <c r="AK862" s="21">
        <v>0</v>
      </c>
      <c r="AL862" s="21">
        <v>0</v>
      </c>
      <c r="AM862" s="21">
        <v>0</v>
      </c>
      <c r="AN862" s="21">
        <v>0</v>
      </c>
      <c r="AO862" s="21">
        <v>0</v>
      </c>
      <c r="AP862" s="21">
        <v>0</v>
      </c>
      <c r="AQ862" s="21">
        <v>0</v>
      </c>
    </row>
    <row r="863" spans="1:43" x14ac:dyDescent="0.25">
      <c r="A863" s="16" t="s">
        <v>318</v>
      </c>
      <c r="B863" s="8" t="s">
        <v>53</v>
      </c>
      <c r="C863" s="8" t="s">
        <v>66</v>
      </c>
      <c r="E863" s="8" t="str">
        <f t="shared" si="113"/>
        <v>Initial</v>
      </c>
      <c r="F863" s="21">
        <f t="shared" si="116"/>
        <v>104340.25747720734</v>
      </c>
      <c r="G863" s="19">
        <f t="shared" si="116"/>
        <v>10.973424562583329</v>
      </c>
      <c r="H863" s="18">
        <f t="shared" si="114"/>
        <v>1.1961699224569151E-2</v>
      </c>
      <c r="I863" s="6">
        <f t="shared" si="114"/>
        <v>3.05</v>
      </c>
      <c r="J863" s="6">
        <f t="shared" si="115"/>
        <v>3019370.7671127152</v>
      </c>
      <c r="K863" s="18">
        <f t="shared" si="115"/>
        <v>0.15</v>
      </c>
      <c r="L863" s="35">
        <f>Data!BN5</f>
        <v>3.3752932680543052E-2</v>
      </c>
      <c r="M863" s="39">
        <f>VLOOKUP(C863,Data!$CB$2:$EB$22,1+VALUE(MID(A863,6,2)),FALSE)</f>
        <v>0</v>
      </c>
      <c r="Q863" s="21">
        <v>0</v>
      </c>
      <c r="R863" s="21">
        <v>0</v>
      </c>
      <c r="S863" s="21">
        <v>0</v>
      </c>
      <c r="T863" s="21">
        <v>0</v>
      </c>
      <c r="U863" s="21">
        <v>0</v>
      </c>
      <c r="V863" s="21">
        <v>0</v>
      </c>
      <c r="W863" s="21">
        <v>0</v>
      </c>
      <c r="X863" s="21">
        <v>0</v>
      </c>
      <c r="Y863" s="21">
        <v>0</v>
      </c>
      <c r="Z863" s="21">
        <v>0</v>
      </c>
      <c r="AA863" s="21">
        <v>0</v>
      </c>
      <c r="AB863" s="21">
        <v>0</v>
      </c>
      <c r="AC863" s="21">
        <v>0</v>
      </c>
      <c r="AD863" s="21">
        <v>0</v>
      </c>
      <c r="AE863" s="21">
        <v>0</v>
      </c>
      <c r="AF863" s="21">
        <v>0</v>
      </c>
      <c r="AG863" s="21">
        <v>0</v>
      </c>
      <c r="AH863" s="21">
        <v>0</v>
      </c>
      <c r="AI863" s="21">
        <v>0</v>
      </c>
      <c r="AJ863" s="21">
        <v>0</v>
      </c>
      <c r="AK863" s="21">
        <v>0</v>
      </c>
      <c r="AL863" s="21">
        <v>0</v>
      </c>
      <c r="AM863" s="21">
        <v>0</v>
      </c>
      <c r="AN863" s="21">
        <v>0</v>
      </c>
      <c r="AO863" s="21">
        <v>0</v>
      </c>
      <c r="AP863" s="21">
        <v>0</v>
      </c>
      <c r="AQ863" s="21">
        <v>0</v>
      </c>
    </row>
    <row r="864" spans="1:43" x14ac:dyDescent="0.25">
      <c r="A864" s="16" t="s">
        <v>319</v>
      </c>
      <c r="B864" s="8" t="s">
        <v>53</v>
      </c>
      <c r="C864" s="8" t="s">
        <v>66</v>
      </c>
      <c r="E864" s="8" t="str">
        <f t="shared" si="113"/>
        <v>Initial</v>
      </c>
      <c r="F864" s="21">
        <f t="shared" si="116"/>
        <v>104172.52557476799</v>
      </c>
      <c r="G864" s="19">
        <f t="shared" si="116"/>
        <v>11.193720016366246</v>
      </c>
      <c r="H864" s="18">
        <f t="shared" si="114"/>
        <v>1.1961699224569151E-2</v>
      </c>
      <c r="I864" s="6">
        <f t="shared" si="114"/>
        <v>3.05</v>
      </c>
      <c r="J864" s="6">
        <f t="shared" si="115"/>
        <v>3019370.7671127152</v>
      </c>
      <c r="K864" s="18">
        <f t="shared" si="115"/>
        <v>0.15</v>
      </c>
      <c r="L864" s="35">
        <f>Data!BN6</f>
        <v>3.3752932680543052E-2</v>
      </c>
      <c r="M864" s="39">
        <f>VLOOKUP(C864,Data!$CB$2:$EB$22,1+VALUE(MID(A864,6,2)),FALSE)</f>
        <v>0</v>
      </c>
      <c r="Q864" s="21">
        <v>0</v>
      </c>
      <c r="R864" s="21">
        <v>0</v>
      </c>
      <c r="S864" s="21">
        <v>0</v>
      </c>
      <c r="T864" s="21">
        <v>0</v>
      </c>
      <c r="U864" s="21">
        <v>0</v>
      </c>
      <c r="V864" s="21">
        <v>0</v>
      </c>
      <c r="W864" s="21">
        <v>0</v>
      </c>
      <c r="X864" s="21">
        <v>0</v>
      </c>
      <c r="Y864" s="21">
        <v>0</v>
      </c>
      <c r="Z864" s="21">
        <v>0</v>
      </c>
      <c r="AA864" s="21">
        <v>0</v>
      </c>
      <c r="AB864" s="21">
        <v>0</v>
      </c>
      <c r="AC864" s="21">
        <v>0</v>
      </c>
      <c r="AD864" s="21">
        <v>0</v>
      </c>
      <c r="AE864" s="21">
        <v>0</v>
      </c>
      <c r="AF864" s="21">
        <v>0</v>
      </c>
      <c r="AG864" s="21">
        <v>0</v>
      </c>
      <c r="AH864" s="21">
        <v>0</v>
      </c>
      <c r="AI864" s="21">
        <v>0</v>
      </c>
      <c r="AJ864" s="21">
        <v>0</v>
      </c>
      <c r="AK864" s="21">
        <v>0</v>
      </c>
      <c r="AL864" s="21">
        <v>0</v>
      </c>
      <c r="AM864" s="21">
        <v>0</v>
      </c>
      <c r="AN864" s="21">
        <v>0</v>
      </c>
      <c r="AO864" s="21">
        <v>0</v>
      </c>
      <c r="AP864" s="21">
        <v>0</v>
      </c>
      <c r="AQ864" s="21">
        <v>0</v>
      </c>
    </row>
    <row r="865" spans="1:43" x14ac:dyDescent="0.25">
      <c r="A865" s="16" t="s">
        <v>320</v>
      </c>
      <c r="B865" s="8" t="s">
        <v>53</v>
      </c>
      <c r="C865" s="8" t="s">
        <v>66</v>
      </c>
      <c r="E865" s="8" t="str">
        <f t="shared" si="113"/>
        <v>Initial</v>
      </c>
      <c r="F865" s="21">
        <f t="shared" si="116"/>
        <v>167069.04494132148</v>
      </c>
      <c r="G865" s="19">
        <f t="shared" si="116"/>
        <v>9.4347717151777815</v>
      </c>
      <c r="H865" s="18">
        <f t="shared" si="114"/>
        <v>1.1961699224569151E-2</v>
      </c>
      <c r="I865" s="6">
        <f t="shared" si="114"/>
        <v>3.05</v>
      </c>
      <c r="J865" s="6">
        <f t="shared" si="115"/>
        <v>3019370.7671127152</v>
      </c>
      <c r="K865" s="18">
        <f t="shared" si="115"/>
        <v>0.15</v>
      </c>
      <c r="L865" s="35">
        <f>Data!BN7</f>
        <v>2.904322114372309E-2</v>
      </c>
      <c r="M865" s="39">
        <f>VLOOKUP(C865,Data!$CB$2:$EB$22,1+VALUE(MID(A865,6,2)),FALSE)</f>
        <v>0</v>
      </c>
      <c r="Q865" s="21">
        <v>0</v>
      </c>
      <c r="R865" s="21">
        <v>0</v>
      </c>
      <c r="S865" s="21">
        <v>0</v>
      </c>
      <c r="T865" s="21">
        <v>0</v>
      </c>
      <c r="U865" s="21">
        <v>0</v>
      </c>
      <c r="V865" s="21">
        <v>0</v>
      </c>
      <c r="W865" s="21">
        <v>0</v>
      </c>
      <c r="X865" s="21">
        <v>0</v>
      </c>
      <c r="Y865" s="21">
        <v>0</v>
      </c>
      <c r="Z865" s="21">
        <v>0</v>
      </c>
      <c r="AA865" s="21">
        <v>0</v>
      </c>
      <c r="AB865" s="21">
        <v>0</v>
      </c>
      <c r="AC865" s="21">
        <v>0</v>
      </c>
      <c r="AD865" s="21">
        <v>0</v>
      </c>
      <c r="AE865" s="21">
        <v>0</v>
      </c>
      <c r="AF865" s="21">
        <v>0</v>
      </c>
      <c r="AG865" s="21">
        <v>0</v>
      </c>
      <c r="AH865" s="21">
        <v>0</v>
      </c>
      <c r="AI865" s="21">
        <v>0</v>
      </c>
      <c r="AJ865" s="21">
        <v>0</v>
      </c>
      <c r="AK865" s="21">
        <v>0</v>
      </c>
      <c r="AL865" s="21">
        <v>0</v>
      </c>
      <c r="AM865" s="21">
        <v>0</v>
      </c>
      <c r="AN865" s="21">
        <v>0</v>
      </c>
      <c r="AO865" s="21">
        <v>0</v>
      </c>
      <c r="AP865" s="21">
        <v>0</v>
      </c>
      <c r="AQ865" s="21">
        <v>0</v>
      </c>
    </row>
    <row r="866" spans="1:43" x14ac:dyDescent="0.25">
      <c r="A866" s="16" t="s">
        <v>321</v>
      </c>
      <c r="B866" s="8" t="s">
        <v>53</v>
      </c>
      <c r="C866" s="8" t="s">
        <v>66</v>
      </c>
      <c r="E866" s="8" t="str">
        <f t="shared" si="113"/>
        <v>Initial</v>
      </c>
      <c r="F866" s="21">
        <f t="shared" si="116"/>
        <v>134663.4657046372</v>
      </c>
      <c r="G866" s="19">
        <f t="shared" si="116"/>
        <v>10.317735507089584</v>
      </c>
      <c r="H866" s="18">
        <f t="shared" si="114"/>
        <v>1.1961699224569151E-2</v>
      </c>
      <c r="I866" s="6">
        <f t="shared" si="114"/>
        <v>3.05</v>
      </c>
      <c r="J866" s="6">
        <f t="shared" si="115"/>
        <v>3019370.7671127152</v>
      </c>
      <c r="K866" s="18">
        <f t="shared" si="115"/>
        <v>0.15</v>
      </c>
      <c r="L866" s="35">
        <f>Data!BN8</f>
        <v>2.904322114372309E-2</v>
      </c>
      <c r="M866" s="39">
        <f>VLOOKUP(C866,Data!$CB$2:$EB$22,1+VALUE(MID(A866,6,2)),FALSE)</f>
        <v>0</v>
      </c>
      <c r="Q866" s="21">
        <v>0</v>
      </c>
      <c r="R866" s="21">
        <v>0</v>
      </c>
      <c r="S866" s="21">
        <v>0</v>
      </c>
      <c r="T866" s="21">
        <v>0</v>
      </c>
      <c r="U866" s="21">
        <v>0</v>
      </c>
      <c r="V866" s="21">
        <v>0</v>
      </c>
      <c r="W866" s="21">
        <v>0</v>
      </c>
      <c r="X866" s="21">
        <v>0</v>
      </c>
      <c r="Y866" s="21">
        <v>0</v>
      </c>
      <c r="Z866" s="21">
        <v>0</v>
      </c>
      <c r="AA866" s="21">
        <v>0</v>
      </c>
      <c r="AB866" s="21">
        <v>0</v>
      </c>
      <c r="AC866" s="21">
        <v>0</v>
      </c>
      <c r="AD866" s="21">
        <v>0</v>
      </c>
      <c r="AE866" s="21">
        <v>0</v>
      </c>
      <c r="AF866" s="21">
        <v>0</v>
      </c>
      <c r="AG866" s="21">
        <v>0</v>
      </c>
      <c r="AH866" s="21">
        <v>0</v>
      </c>
      <c r="AI866" s="21">
        <v>0</v>
      </c>
      <c r="AJ866" s="21">
        <v>0</v>
      </c>
      <c r="AK866" s="21">
        <v>0</v>
      </c>
      <c r="AL866" s="21">
        <v>0</v>
      </c>
      <c r="AM866" s="21">
        <v>0</v>
      </c>
      <c r="AN866" s="21">
        <v>0</v>
      </c>
      <c r="AO866" s="21">
        <v>0</v>
      </c>
      <c r="AP866" s="21">
        <v>0</v>
      </c>
      <c r="AQ866" s="21">
        <v>0</v>
      </c>
    </row>
    <row r="867" spans="1:43" x14ac:dyDescent="0.25">
      <c r="A867" s="16" t="s">
        <v>322</v>
      </c>
      <c r="B867" s="8" t="s">
        <v>53</v>
      </c>
      <c r="C867" s="8" t="s">
        <v>66</v>
      </c>
      <c r="E867" s="8" t="str">
        <f t="shared" si="113"/>
        <v>Initial</v>
      </c>
      <c r="F867" s="21">
        <f t="shared" si="116"/>
        <v>122703.84078918799</v>
      </c>
      <c r="G867" s="19">
        <f t="shared" si="116"/>
        <v>10.456302746523619</v>
      </c>
      <c r="H867" s="18">
        <f t="shared" si="114"/>
        <v>1.1961699224569151E-2</v>
      </c>
      <c r="I867" s="6">
        <f t="shared" si="114"/>
        <v>3.05</v>
      </c>
      <c r="J867" s="6">
        <f t="shared" si="115"/>
        <v>3019370.7671127152</v>
      </c>
      <c r="K867" s="18">
        <f t="shared" si="115"/>
        <v>0.15</v>
      </c>
      <c r="L867" s="35">
        <f>Data!BN9</f>
        <v>2.904322114372309E-2</v>
      </c>
      <c r="M867" s="39">
        <f>VLOOKUP(C867,Data!$CB$2:$EB$22,1+VALUE(MID(A867,6,2)),FALSE)</f>
        <v>0</v>
      </c>
      <c r="Q867" s="21">
        <v>0</v>
      </c>
      <c r="R867" s="21">
        <v>0</v>
      </c>
      <c r="S867" s="21">
        <v>0</v>
      </c>
      <c r="T867" s="21">
        <v>0</v>
      </c>
      <c r="U867" s="21">
        <v>0</v>
      </c>
      <c r="V867" s="21">
        <v>0</v>
      </c>
      <c r="W867" s="21">
        <v>0</v>
      </c>
      <c r="X867" s="21">
        <v>0</v>
      </c>
      <c r="Y867" s="21">
        <v>0</v>
      </c>
      <c r="Z867" s="21">
        <v>0</v>
      </c>
      <c r="AA867" s="21">
        <v>0</v>
      </c>
      <c r="AB867" s="21">
        <v>0</v>
      </c>
      <c r="AC867" s="21">
        <v>0</v>
      </c>
      <c r="AD867" s="21">
        <v>0</v>
      </c>
      <c r="AE867" s="21">
        <v>0</v>
      </c>
      <c r="AF867" s="21">
        <v>0</v>
      </c>
      <c r="AG867" s="21">
        <v>0</v>
      </c>
      <c r="AH867" s="21">
        <v>0</v>
      </c>
      <c r="AI867" s="21">
        <v>0</v>
      </c>
      <c r="AJ867" s="21">
        <v>0</v>
      </c>
      <c r="AK867" s="21">
        <v>0</v>
      </c>
      <c r="AL867" s="21">
        <v>0</v>
      </c>
      <c r="AM867" s="21">
        <v>0</v>
      </c>
      <c r="AN867" s="21">
        <v>0</v>
      </c>
      <c r="AO867" s="21">
        <v>0</v>
      </c>
      <c r="AP867" s="21">
        <v>0</v>
      </c>
      <c r="AQ867" s="21">
        <v>0</v>
      </c>
    </row>
    <row r="868" spans="1:43" x14ac:dyDescent="0.25">
      <c r="A868" s="16" t="s">
        <v>323</v>
      </c>
      <c r="B868" s="8" t="s">
        <v>53</v>
      </c>
      <c r="C868" s="8" t="s">
        <v>66</v>
      </c>
      <c r="E868" s="8" t="str">
        <f t="shared" si="113"/>
        <v>Initial</v>
      </c>
      <c r="F868" s="21">
        <f t="shared" si="116"/>
        <v>103976.50221745251</v>
      </c>
      <c r="G868" s="19">
        <f t="shared" si="116"/>
        <v>11.053036600654009</v>
      </c>
      <c r="H868" s="18">
        <f t="shared" si="114"/>
        <v>1.1961699224569151E-2</v>
      </c>
      <c r="I868" s="6">
        <f t="shared" si="114"/>
        <v>3.05</v>
      </c>
      <c r="J868" s="6">
        <f t="shared" si="115"/>
        <v>3019370.7671127152</v>
      </c>
      <c r="K868" s="18">
        <f t="shared" si="115"/>
        <v>0.15</v>
      </c>
      <c r="L868" s="35">
        <f>Data!BN10</f>
        <v>2.904322114372309E-2</v>
      </c>
      <c r="M868" s="39">
        <f>VLOOKUP(C868,Data!$CB$2:$EB$22,1+VALUE(MID(A868,6,2)),FALSE)</f>
        <v>0</v>
      </c>
      <c r="Q868" s="21">
        <v>0</v>
      </c>
      <c r="R868" s="21">
        <v>0</v>
      </c>
      <c r="S868" s="21">
        <v>0</v>
      </c>
      <c r="T868" s="21">
        <v>0</v>
      </c>
      <c r="U868" s="21">
        <v>0</v>
      </c>
      <c r="V868" s="21">
        <v>0</v>
      </c>
      <c r="W868" s="21">
        <v>0</v>
      </c>
      <c r="X868" s="21">
        <v>0</v>
      </c>
      <c r="Y868" s="21">
        <v>0</v>
      </c>
      <c r="Z868" s="21">
        <v>0</v>
      </c>
      <c r="AA868" s="21">
        <v>0</v>
      </c>
      <c r="AB868" s="21">
        <v>0</v>
      </c>
      <c r="AC868" s="21">
        <v>0</v>
      </c>
      <c r="AD868" s="21">
        <v>0</v>
      </c>
      <c r="AE868" s="21">
        <v>0</v>
      </c>
      <c r="AF868" s="21">
        <v>0</v>
      </c>
      <c r="AG868" s="21">
        <v>0</v>
      </c>
      <c r="AH868" s="21">
        <v>0</v>
      </c>
      <c r="AI868" s="21">
        <v>0</v>
      </c>
      <c r="AJ868" s="21">
        <v>0</v>
      </c>
      <c r="AK868" s="21">
        <v>0</v>
      </c>
      <c r="AL868" s="21">
        <v>0</v>
      </c>
      <c r="AM868" s="21">
        <v>0</v>
      </c>
      <c r="AN868" s="21">
        <v>0</v>
      </c>
      <c r="AO868" s="21">
        <v>0</v>
      </c>
      <c r="AP868" s="21">
        <v>0</v>
      </c>
      <c r="AQ868" s="21">
        <v>0</v>
      </c>
    </row>
    <row r="869" spans="1:43" x14ac:dyDescent="0.25">
      <c r="A869" s="16" t="s">
        <v>324</v>
      </c>
      <c r="B869" s="8" t="s">
        <v>53</v>
      </c>
      <c r="C869" s="8" t="s">
        <v>66</v>
      </c>
      <c r="E869" s="8" t="str">
        <f t="shared" si="113"/>
        <v>Initial</v>
      </c>
      <c r="F869" s="21">
        <f t="shared" si="116"/>
        <v>111788.15367445731</v>
      </c>
      <c r="G869" s="19">
        <f t="shared" si="116"/>
        <v>10.78329449978415</v>
      </c>
      <c r="H869" s="18">
        <f t="shared" si="114"/>
        <v>1.1961699224569151E-2</v>
      </c>
      <c r="I869" s="6">
        <f t="shared" si="114"/>
        <v>3.05</v>
      </c>
      <c r="J869" s="6">
        <f t="shared" si="115"/>
        <v>3019370.7671127152</v>
      </c>
      <c r="K869" s="18">
        <f t="shared" si="115"/>
        <v>0.15</v>
      </c>
      <c r="L869" s="35">
        <f>Data!BN11</f>
        <v>2.904322114372309E-2</v>
      </c>
      <c r="M869" s="39">
        <f>VLOOKUP(C869,Data!$CB$2:$EB$22,1+VALUE(MID(A869,6,2)),FALSE)</f>
        <v>0</v>
      </c>
      <c r="Q869" s="21">
        <v>0</v>
      </c>
      <c r="R869" s="21">
        <v>0</v>
      </c>
      <c r="S869" s="21">
        <v>0</v>
      </c>
      <c r="T869" s="21">
        <v>0</v>
      </c>
      <c r="U869" s="21">
        <v>0</v>
      </c>
      <c r="V869" s="21">
        <v>0</v>
      </c>
      <c r="W869" s="21">
        <v>0</v>
      </c>
      <c r="X869" s="21">
        <v>0</v>
      </c>
      <c r="Y869" s="21">
        <v>0</v>
      </c>
      <c r="Z869" s="21">
        <v>0</v>
      </c>
      <c r="AA869" s="21">
        <v>0</v>
      </c>
      <c r="AB869" s="21">
        <v>0</v>
      </c>
      <c r="AC869" s="21">
        <v>0</v>
      </c>
      <c r="AD869" s="21">
        <v>0</v>
      </c>
      <c r="AE869" s="21">
        <v>0</v>
      </c>
      <c r="AF869" s="21">
        <v>0</v>
      </c>
      <c r="AG869" s="21">
        <v>0</v>
      </c>
      <c r="AH869" s="21">
        <v>0</v>
      </c>
      <c r="AI869" s="21">
        <v>0</v>
      </c>
      <c r="AJ869" s="21">
        <v>0</v>
      </c>
      <c r="AK869" s="21">
        <v>0</v>
      </c>
      <c r="AL869" s="21">
        <v>0</v>
      </c>
      <c r="AM869" s="21">
        <v>0</v>
      </c>
      <c r="AN869" s="21">
        <v>0</v>
      </c>
      <c r="AO869" s="21">
        <v>0</v>
      </c>
      <c r="AP869" s="21">
        <v>0</v>
      </c>
      <c r="AQ869" s="21">
        <v>0</v>
      </c>
    </row>
    <row r="870" spans="1:43" x14ac:dyDescent="0.25">
      <c r="A870" s="16" t="s">
        <v>325</v>
      </c>
      <c r="B870" s="8" t="s">
        <v>53</v>
      </c>
      <c r="C870" s="8" t="s">
        <v>66</v>
      </c>
      <c r="E870" s="8" t="str">
        <f t="shared" si="113"/>
        <v>Initial</v>
      </c>
      <c r="F870" s="21">
        <f t="shared" si="116"/>
        <v>169487.33196936251</v>
      </c>
      <c r="G870" s="19">
        <f t="shared" si="116"/>
        <v>9.4563668699484822</v>
      </c>
      <c r="H870" s="18">
        <f t="shared" si="114"/>
        <v>1.1961699224569151E-2</v>
      </c>
      <c r="I870" s="6">
        <f t="shared" si="114"/>
        <v>3.05</v>
      </c>
      <c r="J870" s="6">
        <f t="shared" si="115"/>
        <v>3019370.7671127152</v>
      </c>
      <c r="K870" s="18">
        <f t="shared" si="115"/>
        <v>0.15</v>
      </c>
      <c r="L870" s="35">
        <f>Data!BN12</f>
        <v>2.5380112170640897E-2</v>
      </c>
      <c r="M870" s="39">
        <f>VLOOKUP(C870,Data!$CB$2:$EB$22,1+VALUE(MID(A870,6,2)),FALSE)</f>
        <v>0</v>
      </c>
      <c r="Q870" s="21">
        <v>0</v>
      </c>
      <c r="R870" s="21">
        <v>0</v>
      </c>
      <c r="S870" s="21">
        <v>0</v>
      </c>
      <c r="T870" s="21">
        <v>0</v>
      </c>
      <c r="U870" s="21">
        <v>0</v>
      </c>
      <c r="V870" s="21">
        <v>0</v>
      </c>
      <c r="W870" s="21">
        <v>0</v>
      </c>
      <c r="X870" s="21">
        <v>0</v>
      </c>
      <c r="Y870" s="21">
        <v>0</v>
      </c>
      <c r="Z870" s="21">
        <v>0</v>
      </c>
      <c r="AA870" s="21">
        <v>0</v>
      </c>
      <c r="AB870" s="21">
        <v>0</v>
      </c>
      <c r="AC870" s="21">
        <v>0</v>
      </c>
      <c r="AD870" s="21">
        <v>0</v>
      </c>
      <c r="AE870" s="21">
        <v>0</v>
      </c>
      <c r="AF870" s="21">
        <v>0</v>
      </c>
      <c r="AG870" s="21">
        <v>0</v>
      </c>
      <c r="AH870" s="21">
        <v>0</v>
      </c>
      <c r="AI870" s="21">
        <v>0</v>
      </c>
      <c r="AJ870" s="21">
        <v>0</v>
      </c>
      <c r="AK870" s="21">
        <v>0</v>
      </c>
      <c r="AL870" s="21">
        <v>0</v>
      </c>
      <c r="AM870" s="21">
        <v>0</v>
      </c>
      <c r="AN870" s="21">
        <v>0</v>
      </c>
      <c r="AO870" s="21">
        <v>0</v>
      </c>
      <c r="AP870" s="21">
        <v>0</v>
      </c>
      <c r="AQ870" s="21">
        <v>0</v>
      </c>
    </row>
    <row r="871" spans="1:43" x14ac:dyDescent="0.25">
      <c r="A871" s="16" t="s">
        <v>326</v>
      </c>
      <c r="B871" s="8" t="s">
        <v>53</v>
      </c>
      <c r="C871" s="8" t="s">
        <v>66</v>
      </c>
      <c r="E871" s="8" t="str">
        <f t="shared" si="113"/>
        <v>Initial</v>
      </c>
      <c r="F871" s="21">
        <f t="shared" si="116"/>
        <v>103984.99760192574</v>
      </c>
      <c r="G871" s="19">
        <f t="shared" si="116"/>
        <v>11.068808534627422</v>
      </c>
      <c r="H871" s="18">
        <f t="shared" si="114"/>
        <v>1.1961699224569151E-2</v>
      </c>
      <c r="I871" s="6">
        <f t="shared" si="114"/>
        <v>3.05</v>
      </c>
      <c r="J871" s="6">
        <f t="shared" si="115"/>
        <v>3019370.7671127152</v>
      </c>
      <c r="K871" s="18">
        <f t="shared" si="115"/>
        <v>0.15</v>
      </c>
      <c r="L871" s="35">
        <f>Data!BN13</f>
        <v>2.5380112170640897E-2</v>
      </c>
      <c r="M871" s="39">
        <f>VLOOKUP(C871,Data!$CB$2:$EB$22,1+VALUE(MID(A871,6,2)),FALSE)</f>
        <v>0</v>
      </c>
      <c r="Q871" s="21">
        <v>0</v>
      </c>
      <c r="R871" s="21">
        <v>0</v>
      </c>
      <c r="S871" s="21">
        <v>0</v>
      </c>
      <c r="T871" s="21">
        <v>0</v>
      </c>
      <c r="U871" s="21">
        <v>0</v>
      </c>
      <c r="V871" s="21">
        <v>0</v>
      </c>
      <c r="W871" s="21">
        <v>0</v>
      </c>
      <c r="X871" s="21">
        <v>0</v>
      </c>
      <c r="Y871" s="21">
        <v>0</v>
      </c>
      <c r="Z871" s="21">
        <v>0</v>
      </c>
      <c r="AA871" s="21">
        <v>0</v>
      </c>
      <c r="AB871" s="21">
        <v>0</v>
      </c>
      <c r="AC871" s="21">
        <v>0</v>
      </c>
      <c r="AD871" s="21">
        <v>0</v>
      </c>
      <c r="AE871" s="21">
        <v>0</v>
      </c>
      <c r="AF871" s="21">
        <v>0</v>
      </c>
      <c r="AG871" s="21">
        <v>0</v>
      </c>
      <c r="AH871" s="21">
        <v>0</v>
      </c>
      <c r="AI871" s="21">
        <v>0</v>
      </c>
      <c r="AJ871" s="21">
        <v>0</v>
      </c>
      <c r="AK871" s="21">
        <v>0</v>
      </c>
      <c r="AL871" s="21">
        <v>0</v>
      </c>
      <c r="AM871" s="21">
        <v>0</v>
      </c>
      <c r="AN871" s="21">
        <v>0</v>
      </c>
      <c r="AO871" s="21">
        <v>0</v>
      </c>
      <c r="AP871" s="21">
        <v>0</v>
      </c>
      <c r="AQ871" s="21">
        <v>0</v>
      </c>
    </row>
    <row r="872" spans="1:43" x14ac:dyDescent="0.25">
      <c r="A872" s="16" t="s">
        <v>327</v>
      </c>
      <c r="B872" s="8" t="s">
        <v>53</v>
      </c>
      <c r="C872" s="8" t="s">
        <v>66</v>
      </c>
      <c r="E872" s="8" t="str">
        <f t="shared" si="113"/>
        <v>Initial</v>
      </c>
      <c r="F872" s="21">
        <f t="shared" si="116"/>
        <v>102565.4676184479</v>
      </c>
      <c r="G872" s="19">
        <f t="shared" si="116"/>
        <v>10.14145011871261</v>
      </c>
      <c r="H872" s="18">
        <f t="shared" si="114"/>
        <v>1.1961699224569151E-2</v>
      </c>
      <c r="I872" s="6">
        <f t="shared" si="114"/>
        <v>3.05</v>
      </c>
      <c r="J872" s="6">
        <f t="shared" si="115"/>
        <v>3019370.7671127152</v>
      </c>
      <c r="K872" s="18">
        <f t="shared" si="115"/>
        <v>0.15</v>
      </c>
      <c r="L872" s="35">
        <f>Data!BN14</f>
        <v>2.5380112170640897E-2</v>
      </c>
      <c r="M872" s="39">
        <f>VLOOKUP(C872,Data!$CB$2:$EB$22,1+VALUE(MID(A872,6,2)),FALSE)</f>
        <v>0</v>
      </c>
      <c r="Q872" s="21">
        <v>0</v>
      </c>
      <c r="R872" s="21">
        <v>0</v>
      </c>
      <c r="S872" s="21">
        <v>0</v>
      </c>
      <c r="T872" s="21">
        <v>0</v>
      </c>
      <c r="U872" s="21">
        <v>0</v>
      </c>
      <c r="V872" s="21">
        <v>0</v>
      </c>
      <c r="W872" s="21">
        <v>0</v>
      </c>
      <c r="X872" s="21">
        <v>0</v>
      </c>
      <c r="Y872" s="21">
        <v>0</v>
      </c>
      <c r="Z872" s="21">
        <v>0</v>
      </c>
      <c r="AA872" s="21">
        <v>0</v>
      </c>
      <c r="AB872" s="21">
        <v>0</v>
      </c>
      <c r="AC872" s="21">
        <v>0</v>
      </c>
      <c r="AD872" s="21">
        <v>0</v>
      </c>
      <c r="AE872" s="21">
        <v>0</v>
      </c>
      <c r="AF872" s="21">
        <v>0</v>
      </c>
      <c r="AG872" s="21">
        <v>0</v>
      </c>
      <c r="AH872" s="21">
        <v>0</v>
      </c>
      <c r="AI872" s="21">
        <v>0</v>
      </c>
      <c r="AJ872" s="21">
        <v>0</v>
      </c>
      <c r="AK872" s="21">
        <v>0</v>
      </c>
      <c r="AL872" s="21">
        <v>0</v>
      </c>
      <c r="AM872" s="21">
        <v>0</v>
      </c>
      <c r="AN872" s="21">
        <v>0</v>
      </c>
      <c r="AO872" s="21">
        <v>0</v>
      </c>
      <c r="AP872" s="21">
        <v>0</v>
      </c>
      <c r="AQ872" s="21">
        <v>0</v>
      </c>
    </row>
    <row r="873" spans="1:43" x14ac:dyDescent="0.25">
      <c r="A873" s="17" t="s">
        <v>262</v>
      </c>
      <c r="B873" s="8" t="s">
        <v>53</v>
      </c>
      <c r="C873" s="8" t="s">
        <v>66</v>
      </c>
      <c r="E873" s="8" t="str">
        <f t="shared" si="113"/>
        <v>CoFi-display.cofi</v>
      </c>
      <c r="F873" s="21">
        <f t="shared" si="116"/>
        <v>151814.201921687</v>
      </c>
      <c r="G873" s="19">
        <f t="shared" si="116"/>
        <v>9.4309277953496871</v>
      </c>
      <c r="H873" s="18">
        <f t="shared" si="114"/>
        <v>1.1961699224569151E-2</v>
      </c>
      <c r="I873" s="6">
        <f t="shared" si="114"/>
        <v>3.05</v>
      </c>
      <c r="J873" s="6">
        <f t="shared" si="115"/>
        <v>3019370.7671127152</v>
      </c>
      <c r="K873" s="18">
        <f t="shared" si="115"/>
        <v>0.15</v>
      </c>
      <c r="L873" s="35">
        <f>Data!BN15</f>
        <v>2.5380112170640897E-2</v>
      </c>
      <c r="Q873" s="21">
        <v>0</v>
      </c>
      <c r="R873" s="21">
        <v>0</v>
      </c>
      <c r="S873" s="21">
        <v>0</v>
      </c>
      <c r="T873" s="21">
        <v>0</v>
      </c>
      <c r="U873" s="21">
        <v>0</v>
      </c>
      <c r="V873" s="21">
        <v>0</v>
      </c>
      <c r="W873" s="21">
        <v>0</v>
      </c>
      <c r="X873" s="21">
        <v>0</v>
      </c>
      <c r="Y873" s="21">
        <v>0</v>
      </c>
      <c r="Z873" s="21">
        <v>0</v>
      </c>
      <c r="AA873" s="21">
        <v>0</v>
      </c>
      <c r="AB873" s="21">
        <v>0</v>
      </c>
      <c r="AC873" s="21">
        <v>0</v>
      </c>
      <c r="AD873" s="21">
        <v>0</v>
      </c>
      <c r="AE873" s="21">
        <v>0</v>
      </c>
      <c r="AF873" s="21">
        <v>0</v>
      </c>
      <c r="AG873" s="21">
        <v>0</v>
      </c>
      <c r="AH873" s="21">
        <v>0</v>
      </c>
      <c r="AI873" s="21">
        <v>0</v>
      </c>
      <c r="AJ873" s="21">
        <v>0</v>
      </c>
      <c r="AK873" s="21">
        <v>0</v>
      </c>
      <c r="AL873" s="21">
        <v>0</v>
      </c>
      <c r="AM873" s="21">
        <v>0</v>
      </c>
      <c r="AN873" s="21">
        <v>0</v>
      </c>
      <c r="AO873" s="21">
        <v>0</v>
      </c>
      <c r="AP873" s="21">
        <v>0</v>
      </c>
      <c r="AQ873" s="21">
        <v>0</v>
      </c>
    </row>
    <row r="874" spans="1:43" x14ac:dyDescent="0.25">
      <c r="A874" s="17" t="s">
        <v>263</v>
      </c>
      <c r="B874" s="8" t="s">
        <v>53</v>
      </c>
      <c r="C874" s="8" t="s">
        <v>66</v>
      </c>
      <c r="E874" s="8" t="str">
        <f t="shared" si="113"/>
        <v>CoFi-display.cofi</v>
      </c>
      <c r="F874" s="21">
        <f t="shared" si="116"/>
        <v>189685.37446517299</v>
      </c>
      <c r="G874" s="19">
        <f t="shared" si="116"/>
        <v>9.0587332826533071</v>
      </c>
      <c r="H874" s="18">
        <f t="shared" si="114"/>
        <v>1.1961699224569151E-2</v>
      </c>
      <c r="I874" s="6">
        <f t="shared" si="114"/>
        <v>3.05</v>
      </c>
      <c r="J874" s="6">
        <f t="shared" si="115"/>
        <v>3019370.7671127152</v>
      </c>
      <c r="K874" s="18">
        <f t="shared" si="115"/>
        <v>0.15</v>
      </c>
      <c r="L874" s="35">
        <f>Data!BN16</f>
        <v>2.4071858965968689E-2</v>
      </c>
      <c r="Q874" s="21">
        <v>0</v>
      </c>
      <c r="R874" s="21">
        <v>0</v>
      </c>
      <c r="S874" s="21">
        <v>0</v>
      </c>
      <c r="T874" s="21">
        <v>0</v>
      </c>
      <c r="U874" s="21">
        <v>0</v>
      </c>
      <c r="V874" s="21">
        <v>0</v>
      </c>
      <c r="W874" s="21">
        <v>0</v>
      </c>
      <c r="X874" s="21">
        <v>789.61401637638039</v>
      </c>
      <c r="Y874" s="21">
        <v>7150.3259453523679</v>
      </c>
      <c r="Z874" s="21">
        <v>0</v>
      </c>
      <c r="AA874" s="21">
        <v>0</v>
      </c>
      <c r="AB874" s="21">
        <v>0</v>
      </c>
      <c r="AC874" s="21">
        <v>0</v>
      </c>
      <c r="AD874" s="21">
        <v>0</v>
      </c>
      <c r="AE874" s="21">
        <v>0</v>
      </c>
      <c r="AF874" s="21">
        <v>0</v>
      </c>
      <c r="AG874" s="21">
        <v>24.516504533702825</v>
      </c>
      <c r="AH874" s="21">
        <v>212.58812894030206</v>
      </c>
      <c r="AI874" s="21">
        <v>0</v>
      </c>
      <c r="AJ874" s="21">
        <v>0</v>
      </c>
      <c r="AK874" s="21">
        <v>0</v>
      </c>
      <c r="AL874" s="21">
        <v>0</v>
      </c>
      <c r="AM874" s="21">
        <v>0</v>
      </c>
      <c r="AN874" s="21">
        <v>0</v>
      </c>
      <c r="AO874" s="21">
        <v>0</v>
      </c>
      <c r="AP874" s="21">
        <v>-112.24416581536821</v>
      </c>
      <c r="AQ874" s="21">
        <v>-1276.6995100104214</v>
      </c>
    </row>
    <row r="875" spans="1:43" x14ac:dyDescent="0.25">
      <c r="A875" s="17" t="s">
        <v>264</v>
      </c>
      <c r="B875" s="8" t="s">
        <v>53</v>
      </c>
      <c r="C875" s="8" t="s">
        <v>66</v>
      </c>
      <c r="E875" s="8" t="str">
        <f t="shared" si="113"/>
        <v>CoFi-display.cofi</v>
      </c>
      <c r="F875" s="21">
        <f t="shared" si="116"/>
        <v>142839.15179515848</v>
      </c>
      <c r="G875" s="19">
        <f t="shared" si="116"/>
        <v>10.302832972074498</v>
      </c>
      <c r="H875" s="18">
        <f t="shared" si="114"/>
        <v>1.1961699224569151E-2</v>
      </c>
      <c r="I875" s="6">
        <f t="shared" si="114"/>
        <v>3.05</v>
      </c>
      <c r="J875" s="6">
        <f t="shared" si="115"/>
        <v>3019370.7671127152</v>
      </c>
      <c r="K875" s="18">
        <f t="shared" si="115"/>
        <v>0.15</v>
      </c>
      <c r="L875" s="35">
        <f>Data!BN17</f>
        <v>2.4071858965968689E-2</v>
      </c>
      <c r="Q875" s="21">
        <v>0</v>
      </c>
      <c r="R875" s="21">
        <v>0</v>
      </c>
      <c r="S875" s="21">
        <v>0</v>
      </c>
      <c r="T875" s="21">
        <v>0</v>
      </c>
      <c r="U875" s="21">
        <v>0</v>
      </c>
      <c r="V875" s="21">
        <v>0</v>
      </c>
      <c r="W875" s="21">
        <v>0</v>
      </c>
      <c r="X875" s="21">
        <v>0</v>
      </c>
      <c r="Y875" s="21">
        <v>0</v>
      </c>
      <c r="Z875" s="21">
        <v>0</v>
      </c>
      <c r="AA875" s="21">
        <v>0</v>
      </c>
      <c r="AB875" s="21">
        <v>0</v>
      </c>
      <c r="AC875" s="21">
        <v>0</v>
      </c>
      <c r="AD875" s="21">
        <v>0</v>
      </c>
      <c r="AE875" s="21">
        <v>0</v>
      </c>
      <c r="AF875" s="21">
        <v>0</v>
      </c>
      <c r="AG875" s="21">
        <v>2.7820591405642014</v>
      </c>
      <c r="AH875" s="21">
        <v>25.028263206033902</v>
      </c>
      <c r="AI875" s="21">
        <v>0</v>
      </c>
      <c r="AJ875" s="21">
        <v>0</v>
      </c>
      <c r="AK875" s="21">
        <v>0</v>
      </c>
      <c r="AL875" s="21">
        <v>0</v>
      </c>
      <c r="AM875" s="21">
        <v>0</v>
      </c>
      <c r="AN875" s="21">
        <v>0</v>
      </c>
      <c r="AO875" s="21">
        <v>0</v>
      </c>
      <c r="AP875" s="21">
        <v>87.422426463181594</v>
      </c>
      <c r="AQ875" s="21">
        <v>786.47914694829944</v>
      </c>
    </row>
    <row r="876" spans="1:43" x14ac:dyDescent="0.25">
      <c r="A876" s="17" t="s">
        <v>265</v>
      </c>
      <c r="B876" s="8" t="s">
        <v>53</v>
      </c>
      <c r="C876" s="8" t="s">
        <v>66</v>
      </c>
      <c r="E876" s="8" t="str">
        <f t="shared" si="113"/>
        <v>CoFi-display.cofi</v>
      </c>
      <c r="F876" s="21">
        <f t="shared" si="116"/>
        <v>103168.9552285899</v>
      </c>
      <c r="G876" s="19">
        <f t="shared" si="116"/>
        <v>11.257006974534221</v>
      </c>
      <c r="H876" s="18">
        <f t="shared" si="114"/>
        <v>1.1961699224569151E-2</v>
      </c>
      <c r="I876" s="6">
        <f t="shared" si="114"/>
        <v>3.05</v>
      </c>
      <c r="J876" s="6">
        <f t="shared" si="115"/>
        <v>3019370.7671127152</v>
      </c>
      <c r="K876" s="18">
        <f t="shared" si="115"/>
        <v>0.15</v>
      </c>
      <c r="L876" s="35">
        <f>Data!BN18</f>
        <v>2.4071858965968689E-2</v>
      </c>
      <c r="Q876" s="21">
        <v>0</v>
      </c>
      <c r="R876" s="21">
        <v>0</v>
      </c>
      <c r="S876" s="21">
        <v>0</v>
      </c>
      <c r="T876" s="21">
        <v>0</v>
      </c>
      <c r="U876" s="21">
        <v>0</v>
      </c>
      <c r="V876" s="21">
        <v>0</v>
      </c>
      <c r="W876" s="21">
        <v>0</v>
      </c>
      <c r="X876" s="21">
        <v>0</v>
      </c>
      <c r="Y876" s="21">
        <v>0</v>
      </c>
      <c r="Z876" s="21">
        <v>0</v>
      </c>
      <c r="AA876" s="21">
        <v>0</v>
      </c>
      <c r="AB876" s="21">
        <v>0</v>
      </c>
      <c r="AC876" s="21">
        <v>0</v>
      </c>
      <c r="AD876" s="21">
        <v>0</v>
      </c>
      <c r="AE876" s="21">
        <v>0</v>
      </c>
      <c r="AF876" s="21">
        <v>0</v>
      </c>
      <c r="AG876" s="21">
        <v>0.30161999119303673</v>
      </c>
      <c r="AH876" s="21">
        <v>2.7286235429608343</v>
      </c>
      <c r="AI876" s="21">
        <v>0</v>
      </c>
      <c r="AJ876" s="21">
        <v>0</v>
      </c>
      <c r="AK876" s="21">
        <v>0</v>
      </c>
      <c r="AL876" s="21">
        <v>0</v>
      </c>
      <c r="AM876" s="21">
        <v>0</v>
      </c>
      <c r="AN876" s="21">
        <v>0</v>
      </c>
      <c r="AO876" s="21">
        <v>0</v>
      </c>
      <c r="AP876" s="21">
        <v>10.355781950782843</v>
      </c>
      <c r="AQ876" s="21">
        <v>93.684209474664598</v>
      </c>
    </row>
    <row r="877" spans="1:43" x14ac:dyDescent="0.25">
      <c r="A877" s="17" t="s">
        <v>266</v>
      </c>
      <c r="B877" s="8" t="s">
        <v>53</v>
      </c>
      <c r="C877" s="8" t="s">
        <v>66</v>
      </c>
      <c r="E877" s="8" t="str">
        <f t="shared" si="113"/>
        <v>CoFi-display.cofi</v>
      </c>
      <c r="F877" s="21">
        <f t="shared" si="116"/>
        <v>142798.33267277651</v>
      </c>
      <c r="G877" s="19">
        <f t="shared" si="116"/>
        <v>10.234322236037224</v>
      </c>
      <c r="H877" s="18">
        <f t="shared" si="114"/>
        <v>1.1961699224569151E-2</v>
      </c>
      <c r="I877" s="6">
        <f t="shared" si="114"/>
        <v>3.05</v>
      </c>
      <c r="J877" s="6">
        <f t="shared" ref="J877:K892" si="117">J876</f>
        <v>3019370.7671127152</v>
      </c>
      <c r="K877" s="18">
        <f t="shared" si="117"/>
        <v>0.15</v>
      </c>
      <c r="L877" s="35">
        <f>Data!BN19</f>
        <v>2.4071858965968689E-2</v>
      </c>
      <c r="Q877" s="21">
        <v>0</v>
      </c>
      <c r="R877" s="21">
        <v>0</v>
      </c>
      <c r="S877" s="21">
        <v>0</v>
      </c>
      <c r="T877" s="21">
        <v>0</v>
      </c>
      <c r="U877" s="21">
        <v>0</v>
      </c>
      <c r="V877" s="21">
        <v>0</v>
      </c>
      <c r="W877" s="21">
        <v>0</v>
      </c>
      <c r="X877" s="21">
        <v>0</v>
      </c>
      <c r="Y877" s="21">
        <v>0</v>
      </c>
      <c r="Z877" s="21">
        <v>0</v>
      </c>
      <c r="AA877" s="21">
        <v>0</v>
      </c>
      <c r="AB877" s="21">
        <v>0</v>
      </c>
      <c r="AC877" s="21">
        <v>0</v>
      </c>
      <c r="AD877" s="21">
        <v>0</v>
      </c>
      <c r="AE877" s="21">
        <v>0</v>
      </c>
      <c r="AF877" s="21">
        <v>0</v>
      </c>
      <c r="AG877" s="21">
        <v>6.2628296997838437E-2</v>
      </c>
      <c r="AH877" s="21">
        <v>0.56704491221573194</v>
      </c>
      <c r="AI877" s="21">
        <v>0</v>
      </c>
      <c r="AJ877" s="21">
        <v>0</v>
      </c>
      <c r="AK877" s="21">
        <v>0</v>
      </c>
      <c r="AL877" s="21">
        <v>0</v>
      </c>
      <c r="AM877" s="21">
        <v>0</v>
      </c>
      <c r="AN877" s="21">
        <v>0</v>
      </c>
      <c r="AO877" s="21">
        <v>0</v>
      </c>
      <c r="AP877" s="21">
        <v>1.9549224263388694</v>
      </c>
      <c r="AQ877" s="21">
        <v>17.700127079459783</v>
      </c>
    </row>
    <row r="878" spans="1:43" x14ac:dyDescent="0.25">
      <c r="A878" s="17" t="s">
        <v>267</v>
      </c>
      <c r="B878" s="8" t="s">
        <v>53</v>
      </c>
      <c r="C878" s="8" t="s">
        <v>66</v>
      </c>
      <c r="E878" s="8" t="str">
        <f t="shared" si="113"/>
        <v>CoFi-display.cofi</v>
      </c>
      <c r="F878" s="21">
        <f t="shared" ref="F878:G893" si="118">F680</f>
        <v>144198.29399369101</v>
      </c>
      <c r="G878" s="19">
        <f t="shared" si="118"/>
        <v>10.244972678420806</v>
      </c>
      <c r="H878" s="18">
        <f t="shared" si="114"/>
        <v>1.1961699224569151E-2</v>
      </c>
      <c r="I878" s="6">
        <f t="shared" si="114"/>
        <v>3.05</v>
      </c>
      <c r="J878" s="6">
        <f t="shared" si="117"/>
        <v>3019370.7671127152</v>
      </c>
      <c r="K878" s="18">
        <f t="shared" si="117"/>
        <v>0.15</v>
      </c>
      <c r="L878" s="35">
        <f>Data!BN20</f>
        <v>2.4856810888772018E-2</v>
      </c>
      <c r="Q878" s="21">
        <v>0</v>
      </c>
      <c r="R878" s="21">
        <v>0</v>
      </c>
      <c r="S878" s="21">
        <v>0</v>
      </c>
      <c r="T878" s="21">
        <v>0</v>
      </c>
      <c r="U878" s="21">
        <v>0</v>
      </c>
      <c r="V878" s="21">
        <v>0</v>
      </c>
      <c r="W878" s="21">
        <v>0</v>
      </c>
      <c r="X878" s="21">
        <v>0</v>
      </c>
      <c r="Y878" s="21">
        <v>0</v>
      </c>
      <c r="Z878" s="21">
        <v>0</v>
      </c>
      <c r="AA878" s="21">
        <v>0</v>
      </c>
      <c r="AB878" s="21">
        <v>0</v>
      </c>
      <c r="AC878" s="21">
        <v>0</v>
      </c>
      <c r="AD878" s="21">
        <v>0</v>
      </c>
      <c r="AE878" s="21">
        <v>0</v>
      </c>
      <c r="AF878" s="21">
        <v>0</v>
      </c>
      <c r="AG878" s="21">
        <v>9.4864913437935038E-3</v>
      </c>
      <c r="AH878" s="21">
        <v>8.590273373121092E-2</v>
      </c>
      <c r="AI878" s="21">
        <v>0</v>
      </c>
      <c r="AJ878" s="21">
        <v>0</v>
      </c>
      <c r="AK878" s="21">
        <v>0</v>
      </c>
      <c r="AL878" s="21">
        <v>0</v>
      </c>
      <c r="AM878" s="21">
        <v>0</v>
      </c>
      <c r="AN878" s="21">
        <v>0</v>
      </c>
      <c r="AO878" s="21">
        <v>0</v>
      </c>
      <c r="AP878" s="21">
        <v>0.29642597612528171</v>
      </c>
      <c r="AQ878" s="21">
        <v>2.6842170382376351</v>
      </c>
    </row>
    <row r="879" spans="1:43" x14ac:dyDescent="0.25">
      <c r="A879" s="17" t="s">
        <v>268</v>
      </c>
      <c r="B879" s="8" t="s">
        <v>53</v>
      </c>
      <c r="C879" s="8" t="s">
        <v>66</v>
      </c>
      <c r="E879" s="8" t="str">
        <f t="shared" si="113"/>
        <v>CoFi-display.cofi</v>
      </c>
      <c r="F879" s="21">
        <f t="shared" si="118"/>
        <v>98429.665186519007</v>
      </c>
      <c r="G879" s="19">
        <f t="shared" si="118"/>
        <v>11.814132511432707</v>
      </c>
      <c r="H879" s="18">
        <f t="shared" si="114"/>
        <v>1.1961699224569151E-2</v>
      </c>
      <c r="I879" s="6">
        <f t="shared" si="114"/>
        <v>3.05</v>
      </c>
      <c r="J879" s="6">
        <f t="shared" si="117"/>
        <v>3019370.7671127152</v>
      </c>
      <c r="K879" s="18">
        <f t="shared" si="117"/>
        <v>0.15</v>
      </c>
      <c r="L879" s="35">
        <f>Data!BN21</f>
        <v>2.4856810888772018E-2</v>
      </c>
      <c r="Q879" s="21">
        <v>0</v>
      </c>
      <c r="R879" s="21">
        <v>0</v>
      </c>
      <c r="S879" s="21">
        <v>0</v>
      </c>
      <c r="T879" s="21">
        <v>0</v>
      </c>
      <c r="U879" s="21">
        <v>0</v>
      </c>
      <c r="V879" s="21">
        <v>0</v>
      </c>
      <c r="W879" s="21">
        <v>0</v>
      </c>
      <c r="X879" s="21">
        <v>0</v>
      </c>
      <c r="Y879" s="21">
        <v>0</v>
      </c>
      <c r="Z879" s="21">
        <v>0</v>
      </c>
      <c r="AA879" s="21">
        <v>0</v>
      </c>
      <c r="AB879" s="21">
        <v>0</v>
      </c>
      <c r="AC879" s="21">
        <v>0</v>
      </c>
      <c r="AD879" s="21">
        <v>0</v>
      </c>
      <c r="AE879" s="21">
        <v>0</v>
      </c>
      <c r="AF879" s="21">
        <v>0</v>
      </c>
      <c r="AG879" s="21">
        <v>9.7132322805345444E-4</v>
      </c>
      <c r="AH879" s="21">
        <v>8.7957590128405032E-3</v>
      </c>
      <c r="AI879" s="21">
        <v>0</v>
      </c>
      <c r="AJ879" s="21">
        <v>0</v>
      </c>
      <c r="AK879" s="21">
        <v>0</v>
      </c>
      <c r="AL879" s="21">
        <v>0</v>
      </c>
      <c r="AM879" s="21">
        <v>0</v>
      </c>
      <c r="AN879" s="21">
        <v>0</v>
      </c>
      <c r="AO879" s="21">
        <v>0</v>
      </c>
      <c r="AP879" s="21">
        <v>3.4999791049351046E-2</v>
      </c>
      <c r="AQ879" s="21">
        <v>0.31693850067479495</v>
      </c>
    </row>
    <row r="880" spans="1:43" x14ac:dyDescent="0.25">
      <c r="A880" s="17" t="s">
        <v>269</v>
      </c>
      <c r="B880" s="8" t="s">
        <v>53</v>
      </c>
      <c r="C880" s="8" t="s">
        <v>66</v>
      </c>
      <c r="E880" s="8" t="str">
        <f t="shared" si="113"/>
        <v>CoFi-display.cofi</v>
      </c>
      <c r="F880" s="21">
        <f t="shared" si="118"/>
        <v>163384.76716181752</v>
      </c>
      <c r="G880" s="19">
        <f t="shared" si="118"/>
        <v>10.267597507715461</v>
      </c>
      <c r="H880" s="18">
        <f t="shared" si="114"/>
        <v>1.1961699224569151E-2</v>
      </c>
      <c r="I880" s="6">
        <f t="shared" si="114"/>
        <v>3.05</v>
      </c>
      <c r="J880" s="6">
        <f t="shared" si="117"/>
        <v>3019370.7671127152</v>
      </c>
      <c r="K880" s="18">
        <f t="shared" si="117"/>
        <v>0.15</v>
      </c>
      <c r="L880" s="35">
        <f>Data!BN22</f>
        <v>2.4856810888772018E-2</v>
      </c>
      <c r="Q880" s="21">
        <v>0</v>
      </c>
      <c r="R880" s="21">
        <v>0</v>
      </c>
      <c r="S880" s="21">
        <v>0</v>
      </c>
      <c r="T880" s="21">
        <v>0</v>
      </c>
      <c r="U880" s="21">
        <v>0</v>
      </c>
      <c r="V880" s="21">
        <v>0</v>
      </c>
      <c r="W880" s="21">
        <v>0</v>
      </c>
      <c r="X880" s="21">
        <v>0</v>
      </c>
      <c r="Y880" s="21">
        <v>3174.2138263625466</v>
      </c>
      <c r="Z880" s="21">
        <v>0</v>
      </c>
      <c r="AA880" s="21">
        <v>0</v>
      </c>
      <c r="AB880" s="21">
        <v>0</v>
      </c>
      <c r="AC880" s="21">
        <v>0</v>
      </c>
      <c r="AD880" s="21">
        <v>0</v>
      </c>
      <c r="AE880" s="21">
        <v>0</v>
      </c>
      <c r="AF880" s="21">
        <v>0</v>
      </c>
      <c r="AG880" s="21">
        <v>2.4184702053963627E-4</v>
      </c>
      <c r="AH880" s="21">
        <v>80.93539074420309</v>
      </c>
      <c r="AI880" s="21">
        <v>0</v>
      </c>
      <c r="AJ880" s="21">
        <v>0</v>
      </c>
      <c r="AK880" s="21">
        <v>0</v>
      </c>
      <c r="AL880" s="21">
        <v>0</v>
      </c>
      <c r="AM880" s="21">
        <v>0</v>
      </c>
      <c r="AN880" s="21">
        <v>0</v>
      </c>
      <c r="AO880" s="21">
        <v>0</v>
      </c>
      <c r="AP880" s="21">
        <v>7.5737229892905962E-3</v>
      </c>
      <c r="AQ880" s="21">
        <v>-639.62717667451898</v>
      </c>
    </row>
    <row r="881" spans="1:43" x14ac:dyDescent="0.25">
      <c r="A881" s="17" t="s">
        <v>270</v>
      </c>
      <c r="B881" s="8" t="s">
        <v>53</v>
      </c>
      <c r="C881" s="8" t="s">
        <v>66</v>
      </c>
      <c r="E881" s="8" t="str">
        <f t="shared" si="113"/>
        <v>CoFi-display.cofi</v>
      </c>
      <c r="F881" s="21">
        <f t="shared" si="118"/>
        <v>148983.40879257949</v>
      </c>
      <c r="G881" s="19">
        <f t="shared" si="118"/>
        <v>10.106619196002974</v>
      </c>
      <c r="H881" s="18">
        <f t="shared" si="114"/>
        <v>1.1961699224569151E-2</v>
      </c>
      <c r="I881" s="6">
        <f t="shared" si="114"/>
        <v>3.05</v>
      </c>
      <c r="J881" s="6">
        <f t="shared" si="117"/>
        <v>3019370.7671127152</v>
      </c>
      <c r="K881" s="18">
        <f t="shared" si="117"/>
        <v>0.15</v>
      </c>
      <c r="L881" s="35">
        <f>Data!BN23</f>
        <v>2.4856810888772018E-2</v>
      </c>
      <c r="Q881" s="21">
        <v>0</v>
      </c>
      <c r="R881" s="21">
        <v>0</v>
      </c>
      <c r="S881" s="21">
        <v>0</v>
      </c>
      <c r="T881" s="21">
        <v>0</v>
      </c>
      <c r="U881" s="21">
        <v>0</v>
      </c>
      <c r="V881" s="21">
        <v>0</v>
      </c>
      <c r="W881" s="21">
        <v>0</v>
      </c>
      <c r="X881" s="21">
        <v>0</v>
      </c>
      <c r="Y881" s="21">
        <v>0</v>
      </c>
      <c r="Z881" s="21">
        <v>0</v>
      </c>
      <c r="AA881" s="21">
        <v>0</v>
      </c>
      <c r="AB881" s="21">
        <v>0</v>
      </c>
      <c r="AC881" s="21">
        <v>0</v>
      </c>
      <c r="AD881" s="21">
        <v>0</v>
      </c>
      <c r="AE881" s="21">
        <v>0</v>
      </c>
      <c r="AF881" s="21">
        <v>0</v>
      </c>
      <c r="AG881" s="21">
        <v>3.3079456653157738E-5</v>
      </c>
      <c r="AH881" s="21">
        <v>11.270183247001448</v>
      </c>
      <c r="AI881" s="21">
        <v>0</v>
      </c>
      <c r="AJ881" s="21">
        <v>0</v>
      </c>
      <c r="AK881" s="21">
        <v>0</v>
      </c>
      <c r="AL881" s="21">
        <v>0</v>
      </c>
      <c r="AM881" s="21">
        <v>0</v>
      </c>
      <c r="AN881" s="21">
        <v>0</v>
      </c>
      <c r="AO881" s="21">
        <v>0</v>
      </c>
      <c r="AP881" s="21">
        <v>1.0196804883926644E-3</v>
      </c>
      <c r="AQ881" s="21">
        <v>347.4055235571787</v>
      </c>
    </row>
    <row r="882" spans="1:43" x14ac:dyDescent="0.25">
      <c r="A882" s="17" t="s">
        <v>249</v>
      </c>
      <c r="B882" s="8" t="s">
        <v>53</v>
      </c>
      <c r="C882" s="8" t="s">
        <v>66</v>
      </c>
      <c r="E882" s="8" t="str">
        <f t="shared" si="113"/>
        <v>CoFi-display.cofi</v>
      </c>
      <c r="F882" s="21">
        <f t="shared" si="118"/>
        <v>151654.691624923</v>
      </c>
      <c r="G882" s="19">
        <f t="shared" si="118"/>
        <v>10.263206967410436</v>
      </c>
      <c r="H882" s="18">
        <f t="shared" si="114"/>
        <v>1.1961699224569151E-2</v>
      </c>
      <c r="I882" s="6">
        <f t="shared" si="114"/>
        <v>3.05</v>
      </c>
      <c r="J882" s="6">
        <f t="shared" si="117"/>
        <v>3019370.7671127152</v>
      </c>
      <c r="K882" s="18">
        <f t="shared" si="117"/>
        <v>0.15</v>
      </c>
      <c r="L882" s="35">
        <f>Data!BN24</f>
        <v>2.4856810888772018E-2</v>
      </c>
      <c r="Q882" s="21">
        <v>0</v>
      </c>
      <c r="R882" s="21">
        <v>0</v>
      </c>
      <c r="S882" s="21">
        <v>0</v>
      </c>
      <c r="T882" s="21">
        <v>0</v>
      </c>
      <c r="U882" s="21">
        <v>0</v>
      </c>
      <c r="V882" s="21">
        <v>0</v>
      </c>
      <c r="W882" s="21">
        <v>0</v>
      </c>
      <c r="X882" s="21">
        <v>0</v>
      </c>
      <c r="Y882" s="21">
        <v>0</v>
      </c>
      <c r="Z882" s="21">
        <v>0</v>
      </c>
      <c r="AA882" s="21">
        <v>0</v>
      </c>
      <c r="AB882" s="21">
        <v>0</v>
      </c>
      <c r="AC882" s="21">
        <v>0</v>
      </c>
      <c r="AD882" s="21">
        <v>0</v>
      </c>
      <c r="AE882" s="21">
        <v>0</v>
      </c>
      <c r="AF882" s="21">
        <v>0</v>
      </c>
      <c r="AG882" s="21">
        <v>5.0508861609482169E-6</v>
      </c>
      <c r="AH882" s="21">
        <v>1.7254820683053484</v>
      </c>
      <c r="AI882" s="21">
        <v>0</v>
      </c>
      <c r="AJ882" s="21">
        <v>0</v>
      </c>
      <c r="AK882" s="21">
        <v>0</v>
      </c>
      <c r="AL882" s="21">
        <v>0</v>
      </c>
      <c r="AM882" s="21">
        <v>0</v>
      </c>
      <c r="AN882" s="21">
        <v>0</v>
      </c>
      <c r="AO882" s="21">
        <v>0</v>
      </c>
      <c r="AP882" s="21">
        <v>1.5810678461785409E-4</v>
      </c>
      <c r="AQ882" s="21">
        <v>54.012387735998317</v>
      </c>
    </row>
    <row r="883" spans="1:43" x14ac:dyDescent="0.25">
      <c r="A883" s="17" t="s">
        <v>250</v>
      </c>
      <c r="B883" s="8" t="s">
        <v>53</v>
      </c>
      <c r="C883" s="8" t="s">
        <v>66</v>
      </c>
      <c r="E883" s="8" t="str">
        <f t="shared" si="113"/>
        <v>CoFi-display.cofi</v>
      </c>
      <c r="F883" s="21">
        <f t="shared" si="118"/>
        <v>129850.99598897449</v>
      </c>
      <c r="G883" s="19">
        <f t="shared" si="118"/>
        <v>10.749217003596499</v>
      </c>
      <c r="H883" s="18">
        <f t="shared" si="114"/>
        <v>1.1961699224569151E-2</v>
      </c>
      <c r="I883" s="6">
        <f t="shared" si="114"/>
        <v>3.05</v>
      </c>
      <c r="J883" s="6">
        <f t="shared" si="117"/>
        <v>3019370.7671127152</v>
      </c>
      <c r="K883" s="18">
        <f t="shared" si="117"/>
        <v>0.15</v>
      </c>
      <c r="L883" s="35">
        <f>Data!BN25</f>
        <v>2.4856810888772018E-2</v>
      </c>
      <c r="Q883" s="21">
        <v>0</v>
      </c>
      <c r="R883" s="21">
        <v>0</v>
      </c>
      <c r="S883" s="21">
        <v>0</v>
      </c>
      <c r="T883" s="21">
        <v>0</v>
      </c>
      <c r="U883" s="21">
        <v>0</v>
      </c>
      <c r="V883" s="21">
        <v>0</v>
      </c>
      <c r="W883" s="21">
        <v>0</v>
      </c>
      <c r="X883" s="21">
        <v>0</v>
      </c>
      <c r="Y883" s="21">
        <v>0</v>
      </c>
      <c r="Z883" s="21">
        <v>0</v>
      </c>
      <c r="AA883" s="21">
        <v>0</v>
      </c>
      <c r="AB883" s="21">
        <v>0</v>
      </c>
      <c r="AC883" s="21">
        <v>0</v>
      </c>
      <c r="AD883" s="21">
        <v>0</v>
      </c>
      <c r="AE883" s="21">
        <v>0</v>
      </c>
      <c r="AF883" s="21">
        <v>0</v>
      </c>
      <c r="AG883" s="21">
        <v>6.4870650231402625E-7</v>
      </c>
      <c r="AH883" s="21">
        <v>0.22170055256905458</v>
      </c>
      <c r="AI883" s="21">
        <v>0</v>
      </c>
      <c r="AJ883" s="21">
        <v>0</v>
      </c>
      <c r="AK883" s="21">
        <v>0</v>
      </c>
      <c r="AL883" s="21">
        <v>0</v>
      </c>
      <c r="AM883" s="21">
        <v>0</v>
      </c>
      <c r="AN883" s="21">
        <v>0</v>
      </c>
      <c r="AO883" s="21">
        <v>0</v>
      </c>
      <c r="AP883" s="21">
        <v>2.1267915243303507E-5</v>
      </c>
      <c r="AQ883" s="21">
        <v>7.2684774156151644</v>
      </c>
    </row>
    <row r="884" spans="1:43" x14ac:dyDescent="0.25">
      <c r="A884" s="17" t="s">
        <v>251</v>
      </c>
      <c r="B884" s="8" t="s">
        <v>53</v>
      </c>
      <c r="C884" s="8" t="s">
        <v>66</v>
      </c>
      <c r="E884" s="8" t="str">
        <f t="shared" si="113"/>
        <v>CoFi-display.cofi</v>
      </c>
      <c r="F884" s="21">
        <f t="shared" si="118"/>
        <v>134978.302756513</v>
      </c>
      <c r="G884" s="19">
        <f t="shared" si="118"/>
        <v>10.756408999327785</v>
      </c>
      <c r="H884" s="18">
        <f t="shared" si="114"/>
        <v>1.1961699224569151E-2</v>
      </c>
      <c r="I884" s="6">
        <f t="shared" si="114"/>
        <v>3.05</v>
      </c>
      <c r="J884" s="6">
        <f t="shared" si="117"/>
        <v>3019370.7671127152</v>
      </c>
      <c r="K884" s="18">
        <f t="shared" si="117"/>
        <v>0.15</v>
      </c>
      <c r="L884" s="35">
        <f>Data!BN26</f>
        <v>2.4856810888772018E-2</v>
      </c>
      <c r="Q884" s="21">
        <v>0</v>
      </c>
      <c r="R884" s="21">
        <v>0</v>
      </c>
      <c r="S884" s="21">
        <v>0</v>
      </c>
      <c r="T884" s="21">
        <v>0</v>
      </c>
      <c r="U884" s="21">
        <v>0</v>
      </c>
      <c r="V884" s="21">
        <v>0</v>
      </c>
      <c r="W884" s="21">
        <v>0</v>
      </c>
      <c r="X884" s="21">
        <v>0</v>
      </c>
      <c r="Y884" s="21">
        <v>0</v>
      </c>
      <c r="Z884" s="21">
        <v>0</v>
      </c>
      <c r="AA884" s="21">
        <v>0</v>
      </c>
      <c r="AB884" s="21">
        <v>0</v>
      </c>
      <c r="AC884" s="21">
        <v>0</v>
      </c>
      <c r="AD884" s="21">
        <v>0</v>
      </c>
      <c r="AE884" s="21">
        <v>0</v>
      </c>
      <c r="AF884" s="21">
        <v>0</v>
      </c>
      <c r="AG884" s="21">
        <v>1.0114813513674156E-7</v>
      </c>
      <c r="AH884" s="21">
        <v>3.4570292900716296E-2</v>
      </c>
      <c r="AI884" s="21">
        <v>0</v>
      </c>
      <c r="AJ884" s="21">
        <v>0</v>
      </c>
      <c r="AK884" s="21">
        <v>0</v>
      </c>
      <c r="AL884" s="21">
        <v>0</v>
      </c>
      <c r="AM884" s="21">
        <v>0</v>
      </c>
      <c r="AN884" s="21">
        <v>0</v>
      </c>
      <c r="AO884" s="21">
        <v>0</v>
      </c>
      <c r="AP884" s="21">
        <v>3.3183716687027125E-6</v>
      </c>
      <c r="AQ884" s="21">
        <v>1.1341492394833195</v>
      </c>
    </row>
    <row r="885" spans="1:43" x14ac:dyDescent="0.25">
      <c r="A885" s="17" t="s">
        <v>252</v>
      </c>
      <c r="B885" s="8" t="s">
        <v>53</v>
      </c>
      <c r="C885" s="8" t="s">
        <v>66</v>
      </c>
      <c r="E885" s="8" t="str">
        <f t="shared" si="113"/>
        <v>CoFi-display.cofi</v>
      </c>
      <c r="F885" s="21">
        <f t="shared" si="118"/>
        <v>134530.63966644951</v>
      </c>
      <c r="G885" s="19">
        <f t="shared" si="118"/>
        <v>10.667047927027582</v>
      </c>
      <c r="H885" s="18">
        <f t="shared" si="114"/>
        <v>1.1961699224569151E-2</v>
      </c>
      <c r="I885" s="6">
        <f t="shared" si="114"/>
        <v>3.05</v>
      </c>
      <c r="J885" s="6">
        <f t="shared" si="117"/>
        <v>3019370.7671127152</v>
      </c>
      <c r="K885" s="18">
        <f t="shared" si="117"/>
        <v>0.15</v>
      </c>
      <c r="L885" s="35">
        <f>Data!BN27</f>
        <v>2.4856810888772018E-2</v>
      </c>
      <c r="Q885" s="21">
        <v>0</v>
      </c>
      <c r="R885" s="21">
        <v>0</v>
      </c>
      <c r="S885" s="21">
        <v>0</v>
      </c>
      <c r="T885" s="21">
        <v>0</v>
      </c>
      <c r="U885" s="21">
        <v>0</v>
      </c>
      <c r="V885" s="21">
        <v>0</v>
      </c>
      <c r="W885" s="21">
        <v>0</v>
      </c>
      <c r="X885" s="21">
        <v>0</v>
      </c>
      <c r="Y885" s="21">
        <v>0</v>
      </c>
      <c r="Z885" s="21">
        <v>0</v>
      </c>
      <c r="AA885" s="21">
        <v>0</v>
      </c>
      <c r="AB885" s="21">
        <v>0</v>
      </c>
      <c r="AC885" s="21">
        <v>0</v>
      </c>
      <c r="AD885" s="21">
        <v>0</v>
      </c>
      <c r="AE885" s="21">
        <v>0</v>
      </c>
      <c r="AF885" s="21">
        <v>0</v>
      </c>
      <c r="AG885" s="21">
        <v>1.5121856088752875E-8</v>
      </c>
      <c r="AH885" s="21">
        <v>5.1683928205785261E-3</v>
      </c>
      <c r="AI885" s="21">
        <v>0</v>
      </c>
      <c r="AJ885" s="21">
        <v>0</v>
      </c>
      <c r="AK885" s="21">
        <v>0</v>
      </c>
      <c r="AL885" s="21">
        <v>0</v>
      </c>
      <c r="AM885" s="21">
        <v>0</v>
      </c>
      <c r="AN885" s="21">
        <v>0</v>
      </c>
      <c r="AO885" s="21">
        <v>0</v>
      </c>
      <c r="AP885" s="21">
        <v>4.9198196911523929E-7</v>
      </c>
      <c r="AQ885" s="21">
        <v>0.16815105646459003</v>
      </c>
    </row>
    <row r="886" spans="1:43" x14ac:dyDescent="0.25">
      <c r="A886" s="17" t="s">
        <v>253</v>
      </c>
      <c r="B886" s="8" t="s">
        <v>53</v>
      </c>
      <c r="C886" s="8" t="s">
        <v>66</v>
      </c>
      <c r="E886" s="8" t="str">
        <f t="shared" si="113"/>
        <v>CoFi-display.cofi</v>
      </c>
      <c r="F886" s="21">
        <f t="shared" si="118"/>
        <v>163793.993132748</v>
      </c>
      <c r="G886" s="19">
        <f t="shared" si="118"/>
        <v>10.450556475461539</v>
      </c>
      <c r="H886" s="18">
        <f t="shared" si="114"/>
        <v>1.1961699224569151E-2</v>
      </c>
      <c r="I886" s="6">
        <f t="shared" si="114"/>
        <v>3.05</v>
      </c>
      <c r="J886" s="6">
        <f t="shared" si="117"/>
        <v>3019370.7671127152</v>
      </c>
      <c r="K886" s="18">
        <f t="shared" si="117"/>
        <v>0.15</v>
      </c>
      <c r="L886" s="35">
        <f>Data!BN28</f>
        <v>2.4856810888772018E-2</v>
      </c>
      <c r="Q886" s="21">
        <v>0</v>
      </c>
      <c r="R886" s="21">
        <v>0</v>
      </c>
      <c r="S886" s="21">
        <v>0</v>
      </c>
      <c r="T886" s="21">
        <v>0</v>
      </c>
      <c r="U886" s="21">
        <v>0</v>
      </c>
      <c r="V886" s="21">
        <v>0</v>
      </c>
      <c r="W886" s="21">
        <v>0</v>
      </c>
      <c r="X886" s="21">
        <v>0</v>
      </c>
      <c r="Y886" s="21">
        <v>4687.5963501784809</v>
      </c>
      <c r="Z886" s="21">
        <v>0</v>
      </c>
      <c r="AA886" s="21">
        <v>0</v>
      </c>
      <c r="AB886" s="21">
        <v>0</v>
      </c>
      <c r="AC886" s="21">
        <v>0</v>
      </c>
      <c r="AD886" s="21">
        <v>0</v>
      </c>
      <c r="AE886" s="21">
        <v>0</v>
      </c>
      <c r="AF886" s="21">
        <v>0</v>
      </c>
      <c r="AG886" s="21">
        <v>2.7616458993262471E-9</v>
      </c>
      <c r="AH886" s="21">
        <v>118.62888429591737</v>
      </c>
      <c r="AI886" s="21">
        <v>0</v>
      </c>
      <c r="AJ886" s="21">
        <v>0</v>
      </c>
      <c r="AK886" s="21">
        <v>0</v>
      </c>
      <c r="AL886" s="21">
        <v>0</v>
      </c>
      <c r="AM886" s="21">
        <v>0</v>
      </c>
      <c r="AN886" s="21">
        <v>0</v>
      </c>
      <c r="AO886" s="21">
        <v>0</v>
      </c>
      <c r="AP886" s="21">
        <v>8.802524613021394E-8</v>
      </c>
      <c r="AQ886" s="21">
        <v>-906.39589256427644</v>
      </c>
    </row>
    <row r="887" spans="1:43" x14ac:dyDescent="0.25">
      <c r="A887" s="17" t="s">
        <v>254</v>
      </c>
      <c r="B887" s="8" t="s">
        <v>53</v>
      </c>
      <c r="C887" s="8" t="s">
        <v>66</v>
      </c>
      <c r="E887" s="8" t="str">
        <f t="shared" si="113"/>
        <v>CoFi-display.cofi</v>
      </c>
      <c r="F887" s="21">
        <f t="shared" si="118"/>
        <v>118736.888545109</v>
      </c>
      <c r="G887" s="19">
        <f t="shared" si="118"/>
        <v>10.666379327200589</v>
      </c>
      <c r="H887" s="18">
        <f t="shared" si="114"/>
        <v>1.1961699224569151E-2</v>
      </c>
      <c r="I887" s="6">
        <f t="shared" si="114"/>
        <v>3.05</v>
      </c>
      <c r="J887" s="6">
        <f t="shared" si="117"/>
        <v>3019370.7671127152</v>
      </c>
      <c r="K887" s="18">
        <f t="shared" si="117"/>
        <v>0.15</v>
      </c>
      <c r="L887" s="35">
        <f>Data!BN29</f>
        <v>2.5641762811575344E-2</v>
      </c>
      <c r="Q887" s="21">
        <v>0</v>
      </c>
      <c r="R887" s="21">
        <v>0</v>
      </c>
      <c r="S887" s="21">
        <v>0</v>
      </c>
      <c r="T887" s="21">
        <v>0</v>
      </c>
      <c r="U887" s="21">
        <v>0</v>
      </c>
      <c r="V887" s="21">
        <v>0</v>
      </c>
      <c r="W887" s="21">
        <v>0</v>
      </c>
      <c r="X887" s="21">
        <v>0</v>
      </c>
      <c r="Y887" s="21">
        <v>0</v>
      </c>
      <c r="Z887" s="21">
        <v>0</v>
      </c>
      <c r="AA887" s="21">
        <v>0</v>
      </c>
      <c r="AB887" s="21">
        <v>0</v>
      </c>
      <c r="AC887" s="21">
        <v>0</v>
      </c>
      <c r="AD887" s="21">
        <v>0</v>
      </c>
      <c r="AE887" s="21">
        <v>0</v>
      </c>
      <c r="AF887" s="21">
        <v>0</v>
      </c>
      <c r="AG887" s="21">
        <v>3.0023112666003776E-10</v>
      </c>
      <c r="AH887" s="21">
        <v>13.244290203908784</v>
      </c>
      <c r="AI887" s="21">
        <v>0</v>
      </c>
      <c r="AJ887" s="21">
        <v>0</v>
      </c>
      <c r="AK887" s="21">
        <v>0</v>
      </c>
      <c r="AL887" s="21">
        <v>0</v>
      </c>
      <c r="AM887" s="21">
        <v>0</v>
      </c>
      <c r="AN887" s="21">
        <v>0</v>
      </c>
      <c r="AO887" s="21">
        <v>0</v>
      </c>
      <c r="AP887" s="21">
        <v>9.7672562025057431E-9</v>
      </c>
      <c r="AQ887" s="21">
        <v>430.86930086497472</v>
      </c>
    </row>
    <row r="888" spans="1:43" x14ac:dyDescent="0.25">
      <c r="A888" s="17" t="s">
        <v>255</v>
      </c>
      <c r="B888" s="8" t="s">
        <v>53</v>
      </c>
      <c r="C888" s="8" t="s">
        <v>66</v>
      </c>
      <c r="E888" s="8" t="str">
        <f t="shared" si="113"/>
        <v>CoFi-display.cofi</v>
      </c>
      <c r="F888" s="21">
        <f t="shared" si="118"/>
        <v>177768.66401188599</v>
      </c>
      <c r="G888" s="19">
        <f t="shared" si="118"/>
        <v>9.5368396438620078</v>
      </c>
      <c r="H888" s="18">
        <f t="shared" si="114"/>
        <v>1.1961699224569151E-2</v>
      </c>
      <c r="I888" s="6">
        <f t="shared" si="114"/>
        <v>3.05</v>
      </c>
      <c r="J888" s="6">
        <f t="shared" si="117"/>
        <v>3019370.7671127152</v>
      </c>
      <c r="K888" s="18">
        <f t="shared" si="117"/>
        <v>0.15</v>
      </c>
      <c r="L888" s="35">
        <f>Data!BN30</f>
        <v>2.5641762811575344E-2</v>
      </c>
      <c r="Q888" s="21">
        <v>0</v>
      </c>
      <c r="R888" s="21">
        <v>0</v>
      </c>
      <c r="S888" s="21">
        <v>0</v>
      </c>
      <c r="T888" s="21">
        <v>0</v>
      </c>
      <c r="U888" s="21">
        <v>0</v>
      </c>
      <c r="V888" s="21">
        <v>0</v>
      </c>
      <c r="W888" s="21">
        <v>0</v>
      </c>
      <c r="X888" s="21">
        <v>0</v>
      </c>
      <c r="Y888" s="21">
        <v>1574.9848547255633</v>
      </c>
      <c r="Z888" s="21">
        <v>0</v>
      </c>
      <c r="AA888" s="21">
        <v>0</v>
      </c>
      <c r="AB888" s="21">
        <v>0</v>
      </c>
      <c r="AC888" s="21">
        <v>0</v>
      </c>
      <c r="AD888" s="21">
        <v>0</v>
      </c>
      <c r="AE888" s="21">
        <v>0</v>
      </c>
      <c r="AF888" s="21">
        <v>0</v>
      </c>
      <c r="AG888" s="21">
        <v>6.7518743160089855E-11</v>
      </c>
      <c r="AH888" s="21">
        <v>45.746406643342318</v>
      </c>
      <c r="AI888" s="21">
        <v>0</v>
      </c>
      <c r="AJ888" s="21">
        <v>0</v>
      </c>
      <c r="AK888" s="21">
        <v>0</v>
      </c>
      <c r="AL888" s="21">
        <v>0</v>
      </c>
      <c r="AM888" s="21">
        <v>0</v>
      </c>
      <c r="AN888" s="21">
        <v>0</v>
      </c>
      <c r="AO888" s="21">
        <v>0</v>
      </c>
      <c r="AP888" s="21">
        <v>1.9639420507422891E-9</v>
      </c>
      <c r="AQ888" s="21">
        <v>-244.34261418216238</v>
      </c>
    </row>
    <row r="889" spans="1:43" x14ac:dyDescent="0.25">
      <c r="A889" s="17" t="s">
        <v>256</v>
      </c>
      <c r="B889" s="8" t="s">
        <v>53</v>
      </c>
      <c r="C889" s="8" t="s">
        <v>66</v>
      </c>
      <c r="E889" s="8" t="str">
        <f t="shared" si="113"/>
        <v>CoFi-display.cofi</v>
      </c>
      <c r="F889" s="21">
        <f t="shared" si="118"/>
        <v>155905.00634210001</v>
      </c>
      <c r="G889" s="19">
        <f t="shared" si="118"/>
        <v>9.9784577197080004</v>
      </c>
      <c r="H889" s="18">
        <f t="shared" si="114"/>
        <v>1.1961699224569151E-2</v>
      </c>
      <c r="I889" s="6">
        <f t="shared" si="114"/>
        <v>3.05</v>
      </c>
      <c r="J889" s="6">
        <f t="shared" si="117"/>
        <v>3019370.7671127152</v>
      </c>
      <c r="K889" s="18">
        <f t="shared" si="117"/>
        <v>0.15</v>
      </c>
      <c r="L889" s="35">
        <f>Data!BN31</f>
        <v>2.5641762811575344E-2</v>
      </c>
      <c r="Q889" s="21">
        <v>0</v>
      </c>
      <c r="R889" s="21">
        <v>0</v>
      </c>
      <c r="S889" s="21">
        <v>0</v>
      </c>
      <c r="T889" s="21">
        <v>0</v>
      </c>
      <c r="U889" s="21">
        <v>0</v>
      </c>
      <c r="V889" s="21">
        <v>0</v>
      </c>
      <c r="W889" s="21">
        <v>0</v>
      </c>
      <c r="X889" s="21">
        <v>0</v>
      </c>
      <c r="Y889" s="21">
        <v>0</v>
      </c>
      <c r="Z889" s="21">
        <v>0</v>
      </c>
      <c r="AA889" s="21">
        <v>0</v>
      </c>
      <c r="AB889" s="21">
        <v>0</v>
      </c>
      <c r="AC889" s="21">
        <v>0</v>
      </c>
      <c r="AD889" s="21">
        <v>0</v>
      </c>
      <c r="AE889" s="21">
        <v>0</v>
      </c>
      <c r="AF889" s="21">
        <v>0</v>
      </c>
      <c r="AG889" s="21">
        <v>8.9029026505600496E-12</v>
      </c>
      <c r="AH889" s="21">
        <v>6.0737778727379759</v>
      </c>
      <c r="AI889" s="21">
        <v>0</v>
      </c>
      <c r="AJ889" s="21">
        <v>0</v>
      </c>
      <c r="AK889" s="21">
        <v>0</v>
      </c>
      <c r="AL889" s="21">
        <v>0</v>
      </c>
      <c r="AM889" s="21">
        <v>0</v>
      </c>
      <c r="AN889" s="21">
        <v>0</v>
      </c>
      <c r="AO889" s="21">
        <v>0</v>
      </c>
      <c r="AP889" s="21">
        <v>2.7095357492793368E-10</v>
      </c>
      <c r="AQ889" s="21">
        <v>184.85115389114233</v>
      </c>
    </row>
    <row r="890" spans="1:43" x14ac:dyDescent="0.25">
      <c r="A890" s="17" t="s">
        <v>257</v>
      </c>
      <c r="B890" s="8" t="s">
        <v>53</v>
      </c>
      <c r="C890" s="8" t="s">
        <v>66</v>
      </c>
      <c r="E890" s="8" t="str">
        <f t="shared" si="113"/>
        <v>CoFi-display.cofi</v>
      </c>
      <c r="F890" s="21">
        <f t="shared" si="118"/>
        <v>97265.618974818106</v>
      </c>
      <c r="G890" s="19">
        <f t="shared" si="118"/>
        <v>11.89482405682261</v>
      </c>
      <c r="H890" s="18">
        <f t="shared" si="114"/>
        <v>1.1961699224569151E-2</v>
      </c>
      <c r="I890" s="6">
        <f t="shared" si="114"/>
        <v>3.05</v>
      </c>
      <c r="J890" s="6">
        <f t="shared" si="117"/>
        <v>3019370.7671127152</v>
      </c>
      <c r="K890" s="18">
        <f t="shared" si="117"/>
        <v>0.15</v>
      </c>
      <c r="L890" s="35">
        <f>Data!BN32</f>
        <v>2.5641762811575344E-2</v>
      </c>
      <c r="Q890" s="21">
        <v>0</v>
      </c>
      <c r="R890" s="21">
        <v>0</v>
      </c>
      <c r="S890" s="21">
        <v>0</v>
      </c>
      <c r="T890" s="21">
        <v>0</v>
      </c>
      <c r="U890" s="21">
        <v>0</v>
      </c>
      <c r="V890" s="21">
        <v>0</v>
      </c>
      <c r="W890" s="21">
        <v>0</v>
      </c>
      <c r="X890" s="21">
        <v>0</v>
      </c>
      <c r="Y890" s="21">
        <v>0</v>
      </c>
      <c r="Z890" s="21">
        <v>0</v>
      </c>
      <c r="AA890" s="21">
        <v>0</v>
      </c>
      <c r="AB890" s="21">
        <v>0</v>
      </c>
      <c r="AC890" s="21">
        <v>0</v>
      </c>
      <c r="AD890" s="21">
        <v>0</v>
      </c>
      <c r="AE890" s="21">
        <v>0</v>
      </c>
      <c r="AF890" s="21">
        <v>0</v>
      </c>
      <c r="AG890" s="21">
        <v>7.7502143307594211E-13</v>
      </c>
      <c r="AH890" s="21">
        <v>0.56918231214484838</v>
      </c>
      <c r="AI890" s="21">
        <v>0</v>
      </c>
      <c r="AJ890" s="21">
        <v>0</v>
      </c>
      <c r="AK890" s="21">
        <v>0</v>
      </c>
      <c r="AL890" s="21">
        <v>0</v>
      </c>
      <c r="AM890" s="21">
        <v>0</v>
      </c>
      <c r="AN890" s="21">
        <v>0</v>
      </c>
      <c r="AO890" s="21">
        <v>0</v>
      </c>
      <c r="AP890" s="21">
        <v>2.81171679394498E-11</v>
      </c>
      <c r="AQ890" s="21">
        <v>20.649486550616302</v>
      </c>
    </row>
    <row r="891" spans="1:43" x14ac:dyDescent="0.25">
      <c r="A891" s="17" t="s">
        <v>258</v>
      </c>
      <c r="B891" s="8" t="s">
        <v>53</v>
      </c>
      <c r="C891" s="8" t="s">
        <v>66</v>
      </c>
      <c r="E891" s="8" t="str">
        <f t="shared" si="113"/>
        <v>CoFi-display.cofi</v>
      </c>
      <c r="F891" s="21">
        <f t="shared" si="118"/>
        <v>97415.805385531698</v>
      </c>
      <c r="G891" s="19">
        <f t="shared" si="118"/>
        <v>11.56950821742382</v>
      </c>
      <c r="H891" s="18">
        <f t="shared" si="114"/>
        <v>1.1961699224569151E-2</v>
      </c>
      <c r="I891" s="6">
        <f t="shared" si="114"/>
        <v>3.05</v>
      </c>
      <c r="J891" s="6">
        <f t="shared" si="117"/>
        <v>3019370.7671127152</v>
      </c>
      <c r="K891" s="18">
        <f t="shared" si="117"/>
        <v>0.15</v>
      </c>
      <c r="L891" s="35">
        <f>Data!BN33</f>
        <v>2.4071858965968689E-2</v>
      </c>
      <c r="Q891" s="21">
        <v>0</v>
      </c>
      <c r="R891" s="21">
        <v>0</v>
      </c>
      <c r="S891" s="21">
        <v>0</v>
      </c>
      <c r="T891" s="21">
        <v>0</v>
      </c>
      <c r="U891" s="21">
        <v>0</v>
      </c>
      <c r="V891" s="21">
        <v>0</v>
      </c>
      <c r="W891" s="21">
        <v>0</v>
      </c>
      <c r="X891" s="21">
        <v>0</v>
      </c>
      <c r="Y891" s="21">
        <v>0</v>
      </c>
      <c r="Z891" s="21">
        <v>0</v>
      </c>
      <c r="AA891" s="21">
        <v>0</v>
      </c>
      <c r="AB891" s="21">
        <v>0</v>
      </c>
      <c r="AC891" s="21">
        <v>0</v>
      </c>
      <c r="AD891" s="21">
        <v>0</v>
      </c>
      <c r="AE891" s="21">
        <v>0</v>
      </c>
      <c r="AF891" s="21">
        <v>0</v>
      </c>
      <c r="AG891" s="21">
        <v>1.2936968871067809E-13</v>
      </c>
      <c r="AH891" s="21">
        <v>8.5526960825154805E-2</v>
      </c>
      <c r="AI891" s="21">
        <v>0</v>
      </c>
      <c r="AJ891" s="21">
        <v>0</v>
      </c>
      <c r="AK891" s="21">
        <v>0</v>
      </c>
      <c r="AL891" s="21">
        <v>0</v>
      </c>
      <c r="AM891" s="21">
        <v>0</v>
      </c>
      <c r="AN891" s="21">
        <v>0</v>
      </c>
      <c r="AO891" s="21">
        <v>0</v>
      </c>
      <c r="AP891" s="21">
        <v>4.565068213702443E-12</v>
      </c>
      <c r="AQ891" s="21">
        <v>3.0179898720376368</v>
      </c>
    </row>
    <row r="892" spans="1:43" x14ac:dyDescent="0.25">
      <c r="A892" s="17" t="s">
        <v>259</v>
      </c>
      <c r="B892" s="8" t="s">
        <v>53</v>
      </c>
      <c r="C892" s="8" t="s">
        <v>66</v>
      </c>
      <c r="E892" s="8" t="str">
        <f t="shared" si="113"/>
        <v>CoFi-display.cofi</v>
      </c>
      <c r="F892" s="21">
        <f t="shared" si="118"/>
        <v>152166.78614067001</v>
      </c>
      <c r="G892" s="19">
        <f t="shared" si="118"/>
        <v>9.8060204788667331</v>
      </c>
      <c r="H892" s="18">
        <f t="shared" si="114"/>
        <v>1.1961699224569151E-2</v>
      </c>
      <c r="I892" s="6">
        <f t="shared" si="114"/>
        <v>3.05</v>
      </c>
      <c r="J892" s="6">
        <f t="shared" si="117"/>
        <v>3019370.7671127152</v>
      </c>
      <c r="K892" s="18">
        <f t="shared" si="117"/>
        <v>0.15</v>
      </c>
      <c r="L892" s="35">
        <f>Data!BN34</f>
        <v>2.4071858965968689E-2</v>
      </c>
      <c r="Q892" s="21">
        <v>0</v>
      </c>
      <c r="R892" s="21">
        <v>0</v>
      </c>
      <c r="S892" s="21">
        <v>0</v>
      </c>
      <c r="T892" s="21">
        <v>0</v>
      </c>
      <c r="U892" s="21">
        <v>0</v>
      </c>
      <c r="V892" s="21">
        <v>0</v>
      </c>
      <c r="W892" s="21">
        <v>0</v>
      </c>
      <c r="X892" s="21">
        <v>0</v>
      </c>
      <c r="Y892" s="21">
        <v>0</v>
      </c>
      <c r="Z892" s="21">
        <v>0</v>
      </c>
      <c r="AA892" s="21">
        <v>0</v>
      </c>
      <c r="AB892" s="21">
        <v>0</v>
      </c>
      <c r="AC892" s="21">
        <v>0</v>
      </c>
      <c r="AD892" s="21">
        <v>0</v>
      </c>
      <c r="AE892" s="21">
        <v>0</v>
      </c>
      <c r="AF892" s="21">
        <v>0</v>
      </c>
      <c r="AG892" s="21">
        <v>0</v>
      </c>
      <c r="AH892" s="21">
        <v>2.0040026399228018E-2</v>
      </c>
      <c r="AI892" s="21">
        <v>0</v>
      </c>
      <c r="AJ892" s="21">
        <v>0</v>
      </c>
      <c r="AK892" s="21">
        <v>0</v>
      </c>
      <c r="AL892" s="21">
        <v>0</v>
      </c>
      <c r="AM892" s="21">
        <v>0</v>
      </c>
      <c r="AN892" s="21">
        <v>0</v>
      </c>
      <c r="AO892" s="21">
        <v>0</v>
      </c>
      <c r="AP892" s="21">
        <v>0</v>
      </c>
      <c r="AQ892" s="21">
        <v>0.59936437326697256</v>
      </c>
    </row>
    <row r="893" spans="1:43" x14ac:dyDescent="0.25">
      <c r="A893" s="17" t="s">
        <v>260</v>
      </c>
      <c r="B893" s="8" t="s">
        <v>53</v>
      </c>
      <c r="C893" s="8" t="s">
        <v>66</v>
      </c>
      <c r="E893" s="8" t="str">
        <f t="shared" si="113"/>
        <v>CoFi-display.cofi</v>
      </c>
      <c r="F893" s="21">
        <f t="shared" si="118"/>
        <v>145113.38760294701</v>
      </c>
      <c r="G893" s="19">
        <f t="shared" si="118"/>
        <v>10.081319949993899</v>
      </c>
      <c r="H893" s="18">
        <f t="shared" si="114"/>
        <v>1.1961699224569151E-2</v>
      </c>
      <c r="I893" s="6">
        <f t="shared" si="114"/>
        <v>3.05</v>
      </c>
      <c r="J893" s="6">
        <f t="shared" ref="J893:K908" si="119">J892</f>
        <v>3019370.7671127152</v>
      </c>
      <c r="K893" s="18">
        <f t="shared" si="119"/>
        <v>0.15</v>
      </c>
      <c r="L893" s="35">
        <f>Data!BN35</f>
        <v>2.4071858965968689E-2</v>
      </c>
      <c r="Q893" s="21">
        <v>0</v>
      </c>
      <c r="R893" s="21">
        <v>0</v>
      </c>
      <c r="S893" s="21">
        <v>0</v>
      </c>
      <c r="T893" s="21">
        <v>0</v>
      </c>
      <c r="U893" s="21">
        <v>0</v>
      </c>
      <c r="V893" s="21">
        <v>0</v>
      </c>
      <c r="W893" s="21">
        <v>0</v>
      </c>
      <c r="X893" s="21">
        <v>0</v>
      </c>
      <c r="Y893" s="21">
        <v>0</v>
      </c>
      <c r="Z893" s="21">
        <v>0</v>
      </c>
      <c r="AA893" s="21">
        <v>0</v>
      </c>
      <c r="AB893" s="21">
        <v>0</v>
      </c>
      <c r="AC893" s="21">
        <v>0</v>
      </c>
      <c r="AD893" s="21">
        <v>0</v>
      </c>
      <c r="AE893" s="21">
        <v>0</v>
      </c>
      <c r="AF893" s="21">
        <v>0</v>
      </c>
      <c r="AG893" s="21">
        <v>0</v>
      </c>
      <c r="AH893" s="21">
        <v>2.8666798451357062E-3</v>
      </c>
      <c r="AI893" s="21">
        <v>0</v>
      </c>
      <c r="AJ893" s="21">
        <v>0</v>
      </c>
      <c r="AK893" s="21">
        <v>0</v>
      </c>
      <c r="AL893" s="21">
        <v>0</v>
      </c>
      <c r="AM893" s="21">
        <v>0</v>
      </c>
      <c r="AN893" s="21">
        <v>0</v>
      </c>
      <c r="AO893" s="21">
        <v>0</v>
      </c>
      <c r="AP893" s="21">
        <v>0</v>
      </c>
      <c r="AQ893" s="21">
        <v>8.8144745974686647E-2</v>
      </c>
    </row>
    <row r="894" spans="1:43" x14ac:dyDescent="0.25">
      <c r="A894" s="17" t="s">
        <v>261</v>
      </c>
      <c r="B894" s="8" t="s">
        <v>53</v>
      </c>
      <c r="C894" s="8" t="s">
        <v>66</v>
      </c>
      <c r="E894" s="8" t="str">
        <f t="shared" si="113"/>
        <v>CoFi-display.cofi</v>
      </c>
      <c r="F894" s="21">
        <f t="shared" ref="F894:G909" si="120">F696</f>
        <v>142547.349343315</v>
      </c>
      <c r="G894" s="19">
        <f t="shared" si="120"/>
        <v>10.00387305712248</v>
      </c>
      <c r="H894" s="18">
        <f t="shared" si="114"/>
        <v>1.1961699224569151E-2</v>
      </c>
      <c r="I894" s="6">
        <f t="shared" si="114"/>
        <v>3.05</v>
      </c>
      <c r="J894" s="6">
        <f t="shared" si="119"/>
        <v>3019370.7671127152</v>
      </c>
      <c r="K894" s="18">
        <f t="shared" si="119"/>
        <v>0.15</v>
      </c>
      <c r="L894" s="35">
        <f>Data!BN36</f>
        <v>2.4071858965968689E-2</v>
      </c>
      <c r="Q894" s="21">
        <v>0</v>
      </c>
      <c r="R894" s="21">
        <v>0</v>
      </c>
      <c r="S894" s="21">
        <v>0</v>
      </c>
      <c r="T894" s="21">
        <v>0</v>
      </c>
      <c r="U894" s="21">
        <v>0</v>
      </c>
      <c r="V894" s="21">
        <v>0</v>
      </c>
      <c r="W894" s="21">
        <v>0</v>
      </c>
      <c r="X894" s="21">
        <v>0</v>
      </c>
      <c r="Y894" s="21">
        <v>0</v>
      </c>
      <c r="Z894" s="21">
        <v>0</v>
      </c>
      <c r="AA894" s="21">
        <v>0</v>
      </c>
      <c r="AB894" s="21">
        <v>0</v>
      </c>
      <c r="AC894" s="21">
        <v>0</v>
      </c>
      <c r="AD894" s="21">
        <v>0</v>
      </c>
      <c r="AE894" s="21">
        <v>0</v>
      </c>
      <c r="AF894" s="21">
        <v>0</v>
      </c>
      <c r="AG894" s="21">
        <v>0</v>
      </c>
      <c r="AH894" s="21">
        <v>4.2239855353115395E-4</v>
      </c>
      <c r="AI894" s="21">
        <v>0</v>
      </c>
      <c r="AJ894" s="21">
        <v>0</v>
      </c>
      <c r="AK894" s="21">
        <v>0</v>
      </c>
      <c r="AL894" s="21">
        <v>0</v>
      </c>
      <c r="AM894" s="21">
        <v>0</v>
      </c>
      <c r="AN894" s="21">
        <v>0</v>
      </c>
      <c r="AO894" s="21">
        <v>0</v>
      </c>
      <c r="AP894" s="21">
        <v>0</v>
      </c>
      <c r="AQ894" s="21">
        <v>1.2888145602565347E-2</v>
      </c>
    </row>
    <row r="895" spans="1:43" x14ac:dyDescent="0.25">
      <c r="A895" s="17" t="s">
        <v>278</v>
      </c>
      <c r="B895" s="8" t="s">
        <v>53</v>
      </c>
      <c r="C895" s="8" t="s">
        <v>66</v>
      </c>
      <c r="E895" s="8" t="str">
        <f t="shared" si="113"/>
        <v>CoFi-display.cofi</v>
      </c>
      <c r="F895" s="21">
        <f t="shared" si="120"/>
        <v>89849.0514662145</v>
      </c>
      <c r="G895" s="19">
        <f t="shared" si="120"/>
        <v>11.47574594837338</v>
      </c>
      <c r="H895" s="18">
        <f t="shared" si="114"/>
        <v>1.1961699224569151E-2</v>
      </c>
      <c r="I895" s="6">
        <f t="shared" si="114"/>
        <v>3.05</v>
      </c>
      <c r="J895" s="6">
        <f t="shared" si="119"/>
        <v>3019370.7671127152</v>
      </c>
      <c r="K895" s="18">
        <f t="shared" si="119"/>
        <v>0.15</v>
      </c>
      <c r="L895" s="35">
        <f>Data!BN37</f>
        <v>2.4856810888772018E-2</v>
      </c>
      <c r="Q895" s="21">
        <v>0</v>
      </c>
      <c r="R895" s="21">
        <v>0</v>
      </c>
      <c r="S895" s="21">
        <v>0</v>
      </c>
      <c r="T895" s="21">
        <v>0</v>
      </c>
      <c r="U895" s="21">
        <v>0</v>
      </c>
      <c r="V895" s="21">
        <v>0</v>
      </c>
      <c r="W895" s="21">
        <v>0</v>
      </c>
      <c r="X895" s="21">
        <v>0</v>
      </c>
      <c r="Y895" s="21">
        <v>0</v>
      </c>
      <c r="Z895" s="21">
        <v>0</v>
      </c>
      <c r="AA895" s="21">
        <v>0</v>
      </c>
      <c r="AB895" s="21">
        <v>0</v>
      </c>
      <c r="AC895" s="21">
        <v>0</v>
      </c>
      <c r="AD895" s="21">
        <v>0</v>
      </c>
      <c r="AE895" s="21">
        <v>0</v>
      </c>
      <c r="AF895" s="21">
        <v>0</v>
      </c>
      <c r="AG895" s="21">
        <v>0</v>
      </c>
      <c r="AH895" s="21">
        <v>3.9936323126379025E-5</v>
      </c>
      <c r="AI895" s="21">
        <v>0</v>
      </c>
      <c r="AJ895" s="21">
        <v>0</v>
      </c>
      <c r="AK895" s="21">
        <v>0</v>
      </c>
      <c r="AL895" s="21">
        <v>0</v>
      </c>
      <c r="AM895" s="21">
        <v>0</v>
      </c>
      <c r="AN895" s="21">
        <v>0</v>
      </c>
      <c r="AO895" s="21">
        <v>0</v>
      </c>
      <c r="AP895" s="21">
        <v>0</v>
      </c>
      <c r="AQ895" s="21">
        <v>1.3978122498469463E-3</v>
      </c>
    </row>
    <row r="896" spans="1:43" x14ac:dyDescent="0.25">
      <c r="A896" s="17" t="s">
        <v>279</v>
      </c>
      <c r="B896" s="8" t="s">
        <v>53</v>
      </c>
      <c r="C896" s="8" t="s">
        <v>66</v>
      </c>
      <c r="E896" s="8" t="str">
        <f t="shared" si="113"/>
        <v>CoFi-display.cofi</v>
      </c>
      <c r="F896" s="21">
        <f t="shared" si="120"/>
        <v>102630.58612210301</v>
      </c>
      <c r="G896" s="19">
        <f t="shared" si="120"/>
        <v>10.756762154759192</v>
      </c>
      <c r="H896" s="18">
        <f t="shared" si="114"/>
        <v>1.1961699224569151E-2</v>
      </c>
      <c r="I896" s="6">
        <f t="shared" si="114"/>
        <v>3.05</v>
      </c>
      <c r="J896" s="6">
        <f t="shared" si="119"/>
        <v>3019370.7671127152</v>
      </c>
      <c r="K896" s="18">
        <f t="shared" si="119"/>
        <v>0.15</v>
      </c>
      <c r="L896" s="35">
        <f>Data!BN38</f>
        <v>2.4856810888772018E-2</v>
      </c>
      <c r="Q896" s="21">
        <v>0</v>
      </c>
      <c r="R896" s="21">
        <v>0</v>
      </c>
      <c r="S896" s="21">
        <v>0</v>
      </c>
      <c r="T896" s="21">
        <v>0</v>
      </c>
      <c r="U896" s="21">
        <v>0</v>
      </c>
      <c r="V896" s="21">
        <v>0</v>
      </c>
      <c r="W896" s="21">
        <v>0</v>
      </c>
      <c r="X896" s="21">
        <v>0</v>
      </c>
      <c r="Y896" s="21">
        <v>0</v>
      </c>
      <c r="Z896" s="21">
        <v>0</v>
      </c>
      <c r="AA896" s="21">
        <v>0</v>
      </c>
      <c r="AB896" s="21">
        <v>0</v>
      </c>
      <c r="AC896" s="21">
        <v>0</v>
      </c>
      <c r="AD896" s="21">
        <v>0</v>
      </c>
      <c r="AE896" s="21">
        <v>0</v>
      </c>
      <c r="AF896" s="21">
        <v>0</v>
      </c>
      <c r="AG896" s="21">
        <v>0</v>
      </c>
      <c r="AH896" s="21">
        <v>6.8426237153182744E-6</v>
      </c>
      <c r="AI896" s="21">
        <v>0</v>
      </c>
      <c r="AJ896" s="21">
        <v>0</v>
      </c>
      <c r="AK896" s="21">
        <v>0</v>
      </c>
      <c r="AL896" s="21">
        <v>0</v>
      </c>
      <c r="AM896" s="21">
        <v>0</v>
      </c>
      <c r="AN896" s="21">
        <v>0</v>
      </c>
      <c r="AO896" s="21">
        <v>0</v>
      </c>
      <c r="AP896" s="21">
        <v>0</v>
      </c>
      <c r="AQ896" s="21">
        <v>2.2449365125158972E-4</v>
      </c>
    </row>
    <row r="897" spans="1:43" x14ac:dyDescent="0.25">
      <c r="A897" s="17" t="s">
        <v>280</v>
      </c>
      <c r="B897" s="8" t="s">
        <v>53</v>
      </c>
      <c r="C897" s="8" t="s">
        <v>66</v>
      </c>
      <c r="E897" s="8" t="str">
        <f t="shared" si="113"/>
        <v>CoFi-display.cofi</v>
      </c>
      <c r="F897" s="21">
        <f t="shared" si="120"/>
        <v>100258.467636616</v>
      </c>
      <c r="G897" s="19">
        <f t="shared" si="120"/>
        <v>10.65669779621145</v>
      </c>
      <c r="H897" s="18">
        <f t="shared" si="114"/>
        <v>1.1961699224569151E-2</v>
      </c>
      <c r="I897" s="6">
        <f t="shared" si="114"/>
        <v>3.05</v>
      </c>
      <c r="J897" s="6">
        <f t="shared" si="119"/>
        <v>3019370.7671127152</v>
      </c>
      <c r="K897" s="18">
        <f t="shared" si="119"/>
        <v>0.15</v>
      </c>
      <c r="L897" s="35">
        <f>Data!BN39</f>
        <v>2.4856810888772018E-2</v>
      </c>
      <c r="Q897" s="21">
        <v>0</v>
      </c>
      <c r="R897" s="21">
        <v>0</v>
      </c>
      <c r="S897" s="21">
        <v>0</v>
      </c>
      <c r="T897" s="21">
        <v>0</v>
      </c>
      <c r="U897" s="21">
        <v>0</v>
      </c>
      <c r="V897" s="21">
        <v>0</v>
      </c>
      <c r="W897" s="21">
        <v>0</v>
      </c>
      <c r="X897" s="21">
        <v>0</v>
      </c>
      <c r="Y897" s="21">
        <v>0</v>
      </c>
      <c r="Z897" s="21">
        <v>0</v>
      </c>
      <c r="AA897" s="21">
        <v>0</v>
      </c>
      <c r="AB897" s="21">
        <v>0</v>
      </c>
      <c r="AC897" s="21">
        <v>0</v>
      </c>
      <c r="AD897" s="21">
        <v>0</v>
      </c>
      <c r="AE897" s="21">
        <v>0</v>
      </c>
      <c r="AF897" s="21">
        <v>0</v>
      </c>
      <c r="AG897" s="21">
        <v>0</v>
      </c>
      <c r="AH897" s="21">
        <v>1.0026703921089599E-6</v>
      </c>
      <c r="AI897" s="21">
        <v>0</v>
      </c>
      <c r="AJ897" s="21">
        <v>0</v>
      </c>
      <c r="AK897" s="21">
        <v>0</v>
      </c>
      <c r="AL897" s="21">
        <v>0</v>
      </c>
      <c r="AM897" s="21">
        <v>0</v>
      </c>
      <c r="AN897" s="21">
        <v>0</v>
      </c>
      <c r="AO897" s="21">
        <v>0</v>
      </c>
      <c r="AP897" s="21">
        <v>0</v>
      </c>
      <c r="AQ897" s="21">
        <v>3.2589723841637768E-5</v>
      </c>
    </row>
    <row r="898" spans="1:43" x14ac:dyDescent="0.25">
      <c r="A898" s="17" t="s">
        <v>281</v>
      </c>
      <c r="B898" s="8" t="s">
        <v>53</v>
      </c>
      <c r="C898" s="8" t="s">
        <v>66</v>
      </c>
      <c r="E898" s="8" t="str">
        <f t="shared" si="113"/>
        <v>CoFi-display.cofi</v>
      </c>
      <c r="F898" s="21">
        <f t="shared" si="120"/>
        <v>136054.96228445024</v>
      </c>
      <c r="G898" s="19">
        <f t="shared" si="120"/>
        <v>9.6760323677399889</v>
      </c>
      <c r="H898" s="18">
        <f t="shared" si="114"/>
        <v>1.1961699224569151E-2</v>
      </c>
      <c r="I898" s="6">
        <f t="shared" si="114"/>
        <v>3.05</v>
      </c>
      <c r="J898" s="6">
        <f t="shared" si="119"/>
        <v>3019370.7671127152</v>
      </c>
      <c r="K898" s="18">
        <f t="shared" si="119"/>
        <v>0.15</v>
      </c>
      <c r="L898" s="35">
        <f>Data!BN40</f>
        <v>2.4856810888772018E-2</v>
      </c>
      <c r="Q898" s="21">
        <v>0</v>
      </c>
      <c r="R898" s="21">
        <v>0</v>
      </c>
      <c r="S898" s="21">
        <v>0</v>
      </c>
      <c r="T898" s="21">
        <v>0</v>
      </c>
      <c r="U898" s="21">
        <v>0</v>
      </c>
      <c r="V898" s="21">
        <v>0</v>
      </c>
      <c r="W898" s="21">
        <v>0</v>
      </c>
      <c r="X898" s="21">
        <v>0</v>
      </c>
      <c r="Y898" s="21">
        <v>0</v>
      </c>
      <c r="Z898" s="21">
        <v>0</v>
      </c>
      <c r="AA898" s="21">
        <v>0</v>
      </c>
      <c r="AB898" s="21">
        <v>0</v>
      </c>
      <c r="AC898" s="21">
        <v>0</v>
      </c>
      <c r="AD898" s="21">
        <v>0</v>
      </c>
      <c r="AE898" s="21">
        <v>0</v>
      </c>
      <c r="AF898" s="21">
        <v>0</v>
      </c>
      <c r="AG898" s="21">
        <v>0</v>
      </c>
      <c r="AH898" s="21">
        <v>2.0409979203182638E-7</v>
      </c>
      <c r="AI898" s="21">
        <v>0</v>
      </c>
      <c r="AJ898" s="21">
        <v>0</v>
      </c>
      <c r="AK898" s="21">
        <v>0</v>
      </c>
      <c r="AL898" s="21">
        <v>0</v>
      </c>
      <c r="AM898" s="21">
        <v>0</v>
      </c>
      <c r="AN898" s="21">
        <v>0</v>
      </c>
      <c r="AO898" s="21">
        <v>0</v>
      </c>
      <c r="AP898" s="21">
        <v>0</v>
      </c>
      <c r="AQ898" s="21">
        <v>6.0233723915443043E-6</v>
      </c>
    </row>
    <row r="899" spans="1:43" x14ac:dyDescent="0.25">
      <c r="A899" s="17" t="s">
        <v>282</v>
      </c>
      <c r="B899" s="8" t="s">
        <v>53</v>
      </c>
      <c r="C899" s="8" t="s">
        <v>66</v>
      </c>
      <c r="E899" s="8" t="str">
        <f t="shared" si="113"/>
        <v>CoFi-display.cofi</v>
      </c>
      <c r="F899" s="21">
        <f t="shared" si="120"/>
        <v>120012.959289386</v>
      </c>
      <c r="G899" s="19">
        <f t="shared" si="120"/>
        <v>10.333963539505701</v>
      </c>
      <c r="H899" s="18">
        <f t="shared" si="114"/>
        <v>1.1961699224569151E-2</v>
      </c>
      <c r="I899" s="6">
        <f t="shared" si="114"/>
        <v>3.05</v>
      </c>
      <c r="J899" s="6">
        <f t="shared" si="119"/>
        <v>3019370.7671127152</v>
      </c>
      <c r="K899" s="18">
        <f t="shared" si="119"/>
        <v>0.15</v>
      </c>
      <c r="L899" s="35">
        <f>Data!BN41</f>
        <v>2.4856810888772018E-2</v>
      </c>
      <c r="Q899" s="21">
        <v>0</v>
      </c>
      <c r="R899" s="21">
        <v>0</v>
      </c>
      <c r="S899" s="21">
        <v>0</v>
      </c>
      <c r="T899" s="21">
        <v>0</v>
      </c>
      <c r="U899" s="21">
        <v>0</v>
      </c>
      <c r="V899" s="21">
        <v>0</v>
      </c>
      <c r="W899" s="21">
        <v>0</v>
      </c>
      <c r="X899" s="21">
        <v>0</v>
      </c>
      <c r="Y899" s="21">
        <v>0</v>
      </c>
      <c r="Z899" s="21">
        <v>0</v>
      </c>
      <c r="AA899" s="21">
        <v>0</v>
      </c>
      <c r="AB899" s="21">
        <v>0</v>
      </c>
      <c r="AC899" s="21">
        <v>0</v>
      </c>
      <c r="AD899" s="21">
        <v>0</v>
      </c>
      <c r="AE899" s="21">
        <v>0</v>
      </c>
      <c r="AF899" s="21">
        <v>0</v>
      </c>
      <c r="AG899" s="21">
        <v>0</v>
      </c>
      <c r="AH899" s="21">
        <v>2.7005187392465635E-8</v>
      </c>
      <c r="AI899" s="21">
        <v>0</v>
      </c>
      <c r="AJ899" s="21">
        <v>0</v>
      </c>
      <c r="AK899" s="21">
        <v>0</v>
      </c>
      <c r="AL899" s="21">
        <v>0</v>
      </c>
      <c r="AM899" s="21">
        <v>0</v>
      </c>
      <c r="AN899" s="21">
        <v>0</v>
      </c>
      <c r="AO899" s="21">
        <v>0</v>
      </c>
      <c r="AP899" s="21">
        <v>0</v>
      </c>
      <c r="AQ899" s="21">
        <v>8.5116539676833971E-7</v>
      </c>
    </row>
    <row r="900" spans="1:43" x14ac:dyDescent="0.25">
      <c r="A900" s="17" t="s">
        <v>283</v>
      </c>
      <c r="B900" s="8" t="s">
        <v>53</v>
      </c>
      <c r="C900" s="8" t="s">
        <v>66</v>
      </c>
      <c r="E900" s="8" t="str">
        <f t="shared" si="113"/>
        <v>CoFi-display.cofi</v>
      </c>
      <c r="F900" s="21">
        <f t="shared" si="120"/>
        <v>116866.54268758249</v>
      </c>
      <c r="G900" s="19">
        <f t="shared" si="120"/>
        <v>10.405048437786814</v>
      </c>
      <c r="H900" s="18">
        <f t="shared" si="114"/>
        <v>1.1961699224569151E-2</v>
      </c>
      <c r="I900" s="6">
        <f t="shared" si="114"/>
        <v>3.05</v>
      </c>
      <c r="J900" s="6">
        <f t="shared" si="119"/>
        <v>3019370.7671127152</v>
      </c>
      <c r="K900" s="18">
        <f t="shared" si="119"/>
        <v>0.15</v>
      </c>
      <c r="L900" s="35">
        <f>Data!BN42</f>
        <v>2.3286907043165363E-2</v>
      </c>
      <c r="Q900" s="21">
        <v>0</v>
      </c>
      <c r="R900" s="21">
        <v>0</v>
      </c>
      <c r="S900" s="21">
        <v>0</v>
      </c>
      <c r="T900" s="21">
        <v>0</v>
      </c>
      <c r="U900" s="21">
        <v>0</v>
      </c>
      <c r="V900" s="21">
        <v>0</v>
      </c>
      <c r="W900" s="21">
        <v>0</v>
      </c>
      <c r="X900" s="21">
        <v>0</v>
      </c>
      <c r="Y900" s="21">
        <v>0</v>
      </c>
      <c r="Z900" s="21">
        <v>0</v>
      </c>
      <c r="AA900" s="21">
        <v>0</v>
      </c>
      <c r="AB900" s="21">
        <v>0</v>
      </c>
      <c r="AC900" s="21">
        <v>0</v>
      </c>
      <c r="AD900" s="21">
        <v>0</v>
      </c>
      <c r="AE900" s="21">
        <v>0</v>
      </c>
      <c r="AF900" s="21">
        <v>0</v>
      </c>
      <c r="AG900" s="21">
        <v>0</v>
      </c>
      <c r="AH900" s="21">
        <v>3.9445776154611514E-9</v>
      </c>
      <c r="AI900" s="21">
        <v>0</v>
      </c>
      <c r="AJ900" s="21">
        <v>0</v>
      </c>
      <c r="AK900" s="21">
        <v>0</v>
      </c>
      <c r="AL900" s="21">
        <v>0</v>
      </c>
      <c r="AM900" s="21">
        <v>0</v>
      </c>
      <c r="AN900" s="21">
        <v>0</v>
      </c>
      <c r="AO900" s="21">
        <v>0</v>
      </c>
      <c r="AP900" s="21">
        <v>0</v>
      </c>
      <c r="AQ900" s="21">
        <v>1.2518273952422281E-7</v>
      </c>
    </row>
    <row r="901" spans="1:43" x14ac:dyDescent="0.25">
      <c r="A901" s="17" t="s">
        <v>284</v>
      </c>
      <c r="B901" s="8" t="s">
        <v>53</v>
      </c>
      <c r="C901" s="8" t="s">
        <v>66</v>
      </c>
      <c r="E901" s="8" t="str">
        <f t="shared" si="113"/>
        <v>CoFi-display.cofi</v>
      </c>
      <c r="F901" s="21">
        <f t="shared" si="120"/>
        <v>108937.3696959301</v>
      </c>
      <c r="G901" s="19">
        <f t="shared" si="120"/>
        <v>10.611727060115518</v>
      </c>
      <c r="H901" s="18">
        <f t="shared" si="114"/>
        <v>1.1961699224569151E-2</v>
      </c>
      <c r="I901" s="6">
        <f t="shared" si="114"/>
        <v>3.05</v>
      </c>
      <c r="J901" s="6">
        <f t="shared" si="119"/>
        <v>3019370.7671127152</v>
      </c>
      <c r="K901" s="18">
        <f t="shared" si="119"/>
        <v>0.15</v>
      </c>
      <c r="L901" s="35">
        <f>Data!BN43</f>
        <v>2.3286907043165363E-2</v>
      </c>
      <c r="Q901" s="21">
        <v>0</v>
      </c>
      <c r="R901" s="21">
        <v>0</v>
      </c>
      <c r="S901" s="21">
        <v>0</v>
      </c>
      <c r="T901" s="21">
        <v>0</v>
      </c>
      <c r="U901" s="21">
        <v>0</v>
      </c>
      <c r="V901" s="21">
        <v>0</v>
      </c>
      <c r="W901" s="21">
        <v>0</v>
      </c>
      <c r="X901" s="21">
        <v>0</v>
      </c>
      <c r="Y901" s="21">
        <v>0</v>
      </c>
      <c r="Z901" s="21">
        <v>0</v>
      </c>
      <c r="AA901" s="21">
        <v>0</v>
      </c>
      <c r="AB901" s="21">
        <v>0</v>
      </c>
      <c r="AC901" s="21">
        <v>0</v>
      </c>
      <c r="AD901" s="21">
        <v>0</v>
      </c>
      <c r="AE901" s="21">
        <v>0</v>
      </c>
      <c r="AF901" s="21">
        <v>0</v>
      </c>
      <c r="AG901" s="21">
        <v>0</v>
      </c>
      <c r="AH901" s="21">
        <v>5.5148395905006734E-10</v>
      </c>
      <c r="AI901" s="21">
        <v>0</v>
      </c>
      <c r="AJ901" s="21">
        <v>0</v>
      </c>
      <c r="AK901" s="21">
        <v>0</v>
      </c>
      <c r="AL901" s="21">
        <v>0</v>
      </c>
      <c r="AM901" s="21">
        <v>0</v>
      </c>
      <c r="AN901" s="21">
        <v>0</v>
      </c>
      <c r="AO901" s="21">
        <v>0</v>
      </c>
      <c r="AP901" s="21">
        <v>0</v>
      </c>
      <c r="AQ901" s="21">
        <v>1.7849201616987274E-8</v>
      </c>
    </row>
    <row r="902" spans="1:43" x14ac:dyDescent="0.25">
      <c r="A902" s="17" t="s">
        <v>285</v>
      </c>
      <c r="B902" s="8" t="s">
        <v>53</v>
      </c>
      <c r="C902" s="8" t="s">
        <v>66</v>
      </c>
      <c r="E902" s="8" t="str">
        <f t="shared" si="113"/>
        <v>CoFi-display.cofi</v>
      </c>
      <c r="F902" s="21">
        <f t="shared" si="120"/>
        <v>139745.15273096098</v>
      </c>
      <c r="G902" s="19">
        <f t="shared" si="120"/>
        <v>9.8411995603199642</v>
      </c>
      <c r="H902" s="18">
        <f t="shared" si="114"/>
        <v>1.1961699224569151E-2</v>
      </c>
      <c r="I902" s="6">
        <f t="shared" si="114"/>
        <v>3.05</v>
      </c>
      <c r="J902" s="6">
        <f t="shared" si="119"/>
        <v>3019370.7671127152</v>
      </c>
      <c r="K902" s="18">
        <f t="shared" si="119"/>
        <v>0.15</v>
      </c>
      <c r="L902" s="35">
        <f>Data!BN44</f>
        <v>2.3286907043165363E-2</v>
      </c>
      <c r="Q902" s="21">
        <v>0</v>
      </c>
      <c r="R902" s="21">
        <v>0</v>
      </c>
      <c r="S902" s="21">
        <v>0</v>
      </c>
      <c r="T902" s="21">
        <v>0</v>
      </c>
      <c r="U902" s="21">
        <v>0</v>
      </c>
      <c r="V902" s="21">
        <v>0</v>
      </c>
      <c r="W902" s="21">
        <v>0</v>
      </c>
      <c r="X902" s="21">
        <v>0</v>
      </c>
      <c r="Y902" s="21">
        <v>0</v>
      </c>
      <c r="Z902" s="21">
        <v>0</v>
      </c>
      <c r="AA902" s="21">
        <v>0</v>
      </c>
      <c r="AB902" s="21">
        <v>0</v>
      </c>
      <c r="AC902" s="21">
        <v>0</v>
      </c>
      <c r="AD902" s="21">
        <v>0</v>
      </c>
      <c r="AE902" s="21">
        <v>0</v>
      </c>
      <c r="AF902" s="21">
        <v>0</v>
      </c>
      <c r="AG902" s="21">
        <v>0</v>
      </c>
      <c r="AH902" s="21">
        <v>1.0615388406674882E-10</v>
      </c>
      <c r="AI902" s="21">
        <v>0</v>
      </c>
      <c r="AJ902" s="21">
        <v>0</v>
      </c>
      <c r="AK902" s="21">
        <v>0</v>
      </c>
      <c r="AL902" s="21">
        <v>0</v>
      </c>
      <c r="AM902" s="21">
        <v>0</v>
      </c>
      <c r="AN902" s="21">
        <v>0</v>
      </c>
      <c r="AO902" s="21">
        <v>0</v>
      </c>
      <c r="AP902" s="21">
        <v>0</v>
      </c>
      <c r="AQ902" s="21">
        <v>3.186278749472032E-9</v>
      </c>
    </row>
    <row r="903" spans="1:43" x14ac:dyDescent="0.25">
      <c r="A903" s="17" t="s">
        <v>286</v>
      </c>
      <c r="B903" s="8" t="s">
        <v>53</v>
      </c>
      <c r="C903" s="8" t="s">
        <v>66</v>
      </c>
      <c r="E903" s="8" t="str">
        <f t="shared" si="113"/>
        <v>CoFi-display.cofi</v>
      </c>
      <c r="F903" s="21">
        <f t="shared" si="120"/>
        <v>127193.24193917849</v>
      </c>
      <c r="G903" s="19">
        <f t="shared" si="120"/>
        <v>9.9262954008951514</v>
      </c>
      <c r="H903" s="18">
        <f t="shared" si="114"/>
        <v>1.1961699224569151E-2</v>
      </c>
      <c r="I903" s="6">
        <f t="shared" si="114"/>
        <v>3.05</v>
      </c>
      <c r="J903" s="6">
        <f t="shared" si="119"/>
        <v>3019370.7671127152</v>
      </c>
      <c r="K903" s="18">
        <f t="shared" si="119"/>
        <v>0.15</v>
      </c>
      <c r="L903" s="35">
        <f>Data!BN45</f>
        <v>2.3286907043165363E-2</v>
      </c>
      <c r="Q903" s="21">
        <v>0</v>
      </c>
      <c r="R903" s="21">
        <v>0</v>
      </c>
      <c r="S903" s="21">
        <v>0</v>
      </c>
      <c r="T903" s="21">
        <v>0</v>
      </c>
      <c r="U903" s="21">
        <v>0</v>
      </c>
      <c r="V903" s="21">
        <v>0</v>
      </c>
      <c r="W903" s="21">
        <v>0</v>
      </c>
      <c r="X903" s="21">
        <v>0</v>
      </c>
      <c r="Y903" s="21">
        <v>0</v>
      </c>
      <c r="Z903" s="21">
        <v>0</v>
      </c>
      <c r="AA903" s="21">
        <v>0</v>
      </c>
      <c r="AB903" s="21">
        <v>0</v>
      </c>
      <c r="AC903" s="21">
        <v>0</v>
      </c>
      <c r="AD903" s="21">
        <v>0</v>
      </c>
      <c r="AE903" s="21">
        <v>0</v>
      </c>
      <c r="AF903" s="21">
        <v>0</v>
      </c>
      <c r="AG903" s="21">
        <v>0</v>
      </c>
      <c r="AH903" s="21">
        <v>1.4526654112810896E-11</v>
      </c>
      <c r="AI903" s="21">
        <v>0</v>
      </c>
      <c r="AJ903" s="21">
        <v>0</v>
      </c>
      <c r="AK903" s="21">
        <v>0</v>
      </c>
      <c r="AL903" s="21">
        <v>0</v>
      </c>
      <c r="AM903" s="21">
        <v>0</v>
      </c>
      <c r="AN903" s="21">
        <v>0</v>
      </c>
      <c r="AO903" s="21">
        <v>0</v>
      </c>
      <c r="AP903" s="21">
        <v>0</v>
      </c>
      <c r="AQ903" s="21">
        <v>4.3979737272668776E-10</v>
      </c>
    </row>
    <row r="904" spans="1:43" x14ac:dyDescent="0.25">
      <c r="A904" s="17" t="s">
        <v>287</v>
      </c>
      <c r="B904" s="8" t="s">
        <v>53</v>
      </c>
      <c r="C904" s="8" t="s">
        <v>66</v>
      </c>
      <c r="E904" s="8" t="str">
        <f t="shared" si="113"/>
        <v>CoFi-display.cofi</v>
      </c>
      <c r="F904" s="21">
        <f t="shared" si="120"/>
        <v>98961.417574702558</v>
      </c>
      <c r="G904" s="19">
        <f t="shared" si="120"/>
        <v>10.858416640618575</v>
      </c>
      <c r="H904" s="18">
        <f t="shared" si="114"/>
        <v>1.1961699224569151E-2</v>
      </c>
      <c r="I904" s="6">
        <f t="shared" si="114"/>
        <v>3.05</v>
      </c>
      <c r="J904" s="6">
        <f t="shared" si="119"/>
        <v>3019370.7671127152</v>
      </c>
      <c r="K904" s="18">
        <f t="shared" si="119"/>
        <v>0.15</v>
      </c>
      <c r="L904" s="35">
        <f>Data!BN46</f>
        <v>2.7211666657181995E-2</v>
      </c>
      <c r="Q904" s="21">
        <v>0</v>
      </c>
      <c r="R904" s="21">
        <v>0</v>
      </c>
      <c r="S904" s="21">
        <v>0</v>
      </c>
      <c r="T904" s="21">
        <v>0</v>
      </c>
      <c r="U904" s="21">
        <v>0</v>
      </c>
      <c r="V904" s="21">
        <v>0</v>
      </c>
      <c r="W904" s="21">
        <v>0</v>
      </c>
      <c r="X904" s="21">
        <v>0</v>
      </c>
      <c r="Y904" s="21">
        <v>0</v>
      </c>
      <c r="Z904" s="21">
        <v>0</v>
      </c>
      <c r="AA904" s="21">
        <v>0</v>
      </c>
      <c r="AB904" s="21">
        <v>0</v>
      </c>
      <c r="AC904" s="21">
        <v>0</v>
      </c>
      <c r="AD904" s="21">
        <v>0</v>
      </c>
      <c r="AE904" s="21">
        <v>0</v>
      </c>
      <c r="AF904" s="21">
        <v>0</v>
      </c>
      <c r="AG904" s="21">
        <v>0</v>
      </c>
      <c r="AH904" s="21">
        <v>1.7084897112887396E-12</v>
      </c>
      <c r="AI904" s="21">
        <v>0</v>
      </c>
      <c r="AJ904" s="21">
        <v>0</v>
      </c>
      <c r="AK904" s="21">
        <v>0</v>
      </c>
      <c r="AL904" s="21">
        <v>0</v>
      </c>
      <c r="AM904" s="21">
        <v>0</v>
      </c>
      <c r="AN904" s="21">
        <v>0</v>
      </c>
      <c r="AO904" s="21">
        <v>0</v>
      </c>
      <c r="AP904" s="21">
        <v>0</v>
      </c>
      <c r="AQ904" s="21">
        <v>5.6582053989718988E-11</v>
      </c>
    </row>
    <row r="905" spans="1:43" x14ac:dyDescent="0.25">
      <c r="A905" s="17" t="s">
        <v>288</v>
      </c>
      <c r="B905" s="8" t="s">
        <v>53</v>
      </c>
      <c r="C905" s="8" t="s">
        <v>66</v>
      </c>
      <c r="E905" s="8" t="str">
        <f t="shared" si="113"/>
        <v>CoFi-display.cofi</v>
      </c>
      <c r="F905" s="21">
        <f t="shared" si="120"/>
        <v>140247.726458766</v>
      </c>
      <c r="G905" s="19">
        <f t="shared" si="120"/>
        <v>9.6134169138285639</v>
      </c>
      <c r="H905" s="18">
        <f t="shared" si="114"/>
        <v>1.1961699224569151E-2</v>
      </c>
      <c r="I905" s="6">
        <f t="shared" si="114"/>
        <v>3.05</v>
      </c>
      <c r="J905" s="6">
        <f t="shared" si="119"/>
        <v>3019370.7671127152</v>
      </c>
      <c r="K905" s="18">
        <f t="shared" si="119"/>
        <v>0.15</v>
      </c>
      <c r="L905" s="35">
        <f>Data!BN47</f>
        <v>2.7211666657181995E-2</v>
      </c>
      <c r="Q905" s="21">
        <v>0</v>
      </c>
      <c r="R905" s="21">
        <v>0</v>
      </c>
      <c r="S905" s="21">
        <v>0</v>
      </c>
      <c r="T905" s="21">
        <v>0</v>
      </c>
      <c r="U905" s="21">
        <v>0</v>
      </c>
      <c r="V905" s="21">
        <v>0</v>
      </c>
      <c r="W905" s="21">
        <v>0</v>
      </c>
      <c r="X905" s="21">
        <v>0</v>
      </c>
      <c r="Y905" s="21">
        <v>0</v>
      </c>
      <c r="Z905" s="21">
        <v>0</v>
      </c>
      <c r="AA905" s="21">
        <v>0</v>
      </c>
      <c r="AB905" s="21">
        <v>0</v>
      </c>
      <c r="AC905" s="21">
        <v>0</v>
      </c>
      <c r="AD905" s="21">
        <v>0</v>
      </c>
      <c r="AE905" s="21">
        <v>0</v>
      </c>
      <c r="AF905" s="21">
        <v>0</v>
      </c>
      <c r="AG905" s="21">
        <v>0</v>
      </c>
      <c r="AH905" s="21">
        <v>3.7250227809635552E-13</v>
      </c>
      <c r="AI905" s="21">
        <v>0</v>
      </c>
      <c r="AJ905" s="21">
        <v>0</v>
      </c>
      <c r="AK905" s="21">
        <v>0</v>
      </c>
      <c r="AL905" s="21">
        <v>0</v>
      </c>
      <c r="AM905" s="21">
        <v>0</v>
      </c>
      <c r="AN905" s="21">
        <v>0</v>
      </c>
      <c r="AO905" s="21">
        <v>0</v>
      </c>
      <c r="AP905" s="21">
        <v>0</v>
      </c>
      <c r="AQ905" s="21">
        <v>1.0922110087108084E-11</v>
      </c>
    </row>
    <row r="906" spans="1:43" x14ac:dyDescent="0.25">
      <c r="A906" s="17" t="s">
        <v>289</v>
      </c>
      <c r="B906" s="8" t="s">
        <v>53</v>
      </c>
      <c r="C906" s="8" t="s">
        <v>66</v>
      </c>
      <c r="E906" s="8" t="str">
        <f t="shared" si="113"/>
        <v>CoFi-display.cofi</v>
      </c>
      <c r="F906" s="21">
        <f t="shared" si="120"/>
        <v>128882.724156953</v>
      </c>
      <c r="G906" s="19">
        <f t="shared" si="120"/>
        <v>10.018080499707807</v>
      </c>
      <c r="H906" s="18">
        <f t="shared" si="114"/>
        <v>1.1961699224569151E-2</v>
      </c>
      <c r="I906" s="6">
        <f t="shared" si="114"/>
        <v>3.05</v>
      </c>
      <c r="J906" s="6">
        <f t="shared" si="119"/>
        <v>3019370.7671127152</v>
      </c>
      <c r="K906" s="18">
        <f t="shared" si="119"/>
        <v>0.15</v>
      </c>
      <c r="L906" s="35">
        <f>Data!BN48</f>
        <v>2.7211666657181995E-2</v>
      </c>
      <c r="Q906" s="21">
        <v>0</v>
      </c>
      <c r="R906" s="21">
        <v>0</v>
      </c>
      <c r="S906" s="21">
        <v>0</v>
      </c>
      <c r="T906" s="21">
        <v>0</v>
      </c>
      <c r="U906" s="21">
        <v>0</v>
      </c>
      <c r="V906" s="21">
        <v>0</v>
      </c>
      <c r="W906" s="21">
        <v>0</v>
      </c>
      <c r="X906" s="21">
        <v>0</v>
      </c>
      <c r="Y906" s="21">
        <v>0</v>
      </c>
      <c r="Z906" s="21">
        <v>0</v>
      </c>
      <c r="AA906" s="21">
        <v>0</v>
      </c>
      <c r="AB906" s="21">
        <v>0</v>
      </c>
      <c r="AC906" s="21">
        <v>0</v>
      </c>
      <c r="AD906" s="21">
        <v>0</v>
      </c>
      <c r="AE906" s="21">
        <v>0</v>
      </c>
      <c r="AF906" s="21">
        <v>0</v>
      </c>
      <c r="AG906" s="21">
        <v>0</v>
      </c>
      <c r="AH906" s="21">
        <v>0</v>
      </c>
      <c r="AI906" s="21">
        <v>0</v>
      </c>
      <c r="AJ906" s="21">
        <v>0</v>
      </c>
      <c r="AK906" s="21">
        <v>0</v>
      </c>
      <c r="AL906" s="21">
        <v>0</v>
      </c>
      <c r="AM906" s="21">
        <v>0</v>
      </c>
      <c r="AN906" s="21">
        <v>0</v>
      </c>
      <c r="AO906" s="21">
        <v>0</v>
      </c>
      <c r="AP906" s="21">
        <v>0</v>
      </c>
      <c r="AQ906" s="21">
        <v>0</v>
      </c>
    </row>
    <row r="907" spans="1:43" x14ac:dyDescent="0.25">
      <c r="A907" s="17" t="s">
        <v>290</v>
      </c>
      <c r="B907" s="8" t="s">
        <v>53</v>
      </c>
      <c r="C907" s="8" t="s">
        <v>66</v>
      </c>
      <c r="E907" s="8" t="str">
        <f t="shared" si="113"/>
        <v>CoFi-display.cofi</v>
      </c>
      <c r="F907" s="21">
        <f t="shared" si="120"/>
        <v>135407.79754491249</v>
      </c>
      <c r="G907" s="19">
        <f t="shared" si="120"/>
        <v>10.06173925353273</v>
      </c>
      <c r="H907" s="18">
        <f t="shared" si="114"/>
        <v>1.1961699224569151E-2</v>
      </c>
      <c r="I907" s="6">
        <f t="shared" si="114"/>
        <v>3.05</v>
      </c>
      <c r="J907" s="6">
        <f t="shared" si="119"/>
        <v>3019370.7671127152</v>
      </c>
      <c r="K907" s="18">
        <f t="shared" si="119"/>
        <v>0.15</v>
      </c>
      <c r="L907" s="35">
        <f>Data!BN49</f>
        <v>2.7211666657181995E-2</v>
      </c>
      <c r="Q907" s="21">
        <v>0</v>
      </c>
      <c r="R907" s="21">
        <v>0</v>
      </c>
      <c r="S907" s="21">
        <v>0</v>
      </c>
      <c r="T907" s="21">
        <v>0</v>
      </c>
      <c r="U907" s="21">
        <v>0</v>
      </c>
      <c r="V907" s="21">
        <v>0</v>
      </c>
      <c r="W907" s="21">
        <v>0</v>
      </c>
      <c r="X907" s="21">
        <v>0</v>
      </c>
      <c r="Y907" s="21">
        <v>0</v>
      </c>
      <c r="Z907" s="21">
        <v>0</v>
      </c>
      <c r="AA907" s="21">
        <v>0</v>
      </c>
      <c r="AB907" s="21">
        <v>0</v>
      </c>
      <c r="AC907" s="21">
        <v>0</v>
      </c>
      <c r="AD907" s="21">
        <v>0</v>
      </c>
      <c r="AE907" s="21">
        <v>0</v>
      </c>
      <c r="AF907" s="21">
        <v>0</v>
      </c>
      <c r="AG907" s="21">
        <v>0</v>
      </c>
      <c r="AH907" s="21">
        <v>0</v>
      </c>
      <c r="AI907" s="21">
        <v>0</v>
      </c>
      <c r="AJ907" s="21">
        <v>0</v>
      </c>
      <c r="AK907" s="21">
        <v>0</v>
      </c>
      <c r="AL907" s="21">
        <v>0</v>
      </c>
      <c r="AM907" s="21">
        <v>0</v>
      </c>
      <c r="AN907" s="21">
        <v>0</v>
      </c>
      <c r="AO907" s="21">
        <v>0</v>
      </c>
      <c r="AP907" s="21">
        <v>0</v>
      </c>
      <c r="AQ907" s="21">
        <v>0</v>
      </c>
    </row>
    <row r="908" spans="1:43" x14ac:dyDescent="0.25">
      <c r="A908" s="17" t="s">
        <v>291</v>
      </c>
      <c r="B908" s="8" t="s">
        <v>53</v>
      </c>
      <c r="C908" s="8" t="s">
        <v>66</v>
      </c>
      <c r="E908" s="8" t="str">
        <f t="shared" si="113"/>
        <v>CoFi-display.cofi</v>
      </c>
      <c r="F908" s="21">
        <f t="shared" si="120"/>
        <v>131715.40721681551</v>
      </c>
      <c r="G908" s="19">
        <f t="shared" si="120"/>
        <v>9.9201899973408398</v>
      </c>
      <c r="H908" s="18">
        <f t="shared" si="114"/>
        <v>1.1961699224569151E-2</v>
      </c>
      <c r="I908" s="6">
        <f t="shared" si="114"/>
        <v>3.05</v>
      </c>
      <c r="J908" s="6">
        <f t="shared" si="119"/>
        <v>3019370.7671127152</v>
      </c>
      <c r="K908" s="18">
        <f t="shared" si="119"/>
        <v>0.15</v>
      </c>
      <c r="L908" s="35">
        <f>Data!BN50</f>
        <v>2.7211666657181995E-2</v>
      </c>
      <c r="Q908" s="21">
        <v>0</v>
      </c>
      <c r="R908" s="21">
        <v>0</v>
      </c>
      <c r="S908" s="21">
        <v>0</v>
      </c>
      <c r="T908" s="21">
        <v>0</v>
      </c>
      <c r="U908" s="21">
        <v>0</v>
      </c>
      <c r="V908" s="21">
        <v>0</v>
      </c>
      <c r="W908" s="21">
        <v>0</v>
      </c>
      <c r="X908" s="21">
        <v>0</v>
      </c>
      <c r="Y908" s="21">
        <v>0</v>
      </c>
      <c r="Z908" s="21">
        <v>0</v>
      </c>
      <c r="AA908" s="21">
        <v>0</v>
      </c>
      <c r="AB908" s="21">
        <v>0</v>
      </c>
      <c r="AC908" s="21">
        <v>0</v>
      </c>
      <c r="AD908" s="21">
        <v>0</v>
      </c>
      <c r="AE908" s="21">
        <v>0</v>
      </c>
      <c r="AF908" s="21">
        <v>0</v>
      </c>
      <c r="AG908" s="21">
        <v>0</v>
      </c>
      <c r="AH908" s="21">
        <v>0</v>
      </c>
      <c r="AI908" s="21">
        <v>0</v>
      </c>
      <c r="AJ908" s="21">
        <v>0</v>
      </c>
      <c r="AK908" s="21">
        <v>0</v>
      </c>
      <c r="AL908" s="21">
        <v>0</v>
      </c>
      <c r="AM908" s="21">
        <v>0</v>
      </c>
      <c r="AN908" s="21">
        <v>0</v>
      </c>
      <c r="AO908" s="21">
        <v>0</v>
      </c>
      <c r="AP908" s="21">
        <v>0</v>
      </c>
      <c r="AQ908" s="21">
        <v>0</v>
      </c>
    </row>
    <row r="909" spans="1:43" x14ac:dyDescent="0.25">
      <c r="A909" s="17" t="s">
        <v>292</v>
      </c>
      <c r="B909" s="8" t="s">
        <v>53</v>
      </c>
      <c r="C909" s="8" t="s">
        <v>66</v>
      </c>
      <c r="E909" s="8" t="str">
        <f t="shared" si="113"/>
        <v>CoFi-display.cofi</v>
      </c>
      <c r="F909" s="21">
        <f t="shared" si="120"/>
        <v>134805.17056130699</v>
      </c>
      <c r="G909" s="19">
        <f t="shared" si="120"/>
        <v>9.8797139695342295</v>
      </c>
      <c r="H909" s="18">
        <f t="shared" si="114"/>
        <v>1.1961699224569151E-2</v>
      </c>
      <c r="I909" s="6">
        <f t="shared" si="114"/>
        <v>3.05</v>
      </c>
      <c r="J909" s="6">
        <f t="shared" ref="J909:K924" si="121">J908</f>
        <v>3019370.7671127152</v>
      </c>
      <c r="K909" s="18">
        <f t="shared" si="121"/>
        <v>0.15</v>
      </c>
      <c r="L909" s="35">
        <f>Data!BN51</f>
        <v>2.8519919861854207E-2</v>
      </c>
      <c r="Q909" s="21">
        <v>0</v>
      </c>
      <c r="R909" s="21">
        <v>0</v>
      </c>
      <c r="S909" s="21">
        <v>0</v>
      </c>
      <c r="T909" s="21">
        <v>0</v>
      </c>
      <c r="U909" s="21">
        <v>0</v>
      </c>
      <c r="V909" s="21">
        <v>0</v>
      </c>
      <c r="W909" s="21">
        <v>0</v>
      </c>
      <c r="X909" s="21">
        <v>0</v>
      </c>
      <c r="Y909" s="21">
        <v>0</v>
      </c>
      <c r="Z909" s="21">
        <v>0</v>
      </c>
      <c r="AA909" s="21">
        <v>0</v>
      </c>
      <c r="AB909" s="21">
        <v>0</v>
      </c>
      <c r="AC909" s="21">
        <v>0</v>
      </c>
      <c r="AD909" s="21">
        <v>0</v>
      </c>
      <c r="AE909" s="21">
        <v>0</v>
      </c>
      <c r="AF909" s="21">
        <v>0</v>
      </c>
      <c r="AG909" s="21">
        <v>0</v>
      </c>
      <c r="AH909" s="21">
        <v>0</v>
      </c>
      <c r="AI909" s="21">
        <v>0</v>
      </c>
      <c r="AJ909" s="21">
        <v>0</v>
      </c>
      <c r="AK909" s="21">
        <v>0</v>
      </c>
      <c r="AL909" s="21">
        <v>0</v>
      </c>
      <c r="AM909" s="21">
        <v>0</v>
      </c>
      <c r="AN909" s="21">
        <v>0</v>
      </c>
      <c r="AO909" s="21">
        <v>0</v>
      </c>
      <c r="AP909" s="21">
        <v>0</v>
      </c>
      <c r="AQ909" s="21">
        <v>0</v>
      </c>
    </row>
    <row r="910" spans="1:43" x14ac:dyDescent="0.25">
      <c r="A910" s="17" t="s">
        <v>293</v>
      </c>
      <c r="B910" s="8" t="s">
        <v>53</v>
      </c>
      <c r="C910" s="8" t="s">
        <v>66</v>
      </c>
      <c r="E910" s="8" t="str">
        <f t="shared" si="113"/>
        <v>CoFi-display.cofi</v>
      </c>
      <c r="F910" s="21">
        <f t="shared" ref="F910:G924" si="122">F712</f>
        <v>138063.61861453537</v>
      </c>
      <c r="G910" s="19">
        <f t="shared" si="122"/>
        <v>9.8167859944510791</v>
      </c>
      <c r="H910" s="18">
        <f t="shared" si="114"/>
        <v>1.1961699224569151E-2</v>
      </c>
      <c r="I910" s="6">
        <f t="shared" si="114"/>
        <v>3.05</v>
      </c>
      <c r="J910" s="6">
        <f t="shared" si="121"/>
        <v>3019370.7671127152</v>
      </c>
      <c r="K910" s="18">
        <f t="shared" si="121"/>
        <v>0.15</v>
      </c>
      <c r="L910" s="35">
        <f>Data!BN52</f>
        <v>2.8519919861854207E-2</v>
      </c>
      <c r="Q910" s="21">
        <v>0</v>
      </c>
      <c r="R910" s="21">
        <v>0</v>
      </c>
      <c r="S910" s="21">
        <v>0</v>
      </c>
      <c r="T910" s="21">
        <v>0</v>
      </c>
      <c r="U910" s="21">
        <v>0</v>
      </c>
      <c r="V910" s="21">
        <v>0</v>
      </c>
      <c r="W910" s="21">
        <v>0</v>
      </c>
      <c r="X910" s="21">
        <v>0</v>
      </c>
      <c r="Y910" s="21">
        <v>0</v>
      </c>
      <c r="Z910" s="21">
        <v>0</v>
      </c>
      <c r="AA910" s="21">
        <v>0</v>
      </c>
      <c r="AB910" s="21">
        <v>0</v>
      </c>
      <c r="AC910" s="21">
        <v>0</v>
      </c>
      <c r="AD910" s="21">
        <v>0</v>
      </c>
      <c r="AE910" s="21">
        <v>0</v>
      </c>
      <c r="AF910" s="21">
        <v>0</v>
      </c>
      <c r="AG910" s="21">
        <v>0</v>
      </c>
      <c r="AH910" s="21">
        <v>0</v>
      </c>
      <c r="AI910" s="21">
        <v>0</v>
      </c>
      <c r="AJ910" s="21">
        <v>0</v>
      </c>
      <c r="AK910" s="21">
        <v>0</v>
      </c>
      <c r="AL910" s="21">
        <v>0</v>
      </c>
      <c r="AM910" s="21">
        <v>0</v>
      </c>
      <c r="AN910" s="21">
        <v>0</v>
      </c>
      <c r="AO910" s="21">
        <v>0</v>
      </c>
      <c r="AP910" s="21">
        <v>0</v>
      </c>
      <c r="AQ910" s="21">
        <v>0</v>
      </c>
    </row>
    <row r="911" spans="1:43" x14ac:dyDescent="0.25">
      <c r="A911" s="17" t="s">
        <v>294</v>
      </c>
      <c r="B911" s="8" t="s">
        <v>53</v>
      </c>
      <c r="C911" s="8" t="s">
        <v>66</v>
      </c>
      <c r="E911" s="8" t="str">
        <f t="shared" si="113"/>
        <v>CoFi-display.cofi</v>
      </c>
      <c r="F911" s="21">
        <f t="shared" si="122"/>
        <v>140066.027754765</v>
      </c>
      <c r="G911" s="19">
        <f t="shared" si="122"/>
        <v>9.7938144488489662</v>
      </c>
      <c r="H911" s="18">
        <f t="shared" si="114"/>
        <v>1.1961699224569151E-2</v>
      </c>
      <c r="I911" s="6">
        <f t="shared" si="114"/>
        <v>3.05</v>
      </c>
      <c r="J911" s="6">
        <f t="shared" si="121"/>
        <v>3019370.7671127152</v>
      </c>
      <c r="K911" s="18">
        <f t="shared" si="121"/>
        <v>0.15</v>
      </c>
      <c r="L911" s="35">
        <f>Data!BN53</f>
        <v>2.8519919861854207E-2</v>
      </c>
      <c r="Q911" s="21">
        <v>0</v>
      </c>
      <c r="R911" s="21">
        <v>0</v>
      </c>
      <c r="S911" s="21">
        <v>0</v>
      </c>
      <c r="T911" s="21">
        <v>0</v>
      </c>
      <c r="U911" s="21">
        <v>0</v>
      </c>
      <c r="V911" s="21">
        <v>0</v>
      </c>
      <c r="W911" s="21">
        <v>0</v>
      </c>
      <c r="X911" s="21">
        <v>0</v>
      </c>
      <c r="Y911" s="21">
        <v>0</v>
      </c>
      <c r="Z911" s="21">
        <v>0</v>
      </c>
      <c r="AA911" s="21">
        <v>0</v>
      </c>
      <c r="AB911" s="21">
        <v>0</v>
      </c>
      <c r="AC911" s="21">
        <v>0</v>
      </c>
      <c r="AD911" s="21">
        <v>0</v>
      </c>
      <c r="AE911" s="21">
        <v>0</v>
      </c>
      <c r="AF911" s="21">
        <v>0</v>
      </c>
      <c r="AG911" s="21">
        <v>0</v>
      </c>
      <c r="AH911" s="21">
        <v>0</v>
      </c>
      <c r="AI911" s="21">
        <v>0</v>
      </c>
      <c r="AJ911" s="21">
        <v>0</v>
      </c>
      <c r="AK911" s="21">
        <v>0</v>
      </c>
      <c r="AL911" s="21">
        <v>0</v>
      </c>
      <c r="AM911" s="21">
        <v>0</v>
      </c>
      <c r="AN911" s="21">
        <v>0</v>
      </c>
      <c r="AO911" s="21">
        <v>0</v>
      </c>
      <c r="AP911" s="21">
        <v>0</v>
      </c>
      <c r="AQ911" s="21">
        <v>0</v>
      </c>
    </row>
    <row r="912" spans="1:43" x14ac:dyDescent="0.25">
      <c r="A912" s="17" t="s">
        <v>295</v>
      </c>
      <c r="B912" s="8" t="s">
        <v>53</v>
      </c>
      <c r="C912" s="8" t="s">
        <v>66</v>
      </c>
      <c r="E912" s="8" t="str">
        <f t="shared" si="113"/>
        <v>CoFi-display.cofi</v>
      </c>
      <c r="F912" s="21">
        <f t="shared" si="122"/>
        <v>101164.9671476817</v>
      </c>
      <c r="G912" s="19">
        <f t="shared" si="122"/>
        <v>10.968122894697334</v>
      </c>
      <c r="H912" s="18">
        <f t="shared" si="114"/>
        <v>1.1961699224569151E-2</v>
      </c>
      <c r="I912" s="6">
        <f t="shared" si="114"/>
        <v>3.05</v>
      </c>
      <c r="J912" s="6">
        <f t="shared" si="121"/>
        <v>3019370.7671127152</v>
      </c>
      <c r="K912" s="18">
        <f t="shared" si="121"/>
        <v>0.15</v>
      </c>
      <c r="L912" s="35">
        <f>Data!BN54</f>
        <v>2.8519919861854207E-2</v>
      </c>
      <c r="Q912" s="21">
        <v>0</v>
      </c>
      <c r="R912" s="21">
        <v>0</v>
      </c>
      <c r="S912" s="21">
        <v>0</v>
      </c>
      <c r="T912" s="21">
        <v>0</v>
      </c>
      <c r="U912" s="21">
        <v>0</v>
      </c>
      <c r="V912" s="21">
        <v>0</v>
      </c>
      <c r="W912" s="21">
        <v>0</v>
      </c>
      <c r="X912" s="21">
        <v>0</v>
      </c>
      <c r="Y912" s="21">
        <v>0</v>
      </c>
      <c r="Z912" s="21">
        <v>0</v>
      </c>
      <c r="AA912" s="21">
        <v>0</v>
      </c>
      <c r="AB912" s="21">
        <v>0</v>
      </c>
      <c r="AC912" s="21">
        <v>0</v>
      </c>
      <c r="AD912" s="21">
        <v>0</v>
      </c>
      <c r="AE912" s="21">
        <v>0</v>
      </c>
      <c r="AF912" s="21">
        <v>0</v>
      </c>
      <c r="AG912" s="21">
        <v>0</v>
      </c>
      <c r="AH912" s="21">
        <v>0</v>
      </c>
      <c r="AI912" s="21">
        <v>0</v>
      </c>
      <c r="AJ912" s="21">
        <v>0</v>
      </c>
      <c r="AK912" s="21">
        <v>0</v>
      </c>
      <c r="AL912" s="21">
        <v>0</v>
      </c>
      <c r="AM912" s="21">
        <v>0</v>
      </c>
      <c r="AN912" s="21">
        <v>0</v>
      </c>
      <c r="AO912" s="21">
        <v>0</v>
      </c>
      <c r="AP912" s="21">
        <v>0</v>
      </c>
      <c r="AQ912" s="21">
        <v>0</v>
      </c>
    </row>
    <row r="913" spans="1:43" x14ac:dyDescent="0.25">
      <c r="A913" s="17" t="s">
        <v>296</v>
      </c>
      <c r="B913" s="8" t="s">
        <v>53</v>
      </c>
      <c r="C913" s="8" t="s">
        <v>66</v>
      </c>
      <c r="E913" s="8" t="str">
        <f t="shared" si="113"/>
        <v>CoFi-display.cofi</v>
      </c>
      <c r="F913" s="21">
        <f t="shared" si="122"/>
        <v>147273.34304075674</v>
      </c>
      <c r="G913" s="19">
        <f t="shared" si="122"/>
        <v>9.5908908109141535</v>
      </c>
      <c r="H913" s="18">
        <f t="shared" si="114"/>
        <v>1.1961699224569151E-2</v>
      </c>
      <c r="I913" s="6">
        <f t="shared" si="114"/>
        <v>3.05</v>
      </c>
      <c r="J913" s="6">
        <f t="shared" si="121"/>
        <v>3019370.7671127152</v>
      </c>
      <c r="K913" s="18">
        <f t="shared" si="121"/>
        <v>0.15</v>
      </c>
      <c r="L913" s="35">
        <f>Data!BN55</f>
        <v>3.3752932680543052E-2</v>
      </c>
      <c r="Q913" s="21">
        <v>0</v>
      </c>
      <c r="R913" s="21">
        <v>0</v>
      </c>
      <c r="S913" s="21">
        <v>0</v>
      </c>
      <c r="T913" s="21">
        <v>0</v>
      </c>
      <c r="U913" s="21">
        <v>0</v>
      </c>
      <c r="V913" s="21">
        <v>0</v>
      </c>
      <c r="W913" s="21">
        <v>0</v>
      </c>
      <c r="X913" s="21">
        <v>0</v>
      </c>
      <c r="Y913" s="21">
        <v>0</v>
      </c>
      <c r="Z913" s="21">
        <v>0</v>
      </c>
      <c r="AA913" s="21">
        <v>0</v>
      </c>
      <c r="AB913" s="21">
        <v>0</v>
      </c>
      <c r="AC913" s="21">
        <v>0</v>
      </c>
      <c r="AD913" s="21">
        <v>0</v>
      </c>
      <c r="AE913" s="21">
        <v>0</v>
      </c>
      <c r="AF913" s="21">
        <v>0</v>
      </c>
      <c r="AG913" s="21">
        <v>0</v>
      </c>
      <c r="AH913" s="21">
        <v>0</v>
      </c>
      <c r="AI913" s="21">
        <v>0</v>
      </c>
      <c r="AJ913" s="21">
        <v>0</v>
      </c>
      <c r="AK913" s="21">
        <v>0</v>
      </c>
      <c r="AL913" s="21">
        <v>0</v>
      </c>
      <c r="AM913" s="21">
        <v>0</v>
      </c>
      <c r="AN913" s="21">
        <v>0</v>
      </c>
      <c r="AO913" s="21">
        <v>0</v>
      </c>
      <c r="AP913" s="21">
        <v>0</v>
      </c>
      <c r="AQ913" s="21">
        <v>0</v>
      </c>
    </row>
    <row r="914" spans="1:43" x14ac:dyDescent="0.25">
      <c r="A914" s="17" t="s">
        <v>297</v>
      </c>
      <c r="B914" s="8" t="s">
        <v>53</v>
      </c>
      <c r="C914" s="8" t="s">
        <v>66</v>
      </c>
      <c r="E914" s="8" t="str">
        <f t="shared" si="113"/>
        <v>CoFi-display.cofi</v>
      </c>
      <c r="F914" s="21">
        <f t="shared" si="122"/>
        <v>140029.762850681</v>
      </c>
      <c r="G914" s="19">
        <f t="shared" si="122"/>
        <v>9.8635703103955539</v>
      </c>
      <c r="H914" s="18">
        <f t="shared" si="114"/>
        <v>1.1961699224569151E-2</v>
      </c>
      <c r="I914" s="6">
        <f t="shared" si="114"/>
        <v>3.05</v>
      </c>
      <c r="J914" s="6">
        <f t="shared" si="121"/>
        <v>3019370.7671127152</v>
      </c>
      <c r="K914" s="18">
        <f t="shared" si="121"/>
        <v>0.15</v>
      </c>
      <c r="L914" s="35">
        <f>Data!BN56</f>
        <v>3.3752932680543052E-2</v>
      </c>
      <c r="Q914" s="21">
        <v>0</v>
      </c>
      <c r="R914" s="21">
        <v>0</v>
      </c>
      <c r="S914" s="21">
        <v>0</v>
      </c>
      <c r="T914" s="21">
        <v>0</v>
      </c>
      <c r="U914" s="21">
        <v>0</v>
      </c>
      <c r="V914" s="21">
        <v>0</v>
      </c>
      <c r="W914" s="21">
        <v>0</v>
      </c>
      <c r="X914" s="21">
        <v>0</v>
      </c>
      <c r="Y914" s="21">
        <v>0</v>
      </c>
      <c r="Z914" s="21">
        <v>0</v>
      </c>
      <c r="AA914" s="21">
        <v>0</v>
      </c>
      <c r="AB914" s="21">
        <v>0</v>
      </c>
      <c r="AC914" s="21">
        <v>0</v>
      </c>
      <c r="AD914" s="21">
        <v>0</v>
      </c>
      <c r="AE914" s="21">
        <v>0</v>
      </c>
      <c r="AF914" s="21">
        <v>0</v>
      </c>
      <c r="AG914" s="21">
        <v>0</v>
      </c>
      <c r="AH914" s="21">
        <v>0</v>
      </c>
      <c r="AI914" s="21">
        <v>0</v>
      </c>
      <c r="AJ914" s="21">
        <v>0</v>
      </c>
      <c r="AK914" s="21">
        <v>0</v>
      </c>
      <c r="AL914" s="21">
        <v>0</v>
      </c>
      <c r="AM914" s="21">
        <v>0</v>
      </c>
      <c r="AN914" s="21">
        <v>0</v>
      </c>
      <c r="AO914" s="21">
        <v>0</v>
      </c>
      <c r="AP914" s="21">
        <v>0</v>
      </c>
      <c r="AQ914" s="21">
        <v>0</v>
      </c>
    </row>
    <row r="915" spans="1:43" x14ac:dyDescent="0.25">
      <c r="A915" s="17" t="s">
        <v>298</v>
      </c>
      <c r="B915" s="8" t="s">
        <v>53</v>
      </c>
      <c r="C915" s="8" t="s">
        <v>66</v>
      </c>
      <c r="E915" s="8" t="str">
        <f t="shared" si="113"/>
        <v>CoFi-display.cofi</v>
      </c>
      <c r="F915" s="21">
        <f t="shared" si="122"/>
        <v>104340.25747720734</v>
      </c>
      <c r="G915" s="19">
        <f t="shared" si="122"/>
        <v>10.973424562583329</v>
      </c>
      <c r="H915" s="18">
        <f t="shared" si="114"/>
        <v>1.1961699224569151E-2</v>
      </c>
      <c r="I915" s="6">
        <f t="shared" si="114"/>
        <v>3.05</v>
      </c>
      <c r="J915" s="6">
        <f t="shared" si="121"/>
        <v>3019370.7671127152</v>
      </c>
      <c r="K915" s="18">
        <f t="shared" si="121"/>
        <v>0.15</v>
      </c>
      <c r="L915" s="35">
        <f>Data!BN57</f>
        <v>3.3752932680543052E-2</v>
      </c>
      <c r="Q915" s="21">
        <v>0</v>
      </c>
      <c r="R915" s="21">
        <v>0</v>
      </c>
      <c r="S915" s="21">
        <v>0</v>
      </c>
      <c r="T915" s="21">
        <v>0</v>
      </c>
      <c r="U915" s="21">
        <v>0</v>
      </c>
      <c r="V915" s="21">
        <v>0</v>
      </c>
      <c r="W915" s="21">
        <v>0</v>
      </c>
      <c r="X915" s="21">
        <v>0</v>
      </c>
      <c r="Y915" s="21">
        <v>0</v>
      </c>
      <c r="Z915" s="21">
        <v>0</v>
      </c>
      <c r="AA915" s="21">
        <v>0</v>
      </c>
      <c r="AB915" s="21">
        <v>0</v>
      </c>
      <c r="AC915" s="21">
        <v>0</v>
      </c>
      <c r="AD915" s="21">
        <v>0</v>
      </c>
      <c r="AE915" s="21">
        <v>0</v>
      </c>
      <c r="AF915" s="21">
        <v>0</v>
      </c>
      <c r="AG915" s="21">
        <v>0</v>
      </c>
      <c r="AH915" s="21">
        <v>0</v>
      </c>
      <c r="AI915" s="21">
        <v>0</v>
      </c>
      <c r="AJ915" s="21">
        <v>0</v>
      </c>
      <c r="AK915" s="21">
        <v>0</v>
      </c>
      <c r="AL915" s="21">
        <v>0</v>
      </c>
      <c r="AM915" s="21">
        <v>0</v>
      </c>
      <c r="AN915" s="21">
        <v>0</v>
      </c>
      <c r="AO915" s="21">
        <v>0</v>
      </c>
      <c r="AP915" s="21">
        <v>0</v>
      </c>
      <c r="AQ915" s="21">
        <v>0</v>
      </c>
    </row>
    <row r="916" spans="1:43" x14ac:dyDescent="0.25">
      <c r="A916" s="17" t="s">
        <v>299</v>
      </c>
      <c r="B916" s="8" t="s">
        <v>53</v>
      </c>
      <c r="C916" s="8" t="s">
        <v>66</v>
      </c>
      <c r="E916" s="8" t="str">
        <f t="shared" si="113"/>
        <v>CoFi-display.cofi</v>
      </c>
      <c r="F916" s="21">
        <f t="shared" si="122"/>
        <v>104172.52557476799</v>
      </c>
      <c r="G916" s="19">
        <f t="shared" si="122"/>
        <v>11.193720016366246</v>
      </c>
      <c r="H916" s="18">
        <f t="shared" si="114"/>
        <v>1.1961699224569151E-2</v>
      </c>
      <c r="I916" s="6">
        <f t="shared" si="114"/>
        <v>3.05</v>
      </c>
      <c r="J916" s="6">
        <f t="shared" si="121"/>
        <v>3019370.7671127152</v>
      </c>
      <c r="K916" s="18">
        <f t="shared" si="121"/>
        <v>0.15</v>
      </c>
      <c r="L916" s="35">
        <f>Data!BN58</f>
        <v>3.3752932680543052E-2</v>
      </c>
      <c r="Q916" s="21">
        <v>0</v>
      </c>
      <c r="R916" s="21">
        <v>0</v>
      </c>
      <c r="S916" s="21">
        <v>0</v>
      </c>
      <c r="T916" s="21">
        <v>0</v>
      </c>
      <c r="U916" s="21">
        <v>0</v>
      </c>
      <c r="V916" s="21">
        <v>0</v>
      </c>
      <c r="W916" s="21">
        <v>0</v>
      </c>
      <c r="X916" s="21">
        <v>0</v>
      </c>
      <c r="Y916" s="21">
        <v>0</v>
      </c>
      <c r="Z916" s="21">
        <v>0</v>
      </c>
      <c r="AA916" s="21">
        <v>0</v>
      </c>
      <c r="AB916" s="21">
        <v>0</v>
      </c>
      <c r="AC916" s="21">
        <v>0</v>
      </c>
      <c r="AD916" s="21">
        <v>0</v>
      </c>
      <c r="AE916" s="21">
        <v>0</v>
      </c>
      <c r="AF916" s="21">
        <v>0</v>
      </c>
      <c r="AG916" s="21">
        <v>0</v>
      </c>
      <c r="AH916" s="21">
        <v>0</v>
      </c>
      <c r="AI916" s="21">
        <v>0</v>
      </c>
      <c r="AJ916" s="21">
        <v>0</v>
      </c>
      <c r="AK916" s="21">
        <v>0</v>
      </c>
      <c r="AL916" s="21">
        <v>0</v>
      </c>
      <c r="AM916" s="21">
        <v>0</v>
      </c>
      <c r="AN916" s="21">
        <v>0</v>
      </c>
      <c r="AO916" s="21">
        <v>0</v>
      </c>
      <c r="AP916" s="21">
        <v>0</v>
      </c>
      <c r="AQ916" s="21">
        <v>0</v>
      </c>
    </row>
    <row r="917" spans="1:43" x14ac:dyDescent="0.25">
      <c r="A917" s="17" t="s">
        <v>300</v>
      </c>
      <c r="B917" s="8" t="s">
        <v>53</v>
      </c>
      <c r="C917" s="8" t="s">
        <v>66</v>
      </c>
      <c r="E917" s="8" t="str">
        <f t="shared" si="113"/>
        <v>CoFi-display.cofi</v>
      </c>
      <c r="F917" s="21">
        <f t="shared" si="122"/>
        <v>167069.04494132148</v>
      </c>
      <c r="G917" s="19">
        <f t="shared" si="122"/>
        <v>9.4347717151777815</v>
      </c>
      <c r="H917" s="18">
        <f t="shared" si="114"/>
        <v>1.1961699224569151E-2</v>
      </c>
      <c r="I917" s="6">
        <f t="shared" si="114"/>
        <v>3.05</v>
      </c>
      <c r="J917" s="6">
        <f t="shared" si="121"/>
        <v>3019370.7671127152</v>
      </c>
      <c r="K917" s="18">
        <f t="shared" si="121"/>
        <v>0.15</v>
      </c>
      <c r="L917" s="35">
        <f>Data!BN59</f>
        <v>2.904322114372309E-2</v>
      </c>
      <c r="Q917" s="21">
        <v>0</v>
      </c>
      <c r="R917" s="21">
        <v>0</v>
      </c>
      <c r="S917" s="21">
        <v>0</v>
      </c>
      <c r="T917" s="21">
        <v>0</v>
      </c>
      <c r="U917" s="21">
        <v>0</v>
      </c>
      <c r="V917" s="21">
        <v>0</v>
      </c>
      <c r="W917" s="21">
        <v>0</v>
      </c>
      <c r="X917" s="21">
        <v>0</v>
      </c>
      <c r="Y917" s="21">
        <v>0</v>
      </c>
      <c r="Z917" s="21">
        <v>0</v>
      </c>
      <c r="AA917" s="21">
        <v>0</v>
      </c>
      <c r="AB917" s="21">
        <v>0</v>
      </c>
      <c r="AC917" s="21">
        <v>0</v>
      </c>
      <c r="AD917" s="21">
        <v>0</v>
      </c>
      <c r="AE917" s="21">
        <v>0</v>
      </c>
      <c r="AF917" s="21">
        <v>0</v>
      </c>
      <c r="AG917" s="21">
        <v>0</v>
      </c>
      <c r="AH917" s="21">
        <v>0</v>
      </c>
      <c r="AI917" s="21">
        <v>0</v>
      </c>
      <c r="AJ917" s="21">
        <v>0</v>
      </c>
      <c r="AK917" s="21">
        <v>0</v>
      </c>
      <c r="AL917" s="21">
        <v>0</v>
      </c>
      <c r="AM917" s="21">
        <v>0</v>
      </c>
      <c r="AN917" s="21">
        <v>0</v>
      </c>
      <c r="AO917" s="21">
        <v>0</v>
      </c>
      <c r="AP917" s="21">
        <v>0</v>
      </c>
      <c r="AQ917" s="21">
        <v>0</v>
      </c>
    </row>
    <row r="918" spans="1:43" x14ac:dyDescent="0.25">
      <c r="A918" s="17" t="s">
        <v>301</v>
      </c>
      <c r="B918" s="8" t="s">
        <v>53</v>
      </c>
      <c r="C918" s="8" t="s">
        <v>66</v>
      </c>
      <c r="E918" s="8" t="str">
        <f t="shared" si="113"/>
        <v>CoFi-display.cofi</v>
      </c>
      <c r="F918" s="21">
        <f t="shared" si="122"/>
        <v>134663.4657046372</v>
      </c>
      <c r="G918" s="19">
        <f t="shared" si="122"/>
        <v>10.317735507089584</v>
      </c>
      <c r="H918" s="18">
        <f t="shared" si="114"/>
        <v>1.1961699224569151E-2</v>
      </c>
      <c r="I918" s="6">
        <f t="shared" si="114"/>
        <v>3.05</v>
      </c>
      <c r="J918" s="6">
        <f t="shared" si="121"/>
        <v>3019370.7671127152</v>
      </c>
      <c r="K918" s="18">
        <f t="shared" si="121"/>
        <v>0.15</v>
      </c>
      <c r="L918" s="35">
        <f>Data!BN60</f>
        <v>2.904322114372309E-2</v>
      </c>
      <c r="Q918" s="21">
        <v>0</v>
      </c>
      <c r="R918" s="21">
        <v>0</v>
      </c>
      <c r="S918" s="21">
        <v>0</v>
      </c>
      <c r="T918" s="21">
        <v>0</v>
      </c>
      <c r="U918" s="21">
        <v>0</v>
      </c>
      <c r="V918" s="21">
        <v>0</v>
      </c>
      <c r="W918" s="21">
        <v>0</v>
      </c>
      <c r="X918" s="21">
        <v>0</v>
      </c>
      <c r="Y918" s="21">
        <v>0</v>
      </c>
      <c r="Z918" s="21">
        <v>0</v>
      </c>
      <c r="AA918" s="21">
        <v>0</v>
      </c>
      <c r="AB918" s="21">
        <v>0</v>
      </c>
      <c r="AC918" s="21">
        <v>0</v>
      </c>
      <c r="AD918" s="21">
        <v>0</v>
      </c>
      <c r="AE918" s="21">
        <v>0</v>
      </c>
      <c r="AF918" s="21">
        <v>0</v>
      </c>
      <c r="AG918" s="21">
        <v>0</v>
      </c>
      <c r="AH918" s="21">
        <v>0</v>
      </c>
      <c r="AI918" s="21">
        <v>0</v>
      </c>
      <c r="AJ918" s="21">
        <v>0</v>
      </c>
      <c r="AK918" s="21">
        <v>0</v>
      </c>
      <c r="AL918" s="21">
        <v>0</v>
      </c>
      <c r="AM918" s="21">
        <v>0</v>
      </c>
      <c r="AN918" s="21">
        <v>0</v>
      </c>
      <c r="AO918" s="21">
        <v>0</v>
      </c>
      <c r="AP918" s="21">
        <v>0</v>
      </c>
      <c r="AQ918" s="21">
        <v>0</v>
      </c>
    </row>
    <row r="919" spans="1:43" x14ac:dyDescent="0.25">
      <c r="A919" s="17" t="s">
        <v>272</v>
      </c>
      <c r="B919" s="8" t="s">
        <v>53</v>
      </c>
      <c r="C919" s="8" t="s">
        <v>66</v>
      </c>
      <c r="E919" s="8" t="str">
        <f t="shared" si="113"/>
        <v>CoFi-display.cofi</v>
      </c>
      <c r="F919" s="21">
        <f t="shared" si="122"/>
        <v>122703.84078918799</v>
      </c>
      <c r="G919" s="19">
        <f t="shared" si="122"/>
        <v>10.456302746523619</v>
      </c>
      <c r="H919" s="18">
        <f t="shared" si="114"/>
        <v>1.1961699224569151E-2</v>
      </c>
      <c r="I919" s="6">
        <f t="shared" si="114"/>
        <v>3.05</v>
      </c>
      <c r="J919" s="6">
        <f t="shared" si="121"/>
        <v>3019370.7671127152</v>
      </c>
      <c r="K919" s="18">
        <f t="shared" si="121"/>
        <v>0.15</v>
      </c>
      <c r="L919" s="35">
        <f>Data!BN61</f>
        <v>2.904322114372309E-2</v>
      </c>
      <c r="Q919" s="21">
        <v>0</v>
      </c>
      <c r="R919" s="21">
        <v>0</v>
      </c>
      <c r="S919" s="21">
        <v>0</v>
      </c>
      <c r="T919" s="21">
        <v>0</v>
      </c>
      <c r="U919" s="21">
        <v>0</v>
      </c>
      <c r="V919" s="21">
        <v>0</v>
      </c>
      <c r="W919" s="21">
        <v>0</v>
      </c>
      <c r="X919" s="21">
        <v>0</v>
      </c>
      <c r="Y919" s="21">
        <v>0</v>
      </c>
      <c r="Z919" s="21">
        <v>0</v>
      </c>
      <c r="AA919" s="21">
        <v>0</v>
      </c>
      <c r="AB919" s="21">
        <v>0</v>
      </c>
      <c r="AC919" s="21">
        <v>0</v>
      </c>
      <c r="AD919" s="21">
        <v>0</v>
      </c>
      <c r="AE919" s="21">
        <v>0</v>
      </c>
      <c r="AF919" s="21">
        <v>0</v>
      </c>
      <c r="AG919" s="21">
        <v>0</v>
      </c>
      <c r="AH919" s="21">
        <v>0</v>
      </c>
      <c r="AI919" s="21">
        <v>0</v>
      </c>
      <c r="AJ919" s="21">
        <v>0</v>
      </c>
      <c r="AK919" s="21">
        <v>0</v>
      </c>
      <c r="AL919" s="21">
        <v>0</v>
      </c>
      <c r="AM919" s="21">
        <v>0</v>
      </c>
      <c r="AN919" s="21">
        <v>0</v>
      </c>
      <c r="AO919" s="21">
        <v>0</v>
      </c>
      <c r="AP919" s="21">
        <v>0</v>
      </c>
      <c r="AQ919" s="21">
        <v>0</v>
      </c>
    </row>
    <row r="920" spans="1:43" x14ac:dyDescent="0.25">
      <c r="A920" s="17" t="s">
        <v>273</v>
      </c>
      <c r="B920" s="8" t="s">
        <v>53</v>
      </c>
      <c r="C920" s="8" t="s">
        <v>66</v>
      </c>
      <c r="E920" s="8" t="str">
        <f t="shared" si="113"/>
        <v>CoFi-display.cofi</v>
      </c>
      <c r="F920" s="21">
        <f t="shared" si="122"/>
        <v>103976.50221745251</v>
      </c>
      <c r="G920" s="19">
        <f t="shared" si="122"/>
        <v>11.053036600654009</v>
      </c>
      <c r="H920" s="18">
        <f t="shared" si="114"/>
        <v>1.1961699224569151E-2</v>
      </c>
      <c r="I920" s="6">
        <f t="shared" si="114"/>
        <v>3.05</v>
      </c>
      <c r="J920" s="6">
        <f t="shared" si="121"/>
        <v>3019370.7671127152</v>
      </c>
      <c r="K920" s="18">
        <f t="shared" si="121"/>
        <v>0.15</v>
      </c>
      <c r="L920" s="35">
        <f>Data!BN62</f>
        <v>2.904322114372309E-2</v>
      </c>
      <c r="Q920" s="21">
        <v>0</v>
      </c>
      <c r="R920" s="21">
        <v>0</v>
      </c>
      <c r="S920" s="21">
        <v>0</v>
      </c>
      <c r="T920" s="21">
        <v>0</v>
      </c>
      <c r="U920" s="21">
        <v>0</v>
      </c>
      <c r="V920" s="21">
        <v>0</v>
      </c>
      <c r="W920" s="21">
        <v>0</v>
      </c>
      <c r="X920" s="21">
        <v>0</v>
      </c>
      <c r="Y920" s="21">
        <v>0</v>
      </c>
      <c r="Z920" s="21">
        <v>0</v>
      </c>
      <c r="AA920" s="21">
        <v>0</v>
      </c>
      <c r="AB920" s="21">
        <v>0</v>
      </c>
      <c r="AC920" s="21">
        <v>0</v>
      </c>
      <c r="AD920" s="21">
        <v>0</v>
      </c>
      <c r="AE920" s="21">
        <v>0</v>
      </c>
      <c r="AF920" s="21">
        <v>0</v>
      </c>
      <c r="AG920" s="21">
        <v>0</v>
      </c>
      <c r="AH920" s="21">
        <v>0</v>
      </c>
      <c r="AI920" s="21">
        <v>0</v>
      </c>
      <c r="AJ920" s="21">
        <v>0</v>
      </c>
      <c r="AK920" s="21">
        <v>0</v>
      </c>
      <c r="AL920" s="21">
        <v>0</v>
      </c>
      <c r="AM920" s="21">
        <v>0</v>
      </c>
      <c r="AN920" s="21">
        <v>0</v>
      </c>
      <c r="AO920" s="21">
        <v>0</v>
      </c>
      <c r="AP920" s="21">
        <v>0</v>
      </c>
      <c r="AQ920" s="21">
        <v>0</v>
      </c>
    </row>
    <row r="921" spans="1:43" x14ac:dyDescent="0.25">
      <c r="A921" s="17" t="s">
        <v>274</v>
      </c>
      <c r="B921" s="8" t="s">
        <v>53</v>
      </c>
      <c r="C921" s="8" t="s">
        <v>66</v>
      </c>
      <c r="E921" s="8" t="str">
        <f t="shared" si="113"/>
        <v>CoFi-display.cofi</v>
      </c>
      <c r="F921" s="21">
        <f t="shared" si="122"/>
        <v>111788.15367445731</v>
      </c>
      <c r="G921" s="19">
        <f t="shared" si="122"/>
        <v>10.78329449978415</v>
      </c>
      <c r="H921" s="18">
        <f t="shared" si="114"/>
        <v>1.1961699224569151E-2</v>
      </c>
      <c r="I921" s="6">
        <f t="shared" si="114"/>
        <v>3.05</v>
      </c>
      <c r="J921" s="6">
        <f t="shared" si="121"/>
        <v>3019370.7671127152</v>
      </c>
      <c r="K921" s="18">
        <f t="shared" si="121"/>
        <v>0.15</v>
      </c>
      <c r="L921" s="35">
        <f>Data!BN63</f>
        <v>2.904322114372309E-2</v>
      </c>
      <c r="Q921" s="21">
        <v>0</v>
      </c>
      <c r="R921" s="21">
        <v>0</v>
      </c>
      <c r="S921" s="21">
        <v>0</v>
      </c>
      <c r="T921" s="21">
        <v>0</v>
      </c>
      <c r="U921" s="21">
        <v>0</v>
      </c>
      <c r="V921" s="21">
        <v>0</v>
      </c>
      <c r="W921" s="21">
        <v>0</v>
      </c>
      <c r="X921" s="21">
        <v>0</v>
      </c>
      <c r="Y921" s="21">
        <v>0</v>
      </c>
      <c r="Z921" s="21">
        <v>0</v>
      </c>
      <c r="AA921" s="21">
        <v>0</v>
      </c>
      <c r="AB921" s="21">
        <v>0</v>
      </c>
      <c r="AC921" s="21">
        <v>0</v>
      </c>
      <c r="AD921" s="21">
        <v>0</v>
      </c>
      <c r="AE921" s="21">
        <v>0</v>
      </c>
      <c r="AF921" s="21">
        <v>0</v>
      </c>
      <c r="AG921" s="21">
        <v>0</v>
      </c>
      <c r="AH921" s="21">
        <v>0</v>
      </c>
      <c r="AI921" s="21">
        <v>0</v>
      </c>
      <c r="AJ921" s="21">
        <v>0</v>
      </c>
      <c r="AK921" s="21">
        <v>0</v>
      </c>
      <c r="AL921" s="21">
        <v>0</v>
      </c>
      <c r="AM921" s="21">
        <v>0</v>
      </c>
      <c r="AN921" s="21">
        <v>0</v>
      </c>
      <c r="AO921" s="21">
        <v>0</v>
      </c>
      <c r="AP921" s="21">
        <v>0</v>
      </c>
      <c r="AQ921" s="21">
        <v>0</v>
      </c>
    </row>
    <row r="922" spans="1:43" x14ac:dyDescent="0.25">
      <c r="A922" s="17" t="s">
        <v>275</v>
      </c>
      <c r="B922" s="8" t="s">
        <v>53</v>
      </c>
      <c r="C922" s="8" t="s">
        <v>66</v>
      </c>
      <c r="E922" s="8" t="str">
        <f t="shared" si="113"/>
        <v>CoFi-display.cofi</v>
      </c>
      <c r="F922" s="21">
        <f t="shared" si="122"/>
        <v>169487.33196936251</v>
      </c>
      <c r="G922" s="19">
        <f t="shared" si="122"/>
        <v>9.4563668699484822</v>
      </c>
      <c r="H922" s="18">
        <f t="shared" si="114"/>
        <v>1.1961699224569151E-2</v>
      </c>
      <c r="I922" s="6">
        <f t="shared" si="114"/>
        <v>3.05</v>
      </c>
      <c r="J922" s="6">
        <f t="shared" si="121"/>
        <v>3019370.7671127152</v>
      </c>
      <c r="K922" s="18">
        <f t="shared" si="121"/>
        <v>0.15</v>
      </c>
      <c r="L922" s="35">
        <f>Data!BN64</f>
        <v>2.5380112170640897E-2</v>
      </c>
      <c r="Q922" s="21">
        <v>0</v>
      </c>
      <c r="R922" s="21">
        <v>0</v>
      </c>
      <c r="S922" s="21">
        <v>0</v>
      </c>
      <c r="T922" s="21">
        <v>0</v>
      </c>
      <c r="U922" s="21">
        <v>0</v>
      </c>
      <c r="V922" s="21">
        <v>0</v>
      </c>
      <c r="W922" s="21">
        <v>0</v>
      </c>
      <c r="X922" s="21">
        <v>0</v>
      </c>
      <c r="Y922" s="21">
        <v>0</v>
      </c>
      <c r="Z922" s="21">
        <v>0</v>
      </c>
      <c r="AA922" s="21">
        <v>0</v>
      </c>
      <c r="AB922" s="21">
        <v>0</v>
      </c>
      <c r="AC922" s="21">
        <v>0</v>
      </c>
      <c r="AD922" s="21">
        <v>0</v>
      </c>
      <c r="AE922" s="21">
        <v>0</v>
      </c>
      <c r="AF922" s="21">
        <v>0</v>
      </c>
      <c r="AG922" s="21">
        <v>0</v>
      </c>
      <c r="AH922" s="21">
        <v>0</v>
      </c>
      <c r="AI922" s="21">
        <v>0</v>
      </c>
      <c r="AJ922" s="21">
        <v>0</v>
      </c>
      <c r="AK922" s="21">
        <v>0</v>
      </c>
      <c r="AL922" s="21">
        <v>0</v>
      </c>
      <c r="AM922" s="21">
        <v>0</v>
      </c>
      <c r="AN922" s="21">
        <v>0</v>
      </c>
      <c r="AO922" s="21">
        <v>0</v>
      </c>
      <c r="AP922" s="21">
        <v>0</v>
      </c>
      <c r="AQ922" s="21">
        <v>0</v>
      </c>
    </row>
    <row r="923" spans="1:43" x14ac:dyDescent="0.25">
      <c r="A923" s="17" t="s">
        <v>276</v>
      </c>
      <c r="B923" s="8" t="s">
        <v>53</v>
      </c>
      <c r="C923" s="8" t="s">
        <v>66</v>
      </c>
      <c r="E923" s="8" t="str">
        <f t="shared" si="113"/>
        <v>CoFi-display.cofi</v>
      </c>
      <c r="F923" s="21">
        <f t="shared" si="122"/>
        <v>103984.99760192574</v>
      </c>
      <c r="G923" s="19">
        <f t="shared" si="122"/>
        <v>11.068808534627422</v>
      </c>
      <c r="H923" s="18">
        <f t="shared" si="114"/>
        <v>1.1961699224569151E-2</v>
      </c>
      <c r="I923" s="6">
        <f t="shared" si="114"/>
        <v>3.05</v>
      </c>
      <c r="J923" s="6">
        <f t="shared" si="121"/>
        <v>3019370.7671127152</v>
      </c>
      <c r="K923" s="18">
        <f t="shared" si="121"/>
        <v>0.15</v>
      </c>
      <c r="L923" s="35">
        <f>Data!BN65</f>
        <v>2.5380112170640897E-2</v>
      </c>
      <c r="Q923" s="21">
        <v>0</v>
      </c>
      <c r="R923" s="21">
        <v>0</v>
      </c>
      <c r="S923" s="21">
        <v>0</v>
      </c>
      <c r="T923" s="21">
        <v>0</v>
      </c>
      <c r="U923" s="21">
        <v>0</v>
      </c>
      <c r="V923" s="21">
        <v>0</v>
      </c>
      <c r="W923" s="21">
        <v>0</v>
      </c>
      <c r="X923" s="21">
        <v>0</v>
      </c>
      <c r="Y923" s="21">
        <v>0</v>
      </c>
      <c r="Z923" s="21">
        <v>0</v>
      </c>
      <c r="AA923" s="21">
        <v>0</v>
      </c>
      <c r="AB923" s="21">
        <v>0</v>
      </c>
      <c r="AC923" s="21">
        <v>0</v>
      </c>
      <c r="AD923" s="21">
        <v>0</v>
      </c>
      <c r="AE923" s="21">
        <v>0</v>
      </c>
      <c r="AF923" s="21">
        <v>0</v>
      </c>
      <c r="AG923" s="21">
        <v>0</v>
      </c>
      <c r="AH923" s="21">
        <v>0</v>
      </c>
      <c r="AI923" s="21">
        <v>0</v>
      </c>
      <c r="AJ923" s="21">
        <v>0</v>
      </c>
      <c r="AK923" s="21">
        <v>0</v>
      </c>
      <c r="AL923" s="21">
        <v>0</v>
      </c>
      <c r="AM923" s="21">
        <v>0</v>
      </c>
      <c r="AN923" s="21">
        <v>0</v>
      </c>
      <c r="AO923" s="21">
        <v>0</v>
      </c>
      <c r="AP923" s="21">
        <v>0</v>
      </c>
      <c r="AQ923" s="21">
        <v>0</v>
      </c>
    </row>
    <row r="924" spans="1:43" x14ac:dyDescent="0.25">
      <c r="A924" s="17" t="s">
        <v>277</v>
      </c>
      <c r="B924" s="8" t="s">
        <v>53</v>
      </c>
      <c r="C924" s="8" t="s">
        <v>66</v>
      </c>
      <c r="E924" s="8" t="str">
        <f t="shared" si="113"/>
        <v>CoFi-display.cofi</v>
      </c>
      <c r="F924" s="21">
        <f t="shared" si="122"/>
        <v>102565.4676184479</v>
      </c>
      <c r="G924" s="19">
        <f t="shared" si="122"/>
        <v>10.14145011871261</v>
      </c>
      <c r="H924" s="18">
        <f t="shared" si="114"/>
        <v>1.1961699224569151E-2</v>
      </c>
      <c r="I924" s="6">
        <f t="shared" si="114"/>
        <v>3.05</v>
      </c>
      <c r="J924" s="6">
        <f t="shared" si="121"/>
        <v>3019370.7671127152</v>
      </c>
      <c r="K924" s="18">
        <f t="shared" si="121"/>
        <v>0.15</v>
      </c>
      <c r="L924" s="35">
        <f>Data!BN66</f>
        <v>2.5380112170640897E-2</v>
      </c>
      <c r="Q924" s="21">
        <v>0</v>
      </c>
      <c r="R924" s="21">
        <v>0</v>
      </c>
      <c r="S924" s="21">
        <v>0</v>
      </c>
      <c r="T924" s="21">
        <v>0</v>
      </c>
      <c r="U924" s="21">
        <v>0</v>
      </c>
      <c r="V924" s="21">
        <v>0</v>
      </c>
      <c r="W924" s="21">
        <v>0</v>
      </c>
      <c r="X924" s="21">
        <v>0</v>
      </c>
      <c r="Y924" s="21">
        <v>0</v>
      </c>
      <c r="Z924" s="21">
        <v>0</v>
      </c>
      <c r="AA924" s="21">
        <v>0</v>
      </c>
      <c r="AB924" s="21">
        <v>0</v>
      </c>
      <c r="AC924" s="21">
        <v>0</v>
      </c>
      <c r="AD924" s="21">
        <v>0</v>
      </c>
      <c r="AE924" s="21">
        <v>0</v>
      </c>
      <c r="AF924" s="21">
        <v>0</v>
      </c>
      <c r="AG924" s="21">
        <v>0</v>
      </c>
      <c r="AH924" s="21">
        <v>0</v>
      </c>
      <c r="AI924" s="21">
        <v>0</v>
      </c>
      <c r="AJ924" s="21">
        <v>0</v>
      </c>
      <c r="AK924" s="21">
        <v>0</v>
      </c>
      <c r="AL924" s="21">
        <v>0</v>
      </c>
      <c r="AM924" s="21">
        <v>0</v>
      </c>
      <c r="AN924" s="21">
        <v>0</v>
      </c>
      <c r="AO924" s="21">
        <v>0</v>
      </c>
      <c r="AP924" s="21">
        <v>0</v>
      </c>
      <c r="AQ924" s="21">
        <v>0</v>
      </c>
    </row>
    <row r="926" spans="1:43" x14ac:dyDescent="0.25">
      <c r="A926" s="16" t="s">
        <v>328</v>
      </c>
      <c r="B926" s="8" t="s">
        <v>53</v>
      </c>
      <c r="C926" s="8" t="s">
        <v>332</v>
      </c>
      <c r="E926" s="8" t="str">
        <f>IF(RIGHT(A926,3)="old","Initial",B926&amp;"-"&amp;C926)</f>
        <v>Initial</v>
      </c>
      <c r="F926" s="21">
        <f>F860</f>
        <v>101164.9671476817</v>
      </c>
      <c r="G926" s="19">
        <f>G860</f>
        <v>10.968122894697334</v>
      </c>
      <c r="H926" s="25">
        <f>VLOOKUP(C926,parms,3,FALSE)</f>
        <v>7.4548018358611195E-3</v>
      </c>
      <c r="I926" s="42">
        <f>VLOOKUP(C926,parms,8,FALSE)</f>
        <v>2.04</v>
      </c>
      <c r="J926" s="27">
        <f>VLOOKUP(C926,parms,4,FALSE)</f>
        <v>4671320.3494901825</v>
      </c>
      <c r="K926" s="25">
        <f>VLOOKUP(C926,parms,6,FALSE)</f>
        <v>0.15</v>
      </c>
      <c r="L926" s="35">
        <f>Data!BR2</f>
        <v>4.0496729639443564E-3</v>
      </c>
      <c r="M926" s="39">
        <f>VLOOKUP(C926,Data!$CB$2:$EB$22,1+VALUE(MID(A926,6,2)),FALSE)</f>
        <v>0</v>
      </c>
      <c r="Q926" s="21">
        <v>0</v>
      </c>
      <c r="R926" s="21">
        <v>0</v>
      </c>
      <c r="S926" s="21">
        <v>0</v>
      </c>
      <c r="T926" s="21">
        <v>0</v>
      </c>
      <c r="U926" s="21">
        <v>0</v>
      </c>
      <c r="V926" s="21">
        <v>0</v>
      </c>
      <c r="W926" s="21">
        <v>0</v>
      </c>
      <c r="X926" s="21">
        <v>0</v>
      </c>
      <c r="Y926" s="21">
        <v>0</v>
      </c>
      <c r="Z926" s="21">
        <v>0</v>
      </c>
      <c r="AA926" s="21">
        <v>0</v>
      </c>
      <c r="AB926" s="21">
        <v>0</v>
      </c>
      <c r="AC926" s="21">
        <v>0</v>
      </c>
      <c r="AD926" s="21">
        <v>0</v>
      </c>
      <c r="AE926" s="21">
        <v>0</v>
      </c>
      <c r="AF926" s="21">
        <v>0</v>
      </c>
      <c r="AG926" s="21">
        <v>0</v>
      </c>
      <c r="AH926" s="21">
        <v>0</v>
      </c>
      <c r="AI926" s="21">
        <v>0</v>
      </c>
      <c r="AJ926" s="21">
        <v>0</v>
      </c>
      <c r="AK926" s="21">
        <v>0</v>
      </c>
      <c r="AL926" s="21">
        <v>0</v>
      </c>
      <c r="AM926" s="21">
        <v>0</v>
      </c>
      <c r="AN926" s="21">
        <v>0</v>
      </c>
      <c r="AO926" s="21">
        <v>0</v>
      </c>
      <c r="AP926" s="21">
        <v>0</v>
      </c>
      <c r="AQ926" s="21">
        <v>0</v>
      </c>
    </row>
    <row r="927" spans="1:43" x14ac:dyDescent="0.25">
      <c r="A927" s="16" t="s">
        <v>316</v>
      </c>
      <c r="B927" s="8" t="s">
        <v>53</v>
      </c>
      <c r="C927" s="8" t="s">
        <v>332</v>
      </c>
      <c r="E927" s="8" t="str">
        <f t="shared" ref="E927:E990" si="123">IF(RIGHT(A927,3)="old","Initial",B927&amp;"-"&amp;C927)</f>
        <v>Initial</v>
      </c>
      <c r="F927" s="21">
        <f>F861</f>
        <v>147273.34304075674</v>
      </c>
      <c r="G927" s="19">
        <f>G861</f>
        <v>9.5908908109141535</v>
      </c>
      <c r="H927" s="18">
        <f t="shared" ref="H927:I990" si="124">H926</f>
        <v>7.4548018358611195E-3</v>
      </c>
      <c r="I927" s="6">
        <f>I926</f>
        <v>2.04</v>
      </c>
      <c r="J927" s="6">
        <f t="shared" ref="J927:K942" si="125">J926</f>
        <v>4671320.3494901825</v>
      </c>
      <c r="K927" s="18">
        <f t="shared" si="125"/>
        <v>0.15</v>
      </c>
      <c r="L927" s="35">
        <f>Data!BR3</f>
        <v>4.7927322233836875E-3</v>
      </c>
      <c r="M927" s="39">
        <f>VLOOKUP(C927,Data!$CB$2:$EB$22,1+VALUE(MID(A927,6,2)),FALSE)</f>
        <v>0</v>
      </c>
      <c r="Q927" s="21">
        <v>0</v>
      </c>
      <c r="R927" s="21">
        <v>0</v>
      </c>
      <c r="S927" s="21">
        <v>0</v>
      </c>
      <c r="T927" s="21">
        <v>0</v>
      </c>
      <c r="U927" s="21">
        <v>0</v>
      </c>
      <c r="V927" s="21">
        <v>0</v>
      </c>
      <c r="W927" s="21">
        <v>0</v>
      </c>
      <c r="X927" s="21">
        <v>0</v>
      </c>
      <c r="Y927" s="21">
        <v>0</v>
      </c>
      <c r="Z927" s="21">
        <v>0</v>
      </c>
      <c r="AA927" s="21">
        <v>0</v>
      </c>
      <c r="AB927" s="21">
        <v>0</v>
      </c>
      <c r="AC927" s="21">
        <v>0</v>
      </c>
      <c r="AD927" s="21">
        <v>0</v>
      </c>
      <c r="AE927" s="21">
        <v>0</v>
      </c>
      <c r="AF927" s="21">
        <v>0</v>
      </c>
      <c r="AG927" s="21">
        <v>0</v>
      </c>
      <c r="AH927" s="21">
        <v>0</v>
      </c>
      <c r="AI927" s="21">
        <v>0</v>
      </c>
      <c r="AJ927" s="21">
        <v>0</v>
      </c>
      <c r="AK927" s="21">
        <v>0</v>
      </c>
      <c r="AL927" s="21">
        <v>0</v>
      </c>
      <c r="AM927" s="21">
        <v>0</v>
      </c>
      <c r="AN927" s="21">
        <v>0</v>
      </c>
      <c r="AO927" s="21">
        <v>0</v>
      </c>
      <c r="AP927" s="21">
        <v>0</v>
      </c>
      <c r="AQ927" s="21">
        <v>0</v>
      </c>
    </row>
    <row r="928" spans="1:43" x14ac:dyDescent="0.25">
      <c r="A928" s="16" t="s">
        <v>317</v>
      </c>
      <c r="B928" s="8" t="s">
        <v>53</v>
      </c>
      <c r="C928" s="8" t="s">
        <v>332</v>
      </c>
      <c r="E928" s="8" t="str">
        <f t="shared" si="123"/>
        <v>Initial</v>
      </c>
      <c r="F928" s="21">
        <f t="shared" ref="F928:G943" si="126">F862</f>
        <v>140029.762850681</v>
      </c>
      <c r="G928" s="19">
        <f t="shared" si="126"/>
        <v>9.8635703103955539</v>
      </c>
      <c r="H928" s="18">
        <f t="shared" si="124"/>
        <v>7.4548018358611195E-3</v>
      </c>
      <c r="I928" s="6">
        <f t="shared" si="124"/>
        <v>2.04</v>
      </c>
      <c r="J928" s="6">
        <f t="shared" si="125"/>
        <v>4671320.3494901825</v>
      </c>
      <c r="K928" s="18">
        <f t="shared" si="125"/>
        <v>0.15</v>
      </c>
      <c r="L928" s="35">
        <f>Data!BR4</f>
        <v>4.7927322233836875E-3</v>
      </c>
      <c r="M928" s="39">
        <f>VLOOKUP(C928,Data!$CB$2:$EB$22,1+VALUE(MID(A928,6,2)),FALSE)</f>
        <v>0</v>
      </c>
      <c r="Q928" s="21">
        <v>0</v>
      </c>
      <c r="R928" s="21">
        <v>0</v>
      </c>
      <c r="S928" s="21">
        <v>0</v>
      </c>
      <c r="T928" s="21">
        <v>0</v>
      </c>
      <c r="U928" s="21">
        <v>0</v>
      </c>
      <c r="V928" s="21">
        <v>0</v>
      </c>
      <c r="W928" s="21">
        <v>0</v>
      </c>
      <c r="X928" s="21">
        <v>0</v>
      </c>
      <c r="Y928" s="21">
        <v>0</v>
      </c>
      <c r="Z928" s="21">
        <v>0</v>
      </c>
      <c r="AA928" s="21">
        <v>0</v>
      </c>
      <c r="AB928" s="21">
        <v>0</v>
      </c>
      <c r="AC928" s="21">
        <v>0</v>
      </c>
      <c r="AD928" s="21">
        <v>0</v>
      </c>
      <c r="AE928" s="21">
        <v>0</v>
      </c>
      <c r="AF928" s="21">
        <v>0</v>
      </c>
      <c r="AG928" s="21">
        <v>0</v>
      </c>
      <c r="AH928" s="21">
        <v>0</v>
      </c>
      <c r="AI928" s="21">
        <v>0</v>
      </c>
      <c r="AJ928" s="21">
        <v>0</v>
      </c>
      <c r="AK928" s="21">
        <v>0</v>
      </c>
      <c r="AL928" s="21">
        <v>0</v>
      </c>
      <c r="AM928" s="21">
        <v>0</v>
      </c>
      <c r="AN928" s="21">
        <v>0</v>
      </c>
      <c r="AO928" s="21">
        <v>0</v>
      </c>
      <c r="AP928" s="21">
        <v>0</v>
      </c>
      <c r="AQ928" s="21">
        <v>0</v>
      </c>
    </row>
    <row r="929" spans="1:43" x14ac:dyDescent="0.25">
      <c r="A929" s="16" t="s">
        <v>318</v>
      </c>
      <c r="B929" s="8" t="s">
        <v>53</v>
      </c>
      <c r="C929" s="8" t="s">
        <v>332</v>
      </c>
      <c r="E929" s="8" t="str">
        <f t="shared" si="123"/>
        <v>Initial</v>
      </c>
      <c r="F929" s="21">
        <f t="shared" si="126"/>
        <v>104340.25747720734</v>
      </c>
      <c r="G929" s="19">
        <f t="shared" si="126"/>
        <v>10.973424562583329</v>
      </c>
      <c r="H929" s="18">
        <f t="shared" si="124"/>
        <v>7.4548018358611195E-3</v>
      </c>
      <c r="I929" s="6">
        <f t="shared" si="124"/>
        <v>2.04</v>
      </c>
      <c r="J929" s="6">
        <f t="shared" si="125"/>
        <v>4671320.3494901825</v>
      </c>
      <c r="K929" s="18">
        <f t="shared" si="125"/>
        <v>0.15</v>
      </c>
      <c r="L929" s="35">
        <f>Data!BR5</f>
        <v>4.7927322233836875E-3</v>
      </c>
      <c r="M929" s="39">
        <f>VLOOKUP(C929,Data!$CB$2:$EB$22,1+VALUE(MID(A929,6,2)),FALSE)</f>
        <v>0</v>
      </c>
      <c r="Q929" s="21">
        <v>0</v>
      </c>
      <c r="R929" s="21">
        <v>0</v>
      </c>
      <c r="S929" s="21">
        <v>0</v>
      </c>
      <c r="T929" s="21">
        <v>0</v>
      </c>
      <c r="U929" s="21">
        <v>0</v>
      </c>
      <c r="V929" s="21">
        <v>0</v>
      </c>
      <c r="W929" s="21">
        <v>0</v>
      </c>
      <c r="X929" s="21">
        <v>0</v>
      </c>
      <c r="Y929" s="21">
        <v>0</v>
      </c>
      <c r="Z929" s="21">
        <v>0</v>
      </c>
      <c r="AA929" s="21">
        <v>0</v>
      </c>
      <c r="AB929" s="21">
        <v>0</v>
      </c>
      <c r="AC929" s="21">
        <v>0</v>
      </c>
      <c r="AD929" s="21">
        <v>0</v>
      </c>
      <c r="AE929" s="21">
        <v>0</v>
      </c>
      <c r="AF929" s="21">
        <v>0</v>
      </c>
      <c r="AG929" s="21">
        <v>0</v>
      </c>
      <c r="AH929" s="21">
        <v>0</v>
      </c>
      <c r="AI929" s="21">
        <v>0</v>
      </c>
      <c r="AJ929" s="21">
        <v>0</v>
      </c>
      <c r="AK929" s="21">
        <v>0</v>
      </c>
      <c r="AL929" s="21">
        <v>0</v>
      </c>
      <c r="AM929" s="21">
        <v>0</v>
      </c>
      <c r="AN929" s="21">
        <v>0</v>
      </c>
      <c r="AO929" s="21">
        <v>0</v>
      </c>
      <c r="AP929" s="21">
        <v>0</v>
      </c>
      <c r="AQ929" s="21">
        <v>0</v>
      </c>
    </row>
    <row r="930" spans="1:43" x14ac:dyDescent="0.25">
      <c r="A930" s="16" t="s">
        <v>319</v>
      </c>
      <c r="B930" s="8" t="s">
        <v>53</v>
      </c>
      <c r="C930" s="8" t="s">
        <v>332</v>
      </c>
      <c r="E930" s="8" t="str">
        <f t="shared" si="123"/>
        <v>Initial</v>
      </c>
      <c r="F930" s="21">
        <f t="shared" si="126"/>
        <v>104172.52557476799</v>
      </c>
      <c r="G930" s="19">
        <f t="shared" si="126"/>
        <v>11.193720016366246</v>
      </c>
      <c r="H930" s="18">
        <f t="shared" si="124"/>
        <v>7.4548018358611195E-3</v>
      </c>
      <c r="I930" s="6">
        <f t="shared" si="124"/>
        <v>2.04</v>
      </c>
      <c r="J930" s="6">
        <f t="shared" si="125"/>
        <v>4671320.3494901825</v>
      </c>
      <c r="K930" s="18">
        <f t="shared" si="125"/>
        <v>0.15</v>
      </c>
      <c r="L930" s="35">
        <f>Data!BR6</f>
        <v>4.7927322233836875E-3</v>
      </c>
      <c r="M930" s="39">
        <f>VLOOKUP(C930,Data!$CB$2:$EB$22,1+VALUE(MID(A930,6,2)),FALSE)</f>
        <v>0</v>
      </c>
      <c r="Q930" s="21">
        <v>0</v>
      </c>
      <c r="R930" s="21">
        <v>0</v>
      </c>
      <c r="S930" s="21">
        <v>0</v>
      </c>
      <c r="T930" s="21">
        <v>0</v>
      </c>
      <c r="U930" s="21">
        <v>0</v>
      </c>
      <c r="V930" s="21">
        <v>0</v>
      </c>
      <c r="W930" s="21">
        <v>0</v>
      </c>
      <c r="X930" s="21">
        <v>0</v>
      </c>
      <c r="Y930" s="21">
        <v>0</v>
      </c>
      <c r="Z930" s="21">
        <v>0</v>
      </c>
      <c r="AA930" s="21">
        <v>0</v>
      </c>
      <c r="AB930" s="21">
        <v>0</v>
      </c>
      <c r="AC930" s="21">
        <v>0</v>
      </c>
      <c r="AD930" s="21">
        <v>0</v>
      </c>
      <c r="AE930" s="21">
        <v>0</v>
      </c>
      <c r="AF930" s="21">
        <v>0</v>
      </c>
      <c r="AG930" s="21">
        <v>0</v>
      </c>
      <c r="AH930" s="21">
        <v>0</v>
      </c>
      <c r="AI930" s="21">
        <v>0</v>
      </c>
      <c r="AJ930" s="21">
        <v>0</v>
      </c>
      <c r="AK930" s="21">
        <v>0</v>
      </c>
      <c r="AL930" s="21">
        <v>0</v>
      </c>
      <c r="AM930" s="21">
        <v>0</v>
      </c>
      <c r="AN930" s="21">
        <v>0</v>
      </c>
      <c r="AO930" s="21">
        <v>0</v>
      </c>
      <c r="AP930" s="21">
        <v>0</v>
      </c>
      <c r="AQ930" s="21">
        <v>0</v>
      </c>
    </row>
    <row r="931" spans="1:43" x14ac:dyDescent="0.25">
      <c r="A931" s="16" t="s">
        <v>320</v>
      </c>
      <c r="B931" s="8" t="s">
        <v>53</v>
      </c>
      <c r="C931" s="8" t="s">
        <v>332</v>
      </c>
      <c r="E931" s="8" t="str">
        <f t="shared" si="123"/>
        <v>Initial</v>
      </c>
      <c r="F931" s="21">
        <f t="shared" si="126"/>
        <v>167069.04494132148</v>
      </c>
      <c r="G931" s="19">
        <f t="shared" si="126"/>
        <v>9.4347717151777815</v>
      </c>
      <c r="H931" s="18">
        <f t="shared" si="124"/>
        <v>7.4548018358611195E-3</v>
      </c>
      <c r="I931" s="6">
        <f t="shared" si="124"/>
        <v>2.04</v>
      </c>
      <c r="J931" s="6">
        <f t="shared" si="125"/>
        <v>4671320.3494901825</v>
      </c>
      <c r="K931" s="18">
        <f t="shared" si="125"/>
        <v>0.15</v>
      </c>
      <c r="L931" s="35">
        <f>Data!BR7</f>
        <v>4.1239788898882893E-3</v>
      </c>
      <c r="M931" s="39">
        <f>VLOOKUP(C931,Data!$CB$2:$EB$22,1+VALUE(MID(A931,6,2)),FALSE)</f>
        <v>0</v>
      </c>
      <c r="Q931" s="21">
        <v>0</v>
      </c>
      <c r="R931" s="21">
        <v>0</v>
      </c>
      <c r="S931" s="21">
        <v>0</v>
      </c>
      <c r="T931" s="21">
        <v>0</v>
      </c>
      <c r="U931" s="21">
        <v>0</v>
      </c>
      <c r="V931" s="21">
        <v>0</v>
      </c>
      <c r="W931" s="21">
        <v>0</v>
      </c>
      <c r="X931" s="21">
        <v>0</v>
      </c>
      <c r="Y931" s="21">
        <v>0</v>
      </c>
      <c r="Z931" s="21">
        <v>0</v>
      </c>
      <c r="AA931" s="21">
        <v>0</v>
      </c>
      <c r="AB931" s="21">
        <v>0</v>
      </c>
      <c r="AC931" s="21">
        <v>0</v>
      </c>
      <c r="AD931" s="21">
        <v>0</v>
      </c>
      <c r="AE931" s="21">
        <v>0</v>
      </c>
      <c r="AF931" s="21">
        <v>0</v>
      </c>
      <c r="AG931" s="21">
        <v>0</v>
      </c>
      <c r="AH931" s="21">
        <v>0</v>
      </c>
      <c r="AI931" s="21">
        <v>0</v>
      </c>
      <c r="AJ931" s="21">
        <v>0</v>
      </c>
      <c r="AK931" s="21">
        <v>0</v>
      </c>
      <c r="AL931" s="21">
        <v>0</v>
      </c>
      <c r="AM931" s="21">
        <v>0</v>
      </c>
      <c r="AN931" s="21">
        <v>0</v>
      </c>
      <c r="AO931" s="21">
        <v>0</v>
      </c>
      <c r="AP931" s="21">
        <v>0</v>
      </c>
      <c r="AQ931" s="21">
        <v>0</v>
      </c>
    </row>
    <row r="932" spans="1:43" x14ac:dyDescent="0.25">
      <c r="A932" s="16" t="s">
        <v>321</v>
      </c>
      <c r="B932" s="8" t="s">
        <v>53</v>
      </c>
      <c r="C932" s="8" t="s">
        <v>332</v>
      </c>
      <c r="E932" s="8" t="str">
        <f t="shared" si="123"/>
        <v>Initial</v>
      </c>
      <c r="F932" s="21">
        <f t="shared" si="126"/>
        <v>134663.4657046372</v>
      </c>
      <c r="G932" s="19">
        <f t="shared" si="126"/>
        <v>10.317735507089584</v>
      </c>
      <c r="H932" s="18">
        <f t="shared" si="124"/>
        <v>7.4548018358611195E-3</v>
      </c>
      <c r="I932" s="6">
        <f t="shared" si="124"/>
        <v>2.04</v>
      </c>
      <c r="J932" s="6">
        <f t="shared" si="125"/>
        <v>4671320.3494901825</v>
      </c>
      <c r="K932" s="18">
        <f t="shared" si="125"/>
        <v>0.15</v>
      </c>
      <c r="L932" s="35">
        <f>Data!BR8</f>
        <v>4.1239788898882893E-3</v>
      </c>
      <c r="M932" s="39">
        <f>VLOOKUP(C932,Data!$CB$2:$EB$22,1+VALUE(MID(A932,6,2)),FALSE)</f>
        <v>0</v>
      </c>
      <c r="Q932" s="21">
        <v>0</v>
      </c>
      <c r="R932" s="21">
        <v>0</v>
      </c>
      <c r="S932" s="21">
        <v>0</v>
      </c>
      <c r="T932" s="21">
        <v>0</v>
      </c>
      <c r="U932" s="21">
        <v>0</v>
      </c>
      <c r="V932" s="21">
        <v>0</v>
      </c>
      <c r="W932" s="21">
        <v>0</v>
      </c>
      <c r="X932" s="21">
        <v>0</v>
      </c>
      <c r="Y932" s="21">
        <v>0</v>
      </c>
      <c r="Z932" s="21">
        <v>0</v>
      </c>
      <c r="AA932" s="21">
        <v>0</v>
      </c>
      <c r="AB932" s="21">
        <v>0</v>
      </c>
      <c r="AC932" s="21">
        <v>0</v>
      </c>
      <c r="AD932" s="21">
        <v>0</v>
      </c>
      <c r="AE932" s="21">
        <v>0</v>
      </c>
      <c r="AF932" s="21">
        <v>0</v>
      </c>
      <c r="AG932" s="21">
        <v>0</v>
      </c>
      <c r="AH932" s="21">
        <v>0</v>
      </c>
      <c r="AI932" s="21">
        <v>0</v>
      </c>
      <c r="AJ932" s="21">
        <v>0</v>
      </c>
      <c r="AK932" s="21">
        <v>0</v>
      </c>
      <c r="AL932" s="21">
        <v>0</v>
      </c>
      <c r="AM932" s="21">
        <v>0</v>
      </c>
      <c r="AN932" s="21">
        <v>0</v>
      </c>
      <c r="AO932" s="21">
        <v>0</v>
      </c>
      <c r="AP932" s="21">
        <v>0</v>
      </c>
      <c r="AQ932" s="21">
        <v>0</v>
      </c>
    </row>
    <row r="933" spans="1:43" x14ac:dyDescent="0.25">
      <c r="A933" s="16" t="s">
        <v>322</v>
      </c>
      <c r="B933" s="8" t="s">
        <v>53</v>
      </c>
      <c r="C933" s="8" t="s">
        <v>332</v>
      </c>
      <c r="E933" s="8" t="str">
        <f t="shared" si="123"/>
        <v>Initial</v>
      </c>
      <c r="F933" s="21">
        <f t="shared" si="126"/>
        <v>122703.84078918799</v>
      </c>
      <c r="G933" s="19">
        <f t="shared" si="126"/>
        <v>10.456302746523619</v>
      </c>
      <c r="H933" s="18">
        <f t="shared" si="124"/>
        <v>7.4548018358611195E-3</v>
      </c>
      <c r="I933" s="6">
        <f t="shared" si="124"/>
        <v>2.04</v>
      </c>
      <c r="J933" s="6">
        <f t="shared" si="125"/>
        <v>4671320.3494901825</v>
      </c>
      <c r="K933" s="18">
        <f t="shared" si="125"/>
        <v>0.15</v>
      </c>
      <c r="L933" s="35">
        <f>Data!BR9</f>
        <v>4.1239788898882893E-3</v>
      </c>
      <c r="M933" s="39">
        <f>VLOOKUP(C933,Data!$CB$2:$EB$22,1+VALUE(MID(A933,6,2)),FALSE)</f>
        <v>0</v>
      </c>
      <c r="Q933" s="21">
        <v>0</v>
      </c>
      <c r="R933" s="21">
        <v>0</v>
      </c>
      <c r="S933" s="21">
        <v>0</v>
      </c>
      <c r="T933" s="21">
        <v>0</v>
      </c>
      <c r="U933" s="21">
        <v>0</v>
      </c>
      <c r="V933" s="21">
        <v>0</v>
      </c>
      <c r="W933" s="21">
        <v>0</v>
      </c>
      <c r="X933" s="21">
        <v>0</v>
      </c>
      <c r="Y933" s="21">
        <v>0</v>
      </c>
      <c r="Z933" s="21">
        <v>0</v>
      </c>
      <c r="AA933" s="21">
        <v>0</v>
      </c>
      <c r="AB933" s="21">
        <v>0</v>
      </c>
      <c r="AC933" s="21">
        <v>0</v>
      </c>
      <c r="AD933" s="21">
        <v>0</v>
      </c>
      <c r="AE933" s="21">
        <v>0</v>
      </c>
      <c r="AF933" s="21">
        <v>0</v>
      </c>
      <c r="AG933" s="21">
        <v>0</v>
      </c>
      <c r="AH933" s="21">
        <v>0</v>
      </c>
      <c r="AI933" s="21">
        <v>0</v>
      </c>
      <c r="AJ933" s="21">
        <v>0</v>
      </c>
      <c r="AK933" s="21">
        <v>0</v>
      </c>
      <c r="AL933" s="21">
        <v>0</v>
      </c>
      <c r="AM933" s="21">
        <v>0</v>
      </c>
      <c r="AN933" s="21">
        <v>0</v>
      </c>
      <c r="AO933" s="21">
        <v>0</v>
      </c>
      <c r="AP933" s="21">
        <v>0</v>
      </c>
      <c r="AQ933" s="21">
        <v>0</v>
      </c>
    </row>
    <row r="934" spans="1:43" x14ac:dyDescent="0.25">
      <c r="A934" s="16" t="s">
        <v>323</v>
      </c>
      <c r="B934" s="8" t="s">
        <v>53</v>
      </c>
      <c r="C934" s="8" t="s">
        <v>332</v>
      </c>
      <c r="E934" s="8" t="str">
        <f t="shared" si="123"/>
        <v>Initial</v>
      </c>
      <c r="F934" s="21">
        <f t="shared" si="126"/>
        <v>103976.50221745251</v>
      </c>
      <c r="G934" s="19">
        <f t="shared" si="126"/>
        <v>11.053036600654009</v>
      </c>
      <c r="H934" s="18">
        <f t="shared" si="124"/>
        <v>7.4548018358611195E-3</v>
      </c>
      <c r="I934" s="6">
        <f t="shared" si="124"/>
        <v>2.04</v>
      </c>
      <c r="J934" s="6">
        <f t="shared" si="125"/>
        <v>4671320.3494901825</v>
      </c>
      <c r="K934" s="18">
        <f t="shared" si="125"/>
        <v>0.15</v>
      </c>
      <c r="L934" s="35">
        <f>Data!BR10</f>
        <v>4.1239788898882893E-3</v>
      </c>
      <c r="M934" s="39">
        <f>VLOOKUP(C934,Data!$CB$2:$EB$22,1+VALUE(MID(A934,6,2)),FALSE)</f>
        <v>0</v>
      </c>
      <c r="Q934" s="21">
        <v>0</v>
      </c>
      <c r="R934" s="21">
        <v>0</v>
      </c>
      <c r="S934" s="21">
        <v>0</v>
      </c>
      <c r="T934" s="21">
        <v>0</v>
      </c>
      <c r="U934" s="21">
        <v>0</v>
      </c>
      <c r="V934" s="21">
        <v>0</v>
      </c>
      <c r="W934" s="21">
        <v>0</v>
      </c>
      <c r="X934" s="21">
        <v>0</v>
      </c>
      <c r="Y934" s="21">
        <v>0</v>
      </c>
      <c r="Z934" s="21">
        <v>0</v>
      </c>
      <c r="AA934" s="21">
        <v>0</v>
      </c>
      <c r="AB934" s="21">
        <v>0</v>
      </c>
      <c r="AC934" s="21">
        <v>0</v>
      </c>
      <c r="AD934" s="21">
        <v>0</v>
      </c>
      <c r="AE934" s="21">
        <v>0</v>
      </c>
      <c r="AF934" s="21">
        <v>0</v>
      </c>
      <c r="AG934" s="21">
        <v>0</v>
      </c>
      <c r="AH934" s="21">
        <v>0</v>
      </c>
      <c r="AI934" s="21">
        <v>0</v>
      </c>
      <c r="AJ934" s="21">
        <v>0</v>
      </c>
      <c r="AK934" s="21">
        <v>0</v>
      </c>
      <c r="AL934" s="21">
        <v>0</v>
      </c>
      <c r="AM934" s="21">
        <v>0</v>
      </c>
      <c r="AN934" s="21">
        <v>0</v>
      </c>
      <c r="AO934" s="21">
        <v>0</v>
      </c>
      <c r="AP934" s="21">
        <v>0</v>
      </c>
      <c r="AQ934" s="21">
        <v>0</v>
      </c>
    </row>
    <row r="935" spans="1:43" x14ac:dyDescent="0.25">
      <c r="A935" s="16" t="s">
        <v>324</v>
      </c>
      <c r="B935" s="8" t="s">
        <v>53</v>
      </c>
      <c r="C935" s="8" t="s">
        <v>332</v>
      </c>
      <c r="E935" s="8" t="str">
        <f t="shared" si="123"/>
        <v>Initial</v>
      </c>
      <c r="F935" s="21">
        <f t="shared" si="126"/>
        <v>111788.15367445731</v>
      </c>
      <c r="G935" s="19">
        <f t="shared" si="126"/>
        <v>10.78329449978415</v>
      </c>
      <c r="H935" s="18">
        <f t="shared" si="124"/>
        <v>7.4548018358611195E-3</v>
      </c>
      <c r="I935" s="6">
        <f t="shared" si="124"/>
        <v>2.04</v>
      </c>
      <c r="J935" s="6">
        <f t="shared" si="125"/>
        <v>4671320.3494901825</v>
      </c>
      <c r="K935" s="18">
        <f t="shared" si="125"/>
        <v>0.15</v>
      </c>
      <c r="L935" s="35">
        <f>Data!BR11</f>
        <v>4.1239788898882893E-3</v>
      </c>
      <c r="M935" s="39">
        <f>VLOOKUP(C935,Data!$CB$2:$EB$22,1+VALUE(MID(A935,6,2)),FALSE)</f>
        <v>0</v>
      </c>
      <c r="Q935" s="21">
        <v>0</v>
      </c>
      <c r="R935" s="21">
        <v>0</v>
      </c>
      <c r="S935" s="21">
        <v>0</v>
      </c>
      <c r="T935" s="21">
        <v>0</v>
      </c>
      <c r="U935" s="21">
        <v>0</v>
      </c>
      <c r="V935" s="21">
        <v>0</v>
      </c>
      <c r="W935" s="21">
        <v>0</v>
      </c>
      <c r="X935" s="21">
        <v>0</v>
      </c>
      <c r="Y935" s="21">
        <v>0</v>
      </c>
      <c r="Z935" s="21">
        <v>0</v>
      </c>
      <c r="AA935" s="21">
        <v>0</v>
      </c>
      <c r="AB935" s="21">
        <v>0</v>
      </c>
      <c r="AC935" s="21">
        <v>0</v>
      </c>
      <c r="AD935" s="21">
        <v>0</v>
      </c>
      <c r="AE935" s="21">
        <v>0</v>
      </c>
      <c r="AF935" s="21">
        <v>0</v>
      </c>
      <c r="AG935" s="21">
        <v>0</v>
      </c>
      <c r="AH935" s="21">
        <v>0</v>
      </c>
      <c r="AI935" s="21">
        <v>0</v>
      </c>
      <c r="AJ935" s="21">
        <v>0</v>
      </c>
      <c r="AK935" s="21">
        <v>0</v>
      </c>
      <c r="AL935" s="21">
        <v>0</v>
      </c>
      <c r="AM935" s="21">
        <v>0</v>
      </c>
      <c r="AN935" s="21">
        <v>0</v>
      </c>
      <c r="AO935" s="21">
        <v>0</v>
      </c>
      <c r="AP935" s="21">
        <v>0</v>
      </c>
      <c r="AQ935" s="21">
        <v>0</v>
      </c>
    </row>
    <row r="936" spans="1:43" x14ac:dyDescent="0.25">
      <c r="A936" s="16" t="s">
        <v>325</v>
      </c>
      <c r="B936" s="8" t="s">
        <v>53</v>
      </c>
      <c r="C936" s="8" t="s">
        <v>332</v>
      </c>
      <c r="E936" s="8" t="str">
        <f t="shared" si="123"/>
        <v>Initial</v>
      </c>
      <c r="F936" s="21">
        <f t="shared" si="126"/>
        <v>169487.33196936251</v>
      </c>
      <c r="G936" s="19">
        <f t="shared" si="126"/>
        <v>9.4563668699484822</v>
      </c>
      <c r="H936" s="18">
        <f t="shared" si="124"/>
        <v>7.4548018358611195E-3</v>
      </c>
      <c r="I936" s="6">
        <f t="shared" si="124"/>
        <v>2.04</v>
      </c>
      <c r="J936" s="6">
        <f t="shared" si="125"/>
        <v>4671320.3494901825</v>
      </c>
      <c r="K936" s="18">
        <f t="shared" si="125"/>
        <v>0.15</v>
      </c>
      <c r="L936" s="35">
        <f>Data!BR12</f>
        <v>3.6038374082807572E-3</v>
      </c>
      <c r="M936" s="39">
        <f>VLOOKUP(C936,Data!$CB$2:$EB$22,1+VALUE(MID(A936,6,2)),FALSE)</f>
        <v>0</v>
      </c>
      <c r="Q936" s="21">
        <v>0</v>
      </c>
      <c r="R936" s="21">
        <v>0</v>
      </c>
      <c r="S936" s="21">
        <v>0</v>
      </c>
      <c r="T936" s="21">
        <v>0</v>
      </c>
      <c r="U936" s="21">
        <v>0</v>
      </c>
      <c r="V936" s="21">
        <v>0</v>
      </c>
      <c r="W936" s="21">
        <v>0</v>
      </c>
      <c r="X936" s="21">
        <v>0</v>
      </c>
      <c r="Y936" s="21">
        <v>0</v>
      </c>
      <c r="Z936" s="21">
        <v>0</v>
      </c>
      <c r="AA936" s="21">
        <v>0</v>
      </c>
      <c r="AB936" s="21">
        <v>0</v>
      </c>
      <c r="AC936" s="21">
        <v>0</v>
      </c>
      <c r="AD936" s="21">
        <v>0</v>
      </c>
      <c r="AE936" s="21">
        <v>0</v>
      </c>
      <c r="AF936" s="21">
        <v>0</v>
      </c>
      <c r="AG936" s="21">
        <v>0</v>
      </c>
      <c r="AH936" s="21">
        <v>0</v>
      </c>
      <c r="AI936" s="21">
        <v>0</v>
      </c>
      <c r="AJ936" s="21">
        <v>0</v>
      </c>
      <c r="AK936" s="21">
        <v>0</v>
      </c>
      <c r="AL936" s="21">
        <v>0</v>
      </c>
      <c r="AM936" s="21">
        <v>0</v>
      </c>
      <c r="AN936" s="21">
        <v>0</v>
      </c>
      <c r="AO936" s="21">
        <v>0</v>
      </c>
      <c r="AP936" s="21">
        <v>0</v>
      </c>
      <c r="AQ936" s="21">
        <v>0</v>
      </c>
    </row>
    <row r="937" spans="1:43" x14ac:dyDescent="0.25">
      <c r="A937" s="16" t="s">
        <v>326</v>
      </c>
      <c r="B937" s="8" t="s">
        <v>53</v>
      </c>
      <c r="C937" s="8" t="s">
        <v>332</v>
      </c>
      <c r="E937" s="8" t="str">
        <f t="shared" si="123"/>
        <v>Initial</v>
      </c>
      <c r="F937" s="21">
        <f t="shared" si="126"/>
        <v>103984.99760192574</v>
      </c>
      <c r="G937" s="19">
        <f t="shared" si="126"/>
        <v>11.068808534627422</v>
      </c>
      <c r="H937" s="18">
        <f t="shared" si="124"/>
        <v>7.4548018358611195E-3</v>
      </c>
      <c r="I937" s="6">
        <f t="shared" si="124"/>
        <v>2.04</v>
      </c>
      <c r="J937" s="6">
        <f t="shared" si="125"/>
        <v>4671320.3494901825</v>
      </c>
      <c r="K937" s="18">
        <f t="shared" si="125"/>
        <v>0.15</v>
      </c>
      <c r="L937" s="35">
        <f>Data!BR13</f>
        <v>3.6038374082807572E-3</v>
      </c>
      <c r="M937" s="39">
        <f>VLOOKUP(C937,Data!$CB$2:$EB$22,1+VALUE(MID(A937,6,2)),FALSE)</f>
        <v>0</v>
      </c>
      <c r="Q937" s="21">
        <v>0</v>
      </c>
      <c r="R937" s="21">
        <v>0</v>
      </c>
      <c r="S937" s="21">
        <v>0</v>
      </c>
      <c r="T937" s="21">
        <v>0</v>
      </c>
      <c r="U937" s="21">
        <v>0</v>
      </c>
      <c r="V937" s="21">
        <v>0</v>
      </c>
      <c r="W937" s="21">
        <v>0</v>
      </c>
      <c r="X937" s="21">
        <v>0</v>
      </c>
      <c r="Y937" s="21">
        <v>0</v>
      </c>
      <c r="Z937" s="21">
        <v>0</v>
      </c>
      <c r="AA937" s="21">
        <v>0</v>
      </c>
      <c r="AB937" s="21">
        <v>0</v>
      </c>
      <c r="AC937" s="21">
        <v>0</v>
      </c>
      <c r="AD937" s="21">
        <v>0</v>
      </c>
      <c r="AE937" s="21">
        <v>0</v>
      </c>
      <c r="AF937" s="21">
        <v>0</v>
      </c>
      <c r="AG937" s="21">
        <v>0</v>
      </c>
      <c r="AH937" s="21">
        <v>0</v>
      </c>
      <c r="AI937" s="21">
        <v>0</v>
      </c>
      <c r="AJ937" s="21">
        <v>0</v>
      </c>
      <c r="AK937" s="21">
        <v>0</v>
      </c>
      <c r="AL937" s="21">
        <v>0</v>
      </c>
      <c r="AM937" s="21">
        <v>0</v>
      </c>
      <c r="AN937" s="21">
        <v>0</v>
      </c>
      <c r="AO937" s="21">
        <v>0</v>
      </c>
      <c r="AP937" s="21">
        <v>0</v>
      </c>
      <c r="AQ937" s="21">
        <v>0</v>
      </c>
    </row>
    <row r="938" spans="1:43" x14ac:dyDescent="0.25">
      <c r="A938" s="16" t="s">
        <v>327</v>
      </c>
      <c r="B938" s="8" t="s">
        <v>53</v>
      </c>
      <c r="C938" s="8" t="s">
        <v>332</v>
      </c>
      <c r="E938" s="8" t="str">
        <f t="shared" si="123"/>
        <v>Initial</v>
      </c>
      <c r="F938" s="21">
        <f t="shared" si="126"/>
        <v>102565.4676184479</v>
      </c>
      <c r="G938" s="19">
        <f t="shared" si="126"/>
        <v>10.14145011871261</v>
      </c>
      <c r="H938" s="18">
        <f t="shared" si="124"/>
        <v>7.4548018358611195E-3</v>
      </c>
      <c r="I938" s="6">
        <f t="shared" si="124"/>
        <v>2.04</v>
      </c>
      <c r="J938" s="6">
        <f t="shared" si="125"/>
        <v>4671320.3494901825</v>
      </c>
      <c r="K938" s="18">
        <f t="shared" si="125"/>
        <v>0.15</v>
      </c>
      <c r="L938" s="35">
        <f>Data!BR14</f>
        <v>3.6038374082807572E-3</v>
      </c>
      <c r="M938" s="39">
        <f>VLOOKUP(C938,Data!$CB$2:$EB$22,1+VALUE(MID(A938,6,2)),FALSE)</f>
        <v>0</v>
      </c>
      <c r="Q938" s="21">
        <v>0</v>
      </c>
      <c r="R938" s="21">
        <v>0</v>
      </c>
      <c r="S938" s="21">
        <v>0</v>
      </c>
      <c r="T938" s="21">
        <v>0</v>
      </c>
      <c r="U938" s="21">
        <v>0</v>
      </c>
      <c r="V938" s="21">
        <v>0</v>
      </c>
      <c r="W938" s="21">
        <v>0</v>
      </c>
      <c r="X938" s="21">
        <v>0</v>
      </c>
      <c r="Y938" s="21">
        <v>0</v>
      </c>
      <c r="Z938" s="21">
        <v>0</v>
      </c>
      <c r="AA938" s="21">
        <v>0</v>
      </c>
      <c r="AB938" s="21">
        <v>0</v>
      </c>
      <c r="AC938" s="21">
        <v>0</v>
      </c>
      <c r="AD938" s="21">
        <v>0</v>
      </c>
      <c r="AE938" s="21">
        <v>0</v>
      </c>
      <c r="AF938" s="21">
        <v>0</v>
      </c>
      <c r="AG938" s="21">
        <v>0</v>
      </c>
      <c r="AH938" s="21">
        <v>0</v>
      </c>
      <c r="AI938" s="21">
        <v>0</v>
      </c>
      <c r="AJ938" s="21">
        <v>0</v>
      </c>
      <c r="AK938" s="21">
        <v>0</v>
      </c>
      <c r="AL938" s="21">
        <v>0</v>
      </c>
      <c r="AM938" s="21">
        <v>0</v>
      </c>
      <c r="AN938" s="21">
        <v>0</v>
      </c>
      <c r="AO938" s="21">
        <v>0</v>
      </c>
      <c r="AP938" s="21">
        <v>0</v>
      </c>
      <c r="AQ938" s="21">
        <v>0</v>
      </c>
    </row>
    <row r="939" spans="1:43" x14ac:dyDescent="0.25">
      <c r="A939" s="17" t="s">
        <v>262</v>
      </c>
      <c r="B939" s="8" t="s">
        <v>53</v>
      </c>
      <c r="C939" s="8" t="s">
        <v>332</v>
      </c>
      <c r="E939" s="8" t="str">
        <f t="shared" si="123"/>
        <v>CoFi-social.video.cofi</v>
      </c>
      <c r="F939" s="21">
        <f t="shared" si="126"/>
        <v>151814.201921687</v>
      </c>
      <c r="G939" s="19">
        <f t="shared" si="126"/>
        <v>9.4309277953496871</v>
      </c>
      <c r="H939" s="18">
        <f t="shared" si="124"/>
        <v>7.4548018358611195E-3</v>
      </c>
      <c r="I939" s="6">
        <f t="shared" si="124"/>
        <v>2.04</v>
      </c>
      <c r="J939" s="6">
        <f t="shared" si="125"/>
        <v>4671320.3494901825</v>
      </c>
      <c r="K939" s="18">
        <f t="shared" si="125"/>
        <v>0.15</v>
      </c>
      <c r="L939" s="35">
        <f>Data!BR15</f>
        <v>3.6038374082807572E-3</v>
      </c>
      <c r="Q939" s="21">
        <v>0</v>
      </c>
      <c r="R939" s="21">
        <v>0</v>
      </c>
      <c r="S939" s="21">
        <v>0</v>
      </c>
      <c r="T939" s="21">
        <v>0</v>
      </c>
      <c r="U939" s="21">
        <v>1403.529581260867</v>
      </c>
      <c r="V939" s="21">
        <v>3534.0621702836711</v>
      </c>
      <c r="W939" s="21">
        <v>5358.8794379612127</v>
      </c>
      <c r="X939" s="21">
        <v>7003.7368515956032</v>
      </c>
      <c r="Y939" s="21">
        <v>8477.0089027537779</v>
      </c>
      <c r="Z939" s="21">
        <v>0</v>
      </c>
      <c r="AA939" s="21">
        <v>0</v>
      </c>
      <c r="AB939" s="21">
        <v>0</v>
      </c>
      <c r="AC939" s="21">
        <v>0</v>
      </c>
      <c r="AD939" s="21">
        <v>90.528880824463172</v>
      </c>
      <c r="AE939" s="21">
        <v>214.303785835447</v>
      </c>
      <c r="AF939" s="21">
        <v>308.55074026513535</v>
      </c>
      <c r="AG939" s="21">
        <v>385.1777153113344</v>
      </c>
      <c r="AH939" s="21">
        <v>447.73560279580914</v>
      </c>
      <c r="AI939" s="21">
        <v>0</v>
      </c>
      <c r="AJ939" s="21">
        <v>0</v>
      </c>
      <c r="AK939" s="21">
        <v>0</v>
      </c>
      <c r="AL939" s="21">
        <v>0</v>
      </c>
      <c r="AM939" s="21">
        <v>338.16394917576417</v>
      </c>
      <c r="AN939" s="21">
        <v>588.94823190406305</v>
      </c>
      <c r="AO939" s="21">
        <v>577.35685742884743</v>
      </c>
      <c r="AP939" s="21">
        <v>406.7329202214587</v>
      </c>
      <c r="AQ939" s="21">
        <v>137.01786565049406</v>
      </c>
    </row>
    <row r="940" spans="1:43" x14ac:dyDescent="0.25">
      <c r="A940" s="17" t="s">
        <v>263</v>
      </c>
      <c r="B940" s="8" t="s">
        <v>53</v>
      </c>
      <c r="C940" s="8" t="s">
        <v>332</v>
      </c>
      <c r="E940" s="8" t="str">
        <f t="shared" si="123"/>
        <v>CoFi-social.video.cofi</v>
      </c>
      <c r="F940" s="21">
        <f t="shared" si="126"/>
        <v>189685.37446517299</v>
      </c>
      <c r="G940" s="19">
        <f t="shared" si="126"/>
        <v>9.0587332826533071</v>
      </c>
      <c r="H940" s="18">
        <f t="shared" si="124"/>
        <v>7.4548018358611195E-3</v>
      </c>
      <c r="I940" s="6">
        <f t="shared" si="124"/>
        <v>2.04</v>
      </c>
      <c r="J940" s="6">
        <f t="shared" si="125"/>
        <v>4671320.3494901825</v>
      </c>
      <c r="K940" s="18">
        <f t="shared" si="125"/>
        <v>0.15</v>
      </c>
      <c r="L940" s="35">
        <f>Data!BR16</f>
        <v>3.4180725934209242E-3</v>
      </c>
      <c r="Q940" s="21">
        <v>0</v>
      </c>
      <c r="R940" s="21">
        <v>0</v>
      </c>
      <c r="S940" s="21">
        <v>344.22238452109866</v>
      </c>
      <c r="T940" s="21">
        <v>2817.0664156750004</v>
      </c>
      <c r="U940" s="21">
        <v>4889.6057588807716</v>
      </c>
      <c r="V940" s="21">
        <v>6607.2169908926135</v>
      </c>
      <c r="W940" s="21">
        <v>8078.3530264060964</v>
      </c>
      <c r="X940" s="21">
        <v>9404.4149484704849</v>
      </c>
      <c r="Y940" s="21">
        <v>10592.142731796488</v>
      </c>
      <c r="Z940" s="21">
        <v>0</v>
      </c>
      <c r="AA940" s="21">
        <v>0</v>
      </c>
      <c r="AB940" s="21">
        <v>30.158877306439276</v>
      </c>
      <c r="AC940" s="21">
        <v>228.71656610786391</v>
      </c>
      <c r="AD940" s="21">
        <v>385.94829448760981</v>
      </c>
      <c r="AE940" s="21">
        <v>508.16662512157853</v>
      </c>
      <c r="AF940" s="21">
        <v>601.22774994413203</v>
      </c>
      <c r="AG940" s="21">
        <v>676.89091210053527</v>
      </c>
      <c r="AH940" s="21">
        <v>738.66175847025806</v>
      </c>
      <c r="AI940" s="21">
        <v>0</v>
      </c>
      <c r="AJ940" s="21">
        <v>0</v>
      </c>
      <c r="AK940" s="21">
        <v>213.10811575043124</v>
      </c>
      <c r="AL940" s="21">
        <v>1409.5736185037827</v>
      </c>
      <c r="AM940" s="21">
        <v>2242.6476688619377</v>
      </c>
      <c r="AN940" s="21">
        <v>2783.6086861571839</v>
      </c>
      <c r="AO940" s="21">
        <v>3032.2251044961877</v>
      </c>
      <c r="AP940" s="21">
        <v>3104.404489237686</v>
      </c>
      <c r="AQ940" s="21">
        <v>3058.1905746021093</v>
      </c>
    </row>
    <row r="941" spans="1:43" x14ac:dyDescent="0.25">
      <c r="A941" s="17" t="s">
        <v>264</v>
      </c>
      <c r="B941" s="8" t="s">
        <v>53</v>
      </c>
      <c r="C941" s="8" t="s">
        <v>332</v>
      </c>
      <c r="E941" s="8" t="str">
        <f t="shared" si="123"/>
        <v>CoFi-social.video.cofi</v>
      </c>
      <c r="F941" s="21">
        <f t="shared" si="126"/>
        <v>142839.15179515848</v>
      </c>
      <c r="G941" s="19">
        <f t="shared" si="126"/>
        <v>10.302832972074498</v>
      </c>
      <c r="H941" s="18">
        <f t="shared" si="124"/>
        <v>7.4548018358611195E-3</v>
      </c>
      <c r="I941" s="6">
        <f t="shared" si="124"/>
        <v>2.04</v>
      </c>
      <c r="J941" s="6">
        <f t="shared" si="125"/>
        <v>4671320.3494901825</v>
      </c>
      <c r="K941" s="18">
        <f t="shared" si="125"/>
        <v>0.15</v>
      </c>
      <c r="L941" s="35">
        <f>Data!BR17</f>
        <v>3.4180725934209242E-3</v>
      </c>
      <c r="Q941" s="21">
        <v>0</v>
      </c>
      <c r="R941" s="21">
        <v>0</v>
      </c>
      <c r="S941" s="21">
        <v>0</v>
      </c>
      <c r="T941" s="21">
        <v>0</v>
      </c>
      <c r="U941" s="21">
        <v>1851.6750170866653</v>
      </c>
      <c r="V941" s="21">
        <v>3569.2809068351521</v>
      </c>
      <c r="W941" s="21">
        <v>5040.4212332660973</v>
      </c>
      <c r="X941" s="21">
        <v>6366.4818494897399</v>
      </c>
      <c r="Y941" s="21">
        <v>7554.2119614004741</v>
      </c>
      <c r="Z941" s="21">
        <v>0</v>
      </c>
      <c r="AA941" s="21">
        <v>0</v>
      </c>
      <c r="AB941" s="21">
        <v>3.437880566293162</v>
      </c>
      <c r="AC941" s="21">
        <v>27.811006671830029</v>
      </c>
      <c r="AD941" s="21">
        <v>160.86670181327997</v>
      </c>
      <c r="AE941" s="21">
        <v>268.32666724954555</v>
      </c>
      <c r="AF941" s="21">
        <v>350.15062317148062</v>
      </c>
      <c r="AG941" s="21">
        <v>416.67724262367818</v>
      </c>
      <c r="AH941" s="21">
        <v>470.98919245542396</v>
      </c>
      <c r="AI941" s="21">
        <v>0</v>
      </c>
      <c r="AJ941" s="21">
        <v>0</v>
      </c>
      <c r="AK941" s="21">
        <v>72.25661487501705</v>
      </c>
      <c r="AL941" s="21">
        <v>584.52559931123312</v>
      </c>
      <c r="AM941" s="21">
        <v>1529.3858123968394</v>
      </c>
      <c r="AN941" s="21">
        <v>2070.349755800828</v>
      </c>
      <c r="AO941" s="21">
        <v>2318.9672733651714</v>
      </c>
      <c r="AP941" s="21">
        <v>2391.1484599035475</v>
      </c>
      <c r="AQ941" s="21">
        <v>2344.9349209013117</v>
      </c>
    </row>
    <row r="942" spans="1:43" x14ac:dyDescent="0.25">
      <c r="A942" s="17" t="s">
        <v>265</v>
      </c>
      <c r="B942" s="8" t="s">
        <v>53</v>
      </c>
      <c r="C942" s="8" t="s">
        <v>332</v>
      </c>
      <c r="E942" s="8" t="str">
        <f t="shared" si="123"/>
        <v>CoFi-social.video.cofi</v>
      </c>
      <c r="F942" s="21">
        <f t="shared" si="126"/>
        <v>103168.9552285899</v>
      </c>
      <c r="G942" s="19">
        <f t="shared" si="126"/>
        <v>11.257006974534221</v>
      </c>
      <c r="H942" s="18">
        <f t="shared" si="124"/>
        <v>7.4548018358611195E-3</v>
      </c>
      <c r="I942" s="6">
        <f t="shared" si="124"/>
        <v>2.04</v>
      </c>
      <c r="J942" s="6">
        <f t="shared" si="125"/>
        <v>4671320.3494901825</v>
      </c>
      <c r="K942" s="18">
        <f t="shared" si="125"/>
        <v>0.15</v>
      </c>
      <c r="L942" s="35">
        <f>Data!BR18</f>
        <v>3.4180725934209242E-3</v>
      </c>
      <c r="Q942" s="21">
        <v>0</v>
      </c>
      <c r="R942" s="21">
        <v>0</v>
      </c>
      <c r="S942" s="21">
        <v>0</v>
      </c>
      <c r="T942" s="21">
        <v>0</v>
      </c>
      <c r="U942" s="21">
        <v>0</v>
      </c>
      <c r="V942" s="21">
        <v>159.74943085813473</v>
      </c>
      <c r="W942" s="21">
        <v>1630.894573064576</v>
      </c>
      <c r="X942" s="21">
        <v>2956.9537237191576</v>
      </c>
      <c r="Y942" s="21">
        <v>4144.6864490433145</v>
      </c>
      <c r="Z942" s="21">
        <v>0</v>
      </c>
      <c r="AA942" s="21">
        <v>0</v>
      </c>
      <c r="AB942" s="21">
        <v>0.37297567023360439</v>
      </c>
      <c r="AC942" s="21">
        <v>3.0470675396614042</v>
      </c>
      <c r="AD942" s="21">
        <v>18.664425006970607</v>
      </c>
      <c r="AE942" s="21">
        <v>40.106244624241704</v>
      </c>
      <c r="AF942" s="21">
        <v>114.99494197312835</v>
      </c>
      <c r="AG942" s="21">
        <v>175.88262032753059</v>
      </c>
      <c r="AH942" s="21">
        <v>225.59112404584818</v>
      </c>
      <c r="AI942" s="21">
        <v>0</v>
      </c>
      <c r="AJ942" s="21">
        <v>0</v>
      </c>
      <c r="AK942" s="21">
        <v>8.5651230311485715</v>
      </c>
      <c r="AL942" s="21">
        <v>69.973755513524324</v>
      </c>
      <c r="AM942" s="21">
        <v>428.6153474574437</v>
      </c>
      <c r="AN942" s="21">
        <v>761.26217107509297</v>
      </c>
      <c r="AO942" s="21">
        <v>1009.8831091438587</v>
      </c>
      <c r="AP942" s="21">
        <v>1082.0665190826303</v>
      </c>
      <c r="AQ942" s="21">
        <v>1035.854498782026</v>
      </c>
    </row>
    <row r="943" spans="1:43" x14ac:dyDescent="0.25">
      <c r="A943" s="17" t="s">
        <v>266</v>
      </c>
      <c r="B943" s="8" t="s">
        <v>53</v>
      </c>
      <c r="C943" s="8" t="s">
        <v>332</v>
      </c>
      <c r="E943" s="8" t="str">
        <f t="shared" si="123"/>
        <v>CoFi-social.video.cofi</v>
      </c>
      <c r="F943" s="21">
        <f t="shared" si="126"/>
        <v>142798.33267277651</v>
      </c>
      <c r="G943" s="19">
        <f t="shared" si="126"/>
        <v>10.234322236037224</v>
      </c>
      <c r="H943" s="18">
        <f t="shared" si="124"/>
        <v>7.4548018358611195E-3</v>
      </c>
      <c r="I943" s="6">
        <f t="shared" si="124"/>
        <v>2.04</v>
      </c>
      <c r="J943" s="6">
        <f t="shared" ref="J943:K958" si="127">J942</f>
        <v>4671320.3494901825</v>
      </c>
      <c r="K943" s="18">
        <f t="shared" si="127"/>
        <v>0.15</v>
      </c>
      <c r="L943" s="35">
        <f>Data!BR19</f>
        <v>3.4180725934209242E-3</v>
      </c>
      <c r="Q943" s="21">
        <v>0</v>
      </c>
      <c r="R943" s="21">
        <v>0</v>
      </c>
      <c r="S943" s="21">
        <v>0</v>
      </c>
      <c r="T943" s="21">
        <v>222.24829487176621</v>
      </c>
      <c r="U943" s="21">
        <v>2445.1345326502937</v>
      </c>
      <c r="V943" s="21">
        <v>4396.4194464117718</v>
      </c>
      <c r="W943" s="21">
        <v>5867.5586045550681</v>
      </c>
      <c r="X943" s="21">
        <v>7193.6195763198339</v>
      </c>
      <c r="Y943" s="21">
        <v>8381.3490542270483</v>
      </c>
      <c r="Z943" s="21">
        <v>0</v>
      </c>
      <c r="AA943" s="21">
        <v>0</v>
      </c>
      <c r="AB943" s="21">
        <v>7.7452491561976269E-2</v>
      </c>
      <c r="AC943" s="21">
        <v>15.339848376158194</v>
      </c>
      <c r="AD943" s="21">
        <v>154.510990709727</v>
      </c>
      <c r="AE943" s="21">
        <v>262.69031087968307</v>
      </c>
      <c r="AF943" s="21">
        <v>345.06202540783261</v>
      </c>
      <c r="AG943" s="21">
        <v>412.03398930743748</v>
      </c>
      <c r="AH943" s="21">
        <v>466.70952073188886</v>
      </c>
      <c r="AI943" s="21">
        <v>0</v>
      </c>
      <c r="AJ943" s="21">
        <v>0</v>
      </c>
      <c r="AK943" s="21">
        <v>1.617054463523607</v>
      </c>
      <c r="AL943" s="21">
        <v>98.017325848686625</v>
      </c>
      <c r="AM943" s="21">
        <v>780.74861393241417</v>
      </c>
      <c r="AN943" s="21">
        <v>1088.0334248362697</v>
      </c>
      <c r="AO943" s="21">
        <v>1336.6523527095142</v>
      </c>
      <c r="AP943" s="21">
        <v>1408.8332059755176</v>
      </c>
      <c r="AQ943" s="21">
        <v>1362.6204223981076</v>
      </c>
    </row>
    <row r="944" spans="1:43" x14ac:dyDescent="0.25">
      <c r="A944" s="17" t="s">
        <v>267</v>
      </c>
      <c r="B944" s="8" t="s">
        <v>53</v>
      </c>
      <c r="C944" s="8" t="s">
        <v>332</v>
      </c>
      <c r="E944" s="8" t="str">
        <f t="shared" si="123"/>
        <v>CoFi-social.video.cofi</v>
      </c>
      <c r="F944" s="21">
        <f t="shared" ref="F944:G959" si="128">F878</f>
        <v>144198.29399369101</v>
      </c>
      <c r="G944" s="19">
        <f t="shared" si="128"/>
        <v>10.244972678420806</v>
      </c>
      <c r="H944" s="18">
        <f t="shared" si="124"/>
        <v>7.4548018358611195E-3</v>
      </c>
      <c r="I944" s="6">
        <f t="shared" si="124"/>
        <v>2.04</v>
      </c>
      <c r="J944" s="6">
        <f t="shared" si="127"/>
        <v>4671320.3494901825</v>
      </c>
      <c r="K944" s="18">
        <f t="shared" si="127"/>
        <v>0.15</v>
      </c>
      <c r="L944" s="35">
        <f>Data!BR20</f>
        <v>3.5295314823368239E-3</v>
      </c>
      <c r="Q944" s="21">
        <v>0</v>
      </c>
      <c r="R944" s="21">
        <v>0</v>
      </c>
      <c r="S944" s="21">
        <v>0</v>
      </c>
      <c r="T944" s="21">
        <v>0</v>
      </c>
      <c r="U944" s="21">
        <v>1846.7226858992267</v>
      </c>
      <c r="V944" s="21">
        <v>3620.3373484674189</v>
      </c>
      <c r="W944" s="21">
        <v>5139.4497343440717</v>
      </c>
      <c r="X944" s="21">
        <v>6508.7514295353758</v>
      </c>
      <c r="Y944" s="21">
        <v>7735.2119212603347</v>
      </c>
      <c r="Z944" s="21">
        <v>0</v>
      </c>
      <c r="AA944" s="21">
        <v>0</v>
      </c>
      <c r="AB944" s="21">
        <v>1.1732135424320911E-2</v>
      </c>
      <c r="AC944" s="21">
        <v>2.3378930997555831</v>
      </c>
      <c r="AD944" s="21">
        <v>136.24955048091439</v>
      </c>
      <c r="AE944" s="21">
        <v>247.840312795877</v>
      </c>
      <c r="AF944" s="21">
        <v>332.80967397080343</v>
      </c>
      <c r="AG944" s="21">
        <v>401.89361678293722</v>
      </c>
      <c r="AH944" s="21">
        <v>458.29337142117004</v>
      </c>
      <c r="AI944" s="21">
        <v>0</v>
      </c>
      <c r="AJ944" s="21">
        <v>0</v>
      </c>
      <c r="AK944" s="21">
        <v>0.24519863003866926</v>
      </c>
      <c r="AL944" s="21">
        <v>48.861367901411533</v>
      </c>
      <c r="AM944" s="21">
        <v>1000.8580752339053</v>
      </c>
      <c r="AN944" s="21">
        <v>1559.4618072708349</v>
      </c>
      <c r="AO944" s="21">
        <v>1816.1873402237634</v>
      </c>
      <c r="AP944" s="21">
        <v>1890.7223825533674</v>
      </c>
      <c r="AQ944" s="21">
        <v>1843.0023393186066</v>
      </c>
    </row>
    <row r="945" spans="1:43" x14ac:dyDescent="0.25">
      <c r="A945" s="17" t="s">
        <v>268</v>
      </c>
      <c r="B945" s="8" t="s">
        <v>53</v>
      </c>
      <c r="C945" s="8" t="s">
        <v>332</v>
      </c>
      <c r="E945" s="8" t="str">
        <f t="shared" si="123"/>
        <v>CoFi-social.video.cofi</v>
      </c>
      <c r="F945" s="21">
        <f t="shared" si="128"/>
        <v>98429.665186519007</v>
      </c>
      <c r="G945" s="19">
        <f t="shared" si="128"/>
        <v>11.814132511432707</v>
      </c>
      <c r="H945" s="18">
        <f t="shared" si="124"/>
        <v>7.4548018358611195E-3</v>
      </c>
      <c r="I945" s="6">
        <f t="shared" si="124"/>
        <v>2.04</v>
      </c>
      <c r="J945" s="6">
        <f t="shared" si="127"/>
        <v>4671320.3494901825</v>
      </c>
      <c r="K945" s="18">
        <f t="shared" si="127"/>
        <v>0.15</v>
      </c>
      <c r="L945" s="35">
        <f>Data!BR21</f>
        <v>3.5295314823368239E-3</v>
      </c>
      <c r="Q945" s="21">
        <v>0</v>
      </c>
      <c r="R945" s="21">
        <v>0</v>
      </c>
      <c r="S945" s="21">
        <v>0</v>
      </c>
      <c r="T945" s="21">
        <v>0</v>
      </c>
      <c r="U945" s="21">
        <v>0</v>
      </c>
      <c r="V945" s="21">
        <v>0</v>
      </c>
      <c r="W945" s="21">
        <v>1245.983868697441</v>
      </c>
      <c r="X945" s="21">
        <v>2615.2838903006832</v>
      </c>
      <c r="Y945" s="21">
        <v>3841.7473663800611</v>
      </c>
      <c r="Z945" s="21">
        <v>0</v>
      </c>
      <c r="AA945" s="21">
        <v>0</v>
      </c>
      <c r="AB945" s="21">
        <v>1.2012578161162159E-3</v>
      </c>
      <c r="AC945" s="21">
        <v>0.23959821017981775</v>
      </c>
      <c r="AD945" s="21">
        <v>14.766681193746543</v>
      </c>
      <c r="AE945" s="21">
        <v>28.287168150852096</v>
      </c>
      <c r="AF945" s="21">
        <v>90.186738009391604</v>
      </c>
      <c r="AG945" s="21">
        <v>150.09494486989794</v>
      </c>
      <c r="AH945" s="21">
        <v>199.0038308145167</v>
      </c>
      <c r="AI945" s="21">
        <v>0</v>
      </c>
      <c r="AJ945" s="21">
        <v>0</v>
      </c>
      <c r="AK945" s="21">
        <v>2.8951310800782122E-2</v>
      </c>
      <c r="AL945" s="21">
        <v>5.7745158093156022</v>
      </c>
      <c r="AM945" s="21">
        <v>355.88927788908603</v>
      </c>
      <c r="AN945" s="21">
        <v>681.74423993098492</v>
      </c>
      <c r="AO945" s="21">
        <v>927.59140148086567</v>
      </c>
      <c r="AP945" s="21">
        <v>1002.1289083972051</v>
      </c>
      <c r="AQ945" s="21">
        <v>954.41019377182784</v>
      </c>
    </row>
    <row r="946" spans="1:43" x14ac:dyDescent="0.25">
      <c r="A946" s="17" t="s">
        <v>269</v>
      </c>
      <c r="B946" s="8" t="s">
        <v>53</v>
      </c>
      <c r="C946" s="8" t="s">
        <v>332</v>
      </c>
      <c r="E946" s="8" t="str">
        <f t="shared" si="123"/>
        <v>CoFi-social.video.cofi</v>
      </c>
      <c r="F946" s="21">
        <f t="shared" si="128"/>
        <v>163384.76716181752</v>
      </c>
      <c r="G946" s="19">
        <f t="shared" si="128"/>
        <v>10.267597507715461</v>
      </c>
      <c r="H946" s="18">
        <f t="shared" si="124"/>
        <v>7.4548018358611195E-3</v>
      </c>
      <c r="I946" s="6">
        <f t="shared" si="124"/>
        <v>2.04</v>
      </c>
      <c r="J946" s="6">
        <f t="shared" si="127"/>
        <v>4671320.3494901825</v>
      </c>
      <c r="K946" s="18">
        <f t="shared" si="127"/>
        <v>0.15</v>
      </c>
      <c r="L946" s="35">
        <f>Data!BR22</f>
        <v>3.5295314823368239E-3</v>
      </c>
      <c r="Q946" s="21">
        <v>0</v>
      </c>
      <c r="R946" s="21">
        <v>0</v>
      </c>
      <c r="S946" s="21">
        <v>0</v>
      </c>
      <c r="T946" s="21">
        <v>1983.4350047116779</v>
      </c>
      <c r="U946" s="21">
        <v>4280.2760395285486</v>
      </c>
      <c r="V946" s="21">
        <v>6319.9366938103822</v>
      </c>
      <c r="W946" s="21">
        <v>7880.0153112575472</v>
      </c>
      <c r="X946" s="21">
        <v>9249.3181844681239</v>
      </c>
      <c r="Y946" s="21">
        <v>10475.776575540536</v>
      </c>
      <c r="Z946" s="21">
        <v>0</v>
      </c>
      <c r="AA946" s="21">
        <v>0</v>
      </c>
      <c r="AB946" s="21">
        <v>2.9909788588000424E-4</v>
      </c>
      <c r="AC946" s="21">
        <v>138.10665722958692</v>
      </c>
      <c r="AD946" s="21">
        <v>281.35012204627145</v>
      </c>
      <c r="AE946" s="21">
        <v>392.69508989849396</v>
      </c>
      <c r="AF946" s="21">
        <v>477.47700161345062</v>
      </c>
      <c r="AG946" s="21">
        <v>546.4086967003459</v>
      </c>
      <c r="AH946" s="21">
        <v>602.68406413151786</v>
      </c>
      <c r="AI946" s="21">
        <v>0</v>
      </c>
      <c r="AJ946" s="21">
        <v>0</v>
      </c>
      <c r="AK946" s="21">
        <v>6.2648740835539703E-3</v>
      </c>
      <c r="AL946" s="21">
        <v>909.33307720993912</v>
      </c>
      <c r="AM946" s="21">
        <v>1612.8551767836361</v>
      </c>
      <c r="AN946" s="21">
        <v>1905.4149639107245</v>
      </c>
      <c r="AO946" s="21">
        <v>2121.1696991281942</v>
      </c>
      <c r="AP946" s="21">
        <v>2195.7031432983076</v>
      </c>
      <c r="AQ946" s="21">
        <v>2147.9829098853243</v>
      </c>
    </row>
    <row r="947" spans="1:43" x14ac:dyDescent="0.25">
      <c r="A947" s="17" t="s">
        <v>270</v>
      </c>
      <c r="B947" s="8" t="s">
        <v>53</v>
      </c>
      <c r="C947" s="8" t="s">
        <v>332</v>
      </c>
      <c r="E947" s="8" t="str">
        <f t="shared" si="123"/>
        <v>CoFi-social.video.cofi</v>
      </c>
      <c r="F947" s="21">
        <f t="shared" si="128"/>
        <v>148983.40879257949</v>
      </c>
      <c r="G947" s="19">
        <f t="shared" si="128"/>
        <v>10.106619196002974</v>
      </c>
      <c r="H947" s="18">
        <f t="shared" si="124"/>
        <v>7.4548018358611195E-3</v>
      </c>
      <c r="I947" s="6">
        <f t="shared" si="124"/>
        <v>2.04</v>
      </c>
      <c r="J947" s="6">
        <f t="shared" si="127"/>
        <v>4671320.3494901825</v>
      </c>
      <c r="K947" s="18">
        <f t="shared" si="127"/>
        <v>0.15</v>
      </c>
      <c r="L947" s="35">
        <f>Data!BR23</f>
        <v>3.5295314823368239E-3</v>
      </c>
      <c r="Q947" s="21">
        <v>0</v>
      </c>
      <c r="R947" s="21">
        <v>0</v>
      </c>
      <c r="S947" s="21">
        <v>0</v>
      </c>
      <c r="T947" s="21">
        <v>0</v>
      </c>
      <c r="U947" s="21">
        <v>1899.0572952831076</v>
      </c>
      <c r="V947" s="21">
        <v>3672.6720498827804</v>
      </c>
      <c r="W947" s="21">
        <v>5191.78436183955</v>
      </c>
      <c r="X947" s="21">
        <v>6561.0860795266472</v>
      </c>
      <c r="Y947" s="21">
        <v>7787.5465311369435</v>
      </c>
      <c r="Z947" s="21">
        <v>0</v>
      </c>
      <c r="AA947" s="21">
        <v>0</v>
      </c>
      <c r="AB947" s="21">
        <v>4.091014239793425E-5</v>
      </c>
      <c r="AC947" s="21">
        <v>19.869606443352435</v>
      </c>
      <c r="AD947" s="21">
        <v>159.07123503129355</v>
      </c>
      <c r="AE947" s="21">
        <v>272.18962202645781</v>
      </c>
      <c r="AF947" s="21">
        <v>358.32212899602854</v>
      </c>
      <c r="AG947" s="21">
        <v>428.35178600012398</v>
      </c>
      <c r="AH947" s="21">
        <v>485.52360239714318</v>
      </c>
      <c r="AI947" s="21">
        <v>0</v>
      </c>
      <c r="AJ947" s="21">
        <v>0</v>
      </c>
      <c r="AK947" s="21">
        <v>8.4346499015916195E-4</v>
      </c>
      <c r="AL947" s="21">
        <v>409.66167363071656</v>
      </c>
      <c r="AM947" s="21">
        <v>1380.5943956152032</v>
      </c>
      <c r="AN947" s="21">
        <v>1939.1983423250199</v>
      </c>
      <c r="AO947" s="21">
        <v>2195.9232649788373</v>
      </c>
      <c r="AP947" s="21">
        <v>2270.4582218566138</v>
      </c>
      <c r="AQ947" s="21">
        <v>2222.7378754660012</v>
      </c>
    </row>
    <row r="948" spans="1:43" x14ac:dyDescent="0.25">
      <c r="A948" s="17" t="s">
        <v>249</v>
      </c>
      <c r="B948" s="8" t="s">
        <v>53</v>
      </c>
      <c r="C948" s="8" t="s">
        <v>332</v>
      </c>
      <c r="E948" s="8" t="str">
        <f t="shared" si="123"/>
        <v>CoFi-social.video.cofi</v>
      </c>
      <c r="F948" s="21">
        <f t="shared" si="128"/>
        <v>151654.691624923</v>
      </c>
      <c r="G948" s="19">
        <f t="shared" si="128"/>
        <v>10.263206967410436</v>
      </c>
      <c r="H948" s="18">
        <f t="shared" si="124"/>
        <v>7.4548018358611195E-3</v>
      </c>
      <c r="I948" s="6">
        <f t="shared" si="124"/>
        <v>2.04</v>
      </c>
      <c r="J948" s="6">
        <f t="shared" si="127"/>
        <v>4671320.3494901825</v>
      </c>
      <c r="K948" s="18">
        <f t="shared" si="127"/>
        <v>0.15</v>
      </c>
      <c r="L948" s="35">
        <f>Data!BR24</f>
        <v>3.5295314823368239E-3</v>
      </c>
      <c r="Q948" s="21">
        <v>0</v>
      </c>
      <c r="R948" s="21">
        <v>0</v>
      </c>
      <c r="S948" s="21">
        <v>0</v>
      </c>
      <c r="T948" s="21">
        <v>704.18390878441664</v>
      </c>
      <c r="U948" s="21">
        <v>2712.8448467557264</v>
      </c>
      <c r="V948" s="21">
        <v>4486.4610324174564</v>
      </c>
      <c r="W948" s="21">
        <v>6005.5721949420913</v>
      </c>
      <c r="X948" s="21">
        <v>7374.8742624320766</v>
      </c>
      <c r="Y948" s="21">
        <v>8601.3340902713171</v>
      </c>
      <c r="Z948" s="21">
        <v>0</v>
      </c>
      <c r="AA948" s="21">
        <v>0</v>
      </c>
      <c r="AB948" s="21">
        <v>6.2465496814761947E-6</v>
      </c>
      <c r="AC948" s="21">
        <v>50.198771249674181</v>
      </c>
      <c r="AD948" s="21">
        <v>193.50360910267707</v>
      </c>
      <c r="AE948" s="21">
        <v>304.89615206344712</v>
      </c>
      <c r="AF948" s="21">
        <v>389.71446153451865</v>
      </c>
      <c r="AG948" s="21">
        <v>458.67565702785129</v>
      </c>
      <c r="AH948" s="21">
        <v>514.97516322580805</v>
      </c>
      <c r="AI948" s="21">
        <v>0</v>
      </c>
      <c r="AJ948" s="21">
        <v>0</v>
      </c>
      <c r="AK948" s="21">
        <v>1.3078364971493193E-4</v>
      </c>
      <c r="AL948" s="21">
        <v>346.82486405958502</v>
      </c>
      <c r="AM948" s="21">
        <v>1338.5290351340623</v>
      </c>
      <c r="AN948" s="21">
        <v>1897.1320844587171</v>
      </c>
      <c r="AO948" s="21">
        <v>2153.8569659781333</v>
      </c>
      <c r="AP948" s="21">
        <v>2228.3914635071233</v>
      </c>
      <c r="AQ948" s="21">
        <v>2180.6711435840607</v>
      </c>
    </row>
    <row r="949" spans="1:43" x14ac:dyDescent="0.25">
      <c r="A949" s="17" t="s">
        <v>250</v>
      </c>
      <c r="B949" s="8" t="s">
        <v>53</v>
      </c>
      <c r="C949" s="8" t="s">
        <v>332</v>
      </c>
      <c r="E949" s="8" t="str">
        <f t="shared" si="123"/>
        <v>CoFi-social.video.cofi</v>
      </c>
      <c r="F949" s="21">
        <f t="shared" si="128"/>
        <v>129850.99598897449</v>
      </c>
      <c r="G949" s="19">
        <f t="shared" si="128"/>
        <v>10.749217003596499</v>
      </c>
      <c r="H949" s="18">
        <f t="shared" si="124"/>
        <v>7.4548018358611195E-3</v>
      </c>
      <c r="I949" s="6">
        <f t="shared" si="124"/>
        <v>2.04</v>
      </c>
      <c r="J949" s="6">
        <f t="shared" si="127"/>
        <v>4671320.3494901825</v>
      </c>
      <c r="K949" s="18">
        <f t="shared" si="127"/>
        <v>0.15</v>
      </c>
      <c r="L949" s="35">
        <f>Data!BR25</f>
        <v>3.5295314823368239E-3</v>
      </c>
      <c r="Q949" s="21">
        <v>0</v>
      </c>
      <c r="R949" s="21">
        <v>0</v>
      </c>
      <c r="S949" s="21">
        <v>0</v>
      </c>
      <c r="T949" s="21">
        <v>0</v>
      </c>
      <c r="U949" s="21">
        <v>834.52113410513584</v>
      </c>
      <c r="V949" s="21">
        <v>2608.1340166961927</v>
      </c>
      <c r="W949" s="21">
        <v>4127.2478322543238</v>
      </c>
      <c r="X949" s="21">
        <v>5496.5490923553825</v>
      </c>
      <c r="Y949" s="21">
        <v>6723.0103599364356</v>
      </c>
      <c r="Z949" s="21">
        <v>0</v>
      </c>
      <c r="AA949" s="21">
        <v>0</v>
      </c>
      <c r="AB949" s="21">
        <v>8.0227065457810548E-7</v>
      </c>
      <c r="AC949" s="21">
        <v>6.5723440920823606</v>
      </c>
      <c r="AD949" s="21">
        <v>73.328212045936368</v>
      </c>
      <c r="AE949" s="21">
        <v>179.68422502332012</v>
      </c>
      <c r="AF949" s="21">
        <v>260.66777785028881</v>
      </c>
      <c r="AG949" s="21">
        <v>326.51101074250073</v>
      </c>
      <c r="AH949" s="21">
        <v>380.26510711066692</v>
      </c>
      <c r="AI949" s="21">
        <v>0</v>
      </c>
      <c r="AJ949" s="21">
        <v>0</v>
      </c>
      <c r="AK949" s="21">
        <v>1.7592513977822028E-5</v>
      </c>
      <c r="AL949" s="21">
        <v>144.12100785092136</v>
      </c>
      <c r="AM949" s="21">
        <v>773.44942798058219</v>
      </c>
      <c r="AN949" s="21">
        <v>1332.0540261772212</v>
      </c>
      <c r="AO949" s="21">
        <v>1588.780168060076</v>
      </c>
      <c r="AP949" s="21">
        <v>1663.3158330555443</v>
      </c>
      <c r="AQ949" s="21">
        <v>1615.596036729552</v>
      </c>
    </row>
    <row r="950" spans="1:43" x14ac:dyDescent="0.25">
      <c r="A950" s="17" t="s">
        <v>251</v>
      </c>
      <c r="B950" s="8" t="s">
        <v>53</v>
      </c>
      <c r="C950" s="8" t="s">
        <v>332</v>
      </c>
      <c r="E950" s="8" t="str">
        <f t="shared" si="123"/>
        <v>CoFi-social.video.cofi</v>
      </c>
      <c r="F950" s="21">
        <f t="shared" si="128"/>
        <v>134978.302756513</v>
      </c>
      <c r="G950" s="19">
        <f t="shared" si="128"/>
        <v>10.756408999327785</v>
      </c>
      <c r="H950" s="18">
        <f t="shared" si="124"/>
        <v>7.4548018358611195E-3</v>
      </c>
      <c r="I950" s="6">
        <f t="shared" si="124"/>
        <v>2.04</v>
      </c>
      <c r="J950" s="6">
        <f t="shared" si="127"/>
        <v>4671320.3494901825</v>
      </c>
      <c r="K950" s="18">
        <f t="shared" si="127"/>
        <v>0.15</v>
      </c>
      <c r="L950" s="35">
        <f>Data!BR26</f>
        <v>3.5295314823368239E-3</v>
      </c>
      <c r="Q950" s="21">
        <v>0</v>
      </c>
      <c r="R950" s="21">
        <v>0</v>
      </c>
      <c r="S950" s="21">
        <v>0</v>
      </c>
      <c r="T950" s="21">
        <v>0</v>
      </c>
      <c r="U950" s="21">
        <v>1753.5100130707601</v>
      </c>
      <c r="V950" s="21">
        <v>3527.1245117225608</v>
      </c>
      <c r="W950" s="21">
        <v>5046.2370292572141</v>
      </c>
      <c r="X950" s="21">
        <v>6415.5386843814722</v>
      </c>
      <c r="Y950" s="21">
        <v>7641.9992475542786</v>
      </c>
      <c r="Z950" s="21">
        <v>0</v>
      </c>
      <c r="AA950" s="21">
        <v>0</v>
      </c>
      <c r="AB950" s="21">
        <v>1.2509241572947247E-7</v>
      </c>
      <c r="AC950" s="21">
        <v>1.0277485159938404</v>
      </c>
      <c r="AD950" s="21">
        <v>112.14969212430327</v>
      </c>
      <c r="AE950" s="21">
        <v>218.43462180038441</v>
      </c>
      <c r="AF950" s="21">
        <v>299.3639625747341</v>
      </c>
      <c r="AG950" s="21">
        <v>365.1631651522606</v>
      </c>
      <c r="AH950" s="21">
        <v>418.88128787617035</v>
      </c>
      <c r="AI950" s="21">
        <v>0</v>
      </c>
      <c r="AJ950" s="21">
        <v>0</v>
      </c>
      <c r="AK950" s="21">
        <v>2.7449121800523063E-6</v>
      </c>
      <c r="AL950" s="21">
        <v>22.551962108423115</v>
      </c>
      <c r="AM950" s="21">
        <v>707.39902051013996</v>
      </c>
      <c r="AN950" s="21">
        <v>1266.0026369422076</v>
      </c>
      <c r="AO950" s="21">
        <v>1522.7286618139105</v>
      </c>
      <c r="AP950" s="21">
        <v>1597.2638015867878</v>
      </c>
      <c r="AQ950" s="21">
        <v>1549.5439997506728</v>
      </c>
    </row>
    <row r="951" spans="1:43" x14ac:dyDescent="0.25">
      <c r="A951" s="17" t="s">
        <v>252</v>
      </c>
      <c r="B951" s="8" t="s">
        <v>53</v>
      </c>
      <c r="C951" s="8" t="s">
        <v>332</v>
      </c>
      <c r="E951" s="8" t="str">
        <f t="shared" si="123"/>
        <v>CoFi-social.video.cofi</v>
      </c>
      <c r="F951" s="21">
        <f t="shared" si="128"/>
        <v>134530.63966644951</v>
      </c>
      <c r="G951" s="19">
        <f t="shared" si="128"/>
        <v>10.667047927027582</v>
      </c>
      <c r="H951" s="18">
        <f t="shared" si="124"/>
        <v>7.4548018358611195E-3</v>
      </c>
      <c r="I951" s="6">
        <f t="shared" si="124"/>
        <v>2.04</v>
      </c>
      <c r="J951" s="6">
        <f t="shared" si="127"/>
        <v>4671320.3494901825</v>
      </c>
      <c r="K951" s="18">
        <f t="shared" si="127"/>
        <v>0.15</v>
      </c>
      <c r="L951" s="35">
        <f>Data!BR27</f>
        <v>3.5295314823368239E-3</v>
      </c>
      <c r="Q951" s="21">
        <v>0</v>
      </c>
      <c r="R951" s="21">
        <v>0</v>
      </c>
      <c r="S951" s="21">
        <v>0</v>
      </c>
      <c r="T951" s="21">
        <v>0</v>
      </c>
      <c r="U951" s="21">
        <v>1463.7594862441365</v>
      </c>
      <c r="V951" s="21">
        <v>3237.3734753637077</v>
      </c>
      <c r="W951" s="21">
        <v>4756.4864021557478</v>
      </c>
      <c r="X951" s="21">
        <v>6125.787932732057</v>
      </c>
      <c r="Y951" s="21">
        <v>7352.2487179996724</v>
      </c>
      <c r="Z951" s="21">
        <v>0</v>
      </c>
      <c r="AA951" s="21">
        <v>0</v>
      </c>
      <c r="AB951" s="21">
        <v>1.8701591990029039E-8</v>
      </c>
      <c r="AC951" s="21">
        <v>0.1537177293590333</v>
      </c>
      <c r="AD951" s="21">
        <v>101.32235363408958</v>
      </c>
      <c r="AE951" s="21">
        <v>208.49765553758439</v>
      </c>
      <c r="AF951" s="21">
        <v>290.10498502084675</v>
      </c>
      <c r="AG951" s="21">
        <v>356.45540910186247</v>
      </c>
      <c r="AH951" s="21">
        <v>410.6235543736974</v>
      </c>
      <c r="AI951" s="21">
        <v>0</v>
      </c>
      <c r="AJ951" s="21">
        <v>0</v>
      </c>
      <c r="AK951" s="21">
        <v>4.06961187261484E-7</v>
      </c>
      <c r="AL951" s="21">
        <v>3.3450173480655927</v>
      </c>
      <c r="AM951" s="21">
        <v>741.09373443576806</v>
      </c>
      <c r="AN951" s="21">
        <v>1299.6976725925856</v>
      </c>
      <c r="AO951" s="21">
        <v>1556.4237071817142</v>
      </c>
      <c r="AP951" s="21">
        <v>1630.9590100530359</v>
      </c>
      <c r="AQ951" s="21">
        <v>1583.2391963204473</v>
      </c>
    </row>
    <row r="952" spans="1:43" x14ac:dyDescent="0.25">
      <c r="A952" s="17" t="s">
        <v>253</v>
      </c>
      <c r="B952" s="8" t="s">
        <v>53</v>
      </c>
      <c r="C952" s="8" t="s">
        <v>332</v>
      </c>
      <c r="E952" s="8" t="str">
        <f t="shared" si="123"/>
        <v>CoFi-social.video.cofi</v>
      </c>
      <c r="F952" s="21">
        <f t="shared" si="128"/>
        <v>163793.993132748</v>
      </c>
      <c r="G952" s="19">
        <f t="shared" si="128"/>
        <v>10.450556475461539</v>
      </c>
      <c r="H952" s="18">
        <f t="shared" si="124"/>
        <v>7.4548018358611195E-3</v>
      </c>
      <c r="I952" s="6">
        <f t="shared" si="124"/>
        <v>2.04</v>
      </c>
      <c r="J952" s="6">
        <f t="shared" si="127"/>
        <v>4671320.3494901825</v>
      </c>
      <c r="K952" s="18">
        <f t="shared" si="127"/>
        <v>0.15</v>
      </c>
      <c r="L952" s="35">
        <f>Data!BR28</f>
        <v>3.5295314823368239E-3</v>
      </c>
      <c r="Q952" s="21">
        <v>0</v>
      </c>
      <c r="R952" s="21">
        <v>0</v>
      </c>
      <c r="S952" s="21">
        <v>0</v>
      </c>
      <c r="T952" s="21">
        <v>2316.316365937364</v>
      </c>
      <c r="U952" s="21">
        <v>4399.6051189682012</v>
      </c>
      <c r="V952" s="21">
        <v>6173.2242708323765</v>
      </c>
      <c r="W952" s="21">
        <v>7692.3330508968011</v>
      </c>
      <c r="X952" s="21">
        <v>9061.6358434330377</v>
      </c>
      <c r="Y952" s="21">
        <v>10288.094378364522</v>
      </c>
      <c r="Z952" s="21">
        <v>0</v>
      </c>
      <c r="AA952" s="21">
        <v>0</v>
      </c>
      <c r="AB952" s="21">
        <v>3.4153988592082061E-9</v>
      </c>
      <c r="AC952" s="21">
        <v>160.06331692324852</v>
      </c>
      <c r="AD952" s="21">
        <v>300.79897873410164</v>
      </c>
      <c r="AE952" s="21">
        <v>410.19463400309746</v>
      </c>
      <c r="AF952" s="21">
        <v>493.49222609210932</v>
      </c>
      <c r="AG952" s="21">
        <v>561.2171237731045</v>
      </c>
      <c r="AH952" s="21">
        <v>616.50725551130529</v>
      </c>
      <c r="AI952" s="21">
        <v>0</v>
      </c>
      <c r="AJ952" s="21">
        <v>0</v>
      </c>
      <c r="AK952" s="21">
        <v>7.2813350075339839E-8</v>
      </c>
      <c r="AL952" s="21">
        <v>1096.0951297010952</v>
      </c>
      <c r="AM952" s="21">
        <v>2013.1689796764413</v>
      </c>
      <c r="AN952" s="21">
        <v>2571.7705938721419</v>
      </c>
      <c r="AO952" s="21">
        <v>2828.4944422159169</v>
      </c>
      <c r="AP952" s="21">
        <v>2903.027900420273</v>
      </c>
      <c r="AQ952" s="21">
        <v>2855.3071597909711</v>
      </c>
    </row>
    <row r="953" spans="1:43" x14ac:dyDescent="0.25">
      <c r="A953" s="17" t="s">
        <v>254</v>
      </c>
      <c r="B953" s="8" t="s">
        <v>53</v>
      </c>
      <c r="C953" s="8" t="s">
        <v>332</v>
      </c>
      <c r="E953" s="8" t="str">
        <f t="shared" si="123"/>
        <v>CoFi-social.video.cofi</v>
      </c>
      <c r="F953" s="21">
        <f t="shared" si="128"/>
        <v>118736.888545109</v>
      </c>
      <c r="G953" s="19">
        <f t="shared" si="128"/>
        <v>10.666379327200589</v>
      </c>
      <c r="H953" s="18">
        <f t="shared" si="124"/>
        <v>7.4548018358611195E-3</v>
      </c>
      <c r="I953" s="6">
        <f t="shared" si="124"/>
        <v>2.04</v>
      </c>
      <c r="J953" s="6">
        <f t="shared" si="127"/>
        <v>4671320.3494901825</v>
      </c>
      <c r="K953" s="18">
        <f t="shared" si="127"/>
        <v>0.15</v>
      </c>
      <c r="L953" s="35">
        <f>Data!BR29</f>
        <v>3.6409903712527236E-3</v>
      </c>
      <c r="Q953" s="21">
        <v>0</v>
      </c>
      <c r="R953" s="21">
        <v>0</v>
      </c>
      <c r="S953" s="21">
        <v>0</v>
      </c>
      <c r="T953" s="21">
        <v>0</v>
      </c>
      <c r="U953" s="21">
        <v>0</v>
      </c>
      <c r="V953" s="21">
        <v>265.64070886779439</v>
      </c>
      <c r="W953" s="21">
        <v>1832.729964628878</v>
      </c>
      <c r="X953" s="21">
        <v>3245.2712748429039</v>
      </c>
      <c r="Y953" s="21">
        <v>4510.4647568993632</v>
      </c>
      <c r="Z953" s="21">
        <v>0</v>
      </c>
      <c r="AA953" s="21">
        <v>0</v>
      </c>
      <c r="AB953" s="21">
        <v>3.713717716048491E-10</v>
      </c>
      <c r="AC953" s="21">
        <v>18.461056232951766</v>
      </c>
      <c r="AD953" s="21">
        <v>36.76570319559255</v>
      </c>
      <c r="AE953" s="21">
        <v>65.61962746376166</v>
      </c>
      <c r="AF953" s="21">
        <v>149.80957313989424</v>
      </c>
      <c r="AG953" s="21">
        <v>218.25958859532273</v>
      </c>
      <c r="AH953" s="21">
        <v>274.14194282086038</v>
      </c>
      <c r="AI953" s="21">
        <v>0</v>
      </c>
      <c r="AJ953" s="21">
        <v>0</v>
      </c>
      <c r="AK953" s="21">
        <v>8.0808320621977161E-9</v>
      </c>
      <c r="AL953" s="21">
        <v>401.70176226534636</v>
      </c>
      <c r="AM953" s="21">
        <v>800.00015049154047</v>
      </c>
      <c r="AN953" s="21">
        <v>1162.2039203218715</v>
      </c>
      <c r="AO953" s="21">
        <v>1427.0385326415917</v>
      </c>
      <c r="AP953" s="21">
        <v>1503.929435220266</v>
      </c>
      <c r="AQ953" s="21">
        <v>1454.7032244116208</v>
      </c>
    </row>
    <row r="954" spans="1:43" x14ac:dyDescent="0.25">
      <c r="A954" s="17" t="s">
        <v>255</v>
      </c>
      <c r="B954" s="8" t="s">
        <v>53</v>
      </c>
      <c r="C954" s="8" t="s">
        <v>332</v>
      </c>
      <c r="E954" s="8" t="str">
        <f t="shared" si="123"/>
        <v>CoFi-social.video.cofi</v>
      </c>
      <c r="F954" s="21">
        <f t="shared" si="128"/>
        <v>177768.66401188599</v>
      </c>
      <c r="G954" s="19">
        <f t="shared" si="128"/>
        <v>9.5368396438620078</v>
      </c>
      <c r="H954" s="18">
        <f t="shared" si="124"/>
        <v>7.4548018358611195E-3</v>
      </c>
      <c r="I954" s="6">
        <f t="shared" si="124"/>
        <v>2.04</v>
      </c>
      <c r="J954" s="6">
        <f t="shared" si="127"/>
        <v>4671320.3494901825</v>
      </c>
      <c r="K954" s="18">
        <f t="shared" si="127"/>
        <v>0.15</v>
      </c>
      <c r="L954" s="35">
        <f>Data!BR30</f>
        <v>3.6409903712527236E-3</v>
      </c>
      <c r="Q954" s="21">
        <v>0</v>
      </c>
      <c r="R954" s="21">
        <v>0</v>
      </c>
      <c r="S954" s="21">
        <v>0</v>
      </c>
      <c r="T954" s="21">
        <v>1643.6713302329717</v>
      </c>
      <c r="U954" s="21">
        <v>4009.6174723621307</v>
      </c>
      <c r="V954" s="21">
        <v>6073.8416431129208</v>
      </c>
      <c r="W954" s="21">
        <v>7640.9226951099581</v>
      </c>
      <c r="X954" s="21">
        <v>9053.4665019484182</v>
      </c>
      <c r="Y954" s="21">
        <v>10318.655532006007</v>
      </c>
      <c r="Z954" s="21">
        <v>0</v>
      </c>
      <c r="AA954" s="21">
        <v>0</v>
      </c>
      <c r="AB954" s="21">
        <v>8.3422768951357473E-11</v>
      </c>
      <c r="AC954" s="21">
        <v>125.87398945974233</v>
      </c>
      <c r="AD954" s="21">
        <v>284.96356447332346</v>
      </c>
      <c r="AE954" s="21">
        <v>408.62587555186002</v>
      </c>
      <c r="AF954" s="21">
        <v>502.78669113958705</v>
      </c>
      <c r="AG954" s="21">
        <v>579.34384945086617</v>
      </c>
      <c r="AH954" s="21">
        <v>641.84460993085054</v>
      </c>
      <c r="AI954" s="21">
        <v>0</v>
      </c>
      <c r="AJ954" s="21">
        <v>0</v>
      </c>
      <c r="AK954" s="21">
        <v>1.623002723077535E-9</v>
      </c>
      <c r="AL954" s="21">
        <v>805.22637750093645</v>
      </c>
      <c r="AM954" s="21">
        <v>1534.3922378377229</v>
      </c>
      <c r="AN954" s="21">
        <v>1876.0372338075149</v>
      </c>
      <c r="AO954" s="21">
        <v>2140.8692437611253</v>
      </c>
      <c r="AP954" s="21">
        <v>2217.7566554276946</v>
      </c>
      <c r="AQ954" s="21">
        <v>2168.5294752168647</v>
      </c>
    </row>
    <row r="955" spans="1:43" x14ac:dyDescent="0.25">
      <c r="A955" s="17" t="s">
        <v>256</v>
      </c>
      <c r="B955" s="8" t="s">
        <v>53</v>
      </c>
      <c r="C955" s="8" t="s">
        <v>332</v>
      </c>
      <c r="E955" s="8" t="str">
        <f t="shared" si="123"/>
        <v>CoFi-social.video.cofi</v>
      </c>
      <c r="F955" s="21">
        <f t="shared" si="128"/>
        <v>155905.00634210001</v>
      </c>
      <c r="G955" s="19">
        <f t="shared" si="128"/>
        <v>9.9784577197080004</v>
      </c>
      <c r="H955" s="18">
        <f t="shared" si="124"/>
        <v>7.4548018358611195E-3</v>
      </c>
      <c r="I955" s="6">
        <f t="shared" si="124"/>
        <v>2.04</v>
      </c>
      <c r="J955" s="6">
        <f t="shared" si="127"/>
        <v>4671320.3494901825</v>
      </c>
      <c r="K955" s="18">
        <f t="shared" si="127"/>
        <v>0.15</v>
      </c>
      <c r="L955" s="35">
        <f>Data!BR31</f>
        <v>3.6409903712527236E-3</v>
      </c>
      <c r="Q955" s="21">
        <v>0</v>
      </c>
      <c r="R955" s="21">
        <v>0</v>
      </c>
      <c r="S955" s="21">
        <v>0</v>
      </c>
      <c r="T955" s="21">
        <v>0</v>
      </c>
      <c r="U955" s="21">
        <v>2037.9678987707632</v>
      </c>
      <c r="V955" s="21">
        <v>3867.591679176056</v>
      </c>
      <c r="W955" s="21">
        <v>5434.6758473797017</v>
      </c>
      <c r="X955" s="21">
        <v>6847.2187058732879</v>
      </c>
      <c r="Y955" s="21">
        <v>8112.4094270263595</v>
      </c>
      <c r="Z955" s="21">
        <v>0</v>
      </c>
      <c r="AA955" s="21">
        <v>0</v>
      </c>
      <c r="AB955" s="21">
        <v>1.0967946421904491E-11</v>
      </c>
      <c r="AC955" s="21">
        <v>17.26938114840496</v>
      </c>
      <c r="AD955" s="21">
        <v>168.01303746778686</v>
      </c>
      <c r="AE955" s="21">
        <v>286.20233724997587</v>
      </c>
      <c r="AF955" s="21">
        <v>376.19602021326745</v>
      </c>
      <c r="AG955" s="21">
        <v>449.36499147002337</v>
      </c>
      <c r="AH955" s="21">
        <v>509.09972507888307</v>
      </c>
      <c r="AI955" s="21">
        <v>0</v>
      </c>
      <c r="AJ955" s="21">
        <v>0</v>
      </c>
      <c r="AK955" s="21">
        <v>2.2326410687171309E-10</v>
      </c>
      <c r="AL955" s="21">
        <v>351.53645085515785</v>
      </c>
      <c r="AM955" s="21">
        <v>1382.1145223225724</v>
      </c>
      <c r="AN955" s="21">
        <v>1958.3584807461525</v>
      </c>
      <c r="AO955" s="21">
        <v>2223.1905599421289</v>
      </c>
      <c r="AP955" s="21">
        <v>2300.079213051883</v>
      </c>
      <c r="AQ955" s="21">
        <v>2250.851939875427</v>
      </c>
    </row>
    <row r="956" spans="1:43" x14ac:dyDescent="0.25">
      <c r="A956" s="17" t="s">
        <v>257</v>
      </c>
      <c r="B956" s="8" t="s">
        <v>53</v>
      </c>
      <c r="C956" s="8" t="s">
        <v>332</v>
      </c>
      <c r="E956" s="8" t="str">
        <f t="shared" si="123"/>
        <v>CoFi-social.video.cofi</v>
      </c>
      <c r="F956" s="21">
        <f t="shared" si="128"/>
        <v>97265.618974818106</v>
      </c>
      <c r="G956" s="19">
        <f t="shared" si="128"/>
        <v>11.89482405682261</v>
      </c>
      <c r="H956" s="18">
        <f t="shared" si="124"/>
        <v>7.4548018358611195E-3</v>
      </c>
      <c r="I956" s="6">
        <f t="shared" si="124"/>
        <v>2.04</v>
      </c>
      <c r="J956" s="6">
        <f t="shared" si="127"/>
        <v>4671320.3494901825</v>
      </c>
      <c r="K956" s="18">
        <f t="shared" si="127"/>
        <v>0.15</v>
      </c>
      <c r="L956" s="35">
        <f>Data!BR32</f>
        <v>3.6409903712527236E-3</v>
      </c>
      <c r="Q956" s="21">
        <v>0</v>
      </c>
      <c r="R956" s="21">
        <v>0</v>
      </c>
      <c r="S956" s="21">
        <v>0</v>
      </c>
      <c r="T956" s="21">
        <v>0</v>
      </c>
      <c r="U956" s="21">
        <v>0</v>
      </c>
      <c r="V956" s="21">
        <v>0</v>
      </c>
      <c r="W956" s="21">
        <v>617.38542238268758</v>
      </c>
      <c r="X956" s="21">
        <v>2029.9262101865568</v>
      </c>
      <c r="Y956" s="21">
        <v>3295.1206238086143</v>
      </c>
      <c r="Z956" s="21">
        <v>0</v>
      </c>
      <c r="AA956" s="21">
        <v>0</v>
      </c>
      <c r="AB956" s="21">
        <v>1.0465236337181936E-12</v>
      </c>
      <c r="AC956" s="21">
        <v>1.6263967148614542</v>
      </c>
      <c r="AD956" s="21">
        <v>16.785015159154451</v>
      </c>
      <c r="AE956" s="21">
        <v>30.104372870911597</v>
      </c>
      <c r="AF956" s="21">
        <v>65.688858557465622</v>
      </c>
      <c r="AG956" s="21">
        <v>127.06967238778033</v>
      </c>
      <c r="AH956" s="21">
        <v>177.18081394945327</v>
      </c>
      <c r="AI956" s="21">
        <v>0</v>
      </c>
      <c r="AJ956" s="21">
        <v>0</v>
      </c>
      <c r="AK956" s="21">
        <v>2.5394357568544548E-11</v>
      </c>
      <c r="AL956" s="21">
        <v>39.465233650537435</v>
      </c>
      <c r="AM956" s="21">
        <v>407.2957963028548</v>
      </c>
      <c r="AN956" s="21">
        <v>730.49588602657354</v>
      </c>
      <c r="AO956" s="21">
        <v>976.58370428781461</v>
      </c>
      <c r="AP956" s="21">
        <v>1053.4754376753474</v>
      </c>
      <c r="AQ956" s="21">
        <v>1004.2499768650559</v>
      </c>
    </row>
    <row r="957" spans="1:43" x14ac:dyDescent="0.25">
      <c r="A957" s="17" t="s">
        <v>258</v>
      </c>
      <c r="B957" s="8" t="s">
        <v>53</v>
      </c>
      <c r="C957" s="8" t="s">
        <v>332</v>
      </c>
      <c r="E957" s="8" t="str">
        <f t="shared" si="123"/>
        <v>CoFi-social.video.cofi</v>
      </c>
      <c r="F957" s="21">
        <f t="shared" si="128"/>
        <v>97415.805385531698</v>
      </c>
      <c r="G957" s="19">
        <f t="shared" si="128"/>
        <v>11.56950821742382</v>
      </c>
      <c r="H957" s="18">
        <f t="shared" si="124"/>
        <v>7.4548018358611195E-3</v>
      </c>
      <c r="I957" s="6">
        <f t="shared" si="124"/>
        <v>2.04</v>
      </c>
      <c r="J957" s="6">
        <f t="shared" si="127"/>
        <v>4671320.3494901825</v>
      </c>
      <c r="K957" s="18">
        <f t="shared" si="127"/>
        <v>0.15</v>
      </c>
      <c r="L957" s="35">
        <f>Data!BR33</f>
        <v>3.4180725934209242E-3</v>
      </c>
      <c r="Q957" s="21">
        <v>0</v>
      </c>
      <c r="R957" s="21">
        <v>0</v>
      </c>
      <c r="S957" s="21">
        <v>0</v>
      </c>
      <c r="T957" s="21">
        <v>0</v>
      </c>
      <c r="U957" s="21">
        <v>0</v>
      </c>
      <c r="V957" s="21">
        <v>274.58945961339055</v>
      </c>
      <c r="W957" s="21">
        <v>1879.4682975576911</v>
      </c>
      <c r="X957" s="21">
        <v>3205.5275550605234</v>
      </c>
      <c r="Y957" s="21">
        <v>4393.2600898521005</v>
      </c>
      <c r="Z957" s="21">
        <v>0</v>
      </c>
      <c r="AA957" s="21">
        <v>0</v>
      </c>
      <c r="AB957" s="21">
        <v>1.612522393012908E-13</v>
      </c>
      <c r="AC957" s="21">
        <v>0.24456944473716233</v>
      </c>
      <c r="AD957" s="21">
        <v>2.5468083578773548</v>
      </c>
      <c r="AE957" s="21">
        <v>16.908273400285907</v>
      </c>
      <c r="AF957" s="21">
        <v>89.774214114450288</v>
      </c>
      <c r="AG957" s="21">
        <v>149.01727389546011</v>
      </c>
      <c r="AH957" s="21">
        <v>197.38313518783539</v>
      </c>
      <c r="AI957" s="21">
        <v>0</v>
      </c>
      <c r="AJ957" s="21">
        <v>0</v>
      </c>
      <c r="AK957" s="21">
        <v>3.8058425796555237E-12</v>
      </c>
      <c r="AL957" s="21">
        <v>5.7722783292594562</v>
      </c>
      <c r="AM957" s="21">
        <v>60.109253258318084</v>
      </c>
      <c r="AN957" s="21">
        <v>124.47617280260454</v>
      </c>
      <c r="AO957" s="21">
        <v>239.36445857850094</v>
      </c>
      <c r="AP957" s="21">
        <v>311.5478576775854</v>
      </c>
      <c r="AQ957" s="21">
        <v>265.33655140243809</v>
      </c>
    </row>
    <row r="958" spans="1:43" x14ac:dyDescent="0.25">
      <c r="A958" s="17" t="s">
        <v>259</v>
      </c>
      <c r="B958" s="8" t="s">
        <v>53</v>
      </c>
      <c r="C958" s="8" t="s">
        <v>332</v>
      </c>
      <c r="E958" s="8" t="str">
        <f t="shared" si="123"/>
        <v>CoFi-social.video.cofi</v>
      </c>
      <c r="F958" s="21">
        <f t="shared" si="128"/>
        <v>152166.78614067001</v>
      </c>
      <c r="G958" s="19">
        <f t="shared" si="128"/>
        <v>9.8060204788667331</v>
      </c>
      <c r="H958" s="18">
        <f t="shared" si="124"/>
        <v>7.4548018358611195E-3</v>
      </c>
      <c r="I958" s="6">
        <f t="shared" si="124"/>
        <v>2.04</v>
      </c>
      <c r="J958" s="6">
        <f t="shared" si="127"/>
        <v>4671320.3494901825</v>
      </c>
      <c r="K958" s="18">
        <f t="shared" si="127"/>
        <v>0.15</v>
      </c>
      <c r="L958" s="35">
        <f>Data!BR34</f>
        <v>3.4180725934209242E-3</v>
      </c>
      <c r="Q958" s="21">
        <v>0</v>
      </c>
      <c r="R958" s="21">
        <v>0</v>
      </c>
      <c r="S958" s="21">
        <v>0</v>
      </c>
      <c r="T958" s="21">
        <v>562.95703967077372</v>
      </c>
      <c r="U958" s="21">
        <v>2827.5672391495273</v>
      </c>
      <c r="V958" s="21">
        <v>4800.2728803681066</v>
      </c>
      <c r="W958" s="21">
        <v>6271.4114680906623</v>
      </c>
      <c r="X958" s="21">
        <v>7597.4726134496896</v>
      </c>
      <c r="Y958" s="21">
        <v>8785.2017818023523</v>
      </c>
      <c r="Z958" s="21">
        <v>0</v>
      </c>
      <c r="AA958" s="21">
        <v>0</v>
      </c>
      <c r="AB958" s="21">
        <v>0</v>
      </c>
      <c r="AC958" s="21">
        <v>39.35388945089494</v>
      </c>
      <c r="AD958" s="21">
        <v>184.60364285846484</v>
      </c>
      <c r="AE958" s="21">
        <v>297.50797374486382</v>
      </c>
      <c r="AF958" s="21">
        <v>383.47743677829112</v>
      </c>
      <c r="AG958" s="21">
        <v>453.37456050783953</v>
      </c>
      <c r="AH958" s="21">
        <v>510.43816040060244</v>
      </c>
      <c r="AI958" s="21">
        <v>0</v>
      </c>
      <c r="AJ958" s="21">
        <v>0</v>
      </c>
      <c r="AK958" s="21">
        <v>0</v>
      </c>
      <c r="AL958" s="21">
        <v>224.28925392143424</v>
      </c>
      <c r="AM958" s="21">
        <v>865.2960496312262</v>
      </c>
      <c r="AN958" s="21">
        <v>1151.1604572951865</v>
      </c>
      <c r="AO958" s="21">
        <v>1399.779232301079</v>
      </c>
      <c r="AP958" s="21">
        <v>1471.9598454219531</v>
      </c>
      <c r="AQ958" s="21">
        <v>1425.7470085277218</v>
      </c>
    </row>
    <row r="959" spans="1:43" x14ac:dyDescent="0.25">
      <c r="A959" s="17" t="s">
        <v>260</v>
      </c>
      <c r="B959" s="8" t="s">
        <v>53</v>
      </c>
      <c r="C959" s="8" t="s">
        <v>332</v>
      </c>
      <c r="E959" s="8" t="str">
        <f t="shared" si="123"/>
        <v>CoFi-social.video.cofi</v>
      </c>
      <c r="F959" s="21">
        <f t="shared" si="128"/>
        <v>145113.38760294701</v>
      </c>
      <c r="G959" s="19">
        <f t="shared" si="128"/>
        <v>10.081319949993899</v>
      </c>
      <c r="H959" s="18">
        <f t="shared" si="124"/>
        <v>7.4548018358611195E-3</v>
      </c>
      <c r="I959" s="6">
        <f t="shared" si="124"/>
        <v>2.04</v>
      </c>
      <c r="J959" s="6">
        <f t="shared" ref="J959:K974" si="129">J958</f>
        <v>4671320.3494901825</v>
      </c>
      <c r="K959" s="18">
        <f t="shared" si="129"/>
        <v>0.15</v>
      </c>
      <c r="L959" s="35">
        <f>Data!BR35</f>
        <v>3.4180725934209242E-3</v>
      </c>
      <c r="Q959" s="21">
        <v>0</v>
      </c>
      <c r="R959" s="21">
        <v>0</v>
      </c>
      <c r="S959" s="21">
        <v>0</v>
      </c>
      <c r="T959" s="21">
        <v>163.46573030659195</v>
      </c>
      <c r="U959" s="21">
        <v>2094.8507507109812</v>
      </c>
      <c r="V959" s="21">
        <v>3812.4570680889701</v>
      </c>
      <c r="W959" s="21">
        <v>5283.5970510469751</v>
      </c>
      <c r="X959" s="21">
        <v>6609.6577717986038</v>
      </c>
      <c r="Y959" s="21">
        <v>7797.3876973142733</v>
      </c>
      <c r="Z959" s="21">
        <v>0</v>
      </c>
      <c r="AA959" s="21">
        <v>0</v>
      </c>
      <c r="AB959" s="21">
        <v>0</v>
      </c>
      <c r="AC959" s="21">
        <v>16.674721008930984</v>
      </c>
      <c r="AD959" s="21">
        <v>157.9580361812383</v>
      </c>
      <c r="AE959" s="21">
        <v>267.77917420452769</v>
      </c>
      <c r="AF959" s="21">
        <v>351.40102693988706</v>
      </c>
      <c r="AG959" s="21">
        <v>419.38941150951928</v>
      </c>
      <c r="AH959" s="21">
        <v>474.89474226786922</v>
      </c>
      <c r="AI959" s="21">
        <v>0</v>
      </c>
      <c r="AJ959" s="21">
        <v>0</v>
      </c>
      <c r="AK959" s="21">
        <v>0</v>
      </c>
      <c r="AL959" s="21">
        <v>179.46479273196141</v>
      </c>
      <c r="AM959" s="21">
        <v>1153.6972721772013</v>
      </c>
      <c r="AN959" s="21">
        <v>1694.6606953570636</v>
      </c>
      <c r="AO959" s="21">
        <v>1943.2787629613758</v>
      </c>
      <c r="AP959" s="21">
        <v>2015.4598639783162</v>
      </c>
      <c r="AQ959" s="21">
        <v>1969.2466150051796</v>
      </c>
    </row>
    <row r="960" spans="1:43" x14ac:dyDescent="0.25">
      <c r="A960" s="17" t="s">
        <v>261</v>
      </c>
      <c r="B960" s="8" t="s">
        <v>53</v>
      </c>
      <c r="C960" s="8" t="s">
        <v>332</v>
      </c>
      <c r="E960" s="8" t="str">
        <f t="shared" si="123"/>
        <v>CoFi-social.video.cofi</v>
      </c>
      <c r="F960" s="21">
        <f t="shared" ref="F960:G975" si="130">F894</f>
        <v>142547.349343315</v>
      </c>
      <c r="G960" s="19">
        <f t="shared" si="130"/>
        <v>10.00387305712248</v>
      </c>
      <c r="H960" s="18">
        <f t="shared" si="124"/>
        <v>7.4548018358611195E-3</v>
      </c>
      <c r="I960" s="6">
        <f t="shared" si="124"/>
        <v>2.04</v>
      </c>
      <c r="J960" s="6">
        <f t="shared" si="129"/>
        <v>4671320.3494901825</v>
      </c>
      <c r="K960" s="18">
        <f t="shared" si="129"/>
        <v>0.15</v>
      </c>
      <c r="L960" s="35">
        <f>Data!BR36</f>
        <v>3.4180725934209242E-3</v>
      </c>
      <c r="Q960" s="21">
        <v>0</v>
      </c>
      <c r="R960" s="21">
        <v>0</v>
      </c>
      <c r="S960" s="21">
        <v>0</v>
      </c>
      <c r="T960" s="21">
        <v>0</v>
      </c>
      <c r="U960" s="21">
        <v>1734.2045115899098</v>
      </c>
      <c r="V960" s="21">
        <v>3451.8101947641094</v>
      </c>
      <c r="W960" s="21">
        <v>4922.9506871159674</v>
      </c>
      <c r="X960" s="21">
        <v>6249.0112528454456</v>
      </c>
      <c r="Y960" s="21">
        <v>7436.7414547977405</v>
      </c>
      <c r="Z960" s="21">
        <v>0</v>
      </c>
      <c r="AA960" s="21">
        <v>0</v>
      </c>
      <c r="AB960" s="21">
        <v>0</v>
      </c>
      <c r="AC960" s="21">
        <v>2.4732295465916234</v>
      </c>
      <c r="AD960" s="21">
        <v>131.67655012038949</v>
      </c>
      <c r="AE960" s="21">
        <v>242.34786992356061</v>
      </c>
      <c r="AF960" s="21">
        <v>326.61714074847941</v>
      </c>
      <c r="AG960" s="21">
        <v>395.13187438279448</v>
      </c>
      <c r="AH960" s="21">
        <v>451.06693210549048</v>
      </c>
      <c r="AI960" s="21">
        <v>0</v>
      </c>
      <c r="AJ960" s="21">
        <v>0</v>
      </c>
      <c r="AK960" s="21">
        <v>0</v>
      </c>
      <c r="AL960" s="21">
        <v>50.473423827463456</v>
      </c>
      <c r="AM960" s="21">
        <v>953.0374920986626</v>
      </c>
      <c r="AN960" s="21">
        <v>1494.0011510497256</v>
      </c>
      <c r="AO960" s="21">
        <v>1742.6195981133442</v>
      </c>
      <c r="AP960" s="21">
        <v>1814.8009359371708</v>
      </c>
      <c r="AQ960" s="21">
        <v>1768.5878564622417</v>
      </c>
    </row>
    <row r="961" spans="1:43" x14ac:dyDescent="0.25">
      <c r="A961" s="17" t="s">
        <v>278</v>
      </c>
      <c r="B961" s="8" t="s">
        <v>53</v>
      </c>
      <c r="C961" s="8" t="s">
        <v>332</v>
      </c>
      <c r="E961" s="8" t="str">
        <f t="shared" si="123"/>
        <v>CoFi-social.video.cofi</v>
      </c>
      <c r="F961" s="21">
        <f t="shared" si="130"/>
        <v>89849.0514662145</v>
      </c>
      <c r="G961" s="19">
        <f t="shared" si="130"/>
        <v>11.47574594837338</v>
      </c>
      <c r="H961" s="18">
        <f t="shared" si="124"/>
        <v>7.4548018358611195E-3</v>
      </c>
      <c r="I961" s="6">
        <f t="shared" si="124"/>
        <v>2.04</v>
      </c>
      <c r="J961" s="6">
        <f t="shared" si="129"/>
        <v>4671320.3494901825</v>
      </c>
      <c r="K961" s="18">
        <f t="shared" si="129"/>
        <v>0.15</v>
      </c>
      <c r="L961" s="35">
        <f>Data!BR37</f>
        <v>3.5295314823368239E-3</v>
      </c>
      <c r="Q961" s="21">
        <v>0</v>
      </c>
      <c r="R961" s="21">
        <v>0</v>
      </c>
      <c r="S961" s="21">
        <v>0</v>
      </c>
      <c r="T961" s="21">
        <v>0</v>
      </c>
      <c r="U961" s="21">
        <v>0</v>
      </c>
      <c r="V961" s="21">
        <v>0</v>
      </c>
      <c r="W961" s="21">
        <v>0</v>
      </c>
      <c r="X961" s="21">
        <v>640.29560373123923</v>
      </c>
      <c r="Y961" s="21">
        <v>1866.7605936449975</v>
      </c>
      <c r="Z961" s="21">
        <v>0</v>
      </c>
      <c r="AA961" s="21">
        <v>0</v>
      </c>
      <c r="AB961" s="21">
        <v>0</v>
      </c>
      <c r="AC961" s="21">
        <v>0.23406690835527569</v>
      </c>
      <c r="AD961" s="21">
        <v>13.160177462941208</v>
      </c>
      <c r="AE961" s="21">
        <v>25.508017050313722</v>
      </c>
      <c r="AF961" s="21">
        <v>35.899247499420035</v>
      </c>
      <c r="AG961" s="21">
        <v>68.916673673040805</v>
      </c>
      <c r="AH961" s="21">
        <v>119.26783381229104</v>
      </c>
      <c r="AI961" s="21">
        <v>0</v>
      </c>
      <c r="AJ961" s="21">
        <v>0</v>
      </c>
      <c r="AK961" s="21">
        <v>0</v>
      </c>
      <c r="AL961" s="21">
        <v>5.4796284454209294</v>
      </c>
      <c r="AM961" s="21">
        <v>308.08662052845335</v>
      </c>
      <c r="AN961" s="21">
        <v>597.15598756500071</v>
      </c>
      <c r="AO961" s="21">
        <v>840.42011384389025</v>
      </c>
      <c r="AP961" s="21">
        <v>973.07968317344853</v>
      </c>
      <c r="AQ961" s="21">
        <v>925.36162206604672</v>
      </c>
    </row>
    <row r="962" spans="1:43" x14ac:dyDescent="0.25">
      <c r="A962" s="17" t="s">
        <v>279</v>
      </c>
      <c r="B962" s="8" t="s">
        <v>53</v>
      </c>
      <c r="C962" s="8" t="s">
        <v>332</v>
      </c>
      <c r="E962" s="8" t="str">
        <f t="shared" si="123"/>
        <v>CoFi-social.video.cofi</v>
      </c>
      <c r="F962" s="21">
        <f t="shared" si="130"/>
        <v>102630.58612210301</v>
      </c>
      <c r="G962" s="19">
        <f t="shared" si="130"/>
        <v>10.756762154759192</v>
      </c>
      <c r="H962" s="18">
        <f t="shared" si="124"/>
        <v>7.4548018358611195E-3</v>
      </c>
      <c r="I962" s="6">
        <f t="shared" si="124"/>
        <v>2.04</v>
      </c>
      <c r="J962" s="6">
        <f t="shared" si="129"/>
        <v>4671320.3494901825</v>
      </c>
      <c r="K962" s="18">
        <f t="shared" si="129"/>
        <v>0.15</v>
      </c>
      <c r="L962" s="35">
        <f>Data!BR38</f>
        <v>3.5295314823368239E-3</v>
      </c>
      <c r="Q962" s="21">
        <v>0</v>
      </c>
      <c r="R962" s="21">
        <v>0</v>
      </c>
      <c r="S962" s="21">
        <v>0</v>
      </c>
      <c r="T962" s="21">
        <v>0</v>
      </c>
      <c r="U962" s="21">
        <v>0</v>
      </c>
      <c r="V962" s="21">
        <v>0</v>
      </c>
      <c r="W962" s="21">
        <v>1169.1689250161185</v>
      </c>
      <c r="X962" s="21">
        <v>2647.8194959445682</v>
      </c>
      <c r="Y962" s="21">
        <v>3874.2829470853085</v>
      </c>
      <c r="Z962" s="21">
        <v>0</v>
      </c>
      <c r="AA962" s="21">
        <v>0</v>
      </c>
      <c r="AB962" s="21">
        <v>0</v>
      </c>
      <c r="AC962" s="21">
        <v>4.0110594610161629E-2</v>
      </c>
      <c r="AD962" s="21">
        <v>2.2739029907793809</v>
      </c>
      <c r="AE962" s="21">
        <v>4.4429462233952135</v>
      </c>
      <c r="AF962" s="21">
        <v>58.240098379540115</v>
      </c>
      <c r="AG962" s="21">
        <v>124.03718196116719</v>
      </c>
      <c r="AH962" s="21">
        <v>177.75376603041744</v>
      </c>
      <c r="AI962" s="21">
        <v>0</v>
      </c>
      <c r="AJ962" s="21">
        <v>0</v>
      </c>
      <c r="AK962" s="21">
        <v>0</v>
      </c>
      <c r="AL962" s="21">
        <v>0.88017865725924815</v>
      </c>
      <c r="AM962" s="21">
        <v>49.89806061501114</v>
      </c>
      <c r="AN962" s="21">
        <v>97.49510021455373</v>
      </c>
      <c r="AO962" s="21">
        <v>108.83984270639939</v>
      </c>
      <c r="AP962" s="21">
        <v>74.026972049271535</v>
      </c>
      <c r="AQ962" s="21">
        <v>26.309218850596153</v>
      </c>
    </row>
    <row r="963" spans="1:43" x14ac:dyDescent="0.25">
      <c r="A963" s="17" t="s">
        <v>280</v>
      </c>
      <c r="B963" s="8" t="s">
        <v>53</v>
      </c>
      <c r="C963" s="8" t="s">
        <v>332</v>
      </c>
      <c r="E963" s="8" t="str">
        <f t="shared" si="123"/>
        <v>CoFi-social.video.cofi</v>
      </c>
      <c r="F963" s="21">
        <f t="shared" si="130"/>
        <v>100258.467636616</v>
      </c>
      <c r="G963" s="19">
        <f t="shared" si="130"/>
        <v>10.65669779621145</v>
      </c>
      <c r="H963" s="18">
        <f t="shared" si="124"/>
        <v>7.4548018358611195E-3</v>
      </c>
      <c r="I963" s="6">
        <f t="shared" si="124"/>
        <v>2.04</v>
      </c>
      <c r="J963" s="6">
        <f t="shared" si="129"/>
        <v>4671320.3494901825</v>
      </c>
      <c r="K963" s="18">
        <f t="shared" si="129"/>
        <v>0.15</v>
      </c>
      <c r="L963" s="35">
        <f>Data!BR39</f>
        <v>3.5295314823368239E-3</v>
      </c>
      <c r="Q963" s="21">
        <v>0</v>
      </c>
      <c r="R963" s="21">
        <v>0</v>
      </c>
      <c r="S963" s="21">
        <v>0</v>
      </c>
      <c r="T963" s="21">
        <v>0</v>
      </c>
      <c r="U963" s="21">
        <v>0</v>
      </c>
      <c r="V963" s="21">
        <v>0</v>
      </c>
      <c r="W963" s="21">
        <v>569.94436866777858</v>
      </c>
      <c r="X963" s="21">
        <v>1939.2440996786095</v>
      </c>
      <c r="Y963" s="21">
        <v>3165.7080939444922</v>
      </c>
      <c r="Z963" s="21">
        <v>0</v>
      </c>
      <c r="AA963" s="21">
        <v>0</v>
      </c>
      <c r="AB963" s="21">
        <v>0</v>
      </c>
      <c r="AC963" s="21">
        <v>5.8776576866369718E-3</v>
      </c>
      <c r="AD963" s="21">
        <v>0.33362353186448263</v>
      </c>
      <c r="AE963" s="21">
        <v>0.65265089339823967</v>
      </c>
      <c r="AF963" s="21">
        <v>33.919081802912501</v>
      </c>
      <c r="AG963" s="21">
        <v>100.33399241824829</v>
      </c>
      <c r="AH963" s="21">
        <v>154.5549920913993</v>
      </c>
      <c r="AI963" s="21">
        <v>0</v>
      </c>
      <c r="AJ963" s="21">
        <v>0</v>
      </c>
      <c r="AK963" s="21">
        <v>0</v>
      </c>
      <c r="AL963" s="21">
        <v>0.1277783003007818</v>
      </c>
      <c r="AM963" s="21">
        <v>7.2528633198404062</v>
      </c>
      <c r="AN963" s="21">
        <v>14.188410808239809</v>
      </c>
      <c r="AO963" s="21">
        <v>167.44505610139311</v>
      </c>
      <c r="AP963" s="21">
        <v>241.98313353422191</v>
      </c>
      <c r="AQ963" s="21">
        <v>194.26542702784991</v>
      </c>
    </row>
    <row r="964" spans="1:43" x14ac:dyDescent="0.25">
      <c r="A964" s="17" t="s">
        <v>281</v>
      </c>
      <c r="B964" s="8" t="s">
        <v>53</v>
      </c>
      <c r="C964" s="8" t="s">
        <v>332</v>
      </c>
      <c r="E964" s="8" t="str">
        <f t="shared" si="123"/>
        <v>CoFi-social.video.cofi</v>
      </c>
      <c r="F964" s="21">
        <f t="shared" si="130"/>
        <v>136054.96228445024</v>
      </c>
      <c r="G964" s="19">
        <f t="shared" si="130"/>
        <v>9.6760323677399889</v>
      </c>
      <c r="H964" s="18">
        <f t="shared" si="124"/>
        <v>7.4548018358611195E-3</v>
      </c>
      <c r="I964" s="6">
        <f t="shared" si="124"/>
        <v>2.04</v>
      </c>
      <c r="J964" s="6">
        <f t="shared" si="129"/>
        <v>4671320.3494901825</v>
      </c>
      <c r="K964" s="18">
        <f t="shared" si="129"/>
        <v>0.15</v>
      </c>
      <c r="L964" s="35">
        <f>Data!BR40</f>
        <v>3.5295314823368239E-3</v>
      </c>
      <c r="Q964" s="21">
        <v>0</v>
      </c>
      <c r="R964" s="21">
        <v>0</v>
      </c>
      <c r="S964" s="21">
        <v>0</v>
      </c>
      <c r="T964" s="21">
        <v>0</v>
      </c>
      <c r="U964" s="21">
        <v>333.00013201302517</v>
      </c>
      <c r="V964" s="21">
        <v>2418.5460402943249</v>
      </c>
      <c r="W964" s="21">
        <v>4093.0369577296565</v>
      </c>
      <c r="X964" s="21">
        <v>5462.3382031253304</v>
      </c>
      <c r="Y964" s="21">
        <v>6688.7994969291312</v>
      </c>
      <c r="Z964" s="21">
        <v>0</v>
      </c>
      <c r="AA964" s="21">
        <v>0</v>
      </c>
      <c r="AB964" s="21">
        <v>0</v>
      </c>
      <c r="AC964" s="21">
        <v>1.1964383455577985E-3</v>
      </c>
      <c r="AD964" s="21">
        <v>20.346186965005653</v>
      </c>
      <c r="AE964" s="21">
        <v>138.49827223000159</v>
      </c>
      <c r="AF964" s="21">
        <v>228.46395032744729</v>
      </c>
      <c r="AG964" s="21">
        <v>301.60997407642532</v>
      </c>
      <c r="AH964" s="21">
        <v>361.32607894051603</v>
      </c>
      <c r="AI964" s="21">
        <v>0</v>
      </c>
      <c r="AJ964" s="21">
        <v>0</v>
      </c>
      <c r="AK964" s="21">
        <v>0</v>
      </c>
      <c r="AL964" s="21">
        <v>2.3616623361549984E-2</v>
      </c>
      <c r="AM964" s="21">
        <v>68.615409799282588</v>
      </c>
      <c r="AN964" s="21">
        <v>315.28604025173718</v>
      </c>
      <c r="AO964" s="21">
        <v>416.63718185979133</v>
      </c>
      <c r="AP964" s="21">
        <v>491.17305493195909</v>
      </c>
      <c r="AQ964" s="21">
        <v>443.45428675036419</v>
      </c>
    </row>
    <row r="965" spans="1:43" x14ac:dyDescent="0.25">
      <c r="A965" s="17" t="s">
        <v>282</v>
      </c>
      <c r="B965" s="8" t="s">
        <v>53</v>
      </c>
      <c r="C965" s="8" t="s">
        <v>332</v>
      </c>
      <c r="E965" s="8" t="str">
        <f t="shared" si="123"/>
        <v>CoFi-social.video.cofi</v>
      </c>
      <c r="F965" s="21">
        <f t="shared" si="130"/>
        <v>120012.959289386</v>
      </c>
      <c r="G965" s="19">
        <f t="shared" si="130"/>
        <v>10.333963539505701</v>
      </c>
      <c r="H965" s="18">
        <f t="shared" si="124"/>
        <v>7.4548018358611195E-3</v>
      </c>
      <c r="I965" s="6">
        <f t="shared" si="124"/>
        <v>2.04</v>
      </c>
      <c r="J965" s="6">
        <f t="shared" si="129"/>
        <v>4671320.3494901825</v>
      </c>
      <c r="K965" s="18">
        <f t="shared" si="129"/>
        <v>0.15</v>
      </c>
      <c r="L965" s="35">
        <f>Data!BR41</f>
        <v>3.5295314823368239E-3</v>
      </c>
      <c r="Q965" s="21">
        <v>0</v>
      </c>
      <c r="R965" s="21">
        <v>0</v>
      </c>
      <c r="S965" s="21">
        <v>0</v>
      </c>
      <c r="T965" s="21">
        <v>0</v>
      </c>
      <c r="U965" s="21">
        <v>0</v>
      </c>
      <c r="V965" s="21">
        <v>1073.6929348496021</v>
      </c>
      <c r="W965" s="21">
        <v>2592.8089177212828</v>
      </c>
      <c r="X965" s="21">
        <v>3962.1095182509625</v>
      </c>
      <c r="Y965" s="21">
        <v>5188.5719619845013</v>
      </c>
      <c r="Z965" s="21">
        <v>0</v>
      </c>
      <c r="AA965" s="21">
        <v>0</v>
      </c>
      <c r="AB965" s="21">
        <v>0</v>
      </c>
      <c r="AC965" s="21">
        <v>1.5830533776489201E-4</v>
      </c>
      <c r="AD965" s="21">
        <v>2.7153199962070196</v>
      </c>
      <c r="AE965" s="21">
        <v>74.665122981611106</v>
      </c>
      <c r="AF965" s="21">
        <v>158.90306911425333</v>
      </c>
      <c r="AG965" s="21">
        <v>227.39212341941476</v>
      </c>
      <c r="AH965" s="21">
        <v>283.30634147085846</v>
      </c>
      <c r="AI965" s="21">
        <v>0</v>
      </c>
      <c r="AJ965" s="21">
        <v>0</v>
      </c>
      <c r="AK965" s="21">
        <v>0</v>
      </c>
      <c r="AL965" s="21">
        <v>3.3372800406859197E-3</v>
      </c>
      <c r="AM965" s="21">
        <v>57.242436391343972</v>
      </c>
      <c r="AN965" s="21">
        <v>500.34384862234197</v>
      </c>
      <c r="AO965" s="21">
        <v>757.07206826490483</v>
      </c>
      <c r="AP965" s="21">
        <v>831.6087834265436</v>
      </c>
      <c r="AQ965" s="21">
        <v>783.88994068752982</v>
      </c>
    </row>
    <row r="966" spans="1:43" x14ac:dyDescent="0.25">
      <c r="A966" s="17" t="s">
        <v>283</v>
      </c>
      <c r="B966" s="8" t="s">
        <v>53</v>
      </c>
      <c r="C966" s="8" t="s">
        <v>332</v>
      </c>
      <c r="E966" s="8" t="str">
        <f t="shared" si="123"/>
        <v>CoFi-social.video.cofi</v>
      </c>
      <c r="F966" s="21">
        <f t="shared" si="130"/>
        <v>116866.54268758249</v>
      </c>
      <c r="G966" s="19">
        <f t="shared" si="130"/>
        <v>10.405048437786814</v>
      </c>
      <c r="H966" s="18">
        <f t="shared" si="124"/>
        <v>7.4548018358611195E-3</v>
      </c>
      <c r="I966" s="6">
        <f t="shared" si="124"/>
        <v>2.04</v>
      </c>
      <c r="J966" s="6">
        <f t="shared" si="129"/>
        <v>4671320.3494901825</v>
      </c>
      <c r="K966" s="18">
        <f t="shared" si="129"/>
        <v>0.15</v>
      </c>
      <c r="L966" s="35">
        <f>Data!BR42</f>
        <v>3.306613704505025E-3</v>
      </c>
      <c r="Q966" s="21">
        <v>0</v>
      </c>
      <c r="R966" s="21">
        <v>0</v>
      </c>
      <c r="S966" s="21">
        <v>0</v>
      </c>
      <c r="T966" s="21">
        <v>0</v>
      </c>
      <c r="U966" s="21">
        <v>87.446888415594159</v>
      </c>
      <c r="V966" s="21">
        <v>1847.3978595824842</v>
      </c>
      <c r="W966" s="21">
        <v>3270.5684865183134</v>
      </c>
      <c r="X966" s="21">
        <v>4553.3873055783206</v>
      </c>
      <c r="Y966" s="21">
        <v>5702.3883183671205</v>
      </c>
      <c r="Z966" s="21">
        <v>0</v>
      </c>
      <c r="AA966" s="21">
        <v>0</v>
      </c>
      <c r="AB966" s="21">
        <v>0</v>
      </c>
      <c r="AC966" s="21">
        <v>2.312325145896863E-5</v>
      </c>
      <c r="AD966" s="21">
        <v>5.3132329357880437</v>
      </c>
      <c r="AE966" s="21">
        <v>108.24773215913596</v>
      </c>
      <c r="AF966" s="21">
        <v>186.62616750944593</v>
      </c>
      <c r="AG966" s="21">
        <v>250.35124089292233</v>
      </c>
      <c r="AH966" s="21">
        <v>302.37613123383426</v>
      </c>
      <c r="AI966" s="21">
        <v>0</v>
      </c>
      <c r="AJ966" s="21">
        <v>0</v>
      </c>
      <c r="AK966" s="21">
        <v>0</v>
      </c>
      <c r="AL966" s="21">
        <v>4.9082104499817425E-4</v>
      </c>
      <c r="AM966" s="21">
        <v>25.333381542968269</v>
      </c>
      <c r="AN966" s="21">
        <v>450.30084906613774</v>
      </c>
      <c r="AO966" s="21">
        <v>690.81431137806067</v>
      </c>
      <c r="AP966" s="21">
        <v>760.64294184149912</v>
      </c>
      <c r="AQ966" s="21">
        <v>715.93779714688117</v>
      </c>
    </row>
    <row r="967" spans="1:43" x14ac:dyDescent="0.25">
      <c r="A967" s="17" t="s">
        <v>284</v>
      </c>
      <c r="B967" s="8" t="s">
        <v>53</v>
      </c>
      <c r="C967" s="8" t="s">
        <v>332</v>
      </c>
      <c r="E967" s="8" t="str">
        <f t="shared" si="123"/>
        <v>CoFi-social.video.cofi</v>
      </c>
      <c r="F967" s="21">
        <f t="shared" si="130"/>
        <v>108937.3696959301</v>
      </c>
      <c r="G967" s="19">
        <f t="shared" si="130"/>
        <v>10.611727060115518</v>
      </c>
      <c r="H967" s="18">
        <f t="shared" si="124"/>
        <v>7.4548018358611195E-3</v>
      </c>
      <c r="I967" s="6">
        <f t="shared" si="124"/>
        <v>2.04</v>
      </c>
      <c r="J967" s="6">
        <f t="shared" si="129"/>
        <v>4671320.3494901825</v>
      </c>
      <c r="K967" s="18">
        <f t="shared" si="129"/>
        <v>0.15</v>
      </c>
      <c r="L967" s="35">
        <f>Data!BR43</f>
        <v>3.306613704505025E-3</v>
      </c>
      <c r="Q967" s="21">
        <v>0</v>
      </c>
      <c r="R967" s="21">
        <v>0</v>
      </c>
      <c r="S967" s="21">
        <v>0</v>
      </c>
      <c r="T967" s="21">
        <v>0</v>
      </c>
      <c r="U967" s="21">
        <v>0</v>
      </c>
      <c r="V967" s="21">
        <v>960.46416025339568</v>
      </c>
      <c r="W967" s="21">
        <v>2383.6360399342443</v>
      </c>
      <c r="X967" s="21">
        <v>3666.4544777504952</v>
      </c>
      <c r="Y967" s="21">
        <v>4815.4561703759373</v>
      </c>
      <c r="Z967" s="21">
        <v>0</v>
      </c>
      <c r="AA967" s="21">
        <v>0</v>
      </c>
      <c r="AB967" s="21">
        <v>0</v>
      </c>
      <c r="AC967" s="21">
        <v>3.2331574498486151E-6</v>
      </c>
      <c r="AD967" s="21">
        <v>0.74484386444183226</v>
      </c>
      <c r="AE967" s="21">
        <v>63.996940643671586</v>
      </c>
      <c r="AF967" s="21">
        <v>140.84892205902892</v>
      </c>
      <c r="AG967" s="21">
        <v>203.33286536860837</v>
      </c>
      <c r="AH967" s="21">
        <v>254.34453571901767</v>
      </c>
      <c r="AI967" s="21">
        <v>0</v>
      </c>
      <c r="AJ967" s="21">
        <v>0</v>
      </c>
      <c r="AK967" s="21">
        <v>0</v>
      </c>
      <c r="AL967" s="21">
        <v>6.999114417635216E-5</v>
      </c>
      <c r="AM967" s="21">
        <v>16.124322775391146</v>
      </c>
      <c r="AN967" s="21">
        <v>424.93669600443923</v>
      </c>
      <c r="AO967" s="21">
        <v>665.45060797362885</v>
      </c>
      <c r="AP967" s="21">
        <v>735.27977632099373</v>
      </c>
      <c r="AQ967" s="21">
        <v>690.5748058793788</v>
      </c>
    </row>
    <row r="968" spans="1:43" x14ac:dyDescent="0.25">
      <c r="A968" s="17" t="s">
        <v>285</v>
      </c>
      <c r="B968" s="8" t="s">
        <v>53</v>
      </c>
      <c r="C968" s="8" t="s">
        <v>332</v>
      </c>
      <c r="E968" s="8" t="str">
        <f t="shared" si="123"/>
        <v>CoFi-social.video.cofi</v>
      </c>
      <c r="F968" s="21">
        <f t="shared" si="130"/>
        <v>139745.15273096098</v>
      </c>
      <c r="G968" s="19">
        <f t="shared" si="130"/>
        <v>9.8411995603199642</v>
      </c>
      <c r="H968" s="18">
        <f t="shared" si="124"/>
        <v>7.4548018358611195E-3</v>
      </c>
      <c r="I968" s="6">
        <f t="shared" si="124"/>
        <v>2.04</v>
      </c>
      <c r="J968" s="6">
        <f t="shared" si="129"/>
        <v>4671320.3494901825</v>
      </c>
      <c r="K968" s="18">
        <f t="shared" si="129"/>
        <v>0.15</v>
      </c>
      <c r="L968" s="35">
        <f>Data!BR44</f>
        <v>3.306613704505025E-3</v>
      </c>
      <c r="Q968" s="21">
        <v>0</v>
      </c>
      <c r="R968" s="21">
        <v>0</v>
      </c>
      <c r="S968" s="21">
        <v>0</v>
      </c>
      <c r="T968" s="21">
        <v>0</v>
      </c>
      <c r="U968" s="21">
        <v>1993.4117100551807</v>
      </c>
      <c r="V968" s="21">
        <v>3760.1785212857926</v>
      </c>
      <c r="W968" s="21">
        <v>5183.3464465242459</v>
      </c>
      <c r="X968" s="21">
        <v>6466.1660877828972</v>
      </c>
      <c r="Y968" s="21">
        <v>7615.1656344210869</v>
      </c>
      <c r="Z968" s="21">
        <v>0</v>
      </c>
      <c r="AA968" s="21">
        <v>0</v>
      </c>
      <c r="AB968" s="21">
        <v>0</v>
      </c>
      <c r="AC968" s="21">
        <v>6.2212550976687911E-7</v>
      </c>
      <c r="AD968" s="21">
        <v>126.25770960305141</v>
      </c>
      <c r="AE968" s="21">
        <v>235.08990569816876</v>
      </c>
      <c r="AF968" s="21">
        <v>317.95880609557167</v>
      </c>
      <c r="AG968" s="21">
        <v>385.33497140917837</v>
      </c>
      <c r="AH968" s="21">
        <v>440.3405103309002</v>
      </c>
      <c r="AI968" s="21">
        <v>0</v>
      </c>
      <c r="AJ968" s="21">
        <v>0</v>
      </c>
      <c r="AK968" s="21">
        <v>0</v>
      </c>
      <c r="AL968" s="21">
        <v>1.2489821038090554E-5</v>
      </c>
      <c r="AM968" s="21">
        <v>541.34401505923188</v>
      </c>
      <c r="AN968" s="21">
        <v>959.49749896286767</v>
      </c>
      <c r="AO968" s="21">
        <v>1200.0095214808598</v>
      </c>
      <c r="AP968" s="21">
        <v>1269.8369486812435</v>
      </c>
      <c r="AQ968" s="21">
        <v>1225.1311923643416</v>
      </c>
    </row>
    <row r="969" spans="1:43" x14ac:dyDescent="0.25">
      <c r="A969" s="17" t="s">
        <v>286</v>
      </c>
      <c r="B969" s="8" t="s">
        <v>53</v>
      </c>
      <c r="C969" s="8" t="s">
        <v>332</v>
      </c>
      <c r="E969" s="8" t="str">
        <f t="shared" si="123"/>
        <v>CoFi-social.video.cofi</v>
      </c>
      <c r="F969" s="21">
        <f t="shared" si="130"/>
        <v>127193.24193917849</v>
      </c>
      <c r="G969" s="19">
        <f t="shared" si="130"/>
        <v>9.9262954008951514</v>
      </c>
      <c r="H969" s="18">
        <f t="shared" si="124"/>
        <v>7.4548018358611195E-3</v>
      </c>
      <c r="I969" s="6">
        <f t="shared" si="124"/>
        <v>2.04</v>
      </c>
      <c r="J969" s="6">
        <f t="shared" si="129"/>
        <v>4671320.3494901825</v>
      </c>
      <c r="K969" s="18">
        <f t="shared" si="129"/>
        <v>0.15</v>
      </c>
      <c r="L969" s="35">
        <f>Data!BR45</f>
        <v>3.306613704505025E-3</v>
      </c>
      <c r="Q969" s="21">
        <v>0</v>
      </c>
      <c r="R969" s="21">
        <v>0</v>
      </c>
      <c r="S969" s="21">
        <v>0</v>
      </c>
      <c r="T969" s="21">
        <v>0</v>
      </c>
      <c r="U969" s="21">
        <v>375.49532447204808</v>
      </c>
      <c r="V969" s="21">
        <v>2037.0898367998664</v>
      </c>
      <c r="W969" s="21">
        <v>3460.260195806221</v>
      </c>
      <c r="X969" s="21">
        <v>4743.0790964043217</v>
      </c>
      <c r="Y969" s="21">
        <v>5892.0799637938007</v>
      </c>
      <c r="Z969" s="21">
        <v>0</v>
      </c>
      <c r="AA969" s="21">
        <v>0</v>
      </c>
      <c r="AB969" s="21">
        <v>0</v>
      </c>
      <c r="AC969" s="21">
        <v>8.4936960269730709E-8</v>
      </c>
      <c r="AD969" s="21">
        <v>40.53372260279702</v>
      </c>
      <c r="AE969" s="21">
        <v>148.43286169611133</v>
      </c>
      <c r="AF969" s="21">
        <v>230.59148821437978</v>
      </c>
      <c r="AG969" s="21">
        <v>297.3900662793813</v>
      </c>
      <c r="AH969" s="21">
        <v>351.92412668972111</v>
      </c>
      <c r="AI969" s="21">
        <v>0</v>
      </c>
      <c r="AJ969" s="21">
        <v>0</v>
      </c>
      <c r="AK969" s="21">
        <v>0</v>
      </c>
      <c r="AL969" s="21">
        <v>1.7199430905065421E-6</v>
      </c>
      <c r="AM969" s="21">
        <v>445.29807220469195</v>
      </c>
      <c r="AN969" s="21">
        <v>968.62256528759849</v>
      </c>
      <c r="AO969" s="21">
        <v>1209.1350312476311</v>
      </c>
      <c r="AP969" s="21">
        <v>1278.9634638447687</v>
      </c>
      <c r="AQ969" s="21">
        <v>1234.2578302636111</v>
      </c>
    </row>
    <row r="970" spans="1:43" x14ac:dyDescent="0.25">
      <c r="A970" s="17" t="s">
        <v>287</v>
      </c>
      <c r="B970" s="8" t="s">
        <v>53</v>
      </c>
      <c r="C970" s="8" t="s">
        <v>332</v>
      </c>
      <c r="E970" s="8" t="str">
        <f t="shared" si="123"/>
        <v>CoFi-social.video.cofi</v>
      </c>
      <c r="F970" s="21">
        <f t="shared" si="130"/>
        <v>98961.417574702558</v>
      </c>
      <c r="G970" s="19">
        <f t="shared" si="130"/>
        <v>10.858416640618575</v>
      </c>
      <c r="H970" s="18">
        <f t="shared" si="124"/>
        <v>7.4548018358611195E-3</v>
      </c>
      <c r="I970" s="6">
        <f t="shared" si="124"/>
        <v>2.04</v>
      </c>
      <c r="J970" s="6">
        <f t="shared" si="129"/>
        <v>4671320.3494901825</v>
      </c>
      <c r="K970" s="18">
        <f t="shared" si="129"/>
        <v>0.15</v>
      </c>
      <c r="L970" s="35">
        <f>Data!BR46</f>
        <v>3.8639081490845235E-3</v>
      </c>
      <c r="Q970" s="21">
        <v>0</v>
      </c>
      <c r="R970" s="21">
        <v>0</v>
      </c>
      <c r="S970" s="21">
        <v>0</v>
      </c>
      <c r="T970" s="21">
        <v>0</v>
      </c>
      <c r="U970" s="21">
        <v>0</v>
      </c>
      <c r="V970" s="21">
        <v>0</v>
      </c>
      <c r="W970" s="21">
        <v>0</v>
      </c>
      <c r="X970" s="21">
        <v>52.604585034315519</v>
      </c>
      <c r="Y970" s="21">
        <v>1395.2614920078265</v>
      </c>
      <c r="Z970" s="21">
        <v>0</v>
      </c>
      <c r="AA970" s="21">
        <v>0</v>
      </c>
      <c r="AB970" s="21">
        <v>0</v>
      </c>
      <c r="AC970" s="21">
        <v>9.9126762164109525E-9</v>
      </c>
      <c r="AD970" s="21">
        <v>4.818808857571657</v>
      </c>
      <c r="AE970" s="21">
        <v>18.600884700530862</v>
      </c>
      <c r="AF970" s="21">
        <v>30.199113453489144</v>
      </c>
      <c r="AG970" s="21">
        <v>42.522289199944019</v>
      </c>
      <c r="AH970" s="21">
        <v>100.77739104699843</v>
      </c>
      <c r="AI970" s="21">
        <v>0</v>
      </c>
      <c r="AJ970" s="21">
        <v>0</v>
      </c>
      <c r="AK970" s="21">
        <v>0</v>
      </c>
      <c r="AL970" s="21">
        <v>2.1957737549793498E-7</v>
      </c>
      <c r="AM970" s="21">
        <v>106.74225394551318</v>
      </c>
      <c r="AN970" s="21">
        <v>412.03135816344246</v>
      </c>
      <c r="AO970" s="21">
        <v>668.94569435280141</v>
      </c>
      <c r="AP970" s="21">
        <v>889.31386956325457</v>
      </c>
      <c r="AQ970" s="21">
        <v>837.07562387559415</v>
      </c>
    </row>
    <row r="971" spans="1:43" x14ac:dyDescent="0.25">
      <c r="A971" s="17" t="s">
        <v>288</v>
      </c>
      <c r="B971" s="8" t="s">
        <v>53</v>
      </c>
      <c r="C971" s="8" t="s">
        <v>332</v>
      </c>
      <c r="E971" s="8" t="str">
        <f t="shared" si="123"/>
        <v>CoFi-social.video.cofi</v>
      </c>
      <c r="F971" s="21">
        <f t="shared" si="130"/>
        <v>140247.726458766</v>
      </c>
      <c r="G971" s="19">
        <f t="shared" si="130"/>
        <v>9.6134169138285639</v>
      </c>
      <c r="H971" s="18">
        <f t="shared" si="124"/>
        <v>7.4548018358611195E-3</v>
      </c>
      <c r="I971" s="6">
        <f t="shared" si="124"/>
        <v>2.04</v>
      </c>
      <c r="J971" s="6">
        <f t="shared" si="129"/>
        <v>4671320.3494901825</v>
      </c>
      <c r="K971" s="18">
        <f t="shared" si="129"/>
        <v>0.15</v>
      </c>
      <c r="L971" s="35">
        <f>Data!BR47</f>
        <v>3.8639081490845235E-3</v>
      </c>
      <c r="Q971" s="21">
        <v>0</v>
      </c>
      <c r="R971" s="21">
        <v>0</v>
      </c>
      <c r="S971" s="21">
        <v>0</v>
      </c>
      <c r="T971" s="21">
        <v>0</v>
      </c>
      <c r="U971" s="21">
        <v>0</v>
      </c>
      <c r="V971" s="21">
        <v>1377.7983257647229</v>
      </c>
      <c r="W971" s="21">
        <v>3290.2853578972754</v>
      </c>
      <c r="X971" s="21">
        <v>5006.2720689647213</v>
      </c>
      <c r="Y971" s="21">
        <v>6348.9251789374111</v>
      </c>
      <c r="Z971" s="21">
        <v>0</v>
      </c>
      <c r="AA971" s="21">
        <v>0</v>
      </c>
      <c r="AB971" s="21">
        <v>0</v>
      </c>
      <c r="AC971" s="21">
        <v>2.1072423898682102E-9</v>
      </c>
      <c r="AD971" s="21">
        <v>1.0272347377163475</v>
      </c>
      <c r="AE971" s="21">
        <v>80.54228123849937</v>
      </c>
      <c r="AF971" s="21">
        <v>179.67264789818489</v>
      </c>
      <c r="AG971" s="21">
        <v>260.26986716987176</v>
      </c>
      <c r="AH971" s="21">
        <v>326.06915360006394</v>
      </c>
      <c r="AI971" s="21">
        <v>0</v>
      </c>
      <c r="AJ971" s="21">
        <v>0</v>
      </c>
      <c r="AK971" s="21">
        <v>0</v>
      </c>
      <c r="AL971" s="21">
        <v>4.1325911249882975E-8</v>
      </c>
      <c r="AM971" s="21">
        <v>20.145481036150553</v>
      </c>
      <c r="AN971" s="21">
        <v>201.74619285779204</v>
      </c>
      <c r="AO971" s="21">
        <v>233.34150950654566</v>
      </c>
      <c r="AP971" s="21">
        <v>97.976727185226991</v>
      </c>
      <c r="AQ971" s="21">
        <v>45.737802307691709</v>
      </c>
    </row>
    <row r="972" spans="1:43" x14ac:dyDescent="0.25">
      <c r="A972" s="17" t="s">
        <v>289</v>
      </c>
      <c r="B972" s="8" t="s">
        <v>53</v>
      </c>
      <c r="C972" s="8" t="s">
        <v>332</v>
      </c>
      <c r="E972" s="8" t="str">
        <f t="shared" si="123"/>
        <v>CoFi-social.video.cofi</v>
      </c>
      <c r="F972" s="21">
        <f t="shared" si="130"/>
        <v>128882.724156953</v>
      </c>
      <c r="G972" s="19">
        <f t="shared" si="130"/>
        <v>10.018080499707807</v>
      </c>
      <c r="H972" s="18">
        <f t="shared" si="124"/>
        <v>7.4548018358611195E-3</v>
      </c>
      <c r="I972" s="6">
        <f t="shared" si="124"/>
        <v>2.04</v>
      </c>
      <c r="J972" s="6">
        <f t="shared" si="129"/>
        <v>4671320.3494901825</v>
      </c>
      <c r="K972" s="18">
        <f t="shared" si="129"/>
        <v>0.15</v>
      </c>
      <c r="L972" s="35">
        <f>Data!BR48</f>
        <v>3.8639081490845235E-3</v>
      </c>
      <c r="Q972" s="21">
        <v>0</v>
      </c>
      <c r="R972" s="21">
        <v>0</v>
      </c>
      <c r="S972" s="21">
        <v>0</v>
      </c>
      <c r="T972" s="21">
        <v>0</v>
      </c>
      <c r="U972" s="21">
        <v>0</v>
      </c>
      <c r="V972" s="21">
        <v>448.78410849647594</v>
      </c>
      <c r="W972" s="21">
        <v>2111.8173686978334</v>
      </c>
      <c r="X972" s="21">
        <v>3610.8408716777194</v>
      </c>
      <c r="Y972" s="21">
        <v>4953.495051252562</v>
      </c>
      <c r="Z972" s="21">
        <v>0</v>
      </c>
      <c r="AA972" s="21">
        <v>0</v>
      </c>
      <c r="AB972" s="21">
        <v>0</v>
      </c>
      <c r="AC972" s="21">
        <v>2.9046157082328435E-10</v>
      </c>
      <c r="AD972" s="21">
        <v>0.14165804802417228</v>
      </c>
      <c r="AE972" s="21">
        <v>34.796744051014151</v>
      </c>
      <c r="AF972" s="21">
        <v>129.92298881452081</v>
      </c>
      <c r="AG972" s="21">
        <v>207.2646260401556</v>
      </c>
      <c r="AH972" s="21">
        <v>270.40610225382193</v>
      </c>
      <c r="AI972" s="21">
        <v>0</v>
      </c>
      <c r="AJ972" s="21">
        <v>0</v>
      </c>
      <c r="AK972" s="21">
        <v>0</v>
      </c>
      <c r="AL972" s="21">
        <v>5.9361294931016554E-9</v>
      </c>
      <c r="AM972" s="21">
        <v>2.8950491262167701</v>
      </c>
      <c r="AN972" s="21">
        <v>262.35292088633264</v>
      </c>
      <c r="AO972" s="21">
        <v>543.40371114343998</v>
      </c>
      <c r="AP972" s="21">
        <v>625.00229348299308</v>
      </c>
      <c r="AQ972" s="21">
        <v>572.76315272909596</v>
      </c>
    </row>
    <row r="973" spans="1:43" x14ac:dyDescent="0.25">
      <c r="A973" s="17" t="s">
        <v>290</v>
      </c>
      <c r="B973" s="8" t="s">
        <v>53</v>
      </c>
      <c r="C973" s="8" t="s">
        <v>332</v>
      </c>
      <c r="E973" s="8" t="str">
        <f t="shared" si="123"/>
        <v>CoFi-social.video.cofi</v>
      </c>
      <c r="F973" s="21">
        <f t="shared" si="130"/>
        <v>135407.79754491249</v>
      </c>
      <c r="G973" s="19">
        <f t="shared" si="130"/>
        <v>10.06173925353273</v>
      </c>
      <c r="H973" s="18">
        <f t="shared" si="124"/>
        <v>7.4548018358611195E-3</v>
      </c>
      <c r="I973" s="6">
        <f t="shared" si="124"/>
        <v>2.04</v>
      </c>
      <c r="J973" s="6">
        <f t="shared" si="129"/>
        <v>4671320.3494901825</v>
      </c>
      <c r="K973" s="18">
        <f t="shared" si="129"/>
        <v>0.15</v>
      </c>
      <c r="L973" s="35">
        <f>Data!BR49</f>
        <v>3.8639081490845235E-3</v>
      </c>
      <c r="Q973" s="21">
        <v>0</v>
      </c>
      <c r="R973" s="21">
        <v>0</v>
      </c>
      <c r="S973" s="21">
        <v>0</v>
      </c>
      <c r="T973" s="21">
        <v>0</v>
      </c>
      <c r="U973" s="21">
        <v>0</v>
      </c>
      <c r="V973" s="21">
        <v>1535.8802306120167</v>
      </c>
      <c r="W973" s="21">
        <v>3198.9119553499522</v>
      </c>
      <c r="X973" s="21">
        <v>4697.9359256123525</v>
      </c>
      <c r="Y973" s="21">
        <v>6040.5892719256117</v>
      </c>
      <c r="Z973" s="21">
        <v>0</v>
      </c>
      <c r="AA973" s="21">
        <v>0</v>
      </c>
      <c r="AB973" s="21">
        <v>0</v>
      </c>
      <c r="AC973" s="21">
        <v>4.5724626915090337E-11</v>
      </c>
      <c r="AD973" s="21">
        <v>2.2325885567419258E-2</v>
      </c>
      <c r="AE973" s="21">
        <v>87.458250971162883</v>
      </c>
      <c r="AF973" s="21">
        <v>182.17163181604002</v>
      </c>
      <c r="AG973" s="21">
        <v>259.17766753982727</v>
      </c>
      <c r="AH973" s="21">
        <v>322.04511579956721</v>
      </c>
      <c r="AI973" s="21">
        <v>0</v>
      </c>
      <c r="AJ973" s="21">
        <v>0</v>
      </c>
      <c r="AK973" s="21">
        <v>0</v>
      </c>
      <c r="AL973" s="21">
        <v>9.3854131790879542E-10</v>
      </c>
      <c r="AM973" s="21">
        <v>0.45825996793450768</v>
      </c>
      <c r="AN973" s="21">
        <v>259.28328774539114</v>
      </c>
      <c r="AO973" s="21">
        <v>540.33350044611416</v>
      </c>
      <c r="AP973" s="21">
        <v>621.93142108170014</v>
      </c>
      <c r="AQ973" s="21">
        <v>569.69205349434651</v>
      </c>
    </row>
    <row r="974" spans="1:43" x14ac:dyDescent="0.25">
      <c r="A974" s="17" t="s">
        <v>291</v>
      </c>
      <c r="B974" s="8" t="s">
        <v>53</v>
      </c>
      <c r="C974" s="8" t="s">
        <v>332</v>
      </c>
      <c r="E974" s="8" t="str">
        <f t="shared" si="123"/>
        <v>CoFi-social.video.cofi</v>
      </c>
      <c r="F974" s="21">
        <f t="shared" si="130"/>
        <v>131715.40721681551</v>
      </c>
      <c r="G974" s="19">
        <f t="shared" si="130"/>
        <v>9.9201899973408398</v>
      </c>
      <c r="H974" s="18">
        <f t="shared" si="124"/>
        <v>7.4548018358611195E-3</v>
      </c>
      <c r="I974" s="6">
        <f t="shared" si="124"/>
        <v>2.04</v>
      </c>
      <c r="J974" s="6">
        <f t="shared" si="129"/>
        <v>4671320.3494901825</v>
      </c>
      <c r="K974" s="18">
        <f t="shared" si="129"/>
        <v>0.15</v>
      </c>
      <c r="L974" s="35">
        <f>Data!BR50</f>
        <v>3.8639081490845235E-3</v>
      </c>
      <c r="Q974" s="21">
        <v>0</v>
      </c>
      <c r="R974" s="21">
        <v>0</v>
      </c>
      <c r="S974" s="21">
        <v>0</v>
      </c>
      <c r="T974" s="21">
        <v>0</v>
      </c>
      <c r="U974" s="21">
        <v>0</v>
      </c>
      <c r="V974" s="21">
        <v>635.6370236855538</v>
      </c>
      <c r="W974" s="21">
        <v>2298.6700199674556</v>
      </c>
      <c r="X974" s="21">
        <v>3797.6936032650788</v>
      </c>
      <c r="Y974" s="21">
        <v>5140.347639616748</v>
      </c>
      <c r="Z974" s="21">
        <v>0</v>
      </c>
      <c r="AA974" s="21">
        <v>0</v>
      </c>
      <c r="AB974" s="21">
        <v>0</v>
      </c>
      <c r="AC974" s="21">
        <v>6.6498637520282273E-12</v>
      </c>
      <c r="AD974" s="21">
        <v>3.2575938803724503E-3</v>
      </c>
      <c r="AE974" s="21">
        <v>46.776350814797979</v>
      </c>
      <c r="AF974" s="21">
        <v>142.84125966672778</v>
      </c>
      <c r="AG974" s="21">
        <v>220.94608697046928</v>
      </c>
      <c r="AH974" s="21">
        <v>284.71061934988012</v>
      </c>
      <c r="AI974" s="21">
        <v>0</v>
      </c>
      <c r="AJ974" s="21">
        <v>0</v>
      </c>
      <c r="AK974" s="21">
        <v>0</v>
      </c>
      <c r="AL974" s="21">
        <v>1.3457454022816168E-10</v>
      </c>
      <c r="AM974" s="21">
        <v>6.5924538464037799E-2</v>
      </c>
      <c r="AN974" s="21">
        <v>310.98476274317863</v>
      </c>
      <c r="AO974" s="21">
        <v>592.03534815355897</v>
      </c>
      <c r="AP974" s="21">
        <v>673.63380704366</v>
      </c>
      <c r="AQ974" s="21">
        <v>621.39457433449934</v>
      </c>
    </row>
    <row r="975" spans="1:43" x14ac:dyDescent="0.25">
      <c r="A975" s="17" t="s">
        <v>292</v>
      </c>
      <c r="B975" s="8" t="s">
        <v>53</v>
      </c>
      <c r="C975" s="8" t="s">
        <v>332</v>
      </c>
      <c r="E975" s="8" t="str">
        <f t="shared" si="123"/>
        <v>CoFi-social.video.cofi</v>
      </c>
      <c r="F975" s="21">
        <f t="shared" si="130"/>
        <v>134805.17056130699</v>
      </c>
      <c r="G975" s="19">
        <f t="shared" si="130"/>
        <v>9.8797139695342295</v>
      </c>
      <c r="H975" s="18">
        <f t="shared" si="124"/>
        <v>7.4548018358611195E-3</v>
      </c>
      <c r="I975" s="6">
        <f t="shared" si="124"/>
        <v>2.04</v>
      </c>
      <c r="J975" s="6">
        <f t="shared" ref="J975:K990" si="131">J974</f>
        <v>4671320.3494901825</v>
      </c>
      <c r="K975" s="18">
        <f t="shared" si="131"/>
        <v>0.15</v>
      </c>
      <c r="L975" s="35">
        <f>Data!BR51</f>
        <v>4.0496729639443564E-3</v>
      </c>
      <c r="Q975" s="21">
        <v>0</v>
      </c>
      <c r="R975" s="21">
        <v>0</v>
      </c>
      <c r="S975" s="21">
        <v>0</v>
      </c>
      <c r="T975" s="21">
        <v>0</v>
      </c>
      <c r="U975" s="21">
        <v>0</v>
      </c>
      <c r="V975" s="21">
        <v>257.83962144250978</v>
      </c>
      <c r="W975" s="21">
        <v>2000.8267039426444</v>
      </c>
      <c r="X975" s="21">
        <v>3571.9185532149199</v>
      </c>
      <c r="Y975" s="21">
        <v>4979.1235773976368</v>
      </c>
      <c r="Z975" s="21">
        <v>0</v>
      </c>
      <c r="AA975" s="21">
        <v>0</v>
      </c>
      <c r="AB975" s="21">
        <v>0</v>
      </c>
      <c r="AC975" s="21">
        <v>1.0041426020519521E-12</v>
      </c>
      <c r="AD975" s="21">
        <v>5.0010222089619824E-4</v>
      </c>
      <c r="AE975" s="21">
        <v>20.835919313369303</v>
      </c>
      <c r="AF975" s="21">
        <v>121.93187848656825</v>
      </c>
      <c r="AG975" s="21">
        <v>204.12712106732647</v>
      </c>
      <c r="AH975" s="21">
        <v>271.23107975806369</v>
      </c>
      <c r="AI975" s="21">
        <v>0</v>
      </c>
      <c r="AJ975" s="21">
        <v>0</v>
      </c>
      <c r="AK975" s="21">
        <v>0</v>
      </c>
      <c r="AL975" s="21">
        <v>2.0238109053510133E-11</v>
      </c>
      <c r="AM975" s="21">
        <v>1.0079368471885859E-2</v>
      </c>
      <c r="AN975" s="21">
        <v>162.10034169859102</v>
      </c>
      <c r="AO975" s="21">
        <v>456.66354581656492</v>
      </c>
      <c r="AP975" s="21">
        <v>542.18528870720775</v>
      </c>
      <c r="AQ975" s="21">
        <v>487.43481742385666</v>
      </c>
    </row>
    <row r="976" spans="1:43" x14ac:dyDescent="0.25">
      <c r="A976" s="17" t="s">
        <v>293</v>
      </c>
      <c r="B976" s="8" t="s">
        <v>53</v>
      </c>
      <c r="C976" s="8" t="s">
        <v>332</v>
      </c>
      <c r="E976" s="8" t="str">
        <f t="shared" si="123"/>
        <v>CoFi-social.video.cofi</v>
      </c>
      <c r="F976" s="21">
        <f t="shared" ref="F976:G990" si="132">F910</f>
        <v>138063.61861453537</v>
      </c>
      <c r="G976" s="19">
        <f t="shared" si="132"/>
        <v>9.8167859944510791</v>
      </c>
      <c r="H976" s="18">
        <f t="shared" si="124"/>
        <v>7.4548018358611195E-3</v>
      </c>
      <c r="I976" s="6">
        <f t="shared" si="124"/>
        <v>2.04</v>
      </c>
      <c r="J976" s="6">
        <f t="shared" si="131"/>
        <v>4671320.3494901825</v>
      </c>
      <c r="K976" s="18">
        <f t="shared" si="131"/>
        <v>0.15</v>
      </c>
      <c r="L976" s="35">
        <f>Data!BR52</f>
        <v>4.0496729639443564E-3</v>
      </c>
      <c r="Q976" s="21">
        <v>0</v>
      </c>
      <c r="R976" s="21">
        <v>0</v>
      </c>
      <c r="S976" s="21">
        <v>0</v>
      </c>
      <c r="T976" s="21">
        <v>0</v>
      </c>
      <c r="U976" s="21">
        <v>0</v>
      </c>
      <c r="V976" s="21">
        <v>667.83838073239417</v>
      </c>
      <c r="W976" s="21">
        <v>2410.8248841318541</v>
      </c>
      <c r="X976" s="21">
        <v>3981.916909639926</v>
      </c>
      <c r="Y976" s="21">
        <v>5389.1216195576872</v>
      </c>
      <c r="Z976" s="21">
        <v>0</v>
      </c>
      <c r="AA976" s="21">
        <v>0</v>
      </c>
      <c r="AB976" s="21">
        <v>0</v>
      </c>
      <c r="AC976" s="21">
        <v>1.142682523617453E-13</v>
      </c>
      <c r="AD976" s="21">
        <v>7.6828585254206931E-5</v>
      </c>
      <c r="AE976" s="21">
        <v>38.818757718368843</v>
      </c>
      <c r="AF976" s="21">
        <v>140.56273046576075</v>
      </c>
      <c r="AG976" s="21">
        <v>223.28486114017593</v>
      </c>
      <c r="AH976" s="21">
        <v>290.81895439154948</v>
      </c>
      <c r="AI976" s="21">
        <v>0</v>
      </c>
      <c r="AJ976" s="21">
        <v>0</v>
      </c>
      <c r="AK976" s="21">
        <v>0</v>
      </c>
      <c r="AL976" s="21">
        <v>2.2883638379661728E-12</v>
      </c>
      <c r="AM976" s="21">
        <v>1.5385879505818584E-3</v>
      </c>
      <c r="AN976" s="21">
        <v>109.55551093461872</v>
      </c>
      <c r="AO976" s="21">
        <v>404.11857317543354</v>
      </c>
      <c r="AP976" s="21">
        <v>489.64007349229405</v>
      </c>
      <c r="AQ976" s="21">
        <v>434.8895547617276</v>
      </c>
    </row>
    <row r="977" spans="1:43" x14ac:dyDescent="0.25">
      <c r="A977" s="17" t="s">
        <v>294</v>
      </c>
      <c r="B977" s="8" t="s">
        <v>53</v>
      </c>
      <c r="C977" s="8" t="s">
        <v>332</v>
      </c>
      <c r="E977" s="8" t="str">
        <f t="shared" si="123"/>
        <v>CoFi-social.video.cofi</v>
      </c>
      <c r="F977" s="21">
        <f t="shared" si="132"/>
        <v>140066.027754765</v>
      </c>
      <c r="G977" s="19">
        <f t="shared" si="132"/>
        <v>9.7938144488489662</v>
      </c>
      <c r="H977" s="18">
        <f t="shared" si="124"/>
        <v>7.4548018358611195E-3</v>
      </c>
      <c r="I977" s="6">
        <f t="shared" si="124"/>
        <v>2.04</v>
      </c>
      <c r="J977" s="6">
        <f t="shared" si="131"/>
        <v>4671320.3494901825</v>
      </c>
      <c r="K977" s="18">
        <f t="shared" si="131"/>
        <v>0.15</v>
      </c>
      <c r="L977" s="35">
        <f>Data!BR53</f>
        <v>4.0496729639443564E-3</v>
      </c>
      <c r="Q977" s="21">
        <v>0</v>
      </c>
      <c r="R977" s="21">
        <v>0</v>
      </c>
      <c r="S977" s="21">
        <v>0</v>
      </c>
      <c r="T977" s="21">
        <v>0</v>
      </c>
      <c r="U977" s="21">
        <v>0</v>
      </c>
      <c r="V977" s="21">
        <v>846.27644054948905</v>
      </c>
      <c r="W977" s="21">
        <v>2589.262691915013</v>
      </c>
      <c r="X977" s="21">
        <v>4160.3547941237412</v>
      </c>
      <c r="Y977" s="21">
        <v>5567.5593672683344</v>
      </c>
      <c r="Z977" s="21">
        <v>0</v>
      </c>
      <c r="AA977" s="21">
        <v>0</v>
      </c>
      <c r="AB977" s="21">
        <v>0</v>
      </c>
      <c r="AC977" s="21">
        <v>0</v>
      </c>
      <c r="AD977" s="21">
        <v>1.1691430972195364E-5</v>
      </c>
      <c r="AE977" s="21">
        <v>51.423374133699788</v>
      </c>
      <c r="AF977" s="21">
        <v>153.40596409745663</v>
      </c>
      <c r="AG977" s="21">
        <v>236.32211854024274</v>
      </c>
      <c r="AH977" s="21">
        <v>304.01460159096382</v>
      </c>
      <c r="AI977" s="21">
        <v>0</v>
      </c>
      <c r="AJ977" s="21">
        <v>0</v>
      </c>
      <c r="AK977" s="21">
        <v>0</v>
      </c>
      <c r="AL977" s="21">
        <v>0</v>
      </c>
      <c r="AM977" s="21">
        <v>2.335875593897428E-4</v>
      </c>
      <c r="AN977" s="21">
        <v>181.13076803286913</v>
      </c>
      <c r="AO977" s="21">
        <v>475.69358542823147</v>
      </c>
      <c r="AP977" s="21">
        <v>561.21496332599509</v>
      </c>
      <c r="AQ977" s="21">
        <v>506.46433208585859</v>
      </c>
    </row>
    <row r="978" spans="1:43" x14ac:dyDescent="0.25">
      <c r="A978" s="17" t="s">
        <v>295</v>
      </c>
      <c r="B978" s="8" t="s">
        <v>53</v>
      </c>
      <c r="C978" s="8" t="s">
        <v>332</v>
      </c>
      <c r="E978" s="8" t="str">
        <f t="shared" si="123"/>
        <v>CoFi-social.video.cofi</v>
      </c>
      <c r="F978" s="21">
        <f t="shared" si="132"/>
        <v>101164.9671476817</v>
      </c>
      <c r="G978" s="19">
        <f t="shared" si="132"/>
        <v>10.968122894697334</v>
      </c>
      <c r="H978" s="18">
        <f t="shared" si="124"/>
        <v>7.4548018358611195E-3</v>
      </c>
      <c r="I978" s="6">
        <f t="shared" si="124"/>
        <v>2.04</v>
      </c>
      <c r="J978" s="6">
        <f t="shared" si="131"/>
        <v>4671320.3494901825</v>
      </c>
      <c r="K978" s="18">
        <f t="shared" si="131"/>
        <v>0.15</v>
      </c>
      <c r="L978" s="35">
        <f>Data!BR54</f>
        <v>4.0496729639443564E-3</v>
      </c>
      <c r="Q978" s="21">
        <v>0</v>
      </c>
      <c r="R978" s="21">
        <v>0</v>
      </c>
      <c r="S978" s="21">
        <v>0</v>
      </c>
      <c r="T978" s="21">
        <v>0</v>
      </c>
      <c r="U978" s="21">
        <v>0</v>
      </c>
      <c r="V978" s="21">
        <v>0</v>
      </c>
      <c r="W978" s="21">
        <v>0</v>
      </c>
      <c r="X978" s="21">
        <v>113.38692792362194</v>
      </c>
      <c r="Y978" s="21">
        <v>1520.594603081089</v>
      </c>
      <c r="Z978" s="21">
        <v>0</v>
      </c>
      <c r="AA978" s="21">
        <v>0</v>
      </c>
      <c r="AB978" s="21">
        <v>0</v>
      </c>
      <c r="AC978" s="21">
        <v>0</v>
      </c>
      <c r="AD978" s="21">
        <v>1.2666489617812099E-6</v>
      </c>
      <c r="AE978" s="21">
        <v>5.6914842017360403</v>
      </c>
      <c r="AF978" s="21">
        <v>17.762869075990366</v>
      </c>
      <c r="AG978" s="21">
        <v>32.813475238606806</v>
      </c>
      <c r="AH978" s="21">
        <v>93.258619302524423</v>
      </c>
      <c r="AI978" s="21">
        <v>0</v>
      </c>
      <c r="AJ978" s="21">
        <v>0</v>
      </c>
      <c r="AK978" s="21">
        <v>0</v>
      </c>
      <c r="AL978" s="21">
        <v>0</v>
      </c>
      <c r="AM978" s="21">
        <v>2.8341233413604476E-5</v>
      </c>
      <c r="AN978" s="21">
        <v>127.34679228285324</v>
      </c>
      <c r="AO978" s="21">
        <v>397.44367521527766</v>
      </c>
      <c r="AP978" s="21">
        <v>620.81361927543878</v>
      </c>
      <c r="AQ978" s="21">
        <v>566.06427181866798</v>
      </c>
    </row>
    <row r="979" spans="1:43" x14ac:dyDescent="0.25">
      <c r="A979" s="17" t="s">
        <v>296</v>
      </c>
      <c r="B979" s="8" t="s">
        <v>53</v>
      </c>
      <c r="C979" s="8" t="s">
        <v>332</v>
      </c>
      <c r="E979" s="8" t="str">
        <f t="shared" si="123"/>
        <v>CoFi-social.video.cofi</v>
      </c>
      <c r="F979" s="21">
        <f t="shared" si="132"/>
        <v>147273.34304075674</v>
      </c>
      <c r="G979" s="19">
        <f t="shared" si="132"/>
        <v>9.5908908109141535</v>
      </c>
      <c r="H979" s="18">
        <f t="shared" si="124"/>
        <v>7.4548018358611195E-3</v>
      </c>
      <c r="I979" s="6">
        <f t="shared" si="124"/>
        <v>2.04</v>
      </c>
      <c r="J979" s="6">
        <f t="shared" si="131"/>
        <v>4671320.3494901825</v>
      </c>
      <c r="K979" s="18">
        <f t="shared" si="131"/>
        <v>0.15</v>
      </c>
      <c r="L979" s="35">
        <f>Data!BR55</f>
        <v>4.7927322233836875E-3</v>
      </c>
      <c r="Q979" s="21">
        <v>0</v>
      </c>
      <c r="R979" s="21">
        <v>0</v>
      </c>
      <c r="S979" s="21">
        <v>0</v>
      </c>
      <c r="T979" s="21">
        <v>0</v>
      </c>
      <c r="U979" s="21">
        <v>0</v>
      </c>
      <c r="V979" s="21">
        <v>0</v>
      </c>
      <c r="W979" s="21">
        <v>360.39603229780056</v>
      </c>
      <c r="X979" s="21">
        <v>2478.536656904073</v>
      </c>
      <c r="Y979" s="21">
        <v>4143.945778262465</v>
      </c>
      <c r="Z979" s="21">
        <v>0</v>
      </c>
      <c r="AA979" s="21">
        <v>0</v>
      </c>
      <c r="AB979" s="21">
        <v>0</v>
      </c>
      <c r="AC979" s="21">
        <v>0</v>
      </c>
      <c r="AD979" s="21">
        <v>2.7659322044009185E-7</v>
      </c>
      <c r="AE979" s="21">
        <v>1.2468321785218994</v>
      </c>
      <c r="AF979" s="21">
        <v>21.387445098835911</v>
      </c>
      <c r="AG979" s="21">
        <v>121.59383761296452</v>
      </c>
      <c r="AH979" s="21">
        <v>203.40216372814533</v>
      </c>
      <c r="AI979" s="21">
        <v>0</v>
      </c>
      <c r="AJ979" s="21">
        <v>0</v>
      </c>
      <c r="AK979" s="21">
        <v>0</v>
      </c>
      <c r="AL979" s="21">
        <v>0</v>
      </c>
      <c r="AM979" s="21">
        <v>5.4116617676112606E-6</v>
      </c>
      <c r="AN979" s="21">
        <v>24.394791818825031</v>
      </c>
      <c r="AO979" s="21">
        <v>58.058255063606225</v>
      </c>
      <c r="AP979" s="21">
        <v>-99.502488459096185</v>
      </c>
      <c r="AQ979" s="21">
        <v>-164.29757450100215</v>
      </c>
    </row>
    <row r="980" spans="1:43" x14ac:dyDescent="0.25">
      <c r="A980" s="17" t="s">
        <v>297</v>
      </c>
      <c r="B980" s="8" t="s">
        <v>53</v>
      </c>
      <c r="C980" s="8" t="s">
        <v>332</v>
      </c>
      <c r="E980" s="8" t="str">
        <f t="shared" si="123"/>
        <v>CoFi-social.video.cofi</v>
      </c>
      <c r="F980" s="21">
        <f t="shared" si="132"/>
        <v>140029.762850681</v>
      </c>
      <c r="G980" s="19">
        <f t="shared" si="132"/>
        <v>9.8635703103955539</v>
      </c>
      <c r="H980" s="18">
        <f t="shared" si="124"/>
        <v>7.4548018358611195E-3</v>
      </c>
      <c r="I980" s="6">
        <f t="shared" si="124"/>
        <v>2.04</v>
      </c>
      <c r="J980" s="6">
        <f t="shared" si="131"/>
        <v>4671320.3494901825</v>
      </c>
      <c r="K980" s="18">
        <f t="shared" si="131"/>
        <v>0.15</v>
      </c>
      <c r="L980" s="35">
        <f>Data!BR56</f>
        <v>4.7927322233836875E-3</v>
      </c>
      <c r="Q980" s="21">
        <v>0</v>
      </c>
      <c r="R980" s="21">
        <v>0</v>
      </c>
      <c r="S980" s="21">
        <v>0</v>
      </c>
      <c r="T980" s="21">
        <v>0</v>
      </c>
      <c r="U980" s="21">
        <v>0</v>
      </c>
      <c r="V980" s="21">
        <v>0</v>
      </c>
      <c r="W980" s="21">
        <v>0</v>
      </c>
      <c r="X980" s="21">
        <v>1732.2145302626479</v>
      </c>
      <c r="Y980" s="21">
        <v>3397.6242236791636</v>
      </c>
      <c r="Z980" s="21">
        <v>0</v>
      </c>
      <c r="AA980" s="21">
        <v>0</v>
      </c>
      <c r="AB980" s="21">
        <v>0</v>
      </c>
      <c r="AC980" s="21">
        <v>0</v>
      </c>
      <c r="AD980" s="21">
        <v>3.9448404671270355E-8</v>
      </c>
      <c r="AE980" s="21">
        <v>0.17791197461716968</v>
      </c>
      <c r="AF980" s="21">
        <v>3.075888703612589</v>
      </c>
      <c r="AG980" s="21">
        <v>94.584151144378538</v>
      </c>
      <c r="AH980" s="21">
        <v>174.13090421686493</v>
      </c>
      <c r="AI980" s="21">
        <v>0</v>
      </c>
      <c r="AJ980" s="21">
        <v>0</v>
      </c>
      <c r="AK980" s="21">
        <v>0</v>
      </c>
      <c r="AL980" s="21">
        <v>0</v>
      </c>
      <c r="AM980" s="21">
        <v>7.9376831074034359E-7</v>
      </c>
      <c r="AN980" s="21">
        <v>3.5798884322234343</v>
      </c>
      <c r="AO980" s="21">
        <v>61.89205876986977</v>
      </c>
      <c r="AP980" s="21">
        <v>170.97781686313397</v>
      </c>
      <c r="AQ980" s="21">
        <v>106.18270691067028</v>
      </c>
    </row>
    <row r="981" spans="1:43" x14ac:dyDescent="0.25">
      <c r="A981" s="17" t="s">
        <v>298</v>
      </c>
      <c r="B981" s="8" t="s">
        <v>53</v>
      </c>
      <c r="C981" s="8" t="s">
        <v>332</v>
      </c>
      <c r="E981" s="8" t="str">
        <f t="shared" si="123"/>
        <v>CoFi-social.video.cofi</v>
      </c>
      <c r="F981" s="21">
        <f t="shared" si="132"/>
        <v>104340.25747720734</v>
      </c>
      <c r="G981" s="19">
        <f t="shared" si="132"/>
        <v>10.973424562583329</v>
      </c>
      <c r="H981" s="18">
        <f t="shared" si="124"/>
        <v>7.4548018358611195E-3</v>
      </c>
      <c r="I981" s="6">
        <f t="shared" si="124"/>
        <v>2.04</v>
      </c>
      <c r="J981" s="6">
        <f t="shared" si="131"/>
        <v>4671320.3494901825</v>
      </c>
      <c r="K981" s="18">
        <f t="shared" si="131"/>
        <v>0.15</v>
      </c>
      <c r="L981" s="35">
        <f>Data!BR57</f>
        <v>4.7927322233836875E-3</v>
      </c>
      <c r="Q981" s="21">
        <v>0</v>
      </c>
      <c r="R981" s="21">
        <v>0</v>
      </c>
      <c r="S981" s="21">
        <v>0</v>
      </c>
      <c r="T981" s="21">
        <v>0</v>
      </c>
      <c r="U981" s="21">
        <v>0</v>
      </c>
      <c r="V981" s="21">
        <v>0</v>
      </c>
      <c r="W981" s="21">
        <v>0</v>
      </c>
      <c r="X981" s="21">
        <v>0</v>
      </c>
      <c r="Y981" s="21">
        <v>0</v>
      </c>
      <c r="Z981" s="21">
        <v>0</v>
      </c>
      <c r="AA981" s="21">
        <v>0</v>
      </c>
      <c r="AB981" s="21">
        <v>0</v>
      </c>
      <c r="AC981" s="21">
        <v>0</v>
      </c>
      <c r="AD981" s="21">
        <v>4.409136360629273E-9</v>
      </c>
      <c r="AE981" s="21">
        <v>1.9886550125106064E-2</v>
      </c>
      <c r="AF981" s="21">
        <v>0.34422145508991586</v>
      </c>
      <c r="AG981" s="21">
        <v>11.003027600196839</v>
      </c>
      <c r="AH981" s="21">
        <v>21.003578604966545</v>
      </c>
      <c r="AI981" s="21">
        <v>0</v>
      </c>
      <c r="AJ981" s="21">
        <v>0</v>
      </c>
      <c r="AK981" s="21">
        <v>0</v>
      </c>
      <c r="AL981" s="21">
        <v>0</v>
      </c>
      <c r="AM981" s="21">
        <v>9.8701983488597387E-8</v>
      </c>
      <c r="AN981" s="21">
        <v>0.44517605752008216</v>
      </c>
      <c r="AO981" s="21">
        <v>7.7056678673137871</v>
      </c>
      <c r="AP981" s="21">
        <v>246.31142239479587</v>
      </c>
      <c r="AQ981" s="21">
        <v>470.18161814641462</v>
      </c>
    </row>
    <row r="982" spans="1:43" x14ac:dyDescent="0.25">
      <c r="A982" s="17" t="s">
        <v>299</v>
      </c>
      <c r="B982" s="8" t="s">
        <v>53</v>
      </c>
      <c r="C982" s="8" t="s">
        <v>332</v>
      </c>
      <c r="E982" s="8" t="str">
        <f t="shared" si="123"/>
        <v>CoFi-social.video.cofi</v>
      </c>
      <c r="F982" s="21">
        <f t="shared" si="132"/>
        <v>104172.52557476799</v>
      </c>
      <c r="G982" s="19">
        <f t="shared" si="132"/>
        <v>11.193720016366246</v>
      </c>
      <c r="H982" s="18">
        <f t="shared" si="124"/>
        <v>7.4548018358611195E-3</v>
      </c>
      <c r="I982" s="6">
        <f t="shared" si="124"/>
        <v>2.04</v>
      </c>
      <c r="J982" s="6">
        <f t="shared" si="131"/>
        <v>4671320.3494901825</v>
      </c>
      <c r="K982" s="18">
        <f t="shared" si="131"/>
        <v>0.15</v>
      </c>
      <c r="L982" s="35">
        <f>Data!BR58</f>
        <v>4.7927322233836875E-3</v>
      </c>
      <c r="Q982" s="21">
        <v>0</v>
      </c>
      <c r="R982" s="21">
        <v>0</v>
      </c>
      <c r="S982" s="21">
        <v>0</v>
      </c>
      <c r="T982" s="21">
        <v>0</v>
      </c>
      <c r="U982" s="21">
        <v>0</v>
      </c>
      <c r="V982" s="21">
        <v>0</v>
      </c>
      <c r="W982" s="21">
        <v>0</v>
      </c>
      <c r="X982" s="21">
        <v>0</v>
      </c>
      <c r="Y982" s="21">
        <v>203.36166235062717</v>
      </c>
      <c r="Z982" s="21">
        <v>0</v>
      </c>
      <c r="AA982" s="21">
        <v>0</v>
      </c>
      <c r="AB982" s="21">
        <v>0</v>
      </c>
      <c r="AC982" s="21">
        <v>0</v>
      </c>
      <c r="AD982" s="21">
        <v>6.6034606802737252E-10</v>
      </c>
      <c r="AE982" s="21">
        <v>2.9782195939902821E-3</v>
      </c>
      <c r="AF982" s="21">
        <v>5.1559913548575628E-2</v>
      </c>
      <c r="AG982" s="21">
        <v>1.6577946991006154</v>
      </c>
      <c r="AH982" s="21">
        <v>10.175470322663804</v>
      </c>
      <c r="AI982" s="21">
        <v>0</v>
      </c>
      <c r="AJ982" s="21">
        <v>0</v>
      </c>
      <c r="AK982" s="21">
        <v>0</v>
      </c>
      <c r="AL982" s="21">
        <v>0</v>
      </c>
      <c r="AM982" s="21">
        <v>1.5079127158789766E-8</v>
      </c>
      <c r="AN982" s="21">
        <v>6.8008206816061678E-2</v>
      </c>
      <c r="AO982" s="21">
        <v>1.1773803621148407</v>
      </c>
      <c r="AP982" s="21">
        <v>37.856055000950775</v>
      </c>
      <c r="AQ982" s="21">
        <v>28.99712393592759</v>
      </c>
    </row>
    <row r="983" spans="1:43" x14ac:dyDescent="0.25">
      <c r="A983" s="17" t="s">
        <v>300</v>
      </c>
      <c r="B983" s="8" t="s">
        <v>53</v>
      </c>
      <c r="C983" s="8" t="s">
        <v>332</v>
      </c>
      <c r="E983" s="8" t="str">
        <f t="shared" si="123"/>
        <v>CoFi-social.video.cofi</v>
      </c>
      <c r="F983" s="21">
        <f t="shared" si="132"/>
        <v>167069.04494132148</v>
      </c>
      <c r="G983" s="19">
        <f t="shared" si="132"/>
        <v>9.4347717151777815</v>
      </c>
      <c r="H983" s="18">
        <f t="shared" si="124"/>
        <v>7.4548018358611195E-3</v>
      </c>
      <c r="I983" s="6">
        <f t="shared" si="124"/>
        <v>2.04</v>
      </c>
      <c r="J983" s="6">
        <f t="shared" si="131"/>
        <v>4671320.3494901825</v>
      </c>
      <c r="K983" s="18">
        <f t="shared" si="131"/>
        <v>0.15</v>
      </c>
      <c r="L983" s="35">
        <f>Data!BR59</f>
        <v>4.1239788898882893E-3</v>
      </c>
      <c r="Q983" s="21">
        <v>0</v>
      </c>
      <c r="R983" s="21">
        <v>0</v>
      </c>
      <c r="S983" s="21">
        <v>0</v>
      </c>
      <c r="T983" s="21">
        <v>0</v>
      </c>
      <c r="U983" s="21">
        <v>861.29567483401183</v>
      </c>
      <c r="V983" s="21">
        <v>3299.3154211002984</v>
      </c>
      <c r="W983" s="21">
        <v>5387.328650738863</v>
      </c>
      <c r="X983" s="21">
        <v>7263.6044806837162</v>
      </c>
      <c r="Y983" s="21">
        <v>8917.576503797829</v>
      </c>
      <c r="Z983" s="21">
        <v>0</v>
      </c>
      <c r="AA983" s="21">
        <v>0</v>
      </c>
      <c r="AB983" s="21">
        <v>0</v>
      </c>
      <c r="AC983" s="21">
        <v>0</v>
      </c>
      <c r="AD983" s="21">
        <v>54.457284599508021</v>
      </c>
      <c r="AE983" s="21">
        <v>196.03886433042948</v>
      </c>
      <c r="AF983" s="21">
        <v>303.84461613425304</v>
      </c>
      <c r="AG983" s="21">
        <v>391.49543704881899</v>
      </c>
      <c r="AH983" s="21">
        <v>463.05317432152214</v>
      </c>
      <c r="AI983" s="21">
        <v>0</v>
      </c>
      <c r="AJ983" s="21">
        <v>0</v>
      </c>
      <c r="AK983" s="21">
        <v>0</v>
      </c>
      <c r="AL983" s="21">
        <v>0</v>
      </c>
      <c r="AM983" s="21">
        <v>186.8401039526309</v>
      </c>
      <c r="AN983" s="21">
        <v>473.83172071073523</v>
      </c>
      <c r="AO983" s="21">
        <v>460.74871309064019</v>
      </c>
      <c r="AP983" s="21">
        <v>271.48247453857948</v>
      </c>
      <c r="AQ983" s="21">
        <v>-5.2224807053826225</v>
      </c>
    </row>
    <row r="984" spans="1:43" x14ac:dyDescent="0.25">
      <c r="A984" s="17" t="s">
        <v>301</v>
      </c>
      <c r="B984" s="8" t="s">
        <v>53</v>
      </c>
      <c r="C984" s="8" t="s">
        <v>332</v>
      </c>
      <c r="E984" s="8" t="str">
        <f t="shared" si="123"/>
        <v>CoFi-social.video.cofi</v>
      </c>
      <c r="F984" s="21">
        <f t="shared" si="132"/>
        <v>134663.4657046372</v>
      </c>
      <c r="G984" s="19">
        <f t="shared" si="132"/>
        <v>10.317735507089584</v>
      </c>
      <c r="H984" s="18">
        <f t="shared" si="124"/>
        <v>7.4548018358611195E-3</v>
      </c>
      <c r="I984" s="6">
        <f t="shared" si="124"/>
        <v>2.04</v>
      </c>
      <c r="J984" s="6">
        <f t="shared" si="131"/>
        <v>4671320.3494901825</v>
      </c>
      <c r="K984" s="18">
        <f t="shared" si="131"/>
        <v>0.15</v>
      </c>
      <c r="L984" s="35">
        <f>Data!BR60</f>
        <v>4.1239788898882893E-3</v>
      </c>
      <c r="Q984" s="21">
        <v>0</v>
      </c>
      <c r="R984" s="21">
        <v>0</v>
      </c>
      <c r="S984" s="21">
        <v>0</v>
      </c>
      <c r="T984" s="21">
        <v>0</v>
      </c>
      <c r="U984" s="21">
        <v>0</v>
      </c>
      <c r="V984" s="21">
        <v>373.89223806690211</v>
      </c>
      <c r="W984" s="21">
        <v>2148.8605776891854</v>
      </c>
      <c r="X984" s="21">
        <v>3748.7798481936106</v>
      </c>
      <c r="Y984" s="21">
        <v>5181.8050627211414</v>
      </c>
      <c r="Z984" s="21">
        <v>0</v>
      </c>
      <c r="AA984" s="21">
        <v>0</v>
      </c>
      <c r="AB984" s="21">
        <v>0</v>
      </c>
      <c r="AC984" s="21">
        <v>0</v>
      </c>
      <c r="AD984" s="21">
        <v>6.7099282413211521</v>
      </c>
      <c r="AE984" s="21">
        <v>44.267915932851437</v>
      </c>
      <c r="AF984" s="21">
        <v>142.84819575656709</v>
      </c>
      <c r="AG984" s="21">
        <v>222.99812053720871</v>
      </c>
      <c r="AH984" s="21">
        <v>288.43226714375828</v>
      </c>
      <c r="AI984" s="21">
        <v>0</v>
      </c>
      <c r="AJ984" s="21">
        <v>0</v>
      </c>
      <c r="AK984" s="21">
        <v>0</v>
      </c>
      <c r="AL984" s="21">
        <v>0</v>
      </c>
      <c r="AM984" s="21">
        <v>141.23178032562492</v>
      </c>
      <c r="AN984" s="21">
        <v>557.86684394538349</v>
      </c>
      <c r="AO984" s="21">
        <v>857.83402133249501</v>
      </c>
      <c r="AP984" s="21">
        <v>944.92482941963226</v>
      </c>
      <c r="AQ984" s="21">
        <v>889.16933924184559</v>
      </c>
    </row>
    <row r="985" spans="1:43" x14ac:dyDescent="0.25">
      <c r="A985" s="17" t="s">
        <v>272</v>
      </c>
      <c r="B985" s="8" t="s">
        <v>53</v>
      </c>
      <c r="C985" s="8" t="s">
        <v>332</v>
      </c>
      <c r="E985" s="8" t="str">
        <f t="shared" si="123"/>
        <v>CoFi-social.video.cofi</v>
      </c>
      <c r="F985" s="21">
        <f t="shared" si="132"/>
        <v>122703.84078918799</v>
      </c>
      <c r="G985" s="19">
        <f t="shared" si="132"/>
        <v>10.456302746523619</v>
      </c>
      <c r="H985" s="18">
        <f t="shared" si="124"/>
        <v>7.4548018358611195E-3</v>
      </c>
      <c r="I985" s="6">
        <f t="shared" si="124"/>
        <v>2.04</v>
      </c>
      <c r="J985" s="6">
        <f t="shared" si="131"/>
        <v>4671320.3494901825</v>
      </c>
      <c r="K985" s="18">
        <f t="shared" si="131"/>
        <v>0.15</v>
      </c>
      <c r="L985" s="35">
        <f>Data!BR61</f>
        <v>4.1239788898882893E-3</v>
      </c>
      <c r="Q985" s="21">
        <v>0</v>
      </c>
      <c r="R985" s="21">
        <v>0</v>
      </c>
      <c r="S985" s="21">
        <v>0</v>
      </c>
      <c r="T985" s="21">
        <v>0</v>
      </c>
      <c r="U985" s="21">
        <v>0</v>
      </c>
      <c r="V985" s="21">
        <v>0</v>
      </c>
      <c r="W985" s="21">
        <v>978.73866046319017</v>
      </c>
      <c r="X985" s="21">
        <v>2578.6574279961915</v>
      </c>
      <c r="Y985" s="21">
        <v>4011.6835394260274</v>
      </c>
      <c r="Z985" s="21">
        <v>0</v>
      </c>
      <c r="AA985" s="21">
        <v>0</v>
      </c>
      <c r="AB985" s="21">
        <v>0</v>
      </c>
      <c r="AC985" s="21">
        <v>0</v>
      </c>
      <c r="AD985" s="21">
        <v>0.91971768583467228</v>
      </c>
      <c r="AE985" s="21">
        <v>6.1670396387458828</v>
      </c>
      <c r="AF985" s="21">
        <v>65.101668279037085</v>
      </c>
      <c r="AG985" s="21">
        <v>144.18945826041474</v>
      </c>
      <c r="AH985" s="21">
        <v>208.75654821814723</v>
      </c>
      <c r="AI985" s="21">
        <v>0</v>
      </c>
      <c r="AJ985" s="21">
        <v>0</v>
      </c>
      <c r="AK985" s="21">
        <v>0</v>
      </c>
      <c r="AL985" s="21">
        <v>0</v>
      </c>
      <c r="AM985" s="21">
        <v>19.618366991415638</v>
      </c>
      <c r="AN985" s="21">
        <v>131.54824436557874</v>
      </c>
      <c r="AO985" s="21">
        <v>409.93575530871453</v>
      </c>
      <c r="AP985" s="21">
        <v>497.02737399718808</v>
      </c>
      <c r="AQ985" s="21">
        <v>441.27266428990742</v>
      </c>
    </row>
    <row r="986" spans="1:43" x14ac:dyDescent="0.25">
      <c r="A986" s="17" t="s">
        <v>273</v>
      </c>
      <c r="B986" s="8" t="s">
        <v>53</v>
      </c>
      <c r="C986" s="8" t="s">
        <v>332</v>
      </c>
      <c r="E986" s="8" t="str">
        <f t="shared" si="123"/>
        <v>CoFi-social.video.cofi</v>
      </c>
      <c r="F986" s="21">
        <f t="shared" si="132"/>
        <v>103976.50221745251</v>
      </c>
      <c r="G986" s="19">
        <f t="shared" si="132"/>
        <v>11.053036600654009</v>
      </c>
      <c r="H986" s="18">
        <f t="shared" si="124"/>
        <v>7.4548018358611195E-3</v>
      </c>
      <c r="I986" s="6">
        <f t="shared" si="124"/>
        <v>2.04</v>
      </c>
      <c r="J986" s="6">
        <f t="shared" si="131"/>
        <v>4671320.3494901825</v>
      </c>
      <c r="K986" s="18">
        <f t="shared" si="131"/>
        <v>0.15</v>
      </c>
      <c r="L986" s="35">
        <f>Data!BR62</f>
        <v>4.1239788898882893E-3</v>
      </c>
      <c r="Q986" s="21">
        <v>0</v>
      </c>
      <c r="R986" s="21">
        <v>0</v>
      </c>
      <c r="S986" s="21">
        <v>0</v>
      </c>
      <c r="T986" s="21">
        <v>0</v>
      </c>
      <c r="U986" s="21">
        <v>0</v>
      </c>
      <c r="V986" s="21">
        <v>0</v>
      </c>
      <c r="W986" s="21">
        <v>0</v>
      </c>
      <c r="X986" s="21">
        <v>687.67189823736487</v>
      </c>
      <c r="Y986" s="21">
        <v>2120.6994591132193</v>
      </c>
      <c r="Z986" s="21">
        <v>0</v>
      </c>
      <c r="AA986" s="21">
        <v>0</v>
      </c>
      <c r="AB986" s="21">
        <v>0</v>
      </c>
      <c r="AC986" s="21">
        <v>0</v>
      </c>
      <c r="AD986" s="21">
        <v>0.11695222809517924</v>
      </c>
      <c r="AE986" s="21">
        <v>0.78612722625550269</v>
      </c>
      <c r="AF986" s="21">
        <v>8.5367220427018857</v>
      </c>
      <c r="AG986" s="21">
        <v>46.180576086681057</v>
      </c>
      <c r="AH986" s="21">
        <v>107.26190612439291</v>
      </c>
      <c r="AI986" s="21">
        <v>0</v>
      </c>
      <c r="AJ986" s="21">
        <v>0</v>
      </c>
      <c r="AK986" s="21">
        <v>0</v>
      </c>
      <c r="AL986" s="21">
        <v>0</v>
      </c>
      <c r="AM986" s="21">
        <v>2.637061605634667</v>
      </c>
      <c r="AN986" s="21">
        <v>17.725749729328282</v>
      </c>
      <c r="AO986" s="21">
        <v>192.48767042269134</v>
      </c>
      <c r="AP986" s="21">
        <v>353.61672112239614</v>
      </c>
      <c r="AQ986" s="21">
        <v>297.86288035439247</v>
      </c>
    </row>
    <row r="987" spans="1:43" x14ac:dyDescent="0.25">
      <c r="A987" s="17" t="s">
        <v>274</v>
      </c>
      <c r="B987" s="8" t="s">
        <v>53</v>
      </c>
      <c r="C987" s="8" t="s">
        <v>332</v>
      </c>
      <c r="E987" s="8" t="str">
        <f t="shared" si="123"/>
        <v>CoFi-social.video.cofi</v>
      </c>
      <c r="F987" s="21">
        <f t="shared" si="132"/>
        <v>111788.15367445731</v>
      </c>
      <c r="G987" s="19">
        <f t="shared" si="132"/>
        <v>10.78329449978415</v>
      </c>
      <c r="H987" s="18">
        <f t="shared" si="124"/>
        <v>7.4548018358611195E-3</v>
      </c>
      <c r="I987" s="6">
        <f t="shared" si="124"/>
        <v>2.04</v>
      </c>
      <c r="J987" s="6">
        <f t="shared" si="131"/>
        <v>4671320.3494901825</v>
      </c>
      <c r="K987" s="18">
        <f t="shared" si="131"/>
        <v>0.15</v>
      </c>
      <c r="L987" s="35">
        <f>Data!BR63</f>
        <v>4.1239788898882893E-3</v>
      </c>
      <c r="Q987" s="21">
        <v>0</v>
      </c>
      <c r="R987" s="21">
        <v>0</v>
      </c>
      <c r="S987" s="21">
        <v>0</v>
      </c>
      <c r="T987" s="21">
        <v>0</v>
      </c>
      <c r="U987" s="21">
        <v>0</v>
      </c>
      <c r="V987" s="21">
        <v>0</v>
      </c>
      <c r="W987" s="21">
        <v>188.66185905970747</v>
      </c>
      <c r="X987" s="21">
        <v>1925.4172542703084</v>
      </c>
      <c r="Y987" s="21">
        <v>3358.4438664106756</v>
      </c>
      <c r="Z987" s="21">
        <v>0</v>
      </c>
      <c r="AA987" s="21">
        <v>0</v>
      </c>
      <c r="AB987" s="21">
        <v>0</v>
      </c>
      <c r="AC987" s="21">
        <v>0</v>
      </c>
      <c r="AD987" s="21">
        <v>1.8862019503150022E-2</v>
      </c>
      <c r="AE987" s="21">
        <v>0.12683290752104837</v>
      </c>
      <c r="AF987" s="21">
        <v>9.4911975843862937</v>
      </c>
      <c r="AG987" s="21">
        <v>86.180746746394945</v>
      </c>
      <c r="AH987" s="21">
        <v>148.78996917499586</v>
      </c>
      <c r="AI987" s="21">
        <v>0</v>
      </c>
      <c r="AJ987" s="21">
        <v>0</v>
      </c>
      <c r="AK987" s="21">
        <v>0</v>
      </c>
      <c r="AL987" s="21">
        <v>0</v>
      </c>
      <c r="AM987" s="21">
        <v>0.41492521077280359</v>
      </c>
      <c r="AN987" s="21">
        <v>2.7900602518892397</v>
      </c>
      <c r="AO987" s="21">
        <v>20.124753504770325</v>
      </c>
      <c r="AP987" s="21">
        <v>-29.620014619817539</v>
      </c>
      <c r="AQ987" s="21">
        <v>-85.373911705991759</v>
      </c>
    </row>
    <row r="988" spans="1:43" x14ac:dyDescent="0.25">
      <c r="A988" s="17" t="s">
        <v>275</v>
      </c>
      <c r="B988" s="8" t="s">
        <v>53</v>
      </c>
      <c r="C988" s="8" t="s">
        <v>332</v>
      </c>
      <c r="E988" s="8" t="str">
        <f t="shared" si="123"/>
        <v>CoFi-social.video.cofi</v>
      </c>
      <c r="F988" s="21">
        <f t="shared" si="132"/>
        <v>169487.33196936251</v>
      </c>
      <c r="G988" s="19">
        <f t="shared" si="132"/>
        <v>9.4563668699484822</v>
      </c>
      <c r="H988" s="18">
        <f t="shared" si="124"/>
        <v>7.4548018358611195E-3</v>
      </c>
      <c r="I988" s="6">
        <f t="shared" si="124"/>
        <v>2.04</v>
      </c>
      <c r="J988" s="6">
        <f t="shared" si="131"/>
        <v>4671320.3494901825</v>
      </c>
      <c r="K988" s="18">
        <f t="shared" si="131"/>
        <v>0.15</v>
      </c>
      <c r="L988" s="35">
        <f>Data!BR64</f>
        <v>3.6038374082807572E-3</v>
      </c>
      <c r="Q988" s="21">
        <v>0</v>
      </c>
      <c r="R988" s="21">
        <v>0</v>
      </c>
      <c r="S988" s="21">
        <v>0</v>
      </c>
      <c r="T988" s="21">
        <v>907.03039966253777</v>
      </c>
      <c r="U988" s="21">
        <v>3302.6807583443701</v>
      </c>
      <c r="V988" s="21">
        <v>5432.8894905114539</v>
      </c>
      <c r="W988" s="21">
        <v>7229.1636417483796</v>
      </c>
      <c r="X988" s="21">
        <v>8627.2935927938961</v>
      </c>
      <c r="Y988" s="21">
        <v>9879.5727865595272</v>
      </c>
      <c r="Z988" s="21">
        <v>0</v>
      </c>
      <c r="AA988" s="21">
        <v>0</v>
      </c>
      <c r="AB988" s="21">
        <v>0</v>
      </c>
      <c r="AC988" s="21">
        <v>66.274013174894904</v>
      </c>
      <c r="AD988" s="21">
        <v>225.08031157526722</v>
      </c>
      <c r="AE988" s="21">
        <v>348.52233928296857</v>
      </c>
      <c r="AF988" s="21">
        <v>442.51554049922589</v>
      </c>
      <c r="AG988" s="21">
        <v>518.93635751699128</v>
      </c>
      <c r="AH988" s="21">
        <v>581.32584710426556</v>
      </c>
      <c r="AI988" s="21">
        <v>0</v>
      </c>
      <c r="AJ988" s="21">
        <v>0</v>
      </c>
      <c r="AK988" s="21">
        <v>0</v>
      </c>
      <c r="AL988" s="21">
        <v>371.46082068969713</v>
      </c>
      <c r="AM988" s="21">
        <v>1039.3409246300293</v>
      </c>
      <c r="AN988" s="21">
        <v>1290.450918858659</v>
      </c>
      <c r="AO988" s="21">
        <v>1307.3985233446392</v>
      </c>
      <c r="AP988" s="21">
        <v>1383.5016680303561</v>
      </c>
      <c r="AQ988" s="21">
        <v>1334.7773950915616</v>
      </c>
    </row>
    <row r="989" spans="1:43" x14ac:dyDescent="0.25">
      <c r="A989" s="17" t="s">
        <v>276</v>
      </c>
      <c r="B989" s="8" t="s">
        <v>53</v>
      </c>
      <c r="C989" s="8" t="s">
        <v>332</v>
      </c>
      <c r="E989" s="8" t="str">
        <f t="shared" si="123"/>
        <v>CoFi-social.video.cofi</v>
      </c>
      <c r="F989" s="21">
        <f t="shared" si="132"/>
        <v>103984.99760192574</v>
      </c>
      <c r="G989" s="19">
        <f t="shared" si="132"/>
        <v>11.068808534627422</v>
      </c>
      <c r="H989" s="18">
        <f t="shared" si="124"/>
        <v>7.4548018358611195E-3</v>
      </c>
      <c r="I989" s="6">
        <f t="shared" si="124"/>
        <v>2.04</v>
      </c>
      <c r="J989" s="6">
        <f t="shared" si="131"/>
        <v>4671320.3494901825</v>
      </c>
      <c r="K989" s="18">
        <f t="shared" si="131"/>
        <v>0.15</v>
      </c>
      <c r="L989" s="35">
        <f>Data!BR65</f>
        <v>3.6038374082807572E-3</v>
      </c>
      <c r="Q989" s="21">
        <v>0</v>
      </c>
      <c r="R989" s="21">
        <v>0</v>
      </c>
      <c r="S989" s="21">
        <v>0</v>
      </c>
      <c r="T989" s="21">
        <v>0</v>
      </c>
      <c r="U989" s="21">
        <v>0</v>
      </c>
      <c r="V989" s="21">
        <v>0</v>
      </c>
      <c r="W989" s="21">
        <v>595.56710132158764</v>
      </c>
      <c r="X989" s="21">
        <v>1993.6942009467125</v>
      </c>
      <c r="Y989" s="21">
        <v>3245.9784793859517</v>
      </c>
      <c r="Z989" s="21">
        <v>0</v>
      </c>
      <c r="AA989" s="21">
        <v>0</v>
      </c>
      <c r="AB989" s="21">
        <v>0</v>
      </c>
      <c r="AC989" s="21">
        <v>6.2396652647433326</v>
      </c>
      <c r="AD989" s="21">
        <v>22.479817714719552</v>
      </c>
      <c r="AE989" s="21">
        <v>36.634038809140861</v>
      </c>
      <c r="AF989" s="21">
        <v>73.802699416338157</v>
      </c>
      <c r="AG989" s="21">
        <v>139.09101185216838</v>
      </c>
      <c r="AH989" s="21">
        <v>192.39222189430794</v>
      </c>
      <c r="AI989" s="21">
        <v>0</v>
      </c>
      <c r="AJ989" s="21">
        <v>0</v>
      </c>
      <c r="AK989" s="21">
        <v>0</v>
      </c>
      <c r="AL989" s="21">
        <v>140.89394667664294</v>
      </c>
      <c r="AM989" s="21">
        <v>507.60258828221527</v>
      </c>
      <c r="AN989" s="21">
        <v>827.21012931412088</v>
      </c>
      <c r="AO989" s="21">
        <v>1070.925115001749</v>
      </c>
      <c r="AP989" s="21">
        <v>1147.0322283749483</v>
      </c>
      <c r="AQ989" s="21">
        <v>1098.3089627213321</v>
      </c>
    </row>
    <row r="990" spans="1:43" x14ac:dyDescent="0.25">
      <c r="A990" s="17" t="s">
        <v>277</v>
      </c>
      <c r="B990" s="8" t="s">
        <v>53</v>
      </c>
      <c r="C990" s="8" t="s">
        <v>332</v>
      </c>
      <c r="E990" s="8" t="str">
        <f t="shared" si="123"/>
        <v>CoFi-social.video.cofi</v>
      </c>
      <c r="F990" s="21">
        <f t="shared" si="132"/>
        <v>102565.4676184479</v>
      </c>
      <c r="G990" s="19">
        <f t="shared" si="132"/>
        <v>10.14145011871261</v>
      </c>
      <c r="H990" s="18">
        <f t="shared" si="124"/>
        <v>7.4548018358611195E-3</v>
      </c>
      <c r="I990" s="6">
        <f t="shared" si="124"/>
        <v>2.04</v>
      </c>
      <c r="J990" s="6">
        <f t="shared" si="131"/>
        <v>4671320.3494901825</v>
      </c>
      <c r="K990" s="18">
        <f t="shared" si="131"/>
        <v>0.15</v>
      </c>
      <c r="L990" s="35">
        <f>Data!BR66</f>
        <v>3.6038374082807572E-3</v>
      </c>
      <c r="Q990" s="21">
        <v>0</v>
      </c>
      <c r="R990" s="21">
        <v>0</v>
      </c>
      <c r="S990" s="21">
        <v>0</v>
      </c>
      <c r="T990" s="21">
        <v>0</v>
      </c>
      <c r="U990" s="21">
        <v>0</v>
      </c>
      <c r="V990" s="21">
        <v>0</v>
      </c>
      <c r="W990" s="21">
        <v>0</v>
      </c>
      <c r="X990" s="21">
        <v>1125.3194304364624</v>
      </c>
      <c r="Y990" s="21">
        <v>2377.6043744875401</v>
      </c>
      <c r="Z990" s="21">
        <v>0</v>
      </c>
      <c r="AA990" s="21">
        <v>0</v>
      </c>
      <c r="AB990" s="21">
        <v>0</v>
      </c>
      <c r="AC990" s="21">
        <v>0.92634673264882772</v>
      </c>
      <c r="AD990" s="21">
        <v>3.3676804778772804</v>
      </c>
      <c r="AE990" s="21">
        <v>5.5322351633266775</v>
      </c>
      <c r="AF990" s="21">
        <v>11.388941636039867</v>
      </c>
      <c r="AG990" s="21">
        <v>70.342025143933</v>
      </c>
      <c r="AH990" s="21">
        <v>128.51731515665492</v>
      </c>
      <c r="AI990" s="21">
        <v>0</v>
      </c>
      <c r="AJ990" s="21">
        <v>0</v>
      </c>
      <c r="AK990" s="21">
        <v>0</v>
      </c>
      <c r="AL990" s="21">
        <v>19.164778330852606</v>
      </c>
      <c r="AM990" s="21">
        <v>69.672453707595565</v>
      </c>
      <c r="AN990" s="21">
        <v>114.45396938588544</v>
      </c>
      <c r="AO990" s="21">
        <v>235.62078235392812</v>
      </c>
      <c r="AP990" s="21">
        <v>329.95565362624416</v>
      </c>
      <c r="AQ990" s="21">
        <v>281.23358525871163</v>
      </c>
    </row>
    <row r="992" spans="1:43" x14ac:dyDescent="0.25">
      <c r="A992" s="16" t="s">
        <v>328</v>
      </c>
      <c r="B992" s="8" t="s">
        <v>53</v>
      </c>
      <c r="C992" s="8" t="s">
        <v>67</v>
      </c>
      <c r="E992" s="8" t="str">
        <f>IF(RIGHT(A992,3)="old","Initial",B992&amp;"-"&amp;C992)</f>
        <v>Initial</v>
      </c>
      <c r="F992" s="21">
        <f>F926</f>
        <v>101164.9671476817</v>
      </c>
      <c r="G992" s="19">
        <f>G926</f>
        <v>10.968122894697334</v>
      </c>
      <c r="H992" s="25">
        <f>VLOOKUP(C992,parms,3,FALSE)</f>
        <v>7.5714681430099177E-3</v>
      </c>
      <c r="I992" s="42">
        <f>VLOOKUP(C992,parms,8,FALSE)</f>
        <v>3.39</v>
      </c>
      <c r="J992" s="27">
        <f>VLOOKUP(C992,parms,4,FALSE)</f>
        <v>1130265.3137850526</v>
      </c>
      <c r="K992" s="25">
        <f>VLOOKUP(C992,parms,6,FALSE)</f>
        <v>0.3</v>
      </c>
      <c r="L992" s="35">
        <f>Data!BM2</f>
        <v>8.2011922934080266E-3</v>
      </c>
      <c r="M992" s="39">
        <f>VLOOKUP(C992,Data!$CB$2:$EB$22,1+VALUE(MID(A992,6,2)),FALSE)</f>
        <v>1464.828724</v>
      </c>
      <c r="Q992" s="21">
        <v>1464.828724</v>
      </c>
      <c r="R992" s="21">
        <v>1464.828724</v>
      </c>
      <c r="S992" s="21">
        <v>1464.828724</v>
      </c>
      <c r="T992" s="21">
        <v>1464.828724</v>
      </c>
      <c r="U992" s="21">
        <v>1464.828724</v>
      </c>
      <c r="V992" s="21">
        <v>1464.828724</v>
      </c>
      <c r="W992" s="21">
        <v>1464.828724</v>
      </c>
      <c r="X992" s="21">
        <v>1464.828724</v>
      </c>
      <c r="Y992" s="21">
        <v>1464.828724</v>
      </c>
      <c r="Z992" s="21">
        <v>111.9635114773495</v>
      </c>
      <c r="AA992" s="21">
        <v>111.9635114773495</v>
      </c>
      <c r="AB992" s="21">
        <v>111.9635114773495</v>
      </c>
      <c r="AC992" s="21">
        <v>111.9635114773495</v>
      </c>
      <c r="AD992" s="21">
        <v>111.9635114773495</v>
      </c>
      <c r="AE992" s="21">
        <v>111.9635114773495</v>
      </c>
      <c r="AF992" s="21">
        <v>111.9635114773495</v>
      </c>
      <c r="AG992" s="21">
        <v>111.9635114773495</v>
      </c>
      <c r="AH992" s="21">
        <v>111.9635114773495</v>
      </c>
      <c r="AI992" s="21">
        <v>2698.1914627223905</v>
      </c>
      <c r="AJ992" s="21">
        <v>2698.1914627223905</v>
      </c>
      <c r="AK992" s="21">
        <v>2698.1914627223905</v>
      </c>
      <c r="AL992" s="21">
        <v>2698.1914627223905</v>
      </c>
      <c r="AM992" s="21">
        <v>2698.1914627223905</v>
      </c>
      <c r="AN992" s="21">
        <v>2698.1914627223905</v>
      </c>
      <c r="AO992" s="21">
        <v>2698.1914627223905</v>
      </c>
      <c r="AP992" s="21">
        <v>2698.1914627223905</v>
      </c>
      <c r="AQ992" s="21">
        <v>2698.1914627223905</v>
      </c>
    </row>
    <row r="993" spans="1:43" x14ac:dyDescent="0.25">
      <c r="A993" s="16" t="s">
        <v>316</v>
      </c>
      <c r="B993" s="8" t="s">
        <v>53</v>
      </c>
      <c r="C993" s="8" t="s">
        <v>67</v>
      </c>
      <c r="E993" s="8" t="str">
        <f t="shared" ref="E993:E1056" si="133">IF(RIGHT(A993,3)="old","Initial",B993&amp;"-"&amp;C993)</f>
        <v>Initial</v>
      </c>
      <c r="F993" s="21">
        <f>F927</f>
        <v>147273.34304075674</v>
      </c>
      <c r="G993" s="19">
        <f>G927</f>
        <v>9.5908908109141535</v>
      </c>
      <c r="H993" s="18">
        <f t="shared" ref="H993:I1056" si="134">H992</f>
        <v>7.5714681430099177E-3</v>
      </c>
      <c r="I993" s="6">
        <f>I992</f>
        <v>3.39</v>
      </c>
      <c r="J993" s="6">
        <f t="shared" ref="J993:K1008" si="135">J992</f>
        <v>1130265.3137850526</v>
      </c>
      <c r="K993" s="18">
        <f t="shared" si="135"/>
        <v>0.3</v>
      </c>
      <c r="L993" s="35">
        <f>Data!BM3</f>
        <v>9.7059982188039962E-3</v>
      </c>
      <c r="M993" s="39">
        <f>VLOOKUP(C993,Data!$CB$2:$EB$22,1+VALUE(MID(A993,6,2)),FALSE)</f>
        <v>1465.228509</v>
      </c>
      <c r="Q993" s="21">
        <v>1465.228509</v>
      </c>
      <c r="R993" s="21">
        <v>1465.228509</v>
      </c>
      <c r="S993" s="21">
        <v>1465.228509</v>
      </c>
      <c r="T993" s="21">
        <v>1465.228509</v>
      </c>
      <c r="U993" s="21">
        <v>1465.228509</v>
      </c>
      <c r="V993" s="21">
        <v>1465.228509</v>
      </c>
      <c r="W993" s="21">
        <v>1465.228509</v>
      </c>
      <c r="X993" s="21">
        <v>1465.228509</v>
      </c>
      <c r="Y993" s="21">
        <v>1465.228509</v>
      </c>
      <c r="Z993" s="21">
        <v>184.58958080857875</v>
      </c>
      <c r="AA993" s="21">
        <v>184.58958080857875</v>
      </c>
      <c r="AB993" s="21">
        <v>184.58958080857875</v>
      </c>
      <c r="AC993" s="21">
        <v>184.58958080857875</v>
      </c>
      <c r="AD993" s="21">
        <v>184.58958080857875</v>
      </c>
      <c r="AE993" s="21">
        <v>184.58958080857875</v>
      </c>
      <c r="AF993" s="21">
        <v>184.58958080857875</v>
      </c>
      <c r="AG993" s="21">
        <v>184.58958080857875</v>
      </c>
      <c r="AH993" s="21">
        <v>184.58958080857875</v>
      </c>
      <c r="AI993" s="21">
        <v>4536.3546547058049</v>
      </c>
      <c r="AJ993" s="21">
        <v>4536.3546547058049</v>
      </c>
      <c r="AK993" s="21">
        <v>4536.3546547058049</v>
      </c>
      <c r="AL993" s="21">
        <v>4536.3546547058049</v>
      </c>
      <c r="AM993" s="21">
        <v>4536.3546547058049</v>
      </c>
      <c r="AN993" s="21">
        <v>4536.3546547058049</v>
      </c>
      <c r="AO993" s="21">
        <v>4536.3546547058049</v>
      </c>
      <c r="AP993" s="21">
        <v>4536.3546547058049</v>
      </c>
      <c r="AQ993" s="21">
        <v>4536.3546547058049</v>
      </c>
    </row>
    <row r="994" spans="1:43" x14ac:dyDescent="0.25">
      <c r="A994" s="16" t="s">
        <v>317</v>
      </c>
      <c r="B994" s="8" t="s">
        <v>53</v>
      </c>
      <c r="C994" s="8" t="s">
        <v>67</v>
      </c>
      <c r="E994" s="8" t="str">
        <f t="shared" si="133"/>
        <v>Initial</v>
      </c>
      <c r="F994" s="21">
        <f t="shared" ref="F994:G1009" si="136">F928</f>
        <v>140029.762850681</v>
      </c>
      <c r="G994" s="19">
        <f t="shared" si="136"/>
        <v>9.8635703103955539</v>
      </c>
      <c r="H994" s="18">
        <f t="shared" si="134"/>
        <v>7.5714681430099177E-3</v>
      </c>
      <c r="I994" s="6">
        <f t="shared" si="134"/>
        <v>3.39</v>
      </c>
      <c r="J994" s="6">
        <f t="shared" si="135"/>
        <v>1130265.3137850526</v>
      </c>
      <c r="K994" s="18">
        <f t="shared" si="135"/>
        <v>0.3</v>
      </c>
      <c r="L994" s="35">
        <f>Data!BM4</f>
        <v>9.7059982188039962E-3</v>
      </c>
      <c r="M994" s="39">
        <f>VLOOKUP(C994,Data!$CB$2:$EB$22,1+VALUE(MID(A994,6,2)),FALSE)</f>
        <v>1465.268421</v>
      </c>
      <c r="Q994" s="21">
        <v>1465.268421</v>
      </c>
      <c r="R994" s="21">
        <v>1465.268421</v>
      </c>
      <c r="S994" s="21">
        <v>1465.268421</v>
      </c>
      <c r="T994" s="21">
        <v>1465.268421</v>
      </c>
      <c r="U994" s="21">
        <v>1465.268421</v>
      </c>
      <c r="V994" s="21">
        <v>1465.268421</v>
      </c>
      <c r="W994" s="21">
        <v>1465.268421</v>
      </c>
      <c r="X994" s="21">
        <v>1465.268421</v>
      </c>
      <c r="Y994" s="21">
        <v>1465.268421</v>
      </c>
      <c r="Z994" s="21">
        <v>181.58264497665618</v>
      </c>
      <c r="AA994" s="21">
        <v>181.58264497665618</v>
      </c>
      <c r="AB994" s="21">
        <v>181.58264497665618</v>
      </c>
      <c r="AC994" s="21">
        <v>181.58264497665618</v>
      </c>
      <c r="AD994" s="21">
        <v>181.58264497665618</v>
      </c>
      <c r="AE994" s="21">
        <v>181.58264497665618</v>
      </c>
      <c r="AF994" s="21">
        <v>181.58264497665618</v>
      </c>
      <c r="AG994" s="21">
        <v>181.58264497665618</v>
      </c>
      <c r="AH994" s="21">
        <v>181.58264497665618</v>
      </c>
      <c r="AI994" s="21">
        <v>4606.4018791157159</v>
      </c>
      <c r="AJ994" s="21">
        <v>4606.4018791157159</v>
      </c>
      <c r="AK994" s="21">
        <v>4606.4018791157159</v>
      </c>
      <c r="AL994" s="21">
        <v>4606.4018791157159</v>
      </c>
      <c r="AM994" s="21">
        <v>4606.4018791157159</v>
      </c>
      <c r="AN994" s="21">
        <v>4606.4018791157159</v>
      </c>
      <c r="AO994" s="21">
        <v>4606.4018791157159</v>
      </c>
      <c r="AP994" s="21">
        <v>4606.4018791157159</v>
      </c>
      <c r="AQ994" s="21">
        <v>4606.4018791157159</v>
      </c>
    </row>
    <row r="995" spans="1:43" x14ac:dyDescent="0.25">
      <c r="A995" s="16" t="s">
        <v>318</v>
      </c>
      <c r="B995" s="8" t="s">
        <v>53</v>
      </c>
      <c r="C995" s="8" t="s">
        <v>67</v>
      </c>
      <c r="E995" s="8" t="str">
        <f t="shared" si="133"/>
        <v>Initial</v>
      </c>
      <c r="F995" s="21">
        <f t="shared" si="136"/>
        <v>104340.25747720734</v>
      </c>
      <c r="G995" s="19">
        <f t="shared" si="136"/>
        <v>10.973424562583329</v>
      </c>
      <c r="H995" s="18">
        <f t="shared" si="134"/>
        <v>7.5714681430099177E-3</v>
      </c>
      <c r="I995" s="6">
        <f t="shared" si="134"/>
        <v>3.39</v>
      </c>
      <c r="J995" s="6">
        <f t="shared" si="135"/>
        <v>1130265.3137850526</v>
      </c>
      <c r="K995" s="18">
        <f t="shared" si="135"/>
        <v>0.3</v>
      </c>
      <c r="L995" s="35">
        <f>Data!BM5</f>
        <v>9.7059982188039962E-3</v>
      </c>
      <c r="M995" s="39">
        <f>VLOOKUP(C995,Data!$CB$2:$EB$22,1+VALUE(MID(A995,6,2)),FALSE)</f>
        <v>1272.926187</v>
      </c>
      <c r="Q995" s="21">
        <v>1272.926187</v>
      </c>
      <c r="R995" s="21">
        <v>1272.926187</v>
      </c>
      <c r="S995" s="21">
        <v>1272.926187</v>
      </c>
      <c r="T995" s="21">
        <v>1272.926187</v>
      </c>
      <c r="U995" s="21">
        <v>1272.926187</v>
      </c>
      <c r="V995" s="21">
        <v>1272.926187</v>
      </c>
      <c r="W995" s="21">
        <v>1272.926187</v>
      </c>
      <c r="X995" s="21">
        <v>1272.926187</v>
      </c>
      <c r="Y995" s="21">
        <v>1272.926187</v>
      </c>
      <c r="Z995" s="21">
        <v>125.09756041649536</v>
      </c>
      <c r="AA995" s="21">
        <v>125.09756041649536</v>
      </c>
      <c r="AB995" s="21">
        <v>125.09756041649536</v>
      </c>
      <c r="AC995" s="21">
        <v>125.09756041649536</v>
      </c>
      <c r="AD995" s="21">
        <v>125.09756041649536</v>
      </c>
      <c r="AE995" s="21">
        <v>125.09756041649536</v>
      </c>
      <c r="AF995" s="21">
        <v>125.09756041649536</v>
      </c>
      <c r="AG995" s="21">
        <v>125.09756041649536</v>
      </c>
      <c r="AH995" s="21">
        <v>125.09756041649536</v>
      </c>
      <c r="AI995" s="21">
        <v>3380.6917100363789</v>
      </c>
      <c r="AJ995" s="21">
        <v>3380.6917100363789</v>
      </c>
      <c r="AK995" s="21">
        <v>3380.6917100363789</v>
      </c>
      <c r="AL995" s="21">
        <v>3380.6917100363789</v>
      </c>
      <c r="AM995" s="21">
        <v>3380.6917100363789</v>
      </c>
      <c r="AN995" s="21">
        <v>3380.6917100363789</v>
      </c>
      <c r="AO995" s="21">
        <v>3380.6917100363789</v>
      </c>
      <c r="AP995" s="21">
        <v>3380.6917100363789</v>
      </c>
      <c r="AQ995" s="21">
        <v>3380.6917100363789</v>
      </c>
    </row>
    <row r="996" spans="1:43" x14ac:dyDescent="0.25">
      <c r="A996" s="16" t="s">
        <v>319</v>
      </c>
      <c r="B996" s="8" t="s">
        <v>53</v>
      </c>
      <c r="C996" s="8" t="s">
        <v>67</v>
      </c>
      <c r="E996" s="8" t="str">
        <f t="shared" si="133"/>
        <v>Initial</v>
      </c>
      <c r="F996" s="21">
        <f t="shared" si="136"/>
        <v>104172.52557476799</v>
      </c>
      <c r="G996" s="19">
        <f t="shared" si="136"/>
        <v>11.193720016366246</v>
      </c>
      <c r="H996" s="18">
        <f t="shared" si="134"/>
        <v>7.5714681430099177E-3</v>
      </c>
      <c r="I996" s="6">
        <f t="shared" si="134"/>
        <v>3.39</v>
      </c>
      <c r="J996" s="6">
        <f t="shared" si="135"/>
        <v>1130265.3137850526</v>
      </c>
      <c r="K996" s="18">
        <f t="shared" si="135"/>
        <v>0.3</v>
      </c>
      <c r="L996" s="35">
        <f>Data!BM6</f>
        <v>9.7059982188039962E-3</v>
      </c>
      <c r="M996" s="39">
        <f>VLOOKUP(C996,Data!$CB$2:$EB$22,1+VALUE(MID(A996,6,2)),FALSE)</f>
        <v>21247.719481</v>
      </c>
      <c r="Q996" s="21">
        <v>21247.719481</v>
      </c>
      <c r="R996" s="21">
        <v>21247.719481</v>
      </c>
      <c r="S996" s="21">
        <v>21247.719481</v>
      </c>
      <c r="T996" s="21">
        <v>21247.719481</v>
      </c>
      <c r="U996" s="21">
        <v>21247.719481</v>
      </c>
      <c r="V996" s="21">
        <v>21247.719481</v>
      </c>
      <c r="W996" s="21">
        <v>21247.719481</v>
      </c>
      <c r="X996" s="21">
        <v>21247.719481</v>
      </c>
      <c r="Y996" s="21">
        <v>21247.719481</v>
      </c>
      <c r="Z996" s="21">
        <v>680.76529806805809</v>
      </c>
      <c r="AA996" s="21">
        <v>680.76529806805809</v>
      </c>
      <c r="AB996" s="21">
        <v>680.76529806805809</v>
      </c>
      <c r="AC996" s="21">
        <v>680.76529806805809</v>
      </c>
      <c r="AD996" s="21">
        <v>680.76529806805809</v>
      </c>
      <c r="AE996" s="21">
        <v>680.76529806805809</v>
      </c>
      <c r="AF996" s="21">
        <v>680.76529806805809</v>
      </c>
      <c r="AG996" s="21">
        <v>680.76529806805809</v>
      </c>
      <c r="AH996" s="21">
        <v>680.76529806805809</v>
      </c>
      <c r="AI996" s="21">
        <v>4585.0844452343299</v>
      </c>
      <c r="AJ996" s="21">
        <v>4585.0844452343299</v>
      </c>
      <c r="AK996" s="21">
        <v>4585.0844452343299</v>
      </c>
      <c r="AL996" s="21">
        <v>4585.0844452343299</v>
      </c>
      <c r="AM996" s="21">
        <v>4585.0844452343299</v>
      </c>
      <c r="AN996" s="21">
        <v>4585.0844452343299</v>
      </c>
      <c r="AO996" s="21">
        <v>4585.0844452343299</v>
      </c>
      <c r="AP996" s="21">
        <v>4585.0844452343299</v>
      </c>
      <c r="AQ996" s="21">
        <v>4585.0844452343299</v>
      </c>
    </row>
    <row r="997" spans="1:43" x14ac:dyDescent="0.25">
      <c r="A997" s="16" t="s">
        <v>320</v>
      </c>
      <c r="B997" s="8" t="s">
        <v>53</v>
      </c>
      <c r="C997" s="8" t="s">
        <v>67</v>
      </c>
      <c r="E997" s="8" t="str">
        <f t="shared" si="133"/>
        <v>Initial</v>
      </c>
      <c r="F997" s="21">
        <f t="shared" si="136"/>
        <v>167069.04494132148</v>
      </c>
      <c r="G997" s="19">
        <f t="shared" si="136"/>
        <v>9.4347717151777815</v>
      </c>
      <c r="H997" s="18">
        <f t="shared" si="134"/>
        <v>7.5714681430099177E-3</v>
      </c>
      <c r="I997" s="6">
        <f t="shared" si="134"/>
        <v>3.39</v>
      </c>
      <c r="J997" s="6">
        <f t="shared" si="135"/>
        <v>1130265.3137850526</v>
      </c>
      <c r="K997" s="18">
        <f t="shared" si="135"/>
        <v>0.3</v>
      </c>
      <c r="L997" s="35">
        <f>Data!BM7</f>
        <v>8.3516728859476235E-3</v>
      </c>
      <c r="M997" s="39">
        <f>VLOOKUP(C997,Data!$CB$2:$EB$22,1+VALUE(MID(A997,6,2)),FALSE)</f>
        <v>1426.8927200000001</v>
      </c>
      <c r="Q997" s="21">
        <v>1426.8927200000001</v>
      </c>
      <c r="R997" s="21">
        <v>1426.8927200000001</v>
      </c>
      <c r="S997" s="21">
        <v>1426.8927200000001</v>
      </c>
      <c r="T997" s="21">
        <v>1426.8927200000001</v>
      </c>
      <c r="U997" s="21">
        <v>1426.8927200000001</v>
      </c>
      <c r="V997" s="21">
        <v>1426.8927200000001</v>
      </c>
      <c r="W997" s="21">
        <v>1426.8927200000001</v>
      </c>
      <c r="X997" s="21">
        <v>1426.8927200000001</v>
      </c>
      <c r="Y997" s="21">
        <v>1426.8927200000001</v>
      </c>
      <c r="Z997" s="21">
        <v>666.07298652195414</v>
      </c>
      <c r="AA997" s="21">
        <v>666.07298652195414</v>
      </c>
      <c r="AB997" s="21">
        <v>666.07298652195414</v>
      </c>
      <c r="AC997" s="21">
        <v>666.07298652195414</v>
      </c>
      <c r="AD997" s="21">
        <v>666.07298652195414</v>
      </c>
      <c r="AE997" s="21">
        <v>666.07298652195414</v>
      </c>
      <c r="AF997" s="21">
        <v>666.07298652195414</v>
      </c>
      <c r="AG997" s="21">
        <v>666.07298652195414</v>
      </c>
      <c r="AH997" s="21">
        <v>666.07298652195414</v>
      </c>
      <c r="AI997" s="21">
        <v>19876.703164101691</v>
      </c>
      <c r="AJ997" s="21">
        <v>19876.703164101691</v>
      </c>
      <c r="AK997" s="21">
        <v>19876.703164101691</v>
      </c>
      <c r="AL997" s="21">
        <v>19876.703164101691</v>
      </c>
      <c r="AM997" s="21">
        <v>19876.703164101691</v>
      </c>
      <c r="AN997" s="21">
        <v>19876.703164101691</v>
      </c>
      <c r="AO997" s="21">
        <v>19876.703164101691</v>
      </c>
      <c r="AP997" s="21">
        <v>19876.703164101691</v>
      </c>
      <c r="AQ997" s="21">
        <v>19876.703164101691</v>
      </c>
    </row>
    <row r="998" spans="1:43" x14ac:dyDescent="0.25">
      <c r="A998" s="16" t="s">
        <v>321</v>
      </c>
      <c r="B998" s="8" t="s">
        <v>53</v>
      </c>
      <c r="C998" s="8" t="s">
        <v>67</v>
      </c>
      <c r="E998" s="8" t="str">
        <f t="shared" si="133"/>
        <v>Initial</v>
      </c>
      <c r="F998" s="21">
        <f t="shared" si="136"/>
        <v>134663.4657046372</v>
      </c>
      <c r="G998" s="19">
        <f t="shared" si="136"/>
        <v>10.317735507089584</v>
      </c>
      <c r="H998" s="18">
        <f t="shared" si="134"/>
        <v>7.5714681430099177E-3</v>
      </c>
      <c r="I998" s="6">
        <f t="shared" si="134"/>
        <v>3.39</v>
      </c>
      <c r="J998" s="6">
        <f t="shared" si="135"/>
        <v>1130265.3137850526</v>
      </c>
      <c r="K998" s="18">
        <f t="shared" si="135"/>
        <v>0.3</v>
      </c>
      <c r="L998" s="35">
        <f>Data!BM8</f>
        <v>8.3516728859476235E-3</v>
      </c>
      <c r="M998" s="39">
        <f>VLOOKUP(C998,Data!$CB$2:$EB$22,1+VALUE(MID(A998,6,2)),FALSE)</f>
        <v>1377.1399879999999</v>
      </c>
      <c r="Q998" s="21">
        <v>1377.1399879999999</v>
      </c>
      <c r="R998" s="21">
        <v>1377.1399879999999</v>
      </c>
      <c r="S998" s="21">
        <v>1377.1399879999999</v>
      </c>
      <c r="T998" s="21">
        <v>1377.1399879999999</v>
      </c>
      <c r="U998" s="21">
        <v>1377.1399879999999</v>
      </c>
      <c r="V998" s="21">
        <v>1377.1399879999999</v>
      </c>
      <c r="W998" s="21">
        <v>1377.1399879999999</v>
      </c>
      <c r="X998" s="21">
        <v>1377.1399879999999</v>
      </c>
      <c r="Y998" s="21">
        <v>1377.1399879999999</v>
      </c>
      <c r="Z998" s="21">
        <v>315.47305237622322</v>
      </c>
      <c r="AA998" s="21">
        <v>315.47305237622322</v>
      </c>
      <c r="AB998" s="21">
        <v>315.47305237622322</v>
      </c>
      <c r="AC998" s="21">
        <v>315.47305237622322</v>
      </c>
      <c r="AD998" s="21">
        <v>315.47305237622322</v>
      </c>
      <c r="AE998" s="21">
        <v>315.47305237622322</v>
      </c>
      <c r="AF998" s="21">
        <v>315.47305237622322</v>
      </c>
      <c r="AG998" s="21">
        <v>315.47305237622322</v>
      </c>
      <c r="AH998" s="21">
        <v>315.47305237622322</v>
      </c>
      <c r="AI998" s="21">
        <v>9657.1998845687885</v>
      </c>
      <c r="AJ998" s="21">
        <v>9657.1998845687885</v>
      </c>
      <c r="AK998" s="21">
        <v>9657.1998845687885</v>
      </c>
      <c r="AL998" s="21">
        <v>9657.1998845687885</v>
      </c>
      <c r="AM998" s="21">
        <v>9657.1998845687885</v>
      </c>
      <c r="AN998" s="21">
        <v>9657.1998845687885</v>
      </c>
      <c r="AO998" s="21">
        <v>9657.1998845687885</v>
      </c>
      <c r="AP998" s="21">
        <v>9657.1998845687885</v>
      </c>
      <c r="AQ998" s="21">
        <v>9657.1998845687885</v>
      </c>
    </row>
    <row r="999" spans="1:43" x14ac:dyDescent="0.25">
      <c r="A999" s="16" t="s">
        <v>322</v>
      </c>
      <c r="B999" s="8" t="s">
        <v>53</v>
      </c>
      <c r="C999" s="8" t="s">
        <v>67</v>
      </c>
      <c r="E999" s="8" t="str">
        <f t="shared" si="133"/>
        <v>Initial</v>
      </c>
      <c r="F999" s="21">
        <f t="shared" si="136"/>
        <v>122703.84078918799</v>
      </c>
      <c r="G999" s="19">
        <f t="shared" si="136"/>
        <v>10.456302746523619</v>
      </c>
      <c r="H999" s="18">
        <f t="shared" si="134"/>
        <v>7.5714681430099177E-3</v>
      </c>
      <c r="I999" s="6">
        <f t="shared" si="134"/>
        <v>3.39</v>
      </c>
      <c r="J999" s="6">
        <f t="shared" si="135"/>
        <v>1130265.3137850526</v>
      </c>
      <c r="K999" s="18">
        <f t="shared" si="135"/>
        <v>0.3</v>
      </c>
      <c r="L999" s="35">
        <f>Data!BM9</f>
        <v>8.3516728859476235E-3</v>
      </c>
      <c r="M999" s="39">
        <f>VLOOKUP(C999,Data!$CB$2:$EB$22,1+VALUE(MID(A999,6,2)),FALSE)</f>
        <v>1476.0614579999999</v>
      </c>
      <c r="Q999" s="21">
        <v>1476.0614579999999</v>
      </c>
      <c r="R999" s="21">
        <v>1476.0614579999999</v>
      </c>
      <c r="S999" s="21">
        <v>1476.0614579999999</v>
      </c>
      <c r="T999" s="21">
        <v>1476.0614579999999</v>
      </c>
      <c r="U999" s="21">
        <v>1476.0614579999999</v>
      </c>
      <c r="V999" s="21">
        <v>1476.0614579999999</v>
      </c>
      <c r="W999" s="21">
        <v>1476.0614579999999</v>
      </c>
      <c r="X999" s="21">
        <v>1476.0614579999999</v>
      </c>
      <c r="Y999" s="21">
        <v>1476.0614579999999</v>
      </c>
      <c r="Z999" s="21">
        <v>218.00757660199926</v>
      </c>
      <c r="AA999" s="21">
        <v>218.00757660199926</v>
      </c>
      <c r="AB999" s="21">
        <v>218.00757660199926</v>
      </c>
      <c r="AC999" s="21">
        <v>218.00757660199926</v>
      </c>
      <c r="AD999" s="21">
        <v>218.00757660199926</v>
      </c>
      <c r="AE999" s="21">
        <v>218.00757660199926</v>
      </c>
      <c r="AF999" s="21">
        <v>218.00757660199926</v>
      </c>
      <c r="AG999" s="21">
        <v>218.00757660199926</v>
      </c>
      <c r="AH999" s="21">
        <v>218.00757660199926</v>
      </c>
      <c r="AI999" s="21">
        <v>6251.623964534042</v>
      </c>
      <c r="AJ999" s="21">
        <v>6251.623964534042</v>
      </c>
      <c r="AK999" s="21">
        <v>6251.623964534042</v>
      </c>
      <c r="AL999" s="21">
        <v>6251.623964534042</v>
      </c>
      <c r="AM999" s="21">
        <v>6251.623964534042</v>
      </c>
      <c r="AN999" s="21">
        <v>6251.623964534042</v>
      </c>
      <c r="AO999" s="21">
        <v>6251.623964534042</v>
      </c>
      <c r="AP999" s="21">
        <v>6251.623964534042</v>
      </c>
      <c r="AQ999" s="21">
        <v>6251.623964534042</v>
      </c>
    </row>
    <row r="1000" spans="1:43" x14ac:dyDescent="0.25">
      <c r="A1000" s="16" t="s">
        <v>323</v>
      </c>
      <c r="B1000" s="8" t="s">
        <v>53</v>
      </c>
      <c r="C1000" s="8" t="s">
        <v>67</v>
      </c>
      <c r="E1000" s="8" t="str">
        <f t="shared" si="133"/>
        <v>Initial</v>
      </c>
      <c r="F1000" s="21">
        <f t="shared" si="136"/>
        <v>103976.50221745251</v>
      </c>
      <c r="G1000" s="19">
        <f t="shared" si="136"/>
        <v>11.053036600654009</v>
      </c>
      <c r="H1000" s="18">
        <f t="shared" si="134"/>
        <v>7.5714681430099177E-3</v>
      </c>
      <c r="I1000" s="6">
        <f t="shared" si="134"/>
        <v>3.39</v>
      </c>
      <c r="J1000" s="6">
        <f t="shared" si="135"/>
        <v>1130265.3137850526</v>
      </c>
      <c r="K1000" s="18">
        <f t="shared" si="135"/>
        <v>0.3</v>
      </c>
      <c r="L1000" s="35">
        <f>Data!BM10</f>
        <v>8.3516728859476235E-3</v>
      </c>
      <c r="M1000" s="39">
        <f>VLOOKUP(C1000,Data!$CB$2:$EB$22,1+VALUE(MID(A1000,6,2)),FALSE)</f>
        <v>3356.7446369999998</v>
      </c>
      <c r="Q1000" s="21">
        <v>3356.7446369999998</v>
      </c>
      <c r="R1000" s="21">
        <v>3356.7446369999998</v>
      </c>
      <c r="S1000" s="21">
        <v>3356.7446369999998</v>
      </c>
      <c r="T1000" s="21">
        <v>3356.7446369999998</v>
      </c>
      <c r="U1000" s="21">
        <v>3356.7446369999998</v>
      </c>
      <c r="V1000" s="21">
        <v>3356.7446369999998</v>
      </c>
      <c r="W1000" s="21">
        <v>3356.7446369999998</v>
      </c>
      <c r="X1000" s="21">
        <v>3356.7446369999998</v>
      </c>
      <c r="Y1000" s="21">
        <v>3356.7446369999998</v>
      </c>
      <c r="Z1000" s="21">
        <v>278.11610277415537</v>
      </c>
      <c r="AA1000" s="21">
        <v>278.11610277415537</v>
      </c>
      <c r="AB1000" s="21">
        <v>278.11610277415537</v>
      </c>
      <c r="AC1000" s="21">
        <v>278.11610277415537</v>
      </c>
      <c r="AD1000" s="21">
        <v>278.11610277415537</v>
      </c>
      <c r="AE1000" s="21">
        <v>278.11610277415537</v>
      </c>
      <c r="AF1000" s="21">
        <v>278.11610277415537</v>
      </c>
      <c r="AG1000" s="21">
        <v>278.11610277415537</v>
      </c>
      <c r="AH1000" s="21">
        <v>278.11610277415537</v>
      </c>
      <c r="AI1000" s="21">
        <v>7064.2084632276328</v>
      </c>
      <c r="AJ1000" s="21">
        <v>7064.2084632276328</v>
      </c>
      <c r="AK1000" s="21">
        <v>7064.2084632276328</v>
      </c>
      <c r="AL1000" s="21">
        <v>7064.2084632276328</v>
      </c>
      <c r="AM1000" s="21">
        <v>7064.2084632276328</v>
      </c>
      <c r="AN1000" s="21">
        <v>7064.2084632276328</v>
      </c>
      <c r="AO1000" s="21">
        <v>7064.2084632276328</v>
      </c>
      <c r="AP1000" s="21">
        <v>7064.2084632276328</v>
      </c>
      <c r="AQ1000" s="21">
        <v>7064.2084632276328</v>
      </c>
    </row>
    <row r="1001" spans="1:43" x14ac:dyDescent="0.25">
      <c r="A1001" s="16" t="s">
        <v>324</v>
      </c>
      <c r="B1001" s="8" t="s">
        <v>53</v>
      </c>
      <c r="C1001" s="8" t="s">
        <v>67</v>
      </c>
      <c r="E1001" s="8" t="str">
        <f t="shared" si="133"/>
        <v>Initial</v>
      </c>
      <c r="F1001" s="21">
        <f t="shared" si="136"/>
        <v>111788.15367445731</v>
      </c>
      <c r="G1001" s="19">
        <f t="shared" si="136"/>
        <v>10.78329449978415</v>
      </c>
      <c r="H1001" s="18">
        <f t="shared" si="134"/>
        <v>7.5714681430099177E-3</v>
      </c>
      <c r="I1001" s="6">
        <f t="shared" si="134"/>
        <v>3.39</v>
      </c>
      <c r="J1001" s="6">
        <f t="shared" si="135"/>
        <v>1130265.3137850526</v>
      </c>
      <c r="K1001" s="18">
        <f t="shared" si="135"/>
        <v>0.3</v>
      </c>
      <c r="L1001" s="35">
        <f>Data!BM11</f>
        <v>8.3516728859476235E-3</v>
      </c>
      <c r="M1001" s="39">
        <f>VLOOKUP(C1001,Data!$CB$2:$EB$22,1+VALUE(MID(A1001,6,2)),FALSE)</f>
        <v>0</v>
      </c>
      <c r="Q1001" s="21">
        <v>0</v>
      </c>
      <c r="R1001" s="21">
        <v>0</v>
      </c>
      <c r="S1001" s="21">
        <v>0</v>
      </c>
      <c r="T1001" s="21">
        <v>0</v>
      </c>
      <c r="U1001" s="21">
        <v>0</v>
      </c>
      <c r="V1001" s="21">
        <v>0</v>
      </c>
      <c r="W1001" s="21">
        <v>0</v>
      </c>
      <c r="X1001" s="21">
        <v>0</v>
      </c>
      <c r="Y1001" s="21">
        <v>0</v>
      </c>
      <c r="Z1001" s="21">
        <v>103.73688059697947</v>
      </c>
      <c r="AA1001" s="21">
        <v>103.73688059697947</v>
      </c>
      <c r="AB1001" s="21">
        <v>103.73688059697947</v>
      </c>
      <c r="AC1001" s="21">
        <v>103.73688059697947</v>
      </c>
      <c r="AD1001" s="21">
        <v>103.73688059697947</v>
      </c>
      <c r="AE1001" s="21">
        <v>103.73688059697947</v>
      </c>
      <c r="AF1001" s="21">
        <v>103.73688059697947</v>
      </c>
      <c r="AG1001" s="21">
        <v>103.73688059697947</v>
      </c>
      <c r="AH1001" s="21">
        <v>103.73688059697947</v>
      </c>
      <c r="AI1001" s="21">
        <v>3792.1398821453295</v>
      </c>
      <c r="AJ1001" s="21">
        <v>3792.1398821453295</v>
      </c>
      <c r="AK1001" s="21">
        <v>3792.1398821453295</v>
      </c>
      <c r="AL1001" s="21">
        <v>3792.1398821453295</v>
      </c>
      <c r="AM1001" s="21">
        <v>3792.1398821453295</v>
      </c>
      <c r="AN1001" s="21">
        <v>3792.1398821453295</v>
      </c>
      <c r="AO1001" s="21">
        <v>3792.1398821453295</v>
      </c>
      <c r="AP1001" s="21">
        <v>3792.1398821453295</v>
      </c>
      <c r="AQ1001" s="21">
        <v>3792.1398821453295</v>
      </c>
    </row>
    <row r="1002" spans="1:43" x14ac:dyDescent="0.25">
      <c r="A1002" s="16" t="s">
        <v>325</v>
      </c>
      <c r="B1002" s="8" t="s">
        <v>53</v>
      </c>
      <c r="C1002" s="8" t="s">
        <v>67</v>
      </c>
      <c r="E1002" s="8" t="str">
        <f t="shared" si="133"/>
        <v>Initial</v>
      </c>
      <c r="F1002" s="21">
        <f t="shared" si="136"/>
        <v>169487.33196936251</v>
      </c>
      <c r="G1002" s="19">
        <f t="shared" si="136"/>
        <v>9.4563668699484822</v>
      </c>
      <c r="H1002" s="18">
        <f t="shared" si="134"/>
        <v>7.5714681430099177E-3</v>
      </c>
      <c r="I1002" s="6">
        <f t="shared" si="134"/>
        <v>3.39</v>
      </c>
      <c r="J1002" s="6">
        <f t="shared" si="135"/>
        <v>1130265.3137850526</v>
      </c>
      <c r="K1002" s="18">
        <f t="shared" si="135"/>
        <v>0.3</v>
      </c>
      <c r="L1002" s="35">
        <f>Data!BM12</f>
        <v>7.2983087381704474E-3</v>
      </c>
      <c r="M1002" s="39">
        <f>VLOOKUP(C1002,Data!$CB$2:$EB$22,1+VALUE(MID(A1002,6,2)),FALSE)</f>
        <v>0</v>
      </c>
      <c r="Q1002" s="21">
        <v>0</v>
      </c>
      <c r="R1002" s="21">
        <v>0</v>
      </c>
      <c r="S1002" s="21">
        <v>0</v>
      </c>
      <c r="T1002" s="21">
        <v>0</v>
      </c>
      <c r="U1002" s="21">
        <v>0</v>
      </c>
      <c r="V1002" s="21">
        <v>0</v>
      </c>
      <c r="W1002" s="21">
        <v>0</v>
      </c>
      <c r="X1002" s="21">
        <v>0</v>
      </c>
      <c r="Y1002" s="21">
        <v>0</v>
      </c>
      <c r="Z1002" s="21">
        <v>49.361545674211186</v>
      </c>
      <c r="AA1002" s="21">
        <v>49.361545674211186</v>
      </c>
      <c r="AB1002" s="21">
        <v>49.361545674211186</v>
      </c>
      <c r="AC1002" s="21">
        <v>49.361545674211186</v>
      </c>
      <c r="AD1002" s="21">
        <v>49.361545674211186</v>
      </c>
      <c r="AE1002" s="21">
        <v>49.361545674211186</v>
      </c>
      <c r="AF1002" s="21">
        <v>49.361545674211186</v>
      </c>
      <c r="AG1002" s="21">
        <v>49.361545674211186</v>
      </c>
      <c r="AH1002" s="21">
        <v>49.361545674211186</v>
      </c>
      <c r="AI1002" s="21">
        <v>1582.3872007027719</v>
      </c>
      <c r="AJ1002" s="21">
        <v>1582.3872007027719</v>
      </c>
      <c r="AK1002" s="21">
        <v>1582.3872007027719</v>
      </c>
      <c r="AL1002" s="21">
        <v>1582.3872007027719</v>
      </c>
      <c r="AM1002" s="21">
        <v>1582.3872007027719</v>
      </c>
      <c r="AN1002" s="21">
        <v>1582.3872007027719</v>
      </c>
      <c r="AO1002" s="21">
        <v>1582.3872007027719</v>
      </c>
      <c r="AP1002" s="21">
        <v>1582.3872007027719</v>
      </c>
      <c r="AQ1002" s="21">
        <v>1582.3872007027719</v>
      </c>
    </row>
    <row r="1003" spans="1:43" x14ac:dyDescent="0.25">
      <c r="A1003" s="16" t="s">
        <v>326</v>
      </c>
      <c r="B1003" s="8" t="s">
        <v>53</v>
      </c>
      <c r="C1003" s="8" t="s">
        <v>67</v>
      </c>
      <c r="E1003" s="8" t="str">
        <f t="shared" si="133"/>
        <v>Initial</v>
      </c>
      <c r="F1003" s="21">
        <f t="shared" si="136"/>
        <v>103984.99760192574</v>
      </c>
      <c r="G1003" s="19">
        <f t="shared" si="136"/>
        <v>11.068808534627422</v>
      </c>
      <c r="H1003" s="18">
        <f t="shared" si="134"/>
        <v>7.5714681430099177E-3</v>
      </c>
      <c r="I1003" s="6">
        <f t="shared" si="134"/>
        <v>3.39</v>
      </c>
      <c r="J1003" s="6">
        <f t="shared" si="135"/>
        <v>1130265.3137850526</v>
      </c>
      <c r="K1003" s="18">
        <f t="shared" si="135"/>
        <v>0.3</v>
      </c>
      <c r="L1003" s="35">
        <f>Data!BM13</f>
        <v>7.2983087381704474E-3</v>
      </c>
      <c r="M1003" s="39">
        <f>VLOOKUP(C1003,Data!$CB$2:$EB$22,1+VALUE(MID(A1003,6,2)),FALSE)</f>
        <v>0</v>
      </c>
      <c r="Q1003" s="21">
        <v>0</v>
      </c>
      <c r="R1003" s="21">
        <v>0</v>
      </c>
      <c r="S1003" s="21">
        <v>0</v>
      </c>
      <c r="T1003" s="21">
        <v>0</v>
      </c>
      <c r="U1003" s="21">
        <v>0</v>
      </c>
      <c r="V1003" s="21">
        <v>0</v>
      </c>
      <c r="W1003" s="21">
        <v>0</v>
      </c>
      <c r="X1003" s="21">
        <v>0</v>
      </c>
      <c r="Y1003" s="21">
        <v>0</v>
      </c>
      <c r="Z1003" s="21">
        <v>9.2104406397985201</v>
      </c>
      <c r="AA1003" s="21">
        <v>9.2104406397985201</v>
      </c>
      <c r="AB1003" s="21">
        <v>9.2104406397985201</v>
      </c>
      <c r="AC1003" s="21">
        <v>9.2104406397985201</v>
      </c>
      <c r="AD1003" s="21">
        <v>9.2104406397985201</v>
      </c>
      <c r="AE1003" s="21">
        <v>9.2104406397985201</v>
      </c>
      <c r="AF1003" s="21">
        <v>9.2104406397985201</v>
      </c>
      <c r="AG1003" s="21">
        <v>9.2104406397985201</v>
      </c>
      <c r="AH1003" s="21">
        <v>9.2104406397985201</v>
      </c>
      <c r="AI1003" s="21">
        <v>345.60576742942101</v>
      </c>
      <c r="AJ1003" s="21">
        <v>345.60576742942101</v>
      </c>
      <c r="AK1003" s="21">
        <v>345.60576742942101</v>
      </c>
      <c r="AL1003" s="21">
        <v>345.60576742942101</v>
      </c>
      <c r="AM1003" s="21">
        <v>345.60576742942101</v>
      </c>
      <c r="AN1003" s="21">
        <v>345.60576742942101</v>
      </c>
      <c r="AO1003" s="21">
        <v>345.60576742942101</v>
      </c>
      <c r="AP1003" s="21">
        <v>345.60576742942101</v>
      </c>
      <c r="AQ1003" s="21">
        <v>345.60576742942101</v>
      </c>
    </row>
    <row r="1004" spans="1:43" x14ac:dyDescent="0.25">
      <c r="A1004" s="16" t="s">
        <v>327</v>
      </c>
      <c r="B1004" s="8" t="s">
        <v>53</v>
      </c>
      <c r="C1004" s="8" t="s">
        <v>67</v>
      </c>
      <c r="E1004" s="8" t="str">
        <f t="shared" si="133"/>
        <v>Initial</v>
      </c>
      <c r="F1004" s="21">
        <f t="shared" si="136"/>
        <v>102565.4676184479</v>
      </c>
      <c r="G1004" s="19">
        <f t="shared" si="136"/>
        <v>10.14145011871261</v>
      </c>
      <c r="H1004" s="18">
        <f t="shared" si="134"/>
        <v>7.5714681430099177E-3</v>
      </c>
      <c r="I1004" s="6">
        <f t="shared" si="134"/>
        <v>3.39</v>
      </c>
      <c r="J1004" s="6">
        <f t="shared" si="135"/>
        <v>1130265.3137850526</v>
      </c>
      <c r="K1004" s="18">
        <f t="shared" si="135"/>
        <v>0.3</v>
      </c>
      <c r="L1004" s="35">
        <f>Data!BM14</f>
        <v>7.2983087381704474E-3</v>
      </c>
      <c r="M1004" s="39">
        <f>VLOOKUP(C1004,Data!$CB$2:$EB$22,1+VALUE(MID(A1004,6,2)),FALSE)</f>
        <v>0</v>
      </c>
      <c r="Q1004" s="21">
        <v>0</v>
      </c>
      <c r="R1004" s="21">
        <v>0</v>
      </c>
      <c r="S1004" s="21">
        <v>0</v>
      </c>
      <c r="T1004" s="21">
        <v>0</v>
      </c>
      <c r="U1004" s="21">
        <v>0</v>
      </c>
      <c r="V1004" s="21">
        <v>0</v>
      </c>
      <c r="W1004" s="21">
        <v>0</v>
      </c>
      <c r="X1004" s="21">
        <v>0</v>
      </c>
      <c r="Y1004" s="21">
        <v>0</v>
      </c>
      <c r="Z1004" s="21">
        <v>2.7366455374651184</v>
      </c>
      <c r="AA1004" s="21">
        <v>2.7366455374651184</v>
      </c>
      <c r="AB1004" s="21">
        <v>2.7366455374651184</v>
      </c>
      <c r="AC1004" s="21">
        <v>2.7366455374651184</v>
      </c>
      <c r="AD1004" s="21">
        <v>2.7366455374651184</v>
      </c>
      <c r="AE1004" s="21">
        <v>2.7366455374651184</v>
      </c>
      <c r="AF1004" s="21">
        <v>2.7366455374651184</v>
      </c>
      <c r="AG1004" s="21">
        <v>2.7366455374651184</v>
      </c>
      <c r="AH1004" s="21">
        <v>2.7366455374651184</v>
      </c>
      <c r="AI1004" s="21">
        <v>94.084548774611875</v>
      </c>
      <c r="AJ1004" s="21">
        <v>94.084548774611875</v>
      </c>
      <c r="AK1004" s="21">
        <v>94.084548774611875</v>
      </c>
      <c r="AL1004" s="21">
        <v>94.084548774611875</v>
      </c>
      <c r="AM1004" s="21">
        <v>94.084548774611875</v>
      </c>
      <c r="AN1004" s="21">
        <v>94.084548774611875</v>
      </c>
      <c r="AO1004" s="21">
        <v>94.084548774611875</v>
      </c>
      <c r="AP1004" s="21">
        <v>94.084548774611875</v>
      </c>
      <c r="AQ1004" s="21">
        <v>94.084548774611875</v>
      </c>
    </row>
    <row r="1005" spans="1:43" x14ac:dyDescent="0.25">
      <c r="A1005" s="17" t="s">
        <v>262</v>
      </c>
      <c r="B1005" s="8" t="s">
        <v>53</v>
      </c>
      <c r="C1005" s="8" t="s">
        <v>67</v>
      </c>
      <c r="E1005" s="8" t="str">
        <f t="shared" si="133"/>
        <v>CoFi-vod.cofi</v>
      </c>
      <c r="F1005" s="21">
        <f t="shared" si="136"/>
        <v>151814.201921687</v>
      </c>
      <c r="G1005" s="19">
        <f t="shared" si="136"/>
        <v>9.4309277953496871</v>
      </c>
      <c r="H1005" s="18">
        <f t="shared" si="134"/>
        <v>7.5714681430099177E-3</v>
      </c>
      <c r="I1005" s="6">
        <f t="shared" si="134"/>
        <v>3.39</v>
      </c>
      <c r="J1005" s="6">
        <f t="shared" si="135"/>
        <v>1130265.3137850526</v>
      </c>
      <c r="K1005" s="18">
        <f t="shared" si="135"/>
        <v>0.3</v>
      </c>
      <c r="L1005" s="35">
        <f>Data!BM15</f>
        <v>7.2983087381704474E-3</v>
      </c>
      <c r="Q1005" s="21">
        <v>7071.5638894582753</v>
      </c>
      <c r="R1005" s="21">
        <v>8634.4923287767506</v>
      </c>
      <c r="S1005" s="21">
        <v>10031.079561740889</v>
      </c>
      <c r="T1005" s="21">
        <v>11308.789187812798</v>
      </c>
      <c r="U1005" s="21">
        <v>12482.686671484635</v>
      </c>
      <c r="V1005" s="21">
        <v>13526.672494278955</v>
      </c>
      <c r="W1005" s="21">
        <v>14420.819818078977</v>
      </c>
      <c r="X1005" s="21">
        <v>15226.808195787411</v>
      </c>
      <c r="Y1005" s="21">
        <v>15948.705303794048</v>
      </c>
      <c r="Z1005" s="21">
        <v>662.2319978875762</v>
      </c>
      <c r="AA1005" s="21">
        <v>746.32742571810513</v>
      </c>
      <c r="AB1005" s="21">
        <v>809.11363434870873</v>
      </c>
      <c r="AC1005" s="21">
        <v>857.95026502523706</v>
      </c>
      <c r="AD1005" s="21">
        <v>896.61721942959332</v>
      </c>
      <c r="AE1005" s="21">
        <v>926.67412473023569</v>
      </c>
      <c r="AF1005" s="21">
        <v>949.55971609686696</v>
      </c>
      <c r="AG1005" s="21">
        <v>968.16719925080793</v>
      </c>
      <c r="AH1005" s="21">
        <v>983.35797510432747</v>
      </c>
      <c r="AI1005" s="21">
        <v>14100.552818866096</v>
      </c>
      <c r="AJ1005" s="21">
        <v>15226.226286951516</v>
      </c>
      <c r="AK1005" s="21">
        <v>15836.967212458529</v>
      </c>
      <c r="AL1005" s="21">
        <v>16120.605947116734</v>
      </c>
      <c r="AM1005" s="21">
        <v>16182.923678076471</v>
      </c>
      <c r="AN1005" s="21">
        <v>16099.882522628603</v>
      </c>
      <c r="AO1005" s="21">
        <v>15937.406898322024</v>
      </c>
      <c r="AP1005" s="21">
        <v>15726.315484578014</v>
      </c>
      <c r="AQ1005" s="21">
        <v>15490.080320250685</v>
      </c>
    </row>
    <row r="1006" spans="1:43" x14ac:dyDescent="0.25">
      <c r="A1006" s="17" t="s">
        <v>263</v>
      </c>
      <c r="B1006" s="8" t="s">
        <v>53</v>
      </c>
      <c r="C1006" s="8" t="s">
        <v>67</v>
      </c>
      <c r="E1006" s="8" t="str">
        <f t="shared" si="133"/>
        <v>CoFi-vod.cofi</v>
      </c>
      <c r="F1006" s="21">
        <f t="shared" si="136"/>
        <v>189685.37446517299</v>
      </c>
      <c r="G1006" s="19">
        <f t="shared" si="136"/>
        <v>9.0587332826533071</v>
      </c>
      <c r="H1006" s="18">
        <f t="shared" si="134"/>
        <v>7.5714681430099177E-3</v>
      </c>
      <c r="I1006" s="6">
        <f t="shared" si="134"/>
        <v>3.39</v>
      </c>
      <c r="J1006" s="6">
        <f t="shared" si="135"/>
        <v>1130265.3137850526</v>
      </c>
      <c r="K1006" s="18">
        <f t="shared" si="135"/>
        <v>0.3</v>
      </c>
      <c r="L1006" s="35">
        <f>Data!BM16</f>
        <v>6.922107256821455E-3</v>
      </c>
      <c r="Q1006" s="21">
        <v>6542.1831173067494</v>
      </c>
      <c r="R1006" s="21">
        <v>7579.8433303609818</v>
      </c>
      <c r="S1006" s="21">
        <v>8507.0572335948691</v>
      </c>
      <c r="T1006" s="21">
        <v>9355.3806883725028</v>
      </c>
      <c r="U1006" s="21">
        <v>10134.751151282791</v>
      </c>
      <c r="V1006" s="21">
        <v>10827.874884168557</v>
      </c>
      <c r="W1006" s="21">
        <v>11421.512353881364</v>
      </c>
      <c r="X1006" s="21">
        <v>11956.622957455013</v>
      </c>
      <c r="Y1006" s="21">
        <v>12435.901683321434</v>
      </c>
      <c r="Z1006" s="21">
        <v>955.09934234082812</v>
      </c>
      <c r="AA1006" s="21">
        <v>1038.1374848408173</v>
      </c>
      <c r="AB1006" s="21">
        <v>1100.1338968145358</v>
      </c>
      <c r="AC1006" s="21">
        <v>1148.3574864859497</v>
      </c>
      <c r="AD1006" s="21">
        <v>1186.538029934062</v>
      </c>
      <c r="AE1006" s="21">
        <v>1216.216944315807</v>
      </c>
      <c r="AF1006" s="21">
        <v>1238.8145853285939</v>
      </c>
      <c r="AG1006" s="21">
        <v>1257.1880238200913</v>
      </c>
      <c r="AH1006" s="21">
        <v>1272.1876842715149</v>
      </c>
      <c r="AI1006" s="21">
        <v>22788.063663076908</v>
      </c>
      <c r="AJ1006" s="21">
        <v>24300.430555831561</v>
      </c>
      <c r="AK1006" s="21">
        <v>25277.071028866951</v>
      </c>
      <c r="AL1006" s="21">
        <v>25909.650892724203</v>
      </c>
      <c r="AM1006" s="21">
        <v>26302.770779139981</v>
      </c>
      <c r="AN1006" s="21">
        <v>26521.059968869158</v>
      </c>
      <c r="AO1006" s="21">
        <v>26621.375848485579</v>
      </c>
      <c r="AP1006" s="21">
        <v>26650.497111975146</v>
      </c>
      <c r="AQ1006" s="21">
        <v>26631.844546298475</v>
      </c>
    </row>
    <row r="1007" spans="1:43" x14ac:dyDescent="0.25">
      <c r="A1007" s="17" t="s">
        <v>264</v>
      </c>
      <c r="B1007" s="8" t="s">
        <v>53</v>
      </c>
      <c r="C1007" s="8" t="s">
        <v>67</v>
      </c>
      <c r="E1007" s="8" t="str">
        <f t="shared" si="133"/>
        <v>CoFi-vod.cofi</v>
      </c>
      <c r="F1007" s="21">
        <f t="shared" si="136"/>
        <v>142839.15179515848</v>
      </c>
      <c r="G1007" s="19">
        <f t="shared" si="136"/>
        <v>10.302832972074498</v>
      </c>
      <c r="H1007" s="18">
        <f t="shared" si="134"/>
        <v>7.5714681430099177E-3</v>
      </c>
      <c r="I1007" s="6">
        <f t="shared" si="134"/>
        <v>3.39</v>
      </c>
      <c r="J1007" s="6">
        <f t="shared" si="135"/>
        <v>1130265.3137850526</v>
      </c>
      <c r="K1007" s="18">
        <f t="shared" si="135"/>
        <v>0.3</v>
      </c>
      <c r="L1007" s="35">
        <f>Data!BM17</f>
        <v>6.922107256821455E-3</v>
      </c>
      <c r="Q1007" s="21">
        <v>4777.3972172158956</v>
      </c>
      <c r="R1007" s="21">
        <v>5815.0530063236838</v>
      </c>
      <c r="S1007" s="21">
        <v>6742.2715306336177</v>
      </c>
      <c r="T1007" s="21">
        <v>7590.5666674280719</v>
      </c>
      <c r="U1007" s="21">
        <v>8369.9377512843166</v>
      </c>
      <c r="V1007" s="21">
        <v>9063.0583807096191</v>
      </c>
      <c r="W1007" s="21">
        <v>9656.6983431285735</v>
      </c>
      <c r="X1007" s="21">
        <v>10191.808188105186</v>
      </c>
      <c r="Y1007" s="21">
        <v>10671.088266707364</v>
      </c>
      <c r="Z1007" s="21">
        <v>658.49931545053062</v>
      </c>
      <c r="AA1007" s="21">
        <v>731.51009689662703</v>
      </c>
      <c r="AB1007" s="21">
        <v>786.02030705197592</v>
      </c>
      <c r="AC1007" s="21">
        <v>828.42005452940157</v>
      </c>
      <c r="AD1007" s="21">
        <v>861.99022214188233</v>
      </c>
      <c r="AE1007" s="21">
        <v>888.08528580490031</v>
      </c>
      <c r="AF1007" s="21">
        <v>907.95425233036769</v>
      </c>
      <c r="AG1007" s="21">
        <v>924.10904569478589</v>
      </c>
      <c r="AH1007" s="21">
        <v>937.29748087177506</v>
      </c>
      <c r="AI1007" s="21">
        <v>18221.747459852508</v>
      </c>
      <c r="AJ1007" s="21">
        <v>19734.110305639933</v>
      </c>
      <c r="AK1007" s="21">
        <v>20710.748293135977</v>
      </c>
      <c r="AL1007" s="21">
        <v>21343.332336659721</v>
      </c>
      <c r="AM1007" s="21">
        <v>21736.453195676098</v>
      </c>
      <c r="AN1007" s="21">
        <v>21954.744515301099</v>
      </c>
      <c r="AO1007" s="21">
        <v>22055.06007414249</v>
      </c>
      <c r="AP1007" s="21">
        <v>22084.182296077284</v>
      </c>
      <c r="AQ1007" s="21">
        <v>22065.529467318465</v>
      </c>
    </row>
    <row r="1008" spans="1:43" x14ac:dyDescent="0.25">
      <c r="A1008" s="17" t="s">
        <v>265</v>
      </c>
      <c r="B1008" s="8" t="s">
        <v>53</v>
      </c>
      <c r="C1008" s="8" t="s">
        <v>67</v>
      </c>
      <c r="E1008" s="8" t="str">
        <f t="shared" si="133"/>
        <v>CoFi-vod.cofi</v>
      </c>
      <c r="F1008" s="21">
        <f t="shared" si="136"/>
        <v>103168.9552285899</v>
      </c>
      <c r="G1008" s="19">
        <f t="shared" si="136"/>
        <v>11.257006974534221</v>
      </c>
      <c r="H1008" s="18">
        <f t="shared" si="134"/>
        <v>7.5714681430099177E-3</v>
      </c>
      <c r="I1008" s="6">
        <f t="shared" si="134"/>
        <v>3.39</v>
      </c>
      <c r="J1008" s="6">
        <f t="shared" si="135"/>
        <v>1130265.3137850526</v>
      </c>
      <c r="K1008" s="18">
        <f t="shared" si="135"/>
        <v>0.3</v>
      </c>
      <c r="L1008" s="35">
        <f>Data!BM18</f>
        <v>6.922107256821455E-3</v>
      </c>
      <c r="Q1008" s="21">
        <v>3288.6019180993253</v>
      </c>
      <c r="R1008" s="21">
        <v>4326.253975110958</v>
      </c>
      <c r="S1008" s="21">
        <v>5253.476397818029</v>
      </c>
      <c r="T1008" s="21">
        <v>6101.7476452102419</v>
      </c>
      <c r="U1008" s="21">
        <v>6881.1192529042055</v>
      </c>
      <c r="V1008" s="21">
        <v>7574.2372642117216</v>
      </c>
      <c r="W1008" s="21">
        <v>8167.879329508537</v>
      </c>
      <c r="X1008" s="21">
        <v>8702.9885345232724</v>
      </c>
      <c r="Y1008" s="21">
        <v>9182.2697543101276</v>
      </c>
      <c r="Z1008" s="21">
        <v>393.99339777023403</v>
      </c>
      <c r="AA1008" s="21">
        <v>460.81525063804355</v>
      </c>
      <c r="AB1008" s="21">
        <v>510.7051152762653</v>
      </c>
      <c r="AC1008" s="21">
        <v>549.50997917485029</v>
      </c>
      <c r="AD1008" s="21">
        <v>580.23471352484523</v>
      </c>
      <c r="AE1008" s="21">
        <v>604.11785080872812</v>
      </c>
      <c r="AF1008" s="21">
        <v>622.30275768683009</v>
      </c>
      <c r="AG1008" s="21">
        <v>637.0882355934225</v>
      </c>
      <c r="AH1008" s="21">
        <v>649.15882743211364</v>
      </c>
      <c r="AI1008" s="21">
        <v>11746.680068142341</v>
      </c>
      <c r="AJ1008" s="21">
        <v>13259.03368735925</v>
      </c>
      <c r="AK1008" s="21">
        <v>14235.671043359771</v>
      </c>
      <c r="AL1008" s="21">
        <v>14868.242049809596</v>
      </c>
      <c r="AM1008" s="21">
        <v>15261.3648227802</v>
      </c>
      <c r="AN1008" s="21">
        <v>15479.657271169552</v>
      </c>
      <c r="AO1008" s="21">
        <v>15579.974049734523</v>
      </c>
      <c r="AP1008" s="21">
        <v>15609.097217356157</v>
      </c>
      <c r="AQ1008" s="21">
        <v>15590.444914354819</v>
      </c>
    </row>
    <row r="1009" spans="1:43" x14ac:dyDescent="0.25">
      <c r="A1009" s="17" t="s">
        <v>266</v>
      </c>
      <c r="B1009" s="8" t="s">
        <v>53</v>
      </c>
      <c r="C1009" s="8" t="s">
        <v>67</v>
      </c>
      <c r="E1009" s="8" t="str">
        <f t="shared" si="133"/>
        <v>CoFi-vod.cofi</v>
      </c>
      <c r="F1009" s="21">
        <f t="shared" si="136"/>
        <v>142798.33267277651</v>
      </c>
      <c r="G1009" s="19">
        <f t="shared" si="136"/>
        <v>10.234322236037224</v>
      </c>
      <c r="H1009" s="18">
        <f t="shared" si="134"/>
        <v>7.5714681430099177E-3</v>
      </c>
      <c r="I1009" s="6">
        <f t="shared" si="134"/>
        <v>3.39</v>
      </c>
      <c r="J1009" s="6">
        <f t="shared" ref="J1009:K1024" si="137">J1008</f>
        <v>1130265.3137850526</v>
      </c>
      <c r="K1009" s="18">
        <f t="shared" si="137"/>
        <v>0.3</v>
      </c>
      <c r="L1009" s="35">
        <f>Data!BM19</f>
        <v>6.922107256821455E-3</v>
      </c>
      <c r="Q1009" s="21">
        <v>5642.4175197254845</v>
      </c>
      <c r="R1009" s="21">
        <v>6680.075477256928</v>
      </c>
      <c r="S1009" s="21">
        <v>7607.2917365189605</v>
      </c>
      <c r="T1009" s="21">
        <v>8455.6007535412518</v>
      </c>
      <c r="U1009" s="21">
        <v>9234.9715330371437</v>
      </c>
      <c r="V1009" s="21">
        <v>9928.0936836420442</v>
      </c>
      <c r="W1009" s="21">
        <v>10521.732424246262</v>
      </c>
      <c r="X1009" s="21">
        <v>11056.842641053721</v>
      </c>
      <c r="Y1009" s="21">
        <v>11536.122056604423</v>
      </c>
      <c r="Z1009" s="21">
        <v>655.35861163784432</v>
      </c>
      <c r="AA1009" s="21">
        <v>728.85813198644803</v>
      </c>
      <c r="AB1009" s="21">
        <v>783.73324784887666</v>
      </c>
      <c r="AC1009" s="21">
        <v>826.41679738564721</v>
      </c>
      <c r="AD1009" s="21">
        <v>860.21169290022146</v>
      </c>
      <c r="AE1009" s="21">
        <v>886.48144123944871</v>
      </c>
      <c r="AF1009" s="21">
        <v>906.48341764472082</v>
      </c>
      <c r="AG1009" s="21">
        <v>922.74635489753291</v>
      </c>
      <c r="AH1009" s="21">
        <v>936.02307766732906</v>
      </c>
      <c r="AI1009" s="21">
        <v>17094.82508781437</v>
      </c>
      <c r="AJ1009" s="21">
        <v>18607.185389030579</v>
      </c>
      <c r="AK1009" s="21">
        <v>19583.82573640209</v>
      </c>
      <c r="AL1009" s="21">
        <v>20216.394827844801</v>
      </c>
      <c r="AM1009" s="21">
        <v>20609.516061982442</v>
      </c>
      <c r="AN1009" s="21">
        <v>20827.805817196982</v>
      </c>
      <c r="AO1009" s="21">
        <v>20928.122694297039</v>
      </c>
      <c r="AP1009" s="21">
        <v>20957.244553275177</v>
      </c>
      <c r="AQ1009" s="21">
        <v>20938.592435953557</v>
      </c>
    </row>
    <row r="1010" spans="1:43" x14ac:dyDescent="0.25">
      <c r="A1010" s="17" t="s">
        <v>267</v>
      </c>
      <c r="B1010" s="8" t="s">
        <v>53</v>
      </c>
      <c r="C1010" s="8" t="s">
        <v>67</v>
      </c>
      <c r="E1010" s="8" t="str">
        <f t="shared" si="133"/>
        <v>CoFi-vod.cofi</v>
      </c>
      <c r="F1010" s="21">
        <f t="shared" ref="F1010:G1025" si="138">F944</f>
        <v>144198.29399369101</v>
      </c>
      <c r="G1010" s="19">
        <f t="shared" si="138"/>
        <v>10.244972678420806</v>
      </c>
      <c r="H1010" s="18">
        <f t="shared" si="134"/>
        <v>7.5714681430099177E-3</v>
      </c>
      <c r="I1010" s="6">
        <f t="shared" si="134"/>
        <v>3.39</v>
      </c>
      <c r="J1010" s="6">
        <f t="shared" si="137"/>
        <v>1130265.3137850526</v>
      </c>
      <c r="K1010" s="18">
        <f t="shared" si="137"/>
        <v>0.3</v>
      </c>
      <c r="L1010" s="35">
        <f>Data!BM20</f>
        <v>7.1478281456308504E-3</v>
      </c>
      <c r="Q1010" s="21">
        <v>5097.3833776949177</v>
      </c>
      <c r="R1010" s="21">
        <v>6168.8761802399258</v>
      </c>
      <c r="S1010" s="21">
        <v>7126.329661252068</v>
      </c>
      <c r="T1010" s="21">
        <v>8002.2892307835091</v>
      </c>
      <c r="U1010" s="21">
        <v>8807.0745313384778</v>
      </c>
      <c r="V1010" s="21">
        <v>9522.7972091750944</v>
      </c>
      <c r="W1010" s="21">
        <v>10135.794764525981</v>
      </c>
      <c r="X1010" s="21">
        <v>10688.353914160274</v>
      </c>
      <c r="Y1010" s="21">
        <v>11183.262565114768</v>
      </c>
      <c r="Z1010" s="21">
        <v>652.52968103626699</v>
      </c>
      <c r="AA1010" s="21">
        <v>728.34699020552557</v>
      </c>
      <c r="AB1010" s="21">
        <v>784.95261359645212</v>
      </c>
      <c r="AC1010" s="21">
        <v>828.98209948590306</v>
      </c>
      <c r="AD1010" s="21">
        <v>863.84273094789285</v>
      </c>
      <c r="AE1010" s="21">
        <v>890.94089757095765</v>
      </c>
      <c r="AF1010" s="21">
        <v>911.57364956513243</v>
      </c>
      <c r="AG1010" s="21">
        <v>928.34944292248429</v>
      </c>
      <c r="AH1010" s="21">
        <v>942.04485450863456</v>
      </c>
      <c r="AI1010" s="21">
        <v>17565.270898620005</v>
      </c>
      <c r="AJ1010" s="21">
        <v>19126.947920832587</v>
      </c>
      <c r="AK1010" s="21">
        <v>20135.433630458661</v>
      </c>
      <c r="AL1010" s="21">
        <v>20788.638244067344</v>
      </c>
      <c r="AM1010" s="21">
        <v>21194.578618737556</v>
      </c>
      <c r="AN1010" s="21">
        <v>21419.987661875268</v>
      </c>
      <c r="AO1010" s="21">
        <v>21523.575020287011</v>
      </c>
      <c r="AP1010" s="21">
        <v>21553.646846863339</v>
      </c>
      <c r="AQ1010" s="21">
        <v>21534.386104301095</v>
      </c>
    </row>
    <row r="1011" spans="1:43" x14ac:dyDescent="0.25">
      <c r="A1011" s="17" t="s">
        <v>268</v>
      </c>
      <c r="B1011" s="8" t="s">
        <v>53</v>
      </c>
      <c r="C1011" s="8" t="s">
        <v>67</v>
      </c>
      <c r="E1011" s="8" t="str">
        <f t="shared" si="133"/>
        <v>CoFi-vod.cofi</v>
      </c>
      <c r="F1011" s="21">
        <f t="shared" si="138"/>
        <v>98429.665186519007</v>
      </c>
      <c r="G1011" s="19">
        <f t="shared" si="138"/>
        <v>11.814132511432707</v>
      </c>
      <c r="H1011" s="18">
        <f t="shared" si="134"/>
        <v>7.5714681430099177E-3</v>
      </c>
      <c r="I1011" s="6">
        <f t="shared" si="134"/>
        <v>3.39</v>
      </c>
      <c r="J1011" s="6">
        <f t="shared" si="137"/>
        <v>1130265.3137850526</v>
      </c>
      <c r="K1011" s="18">
        <f t="shared" si="137"/>
        <v>0.3</v>
      </c>
      <c r="L1011" s="35">
        <f>Data!BM21</f>
        <v>7.1478281456308504E-3</v>
      </c>
      <c r="Q1011" s="21">
        <v>3215.4104718350768</v>
      </c>
      <c r="R1011" s="21">
        <v>4286.8985566705051</v>
      </c>
      <c r="S1011" s="21">
        <v>5244.3569656118189</v>
      </c>
      <c r="T1011" s="21">
        <v>6120.2863367622049</v>
      </c>
      <c r="U1011" s="21">
        <v>6925.0722994957805</v>
      </c>
      <c r="V1011" s="21">
        <v>7640.7916677929716</v>
      </c>
      <c r="W1011" s="21">
        <v>8253.7918813730703</v>
      </c>
      <c r="X1011" s="21">
        <v>8806.3502220372411</v>
      </c>
      <c r="Y1011" s="21">
        <v>9301.2603155531469</v>
      </c>
      <c r="Z1011" s="21">
        <v>364.33800486070629</v>
      </c>
      <c r="AA1011" s="21">
        <v>430.08487787304415</v>
      </c>
      <c r="AB1011" s="21">
        <v>479.17219517406971</v>
      </c>
      <c r="AC1011" s="21">
        <v>517.35269695242266</v>
      </c>
      <c r="AD1011" s="21">
        <v>547.58318296793334</v>
      </c>
      <c r="AE1011" s="21">
        <v>571.08211678540829</v>
      </c>
      <c r="AF1011" s="21">
        <v>588.97450148246435</v>
      </c>
      <c r="AG1011" s="21">
        <v>603.52213234709029</v>
      </c>
      <c r="AH1011" s="21">
        <v>615.39855499338148</v>
      </c>
      <c r="AI1011" s="21">
        <v>11376.293545957522</v>
      </c>
      <c r="AJ1011" s="21">
        <v>12937.961756354627</v>
      </c>
      <c r="AK1011" s="21">
        <v>13946.445948866265</v>
      </c>
      <c r="AL1011" s="21">
        <v>14599.642207674598</v>
      </c>
      <c r="AM1011" s="21">
        <v>15005.584465349973</v>
      </c>
      <c r="AN1011" s="21">
        <v>15230.99526306273</v>
      </c>
      <c r="AO1011" s="21">
        <v>15334.583432217341</v>
      </c>
      <c r="AP1011" s="21">
        <v>15364.656386956687</v>
      </c>
      <c r="AQ1011" s="21">
        <v>15345.395942208954</v>
      </c>
    </row>
    <row r="1012" spans="1:43" x14ac:dyDescent="0.25">
      <c r="A1012" s="17" t="s">
        <v>269</v>
      </c>
      <c r="B1012" s="8" t="s">
        <v>53</v>
      </c>
      <c r="C1012" s="8" t="s">
        <v>67</v>
      </c>
      <c r="E1012" s="8" t="str">
        <f t="shared" si="133"/>
        <v>CoFi-vod.cofi</v>
      </c>
      <c r="F1012" s="21">
        <f t="shared" si="138"/>
        <v>163384.76716181752</v>
      </c>
      <c r="G1012" s="19">
        <f t="shared" si="138"/>
        <v>10.267597507715461</v>
      </c>
      <c r="H1012" s="18">
        <f t="shared" si="134"/>
        <v>7.5714681430099177E-3</v>
      </c>
      <c r="I1012" s="6">
        <f t="shared" si="134"/>
        <v>3.39</v>
      </c>
      <c r="J1012" s="6">
        <f t="shared" si="137"/>
        <v>1130265.3137850526</v>
      </c>
      <c r="K1012" s="18">
        <f t="shared" si="137"/>
        <v>0.3</v>
      </c>
      <c r="L1012" s="35">
        <f>Data!BM22</f>
        <v>7.1478281456308504E-3</v>
      </c>
      <c r="Q1012" s="21">
        <v>6756.0835904224123</v>
      </c>
      <c r="R1012" s="21">
        <v>7827.5805509793963</v>
      </c>
      <c r="S1012" s="21">
        <v>8785.0296886999131</v>
      </c>
      <c r="T1012" s="21">
        <v>9661.0158739498511</v>
      </c>
      <c r="U1012" s="21">
        <v>10465.800590885474</v>
      </c>
      <c r="V1012" s="21">
        <v>11181.526185625798</v>
      </c>
      <c r="W1012" s="21">
        <v>11794.521398113327</v>
      </c>
      <c r="X1012" s="21">
        <v>12347.081260743496</v>
      </c>
      <c r="Y1012" s="21">
        <v>12841.988640278556</v>
      </c>
      <c r="Z1012" s="21">
        <v>798.76684865588049</v>
      </c>
      <c r="AA1012" s="21">
        <v>874.41729953264326</v>
      </c>
      <c r="AB1012" s="21">
        <v>930.89813940005797</v>
      </c>
      <c r="AC1012" s="21">
        <v>974.83119388361388</v>
      </c>
      <c r="AD1012" s="21">
        <v>1009.6149704991948</v>
      </c>
      <c r="AE1012" s="21">
        <v>1036.653449570842</v>
      </c>
      <c r="AF1012" s="21">
        <v>1057.2406840007752</v>
      </c>
      <c r="AG1012" s="21">
        <v>1073.9795067353741</v>
      </c>
      <c r="AH1012" s="21">
        <v>1087.6447136859545</v>
      </c>
      <c r="AI1012" s="21">
        <v>21046.718359849034</v>
      </c>
      <c r="AJ1012" s="21">
        <v>22608.398410474569</v>
      </c>
      <c r="AK1012" s="21">
        <v>23616.886651679055</v>
      </c>
      <c r="AL1012" s="21">
        <v>24270.085127675637</v>
      </c>
      <c r="AM1012" s="21">
        <v>24676.02473405518</v>
      </c>
      <c r="AN1012" s="21">
        <v>24901.431686228338</v>
      </c>
      <c r="AO1012" s="21">
        <v>25005.0195449116</v>
      </c>
      <c r="AP1012" s="21">
        <v>25035.09048894783</v>
      </c>
      <c r="AQ1012" s="21">
        <v>25015.830093380348</v>
      </c>
    </row>
    <row r="1013" spans="1:43" x14ac:dyDescent="0.25">
      <c r="A1013" s="17" t="s">
        <v>270</v>
      </c>
      <c r="B1013" s="8" t="s">
        <v>53</v>
      </c>
      <c r="C1013" s="8" t="s">
        <v>67</v>
      </c>
      <c r="E1013" s="8" t="str">
        <f t="shared" si="133"/>
        <v>CoFi-vod.cofi</v>
      </c>
      <c r="F1013" s="21">
        <f t="shared" si="138"/>
        <v>148983.40879257949</v>
      </c>
      <c r="G1013" s="19">
        <f t="shared" si="138"/>
        <v>10.106619196002974</v>
      </c>
      <c r="H1013" s="18">
        <f t="shared" si="134"/>
        <v>7.5714681430099177E-3</v>
      </c>
      <c r="I1013" s="6">
        <f t="shared" si="134"/>
        <v>3.39</v>
      </c>
      <c r="J1013" s="6">
        <f t="shared" si="137"/>
        <v>1130265.3137850526</v>
      </c>
      <c r="K1013" s="18">
        <f t="shared" si="137"/>
        <v>0.3</v>
      </c>
      <c r="L1013" s="35">
        <f>Data!BM23</f>
        <v>7.1478281456308504E-3</v>
      </c>
      <c r="Q1013" s="21">
        <v>4994.7762552594431</v>
      </c>
      <c r="R1013" s="21">
        <v>6066.2688005900136</v>
      </c>
      <c r="S1013" s="21">
        <v>7023.7225502779856</v>
      </c>
      <c r="T1013" s="21">
        <v>7899.6804733622475</v>
      </c>
      <c r="U1013" s="21">
        <v>8704.4658100198849</v>
      </c>
      <c r="V1013" s="21">
        <v>9420.1883074169618</v>
      </c>
      <c r="W1013" s="21">
        <v>10033.186007697277</v>
      </c>
      <c r="X1013" s="21">
        <v>10585.745113225677</v>
      </c>
      <c r="Y1013" s="21">
        <v>11080.653842830121</v>
      </c>
      <c r="Z1013" s="21">
        <v>682.74669978383554</v>
      </c>
      <c r="AA1013" s="21">
        <v>759.60193333105929</v>
      </c>
      <c r="AB1013" s="21">
        <v>816.98244542394434</v>
      </c>
      <c r="AC1013" s="21">
        <v>861.61475782367631</v>
      </c>
      <c r="AD1013" s="21">
        <v>896.95260425779327</v>
      </c>
      <c r="AE1013" s="21">
        <v>924.42173194698682</v>
      </c>
      <c r="AF1013" s="21">
        <v>945.33692573293092</v>
      </c>
      <c r="AG1013" s="21">
        <v>962.34236877740693</v>
      </c>
      <c r="AH1013" s="21">
        <v>976.2252581920111</v>
      </c>
      <c r="AI1013" s="21">
        <v>18397.108202666295</v>
      </c>
      <c r="AJ1013" s="21">
        <v>19958.786559066568</v>
      </c>
      <c r="AK1013" s="21">
        <v>20967.271728509717</v>
      </c>
      <c r="AL1013" s="21">
        <v>21620.481057460696</v>
      </c>
      <c r="AM1013" s="21">
        <v>22026.421193427836</v>
      </c>
      <c r="AN1013" s="21">
        <v>22251.83054078235</v>
      </c>
      <c r="AO1013" s="21">
        <v>22355.417478129475</v>
      </c>
      <c r="AP1013" s="21">
        <v>22385.489323403424</v>
      </c>
      <c r="AQ1013" s="21">
        <v>22366.228363654765</v>
      </c>
    </row>
    <row r="1014" spans="1:43" x14ac:dyDescent="0.25">
      <c r="A1014" s="17" t="s">
        <v>249</v>
      </c>
      <c r="B1014" s="8" t="s">
        <v>53</v>
      </c>
      <c r="C1014" s="8" t="s">
        <v>67</v>
      </c>
      <c r="E1014" s="8" t="str">
        <f t="shared" si="133"/>
        <v>CoFi-vod.cofi</v>
      </c>
      <c r="F1014" s="21">
        <f t="shared" si="138"/>
        <v>151654.691624923</v>
      </c>
      <c r="G1014" s="19">
        <f t="shared" si="138"/>
        <v>10.263206967410436</v>
      </c>
      <c r="H1014" s="18">
        <f t="shared" si="134"/>
        <v>7.5714681430099177E-3</v>
      </c>
      <c r="I1014" s="6">
        <f t="shared" si="134"/>
        <v>3.39</v>
      </c>
      <c r="J1014" s="6">
        <f t="shared" si="137"/>
        <v>1130265.3137850526</v>
      </c>
      <c r="K1014" s="18">
        <f t="shared" si="137"/>
        <v>0.3</v>
      </c>
      <c r="L1014" s="35">
        <f>Data!BM24</f>
        <v>7.1478281456308504E-3</v>
      </c>
      <c r="Q1014" s="21">
        <v>5524.4966242845467</v>
      </c>
      <c r="R1014" s="21">
        <v>6595.9904975124791</v>
      </c>
      <c r="S1014" s="21">
        <v>7553.4428601324162</v>
      </c>
      <c r="T1014" s="21">
        <v>8429.4092831783473</v>
      </c>
      <c r="U1014" s="21">
        <v>9234.1944334520576</v>
      </c>
      <c r="V1014" s="21">
        <v>9949.917862387756</v>
      </c>
      <c r="W1014" s="21">
        <v>10562.914814454238</v>
      </c>
      <c r="X1014" s="21">
        <v>11115.474147684085</v>
      </c>
      <c r="Y1014" s="21">
        <v>11610.382471249652</v>
      </c>
      <c r="Z1014" s="21">
        <v>709.76576558727106</v>
      </c>
      <c r="AA1014" s="21">
        <v>785.4484575442018</v>
      </c>
      <c r="AB1014" s="21">
        <v>841.95349027844088</v>
      </c>
      <c r="AC1014" s="21">
        <v>885.90499215385216</v>
      </c>
      <c r="AD1014" s="21">
        <v>920.70367196925633</v>
      </c>
      <c r="AE1014" s="21">
        <v>947.75370395315667</v>
      </c>
      <c r="AF1014" s="21">
        <v>968.34977669714806</v>
      </c>
      <c r="AG1014" s="21">
        <v>985.09576307504881</v>
      </c>
      <c r="AH1014" s="21">
        <v>998.76683158215985</v>
      </c>
      <c r="AI1014" s="21">
        <v>19169.866678265327</v>
      </c>
      <c r="AJ1014" s="21">
        <v>20731.545580499493</v>
      </c>
      <c r="AK1014" s="21">
        <v>21740.031664639151</v>
      </c>
      <c r="AL1014" s="21">
        <v>22393.237832928433</v>
      </c>
      <c r="AM1014" s="21">
        <v>22799.17780279302</v>
      </c>
      <c r="AN1014" s="21">
        <v>23024.586433957924</v>
      </c>
      <c r="AO1014" s="21">
        <v>23128.173639095814</v>
      </c>
      <c r="AP1014" s="21">
        <v>23158.245212462687</v>
      </c>
      <c r="AQ1014" s="21">
        <v>23138.984417725616</v>
      </c>
    </row>
    <row r="1015" spans="1:43" x14ac:dyDescent="0.25">
      <c r="A1015" s="17" t="s">
        <v>250</v>
      </c>
      <c r="B1015" s="8" t="s">
        <v>53</v>
      </c>
      <c r="C1015" s="8" t="s">
        <v>67</v>
      </c>
      <c r="E1015" s="8" t="str">
        <f t="shared" si="133"/>
        <v>CoFi-vod.cofi</v>
      </c>
      <c r="F1015" s="21">
        <f t="shared" si="138"/>
        <v>129850.99598897449</v>
      </c>
      <c r="G1015" s="19">
        <f t="shared" si="138"/>
        <v>10.749217003596499</v>
      </c>
      <c r="H1015" s="18">
        <f t="shared" si="134"/>
        <v>7.5714681430099177E-3</v>
      </c>
      <c r="I1015" s="6">
        <f t="shared" si="134"/>
        <v>3.39</v>
      </c>
      <c r="J1015" s="6">
        <f t="shared" si="137"/>
        <v>1130265.3137850526</v>
      </c>
      <c r="K1015" s="18">
        <f t="shared" si="137"/>
        <v>0.3</v>
      </c>
      <c r="L1015" s="35">
        <f>Data!BM25</f>
        <v>7.1478281456308504E-3</v>
      </c>
      <c r="Q1015" s="21">
        <v>4563.9613992236373</v>
      </c>
      <c r="R1015" s="21">
        <v>5635.4528645921246</v>
      </c>
      <c r="S1015" s="21">
        <v>6592.9077423649333</v>
      </c>
      <c r="T1015" s="21">
        <v>7468.8587525382063</v>
      </c>
      <c r="U1015" s="21">
        <v>8273.6442407795221</v>
      </c>
      <c r="V1015" s="21">
        <v>8989.36598056806</v>
      </c>
      <c r="W1015" s="21">
        <v>9602.3642893611905</v>
      </c>
      <c r="X1015" s="21">
        <v>10154.923209702893</v>
      </c>
      <c r="Y1015" s="21">
        <v>10649.832269533601</v>
      </c>
      <c r="Z1015" s="21">
        <v>564.50556920487782</v>
      </c>
      <c r="AA1015" s="21">
        <v>636.76621054708278</v>
      </c>
      <c r="AB1015" s="21">
        <v>690.7164939469036</v>
      </c>
      <c r="AC1015" s="21">
        <v>732.68031168884613</v>
      </c>
      <c r="AD1015" s="21">
        <v>765.90565217598726</v>
      </c>
      <c r="AE1015" s="21">
        <v>791.73263732541795</v>
      </c>
      <c r="AF1015" s="21">
        <v>811.39753227010681</v>
      </c>
      <c r="AG1015" s="21">
        <v>827.38637749248721</v>
      </c>
      <c r="AH1015" s="21">
        <v>840.43935048681044</v>
      </c>
      <c r="AI1015" s="21">
        <v>16006.534406759918</v>
      </c>
      <c r="AJ1015" s="21">
        <v>17568.20955790719</v>
      </c>
      <c r="AK1015" s="21">
        <v>18576.694679576369</v>
      </c>
      <c r="AL1015" s="21">
        <v>19229.898710476566</v>
      </c>
      <c r="AM1015" s="21">
        <v>19635.839500995953</v>
      </c>
      <c r="AN1015" s="21">
        <v>19861.249113455859</v>
      </c>
      <c r="AO1015" s="21">
        <v>19964.836541017114</v>
      </c>
      <c r="AP1015" s="21">
        <v>19994.908672575853</v>
      </c>
      <c r="AQ1015" s="21">
        <v>19975.647933829983</v>
      </c>
    </row>
    <row r="1016" spans="1:43" x14ac:dyDescent="0.25">
      <c r="A1016" s="17" t="s">
        <v>251</v>
      </c>
      <c r="B1016" s="8" t="s">
        <v>53</v>
      </c>
      <c r="C1016" s="8" t="s">
        <v>67</v>
      </c>
      <c r="E1016" s="8" t="str">
        <f t="shared" si="133"/>
        <v>CoFi-vod.cofi</v>
      </c>
      <c r="F1016" s="21">
        <f t="shared" si="138"/>
        <v>134978.302756513</v>
      </c>
      <c r="G1016" s="19">
        <f t="shared" si="138"/>
        <v>10.756408999327785</v>
      </c>
      <c r="H1016" s="18">
        <f t="shared" si="134"/>
        <v>7.5714681430099177E-3</v>
      </c>
      <c r="I1016" s="6">
        <f t="shared" si="134"/>
        <v>3.39</v>
      </c>
      <c r="J1016" s="6">
        <f t="shared" si="137"/>
        <v>1130265.3137850526</v>
      </c>
      <c r="K1016" s="18">
        <f t="shared" si="137"/>
        <v>0.3</v>
      </c>
      <c r="L1016" s="35">
        <f>Data!BM26</f>
        <v>7.1478281456308504E-3</v>
      </c>
      <c r="Q1016" s="21">
        <v>5146.2907941835456</v>
      </c>
      <c r="R1016" s="21">
        <v>6217.7837193291425</v>
      </c>
      <c r="S1016" s="21">
        <v>7175.237072277655</v>
      </c>
      <c r="T1016" s="21">
        <v>8051.1974265838353</v>
      </c>
      <c r="U1016" s="21">
        <v>8855.9827099305621</v>
      </c>
      <c r="V1016" s="21">
        <v>9571.7054737732105</v>
      </c>
      <c r="W1016" s="21">
        <v>10184.702960043867</v>
      </c>
      <c r="X1016" s="21">
        <v>10737.26213070112</v>
      </c>
      <c r="Y1016" s="21">
        <v>11232.170744167321</v>
      </c>
      <c r="Z1016" s="21">
        <v>603.60657756333489</v>
      </c>
      <c r="AA1016" s="21">
        <v>675.81896476298004</v>
      </c>
      <c r="AB1016" s="21">
        <v>729.73316029914668</v>
      </c>
      <c r="AC1016" s="21">
        <v>771.66909404779085</v>
      </c>
      <c r="AD1016" s="21">
        <v>804.87220777793243</v>
      </c>
      <c r="AE1016" s="21">
        <v>830.68193139841458</v>
      </c>
      <c r="AF1016" s="21">
        <v>850.33366225857469</v>
      </c>
      <c r="AG1016" s="21">
        <v>866.31181551069744</v>
      </c>
      <c r="AH1016" s="21">
        <v>879.35605311475672</v>
      </c>
      <c r="AI1016" s="21">
        <v>16863.756171636276</v>
      </c>
      <c r="AJ1016" s="21">
        <v>18425.43209000181</v>
      </c>
      <c r="AK1016" s="21">
        <v>19433.91817506565</v>
      </c>
      <c r="AL1016" s="21">
        <v>20087.11920778282</v>
      </c>
      <c r="AM1016" s="21">
        <v>20493.059784253601</v>
      </c>
      <c r="AN1016" s="21">
        <v>20718.468628609895</v>
      </c>
      <c r="AO1016" s="21">
        <v>20822.056307692896</v>
      </c>
      <c r="AP1016" s="21">
        <v>20852.128136396124</v>
      </c>
      <c r="AQ1016" s="21">
        <v>20832.86755754488</v>
      </c>
    </row>
    <row r="1017" spans="1:43" x14ac:dyDescent="0.25">
      <c r="A1017" s="17" t="s">
        <v>252</v>
      </c>
      <c r="B1017" s="8" t="s">
        <v>53</v>
      </c>
      <c r="C1017" s="8" t="s">
        <v>67</v>
      </c>
      <c r="E1017" s="8" t="str">
        <f t="shared" si="133"/>
        <v>CoFi-vod.cofi</v>
      </c>
      <c r="F1017" s="21">
        <f t="shared" si="138"/>
        <v>134530.63966644951</v>
      </c>
      <c r="G1017" s="19">
        <f t="shared" si="138"/>
        <v>10.667047927027582</v>
      </c>
      <c r="H1017" s="18">
        <f t="shared" si="134"/>
        <v>7.5714681430099177E-3</v>
      </c>
      <c r="I1017" s="6">
        <f t="shared" si="134"/>
        <v>3.39</v>
      </c>
      <c r="J1017" s="6">
        <f t="shared" si="137"/>
        <v>1130265.3137850526</v>
      </c>
      <c r="K1017" s="18">
        <f t="shared" si="137"/>
        <v>0.3</v>
      </c>
      <c r="L1017" s="35">
        <f>Data!BM27</f>
        <v>7.1478281456308504E-3</v>
      </c>
      <c r="Q1017" s="21">
        <v>4956.5743060084114</v>
      </c>
      <c r="R1017" s="21">
        <v>6028.0667555747441</v>
      </c>
      <c r="S1017" s="21">
        <v>6985.5206052941767</v>
      </c>
      <c r="T1017" s="21">
        <v>7861.4779153850131</v>
      </c>
      <c r="U1017" s="21">
        <v>8666.2632654841345</v>
      </c>
      <c r="V1017" s="21">
        <v>9381.985695701258</v>
      </c>
      <c r="W1017" s="21">
        <v>9994.9834499406552</v>
      </c>
      <c r="X1017" s="21">
        <v>10547.542539047869</v>
      </c>
      <c r="Y1017" s="21">
        <v>11042.451297934696</v>
      </c>
      <c r="Z1017" s="21">
        <v>596.71228428545044</v>
      </c>
      <c r="AA1017" s="21">
        <v>669.52959816099462</v>
      </c>
      <c r="AB1017" s="21">
        <v>723.89545374354441</v>
      </c>
      <c r="AC1017" s="21">
        <v>766.1826454754563</v>
      </c>
      <c r="AD1017" s="21">
        <v>799.66391511697009</v>
      </c>
      <c r="AE1017" s="21">
        <v>825.68985246773229</v>
      </c>
      <c r="AF1017" s="21">
        <v>845.50621646972684</v>
      </c>
      <c r="AG1017" s="21">
        <v>861.61822395281217</v>
      </c>
      <c r="AH1017" s="21">
        <v>874.77173940847058</v>
      </c>
      <c r="AI1017" s="21">
        <v>16621.313128045025</v>
      </c>
      <c r="AJ1017" s="21">
        <v>18182.988862603066</v>
      </c>
      <c r="AK1017" s="21">
        <v>19191.474617128632</v>
      </c>
      <c r="AL1017" s="21">
        <v>19844.676815101364</v>
      </c>
      <c r="AM1017" s="21">
        <v>20250.617448863799</v>
      </c>
      <c r="AN1017" s="21">
        <v>20476.026551061761</v>
      </c>
      <c r="AO1017" s="21">
        <v>20579.614131242459</v>
      </c>
      <c r="AP1017" s="21">
        <v>20609.686057052189</v>
      </c>
      <c r="AQ1017" s="21">
        <v>20590.4254176006</v>
      </c>
    </row>
    <row r="1018" spans="1:43" x14ac:dyDescent="0.25">
      <c r="A1018" s="17" t="s">
        <v>253</v>
      </c>
      <c r="B1018" s="8" t="s">
        <v>53</v>
      </c>
      <c r="C1018" s="8" t="s">
        <v>67</v>
      </c>
      <c r="E1018" s="8" t="str">
        <f t="shared" si="133"/>
        <v>CoFi-vod.cofi</v>
      </c>
      <c r="F1018" s="21">
        <f t="shared" si="138"/>
        <v>163793.993132748</v>
      </c>
      <c r="G1018" s="19">
        <f t="shared" si="138"/>
        <v>10.450556475461539</v>
      </c>
      <c r="H1018" s="18">
        <f t="shared" si="134"/>
        <v>7.5714681430099177E-3</v>
      </c>
      <c r="I1018" s="6">
        <f t="shared" si="134"/>
        <v>3.39</v>
      </c>
      <c r="J1018" s="6">
        <f t="shared" si="137"/>
        <v>1130265.3137850526</v>
      </c>
      <c r="K1018" s="18">
        <f t="shared" si="137"/>
        <v>0.3</v>
      </c>
      <c r="L1018" s="35">
        <f>Data!BM28</f>
        <v>7.1478281456308504E-3</v>
      </c>
      <c r="Q1018" s="21">
        <v>6409.2572750448844</v>
      </c>
      <c r="R1018" s="21">
        <v>7480.7533661813668</v>
      </c>
      <c r="S1018" s="21">
        <v>8438.2034120634762</v>
      </c>
      <c r="T1018" s="21">
        <v>9314.184032093428</v>
      </c>
      <c r="U1018" s="21">
        <v>10118.968871061079</v>
      </c>
      <c r="V1018" s="21">
        <v>10834.693855890726</v>
      </c>
      <c r="W1018" s="21">
        <v>11447.689558259826</v>
      </c>
      <c r="X1018" s="21">
        <v>12000.249271805953</v>
      </c>
      <c r="Y1018" s="21">
        <v>12495.156917188764</v>
      </c>
      <c r="Z1018" s="21">
        <v>809.53849610939812</v>
      </c>
      <c r="AA1018" s="21">
        <v>883.86455893155403</v>
      </c>
      <c r="AB1018" s="21">
        <v>939.35657481134581</v>
      </c>
      <c r="AC1018" s="21">
        <v>982.52058047166497</v>
      </c>
      <c r="AD1018" s="21">
        <v>1016.6953878775638</v>
      </c>
      <c r="AE1018" s="21">
        <v>1043.2605052112349</v>
      </c>
      <c r="AF1018" s="21">
        <v>1063.4873085597433</v>
      </c>
      <c r="AG1018" s="21">
        <v>1079.9330822429633</v>
      </c>
      <c r="AH1018" s="21">
        <v>1093.3590468703305</v>
      </c>
      <c r="AI1018" s="21">
        <v>22270.575874243586</v>
      </c>
      <c r="AJ1018" s="21">
        <v>23832.257934149471</v>
      </c>
      <c r="AK1018" s="21">
        <v>24840.744979830975</v>
      </c>
      <c r="AL1018" s="21">
        <v>25493.952269137473</v>
      </c>
      <c r="AM1018" s="21">
        <v>25899.89153905493</v>
      </c>
      <c r="AN1018" s="21">
        <v>26125.29923214305</v>
      </c>
      <c r="AO1018" s="21">
        <v>26228.886308686418</v>
      </c>
      <c r="AP1018" s="21">
        <v>26258.957374914804</v>
      </c>
      <c r="AQ1018" s="21">
        <v>26239.696566874121</v>
      </c>
    </row>
    <row r="1019" spans="1:43" x14ac:dyDescent="0.25">
      <c r="A1019" s="17" t="s">
        <v>254</v>
      </c>
      <c r="B1019" s="8" t="s">
        <v>53</v>
      </c>
      <c r="C1019" s="8" t="s">
        <v>67</v>
      </c>
      <c r="E1019" s="8" t="str">
        <f t="shared" si="133"/>
        <v>CoFi-vod.cofi</v>
      </c>
      <c r="F1019" s="21">
        <f t="shared" si="138"/>
        <v>118736.888545109</v>
      </c>
      <c r="G1019" s="19">
        <f t="shared" si="138"/>
        <v>10.666379327200589</v>
      </c>
      <c r="H1019" s="18">
        <f t="shared" si="134"/>
        <v>7.5714681430099177E-3</v>
      </c>
      <c r="I1019" s="6">
        <f t="shared" si="134"/>
        <v>3.39</v>
      </c>
      <c r="J1019" s="6">
        <f t="shared" si="137"/>
        <v>1130265.3137850526</v>
      </c>
      <c r="K1019" s="18">
        <f t="shared" si="137"/>
        <v>0.3</v>
      </c>
      <c r="L1019" s="35">
        <f>Data!BM29</f>
        <v>7.3735490344402459E-3</v>
      </c>
      <c r="Q1019" s="21">
        <v>3401.0474249825556</v>
      </c>
      <c r="R1019" s="21">
        <v>4506.3721864700465</v>
      </c>
      <c r="S1019" s="21">
        <v>5494.0659039057637</v>
      </c>
      <c r="T1019" s="21">
        <v>6397.6575520083497</v>
      </c>
      <c r="U1019" s="21">
        <v>7227.8577787118775</v>
      </c>
      <c r="V1019" s="21">
        <v>7966.1789591608713</v>
      </c>
      <c r="W1019" s="21">
        <v>8598.5369554370536</v>
      </c>
      <c r="X1019" s="21">
        <v>9168.5445430086074</v>
      </c>
      <c r="Y1019" s="21">
        <v>9679.0833118575811</v>
      </c>
      <c r="Z1019" s="21">
        <v>463.78116798790313</v>
      </c>
      <c r="AA1019" s="21">
        <v>538.90243288494696</v>
      </c>
      <c r="AB1019" s="21">
        <v>594.98868382469436</v>
      </c>
      <c r="AC1019" s="21">
        <v>638.61327788079473</v>
      </c>
      <c r="AD1019" s="21">
        <v>673.15406309187188</v>
      </c>
      <c r="AE1019" s="21">
        <v>700.00352612608458</v>
      </c>
      <c r="AF1019" s="21">
        <v>720.44701593825573</v>
      </c>
      <c r="AG1019" s="21">
        <v>737.06887143526478</v>
      </c>
      <c r="AH1019" s="21">
        <v>750.63864397091356</v>
      </c>
      <c r="AI1019" s="21">
        <v>13368.827849133522</v>
      </c>
      <c r="AJ1019" s="21">
        <v>14979.814852142077</v>
      </c>
      <c r="AK1019" s="21">
        <v>16020.145336148005</v>
      </c>
      <c r="AL1019" s="21">
        <v>16693.976515234965</v>
      </c>
      <c r="AM1019" s="21">
        <v>17112.737436248644</v>
      </c>
      <c r="AN1019" s="21">
        <v>17345.266685570616</v>
      </c>
      <c r="AO1019" s="21">
        <v>17452.125367291832</v>
      </c>
      <c r="AP1019" s="21">
        <v>17483.147883461996</v>
      </c>
      <c r="AQ1019" s="21">
        <v>17463.278871447328</v>
      </c>
    </row>
    <row r="1020" spans="1:43" x14ac:dyDescent="0.25">
      <c r="A1020" s="17" t="s">
        <v>255</v>
      </c>
      <c r="B1020" s="8" t="s">
        <v>53</v>
      </c>
      <c r="C1020" s="8" t="s">
        <v>67</v>
      </c>
      <c r="E1020" s="8" t="str">
        <f t="shared" si="133"/>
        <v>CoFi-vod.cofi</v>
      </c>
      <c r="F1020" s="21">
        <f t="shared" si="138"/>
        <v>177768.66401188599</v>
      </c>
      <c r="G1020" s="19">
        <f t="shared" si="138"/>
        <v>9.5368396438620078</v>
      </c>
      <c r="H1020" s="18">
        <f t="shared" si="134"/>
        <v>7.5714681430099177E-3</v>
      </c>
      <c r="I1020" s="6">
        <f t="shared" si="134"/>
        <v>3.39</v>
      </c>
      <c r="J1020" s="6">
        <f t="shared" si="137"/>
        <v>1130265.3137850526</v>
      </c>
      <c r="K1020" s="18">
        <f t="shared" si="137"/>
        <v>0.3</v>
      </c>
      <c r="L1020" s="35">
        <f>Data!BM30</f>
        <v>7.3735490344402459E-3</v>
      </c>
      <c r="Q1020" s="21">
        <v>6662.4961427633834</v>
      </c>
      <c r="R1020" s="21">
        <v>7767.8290800156828</v>
      </c>
      <c r="S1020" s="21">
        <v>8755.51425737719</v>
      </c>
      <c r="T1020" s="21">
        <v>9659.158239108423</v>
      </c>
      <c r="U1020" s="21">
        <v>10489.357318260059</v>
      </c>
      <c r="V1020" s="21">
        <v>11227.684234122715</v>
      </c>
      <c r="W1020" s="21">
        <v>11860.037623702256</v>
      </c>
      <c r="X1020" s="21">
        <v>12430.046613214594</v>
      </c>
      <c r="Y1020" s="21">
        <v>12940.582882112556</v>
      </c>
      <c r="Z1020" s="21">
        <v>859.18839092188421</v>
      </c>
      <c r="AA1020" s="21">
        <v>943.2075160834487</v>
      </c>
      <c r="AB1020" s="21">
        <v>1005.9364687733935</v>
      </c>
      <c r="AC1020" s="21">
        <v>1054.7294422421753</v>
      </c>
      <c r="AD1020" s="21">
        <v>1093.3611260415837</v>
      </c>
      <c r="AE1020" s="21">
        <v>1123.3906897890045</v>
      </c>
      <c r="AF1020" s="21">
        <v>1146.255363932426</v>
      </c>
      <c r="AG1020" s="21">
        <v>1164.8458933024315</v>
      </c>
      <c r="AH1020" s="21">
        <v>1180.0227969018815</v>
      </c>
      <c r="AI1020" s="21">
        <v>21114.966925661156</v>
      </c>
      <c r="AJ1020" s="21">
        <v>22725.962759695623</v>
      </c>
      <c r="AK1020" s="21">
        <v>23766.297496332598</v>
      </c>
      <c r="AL1020" s="21">
        <v>24440.12480360872</v>
      </c>
      <c r="AM1020" s="21">
        <v>24858.883672850367</v>
      </c>
      <c r="AN1020" s="21">
        <v>25091.409141363933</v>
      </c>
      <c r="AO1020" s="21">
        <v>25198.26806924714</v>
      </c>
      <c r="AP1020" s="21">
        <v>25229.288782247088</v>
      </c>
      <c r="AQ1020" s="21">
        <v>25209.420082512188</v>
      </c>
    </row>
    <row r="1021" spans="1:43" x14ac:dyDescent="0.25">
      <c r="A1021" s="17" t="s">
        <v>256</v>
      </c>
      <c r="B1021" s="8" t="s">
        <v>53</v>
      </c>
      <c r="C1021" s="8" t="s">
        <v>67</v>
      </c>
      <c r="E1021" s="8" t="str">
        <f t="shared" si="133"/>
        <v>CoFi-vod.cofi</v>
      </c>
      <c r="F1021" s="21">
        <f t="shared" si="138"/>
        <v>155905.00634210001</v>
      </c>
      <c r="G1021" s="19">
        <f t="shared" si="138"/>
        <v>9.9784577197080004</v>
      </c>
      <c r="H1021" s="18">
        <f t="shared" si="134"/>
        <v>7.5714681430099177E-3</v>
      </c>
      <c r="I1021" s="6">
        <f t="shared" si="134"/>
        <v>3.39</v>
      </c>
      <c r="J1021" s="6">
        <f t="shared" si="137"/>
        <v>1130265.3137850526</v>
      </c>
      <c r="K1021" s="18">
        <f t="shared" si="137"/>
        <v>0.3</v>
      </c>
      <c r="L1021" s="35">
        <f>Data!BM31</f>
        <v>7.3735490344402459E-3</v>
      </c>
      <c r="Q1021" s="21">
        <v>5216.8713610213599</v>
      </c>
      <c r="R1021" s="21">
        <v>6322.2006743968986</v>
      </c>
      <c r="S1021" s="21">
        <v>7309.8896371139281</v>
      </c>
      <c r="T1021" s="21">
        <v>8213.5104221626316</v>
      </c>
      <c r="U1021" s="21">
        <v>9043.7100099622949</v>
      </c>
      <c r="V1021" s="21">
        <v>9782.0343836245829</v>
      </c>
      <c r="W1021" s="21">
        <v>10414.389815104951</v>
      </c>
      <c r="X1021" s="21">
        <v>10984.398183212348</v>
      </c>
      <c r="Y1021" s="21">
        <v>11494.935560204121</v>
      </c>
      <c r="Z1021" s="21">
        <v>715.19233702513623</v>
      </c>
      <c r="AA1021" s="21">
        <v>795.49286716121333</v>
      </c>
      <c r="AB1021" s="21">
        <v>855.44565269752343</v>
      </c>
      <c r="AC1021" s="21">
        <v>902.07876602281033</v>
      </c>
      <c r="AD1021" s="21">
        <v>939.00074957152754</v>
      </c>
      <c r="AE1021" s="21">
        <v>967.7012734514542</v>
      </c>
      <c r="AF1021" s="21">
        <v>989.55406033654583</v>
      </c>
      <c r="AG1021" s="21">
        <v>1007.3218294012529</v>
      </c>
      <c r="AH1021" s="21">
        <v>1021.8270656026489</v>
      </c>
      <c r="AI1021" s="21">
        <v>18975.919561993211</v>
      </c>
      <c r="AJ1021" s="21">
        <v>20586.914006601488</v>
      </c>
      <c r="AK1021" s="21">
        <v>21627.24622174742</v>
      </c>
      <c r="AL1021" s="21">
        <v>22301.082440028244</v>
      </c>
      <c r="AM1021" s="21">
        <v>22719.841743724231</v>
      </c>
      <c r="AN1021" s="21">
        <v>22952.369178256937</v>
      </c>
      <c r="AO1021" s="21">
        <v>23059.227349644956</v>
      </c>
      <c r="AP1021" s="21">
        <v>23090.248802325135</v>
      </c>
      <c r="AQ1021" s="21">
        <v>23070.379639381888</v>
      </c>
    </row>
    <row r="1022" spans="1:43" x14ac:dyDescent="0.25">
      <c r="A1022" s="17" t="s">
        <v>257</v>
      </c>
      <c r="B1022" s="8" t="s">
        <v>53</v>
      </c>
      <c r="C1022" s="8" t="s">
        <v>67</v>
      </c>
      <c r="E1022" s="8" t="str">
        <f t="shared" si="133"/>
        <v>CoFi-vod.cofi</v>
      </c>
      <c r="F1022" s="21">
        <f t="shared" si="138"/>
        <v>97265.618974818106</v>
      </c>
      <c r="G1022" s="19">
        <f t="shared" si="138"/>
        <v>11.89482405682261</v>
      </c>
      <c r="H1022" s="18">
        <f t="shared" si="134"/>
        <v>7.5714681430099177E-3</v>
      </c>
      <c r="I1022" s="6">
        <f t="shared" si="134"/>
        <v>3.39</v>
      </c>
      <c r="J1022" s="6">
        <f t="shared" si="137"/>
        <v>1130265.3137850526</v>
      </c>
      <c r="K1022" s="18">
        <f t="shared" si="137"/>
        <v>0.3</v>
      </c>
      <c r="L1022" s="35">
        <f>Data!BM32</f>
        <v>7.3735490344402459E-3</v>
      </c>
      <c r="Q1022" s="21">
        <v>2963.8980338514907</v>
      </c>
      <c r="R1022" s="21">
        <v>4069.2216994975565</v>
      </c>
      <c r="S1022" s="21">
        <v>5056.9165616050341</v>
      </c>
      <c r="T1022" s="21">
        <v>5960.5011951518572</v>
      </c>
      <c r="U1022" s="21">
        <v>6790.7015756678938</v>
      </c>
      <c r="V1022" s="21">
        <v>7529.0219873687611</v>
      </c>
      <c r="W1022" s="21">
        <v>8161.3806011050965</v>
      </c>
      <c r="X1022" s="21">
        <v>8731.3880007670432</v>
      </c>
      <c r="Y1022" s="21">
        <v>9241.927104697801</v>
      </c>
      <c r="Z1022" s="21">
        <v>346.16123896876098</v>
      </c>
      <c r="AA1022" s="21">
        <v>413.52418162825569</v>
      </c>
      <c r="AB1022" s="21">
        <v>463.81812603527885</v>
      </c>
      <c r="AC1022" s="21">
        <v>502.93699252069564</v>
      </c>
      <c r="AD1022" s="21">
        <v>533.91058307453318</v>
      </c>
      <c r="AE1022" s="21">
        <v>557.98713748572254</v>
      </c>
      <c r="AF1022" s="21">
        <v>576.31934778478478</v>
      </c>
      <c r="AG1022" s="21">
        <v>591.2245747740061</v>
      </c>
      <c r="AH1022" s="21">
        <v>603.39293814960604</v>
      </c>
      <c r="AI1022" s="21">
        <v>10994.518607425729</v>
      </c>
      <c r="AJ1022" s="21">
        <v>12605.501431278186</v>
      </c>
      <c r="AK1022" s="21">
        <v>13645.83210044579</v>
      </c>
      <c r="AL1022" s="21">
        <v>14319.655262655153</v>
      </c>
      <c r="AM1022" s="21">
        <v>14738.417022194923</v>
      </c>
      <c r="AN1022" s="21">
        <v>14970.946434000987</v>
      </c>
      <c r="AO1022" s="21">
        <v>15077.805850775907</v>
      </c>
      <c r="AP1022" s="21">
        <v>15108.828679305216</v>
      </c>
      <c r="AQ1022" s="21">
        <v>15088.960010761968</v>
      </c>
    </row>
    <row r="1023" spans="1:43" x14ac:dyDescent="0.25">
      <c r="A1023" s="17" t="s">
        <v>258</v>
      </c>
      <c r="B1023" s="8" t="s">
        <v>53</v>
      </c>
      <c r="C1023" s="8" t="s">
        <v>67</v>
      </c>
      <c r="E1023" s="8" t="str">
        <f t="shared" si="133"/>
        <v>CoFi-vod.cofi</v>
      </c>
      <c r="F1023" s="21">
        <f t="shared" si="138"/>
        <v>97415.805385531698</v>
      </c>
      <c r="G1023" s="19">
        <f t="shared" si="138"/>
        <v>11.56950821742382</v>
      </c>
      <c r="H1023" s="18">
        <f t="shared" si="134"/>
        <v>7.5714681430099177E-3</v>
      </c>
      <c r="I1023" s="6">
        <f t="shared" si="134"/>
        <v>3.39</v>
      </c>
      <c r="J1023" s="6">
        <f t="shared" si="137"/>
        <v>1130265.3137850526</v>
      </c>
      <c r="K1023" s="18">
        <f t="shared" si="137"/>
        <v>0.3</v>
      </c>
      <c r="L1023" s="35">
        <f>Data!BM33</f>
        <v>6.922107256821455E-3</v>
      </c>
      <c r="Q1023" s="21">
        <v>3766.8921047805557</v>
      </c>
      <c r="R1023" s="21">
        <v>4804.5453607649206</v>
      </c>
      <c r="S1023" s="21">
        <v>5731.7665310734283</v>
      </c>
      <c r="T1023" s="21">
        <v>6580.0454531719379</v>
      </c>
      <c r="U1023" s="21">
        <v>7359.4168925778622</v>
      </c>
      <c r="V1023" s="21">
        <v>8052.5357449815619</v>
      </c>
      <c r="W1023" s="21">
        <v>8646.1771347081067</v>
      </c>
      <c r="X1023" s="21">
        <v>9181.2865453169125</v>
      </c>
      <c r="Y1023" s="21">
        <v>9660.5673984869263</v>
      </c>
      <c r="Z1023" s="21">
        <v>360.890851141778</v>
      </c>
      <c r="AA1023" s="21">
        <v>425.90775295748728</v>
      </c>
      <c r="AB1023" s="21">
        <v>474.45006483822425</v>
      </c>
      <c r="AC1023" s="21">
        <v>512.20666056213747</v>
      </c>
      <c r="AD1023" s="21">
        <v>542.10150426777193</v>
      </c>
      <c r="AE1023" s="21">
        <v>565.33953498645894</v>
      </c>
      <c r="AF1023" s="21">
        <v>583.03326438253237</v>
      </c>
      <c r="AG1023" s="21">
        <v>597.41937623846457</v>
      </c>
      <c r="AH1023" s="21">
        <v>609.16393756426817</v>
      </c>
      <c r="AI1023" s="21">
        <v>10387.475469325447</v>
      </c>
      <c r="AJ1023" s="21">
        <v>11899.826248958972</v>
      </c>
      <c r="AK1023" s="21">
        <v>12876.465270958082</v>
      </c>
      <c r="AL1023" s="21">
        <v>13509.023927679867</v>
      </c>
      <c r="AM1023" s="21">
        <v>13902.147177572027</v>
      </c>
      <c r="AN1023" s="21">
        <v>14120.438596307189</v>
      </c>
      <c r="AO1023" s="21">
        <v>14220.756471096329</v>
      </c>
      <c r="AP1023" s="21">
        <v>14249.879471829734</v>
      </c>
      <c r="AQ1023" s="21">
        <v>14231.227746486371</v>
      </c>
    </row>
    <row r="1024" spans="1:43" x14ac:dyDescent="0.25">
      <c r="A1024" s="17" t="s">
        <v>259</v>
      </c>
      <c r="B1024" s="8" t="s">
        <v>53</v>
      </c>
      <c r="C1024" s="8" t="s">
        <v>67</v>
      </c>
      <c r="E1024" s="8" t="str">
        <f t="shared" si="133"/>
        <v>CoFi-vod.cofi</v>
      </c>
      <c r="F1024" s="21">
        <f t="shared" si="138"/>
        <v>152166.78614067001</v>
      </c>
      <c r="G1024" s="19">
        <f t="shared" si="138"/>
        <v>9.8060204788667331</v>
      </c>
      <c r="H1024" s="18">
        <f t="shared" si="134"/>
        <v>7.5714681430099177E-3</v>
      </c>
      <c r="I1024" s="6">
        <f t="shared" si="134"/>
        <v>3.39</v>
      </c>
      <c r="J1024" s="6">
        <f t="shared" si="137"/>
        <v>1130265.3137850526</v>
      </c>
      <c r="K1024" s="18">
        <f t="shared" si="137"/>
        <v>0.3</v>
      </c>
      <c r="L1024" s="35">
        <f>Data!BM34</f>
        <v>6.922107256821455E-3</v>
      </c>
      <c r="Q1024" s="21">
        <v>5875.5066789420207</v>
      </c>
      <c r="R1024" s="21">
        <v>6913.1652207788775</v>
      </c>
      <c r="S1024" s="21">
        <v>7840.3808696990382</v>
      </c>
      <c r="T1024" s="21">
        <v>8688.6936269001744</v>
      </c>
      <c r="U1024" s="21">
        <v>9468.0643243828472</v>
      </c>
      <c r="V1024" s="21">
        <v>10161.186884886192</v>
      </c>
      <c r="W1024" s="21">
        <v>10754.825296259092</v>
      </c>
      <c r="X1024" s="21">
        <v>11289.935613260433</v>
      </c>
      <c r="Y1024" s="21">
        <v>11769.214850144681</v>
      </c>
      <c r="Z1024" s="21">
        <v>707.69211907253805</v>
      </c>
      <c r="AA1024" s="21">
        <v>784.40194371434643</v>
      </c>
      <c r="AB1024" s="21">
        <v>841.67385488347611</v>
      </c>
      <c r="AC1024" s="21">
        <v>886.22180971575369</v>
      </c>
      <c r="AD1024" s="21">
        <v>921.49277291436306</v>
      </c>
      <c r="AE1024" s="21">
        <v>948.90992024246123</v>
      </c>
      <c r="AF1024" s="21">
        <v>969.78552275615937</v>
      </c>
      <c r="AG1024" s="21">
        <v>986.75878247789512</v>
      </c>
      <c r="AH1024" s="21">
        <v>1000.6153939489433</v>
      </c>
      <c r="AI1024" s="21">
        <v>17649.884488951269</v>
      </c>
      <c r="AJ1024" s="21">
        <v>19162.245344651419</v>
      </c>
      <c r="AK1024" s="21">
        <v>20138.886015273671</v>
      </c>
      <c r="AL1024" s="21">
        <v>20771.454611580375</v>
      </c>
      <c r="AM1024" s="21">
        <v>21164.575713502076</v>
      </c>
      <c r="AN1024" s="21">
        <v>21382.8651896999</v>
      </c>
      <c r="AO1024" s="21">
        <v>21483.182104046642</v>
      </c>
      <c r="AP1024" s="21">
        <v>21512.303835964234</v>
      </c>
      <c r="AQ1024" s="21">
        <v>21493.65175082098</v>
      </c>
    </row>
    <row r="1025" spans="1:43" x14ac:dyDescent="0.25">
      <c r="A1025" s="17" t="s">
        <v>260</v>
      </c>
      <c r="B1025" s="8" t="s">
        <v>53</v>
      </c>
      <c r="C1025" s="8" t="s">
        <v>67</v>
      </c>
      <c r="E1025" s="8" t="str">
        <f t="shared" si="133"/>
        <v>CoFi-vod.cofi</v>
      </c>
      <c r="F1025" s="21">
        <f t="shared" si="138"/>
        <v>145113.38760294701</v>
      </c>
      <c r="G1025" s="19">
        <f t="shared" si="138"/>
        <v>10.081319949993899</v>
      </c>
      <c r="H1025" s="18">
        <f t="shared" si="134"/>
        <v>7.5714681430099177E-3</v>
      </c>
      <c r="I1025" s="6">
        <f t="shared" si="134"/>
        <v>3.39</v>
      </c>
      <c r="J1025" s="6">
        <f t="shared" ref="J1025:K1040" si="139">J1024</f>
        <v>1130265.3137850526</v>
      </c>
      <c r="K1025" s="18">
        <f t="shared" si="139"/>
        <v>0.3</v>
      </c>
      <c r="L1025" s="35">
        <f>Data!BM35</f>
        <v>6.922107256821455E-3</v>
      </c>
      <c r="Q1025" s="21">
        <v>5062.1676981084083</v>
      </c>
      <c r="R1025" s="21">
        <v>6099.8242010757967</v>
      </c>
      <c r="S1025" s="21">
        <v>7027.0419797167815</v>
      </c>
      <c r="T1025" s="21">
        <v>7875.3416859752651</v>
      </c>
      <c r="U1025" s="21">
        <v>8654.7126696340401</v>
      </c>
      <c r="V1025" s="21">
        <v>9347.8337998418629</v>
      </c>
      <c r="W1025" s="21">
        <v>9941.4733600312175</v>
      </c>
      <c r="X1025" s="21">
        <v>10476.583327417035</v>
      </c>
      <c r="Y1025" s="21">
        <v>10955.863187738223</v>
      </c>
      <c r="Z1025" s="21">
        <v>666.42416371858576</v>
      </c>
      <c r="AA1025" s="21">
        <v>741.03917403183777</v>
      </c>
      <c r="AB1025" s="21">
        <v>796.74711873325271</v>
      </c>
      <c r="AC1025" s="21">
        <v>840.07847311953265</v>
      </c>
      <c r="AD1025" s="21">
        <v>874.38626706144748</v>
      </c>
      <c r="AE1025" s="21">
        <v>901.0547065916362</v>
      </c>
      <c r="AF1025" s="21">
        <v>921.36024878738067</v>
      </c>
      <c r="AG1025" s="21">
        <v>937.87000552397171</v>
      </c>
      <c r="AH1025" s="21">
        <v>951.34822639222227</v>
      </c>
      <c r="AI1025" s="21">
        <v>17713.32768702726</v>
      </c>
      <c r="AJ1025" s="21">
        <v>19225.68949907543</v>
      </c>
      <c r="AK1025" s="21">
        <v>20202.328312882735</v>
      </c>
      <c r="AL1025" s="21">
        <v>20834.90687542775</v>
      </c>
      <c r="AM1025" s="21">
        <v>21228.027894817387</v>
      </c>
      <c r="AN1025" s="21">
        <v>21446.318676895906</v>
      </c>
      <c r="AO1025" s="21">
        <v>21546.63471998378</v>
      </c>
      <c r="AP1025" s="21">
        <v>21575.756827056066</v>
      </c>
      <c r="AQ1025" s="21">
        <v>21557.104257725943</v>
      </c>
    </row>
    <row r="1026" spans="1:43" x14ac:dyDescent="0.25">
      <c r="A1026" s="17" t="s">
        <v>261</v>
      </c>
      <c r="B1026" s="8" t="s">
        <v>53</v>
      </c>
      <c r="C1026" s="8" t="s">
        <v>67</v>
      </c>
      <c r="E1026" s="8" t="str">
        <f t="shared" si="133"/>
        <v>CoFi-vod.cofi</v>
      </c>
      <c r="F1026" s="21">
        <f t="shared" ref="F1026:G1041" si="140">F960</f>
        <v>142547.349343315</v>
      </c>
      <c r="G1026" s="19">
        <f t="shared" si="140"/>
        <v>10.00387305712248</v>
      </c>
      <c r="H1026" s="18">
        <f t="shared" si="134"/>
        <v>7.5714681430099177E-3</v>
      </c>
      <c r="I1026" s="6">
        <f t="shared" si="134"/>
        <v>3.39</v>
      </c>
      <c r="J1026" s="6">
        <f t="shared" si="139"/>
        <v>1130265.3137850526</v>
      </c>
      <c r="K1026" s="18">
        <f t="shared" si="139"/>
        <v>0.3</v>
      </c>
      <c r="L1026" s="35">
        <f>Data!BM36</f>
        <v>6.922107256821455E-3</v>
      </c>
      <c r="Q1026" s="21">
        <v>4908.6592297162215</v>
      </c>
      <c r="R1026" s="21">
        <v>5946.3153478702206</v>
      </c>
      <c r="S1026" s="21">
        <v>6873.5335284717521</v>
      </c>
      <c r="T1026" s="21">
        <v>7721.8307715134633</v>
      </c>
      <c r="U1026" s="21">
        <v>8501.2018091847203</v>
      </c>
      <c r="V1026" s="21">
        <v>9194.3226694405548</v>
      </c>
      <c r="W1026" s="21">
        <v>9787.9624464559292</v>
      </c>
      <c r="X1026" s="21">
        <v>10323.072347855801</v>
      </c>
      <c r="Y1026" s="21">
        <v>10802.352325843611</v>
      </c>
      <c r="Z1026" s="21">
        <v>643.64888048970749</v>
      </c>
      <c r="AA1026" s="21">
        <v>718.84149589912738</v>
      </c>
      <c r="AB1026" s="21">
        <v>774.98072468730641</v>
      </c>
      <c r="AC1026" s="21">
        <v>818.64741948321375</v>
      </c>
      <c r="AD1026" s="21">
        <v>853.22082152060398</v>
      </c>
      <c r="AE1026" s="21">
        <v>880.09571512525736</v>
      </c>
      <c r="AF1026" s="21">
        <v>900.55846712820448</v>
      </c>
      <c r="AG1026" s="21">
        <v>917.19603827121591</v>
      </c>
      <c r="AH1026" s="21">
        <v>930.77860866520518</v>
      </c>
      <c r="AI1026" s="21">
        <v>16919.488712191309</v>
      </c>
      <c r="AJ1026" s="21">
        <v>18431.849510165572</v>
      </c>
      <c r="AK1026" s="21">
        <v>19408.488274674601</v>
      </c>
      <c r="AL1026" s="21">
        <v>20041.065314229316</v>
      </c>
      <c r="AM1026" s="21">
        <v>20434.186542765412</v>
      </c>
      <c r="AN1026" s="21">
        <v>20652.477434020853</v>
      </c>
      <c r="AO1026" s="21">
        <v>20752.793618956443</v>
      </c>
      <c r="AP1026" s="21">
        <v>20781.915825017641</v>
      </c>
      <c r="AQ1026" s="21">
        <v>20763.263317966776</v>
      </c>
    </row>
    <row r="1027" spans="1:43" x14ac:dyDescent="0.25">
      <c r="A1027" s="17" t="s">
        <v>278</v>
      </c>
      <c r="B1027" s="8" t="s">
        <v>53</v>
      </c>
      <c r="C1027" s="8" t="s">
        <v>67</v>
      </c>
      <c r="E1027" s="8" t="str">
        <f t="shared" si="133"/>
        <v>CoFi-vod.cofi</v>
      </c>
      <c r="F1027" s="21">
        <f t="shared" si="140"/>
        <v>89849.0514662145</v>
      </c>
      <c r="G1027" s="19">
        <f t="shared" si="140"/>
        <v>11.47574594837338</v>
      </c>
      <c r="H1027" s="18">
        <f t="shared" si="134"/>
        <v>7.5714681430099177E-3</v>
      </c>
      <c r="I1027" s="6">
        <f t="shared" si="134"/>
        <v>3.39</v>
      </c>
      <c r="J1027" s="6">
        <f t="shared" si="139"/>
        <v>1130265.3137850526</v>
      </c>
      <c r="K1027" s="18">
        <f t="shared" si="139"/>
        <v>0.3</v>
      </c>
      <c r="L1027" s="35">
        <f>Data!BM37</f>
        <v>7.1478281456308504E-3</v>
      </c>
      <c r="Q1027" s="21">
        <v>2251.6065580487107</v>
      </c>
      <c r="R1027" s="21">
        <v>3323.0922268307831</v>
      </c>
      <c r="S1027" s="21">
        <v>4280.5531594840004</v>
      </c>
      <c r="T1027" s="21">
        <v>5156.4670653119247</v>
      </c>
      <c r="U1027" s="21">
        <v>5961.2533671632036</v>
      </c>
      <c r="V1027" s="21">
        <v>6676.9710405650849</v>
      </c>
      <c r="W1027" s="21">
        <v>7289.9726154887576</v>
      </c>
      <c r="X1027" s="21">
        <v>7842.5305418597336</v>
      </c>
      <c r="Y1027" s="21">
        <v>8337.4413741462813</v>
      </c>
      <c r="Z1027" s="21">
        <v>288.13840537106603</v>
      </c>
      <c r="AA1027" s="21">
        <v>355.82378878026594</v>
      </c>
      <c r="AB1027" s="21">
        <v>406.35859317879493</v>
      </c>
      <c r="AC1027" s="21">
        <v>445.66442954237647</v>
      </c>
      <c r="AD1027" s="21">
        <v>476.78635804858322</v>
      </c>
      <c r="AE1027" s="21">
        <v>500.97818738529082</v>
      </c>
      <c r="AF1027" s="21">
        <v>519.39821157676022</v>
      </c>
      <c r="AG1027" s="21">
        <v>534.37481413062631</v>
      </c>
      <c r="AH1027" s="21">
        <v>546.60146061819466</v>
      </c>
      <c r="AI1027" s="21">
        <v>8957.7780797976575</v>
      </c>
      <c r="AJ1027" s="21">
        <v>10519.441907406926</v>
      </c>
      <c r="AK1027" s="21">
        <v>11527.925290201511</v>
      </c>
      <c r="AL1027" s="21">
        <v>12181.117640598732</v>
      </c>
      <c r="AM1027" s="21">
        <v>12587.060838164118</v>
      </c>
      <c r="AN1027" s="21">
        <v>12812.472549368467</v>
      </c>
      <c r="AO1027" s="21">
        <v>12916.061100411211</v>
      </c>
      <c r="AP1027" s="21">
        <v>12946.134629844408</v>
      </c>
      <c r="AQ1027" s="21">
        <v>12926.874320901425</v>
      </c>
    </row>
    <row r="1028" spans="1:43" x14ac:dyDescent="0.25">
      <c r="A1028" s="17" t="s">
        <v>279</v>
      </c>
      <c r="B1028" s="8" t="s">
        <v>53</v>
      </c>
      <c r="C1028" s="8" t="s">
        <v>67</v>
      </c>
      <c r="E1028" s="8" t="str">
        <f t="shared" si="133"/>
        <v>CoFi-vod.cofi</v>
      </c>
      <c r="F1028" s="21">
        <f t="shared" si="140"/>
        <v>102630.58612210301</v>
      </c>
      <c r="G1028" s="19">
        <f t="shared" si="140"/>
        <v>10.756762154759192</v>
      </c>
      <c r="H1028" s="18">
        <f t="shared" si="134"/>
        <v>7.5714681430099177E-3</v>
      </c>
      <c r="I1028" s="6">
        <f t="shared" si="134"/>
        <v>3.39</v>
      </c>
      <c r="J1028" s="6">
        <f t="shared" si="139"/>
        <v>1130265.3137850526</v>
      </c>
      <c r="K1028" s="18">
        <f t="shared" si="139"/>
        <v>0.3</v>
      </c>
      <c r="L1028" s="35">
        <f>Data!BM38</f>
        <v>7.1478281456308504E-3</v>
      </c>
      <c r="Q1028" s="21">
        <v>3667.1384906685071</v>
      </c>
      <c r="R1028" s="21">
        <v>4738.6277078909088</v>
      </c>
      <c r="S1028" s="21">
        <v>5696.0849339864571</v>
      </c>
      <c r="T1028" s="21">
        <v>6572.0215536231544</v>
      </c>
      <c r="U1028" s="21">
        <v>7376.8073574146811</v>
      </c>
      <c r="V1028" s="21">
        <v>8092.5275200972128</v>
      </c>
      <c r="W1028" s="21">
        <v>8705.5270956252898</v>
      </c>
      <c r="X1028" s="21">
        <v>9258.08563046573</v>
      </c>
      <c r="Y1028" s="21">
        <v>9752.9953777251012</v>
      </c>
      <c r="Z1028" s="21">
        <v>358.7016905476288</v>
      </c>
      <c r="AA1028" s="21">
        <v>430.91128226612983</v>
      </c>
      <c r="AB1028" s="21">
        <v>484.82381480569529</v>
      </c>
      <c r="AC1028" s="21">
        <v>526.75716161782259</v>
      </c>
      <c r="AD1028" s="21">
        <v>559.95926514624057</v>
      </c>
      <c r="AE1028" s="21">
        <v>585.76809259879974</v>
      </c>
      <c r="AF1028" s="21">
        <v>605.4192871595161</v>
      </c>
      <c r="AG1028" s="21">
        <v>621.3969258517061</v>
      </c>
      <c r="AH1028" s="21">
        <v>634.44078982848805</v>
      </c>
      <c r="AI1028" s="21">
        <v>9413.070638719164</v>
      </c>
      <c r="AJ1028" s="21">
        <v>10974.734779050508</v>
      </c>
      <c r="AK1028" s="21">
        <v>11983.220895000064</v>
      </c>
      <c r="AL1028" s="21">
        <v>12636.401534220939</v>
      </c>
      <c r="AM1028" s="21">
        <v>13042.344503478289</v>
      </c>
      <c r="AN1028" s="21">
        <v>13267.754169173106</v>
      </c>
      <c r="AO1028" s="21">
        <v>13371.343729603741</v>
      </c>
      <c r="AP1028" s="21">
        <v>13401.416559473559</v>
      </c>
      <c r="AQ1028" s="21">
        <v>13382.156838873148</v>
      </c>
    </row>
    <row r="1029" spans="1:43" x14ac:dyDescent="0.25">
      <c r="A1029" s="17" t="s">
        <v>280</v>
      </c>
      <c r="B1029" s="8" t="s">
        <v>53</v>
      </c>
      <c r="C1029" s="8" t="s">
        <v>67</v>
      </c>
      <c r="E1029" s="8" t="str">
        <f t="shared" si="133"/>
        <v>CoFi-vod.cofi</v>
      </c>
      <c r="F1029" s="21">
        <f t="shared" si="140"/>
        <v>100258.467636616</v>
      </c>
      <c r="G1029" s="19">
        <f t="shared" si="140"/>
        <v>10.65669779621145</v>
      </c>
      <c r="H1029" s="18">
        <f t="shared" si="134"/>
        <v>7.5714681430099177E-3</v>
      </c>
      <c r="I1029" s="6">
        <f t="shared" si="134"/>
        <v>3.39</v>
      </c>
      <c r="J1029" s="6">
        <f t="shared" si="139"/>
        <v>1130265.3137850526</v>
      </c>
      <c r="K1029" s="18">
        <f t="shared" si="139"/>
        <v>0.3</v>
      </c>
      <c r="L1029" s="35">
        <f>Data!BM39</f>
        <v>7.1478281456308504E-3</v>
      </c>
      <c r="Q1029" s="21">
        <v>3237.1683010416546</v>
      </c>
      <c r="R1029" s="21">
        <v>4308.6564404193787</v>
      </c>
      <c r="S1029" s="21">
        <v>5266.1147923880117</v>
      </c>
      <c r="T1029" s="21">
        <v>6142.044512667343</v>
      </c>
      <c r="U1029" s="21">
        <v>6946.8304677453507</v>
      </c>
      <c r="V1029" s="21">
        <v>7662.5498743047256</v>
      </c>
      <c r="W1029" s="21">
        <v>8275.5500571525572</v>
      </c>
      <c r="X1029" s="21">
        <v>8828.1084071693804</v>
      </c>
      <c r="Y1029" s="21">
        <v>9323.0184840075726</v>
      </c>
      <c r="Z1029" s="21">
        <v>336.8130573932242</v>
      </c>
      <c r="AA1029" s="21">
        <v>409.70063218152239</v>
      </c>
      <c r="AB1029" s="21">
        <v>464.11940602432855</v>
      </c>
      <c r="AC1029" s="21">
        <v>506.44635301781778</v>
      </c>
      <c r="AD1029" s="21">
        <v>539.96022759674838</v>
      </c>
      <c r="AE1029" s="21">
        <v>566.01138912732426</v>
      </c>
      <c r="AF1029" s="21">
        <v>585.8471177864501</v>
      </c>
      <c r="AG1029" s="21">
        <v>601.97478466503503</v>
      </c>
      <c r="AH1029" s="21">
        <v>615.14113462341072</v>
      </c>
      <c r="AI1029" s="21">
        <v>8930.6094352496548</v>
      </c>
      <c r="AJ1029" s="21">
        <v>10492.272803195781</v>
      </c>
      <c r="AK1029" s="21">
        <v>11500.758259717066</v>
      </c>
      <c r="AL1029" s="21">
        <v>12153.940525946255</v>
      </c>
      <c r="AM1029" s="21">
        <v>12559.883691985075</v>
      </c>
      <c r="AN1029" s="21">
        <v>12785.293901152552</v>
      </c>
      <c r="AO1029" s="21">
        <v>12888.883328664882</v>
      </c>
      <c r="AP1029" s="21">
        <v>12918.956387009592</v>
      </c>
      <c r="AQ1029" s="21">
        <v>12899.696574836491</v>
      </c>
    </row>
    <row r="1030" spans="1:43" x14ac:dyDescent="0.25">
      <c r="A1030" s="17" t="s">
        <v>281</v>
      </c>
      <c r="B1030" s="8" t="s">
        <v>53</v>
      </c>
      <c r="C1030" s="8" t="s">
        <v>67</v>
      </c>
      <c r="E1030" s="8" t="str">
        <f t="shared" si="133"/>
        <v>CoFi-vod.cofi</v>
      </c>
      <c r="F1030" s="21">
        <f t="shared" si="140"/>
        <v>136054.96228445024</v>
      </c>
      <c r="G1030" s="19">
        <f t="shared" si="140"/>
        <v>9.6760323677399889</v>
      </c>
      <c r="H1030" s="18">
        <f t="shared" si="134"/>
        <v>7.5714681430099177E-3</v>
      </c>
      <c r="I1030" s="6">
        <f t="shared" si="134"/>
        <v>3.39</v>
      </c>
      <c r="J1030" s="6">
        <f t="shared" si="139"/>
        <v>1130265.3137850526</v>
      </c>
      <c r="K1030" s="18">
        <f t="shared" si="139"/>
        <v>0.3</v>
      </c>
      <c r="L1030" s="35">
        <f>Data!BM40</f>
        <v>7.1478281456308504E-3</v>
      </c>
      <c r="Q1030" s="21">
        <v>5003.1267338950001</v>
      </c>
      <c r="R1030" s="21">
        <v>6074.6193001584597</v>
      </c>
      <c r="S1030" s="21">
        <v>7032.0730279807785</v>
      </c>
      <c r="T1030" s="21">
        <v>7908.0310850579026</v>
      </c>
      <c r="U1030" s="21">
        <v>8712.8164187773928</v>
      </c>
      <c r="V1030" s="21">
        <v>9428.5389308591893</v>
      </c>
      <c r="W1030" s="21">
        <v>10041.536619344706</v>
      </c>
      <c r="X1030" s="21">
        <v>10594.095728462578</v>
      </c>
      <c r="Y1030" s="21">
        <v>11089.004451666253</v>
      </c>
      <c r="Z1030" s="21">
        <v>565.04501212590822</v>
      </c>
      <c r="AA1030" s="21">
        <v>645.32009900213347</v>
      </c>
      <c r="AB1030" s="21">
        <v>705.25412232882888</v>
      </c>
      <c r="AC1030" s="21">
        <v>751.87192866089856</v>
      </c>
      <c r="AD1030" s="21">
        <v>788.78236517915423</v>
      </c>
      <c r="AE1030" s="21">
        <v>817.47385206491788</v>
      </c>
      <c r="AF1030" s="21">
        <v>839.31983864714277</v>
      </c>
      <c r="AG1030" s="21">
        <v>857.08203532225752</v>
      </c>
      <c r="AH1030" s="21">
        <v>871.58274795229443</v>
      </c>
      <c r="AI1030" s="21">
        <v>13531.338338144493</v>
      </c>
      <c r="AJ1030" s="21">
        <v>15093.009080879141</v>
      </c>
      <c r="AK1030" s="21">
        <v>16101.496186329601</v>
      </c>
      <c r="AL1030" s="21">
        <v>16754.68374536193</v>
      </c>
      <c r="AM1030" s="21">
        <v>17160.625312615244</v>
      </c>
      <c r="AN1030" s="21">
        <v>17386.033772645402</v>
      </c>
      <c r="AO1030" s="21">
        <v>17489.622668561533</v>
      </c>
      <c r="AP1030" s="21">
        <v>17519.694689376105</v>
      </c>
      <c r="AQ1030" s="21">
        <v>17500.434712720806</v>
      </c>
    </row>
    <row r="1031" spans="1:43" x14ac:dyDescent="0.25">
      <c r="A1031" s="17" t="s">
        <v>282</v>
      </c>
      <c r="B1031" s="8" t="s">
        <v>53</v>
      </c>
      <c r="C1031" s="8" t="s">
        <v>67</v>
      </c>
      <c r="E1031" s="8" t="str">
        <f t="shared" si="133"/>
        <v>CoFi-vod.cofi</v>
      </c>
      <c r="F1031" s="21">
        <f t="shared" si="140"/>
        <v>120012.959289386</v>
      </c>
      <c r="G1031" s="19">
        <f t="shared" si="140"/>
        <v>10.333963539505701</v>
      </c>
      <c r="H1031" s="18">
        <f t="shared" si="134"/>
        <v>7.5714681430099177E-3</v>
      </c>
      <c r="I1031" s="6">
        <f t="shared" si="134"/>
        <v>3.39</v>
      </c>
      <c r="J1031" s="6">
        <f t="shared" si="139"/>
        <v>1130265.3137850526</v>
      </c>
      <c r="K1031" s="18">
        <f t="shared" si="139"/>
        <v>0.3</v>
      </c>
      <c r="L1031" s="35">
        <f>Data!BM41</f>
        <v>7.1478281456308504E-3</v>
      </c>
      <c r="Q1031" s="21">
        <v>4015.029171087966</v>
      </c>
      <c r="R1031" s="21">
        <v>5086.519260399009</v>
      </c>
      <c r="S1031" s="21">
        <v>6043.9755755459328</v>
      </c>
      <c r="T1031" s="21">
        <v>6919.917777481558</v>
      </c>
      <c r="U1031" s="21">
        <v>7724.7034588665574</v>
      </c>
      <c r="V1031" s="21">
        <v>8440.4242333314996</v>
      </c>
      <c r="W1031" s="21">
        <v>9053.4233174746241</v>
      </c>
      <c r="X1031" s="21">
        <v>9605.9820018566224</v>
      </c>
      <c r="Y1031" s="21">
        <v>10100.891482452396</v>
      </c>
      <c r="Z1031" s="21">
        <v>473.19462128693993</v>
      </c>
      <c r="AA1031" s="21">
        <v>548.35874789364789</v>
      </c>
      <c r="AB1031" s="21">
        <v>604.47698348529343</v>
      </c>
      <c r="AC1031" s="21">
        <v>648.12650534073327</v>
      </c>
      <c r="AD1031" s="21">
        <v>682.68698780156922</v>
      </c>
      <c r="AE1031" s="21">
        <v>709.55176629195455</v>
      </c>
      <c r="AF1031" s="21">
        <v>730.00691185270125</v>
      </c>
      <c r="AG1031" s="21">
        <v>746.63824723243067</v>
      </c>
      <c r="AH1031" s="21">
        <v>760.21575718134352</v>
      </c>
      <c r="AI1031" s="21">
        <v>12561.989345073454</v>
      </c>
      <c r="AJ1031" s="21">
        <v>14123.659191354624</v>
      </c>
      <c r="AK1031" s="21">
        <v>15132.144559921195</v>
      </c>
      <c r="AL1031" s="21">
        <v>15785.338361373168</v>
      </c>
      <c r="AM1031" s="21">
        <v>16191.280215568806</v>
      </c>
      <c r="AN1031" s="21">
        <v>16416.69002550593</v>
      </c>
      <c r="AO1031" s="21">
        <v>16520.278390706735</v>
      </c>
      <c r="AP1031" s="21">
        <v>16550.350915843672</v>
      </c>
      <c r="AQ1031" s="21">
        <v>16531.090615735964</v>
      </c>
    </row>
    <row r="1032" spans="1:43" x14ac:dyDescent="0.25">
      <c r="A1032" s="17" t="s">
        <v>283</v>
      </c>
      <c r="B1032" s="8" t="s">
        <v>53</v>
      </c>
      <c r="C1032" s="8" t="s">
        <v>67</v>
      </c>
      <c r="E1032" s="8" t="str">
        <f t="shared" si="133"/>
        <v>CoFi-vod.cofi</v>
      </c>
      <c r="F1032" s="21">
        <f t="shared" si="140"/>
        <v>116866.54268758249</v>
      </c>
      <c r="G1032" s="19">
        <f t="shared" si="140"/>
        <v>10.405048437786814</v>
      </c>
      <c r="H1032" s="18">
        <f t="shared" si="134"/>
        <v>7.5714681430099177E-3</v>
      </c>
      <c r="I1032" s="6">
        <f t="shared" si="134"/>
        <v>3.39</v>
      </c>
      <c r="J1032" s="6">
        <f t="shared" si="139"/>
        <v>1130265.3137850526</v>
      </c>
      <c r="K1032" s="18">
        <f t="shared" si="139"/>
        <v>0.3</v>
      </c>
      <c r="L1032" s="35">
        <f>Data!BM42</f>
        <v>6.6963863680120595E-3</v>
      </c>
      <c r="Q1032" s="21">
        <v>4241.5351409969198</v>
      </c>
      <c r="R1032" s="21">
        <v>5245.353375512047</v>
      </c>
      <c r="S1032" s="21">
        <v>6142.3375083889241</v>
      </c>
      <c r="T1032" s="21">
        <v>6962.9647484734805</v>
      </c>
      <c r="U1032" s="21">
        <v>7716.9216915876805</v>
      </c>
      <c r="V1032" s="21">
        <v>8387.439892973538</v>
      </c>
      <c r="W1032" s="21">
        <v>8961.7225673786961</v>
      </c>
      <c r="X1032" s="21">
        <v>9479.3830149029</v>
      </c>
      <c r="Y1032" s="21">
        <v>9943.0346866249947</v>
      </c>
      <c r="Z1032" s="21">
        <v>479.66262959374757</v>
      </c>
      <c r="AA1032" s="21">
        <v>549.59854436546573</v>
      </c>
      <c r="AB1032" s="21">
        <v>601.81328013509017</v>
      </c>
      <c r="AC1032" s="21">
        <v>642.42681527950594</v>
      </c>
      <c r="AD1032" s="21">
        <v>674.58332046307737</v>
      </c>
      <c r="AE1032" s="21">
        <v>699.5794415890565</v>
      </c>
      <c r="AF1032" s="21">
        <v>718.61174683272861</v>
      </c>
      <c r="AG1032" s="21">
        <v>734.08623510372888</v>
      </c>
      <c r="AH1032" s="21">
        <v>746.71930931647057</v>
      </c>
      <c r="AI1032" s="21">
        <v>12677.659572100958</v>
      </c>
      <c r="AJ1032" s="21">
        <v>14140.698846296658</v>
      </c>
      <c r="AK1032" s="21">
        <v>15085.491051358511</v>
      </c>
      <c r="AL1032" s="21">
        <v>15697.42967465505</v>
      </c>
      <c r="AM1032" s="21">
        <v>16077.732811285614</v>
      </c>
      <c r="AN1032" s="21">
        <v>16288.905645035868</v>
      </c>
      <c r="AO1032" s="21">
        <v>16385.951647057995</v>
      </c>
      <c r="AP1032" s="21">
        <v>16414.124591566746</v>
      </c>
      <c r="AQ1032" s="21">
        <v>16396.080789299522</v>
      </c>
    </row>
    <row r="1033" spans="1:43" x14ac:dyDescent="0.25">
      <c r="A1033" s="17" t="s">
        <v>284</v>
      </c>
      <c r="B1033" s="8" t="s">
        <v>53</v>
      </c>
      <c r="C1033" s="8" t="s">
        <v>67</v>
      </c>
      <c r="E1033" s="8" t="str">
        <f t="shared" si="133"/>
        <v>CoFi-vod.cofi</v>
      </c>
      <c r="F1033" s="21">
        <f t="shared" si="140"/>
        <v>108937.3696959301</v>
      </c>
      <c r="G1033" s="19">
        <f t="shared" si="140"/>
        <v>10.611727060115518</v>
      </c>
      <c r="H1033" s="18">
        <f t="shared" si="134"/>
        <v>7.5714681430099177E-3</v>
      </c>
      <c r="I1033" s="6">
        <f t="shared" si="134"/>
        <v>3.39</v>
      </c>
      <c r="J1033" s="6">
        <f t="shared" si="139"/>
        <v>1130265.3137850526</v>
      </c>
      <c r="K1033" s="18">
        <f t="shared" si="139"/>
        <v>0.3</v>
      </c>
      <c r="L1033" s="35">
        <f>Data!BM43</f>
        <v>6.6963863680120595E-3</v>
      </c>
      <c r="Q1033" s="21">
        <v>3755.2551091906557</v>
      </c>
      <c r="R1033" s="21">
        <v>4759.0721247041938</v>
      </c>
      <c r="S1033" s="21">
        <v>5656.057530900971</v>
      </c>
      <c r="T1033" s="21">
        <v>6476.6769680731404</v>
      </c>
      <c r="U1033" s="21">
        <v>7230.6340822866332</v>
      </c>
      <c r="V1033" s="21">
        <v>7901.1514285257799</v>
      </c>
      <c r="W1033" s="21">
        <v>8475.4347897866228</v>
      </c>
      <c r="X1033" s="21">
        <v>8993.0950282823032</v>
      </c>
      <c r="Y1033" s="21">
        <v>9456.7470727455839</v>
      </c>
      <c r="Z1033" s="21">
        <v>427.51897013950509</v>
      </c>
      <c r="AA1033" s="21">
        <v>496.09270806918653</v>
      </c>
      <c r="AB1033" s="21">
        <v>547.29050565830926</v>
      </c>
      <c r="AC1033" s="21">
        <v>587.11282165786668</v>
      </c>
      <c r="AD1033" s="21">
        <v>618.64304673892889</v>
      </c>
      <c r="AE1033" s="21">
        <v>643.15232395313751</v>
      </c>
      <c r="AF1033" s="21">
        <v>661.81396681904448</v>
      </c>
      <c r="AG1033" s="21">
        <v>676.98706896759381</v>
      </c>
      <c r="AH1033" s="21">
        <v>689.37410550017114</v>
      </c>
      <c r="AI1033" s="21">
        <v>11624.207466651078</v>
      </c>
      <c r="AJ1033" s="21">
        <v>13087.245280599203</v>
      </c>
      <c r="AK1033" s="21">
        <v>14032.036887783832</v>
      </c>
      <c r="AL1033" s="21">
        <v>14643.97567931129</v>
      </c>
      <c r="AM1033" s="21">
        <v>15024.279148865175</v>
      </c>
      <c r="AN1033" s="21">
        <v>15235.452529832477</v>
      </c>
      <c r="AO1033" s="21">
        <v>15332.498531959382</v>
      </c>
      <c r="AP1033" s="21">
        <v>15360.67174870638</v>
      </c>
      <c r="AQ1033" s="21">
        <v>15342.627918344551</v>
      </c>
    </row>
    <row r="1034" spans="1:43" x14ac:dyDescent="0.25">
      <c r="A1034" s="17" t="s">
        <v>285</v>
      </c>
      <c r="B1034" s="8" t="s">
        <v>53</v>
      </c>
      <c r="C1034" s="8" t="s">
        <v>67</v>
      </c>
      <c r="E1034" s="8" t="str">
        <f t="shared" si="133"/>
        <v>CoFi-vod.cofi</v>
      </c>
      <c r="F1034" s="21">
        <f t="shared" si="140"/>
        <v>139745.15273096098</v>
      </c>
      <c r="G1034" s="19">
        <f t="shared" si="140"/>
        <v>9.8411995603199642</v>
      </c>
      <c r="H1034" s="18">
        <f t="shared" si="134"/>
        <v>7.5714681430099177E-3</v>
      </c>
      <c r="I1034" s="6">
        <f t="shared" si="134"/>
        <v>3.39</v>
      </c>
      <c r="J1034" s="6">
        <f t="shared" si="139"/>
        <v>1130265.3137850526</v>
      </c>
      <c r="K1034" s="18">
        <f t="shared" si="139"/>
        <v>0.3</v>
      </c>
      <c r="L1034" s="35">
        <f>Data!BM44</f>
        <v>6.6963863680120595E-3</v>
      </c>
      <c r="Q1034" s="21">
        <v>5184.532262773796</v>
      </c>
      <c r="R1034" s="21">
        <v>6188.3528611840375</v>
      </c>
      <c r="S1034" s="21">
        <v>7085.3345248314099</v>
      </c>
      <c r="T1034" s="21">
        <v>7905.9768963699453</v>
      </c>
      <c r="U1034" s="21">
        <v>8659.9335076873795</v>
      </c>
      <c r="V1034" s="21">
        <v>9330.4533673788083</v>
      </c>
      <c r="W1034" s="21">
        <v>9904.7347098293521</v>
      </c>
      <c r="X1034" s="21">
        <v>10422.395562702906</v>
      </c>
      <c r="Y1034" s="21">
        <v>10886.046511603088</v>
      </c>
      <c r="Z1034" s="21">
        <v>629.67162236469085</v>
      </c>
      <c r="AA1034" s="21">
        <v>703.61469190299863</v>
      </c>
      <c r="AB1034" s="21">
        <v>758.8210076377851</v>
      </c>
      <c r="AC1034" s="21">
        <v>801.76204105844033</v>
      </c>
      <c r="AD1034" s="21">
        <v>835.76090778978642</v>
      </c>
      <c r="AE1034" s="21">
        <v>862.18919739563376</v>
      </c>
      <c r="AF1034" s="21">
        <v>882.31190334752648</v>
      </c>
      <c r="AG1034" s="21">
        <v>898.67299364573194</v>
      </c>
      <c r="AH1034" s="21">
        <v>912.02985131034325</v>
      </c>
      <c r="AI1034" s="21">
        <v>15822.362413043193</v>
      </c>
      <c r="AJ1034" s="21">
        <v>17285.405841257609</v>
      </c>
      <c r="AK1034" s="21">
        <v>18230.1988723715</v>
      </c>
      <c r="AL1034" s="21">
        <v>18842.140937385499</v>
      </c>
      <c r="AM1034" s="21">
        <v>19222.443179659647</v>
      </c>
      <c r="AN1034" s="21">
        <v>19433.615104214579</v>
      </c>
      <c r="AO1034" s="21">
        <v>19530.660766999499</v>
      </c>
      <c r="AP1034" s="21">
        <v>19558.833152386243</v>
      </c>
      <c r="AQ1034" s="21">
        <v>19540.78923450748</v>
      </c>
    </row>
    <row r="1035" spans="1:43" x14ac:dyDescent="0.25">
      <c r="A1035" s="17" t="s">
        <v>286</v>
      </c>
      <c r="B1035" s="8" t="s">
        <v>53</v>
      </c>
      <c r="C1035" s="8" t="s">
        <v>67</v>
      </c>
      <c r="E1035" s="8" t="str">
        <f t="shared" si="133"/>
        <v>CoFi-vod.cofi</v>
      </c>
      <c r="F1035" s="21">
        <f t="shared" si="140"/>
        <v>127193.24193917849</v>
      </c>
      <c r="G1035" s="19">
        <f t="shared" si="140"/>
        <v>9.9262954008951514</v>
      </c>
      <c r="H1035" s="18">
        <f t="shared" si="134"/>
        <v>7.5714681430099177E-3</v>
      </c>
      <c r="I1035" s="6">
        <f t="shared" si="134"/>
        <v>3.39</v>
      </c>
      <c r="J1035" s="6">
        <f t="shared" si="139"/>
        <v>1130265.3137850526</v>
      </c>
      <c r="K1035" s="18">
        <f t="shared" si="139"/>
        <v>0.3</v>
      </c>
      <c r="L1035" s="35">
        <f>Data!BM45</f>
        <v>6.6963863680120595E-3</v>
      </c>
      <c r="Q1035" s="21">
        <v>4143.0691999808732</v>
      </c>
      <c r="R1035" s="21">
        <v>5146.8871876626308</v>
      </c>
      <c r="S1035" s="21">
        <v>6043.8715783716898</v>
      </c>
      <c r="T1035" s="21">
        <v>6864.4972384590019</v>
      </c>
      <c r="U1035" s="21">
        <v>7618.4542162187799</v>
      </c>
      <c r="V1035" s="21">
        <v>8288.9722444475665</v>
      </c>
      <c r="W1035" s="21">
        <v>8863.2550579328581</v>
      </c>
      <c r="X1035" s="21">
        <v>9380.9154631312631</v>
      </c>
      <c r="Y1035" s="21">
        <v>9844.567210329029</v>
      </c>
      <c r="Z1035" s="21">
        <v>538.30818457325825</v>
      </c>
      <c r="AA1035" s="21">
        <v>611.6172226679098</v>
      </c>
      <c r="AB1035" s="21">
        <v>666.35030131788426</v>
      </c>
      <c r="AC1035" s="21">
        <v>708.92282771036025</v>
      </c>
      <c r="AD1035" s="21">
        <v>742.63025531510857</v>
      </c>
      <c r="AE1035" s="21">
        <v>768.83196582506389</v>
      </c>
      <c r="AF1035" s="21">
        <v>788.78219896372673</v>
      </c>
      <c r="AG1035" s="21">
        <v>805.00303258387771</v>
      </c>
      <c r="AH1035" s="21">
        <v>818.24540229900117</v>
      </c>
      <c r="AI1035" s="21">
        <v>13971.077332549947</v>
      </c>
      <c r="AJ1035" s="21">
        <v>15434.118843313519</v>
      </c>
      <c r="AK1035" s="21">
        <v>16378.910288927906</v>
      </c>
      <c r="AL1035" s="21">
        <v>16990.856162087272</v>
      </c>
      <c r="AM1035" s="21">
        <v>17371.158889762068</v>
      </c>
      <c r="AN1035" s="21">
        <v>17582.332125351866</v>
      </c>
      <c r="AO1035" s="21">
        <v>17679.377478125782</v>
      </c>
      <c r="AP1035" s="21">
        <v>17707.550418017883</v>
      </c>
      <c r="AQ1035" s="21">
        <v>17689.506284324736</v>
      </c>
    </row>
    <row r="1036" spans="1:43" x14ac:dyDescent="0.25">
      <c r="A1036" s="17" t="s">
        <v>287</v>
      </c>
      <c r="B1036" s="8" t="s">
        <v>53</v>
      </c>
      <c r="C1036" s="8" t="s">
        <v>67</v>
      </c>
      <c r="E1036" s="8" t="str">
        <f t="shared" si="133"/>
        <v>CoFi-vod.cofi</v>
      </c>
      <c r="F1036" s="21">
        <f t="shared" si="140"/>
        <v>98961.417574702558</v>
      </c>
      <c r="G1036" s="19">
        <f t="shared" si="140"/>
        <v>10.858416640618575</v>
      </c>
      <c r="H1036" s="18">
        <f t="shared" si="134"/>
        <v>7.5714681430099177E-3</v>
      </c>
      <c r="I1036" s="6">
        <f t="shared" si="134"/>
        <v>3.39</v>
      </c>
      <c r="J1036" s="6">
        <f t="shared" si="139"/>
        <v>1130265.3137850526</v>
      </c>
      <c r="K1036" s="18">
        <f t="shared" si="139"/>
        <v>0.3</v>
      </c>
      <c r="L1036" s="35">
        <f>Data!BM46</f>
        <v>7.8249908120590368E-3</v>
      </c>
      <c r="Q1036" s="21">
        <v>2264.767958004024</v>
      </c>
      <c r="R1036" s="21">
        <v>3437.7622936769449</v>
      </c>
      <c r="S1036" s="21">
        <v>4485.9305756164504</v>
      </c>
      <c r="T1036" s="21">
        <v>5444.8225872267085</v>
      </c>
      <c r="U1036" s="21">
        <v>6325.8518723079551</v>
      </c>
      <c r="V1036" s="21">
        <v>7109.3740259557981</v>
      </c>
      <c r="W1036" s="21">
        <v>7780.4497169972065</v>
      </c>
      <c r="X1036" s="21">
        <v>8385.3551503584531</v>
      </c>
      <c r="Y1036" s="21">
        <v>8927.1524254365941</v>
      </c>
      <c r="Z1036" s="21">
        <v>295.57453930496604</v>
      </c>
      <c r="AA1036" s="21">
        <v>373.88478600270759</v>
      </c>
      <c r="AB1036" s="21">
        <v>432.35233678653896</v>
      </c>
      <c r="AC1036" s="21">
        <v>477.8279902037757</v>
      </c>
      <c r="AD1036" s="21">
        <v>513.83531415582343</v>
      </c>
      <c r="AE1036" s="21">
        <v>541.824658174413</v>
      </c>
      <c r="AF1036" s="21">
        <v>563.13619584561025</v>
      </c>
      <c r="AG1036" s="21">
        <v>580.46375983011751</v>
      </c>
      <c r="AH1036" s="21">
        <v>594.60970074618069</v>
      </c>
      <c r="AI1036" s="21">
        <v>8615.3404138841761</v>
      </c>
      <c r="AJ1036" s="21">
        <v>10324.948797323108</v>
      </c>
      <c r="AK1036" s="21">
        <v>11428.972954768973</v>
      </c>
      <c r="AL1036" s="21">
        <v>12144.041219390298</v>
      </c>
      <c r="AM1036" s="21">
        <v>12588.442696042403</v>
      </c>
      <c r="AN1036" s="21">
        <v>12835.209202900975</v>
      </c>
      <c r="AO1036" s="21">
        <v>12948.611904279442</v>
      </c>
      <c r="AP1036" s="21">
        <v>12981.53466280366</v>
      </c>
      <c r="AQ1036" s="21">
        <v>12960.449931339754</v>
      </c>
    </row>
    <row r="1037" spans="1:43" x14ac:dyDescent="0.25">
      <c r="A1037" s="17" t="s">
        <v>288</v>
      </c>
      <c r="B1037" s="8" t="s">
        <v>53</v>
      </c>
      <c r="C1037" s="8" t="s">
        <v>67</v>
      </c>
      <c r="E1037" s="8" t="str">
        <f t="shared" si="133"/>
        <v>CoFi-vod.cofi</v>
      </c>
      <c r="F1037" s="21">
        <f t="shared" si="140"/>
        <v>140247.726458766</v>
      </c>
      <c r="G1037" s="19">
        <f t="shared" si="140"/>
        <v>9.6134169138285639</v>
      </c>
      <c r="H1037" s="18">
        <f t="shared" si="134"/>
        <v>7.5714681430099177E-3</v>
      </c>
      <c r="I1037" s="6">
        <f t="shared" si="134"/>
        <v>3.39</v>
      </c>
      <c r="J1037" s="6">
        <f t="shared" si="139"/>
        <v>1130265.3137850526</v>
      </c>
      <c r="K1037" s="18">
        <f t="shared" si="139"/>
        <v>0.3</v>
      </c>
      <c r="L1037" s="35">
        <f>Data!BM47</f>
        <v>7.8249908120590368E-3</v>
      </c>
      <c r="Q1037" s="21">
        <v>5112.5500286746847</v>
      </c>
      <c r="R1037" s="21">
        <v>6285.5515031372834</v>
      </c>
      <c r="S1037" s="21">
        <v>7333.7123281849836</v>
      </c>
      <c r="T1037" s="21">
        <v>8292.6500356752767</v>
      </c>
      <c r="U1037" s="21">
        <v>9173.6783187546571</v>
      </c>
      <c r="V1037" s="21">
        <v>9957.2054803635638</v>
      </c>
      <c r="W1037" s="21">
        <v>10628.27714899983</v>
      </c>
      <c r="X1037" s="21">
        <v>11233.183806486359</v>
      </c>
      <c r="Y1037" s="21">
        <v>11774.978898695388</v>
      </c>
      <c r="Z1037" s="21">
        <v>549.41320125760058</v>
      </c>
      <c r="AA1037" s="21">
        <v>637.8655627397311</v>
      </c>
      <c r="AB1037" s="21">
        <v>703.90493124301679</v>
      </c>
      <c r="AC1037" s="21">
        <v>755.27120395530665</v>
      </c>
      <c r="AD1037" s="21">
        <v>795.9416284129428</v>
      </c>
      <c r="AE1037" s="21">
        <v>827.55582320249675</v>
      </c>
      <c r="AF1037" s="21">
        <v>851.6272324973603</v>
      </c>
      <c r="AG1037" s="21">
        <v>871.19881802997372</v>
      </c>
      <c r="AH1037" s="21">
        <v>887.17669444981402</v>
      </c>
      <c r="AI1037" s="21">
        <v>12792.542339320558</v>
      </c>
      <c r="AJ1037" s="21">
        <v>14502.157625575886</v>
      </c>
      <c r="AK1037" s="21">
        <v>15606.185700010055</v>
      </c>
      <c r="AL1037" s="21">
        <v>16321.248281205873</v>
      </c>
      <c r="AM1037" s="21">
        <v>16765.648118333083</v>
      </c>
      <c r="AN1037" s="21">
        <v>17012.411231058803</v>
      </c>
      <c r="AO1037" s="21">
        <v>17125.814354556755</v>
      </c>
      <c r="AP1037" s="21">
        <v>17158.735557681201</v>
      </c>
      <c r="AQ1037" s="21">
        <v>17137.651202831243</v>
      </c>
    </row>
    <row r="1038" spans="1:43" x14ac:dyDescent="0.25">
      <c r="A1038" s="17" t="s">
        <v>289</v>
      </c>
      <c r="B1038" s="8" t="s">
        <v>53</v>
      </c>
      <c r="C1038" s="8" t="s">
        <v>67</v>
      </c>
      <c r="E1038" s="8" t="str">
        <f t="shared" si="133"/>
        <v>CoFi-vod.cofi</v>
      </c>
      <c r="F1038" s="21">
        <f t="shared" si="140"/>
        <v>128882.724156953</v>
      </c>
      <c r="G1038" s="19">
        <f t="shared" si="140"/>
        <v>10.018080499707807</v>
      </c>
      <c r="H1038" s="18">
        <f t="shared" si="134"/>
        <v>7.5714681430099177E-3</v>
      </c>
      <c r="I1038" s="6">
        <f t="shared" si="134"/>
        <v>3.39</v>
      </c>
      <c r="J1038" s="6">
        <f t="shared" si="139"/>
        <v>1130265.3137850526</v>
      </c>
      <c r="K1038" s="18">
        <f t="shared" si="139"/>
        <v>0.3</v>
      </c>
      <c r="L1038" s="35">
        <f>Data!BM48</f>
        <v>7.8249908120590368E-3</v>
      </c>
      <c r="Q1038" s="21">
        <v>4127.7844674423932</v>
      </c>
      <c r="R1038" s="21">
        <v>5300.7834733052005</v>
      </c>
      <c r="S1038" s="21">
        <v>6348.9468769526875</v>
      </c>
      <c r="T1038" s="21">
        <v>7307.8687827672102</v>
      </c>
      <c r="U1038" s="21">
        <v>8188.8974123397238</v>
      </c>
      <c r="V1038" s="21">
        <v>8972.4228421912612</v>
      </c>
      <c r="W1038" s="21">
        <v>9643.495901778786</v>
      </c>
      <c r="X1038" s="21">
        <v>10248.402135961707</v>
      </c>
      <c r="Y1038" s="21">
        <v>10790.197983008809</v>
      </c>
      <c r="Z1038" s="21">
        <v>484.06393589485424</v>
      </c>
      <c r="AA1038" s="21">
        <v>568.94333349640226</v>
      </c>
      <c r="AB1038" s="21">
        <v>632.31517217617284</v>
      </c>
      <c r="AC1038" s="21">
        <v>681.60636560884802</v>
      </c>
      <c r="AD1038" s="21">
        <v>720.63399121047007</v>
      </c>
      <c r="AE1038" s="21">
        <v>750.9711744782403</v>
      </c>
      <c r="AF1038" s="21">
        <v>774.07027972285982</v>
      </c>
      <c r="AG1038" s="21">
        <v>792.85130569216926</v>
      </c>
      <c r="AH1038" s="21">
        <v>808.18379269388424</v>
      </c>
      <c r="AI1038" s="21">
        <v>12311.652638909774</v>
      </c>
      <c r="AJ1038" s="21">
        <v>14021.267715660226</v>
      </c>
      <c r="AK1038" s="21">
        <v>15125.293886648346</v>
      </c>
      <c r="AL1038" s="21">
        <v>15840.36463809618</v>
      </c>
      <c r="AM1038" s="21">
        <v>16284.764632538096</v>
      </c>
      <c r="AN1038" s="21">
        <v>16531.529169222544</v>
      </c>
      <c r="AO1038" s="21">
        <v>16644.931588437095</v>
      </c>
      <c r="AP1038" s="21">
        <v>16677.853278047893</v>
      </c>
      <c r="AQ1038" s="21">
        <v>16656.768512859624</v>
      </c>
    </row>
    <row r="1039" spans="1:43" x14ac:dyDescent="0.25">
      <c r="A1039" s="17" t="s">
        <v>290</v>
      </c>
      <c r="B1039" s="8" t="s">
        <v>53</v>
      </c>
      <c r="C1039" s="8" t="s">
        <v>67</v>
      </c>
      <c r="E1039" s="8" t="str">
        <f t="shared" si="133"/>
        <v>CoFi-vod.cofi</v>
      </c>
      <c r="F1039" s="21">
        <f t="shared" si="140"/>
        <v>135407.79754491249</v>
      </c>
      <c r="G1039" s="19">
        <f t="shared" si="140"/>
        <v>10.06173925353273</v>
      </c>
      <c r="H1039" s="18">
        <f t="shared" si="134"/>
        <v>7.5714681430099177E-3</v>
      </c>
      <c r="I1039" s="6">
        <f t="shared" si="134"/>
        <v>3.39</v>
      </c>
      <c r="J1039" s="6">
        <f t="shared" si="139"/>
        <v>1130265.3137850526</v>
      </c>
      <c r="K1039" s="18">
        <f t="shared" si="139"/>
        <v>0.3</v>
      </c>
      <c r="L1039" s="35">
        <f>Data!BM49</f>
        <v>7.8249908120590368E-3</v>
      </c>
      <c r="Q1039" s="21">
        <v>4717.8654329059991</v>
      </c>
      <c r="R1039" s="21">
        <v>5890.8659179774686</v>
      </c>
      <c r="S1039" s="21">
        <v>6939.0277765032415</v>
      </c>
      <c r="T1039" s="21">
        <v>7897.9591508333797</v>
      </c>
      <c r="U1039" s="21">
        <v>8778.9875727838844</v>
      </c>
      <c r="V1039" s="21">
        <v>9562.5140403210407</v>
      </c>
      <c r="W1039" s="21">
        <v>10233.58626643724</v>
      </c>
      <c r="X1039" s="21">
        <v>10838.492754267738</v>
      </c>
      <c r="Y1039" s="21">
        <v>11380.288149008629</v>
      </c>
      <c r="Z1039" s="21">
        <v>535.60189408615611</v>
      </c>
      <c r="AA1039" s="21">
        <v>620.11309016065661</v>
      </c>
      <c r="AB1039" s="21">
        <v>683.20992839192866</v>
      </c>
      <c r="AC1039" s="21">
        <v>732.28752090525131</v>
      </c>
      <c r="AD1039" s="21">
        <v>771.14578393485203</v>
      </c>
      <c r="AE1039" s="21">
        <v>801.35134275493238</v>
      </c>
      <c r="AF1039" s="21">
        <v>824.35019399330611</v>
      </c>
      <c r="AG1039" s="21">
        <v>843.04972517210183</v>
      </c>
      <c r="AH1039" s="21">
        <v>858.31567064993567</v>
      </c>
      <c r="AI1039" s="21">
        <v>13551.138147850803</v>
      </c>
      <c r="AJ1039" s="21">
        <v>15260.755070870007</v>
      </c>
      <c r="AK1039" s="21">
        <v>16364.781948622523</v>
      </c>
      <c r="AL1039" s="21">
        <v>17079.852707706403</v>
      </c>
      <c r="AM1039" s="21">
        <v>17524.252284178125</v>
      </c>
      <c r="AN1039" s="21">
        <v>17771.016165379056</v>
      </c>
      <c r="AO1039" s="21">
        <v>17884.418565410382</v>
      </c>
      <c r="AP1039" s="21">
        <v>17917.339922917825</v>
      </c>
      <c r="AQ1039" s="21">
        <v>17896.255182260844</v>
      </c>
    </row>
    <row r="1040" spans="1:43" x14ac:dyDescent="0.25">
      <c r="A1040" s="17" t="s">
        <v>291</v>
      </c>
      <c r="B1040" s="8" t="s">
        <v>53</v>
      </c>
      <c r="C1040" s="8" t="s">
        <v>67</v>
      </c>
      <c r="E1040" s="8" t="str">
        <f t="shared" si="133"/>
        <v>CoFi-vod.cofi</v>
      </c>
      <c r="F1040" s="21">
        <f t="shared" si="140"/>
        <v>131715.40721681551</v>
      </c>
      <c r="G1040" s="19">
        <f t="shared" si="140"/>
        <v>9.9201899973408398</v>
      </c>
      <c r="H1040" s="18">
        <f t="shared" si="134"/>
        <v>7.5714681430099177E-3</v>
      </c>
      <c r="I1040" s="6">
        <f t="shared" si="134"/>
        <v>3.39</v>
      </c>
      <c r="J1040" s="6">
        <f t="shared" si="139"/>
        <v>1130265.3137850526</v>
      </c>
      <c r="K1040" s="18">
        <f t="shared" si="139"/>
        <v>0.3</v>
      </c>
      <c r="L1040" s="35">
        <f>Data!BM50</f>
        <v>7.8249908120590368E-3</v>
      </c>
      <c r="Q1040" s="21">
        <v>4205.4633296781412</v>
      </c>
      <c r="R1040" s="21">
        <v>5378.4625302654904</v>
      </c>
      <c r="S1040" s="21">
        <v>6426.6257305115732</v>
      </c>
      <c r="T1040" s="21">
        <v>7385.5488827711833</v>
      </c>
      <c r="U1040" s="21">
        <v>8266.5774850121234</v>
      </c>
      <c r="V1040" s="21">
        <v>9050.1030514656577</v>
      </c>
      <c r="W1040" s="21">
        <v>9721.1760013341645</v>
      </c>
      <c r="X1040" s="21">
        <v>10326.082268907512</v>
      </c>
      <c r="Y1040" s="21">
        <v>10867.878056412561</v>
      </c>
      <c r="Z1040" s="21">
        <v>500.65878355352856</v>
      </c>
      <c r="AA1040" s="21">
        <v>586.37577645295357</v>
      </c>
      <c r="AB1040" s="21">
        <v>650.37295056104313</v>
      </c>
      <c r="AC1040" s="21">
        <v>700.15060240043476</v>
      </c>
      <c r="AD1040" s="21">
        <v>739.56334088171855</v>
      </c>
      <c r="AE1040" s="21">
        <v>770.19988808537573</v>
      </c>
      <c r="AF1040" s="21">
        <v>793.526925175884</v>
      </c>
      <c r="AG1040" s="21">
        <v>812.4932781332185</v>
      </c>
      <c r="AH1040" s="21">
        <v>827.97706030784025</v>
      </c>
      <c r="AI1040" s="21">
        <v>12631.413240496031</v>
      </c>
      <c r="AJ1040" s="21">
        <v>14341.028860267292</v>
      </c>
      <c r="AK1040" s="21">
        <v>15445.05504867027</v>
      </c>
      <c r="AL1040" s="21">
        <v>16160.126655924019</v>
      </c>
      <c r="AM1040" s="21">
        <v>16604.526538912043</v>
      </c>
      <c r="AN1040" s="21">
        <v>16851.291023784732</v>
      </c>
      <c r="AO1040" s="21">
        <v>16964.693363559818</v>
      </c>
      <c r="AP1040" s="21">
        <v>16997.615002375045</v>
      </c>
      <c r="AQ1040" s="21">
        <v>16976.530201828442</v>
      </c>
    </row>
    <row r="1041" spans="1:43" x14ac:dyDescent="0.25">
      <c r="A1041" s="17" t="s">
        <v>292</v>
      </c>
      <c r="B1041" s="8" t="s">
        <v>53</v>
      </c>
      <c r="C1041" s="8" t="s">
        <v>67</v>
      </c>
      <c r="E1041" s="8" t="str">
        <f t="shared" si="133"/>
        <v>CoFi-vod.cofi</v>
      </c>
      <c r="F1041" s="21">
        <f t="shared" si="140"/>
        <v>134805.17056130699</v>
      </c>
      <c r="G1041" s="19">
        <f t="shared" si="140"/>
        <v>9.8797139695342295</v>
      </c>
      <c r="H1041" s="18">
        <f t="shared" si="134"/>
        <v>7.5714681430099177E-3</v>
      </c>
      <c r="I1041" s="6">
        <f t="shared" si="134"/>
        <v>3.39</v>
      </c>
      <c r="J1041" s="6">
        <f t="shared" ref="J1041:K1056" si="141">J1040</f>
        <v>1130265.3137850526</v>
      </c>
      <c r="K1041" s="18">
        <f t="shared" si="141"/>
        <v>0.3</v>
      </c>
      <c r="L1041" s="35">
        <f>Data!BM51</f>
        <v>8.2011922934080266E-3</v>
      </c>
      <c r="Q1041" s="21">
        <v>4265.6975451728304</v>
      </c>
      <c r="R1041" s="21">
        <v>5495.0905822535506</v>
      </c>
      <c r="S1041" s="21">
        <v>6593.6466157487121</v>
      </c>
      <c r="T1041" s="21">
        <v>7598.6695648636833</v>
      </c>
      <c r="U1041" s="21">
        <v>8522.0553613892571</v>
      </c>
      <c r="V1041" s="21">
        <v>9343.2501766014375</v>
      </c>
      <c r="W1041" s="21">
        <v>10046.586449561964</v>
      </c>
      <c r="X1041" s="21">
        <v>10680.574688212013</v>
      </c>
      <c r="Y1041" s="21">
        <v>11248.418458924385</v>
      </c>
      <c r="Z1041" s="21">
        <v>498.0445816912877</v>
      </c>
      <c r="AA1041" s="21">
        <v>588.25058565863355</v>
      </c>
      <c r="AB1041" s="21">
        <v>655.59935472632753</v>
      </c>
      <c r="AC1041" s="21">
        <v>707.98374684434032</v>
      </c>
      <c r="AD1041" s="21">
        <v>749.46057098171207</v>
      </c>
      <c r="AE1041" s="21">
        <v>781.70157158690779</v>
      </c>
      <c r="AF1041" s="21">
        <v>806.25027743104283</v>
      </c>
      <c r="AG1041" s="21">
        <v>826.20991419125244</v>
      </c>
      <c r="AH1041" s="21">
        <v>842.50460091839716</v>
      </c>
      <c r="AI1041" s="21">
        <v>12414.926312748548</v>
      </c>
      <c r="AJ1041" s="21">
        <v>14206.733540101468</v>
      </c>
      <c r="AK1041" s="21">
        <v>15363.83799446312</v>
      </c>
      <c r="AL1041" s="21">
        <v>16113.285173261434</v>
      </c>
      <c r="AM1041" s="21">
        <v>16579.05072520992</v>
      </c>
      <c r="AN1041" s="21">
        <v>16837.67892919814</v>
      </c>
      <c r="AO1041" s="21">
        <v>16956.53356732877</v>
      </c>
      <c r="AP1041" s="21">
        <v>16991.038080888138</v>
      </c>
      <c r="AQ1041" s="21">
        <v>16968.939711631901</v>
      </c>
    </row>
    <row r="1042" spans="1:43" x14ac:dyDescent="0.25">
      <c r="A1042" s="17" t="s">
        <v>293</v>
      </c>
      <c r="B1042" s="8" t="s">
        <v>53</v>
      </c>
      <c r="C1042" s="8" t="s">
        <v>67</v>
      </c>
      <c r="E1042" s="8" t="str">
        <f t="shared" si="133"/>
        <v>CoFi-vod.cofi</v>
      </c>
      <c r="F1042" s="21">
        <f t="shared" ref="F1042:G1056" si="142">F976</f>
        <v>138063.61861453537</v>
      </c>
      <c r="G1042" s="19">
        <f t="shared" si="142"/>
        <v>9.8167859944510791</v>
      </c>
      <c r="H1042" s="18">
        <f t="shared" si="134"/>
        <v>7.5714681430099177E-3</v>
      </c>
      <c r="I1042" s="6">
        <f t="shared" si="134"/>
        <v>3.39</v>
      </c>
      <c r="J1042" s="6">
        <f t="shared" si="141"/>
        <v>1130265.3137850526</v>
      </c>
      <c r="K1042" s="18">
        <f t="shared" si="141"/>
        <v>0.3</v>
      </c>
      <c r="L1042" s="35">
        <f>Data!BM52</f>
        <v>8.2011922934080266E-3</v>
      </c>
      <c r="Q1042" s="21">
        <v>4505.3291727144233</v>
      </c>
      <c r="R1042" s="21">
        <v>5734.7228105011491</v>
      </c>
      <c r="S1042" s="21">
        <v>6833.2782165230428</v>
      </c>
      <c r="T1042" s="21">
        <v>7838.3050107981544</v>
      </c>
      <c r="U1042" s="21">
        <v>8761.6907230085199</v>
      </c>
      <c r="V1042" s="21">
        <v>9582.8859596243856</v>
      </c>
      <c r="W1042" s="21">
        <v>10286.221894112559</v>
      </c>
      <c r="X1042" s="21">
        <v>10920.210235768784</v>
      </c>
      <c r="Y1042" s="21">
        <v>11488.053822799799</v>
      </c>
      <c r="Z1042" s="21">
        <v>519.36555530268424</v>
      </c>
      <c r="AA1042" s="21">
        <v>610.14983569227104</v>
      </c>
      <c r="AB1042" s="21">
        <v>677.9303180806653</v>
      </c>
      <c r="AC1042" s="21">
        <v>730.65060399412857</v>
      </c>
      <c r="AD1042" s="21">
        <v>772.39329820249554</v>
      </c>
      <c r="AE1042" s="21">
        <v>804.8409753465271</v>
      </c>
      <c r="AF1042" s="21">
        <v>829.54703559666768</v>
      </c>
      <c r="AG1042" s="21">
        <v>849.63461765677164</v>
      </c>
      <c r="AH1042" s="21">
        <v>866.03375288517805</v>
      </c>
      <c r="AI1042" s="21">
        <v>12778.587553797995</v>
      </c>
      <c r="AJ1042" s="21">
        <v>14570.395315121194</v>
      </c>
      <c r="AK1042" s="21">
        <v>15727.50011090282</v>
      </c>
      <c r="AL1042" s="21">
        <v>16476.946677871645</v>
      </c>
      <c r="AM1042" s="21">
        <v>16942.71210067872</v>
      </c>
      <c r="AN1042" s="21">
        <v>17201.340013673453</v>
      </c>
      <c r="AO1042" s="21">
        <v>17320.194699344451</v>
      </c>
      <c r="AP1042" s="21">
        <v>17354.699083127984</v>
      </c>
      <c r="AQ1042" s="21">
        <v>17332.600751593171</v>
      </c>
    </row>
    <row r="1043" spans="1:43" x14ac:dyDescent="0.25">
      <c r="A1043" s="17" t="s">
        <v>294</v>
      </c>
      <c r="B1043" s="8" t="s">
        <v>53</v>
      </c>
      <c r="C1043" s="8" t="s">
        <v>67</v>
      </c>
      <c r="E1043" s="8" t="str">
        <f t="shared" si="133"/>
        <v>CoFi-vod.cofi</v>
      </c>
      <c r="F1043" s="21">
        <f t="shared" si="142"/>
        <v>140066.027754765</v>
      </c>
      <c r="G1043" s="19">
        <f t="shared" si="142"/>
        <v>9.7938144488489662</v>
      </c>
      <c r="H1043" s="18">
        <f t="shared" si="134"/>
        <v>7.5714681430099177E-3</v>
      </c>
      <c r="I1043" s="6">
        <f t="shared" si="134"/>
        <v>3.39</v>
      </c>
      <c r="J1043" s="6">
        <f t="shared" si="141"/>
        <v>1130265.3137850526</v>
      </c>
      <c r="K1043" s="18">
        <f t="shared" si="141"/>
        <v>0.3</v>
      </c>
      <c r="L1043" s="35">
        <f>Data!BM53</f>
        <v>8.2011922934080266E-3</v>
      </c>
      <c r="Q1043" s="21">
        <v>4568.4383844892463</v>
      </c>
      <c r="R1043" s="21">
        <v>5797.8321804774696</v>
      </c>
      <c r="S1043" s="21">
        <v>6896.3874212484607</v>
      </c>
      <c r="T1043" s="21">
        <v>7901.4152281821589</v>
      </c>
      <c r="U1043" s="21">
        <v>8824.8009181873331</v>
      </c>
      <c r="V1043" s="21">
        <v>9645.9962657837641</v>
      </c>
      <c r="W1043" s="21">
        <v>10349.332111132107</v>
      </c>
      <c r="X1043" s="21">
        <v>10983.320479915965</v>
      </c>
      <c r="Y1043" s="21">
        <v>11551.16401857279</v>
      </c>
      <c r="Z1043" s="21">
        <v>533.29298085672394</v>
      </c>
      <c r="AA1043" s="21">
        <v>624.2902207549206</v>
      </c>
      <c r="AB1043" s="21">
        <v>692.22967739146475</v>
      </c>
      <c r="AC1043" s="21">
        <v>745.07368667976777</v>
      </c>
      <c r="AD1043" s="21">
        <v>786.9142846021208</v>
      </c>
      <c r="AE1043" s="21">
        <v>819.43807098949048</v>
      </c>
      <c r="AF1043" s="21">
        <v>844.20207365290287</v>
      </c>
      <c r="AG1043" s="21">
        <v>864.33677089653077</v>
      </c>
      <c r="AH1043" s="21">
        <v>880.77436752438416</v>
      </c>
      <c r="AI1043" s="21">
        <v>13137.438395203593</v>
      </c>
      <c r="AJ1043" s="21">
        <v>14929.246780315299</v>
      </c>
      <c r="AK1043" s="21">
        <v>16086.351544207149</v>
      </c>
      <c r="AL1043" s="21">
        <v>16835.799326846249</v>
      </c>
      <c r="AM1043" s="21">
        <v>17301.564624749706</v>
      </c>
      <c r="AN1043" s="21">
        <v>17560.192516639207</v>
      </c>
      <c r="AO1043" s="21">
        <v>17679.047090947199</v>
      </c>
      <c r="AP1043" s="21">
        <v>17713.551429154122</v>
      </c>
      <c r="AQ1043" s="21">
        <v>17691.453045401671</v>
      </c>
    </row>
    <row r="1044" spans="1:43" x14ac:dyDescent="0.25">
      <c r="A1044" s="17" t="s">
        <v>295</v>
      </c>
      <c r="B1044" s="8" t="s">
        <v>53</v>
      </c>
      <c r="C1044" s="8" t="s">
        <v>67</v>
      </c>
      <c r="E1044" s="8" t="str">
        <f t="shared" si="133"/>
        <v>CoFi-vod.cofi</v>
      </c>
      <c r="F1044" s="21">
        <f t="shared" si="142"/>
        <v>101164.9671476817</v>
      </c>
      <c r="G1044" s="19">
        <f t="shared" si="142"/>
        <v>10.968122894697334</v>
      </c>
      <c r="H1044" s="18">
        <f t="shared" si="134"/>
        <v>7.5714681430099177E-3</v>
      </c>
      <c r="I1044" s="6">
        <f t="shared" si="134"/>
        <v>3.39</v>
      </c>
      <c r="J1044" s="6">
        <f t="shared" si="141"/>
        <v>1130265.3137850526</v>
      </c>
      <c r="K1044" s="18">
        <f t="shared" si="141"/>
        <v>0.3</v>
      </c>
      <c r="L1044" s="35">
        <f>Data!BM54</f>
        <v>8.2011922934080266E-3</v>
      </c>
      <c r="Q1044" s="21">
        <v>2568.6850955551899</v>
      </c>
      <c r="R1044" s="21">
        <v>3798.0738785832291</v>
      </c>
      <c r="S1044" s="21">
        <v>4896.6343556902675</v>
      </c>
      <c r="T1044" s="21">
        <v>5901.6300743236243</v>
      </c>
      <c r="U1044" s="21">
        <v>6825.0164679488353</v>
      </c>
      <c r="V1044" s="21">
        <v>7646.2082988834027</v>
      </c>
      <c r="W1044" s="21">
        <v>8349.5469688221492</v>
      </c>
      <c r="X1044" s="21">
        <v>8983.5344780077321</v>
      </c>
      <c r="Y1044" s="21">
        <v>9551.3795495064587</v>
      </c>
      <c r="Z1044" s="21">
        <v>295.2020944944743</v>
      </c>
      <c r="AA1044" s="21">
        <v>376.45629205034146</v>
      </c>
      <c r="AB1044" s="21">
        <v>437.12186459846026</v>
      </c>
      <c r="AC1044" s="21">
        <v>484.30704495691481</v>
      </c>
      <c r="AD1044" s="21">
        <v>521.66802457851816</v>
      </c>
      <c r="AE1044" s="21">
        <v>550.70959036585748</v>
      </c>
      <c r="AF1044" s="21">
        <v>572.82231557953355</v>
      </c>
      <c r="AG1044" s="21">
        <v>590.80128850212952</v>
      </c>
      <c r="AH1044" s="21">
        <v>605.47903190110947</v>
      </c>
      <c r="AI1044" s="21">
        <v>8407.5004699702658</v>
      </c>
      <c r="AJ1044" s="21">
        <v>10199.300110006605</v>
      </c>
      <c r="AK1044" s="21">
        <v>11356.403105976526</v>
      </c>
      <c r="AL1044" s="21">
        <v>12105.84377250533</v>
      </c>
      <c r="AM1044" s="21">
        <v>12571.610954971055</v>
      </c>
      <c r="AN1044" s="21">
        <v>12830.240782284303</v>
      </c>
      <c r="AO1044" s="21">
        <v>12949.09605958168</v>
      </c>
      <c r="AP1044" s="21">
        <v>12983.601581971332</v>
      </c>
      <c r="AQ1044" s="21">
        <v>12961.503435155708</v>
      </c>
    </row>
    <row r="1045" spans="1:43" x14ac:dyDescent="0.25">
      <c r="A1045" s="17" t="s">
        <v>296</v>
      </c>
      <c r="B1045" s="8" t="s">
        <v>53</v>
      </c>
      <c r="C1045" s="8" t="s">
        <v>67</v>
      </c>
      <c r="E1045" s="8" t="str">
        <f t="shared" si="133"/>
        <v>CoFi-vod.cofi</v>
      </c>
      <c r="F1045" s="21">
        <f t="shared" si="142"/>
        <v>147273.34304075674</v>
      </c>
      <c r="G1045" s="19">
        <f t="shared" si="142"/>
        <v>9.5908908109141535</v>
      </c>
      <c r="H1045" s="18">
        <f t="shared" si="134"/>
        <v>7.5714681430099177E-3</v>
      </c>
      <c r="I1045" s="6">
        <f t="shared" si="134"/>
        <v>3.39</v>
      </c>
      <c r="J1045" s="6">
        <f t="shared" si="141"/>
        <v>1130265.3137850526</v>
      </c>
      <c r="K1045" s="18">
        <f t="shared" si="141"/>
        <v>0.3</v>
      </c>
      <c r="L1045" s="35">
        <f>Data!BM55</f>
        <v>9.7059982188039962E-3</v>
      </c>
      <c r="Q1045" s="21">
        <v>4537.7683477144546</v>
      </c>
      <c r="R1045" s="21">
        <v>5992.7368088148951</v>
      </c>
      <c r="S1045" s="21">
        <v>7292.8640937824266</v>
      </c>
      <c r="T1045" s="21">
        <v>8482.2867298980873</v>
      </c>
      <c r="U1045" s="21">
        <v>9575.1012926076182</v>
      </c>
      <c r="V1045" s="21">
        <v>10546.973157604903</v>
      </c>
      <c r="W1045" s="21">
        <v>11379.362678957761</v>
      </c>
      <c r="X1045" s="21">
        <v>12129.678815297619</v>
      </c>
      <c r="Y1045" s="21">
        <v>12801.714494974638</v>
      </c>
      <c r="Z1045" s="21">
        <v>477.92606226136354</v>
      </c>
      <c r="AA1045" s="21">
        <v>587.8982991523668</v>
      </c>
      <c r="AB1045" s="21">
        <v>670.00500810377343</v>
      </c>
      <c r="AC1045" s="21">
        <v>733.86745108986383</v>
      </c>
      <c r="AD1045" s="21">
        <v>784.43297957596144</v>
      </c>
      <c r="AE1045" s="21">
        <v>823.73879586277792</v>
      </c>
      <c r="AF1045" s="21">
        <v>853.66683081632766</v>
      </c>
      <c r="AG1045" s="21">
        <v>878.0001514908663</v>
      </c>
      <c r="AH1045" s="21">
        <v>897.86546304243359</v>
      </c>
      <c r="AI1045" s="21">
        <v>11001.098993549409</v>
      </c>
      <c r="AJ1045" s="21">
        <v>13121.671050548666</v>
      </c>
      <c r="AK1045" s="21">
        <v>14491.089034125092</v>
      </c>
      <c r="AL1045" s="21">
        <v>15378.033660666055</v>
      </c>
      <c r="AM1045" s="21">
        <v>15929.262185852986</v>
      </c>
      <c r="AN1045" s="21">
        <v>16235.345036551704</v>
      </c>
      <c r="AO1045" s="21">
        <v>16376.009302488641</v>
      </c>
      <c r="AP1045" s="21">
        <v>16416.845337564184</v>
      </c>
      <c r="AQ1045" s="21">
        <v>16390.692913200975</v>
      </c>
    </row>
    <row r="1046" spans="1:43" x14ac:dyDescent="0.25">
      <c r="A1046" s="17" t="s">
        <v>297</v>
      </c>
      <c r="B1046" s="8" t="s">
        <v>53</v>
      </c>
      <c r="C1046" s="8" t="s">
        <v>67</v>
      </c>
      <c r="E1046" s="8" t="str">
        <f t="shared" si="133"/>
        <v>CoFi-vod.cofi</v>
      </c>
      <c r="F1046" s="21">
        <f t="shared" si="142"/>
        <v>140029.762850681</v>
      </c>
      <c r="G1046" s="19">
        <f t="shared" si="142"/>
        <v>9.8635703103955539</v>
      </c>
      <c r="H1046" s="18">
        <f t="shared" si="134"/>
        <v>7.5714681430099177E-3</v>
      </c>
      <c r="I1046" s="6">
        <f t="shared" si="134"/>
        <v>3.39</v>
      </c>
      <c r="J1046" s="6">
        <f t="shared" si="141"/>
        <v>1130265.3137850526</v>
      </c>
      <c r="K1046" s="18">
        <f t="shared" si="141"/>
        <v>0.3</v>
      </c>
      <c r="L1046" s="35">
        <f>Data!BM56</f>
        <v>9.7059982188039962E-3</v>
      </c>
      <c r="Q1046" s="21">
        <v>4052.1253761157086</v>
      </c>
      <c r="R1046" s="21">
        <v>5507.0926198115358</v>
      </c>
      <c r="S1046" s="21">
        <v>6807.2211764308304</v>
      </c>
      <c r="T1046" s="21">
        <v>7996.6360198564571</v>
      </c>
      <c r="U1046" s="21">
        <v>9089.4507534411296</v>
      </c>
      <c r="V1046" s="21">
        <v>10061.321764412005</v>
      </c>
      <c r="W1046" s="21">
        <v>10893.711971720717</v>
      </c>
      <c r="X1046" s="21">
        <v>11644.027899305895</v>
      </c>
      <c r="Y1046" s="21">
        <v>12316.063951235781</v>
      </c>
      <c r="Z1046" s="21">
        <v>440.69572186066796</v>
      </c>
      <c r="AA1046" s="21">
        <v>547.62771259342878</v>
      </c>
      <c r="AB1046" s="21">
        <v>627.46458539796674</v>
      </c>
      <c r="AC1046" s="21">
        <v>689.56139749913564</v>
      </c>
      <c r="AD1046" s="21">
        <v>738.72904599414846</v>
      </c>
      <c r="AE1046" s="21">
        <v>776.94824270290167</v>
      </c>
      <c r="AF1046" s="21">
        <v>806.04892698321237</v>
      </c>
      <c r="AG1046" s="21">
        <v>829.70955151155988</v>
      </c>
      <c r="AH1046" s="21">
        <v>849.0256909284642</v>
      </c>
      <c r="AI1046" s="21">
        <v>10683.63930091861</v>
      </c>
      <c r="AJ1046" s="21">
        <v>12804.210855811269</v>
      </c>
      <c r="AK1046" s="21">
        <v>14173.628001226149</v>
      </c>
      <c r="AL1046" s="21">
        <v>15060.575520596831</v>
      </c>
      <c r="AM1046" s="21">
        <v>15611.804198385957</v>
      </c>
      <c r="AN1046" s="21">
        <v>15917.887705483969</v>
      </c>
      <c r="AO1046" s="21">
        <v>16058.551726350652</v>
      </c>
      <c r="AP1046" s="21">
        <v>16099.388010748205</v>
      </c>
      <c r="AQ1046" s="21">
        <v>16073.235435323411</v>
      </c>
    </row>
    <row r="1047" spans="1:43" x14ac:dyDescent="0.25">
      <c r="A1047" s="17" t="s">
        <v>298</v>
      </c>
      <c r="B1047" s="8" t="s">
        <v>53</v>
      </c>
      <c r="C1047" s="8" t="s">
        <v>67</v>
      </c>
      <c r="E1047" s="8" t="str">
        <f t="shared" si="133"/>
        <v>CoFi-vod.cofi</v>
      </c>
      <c r="F1047" s="21">
        <f t="shared" si="142"/>
        <v>104340.25747720734</v>
      </c>
      <c r="G1047" s="19">
        <f t="shared" si="142"/>
        <v>10.973424562583329</v>
      </c>
      <c r="H1047" s="18">
        <f t="shared" si="134"/>
        <v>7.5714681430099177E-3</v>
      </c>
      <c r="I1047" s="6">
        <f t="shared" si="134"/>
        <v>3.39</v>
      </c>
      <c r="J1047" s="6">
        <f t="shared" si="141"/>
        <v>1130265.3137850526</v>
      </c>
      <c r="K1047" s="18">
        <f t="shared" si="141"/>
        <v>0.3</v>
      </c>
      <c r="L1047" s="35">
        <f>Data!BM57</f>
        <v>9.7059982188039962E-3</v>
      </c>
      <c r="Q1047" s="21">
        <v>2068.1639427580631</v>
      </c>
      <c r="R1047" s="21">
        <v>3523.1262130805608</v>
      </c>
      <c r="S1047" s="21">
        <v>4823.2599646850713</v>
      </c>
      <c r="T1047" s="21">
        <v>6012.6429732085144</v>
      </c>
      <c r="U1047" s="21">
        <v>7105.4584048568058</v>
      </c>
      <c r="V1047" s="21">
        <v>8077.3259269365499</v>
      </c>
      <c r="W1047" s="21">
        <v>8909.7189365301547</v>
      </c>
      <c r="X1047" s="21">
        <v>9660.0340113052207</v>
      </c>
      <c r="Y1047" s="21">
        <v>10332.071583972307</v>
      </c>
      <c r="Z1047" s="21">
        <v>233.1346609842937</v>
      </c>
      <c r="AA1047" s="21">
        <v>329.25114274642573</v>
      </c>
      <c r="AB1047" s="21">
        <v>401.0133965894405</v>
      </c>
      <c r="AC1047" s="21">
        <v>456.82862237164323</v>
      </c>
      <c r="AD1047" s="21">
        <v>501.02351833606872</v>
      </c>
      <c r="AE1047" s="21">
        <v>535.37717371992471</v>
      </c>
      <c r="AF1047" s="21">
        <v>561.53470848319807</v>
      </c>
      <c r="AG1047" s="21">
        <v>582.80230206744704</v>
      </c>
      <c r="AH1047" s="21">
        <v>600.16485324919836</v>
      </c>
      <c r="AI1047" s="21">
        <v>6604.4242928871827</v>
      </c>
      <c r="AJ1047" s="21">
        <v>8724.9864231943939</v>
      </c>
      <c r="AK1047" s="21">
        <v>10094.402003356758</v>
      </c>
      <c r="AL1047" s="21">
        <v>10981.340329657165</v>
      </c>
      <c r="AM1047" s="21">
        <v>11532.571017956965</v>
      </c>
      <c r="AN1047" s="21">
        <v>11838.656359151859</v>
      </c>
      <c r="AO1047" s="21">
        <v>11979.321269404541</v>
      </c>
      <c r="AP1047" s="21">
        <v>12020.158746294319</v>
      </c>
      <c r="AQ1047" s="21">
        <v>11994.006502234757</v>
      </c>
    </row>
    <row r="1048" spans="1:43" x14ac:dyDescent="0.25">
      <c r="A1048" s="17" t="s">
        <v>299</v>
      </c>
      <c r="B1048" s="8" t="s">
        <v>53</v>
      </c>
      <c r="C1048" s="8" t="s">
        <v>67</v>
      </c>
      <c r="E1048" s="8" t="str">
        <f t="shared" si="133"/>
        <v>CoFi-vod.cofi</v>
      </c>
      <c r="F1048" s="21">
        <f t="shared" si="142"/>
        <v>104172.52557476799</v>
      </c>
      <c r="G1048" s="19">
        <f t="shared" si="142"/>
        <v>11.193720016366246</v>
      </c>
      <c r="H1048" s="18">
        <f t="shared" si="134"/>
        <v>7.5714681430099177E-3</v>
      </c>
      <c r="I1048" s="6">
        <f t="shared" si="134"/>
        <v>3.39</v>
      </c>
      <c r="J1048" s="6">
        <f t="shared" si="141"/>
        <v>1130265.3137850526</v>
      </c>
      <c r="K1048" s="18">
        <f t="shared" si="141"/>
        <v>0.3</v>
      </c>
      <c r="L1048" s="35">
        <f>Data!BM58</f>
        <v>9.7059982188039962E-3</v>
      </c>
      <c r="Q1048" s="21">
        <v>2885.8701582595459</v>
      </c>
      <c r="R1048" s="21">
        <v>4340.8344783992497</v>
      </c>
      <c r="S1048" s="21">
        <v>5640.96608884737</v>
      </c>
      <c r="T1048" s="21">
        <v>6830.3622183906828</v>
      </c>
      <c r="U1048" s="21">
        <v>7923.1773623262452</v>
      </c>
      <c r="V1048" s="21">
        <v>8895.0463223815041</v>
      </c>
      <c r="W1048" s="21">
        <v>9727.4381769900683</v>
      </c>
      <c r="X1048" s="21">
        <v>10477.753603257919</v>
      </c>
      <c r="Y1048" s="21">
        <v>11149.790549140509</v>
      </c>
      <c r="Z1048" s="21">
        <v>242.82402712340991</v>
      </c>
      <c r="AA1048" s="21">
        <v>337.04894734069302</v>
      </c>
      <c r="AB1048" s="21">
        <v>407.39889119826785</v>
      </c>
      <c r="AC1048" s="21">
        <v>462.11576345904234</v>
      </c>
      <c r="AD1048" s="21">
        <v>505.44088490151051</v>
      </c>
      <c r="AE1048" s="21">
        <v>539.11845525285787</v>
      </c>
      <c r="AF1048" s="21">
        <v>564.76119314428217</v>
      </c>
      <c r="AG1048" s="21">
        <v>585.61023383178212</v>
      </c>
      <c r="AH1048" s="21">
        <v>602.63108053146766</v>
      </c>
      <c r="AI1048" s="21">
        <v>6328.5029877561046</v>
      </c>
      <c r="AJ1048" s="21">
        <v>8449.0644704824663</v>
      </c>
      <c r="AK1048" s="21">
        <v>9818.4818382970971</v>
      </c>
      <c r="AL1048" s="21">
        <v>10705.411039349716</v>
      </c>
      <c r="AM1048" s="21">
        <v>11256.641751570118</v>
      </c>
      <c r="AN1048" s="21">
        <v>11562.725815952575</v>
      </c>
      <c r="AO1048" s="21">
        <v>11703.391521652793</v>
      </c>
      <c r="AP1048" s="21">
        <v>11744.228613967673</v>
      </c>
      <c r="AQ1048" s="21">
        <v>11718.076816313527</v>
      </c>
    </row>
    <row r="1049" spans="1:43" x14ac:dyDescent="0.25">
      <c r="A1049" s="17" t="s">
        <v>300</v>
      </c>
      <c r="B1049" s="8" t="s">
        <v>53</v>
      </c>
      <c r="C1049" s="8" t="s">
        <v>67</v>
      </c>
      <c r="E1049" s="8" t="str">
        <f t="shared" si="133"/>
        <v>CoFi-vod.cofi</v>
      </c>
      <c r="F1049" s="21">
        <f t="shared" si="142"/>
        <v>167069.04494132148</v>
      </c>
      <c r="G1049" s="19">
        <f t="shared" si="142"/>
        <v>9.4347717151777815</v>
      </c>
      <c r="H1049" s="18">
        <f t="shared" si="134"/>
        <v>7.5714681430099177E-3</v>
      </c>
      <c r="I1049" s="6">
        <f t="shared" si="134"/>
        <v>3.39</v>
      </c>
      <c r="J1049" s="6">
        <f t="shared" si="141"/>
        <v>1130265.3137850526</v>
      </c>
      <c r="K1049" s="18">
        <f t="shared" si="141"/>
        <v>0.3</v>
      </c>
      <c r="L1049" s="35">
        <f>Data!BM59</f>
        <v>8.3516728859476235E-3</v>
      </c>
      <c r="Q1049" s="21">
        <v>6695.1948489996375</v>
      </c>
      <c r="R1049" s="21">
        <v>7947.1514505178038</v>
      </c>
      <c r="S1049" s="21">
        <v>9065.8583187848017</v>
      </c>
      <c r="T1049" s="21">
        <v>10089.359784059985</v>
      </c>
      <c r="U1049" s="21">
        <v>11029.687611949919</v>
      </c>
      <c r="V1049" s="21">
        <v>11865.95435668294</v>
      </c>
      <c r="W1049" s="21">
        <v>12582.192561321179</v>
      </c>
      <c r="X1049" s="21">
        <v>13227.814622369855</v>
      </c>
      <c r="Y1049" s="21">
        <v>13806.075742585988</v>
      </c>
      <c r="Z1049" s="21">
        <v>707.63986258850935</v>
      </c>
      <c r="AA1049" s="21">
        <v>803.8334899285876</v>
      </c>
      <c r="AB1049" s="21">
        <v>875.65237274823755</v>
      </c>
      <c r="AC1049" s="21">
        <v>931.51459923040807</v>
      </c>
      <c r="AD1049" s="21">
        <v>975.74433834280524</v>
      </c>
      <c r="AE1049" s="21">
        <v>1010.1253315261011</v>
      </c>
      <c r="AF1049" s="21">
        <v>1036.3033480451129</v>
      </c>
      <c r="AG1049" s="21">
        <v>1057.5877739103055</v>
      </c>
      <c r="AH1049" s="21">
        <v>1074.9639605689285</v>
      </c>
      <c r="AI1049" s="21">
        <v>15937.870849679564</v>
      </c>
      <c r="AJ1049" s="21">
        <v>17762.55930800629</v>
      </c>
      <c r="AK1049" s="21">
        <v>18940.898690521371</v>
      </c>
      <c r="AL1049" s="21">
        <v>19704.087756529421</v>
      </c>
      <c r="AM1049" s="21">
        <v>20178.39842498496</v>
      </c>
      <c r="AN1049" s="21">
        <v>20441.76910691832</v>
      </c>
      <c r="AO1049" s="21">
        <v>20562.805339546248</v>
      </c>
      <c r="AP1049" s="21">
        <v>20597.941718537142</v>
      </c>
      <c r="AQ1049" s="21">
        <v>20575.438399752016</v>
      </c>
    </row>
    <row r="1050" spans="1:43" x14ac:dyDescent="0.25">
      <c r="A1050" s="17" t="s">
        <v>301</v>
      </c>
      <c r="B1050" s="8" t="s">
        <v>53</v>
      </c>
      <c r="C1050" s="8" t="s">
        <v>67</v>
      </c>
      <c r="E1050" s="8" t="str">
        <f t="shared" si="133"/>
        <v>CoFi-vod.cofi</v>
      </c>
      <c r="F1050" s="21">
        <f t="shared" si="142"/>
        <v>134663.4657046372</v>
      </c>
      <c r="G1050" s="19">
        <f t="shared" si="142"/>
        <v>10.317735507089584</v>
      </c>
      <c r="H1050" s="18">
        <f t="shared" si="134"/>
        <v>7.5714681430099177E-3</v>
      </c>
      <c r="I1050" s="6">
        <f t="shared" si="134"/>
        <v>3.39</v>
      </c>
      <c r="J1050" s="6">
        <f t="shared" si="141"/>
        <v>1130265.3137850526</v>
      </c>
      <c r="K1050" s="18">
        <f t="shared" si="141"/>
        <v>0.3</v>
      </c>
      <c r="L1050" s="35">
        <f>Data!BM60</f>
        <v>8.3516728859476235E-3</v>
      </c>
      <c r="Q1050" s="21">
        <v>4225.127828232884</v>
      </c>
      <c r="R1050" s="21">
        <v>5477.0782378134254</v>
      </c>
      <c r="S1050" s="21">
        <v>6595.7915739287591</v>
      </c>
      <c r="T1050" s="21">
        <v>7619.2534041885328</v>
      </c>
      <c r="U1050" s="21">
        <v>8559.5821011800017</v>
      </c>
      <c r="V1050" s="21">
        <v>9395.8445021819498</v>
      </c>
      <c r="W1050" s="21">
        <v>10112.086195714361</v>
      </c>
      <c r="X1050" s="21">
        <v>10757.707194999388</v>
      </c>
      <c r="Y1050" s="21">
        <v>11335.970208560193</v>
      </c>
      <c r="Z1050" s="21">
        <v>509.97642836970635</v>
      </c>
      <c r="AA1050" s="21">
        <v>597.93782799942994</v>
      </c>
      <c r="AB1050" s="21">
        <v>663.61070587962604</v>
      </c>
      <c r="AC1050" s="21">
        <v>714.69171577977602</v>
      </c>
      <c r="AD1050" s="21">
        <v>755.13643872294801</v>
      </c>
      <c r="AE1050" s="21">
        <v>786.57517247212388</v>
      </c>
      <c r="AF1050" s="21">
        <v>810.51300649835548</v>
      </c>
      <c r="AG1050" s="21">
        <v>829.97597460635609</v>
      </c>
      <c r="AH1050" s="21">
        <v>845.86518503465425</v>
      </c>
      <c r="AI1050" s="21">
        <v>13612.380622153511</v>
      </c>
      <c r="AJ1050" s="21">
        <v>15437.066939134686</v>
      </c>
      <c r="AK1050" s="21">
        <v>16615.401954634453</v>
      </c>
      <c r="AL1050" s="21">
        <v>17378.606909467057</v>
      </c>
      <c r="AM1050" s="21">
        <v>17852.918276485303</v>
      </c>
      <c r="AN1050" s="21">
        <v>18116.292344394482</v>
      </c>
      <c r="AO1050" s="21">
        <v>18237.327224785029</v>
      </c>
      <c r="AP1050" s="21">
        <v>18272.464862141107</v>
      </c>
      <c r="AQ1050" s="21">
        <v>18249.960721967422</v>
      </c>
    </row>
    <row r="1051" spans="1:43" x14ac:dyDescent="0.25">
      <c r="A1051" s="17" t="s">
        <v>272</v>
      </c>
      <c r="B1051" s="8" t="s">
        <v>53</v>
      </c>
      <c r="C1051" s="8" t="s">
        <v>67</v>
      </c>
      <c r="E1051" s="8" t="str">
        <f t="shared" si="133"/>
        <v>CoFi-vod.cofi</v>
      </c>
      <c r="F1051" s="21">
        <f t="shared" si="142"/>
        <v>122703.84078918799</v>
      </c>
      <c r="G1051" s="19">
        <f t="shared" si="142"/>
        <v>10.456302746523619</v>
      </c>
      <c r="H1051" s="18">
        <f t="shared" si="134"/>
        <v>7.5714681430099177E-3</v>
      </c>
      <c r="I1051" s="6">
        <f t="shared" si="134"/>
        <v>3.39</v>
      </c>
      <c r="J1051" s="6">
        <f t="shared" si="141"/>
        <v>1130265.3137850526</v>
      </c>
      <c r="K1051" s="18">
        <f t="shared" si="141"/>
        <v>0.3</v>
      </c>
      <c r="L1051" s="35">
        <f>Data!BM61</f>
        <v>8.3516728859476235E-3</v>
      </c>
      <c r="Q1051" s="21">
        <v>3830.4169125448943</v>
      </c>
      <c r="R1051" s="21">
        <v>5082.36633266833</v>
      </c>
      <c r="S1051" s="21">
        <v>6201.0807023306543</v>
      </c>
      <c r="T1051" s="21">
        <v>7224.5361990079391</v>
      </c>
      <c r="U1051" s="21">
        <v>8164.8650348797937</v>
      </c>
      <c r="V1051" s="21">
        <v>9001.1267417637046</v>
      </c>
      <c r="W1051" s="21">
        <v>9717.3689928132262</v>
      </c>
      <c r="X1051" s="21">
        <v>10362.989822430913</v>
      </c>
      <c r="Y1051" s="21">
        <v>10941.253138543752</v>
      </c>
      <c r="Z1051" s="21">
        <v>426.17843676589524</v>
      </c>
      <c r="AA1051" s="21">
        <v>512.97402083096415</v>
      </c>
      <c r="AB1051" s="21">
        <v>577.77663717503322</v>
      </c>
      <c r="AC1051" s="21">
        <v>628.18029699273995</v>
      </c>
      <c r="AD1051" s="21">
        <v>668.08907317269018</v>
      </c>
      <c r="AE1051" s="21">
        <v>699.1111628129687</v>
      </c>
      <c r="AF1051" s="21">
        <v>722.73181000154</v>
      </c>
      <c r="AG1051" s="21">
        <v>741.93685777115411</v>
      </c>
      <c r="AH1051" s="21">
        <v>757.61552299863865</v>
      </c>
      <c r="AI1051" s="21">
        <v>11276.27316000533</v>
      </c>
      <c r="AJ1051" s="21">
        <v>13100.955204596823</v>
      </c>
      <c r="AK1051" s="21">
        <v>14279.290513067273</v>
      </c>
      <c r="AL1051" s="21">
        <v>15042.486807518999</v>
      </c>
      <c r="AM1051" s="21">
        <v>15516.799025522094</v>
      </c>
      <c r="AN1051" s="21">
        <v>15780.173182796154</v>
      </c>
      <c r="AO1051" s="21">
        <v>15901.208854812485</v>
      </c>
      <c r="AP1051" s="21">
        <v>15936.346785975207</v>
      </c>
      <c r="AQ1051" s="21">
        <v>15913.843020111473</v>
      </c>
    </row>
    <row r="1052" spans="1:43" x14ac:dyDescent="0.25">
      <c r="A1052" s="17" t="s">
        <v>273</v>
      </c>
      <c r="B1052" s="8" t="s">
        <v>53</v>
      </c>
      <c r="C1052" s="8" t="s">
        <v>67</v>
      </c>
      <c r="E1052" s="8" t="str">
        <f t="shared" si="133"/>
        <v>CoFi-vod.cofi</v>
      </c>
      <c r="F1052" s="21">
        <f t="shared" si="142"/>
        <v>103976.50221745251</v>
      </c>
      <c r="G1052" s="19">
        <f t="shared" si="142"/>
        <v>11.053036600654009</v>
      </c>
      <c r="H1052" s="18">
        <f t="shared" si="134"/>
        <v>7.5714681430099177E-3</v>
      </c>
      <c r="I1052" s="6">
        <f t="shared" si="134"/>
        <v>3.39</v>
      </c>
      <c r="J1052" s="6">
        <f t="shared" si="141"/>
        <v>1130265.3137850526</v>
      </c>
      <c r="K1052" s="18">
        <f t="shared" si="141"/>
        <v>0.3</v>
      </c>
      <c r="L1052" s="35">
        <f>Data!BM62</f>
        <v>8.3516728859476235E-3</v>
      </c>
      <c r="Q1052" s="21">
        <v>3016.6447324251862</v>
      </c>
      <c r="R1052" s="21">
        <v>4268.5921125932127</v>
      </c>
      <c r="S1052" s="21">
        <v>5387.308613110692</v>
      </c>
      <c r="T1052" s="21">
        <v>6410.7510518941499</v>
      </c>
      <c r="U1052" s="21">
        <v>7351.0801740945299</v>
      </c>
      <c r="V1052" s="21">
        <v>8187.3404499211165</v>
      </c>
      <c r="W1052" s="21">
        <v>8903.5838503989689</v>
      </c>
      <c r="X1052" s="21">
        <v>9549.2043302149268</v>
      </c>
      <c r="Y1052" s="21">
        <v>10127.468270096759</v>
      </c>
      <c r="Z1052" s="21">
        <v>311.53453277114272</v>
      </c>
      <c r="AA1052" s="21">
        <v>393.64398300717841</v>
      </c>
      <c r="AB1052" s="21">
        <v>454.94806989124442</v>
      </c>
      <c r="AC1052" s="21">
        <v>502.62997237450372</v>
      </c>
      <c r="AD1052" s="21">
        <v>540.38418098162913</v>
      </c>
      <c r="AE1052" s="21">
        <v>569.73142068247125</v>
      </c>
      <c r="AF1052" s="21">
        <v>592.07688076384989</v>
      </c>
      <c r="AG1052" s="21">
        <v>610.24508662521328</v>
      </c>
      <c r="AH1052" s="21">
        <v>625.077313475599</v>
      </c>
      <c r="AI1052" s="21">
        <v>8656.4900581400379</v>
      </c>
      <c r="AJ1052" s="21">
        <v>10481.166870027662</v>
      </c>
      <c r="AK1052" s="21">
        <v>11659.501881086659</v>
      </c>
      <c r="AL1052" s="21">
        <v>12422.690509513192</v>
      </c>
      <c r="AM1052" s="21">
        <v>12897.00380933234</v>
      </c>
      <c r="AN1052" s="21">
        <v>13160.378561801692</v>
      </c>
      <c r="AO1052" s="21">
        <v>13281.414949111429</v>
      </c>
      <c r="AP1052" s="21">
        <v>13316.553401655079</v>
      </c>
      <c r="AQ1052" s="21">
        <v>13294.049947548936</v>
      </c>
    </row>
    <row r="1053" spans="1:43" x14ac:dyDescent="0.25">
      <c r="A1053" s="17" t="s">
        <v>274</v>
      </c>
      <c r="B1053" s="8" t="s">
        <v>53</v>
      </c>
      <c r="C1053" s="8" t="s">
        <v>67</v>
      </c>
      <c r="E1053" s="8" t="str">
        <f t="shared" si="133"/>
        <v>CoFi-vod.cofi</v>
      </c>
      <c r="F1053" s="21">
        <f t="shared" si="142"/>
        <v>111788.15367445731</v>
      </c>
      <c r="G1053" s="19">
        <f t="shared" si="142"/>
        <v>10.78329449978415</v>
      </c>
      <c r="H1053" s="18">
        <f t="shared" si="134"/>
        <v>7.5714681430099177E-3</v>
      </c>
      <c r="I1053" s="6">
        <f t="shared" si="134"/>
        <v>3.39</v>
      </c>
      <c r="J1053" s="6">
        <f t="shared" si="141"/>
        <v>1130265.3137850526</v>
      </c>
      <c r="K1053" s="18">
        <f t="shared" si="141"/>
        <v>0.3</v>
      </c>
      <c r="L1053" s="35">
        <f>Data!BM63</f>
        <v>8.3516728859476235E-3</v>
      </c>
      <c r="Q1053" s="21">
        <v>3779.0380185267036</v>
      </c>
      <c r="R1053" s="21">
        <v>5030.9873098540756</v>
      </c>
      <c r="S1053" s="21">
        <v>6149.7018140515747</v>
      </c>
      <c r="T1053" s="21">
        <v>7173.1564862964688</v>
      </c>
      <c r="U1053" s="21">
        <v>8113.4853402461622</v>
      </c>
      <c r="V1053" s="21">
        <v>8949.7469567778298</v>
      </c>
      <c r="W1053" s="21">
        <v>9665.9892803984676</v>
      </c>
      <c r="X1053" s="21">
        <v>10311.610087930827</v>
      </c>
      <c r="Y1053" s="21">
        <v>10889.873443426384</v>
      </c>
      <c r="Z1053" s="21">
        <v>358.77992981082974</v>
      </c>
      <c r="AA1053" s="21">
        <v>442.94341887870536</v>
      </c>
      <c r="AB1053" s="21">
        <v>505.78099432019934</v>
      </c>
      <c r="AC1053" s="21">
        <v>554.65589646892818</v>
      </c>
      <c r="AD1053" s="21">
        <v>593.35450333835865</v>
      </c>
      <c r="AE1053" s="21">
        <v>623.43586867976364</v>
      </c>
      <c r="AF1053" s="21">
        <v>646.34027416377694</v>
      </c>
      <c r="AG1053" s="21">
        <v>664.96295227168571</v>
      </c>
      <c r="AH1053" s="21">
        <v>680.16619341605929</v>
      </c>
      <c r="AI1053" s="21">
        <v>9336.2944738266906</v>
      </c>
      <c r="AJ1053" s="21">
        <v>11160.972527355943</v>
      </c>
      <c r="AK1053" s="21">
        <v>12339.308739911376</v>
      </c>
      <c r="AL1053" s="21">
        <v>13102.494118992086</v>
      </c>
      <c r="AM1053" s="21">
        <v>13576.807093951436</v>
      </c>
      <c r="AN1053" s="21">
        <v>13840.180868074147</v>
      </c>
      <c r="AO1053" s="21">
        <v>13961.217523857138</v>
      </c>
      <c r="AP1053" s="21">
        <v>13996.355574302352</v>
      </c>
      <c r="AQ1053" s="21">
        <v>13973.852299018135</v>
      </c>
    </row>
    <row r="1054" spans="1:43" x14ac:dyDescent="0.25">
      <c r="A1054" s="17" t="s">
        <v>275</v>
      </c>
      <c r="B1054" s="8" t="s">
        <v>53</v>
      </c>
      <c r="C1054" s="8" t="s">
        <v>67</v>
      </c>
      <c r="E1054" s="8" t="str">
        <f t="shared" si="133"/>
        <v>CoFi-vod.cofi</v>
      </c>
      <c r="F1054" s="21">
        <f t="shared" si="142"/>
        <v>169487.33196936251</v>
      </c>
      <c r="G1054" s="19">
        <f t="shared" si="142"/>
        <v>9.4563668699484822</v>
      </c>
      <c r="H1054" s="18">
        <f t="shared" si="134"/>
        <v>7.5714681430099177E-3</v>
      </c>
      <c r="I1054" s="6">
        <f t="shared" si="134"/>
        <v>3.39</v>
      </c>
      <c r="J1054" s="6">
        <f t="shared" si="141"/>
        <v>1130265.3137850526</v>
      </c>
      <c r="K1054" s="18">
        <f t="shared" si="141"/>
        <v>0.3</v>
      </c>
      <c r="L1054" s="35">
        <f>Data!BM64</f>
        <v>7.2983087381704474E-3</v>
      </c>
      <c r="Q1054" s="21">
        <v>6646.211204865569</v>
      </c>
      <c r="R1054" s="21">
        <v>7740.2653641951838</v>
      </c>
      <c r="S1054" s="21">
        <v>8717.8719860042875</v>
      </c>
      <c r="T1054" s="21">
        <v>9612.2959403594268</v>
      </c>
      <c r="U1054" s="21">
        <v>10434.023582145326</v>
      </c>
      <c r="V1054" s="21">
        <v>11164.816640803358</v>
      </c>
      <c r="W1054" s="21">
        <v>11790.717371750678</v>
      </c>
      <c r="X1054" s="21">
        <v>12354.909965225921</v>
      </c>
      <c r="Y1054" s="21">
        <v>12860.236640730984</v>
      </c>
      <c r="Z1054" s="21">
        <v>797.353724266374</v>
      </c>
      <c r="AA1054" s="21">
        <v>881.2231275538835</v>
      </c>
      <c r="AB1054" s="21">
        <v>943.84037998196982</v>
      </c>
      <c r="AC1054" s="21">
        <v>992.54621689660087</v>
      </c>
      <c r="AD1054" s="21">
        <v>1031.1091127031705</v>
      </c>
      <c r="AE1054" s="21">
        <v>1061.0851838915216</v>
      </c>
      <c r="AF1054" s="21">
        <v>1083.9091569435445</v>
      </c>
      <c r="AG1054" s="21">
        <v>1102.4665782819102</v>
      </c>
      <c r="AH1054" s="21">
        <v>1117.6164622484096</v>
      </c>
      <c r="AI1054" s="21">
        <v>18914.623863777371</v>
      </c>
      <c r="AJ1054" s="21">
        <v>20509.178184592449</v>
      </c>
      <c r="AK1054" s="21">
        <v>21538.898064253601</v>
      </c>
      <c r="AL1054" s="21">
        <v>22205.841200019677</v>
      </c>
      <c r="AM1054" s="21">
        <v>22620.3275364</v>
      </c>
      <c r="AN1054" s="21">
        <v>22850.479900498125</v>
      </c>
      <c r="AO1054" s="21">
        <v>22956.249183797841</v>
      </c>
      <c r="AP1054" s="21">
        <v>22986.953399220944</v>
      </c>
      <c r="AQ1054" s="21">
        <v>22967.28782191049</v>
      </c>
    </row>
    <row r="1055" spans="1:43" x14ac:dyDescent="0.25">
      <c r="A1055" s="17" t="s">
        <v>276</v>
      </c>
      <c r="B1055" s="8" t="s">
        <v>53</v>
      </c>
      <c r="C1055" s="8" t="s">
        <v>67</v>
      </c>
      <c r="E1055" s="8" t="str">
        <f t="shared" si="133"/>
        <v>CoFi-vod.cofi</v>
      </c>
      <c r="F1055" s="21">
        <f t="shared" si="142"/>
        <v>103984.99760192574</v>
      </c>
      <c r="G1055" s="19">
        <f t="shared" si="142"/>
        <v>11.068808534627422</v>
      </c>
      <c r="H1055" s="18">
        <f t="shared" si="134"/>
        <v>7.5714681430099177E-3</v>
      </c>
      <c r="I1055" s="6">
        <f t="shared" si="134"/>
        <v>3.39</v>
      </c>
      <c r="J1055" s="6">
        <f t="shared" si="141"/>
        <v>1130265.3137850526</v>
      </c>
      <c r="K1055" s="18">
        <f t="shared" si="141"/>
        <v>0.3</v>
      </c>
      <c r="L1055" s="35">
        <f>Data!BM65</f>
        <v>7.2983087381704474E-3</v>
      </c>
      <c r="Q1055" s="21">
        <v>2876.4977418855115</v>
      </c>
      <c r="R1055" s="21">
        <v>3970.542451337682</v>
      </c>
      <c r="S1055" s="21">
        <v>4948.1589441076721</v>
      </c>
      <c r="T1055" s="21">
        <v>5842.5224091522232</v>
      </c>
      <c r="U1055" s="21">
        <v>6664.2513773247001</v>
      </c>
      <c r="V1055" s="21">
        <v>7395.0378067611928</v>
      </c>
      <c r="W1055" s="21">
        <v>8020.9438623135711</v>
      </c>
      <c r="X1055" s="21">
        <v>8585.134835369332</v>
      </c>
      <c r="Y1055" s="21">
        <v>9090.4644004182101</v>
      </c>
      <c r="Z1055" s="21">
        <v>372.19142985609722</v>
      </c>
      <c r="AA1055" s="21">
        <v>443.84270170867944</v>
      </c>
      <c r="AB1055" s="21">
        <v>497.33835398742895</v>
      </c>
      <c r="AC1055" s="21">
        <v>538.94754773691773</v>
      </c>
      <c r="AD1055" s="21">
        <v>571.89291395741964</v>
      </c>
      <c r="AE1055" s="21">
        <v>597.50218144942369</v>
      </c>
      <c r="AF1055" s="21">
        <v>617.00141728190533</v>
      </c>
      <c r="AG1055" s="21">
        <v>632.85551004922047</v>
      </c>
      <c r="AH1055" s="21">
        <v>645.79850978817751</v>
      </c>
      <c r="AI1055" s="21">
        <v>11089.338397403026</v>
      </c>
      <c r="AJ1055" s="21">
        <v>12683.883057812691</v>
      </c>
      <c r="AK1055" s="21">
        <v>13713.597884246457</v>
      </c>
      <c r="AL1055" s="21">
        <v>14380.547053450222</v>
      </c>
      <c r="AM1055" s="21">
        <v>14795.03565848268</v>
      </c>
      <c r="AN1055" s="21">
        <v>15025.192455435954</v>
      </c>
      <c r="AO1055" s="21">
        <v>15130.961314007931</v>
      </c>
      <c r="AP1055" s="21">
        <v>15161.667600706409</v>
      </c>
      <c r="AQ1055" s="21">
        <v>15142.001592110229</v>
      </c>
    </row>
    <row r="1056" spans="1:43" x14ac:dyDescent="0.25">
      <c r="A1056" s="17" t="s">
        <v>277</v>
      </c>
      <c r="B1056" s="8" t="s">
        <v>53</v>
      </c>
      <c r="C1056" s="8" t="s">
        <v>67</v>
      </c>
      <c r="E1056" s="8" t="str">
        <f t="shared" si="133"/>
        <v>CoFi-vod.cofi</v>
      </c>
      <c r="F1056" s="21">
        <f t="shared" si="142"/>
        <v>102565.4676184479</v>
      </c>
      <c r="G1056" s="19">
        <f t="shared" si="142"/>
        <v>10.14145011871261</v>
      </c>
      <c r="H1056" s="18">
        <f t="shared" si="134"/>
        <v>7.5714681430099177E-3</v>
      </c>
      <c r="I1056" s="6">
        <f t="shared" si="134"/>
        <v>3.39</v>
      </c>
      <c r="J1056" s="6">
        <f t="shared" si="141"/>
        <v>1130265.3137850526</v>
      </c>
      <c r="K1056" s="18">
        <f t="shared" si="141"/>
        <v>0.3</v>
      </c>
      <c r="L1056" s="35">
        <f>Data!BM66</f>
        <v>7.2983087381704474E-3</v>
      </c>
      <c r="Q1056" s="21">
        <v>2860.6693695813206</v>
      </c>
      <c r="R1056" s="21">
        <v>3954.7140393550972</v>
      </c>
      <c r="S1056" s="21">
        <v>4932.3305735715385</v>
      </c>
      <c r="T1056" s="21">
        <v>5826.6937846319743</v>
      </c>
      <c r="U1056" s="21">
        <v>6648.4227583737193</v>
      </c>
      <c r="V1056" s="21">
        <v>7379.2091599752621</v>
      </c>
      <c r="W1056" s="21">
        <v>8005.115237884731</v>
      </c>
      <c r="X1056" s="21">
        <v>8569.306204136632</v>
      </c>
      <c r="Y1056" s="21">
        <v>9074.6357813182058</v>
      </c>
      <c r="Z1056" s="21">
        <v>323.4836722284474</v>
      </c>
      <c r="AA1056" s="21">
        <v>401.6867374975854</v>
      </c>
      <c r="AB1056" s="21">
        <v>460.07420281657068</v>
      </c>
      <c r="AC1056" s="21">
        <v>505.48775623394806</v>
      </c>
      <c r="AD1056" s="21">
        <v>541.44575738969024</v>
      </c>
      <c r="AE1056" s="21">
        <v>569.39677791815575</v>
      </c>
      <c r="AF1056" s="21">
        <v>590.67911402100208</v>
      </c>
      <c r="AG1056" s="21">
        <v>607.98294689962677</v>
      </c>
      <c r="AH1056" s="21">
        <v>622.10950730719503</v>
      </c>
      <c r="AI1056" s="21">
        <v>8260.5426839748998</v>
      </c>
      <c r="AJ1056" s="21">
        <v>9855.0815402406733</v>
      </c>
      <c r="AK1056" s="21">
        <v>10884.797798461204</v>
      </c>
      <c r="AL1056" s="21">
        <v>11551.730569299609</v>
      </c>
      <c r="AM1056" s="21">
        <v>11966.220268111505</v>
      </c>
      <c r="AN1056" s="21">
        <v>12196.376421257648</v>
      </c>
      <c r="AO1056" s="21">
        <v>12302.146755836971</v>
      </c>
      <c r="AP1056" s="21">
        <v>12332.853187208835</v>
      </c>
      <c r="AQ1056" s="21">
        <v>12313.187918205973</v>
      </c>
    </row>
    <row r="1058" spans="1:43" x14ac:dyDescent="0.25">
      <c r="A1058" s="16" t="s">
        <v>328</v>
      </c>
      <c r="B1058" s="8" t="s">
        <v>53</v>
      </c>
      <c r="C1058" s="8" t="s">
        <v>76</v>
      </c>
      <c r="E1058" s="8" t="str">
        <f>IF(RIGHT(A1058,3)="old","Initial",B1058&amp;"-"&amp;C1058)</f>
        <v>Initial</v>
      </c>
      <c r="F1058" s="21">
        <f>F992</f>
        <v>101164.9671476817</v>
      </c>
      <c r="G1058" s="19">
        <f>G992</f>
        <v>10.968122894697334</v>
      </c>
      <c r="H1058" s="25">
        <f>VLOOKUP(C1058,parms,3,FALSE)</f>
        <v>1.4512708042355527E-3</v>
      </c>
      <c r="I1058" s="42">
        <f>VLOOKUP(C1058,parms,8,FALSE)</f>
        <v>1</v>
      </c>
      <c r="J1058" s="27">
        <f>VLOOKUP(C1058,parms,4,FALSE)</f>
        <v>258790.2249675515</v>
      </c>
      <c r="K1058" s="25">
        <f>VLOOKUP(C1058,parms,6,FALSE)</f>
        <v>0.15</v>
      </c>
      <c r="L1058" s="35">
        <f>Data!BS2</f>
        <v>7.745609943271589E-3</v>
      </c>
      <c r="M1058" s="39">
        <f>VLOOKUP(C1058,Data!$CB$2:$EB$22,1+VALUE(MID(A1058,6,2)),FALSE)</f>
        <v>0</v>
      </c>
      <c r="P1058" s="27">
        <v>6000</v>
      </c>
      <c r="Q1058" s="21">
        <v>0</v>
      </c>
      <c r="R1058" s="21">
        <v>0</v>
      </c>
      <c r="S1058" s="21">
        <v>0</v>
      </c>
      <c r="T1058" s="21">
        <v>0</v>
      </c>
      <c r="U1058" s="21">
        <v>0</v>
      </c>
      <c r="V1058" s="21">
        <v>0</v>
      </c>
      <c r="W1058" s="21">
        <v>0</v>
      </c>
      <c r="X1058" s="21">
        <v>0</v>
      </c>
      <c r="Y1058" s="21">
        <v>0</v>
      </c>
      <c r="Z1058" s="21">
        <v>0</v>
      </c>
      <c r="AA1058" s="21">
        <v>0</v>
      </c>
      <c r="AB1058" s="21">
        <v>0</v>
      </c>
      <c r="AC1058" s="21">
        <v>0</v>
      </c>
      <c r="AD1058" s="21">
        <v>0</v>
      </c>
      <c r="AE1058" s="21">
        <v>0</v>
      </c>
      <c r="AF1058" s="21">
        <v>0</v>
      </c>
      <c r="AG1058" s="21">
        <v>0</v>
      </c>
      <c r="AH1058" s="21">
        <v>0</v>
      </c>
      <c r="AI1058" s="21">
        <v>0</v>
      </c>
      <c r="AJ1058" s="21">
        <v>0</v>
      </c>
      <c r="AK1058" s="21">
        <v>0</v>
      </c>
      <c r="AL1058" s="21">
        <v>0</v>
      </c>
      <c r="AM1058" s="21">
        <v>0</v>
      </c>
      <c r="AN1058" s="21">
        <v>0</v>
      </c>
      <c r="AO1058" s="21">
        <v>0</v>
      </c>
      <c r="AP1058" s="21">
        <v>0</v>
      </c>
      <c r="AQ1058" s="21">
        <v>0</v>
      </c>
    </row>
    <row r="1059" spans="1:43" x14ac:dyDescent="0.25">
      <c r="A1059" s="16" t="s">
        <v>316</v>
      </c>
      <c r="B1059" s="8" t="s">
        <v>53</v>
      </c>
      <c r="C1059" s="8" t="s">
        <v>76</v>
      </c>
      <c r="E1059" s="8" t="str">
        <f t="shared" ref="E1059:E1122" si="143">IF(RIGHT(A1059,3)="old","Initial",B1059&amp;"-"&amp;C1059)</f>
        <v>Initial</v>
      </c>
      <c r="F1059" s="21">
        <f>F993</f>
        <v>147273.34304075674</v>
      </c>
      <c r="G1059" s="19">
        <f>G993</f>
        <v>9.5908908109141535</v>
      </c>
      <c r="H1059" s="18">
        <f t="shared" ref="H1059:I1122" si="144">H1058</f>
        <v>1.4512708042355527E-3</v>
      </c>
      <c r="I1059" s="6">
        <f>I1058</f>
        <v>1</v>
      </c>
      <c r="J1059" s="6">
        <f t="shared" ref="J1059:K1074" si="145">J1058</f>
        <v>258790.2249675515</v>
      </c>
      <c r="K1059" s="18">
        <f t="shared" si="145"/>
        <v>0.15</v>
      </c>
      <c r="L1059" s="35">
        <f>Data!BS3</f>
        <v>9.9918368268203488E-3</v>
      </c>
      <c r="M1059" s="39">
        <f>VLOOKUP(C1059,Data!$CB$2:$EB$22,1+VALUE(MID(A1059,6,2)),FALSE)</f>
        <v>0</v>
      </c>
      <c r="P1059" s="6">
        <f>P1058</f>
        <v>6000</v>
      </c>
      <c r="Q1059" s="21">
        <v>0</v>
      </c>
      <c r="R1059" s="21">
        <v>0</v>
      </c>
      <c r="S1059" s="21">
        <v>0</v>
      </c>
      <c r="T1059" s="21">
        <v>0</v>
      </c>
      <c r="U1059" s="21">
        <v>0</v>
      </c>
      <c r="V1059" s="21">
        <v>0</v>
      </c>
      <c r="W1059" s="21">
        <v>0</v>
      </c>
      <c r="X1059" s="21">
        <v>0</v>
      </c>
      <c r="Y1059" s="21">
        <v>0</v>
      </c>
      <c r="Z1059" s="21">
        <v>0</v>
      </c>
      <c r="AA1059" s="21">
        <v>0</v>
      </c>
      <c r="AB1059" s="21">
        <v>0</v>
      </c>
      <c r="AC1059" s="21">
        <v>0</v>
      </c>
      <c r="AD1059" s="21">
        <v>0</v>
      </c>
      <c r="AE1059" s="21">
        <v>0</v>
      </c>
      <c r="AF1059" s="21">
        <v>0</v>
      </c>
      <c r="AG1059" s="21">
        <v>0</v>
      </c>
      <c r="AH1059" s="21">
        <v>0</v>
      </c>
      <c r="AI1059" s="21">
        <v>0</v>
      </c>
      <c r="AJ1059" s="21">
        <v>0</v>
      </c>
      <c r="AK1059" s="21">
        <v>0</v>
      </c>
      <c r="AL1059" s="21">
        <v>0</v>
      </c>
      <c r="AM1059" s="21">
        <v>0</v>
      </c>
      <c r="AN1059" s="21">
        <v>0</v>
      </c>
      <c r="AO1059" s="21">
        <v>0</v>
      </c>
      <c r="AP1059" s="21">
        <v>0</v>
      </c>
      <c r="AQ1059" s="21">
        <v>0</v>
      </c>
    </row>
    <row r="1060" spans="1:43" x14ac:dyDescent="0.25">
      <c r="A1060" s="16" t="s">
        <v>317</v>
      </c>
      <c r="B1060" s="8" t="s">
        <v>53</v>
      </c>
      <c r="C1060" s="8" t="s">
        <v>76</v>
      </c>
      <c r="E1060" s="8" t="str">
        <f t="shared" si="143"/>
        <v>Initial</v>
      </c>
      <c r="F1060" s="21">
        <f t="shared" ref="F1060:G1075" si="146">F994</f>
        <v>140029.762850681</v>
      </c>
      <c r="G1060" s="19">
        <f t="shared" si="146"/>
        <v>9.8635703103955539</v>
      </c>
      <c r="H1060" s="18">
        <f t="shared" si="144"/>
        <v>1.4512708042355527E-3</v>
      </c>
      <c r="I1060" s="6">
        <f t="shared" si="144"/>
        <v>1</v>
      </c>
      <c r="J1060" s="6">
        <f t="shared" si="145"/>
        <v>258790.2249675515</v>
      </c>
      <c r="K1060" s="18">
        <f t="shared" si="145"/>
        <v>0.15</v>
      </c>
      <c r="L1060" s="35">
        <f>Data!BS4</f>
        <v>9.9918368268203488E-3</v>
      </c>
      <c r="M1060" s="39">
        <f>VLOOKUP(C1060,Data!$CB$2:$EB$22,1+VALUE(MID(A1060,6,2)),FALSE)</f>
        <v>0</v>
      </c>
      <c r="P1060" s="6">
        <f t="shared" ref="P1060:P1122" si="147">P1059</f>
        <v>6000</v>
      </c>
      <c r="Q1060" s="21">
        <v>0</v>
      </c>
      <c r="R1060" s="21">
        <v>0</v>
      </c>
      <c r="S1060" s="21">
        <v>0</v>
      </c>
      <c r="T1060" s="21">
        <v>0</v>
      </c>
      <c r="U1060" s="21">
        <v>0</v>
      </c>
      <c r="V1060" s="21">
        <v>0</v>
      </c>
      <c r="W1060" s="21">
        <v>0</v>
      </c>
      <c r="X1060" s="21">
        <v>0</v>
      </c>
      <c r="Y1060" s="21">
        <v>0</v>
      </c>
      <c r="Z1060" s="21">
        <v>0</v>
      </c>
      <c r="AA1060" s="21">
        <v>0</v>
      </c>
      <c r="AB1060" s="21">
        <v>0</v>
      </c>
      <c r="AC1060" s="21">
        <v>0</v>
      </c>
      <c r="AD1060" s="21">
        <v>0</v>
      </c>
      <c r="AE1060" s="21">
        <v>0</v>
      </c>
      <c r="AF1060" s="21">
        <v>0</v>
      </c>
      <c r="AG1060" s="21">
        <v>0</v>
      </c>
      <c r="AH1060" s="21">
        <v>0</v>
      </c>
      <c r="AI1060" s="21">
        <v>0</v>
      </c>
      <c r="AJ1060" s="21">
        <v>0</v>
      </c>
      <c r="AK1060" s="21">
        <v>0</v>
      </c>
      <c r="AL1060" s="21">
        <v>0</v>
      </c>
      <c r="AM1060" s="21">
        <v>0</v>
      </c>
      <c r="AN1060" s="21">
        <v>0</v>
      </c>
      <c r="AO1060" s="21">
        <v>0</v>
      </c>
      <c r="AP1060" s="21">
        <v>0</v>
      </c>
      <c r="AQ1060" s="21">
        <v>0</v>
      </c>
    </row>
    <row r="1061" spans="1:43" x14ac:dyDescent="0.25">
      <c r="A1061" s="16" t="s">
        <v>318</v>
      </c>
      <c r="B1061" s="8" t="s">
        <v>53</v>
      </c>
      <c r="C1061" s="8" t="s">
        <v>76</v>
      </c>
      <c r="E1061" s="8" t="str">
        <f t="shared" si="143"/>
        <v>Initial</v>
      </c>
      <c r="F1061" s="21">
        <f t="shared" si="146"/>
        <v>104340.25747720734</v>
      </c>
      <c r="G1061" s="19">
        <f t="shared" si="146"/>
        <v>10.973424562583329</v>
      </c>
      <c r="H1061" s="18">
        <f t="shared" si="144"/>
        <v>1.4512708042355527E-3</v>
      </c>
      <c r="I1061" s="6">
        <f t="shared" si="144"/>
        <v>1</v>
      </c>
      <c r="J1061" s="6">
        <f t="shared" si="145"/>
        <v>258790.2249675515</v>
      </c>
      <c r="K1061" s="18">
        <f t="shared" si="145"/>
        <v>0.15</v>
      </c>
      <c r="L1061" s="35">
        <f>Data!BS5</f>
        <v>9.9918368268203488E-3</v>
      </c>
      <c r="M1061" s="39">
        <f>VLOOKUP(C1061,Data!$CB$2:$EB$22,1+VALUE(MID(A1061,6,2)),FALSE)</f>
        <v>0</v>
      </c>
      <c r="P1061" s="6">
        <f t="shared" si="147"/>
        <v>6000</v>
      </c>
      <c r="Q1061" s="21">
        <v>0</v>
      </c>
      <c r="R1061" s="21">
        <v>0</v>
      </c>
      <c r="S1061" s="21">
        <v>0</v>
      </c>
      <c r="T1061" s="21">
        <v>0</v>
      </c>
      <c r="U1061" s="21">
        <v>0</v>
      </c>
      <c r="V1061" s="21">
        <v>0</v>
      </c>
      <c r="W1061" s="21">
        <v>0</v>
      </c>
      <c r="X1061" s="21">
        <v>0</v>
      </c>
      <c r="Y1061" s="21">
        <v>0</v>
      </c>
      <c r="Z1061" s="21">
        <v>0</v>
      </c>
      <c r="AA1061" s="21">
        <v>0</v>
      </c>
      <c r="AB1061" s="21">
        <v>0</v>
      </c>
      <c r="AC1061" s="21">
        <v>0</v>
      </c>
      <c r="AD1061" s="21">
        <v>0</v>
      </c>
      <c r="AE1061" s="21">
        <v>0</v>
      </c>
      <c r="AF1061" s="21">
        <v>0</v>
      </c>
      <c r="AG1061" s="21">
        <v>0</v>
      </c>
      <c r="AH1061" s="21">
        <v>0</v>
      </c>
      <c r="AI1061" s="21">
        <v>0</v>
      </c>
      <c r="AJ1061" s="21">
        <v>0</v>
      </c>
      <c r="AK1061" s="21">
        <v>0</v>
      </c>
      <c r="AL1061" s="21">
        <v>0</v>
      </c>
      <c r="AM1061" s="21">
        <v>0</v>
      </c>
      <c r="AN1061" s="21">
        <v>0</v>
      </c>
      <c r="AO1061" s="21">
        <v>0</v>
      </c>
      <c r="AP1061" s="21">
        <v>0</v>
      </c>
      <c r="AQ1061" s="21">
        <v>0</v>
      </c>
    </row>
    <row r="1062" spans="1:43" x14ac:dyDescent="0.25">
      <c r="A1062" s="16" t="s">
        <v>319</v>
      </c>
      <c r="B1062" s="8" t="s">
        <v>53</v>
      </c>
      <c r="C1062" s="8" t="s">
        <v>76</v>
      </c>
      <c r="E1062" s="8" t="str">
        <f t="shared" si="143"/>
        <v>Initial</v>
      </c>
      <c r="F1062" s="21">
        <f t="shared" si="146"/>
        <v>104172.52557476799</v>
      </c>
      <c r="G1062" s="19">
        <f t="shared" si="146"/>
        <v>11.193720016366246</v>
      </c>
      <c r="H1062" s="18">
        <f t="shared" si="144"/>
        <v>1.4512708042355527E-3</v>
      </c>
      <c r="I1062" s="6">
        <f t="shared" si="144"/>
        <v>1</v>
      </c>
      <c r="J1062" s="6">
        <f t="shared" si="145"/>
        <v>258790.2249675515</v>
      </c>
      <c r="K1062" s="18">
        <f t="shared" si="145"/>
        <v>0.15</v>
      </c>
      <c r="L1062" s="35">
        <f>Data!BS6</f>
        <v>9.9918368268203488E-3</v>
      </c>
      <c r="M1062" s="39">
        <f>VLOOKUP(C1062,Data!$CB$2:$EB$22,1+VALUE(MID(A1062,6,2)),FALSE)</f>
        <v>0</v>
      </c>
      <c r="P1062" s="6">
        <f t="shared" si="147"/>
        <v>6000</v>
      </c>
      <c r="Q1062" s="21">
        <v>0</v>
      </c>
      <c r="R1062" s="21">
        <v>0</v>
      </c>
      <c r="S1062" s="21">
        <v>0</v>
      </c>
      <c r="T1062" s="21">
        <v>0</v>
      </c>
      <c r="U1062" s="21">
        <v>0</v>
      </c>
      <c r="V1062" s="21">
        <v>0</v>
      </c>
      <c r="W1062" s="21">
        <v>0</v>
      </c>
      <c r="X1062" s="21">
        <v>0</v>
      </c>
      <c r="Y1062" s="21">
        <v>0</v>
      </c>
      <c r="Z1062" s="21">
        <v>0</v>
      </c>
      <c r="AA1062" s="21">
        <v>0</v>
      </c>
      <c r="AB1062" s="21">
        <v>0</v>
      </c>
      <c r="AC1062" s="21">
        <v>0</v>
      </c>
      <c r="AD1062" s="21">
        <v>0</v>
      </c>
      <c r="AE1062" s="21">
        <v>0</v>
      </c>
      <c r="AF1062" s="21">
        <v>0</v>
      </c>
      <c r="AG1062" s="21">
        <v>0</v>
      </c>
      <c r="AH1062" s="21">
        <v>0</v>
      </c>
      <c r="AI1062" s="21">
        <v>0</v>
      </c>
      <c r="AJ1062" s="21">
        <v>0</v>
      </c>
      <c r="AK1062" s="21">
        <v>0</v>
      </c>
      <c r="AL1062" s="21">
        <v>0</v>
      </c>
      <c r="AM1062" s="21">
        <v>0</v>
      </c>
      <c r="AN1062" s="21">
        <v>0</v>
      </c>
      <c r="AO1062" s="21">
        <v>0</v>
      </c>
      <c r="AP1062" s="21">
        <v>0</v>
      </c>
      <c r="AQ1062" s="21">
        <v>0</v>
      </c>
    </row>
    <row r="1063" spans="1:43" x14ac:dyDescent="0.25">
      <c r="A1063" s="16" t="s">
        <v>320</v>
      </c>
      <c r="B1063" s="8" t="s">
        <v>53</v>
      </c>
      <c r="C1063" s="8" t="s">
        <v>76</v>
      </c>
      <c r="E1063" s="8" t="str">
        <f t="shared" si="143"/>
        <v>Initial</v>
      </c>
      <c r="F1063" s="21">
        <f t="shared" si="146"/>
        <v>167069.04494132148</v>
      </c>
      <c r="G1063" s="19">
        <f t="shared" si="146"/>
        <v>9.4347717151777815</v>
      </c>
      <c r="H1063" s="18">
        <f t="shared" si="144"/>
        <v>1.4512708042355527E-3</v>
      </c>
      <c r="I1063" s="6">
        <f t="shared" si="144"/>
        <v>1</v>
      </c>
      <c r="J1063" s="6">
        <f t="shared" si="145"/>
        <v>258790.2249675515</v>
      </c>
      <c r="K1063" s="18">
        <f t="shared" si="145"/>
        <v>0.15</v>
      </c>
      <c r="L1063" s="35">
        <f>Data!BS7</f>
        <v>8.597627037031463E-3</v>
      </c>
      <c r="M1063" s="39">
        <f>VLOOKUP(C1063,Data!$CB$2:$EB$22,1+VALUE(MID(A1063,6,2)),FALSE)</f>
        <v>0</v>
      </c>
      <c r="P1063" s="6">
        <f t="shared" si="147"/>
        <v>6000</v>
      </c>
      <c r="Q1063" s="21">
        <v>0</v>
      </c>
      <c r="R1063" s="21">
        <v>0</v>
      </c>
      <c r="S1063" s="21">
        <v>0</v>
      </c>
      <c r="T1063" s="21">
        <v>0</v>
      </c>
      <c r="U1063" s="21">
        <v>0</v>
      </c>
      <c r="V1063" s="21">
        <v>0</v>
      </c>
      <c r="W1063" s="21">
        <v>0</v>
      </c>
      <c r="X1063" s="21">
        <v>0</v>
      </c>
      <c r="Y1063" s="21">
        <v>0</v>
      </c>
      <c r="Z1063" s="21">
        <v>0</v>
      </c>
      <c r="AA1063" s="21">
        <v>0</v>
      </c>
      <c r="AB1063" s="21">
        <v>0</v>
      </c>
      <c r="AC1063" s="21">
        <v>0</v>
      </c>
      <c r="AD1063" s="21">
        <v>0</v>
      </c>
      <c r="AE1063" s="21">
        <v>0</v>
      </c>
      <c r="AF1063" s="21">
        <v>0</v>
      </c>
      <c r="AG1063" s="21">
        <v>0</v>
      </c>
      <c r="AH1063" s="21">
        <v>0</v>
      </c>
      <c r="AI1063" s="21">
        <v>0</v>
      </c>
      <c r="AJ1063" s="21">
        <v>0</v>
      </c>
      <c r="AK1063" s="21">
        <v>0</v>
      </c>
      <c r="AL1063" s="21">
        <v>0</v>
      </c>
      <c r="AM1063" s="21">
        <v>0</v>
      </c>
      <c r="AN1063" s="21">
        <v>0</v>
      </c>
      <c r="AO1063" s="21">
        <v>0</v>
      </c>
      <c r="AP1063" s="21">
        <v>0</v>
      </c>
      <c r="AQ1063" s="21">
        <v>0</v>
      </c>
    </row>
    <row r="1064" spans="1:43" x14ac:dyDescent="0.25">
      <c r="A1064" s="16" t="s">
        <v>321</v>
      </c>
      <c r="B1064" s="8" t="s">
        <v>53</v>
      </c>
      <c r="C1064" s="8" t="s">
        <v>76</v>
      </c>
      <c r="E1064" s="8" t="str">
        <f t="shared" si="143"/>
        <v>Initial</v>
      </c>
      <c r="F1064" s="21">
        <f t="shared" si="146"/>
        <v>134663.4657046372</v>
      </c>
      <c r="G1064" s="19">
        <f t="shared" si="146"/>
        <v>10.317735507089584</v>
      </c>
      <c r="H1064" s="18">
        <f t="shared" si="144"/>
        <v>1.4512708042355527E-3</v>
      </c>
      <c r="I1064" s="6">
        <f t="shared" si="144"/>
        <v>1</v>
      </c>
      <c r="J1064" s="6">
        <f t="shared" si="145"/>
        <v>258790.2249675515</v>
      </c>
      <c r="K1064" s="18">
        <f t="shared" si="145"/>
        <v>0.15</v>
      </c>
      <c r="L1064" s="35">
        <f>Data!BS8</f>
        <v>8.597627037031463E-3</v>
      </c>
      <c r="M1064" s="39">
        <f>VLOOKUP(C1064,Data!$CB$2:$EB$22,1+VALUE(MID(A1064,6,2)),FALSE)</f>
        <v>0</v>
      </c>
      <c r="P1064" s="6">
        <f t="shared" si="147"/>
        <v>6000</v>
      </c>
      <c r="Q1064" s="21">
        <v>0</v>
      </c>
      <c r="R1064" s="21">
        <v>0</v>
      </c>
      <c r="S1064" s="21">
        <v>0</v>
      </c>
      <c r="T1064" s="21">
        <v>0</v>
      </c>
      <c r="U1064" s="21">
        <v>0</v>
      </c>
      <c r="V1064" s="21">
        <v>0</v>
      </c>
      <c r="W1064" s="21">
        <v>0</v>
      </c>
      <c r="X1064" s="21">
        <v>0</v>
      </c>
      <c r="Y1064" s="21">
        <v>0</v>
      </c>
      <c r="Z1064" s="21">
        <v>0</v>
      </c>
      <c r="AA1064" s="21">
        <v>0</v>
      </c>
      <c r="AB1064" s="21">
        <v>0</v>
      </c>
      <c r="AC1064" s="21">
        <v>0</v>
      </c>
      <c r="AD1064" s="21">
        <v>0</v>
      </c>
      <c r="AE1064" s="21">
        <v>0</v>
      </c>
      <c r="AF1064" s="21">
        <v>0</v>
      </c>
      <c r="AG1064" s="21">
        <v>0</v>
      </c>
      <c r="AH1064" s="21">
        <v>0</v>
      </c>
      <c r="AI1064" s="21">
        <v>0</v>
      </c>
      <c r="AJ1064" s="21">
        <v>0</v>
      </c>
      <c r="AK1064" s="21">
        <v>0</v>
      </c>
      <c r="AL1064" s="21">
        <v>0</v>
      </c>
      <c r="AM1064" s="21">
        <v>0</v>
      </c>
      <c r="AN1064" s="21">
        <v>0</v>
      </c>
      <c r="AO1064" s="21">
        <v>0</v>
      </c>
      <c r="AP1064" s="21">
        <v>0</v>
      </c>
      <c r="AQ1064" s="21">
        <v>0</v>
      </c>
    </row>
    <row r="1065" spans="1:43" x14ac:dyDescent="0.25">
      <c r="A1065" s="16" t="s">
        <v>322</v>
      </c>
      <c r="B1065" s="8" t="s">
        <v>53</v>
      </c>
      <c r="C1065" s="8" t="s">
        <v>76</v>
      </c>
      <c r="E1065" s="8" t="str">
        <f t="shared" si="143"/>
        <v>Initial</v>
      </c>
      <c r="F1065" s="21">
        <f t="shared" si="146"/>
        <v>122703.84078918799</v>
      </c>
      <c r="G1065" s="19">
        <f t="shared" si="146"/>
        <v>10.456302746523619</v>
      </c>
      <c r="H1065" s="18">
        <f t="shared" si="144"/>
        <v>1.4512708042355527E-3</v>
      </c>
      <c r="I1065" s="6">
        <f t="shared" si="144"/>
        <v>1</v>
      </c>
      <c r="J1065" s="6">
        <f t="shared" si="145"/>
        <v>258790.2249675515</v>
      </c>
      <c r="K1065" s="18">
        <f t="shared" si="145"/>
        <v>0.15</v>
      </c>
      <c r="L1065" s="35">
        <f>Data!BS9</f>
        <v>8.597627037031463E-3</v>
      </c>
      <c r="M1065" s="39">
        <f>VLOOKUP(C1065,Data!$CB$2:$EB$22,1+VALUE(MID(A1065,6,2)),FALSE)</f>
        <v>0</v>
      </c>
      <c r="P1065" s="6">
        <f t="shared" si="147"/>
        <v>6000</v>
      </c>
      <c r="Q1065" s="21">
        <v>0</v>
      </c>
      <c r="R1065" s="21">
        <v>0</v>
      </c>
      <c r="S1065" s="21">
        <v>0</v>
      </c>
      <c r="T1065" s="21">
        <v>0</v>
      </c>
      <c r="U1065" s="21">
        <v>0</v>
      </c>
      <c r="V1065" s="21">
        <v>0</v>
      </c>
      <c r="W1065" s="21">
        <v>0</v>
      </c>
      <c r="X1065" s="21">
        <v>0</v>
      </c>
      <c r="Y1065" s="21">
        <v>0</v>
      </c>
      <c r="Z1065" s="21">
        <v>0</v>
      </c>
      <c r="AA1065" s="21">
        <v>0</v>
      </c>
      <c r="AB1065" s="21">
        <v>0</v>
      </c>
      <c r="AC1065" s="21">
        <v>0</v>
      </c>
      <c r="AD1065" s="21">
        <v>0</v>
      </c>
      <c r="AE1065" s="21">
        <v>0</v>
      </c>
      <c r="AF1065" s="21">
        <v>0</v>
      </c>
      <c r="AG1065" s="21">
        <v>0</v>
      </c>
      <c r="AH1065" s="21">
        <v>0</v>
      </c>
      <c r="AI1065" s="21">
        <v>0</v>
      </c>
      <c r="AJ1065" s="21">
        <v>0</v>
      </c>
      <c r="AK1065" s="21">
        <v>0</v>
      </c>
      <c r="AL1065" s="21">
        <v>0</v>
      </c>
      <c r="AM1065" s="21">
        <v>0</v>
      </c>
      <c r="AN1065" s="21">
        <v>0</v>
      </c>
      <c r="AO1065" s="21">
        <v>0</v>
      </c>
      <c r="AP1065" s="21">
        <v>0</v>
      </c>
      <c r="AQ1065" s="21">
        <v>0</v>
      </c>
    </row>
    <row r="1066" spans="1:43" x14ac:dyDescent="0.25">
      <c r="A1066" s="16" t="s">
        <v>323</v>
      </c>
      <c r="B1066" s="8" t="s">
        <v>53</v>
      </c>
      <c r="C1066" s="8" t="s">
        <v>76</v>
      </c>
      <c r="E1066" s="8" t="str">
        <f t="shared" si="143"/>
        <v>Initial</v>
      </c>
      <c r="F1066" s="21">
        <f t="shared" si="146"/>
        <v>103976.50221745251</v>
      </c>
      <c r="G1066" s="19">
        <f t="shared" si="146"/>
        <v>11.053036600654009</v>
      </c>
      <c r="H1066" s="18">
        <f t="shared" si="144"/>
        <v>1.4512708042355527E-3</v>
      </c>
      <c r="I1066" s="6">
        <f t="shared" si="144"/>
        <v>1</v>
      </c>
      <c r="J1066" s="6">
        <f t="shared" si="145"/>
        <v>258790.2249675515</v>
      </c>
      <c r="K1066" s="18">
        <f t="shared" si="145"/>
        <v>0.15</v>
      </c>
      <c r="L1066" s="35">
        <f>Data!BS10</f>
        <v>8.597627037031463E-3</v>
      </c>
      <c r="M1066" s="39">
        <f>VLOOKUP(C1066,Data!$CB$2:$EB$22,1+VALUE(MID(A1066,6,2)),FALSE)</f>
        <v>0</v>
      </c>
      <c r="P1066" s="6">
        <f t="shared" si="147"/>
        <v>6000</v>
      </c>
      <c r="Q1066" s="21">
        <v>0</v>
      </c>
      <c r="R1066" s="21">
        <v>0</v>
      </c>
      <c r="S1066" s="21">
        <v>0</v>
      </c>
      <c r="T1066" s="21">
        <v>0</v>
      </c>
      <c r="U1066" s="21">
        <v>0</v>
      </c>
      <c r="V1066" s="21">
        <v>0</v>
      </c>
      <c r="W1066" s="21">
        <v>0</v>
      </c>
      <c r="X1066" s="21">
        <v>0</v>
      </c>
      <c r="Y1066" s="21">
        <v>0</v>
      </c>
      <c r="Z1066" s="21">
        <v>0</v>
      </c>
      <c r="AA1066" s="21">
        <v>0</v>
      </c>
      <c r="AB1066" s="21">
        <v>0</v>
      </c>
      <c r="AC1066" s="21">
        <v>0</v>
      </c>
      <c r="AD1066" s="21">
        <v>0</v>
      </c>
      <c r="AE1066" s="21">
        <v>0</v>
      </c>
      <c r="AF1066" s="21">
        <v>0</v>
      </c>
      <c r="AG1066" s="21">
        <v>0</v>
      </c>
      <c r="AH1066" s="21">
        <v>0</v>
      </c>
      <c r="AI1066" s="21">
        <v>0</v>
      </c>
      <c r="AJ1066" s="21">
        <v>0</v>
      </c>
      <c r="AK1066" s="21">
        <v>0</v>
      </c>
      <c r="AL1066" s="21">
        <v>0</v>
      </c>
      <c r="AM1066" s="21">
        <v>0</v>
      </c>
      <c r="AN1066" s="21">
        <v>0</v>
      </c>
      <c r="AO1066" s="21">
        <v>0</v>
      </c>
      <c r="AP1066" s="21">
        <v>0</v>
      </c>
      <c r="AQ1066" s="21">
        <v>0</v>
      </c>
    </row>
    <row r="1067" spans="1:43" x14ac:dyDescent="0.25">
      <c r="A1067" s="16" t="s">
        <v>324</v>
      </c>
      <c r="B1067" s="8" t="s">
        <v>53</v>
      </c>
      <c r="C1067" s="8" t="s">
        <v>76</v>
      </c>
      <c r="E1067" s="8" t="str">
        <f t="shared" si="143"/>
        <v>Initial</v>
      </c>
      <c r="F1067" s="21">
        <f t="shared" si="146"/>
        <v>111788.15367445731</v>
      </c>
      <c r="G1067" s="19">
        <f t="shared" si="146"/>
        <v>10.78329449978415</v>
      </c>
      <c r="H1067" s="18">
        <f t="shared" si="144"/>
        <v>1.4512708042355527E-3</v>
      </c>
      <c r="I1067" s="6">
        <f t="shared" si="144"/>
        <v>1</v>
      </c>
      <c r="J1067" s="6">
        <f t="shared" si="145"/>
        <v>258790.2249675515</v>
      </c>
      <c r="K1067" s="18">
        <f t="shared" si="145"/>
        <v>0.15</v>
      </c>
      <c r="L1067" s="35">
        <f>Data!BS11</f>
        <v>8.597627037031463E-3</v>
      </c>
      <c r="M1067" s="39">
        <f>VLOOKUP(C1067,Data!$CB$2:$EB$22,1+VALUE(MID(A1067,6,2)),FALSE)</f>
        <v>0</v>
      </c>
      <c r="P1067" s="6">
        <f t="shared" si="147"/>
        <v>6000</v>
      </c>
      <c r="Q1067" s="21">
        <v>0</v>
      </c>
      <c r="R1067" s="21">
        <v>0</v>
      </c>
      <c r="S1067" s="21">
        <v>0</v>
      </c>
      <c r="T1067" s="21">
        <v>0</v>
      </c>
      <c r="U1067" s="21">
        <v>0</v>
      </c>
      <c r="V1067" s="21">
        <v>0</v>
      </c>
      <c r="W1067" s="21">
        <v>0</v>
      </c>
      <c r="X1067" s="21">
        <v>0</v>
      </c>
      <c r="Y1067" s="21">
        <v>0</v>
      </c>
      <c r="Z1067" s="21">
        <v>0</v>
      </c>
      <c r="AA1067" s="21">
        <v>0</v>
      </c>
      <c r="AB1067" s="21">
        <v>0</v>
      </c>
      <c r="AC1067" s="21">
        <v>0</v>
      </c>
      <c r="AD1067" s="21">
        <v>0</v>
      </c>
      <c r="AE1067" s="21">
        <v>0</v>
      </c>
      <c r="AF1067" s="21">
        <v>0</v>
      </c>
      <c r="AG1067" s="21">
        <v>0</v>
      </c>
      <c r="AH1067" s="21">
        <v>0</v>
      </c>
      <c r="AI1067" s="21">
        <v>0</v>
      </c>
      <c r="AJ1067" s="21">
        <v>0</v>
      </c>
      <c r="AK1067" s="21">
        <v>0</v>
      </c>
      <c r="AL1067" s="21">
        <v>0</v>
      </c>
      <c r="AM1067" s="21">
        <v>0</v>
      </c>
      <c r="AN1067" s="21">
        <v>0</v>
      </c>
      <c r="AO1067" s="21">
        <v>0</v>
      </c>
      <c r="AP1067" s="21">
        <v>0</v>
      </c>
      <c r="AQ1067" s="21">
        <v>0</v>
      </c>
    </row>
    <row r="1068" spans="1:43" x14ac:dyDescent="0.25">
      <c r="A1068" s="16" t="s">
        <v>325</v>
      </c>
      <c r="B1068" s="8" t="s">
        <v>53</v>
      </c>
      <c r="C1068" s="8" t="s">
        <v>76</v>
      </c>
      <c r="E1068" s="8" t="str">
        <f t="shared" si="143"/>
        <v>Initial</v>
      </c>
      <c r="F1068" s="21">
        <f t="shared" si="146"/>
        <v>169487.33196936251</v>
      </c>
      <c r="G1068" s="19">
        <f t="shared" si="146"/>
        <v>9.4563668699484822</v>
      </c>
      <c r="H1068" s="18">
        <f t="shared" si="144"/>
        <v>1.4512708042355527E-3</v>
      </c>
      <c r="I1068" s="6">
        <f t="shared" si="144"/>
        <v>1</v>
      </c>
      <c r="J1068" s="6">
        <f t="shared" si="145"/>
        <v>258790.2249675515</v>
      </c>
      <c r="K1068" s="18">
        <f t="shared" si="145"/>
        <v>0.15</v>
      </c>
      <c r="L1068" s="35">
        <f>Data!BS12</f>
        <v>7.5132416449734422E-3</v>
      </c>
      <c r="M1068" s="39">
        <f>VLOOKUP(C1068,Data!$CB$2:$EB$22,1+VALUE(MID(A1068,6,2)),FALSE)</f>
        <v>0</v>
      </c>
      <c r="P1068" s="6">
        <f t="shared" si="147"/>
        <v>6000</v>
      </c>
      <c r="Q1068" s="21">
        <v>0</v>
      </c>
      <c r="R1068" s="21">
        <v>0</v>
      </c>
      <c r="S1068" s="21">
        <v>0</v>
      </c>
      <c r="T1068" s="21">
        <v>0</v>
      </c>
      <c r="U1068" s="21">
        <v>0</v>
      </c>
      <c r="V1068" s="21">
        <v>0</v>
      </c>
      <c r="W1068" s="21">
        <v>0</v>
      </c>
      <c r="X1068" s="21">
        <v>0</v>
      </c>
      <c r="Y1068" s="21">
        <v>0</v>
      </c>
      <c r="Z1068" s="21">
        <v>0</v>
      </c>
      <c r="AA1068" s="21">
        <v>0</v>
      </c>
      <c r="AB1068" s="21">
        <v>0</v>
      </c>
      <c r="AC1068" s="21">
        <v>0</v>
      </c>
      <c r="AD1068" s="21">
        <v>0</v>
      </c>
      <c r="AE1068" s="21">
        <v>0</v>
      </c>
      <c r="AF1068" s="21">
        <v>0</v>
      </c>
      <c r="AG1068" s="21">
        <v>0</v>
      </c>
      <c r="AH1068" s="21">
        <v>0</v>
      </c>
      <c r="AI1068" s="21">
        <v>0</v>
      </c>
      <c r="AJ1068" s="21">
        <v>0</v>
      </c>
      <c r="AK1068" s="21">
        <v>0</v>
      </c>
      <c r="AL1068" s="21">
        <v>0</v>
      </c>
      <c r="AM1068" s="21">
        <v>0</v>
      </c>
      <c r="AN1068" s="21">
        <v>0</v>
      </c>
      <c r="AO1068" s="21">
        <v>0</v>
      </c>
      <c r="AP1068" s="21">
        <v>0</v>
      </c>
      <c r="AQ1068" s="21">
        <v>0</v>
      </c>
    </row>
    <row r="1069" spans="1:43" x14ac:dyDescent="0.25">
      <c r="A1069" s="16" t="s">
        <v>326</v>
      </c>
      <c r="B1069" s="8" t="s">
        <v>53</v>
      </c>
      <c r="C1069" s="8" t="s">
        <v>76</v>
      </c>
      <c r="E1069" s="8" t="str">
        <f t="shared" si="143"/>
        <v>Initial</v>
      </c>
      <c r="F1069" s="21">
        <f t="shared" si="146"/>
        <v>103984.99760192574</v>
      </c>
      <c r="G1069" s="19">
        <f t="shared" si="146"/>
        <v>11.068808534627422</v>
      </c>
      <c r="H1069" s="18">
        <f t="shared" si="144"/>
        <v>1.4512708042355527E-3</v>
      </c>
      <c r="I1069" s="6">
        <f t="shared" si="144"/>
        <v>1</v>
      </c>
      <c r="J1069" s="6">
        <f t="shared" si="145"/>
        <v>258790.2249675515</v>
      </c>
      <c r="K1069" s="18">
        <f t="shared" si="145"/>
        <v>0.15</v>
      </c>
      <c r="L1069" s="35">
        <f>Data!BS13</f>
        <v>7.5132416449734422E-3</v>
      </c>
      <c r="M1069" s="39">
        <f>VLOOKUP(C1069,Data!$CB$2:$EB$22,1+VALUE(MID(A1069,6,2)),FALSE)</f>
        <v>0</v>
      </c>
      <c r="P1069" s="6">
        <f t="shared" si="147"/>
        <v>6000</v>
      </c>
      <c r="Q1069" s="21">
        <v>0</v>
      </c>
      <c r="R1069" s="21">
        <v>0</v>
      </c>
      <c r="S1069" s="21">
        <v>0</v>
      </c>
      <c r="T1069" s="21">
        <v>0</v>
      </c>
      <c r="U1069" s="21">
        <v>0</v>
      </c>
      <c r="V1069" s="21">
        <v>0</v>
      </c>
      <c r="W1069" s="21">
        <v>0</v>
      </c>
      <c r="X1069" s="21">
        <v>0</v>
      </c>
      <c r="Y1069" s="21">
        <v>0</v>
      </c>
      <c r="Z1069" s="21">
        <v>0</v>
      </c>
      <c r="AA1069" s="21">
        <v>0</v>
      </c>
      <c r="AB1069" s="21">
        <v>0</v>
      </c>
      <c r="AC1069" s="21">
        <v>0</v>
      </c>
      <c r="AD1069" s="21">
        <v>0</v>
      </c>
      <c r="AE1069" s="21">
        <v>0</v>
      </c>
      <c r="AF1069" s="21">
        <v>0</v>
      </c>
      <c r="AG1069" s="21">
        <v>0</v>
      </c>
      <c r="AH1069" s="21">
        <v>0</v>
      </c>
      <c r="AI1069" s="21">
        <v>0</v>
      </c>
      <c r="AJ1069" s="21">
        <v>0</v>
      </c>
      <c r="AK1069" s="21">
        <v>0</v>
      </c>
      <c r="AL1069" s="21">
        <v>0</v>
      </c>
      <c r="AM1069" s="21">
        <v>0</v>
      </c>
      <c r="AN1069" s="21">
        <v>0</v>
      </c>
      <c r="AO1069" s="21">
        <v>0</v>
      </c>
      <c r="AP1069" s="21">
        <v>0</v>
      </c>
      <c r="AQ1069" s="21">
        <v>0</v>
      </c>
    </row>
    <row r="1070" spans="1:43" x14ac:dyDescent="0.25">
      <c r="A1070" s="16" t="s">
        <v>327</v>
      </c>
      <c r="B1070" s="8" t="s">
        <v>53</v>
      </c>
      <c r="C1070" s="8" t="s">
        <v>76</v>
      </c>
      <c r="E1070" s="8" t="str">
        <f t="shared" si="143"/>
        <v>Initial</v>
      </c>
      <c r="F1070" s="21">
        <f t="shared" si="146"/>
        <v>102565.4676184479</v>
      </c>
      <c r="G1070" s="19">
        <f t="shared" si="146"/>
        <v>10.14145011871261</v>
      </c>
      <c r="H1070" s="18">
        <f t="shared" si="144"/>
        <v>1.4512708042355527E-3</v>
      </c>
      <c r="I1070" s="6">
        <f t="shared" si="144"/>
        <v>1</v>
      </c>
      <c r="J1070" s="6">
        <f t="shared" si="145"/>
        <v>258790.2249675515</v>
      </c>
      <c r="K1070" s="18">
        <f t="shared" si="145"/>
        <v>0.15</v>
      </c>
      <c r="L1070" s="35">
        <f>Data!BS14</f>
        <v>7.5132416449734422E-3</v>
      </c>
      <c r="M1070" s="39">
        <f>VLOOKUP(C1070,Data!$CB$2:$EB$22,1+VALUE(MID(A1070,6,2)),FALSE)</f>
        <v>0</v>
      </c>
      <c r="P1070" s="6">
        <f t="shared" si="147"/>
        <v>6000</v>
      </c>
      <c r="Q1070" s="21">
        <v>0</v>
      </c>
      <c r="R1070" s="21">
        <v>0</v>
      </c>
      <c r="S1070" s="21">
        <v>0</v>
      </c>
      <c r="T1070" s="21">
        <v>0</v>
      </c>
      <c r="U1070" s="21">
        <v>0</v>
      </c>
      <c r="V1070" s="21">
        <v>0</v>
      </c>
      <c r="W1070" s="21">
        <v>0</v>
      </c>
      <c r="X1070" s="21">
        <v>0</v>
      </c>
      <c r="Y1070" s="21">
        <v>0</v>
      </c>
      <c r="Z1070" s="21">
        <v>0</v>
      </c>
      <c r="AA1070" s="21">
        <v>0</v>
      </c>
      <c r="AB1070" s="21">
        <v>0</v>
      </c>
      <c r="AC1070" s="21">
        <v>0</v>
      </c>
      <c r="AD1070" s="21">
        <v>0</v>
      </c>
      <c r="AE1070" s="21">
        <v>0</v>
      </c>
      <c r="AF1070" s="21">
        <v>0</v>
      </c>
      <c r="AG1070" s="21">
        <v>0</v>
      </c>
      <c r="AH1070" s="21">
        <v>0</v>
      </c>
      <c r="AI1070" s="21">
        <v>0</v>
      </c>
      <c r="AJ1070" s="21">
        <v>0</v>
      </c>
      <c r="AK1070" s="21">
        <v>0</v>
      </c>
      <c r="AL1070" s="21">
        <v>0</v>
      </c>
      <c r="AM1070" s="21">
        <v>0</v>
      </c>
      <c r="AN1070" s="21">
        <v>0</v>
      </c>
      <c r="AO1070" s="21">
        <v>0</v>
      </c>
      <c r="AP1070" s="21">
        <v>0</v>
      </c>
      <c r="AQ1070" s="21">
        <v>0</v>
      </c>
    </row>
    <row r="1071" spans="1:43" x14ac:dyDescent="0.25">
      <c r="A1071" s="17" t="s">
        <v>262</v>
      </c>
      <c r="B1071" s="8" t="s">
        <v>53</v>
      </c>
      <c r="C1071" s="8" t="s">
        <v>76</v>
      </c>
      <c r="E1071" s="8" t="str">
        <f t="shared" si="143"/>
        <v>CoFi-dooh.cofi</v>
      </c>
      <c r="F1071" s="21">
        <f t="shared" si="146"/>
        <v>151814.201921687</v>
      </c>
      <c r="G1071" s="19">
        <f t="shared" si="146"/>
        <v>9.4309277953496871</v>
      </c>
      <c r="H1071" s="18">
        <f t="shared" si="144"/>
        <v>1.4512708042355527E-3</v>
      </c>
      <c r="I1071" s="6">
        <f t="shared" si="144"/>
        <v>1</v>
      </c>
      <c r="J1071" s="6">
        <f t="shared" si="145"/>
        <v>258790.2249675515</v>
      </c>
      <c r="K1071" s="18">
        <f t="shared" si="145"/>
        <v>0.15</v>
      </c>
      <c r="L1071" s="35">
        <f>Data!BS15</f>
        <v>7.5132416449734422E-3</v>
      </c>
      <c r="P1071" s="6">
        <f t="shared" si="147"/>
        <v>6000</v>
      </c>
      <c r="Q1071" s="21">
        <v>0</v>
      </c>
      <c r="R1071" s="21">
        <v>0</v>
      </c>
      <c r="S1071" s="21">
        <v>0</v>
      </c>
      <c r="T1071" s="21">
        <v>0</v>
      </c>
      <c r="U1071" s="21">
        <v>0</v>
      </c>
      <c r="V1071" s="21">
        <v>0</v>
      </c>
      <c r="W1071" s="21">
        <v>0</v>
      </c>
      <c r="X1071" s="21">
        <v>0</v>
      </c>
      <c r="Y1071" s="21">
        <v>0</v>
      </c>
      <c r="Z1071" s="21">
        <v>0</v>
      </c>
      <c r="AA1071" s="21">
        <v>0</v>
      </c>
      <c r="AB1071" s="21">
        <v>0</v>
      </c>
      <c r="AC1071" s="21">
        <v>0</v>
      </c>
      <c r="AD1071" s="21">
        <v>0</v>
      </c>
      <c r="AE1071" s="21">
        <v>0</v>
      </c>
      <c r="AF1071" s="21">
        <v>0</v>
      </c>
      <c r="AG1071" s="21">
        <v>0</v>
      </c>
      <c r="AH1071" s="21">
        <v>0</v>
      </c>
      <c r="AI1071" s="21">
        <v>0</v>
      </c>
      <c r="AJ1071" s="21">
        <v>0</v>
      </c>
      <c r="AK1071" s="21">
        <v>0</v>
      </c>
      <c r="AL1071" s="21">
        <v>0</v>
      </c>
      <c r="AM1071" s="21">
        <v>0</v>
      </c>
      <c r="AN1071" s="21">
        <v>0</v>
      </c>
      <c r="AO1071" s="21">
        <v>0</v>
      </c>
      <c r="AP1071" s="21">
        <v>0</v>
      </c>
      <c r="AQ1071" s="21">
        <v>0</v>
      </c>
    </row>
    <row r="1072" spans="1:43" x14ac:dyDescent="0.25">
      <c r="A1072" s="17" t="s">
        <v>263</v>
      </c>
      <c r="B1072" s="8" t="s">
        <v>53</v>
      </c>
      <c r="C1072" s="8" t="s">
        <v>76</v>
      </c>
      <c r="E1072" s="8" t="str">
        <f t="shared" si="143"/>
        <v>CoFi-dooh.cofi</v>
      </c>
      <c r="F1072" s="21">
        <f t="shared" si="146"/>
        <v>189685.37446517299</v>
      </c>
      <c r="G1072" s="19">
        <f t="shared" si="146"/>
        <v>9.0587332826533071</v>
      </c>
      <c r="H1072" s="18">
        <f t="shared" si="144"/>
        <v>1.4512708042355527E-3</v>
      </c>
      <c r="I1072" s="6">
        <f t="shared" si="144"/>
        <v>1</v>
      </c>
      <c r="J1072" s="6">
        <f t="shared" si="145"/>
        <v>258790.2249675515</v>
      </c>
      <c r="K1072" s="18">
        <f t="shared" si="145"/>
        <v>0.15</v>
      </c>
      <c r="L1072" s="35">
        <f>Data!BS16</f>
        <v>7.1259611478098617E-3</v>
      </c>
      <c r="P1072" s="6">
        <f t="shared" si="147"/>
        <v>6000</v>
      </c>
      <c r="Q1072" s="21">
        <v>0</v>
      </c>
      <c r="R1072" s="21">
        <v>0</v>
      </c>
      <c r="S1072" s="21">
        <v>0</v>
      </c>
      <c r="T1072" s="21">
        <v>0</v>
      </c>
      <c r="U1072" s="21">
        <v>0</v>
      </c>
      <c r="V1072" s="21">
        <v>0</v>
      </c>
      <c r="W1072" s="21">
        <v>0</v>
      </c>
      <c r="X1072" s="21">
        <v>0</v>
      </c>
      <c r="Y1072" s="21">
        <v>0</v>
      </c>
      <c r="Z1072" s="21">
        <v>0</v>
      </c>
      <c r="AA1072" s="21">
        <v>0</v>
      </c>
      <c r="AB1072" s="21">
        <v>0</v>
      </c>
      <c r="AC1072" s="21">
        <v>0</v>
      </c>
      <c r="AD1072" s="21">
        <v>0</v>
      </c>
      <c r="AE1072" s="21">
        <v>0</v>
      </c>
      <c r="AF1072" s="21">
        <v>0</v>
      </c>
      <c r="AG1072" s="21">
        <v>0</v>
      </c>
      <c r="AH1072" s="21">
        <v>0</v>
      </c>
      <c r="AI1072" s="21">
        <v>0</v>
      </c>
      <c r="AJ1072" s="21">
        <v>0</v>
      </c>
      <c r="AK1072" s="21">
        <v>0</v>
      </c>
      <c r="AL1072" s="21">
        <v>0</v>
      </c>
      <c r="AM1072" s="21">
        <v>0</v>
      </c>
      <c r="AN1072" s="21">
        <v>0</v>
      </c>
      <c r="AO1072" s="21">
        <v>0</v>
      </c>
      <c r="AP1072" s="21">
        <v>0</v>
      </c>
      <c r="AQ1072" s="21">
        <v>0</v>
      </c>
    </row>
    <row r="1073" spans="1:43" x14ac:dyDescent="0.25">
      <c r="A1073" s="17" t="s">
        <v>264</v>
      </c>
      <c r="B1073" s="8" t="s">
        <v>53</v>
      </c>
      <c r="C1073" s="8" t="s">
        <v>76</v>
      </c>
      <c r="E1073" s="8" t="str">
        <f t="shared" si="143"/>
        <v>CoFi-dooh.cofi</v>
      </c>
      <c r="F1073" s="21">
        <f t="shared" si="146"/>
        <v>142839.15179515848</v>
      </c>
      <c r="G1073" s="19">
        <f t="shared" si="146"/>
        <v>10.302832972074498</v>
      </c>
      <c r="H1073" s="18">
        <f t="shared" si="144"/>
        <v>1.4512708042355527E-3</v>
      </c>
      <c r="I1073" s="6">
        <f t="shared" si="144"/>
        <v>1</v>
      </c>
      <c r="J1073" s="6">
        <f t="shared" si="145"/>
        <v>258790.2249675515</v>
      </c>
      <c r="K1073" s="18">
        <f t="shared" si="145"/>
        <v>0.15</v>
      </c>
      <c r="L1073" s="35">
        <f>Data!BS17</f>
        <v>7.1259611478098617E-3</v>
      </c>
      <c r="P1073" s="6">
        <f t="shared" si="147"/>
        <v>6000</v>
      </c>
      <c r="Q1073" s="21">
        <v>0</v>
      </c>
      <c r="R1073" s="21">
        <v>0</v>
      </c>
      <c r="S1073" s="21">
        <v>0</v>
      </c>
      <c r="T1073" s="21">
        <v>0</v>
      </c>
      <c r="U1073" s="21">
        <v>0</v>
      </c>
      <c r="V1073" s="21">
        <v>0</v>
      </c>
      <c r="W1073" s="21">
        <v>0</v>
      </c>
      <c r="X1073" s="21">
        <v>0</v>
      </c>
      <c r="Y1073" s="21">
        <v>0</v>
      </c>
      <c r="Z1073" s="21">
        <v>0</v>
      </c>
      <c r="AA1073" s="21">
        <v>0</v>
      </c>
      <c r="AB1073" s="21">
        <v>0</v>
      </c>
      <c r="AC1073" s="21">
        <v>0</v>
      </c>
      <c r="AD1073" s="21">
        <v>0</v>
      </c>
      <c r="AE1073" s="21">
        <v>0</v>
      </c>
      <c r="AF1073" s="21">
        <v>0</v>
      </c>
      <c r="AG1073" s="21">
        <v>0</v>
      </c>
      <c r="AH1073" s="21">
        <v>0</v>
      </c>
      <c r="AI1073" s="21">
        <v>0</v>
      </c>
      <c r="AJ1073" s="21">
        <v>0</v>
      </c>
      <c r="AK1073" s="21">
        <v>0</v>
      </c>
      <c r="AL1073" s="21">
        <v>0</v>
      </c>
      <c r="AM1073" s="21">
        <v>0</v>
      </c>
      <c r="AN1073" s="21">
        <v>0</v>
      </c>
      <c r="AO1073" s="21">
        <v>0</v>
      </c>
      <c r="AP1073" s="21">
        <v>0</v>
      </c>
      <c r="AQ1073" s="21">
        <v>0</v>
      </c>
    </row>
    <row r="1074" spans="1:43" x14ac:dyDescent="0.25">
      <c r="A1074" s="17" t="s">
        <v>265</v>
      </c>
      <c r="B1074" s="8" t="s">
        <v>53</v>
      </c>
      <c r="C1074" s="8" t="s">
        <v>76</v>
      </c>
      <c r="E1074" s="8" t="str">
        <f t="shared" si="143"/>
        <v>CoFi-dooh.cofi</v>
      </c>
      <c r="F1074" s="21">
        <f t="shared" si="146"/>
        <v>103168.9552285899</v>
      </c>
      <c r="G1074" s="19">
        <f t="shared" si="146"/>
        <v>11.257006974534221</v>
      </c>
      <c r="H1074" s="18">
        <f t="shared" si="144"/>
        <v>1.4512708042355527E-3</v>
      </c>
      <c r="I1074" s="6">
        <f t="shared" si="144"/>
        <v>1</v>
      </c>
      <c r="J1074" s="6">
        <f t="shared" si="145"/>
        <v>258790.2249675515</v>
      </c>
      <c r="K1074" s="18">
        <f t="shared" si="145"/>
        <v>0.15</v>
      </c>
      <c r="L1074" s="35">
        <f>Data!BS18</f>
        <v>7.1259611478098617E-3</v>
      </c>
      <c r="P1074" s="6">
        <f t="shared" si="147"/>
        <v>6000</v>
      </c>
      <c r="Q1074" s="21">
        <v>0</v>
      </c>
      <c r="R1074" s="21">
        <v>0</v>
      </c>
      <c r="S1074" s="21">
        <v>0</v>
      </c>
      <c r="T1074" s="21">
        <v>0</v>
      </c>
      <c r="U1074" s="21">
        <v>0</v>
      </c>
      <c r="V1074" s="21">
        <v>0</v>
      </c>
      <c r="W1074" s="21">
        <v>0</v>
      </c>
      <c r="X1074" s="21">
        <v>0</v>
      </c>
      <c r="Y1074" s="21">
        <v>0</v>
      </c>
      <c r="Z1074" s="21">
        <v>0</v>
      </c>
      <c r="AA1074" s="21">
        <v>0</v>
      </c>
      <c r="AB1074" s="21">
        <v>0</v>
      </c>
      <c r="AC1074" s="21">
        <v>0</v>
      </c>
      <c r="AD1074" s="21">
        <v>0</v>
      </c>
      <c r="AE1074" s="21">
        <v>0</v>
      </c>
      <c r="AF1074" s="21">
        <v>0</v>
      </c>
      <c r="AG1074" s="21">
        <v>0</v>
      </c>
      <c r="AH1074" s="21">
        <v>0</v>
      </c>
      <c r="AI1074" s="21">
        <v>0</v>
      </c>
      <c r="AJ1074" s="21">
        <v>0</v>
      </c>
      <c r="AK1074" s="21">
        <v>0</v>
      </c>
      <c r="AL1074" s="21">
        <v>0</v>
      </c>
      <c r="AM1074" s="21">
        <v>0</v>
      </c>
      <c r="AN1074" s="21">
        <v>0</v>
      </c>
      <c r="AO1074" s="21">
        <v>0</v>
      </c>
      <c r="AP1074" s="21">
        <v>0</v>
      </c>
      <c r="AQ1074" s="21">
        <v>0</v>
      </c>
    </row>
    <row r="1075" spans="1:43" x14ac:dyDescent="0.25">
      <c r="A1075" s="17" t="s">
        <v>266</v>
      </c>
      <c r="B1075" s="8" t="s">
        <v>53</v>
      </c>
      <c r="C1075" s="8" t="s">
        <v>76</v>
      </c>
      <c r="E1075" s="8" t="str">
        <f t="shared" si="143"/>
        <v>CoFi-dooh.cofi</v>
      </c>
      <c r="F1075" s="21">
        <f t="shared" si="146"/>
        <v>142798.33267277651</v>
      </c>
      <c r="G1075" s="19">
        <f t="shared" si="146"/>
        <v>10.234322236037224</v>
      </c>
      <c r="H1075" s="18">
        <f t="shared" si="144"/>
        <v>1.4512708042355527E-3</v>
      </c>
      <c r="I1075" s="6">
        <f t="shared" si="144"/>
        <v>1</v>
      </c>
      <c r="J1075" s="6">
        <f t="shared" ref="J1075:K1090" si="148">J1074</f>
        <v>258790.2249675515</v>
      </c>
      <c r="K1075" s="18">
        <f t="shared" si="148"/>
        <v>0.15</v>
      </c>
      <c r="L1075" s="35">
        <f>Data!BS19</f>
        <v>7.1259611478098617E-3</v>
      </c>
      <c r="P1075" s="6">
        <f t="shared" si="147"/>
        <v>6000</v>
      </c>
      <c r="Q1075" s="21">
        <v>0</v>
      </c>
      <c r="R1075" s="21">
        <v>0</v>
      </c>
      <c r="S1075" s="21">
        <v>0</v>
      </c>
      <c r="T1075" s="21">
        <v>0</v>
      </c>
      <c r="U1075" s="21">
        <v>0</v>
      </c>
      <c r="V1075" s="21">
        <v>0</v>
      </c>
      <c r="W1075" s="21">
        <v>0</v>
      </c>
      <c r="X1075" s="21">
        <v>0</v>
      </c>
      <c r="Y1075" s="21">
        <v>0</v>
      </c>
      <c r="Z1075" s="21">
        <v>0</v>
      </c>
      <c r="AA1075" s="21">
        <v>0</v>
      </c>
      <c r="AB1075" s="21">
        <v>0</v>
      </c>
      <c r="AC1075" s="21">
        <v>0</v>
      </c>
      <c r="AD1075" s="21">
        <v>0</v>
      </c>
      <c r="AE1075" s="21">
        <v>0</v>
      </c>
      <c r="AF1075" s="21">
        <v>0</v>
      </c>
      <c r="AG1075" s="21">
        <v>0</v>
      </c>
      <c r="AH1075" s="21">
        <v>0</v>
      </c>
      <c r="AI1075" s="21">
        <v>0</v>
      </c>
      <c r="AJ1075" s="21">
        <v>0</v>
      </c>
      <c r="AK1075" s="21">
        <v>0</v>
      </c>
      <c r="AL1075" s="21">
        <v>0</v>
      </c>
      <c r="AM1075" s="21">
        <v>0</v>
      </c>
      <c r="AN1075" s="21">
        <v>0</v>
      </c>
      <c r="AO1075" s="21">
        <v>0</v>
      </c>
      <c r="AP1075" s="21">
        <v>0</v>
      </c>
      <c r="AQ1075" s="21">
        <v>0</v>
      </c>
    </row>
    <row r="1076" spans="1:43" x14ac:dyDescent="0.25">
      <c r="A1076" s="17" t="s">
        <v>267</v>
      </c>
      <c r="B1076" s="8" t="s">
        <v>53</v>
      </c>
      <c r="C1076" s="8" t="s">
        <v>76</v>
      </c>
      <c r="E1076" s="8" t="str">
        <f t="shared" si="143"/>
        <v>CoFi-dooh.cofi</v>
      </c>
      <c r="F1076" s="21">
        <f t="shared" ref="F1076:G1091" si="149">F1010</f>
        <v>144198.29399369101</v>
      </c>
      <c r="G1076" s="19">
        <f t="shared" si="149"/>
        <v>10.244972678420806</v>
      </c>
      <c r="H1076" s="18">
        <f t="shared" si="144"/>
        <v>1.4512708042355527E-3</v>
      </c>
      <c r="I1076" s="6">
        <f t="shared" si="144"/>
        <v>1</v>
      </c>
      <c r="J1076" s="6">
        <f t="shared" si="148"/>
        <v>258790.2249675515</v>
      </c>
      <c r="K1076" s="18">
        <f t="shared" si="148"/>
        <v>0.15</v>
      </c>
      <c r="L1076" s="35">
        <f>Data!BS20</f>
        <v>7.3583294461080093E-3</v>
      </c>
      <c r="P1076" s="6">
        <f t="shared" si="147"/>
        <v>6000</v>
      </c>
      <c r="Q1076" s="21">
        <v>0</v>
      </c>
      <c r="R1076" s="21">
        <v>0</v>
      </c>
      <c r="S1076" s="21">
        <v>0</v>
      </c>
      <c r="T1076" s="21">
        <v>0</v>
      </c>
      <c r="U1076" s="21">
        <v>0</v>
      </c>
      <c r="V1076" s="21">
        <v>0</v>
      </c>
      <c r="W1076" s="21">
        <v>0</v>
      </c>
      <c r="X1076" s="21">
        <v>0</v>
      </c>
      <c r="Y1076" s="21">
        <v>0</v>
      </c>
      <c r="Z1076" s="21">
        <v>0</v>
      </c>
      <c r="AA1076" s="21">
        <v>0</v>
      </c>
      <c r="AB1076" s="21">
        <v>0</v>
      </c>
      <c r="AC1076" s="21">
        <v>0</v>
      </c>
      <c r="AD1076" s="21">
        <v>0</v>
      </c>
      <c r="AE1076" s="21">
        <v>0</v>
      </c>
      <c r="AF1076" s="21">
        <v>0</v>
      </c>
      <c r="AG1076" s="21">
        <v>0</v>
      </c>
      <c r="AH1076" s="21">
        <v>0</v>
      </c>
      <c r="AI1076" s="21">
        <v>0</v>
      </c>
      <c r="AJ1076" s="21">
        <v>0</v>
      </c>
      <c r="AK1076" s="21">
        <v>0</v>
      </c>
      <c r="AL1076" s="21">
        <v>0</v>
      </c>
      <c r="AM1076" s="21">
        <v>0</v>
      </c>
      <c r="AN1076" s="21">
        <v>0</v>
      </c>
      <c r="AO1076" s="21">
        <v>0</v>
      </c>
      <c r="AP1076" s="21">
        <v>0</v>
      </c>
      <c r="AQ1076" s="21">
        <v>0</v>
      </c>
    </row>
    <row r="1077" spans="1:43" x14ac:dyDescent="0.25">
      <c r="A1077" s="17" t="s">
        <v>268</v>
      </c>
      <c r="B1077" s="8" t="s">
        <v>53</v>
      </c>
      <c r="C1077" s="8" t="s">
        <v>76</v>
      </c>
      <c r="E1077" s="8" t="str">
        <f t="shared" si="143"/>
        <v>CoFi-dooh.cofi</v>
      </c>
      <c r="F1077" s="21">
        <f t="shared" si="149"/>
        <v>98429.665186519007</v>
      </c>
      <c r="G1077" s="19">
        <f t="shared" si="149"/>
        <v>11.814132511432707</v>
      </c>
      <c r="H1077" s="18">
        <f t="shared" si="144"/>
        <v>1.4512708042355527E-3</v>
      </c>
      <c r="I1077" s="6">
        <f t="shared" si="144"/>
        <v>1</v>
      </c>
      <c r="J1077" s="6">
        <f t="shared" si="148"/>
        <v>258790.2249675515</v>
      </c>
      <c r="K1077" s="18">
        <f t="shared" si="148"/>
        <v>0.15</v>
      </c>
      <c r="L1077" s="35">
        <f>Data!BS21</f>
        <v>7.3583294461080093E-3</v>
      </c>
      <c r="P1077" s="6">
        <f t="shared" si="147"/>
        <v>6000</v>
      </c>
      <c r="Q1077" s="21">
        <v>0</v>
      </c>
      <c r="R1077" s="21">
        <v>0</v>
      </c>
      <c r="S1077" s="21">
        <v>0</v>
      </c>
      <c r="T1077" s="21">
        <v>0</v>
      </c>
      <c r="U1077" s="21">
        <v>0</v>
      </c>
      <c r="V1077" s="21">
        <v>0</v>
      </c>
      <c r="W1077" s="21">
        <v>0</v>
      </c>
      <c r="X1077" s="21">
        <v>0</v>
      </c>
      <c r="Y1077" s="21">
        <v>0</v>
      </c>
      <c r="Z1077" s="21">
        <v>0</v>
      </c>
      <c r="AA1077" s="21">
        <v>0</v>
      </c>
      <c r="AB1077" s="21">
        <v>0</v>
      </c>
      <c r="AC1077" s="21">
        <v>0</v>
      </c>
      <c r="AD1077" s="21">
        <v>0</v>
      </c>
      <c r="AE1077" s="21">
        <v>0</v>
      </c>
      <c r="AF1077" s="21">
        <v>0</v>
      </c>
      <c r="AG1077" s="21">
        <v>0</v>
      </c>
      <c r="AH1077" s="21">
        <v>0</v>
      </c>
      <c r="AI1077" s="21">
        <v>0</v>
      </c>
      <c r="AJ1077" s="21">
        <v>0</v>
      </c>
      <c r="AK1077" s="21">
        <v>0</v>
      </c>
      <c r="AL1077" s="21">
        <v>0</v>
      </c>
      <c r="AM1077" s="21">
        <v>0</v>
      </c>
      <c r="AN1077" s="21">
        <v>0</v>
      </c>
      <c r="AO1077" s="21">
        <v>0</v>
      </c>
      <c r="AP1077" s="21">
        <v>0</v>
      </c>
      <c r="AQ1077" s="21">
        <v>0</v>
      </c>
    </row>
    <row r="1078" spans="1:43" x14ac:dyDescent="0.25">
      <c r="A1078" s="17" t="s">
        <v>269</v>
      </c>
      <c r="B1078" s="8" t="s">
        <v>53</v>
      </c>
      <c r="C1078" s="8" t="s">
        <v>76</v>
      </c>
      <c r="E1078" s="8" t="str">
        <f t="shared" si="143"/>
        <v>CoFi-dooh.cofi</v>
      </c>
      <c r="F1078" s="21">
        <f t="shared" si="149"/>
        <v>163384.76716181752</v>
      </c>
      <c r="G1078" s="19">
        <f t="shared" si="149"/>
        <v>10.267597507715461</v>
      </c>
      <c r="H1078" s="18">
        <f t="shared" si="144"/>
        <v>1.4512708042355527E-3</v>
      </c>
      <c r="I1078" s="6">
        <f t="shared" si="144"/>
        <v>1</v>
      </c>
      <c r="J1078" s="6">
        <f t="shared" si="148"/>
        <v>258790.2249675515</v>
      </c>
      <c r="K1078" s="18">
        <f t="shared" si="148"/>
        <v>0.15</v>
      </c>
      <c r="L1078" s="35">
        <f>Data!BS22</f>
        <v>7.3583294461080093E-3</v>
      </c>
      <c r="P1078" s="6">
        <f t="shared" si="147"/>
        <v>6000</v>
      </c>
      <c r="Q1078" s="21">
        <v>0</v>
      </c>
      <c r="R1078" s="21">
        <v>0</v>
      </c>
      <c r="S1078" s="21">
        <v>0</v>
      </c>
      <c r="T1078" s="21">
        <v>0</v>
      </c>
      <c r="U1078" s="21">
        <v>0</v>
      </c>
      <c r="V1078" s="21">
        <v>0</v>
      </c>
      <c r="W1078" s="21">
        <v>0</v>
      </c>
      <c r="X1078" s="21">
        <v>0</v>
      </c>
      <c r="Y1078" s="21">
        <v>0</v>
      </c>
      <c r="Z1078" s="21">
        <v>0</v>
      </c>
      <c r="AA1078" s="21">
        <v>0</v>
      </c>
      <c r="AB1078" s="21">
        <v>0</v>
      </c>
      <c r="AC1078" s="21">
        <v>0</v>
      </c>
      <c r="AD1078" s="21">
        <v>0</v>
      </c>
      <c r="AE1078" s="21">
        <v>0</v>
      </c>
      <c r="AF1078" s="21">
        <v>0</v>
      </c>
      <c r="AG1078" s="21">
        <v>0</v>
      </c>
      <c r="AH1078" s="21">
        <v>0</v>
      </c>
      <c r="AI1078" s="21">
        <v>0</v>
      </c>
      <c r="AJ1078" s="21">
        <v>0</v>
      </c>
      <c r="AK1078" s="21">
        <v>0</v>
      </c>
      <c r="AL1078" s="21">
        <v>0</v>
      </c>
      <c r="AM1078" s="21">
        <v>0</v>
      </c>
      <c r="AN1078" s="21">
        <v>0</v>
      </c>
      <c r="AO1078" s="21">
        <v>0</v>
      </c>
      <c r="AP1078" s="21">
        <v>0</v>
      </c>
      <c r="AQ1078" s="21">
        <v>0</v>
      </c>
    </row>
    <row r="1079" spans="1:43" x14ac:dyDescent="0.25">
      <c r="A1079" s="17" t="s">
        <v>270</v>
      </c>
      <c r="B1079" s="8" t="s">
        <v>53</v>
      </c>
      <c r="C1079" s="8" t="s">
        <v>76</v>
      </c>
      <c r="E1079" s="8" t="str">
        <f t="shared" si="143"/>
        <v>CoFi-dooh.cofi</v>
      </c>
      <c r="F1079" s="21">
        <f t="shared" si="149"/>
        <v>148983.40879257949</v>
      </c>
      <c r="G1079" s="19">
        <f t="shared" si="149"/>
        <v>10.106619196002974</v>
      </c>
      <c r="H1079" s="18">
        <f t="shared" si="144"/>
        <v>1.4512708042355527E-3</v>
      </c>
      <c r="I1079" s="6">
        <f t="shared" si="144"/>
        <v>1</v>
      </c>
      <c r="J1079" s="6">
        <f t="shared" si="148"/>
        <v>258790.2249675515</v>
      </c>
      <c r="K1079" s="18">
        <f t="shared" si="148"/>
        <v>0.15</v>
      </c>
      <c r="L1079" s="35">
        <f>Data!BS23</f>
        <v>7.3583294461080093E-3</v>
      </c>
      <c r="P1079" s="6">
        <f t="shared" si="147"/>
        <v>6000</v>
      </c>
      <c r="Q1079" s="21">
        <v>0</v>
      </c>
      <c r="R1079" s="21">
        <v>0</v>
      </c>
      <c r="S1079" s="21">
        <v>0</v>
      </c>
      <c r="T1079" s="21">
        <v>0</v>
      </c>
      <c r="U1079" s="21">
        <v>0</v>
      </c>
      <c r="V1079" s="21">
        <v>0</v>
      </c>
      <c r="W1079" s="21">
        <v>0</v>
      </c>
      <c r="X1079" s="21">
        <v>0</v>
      </c>
      <c r="Y1079" s="21">
        <v>0</v>
      </c>
      <c r="Z1079" s="21">
        <v>0</v>
      </c>
      <c r="AA1079" s="21">
        <v>0</v>
      </c>
      <c r="AB1079" s="21">
        <v>0</v>
      </c>
      <c r="AC1079" s="21">
        <v>0</v>
      </c>
      <c r="AD1079" s="21">
        <v>0</v>
      </c>
      <c r="AE1079" s="21">
        <v>0</v>
      </c>
      <c r="AF1079" s="21">
        <v>0</v>
      </c>
      <c r="AG1079" s="21">
        <v>0</v>
      </c>
      <c r="AH1079" s="21">
        <v>0</v>
      </c>
      <c r="AI1079" s="21">
        <v>0</v>
      </c>
      <c r="AJ1079" s="21">
        <v>0</v>
      </c>
      <c r="AK1079" s="21">
        <v>0</v>
      </c>
      <c r="AL1079" s="21">
        <v>0</v>
      </c>
      <c r="AM1079" s="21">
        <v>0</v>
      </c>
      <c r="AN1079" s="21">
        <v>0</v>
      </c>
      <c r="AO1079" s="21">
        <v>0</v>
      </c>
      <c r="AP1079" s="21">
        <v>0</v>
      </c>
      <c r="AQ1079" s="21">
        <v>0</v>
      </c>
    </row>
    <row r="1080" spans="1:43" x14ac:dyDescent="0.25">
      <c r="A1080" s="17" t="s">
        <v>249</v>
      </c>
      <c r="B1080" s="8" t="s">
        <v>53</v>
      </c>
      <c r="C1080" s="8" t="s">
        <v>76</v>
      </c>
      <c r="E1080" s="8" t="str">
        <f t="shared" si="143"/>
        <v>CoFi-dooh.cofi</v>
      </c>
      <c r="F1080" s="21">
        <f t="shared" si="149"/>
        <v>151654.691624923</v>
      </c>
      <c r="G1080" s="19">
        <f t="shared" si="149"/>
        <v>10.263206967410436</v>
      </c>
      <c r="H1080" s="18">
        <f t="shared" si="144"/>
        <v>1.4512708042355527E-3</v>
      </c>
      <c r="I1080" s="6">
        <f t="shared" si="144"/>
        <v>1</v>
      </c>
      <c r="J1080" s="6">
        <f t="shared" si="148"/>
        <v>258790.2249675515</v>
      </c>
      <c r="K1080" s="18">
        <f t="shared" si="148"/>
        <v>0.15</v>
      </c>
      <c r="L1080" s="35">
        <f>Data!BS24</f>
        <v>7.3583294461080093E-3</v>
      </c>
      <c r="P1080" s="6">
        <f t="shared" si="147"/>
        <v>6000</v>
      </c>
      <c r="Q1080" s="21">
        <v>0</v>
      </c>
      <c r="R1080" s="21">
        <v>0</v>
      </c>
      <c r="S1080" s="21">
        <v>0</v>
      </c>
      <c r="T1080" s="21">
        <v>0</v>
      </c>
      <c r="U1080" s="21">
        <v>0</v>
      </c>
      <c r="V1080" s="21">
        <v>0</v>
      </c>
      <c r="W1080" s="21">
        <v>0</v>
      </c>
      <c r="X1080" s="21">
        <v>0</v>
      </c>
      <c r="Y1080" s="21">
        <v>0</v>
      </c>
      <c r="Z1080" s="21">
        <v>0</v>
      </c>
      <c r="AA1080" s="21">
        <v>0</v>
      </c>
      <c r="AB1080" s="21">
        <v>0</v>
      </c>
      <c r="AC1080" s="21">
        <v>0</v>
      </c>
      <c r="AD1080" s="21">
        <v>0</v>
      </c>
      <c r="AE1080" s="21">
        <v>0</v>
      </c>
      <c r="AF1080" s="21">
        <v>0</v>
      </c>
      <c r="AG1080" s="21">
        <v>0</v>
      </c>
      <c r="AH1080" s="21">
        <v>0</v>
      </c>
      <c r="AI1080" s="21">
        <v>0</v>
      </c>
      <c r="AJ1080" s="21">
        <v>0</v>
      </c>
      <c r="AK1080" s="21">
        <v>0</v>
      </c>
      <c r="AL1080" s="21">
        <v>0</v>
      </c>
      <c r="AM1080" s="21">
        <v>0</v>
      </c>
      <c r="AN1080" s="21">
        <v>0</v>
      </c>
      <c r="AO1080" s="21">
        <v>0</v>
      </c>
      <c r="AP1080" s="21">
        <v>0</v>
      </c>
      <c r="AQ1080" s="21">
        <v>0</v>
      </c>
    </row>
    <row r="1081" spans="1:43" x14ac:dyDescent="0.25">
      <c r="A1081" s="17" t="s">
        <v>250</v>
      </c>
      <c r="B1081" s="8" t="s">
        <v>53</v>
      </c>
      <c r="C1081" s="8" t="s">
        <v>76</v>
      </c>
      <c r="E1081" s="8" t="str">
        <f t="shared" si="143"/>
        <v>CoFi-dooh.cofi</v>
      </c>
      <c r="F1081" s="21">
        <f t="shared" si="149"/>
        <v>129850.99598897449</v>
      </c>
      <c r="G1081" s="19">
        <f t="shared" si="149"/>
        <v>10.749217003596499</v>
      </c>
      <c r="H1081" s="18">
        <f t="shared" si="144"/>
        <v>1.4512708042355527E-3</v>
      </c>
      <c r="I1081" s="6">
        <f t="shared" si="144"/>
        <v>1</v>
      </c>
      <c r="J1081" s="6">
        <f t="shared" si="148"/>
        <v>258790.2249675515</v>
      </c>
      <c r="K1081" s="18">
        <f t="shared" si="148"/>
        <v>0.15</v>
      </c>
      <c r="L1081" s="35">
        <f>Data!BS25</f>
        <v>7.3583294461080093E-3</v>
      </c>
      <c r="P1081" s="6">
        <f t="shared" si="147"/>
        <v>6000</v>
      </c>
      <c r="Q1081" s="21">
        <v>0</v>
      </c>
      <c r="R1081" s="21">
        <v>0</v>
      </c>
      <c r="S1081" s="21">
        <v>0</v>
      </c>
      <c r="T1081" s="21">
        <v>0</v>
      </c>
      <c r="U1081" s="21">
        <v>0</v>
      </c>
      <c r="V1081" s="21">
        <v>0</v>
      </c>
      <c r="W1081" s="21">
        <v>0</v>
      </c>
      <c r="X1081" s="21">
        <v>0</v>
      </c>
      <c r="Y1081" s="21">
        <v>0</v>
      </c>
      <c r="Z1081" s="21">
        <v>0</v>
      </c>
      <c r="AA1081" s="21">
        <v>0</v>
      </c>
      <c r="AB1081" s="21">
        <v>0</v>
      </c>
      <c r="AC1081" s="21">
        <v>0</v>
      </c>
      <c r="AD1081" s="21">
        <v>0</v>
      </c>
      <c r="AE1081" s="21">
        <v>0</v>
      </c>
      <c r="AF1081" s="21">
        <v>0</v>
      </c>
      <c r="AG1081" s="21">
        <v>0</v>
      </c>
      <c r="AH1081" s="21">
        <v>0</v>
      </c>
      <c r="AI1081" s="21">
        <v>0</v>
      </c>
      <c r="AJ1081" s="21">
        <v>0</v>
      </c>
      <c r="AK1081" s="21">
        <v>0</v>
      </c>
      <c r="AL1081" s="21">
        <v>0</v>
      </c>
      <c r="AM1081" s="21">
        <v>0</v>
      </c>
      <c r="AN1081" s="21">
        <v>0</v>
      </c>
      <c r="AO1081" s="21">
        <v>0</v>
      </c>
      <c r="AP1081" s="21">
        <v>0</v>
      </c>
      <c r="AQ1081" s="21">
        <v>0</v>
      </c>
    </row>
    <row r="1082" spans="1:43" x14ac:dyDescent="0.25">
      <c r="A1082" s="17" t="s">
        <v>251</v>
      </c>
      <c r="B1082" s="8" t="s">
        <v>53</v>
      </c>
      <c r="C1082" s="8" t="s">
        <v>76</v>
      </c>
      <c r="E1082" s="8" t="str">
        <f t="shared" si="143"/>
        <v>CoFi-dooh.cofi</v>
      </c>
      <c r="F1082" s="21">
        <f t="shared" si="149"/>
        <v>134978.302756513</v>
      </c>
      <c r="G1082" s="19">
        <f t="shared" si="149"/>
        <v>10.756408999327785</v>
      </c>
      <c r="H1082" s="18">
        <f t="shared" si="144"/>
        <v>1.4512708042355527E-3</v>
      </c>
      <c r="I1082" s="6">
        <f t="shared" si="144"/>
        <v>1</v>
      </c>
      <c r="J1082" s="6">
        <f t="shared" si="148"/>
        <v>258790.2249675515</v>
      </c>
      <c r="K1082" s="18">
        <f t="shared" si="148"/>
        <v>0.15</v>
      </c>
      <c r="L1082" s="35">
        <f>Data!BS26</f>
        <v>7.3583294461080093E-3</v>
      </c>
      <c r="P1082" s="6">
        <f t="shared" si="147"/>
        <v>6000</v>
      </c>
      <c r="Q1082" s="21">
        <v>0</v>
      </c>
      <c r="R1082" s="21">
        <v>0</v>
      </c>
      <c r="S1082" s="21">
        <v>0</v>
      </c>
      <c r="T1082" s="21">
        <v>0</v>
      </c>
      <c r="U1082" s="21">
        <v>0</v>
      </c>
      <c r="V1082" s="21">
        <v>0</v>
      </c>
      <c r="W1082" s="21">
        <v>0</v>
      </c>
      <c r="X1082" s="21">
        <v>0</v>
      </c>
      <c r="Y1082" s="21">
        <v>0</v>
      </c>
      <c r="Z1082" s="21">
        <v>0</v>
      </c>
      <c r="AA1082" s="21">
        <v>0</v>
      </c>
      <c r="AB1082" s="21">
        <v>0</v>
      </c>
      <c r="AC1082" s="21">
        <v>0</v>
      </c>
      <c r="AD1082" s="21">
        <v>0</v>
      </c>
      <c r="AE1082" s="21">
        <v>0</v>
      </c>
      <c r="AF1082" s="21">
        <v>0</v>
      </c>
      <c r="AG1082" s="21">
        <v>0</v>
      </c>
      <c r="AH1082" s="21">
        <v>0</v>
      </c>
      <c r="AI1082" s="21">
        <v>0</v>
      </c>
      <c r="AJ1082" s="21">
        <v>0</v>
      </c>
      <c r="AK1082" s="21">
        <v>0</v>
      </c>
      <c r="AL1082" s="21">
        <v>0</v>
      </c>
      <c r="AM1082" s="21">
        <v>0</v>
      </c>
      <c r="AN1082" s="21">
        <v>0</v>
      </c>
      <c r="AO1082" s="21">
        <v>0</v>
      </c>
      <c r="AP1082" s="21">
        <v>0</v>
      </c>
      <c r="AQ1082" s="21">
        <v>0</v>
      </c>
    </row>
    <row r="1083" spans="1:43" x14ac:dyDescent="0.25">
      <c r="A1083" s="17" t="s">
        <v>252</v>
      </c>
      <c r="B1083" s="8" t="s">
        <v>53</v>
      </c>
      <c r="C1083" s="8" t="s">
        <v>76</v>
      </c>
      <c r="E1083" s="8" t="str">
        <f t="shared" si="143"/>
        <v>CoFi-dooh.cofi</v>
      </c>
      <c r="F1083" s="21">
        <f t="shared" si="149"/>
        <v>134530.63966644951</v>
      </c>
      <c r="G1083" s="19">
        <f t="shared" si="149"/>
        <v>10.667047927027582</v>
      </c>
      <c r="H1083" s="18">
        <f t="shared" si="144"/>
        <v>1.4512708042355527E-3</v>
      </c>
      <c r="I1083" s="6">
        <f t="shared" si="144"/>
        <v>1</v>
      </c>
      <c r="J1083" s="6">
        <f t="shared" si="148"/>
        <v>258790.2249675515</v>
      </c>
      <c r="K1083" s="18">
        <f t="shared" si="148"/>
        <v>0.15</v>
      </c>
      <c r="L1083" s="35">
        <f>Data!BS27</f>
        <v>7.3583294461080093E-3</v>
      </c>
      <c r="P1083" s="6">
        <f t="shared" si="147"/>
        <v>6000</v>
      </c>
      <c r="Q1083" s="21">
        <v>0</v>
      </c>
      <c r="R1083" s="21">
        <v>0</v>
      </c>
      <c r="S1083" s="21">
        <v>0</v>
      </c>
      <c r="T1083" s="21">
        <v>0</v>
      </c>
      <c r="U1083" s="21">
        <v>0</v>
      </c>
      <c r="V1083" s="21">
        <v>0</v>
      </c>
      <c r="W1083" s="21">
        <v>0</v>
      </c>
      <c r="X1083" s="21">
        <v>0</v>
      </c>
      <c r="Y1083" s="21">
        <v>0</v>
      </c>
      <c r="Z1083" s="21">
        <v>0</v>
      </c>
      <c r="AA1083" s="21">
        <v>0</v>
      </c>
      <c r="AB1083" s="21">
        <v>0</v>
      </c>
      <c r="AC1083" s="21">
        <v>0</v>
      </c>
      <c r="AD1083" s="21">
        <v>0</v>
      </c>
      <c r="AE1083" s="21">
        <v>0</v>
      </c>
      <c r="AF1083" s="21">
        <v>0</v>
      </c>
      <c r="AG1083" s="21">
        <v>0</v>
      </c>
      <c r="AH1083" s="21">
        <v>0</v>
      </c>
      <c r="AI1083" s="21">
        <v>0</v>
      </c>
      <c r="AJ1083" s="21">
        <v>0</v>
      </c>
      <c r="AK1083" s="21">
        <v>0</v>
      </c>
      <c r="AL1083" s="21">
        <v>0</v>
      </c>
      <c r="AM1083" s="21">
        <v>0</v>
      </c>
      <c r="AN1083" s="21">
        <v>0</v>
      </c>
      <c r="AO1083" s="21">
        <v>0</v>
      </c>
      <c r="AP1083" s="21">
        <v>0</v>
      </c>
      <c r="AQ1083" s="21">
        <v>0</v>
      </c>
    </row>
    <row r="1084" spans="1:43" x14ac:dyDescent="0.25">
      <c r="A1084" s="17" t="s">
        <v>253</v>
      </c>
      <c r="B1084" s="8" t="s">
        <v>53</v>
      </c>
      <c r="C1084" s="8" t="s">
        <v>76</v>
      </c>
      <c r="E1084" s="8" t="str">
        <f t="shared" si="143"/>
        <v>CoFi-dooh.cofi</v>
      </c>
      <c r="F1084" s="21">
        <f t="shared" si="149"/>
        <v>163793.993132748</v>
      </c>
      <c r="G1084" s="19">
        <f t="shared" si="149"/>
        <v>10.450556475461539</v>
      </c>
      <c r="H1084" s="18">
        <f t="shared" si="144"/>
        <v>1.4512708042355527E-3</v>
      </c>
      <c r="I1084" s="6">
        <f t="shared" si="144"/>
        <v>1</v>
      </c>
      <c r="J1084" s="6">
        <f t="shared" si="148"/>
        <v>258790.2249675515</v>
      </c>
      <c r="K1084" s="18">
        <f t="shared" si="148"/>
        <v>0.15</v>
      </c>
      <c r="L1084" s="35">
        <f>Data!BS28</f>
        <v>7.3583294461080093E-3</v>
      </c>
      <c r="P1084" s="6">
        <f t="shared" si="147"/>
        <v>6000</v>
      </c>
      <c r="Q1084" s="21">
        <v>0</v>
      </c>
      <c r="R1084" s="21">
        <v>0</v>
      </c>
      <c r="S1084" s="21">
        <v>0</v>
      </c>
      <c r="T1084" s="21">
        <v>0</v>
      </c>
      <c r="U1084" s="21">
        <v>0</v>
      </c>
      <c r="V1084" s="21">
        <v>0</v>
      </c>
      <c r="W1084" s="21">
        <v>0</v>
      </c>
      <c r="X1084" s="21">
        <v>0</v>
      </c>
      <c r="Y1084" s="21">
        <v>0</v>
      </c>
      <c r="Z1084" s="21">
        <v>0</v>
      </c>
      <c r="AA1084" s="21">
        <v>0</v>
      </c>
      <c r="AB1084" s="21">
        <v>0</v>
      </c>
      <c r="AC1084" s="21">
        <v>0</v>
      </c>
      <c r="AD1084" s="21">
        <v>0</v>
      </c>
      <c r="AE1084" s="21">
        <v>0</v>
      </c>
      <c r="AF1084" s="21">
        <v>0</v>
      </c>
      <c r="AG1084" s="21">
        <v>0</v>
      </c>
      <c r="AH1084" s="21">
        <v>0</v>
      </c>
      <c r="AI1084" s="21">
        <v>0</v>
      </c>
      <c r="AJ1084" s="21">
        <v>0</v>
      </c>
      <c r="AK1084" s="21">
        <v>0</v>
      </c>
      <c r="AL1084" s="21">
        <v>0</v>
      </c>
      <c r="AM1084" s="21">
        <v>0</v>
      </c>
      <c r="AN1084" s="21">
        <v>0</v>
      </c>
      <c r="AO1084" s="21">
        <v>0</v>
      </c>
      <c r="AP1084" s="21">
        <v>0</v>
      </c>
      <c r="AQ1084" s="21">
        <v>0</v>
      </c>
    </row>
    <row r="1085" spans="1:43" x14ac:dyDescent="0.25">
      <c r="A1085" s="17" t="s">
        <v>254</v>
      </c>
      <c r="B1085" s="8" t="s">
        <v>53</v>
      </c>
      <c r="C1085" s="8" t="s">
        <v>76</v>
      </c>
      <c r="E1085" s="8" t="str">
        <f t="shared" si="143"/>
        <v>CoFi-dooh.cofi</v>
      </c>
      <c r="F1085" s="21">
        <f t="shared" si="149"/>
        <v>118736.888545109</v>
      </c>
      <c r="G1085" s="19">
        <f t="shared" si="149"/>
        <v>10.666379327200589</v>
      </c>
      <c r="H1085" s="18">
        <f t="shared" si="144"/>
        <v>1.4512708042355527E-3</v>
      </c>
      <c r="I1085" s="6">
        <f t="shared" si="144"/>
        <v>1</v>
      </c>
      <c r="J1085" s="6">
        <f t="shared" si="148"/>
        <v>258790.2249675515</v>
      </c>
      <c r="K1085" s="18">
        <f t="shared" si="148"/>
        <v>0.15</v>
      </c>
      <c r="L1085" s="35">
        <f>Data!BS29</f>
        <v>7.5906977444061578E-3</v>
      </c>
      <c r="P1085" s="6">
        <f t="shared" si="147"/>
        <v>6000</v>
      </c>
      <c r="Q1085" s="21">
        <v>0</v>
      </c>
      <c r="R1085" s="21">
        <v>0</v>
      </c>
      <c r="S1085" s="21">
        <v>0</v>
      </c>
      <c r="T1085" s="21">
        <v>0</v>
      </c>
      <c r="U1085" s="21">
        <v>0</v>
      </c>
      <c r="V1085" s="21">
        <v>0</v>
      </c>
      <c r="W1085" s="21">
        <v>0</v>
      </c>
      <c r="X1085" s="21">
        <v>0</v>
      </c>
      <c r="Y1085" s="21">
        <v>0</v>
      </c>
      <c r="Z1085" s="21">
        <v>0</v>
      </c>
      <c r="AA1085" s="21">
        <v>0</v>
      </c>
      <c r="AB1085" s="21">
        <v>0</v>
      </c>
      <c r="AC1085" s="21">
        <v>0</v>
      </c>
      <c r="AD1085" s="21">
        <v>0</v>
      </c>
      <c r="AE1085" s="21">
        <v>0</v>
      </c>
      <c r="AF1085" s="21">
        <v>0</v>
      </c>
      <c r="AG1085" s="21">
        <v>0</v>
      </c>
      <c r="AH1085" s="21">
        <v>0</v>
      </c>
      <c r="AI1085" s="21">
        <v>0</v>
      </c>
      <c r="AJ1085" s="21">
        <v>0</v>
      </c>
      <c r="AK1085" s="21">
        <v>0</v>
      </c>
      <c r="AL1085" s="21">
        <v>0</v>
      </c>
      <c r="AM1085" s="21">
        <v>0</v>
      </c>
      <c r="AN1085" s="21">
        <v>0</v>
      </c>
      <c r="AO1085" s="21">
        <v>0</v>
      </c>
      <c r="AP1085" s="21">
        <v>0</v>
      </c>
      <c r="AQ1085" s="21">
        <v>0</v>
      </c>
    </row>
    <row r="1086" spans="1:43" x14ac:dyDescent="0.25">
      <c r="A1086" s="17" t="s">
        <v>255</v>
      </c>
      <c r="B1086" s="8" t="s">
        <v>53</v>
      </c>
      <c r="C1086" s="8" t="s">
        <v>76</v>
      </c>
      <c r="E1086" s="8" t="str">
        <f t="shared" si="143"/>
        <v>CoFi-dooh.cofi</v>
      </c>
      <c r="F1086" s="21">
        <f t="shared" si="149"/>
        <v>177768.66401188599</v>
      </c>
      <c r="G1086" s="19">
        <f t="shared" si="149"/>
        <v>9.5368396438620078</v>
      </c>
      <c r="H1086" s="18">
        <f t="shared" si="144"/>
        <v>1.4512708042355527E-3</v>
      </c>
      <c r="I1086" s="6">
        <f t="shared" si="144"/>
        <v>1</v>
      </c>
      <c r="J1086" s="6">
        <f t="shared" si="148"/>
        <v>258790.2249675515</v>
      </c>
      <c r="K1086" s="18">
        <f t="shared" si="148"/>
        <v>0.15</v>
      </c>
      <c r="L1086" s="35">
        <f>Data!BS30</f>
        <v>7.5906977444061578E-3</v>
      </c>
      <c r="P1086" s="6">
        <f t="shared" si="147"/>
        <v>6000</v>
      </c>
      <c r="Q1086" s="21">
        <v>0</v>
      </c>
      <c r="R1086" s="21">
        <v>0</v>
      </c>
      <c r="S1086" s="21">
        <v>0</v>
      </c>
      <c r="T1086" s="21">
        <v>0</v>
      </c>
      <c r="U1086" s="21">
        <v>0</v>
      </c>
      <c r="V1086" s="21">
        <v>0</v>
      </c>
      <c r="W1086" s="21">
        <v>0</v>
      </c>
      <c r="X1086" s="21">
        <v>0</v>
      </c>
      <c r="Y1086" s="21">
        <v>0</v>
      </c>
      <c r="Z1086" s="21">
        <v>0</v>
      </c>
      <c r="AA1086" s="21">
        <v>0</v>
      </c>
      <c r="AB1086" s="21">
        <v>0</v>
      </c>
      <c r="AC1086" s="21">
        <v>0</v>
      </c>
      <c r="AD1086" s="21">
        <v>0</v>
      </c>
      <c r="AE1086" s="21">
        <v>0</v>
      </c>
      <c r="AF1086" s="21">
        <v>0</v>
      </c>
      <c r="AG1086" s="21">
        <v>0</v>
      </c>
      <c r="AH1086" s="21">
        <v>0</v>
      </c>
      <c r="AI1086" s="21">
        <v>0</v>
      </c>
      <c r="AJ1086" s="21">
        <v>0</v>
      </c>
      <c r="AK1086" s="21">
        <v>0</v>
      </c>
      <c r="AL1086" s="21">
        <v>0</v>
      </c>
      <c r="AM1086" s="21">
        <v>0</v>
      </c>
      <c r="AN1086" s="21">
        <v>0</v>
      </c>
      <c r="AO1086" s="21">
        <v>0</v>
      </c>
      <c r="AP1086" s="21">
        <v>0</v>
      </c>
      <c r="AQ1086" s="21">
        <v>0</v>
      </c>
    </row>
    <row r="1087" spans="1:43" x14ac:dyDescent="0.25">
      <c r="A1087" s="17" t="s">
        <v>256</v>
      </c>
      <c r="B1087" s="8" t="s">
        <v>53</v>
      </c>
      <c r="C1087" s="8" t="s">
        <v>76</v>
      </c>
      <c r="E1087" s="8" t="str">
        <f t="shared" si="143"/>
        <v>CoFi-dooh.cofi</v>
      </c>
      <c r="F1087" s="21">
        <f t="shared" si="149"/>
        <v>155905.00634210001</v>
      </c>
      <c r="G1087" s="19">
        <f t="shared" si="149"/>
        <v>9.9784577197080004</v>
      </c>
      <c r="H1087" s="18">
        <f t="shared" si="144"/>
        <v>1.4512708042355527E-3</v>
      </c>
      <c r="I1087" s="6">
        <f t="shared" si="144"/>
        <v>1</v>
      </c>
      <c r="J1087" s="6">
        <f t="shared" si="148"/>
        <v>258790.2249675515</v>
      </c>
      <c r="K1087" s="18">
        <f t="shared" si="148"/>
        <v>0.15</v>
      </c>
      <c r="L1087" s="35">
        <f>Data!BS31</f>
        <v>7.5906977444061578E-3</v>
      </c>
      <c r="P1087" s="6">
        <f t="shared" si="147"/>
        <v>6000</v>
      </c>
      <c r="Q1087" s="21">
        <v>0</v>
      </c>
      <c r="R1087" s="21">
        <v>0</v>
      </c>
      <c r="S1087" s="21">
        <v>0</v>
      </c>
      <c r="T1087" s="21">
        <v>0</v>
      </c>
      <c r="U1087" s="21">
        <v>0</v>
      </c>
      <c r="V1087" s="21">
        <v>0</v>
      </c>
      <c r="W1087" s="21">
        <v>0</v>
      </c>
      <c r="X1087" s="21">
        <v>0</v>
      </c>
      <c r="Y1087" s="21">
        <v>0</v>
      </c>
      <c r="Z1087" s="21">
        <v>0</v>
      </c>
      <c r="AA1087" s="21">
        <v>0</v>
      </c>
      <c r="AB1087" s="21">
        <v>0</v>
      </c>
      <c r="AC1087" s="21">
        <v>0</v>
      </c>
      <c r="AD1087" s="21">
        <v>0</v>
      </c>
      <c r="AE1087" s="21">
        <v>0</v>
      </c>
      <c r="AF1087" s="21">
        <v>0</v>
      </c>
      <c r="AG1087" s="21">
        <v>0</v>
      </c>
      <c r="AH1087" s="21">
        <v>0</v>
      </c>
      <c r="AI1087" s="21">
        <v>0</v>
      </c>
      <c r="AJ1087" s="21">
        <v>0</v>
      </c>
      <c r="AK1087" s="21">
        <v>0</v>
      </c>
      <c r="AL1087" s="21">
        <v>0</v>
      </c>
      <c r="AM1087" s="21">
        <v>0</v>
      </c>
      <c r="AN1087" s="21">
        <v>0</v>
      </c>
      <c r="AO1087" s="21">
        <v>0</v>
      </c>
      <c r="AP1087" s="21">
        <v>0</v>
      </c>
      <c r="AQ1087" s="21">
        <v>0</v>
      </c>
    </row>
    <row r="1088" spans="1:43" x14ac:dyDescent="0.25">
      <c r="A1088" s="17" t="s">
        <v>257</v>
      </c>
      <c r="B1088" s="8" t="s">
        <v>53</v>
      </c>
      <c r="C1088" s="8" t="s">
        <v>76</v>
      </c>
      <c r="E1088" s="8" t="str">
        <f t="shared" si="143"/>
        <v>CoFi-dooh.cofi</v>
      </c>
      <c r="F1088" s="21">
        <f t="shared" si="149"/>
        <v>97265.618974818106</v>
      </c>
      <c r="G1088" s="19">
        <f t="shared" si="149"/>
        <v>11.89482405682261</v>
      </c>
      <c r="H1088" s="18">
        <f t="shared" si="144"/>
        <v>1.4512708042355527E-3</v>
      </c>
      <c r="I1088" s="6">
        <f t="shared" si="144"/>
        <v>1</v>
      </c>
      <c r="J1088" s="6">
        <f t="shared" si="148"/>
        <v>258790.2249675515</v>
      </c>
      <c r="K1088" s="18">
        <f t="shared" si="148"/>
        <v>0.15</v>
      </c>
      <c r="L1088" s="35">
        <f>Data!BS32</f>
        <v>7.5906977444061578E-3</v>
      </c>
      <c r="P1088" s="6">
        <f t="shared" si="147"/>
        <v>6000</v>
      </c>
      <c r="Q1088" s="21">
        <v>0</v>
      </c>
      <c r="R1088" s="21">
        <v>0</v>
      </c>
      <c r="S1088" s="21">
        <v>0</v>
      </c>
      <c r="T1088" s="21">
        <v>0</v>
      </c>
      <c r="U1088" s="21">
        <v>0</v>
      </c>
      <c r="V1088" s="21">
        <v>0</v>
      </c>
      <c r="W1088" s="21">
        <v>0</v>
      </c>
      <c r="X1088" s="21">
        <v>0</v>
      </c>
      <c r="Y1088" s="21">
        <v>0</v>
      </c>
      <c r="Z1088" s="21">
        <v>0</v>
      </c>
      <c r="AA1088" s="21">
        <v>0</v>
      </c>
      <c r="AB1088" s="21">
        <v>0</v>
      </c>
      <c r="AC1088" s="21">
        <v>0</v>
      </c>
      <c r="AD1088" s="21">
        <v>0</v>
      </c>
      <c r="AE1088" s="21">
        <v>0</v>
      </c>
      <c r="AF1088" s="21">
        <v>0</v>
      </c>
      <c r="AG1088" s="21">
        <v>0</v>
      </c>
      <c r="AH1088" s="21">
        <v>0</v>
      </c>
      <c r="AI1088" s="21">
        <v>0</v>
      </c>
      <c r="AJ1088" s="21">
        <v>0</v>
      </c>
      <c r="AK1088" s="21">
        <v>0</v>
      </c>
      <c r="AL1088" s="21">
        <v>0</v>
      </c>
      <c r="AM1088" s="21">
        <v>0</v>
      </c>
      <c r="AN1088" s="21">
        <v>0</v>
      </c>
      <c r="AO1088" s="21">
        <v>0</v>
      </c>
      <c r="AP1088" s="21">
        <v>0</v>
      </c>
      <c r="AQ1088" s="21">
        <v>0</v>
      </c>
    </row>
    <row r="1089" spans="1:43" x14ac:dyDescent="0.25">
      <c r="A1089" s="17" t="s">
        <v>258</v>
      </c>
      <c r="B1089" s="8" t="s">
        <v>53</v>
      </c>
      <c r="C1089" s="8" t="s">
        <v>76</v>
      </c>
      <c r="E1089" s="8" t="str">
        <f t="shared" si="143"/>
        <v>CoFi-dooh.cofi</v>
      </c>
      <c r="F1089" s="21">
        <f t="shared" si="149"/>
        <v>97415.805385531698</v>
      </c>
      <c r="G1089" s="19">
        <f t="shared" si="149"/>
        <v>11.56950821742382</v>
      </c>
      <c r="H1089" s="18">
        <f t="shared" si="144"/>
        <v>1.4512708042355527E-3</v>
      </c>
      <c r="I1089" s="6">
        <f t="shared" si="144"/>
        <v>1</v>
      </c>
      <c r="J1089" s="6">
        <f t="shared" si="148"/>
        <v>258790.2249675515</v>
      </c>
      <c r="K1089" s="18">
        <f t="shared" si="148"/>
        <v>0.15</v>
      </c>
      <c r="L1089" s="35">
        <f>Data!BS33</f>
        <v>7.1259611478098617E-3</v>
      </c>
      <c r="P1089" s="6">
        <f t="shared" si="147"/>
        <v>6000</v>
      </c>
      <c r="Q1089" s="21">
        <v>0</v>
      </c>
      <c r="R1089" s="21">
        <v>0</v>
      </c>
      <c r="S1089" s="21">
        <v>0</v>
      </c>
      <c r="T1089" s="21">
        <v>0</v>
      </c>
      <c r="U1089" s="21">
        <v>0</v>
      </c>
      <c r="V1089" s="21">
        <v>0</v>
      </c>
      <c r="W1089" s="21">
        <v>0</v>
      </c>
      <c r="X1089" s="21">
        <v>0</v>
      </c>
      <c r="Y1089" s="21">
        <v>0</v>
      </c>
      <c r="Z1089" s="21">
        <v>0</v>
      </c>
      <c r="AA1089" s="21">
        <v>0</v>
      </c>
      <c r="AB1089" s="21">
        <v>0</v>
      </c>
      <c r="AC1089" s="21">
        <v>0</v>
      </c>
      <c r="AD1089" s="21">
        <v>0</v>
      </c>
      <c r="AE1089" s="21">
        <v>0</v>
      </c>
      <c r="AF1089" s="21">
        <v>0</v>
      </c>
      <c r="AG1089" s="21">
        <v>0</v>
      </c>
      <c r="AH1089" s="21">
        <v>0</v>
      </c>
      <c r="AI1089" s="21">
        <v>0</v>
      </c>
      <c r="AJ1089" s="21">
        <v>0</v>
      </c>
      <c r="AK1089" s="21">
        <v>0</v>
      </c>
      <c r="AL1089" s="21">
        <v>0</v>
      </c>
      <c r="AM1089" s="21">
        <v>0</v>
      </c>
      <c r="AN1089" s="21">
        <v>0</v>
      </c>
      <c r="AO1089" s="21">
        <v>0</v>
      </c>
      <c r="AP1089" s="21">
        <v>0</v>
      </c>
      <c r="AQ1089" s="21">
        <v>0</v>
      </c>
    </row>
    <row r="1090" spans="1:43" x14ac:dyDescent="0.25">
      <c r="A1090" s="17" t="s">
        <v>259</v>
      </c>
      <c r="B1090" s="8" t="s">
        <v>53</v>
      </c>
      <c r="C1090" s="8" t="s">
        <v>76</v>
      </c>
      <c r="E1090" s="8" t="str">
        <f t="shared" si="143"/>
        <v>CoFi-dooh.cofi</v>
      </c>
      <c r="F1090" s="21">
        <f t="shared" si="149"/>
        <v>152166.78614067001</v>
      </c>
      <c r="G1090" s="19">
        <f t="shared" si="149"/>
        <v>9.8060204788667331</v>
      </c>
      <c r="H1090" s="18">
        <f t="shared" si="144"/>
        <v>1.4512708042355527E-3</v>
      </c>
      <c r="I1090" s="6">
        <f t="shared" si="144"/>
        <v>1</v>
      </c>
      <c r="J1090" s="6">
        <f t="shared" si="148"/>
        <v>258790.2249675515</v>
      </c>
      <c r="K1090" s="18">
        <f t="shared" si="148"/>
        <v>0.15</v>
      </c>
      <c r="L1090" s="35">
        <f>Data!BS34</f>
        <v>7.1259611478098617E-3</v>
      </c>
      <c r="P1090" s="6">
        <f t="shared" si="147"/>
        <v>6000</v>
      </c>
      <c r="Q1090" s="21">
        <v>0</v>
      </c>
      <c r="R1090" s="21">
        <v>0</v>
      </c>
      <c r="S1090" s="21">
        <v>0</v>
      </c>
      <c r="T1090" s="21">
        <v>0</v>
      </c>
      <c r="U1090" s="21">
        <v>0</v>
      </c>
      <c r="V1090" s="21">
        <v>0</v>
      </c>
      <c r="W1090" s="21">
        <v>0</v>
      </c>
      <c r="X1090" s="21">
        <v>0</v>
      </c>
      <c r="Y1090" s="21">
        <v>0</v>
      </c>
      <c r="Z1090" s="21">
        <v>0</v>
      </c>
      <c r="AA1090" s="21">
        <v>0</v>
      </c>
      <c r="AB1090" s="21">
        <v>0</v>
      </c>
      <c r="AC1090" s="21">
        <v>0</v>
      </c>
      <c r="AD1090" s="21">
        <v>0</v>
      </c>
      <c r="AE1090" s="21">
        <v>0</v>
      </c>
      <c r="AF1090" s="21">
        <v>0</v>
      </c>
      <c r="AG1090" s="21">
        <v>0</v>
      </c>
      <c r="AH1090" s="21">
        <v>0</v>
      </c>
      <c r="AI1090" s="21">
        <v>0</v>
      </c>
      <c r="AJ1090" s="21">
        <v>0</v>
      </c>
      <c r="AK1090" s="21">
        <v>0</v>
      </c>
      <c r="AL1090" s="21">
        <v>0</v>
      </c>
      <c r="AM1090" s="21">
        <v>0</v>
      </c>
      <c r="AN1090" s="21">
        <v>0</v>
      </c>
      <c r="AO1090" s="21">
        <v>0</v>
      </c>
      <c r="AP1090" s="21">
        <v>0</v>
      </c>
      <c r="AQ1090" s="21">
        <v>0</v>
      </c>
    </row>
    <row r="1091" spans="1:43" x14ac:dyDescent="0.25">
      <c r="A1091" s="17" t="s">
        <v>260</v>
      </c>
      <c r="B1091" s="8" t="s">
        <v>53</v>
      </c>
      <c r="C1091" s="8" t="s">
        <v>76</v>
      </c>
      <c r="E1091" s="8" t="str">
        <f t="shared" si="143"/>
        <v>CoFi-dooh.cofi</v>
      </c>
      <c r="F1091" s="21">
        <f t="shared" si="149"/>
        <v>145113.38760294701</v>
      </c>
      <c r="G1091" s="19">
        <f t="shared" si="149"/>
        <v>10.081319949993899</v>
      </c>
      <c r="H1091" s="18">
        <f t="shared" si="144"/>
        <v>1.4512708042355527E-3</v>
      </c>
      <c r="I1091" s="6">
        <f t="shared" si="144"/>
        <v>1</v>
      </c>
      <c r="J1091" s="6">
        <f t="shared" ref="J1091:K1106" si="150">J1090</f>
        <v>258790.2249675515</v>
      </c>
      <c r="K1091" s="18">
        <f t="shared" si="150"/>
        <v>0.15</v>
      </c>
      <c r="L1091" s="35">
        <f>Data!BS35</f>
        <v>7.1259611478098617E-3</v>
      </c>
      <c r="P1091" s="6">
        <f t="shared" si="147"/>
        <v>6000</v>
      </c>
      <c r="Q1091" s="21">
        <v>0</v>
      </c>
      <c r="R1091" s="21">
        <v>0</v>
      </c>
      <c r="S1091" s="21">
        <v>0</v>
      </c>
      <c r="T1091" s="21">
        <v>0</v>
      </c>
      <c r="U1091" s="21">
        <v>0</v>
      </c>
      <c r="V1091" s="21">
        <v>0</v>
      </c>
      <c r="W1091" s="21">
        <v>0</v>
      </c>
      <c r="X1091" s="21">
        <v>0</v>
      </c>
      <c r="Y1091" s="21">
        <v>0</v>
      </c>
      <c r="Z1091" s="21">
        <v>0</v>
      </c>
      <c r="AA1091" s="21">
        <v>0</v>
      </c>
      <c r="AB1091" s="21">
        <v>0</v>
      </c>
      <c r="AC1091" s="21">
        <v>0</v>
      </c>
      <c r="AD1091" s="21">
        <v>0</v>
      </c>
      <c r="AE1091" s="21">
        <v>0</v>
      </c>
      <c r="AF1091" s="21">
        <v>0</v>
      </c>
      <c r="AG1091" s="21">
        <v>0</v>
      </c>
      <c r="AH1091" s="21">
        <v>0</v>
      </c>
      <c r="AI1091" s="21">
        <v>0</v>
      </c>
      <c r="AJ1091" s="21">
        <v>0</v>
      </c>
      <c r="AK1091" s="21">
        <v>0</v>
      </c>
      <c r="AL1091" s="21">
        <v>0</v>
      </c>
      <c r="AM1091" s="21">
        <v>0</v>
      </c>
      <c r="AN1091" s="21">
        <v>0</v>
      </c>
      <c r="AO1091" s="21">
        <v>0</v>
      </c>
      <c r="AP1091" s="21">
        <v>0</v>
      </c>
      <c r="AQ1091" s="21">
        <v>0</v>
      </c>
    </row>
    <row r="1092" spans="1:43" x14ac:dyDescent="0.25">
      <c r="A1092" s="17" t="s">
        <v>261</v>
      </c>
      <c r="B1092" s="8" t="s">
        <v>53</v>
      </c>
      <c r="C1092" s="8" t="s">
        <v>76</v>
      </c>
      <c r="E1092" s="8" t="str">
        <f t="shared" si="143"/>
        <v>CoFi-dooh.cofi</v>
      </c>
      <c r="F1092" s="21">
        <f t="shared" ref="F1092:G1107" si="151">F1026</f>
        <v>142547.349343315</v>
      </c>
      <c r="G1092" s="19">
        <f t="shared" si="151"/>
        <v>10.00387305712248</v>
      </c>
      <c r="H1092" s="18">
        <f t="shared" si="144"/>
        <v>1.4512708042355527E-3</v>
      </c>
      <c r="I1092" s="6">
        <f t="shared" si="144"/>
        <v>1</v>
      </c>
      <c r="J1092" s="6">
        <f t="shared" si="150"/>
        <v>258790.2249675515</v>
      </c>
      <c r="K1092" s="18">
        <f t="shared" si="150"/>
        <v>0.15</v>
      </c>
      <c r="L1092" s="35">
        <f>Data!BS36</f>
        <v>7.1259611478098617E-3</v>
      </c>
      <c r="P1092" s="6">
        <f t="shared" si="147"/>
        <v>6000</v>
      </c>
      <c r="Q1092" s="21">
        <v>0</v>
      </c>
      <c r="R1092" s="21">
        <v>0</v>
      </c>
      <c r="S1092" s="21">
        <v>0</v>
      </c>
      <c r="T1092" s="21">
        <v>0</v>
      </c>
      <c r="U1092" s="21">
        <v>0</v>
      </c>
      <c r="V1092" s="21">
        <v>0</v>
      </c>
      <c r="W1092" s="21">
        <v>0</v>
      </c>
      <c r="X1092" s="21">
        <v>0</v>
      </c>
      <c r="Y1092" s="21">
        <v>0</v>
      </c>
      <c r="Z1092" s="21">
        <v>0</v>
      </c>
      <c r="AA1092" s="21">
        <v>0</v>
      </c>
      <c r="AB1092" s="21">
        <v>0</v>
      </c>
      <c r="AC1092" s="21">
        <v>0</v>
      </c>
      <c r="AD1092" s="21">
        <v>0</v>
      </c>
      <c r="AE1092" s="21">
        <v>0</v>
      </c>
      <c r="AF1092" s="21">
        <v>0</v>
      </c>
      <c r="AG1092" s="21">
        <v>0</v>
      </c>
      <c r="AH1092" s="21">
        <v>0</v>
      </c>
      <c r="AI1092" s="21">
        <v>0</v>
      </c>
      <c r="AJ1092" s="21">
        <v>0</v>
      </c>
      <c r="AK1092" s="21">
        <v>0</v>
      </c>
      <c r="AL1092" s="21">
        <v>0</v>
      </c>
      <c r="AM1092" s="21">
        <v>0</v>
      </c>
      <c r="AN1092" s="21">
        <v>0</v>
      </c>
      <c r="AO1092" s="21">
        <v>0</v>
      </c>
      <c r="AP1092" s="21">
        <v>0</v>
      </c>
      <c r="AQ1092" s="21">
        <v>0</v>
      </c>
    </row>
    <row r="1093" spans="1:43" x14ac:dyDescent="0.25">
      <c r="A1093" s="17" t="s">
        <v>278</v>
      </c>
      <c r="B1093" s="8" t="s">
        <v>53</v>
      </c>
      <c r="C1093" s="8" t="s">
        <v>76</v>
      </c>
      <c r="E1093" s="8" t="str">
        <f t="shared" si="143"/>
        <v>CoFi-dooh.cofi</v>
      </c>
      <c r="F1093" s="21">
        <f t="shared" si="151"/>
        <v>89849.0514662145</v>
      </c>
      <c r="G1093" s="19">
        <f t="shared" si="151"/>
        <v>11.47574594837338</v>
      </c>
      <c r="H1093" s="18">
        <f t="shared" si="144"/>
        <v>1.4512708042355527E-3</v>
      </c>
      <c r="I1093" s="6">
        <f t="shared" si="144"/>
        <v>1</v>
      </c>
      <c r="J1093" s="6">
        <f t="shared" si="150"/>
        <v>258790.2249675515</v>
      </c>
      <c r="K1093" s="18">
        <f t="shared" si="150"/>
        <v>0.15</v>
      </c>
      <c r="L1093" s="35">
        <f>Data!BS37</f>
        <v>7.3583294461080093E-3</v>
      </c>
      <c r="P1093" s="6">
        <f t="shared" si="147"/>
        <v>6000</v>
      </c>
      <c r="Q1093" s="21">
        <v>0</v>
      </c>
      <c r="R1093" s="21">
        <v>0</v>
      </c>
      <c r="S1093" s="21">
        <v>0</v>
      </c>
      <c r="T1093" s="21">
        <v>0</v>
      </c>
      <c r="U1093" s="21">
        <v>0</v>
      </c>
      <c r="V1093" s="21">
        <v>0</v>
      </c>
      <c r="W1093" s="21">
        <v>0</v>
      </c>
      <c r="X1093" s="21">
        <v>0</v>
      </c>
      <c r="Y1093" s="21">
        <v>0</v>
      </c>
      <c r="Z1093" s="21">
        <v>0</v>
      </c>
      <c r="AA1093" s="21">
        <v>0</v>
      </c>
      <c r="AB1093" s="21">
        <v>0</v>
      </c>
      <c r="AC1093" s="21">
        <v>0</v>
      </c>
      <c r="AD1093" s="21">
        <v>0</v>
      </c>
      <c r="AE1093" s="21">
        <v>0</v>
      </c>
      <c r="AF1093" s="21">
        <v>0</v>
      </c>
      <c r="AG1093" s="21">
        <v>0</v>
      </c>
      <c r="AH1093" s="21">
        <v>0</v>
      </c>
      <c r="AI1093" s="21">
        <v>0</v>
      </c>
      <c r="AJ1093" s="21">
        <v>0</v>
      </c>
      <c r="AK1093" s="21">
        <v>0</v>
      </c>
      <c r="AL1093" s="21">
        <v>0</v>
      </c>
      <c r="AM1093" s="21">
        <v>0</v>
      </c>
      <c r="AN1093" s="21">
        <v>0</v>
      </c>
      <c r="AO1093" s="21">
        <v>0</v>
      </c>
      <c r="AP1093" s="21">
        <v>0</v>
      </c>
      <c r="AQ1093" s="21">
        <v>0</v>
      </c>
    </row>
    <row r="1094" spans="1:43" x14ac:dyDescent="0.25">
      <c r="A1094" s="17" t="s">
        <v>279</v>
      </c>
      <c r="B1094" s="8" t="s">
        <v>53</v>
      </c>
      <c r="C1094" s="8" t="s">
        <v>76</v>
      </c>
      <c r="E1094" s="8" t="str">
        <f t="shared" si="143"/>
        <v>CoFi-dooh.cofi</v>
      </c>
      <c r="F1094" s="21">
        <f t="shared" si="151"/>
        <v>102630.58612210301</v>
      </c>
      <c r="G1094" s="19">
        <f t="shared" si="151"/>
        <v>10.756762154759192</v>
      </c>
      <c r="H1094" s="18">
        <f t="shared" si="144"/>
        <v>1.4512708042355527E-3</v>
      </c>
      <c r="I1094" s="6">
        <f t="shared" si="144"/>
        <v>1</v>
      </c>
      <c r="J1094" s="6">
        <f t="shared" si="150"/>
        <v>258790.2249675515</v>
      </c>
      <c r="K1094" s="18">
        <f t="shared" si="150"/>
        <v>0.15</v>
      </c>
      <c r="L1094" s="35">
        <f>Data!BS38</f>
        <v>7.3583294461080093E-3</v>
      </c>
      <c r="P1094" s="6">
        <f t="shared" si="147"/>
        <v>6000</v>
      </c>
      <c r="Q1094" s="21">
        <v>0</v>
      </c>
      <c r="R1094" s="21">
        <v>0</v>
      </c>
      <c r="S1094" s="21">
        <v>0</v>
      </c>
      <c r="T1094" s="21">
        <v>0</v>
      </c>
      <c r="U1094" s="21">
        <v>0</v>
      </c>
      <c r="V1094" s="21">
        <v>0</v>
      </c>
      <c r="W1094" s="21">
        <v>0</v>
      </c>
      <c r="X1094" s="21">
        <v>0</v>
      </c>
      <c r="Y1094" s="21">
        <v>0</v>
      </c>
      <c r="Z1094" s="21">
        <v>0</v>
      </c>
      <c r="AA1094" s="21">
        <v>0</v>
      </c>
      <c r="AB1094" s="21">
        <v>0</v>
      </c>
      <c r="AC1094" s="21">
        <v>0</v>
      </c>
      <c r="AD1094" s="21">
        <v>0</v>
      </c>
      <c r="AE1094" s="21">
        <v>0</v>
      </c>
      <c r="AF1094" s="21">
        <v>0</v>
      </c>
      <c r="AG1094" s="21">
        <v>0</v>
      </c>
      <c r="AH1094" s="21">
        <v>0</v>
      </c>
      <c r="AI1094" s="21">
        <v>0</v>
      </c>
      <c r="AJ1094" s="21">
        <v>0</v>
      </c>
      <c r="AK1094" s="21">
        <v>0</v>
      </c>
      <c r="AL1094" s="21">
        <v>0</v>
      </c>
      <c r="AM1094" s="21">
        <v>0</v>
      </c>
      <c r="AN1094" s="21">
        <v>0</v>
      </c>
      <c r="AO1094" s="21">
        <v>0</v>
      </c>
      <c r="AP1094" s="21">
        <v>0</v>
      </c>
      <c r="AQ1094" s="21">
        <v>0</v>
      </c>
    </row>
    <row r="1095" spans="1:43" x14ac:dyDescent="0.25">
      <c r="A1095" s="17" t="s">
        <v>280</v>
      </c>
      <c r="B1095" s="8" t="s">
        <v>53</v>
      </c>
      <c r="C1095" s="8" t="s">
        <v>76</v>
      </c>
      <c r="E1095" s="8" t="str">
        <f t="shared" si="143"/>
        <v>CoFi-dooh.cofi</v>
      </c>
      <c r="F1095" s="21">
        <f t="shared" si="151"/>
        <v>100258.467636616</v>
      </c>
      <c r="G1095" s="19">
        <f t="shared" si="151"/>
        <v>10.65669779621145</v>
      </c>
      <c r="H1095" s="18">
        <f t="shared" si="144"/>
        <v>1.4512708042355527E-3</v>
      </c>
      <c r="I1095" s="6">
        <f t="shared" si="144"/>
        <v>1</v>
      </c>
      <c r="J1095" s="6">
        <f t="shared" si="150"/>
        <v>258790.2249675515</v>
      </c>
      <c r="K1095" s="18">
        <f t="shared" si="150"/>
        <v>0.15</v>
      </c>
      <c r="L1095" s="35">
        <f>Data!BS39</f>
        <v>7.3583294461080093E-3</v>
      </c>
      <c r="P1095" s="6">
        <f t="shared" si="147"/>
        <v>6000</v>
      </c>
      <c r="Q1095" s="21">
        <v>0</v>
      </c>
      <c r="R1095" s="21">
        <v>0</v>
      </c>
      <c r="S1095" s="21">
        <v>0</v>
      </c>
      <c r="T1095" s="21">
        <v>0</v>
      </c>
      <c r="U1095" s="21">
        <v>0</v>
      </c>
      <c r="V1095" s="21">
        <v>0</v>
      </c>
      <c r="W1095" s="21">
        <v>0</v>
      </c>
      <c r="X1095" s="21">
        <v>0</v>
      </c>
      <c r="Y1095" s="21">
        <v>0</v>
      </c>
      <c r="Z1095" s="21">
        <v>0</v>
      </c>
      <c r="AA1095" s="21">
        <v>0</v>
      </c>
      <c r="AB1095" s="21">
        <v>0</v>
      </c>
      <c r="AC1095" s="21">
        <v>0</v>
      </c>
      <c r="AD1095" s="21">
        <v>0</v>
      </c>
      <c r="AE1095" s="21">
        <v>0</v>
      </c>
      <c r="AF1095" s="21">
        <v>0</v>
      </c>
      <c r="AG1095" s="21">
        <v>0</v>
      </c>
      <c r="AH1095" s="21">
        <v>0</v>
      </c>
      <c r="AI1095" s="21">
        <v>0</v>
      </c>
      <c r="AJ1095" s="21">
        <v>0</v>
      </c>
      <c r="AK1095" s="21">
        <v>0</v>
      </c>
      <c r="AL1095" s="21">
        <v>0</v>
      </c>
      <c r="AM1095" s="21">
        <v>0</v>
      </c>
      <c r="AN1095" s="21">
        <v>0</v>
      </c>
      <c r="AO1095" s="21">
        <v>0</v>
      </c>
      <c r="AP1095" s="21">
        <v>0</v>
      </c>
      <c r="AQ1095" s="21">
        <v>0</v>
      </c>
    </row>
    <row r="1096" spans="1:43" x14ac:dyDescent="0.25">
      <c r="A1096" s="17" t="s">
        <v>281</v>
      </c>
      <c r="B1096" s="8" t="s">
        <v>53</v>
      </c>
      <c r="C1096" s="8" t="s">
        <v>76</v>
      </c>
      <c r="E1096" s="8" t="str">
        <f t="shared" si="143"/>
        <v>CoFi-dooh.cofi</v>
      </c>
      <c r="F1096" s="21">
        <f t="shared" si="151"/>
        <v>136054.96228445024</v>
      </c>
      <c r="G1096" s="19">
        <f t="shared" si="151"/>
        <v>9.6760323677399889</v>
      </c>
      <c r="H1096" s="18">
        <f t="shared" si="144"/>
        <v>1.4512708042355527E-3</v>
      </c>
      <c r="I1096" s="6">
        <f t="shared" si="144"/>
        <v>1</v>
      </c>
      <c r="J1096" s="6">
        <f t="shared" si="150"/>
        <v>258790.2249675515</v>
      </c>
      <c r="K1096" s="18">
        <f t="shared" si="150"/>
        <v>0.15</v>
      </c>
      <c r="L1096" s="35">
        <f>Data!BS40</f>
        <v>7.3583294461080093E-3</v>
      </c>
      <c r="P1096" s="6">
        <f t="shared" si="147"/>
        <v>6000</v>
      </c>
      <c r="Q1096" s="21">
        <v>0</v>
      </c>
      <c r="R1096" s="21">
        <v>0</v>
      </c>
      <c r="S1096" s="21">
        <v>0</v>
      </c>
      <c r="T1096" s="21">
        <v>0</v>
      </c>
      <c r="U1096" s="21">
        <v>0</v>
      </c>
      <c r="V1096" s="21">
        <v>0</v>
      </c>
      <c r="W1096" s="21">
        <v>0</v>
      </c>
      <c r="X1096" s="21">
        <v>0</v>
      </c>
      <c r="Y1096" s="21">
        <v>0</v>
      </c>
      <c r="Z1096" s="21">
        <v>0</v>
      </c>
      <c r="AA1096" s="21">
        <v>0</v>
      </c>
      <c r="AB1096" s="21">
        <v>0</v>
      </c>
      <c r="AC1096" s="21">
        <v>0</v>
      </c>
      <c r="AD1096" s="21">
        <v>0</v>
      </c>
      <c r="AE1096" s="21">
        <v>0</v>
      </c>
      <c r="AF1096" s="21">
        <v>0</v>
      </c>
      <c r="AG1096" s="21">
        <v>0</v>
      </c>
      <c r="AH1096" s="21">
        <v>0</v>
      </c>
      <c r="AI1096" s="21">
        <v>0</v>
      </c>
      <c r="AJ1096" s="21">
        <v>0</v>
      </c>
      <c r="AK1096" s="21">
        <v>0</v>
      </c>
      <c r="AL1096" s="21">
        <v>0</v>
      </c>
      <c r="AM1096" s="21">
        <v>0</v>
      </c>
      <c r="AN1096" s="21">
        <v>0</v>
      </c>
      <c r="AO1096" s="21">
        <v>0</v>
      </c>
      <c r="AP1096" s="21">
        <v>0</v>
      </c>
      <c r="AQ1096" s="21">
        <v>0</v>
      </c>
    </row>
    <row r="1097" spans="1:43" x14ac:dyDescent="0.25">
      <c r="A1097" s="17" t="s">
        <v>282</v>
      </c>
      <c r="B1097" s="8" t="s">
        <v>53</v>
      </c>
      <c r="C1097" s="8" t="s">
        <v>76</v>
      </c>
      <c r="E1097" s="8" t="str">
        <f t="shared" si="143"/>
        <v>CoFi-dooh.cofi</v>
      </c>
      <c r="F1097" s="21">
        <f t="shared" si="151"/>
        <v>120012.959289386</v>
      </c>
      <c r="G1097" s="19">
        <f t="shared" si="151"/>
        <v>10.333963539505701</v>
      </c>
      <c r="H1097" s="18">
        <f t="shared" si="144"/>
        <v>1.4512708042355527E-3</v>
      </c>
      <c r="I1097" s="6">
        <f t="shared" si="144"/>
        <v>1</v>
      </c>
      <c r="J1097" s="6">
        <f t="shared" si="150"/>
        <v>258790.2249675515</v>
      </c>
      <c r="K1097" s="18">
        <f t="shared" si="150"/>
        <v>0.15</v>
      </c>
      <c r="L1097" s="35">
        <f>Data!BS41</f>
        <v>7.3583294461080093E-3</v>
      </c>
      <c r="P1097" s="6">
        <f t="shared" si="147"/>
        <v>6000</v>
      </c>
      <c r="Q1097" s="21">
        <v>0</v>
      </c>
      <c r="R1097" s="21">
        <v>0</v>
      </c>
      <c r="S1097" s="21">
        <v>0</v>
      </c>
      <c r="T1097" s="21">
        <v>0</v>
      </c>
      <c r="U1097" s="21">
        <v>0</v>
      </c>
      <c r="V1097" s="21">
        <v>0</v>
      </c>
      <c r="W1097" s="21">
        <v>0</v>
      </c>
      <c r="X1097" s="21">
        <v>0</v>
      </c>
      <c r="Y1097" s="21">
        <v>0</v>
      </c>
      <c r="Z1097" s="21">
        <v>0</v>
      </c>
      <c r="AA1097" s="21">
        <v>0</v>
      </c>
      <c r="AB1097" s="21">
        <v>0</v>
      </c>
      <c r="AC1097" s="21">
        <v>0</v>
      </c>
      <c r="AD1097" s="21">
        <v>0</v>
      </c>
      <c r="AE1097" s="21">
        <v>0</v>
      </c>
      <c r="AF1097" s="21">
        <v>0</v>
      </c>
      <c r="AG1097" s="21">
        <v>0</v>
      </c>
      <c r="AH1097" s="21">
        <v>0</v>
      </c>
      <c r="AI1097" s="21">
        <v>0</v>
      </c>
      <c r="AJ1097" s="21">
        <v>0</v>
      </c>
      <c r="AK1097" s="21">
        <v>0</v>
      </c>
      <c r="AL1097" s="21">
        <v>0</v>
      </c>
      <c r="AM1097" s="21">
        <v>0</v>
      </c>
      <c r="AN1097" s="21">
        <v>0</v>
      </c>
      <c r="AO1097" s="21">
        <v>0</v>
      </c>
      <c r="AP1097" s="21">
        <v>0</v>
      </c>
      <c r="AQ1097" s="21">
        <v>0</v>
      </c>
    </row>
    <row r="1098" spans="1:43" x14ac:dyDescent="0.25">
      <c r="A1098" s="17" t="s">
        <v>283</v>
      </c>
      <c r="B1098" s="8" t="s">
        <v>53</v>
      </c>
      <c r="C1098" s="8" t="s">
        <v>76</v>
      </c>
      <c r="E1098" s="8" t="str">
        <f t="shared" si="143"/>
        <v>CoFi-dooh.cofi</v>
      </c>
      <c r="F1098" s="21">
        <f t="shared" si="151"/>
        <v>116866.54268758249</v>
      </c>
      <c r="G1098" s="19">
        <f t="shared" si="151"/>
        <v>10.405048437786814</v>
      </c>
      <c r="H1098" s="18">
        <f t="shared" si="144"/>
        <v>1.4512708042355527E-3</v>
      </c>
      <c r="I1098" s="6">
        <f t="shared" si="144"/>
        <v>1</v>
      </c>
      <c r="J1098" s="6">
        <f t="shared" si="150"/>
        <v>258790.2249675515</v>
      </c>
      <c r="K1098" s="18">
        <f t="shared" si="150"/>
        <v>0.15</v>
      </c>
      <c r="L1098" s="35">
        <f>Data!BS42</f>
        <v>6.893592849511714E-3</v>
      </c>
      <c r="P1098" s="6">
        <f t="shared" si="147"/>
        <v>6000</v>
      </c>
      <c r="Q1098" s="21">
        <v>0</v>
      </c>
      <c r="R1098" s="21">
        <v>0</v>
      </c>
      <c r="S1098" s="21">
        <v>0</v>
      </c>
      <c r="T1098" s="21">
        <v>0</v>
      </c>
      <c r="U1098" s="21">
        <v>0</v>
      </c>
      <c r="V1098" s="21">
        <v>0</v>
      </c>
      <c r="W1098" s="21">
        <v>0</v>
      </c>
      <c r="X1098" s="21">
        <v>0</v>
      </c>
      <c r="Y1098" s="21">
        <v>0</v>
      </c>
      <c r="Z1098" s="21">
        <v>0</v>
      </c>
      <c r="AA1098" s="21">
        <v>0</v>
      </c>
      <c r="AB1098" s="21">
        <v>0</v>
      </c>
      <c r="AC1098" s="21">
        <v>0</v>
      </c>
      <c r="AD1098" s="21">
        <v>0</v>
      </c>
      <c r="AE1098" s="21">
        <v>0</v>
      </c>
      <c r="AF1098" s="21">
        <v>0</v>
      </c>
      <c r="AG1098" s="21">
        <v>0</v>
      </c>
      <c r="AH1098" s="21">
        <v>0</v>
      </c>
      <c r="AI1098" s="21">
        <v>0</v>
      </c>
      <c r="AJ1098" s="21">
        <v>0</v>
      </c>
      <c r="AK1098" s="21">
        <v>0</v>
      </c>
      <c r="AL1098" s="21">
        <v>0</v>
      </c>
      <c r="AM1098" s="21">
        <v>0</v>
      </c>
      <c r="AN1098" s="21">
        <v>0</v>
      </c>
      <c r="AO1098" s="21">
        <v>0</v>
      </c>
      <c r="AP1098" s="21">
        <v>0</v>
      </c>
      <c r="AQ1098" s="21">
        <v>0</v>
      </c>
    </row>
    <row r="1099" spans="1:43" x14ac:dyDescent="0.25">
      <c r="A1099" s="17" t="s">
        <v>284</v>
      </c>
      <c r="B1099" s="8" t="s">
        <v>53</v>
      </c>
      <c r="C1099" s="8" t="s">
        <v>76</v>
      </c>
      <c r="E1099" s="8" t="str">
        <f t="shared" si="143"/>
        <v>CoFi-dooh.cofi</v>
      </c>
      <c r="F1099" s="21">
        <f t="shared" si="151"/>
        <v>108937.3696959301</v>
      </c>
      <c r="G1099" s="19">
        <f t="shared" si="151"/>
        <v>10.611727060115518</v>
      </c>
      <c r="H1099" s="18">
        <f t="shared" si="144"/>
        <v>1.4512708042355527E-3</v>
      </c>
      <c r="I1099" s="6">
        <f t="shared" si="144"/>
        <v>1</v>
      </c>
      <c r="J1099" s="6">
        <f t="shared" si="150"/>
        <v>258790.2249675515</v>
      </c>
      <c r="K1099" s="18">
        <f t="shared" si="150"/>
        <v>0.15</v>
      </c>
      <c r="L1099" s="35">
        <f>Data!BS43</f>
        <v>6.893592849511714E-3</v>
      </c>
      <c r="P1099" s="6">
        <f t="shared" si="147"/>
        <v>6000</v>
      </c>
      <c r="Q1099" s="21">
        <v>0</v>
      </c>
      <c r="R1099" s="21">
        <v>0</v>
      </c>
      <c r="S1099" s="21">
        <v>0</v>
      </c>
      <c r="T1099" s="21">
        <v>0</v>
      </c>
      <c r="U1099" s="21">
        <v>0</v>
      </c>
      <c r="V1099" s="21">
        <v>0</v>
      </c>
      <c r="W1099" s="21">
        <v>0</v>
      </c>
      <c r="X1099" s="21">
        <v>0</v>
      </c>
      <c r="Y1099" s="21">
        <v>0</v>
      </c>
      <c r="Z1099" s="21">
        <v>0</v>
      </c>
      <c r="AA1099" s="21">
        <v>0</v>
      </c>
      <c r="AB1099" s="21">
        <v>0</v>
      </c>
      <c r="AC1099" s="21">
        <v>0</v>
      </c>
      <c r="AD1099" s="21">
        <v>0</v>
      </c>
      <c r="AE1099" s="21">
        <v>0</v>
      </c>
      <c r="AF1099" s="21">
        <v>0</v>
      </c>
      <c r="AG1099" s="21">
        <v>0</v>
      </c>
      <c r="AH1099" s="21">
        <v>0</v>
      </c>
      <c r="AI1099" s="21">
        <v>0</v>
      </c>
      <c r="AJ1099" s="21">
        <v>0</v>
      </c>
      <c r="AK1099" s="21">
        <v>0</v>
      </c>
      <c r="AL1099" s="21">
        <v>0</v>
      </c>
      <c r="AM1099" s="21">
        <v>0</v>
      </c>
      <c r="AN1099" s="21">
        <v>0</v>
      </c>
      <c r="AO1099" s="21">
        <v>0</v>
      </c>
      <c r="AP1099" s="21">
        <v>0</v>
      </c>
      <c r="AQ1099" s="21">
        <v>0</v>
      </c>
    </row>
    <row r="1100" spans="1:43" x14ac:dyDescent="0.25">
      <c r="A1100" s="17" t="s">
        <v>285</v>
      </c>
      <c r="B1100" s="8" t="s">
        <v>53</v>
      </c>
      <c r="C1100" s="8" t="s">
        <v>76</v>
      </c>
      <c r="E1100" s="8" t="str">
        <f t="shared" si="143"/>
        <v>CoFi-dooh.cofi</v>
      </c>
      <c r="F1100" s="21">
        <f t="shared" si="151"/>
        <v>139745.15273096098</v>
      </c>
      <c r="G1100" s="19">
        <f t="shared" si="151"/>
        <v>9.8411995603199642</v>
      </c>
      <c r="H1100" s="18">
        <f t="shared" si="144"/>
        <v>1.4512708042355527E-3</v>
      </c>
      <c r="I1100" s="6">
        <f t="shared" si="144"/>
        <v>1</v>
      </c>
      <c r="J1100" s="6">
        <f t="shared" si="150"/>
        <v>258790.2249675515</v>
      </c>
      <c r="K1100" s="18">
        <f t="shared" si="150"/>
        <v>0.15</v>
      </c>
      <c r="L1100" s="35">
        <f>Data!BS44</f>
        <v>6.893592849511714E-3</v>
      </c>
      <c r="P1100" s="6">
        <f t="shared" si="147"/>
        <v>6000</v>
      </c>
      <c r="Q1100" s="21">
        <v>0</v>
      </c>
      <c r="R1100" s="21">
        <v>0</v>
      </c>
      <c r="S1100" s="21">
        <v>0</v>
      </c>
      <c r="T1100" s="21">
        <v>0</v>
      </c>
      <c r="U1100" s="21">
        <v>0</v>
      </c>
      <c r="V1100" s="21">
        <v>0</v>
      </c>
      <c r="W1100" s="21">
        <v>0</v>
      </c>
      <c r="X1100" s="21">
        <v>0</v>
      </c>
      <c r="Y1100" s="21">
        <v>0</v>
      </c>
      <c r="Z1100" s="21">
        <v>0</v>
      </c>
      <c r="AA1100" s="21">
        <v>0</v>
      </c>
      <c r="AB1100" s="21">
        <v>0</v>
      </c>
      <c r="AC1100" s="21">
        <v>0</v>
      </c>
      <c r="AD1100" s="21">
        <v>0</v>
      </c>
      <c r="AE1100" s="21">
        <v>0</v>
      </c>
      <c r="AF1100" s="21">
        <v>0</v>
      </c>
      <c r="AG1100" s="21">
        <v>0</v>
      </c>
      <c r="AH1100" s="21">
        <v>0</v>
      </c>
      <c r="AI1100" s="21">
        <v>0</v>
      </c>
      <c r="AJ1100" s="21">
        <v>0</v>
      </c>
      <c r="AK1100" s="21">
        <v>0</v>
      </c>
      <c r="AL1100" s="21">
        <v>0</v>
      </c>
      <c r="AM1100" s="21">
        <v>0</v>
      </c>
      <c r="AN1100" s="21">
        <v>0</v>
      </c>
      <c r="AO1100" s="21">
        <v>0</v>
      </c>
      <c r="AP1100" s="21">
        <v>0</v>
      </c>
      <c r="AQ1100" s="21">
        <v>0</v>
      </c>
    </row>
    <row r="1101" spans="1:43" x14ac:dyDescent="0.25">
      <c r="A1101" s="17" t="s">
        <v>286</v>
      </c>
      <c r="B1101" s="8" t="s">
        <v>53</v>
      </c>
      <c r="C1101" s="8" t="s">
        <v>76</v>
      </c>
      <c r="E1101" s="8" t="str">
        <f t="shared" si="143"/>
        <v>CoFi-dooh.cofi</v>
      </c>
      <c r="F1101" s="21">
        <f t="shared" si="151"/>
        <v>127193.24193917849</v>
      </c>
      <c r="G1101" s="19">
        <f t="shared" si="151"/>
        <v>9.9262954008951514</v>
      </c>
      <c r="H1101" s="18">
        <f t="shared" si="144"/>
        <v>1.4512708042355527E-3</v>
      </c>
      <c r="I1101" s="6">
        <f t="shared" si="144"/>
        <v>1</v>
      </c>
      <c r="J1101" s="6">
        <f t="shared" si="150"/>
        <v>258790.2249675515</v>
      </c>
      <c r="K1101" s="18">
        <f t="shared" si="150"/>
        <v>0.15</v>
      </c>
      <c r="L1101" s="35">
        <f>Data!BS45</f>
        <v>6.893592849511714E-3</v>
      </c>
      <c r="P1101" s="6">
        <f t="shared" si="147"/>
        <v>6000</v>
      </c>
      <c r="Q1101" s="21">
        <v>0</v>
      </c>
      <c r="R1101" s="21">
        <v>0</v>
      </c>
      <c r="S1101" s="21">
        <v>0</v>
      </c>
      <c r="T1101" s="21">
        <v>0</v>
      </c>
      <c r="U1101" s="21">
        <v>0</v>
      </c>
      <c r="V1101" s="21">
        <v>0</v>
      </c>
      <c r="W1101" s="21">
        <v>0</v>
      </c>
      <c r="X1101" s="21">
        <v>0</v>
      </c>
      <c r="Y1101" s="21">
        <v>0</v>
      </c>
      <c r="Z1101" s="21">
        <v>0</v>
      </c>
      <c r="AA1101" s="21">
        <v>0</v>
      </c>
      <c r="AB1101" s="21">
        <v>0</v>
      </c>
      <c r="AC1101" s="21">
        <v>0</v>
      </c>
      <c r="AD1101" s="21">
        <v>0</v>
      </c>
      <c r="AE1101" s="21">
        <v>0</v>
      </c>
      <c r="AF1101" s="21">
        <v>0</v>
      </c>
      <c r="AG1101" s="21">
        <v>0</v>
      </c>
      <c r="AH1101" s="21">
        <v>0</v>
      </c>
      <c r="AI1101" s="21">
        <v>0</v>
      </c>
      <c r="AJ1101" s="21">
        <v>0</v>
      </c>
      <c r="AK1101" s="21">
        <v>0</v>
      </c>
      <c r="AL1101" s="21">
        <v>0</v>
      </c>
      <c r="AM1101" s="21">
        <v>0</v>
      </c>
      <c r="AN1101" s="21">
        <v>0</v>
      </c>
      <c r="AO1101" s="21">
        <v>0</v>
      </c>
      <c r="AP1101" s="21">
        <v>0</v>
      </c>
      <c r="AQ1101" s="21">
        <v>0</v>
      </c>
    </row>
    <row r="1102" spans="1:43" x14ac:dyDescent="0.25">
      <c r="A1102" s="17" t="s">
        <v>287</v>
      </c>
      <c r="B1102" s="8" t="s">
        <v>53</v>
      </c>
      <c r="C1102" s="8" t="s">
        <v>76</v>
      </c>
      <c r="E1102" s="8" t="str">
        <f t="shared" si="143"/>
        <v>CoFi-dooh.cofi</v>
      </c>
      <c r="F1102" s="21">
        <f t="shared" si="151"/>
        <v>98961.417574702558</v>
      </c>
      <c r="G1102" s="19">
        <f t="shared" si="151"/>
        <v>10.858416640618575</v>
      </c>
      <c r="H1102" s="18">
        <f t="shared" si="144"/>
        <v>1.4512708042355527E-3</v>
      </c>
      <c r="I1102" s="6">
        <f t="shared" si="144"/>
        <v>1</v>
      </c>
      <c r="J1102" s="6">
        <f t="shared" si="150"/>
        <v>258790.2249675515</v>
      </c>
      <c r="K1102" s="18">
        <f t="shared" si="150"/>
        <v>0.15</v>
      </c>
      <c r="L1102" s="35">
        <f>Data!BS46</f>
        <v>8.0554343410024522E-3</v>
      </c>
      <c r="P1102" s="6">
        <f t="shared" si="147"/>
        <v>6000</v>
      </c>
      <c r="Q1102" s="21">
        <v>0</v>
      </c>
      <c r="R1102" s="21">
        <v>0</v>
      </c>
      <c r="S1102" s="21">
        <v>0</v>
      </c>
      <c r="T1102" s="21">
        <v>0</v>
      </c>
      <c r="U1102" s="21">
        <v>0</v>
      </c>
      <c r="V1102" s="21">
        <v>0</v>
      </c>
      <c r="W1102" s="21">
        <v>0</v>
      </c>
      <c r="X1102" s="21">
        <v>0</v>
      </c>
      <c r="Y1102" s="21">
        <v>0</v>
      </c>
      <c r="Z1102" s="21">
        <v>0</v>
      </c>
      <c r="AA1102" s="21">
        <v>0</v>
      </c>
      <c r="AB1102" s="21">
        <v>0</v>
      </c>
      <c r="AC1102" s="21">
        <v>0</v>
      </c>
      <c r="AD1102" s="21">
        <v>0</v>
      </c>
      <c r="AE1102" s="21">
        <v>0</v>
      </c>
      <c r="AF1102" s="21">
        <v>0</v>
      </c>
      <c r="AG1102" s="21">
        <v>0</v>
      </c>
      <c r="AH1102" s="21">
        <v>0</v>
      </c>
      <c r="AI1102" s="21">
        <v>0</v>
      </c>
      <c r="AJ1102" s="21">
        <v>0</v>
      </c>
      <c r="AK1102" s="21">
        <v>0</v>
      </c>
      <c r="AL1102" s="21">
        <v>0</v>
      </c>
      <c r="AM1102" s="21">
        <v>0</v>
      </c>
      <c r="AN1102" s="21">
        <v>0</v>
      </c>
      <c r="AO1102" s="21">
        <v>0</v>
      </c>
      <c r="AP1102" s="21">
        <v>0</v>
      </c>
      <c r="AQ1102" s="21">
        <v>0</v>
      </c>
    </row>
    <row r="1103" spans="1:43" x14ac:dyDescent="0.25">
      <c r="A1103" s="17" t="s">
        <v>288</v>
      </c>
      <c r="B1103" s="8" t="s">
        <v>53</v>
      </c>
      <c r="C1103" s="8" t="s">
        <v>76</v>
      </c>
      <c r="E1103" s="8" t="str">
        <f t="shared" si="143"/>
        <v>CoFi-dooh.cofi</v>
      </c>
      <c r="F1103" s="21">
        <f t="shared" si="151"/>
        <v>140247.726458766</v>
      </c>
      <c r="G1103" s="19">
        <f t="shared" si="151"/>
        <v>9.6134169138285639</v>
      </c>
      <c r="H1103" s="18">
        <f t="shared" si="144"/>
        <v>1.4512708042355527E-3</v>
      </c>
      <c r="I1103" s="6">
        <f t="shared" si="144"/>
        <v>1</v>
      </c>
      <c r="J1103" s="6">
        <f t="shared" si="150"/>
        <v>258790.2249675515</v>
      </c>
      <c r="K1103" s="18">
        <f t="shared" si="150"/>
        <v>0.15</v>
      </c>
      <c r="L1103" s="35">
        <f>Data!BS47</f>
        <v>8.0554343410024522E-3</v>
      </c>
      <c r="P1103" s="6">
        <f t="shared" si="147"/>
        <v>6000</v>
      </c>
      <c r="Q1103" s="21">
        <v>0</v>
      </c>
      <c r="R1103" s="21">
        <v>0</v>
      </c>
      <c r="S1103" s="21">
        <v>0</v>
      </c>
      <c r="T1103" s="21">
        <v>0</v>
      </c>
      <c r="U1103" s="21">
        <v>0</v>
      </c>
      <c r="V1103" s="21">
        <v>0</v>
      </c>
      <c r="W1103" s="21">
        <v>0</v>
      </c>
      <c r="X1103" s="21">
        <v>0</v>
      </c>
      <c r="Y1103" s="21">
        <v>0</v>
      </c>
      <c r="Z1103" s="21">
        <v>0</v>
      </c>
      <c r="AA1103" s="21">
        <v>0</v>
      </c>
      <c r="AB1103" s="21">
        <v>0</v>
      </c>
      <c r="AC1103" s="21">
        <v>0</v>
      </c>
      <c r="AD1103" s="21">
        <v>0</v>
      </c>
      <c r="AE1103" s="21">
        <v>0</v>
      </c>
      <c r="AF1103" s="21">
        <v>0</v>
      </c>
      <c r="AG1103" s="21">
        <v>0</v>
      </c>
      <c r="AH1103" s="21">
        <v>0</v>
      </c>
      <c r="AI1103" s="21">
        <v>0</v>
      </c>
      <c r="AJ1103" s="21">
        <v>0</v>
      </c>
      <c r="AK1103" s="21">
        <v>0</v>
      </c>
      <c r="AL1103" s="21">
        <v>0</v>
      </c>
      <c r="AM1103" s="21">
        <v>0</v>
      </c>
      <c r="AN1103" s="21">
        <v>0</v>
      </c>
      <c r="AO1103" s="21">
        <v>0</v>
      </c>
      <c r="AP1103" s="21">
        <v>0</v>
      </c>
      <c r="AQ1103" s="21">
        <v>0</v>
      </c>
    </row>
    <row r="1104" spans="1:43" x14ac:dyDescent="0.25">
      <c r="A1104" s="17" t="s">
        <v>289</v>
      </c>
      <c r="B1104" s="8" t="s">
        <v>53</v>
      </c>
      <c r="C1104" s="8" t="s">
        <v>76</v>
      </c>
      <c r="E1104" s="8" t="str">
        <f t="shared" si="143"/>
        <v>CoFi-dooh.cofi</v>
      </c>
      <c r="F1104" s="21">
        <f t="shared" si="151"/>
        <v>128882.724156953</v>
      </c>
      <c r="G1104" s="19">
        <f t="shared" si="151"/>
        <v>10.018080499707807</v>
      </c>
      <c r="H1104" s="18">
        <f t="shared" si="144"/>
        <v>1.4512708042355527E-3</v>
      </c>
      <c r="I1104" s="6">
        <f t="shared" si="144"/>
        <v>1</v>
      </c>
      <c r="J1104" s="6">
        <f t="shared" si="150"/>
        <v>258790.2249675515</v>
      </c>
      <c r="K1104" s="18">
        <f t="shared" si="150"/>
        <v>0.15</v>
      </c>
      <c r="L1104" s="35">
        <f>Data!BS48</f>
        <v>8.0554343410024522E-3</v>
      </c>
      <c r="P1104" s="6">
        <f t="shared" si="147"/>
        <v>6000</v>
      </c>
      <c r="Q1104" s="21">
        <v>0</v>
      </c>
      <c r="R1104" s="21">
        <v>0</v>
      </c>
      <c r="S1104" s="21">
        <v>0</v>
      </c>
      <c r="T1104" s="21">
        <v>0</v>
      </c>
      <c r="U1104" s="21">
        <v>0</v>
      </c>
      <c r="V1104" s="21">
        <v>0</v>
      </c>
      <c r="W1104" s="21">
        <v>0</v>
      </c>
      <c r="X1104" s="21">
        <v>0</v>
      </c>
      <c r="Y1104" s="21">
        <v>0</v>
      </c>
      <c r="Z1104" s="21">
        <v>0</v>
      </c>
      <c r="AA1104" s="21">
        <v>0</v>
      </c>
      <c r="AB1104" s="21">
        <v>0</v>
      </c>
      <c r="AC1104" s="21">
        <v>0</v>
      </c>
      <c r="AD1104" s="21">
        <v>0</v>
      </c>
      <c r="AE1104" s="21">
        <v>0</v>
      </c>
      <c r="AF1104" s="21">
        <v>0</v>
      </c>
      <c r="AG1104" s="21">
        <v>0</v>
      </c>
      <c r="AH1104" s="21">
        <v>0</v>
      </c>
      <c r="AI1104" s="21">
        <v>0</v>
      </c>
      <c r="AJ1104" s="21">
        <v>0</v>
      </c>
      <c r="AK1104" s="21">
        <v>0</v>
      </c>
      <c r="AL1104" s="21">
        <v>0</v>
      </c>
      <c r="AM1104" s="21">
        <v>0</v>
      </c>
      <c r="AN1104" s="21">
        <v>0</v>
      </c>
      <c r="AO1104" s="21">
        <v>0</v>
      </c>
      <c r="AP1104" s="21">
        <v>0</v>
      </c>
      <c r="AQ1104" s="21">
        <v>0</v>
      </c>
    </row>
    <row r="1105" spans="1:43" x14ac:dyDescent="0.25">
      <c r="A1105" s="17" t="s">
        <v>290</v>
      </c>
      <c r="B1105" s="8" t="s">
        <v>53</v>
      </c>
      <c r="C1105" s="8" t="s">
        <v>76</v>
      </c>
      <c r="E1105" s="8" t="str">
        <f t="shared" si="143"/>
        <v>CoFi-dooh.cofi</v>
      </c>
      <c r="F1105" s="21">
        <f t="shared" si="151"/>
        <v>135407.79754491249</v>
      </c>
      <c r="G1105" s="19">
        <f t="shared" si="151"/>
        <v>10.06173925353273</v>
      </c>
      <c r="H1105" s="18">
        <f t="shared" si="144"/>
        <v>1.4512708042355527E-3</v>
      </c>
      <c r="I1105" s="6">
        <f t="shared" si="144"/>
        <v>1</v>
      </c>
      <c r="J1105" s="6">
        <f t="shared" si="150"/>
        <v>258790.2249675515</v>
      </c>
      <c r="K1105" s="18">
        <f t="shared" si="150"/>
        <v>0.15</v>
      </c>
      <c r="L1105" s="35">
        <f>Data!BS49</f>
        <v>8.0554343410024522E-3</v>
      </c>
      <c r="P1105" s="6">
        <f t="shared" si="147"/>
        <v>6000</v>
      </c>
      <c r="Q1105" s="21">
        <v>0</v>
      </c>
      <c r="R1105" s="21">
        <v>0</v>
      </c>
      <c r="S1105" s="21">
        <v>0</v>
      </c>
      <c r="T1105" s="21">
        <v>0</v>
      </c>
      <c r="U1105" s="21">
        <v>0</v>
      </c>
      <c r="V1105" s="21">
        <v>0</v>
      </c>
      <c r="W1105" s="21">
        <v>0</v>
      </c>
      <c r="X1105" s="21">
        <v>0</v>
      </c>
      <c r="Y1105" s="21">
        <v>0</v>
      </c>
      <c r="Z1105" s="21">
        <v>0</v>
      </c>
      <c r="AA1105" s="21">
        <v>0</v>
      </c>
      <c r="AB1105" s="21">
        <v>0</v>
      </c>
      <c r="AC1105" s="21">
        <v>0</v>
      </c>
      <c r="AD1105" s="21">
        <v>0</v>
      </c>
      <c r="AE1105" s="21">
        <v>0</v>
      </c>
      <c r="AF1105" s="21">
        <v>0</v>
      </c>
      <c r="AG1105" s="21">
        <v>0</v>
      </c>
      <c r="AH1105" s="21">
        <v>0</v>
      </c>
      <c r="AI1105" s="21">
        <v>0</v>
      </c>
      <c r="AJ1105" s="21">
        <v>0</v>
      </c>
      <c r="AK1105" s="21">
        <v>0</v>
      </c>
      <c r="AL1105" s="21">
        <v>0</v>
      </c>
      <c r="AM1105" s="21">
        <v>0</v>
      </c>
      <c r="AN1105" s="21">
        <v>0</v>
      </c>
      <c r="AO1105" s="21">
        <v>0</v>
      </c>
      <c r="AP1105" s="21">
        <v>0</v>
      </c>
      <c r="AQ1105" s="21">
        <v>0</v>
      </c>
    </row>
    <row r="1106" spans="1:43" x14ac:dyDescent="0.25">
      <c r="A1106" s="17" t="s">
        <v>291</v>
      </c>
      <c r="B1106" s="8" t="s">
        <v>53</v>
      </c>
      <c r="C1106" s="8" t="s">
        <v>76</v>
      </c>
      <c r="E1106" s="8" t="str">
        <f t="shared" si="143"/>
        <v>CoFi-dooh.cofi</v>
      </c>
      <c r="F1106" s="21">
        <f t="shared" si="151"/>
        <v>131715.40721681551</v>
      </c>
      <c r="G1106" s="19">
        <f t="shared" si="151"/>
        <v>9.9201899973408398</v>
      </c>
      <c r="H1106" s="18">
        <f t="shared" si="144"/>
        <v>1.4512708042355527E-3</v>
      </c>
      <c r="I1106" s="6">
        <f t="shared" si="144"/>
        <v>1</v>
      </c>
      <c r="J1106" s="6">
        <f t="shared" si="150"/>
        <v>258790.2249675515</v>
      </c>
      <c r="K1106" s="18">
        <f t="shared" si="150"/>
        <v>0.15</v>
      </c>
      <c r="L1106" s="35">
        <f>Data!BS50</f>
        <v>8.0554343410024522E-3</v>
      </c>
      <c r="P1106" s="6">
        <f t="shared" si="147"/>
        <v>6000</v>
      </c>
      <c r="Q1106" s="21">
        <v>0</v>
      </c>
      <c r="R1106" s="21">
        <v>0</v>
      </c>
      <c r="S1106" s="21">
        <v>0</v>
      </c>
      <c r="T1106" s="21">
        <v>0</v>
      </c>
      <c r="U1106" s="21">
        <v>0</v>
      </c>
      <c r="V1106" s="21">
        <v>0</v>
      </c>
      <c r="W1106" s="21">
        <v>0</v>
      </c>
      <c r="X1106" s="21">
        <v>0</v>
      </c>
      <c r="Y1106" s="21">
        <v>0</v>
      </c>
      <c r="Z1106" s="21">
        <v>0</v>
      </c>
      <c r="AA1106" s="21">
        <v>0</v>
      </c>
      <c r="AB1106" s="21">
        <v>0</v>
      </c>
      <c r="AC1106" s="21">
        <v>0</v>
      </c>
      <c r="AD1106" s="21">
        <v>0</v>
      </c>
      <c r="AE1106" s="21">
        <v>0</v>
      </c>
      <c r="AF1106" s="21">
        <v>0</v>
      </c>
      <c r="AG1106" s="21">
        <v>0</v>
      </c>
      <c r="AH1106" s="21">
        <v>0</v>
      </c>
      <c r="AI1106" s="21">
        <v>0</v>
      </c>
      <c r="AJ1106" s="21">
        <v>0</v>
      </c>
      <c r="AK1106" s="21">
        <v>0</v>
      </c>
      <c r="AL1106" s="21">
        <v>0</v>
      </c>
      <c r="AM1106" s="21">
        <v>0</v>
      </c>
      <c r="AN1106" s="21">
        <v>0</v>
      </c>
      <c r="AO1106" s="21">
        <v>0</v>
      </c>
      <c r="AP1106" s="21">
        <v>0</v>
      </c>
      <c r="AQ1106" s="21">
        <v>0</v>
      </c>
    </row>
    <row r="1107" spans="1:43" x14ac:dyDescent="0.25">
      <c r="A1107" s="17" t="s">
        <v>292</v>
      </c>
      <c r="B1107" s="8" t="s">
        <v>53</v>
      </c>
      <c r="C1107" s="8" t="s">
        <v>76</v>
      </c>
      <c r="E1107" s="8" t="str">
        <f t="shared" si="143"/>
        <v>CoFi-dooh.cofi</v>
      </c>
      <c r="F1107" s="21">
        <f t="shared" si="151"/>
        <v>134805.17056130699</v>
      </c>
      <c r="G1107" s="19">
        <f t="shared" si="151"/>
        <v>9.8797139695342295</v>
      </c>
      <c r="H1107" s="18">
        <f t="shared" si="144"/>
        <v>1.4512708042355527E-3</v>
      </c>
      <c r="I1107" s="6">
        <f t="shared" si="144"/>
        <v>1</v>
      </c>
      <c r="J1107" s="6">
        <f t="shared" ref="J1107:K1122" si="152">J1106</f>
        <v>258790.2249675515</v>
      </c>
      <c r="K1107" s="18">
        <f t="shared" si="152"/>
        <v>0.15</v>
      </c>
      <c r="L1107" s="35">
        <f>Data!BS51</f>
        <v>8.4427148381660318E-3</v>
      </c>
      <c r="P1107" s="6">
        <f t="shared" si="147"/>
        <v>6000</v>
      </c>
      <c r="Q1107" s="21">
        <v>0</v>
      </c>
      <c r="R1107" s="21">
        <v>0</v>
      </c>
      <c r="S1107" s="21">
        <v>0</v>
      </c>
      <c r="T1107" s="21">
        <v>0</v>
      </c>
      <c r="U1107" s="21">
        <v>0</v>
      </c>
      <c r="V1107" s="21">
        <v>0</v>
      </c>
      <c r="W1107" s="21">
        <v>0</v>
      </c>
      <c r="X1107" s="21">
        <v>0</v>
      </c>
      <c r="Y1107" s="21">
        <v>0</v>
      </c>
      <c r="Z1107" s="21">
        <v>0</v>
      </c>
      <c r="AA1107" s="21">
        <v>0</v>
      </c>
      <c r="AB1107" s="21">
        <v>0</v>
      </c>
      <c r="AC1107" s="21">
        <v>0</v>
      </c>
      <c r="AD1107" s="21">
        <v>0</v>
      </c>
      <c r="AE1107" s="21">
        <v>0</v>
      </c>
      <c r="AF1107" s="21">
        <v>0</v>
      </c>
      <c r="AG1107" s="21">
        <v>0</v>
      </c>
      <c r="AH1107" s="21">
        <v>0</v>
      </c>
      <c r="AI1107" s="21">
        <v>0</v>
      </c>
      <c r="AJ1107" s="21">
        <v>0</v>
      </c>
      <c r="AK1107" s="21">
        <v>0</v>
      </c>
      <c r="AL1107" s="21">
        <v>0</v>
      </c>
      <c r="AM1107" s="21">
        <v>0</v>
      </c>
      <c r="AN1107" s="21">
        <v>0</v>
      </c>
      <c r="AO1107" s="21">
        <v>0</v>
      </c>
      <c r="AP1107" s="21">
        <v>0</v>
      </c>
      <c r="AQ1107" s="21">
        <v>0</v>
      </c>
    </row>
    <row r="1108" spans="1:43" x14ac:dyDescent="0.25">
      <c r="A1108" s="17" t="s">
        <v>293</v>
      </c>
      <c r="B1108" s="8" t="s">
        <v>53</v>
      </c>
      <c r="C1108" s="8" t="s">
        <v>76</v>
      </c>
      <c r="E1108" s="8" t="str">
        <f t="shared" si="143"/>
        <v>CoFi-dooh.cofi</v>
      </c>
      <c r="F1108" s="21">
        <f t="shared" ref="F1108:G1122" si="153">F1042</f>
        <v>138063.61861453537</v>
      </c>
      <c r="G1108" s="19">
        <f t="shared" si="153"/>
        <v>9.8167859944510791</v>
      </c>
      <c r="H1108" s="18">
        <f t="shared" si="144"/>
        <v>1.4512708042355527E-3</v>
      </c>
      <c r="I1108" s="6">
        <f t="shared" si="144"/>
        <v>1</v>
      </c>
      <c r="J1108" s="6">
        <f t="shared" si="152"/>
        <v>258790.2249675515</v>
      </c>
      <c r="K1108" s="18">
        <f t="shared" si="152"/>
        <v>0.15</v>
      </c>
      <c r="L1108" s="35">
        <f>Data!BS52</f>
        <v>8.4427148381660318E-3</v>
      </c>
      <c r="P1108" s="6">
        <f t="shared" si="147"/>
        <v>6000</v>
      </c>
      <c r="Q1108" s="21">
        <v>0</v>
      </c>
      <c r="R1108" s="21">
        <v>0</v>
      </c>
      <c r="S1108" s="21">
        <v>0</v>
      </c>
      <c r="T1108" s="21">
        <v>0</v>
      </c>
      <c r="U1108" s="21">
        <v>0</v>
      </c>
      <c r="V1108" s="21">
        <v>0</v>
      </c>
      <c r="W1108" s="21">
        <v>0</v>
      </c>
      <c r="X1108" s="21">
        <v>0</v>
      </c>
      <c r="Y1108" s="21">
        <v>0</v>
      </c>
      <c r="Z1108" s="21">
        <v>0</v>
      </c>
      <c r="AA1108" s="21">
        <v>0</v>
      </c>
      <c r="AB1108" s="21">
        <v>0</v>
      </c>
      <c r="AC1108" s="21">
        <v>0</v>
      </c>
      <c r="AD1108" s="21">
        <v>0</v>
      </c>
      <c r="AE1108" s="21">
        <v>0</v>
      </c>
      <c r="AF1108" s="21">
        <v>0</v>
      </c>
      <c r="AG1108" s="21">
        <v>0</v>
      </c>
      <c r="AH1108" s="21">
        <v>0</v>
      </c>
      <c r="AI1108" s="21">
        <v>0</v>
      </c>
      <c r="AJ1108" s="21">
        <v>0</v>
      </c>
      <c r="AK1108" s="21">
        <v>0</v>
      </c>
      <c r="AL1108" s="21">
        <v>0</v>
      </c>
      <c r="AM1108" s="21">
        <v>0</v>
      </c>
      <c r="AN1108" s="21">
        <v>0</v>
      </c>
      <c r="AO1108" s="21">
        <v>0</v>
      </c>
      <c r="AP1108" s="21">
        <v>0</v>
      </c>
      <c r="AQ1108" s="21">
        <v>0</v>
      </c>
    </row>
    <row r="1109" spans="1:43" x14ac:dyDescent="0.25">
      <c r="A1109" s="17" t="s">
        <v>294</v>
      </c>
      <c r="B1109" s="8" t="s">
        <v>53</v>
      </c>
      <c r="C1109" s="8" t="s">
        <v>76</v>
      </c>
      <c r="E1109" s="8" t="str">
        <f t="shared" si="143"/>
        <v>CoFi-dooh.cofi</v>
      </c>
      <c r="F1109" s="21">
        <f t="shared" si="153"/>
        <v>140066.027754765</v>
      </c>
      <c r="G1109" s="19">
        <f t="shared" si="153"/>
        <v>9.7938144488489662</v>
      </c>
      <c r="H1109" s="18">
        <f t="shared" si="144"/>
        <v>1.4512708042355527E-3</v>
      </c>
      <c r="I1109" s="6">
        <f t="shared" si="144"/>
        <v>1</v>
      </c>
      <c r="J1109" s="6">
        <f t="shared" si="152"/>
        <v>258790.2249675515</v>
      </c>
      <c r="K1109" s="18">
        <f t="shared" si="152"/>
        <v>0.15</v>
      </c>
      <c r="L1109" s="35">
        <f>Data!BS53</f>
        <v>8.4427148381660318E-3</v>
      </c>
      <c r="P1109" s="6">
        <f t="shared" si="147"/>
        <v>6000</v>
      </c>
      <c r="Q1109" s="21">
        <v>0</v>
      </c>
      <c r="R1109" s="21">
        <v>0</v>
      </c>
      <c r="S1109" s="21">
        <v>0</v>
      </c>
      <c r="T1109" s="21">
        <v>0</v>
      </c>
      <c r="U1109" s="21">
        <v>0</v>
      </c>
      <c r="V1109" s="21">
        <v>0</v>
      </c>
      <c r="W1109" s="21">
        <v>0</v>
      </c>
      <c r="X1109" s="21">
        <v>0</v>
      </c>
      <c r="Y1109" s="21">
        <v>0</v>
      </c>
      <c r="Z1109" s="21">
        <v>0</v>
      </c>
      <c r="AA1109" s="21">
        <v>0</v>
      </c>
      <c r="AB1109" s="21">
        <v>0</v>
      </c>
      <c r="AC1109" s="21">
        <v>0</v>
      </c>
      <c r="AD1109" s="21">
        <v>0</v>
      </c>
      <c r="AE1109" s="21">
        <v>0</v>
      </c>
      <c r="AF1109" s="21">
        <v>0</v>
      </c>
      <c r="AG1109" s="21">
        <v>0</v>
      </c>
      <c r="AH1109" s="21">
        <v>0</v>
      </c>
      <c r="AI1109" s="21">
        <v>0</v>
      </c>
      <c r="AJ1109" s="21">
        <v>0</v>
      </c>
      <c r="AK1109" s="21">
        <v>0</v>
      </c>
      <c r="AL1109" s="21">
        <v>0</v>
      </c>
      <c r="AM1109" s="21">
        <v>0</v>
      </c>
      <c r="AN1109" s="21">
        <v>0</v>
      </c>
      <c r="AO1109" s="21">
        <v>0</v>
      </c>
      <c r="AP1109" s="21">
        <v>0</v>
      </c>
      <c r="AQ1109" s="21">
        <v>0</v>
      </c>
    </row>
    <row r="1110" spans="1:43" x14ac:dyDescent="0.25">
      <c r="A1110" s="17" t="s">
        <v>295</v>
      </c>
      <c r="B1110" s="8" t="s">
        <v>53</v>
      </c>
      <c r="C1110" s="8" t="s">
        <v>76</v>
      </c>
      <c r="E1110" s="8" t="str">
        <f t="shared" si="143"/>
        <v>CoFi-dooh.cofi</v>
      </c>
      <c r="F1110" s="21">
        <f t="shared" si="153"/>
        <v>101164.9671476817</v>
      </c>
      <c r="G1110" s="19">
        <f t="shared" si="153"/>
        <v>10.968122894697334</v>
      </c>
      <c r="H1110" s="18">
        <f t="shared" si="144"/>
        <v>1.4512708042355527E-3</v>
      </c>
      <c r="I1110" s="6">
        <f t="shared" si="144"/>
        <v>1</v>
      </c>
      <c r="J1110" s="6">
        <f t="shared" si="152"/>
        <v>258790.2249675515</v>
      </c>
      <c r="K1110" s="18">
        <f t="shared" si="152"/>
        <v>0.15</v>
      </c>
      <c r="L1110" s="35">
        <f>Data!BS54</f>
        <v>7.745609943271589E-3</v>
      </c>
      <c r="P1110" s="6">
        <f t="shared" si="147"/>
        <v>6000</v>
      </c>
      <c r="Q1110" s="21">
        <v>0</v>
      </c>
      <c r="R1110" s="21">
        <v>0</v>
      </c>
      <c r="S1110" s="21">
        <v>0</v>
      </c>
      <c r="T1110" s="21">
        <v>0</v>
      </c>
      <c r="U1110" s="21">
        <v>0</v>
      </c>
      <c r="V1110" s="21">
        <v>0</v>
      </c>
      <c r="W1110" s="21">
        <v>0</v>
      </c>
      <c r="X1110" s="21">
        <v>0</v>
      </c>
      <c r="Y1110" s="21">
        <v>0</v>
      </c>
      <c r="Z1110" s="21">
        <v>0</v>
      </c>
      <c r="AA1110" s="21">
        <v>0</v>
      </c>
      <c r="AB1110" s="21">
        <v>0</v>
      </c>
      <c r="AC1110" s="21">
        <v>0</v>
      </c>
      <c r="AD1110" s="21">
        <v>0</v>
      </c>
      <c r="AE1110" s="21">
        <v>0</v>
      </c>
      <c r="AF1110" s="21">
        <v>0</v>
      </c>
      <c r="AG1110" s="21">
        <v>0</v>
      </c>
      <c r="AH1110" s="21">
        <v>0</v>
      </c>
      <c r="AI1110" s="21">
        <v>0</v>
      </c>
      <c r="AJ1110" s="21">
        <v>0</v>
      </c>
      <c r="AK1110" s="21">
        <v>0</v>
      </c>
      <c r="AL1110" s="21">
        <v>0</v>
      </c>
      <c r="AM1110" s="21">
        <v>0</v>
      </c>
      <c r="AN1110" s="21">
        <v>0</v>
      </c>
      <c r="AO1110" s="21">
        <v>0</v>
      </c>
      <c r="AP1110" s="21">
        <v>0</v>
      </c>
      <c r="AQ1110" s="21">
        <v>0</v>
      </c>
    </row>
    <row r="1111" spans="1:43" x14ac:dyDescent="0.25">
      <c r="A1111" s="17" t="s">
        <v>296</v>
      </c>
      <c r="B1111" s="8" t="s">
        <v>53</v>
      </c>
      <c r="C1111" s="8" t="s">
        <v>76</v>
      </c>
      <c r="E1111" s="8" t="str">
        <f t="shared" si="143"/>
        <v>CoFi-dooh.cofi</v>
      </c>
      <c r="F1111" s="21">
        <f t="shared" si="153"/>
        <v>147273.34304075674</v>
      </c>
      <c r="G1111" s="19">
        <f t="shared" si="153"/>
        <v>9.5908908109141535</v>
      </c>
      <c r="H1111" s="18">
        <f t="shared" si="144"/>
        <v>1.4512708042355527E-3</v>
      </c>
      <c r="I1111" s="6">
        <f t="shared" si="144"/>
        <v>1</v>
      </c>
      <c r="J1111" s="6">
        <f t="shared" si="152"/>
        <v>258790.2249675515</v>
      </c>
      <c r="K1111" s="18">
        <f t="shared" si="152"/>
        <v>0.15</v>
      </c>
      <c r="L1111" s="35">
        <f>Data!BS55</f>
        <v>9.9918368268203488E-3</v>
      </c>
      <c r="P1111" s="6">
        <f t="shared" si="147"/>
        <v>6000</v>
      </c>
      <c r="Q1111" s="21">
        <v>0</v>
      </c>
      <c r="R1111" s="21">
        <v>0</v>
      </c>
      <c r="S1111" s="21">
        <v>0</v>
      </c>
      <c r="T1111" s="21">
        <v>0</v>
      </c>
      <c r="U1111" s="21">
        <v>0</v>
      </c>
      <c r="V1111" s="21">
        <v>0</v>
      </c>
      <c r="W1111" s="21">
        <v>0</v>
      </c>
      <c r="X1111" s="21">
        <v>0</v>
      </c>
      <c r="Y1111" s="21">
        <v>0</v>
      </c>
      <c r="Z1111" s="21">
        <v>0</v>
      </c>
      <c r="AA1111" s="21">
        <v>0</v>
      </c>
      <c r="AB1111" s="21">
        <v>0</v>
      </c>
      <c r="AC1111" s="21">
        <v>0</v>
      </c>
      <c r="AD1111" s="21">
        <v>0</v>
      </c>
      <c r="AE1111" s="21">
        <v>0</v>
      </c>
      <c r="AF1111" s="21">
        <v>0</v>
      </c>
      <c r="AG1111" s="21">
        <v>0</v>
      </c>
      <c r="AH1111" s="21">
        <v>0</v>
      </c>
      <c r="AI1111" s="21">
        <v>0</v>
      </c>
      <c r="AJ1111" s="21">
        <v>0</v>
      </c>
      <c r="AK1111" s="21">
        <v>0</v>
      </c>
      <c r="AL1111" s="21">
        <v>0</v>
      </c>
      <c r="AM1111" s="21">
        <v>0</v>
      </c>
      <c r="AN1111" s="21">
        <v>0</v>
      </c>
      <c r="AO1111" s="21">
        <v>0</v>
      </c>
      <c r="AP1111" s="21">
        <v>0</v>
      </c>
      <c r="AQ1111" s="21">
        <v>0</v>
      </c>
    </row>
    <row r="1112" spans="1:43" x14ac:dyDescent="0.25">
      <c r="A1112" s="17" t="s">
        <v>297</v>
      </c>
      <c r="B1112" s="8" t="s">
        <v>53</v>
      </c>
      <c r="C1112" s="8" t="s">
        <v>76</v>
      </c>
      <c r="E1112" s="8" t="str">
        <f t="shared" si="143"/>
        <v>CoFi-dooh.cofi</v>
      </c>
      <c r="F1112" s="21">
        <f t="shared" si="153"/>
        <v>140029.762850681</v>
      </c>
      <c r="G1112" s="19">
        <f t="shared" si="153"/>
        <v>9.8635703103955539</v>
      </c>
      <c r="H1112" s="18">
        <f t="shared" si="144"/>
        <v>1.4512708042355527E-3</v>
      </c>
      <c r="I1112" s="6">
        <f t="shared" si="144"/>
        <v>1</v>
      </c>
      <c r="J1112" s="6">
        <f t="shared" si="152"/>
        <v>258790.2249675515</v>
      </c>
      <c r="K1112" s="18">
        <f t="shared" si="152"/>
        <v>0.15</v>
      </c>
      <c r="L1112" s="35">
        <f>Data!BS56</f>
        <v>9.9918368268203488E-3</v>
      </c>
      <c r="P1112" s="6">
        <f t="shared" si="147"/>
        <v>6000</v>
      </c>
      <c r="Q1112" s="21">
        <v>0</v>
      </c>
      <c r="R1112" s="21">
        <v>0</v>
      </c>
      <c r="S1112" s="21">
        <v>0</v>
      </c>
      <c r="T1112" s="21">
        <v>0</v>
      </c>
      <c r="U1112" s="21">
        <v>0</v>
      </c>
      <c r="V1112" s="21">
        <v>0</v>
      </c>
      <c r="W1112" s="21">
        <v>0</v>
      </c>
      <c r="X1112" s="21">
        <v>0</v>
      </c>
      <c r="Y1112" s="21">
        <v>0</v>
      </c>
      <c r="Z1112" s="21">
        <v>0</v>
      </c>
      <c r="AA1112" s="21">
        <v>0</v>
      </c>
      <c r="AB1112" s="21">
        <v>0</v>
      </c>
      <c r="AC1112" s="21">
        <v>0</v>
      </c>
      <c r="AD1112" s="21">
        <v>0</v>
      </c>
      <c r="AE1112" s="21">
        <v>0</v>
      </c>
      <c r="AF1112" s="21">
        <v>0</v>
      </c>
      <c r="AG1112" s="21">
        <v>0</v>
      </c>
      <c r="AH1112" s="21">
        <v>0</v>
      </c>
      <c r="AI1112" s="21">
        <v>0</v>
      </c>
      <c r="AJ1112" s="21">
        <v>0</v>
      </c>
      <c r="AK1112" s="21">
        <v>0</v>
      </c>
      <c r="AL1112" s="21">
        <v>0</v>
      </c>
      <c r="AM1112" s="21">
        <v>0</v>
      </c>
      <c r="AN1112" s="21">
        <v>0</v>
      </c>
      <c r="AO1112" s="21">
        <v>0</v>
      </c>
      <c r="AP1112" s="21">
        <v>0</v>
      </c>
      <c r="AQ1112" s="21">
        <v>0</v>
      </c>
    </row>
    <row r="1113" spans="1:43" x14ac:dyDescent="0.25">
      <c r="A1113" s="17" t="s">
        <v>298</v>
      </c>
      <c r="B1113" s="8" t="s">
        <v>53</v>
      </c>
      <c r="C1113" s="8" t="s">
        <v>76</v>
      </c>
      <c r="E1113" s="8" t="str">
        <f t="shared" si="143"/>
        <v>CoFi-dooh.cofi</v>
      </c>
      <c r="F1113" s="21">
        <f t="shared" si="153"/>
        <v>104340.25747720734</v>
      </c>
      <c r="G1113" s="19">
        <f t="shared" si="153"/>
        <v>10.973424562583329</v>
      </c>
      <c r="H1113" s="18">
        <f t="shared" si="144"/>
        <v>1.4512708042355527E-3</v>
      </c>
      <c r="I1113" s="6">
        <f t="shared" si="144"/>
        <v>1</v>
      </c>
      <c r="J1113" s="6">
        <f t="shared" si="152"/>
        <v>258790.2249675515</v>
      </c>
      <c r="K1113" s="18">
        <f t="shared" si="152"/>
        <v>0.15</v>
      </c>
      <c r="L1113" s="35">
        <f>Data!BS57</f>
        <v>9.9918368268203488E-3</v>
      </c>
      <c r="P1113" s="6">
        <f t="shared" si="147"/>
        <v>6000</v>
      </c>
      <c r="Q1113" s="21">
        <v>0</v>
      </c>
      <c r="R1113" s="21">
        <v>0</v>
      </c>
      <c r="S1113" s="21">
        <v>0</v>
      </c>
      <c r="T1113" s="21">
        <v>0</v>
      </c>
      <c r="U1113" s="21">
        <v>0</v>
      </c>
      <c r="V1113" s="21">
        <v>0</v>
      </c>
      <c r="W1113" s="21">
        <v>0</v>
      </c>
      <c r="X1113" s="21">
        <v>0</v>
      </c>
      <c r="Y1113" s="21">
        <v>0</v>
      </c>
      <c r="Z1113" s="21">
        <v>0</v>
      </c>
      <c r="AA1113" s="21">
        <v>0</v>
      </c>
      <c r="AB1113" s="21">
        <v>0</v>
      </c>
      <c r="AC1113" s="21">
        <v>0</v>
      </c>
      <c r="AD1113" s="21">
        <v>0</v>
      </c>
      <c r="AE1113" s="21">
        <v>0</v>
      </c>
      <c r="AF1113" s="21">
        <v>0</v>
      </c>
      <c r="AG1113" s="21">
        <v>0</v>
      </c>
      <c r="AH1113" s="21">
        <v>0</v>
      </c>
      <c r="AI1113" s="21">
        <v>0</v>
      </c>
      <c r="AJ1113" s="21">
        <v>0</v>
      </c>
      <c r="AK1113" s="21">
        <v>0</v>
      </c>
      <c r="AL1113" s="21">
        <v>0</v>
      </c>
      <c r="AM1113" s="21">
        <v>0</v>
      </c>
      <c r="AN1113" s="21">
        <v>0</v>
      </c>
      <c r="AO1113" s="21">
        <v>0</v>
      </c>
      <c r="AP1113" s="21">
        <v>0</v>
      </c>
      <c r="AQ1113" s="21">
        <v>0</v>
      </c>
    </row>
    <row r="1114" spans="1:43" x14ac:dyDescent="0.25">
      <c r="A1114" s="17" t="s">
        <v>299</v>
      </c>
      <c r="B1114" s="8" t="s">
        <v>53</v>
      </c>
      <c r="C1114" s="8" t="s">
        <v>76</v>
      </c>
      <c r="E1114" s="8" t="str">
        <f t="shared" si="143"/>
        <v>CoFi-dooh.cofi</v>
      </c>
      <c r="F1114" s="21">
        <f t="shared" si="153"/>
        <v>104172.52557476799</v>
      </c>
      <c r="G1114" s="19">
        <f t="shared" si="153"/>
        <v>11.193720016366246</v>
      </c>
      <c r="H1114" s="18">
        <f t="shared" si="144"/>
        <v>1.4512708042355527E-3</v>
      </c>
      <c r="I1114" s="6">
        <f t="shared" si="144"/>
        <v>1</v>
      </c>
      <c r="J1114" s="6">
        <f t="shared" si="152"/>
        <v>258790.2249675515</v>
      </c>
      <c r="K1114" s="18">
        <f t="shared" si="152"/>
        <v>0.15</v>
      </c>
      <c r="L1114" s="35">
        <f>Data!BS58</f>
        <v>9.9918368268203488E-3</v>
      </c>
      <c r="P1114" s="6">
        <f t="shared" si="147"/>
        <v>6000</v>
      </c>
      <c r="Q1114" s="21">
        <v>0</v>
      </c>
      <c r="R1114" s="21">
        <v>0</v>
      </c>
      <c r="S1114" s="21">
        <v>0</v>
      </c>
      <c r="T1114" s="21">
        <v>0</v>
      </c>
      <c r="U1114" s="21">
        <v>0</v>
      </c>
      <c r="V1114" s="21">
        <v>0</v>
      </c>
      <c r="W1114" s="21">
        <v>0</v>
      </c>
      <c r="X1114" s="21">
        <v>0</v>
      </c>
      <c r="Y1114" s="21">
        <v>0</v>
      </c>
      <c r="Z1114" s="21">
        <v>0</v>
      </c>
      <c r="AA1114" s="21">
        <v>0</v>
      </c>
      <c r="AB1114" s="21">
        <v>0</v>
      </c>
      <c r="AC1114" s="21">
        <v>0</v>
      </c>
      <c r="AD1114" s="21">
        <v>0</v>
      </c>
      <c r="AE1114" s="21">
        <v>0</v>
      </c>
      <c r="AF1114" s="21">
        <v>0</v>
      </c>
      <c r="AG1114" s="21">
        <v>0</v>
      </c>
      <c r="AH1114" s="21">
        <v>0</v>
      </c>
      <c r="AI1114" s="21">
        <v>0</v>
      </c>
      <c r="AJ1114" s="21">
        <v>0</v>
      </c>
      <c r="AK1114" s="21">
        <v>0</v>
      </c>
      <c r="AL1114" s="21">
        <v>0</v>
      </c>
      <c r="AM1114" s="21">
        <v>0</v>
      </c>
      <c r="AN1114" s="21">
        <v>0</v>
      </c>
      <c r="AO1114" s="21">
        <v>0</v>
      </c>
      <c r="AP1114" s="21">
        <v>0</v>
      </c>
      <c r="AQ1114" s="21">
        <v>0</v>
      </c>
    </row>
    <row r="1115" spans="1:43" x14ac:dyDescent="0.25">
      <c r="A1115" s="17" t="s">
        <v>300</v>
      </c>
      <c r="B1115" s="8" t="s">
        <v>53</v>
      </c>
      <c r="C1115" s="8" t="s">
        <v>76</v>
      </c>
      <c r="E1115" s="8" t="str">
        <f t="shared" si="143"/>
        <v>CoFi-dooh.cofi</v>
      </c>
      <c r="F1115" s="21">
        <f t="shared" si="153"/>
        <v>167069.04494132148</v>
      </c>
      <c r="G1115" s="19">
        <f t="shared" si="153"/>
        <v>9.4347717151777815</v>
      </c>
      <c r="H1115" s="18">
        <f t="shared" si="144"/>
        <v>1.4512708042355527E-3</v>
      </c>
      <c r="I1115" s="6">
        <f t="shared" si="144"/>
        <v>1</v>
      </c>
      <c r="J1115" s="6">
        <f t="shared" si="152"/>
        <v>258790.2249675515</v>
      </c>
      <c r="K1115" s="18">
        <f t="shared" si="152"/>
        <v>0.15</v>
      </c>
      <c r="L1115" s="35">
        <f>Data!BS59</f>
        <v>8.597627037031463E-3</v>
      </c>
      <c r="P1115" s="6">
        <f t="shared" si="147"/>
        <v>6000</v>
      </c>
      <c r="Q1115" s="21">
        <v>0</v>
      </c>
      <c r="R1115" s="21">
        <v>0</v>
      </c>
      <c r="S1115" s="21">
        <v>0</v>
      </c>
      <c r="T1115" s="21">
        <v>0</v>
      </c>
      <c r="U1115" s="21">
        <v>0</v>
      </c>
      <c r="V1115" s="21">
        <v>0</v>
      </c>
      <c r="W1115" s="21">
        <v>0</v>
      </c>
      <c r="X1115" s="21">
        <v>0</v>
      </c>
      <c r="Y1115" s="21">
        <v>0</v>
      </c>
      <c r="Z1115" s="21">
        <v>0</v>
      </c>
      <c r="AA1115" s="21">
        <v>0</v>
      </c>
      <c r="AB1115" s="21">
        <v>0</v>
      </c>
      <c r="AC1115" s="21">
        <v>0</v>
      </c>
      <c r="AD1115" s="21">
        <v>0</v>
      </c>
      <c r="AE1115" s="21">
        <v>0</v>
      </c>
      <c r="AF1115" s="21">
        <v>0</v>
      </c>
      <c r="AG1115" s="21">
        <v>0</v>
      </c>
      <c r="AH1115" s="21">
        <v>0</v>
      </c>
      <c r="AI1115" s="21">
        <v>0</v>
      </c>
      <c r="AJ1115" s="21">
        <v>0</v>
      </c>
      <c r="AK1115" s="21">
        <v>0</v>
      </c>
      <c r="AL1115" s="21">
        <v>0</v>
      </c>
      <c r="AM1115" s="21">
        <v>0</v>
      </c>
      <c r="AN1115" s="21">
        <v>0</v>
      </c>
      <c r="AO1115" s="21">
        <v>0</v>
      </c>
      <c r="AP1115" s="21">
        <v>0</v>
      </c>
      <c r="AQ1115" s="21">
        <v>0</v>
      </c>
    </row>
    <row r="1116" spans="1:43" x14ac:dyDescent="0.25">
      <c r="A1116" s="17" t="s">
        <v>301</v>
      </c>
      <c r="B1116" s="8" t="s">
        <v>53</v>
      </c>
      <c r="C1116" s="8" t="s">
        <v>76</v>
      </c>
      <c r="E1116" s="8" t="str">
        <f t="shared" si="143"/>
        <v>CoFi-dooh.cofi</v>
      </c>
      <c r="F1116" s="21">
        <f t="shared" si="153"/>
        <v>134663.4657046372</v>
      </c>
      <c r="G1116" s="19">
        <f t="shared" si="153"/>
        <v>10.317735507089584</v>
      </c>
      <c r="H1116" s="18">
        <f t="shared" si="144"/>
        <v>1.4512708042355527E-3</v>
      </c>
      <c r="I1116" s="6">
        <f t="shared" si="144"/>
        <v>1</v>
      </c>
      <c r="J1116" s="6">
        <f t="shared" si="152"/>
        <v>258790.2249675515</v>
      </c>
      <c r="K1116" s="18">
        <f t="shared" si="152"/>
        <v>0.15</v>
      </c>
      <c r="L1116" s="35">
        <f>Data!BS60</f>
        <v>8.597627037031463E-3</v>
      </c>
      <c r="P1116" s="6">
        <f t="shared" si="147"/>
        <v>6000</v>
      </c>
      <c r="Q1116" s="21">
        <v>0</v>
      </c>
      <c r="R1116" s="21">
        <v>0</v>
      </c>
      <c r="S1116" s="21">
        <v>0</v>
      </c>
      <c r="T1116" s="21">
        <v>0</v>
      </c>
      <c r="U1116" s="21">
        <v>0</v>
      </c>
      <c r="V1116" s="21">
        <v>0</v>
      </c>
      <c r="W1116" s="21">
        <v>0</v>
      </c>
      <c r="X1116" s="21">
        <v>0</v>
      </c>
      <c r="Y1116" s="21">
        <v>0</v>
      </c>
      <c r="Z1116" s="21">
        <v>0</v>
      </c>
      <c r="AA1116" s="21">
        <v>0</v>
      </c>
      <c r="AB1116" s="21">
        <v>0</v>
      </c>
      <c r="AC1116" s="21">
        <v>0</v>
      </c>
      <c r="AD1116" s="21">
        <v>0</v>
      </c>
      <c r="AE1116" s="21">
        <v>0</v>
      </c>
      <c r="AF1116" s="21">
        <v>0</v>
      </c>
      <c r="AG1116" s="21">
        <v>0</v>
      </c>
      <c r="AH1116" s="21">
        <v>0</v>
      </c>
      <c r="AI1116" s="21">
        <v>0</v>
      </c>
      <c r="AJ1116" s="21">
        <v>0</v>
      </c>
      <c r="AK1116" s="21">
        <v>0</v>
      </c>
      <c r="AL1116" s="21">
        <v>0</v>
      </c>
      <c r="AM1116" s="21">
        <v>0</v>
      </c>
      <c r="AN1116" s="21">
        <v>0</v>
      </c>
      <c r="AO1116" s="21">
        <v>0</v>
      </c>
      <c r="AP1116" s="21">
        <v>0</v>
      </c>
      <c r="AQ1116" s="21">
        <v>0</v>
      </c>
    </row>
    <row r="1117" spans="1:43" x14ac:dyDescent="0.25">
      <c r="A1117" s="17" t="s">
        <v>272</v>
      </c>
      <c r="B1117" s="8" t="s">
        <v>53</v>
      </c>
      <c r="C1117" s="8" t="s">
        <v>76</v>
      </c>
      <c r="E1117" s="8" t="str">
        <f t="shared" si="143"/>
        <v>CoFi-dooh.cofi</v>
      </c>
      <c r="F1117" s="21">
        <f t="shared" si="153"/>
        <v>122703.84078918799</v>
      </c>
      <c r="G1117" s="19">
        <f t="shared" si="153"/>
        <v>10.456302746523619</v>
      </c>
      <c r="H1117" s="18">
        <f t="shared" si="144"/>
        <v>1.4512708042355527E-3</v>
      </c>
      <c r="I1117" s="6">
        <f t="shared" si="144"/>
        <v>1</v>
      </c>
      <c r="J1117" s="6">
        <f t="shared" si="152"/>
        <v>258790.2249675515</v>
      </c>
      <c r="K1117" s="18">
        <f t="shared" si="152"/>
        <v>0.15</v>
      </c>
      <c r="L1117" s="35">
        <f>Data!BS61</f>
        <v>8.597627037031463E-3</v>
      </c>
      <c r="P1117" s="6">
        <f t="shared" si="147"/>
        <v>6000</v>
      </c>
      <c r="Q1117" s="21">
        <v>0</v>
      </c>
      <c r="R1117" s="21">
        <v>0</v>
      </c>
      <c r="S1117" s="21">
        <v>0</v>
      </c>
      <c r="T1117" s="21">
        <v>0</v>
      </c>
      <c r="U1117" s="21">
        <v>0</v>
      </c>
      <c r="V1117" s="21">
        <v>0</v>
      </c>
      <c r="W1117" s="21">
        <v>0</v>
      </c>
      <c r="X1117" s="21">
        <v>0</v>
      </c>
      <c r="Y1117" s="21">
        <v>0</v>
      </c>
      <c r="Z1117" s="21">
        <v>0</v>
      </c>
      <c r="AA1117" s="21">
        <v>0</v>
      </c>
      <c r="AB1117" s="21">
        <v>0</v>
      </c>
      <c r="AC1117" s="21">
        <v>0</v>
      </c>
      <c r="AD1117" s="21">
        <v>0</v>
      </c>
      <c r="AE1117" s="21">
        <v>0</v>
      </c>
      <c r="AF1117" s="21">
        <v>0</v>
      </c>
      <c r="AG1117" s="21">
        <v>0</v>
      </c>
      <c r="AH1117" s="21">
        <v>0</v>
      </c>
      <c r="AI1117" s="21">
        <v>0</v>
      </c>
      <c r="AJ1117" s="21">
        <v>0</v>
      </c>
      <c r="AK1117" s="21">
        <v>0</v>
      </c>
      <c r="AL1117" s="21">
        <v>0</v>
      </c>
      <c r="AM1117" s="21">
        <v>0</v>
      </c>
      <c r="AN1117" s="21">
        <v>0</v>
      </c>
      <c r="AO1117" s="21">
        <v>0</v>
      </c>
      <c r="AP1117" s="21">
        <v>0</v>
      </c>
      <c r="AQ1117" s="21">
        <v>0</v>
      </c>
    </row>
    <row r="1118" spans="1:43" x14ac:dyDescent="0.25">
      <c r="A1118" s="17" t="s">
        <v>273</v>
      </c>
      <c r="B1118" s="8" t="s">
        <v>53</v>
      </c>
      <c r="C1118" s="8" t="s">
        <v>76</v>
      </c>
      <c r="E1118" s="8" t="str">
        <f t="shared" si="143"/>
        <v>CoFi-dooh.cofi</v>
      </c>
      <c r="F1118" s="21">
        <f t="shared" si="153"/>
        <v>103976.50221745251</v>
      </c>
      <c r="G1118" s="19">
        <f t="shared" si="153"/>
        <v>11.053036600654009</v>
      </c>
      <c r="H1118" s="18">
        <f t="shared" si="144"/>
        <v>1.4512708042355527E-3</v>
      </c>
      <c r="I1118" s="6">
        <f t="shared" si="144"/>
        <v>1</v>
      </c>
      <c r="J1118" s="6">
        <f t="shared" si="152"/>
        <v>258790.2249675515</v>
      </c>
      <c r="K1118" s="18">
        <f t="shared" si="152"/>
        <v>0.15</v>
      </c>
      <c r="L1118" s="35">
        <f>Data!BS62</f>
        <v>8.597627037031463E-3</v>
      </c>
      <c r="P1118" s="6">
        <f t="shared" si="147"/>
        <v>6000</v>
      </c>
      <c r="Q1118" s="21">
        <v>0</v>
      </c>
      <c r="R1118" s="21">
        <v>0</v>
      </c>
      <c r="S1118" s="21">
        <v>0</v>
      </c>
      <c r="T1118" s="21">
        <v>0</v>
      </c>
      <c r="U1118" s="21">
        <v>0</v>
      </c>
      <c r="V1118" s="21">
        <v>0</v>
      </c>
      <c r="W1118" s="21">
        <v>0</v>
      </c>
      <c r="X1118" s="21">
        <v>0</v>
      </c>
      <c r="Y1118" s="21">
        <v>0</v>
      </c>
      <c r="Z1118" s="21">
        <v>0</v>
      </c>
      <c r="AA1118" s="21">
        <v>0</v>
      </c>
      <c r="AB1118" s="21">
        <v>0</v>
      </c>
      <c r="AC1118" s="21">
        <v>0</v>
      </c>
      <c r="AD1118" s="21">
        <v>0</v>
      </c>
      <c r="AE1118" s="21">
        <v>0</v>
      </c>
      <c r="AF1118" s="21">
        <v>0</v>
      </c>
      <c r="AG1118" s="21">
        <v>0</v>
      </c>
      <c r="AH1118" s="21">
        <v>0</v>
      </c>
      <c r="AI1118" s="21">
        <v>0</v>
      </c>
      <c r="AJ1118" s="21">
        <v>0</v>
      </c>
      <c r="AK1118" s="21">
        <v>0</v>
      </c>
      <c r="AL1118" s="21">
        <v>0</v>
      </c>
      <c r="AM1118" s="21">
        <v>0</v>
      </c>
      <c r="AN1118" s="21">
        <v>0</v>
      </c>
      <c r="AO1118" s="21">
        <v>0</v>
      </c>
      <c r="AP1118" s="21">
        <v>0</v>
      </c>
      <c r="AQ1118" s="21">
        <v>0</v>
      </c>
    </row>
    <row r="1119" spans="1:43" x14ac:dyDescent="0.25">
      <c r="A1119" s="17" t="s">
        <v>274</v>
      </c>
      <c r="B1119" s="8" t="s">
        <v>53</v>
      </c>
      <c r="C1119" s="8" t="s">
        <v>76</v>
      </c>
      <c r="E1119" s="8" t="str">
        <f t="shared" si="143"/>
        <v>CoFi-dooh.cofi</v>
      </c>
      <c r="F1119" s="21">
        <f t="shared" si="153"/>
        <v>111788.15367445731</v>
      </c>
      <c r="G1119" s="19">
        <f t="shared" si="153"/>
        <v>10.78329449978415</v>
      </c>
      <c r="H1119" s="18">
        <f t="shared" si="144"/>
        <v>1.4512708042355527E-3</v>
      </c>
      <c r="I1119" s="6">
        <f t="shared" si="144"/>
        <v>1</v>
      </c>
      <c r="J1119" s="6">
        <f t="shared" si="152"/>
        <v>258790.2249675515</v>
      </c>
      <c r="K1119" s="18">
        <f t="shared" si="152"/>
        <v>0.15</v>
      </c>
      <c r="L1119" s="35">
        <f>Data!BS63</f>
        <v>8.597627037031463E-3</v>
      </c>
      <c r="P1119" s="6">
        <f t="shared" si="147"/>
        <v>6000</v>
      </c>
      <c r="Q1119" s="21">
        <v>0</v>
      </c>
      <c r="R1119" s="21">
        <v>0</v>
      </c>
      <c r="S1119" s="21">
        <v>0</v>
      </c>
      <c r="T1119" s="21">
        <v>0</v>
      </c>
      <c r="U1119" s="21">
        <v>0</v>
      </c>
      <c r="V1119" s="21">
        <v>0</v>
      </c>
      <c r="W1119" s="21">
        <v>0</v>
      </c>
      <c r="X1119" s="21">
        <v>0</v>
      </c>
      <c r="Y1119" s="21">
        <v>0</v>
      </c>
      <c r="Z1119" s="21">
        <v>0</v>
      </c>
      <c r="AA1119" s="21">
        <v>0</v>
      </c>
      <c r="AB1119" s="21">
        <v>0</v>
      </c>
      <c r="AC1119" s="21">
        <v>0</v>
      </c>
      <c r="AD1119" s="21">
        <v>0</v>
      </c>
      <c r="AE1119" s="21">
        <v>0</v>
      </c>
      <c r="AF1119" s="21">
        <v>0</v>
      </c>
      <c r="AG1119" s="21">
        <v>0</v>
      </c>
      <c r="AH1119" s="21">
        <v>0</v>
      </c>
      <c r="AI1119" s="21">
        <v>0</v>
      </c>
      <c r="AJ1119" s="21">
        <v>0</v>
      </c>
      <c r="AK1119" s="21">
        <v>0</v>
      </c>
      <c r="AL1119" s="21">
        <v>0</v>
      </c>
      <c r="AM1119" s="21">
        <v>0</v>
      </c>
      <c r="AN1119" s="21">
        <v>0</v>
      </c>
      <c r="AO1119" s="21">
        <v>0</v>
      </c>
      <c r="AP1119" s="21">
        <v>0</v>
      </c>
      <c r="AQ1119" s="21">
        <v>0</v>
      </c>
    </row>
    <row r="1120" spans="1:43" x14ac:dyDescent="0.25">
      <c r="A1120" s="17" t="s">
        <v>275</v>
      </c>
      <c r="B1120" s="8" t="s">
        <v>53</v>
      </c>
      <c r="C1120" s="8" t="s">
        <v>76</v>
      </c>
      <c r="E1120" s="8" t="str">
        <f t="shared" si="143"/>
        <v>CoFi-dooh.cofi</v>
      </c>
      <c r="F1120" s="21">
        <f t="shared" si="153"/>
        <v>169487.33196936251</v>
      </c>
      <c r="G1120" s="19">
        <f t="shared" si="153"/>
        <v>9.4563668699484822</v>
      </c>
      <c r="H1120" s="18">
        <f t="shared" si="144"/>
        <v>1.4512708042355527E-3</v>
      </c>
      <c r="I1120" s="6">
        <f t="shared" si="144"/>
        <v>1</v>
      </c>
      <c r="J1120" s="6">
        <f t="shared" si="152"/>
        <v>258790.2249675515</v>
      </c>
      <c r="K1120" s="18">
        <f t="shared" si="152"/>
        <v>0.15</v>
      </c>
      <c r="L1120" s="35">
        <f>Data!BS64</f>
        <v>7.5132416449734422E-3</v>
      </c>
      <c r="P1120" s="6">
        <f t="shared" si="147"/>
        <v>6000</v>
      </c>
      <c r="Q1120" s="21">
        <v>0</v>
      </c>
      <c r="R1120" s="21">
        <v>0</v>
      </c>
      <c r="S1120" s="21">
        <v>0</v>
      </c>
      <c r="T1120" s="21">
        <v>0</v>
      </c>
      <c r="U1120" s="21">
        <v>0</v>
      </c>
      <c r="V1120" s="21">
        <v>0</v>
      </c>
      <c r="W1120" s="21">
        <v>0</v>
      </c>
      <c r="X1120" s="21">
        <v>0</v>
      </c>
      <c r="Y1120" s="21">
        <v>0</v>
      </c>
      <c r="Z1120" s="21">
        <v>0</v>
      </c>
      <c r="AA1120" s="21">
        <v>0</v>
      </c>
      <c r="AB1120" s="21">
        <v>0</v>
      </c>
      <c r="AC1120" s="21">
        <v>0</v>
      </c>
      <c r="AD1120" s="21">
        <v>0</v>
      </c>
      <c r="AE1120" s="21">
        <v>0</v>
      </c>
      <c r="AF1120" s="21">
        <v>0</v>
      </c>
      <c r="AG1120" s="21">
        <v>0</v>
      </c>
      <c r="AH1120" s="21">
        <v>0</v>
      </c>
      <c r="AI1120" s="21">
        <v>0</v>
      </c>
      <c r="AJ1120" s="21">
        <v>0</v>
      </c>
      <c r="AK1120" s="21">
        <v>0</v>
      </c>
      <c r="AL1120" s="21">
        <v>0</v>
      </c>
      <c r="AM1120" s="21">
        <v>0</v>
      </c>
      <c r="AN1120" s="21">
        <v>0</v>
      </c>
      <c r="AO1120" s="21">
        <v>0</v>
      </c>
      <c r="AP1120" s="21">
        <v>0</v>
      </c>
      <c r="AQ1120" s="21">
        <v>0</v>
      </c>
    </row>
    <row r="1121" spans="1:43" x14ac:dyDescent="0.25">
      <c r="A1121" s="17" t="s">
        <v>276</v>
      </c>
      <c r="B1121" s="8" t="s">
        <v>53</v>
      </c>
      <c r="C1121" s="8" t="s">
        <v>76</v>
      </c>
      <c r="E1121" s="8" t="str">
        <f t="shared" si="143"/>
        <v>CoFi-dooh.cofi</v>
      </c>
      <c r="F1121" s="21">
        <f t="shared" si="153"/>
        <v>103984.99760192574</v>
      </c>
      <c r="G1121" s="19">
        <f t="shared" si="153"/>
        <v>11.068808534627422</v>
      </c>
      <c r="H1121" s="18">
        <f t="shared" si="144"/>
        <v>1.4512708042355527E-3</v>
      </c>
      <c r="I1121" s="6">
        <f t="shared" si="144"/>
        <v>1</v>
      </c>
      <c r="J1121" s="6">
        <f t="shared" si="152"/>
        <v>258790.2249675515</v>
      </c>
      <c r="K1121" s="18">
        <f t="shared" si="152"/>
        <v>0.15</v>
      </c>
      <c r="L1121" s="35">
        <f>Data!BS65</f>
        <v>7.5132416449734422E-3</v>
      </c>
      <c r="P1121" s="6">
        <f t="shared" si="147"/>
        <v>6000</v>
      </c>
      <c r="Q1121" s="21">
        <v>0</v>
      </c>
      <c r="R1121" s="21">
        <v>0</v>
      </c>
      <c r="S1121" s="21">
        <v>0</v>
      </c>
      <c r="T1121" s="21">
        <v>0</v>
      </c>
      <c r="U1121" s="21">
        <v>0</v>
      </c>
      <c r="V1121" s="21">
        <v>0</v>
      </c>
      <c r="W1121" s="21">
        <v>0</v>
      </c>
      <c r="X1121" s="21">
        <v>0</v>
      </c>
      <c r="Y1121" s="21">
        <v>0</v>
      </c>
      <c r="Z1121" s="21">
        <v>0</v>
      </c>
      <c r="AA1121" s="21">
        <v>0</v>
      </c>
      <c r="AB1121" s="21">
        <v>0</v>
      </c>
      <c r="AC1121" s="21">
        <v>0</v>
      </c>
      <c r="AD1121" s="21">
        <v>0</v>
      </c>
      <c r="AE1121" s="21">
        <v>0</v>
      </c>
      <c r="AF1121" s="21">
        <v>0</v>
      </c>
      <c r="AG1121" s="21">
        <v>0</v>
      </c>
      <c r="AH1121" s="21">
        <v>0</v>
      </c>
      <c r="AI1121" s="21">
        <v>0</v>
      </c>
      <c r="AJ1121" s="21">
        <v>0</v>
      </c>
      <c r="AK1121" s="21">
        <v>0</v>
      </c>
      <c r="AL1121" s="21">
        <v>0</v>
      </c>
      <c r="AM1121" s="21">
        <v>0</v>
      </c>
      <c r="AN1121" s="21">
        <v>0</v>
      </c>
      <c r="AO1121" s="21">
        <v>0</v>
      </c>
      <c r="AP1121" s="21">
        <v>0</v>
      </c>
      <c r="AQ1121" s="21">
        <v>0</v>
      </c>
    </row>
    <row r="1122" spans="1:43" x14ac:dyDescent="0.25">
      <c r="A1122" s="17" t="s">
        <v>277</v>
      </c>
      <c r="B1122" s="8" t="s">
        <v>53</v>
      </c>
      <c r="C1122" s="8" t="s">
        <v>76</v>
      </c>
      <c r="E1122" s="8" t="str">
        <f t="shared" si="143"/>
        <v>CoFi-dooh.cofi</v>
      </c>
      <c r="F1122" s="21">
        <f t="shared" si="153"/>
        <v>102565.4676184479</v>
      </c>
      <c r="G1122" s="19">
        <f t="shared" si="153"/>
        <v>10.14145011871261</v>
      </c>
      <c r="H1122" s="18">
        <f t="shared" si="144"/>
        <v>1.4512708042355527E-3</v>
      </c>
      <c r="I1122" s="6">
        <f t="shared" si="144"/>
        <v>1</v>
      </c>
      <c r="J1122" s="6">
        <f t="shared" si="152"/>
        <v>258790.2249675515</v>
      </c>
      <c r="K1122" s="18">
        <f t="shared" si="152"/>
        <v>0.15</v>
      </c>
      <c r="L1122" s="35">
        <f>Data!BS66</f>
        <v>7.5132416449734422E-3</v>
      </c>
      <c r="P1122" s="6">
        <f t="shared" si="147"/>
        <v>6000</v>
      </c>
      <c r="Q1122" s="21">
        <v>0</v>
      </c>
      <c r="R1122" s="21">
        <v>0</v>
      </c>
      <c r="S1122" s="21">
        <v>0</v>
      </c>
      <c r="T1122" s="21">
        <v>0</v>
      </c>
      <c r="U1122" s="21">
        <v>0</v>
      </c>
      <c r="V1122" s="21">
        <v>0</v>
      </c>
      <c r="W1122" s="21">
        <v>0</v>
      </c>
      <c r="X1122" s="21">
        <v>0</v>
      </c>
      <c r="Y1122" s="21">
        <v>0</v>
      </c>
      <c r="Z1122" s="21">
        <v>0</v>
      </c>
      <c r="AA1122" s="21">
        <v>0</v>
      </c>
      <c r="AB1122" s="21">
        <v>0</v>
      </c>
      <c r="AC1122" s="21">
        <v>0</v>
      </c>
      <c r="AD1122" s="21">
        <v>0</v>
      </c>
      <c r="AE1122" s="21">
        <v>0</v>
      </c>
      <c r="AF1122" s="21">
        <v>0</v>
      </c>
      <c r="AG1122" s="21">
        <v>0</v>
      </c>
      <c r="AH1122" s="21">
        <v>0</v>
      </c>
      <c r="AI1122" s="21">
        <v>0</v>
      </c>
      <c r="AJ1122" s="21">
        <v>0</v>
      </c>
      <c r="AK1122" s="21">
        <v>0</v>
      </c>
      <c r="AL1122" s="21">
        <v>0</v>
      </c>
      <c r="AM1122" s="21">
        <v>0</v>
      </c>
      <c r="AN1122" s="21">
        <v>0</v>
      </c>
      <c r="AO1122" s="21">
        <v>0</v>
      </c>
      <c r="AP1122" s="21">
        <v>0</v>
      </c>
      <c r="AQ1122" s="21">
        <v>0</v>
      </c>
    </row>
    <row r="1123" spans="1:43" x14ac:dyDescent="0.25">
      <c r="A1123" s="17"/>
      <c r="F1123" s="21"/>
      <c r="H1123" s="18"/>
      <c r="I1123" s="18"/>
    </row>
    <row r="1124" spans="1:43" x14ac:dyDescent="0.25">
      <c r="A1124" s="16" t="s">
        <v>328</v>
      </c>
      <c r="B1124" s="8" t="s">
        <v>53</v>
      </c>
      <c r="C1124" s="8" t="s">
        <v>329</v>
      </c>
      <c r="E1124" s="8" t="str">
        <f>IF(RIGHT(A1124,3)="old","Initial",B1124&amp;"-"&amp;C1124)</f>
        <v>Initial</v>
      </c>
      <c r="F1124" s="21">
        <f>F1058</f>
        <v>101164.9671476817</v>
      </c>
      <c r="G1124" s="19">
        <f>G1058</f>
        <v>10.968122894697334</v>
      </c>
      <c r="H1124" s="25">
        <v>0</v>
      </c>
      <c r="I1124" s="42">
        <v>2.04</v>
      </c>
      <c r="J1124" s="27">
        <v>1</v>
      </c>
      <c r="K1124" s="25">
        <v>0</v>
      </c>
      <c r="L1124" s="35">
        <v>1</v>
      </c>
      <c r="Q1124" s="21">
        <v>0</v>
      </c>
      <c r="R1124" s="21">
        <v>0</v>
      </c>
      <c r="S1124" s="21">
        <v>0</v>
      </c>
      <c r="T1124" s="21">
        <v>0</v>
      </c>
      <c r="U1124" s="21">
        <v>0</v>
      </c>
      <c r="V1124" s="21">
        <v>0</v>
      </c>
      <c r="W1124" s="21">
        <v>0</v>
      </c>
      <c r="X1124" s="21">
        <v>0</v>
      </c>
      <c r="Y1124" s="21">
        <v>0</v>
      </c>
      <c r="Z1124" s="21">
        <v>0</v>
      </c>
      <c r="AA1124" s="21">
        <v>0</v>
      </c>
      <c r="AB1124" s="21">
        <v>0</v>
      </c>
      <c r="AC1124" s="21">
        <v>0</v>
      </c>
      <c r="AD1124" s="21">
        <v>0</v>
      </c>
      <c r="AE1124" s="21">
        <v>0</v>
      </c>
      <c r="AF1124" s="21">
        <v>0</v>
      </c>
      <c r="AG1124" s="21">
        <v>0</v>
      </c>
      <c r="AH1124" s="21">
        <v>0</v>
      </c>
      <c r="AI1124" s="21">
        <v>0</v>
      </c>
      <c r="AJ1124" s="21">
        <v>0</v>
      </c>
      <c r="AK1124" s="21">
        <v>0</v>
      </c>
      <c r="AL1124" s="21">
        <v>0</v>
      </c>
      <c r="AM1124" s="21">
        <v>0</v>
      </c>
      <c r="AN1124" s="21">
        <v>0</v>
      </c>
      <c r="AO1124" s="21">
        <v>0</v>
      </c>
      <c r="AP1124" s="21">
        <v>0</v>
      </c>
      <c r="AQ1124" s="21">
        <v>0</v>
      </c>
    </row>
    <row r="1125" spans="1:43" x14ac:dyDescent="0.25">
      <c r="A1125" s="16" t="s">
        <v>316</v>
      </c>
      <c r="B1125" s="8" t="s">
        <v>53</v>
      </c>
      <c r="C1125" s="8" t="s">
        <v>329</v>
      </c>
      <c r="E1125" s="8" t="str">
        <f t="shared" ref="E1125:E1188" si="154">IF(RIGHT(A1125,3)="old","Initial",B1125&amp;"-"&amp;C1125)</f>
        <v>Initial</v>
      </c>
      <c r="F1125" s="21">
        <f>F1059</f>
        <v>147273.34304075674</v>
      </c>
      <c r="G1125" s="19">
        <f>G1059</f>
        <v>9.5908908109141535</v>
      </c>
      <c r="H1125" s="18">
        <f t="shared" ref="H1125:I1188" si="155">H1124</f>
        <v>0</v>
      </c>
      <c r="I1125" s="6">
        <f>I1124</f>
        <v>2.04</v>
      </c>
      <c r="J1125" s="6">
        <f t="shared" ref="J1125:K1140" si="156">J1124</f>
        <v>1</v>
      </c>
      <c r="K1125" s="18">
        <f t="shared" si="156"/>
        <v>0</v>
      </c>
      <c r="L1125" s="35">
        <v>1</v>
      </c>
      <c r="Q1125" s="21">
        <v>0</v>
      </c>
      <c r="R1125" s="21">
        <v>0</v>
      </c>
      <c r="S1125" s="21">
        <v>0</v>
      </c>
      <c r="T1125" s="21">
        <v>0</v>
      </c>
      <c r="U1125" s="21">
        <v>0</v>
      </c>
      <c r="V1125" s="21">
        <v>0</v>
      </c>
      <c r="W1125" s="21">
        <v>0</v>
      </c>
      <c r="X1125" s="21">
        <v>0</v>
      </c>
      <c r="Y1125" s="21">
        <v>0</v>
      </c>
      <c r="Z1125" s="21">
        <v>0</v>
      </c>
      <c r="AA1125" s="21">
        <v>0</v>
      </c>
      <c r="AB1125" s="21">
        <v>0</v>
      </c>
      <c r="AC1125" s="21">
        <v>0</v>
      </c>
      <c r="AD1125" s="21">
        <v>0</v>
      </c>
      <c r="AE1125" s="21">
        <v>0</v>
      </c>
      <c r="AF1125" s="21">
        <v>0</v>
      </c>
      <c r="AG1125" s="21">
        <v>0</v>
      </c>
      <c r="AH1125" s="21">
        <v>0</v>
      </c>
      <c r="AI1125" s="21">
        <v>0</v>
      </c>
      <c r="AJ1125" s="21">
        <v>0</v>
      </c>
      <c r="AK1125" s="21">
        <v>0</v>
      </c>
      <c r="AL1125" s="21">
        <v>0</v>
      </c>
      <c r="AM1125" s="21">
        <v>0</v>
      </c>
      <c r="AN1125" s="21">
        <v>0</v>
      </c>
      <c r="AO1125" s="21">
        <v>0</v>
      </c>
      <c r="AP1125" s="21">
        <v>0</v>
      </c>
      <c r="AQ1125" s="21">
        <v>0</v>
      </c>
    </row>
    <row r="1126" spans="1:43" x14ac:dyDescent="0.25">
      <c r="A1126" s="16" t="s">
        <v>317</v>
      </c>
      <c r="B1126" s="8" t="s">
        <v>53</v>
      </c>
      <c r="C1126" s="8" t="s">
        <v>329</v>
      </c>
      <c r="E1126" s="8" t="str">
        <f t="shared" si="154"/>
        <v>Initial</v>
      </c>
      <c r="F1126" s="21">
        <f t="shared" ref="F1126:G1141" si="157">F1060</f>
        <v>140029.762850681</v>
      </c>
      <c r="G1126" s="19">
        <f t="shared" si="157"/>
        <v>9.8635703103955539</v>
      </c>
      <c r="H1126" s="18">
        <f t="shared" si="155"/>
        <v>0</v>
      </c>
      <c r="I1126" s="6">
        <f t="shared" si="155"/>
        <v>2.04</v>
      </c>
      <c r="J1126" s="6">
        <f t="shared" si="156"/>
        <v>1</v>
      </c>
      <c r="K1126" s="18">
        <f t="shared" si="156"/>
        <v>0</v>
      </c>
      <c r="L1126" s="35">
        <v>1</v>
      </c>
      <c r="Q1126" s="21">
        <v>0</v>
      </c>
      <c r="R1126" s="21">
        <v>0</v>
      </c>
      <c r="S1126" s="21">
        <v>0</v>
      </c>
      <c r="T1126" s="21">
        <v>0</v>
      </c>
      <c r="U1126" s="21">
        <v>0</v>
      </c>
      <c r="V1126" s="21">
        <v>0</v>
      </c>
      <c r="W1126" s="21">
        <v>0</v>
      </c>
      <c r="X1126" s="21">
        <v>0</v>
      </c>
      <c r="Y1126" s="21">
        <v>0</v>
      </c>
      <c r="Z1126" s="21">
        <v>0</v>
      </c>
      <c r="AA1126" s="21">
        <v>0</v>
      </c>
      <c r="AB1126" s="21">
        <v>0</v>
      </c>
      <c r="AC1126" s="21">
        <v>0</v>
      </c>
      <c r="AD1126" s="21">
        <v>0</v>
      </c>
      <c r="AE1126" s="21">
        <v>0</v>
      </c>
      <c r="AF1126" s="21">
        <v>0</v>
      </c>
      <c r="AG1126" s="21">
        <v>0</v>
      </c>
      <c r="AH1126" s="21">
        <v>0</v>
      </c>
      <c r="AI1126" s="21">
        <v>0</v>
      </c>
      <c r="AJ1126" s="21">
        <v>0</v>
      </c>
      <c r="AK1126" s="21">
        <v>0</v>
      </c>
      <c r="AL1126" s="21">
        <v>0</v>
      </c>
      <c r="AM1126" s="21">
        <v>0</v>
      </c>
      <c r="AN1126" s="21">
        <v>0</v>
      </c>
      <c r="AO1126" s="21">
        <v>0</v>
      </c>
      <c r="AP1126" s="21">
        <v>0</v>
      </c>
      <c r="AQ1126" s="21">
        <v>0</v>
      </c>
    </row>
    <row r="1127" spans="1:43" x14ac:dyDescent="0.25">
      <c r="A1127" s="16" t="s">
        <v>318</v>
      </c>
      <c r="B1127" s="8" t="s">
        <v>53</v>
      </c>
      <c r="C1127" s="8" t="s">
        <v>329</v>
      </c>
      <c r="E1127" s="8" t="str">
        <f t="shared" si="154"/>
        <v>Initial</v>
      </c>
      <c r="F1127" s="21">
        <f t="shared" si="157"/>
        <v>104340.25747720734</v>
      </c>
      <c r="G1127" s="19">
        <f t="shared" si="157"/>
        <v>10.973424562583329</v>
      </c>
      <c r="H1127" s="18">
        <f t="shared" si="155"/>
        <v>0</v>
      </c>
      <c r="I1127" s="6">
        <f t="shared" si="155"/>
        <v>2.04</v>
      </c>
      <c r="J1127" s="6">
        <f t="shared" si="156"/>
        <v>1</v>
      </c>
      <c r="K1127" s="18">
        <f t="shared" si="156"/>
        <v>0</v>
      </c>
      <c r="L1127" s="35">
        <v>1</v>
      </c>
      <c r="Q1127" s="21">
        <v>0</v>
      </c>
      <c r="R1127" s="21">
        <v>0</v>
      </c>
      <c r="S1127" s="21">
        <v>0</v>
      </c>
      <c r="T1127" s="21">
        <v>0</v>
      </c>
      <c r="U1127" s="21">
        <v>0</v>
      </c>
      <c r="V1127" s="21">
        <v>0</v>
      </c>
      <c r="W1127" s="21">
        <v>0</v>
      </c>
      <c r="X1127" s="21">
        <v>0</v>
      </c>
      <c r="Y1127" s="21">
        <v>0</v>
      </c>
      <c r="Z1127" s="21">
        <v>0</v>
      </c>
      <c r="AA1127" s="21">
        <v>0</v>
      </c>
      <c r="AB1127" s="21">
        <v>0</v>
      </c>
      <c r="AC1127" s="21">
        <v>0</v>
      </c>
      <c r="AD1127" s="21">
        <v>0</v>
      </c>
      <c r="AE1127" s="21">
        <v>0</v>
      </c>
      <c r="AF1127" s="21">
        <v>0</v>
      </c>
      <c r="AG1127" s="21">
        <v>0</v>
      </c>
      <c r="AH1127" s="21">
        <v>0</v>
      </c>
      <c r="AI1127" s="21">
        <v>0</v>
      </c>
      <c r="AJ1127" s="21">
        <v>0</v>
      </c>
      <c r="AK1127" s="21">
        <v>0</v>
      </c>
      <c r="AL1127" s="21">
        <v>0</v>
      </c>
      <c r="AM1127" s="21">
        <v>0</v>
      </c>
      <c r="AN1127" s="21">
        <v>0</v>
      </c>
      <c r="AO1127" s="21">
        <v>0</v>
      </c>
      <c r="AP1127" s="21">
        <v>0</v>
      </c>
      <c r="AQ1127" s="21">
        <v>0</v>
      </c>
    </row>
    <row r="1128" spans="1:43" x14ac:dyDescent="0.25">
      <c r="A1128" s="16" t="s">
        <v>319</v>
      </c>
      <c r="B1128" s="8" t="s">
        <v>53</v>
      </c>
      <c r="C1128" s="8" t="s">
        <v>329</v>
      </c>
      <c r="E1128" s="8" t="str">
        <f t="shared" si="154"/>
        <v>Initial</v>
      </c>
      <c r="F1128" s="21">
        <f t="shared" si="157"/>
        <v>104172.52557476799</v>
      </c>
      <c r="G1128" s="19">
        <f t="shared" si="157"/>
        <v>11.193720016366246</v>
      </c>
      <c r="H1128" s="18">
        <f t="shared" si="155"/>
        <v>0</v>
      </c>
      <c r="I1128" s="6">
        <f t="shared" si="155"/>
        <v>2.04</v>
      </c>
      <c r="J1128" s="6">
        <f t="shared" si="156"/>
        <v>1</v>
      </c>
      <c r="K1128" s="18">
        <f t="shared" si="156"/>
        <v>0</v>
      </c>
      <c r="L1128" s="35">
        <v>1</v>
      </c>
      <c r="Q1128" s="21">
        <v>0</v>
      </c>
      <c r="R1128" s="21">
        <v>0</v>
      </c>
      <c r="S1128" s="21">
        <v>0</v>
      </c>
      <c r="T1128" s="21">
        <v>0</v>
      </c>
      <c r="U1128" s="21">
        <v>0</v>
      </c>
      <c r="V1128" s="21">
        <v>0</v>
      </c>
      <c r="W1128" s="21">
        <v>0</v>
      </c>
      <c r="X1128" s="21">
        <v>0</v>
      </c>
      <c r="Y1128" s="21">
        <v>0</v>
      </c>
      <c r="Z1128" s="21">
        <v>0</v>
      </c>
      <c r="AA1128" s="21">
        <v>0</v>
      </c>
      <c r="AB1128" s="21">
        <v>0</v>
      </c>
      <c r="AC1128" s="21">
        <v>0</v>
      </c>
      <c r="AD1128" s="21">
        <v>0</v>
      </c>
      <c r="AE1128" s="21">
        <v>0</v>
      </c>
      <c r="AF1128" s="21">
        <v>0</v>
      </c>
      <c r="AG1128" s="21">
        <v>0</v>
      </c>
      <c r="AH1128" s="21">
        <v>0</v>
      </c>
      <c r="AI1128" s="21">
        <v>0</v>
      </c>
      <c r="AJ1128" s="21">
        <v>0</v>
      </c>
      <c r="AK1128" s="21">
        <v>0</v>
      </c>
      <c r="AL1128" s="21">
        <v>0</v>
      </c>
      <c r="AM1128" s="21">
        <v>0</v>
      </c>
      <c r="AN1128" s="21">
        <v>0</v>
      </c>
      <c r="AO1128" s="21">
        <v>0</v>
      </c>
      <c r="AP1128" s="21">
        <v>0</v>
      </c>
      <c r="AQ1128" s="21">
        <v>0</v>
      </c>
    </row>
    <row r="1129" spans="1:43" x14ac:dyDescent="0.25">
      <c r="A1129" s="16" t="s">
        <v>320</v>
      </c>
      <c r="B1129" s="8" t="s">
        <v>53</v>
      </c>
      <c r="C1129" s="8" t="s">
        <v>329</v>
      </c>
      <c r="E1129" s="8" t="str">
        <f t="shared" si="154"/>
        <v>Initial</v>
      </c>
      <c r="F1129" s="21">
        <f t="shared" si="157"/>
        <v>167069.04494132148</v>
      </c>
      <c r="G1129" s="19">
        <f t="shared" si="157"/>
        <v>9.4347717151777815</v>
      </c>
      <c r="H1129" s="18">
        <f t="shared" si="155"/>
        <v>0</v>
      </c>
      <c r="I1129" s="6">
        <f t="shared" si="155"/>
        <v>2.04</v>
      </c>
      <c r="J1129" s="6">
        <f t="shared" si="156"/>
        <v>1</v>
      </c>
      <c r="K1129" s="18">
        <f t="shared" si="156"/>
        <v>0</v>
      </c>
      <c r="L1129" s="35">
        <v>1</v>
      </c>
      <c r="Q1129" s="21">
        <v>0</v>
      </c>
      <c r="R1129" s="21">
        <v>0</v>
      </c>
      <c r="S1129" s="21">
        <v>0</v>
      </c>
      <c r="T1129" s="21">
        <v>0</v>
      </c>
      <c r="U1129" s="21">
        <v>0</v>
      </c>
      <c r="V1129" s="21">
        <v>0</v>
      </c>
      <c r="W1129" s="21">
        <v>0</v>
      </c>
      <c r="X1129" s="21">
        <v>0</v>
      </c>
      <c r="Y1129" s="21">
        <v>0</v>
      </c>
      <c r="Z1129" s="21">
        <v>0</v>
      </c>
      <c r="AA1129" s="21">
        <v>0</v>
      </c>
      <c r="AB1129" s="21">
        <v>0</v>
      </c>
      <c r="AC1129" s="21">
        <v>0</v>
      </c>
      <c r="AD1129" s="21">
        <v>0</v>
      </c>
      <c r="AE1129" s="21">
        <v>0</v>
      </c>
      <c r="AF1129" s="21">
        <v>0</v>
      </c>
      <c r="AG1129" s="21">
        <v>0</v>
      </c>
      <c r="AH1129" s="21">
        <v>0</v>
      </c>
      <c r="AI1129" s="21">
        <v>0</v>
      </c>
      <c r="AJ1129" s="21">
        <v>0</v>
      </c>
      <c r="AK1129" s="21">
        <v>0</v>
      </c>
      <c r="AL1129" s="21">
        <v>0</v>
      </c>
      <c r="AM1129" s="21">
        <v>0</v>
      </c>
      <c r="AN1129" s="21">
        <v>0</v>
      </c>
      <c r="AO1129" s="21">
        <v>0</v>
      </c>
      <c r="AP1129" s="21">
        <v>0</v>
      </c>
      <c r="AQ1129" s="21">
        <v>0</v>
      </c>
    </row>
    <row r="1130" spans="1:43" x14ac:dyDescent="0.25">
      <c r="A1130" s="16" t="s">
        <v>321</v>
      </c>
      <c r="B1130" s="8" t="s">
        <v>53</v>
      </c>
      <c r="C1130" s="8" t="s">
        <v>329</v>
      </c>
      <c r="E1130" s="8" t="str">
        <f t="shared" si="154"/>
        <v>Initial</v>
      </c>
      <c r="F1130" s="21">
        <f t="shared" si="157"/>
        <v>134663.4657046372</v>
      </c>
      <c r="G1130" s="19">
        <f t="shared" si="157"/>
        <v>10.317735507089584</v>
      </c>
      <c r="H1130" s="18">
        <f t="shared" si="155"/>
        <v>0</v>
      </c>
      <c r="I1130" s="6">
        <f t="shared" si="155"/>
        <v>2.04</v>
      </c>
      <c r="J1130" s="6">
        <f t="shared" si="156"/>
        <v>1</v>
      </c>
      <c r="K1130" s="18">
        <f t="shared" si="156"/>
        <v>0</v>
      </c>
      <c r="L1130" s="35">
        <v>1</v>
      </c>
      <c r="Q1130" s="21">
        <v>0</v>
      </c>
      <c r="R1130" s="21">
        <v>0</v>
      </c>
      <c r="S1130" s="21">
        <v>0</v>
      </c>
      <c r="T1130" s="21">
        <v>0</v>
      </c>
      <c r="U1130" s="21">
        <v>0</v>
      </c>
      <c r="V1130" s="21">
        <v>0</v>
      </c>
      <c r="W1130" s="21">
        <v>0</v>
      </c>
      <c r="X1130" s="21">
        <v>0</v>
      </c>
      <c r="Y1130" s="21">
        <v>0</v>
      </c>
      <c r="Z1130" s="21">
        <v>0</v>
      </c>
      <c r="AA1130" s="21">
        <v>0</v>
      </c>
      <c r="AB1130" s="21">
        <v>0</v>
      </c>
      <c r="AC1130" s="21">
        <v>0</v>
      </c>
      <c r="AD1130" s="21">
        <v>0</v>
      </c>
      <c r="AE1130" s="21">
        <v>0</v>
      </c>
      <c r="AF1130" s="21">
        <v>0</v>
      </c>
      <c r="AG1130" s="21">
        <v>0</v>
      </c>
      <c r="AH1130" s="21">
        <v>0</v>
      </c>
      <c r="AI1130" s="21">
        <v>0</v>
      </c>
      <c r="AJ1130" s="21">
        <v>0</v>
      </c>
      <c r="AK1130" s="21">
        <v>0</v>
      </c>
      <c r="AL1130" s="21">
        <v>0</v>
      </c>
      <c r="AM1130" s="21">
        <v>0</v>
      </c>
      <c r="AN1130" s="21">
        <v>0</v>
      </c>
      <c r="AO1130" s="21">
        <v>0</v>
      </c>
      <c r="AP1130" s="21">
        <v>0</v>
      </c>
      <c r="AQ1130" s="21">
        <v>0</v>
      </c>
    </row>
    <row r="1131" spans="1:43" x14ac:dyDescent="0.25">
      <c r="A1131" s="16" t="s">
        <v>322</v>
      </c>
      <c r="B1131" s="8" t="s">
        <v>53</v>
      </c>
      <c r="C1131" s="8" t="s">
        <v>329</v>
      </c>
      <c r="E1131" s="8" t="str">
        <f t="shared" si="154"/>
        <v>Initial</v>
      </c>
      <c r="F1131" s="21">
        <f t="shared" si="157"/>
        <v>122703.84078918799</v>
      </c>
      <c r="G1131" s="19">
        <f t="shared" si="157"/>
        <v>10.456302746523619</v>
      </c>
      <c r="H1131" s="18">
        <f t="shared" si="155"/>
        <v>0</v>
      </c>
      <c r="I1131" s="6">
        <f t="shared" si="155"/>
        <v>2.04</v>
      </c>
      <c r="J1131" s="6">
        <f t="shared" si="156"/>
        <v>1</v>
      </c>
      <c r="K1131" s="18">
        <f t="shared" si="156"/>
        <v>0</v>
      </c>
      <c r="L1131" s="35">
        <v>1</v>
      </c>
      <c r="Q1131" s="21">
        <v>0</v>
      </c>
      <c r="R1131" s="21">
        <v>0</v>
      </c>
      <c r="S1131" s="21">
        <v>0</v>
      </c>
      <c r="T1131" s="21">
        <v>0</v>
      </c>
      <c r="U1131" s="21">
        <v>0</v>
      </c>
      <c r="V1131" s="21">
        <v>0</v>
      </c>
      <c r="W1131" s="21">
        <v>0</v>
      </c>
      <c r="X1131" s="21">
        <v>0</v>
      </c>
      <c r="Y1131" s="21">
        <v>0</v>
      </c>
      <c r="Z1131" s="21">
        <v>0</v>
      </c>
      <c r="AA1131" s="21">
        <v>0</v>
      </c>
      <c r="AB1131" s="21">
        <v>0</v>
      </c>
      <c r="AC1131" s="21">
        <v>0</v>
      </c>
      <c r="AD1131" s="21">
        <v>0</v>
      </c>
      <c r="AE1131" s="21">
        <v>0</v>
      </c>
      <c r="AF1131" s="21">
        <v>0</v>
      </c>
      <c r="AG1131" s="21">
        <v>0</v>
      </c>
      <c r="AH1131" s="21">
        <v>0</v>
      </c>
      <c r="AI1131" s="21">
        <v>0</v>
      </c>
      <c r="AJ1131" s="21">
        <v>0</v>
      </c>
      <c r="AK1131" s="21">
        <v>0</v>
      </c>
      <c r="AL1131" s="21">
        <v>0</v>
      </c>
      <c r="AM1131" s="21">
        <v>0</v>
      </c>
      <c r="AN1131" s="21">
        <v>0</v>
      </c>
      <c r="AO1131" s="21">
        <v>0</v>
      </c>
      <c r="AP1131" s="21">
        <v>0</v>
      </c>
      <c r="AQ1131" s="21">
        <v>0</v>
      </c>
    </row>
    <row r="1132" spans="1:43" x14ac:dyDescent="0.25">
      <c r="A1132" s="16" t="s">
        <v>323</v>
      </c>
      <c r="B1132" s="8" t="s">
        <v>53</v>
      </c>
      <c r="C1132" s="8" t="s">
        <v>329</v>
      </c>
      <c r="E1132" s="8" t="str">
        <f t="shared" si="154"/>
        <v>Initial</v>
      </c>
      <c r="F1132" s="21">
        <f t="shared" si="157"/>
        <v>103976.50221745251</v>
      </c>
      <c r="G1132" s="19">
        <f t="shared" si="157"/>
        <v>11.053036600654009</v>
      </c>
      <c r="H1132" s="18">
        <f t="shared" si="155"/>
        <v>0</v>
      </c>
      <c r="I1132" s="6">
        <f t="shared" si="155"/>
        <v>2.04</v>
      </c>
      <c r="J1132" s="6">
        <f t="shared" si="156"/>
        <v>1</v>
      </c>
      <c r="K1132" s="18">
        <f t="shared" si="156"/>
        <v>0</v>
      </c>
      <c r="L1132" s="35">
        <v>1</v>
      </c>
      <c r="Q1132" s="21">
        <v>0</v>
      </c>
      <c r="R1132" s="21">
        <v>0</v>
      </c>
      <c r="S1132" s="21">
        <v>0</v>
      </c>
      <c r="T1132" s="21">
        <v>0</v>
      </c>
      <c r="U1132" s="21">
        <v>0</v>
      </c>
      <c r="V1132" s="21">
        <v>0</v>
      </c>
      <c r="W1132" s="21">
        <v>0</v>
      </c>
      <c r="X1132" s="21">
        <v>0</v>
      </c>
      <c r="Y1132" s="21">
        <v>0</v>
      </c>
      <c r="Z1132" s="21">
        <v>0</v>
      </c>
      <c r="AA1132" s="21">
        <v>0</v>
      </c>
      <c r="AB1132" s="21">
        <v>0</v>
      </c>
      <c r="AC1132" s="21">
        <v>0</v>
      </c>
      <c r="AD1132" s="21">
        <v>0</v>
      </c>
      <c r="AE1132" s="21">
        <v>0</v>
      </c>
      <c r="AF1132" s="21">
        <v>0</v>
      </c>
      <c r="AG1132" s="21">
        <v>0</v>
      </c>
      <c r="AH1132" s="21">
        <v>0</v>
      </c>
      <c r="AI1132" s="21">
        <v>0</v>
      </c>
      <c r="AJ1132" s="21">
        <v>0</v>
      </c>
      <c r="AK1132" s="21">
        <v>0</v>
      </c>
      <c r="AL1132" s="21">
        <v>0</v>
      </c>
      <c r="AM1132" s="21">
        <v>0</v>
      </c>
      <c r="AN1132" s="21">
        <v>0</v>
      </c>
      <c r="AO1132" s="21">
        <v>0</v>
      </c>
      <c r="AP1132" s="21">
        <v>0</v>
      </c>
      <c r="AQ1132" s="21">
        <v>0</v>
      </c>
    </row>
    <row r="1133" spans="1:43" x14ac:dyDescent="0.25">
      <c r="A1133" s="16" t="s">
        <v>324</v>
      </c>
      <c r="B1133" s="8" t="s">
        <v>53</v>
      </c>
      <c r="C1133" s="8" t="s">
        <v>329</v>
      </c>
      <c r="E1133" s="8" t="str">
        <f t="shared" si="154"/>
        <v>Initial</v>
      </c>
      <c r="F1133" s="21">
        <f t="shared" si="157"/>
        <v>111788.15367445731</v>
      </c>
      <c r="G1133" s="19">
        <f t="shared" si="157"/>
        <v>10.78329449978415</v>
      </c>
      <c r="H1133" s="18">
        <f t="shared" si="155"/>
        <v>0</v>
      </c>
      <c r="I1133" s="6">
        <f t="shared" si="155"/>
        <v>2.04</v>
      </c>
      <c r="J1133" s="6">
        <f t="shared" si="156"/>
        <v>1</v>
      </c>
      <c r="K1133" s="18">
        <f t="shared" si="156"/>
        <v>0</v>
      </c>
      <c r="L1133" s="35">
        <v>1</v>
      </c>
      <c r="Q1133" s="21">
        <v>0</v>
      </c>
      <c r="R1133" s="21">
        <v>0</v>
      </c>
      <c r="S1133" s="21">
        <v>0</v>
      </c>
      <c r="T1133" s="21">
        <v>0</v>
      </c>
      <c r="U1133" s="21">
        <v>0</v>
      </c>
      <c r="V1133" s="21">
        <v>0</v>
      </c>
      <c r="W1133" s="21">
        <v>0</v>
      </c>
      <c r="X1133" s="21">
        <v>0</v>
      </c>
      <c r="Y1133" s="21">
        <v>0</v>
      </c>
      <c r="Z1133" s="21">
        <v>0</v>
      </c>
      <c r="AA1133" s="21">
        <v>0</v>
      </c>
      <c r="AB1133" s="21">
        <v>0</v>
      </c>
      <c r="AC1133" s="21">
        <v>0</v>
      </c>
      <c r="AD1133" s="21">
        <v>0</v>
      </c>
      <c r="AE1133" s="21">
        <v>0</v>
      </c>
      <c r="AF1133" s="21">
        <v>0</v>
      </c>
      <c r="AG1133" s="21">
        <v>0</v>
      </c>
      <c r="AH1133" s="21">
        <v>0</v>
      </c>
      <c r="AI1133" s="21">
        <v>0</v>
      </c>
      <c r="AJ1133" s="21">
        <v>0</v>
      </c>
      <c r="AK1133" s="21">
        <v>0</v>
      </c>
      <c r="AL1133" s="21">
        <v>0</v>
      </c>
      <c r="AM1133" s="21">
        <v>0</v>
      </c>
      <c r="AN1133" s="21">
        <v>0</v>
      </c>
      <c r="AO1133" s="21">
        <v>0</v>
      </c>
      <c r="AP1133" s="21">
        <v>0</v>
      </c>
      <c r="AQ1133" s="21">
        <v>0</v>
      </c>
    </row>
    <row r="1134" spans="1:43" x14ac:dyDescent="0.25">
      <c r="A1134" s="16" t="s">
        <v>325</v>
      </c>
      <c r="B1134" s="8" t="s">
        <v>53</v>
      </c>
      <c r="C1134" s="8" t="s">
        <v>329</v>
      </c>
      <c r="E1134" s="8" t="str">
        <f t="shared" si="154"/>
        <v>Initial</v>
      </c>
      <c r="F1134" s="21">
        <f t="shared" si="157"/>
        <v>169487.33196936251</v>
      </c>
      <c r="G1134" s="19">
        <f t="shared" si="157"/>
        <v>9.4563668699484822</v>
      </c>
      <c r="H1134" s="18">
        <f t="shared" si="155"/>
        <v>0</v>
      </c>
      <c r="I1134" s="6">
        <f t="shared" si="155"/>
        <v>2.04</v>
      </c>
      <c r="J1134" s="6">
        <f t="shared" si="156"/>
        <v>1</v>
      </c>
      <c r="K1134" s="18">
        <f t="shared" si="156"/>
        <v>0</v>
      </c>
      <c r="L1134" s="35">
        <v>1</v>
      </c>
      <c r="Q1134" s="21">
        <v>0</v>
      </c>
      <c r="R1134" s="21">
        <v>0</v>
      </c>
      <c r="S1134" s="21">
        <v>0</v>
      </c>
      <c r="T1134" s="21">
        <v>0</v>
      </c>
      <c r="U1134" s="21">
        <v>0</v>
      </c>
      <c r="V1134" s="21">
        <v>0</v>
      </c>
      <c r="W1134" s="21">
        <v>0</v>
      </c>
      <c r="X1134" s="21">
        <v>0</v>
      </c>
      <c r="Y1134" s="21">
        <v>0</v>
      </c>
      <c r="Z1134" s="21">
        <v>0</v>
      </c>
      <c r="AA1134" s="21">
        <v>0</v>
      </c>
      <c r="AB1134" s="21">
        <v>0</v>
      </c>
      <c r="AC1134" s="21">
        <v>0</v>
      </c>
      <c r="AD1134" s="21">
        <v>0</v>
      </c>
      <c r="AE1134" s="21">
        <v>0</v>
      </c>
      <c r="AF1134" s="21">
        <v>0</v>
      </c>
      <c r="AG1134" s="21">
        <v>0</v>
      </c>
      <c r="AH1134" s="21">
        <v>0</v>
      </c>
      <c r="AI1134" s="21">
        <v>0</v>
      </c>
      <c r="AJ1134" s="21">
        <v>0</v>
      </c>
      <c r="AK1134" s="21">
        <v>0</v>
      </c>
      <c r="AL1134" s="21">
        <v>0</v>
      </c>
      <c r="AM1134" s="21">
        <v>0</v>
      </c>
      <c r="AN1134" s="21">
        <v>0</v>
      </c>
      <c r="AO1134" s="21">
        <v>0</v>
      </c>
      <c r="AP1134" s="21">
        <v>0</v>
      </c>
      <c r="AQ1134" s="21">
        <v>0</v>
      </c>
    </row>
    <row r="1135" spans="1:43" x14ac:dyDescent="0.25">
      <c r="A1135" s="16" t="s">
        <v>326</v>
      </c>
      <c r="B1135" s="8" t="s">
        <v>53</v>
      </c>
      <c r="C1135" s="8" t="s">
        <v>329</v>
      </c>
      <c r="E1135" s="8" t="str">
        <f t="shared" si="154"/>
        <v>Initial</v>
      </c>
      <c r="F1135" s="21">
        <f t="shared" si="157"/>
        <v>103984.99760192574</v>
      </c>
      <c r="G1135" s="19">
        <f t="shared" si="157"/>
        <v>11.068808534627422</v>
      </c>
      <c r="H1135" s="18">
        <f t="shared" si="155"/>
        <v>0</v>
      </c>
      <c r="I1135" s="6">
        <f t="shared" si="155"/>
        <v>2.04</v>
      </c>
      <c r="J1135" s="6">
        <f t="shared" si="156"/>
        <v>1</v>
      </c>
      <c r="K1135" s="18">
        <f t="shared" si="156"/>
        <v>0</v>
      </c>
      <c r="L1135" s="35">
        <v>1</v>
      </c>
      <c r="Q1135" s="21">
        <v>0</v>
      </c>
      <c r="R1135" s="21">
        <v>0</v>
      </c>
      <c r="S1135" s="21">
        <v>0</v>
      </c>
      <c r="T1135" s="21">
        <v>0</v>
      </c>
      <c r="U1135" s="21">
        <v>0</v>
      </c>
      <c r="V1135" s="21">
        <v>0</v>
      </c>
      <c r="W1135" s="21">
        <v>0</v>
      </c>
      <c r="X1135" s="21">
        <v>0</v>
      </c>
      <c r="Y1135" s="21">
        <v>0</v>
      </c>
      <c r="Z1135" s="21">
        <v>0</v>
      </c>
      <c r="AA1135" s="21">
        <v>0</v>
      </c>
      <c r="AB1135" s="21">
        <v>0</v>
      </c>
      <c r="AC1135" s="21">
        <v>0</v>
      </c>
      <c r="AD1135" s="21">
        <v>0</v>
      </c>
      <c r="AE1135" s="21">
        <v>0</v>
      </c>
      <c r="AF1135" s="21">
        <v>0</v>
      </c>
      <c r="AG1135" s="21">
        <v>0</v>
      </c>
      <c r="AH1135" s="21">
        <v>0</v>
      </c>
      <c r="AI1135" s="21">
        <v>0</v>
      </c>
      <c r="AJ1135" s="21">
        <v>0</v>
      </c>
      <c r="AK1135" s="21">
        <v>0</v>
      </c>
      <c r="AL1135" s="21">
        <v>0</v>
      </c>
      <c r="AM1135" s="21">
        <v>0</v>
      </c>
      <c r="AN1135" s="21">
        <v>0</v>
      </c>
      <c r="AO1135" s="21">
        <v>0</v>
      </c>
      <c r="AP1135" s="21">
        <v>0</v>
      </c>
      <c r="AQ1135" s="21">
        <v>0</v>
      </c>
    </row>
    <row r="1136" spans="1:43" x14ac:dyDescent="0.25">
      <c r="A1136" s="16" t="s">
        <v>327</v>
      </c>
      <c r="B1136" s="8" t="s">
        <v>53</v>
      </c>
      <c r="C1136" s="8" t="s">
        <v>329</v>
      </c>
      <c r="E1136" s="8" t="str">
        <f t="shared" si="154"/>
        <v>Initial</v>
      </c>
      <c r="F1136" s="21">
        <f t="shared" si="157"/>
        <v>102565.4676184479</v>
      </c>
      <c r="G1136" s="19">
        <f t="shared" si="157"/>
        <v>10.14145011871261</v>
      </c>
      <c r="H1136" s="18">
        <f t="shared" si="155"/>
        <v>0</v>
      </c>
      <c r="I1136" s="6">
        <f t="shared" si="155"/>
        <v>2.04</v>
      </c>
      <c r="J1136" s="6">
        <f t="shared" si="156"/>
        <v>1</v>
      </c>
      <c r="K1136" s="18">
        <f t="shared" si="156"/>
        <v>0</v>
      </c>
      <c r="L1136" s="35">
        <v>1</v>
      </c>
      <c r="Q1136" s="21">
        <v>0</v>
      </c>
      <c r="R1136" s="21">
        <v>0</v>
      </c>
      <c r="S1136" s="21">
        <v>0</v>
      </c>
      <c r="T1136" s="21">
        <v>0</v>
      </c>
      <c r="U1136" s="21">
        <v>0</v>
      </c>
      <c r="V1136" s="21">
        <v>0</v>
      </c>
      <c r="W1136" s="21">
        <v>0</v>
      </c>
      <c r="X1136" s="21">
        <v>0</v>
      </c>
      <c r="Y1136" s="21">
        <v>0</v>
      </c>
      <c r="Z1136" s="21">
        <v>0</v>
      </c>
      <c r="AA1136" s="21">
        <v>0</v>
      </c>
      <c r="AB1136" s="21">
        <v>0</v>
      </c>
      <c r="AC1136" s="21">
        <v>0</v>
      </c>
      <c r="AD1136" s="21">
        <v>0</v>
      </c>
      <c r="AE1136" s="21">
        <v>0</v>
      </c>
      <c r="AF1136" s="21">
        <v>0</v>
      </c>
      <c r="AG1136" s="21">
        <v>0</v>
      </c>
      <c r="AH1136" s="21">
        <v>0</v>
      </c>
      <c r="AI1136" s="21">
        <v>0</v>
      </c>
      <c r="AJ1136" s="21">
        <v>0</v>
      </c>
      <c r="AK1136" s="21">
        <v>0</v>
      </c>
      <c r="AL1136" s="21">
        <v>0</v>
      </c>
      <c r="AM1136" s="21">
        <v>0</v>
      </c>
      <c r="AN1136" s="21">
        <v>0</v>
      </c>
      <c r="AO1136" s="21">
        <v>0</v>
      </c>
      <c r="AP1136" s="21">
        <v>0</v>
      </c>
      <c r="AQ1136" s="21">
        <v>0</v>
      </c>
    </row>
    <row r="1137" spans="1:43" x14ac:dyDescent="0.25">
      <c r="A1137" s="17" t="s">
        <v>262</v>
      </c>
      <c r="B1137" s="8" t="s">
        <v>53</v>
      </c>
      <c r="C1137" s="8" t="s">
        <v>329</v>
      </c>
      <c r="E1137" s="8" t="str">
        <f t="shared" si="154"/>
        <v>CoFi-generic</v>
      </c>
      <c r="F1137" s="21">
        <f t="shared" si="157"/>
        <v>151814.201921687</v>
      </c>
      <c r="G1137" s="19">
        <f t="shared" si="157"/>
        <v>9.4309277953496871</v>
      </c>
      <c r="H1137" s="18">
        <f t="shared" si="155"/>
        <v>0</v>
      </c>
      <c r="I1137" s="6">
        <f t="shared" si="155"/>
        <v>2.04</v>
      </c>
      <c r="J1137" s="6">
        <f t="shared" si="156"/>
        <v>1</v>
      </c>
      <c r="K1137" s="18">
        <f t="shared" si="156"/>
        <v>0</v>
      </c>
      <c r="L1137" s="35">
        <v>1</v>
      </c>
      <c r="Q1137" s="21">
        <v>0</v>
      </c>
      <c r="R1137" s="21">
        <v>0</v>
      </c>
      <c r="S1137" s="21">
        <v>0</v>
      </c>
      <c r="T1137" s="21">
        <v>0</v>
      </c>
      <c r="U1137" s="21">
        <v>0</v>
      </c>
      <c r="V1137" s="21">
        <v>0</v>
      </c>
      <c r="W1137" s="21">
        <v>0</v>
      </c>
      <c r="X1137" s="21">
        <v>0</v>
      </c>
      <c r="Y1137" s="21">
        <v>0</v>
      </c>
      <c r="Z1137" s="21">
        <v>0</v>
      </c>
      <c r="AA1137" s="21">
        <v>0</v>
      </c>
      <c r="AB1137" s="21">
        <v>0</v>
      </c>
      <c r="AC1137" s="21">
        <v>0</v>
      </c>
      <c r="AD1137" s="21">
        <v>0</v>
      </c>
      <c r="AE1137" s="21">
        <v>0</v>
      </c>
      <c r="AF1137" s="21">
        <v>0</v>
      </c>
      <c r="AG1137" s="21">
        <v>0</v>
      </c>
      <c r="AH1137" s="21">
        <v>0</v>
      </c>
      <c r="AI1137" s="21">
        <v>0</v>
      </c>
      <c r="AJ1137" s="21">
        <v>0</v>
      </c>
      <c r="AK1137" s="21">
        <v>0</v>
      </c>
      <c r="AL1137" s="21">
        <v>0</v>
      </c>
      <c r="AM1137" s="21">
        <v>0</v>
      </c>
      <c r="AN1137" s="21">
        <v>0</v>
      </c>
      <c r="AO1137" s="21">
        <v>0</v>
      </c>
      <c r="AP1137" s="21">
        <v>0</v>
      </c>
      <c r="AQ1137" s="21">
        <v>0</v>
      </c>
    </row>
    <row r="1138" spans="1:43" x14ac:dyDescent="0.25">
      <c r="A1138" s="17" t="s">
        <v>263</v>
      </c>
      <c r="B1138" s="8" t="s">
        <v>53</v>
      </c>
      <c r="C1138" s="8" t="s">
        <v>329</v>
      </c>
      <c r="E1138" s="8" t="str">
        <f t="shared" si="154"/>
        <v>CoFi-generic</v>
      </c>
      <c r="F1138" s="21">
        <f t="shared" si="157"/>
        <v>189685.37446517299</v>
      </c>
      <c r="G1138" s="19">
        <f t="shared" si="157"/>
        <v>9.0587332826533071</v>
      </c>
      <c r="H1138" s="18">
        <f t="shared" si="155"/>
        <v>0</v>
      </c>
      <c r="I1138" s="6">
        <f t="shared" si="155"/>
        <v>2.04</v>
      </c>
      <c r="J1138" s="6">
        <f t="shared" si="156"/>
        <v>1</v>
      </c>
      <c r="K1138" s="18">
        <f t="shared" si="156"/>
        <v>0</v>
      </c>
      <c r="L1138" s="35">
        <v>1</v>
      </c>
      <c r="Q1138" s="21">
        <v>0</v>
      </c>
      <c r="R1138" s="21">
        <v>0</v>
      </c>
      <c r="S1138" s="21">
        <v>0</v>
      </c>
      <c r="T1138" s="21">
        <v>0</v>
      </c>
      <c r="U1138" s="21">
        <v>0</v>
      </c>
      <c r="V1138" s="21">
        <v>0</v>
      </c>
      <c r="W1138" s="21">
        <v>0</v>
      </c>
      <c r="X1138" s="21">
        <v>0</v>
      </c>
      <c r="Y1138" s="21">
        <v>0</v>
      </c>
      <c r="Z1138" s="21">
        <v>0</v>
      </c>
      <c r="AA1138" s="21">
        <v>0</v>
      </c>
      <c r="AB1138" s="21">
        <v>0</v>
      </c>
      <c r="AC1138" s="21">
        <v>0</v>
      </c>
      <c r="AD1138" s="21">
        <v>0</v>
      </c>
      <c r="AE1138" s="21">
        <v>0</v>
      </c>
      <c r="AF1138" s="21">
        <v>0</v>
      </c>
      <c r="AG1138" s="21">
        <v>0</v>
      </c>
      <c r="AH1138" s="21">
        <v>0</v>
      </c>
      <c r="AI1138" s="21">
        <v>0</v>
      </c>
      <c r="AJ1138" s="21">
        <v>0</v>
      </c>
      <c r="AK1138" s="21">
        <v>0</v>
      </c>
      <c r="AL1138" s="21">
        <v>0</v>
      </c>
      <c r="AM1138" s="21">
        <v>0</v>
      </c>
      <c r="AN1138" s="21">
        <v>0</v>
      </c>
      <c r="AO1138" s="21">
        <v>0</v>
      </c>
      <c r="AP1138" s="21">
        <v>0</v>
      </c>
      <c r="AQ1138" s="21">
        <v>0</v>
      </c>
    </row>
    <row r="1139" spans="1:43" x14ac:dyDescent="0.25">
      <c r="A1139" s="17" t="s">
        <v>264</v>
      </c>
      <c r="B1139" s="8" t="s">
        <v>53</v>
      </c>
      <c r="C1139" s="8" t="s">
        <v>329</v>
      </c>
      <c r="E1139" s="8" t="str">
        <f t="shared" si="154"/>
        <v>CoFi-generic</v>
      </c>
      <c r="F1139" s="21">
        <f t="shared" si="157"/>
        <v>142839.15179515848</v>
      </c>
      <c r="G1139" s="19">
        <f t="shared" si="157"/>
        <v>10.302832972074498</v>
      </c>
      <c r="H1139" s="18">
        <f t="shared" si="155"/>
        <v>0</v>
      </c>
      <c r="I1139" s="6">
        <f t="shared" si="155"/>
        <v>2.04</v>
      </c>
      <c r="J1139" s="6">
        <f t="shared" si="156"/>
        <v>1</v>
      </c>
      <c r="K1139" s="18">
        <f t="shared" si="156"/>
        <v>0</v>
      </c>
      <c r="L1139" s="35">
        <v>1</v>
      </c>
      <c r="Q1139" s="21">
        <v>0</v>
      </c>
      <c r="R1139" s="21">
        <v>0</v>
      </c>
      <c r="S1139" s="21">
        <v>0</v>
      </c>
      <c r="T1139" s="21">
        <v>0</v>
      </c>
      <c r="U1139" s="21">
        <v>0</v>
      </c>
      <c r="V1139" s="21">
        <v>0</v>
      </c>
      <c r="W1139" s="21">
        <v>0</v>
      </c>
      <c r="X1139" s="21">
        <v>0</v>
      </c>
      <c r="Y1139" s="21">
        <v>0</v>
      </c>
      <c r="Z1139" s="21">
        <v>0</v>
      </c>
      <c r="AA1139" s="21">
        <v>0</v>
      </c>
      <c r="AB1139" s="21">
        <v>0</v>
      </c>
      <c r="AC1139" s="21">
        <v>0</v>
      </c>
      <c r="AD1139" s="21">
        <v>0</v>
      </c>
      <c r="AE1139" s="21">
        <v>0</v>
      </c>
      <c r="AF1139" s="21">
        <v>0</v>
      </c>
      <c r="AG1139" s="21">
        <v>0</v>
      </c>
      <c r="AH1139" s="21">
        <v>0</v>
      </c>
      <c r="AI1139" s="21">
        <v>0</v>
      </c>
      <c r="AJ1139" s="21">
        <v>0</v>
      </c>
      <c r="AK1139" s="21">
        <v>0</v>
      </c>
      <c r="AL1139" s="21">
        <v>0</v>
      </c>
      <c r="AM1139" s="21">
        <v>0</v>
      </c>
      <c r="AN1139" s="21">
        <v>0</v>
      </c>
      <c r="AO1139" s="21">
        <v>0</v>
      </c>
      <c r="AP1139" s="21">
        <v>0</v>
      </c>
      <c r="AQ1139" s="21">
        <v>0</v>
      </c>
    </row>
    <row r="1140" spans="1:43" x14ac:dyDescent="0.25">
      <c r="A1140" s="17" t="s">
        <v>265</v>
      </c>
      <c r="B1140" s="8" t="s">
        <v>53</v>
      </c>
      <c r="C1140" s="8" t="s">
        <v>329</v>
      </c>
      <c r="E1140" s="8" t="str">
        <f t="shared" si="154"/>
        <v>CoFi-generic</v>
      </c>
      <c r="F1140" s="21">
        <f t="shared" si="157"/>
        <v>103168.9552285899</v>
      </c>
      <c r="G1140" s="19">
        <f t="shared" si="157"/>
        <v>11.257006974534221</v>
      </c>
      <c r="H1140" s="18">
        <f t="shared" si="155"/>
        <v>0</v>
      </c>
      <c r="I1140" s="6">
        <f t="shared" si="155"/>
        <v>2.04</v>
      </c>
      <c r="J1140" s="6">
        <f t="shared" si="156"/>
        <v>1</v>
      </c>
      <c r="K1140" s="18">
        <f t="shared" si="156"/>
        <v>0</v>
      </c>
      <c r="L1140" s="35">
        <v>1</v>
      </c>
      <c r="Q1140" s="21">
        <v>0</v>
      </c>
      <c r="R1140" s="21">
        <v>0</v>
      </c>
      <c r="S1140" s="21">
        <v>0</v>
      </c>
      <c r="T1140" s="21">
        <v>0</v>
      </c>
      <c r="U1140" s="21">
        <v>0</v>
      </c>
      <c r="V1140" s="21">
        <v>0</v>
      </c>
      <c r="W1140" s="21">
        <v>0</v>
      </c>
      <c r="X1140" s="21">
        <v>0</v>
      </c>
      <c r="Y1140" s="21">
        <v>0</v>
      </c>
      <c r="Z1140" s="21">
        <v>0</v>
      </c>
      <c r="AA1140" s="21">
        <v>0</v>
      </c>
      <c r="AB1140" s="21">
        <v>0</v>
      </c>
      <c r="AC1140" s="21">
        <v>0</v>
      </c>
      <c r="AD1140" s="21">
        <v>0</v>
      </c>
      <c r="AE1140" s="21">
        <v>0</v>
      </c>
      <c r="AF1140" s="21">
        <v>0</v>
      </c>
      <c r="AG1140" s="21">
        <v>0</v>
      </c>
      <c r="AH1140" s="21">
        <v>0</v>
      </c>
      <c r="AI1140" s="21">
        <v>0</v>
      </c>
      <c r="AJ1140" s="21">
        <v>0</v>
      </c>
      <c r="AK1140" s="21">
        <v>0</v>
      </c>
      <c r="AL1140" s="21">
        <v>0</v>
      </c>
      <c r="AM1140" s="21">
        <v>0</v>
      </c>
      <c r="AN1140" s="21">
        <v>0</v>
      </c>
      <c r="AO1140" s="21">
        <v>0</v>
      </c>
      <c r="AP1140" s="21">
        <v>0</v>
      </c>
      <c r="AQ1140" s="21">
        <v>0</v>
      </c>
    </row>
    <row r="1141" spans="1:43" x14ac:dyDescent="0.25">
      <c r="A1141" s="17" t="s">
        <v>266</v>
      </c>
      <c r="B1141" s="8" t="s">
        <v>53</v>
      </c>
      <c r="C1141" s="8" t="s">
        <v>329</v>
      </c>
      <c r="E1141" s="8" t="str">
        <f t="shared" si="154"/>
        <v>CoFi-generic</v>
      </c>
      <c r="F1141" s="21">
        <f t="shared" si="157"/>
        <v>142798.33267277651</v>
      </c>
      <c r="G1141" s="19">
        <f t="shared" si="157"/>
        <v>10.234322236037224</v>
      </c>
      <c r="H1141" s="18">
        <f t="shared" si="155"/>
        <v>0</v>
      </c>
      <c r="I1141" s="6">
        <f t="shared" si="155"/>
        <v>2.04</v>
      </c>
      <c r="J1141" s="6">
        <f t="shared" ref="J1141:K1156" si="158">J1140</f>
        <v>1</v>
      </c>
      <c r="K1141" s="18">
        <f t="shared" si="158"/>
        <v>0</v>
      </c>
      <c r="L1141" s="35">
        <v>1</v>
      </c>
      <c r="Q1141" s="21">
        <v>0</v>
      </c>
      <c r="R1141" s="21">
        <v>0</v>
      </c>
      <c r="S1141" s="21">
        <v>0</v>
      </c>
      <c r="T1141" s="21">
        <v>0</v>
      </c>
      <c r="U1141" s="21">
        <v>0</v>
      </c>
      <c r="V1141" s="21">
        <v>0</v>
      </c>
      <c r="W1141" s="21">
        <v>0</v>
      </c>
      <c r="X1141" s="21">
        <v>0</v>
      </c>
      <c r="Y1141" s="21">
        <v>0</v>
      </c>
      <c r="Z1141" s="21">
        <v>0</v>
      </c>
      <c r="AA1141" s="21">
        <v>0</v>
      </c>
      <c r="AB1141" s="21">
        <v>0</v>
      </c>
      <c r="AC1141" s="21">
        <v>0</v>
      </c>
      <c r="AD1141" s="21">
        <v>0</v>
      </c>
      <c r="AE1141" s="21">
        <v>0</v>
      </c>
      <c r="AF1141" s="21">
        <v>0</v>
      </c>
      <c r="AG1141" s="21">
        <v>0</v>
      </c>
      <c r="AH1141" s="21">
        <v>0</v>
      </c>
      <c r="AI1141" s="21">
        <v>0</v>
      </c>
      <c r="AJ1141" s="21">
        <v>0</v>
      </c>
      <c r="AK1141" s="21">
        <v>0</v>
      </c>
      <c r="AL1141" s="21">
        <v>0</v>
      </c>
      <c r="AM1141" s="21">
        <v>0</v>
      </c>
      <c r="AN1141" s="21">
        <v>0</v>
      </c>
      <c r="AO1141" s="21">
        <v>0</v>
      </c>
      <c r="AP1141" s="21">
        <v>0</v>
      </c>
      <c r="AQ1141" s="21">
        <v>0</v>
      </c>
    </row>
    <row r="1142" spans="1:43" x14ac:dyDescent="0.25">
      <c r="A1142" s="17" t="s">
        <v>267</v>
      </c>
      <c r="B1142" s="8" t="s">
        <v>53</v>
      </c>
      <c r="C1142" s="8" t="s">
        <v>329</v>
      </c>
      <c r="E1142" s="8" t="str">
        <f t="shared" si="154"/>
        <v>CoFi-generic</v>
      </c>
      <c r="F1142" s="21">
        <f t="shared" ref="F1142:G1157" si="159">F1076</f>
        <v>144198.29399369101</v>
      </c>
      <c r="G1142" s="19">
        <f t="shared" si="159"/>
        <v>10.244972678420806</v>
      </c>
      <c r="H1142" s="18">
        <f t="shared" si="155"/>
        <v>0</v>
      </c>
      <c r="I1142" s="6">
        <f t="shared" si="155"/>
        <v>2.04</v>
      </c>
      <c r="J1142" s="6">
        <f t="shared" si="158"/>
        <v>1</v>
      </c>
      <c r="K1142" s="18">
        <f t="shared" si="158"/>
        <v>0</v>
      </c>
      <c r="L1142" s="35">
        <v>1</v>
      </c>
      <c r="Q1142" s="21">
        <v>0</v>
      </c>
      <c r="R1142" s="21">
        <v>0</v>
      </c>
      <c r="S1142" s="21">
        <v>0</v>
      </c>
      <c r="T1142" s="21">
        <v>0</v>
      </c>
      <c r="U1142" s="21">
        <v>0</v>
      </c>
      <c r="V1142" s="21">
        <v>0</v>
      </c>
      <c r="W1142" s="21">
        <v>0</v>
      </c>
      <c r="X1142" s="21">
        <v>0</v>
      </c>
      <c r="Y1142" s="21">
        <v>0</v>
      </c>
      <c r="Z1142" s="21">
        <v>0</v>
      </c>
      <c r="AA1142" s="21">
        <v>0</v>
      </c>
      <c r="AB1142" s="21">
        <v>0</v>
      </c>
      <c r="AC1142" s="21">
        <v>0</v>
      </c>
      <c r="AD1142" s="21">
        <v>0</v>
      </c>
      <c r="AE1142" s="21">
        <v>0</v>
      </c>
      <c r="AF1142" s="21">
        <v>0</v>
      </c>
      <c r="AG1142" s="21">
        <v>0</v>
      </c>
      <c r="AH1142" s="21">
        <v>0</v>
      </c>
      <c r="AI1142" s="21">
        <v>0</v>
      </c>
      <c r="AJ1142" s="21">
        <v>0</v>
      </c>
      <c r="AK1142" s="21">
        <v>0</v>
      </c>
      <c r="AL1142" s="21">
        <v>0</v>
      </c>
      <c r="AM1142" s="21">
        <v>0</v>
      </c>
      <c r="AN1142" s="21">
        <v>0</v>
      </c>
      <c r="AO1142" s="21">
        <v>0</v>
      </c>
      <c r="AP1142" s="21">
        <v>0</v>
      </c>
      <c r="AQ1142" s="21">
        <v>0</v>
      </c>
    </row>
    <row r="1143" spans="1:43" x14ac:dyDescent="0.25">
      <c r="A1143" s="17" t="s">
        <v>268</v>
      </c>
      <c r="B1143" s="8" t="s">
        <v>53</v>
      </c>
      <c r="C1143" s="8" t="s">
        <v>329</v>
      </c>
      <c r="E1143" s="8" t="str">
        <f t="shared" si="154"/>
        <v>CoFi-generic</v>
      </c>
      <c r="F1143" s="21">
        <f t="shared" si="159"/>
        <v>98429.665186519007</v>
      </c>
      <c r="G1143" s="19">
        <f t="shared" si="159"/>
        <v>11.814132511432707</v>
      </c>
      <c r="H1143" s="18">
        <f t="shared" si="155"/>
        <v>0</v>
      </c>
      <c r="I1143" s="6">
        <f t="shared" si="155"/>
        <v>2.04</v>
      </c>
      <c r="J1143" s="6">
        <f t="shared" si="158"/>
        <v>1</v>
      </c>
      <c r="K1143" s="18">
        <f t="shared" si="158"/>
        <v>0</v>
      </c>
      <c r="L1143" s="35">
        <v>1</v>
      </c>
      <c r="Q1143" s="21">
        <v>0</v>
      </c>
      <c r="R1143" s="21">
        <v>0</v>
      </c>
      <c r="S1143" s="21">
        <v>0</v>
      </c>
      <c r="T1143" s="21">
        <v>0</v>
      </c>
      <c r="U1143" s="21">
        <v>0</v>
      </c>
      <c r="V1143" s="21">
        <v>0</v>
      </c>
      <c r="W1143" s="21">
        <v>0</v>
      </c>
      <c r="X1143" s="21">
        <v>0</v>
      </c>
      <c r="Y1143" s="21">
        <v>0</v>
      </c>
      <c r="Z1143" s="21">
        <v>0</v>
      </c>
      <c r="AA1143" s="21">
        <v>0</v>
      </c>
      <c r="AB1143" s="21">
        <v>0</v>
      </c>
      <c r="AC1143" s="21">
        <v>0</v>
      </c>
      <c r="AD1143" s="21">
        <v>0</v>
      </c>
      <c r="AE1143" s="21">
        <v>0</v>
      </c>
      <c r="AF1143" s="21">
        <v>0</v>
      </c>
      <c r="AG1143" s="21">
        <v>0</v>
      </c>
      <c r="AH1143" s="21">
        <v>0</v>
      </c>
      <c r="AI1143" s="21">
        <v>0</v>
      </c>
      <c r="AJ1143" s="21">
        <v>0</v>
      </c>
      <c r="AK1143" s="21">
        <v>0</v>
      </c>
      <c r="AL1143" s="21">
        <v>0</v>
      </c>
      <c r="AM1143" s="21">
        <v>0</v>
      </c>
      <c r="AN1143" s="21">
        <v>0</v>
      </c>
      <c r="AO1143" s="21">
        <v>0</v>
      </c>
      <c r="AP1143" s="21">
        <v>0</v>
      </c>
      <c r="AQ1143" s="21">
        <v>0</v>
      </c>
    </row>
    <row r="1144" spans="1:43" x14ac:dyDescent="0.25">
      <c r="A1144" s="17" t="s">
        <v>269</v>
      </c>
      <c r="B1144" s="8" t="s">
        <v>53</v>
      </c>
      <c r="C1144" s="8" t="s">
        <v>329</v>
      </c>
      <c r="E1144" s="8" t="str">
        <f t="shared" si="154"/>
        <v>CoFi-generic</v>
      </c>
      <c r="F1144" s="21">
        <f t="shared" si="159"/>
        <v>163384.76716181752</v>
      </c>
      <c r="G1144" s="19">
        <f t="shared" si="159"/>
        <v>10.267597507715461</v>
      </c>
      <c r="H1144" s="18">
        <f t="shared" si="155"/>
        <v>0</v>
      </c>
      <c r="I1144" s="6">
        <f t="shared" si="155"/>
        <v>2.04</v>
      </c>
      <c r="J1144" s="6">
        <f t="shared" si="158"/>
        <v>1</v>
      </c>
      <c r="K1144" s="18">
        <f t="shared" si="158"/>
        <v>0</v>
      </c>
      <c r="L1144" s="35">
        <v>1</v>
      </c>
      <c r="Q1144" s="21">
        <v>0</v>
      </c>
      <c r="R1144" s="21">
        <v>0</v>
      </c>
      <c r="S1144" s="21">
        <v>0</v>
      </c>
      <c r="T1144" s="21">
        <v>0</v>
      </c>
      <c r="U1144" s="21">
        <v>0</v>
      </c>
      <c r="V1144" s="21">
        <v>0</v>
      </c>
      <c r="W1144" s="21">
        <v>0</v>
      </c>
      <c r="X1144" s="21">
        <v>0</v>
      </c>
      <c r="Y1144" s="21">
        <v>0</v>
      </c>
      <c r="Z1144" s="21">
        <v>0</v>
      </c>
      <c r="AA1144" s="21">
        <v>0</v>
      </c>
      <c r="AB1144" s="21">
        <v>0</v>
      </c>
      <c r="AC1144" s="21">
        <v>0</v>
      </c>
      <c r="AD1144" s="21">
        <v>0</v>
      </c>
      <c r="AE1144" s="21">
        <v>0</v>
      </c>
      <c r="AF1144" s="21">
        <v>0</v>
      </c>
      <c r="AG1144" s="21">
        <v>0</v>
      </c>
      <c r="AH1144" s="21">
        <v>0</v>
      </c>
      <c r="AI1144" s="21">
        <v>0</v>
      </c>
      <c r="AJ1144" s="21">
        <v>0</v>
      </c>
      <c r="AK1144" s="21">
        <v>0</v>
      </c>
      <c r="AL1144" s="21">
        <v>0</v>
      </c>
      <c r="AM1144" s="21">
        <v>0</v>
      </c>
      <c r="AN1144" s="21">
        <v>0</v>
      </c>
      <c r="AO1144" s="21">
        <v>0</v>
      </c>
      <c r="AP1144" s="21">
        <v>0</v>
      </c>
      <c r="AQ1144" s="21">
        <v>0</v>
      </c>
    </row>
    <row r="1145" spans="1:43" x14ac:dyDescent="0.25">
      <c r="A1145" s="17" t="s">
        <v>270</v>
      </c>
      <c r="B1145" s="8" t="s">
        <v>53</v>
      </c>
      <c r="C1145" s="8" t="s">
        <v>329</v>
      </c>
      <c r="E1145" s="8" t="str">
        <f t="shared" si="154"/>
        <v>CoFi-generic</v>
      </c>
      <c r="F1145" s="21">
        <f t="shared" si="159"/>
        <v>148983.40879257949</v>
      </c>
      <c r="G1145" s="19">
        <f t="shared" si="159"/>
        <v>10.106619196002974</v>
      </c>
      <c r="H1145" s="18">
        <f t="shared" si="155"/>
        <v>0</v>
      </c>
      <c r="I1145" s="6">
        <f t="shared" si="155"/>
        <v>2.04</v>
      </c>
      <c r="J1145" s="6">
        <f t="shared" si="158"/>
        <v>1</v>
      </c>
      <c r="K1145" s="18">
        <f t="shared" si="158"/>
        <v>0</v>
      </c>
      <c r="L1145" s="35">
        <v>1</v>
      </c>
      <c r="Q1145" s="21">
        <v>0</v>
      </c>
      <c r="R1145" s="21">
        <v>0</v>
      </c>
      <c r="S1145" s="21">
        <v>0</v>
      </c>
      <c r="T1145" s="21">
        <v>0</v>
      </c>
      <c r="U1145" s="21">
        <v>0</v>
      </c>
      <c r="V1145" s="21">
        <v>0</v>
      </c>
      <c r="W1145" s="21">
        <v>0</v>
      </c>
      <c r="X1145" s="21">
        <v>0</v>
      </c>
      <c r="Y1145" s="21">
        <v>0</v>
      </c>
      <c r="Z1145" s="21">
        <v>0</v>
      </c>
      <c r="AA1145" s="21">
        <v>0</v>
      </c>
      <c r="AB1145" s="21">
        <v>0</v>
      </c>
      <c r="AC1145" s="21">
        <v>0</v>
      </c>
      <c r="AD1145" s="21">
        <v>0</v>
      </c>
      <c r="AE1145" s="21">
        <v>0</v>
      </c>
      <c r="AF1145" s="21">
        <v>0</v>
      </c>
      <c r="AG1145" s="21">
        <v>0</v>
      </c>
      <c r="AH1145" s="21">
        <v>0</v>
      </c>
      <c r="AI1145" s="21">
        <v>0</v>
      </c>
      <c r="AJ1145" s="21">
        <v>0</v>
      </c>
      <c r="AK1145" s="21">
        <v>0</v>
      </c>
      <c r="AL1145" s="21">
        <v>0</v>
      </c>
      <c r="AM1145" s="21">
        <v>0</v>
      </c>
      <c r="AN1145" s="21">
        <v>0</v>
      </c>
      <c r="AO1145" s="21">
        <v>0</v>
      </c>
      <c r="AP1145" s="21">
        <v>0</v>
      </c>
      <c r="AQ1145" s="21">
        <v>0</v>
      </c>
    </row>
    <row r="1146" spans="1:43" x14ac:dyDescent="0.25">
      <c r="A1146" s="17" t="s">
        <v>249</v>
      </c>
      <c r="B1146" s="8" t="s">
        <v>53</v>
      </c>
      <c r="C1146" s="8" t="s">
        <v>329</v>
      </c>
      <c r="E1146" s="8" t="str">
        <f t="shared" si="154"/>
        <v>CoFi-generic</v>
      </c>
      <c r="F1146" s="21">
        <f t="shared" si="159"/>
        <v>151654.691624923</v>
      </c>
      <c r="G1146" s="19">
        <f t="shared" si="159"/>
        <v>10.263206967410436</v>
      </c>
      <c r="H1146" s="18">
        <f t="shared" si="155"/>
        <v>0</v>
      </c>
      <c r="I1146" s="6">
        <f t="shared" si="155"/>
        <v>2.04</v>
      </c>
      <c r="J1146" s="6">
        <f t="shared" si="158"/>
        <v>1</v>
      </c>
      <c r="K1146" s="18">
        <f t="shared" si="158"/>
        <v>0</v>
      </c>
      <c r="L1146" s="35">
        <v>1</v>
      </c>
      <c r="Q1146" s="21">
        <v>0</v>
      </c>
      <c r="R1146" s="21">
        <v>0</v>
      </c>
      <c r="S1146" s="21">
        <v>0</v>
      </c>
      <c r="T1146" s="21">
        <v>0</v>
      </c>
      <c r="U1146" s="21">
        <v>0</v>
      </c>
      <c r="V1146" s="21">
        <v>0</v>
      </c>
      <c r="W1146" s="21">
        <v>0</v>
      </c>
      <c r="X1146" s="21">
        <v>0</v>
      </c>
      <c r="Y1146" s="21">
        <v>0</v>
      </c>
      <c r="Z1146" s="21">
        <v>0</v>
      </c>
      <c r="AA1146" s="21">
        <v>0</v>
      </c>
      <c r="AB1146" s="21">
        <v>0</v>
      </c>
      <c r="AC1146" s="21">
        <v>0</v>
      </c>
      <c r="AD1146" s="21">
        <v>0</v>
      </c>
      <c r="AE1146" s="21">
        <v>0</v>
      </c>
      <c r="AF1146" s="21">
        <v>0</v>
      </c>
      <c r="AG1146" s="21">
        <v>0</v>
      </c>
      <c r="AH1146" s="21">
        <v>0</v>
      </c>
      <c r="AI1146" s="21">
        <v>0</v>
      </c>
      <c r="AJ1146" s="21">
        <v>0</v>
      </c>
      <c r="AK1146" s="21">
        <v>0</v>
      </c>
      <c r="AL1146" s="21">
        <v>0</v>
      </c>
      <c r="AM1146" s="21">
        <v>0</v>
      </c>
      <c r="AN1146" s="21">
        <v>0</v>
      </c>
      <c r="AO1146" s="21">
        <v>0</v>
      </c>
      <c r="AP1146" s="21">
        <v>0</v>
      </c>
      <c r="AQ1146" s="21">
        <v>0</v>
      </c>
    </row>
    <row r="1147" spans="1:43" x14ac:dyDescent="0.25">
      <c r="A1147" s="17" t="s">
        <v>250</v>
      </c>
      <c r="B1147" s="8" t="s">
        <v>53</v>
      </c>
      <c r="C1147" s="8" t="s">
        <v>329</v>
      </c>
      <c r="E1147" s="8" t="str">
        <f t="shared" si="154"/>
        <v>CoFi-generic</v>
      </c>
      <c r="F1147" s="21">
        <f t="shared" si="159"/>
        <v>129850.99598897449</v>
      </c>
      <c r="G1147" s="19">
        <f t="shared" si="159"/>
        <v>10.749217003596499</v>
      </c>
      <c r="H1147" s="18">
        <f t="shared" si="155"/>
        <v>0</v>
      </c>
      <c r="I1147" s="6">
        <f t="shared" si="155"/>
        <v>2.04</v>
      </c>
      <c r="J1147" s="6">
        <f t="shared" si="158"/>
        <v>1</v>
      </c>
      <c r="K1147" s="18">
        <f t="shared" si="158"/>
        <v>0</v>
      </c>
      <c r="L1147" s="35">
        <v>1</v>
      </c>
      <c r="Q1147" s="21">
        <v>0</v>
      </c>
      <c r="R1147" s="21">
        <v>0</v>
      </c>
      <c r="S1147" s="21">
        <v>0</v>
      </c>
      <c r="T1147" s="21">
        <v>0</v>
      </c>
      <c r="U1147" s="21">
        <v>0</v>
      </c>
      <c r="V1147" s="21">
        <v>0</v>
      </c>
      <c r="W1147" s="21">
        <v>0</v>
      </c>
      <c r="X1147" s="21">
        <v>0</v>
      </c>
      <c r="Y1147" s="21">
        <v>0</v>
      </c>
      <c r="Z1147" s="21">
        <v>0</v>
      </c>
      <c r="AA1147" s="21">
        <v>0</v>
      </c>
      <c r="AB1147" s="21">
        <v>0</v>
      </c>
      <c r="AC1147" s="21">
        <v>0</v>
      </c>
      <c r="AD1147" s="21">
        <v>0</v>
      </c>
      <c r="AE1147" s="21">
        <v>0</v>
      </c>
      <c r="AF1147" s="21">
        <v>0</v>
      </c>
      <c r="AG1147" s="21">
        <v>0</v>
      </c>
      <c r="AH1147" s="21">
        <v>0</v>
      </c>
      <c r="AI1147" s="21">
        <v>0</v>
      </c>
      <c r="AJ1147" s="21">
        <v>0</v>
      </c>
      <c r="AK1147" s="21">
        <v>0</v>
      </c>
      <c r="AL1147" s="21">
        <v>0</v>
      </c>
      <c r="AM1147" s="21">
        <v>0</v>
      </c>
      <c r="AN1147" s="21">
        <v>0</v>
      </c>
      <c r="AO1147" s="21">
        <v>0</v>
      </c>
      <c r="AP1147" s="21">
        <v>0</v>
      </c>
      <c r="AQ1147" s="21">
        <v>0</v>
      </c>
    </row>
    <row r="1148" spans="1:43" x14ac:dyDescent="0.25">
      <c r="A1148" s="17" t="s">
        <v>251</v>
      </c>
      <c r="B1148" s="8" t="s">
        <v>53</v>
      </c>
      <c r="C1148" s="8" t="s">
        <v>329</v>
      </c>
      <c r="E1148" s="8" t="str">
        <f t="shared" si="154"/>
        <v>CoFi-generic</v>
      </c>
      <c r="F1148" s="21">
        <f t="shared" si="159"/>
        <v>134978.302756513</v>
      </c>
      <c r="G1148" s="19">
        <f t="shared" si="159"/>
        <v>10.756408999327785</v>
      </c>
      <c r="H1148" s="18">
        <f t="shared" si="155"/>
        <v>0</v>
      </c>
      <c r="I1148" s="6">
        <f t="shared" si="155"/>
        <v>2.04</v>
      </c>
      <c r="J1148" s="6">
        <f t="shared" si="158"/>
        <v>1</v>
      </c>
      <c r="K1148" s="18">
        <f t="shared" si="158"/>
        <v>0</v>
      </c>
      <c r="L1148" s="35">
        <v>1</v>
      </c>
      <c r="Q1148" s="21">
        <v>0</v>
      </c>
      <c r="R1148" s="21">
        <v>0</v>
      </c>
      <c r="S1148" s="21">
        <v>0</v>
      </c>
      <c r="T1148" s="21">
        <v>0</v>
      </c>
      <c r="U1148" s="21">
        <v>0</v>
      </c>
      <c r="V1148" s="21">
        <v>0</v>
      </c>
      <c r="W1148" s="21">
        <v>0</v>
      </c>
      <c r="X1148" s="21">
        <v>0</v>
      </c>
      <c r="Y1148" s="21">
        <v>0</v>
      </c>
      <c r="Z1148" s="21">
        <v>0</v>
      </c>
      <c r="AA1148" s="21">
        <v>0</v>
      </c>
      <c r="AB1148" s="21">
        <v>0</v>
      </c>
      <c r="AC1148" s="21">
        <v>0</v>
      </c>
      <c r="AD1148" s="21">
        <v>0</v>
      </c>
      <c r="AE1148" s="21">
        <v>0</v>
      </c>
      <c r="AF1148" s="21">
        <v>0</v>
      </c>
      <c r="AG1148" s="21">
        <v>0</v>
      </c>
      <c r="AH1148" s="21">
        <v>0</v>
      </c>
      <c r="AI1148" s="21">
        <v>0</v>
      </c>
      <c r="AJ1148" s="21">
        <v>0</v>
      </c>
      <c r="AK1148" s="21">
        <v>0</v>
      </c>
      <c r="AL1148" s="21">
        <v>0</v>
      </c>
      <c r="AM1148" s="21">
        <v>0</v>
      </c>
      <c r="AN1148" s="21">
        <v>0</v>
      </c>
      <c r="AO1148" s="21">
        <v>0</v>
      </c>
      <c r="AP1148" s="21">
        <v>0</v>
      </c>
      <c r="AQ1148" s="21">
        <v>0</v>
      </c>
    </row>
    <row r="1149" spans="1:43" x14ac:dyDescent="0.25">
      <c r="A1149" s="17" t="s">
        <v>252</v>
      </c>
      <c r="B1149" s="8" t="s">
        <v>53</v>
      </c>
      <c r="C1149" s="8" t="s">
        <v>329</v>
      </c>
      <c r="E1149" s="8" t="str">
        <f t="shared" si="154"/>
        <v>CoFi-generic</v>
      </c>
      <c r="F1149" s="21">
        <f t="shared" si="159"/>
        <v>134530.63966644951</v>
      </c>
      <c r="G1149" s="19">
        <f t="shared" si="159"/>
        <v>10.667047927027582</v>
      </c>
      <c r="H1149" s="18">
        <f t="shared" si="155"/>
        <v>0</v>
      </c>
      <c r="I1149" s="6">
        <f t="shared" si="155"/>
        <v>2.04</v>
      </c>
      <c r="J1149" s="6">
        <f t="shared" si="158"/>
        <v>1</v>
      </c>
      <c r="K1149" s="18">
        <f t="shared" si="158"/>
        <v>0</v>
      </c>
      <c r="L1149" s="35">
        <v>1</v>
      </c>
      <c r="Q1149" s="21">
        <v>0</v>
      </c>
      <c r="R1149" s="21">
        <v>0</v>
      </c>
      <c r="S1149" s="21">
        <v>0</v>
      </c>
      <c r="T1149" s="21">
        <v>0</v>
      </c>
      <c r="U1149" s="21">
        <v>0</v>
      </c>
      <c r="V1149" s="21">
        <v>0</v>
      </c>
      <c r="W1149" s="21">
        <v>0</v>
      </c>
      <c r="X1149" s="21">
        <v>0</v>
      </c>
      <c r="Y1149" s="21">
        <v>0</v>
      </c>
      <c r="Z1149" s="21">
        <v>0</v>
      </c>
      <c r="AA1149" s="21">
        <v>0</v>
      </c>
      <c r="AB1149" s="21">
        <v>0</v>
      </c>
      <c r="AC1149" s="21">
        <v>0</v>
      </c>
      <c r="AD1149" s="21">
        <v>0</v>
      </c>
      <c r="AE1149" s="21">
        <v>0</v>
      </c>
      <c r="AF1149" s="21">
        <v>0</v>
      </c>
      <c r="AG1149" s="21">
        <v>0</v>
      </c>
      <c r="AH1149" s="21">
        <v>0</v>
      </c>
      <c r="AI1149" s="21">
        <v>0</v>
      </c>
      <c r="AJ1149" s="21">
        <v>0</v>
      </c>
      <c r="AK1149" s="21">
        <v>0</v>
      </c>
      <c r="AL1149" s="21">
        <v>0</v>
      </c>
      <c r="AM1149" s="21">
        <v>0</v>
      </c>
      <c r="AN1149" s="21">
        <v>0</v>
      </c>
      <c r="AO1149" s="21">
        <v>0</v>
      </c>
      <c r="AP1149" s="21">
        <v>0</v>
      </c>
      <c r="AQ1149" s="21">
        <v>0</v>
      </c>
    </row>
    <row r="1150" spans="1:43" x14ac:dyDescent="0.25">
      <c r="A1150" s="17" t="s">
        <v>253</v>
      </c>
      <c r="B1150" s="8" t="s">
        <v>53</v>
      </c>
      <c r="C1150" s="8" t="s">
        <v>329</v>
      </c>
      <c r="E1150" s="8" t="str">
        <f t="shared" si="154"/>
        <v>CoFi-generic</v>
      </c>
      <c r="F1150" s="21">
        <f t="shared" si="159"/>
        <v>163793.993132748</v>
      </c>
      <c r="G1150" s="19">
        <f t="shared" si="159"/>
        <v>10.450556475461539</v>
      </c>
      <c r="H1150" s="18">
        <f t="shared" si="155"/>
        <v>0</v>
      </c>
      <c r="I1150" s="6">
        <f t="shared" si="155"/>
        <v>2.04</v>
      </c>
      <c r="J1150" s="6">
        <f t="shared" si="158"/>
        <v>1</v>
      </c>
      <c r="K1150" s="18">
        <f t="shared" si="158"/>
        <v>0</v>
      </c>
      <c r="L1150" s="35">
        <v>1</v>
      </c>
      <c r="Q1150" s="21">
        <v>0</v>
      </c>
      <c r="R1150" s="21">
        <v>0</v>
      </c>
      <c r="S1150" s="21">
        <v>0</v>
      </c>
      <c r="T1150" s="21">
        <v>0</v>
      </c>
      <c r="U1150" s="21">
        <v>0</v>
      </c>
      <c r="V1150" s="21">
        <v>0</v>
      </c>
      <c r="W1150" s="21">
        <v>0</v>
      </c>
      <c r="X1150" s="21">
        <v>0</v>
      </c>
      <c r="Y1150" s="21">
        <v>0</v>
      </c>
      <c r="Z1150" s="21">
        <v>0</v>
      </c>
      <c r="AA1150" s="21">
        <v>0</v>
      </c>
      <c r="AB1150" s="21">
        <v>0</v>
      </c>
      <c r="AC1150" s="21">
        <v>0</v>
      </c>
      <c r="AD1150" s="21">
        <v>0</v>
      </c>
      <c r="AE1150" s="21">
        <v>0</v>
      </c>
      <c r="AF1150" s="21">
        <v>0</v>
      </c>
      <c r="AG1150" s="21">
        <v>0</v>
      </c>
      <c r="AH1150" s="21">
        <v>0</v>
      </c>
      <c r="AI1150" s="21">
        <v>0</v>
      </c>
      <c r="AJ1150" s="21">
        <v>0</v>
      </c>
      <c r="AK1150" s="21">
        <v>0</v>
      </c>
      <c r="AL1150" s="21">
        <v>0</v>
      </c>
      <c r="AM1150" s="21">
        <v>0</v>
      </c>
      <c r="AN1150" s="21">
        <v>0</v>
      </c>
      <c r="AO1150" s="21">
        <v>0</v>
      </c>
      <c r="AP1150" s="21">
        <v>0</v>
      </c>
      <c r="AQ1150" s="21">
        <v>0</v>
      </c>
    </row>
    <row r="1151" spans="1:43" x14ac:dyDescent="0.25">
      <c r="A1151" s="17" t="s">
        <v>254</v>
      </c>
      <c r="B1151" s="8" t="s">
        <v>53</v>
      </c>
      <c r="C1151" s="8" t="s">
        <v>329</v>
      </c>
      <c r="E1151" s="8" t="str">
        <f t="shared" si="154"/>
        <v>CoFi-generic</v>
      </c>
      <c r="F1151" s="21">
        <f t="shared" si="159"/>
        <v>118736.888545109</v>
      </c>
      <c r="G1151" s="19">
        <f t="shared" si="159"/>
        <v>10.666379327200589</v>
      </c>
      <c r="H1151" s="18">
        <f t="shared" si="155"/>
        <v>0</v>
      </c>
      <c r="I1151" s="6">
        <f t="shared" si="155"/>
        <v>2.04</v>
      </c>
      <c r="J1151" s="6">
        <f t="shared" si="158"/>
        <v>1</v>
      </c>
      <c r="K1151" s="18">
        <f t="shared" si="158"/>
        <v>0</v>
      </c>
      <c r="L1151" s="35">
        <v>1</v>
      </c>
      <c r="Q1151" s="21">
        <v>0</v>
      </c>
      <c r="R1151" s="21">
        <v>0</v>
      </c>
      <c r="S1151" s="21">
        <v>0</v>
      </c>
      <c r="T1151" s="21">
        <v>0</v>
      </c>
      <c r="U1151" s="21">
        <v>0</v>
      </c>
      <c r="V1151" s="21">
        <v>0</v>
      </c>
      <c r="W1151" s="21">
        <v>0</v>
      </c>
      <c r="X1151" s="21">
        <v>0</v>
      </c>
      <c r="Y1151" s="21">
        <v>0</v>
      </c>
      <c r="Z1151" s="21">
        <v>0</v>
      </c>
      <c r="AA1151" s="21">
        <v>0</v>
      </c>
      <c r="AB1151" s="21">
        <v>0</v>
      </c>
      <c r="AC1151" s="21">
        <v>0</v>
      </c>
      <c r="AD1151" s="21">
        <v>0</v>
      </c>
      <c r="AE1151" s="21">
        <v>0</v>
      </c>
      <c r="AF1151" s="21">
        <v>0</v>
      </c>
      <c r="AG1151" s="21">
        <v>0</v>
      </c>
      <c r="AH1151" s="21">
        <v>0</v>
      </c>
      <c r="AI1151" s="21">
        <v>0</v>
      </c>
      <c r="AJ1151" s="21">
        <v>0</v>
      </c>
      <c r="AK1151" s="21">
        <v>0</v>
      </c>
      <c r="AL1151" s="21">
        <v>0</v>
      </c>
      <c r="AM1151" s="21">
        <v>0</v>
      </c>
      <c r="AN1151" s="21">
        <v>0</v>
      </c>
      <c r="AO1151" s="21">
        <v>0</v>
      </c>
      <c r="AP1151" s="21">
        <v>0</v>
      </c>
      <c r="AQ1151" s="21">
        <v>0</v>
      </c>
    </row>
    <row r="1152" spans="1:43" x14ac:dyDescent="0.25">
      <c r="A1152" s="17" t="s">
        <v>255</v>
      </c>
      <c r="B1152" s="8" t="s">
        <v>53</v>
      </c>
      <c r="C1152" s="8" t="s">
        <v>329</v>
      </c>
      <c r="E1152" s="8" t="str">
        <f t="shared" si="154"/>
        <v>CoFi-generic</v>
      </c>
      <c r="F1152" s="21">
        <f t="shared" si="159"/>
        <v>177768.66401188599</v>
      </c>
      <c r="G1152" s="19">
        <f t="shared" si="159"/>
        <v>9.5368396438620078</v>
      </c>
      <c r="H1152" s="18">
        <f t="shared" si="155"/>
        <v>0</v>
      </c>
      <c r="I1152" s="6">
        <f t="shared" si="155"/>
        <v>2.04</v>
      </c>
      <c r="J1152" s="6">
        <f t="shared" si="158"/>
        <v>1</v>
      </c>
      <c r="K1152" s="18">
        <f t="shared" si="158"/>
        <v>0</v>
      </c>
      <c r="L1152" s="35">
        <v>1</v>
      </c>
      <c r="Q1152" s="21">
        <v>0</v>
      </c>
      <c r="R1152" s="21">
        <v>0</v>
      </c>
      <c r="S1152" s="21">
        <v>0</v>
      </c>
      <c r="T1152" s="21">
        <v>0</v>
      </c>
      <c r="U1152" s="21">
        <v>0</v>
      </c>
      <c r="V1152" s="21">
        <v>0</v>
      </c>
      <c r="W1152" s="21">
        <v>0</v>
      </c>
      <c r="X1152" s="21">
        <v>0</v>
      </c>
      <c r="Y1152" s="21">
        <v>0</v>
      </c>
      <c r="Z1152" s="21">
        <v>0</v>
      </c>
      <c r="AA1152" s="21">
        <v>0</v>
      </c>
      <c r="AB1152" s="21">
        <v>0</v>
      </c>
      <c r="AC1152" s="21">
        <v>0</v>
      </c>
      <c r="AD1152" s="21">
        <v>0</v>
      </c>
      <c r="AE1152" s="21">
        <v>0</v>
      </c>
      <c r="AF1152" s="21">
        <v>0</v>
      </c>
      <c r="AG1152" s="21">
        <v>0</v>
      </c>
      <c r="AH1152" s="21">
        <v>0</v>
      </c>
      <c r="AI1152" s="21">
        <v>0</v>
      </c>
      <c r="AJ1152" s="21">
        <v>0</v>
      </c>
      <c r="AK1152" s="21">
        <v>0</v>
      </c>
      <c r="AL1152" s="21">
        <v>0</v>
      </c>
      <c r="AM1152" s="21">
        <v>0</v>
      </c>
      <c r="AN1152" s="21">
        <v>0</v>
      </c>
      <c r="AO1152" s="21">
        <v>0</v>
      </c>
      <c r="AP1152" s="21">
        <v>0</v>
      </c>
      <c r="AQ1152" s="21">
        <v>0</v>
      </c>
    </row>
    <row r="1153" spans="1:43" x14ac:dyDescent="0.25">
      <c r="A1153" s="17" t="s">
        <v>256</v>
      </c>
      <c r="B1153" s="8" t="s">
        <v>53</v>
      </c>
      <c r="C1153" s="8" t="s">
        <v>329</v>
      </c>
      <c r="E1153" s="8" t="str">
        <f t="shared" si="154"/>
        <v>CoFi-generic</v>
      </c>
      <c r="F1153" s="21">
        <f t="shared" si="159"/>
        <v>155905.00634210001</v>
      </c>
      <c r="G1153" s="19">
        <f t="shared" si="159"/>
        <v>9.9784577197080004</v>
      </c>
      <c r="H1153" s="18">
        <f t="shared" si="155"/>
        <v>0</v>
      </c>
      <c r="I1153" s="6">
        <f t="shared" si="155"/>
        <v>2.04</v>
      </c>
      <c r="J1153" s="6">
        <f t="shared" si="158"/>
        <v>1</v>
      </c>
      <c r="K1153" s="18">
        <f t="shared" si="158"/>
        <v>0</v>
      </c>
      <c r="L1153" s="35">
        <v>1</v>
      </c>
      <c r="Q1153" s="21">
        <v>0</v>
      </c>
      <c r="R1153" s="21">
        <v>0</v>
      </c>
      <c r="S1153" s="21">
        <v>0</v>
      </c>
      <c r="T1153" s="21">
        <v>0</v>
      </c>
      <c r="U1153" s="21">
        <v>0</v>
      </c>
      <c r="V1153" s="21">
        <v>0</v>
      </c>
      <c r="W1153" s="21">
        <v>0</v>
      </c>
      <c r="X1153" s="21">
        <v>0</v>
      </c>
      <c r="Y1153" s="21">
        <v>0</v>
      </c>
      <c r="Z1153" s="21">
        <v>0</v>
      </c>
      <c r="AA1153" s="21">
        <v>0</v>
      </c>
      <c r="AB1153" s="21">
        <v>0</v>
      </c>
      <c r="AC1153" s="21">
        <v>0</v>
      </c>
      <c r="AD1153" s="21">
        <v>0</v>
      </c>
      <c r="AE1153" s="21">
        <v>0</v>
      </c>
      <c r="AF1153" s="21">
        <v>0</v>
      </c>
      <c r="AG1153" s="21">
        <v>0</v>
      </c>
      <c r="AH1153" s="21">
        <v>0</v>
      </c>
      <c r="AI1153" s="21">
        <v>0</v>
      </c>
      <c r="AJ1153" s="21">
        <v>0</v>
      </c>
      <c r="AK1153" s="21">
        <v>0</v>
      </c>
      <c r="AL1153" s="21">
        <v>0</v>
      </c>
      <c r="AM1153" s="21">
        <v>0</v>
      </c>
      <c r="AN1153" s="21">
        <v>0</v>
      </c>
      <c r="AO1153" s="21">
        <v>0</v>
      </c>
      <c r="AP1153" s="21">
        <v>0</v>
      </c>
      <c r="AQ1153" s="21">
        <v>0</v>
      </c>
    </row>
    <row r="1154" spans="1:43" x14ac:dyDescent="0.25">
      <c r="A1154" s="17" t="s">
        <v>257</v>
      </c>
      <c r="B1154" s="8" t="s">
        <v>53</v>
      </c>
      <c r="C1154" s="8" t="s">
        <v>329</v>
      </c>
      <c r="E1154" s="8" t="str">
        <f t="shared" si="154"/>
        <v>CoFi-generic</v>
      </c>
      <c r="F1154" s="21">
        <f t="shared" si="159"/>
        <v>97265.618974818106</v>
      </c>
      <c r="G1154" s="19">
        <f t="shared" si="159"/>
        <v>11.89482405682261</v>
      </c>
      <c r="H1154" s="18">
        <f t="shared" si="155"/>
        <v>0</v>
      </c>
      <c r="I1154" s="6">
        <f t="shared" si="155"/>
        <v>2.04</v>
      </c>
      <c r="J1154" s="6">
        <f t="shared" si="158"/>
        <v>1</v>
      </c>
      <c r="K1154" s="18">
        <f t="shared" si="158"/>
        <v>0</v>
      </c>
      <c r="L1154" s="35">
        <v>1</v>
      </c>
      <c r="Q1154" s="21">
        <v>0</v>
      </c>
      <c r="R1154" s="21">
        <v>0</v>
      </c>
      <c r="S1154" s="21">
        <v>0</v>
      </c>
      <c r="T1154" s="21">
        <v>0</v>
      </c>
      <c r="U1154" s="21">
        <v>0</v>
      </c>
      <c r="V1154" s="21">
        <v>0</v>
      </c>
      <c r="W1154" s="21">
        <v>0</v>
      </c>
      <c r="X1154" s="21">
        <v>0</v>
      </c>
      <c r="Y1154" s="21">
        <v>0</v>
      </c>
      <c r="Z1154" s="21">
        <v>0</v>
      </c>
      <c r="AA1154" s="21">
        <v>0</v>
      </c>
      <c r="AB1154" s="21">
        <v>0</v>
      </c>
      <c r="AC1154" s="21">
        <v>0</v>
      </c>
      <c r="AD1154" s="21">
        <v>0</v>
      </c>
      <c r="AE1154" s="21">
        <v>0</v>
      </c>
      <c r="AF1154" s="21">
        <v>0</v>
      </c>
      <c r="AG1154" s="21">
        <v>0</v>
      </c>
      <c r="AH1154" s="21">
        <v>0</v>
      </c>
      <c r="AI1154" s="21">
        <v>0</v>
      </c>
      <c r="AJ1154" s="21">
        <v>0</v>
      </c>
      <c r="AK1154" s="21">
        <v>0</v>
      </c>
      <c r="AL1154" s="21">
        <v>0</v>
      </c>
      <c r="AM1154" s="21">
        <v>0</v>
      </c>
      <c r="AN1154" s="21">
        <v>0</v>
      </c>
      <c r="AO1154" s="21">
        <v>0</v>
      </c>
      <c r="AP1154" s="21">
        <v>0</v>
      </c>
      <c r="AQ1154" s="21">
        <v>0</v>
      </c>
    </row>
    <row r="1155" spans="1:43" x14ac:dyDescent="0.25">
      <c r="A1155" s="17" t="s">
        <v>258</v>
      </c>
      <c r="B1155" s="8" t="s">
        <v>53</v>
      </c>
      <c r="C1155" s="8" t="s">
        <v>329</v>
      </c>
      <c r="E1155" s="8" t="str">
        <f t="shared" si="154"/>
        <v>CoFi-generic</v>
      </c>
      <c r="F1155" s="21">
        <f t="shared" si="159"/>
        <v>97415.805385531698</v>
      </c>
      <c r="G1155" s="19">
        <f t="shared" si="159"/>
        <v>11.56950821742382</v>
      </c>
      <c r="H1155" s="18">
        <f t="shared" si="155"/>
        <v>0</v>
      </c>
      <c r="I1155" s="6">
        <f t="shared" si="155"/>
        <v>2.04</v>
      </c>
      <c r="J1155" s="6">
        <f t="shared" si="158"/>
        <v>1</v>
      </c>
      <c r="K1155" s="18">
        <f t="shared" si="158"/>
        <v>0</v>
      </c>
      <c r="L1155" s="35">
        <v>1</v>
      </c>
      <c r="Q1155" s="21">
        <v>0</v>
      </c>
      <c r="R1155" s="21">
        <v>0</v>
      </c>
      <c r="S1155" s="21">
        <v>0</v>
      </c>
      <c r="T1155" s="21">
        <v>0</v>
      </c>
      <c r="U1155" s="21">
        <v>0</v>
      </c>
      <c r="V1155" s="21">
        <v>0</v>
      </c>
      <c r="W1155" s="21">
        <v>0</v>
      </c>
      <c r="X1155" s="21">
        <v>0</v>
      </c>
      <c r="Y1155" s="21">
        <v>0</v>
      </c>
      <c r="Z1155" s="21">
        <v>0</v>
      </c>
      <c r="AA1155" s="21">
        <v>0</v>
      </c>
      <c r="AB1155" s="21">
        <v>0</v>
      </c>
      <c r="AC1155" s="21">
        <v>0</v>
      </c>
      <c r="AD1155" s="21">
        <v>0</v>
      </c>
      <c r="AE1155" s="21">
        <v>0</v>
      </c>
      <c r="AF1155" s="21">
        <v>0</v>
      </c>
      <c r="AG1155" s="21">
        <v>0</v>
      </c>
      <c r="AH1155" s="21">
        <v>0</v>
      </c>
      <c r="AI1155" s="21">
        <v>0</v>
      </c>
      <c r="AJ1155" s="21">
        <v>0</v>
      </c>
      <c r="AK1155" s="21">
        <v>0</v>
      </c>
      <c r="AL1155" s="21">
        <v>0</v>
      </c>
      <c r="AM1155" s="21">
        <v>0</v>
      </c>
      <c r="AN1155" s="21">
        <v>0</v>
      </c>
      <c r="AO1155" s="21">
        <v>0</v>
      </c>
      <c r="AP1155" s="21">
        <v>0</v>
      </c>
      <c r="AQ1155" s="21">
        <v>0</v>
      </c>
    </row>
    <row r="1156" spans="1:43" x14ac:dyDescent="0.25">
      <c r="A1156" s="17" t="s">
        <v>259</v>
      </c>
      <c r="B1156" s="8" t="s">
        <v>53</v>
      </c>
      <c r="C1156" s="8" t="s">
        <v>329</v>
      </c>
      <c r="E1156" s="8" t="str">
        <f t="shared" si="154"/>
        <v>CoFi-generic</v>
      </c>
      <c r="F1156" s="21">
        <f t="shared" si="159"/>
        <v>152166.78614067001</v>
      </c>
      <c r="G1156" s="19">
        <f t="shared" si="159"/>
        <v>9.8060204788667331</v>
      </c>
      <c r="H1156" s="18">
        <f t="shared" si="155"/>
        <v>0</v>
      </c>
      <c r="I1156" s="6">
        <f t="shared" si="155"/>
        <v>2.04</v>
      </c>
      <c r="J1156" s="6">
        <f t="shared" si="158"/>
        <v>1</v>
      </c>
      <c r="K1156" s="18">
        <f t="shared" si="158"/>
        <v>0</v>
      </c>
      <c r="L1156" s="35">
        <v>1</v>
      </c>
      <c r="Q1156" s="21">
        <v>0</v>
      </c>
      <c r="R1156" s="21">
        <v>0</v>
      </c>
      <c r="S1156" s="21">
        <v>0</v>
      </c>
      <c r="T1156" s="21">
        <v>0</v>
      </c>
      <c r="U1156" s="21">
        <v>0</v>
      </c>
      <c r="V1156" s="21">
        <v>0</v>
      </c>
      <c r="W1156" s="21">
        <v>0</v>
      </c>
      <c r="X1156" s="21">
        <v>0</v>
      </c>
      <c r="Y1156" s="21">
        <v>0</v>
      </c>
      <c r="Z1156" s="21">
        <v>0</v>
      </c>
      <c r="AA1156" s="21">
        <v>0</v>
      </c>
      <c r="AB1156" s="21">
        <v>0</v>
      </c>
      <c r="AC1156" s="21">
        <v>0</v>
      </c>
      <c r="AD1156" s="21">
        <v>0</v>
      </c>
      <c r="AE1156" s="21">
        <v>0</v>
      </c>
      <c r="AF1156" s="21">
        <v>0</v>
      </c>
      <c r="AG1156" s="21">
        <v>0</v>
      </c>
      <c r="AH1156" s="21">
        <v>0</v>
      </c>
      <c r="AI1156" s="21">
        <v>0</v>
      </c>
      <c r="AJ1156" s="21">
        <v>0</v>
      </c>
      <c r="AK1156" s="21">
        <v>0</v>
      </c>
      <c r="AL1156" s="21">
        <v>0</v>
      </c>
      <c r="AM1156" s="21">
        <v>0</v>
      </c>
      <c r="AN1156" s="21">
        <v>0</v>
      </c>
      <c r="AO1156" s="21">
        <v>0</v>
      </c>
      <c r="AP1156" s="21">
        <v>0</v>
      </c>
      <c r="AQ1156" s="21">
        <v>0</v>
      </c>
    </row>
    <row r="1157" spans="1:43" x14ac:dyDescent="0.25">
      <c r="A1157" s="17" t="s">
        <v>260</v>
      </c>
      <c r="B1157" s="8" t="s">
        <v>53</v>
      </c>
      <c r="C1157" s="8" t="s">
        <v>329</v>
      </c>
      <c r="E1157" s="8" t="str">
        <f t="shared" si="154"/>
        <v>CoFi-generic</v>
      </c>
      <c r="F1157" s="21">
        <f t="shared" si="159"/>
        <v>145113.38760294701</v>
      </c>
      <c r="G1157" s="19">
        <f t="shared" si="159"/>
        <v>10.081319949993899</v>
      </c>
      <c r="H1157" s="18">
        <f t="shared" si="155"/>
        <v>0</v>
      </c>
      <c r="I1157" s="6">
        <f t="shared" si="155"/>
        <v>2.04</v>
      </c>
      <c r="J1157" s="6">
        <f t="shared" ref="J1157:K1172" si="160">J1156</f>
        <v>1</v>
      </c>
      <c r="K1157" s="18">
        <f t="shared" si="160"/>
        <v>0</v>
      </c>
      <c r="L1157" s="35">
        <v>1</v>
      </c>
      <c r="Q1157" s="21">
        <v>0</v>
      </c>
      <c r="R1157" s="21">
        <v>0</v>
      </c>
      <c r="S1157" s="21">
        <v>0</v>
      </c>
      <c r="T1157" s="21">
        <v>0</v>
      </c>
      <c r="U1157" s="21">
        <v>0</v>
      </c>
      <c r="V1157" s="21">
        <v>0</v>
      </c>
      <c r="W1157" s="21">
        <v>0</v>
      </c>
      <c r="X1157" s="21">
        <v>0</v>
      </c>
      <c r="Y1157" s="21">
        <v>0</v>
      </c>
      <c r="Z1157" s="21">
        <v>0</v>
      </c>
      <c r="AA1157" s="21">
        <v>0</v>
      </c>
      <c r="AB1157" s="21">
        <v>0</v>
      </c>
      <c r="AC1157" s="21">
        <v>0</v>
      </c>
      <c r="AD1157" s="21">
        <v>0</v>
      </c>
      <c r="AE1157" s="21">
        <v>0</v>
      </c>
      <c r="AF1157" s="21">
        <v>0</v>
      </c>
      <c r="AG1157" s="21">
        <v>0</v>
      </c>
      <c r="AH1157" s="21">
        <v>0</v>
      </c>
      <c r="AI1157" s="21">
        <v>0</v>
      </c>
      <c r="AJ1157" s="21">
        <v>0</v>
      </c>
      <c r="AK1157" s="21">
        <v>0</v>
      </c>
      <c r="AL1157" s="21">
        <v>0</v>
      </c>
      <c r="AM1157" s="21">
        <v>0</v>
      </c>
      <c r="AN1157" s="21">
        <v>0</v>
      </c>
      <c r="AO1157" s="21">
        <v>0</v>
      </c>
      <c r="AP1157" s="21">
        <v>0</v>
      </c>
      <c r="AQ1157" s="21">
        <v>0</v>
      </c>
    </row>
    <row r="1158" spans="1:43" x14ac:dyDescent="0.25">
      <c r="A1158" s="17" t="s">
        <v>261</v>
      </c>
      <c r="B1158" s="8" t="s">
        <v>53</v>
      </c>
      <c r="C1158" s="8" t="s">
        <v>329</v>
      </c>
      <c r="E1158" s="8" t="str">
        <f t="shared" si="154"/>
        <v>CoFi-generic</v>
      </c>
      <c r="F1158" s="21">
        <f t="shared" ref="F1158:G1173" si="161">F1092</f>
        <v>142547.349343315</v>
      </c>
      <c r="G1158" s="19">
        <f t="shared" si="161"/>
        <v>10.00387305712248</v>
      </c>
      <c r="H1158" s="18">
        <f t="shared" si="155"/>
        <v>0</v>
      </c>
      <c r="I1158" s="6">
        <f t="shared" si="155"/>
        <v>2.04</v>
      </c>
      <c r="J1158" s="6">
        <f t="shared" si="160"/>
        <v>1</v>
      </c>
      <c r="K1158" s="18">
        <f t="shared" si="160"/>
        <v>0</v>
      </c>
      <c r="L1158" s="35">
        <v>1</v>
      </c>
      <c r="Q1158" s="21">
        <v>0</v>
      </c>
      <c r="R1158" s="21">
        <v>0</v>
      </c>
      <c r="S1158" s="21">
        <v>0</v>
      </c>
      <c r="T1158" s="21">
        <v>0</v>
      </c>
      <c r="U1158" s="21">
        <v>0</v>
      </c>
      <c r="V1158" s="21">
        <v>0</v>
      </c>
      <c r="W1158" s="21">
        <v>0</v>
      </c>
      <c r="X1158" s="21">
        <v>0</v>
      </c>
      <c r="Y1158" s="21">
        <v>0</v>
      </c>
      <c r="Z1158" s="21">
        <v>0</v>
      </c>
      <c r="AA1158" s="21">
        <v>0</v>
      </c>
      <c r="AB1158" s="21">
        <v>0</v>
      </c>
      <c r="AC1158" s="21">
        <v>0</v>
      </c>
      <c r="AD1158" s="21">
        <v>0</v>
      </c>
      <c r="AE1158" s="21">
        <v>0</v>
      </c>
      <c r="AF1158" s="21">
        <v>0</v>
      </c>
      <c r="AG1158" s="21">
        <v>0</v>
      </c>
      <c r="AH1158" s="21">
        <v>0</v>
      </c>
      <c r="AI1158" s="21">
        <v>0</v>
      </c>
      <c r="AJ1158" s="21">
        <v>0</v>
      </c>
      <c r="AK1158" s="21">
        <v>0</v>
      </c>
      <c r="AL1158" s="21">
        <v>0</v>
      </c>
      <c r="AM1158" s="21">
        <v>0</v>
      </c>
      <c r="AN1158" s="21">
        <v>0</v>
      </c>
      <c r="AO1158" s="21">
        <v>0</v>
      </c>
      <c r="AP1158" s="21">
        <v>0</v>
      </c>
      <c r="AQ1158" s="21">
        <v>0</v>
      </c>
    </row>
    <row r="1159" spans="1:43" x14ac:dyDescent="0.25">
      <c r="A1159" s="17" t="s">
        <v>278</v>
      </c>
      <c r="B1159" s="8" t="s">
        <v>53</v>
      </c>
      <c r="C1159" s="8" t="s">
        <v>329</v>
      </c>
      <c r="E1159" s="8" t="str">
        <f t="shared" si="154"/>
        <v>CoFi-generic</v>
      </c>
      <c r="F1159" s="21">
        <f t="shared" si="161"/>
        <v>89849.0514662145</v>
      </c>
      <c r="G1159" s="19">
        <f t="shared" si="161"/>
        <v>11.47574594837338</v>
      </c>
      <c r="H1159" s="18">
        <f t="shared" si="155"/>
        <v>0</v>
      </c>
      <c r="I1159" s="6">
        <f t="shared" si="155"/>
        <v>2.04</v>
      </c>
      <c r="J1159" s="6">
        <f t="shared" si="160"/>
        <v>1</v>
      </c>
      <c r="K1159" s="18">
        <f t="shared" si="160"/>
        <v>0</v>
      </c>
      <c r="L1159" s="35">
        <v>1</v>
      </c>
      <c r="Q1159" s="21">
        <v>0</v>
      </c>
      <c r="R1159" s="21">
        <v>0</v>
      </c>
      <c r="S1159" s="21">
        <v>0</v>
      </c>
      <c r="T1159" s="21">
        <v>0</v>
      </c>
      <c r="U1159" s="21">
        <v>0</v>
      </c>
      <c r="V1159" s="21">
        <v>0</v>
      </c>
      <c r="W1159" s="21">
        <v>0</v>
      </c>
      <c r="X1159" s="21">
        <v>0</v>
      </c>
      <c r="Y1159" s="21">
        <v>0</v>
      </c>
      <c r="Z1159" s="21">
        <v>0</v>
      </c>
      <c r="AA1159" s="21">
        <v>0</v>
      </c>
      <c r="AB1159" s="21">
        <v>0</v>
      </c>
      <c r="AC1159" s="21">
        <v>0</v>
      </c>
      <c r="AD1159" s="21">
        <v>0</v>
      </c>
      <c r="AE1159" s="21">
        <v>0</v>
      </c>
      <c r="AF1159" s="21">
        <v>0</v>
      </c>
      <c r="AG1159" s="21">
        <v>0</v>
      </c>
      <c r="AH1159" s="21">
        <v>0</v>
      </c>
      <c r="AI1159" s="21">
        <v>0</v>
      </c>
      <c r="AJ1159" s="21">
        <v>0</v>
      </c>
      <c r="AK1159" s="21">
        <v>0</v>
      </c>
      <c r="AL1159" s="21">
        <v>0</v>
      </c>
      <c r="AM1159" s="21">
        <v>0</v>
      </c>
      <c r="AN1159" s="21">
        <v>0</v>
      </c>
      <c r="AO1159" s="21">
        <v>0</v>
      </c>
      <c r="AP1159" s="21">
        <v>0</v>
      </c>
      <c r="AQ1159" s="21">
        <v>0</v>
      </c>
    </row>
    <row r="1160" spans="1:43" x14ac:dyDescent="0.25">
      <c r="A1160" s="17" t="s">
        <v>279</v>
      </c>
      <c r="B1160" s="8" t="s">
        <v>53</v>
      </c>
      <c r="C1160" s="8" t="s">
        <v>329</v>
      </c>
      <c r="E1160" s="8" t="str">
        <f t="shared" si="154"/>
        <v>CoFi-generic</v>
      </c>
      <c r="F1160" s="21">
        <f t="shared" si="161"/>
        <v>102630.58612210301</v>
      </c>
      <c r="G1160" s="19">
        <f t="shared" si="161"/>
        <v>10.756762154759192</v>
      </c>
      <c r="H1160" s="18">
        <f t="shared" si="155"/>
        <v>0</v>
      </c>
      <c r="I1160" s="6">
        <f t="shared" si="155"/>
        <v>2.04</v>
      </c>
      <c r="J1160" s="6">
        <f t="shared" si="160"/>
        <v>1</v>
      </c>
      <c r="K1160" s="18">
        <f t="shared" si="160"/>
        <v>0</v>
      </c>
      <c r="L1160" s="35">
        <v>1</v>
      </c>
      <c r="Q1160" s="21">
        <v>0</v>
      </c>
      <c r="R1160" s="21">
        <v>0</v>
      </c>
      <c r="S1160" s="21">
        <v>0</v>
      </c>
      <c r="T1160" s="21">
        <v>0</v>
      </c>
      <c r="U1160" s="21">
        <v>0</v>
      </c>
      <c r="V1160" s="21">
        <v>0</v>
      </c>
      <c r="W1160" s="21">
        <v>0</v>
      </c>
      <c r="X1160" s="21">
        <v>0</v>
      </c>
      <c r="Y1160" s="21">
        <v>0</v>
      </c>
      <c r="Z1160" s="21">
        <v>0</v>
      </c>
      <c r="AA1160" s="21">
        <v>0</v>
      </c>
      <c r="AB1160" s="21">
        <v>0</v>
      </c>
      <c r="AC1160" s="21">
        <v>0</v>
      </c>
      <c r="AD1160" s="21">
        <v>0</v>
      </c>
      <c r="AE1160" s="21">
        <v>0</v>
      </c>
      <c r="AF1160" s="21">
        <v>0</v>
      </c>
      <c r="AG1160" s="21">
        <v>0</v>
      </c>
      <c r="AH1160" s="21">
        <v>0</v>
      </c>
      <c r="AI1160" s="21">
        <v>0</v>
      </c>
      <c r="AJ1160" s="21">
        <v>0</v>
      </c>
      <c r="AK1160" s="21">
        <v>0</v>
      </c>
      <c r="AL1160" s="21">
        <v>0</v>
      </c>
      <c r="AM1160" s="21">
        <v>0</v>
      </c>
      <c r="AN1160" s="21">
        <v>0</v>
      </c>
      <c r="AO1160" s="21">
        <v>0</v>
      </c>
      <c r="AP1160" s="21">
        <v>0</v>
      </c>
      <c r="AQ1160" s="21">
        <v>0</v>
      </c>
    </row>
    <row r="1161" spans="1:43" x14ac:dyDescent="0.25">
      <c r="A1161" s="17" t="s">
        <v>280</v>
      </c>
      <c r="B1161" s="8" t="s">
        <v>53</v>
      </c>
      <c r="C1161" s="8" t="s">
        <v>329</v>
      </c>
      <c r="E1161" s="8" t="str">
        <f t="shared" si="154"/>
        <v>CoFi-generic</v>
      </c>
      <c r="F1161" s="21">
        <f t="shared" si="161"/>
        <v>100258.467636616</v>
      </c>
      <c r="G1161" s="19">
        <f t="shared" si="161"/>
        <v>10.65669779621145</v>
      </c>
      <c r="H1161" s="18">
        <f t="shared" si="155"/>
        <v>0</v>
      </c>
      <c r="I1161" s="6">
        <f t="shared" si="155"/>
        <v>2.04</v>
      </c>
      <c r="J1161" s="6">
        <f t="shared" si="160"/>
        <v>1</v>
      </c>
      <c r="K1161" s="18">
        <f t="shared" si="160"/>
        <v>0</v>
      </c>
      <c r="L1161" s="35">
        <v>1</v>
      </c>
      <c r="Q1161" s="21">
        <v>0</v>
      </c>
      <c r="R1161" s="21">
        <v>0</v>
      </c>
      <c r="S1161" s="21">
        <v>0</v>
      </c>
      <c r="T1161" s="21">
        <v>0</v>
      </c>
      <c r="U1161" s="21">
        <v>0</v>
      </c>
      <c r="V1161" s="21">
        <v>0</v>
      </c>
      <c r="W1161" s="21">
        <v>0</v>
      </c>
      <c r="X1161" s="21">
        <v>0</v>
      </c>
      <c r="Y1161" s="21">
        <v>0</v>
      </c>
      <c r="Z1161" s="21">
        <v>0</v>
      </c>
      <c r="AA1161" s="21">
        <v>0</v>
      </c>
      <c r="AB1161" s="21">
        <v>0</v>
      </c>
      <c r="AC1161" s="21">
        <v>0</v>
      </c>
      <c r="AD1161" s="21">
        <v>0</v>
      </c>
      <c r="AE1161" s="21">
        <v>0</v>
      </c>
      <c r="AF1161" s="21">
        <v>0</v>
      </c>
      <c r="AG1161" s="21">
        <v>0</v>
      </c>
      <c r="AH1161" s="21">
        <v>0</v>
      </c>
      <c r="AI1161" s="21">
        <v>0</v>
      </c>
      <c r="AJ1161" s="21">
        <v>0</v>
      </c>
      <c r="AK1161" s="21">
        <v>0</v>
      </c>
      <c r="AL1161" s="21">
        <v>0</v>
      </c>
      <c r="AM1161" s="21">
        <v>0</v>
      </c>
      <c r="AN1161" s="21">
        <v>0</v>
      </c>
      <c r="AO1161" s="21">
        <v>0</v>
      </c>
      <c r="AP1161" s="21">
        <v>0</v>
      </c>
      <c r="AQ1161" s="21">
        <v>0</v>
      </c>
    </row>
    <row r="1162" spans="1:43" x14ac:dyDescent="0.25">
      <c r="A1162" s="17" t="s">
        <v>281</v>
      </c>
      <c r="B1162" s="8" t="s">
        <v>53</v>
      </c>
      <c r="C1162" s="8" t="s">
        <v>329</v>
      </c>
      <c r="E1162" s="8" t="str">
        <f t="shared" si="154"/>
        <v>CoFi-generic</v>
      </c>
      <c r="F1162" s="21">
        <f t="shared" si="161"/>
        <v>136054.96228445024</v>
      </c>
      <c r="G1162" s="19">
        <f t="shared" si="161"/>
        <v>9.6760323677399889</v>
      </c>
      <c r="H1162" s="18">
        <f t="shared" si="155"/>
        <v>0</v>
      </c>
      <c r="I1162" s="6">
        <f t="shared" si="155"/>
        <v>2.04</v>
      </c>
      <c r="J1162" s="6">
        <f t="shared" si="160"/>
        <v>1</v>
      </c>
      <c r="K1162" s="18">
        <f t="shared" si="160"/>
        <v>0</v>
      </c>
      <c r="L1162" s="35">
        <v>1</v>
      </c>
      <c r="Q1162" s="21">
        <v>0</v>
      </c>
      <c r="R1162" s="21">
        <v>0</v>
      </c>
      <c r="S1162" s="21">
        <v>0</v>
      </c>
      <c r="T1162" s="21">
        <v>0</v>
      </c>
      <c r="U1162" s="21">
        <v>0</v>
      </c>
      <c r="V1162" s="21">
        <v>0</v>
      </c>
      <c r="W1162" s="21">
        <v>0</v>
      </c>
      <c r="X1162" s="21">
        <v>0</v>
      </c>
      <c r="Y1162" s="21">
        <v>0</v>
      </c>
      <c r="Z1162" s="21">
        <v>0</v>
      </c>
      <c r="AA1162" s="21">
        <v>0</v>
      </c>
      <c r="AB1162" s="21">
        <v>0</v>
      </c>
      <c r="AC1162" s="21">
        <v>0</v>
      </c>
      <c r="AD1162" s="21">
        <v>0</v>
      </c>
      <c r="AE1162" s="21">
        <v>0</v>
      </c>
      <c r="AF1162" s="21">
        <v>0</v>
      </c>
      <c r="AG1162" s="21">
        <v>0</v>
      </c>
      <c r="AH1162" s="21">
        <v>0</v>
      </c>
      <c r="AI1162" s="21">
        <v>0</v>
      </c>
      <c r="AJ1162" s="21">
        <v>0</v>
      </c>
      <c r="AK1162" s="21">
        <v>0</v>
      </c>
      <c r="AL1162" s="21">
        <v>0</v>
      </c>
      <c r="AM1162" s="21">
        <v>0</v>
      </c>
      <c r="AN1162" s="21">
        <v>0</v>
      </c>
      <c r="AO1162" s="21">
        <v>0</v>
      </c>
      <c r="AP1162" s="21">
        <v>0</v>
      </c>
      <c r="AQ1162" s="21">
        <v>0</v>
      </c>
    </row>
    <row r="1163" spans="1:43" x14ac:dyDescent="0.25">
      <c r="A1163" s="17" t="s">
        <v>282</v>
      </c>
      <c r="B1163" s="8" t="s">
        <v>53</v>
      </c>
      <c r="C1163" s="8" t="s">
        <v>329</v>
      </c>
      <c r="E1163" s="8" t="str">
        <f t="shared" si="154"/>
        <v>CoFi-generic</v>
      </c>
      <c r="F1163" s="21">
        <f t="shared" si="161"/>
        <v>120012.959289386</v>
      </c>
      <c r="G1163" s="19">
        <f t="shared" si="161"/>
        <v>10.333963539505701</v>
      </c>
      <c r="H1163" s="18">
        <f t="shared" si="155"/>
        <v>0</v>
      </c>
      <c r="I1163" s="6">
        <f t="shared" si="155"/>
        <v>2.04</v>
      </c>
      <c r="J1163" s="6">
        <f t="shared" si="160"/>
        <v>1</v>
      </c>
      <c r="K1163" s="18">
        <f t="shared" si="160"/>
        <v>0</v>
      </c>
      <c r="L1163" s="35">
        <v>1</v>
      </c>
      <c r="Q1163" s="21">
        <v>0</v>
      </c>
      <c r="R1163" s="21">
        <v>0</v>
      </c>
      <c r="S1163" s="21">
        <v>0</v>
      </c>
      <c r="T1163" s="21">
        <v>0</v>
      </c>
      <c r="U1163" s="21">
        <v>0</v>
      </c>
      <c r="V1163" s="21">
        <v>0</v>
      </c>
      <c r="W1163" s="21">
        <v>0</v>
      </c>
      <c r="X1163" s="21">
        <v>0</v>
      </c>
      <c r="Y1163" s="21">
        <v>0</v>
      </c>
      <c r="Z1163" s="21">
        <v>0</v>
      </c>
      <c r="AA1163" s="21">
        <v>0</v>
      </c>
      <c r="AB1163" s="21">
        <v>0</v>
      </c>
      <c r="AC1163" s="21">
        <v>0</v>
      </c>
      <c r="AD1163" s="21">
        <v>0</v>
      </c>
      <c r="AE1163" s="21">
        <v>0</v>
      </c>
      <c r="AF1163" s="21">
        <v>0</v>
      </c>
      <c r="AG1163" s="21">
        <v>0</v>
      </c>
      <c r="AH1163" s="21">
        <v>0</v>
      </c>
      <c r="AI1163" s="21">
        <v>0</v>
      </c>
      <c r="AJ1163" s="21">
        <v>0</v>
      </c>
      <c r="AK1163" s="21">
        <v>0</v>
      </c>
      <c r="AL1163" s="21">
        <v>0</v>
      </c>
      <c r="AM1163" s="21">
        <v>0</v>
      </c>
      <c r="AN1163" s="21">
        <v>0</v>
      </c>
      <c r="AO1163" s="21">
        <v>0</v>
      </c>
      <c r="AP1163" s="21">
        <v>0</v>
      </c>
      <c r="AQ1163" s="21">
        <v>0</v>
      </c>
    </row>
    <row r="1164" spans="1:43" x14ac:dyDescent="0.25">
      <c r="A1164" s="17" t="s">
        <v>283</v>
      </c>
      <c r="B1164" s="8" t="s">
        <v>53</v>
      </c>
      <c r="C1164" s="8" t="s">
        <v>329</v>
      </c>
      <c r="E1164" s="8" t="str">
        <f t="shared" si="154"/>
        <v>CoFi-generic</v>
      </c>
      <c r="F1164" s="21">
        <f t="shared" si="161"/>
        <v>116866.54268758249</v>
      </c>
      <c r="G1164" s="19">
        <f t="shared" si="161"/>
        <v>10.405048437786814</v>
      </c>
      <c r="H1164" s="18">
        <f t="shared" si="155"/>
        <v>0</v>
      </c>
      <c r="I1164" s="6">
        <f t="shared" si="155"/>
        <v>2.04</v>
      </c>
      <c r="J1164" s="6">
        <f t="shared" si="160"/>
        <v>1</v>
      </c>
      <c r="K1164" s="18">
        <f t="shared" si="160"/>
        <v>0</v>
      </c>
      <c r="L1164" s="35">
        <v>1</v>
      </c>
      <c r="Q1164" s="21">
        <v>0</v>
      </c>
      <c r="R1164" s="21">
        <v>0</v>
      </c>
      <c r="S1164" s="21">
        <v>0</v>
      </c>
      <c r="T1164" s="21">
        <v>0</v>
      </c>
      <c r="U1164" s="21">
        <v>0</v>
      </c>
      <c r="V1164" s="21">
        <v>0</v>
      </c>
      <c r="W1164" s="21">
        <v>0</v>
      </c>
      <c r="X1164" s="21">
        <v>0</v>
      </c>
      <c r="Y1164" s="21">
        <v>0</v>
      </c>
      <c r="Z1164" s="21">
        <v>0</v>
      </c>
      <c r="AA1164" s="21">
        <v>0</v>
      </c>
      <c r="AB1164" s="21">
        <v>0</v>
      </c>
      <c r="AC1164" s="21">
        <v>0</v>
      </c>
      <c r="AD1164" s="21">
        <v>0</v>
      </c>
      <c r="AE1164" s="21">
        <v>0</v>
      </c>
      <c r="AF1164" s="21">
        <v>0</v>
      </c>
      <c r="AG1164" s="21">
        <v>0</v>
      </c>
      <c r="AH1164" s="21">
        <v>0</v>
      </c>
      <c r="AI1164" s="21">
        <v>0</v>
      </c>
      <c r="AJ1164" s="21">
        <v>0</v>
      </c>
      <c r="AK1164" s="21">
        <v>0</v>
      </c>
      <c r="AL1164" s="21">
        <v>0</v>
      </c>
      <c r="AM1164" s="21">
        <v>0</v>
      </c>
      <c r="AN1164" s="21">
        <v>0</v>
      </c>
      <c r="AO1164" s="21">
        <v>0</v>
      </c>
      <c r="AP1164" s="21">
        <v>0</v>
      </c>
      <c r="AQ1164" s="21">
        <v>0</v>
      </c>
    </row>
    <row r="1165" spans="1:43" x14ac:dyDescent="0.25">
      <c r="A1165" s="17" t="s">
        <v>284</v>
      </c>
      <c r="B1165" s="8" t="s">
        <v>53</v>
      </c>
      <c r="C1165" s="8" t="s">
        <v>329</v>
      </c>
      <c r="E1165" s="8" t="str">
        <f t="shared" si="154"/>
        <v>CoFi-generic</v>
      </c>
      <c r="F1165" s="21">
        <f t="shared" si="161"/>
        <v>108937.3696959301</v>
      </c>
      <c r="G1165" s="19">
        <f t="shared" si="161"/>
        <v>10.611727060115518</v>
      </c>
      <c r="H1165" s="18">
        <f t="shared" si="155"/>
        <v>0</v>
      </c>
      <c r="I1165" s="6">
        <f t="shared" si="155"/>
        <v>2.04</v>
      </c>
      <c r="J1165" s="6">
        <f t="shared" si="160"/>
        <v>1</v>
      </c>
      <c r="K1165" s="18">
        <f t="shared" si="160"/>
        <v>0</v>
      </c>
      <c r="L1165" s="35">
        <v>1</v>
      </c>
      <c r="Q1165" s="21">
        <v>0</v>
      </c>
      <c r="R1165" s="21">
        <v>0</v>
      </c>
      <c r="S1165" s="21">
        <v>0</v>
      </c>
      <c r="T1165" s="21">
        <v>0</v>
      </c>
      <c r="U1165" s="21">
        <v>0</v>
      </c>
      <c r="V1165" s="21">
        <v>0</v>
      </c>
      <c r="W1165" s="21">
        <v>0</v>
      </c>
      <c r="X1165" s="21">
        <v>0</v>
      </c>
      <c r="Y1165" s="21">
        <v>0</v>
      </c>
      <c r="Z1165" s="21">
        <v>0</v>
      </c>
      <c r="AA1165" s="21">
        <v>0</v>
      </c>
      <c r="AB1165" s="21">
        <v>0</v>
      </c>
      <c r="AC1165" s="21">
        <v>0</v>
      </c>
      <c r="AD1165" s="21">
        <v>0</v>
      </c>
      <c r="AE1165" s="21">
        <v>0</v>
      </c>
      <c r="AF1165" s="21">
        <v>0</v>
      </c>
      <c r="AG1165" s="21">
        <v>0</v>
      </c>
      <c r="AH1165" s="21">
        <v>0</v>
      </c>
      <c r="AI1165" s="21">
        <v>0</v>
      </c>
      <c r="AJ1165" s="21">
        <v>0</v>
      </c>
      <c r="AK1165" s="21">
        <v>0</v>
      </c>
      <c r="AL1165" s="21">
        <v>0</v>
      </c>
      <c r="AM1165" s="21">
        <v>0</v>
      </c>
      <c r="AN1165" s="21">
        <v>0</v>
      </c>
      <c r="AO1165" s="21">
        <v>0</v>
      </c>
      <c r="AP1165" s="21">
        <v>0</v>
      </c>
      <c r="AQ1165" s="21">
        <v>0</v>
      </c>
    </row>
    <row r="1166" spans="1:43" x14ac:dyDescent="0.25">
      <c r="A1166" s="17" t="s">
        <v>285</v>
      </c>
      <c r="B1166" s="8" t="s">
        <v>53</v>
      </c>
      <c r="C1166" s="8" t="s">
        <v>329</v>
      </c>
      <c r="E1166" s="8" t="str">
        <f t="shared" si="154"/>
        <v>CoFi-generic</v>
      </c>
      <c r="F1166" s="21">
        <f t="shared" si="161"/>
        <v>139745.15273096098</v>
      </c>
      <c r="G1166" s="19">
        <f t="shared" si="161"/>
        <v>9.8411995603199642</v>
      </c>
      <c r="H1166" s="18">
        <f t="shared" si="155"/>
        <v>0</v>
      </c>
      <c r="I1166" s="6">
        <f t="shared" si="155"/>
        <v>2.04</v>
      </c>
      <c r="J1166" s="6">
        <f t="shared" si="160"/>
        <v>1</v>
      </c>
      <c r="K1166" s="18">
        <f t="shared" si="160"/>
        <v>0</v>
      </c>
      <c r="L1166" s="35">
        <v>1</v>
      </c>
      <c r="Q1166" s="21">
        <v>0</v>
      </c>
      <c r="R1166" s="21">
        <v>0</v>
      </c>
      <c r="S1166" s="21">
        <v>0</v>
      </c>
      <c r="T1166" s="21">
        <v>0</v>
      </c>
      <c r="U1166" s="21">
        <v>0</v>
      </c>
      <c r="V1166" s="21">
        <v>0</v>
      </c>
      <c r="W1166" s="21">
        <v>0</v>
      </c>
      <c r="X1166" s="21">
        <v>0</v>
      </c>
      <c r="Y1166" s="21">
        <v>0</v>
      </c>
      <c r="Z1166" s="21">
        <v>0</v>
      </c>
      <c r="AA1166" s="21">
        <v>0</v>
      </c>
      <c r="AB1166" s="21">
        <v>0</v>
      </c>
      <c r="AC1166" s="21">
        <v>0</v>
      </c>
      <c r="AD1166" s="21">
        <v>0</v>
      </c>
      <c r="AE1166" s="21">
        <v>0</v>
      </c>
      <c r="AF1166" s="21">
        <v>0</v>
      </c>
      <c r="AG1166" s="21">
        <v>0</v>
      </c>
      <c r="AH1166" s="21">
        <v>0</v>
      </c>
      <c r="AI1166" s="21">
        <v>0</v>
      </c>
      <c r="AJ1166" s="21">
        <v>0</v>
      </c>
      <c r="AK1166" s="21">
        <v>0</v>
      </c>
      <c r="AL1166" s="21">
        <v>0</v>
      </c>
      <c r="AM1166" s="21">
        <v>0</v>
      </c>
      <c r="AN1166" s="21">
        <v>0</v>
      </c>
      <c r="AO1166" s="21">
        <v>0</v>
      </c>
      <c r="AP1166" s="21">
        <v>0</v>
      </c>
      <c r="AQ1166" s="21">
        <v>0</v>
      </c>
    </row>
    <row r="1167" spans="1:43" x14ac:dyDescent="0.25">
      <c r="A1167" s="17" t="s">
        <v>286</v>
      </c>
      <c r="B1167" s="8" t="s">
        <v>53</v>
      </c>
      <c r="C1167" s="8" t="s">
        <v>329</v>
      </c>
      <c r="E1167" s="8" t="str">
        <f t="shared" si="154"/>
        <v>CoFi-generic</v>
      </c>
      <c r="F1167" s="21">
        <f t="shared" si="161"/>
        <v>127193.24193917849</v>
      </c>
      <c r="G1167" s="19">
        <f t="shared" si="161"/>
        <v>9.9262954008951514</v>
      </c>
      <c r="H1167" s="18">
        <f t="shared" si="155"/>
        <v>0</v>
      </c>
      <c r="I1167" s="6">
        <f t="shared" si="155"/>
        <v>2.04</v>
      </c>
      <c r="J1167" s="6">
        <f t="shared" si="160"/>
        <v>1</v>
      </c>
      <c r="K1167" s="18">
        <f t="shared" si="160"/>
        <v>0</v>
      </c>
      <c r="L1167" s="35">
        <v>1</v>
      </c>
      <c r="Q1167" s="21">
        <v>0</v>
      </c>
      <c r="R1167" s="21">
        <v>0</v>
      </c>
      <c r="S1167" s="21">
        <v>0</v>
      </c>
      <c r="T1167" s="21">
        <v>0</v>
      </c>
      <c r="U1167" s="21">
        <v>0</v>
      </c>
      <c r="V1167" s="21">
        <v>0</v>
      </c>
      <c r="W1167" s="21">
        <v>0</v>
      </c>
      <c r="X1167" s="21">
        <v>0</v>
      </c>
      <c r="Y1167" s="21">
        <v>0</v>
      </c>
      <c r="Z1167" s="21">
        <v>0</v>
      </c>
      <c r="AA1167" s="21">
        <v>0</v>
      </c>
      <c r="AB1167" s="21">
        <v>0</v>
      </c>
      <c r="AC1167" s="21">
        <v>0</v>
      </c>
      <c r="AD1167" s="21">
        <v>0</v>
      </c>
      <c r="AE1167" s="21">
        <v>0</v>
      </c>
      <c r="AF1167" s="21">
        <v>0</v>
      </c>
      <c r="AG1167" s="21">
        <v>0</v>
      </c>
      <c r="AH1167" s="21">
        <v>0</v>
      </c>
      <c r="AI1167" s="21">
        <v>0</v>
      </c>
      <c r="AJ1167" s="21">
        <v>0</v>
      </c>
      <c r="AK1167" s="21">
        <v>0</v>
      </c>
      <c r="AL1167" s="21">
        <v>0</v>
      </c>
      <c r="AM1167" s="21">
        <v>0</v>
      </c>
      <c r="AN1167" s="21">
        <v>0</v>
      </c>
      <c r="AO1167" s="21">
        <v>0</v>
      </c>
      <c r="AP1167" s="21">
        <v>0</v>
      </c>
      <c r="AQ1167" s="21">
        <v>0</v>
      </c>
    </row>
    <row r="1168" spans="1:43" x14ac:dyDescent="0.25">
      <c r="A1168" s="17" t="s">
        <v>287</v>
      </c>
      <c r="B1168" s="8" t="s">
        <v>53</v>
      </c>
      <c r="C1168" s="8" t="s">
        <v>329</v>
      </c>
      <c r="E1168" s="8" t="str">
        <f t="shared" si="154"/>
        <v>CoFi-generic</v>
      </c>
      <c r="F1168" s="21">
        <f t="shared" si="161"/>
        <v>98961.417574702558</v>
      </c>
      <c r="G1168" s="19">
        <f t="shared" si="161"/>
        <v>10.858416640618575</v>
      </c>
      <c r="H1168" s="18">
        <f t="shared" si="155"/>
        <v>0</v>
      </c>
      <c r="I1168" s="6">
        <f t="shared" si="155"/>
        <v>2.04</v>
      </c>
      <c r="J1168" s="6">
        <f t="shared" si="160"/>
        <v>1</v>
      </c>
      <c r="K1168" s="18">
        <f t="shared" si="160"/>
        <v>0</v>
      </c>
      <c r="L1168" s="35">
        <v>1</v>
      </c>
      <c r="Q1168" s="21">
        <v>0</v>
      </c>
      <c r="R1168" s="21">
        <v>0</v>
      </c>
      <c r="S1168" s="21">
        <v>0</v>
      </c>
      <c r="T1168" s="21">
        <v>0</v>
      </c>
      <c r="U1168" s="21">
        <v>0</v>
      </c>
      <c r="V1168" s="21">
        <v>0</v>
      </c>
      <c r="W1168" s="21">
        <v>0</v>
      </c>
      <c r="X1168" s="21">
        <v>0</v>
      </c>
      <c r="Y1168" s="21">
        <v>0</v>
      </c>
      <c r="Z1168" s="21">
        <v>0</v>
      </c>
      <c r="AA1168" s="21">
        <v>0</v>
      </c>
      <c r="AB1168" s="21">
        <v>0</v>
      </c>
      <c r="AC1168" s="21">
        <v>0</v>
      </c>
      <c r="AD1168" s="21">
        <v>0</v>
      </c>
      <c r="AE1168" s="21">
        <v>0</v>
      </c>
      <c r="AF1168" s="21">
        <v>0</v>
      </c>
      <c r="AG1168" s="21">
        <v>0</v>
      </c>
      <c r="AH1168" s="21">
        <v>0</v>
      </c>
      <c r="AI1168" s="21">
        <v>0</v>
      </c>
      <c r="AJ1168" s="21">
        <v>0</v>
      </c>
      <c r="AK1168" s="21">
        <v>0</v>
      </c>
      <c r="AL1168" s="21">
        <v>0</v>
      </c>
      <c r="AM1168" s="21">
        <v>0</v>
      </c>
      <c r="AN1168" s="21">
        <v>0</v>
      </c>
      <c r="AO1168" s="21">
        <v>0</v>
      </c>
      <c r="AP1168" s="21">
        <v>0</v>
      </c>
      <c r="AQ1168" s="21">
        <v>0</v>
      </c>
    </row>
    <row r="1169" spans="1:43" x14ac:dyDescent="0.25">
      <c r="A1169" s="17" t="s">
        <v>288</v>
      </c>
      <c r="B1169" s="8" t="s">
        <v>53</v>
      </c>
      <c r="C1169" s="8" t="s">
        <v>329</v>
      </c>
      <c r="E1169" s="8" t="str">
        <f t="shared" si="154"/>
        <v>CoFi-generic</v>
      </c>
      <c r="F1169" s="21">
        <f t="shared" si="161"/>
        <v>140247.726458766</v>
      </c>
      <c r="G1169" s="19">
        <f t="shared" si="161"/>
        <v>9.6134169138285639</v>
      </c>
      <c r="H1169" s="18">
        <f t="shared" si="155"/>
        <v>0</v>
      </c>
      <c r="I1169" s="6">
        <f t="shared" si="155"/>
        <v>2.04</v>
      </c>
      <c r="J1169" s="6">
        <f t="shared" si="160"/>
        <v>1</v>
      </c>
      <c r="K1169" s="18">
        <f t="shared" si="160"/>
        <v>0</v>
      </c>
      <c r="L1169" s="35">
        <v>1</v>
      </c>
      <c r="Q1169" s="21">
        <v>0</v>
      </c>
      <c r="R1169" s="21">
        <v>0</v>
      </c>
      <c r="S1169" s="21">
        <v>0</v>
      </c>
      <c r="T1169" s="21">
        <v>0</v>
      </c>
      <c r="U1169" s="21">
        <v>0</v>
      </c>
      <c r="V1169" s="21">
        <v>0</v>
      </c>
      <c r="W1169" s="21">
        <v>0</v>
      </c>
      <c r="X1169" s="21">
        <v>0</v>
      </c>
      <c r="Y1169" s="21">
        <v>0</v>
      </c>
      <c r="Z1169" s="21">
        <v>0</v>
      </c>
      <c r="AA1169" s="21">
        <v>0</v>
      </c>
      <c r="AB1169" s="21">
        <v>0</v>
      </c>
      <c r="AC1169" s="21">
        <v>0</v>
      </c>
      <c r="AD1169" s="21">
        <v>0</v>
      </c>
      <c r="AE1169" s="21">
        <v>0</v>
      </c>
      <c r="AF1169" s="21">
        <v>0</v>
      </c>
      <c r="AG1169" s="21">
        <v>0</v>
      </c>
      <c r="AH1169" s="21">
        <v>0</v>
      </c>
      <c r="AI1169" s="21">
        <v>0</v>
      </c>
      <c r="AJ1169" s="21">
        <v>0</v>
      </c>
      <c r="AK1169" s="21">
        <v>0</v>
      </c>
      <c r="AL1169" s="21">
        <v>0</v>
      </c>
      <c r="AM1169" s="21">
        <v>0</v>
      </c>
      <c r="AN1169" s="21">
        <v>0</v>
      </c>
      <c r="AO1169" s="21">
        <v>0</v>
      </c>
      <c r="AP1169" s="21">
        <v>0</v>
      </c>
      <c r="AQ1169" s="21">
        <v>0</v>
      </c>
    </row>
    <row r="1170" spans="1:43" x14ac:dyDescent="0.25">
      <c r="A1170" s="17" t="s">
        <v>289</v>
      </c>
      <c r="B1170" s="8" t="s">
        <v>53</v>
      </c>
      <c r="C1170" s="8" t="s">
        <v>329</v>
      </c>
      <c r="E1170" s="8" t="str">
        <f t="shared" si="154"/>
        <v>CoFi-generic</v>
      </c>
      <c r="F1170" s="21">
        <f t="shared" si="161"/>
        <v>128882.724156953</v>
      </c>
      <c r="G1170" s="19">
        <f t="shared" si="161"/>
        <v>10.018080499707807</v>
      </c>
      <c r="H1170" s="18">
        <f t="shared" si="155"/>
        <v>0</v>
      </c>
      <c r="I1170" s="6">
        <f t="shared" si="155"/>
        <v>2.04</v>
      </c>
      <c r="J1170" s="6">
        <f t="shared" si="160"/>
        <v>1</v>
      </c>
      <c r="K1170" s="18">
        <f t="shared" si="160"/>
        <v>0</v>
      </c>
      <c r="L1170" s="35">
        <v>1</v>
      </c>
      <c r="Q1170" s="21">
        <v>0</v>
      </c>
      <c r="R1170" s="21">
        <v>0</v>
      </c>
      <c r="S1170" s="21">
        <v>0</v>
      </c>
      <c r="T1170" s="21">
        <v>0</v>
      </c>
      <c r="U1170" s="21">
        <v>0</v>
      </c>
      <c r="V1170" s="21">
        <v>0</v>
      </c>
      <c r="W1170" s="21">
        <v>0</v>
      </c>
      <c r="X1170" s="21">
        <v>0</v>
      </c>
      <c r="Y1170" s="21">
        <v>0</v>
      </c>
      <c r="Z1170" s="21">
        <v>0</v>
      </c>
      <c r="AA1170" s="21">
        <v>0</v>
      </c>
      <c r="AB1170" s="21">
        <v>0</v>
      </c>
      <c r="AC1170" s="21">
        <v>0</v>
      </c>
      <c r="AD1170" s="21">
        <v>0</v>
      </c>
      <c r="AE1170" s="21">
        <v>0</v>
      </c>
      <c r="AF1170" s="21">
        <v>0</v>
      </c>
      <c r="AG1170" s="21">
        <v>0</v>
      </c>
      <c r="AH1170" s="21">
        <v>0</v>
      </c>
      <c r="AI1170" s="21">
        <v>0</v>
      </c>
      <c r="AJ1170" s="21">
        <v>0</v>
      </c>
      <c r="AK1170" s="21">
        <v>0</v>
      </c>
      <c r="AL1170" s="21">
        <v>0</v>
      </c>
      <c r="AM1170" s="21">
        <v>0</v>
      </c>
      <c r="AN1170" s="21">
        <v>0</v>
      </c>
      <c r="AO1170" s="21">
        <v>0</v>
      </c>
      <c r="AP1170" s="21">
        <v>0</v>
      </c>
      <c r="AQ1170" s="21">
        <v>0</v>
      </c>
    </row>
    <row r="1171" spans="1:43" x14ac:dyDescent="0.25">
      <c r="A1171" s="17" t="s">
        <v>290</v>
      </c>
      <c r="B1171" s="8" t="s">
        <v>53</v>
      </c>
      <c r="C1171" s="8" t="s">
        <v>329</v>
      </c>
      <c r="E1171" s="8" t="str">
        <f t="shared" si="154"/>
        <v>CoFi-generic</v>
      </c>
      <c r="F1171" s="21">
        <f t="shared" si="161"/>
        <v>135407.79754491249</v>
      </c>
      <c r="G1171" s="19">
        <f t="shared" si="161"/>
        <v>10.06173925353273</v>
      </c>
      <c r="H1171" s="18">
        <f t="shared" si="155"/>
        <v>0</v>
      </c>
      <c r="I1171" s="6">
        <f t="shared" si="155"/>
        <v>2.04</v>
      </c>
      <c r="J1171" s="6">
        <f t="shared" si="160"/>
        <v>1</v>
      </c>
      <c r="K1171" s="18">
        <f t="shared" si="160"/>
        <v>0</v>
      </c>
      <c r="L1171" s="35">
        <v>1</v>
      </c>
      <c r="Q1171" s="21">
        <v>0</v>
      </c>
      <c r="R1171" s="21">
        <v>0</v>
      </c>
      <c r="S1171" s="21">
        <v>0</v>
      </c>
      <c r="T1171" s="21">
        <v>0</v>
      </c>
      <c r="U1171" s="21">
        <v>0</v>
      </c>
      <c r="V1171" s="21">
        <v>0</v>
      </c>
      <c r="W1171" s="21">
        <v>0</v>
      </c>
      <c r="X1171" s="21">
        <v>0</v>
      </c>
      <c r="Y1171" s="21">
        <v>0</v>
      </c>
      <c r="Z1171" s="21">
        <v>0</v>
      </c>
      <c r="AA1171" s="21">
        <v>0</v>
      </c>
      <c r="AB1171" s="21">
        <v>0</v>
      </c>
      <c r="AC1171" s="21">
        <v>0</v>
      </c>
      <c r="AD1171" s="21">
        <v>0</v>
      </c>
      <c r="AE1171" s="21">
        <v>0</v>
      </c>
      <c r="AF1171" s="21">
        <v>0</v>
      </c>
      <c r="AG1171" s="21">
        <v>0</v>
      </c>
      <c r="AH1171" s="21">
        <v>0</v>
      </c>
      <c r="AI1171" s="21">
        <v>0</v>
      </c>
      <c r="AJ1171" s="21">
        <v>0</v>
      </c>
      <c r="AK1171" s="21">
        <v>0</v>
      </c>
      <c r="AL1171" s="21">
        <v>0</v>
      </c>
      <c r="AM1171" s="21">
        <v>0</v>
      </c>
      <c r="AN1171" s="21">
        <v>0</v>
      </c>
      <c r="AO1171" s="21">
        <v>0</v>
      </c>
      <c r="AP1171" s="21">
        <v>0</v>
      </c>
      <c r="AQ1171" s="21">
        <v>0</v>
      </c>
    </row>
    <row r="1172" spans="1:43" x14ac:dyDescent="0.25">
      <c r="A1172" s="17" t="s">
        <v>291</v>
      </c>
      <c r="B1172" s="8" t="s">
        <v>53</v>
      </c>
      <c r="C1172" s="8" t="s">
        <v>329</v>
      </c>
      <c r="E1172" s="8" t="str">
        <f t="shared" si="154"/>
        <v>CoFi-generic</v>
      </c>
      <c r="F1172" s="21">
        <f t="shared" si="161"/>
        <v>131715.40721681551</v>
      </c>
      <c r="G1172" s="19">
        <f t="shared" si="161"/>
        <v>9.9201899973408398</v>
      </c>
      <c r="H1172" s="18">
        <f t="shared" si="155"/>
        <v>0</v>
      </c>
      <c r="I1172" s="6">
        <f t="shared" si="155"/>
        <v>2.04</v>
      </c>
      <c r="J1172" s="6">
        <f t="shared" si="160"/>
        <v>1</v>
      </c>
      <c r="K1172" s="18">
        <f t="shared" si="160"/>
        <v>0</v>
      </c>
      <c r="L1172" s="35">
        <v>1</v>
      </c>
      <c r="Q1172" s="21">
        <v>0</v>
      </c>
      <c r="R1172" s="21">
        <v>0</v>
      </c>
      <c r="S1172" s="21">
        <v>0</v>
      </c>
      <c r="T1172" s="21">
        <v>0</v>
      </c>
      <c r="U1172" s="21">
        <v>0</v>
      </c>
      <c r="V1172" s="21">
        <v>0</v>
      </c>
      <c r="W1172" s="21">
        <v>0</v>
      </c>
      <c r="X1172" s="21">
        <v>0</v>
      </c>
      <c r="Y1172" s="21">
        <v>0</v>
      </c>
      <c r="Z1172" s="21">
        <v>0</v>
      </c>
      <c r="AA1172" s="21">
        <v>0</v>
      </c>
      <c r="AB1172" s="21">
        <v>0</v>
      </c>
      <c r="AC1172" s="21">
        <v>0</v>
      </c>
      <c r="AD1172" s="21">
        <v>0</v>
      </c>
      <c r="AE1172" s="21">
        <v>0</v>
      </c>
      <c r="AF1172" s="21">
        <v>0</v>
      </c>
      <c r="AG1172" s="21">
        <v>0</v>
      </c>
      <c r="AH1172" s="21">
        <v>0</v>
      </c>
      <c r="AI1172" s="21">
        <v>0</v>
      </c>
      <c r="AJ1172" s="21">
        <v>0</v>
      </c>
      <c r="AK1172" s="21">
        <v>0</v>
      </c>
      <c r="AL1172" s="21">
        <v>0</v>
      </c>
      <c r="AM1172" s="21">
        <v>0</v>
      </c>
      <c r="AN1172" s="21">
        <v>0</v>
      </c>
      <c r="AO1172" s="21">
        <v>0</v>
      </c>
      <c r="AP1172" s="21">
        <v>0</v>
      </c>
      <c r="AQ1172" s="21">
        <v>0</v>
      </c>
    </row>
    <row r="1173" spans="1:43" x14ac:dyDescent="0.25">
      <c r="A1173" s="17" t="s">
        <v>292</v>
      </c>
      <c r="B1173" s="8" t="s">
        <v>53</v>
      </c>
      <c r="C1173" s="8" t="s">
        <v>329</v>
      </c>
      <c r="E1173" s="8" t="str">
        <f t="shared" si="154"/>
        <v>CoFi-generic</v>
      </c>
      <c r="F1173" s="21">
        <f t="shared" si="161"/>
        <v>134805.17056130699</v>
      </c>
      <c r="G1173" s="19">
        <f t="shared" si="161"/>
        <v>9.8797139695342295</v>
      </c>
      <c r="H1173" s="18">
        <f t="shared" si="155"/>
        <v>0</v>
      </c>
      <c r="I1173" s="6">
        <f t="shared" si="155"/>
        <v>2.04</v>
      </c>
      <c r="J1173" s="6">
        <f t="shared" ref="J1173:K1188" si="162">J1172</f>
        <v>1</v>
      </c>
      <c r="K1173" s="18">
        <f t="shared" si="162"/>
        <v>0</v>
      </c>
      <c r="L1173" s="35">
        <v>1</v>
      </c>
      <c r="Q1173" s="21">
        <v>0</v>
      </c>
      <c r="R1173" s="21">
        <v>0</v>
      </c>
      <c r="S1173" s="21">
        <v>0</v>
      </c>
      <c r="T1173" s="21">
        <v>0</v>
      </c>
      <c r="U1173" s="21">
        <v>0</v>
      </c>
      <c r="V1173" s="21">
        <v>0</v>
      </c>
      <c r="W1173" s="21">
        <v>0</v>
      </c>
      <c r="X1173" s="21">
        <v>0</v>
      </c>
      <c r="Y1173" s="21">
        <v>0</v>
      </c>
      <c r="Z1173" s="21">
        <v>0</v>
      </c>
      <c r="AA1173" s="21">
        <v>0</v>
      </c>
      <c r="AB1173" s="21">
        <v>0</v>
      </c>
      <c r="AC1173" s="21">
        <v>0</v>
      </c>
      <c r="AD1173" s="21">
        <v>0</v>
      </c>
      <c r="AE1173" s="21">
        <v>0</v>
      </c>
      <c r="AF1173" s="21">
        <v>0</v>
      </c>
      <c r="AG1173" s="21">
        <v>0</v>
      </c>
      <c r="AH1173" s="21">
        <v>0</v>
      </c>
      <c r="AI1173" s="21">
        <v>0</v>
      </c>
      <c r="AJ1173" s="21">
        <v>0</v>
      </c>
      <c r="AK1173" s="21">
        <v>0</v>
      </c>
      <c r="AL1173" s="21">
        <v>0</v>
      </c>
      <c r="AM1173" s="21">
        <v>0</v>
      </c>
      <c r="AN1173" s="21">
        <v>0</v>
      </c>
      <c r="AO1173" s="21">
        <v>0</v>
      </c>
      <c r="AP1173" s="21">
        <v>0</v>
      </c>
      <c r="AQ1173" s="21">
        <v>0</v>
      </c>
    </row>
    <row r="1174" spans="1:43" x14ac:dyDescent="0.25">
      <c r="A1174" s="17" t="s">
        <v>293</v>
      </c>
      <c r="B1174" s="8" t="s">
        <v>53</v>
      </c>
      <c r="C1174" s="8" t="s">
        <v>329</v>
      </c>
      <c r="E1174" s="8" t="str">
        <f t="shared" si="154"/>
        <v>CoFi-generic</v>
      </c>
      <c r="F1174" s="21">
        <f t="shared" ref="F1174:G1188" si="163">F1108</f>
        <v>138063.61861453537</v>
      </c>
      <c r="G1174" s="19">
        <f t="shared" si="163"/>
        <v>9.8167859944510791</v>
      </c>
      <c r="H1174" s="18">
        <f t="shared" si="155"/>
        <v>0</v>
      </c>
      <c r="I1174" s="6">
        <f t="shared" si="155"/>
        <v>2.04</v>
      </c>
      <c r="J1174" s="6">
        <f t="shared" si="162"/>
        <v>1</v>
      </c>
      <c r="K1174" s="18">
        <f t="shared" si="162"/>
        <v>0</v>
      </c>
      <c r="L1174" s="35">
        <v>1</v>
      </c>
      <c r="Q1174" s="21">
        <v>0</v>
      </c>
      <c r="R1174" s="21">
        <v>0</v>
      </c>
      <c r="S1174" s="21">
        <v>0</v>
      </c>
      <c r="T1174" s="21">
        <v>0</v>
      </c>
      <c r="U1174" s="21">
        <v>0</v>
      </c>
      <c r="V1174" s="21">
        <v>0</v>
      </c>
      <c r="W1174" s="21">
        <v>0</v>
      </c>
      <c r="X1174" s="21">
        <v>0</v>
      </c>
      <c r="Y1174" s="21">
        <v>0</v>
      </c>
      <c r="Z1174" s="21">
        <v>0</v>
      </c>
      <c r="AA1174" s="21">
        <v>0</v>
      </c>
      <c r="AB1174" s="21">
        <v>0</v>
      </c>
      <c r="AC1174" s="21">
        <v>0</v>
      </c>
      <c r="AD1174" s="21">
        <v>0</v>
      </c>
      <c r="AE1174" s="21">
        <v>0</v>
      </c>
      <c r="AF1174" s="21">
        <v>0</v>
      </c>
      <c r="AG1174" s="21">
        <v>0</v>
      </c>
      <c r="AH1174" s="21">
        <v>0</v>
      </c>
      <c r="AI1174" s="21">
        <v>0</v>
      </c>
      <c r="AJ1174" s="21">
        <v>0</v>
      </c>
      <c r="AK1174" s="21">
        <v>0</v>
      </c>
      <c r="AL1174" s="21">
        <v>0</v>
      </c>
      <c r="AM1174" s="21">
        <v>0</v>
      </c>
      <c r="AN1174" s="21">
        <v>0</v>
      </c>
      <c r="AO1174" s="21">
        <v>0</v>
      </c>
      <c r="AP1174" s="21">
        <v>0</v>
      </c>
      <c r="AQ1174" s="21">
        <v>0</v>
      </c>
    </row>
    <row r="1175" spans="1:43" x14ac:dyDescent="0.25">
      <c r="A1175" s="17" t="s">
        <v>294</v>
      </c>
      <c r="B1175" s="8" t="s">
        <v>53</v>
      </c>
      <c r="C1175" s="8" t="s">
        <v>329</v>
      </c>
      <c r="E1175" s="8" t="str">
        <f t="shared" si="154"/>
        <v>CoFi-generic</v>
      </c>
      <c r="F1175" s="21">
        <f t="shared" si="163"/>
        <v>140066.027754765</v>
      </c>
      <c r="G1175" s="19">
        <f t="shared" si="163"/>
        <v>9.7938144488489662</v>
      </c>
      <c r="H1175" s="18">
        <f t="shared" si="155"/>
        <v>0</v>
      </c>
      <c r="I1175" s="6">
        <f t="shared" si="155"/>
        <v>2.04</v>
      </c>
      <c r="J1175" s="6">
        <f t="shared" si="162"/>
        <v>1</v>
      </c>
      <c r="K1175" s="18">
        <f t="shared" si="162"/>
        <v>0</v>
      </c>
      <c r="L1175" s="35">
        <v>1</v>
      </c>
      <c r="Q1175" s="21">
        <v>0</v>
      </c>
      <c r="R1175" s="21">
        <v>0</v>
      </c>
      <c r="S1175" s="21">
        <v>0</v>
      </c>
      <c r="T1175" s="21">
        <v>0</v>
      </c>
      <c r="U1175" s="21">
        <v>0</v>
      </c>
      <c r="V1175" s="21">
        <v>0</v>
      </c>
      <c r="W1175" s="21">
        <v>0</v>
      </c>
      <c r="X1175" s="21">
        <v>0</v>
      </c>
      <c r="Y1175" s="21">
        <v>0</v>
      </c>
      <c r="Z1175" s="21">
        <v>0</v>
      </c>
      <c r="AA1175" s="21">
        <v>0</v>
      </c>
      <c r="AB1175" s="21">
        <v>0</v>
      </c>
      <c r="AC1175" s="21">
        <v>0</v>
      </c>
      <c r="AD1175" s="21">
        <v>0</v>
      </c>
      <c r="AE1175" s="21">
        <v>0</v>
      </c>
      <c r="AF1175" s="21">
        <v>0</v>
      </c>
      <c r="AG1175" s="21">
        <v>0</v>
      </c>
      <c r="AH1175" s="21">
        <v>0</v>
      </c>
      <c r="AI1175" s="21">
        <v>0</v>
      </c>
      <c r="AJ1175" s="21">
        <v>0</v>
      </c>
      <c r="AK1175" s="21">
        <v>0</v>
      </c>
      <c r="AL1175" s="21">
        <v>0</v>
      </c>
      <c r="AM1175" s="21">
        <v>0</v>
      </c>
      <c r="AN1175" s="21">
        <v>0</v>
      </c>
      <c r="AO1175" s="21">
        <v>0</v>
      </c>
      <c r="AP1175" s="21">
        <v>0</v>
      </c>
      <c r="AQ1175" s="21">
        <v>0</v>
      </c>
    </row>
    <row r="1176" spans="1:43" x14ac:dyDescent="0.25">
      <c r="A1176" s="17" t="s">
        <v>295</v>
      </c>
      <c r="B1176" s="8" t="s">
        <v>53</v>
      </c>
      <c r="C1176" s="8" t="s">
        <v>329</v>
      </c>
      <c r="E1176" s="8" t="str">
        <f t="shared" si="154"/>
        <v>CoFi-generic</v>
      </c>
      <c r="F1176" s="21">
        <f t="shared" si="163"/>
        <v>101164.9671476817</v>
      </c>
      <c r="G1176" s="19">
        <f t="shared" si="163"/>
        <v>10.968122894697334</v>
      </c>
      <c r="H1176" s="18">
        <f t="shared" si="155"/>
        <v>0</v>
      </c>
      <c r="I1176" s="6">
        <f t="shared" si="155"/>
        <v>2.04</v>
      </c>
      <c r="J1176" s="6">
        <f t="shared" si="162"/>
        <v>1</v>
      </c>
      <c r="K1176" s="18">
        <f t="shared" si="162"/>
        <v>0</v>
      </c>
      <c r="L1176" s="35">
        <v>1</v>
      </c>
      <c r="Q1176" s="21">
        <v>0</v>
      </c>
      <c r="R1176" s="21">
        <v>0</v>
      </c>
      <c r="S1176" s="21">
        <v>0</v>
      </c>
      <c r="T1176" s="21">
        <v>0</v>
      </c>
      <c r="U1176" s="21">
        <v>0</v>
      </c>
      <c r="V1176" s="21">
        <v>0</v>
      </c>
      <c r="W1176" s="21">
        <v>0</v>
      </c>
      <c r="X1176" s="21">
        <v>0</v>
      </c>
      <c r="Y1176" s="21">
        <v>0</v>
      </c>
      <c r="Z1176" s="21">
        <v>0</v>
      </c>
      <c r="AA1176" s="21">
        <v>0</v>
      </c>
      <c r="AB1176" s="21">
        <v>0</v>
      </c>
      <c r="AC1176" s="21">
        <v>0</v>
      </c>
      <c r="AD1176" s="21">
        <v>0</v>
      </c>
      <c r="AE1176" s="21">
        <v>0</v>
      </c>
      <c r="AF1176" s="21">
        <v>0</v>
      </c>
      <c r="AG1176" s="21">
        <v>0</v>
      </c>
      <c r="AH1176" s="21">
        <v>0</v>
      </c>
      <c r="AI1176" s="21">
        <v>0</v>
      </c>
      <c r="AJ1176" s="21">
        <v>0</v>
      </c>
      <c r="AK1176" s="21">
        <v>0</v>
      </c>
      <c r="AL1176" s="21">
        <v>0</v>
      </c>
      <c r="AM1176" s="21">
        <v>0</v>
      </c>
      <c r="AN1176" s="21">
        <v>0</v>
      </c>
      <c r="AO1176" s="21">
        <v>0</v>
      </c>
      <c r="AP1176" s="21">
        <v>0</v>
      </c>
      <c r="AQ1176" s="21">
        <v>0</v>
      </c>
    </row>
    <row r="1177" spans="1:43" x14ac:dyDescent="0.25">
      <c r="A1177" s="17" t="s">
        <v>296</v>
      </c>
      <c r="B1177" s="8" t="s">
        <v>53</v>
      </c>
      <c r="C1177" s="8" t="s">
        <v>329</v>
      </c>
      <c r="E1177" s="8" t="str">
        <f t="shared" si="154"/>
        <v>CoFi-generic</v>
      </c>
      <c r="F1177" s="21">
        <f t="shared" si="163"/>
        <v>147273.34304075674</v>
      </c>
      <c r="G1177" s="19">
        <f t="shared" si="163"/>
        <v>9.5908908109141535</v>
      </c>
      <c r="H1177" s="18">
        <f t="shared" si="155"/>
        <v>0</v>
      </c>
      <c r="I1177" s="6">
        <f t="shared" si="155"/>
        <v>2.04</v>
      </c>
      <c r="J1177" s="6">
        <f t="shared" si="162"/>
        <v>1</v>
      </c>
      <c r="K1177" s="18">
        <f t="shared" si="162"/>
        <v>0</v>
      </c>
      <c r="L1177" s="35">
        <v>1</v>
      </c>
      <c r="Q1177" s="21">
        <v>0</v>
      </c>
      <c r="R1177" s="21">
        <v>0</v>
      </c>
      <c r="S1177" s="21">
        <v>0</v>
      </c>
      <c r="T1177" s="21">
        <v>0</v>
      </c>
      <c r="U1177" s="21">
        <v>0</v>
      </c>
      <c r="V1177" s="21">
        <v>0</v>
      </c>
      <c r="W1177" s="21">
        <v>0</v>
      </c>
      <c r="X1177" s="21">
        <v>0</v>
      </c>
      <c r="Y1177" s="21">
        <v>0</v>
      </c>
      <c r="Z1177" s="21">
        <v>0</v>
      </c>
      <c r="AA1177" s="21">
        <v>0</v>
      </c>
      <c r="AB1177" s="21">
        <v>0</v>
      </c>
      <c r="AC1177" s="21">
        <v>0</v>
      </c>
      <c r="AD1177" s="21">
        <v>0</v>
      </c>
      <c r="AE1177" s="21">
        <v>0</v>
      </c>
      <c r="AF1177" s="21">
        <v>0</v>
      </c>
      <c r="AG1177" s="21">
        <v>0</v>
      </c>
      <c r="AH1177" s="21">
        <v>0</v>
      </c>
      <c r="AI1177" s="21">
        <v>0</v>
      </c>
      <c r="AJ1177" s="21">
        <v>0</v>
      </c>
      <c r="AK1177" s="21">
        <v>0</v>
      </c>
      <c r="AL1177" s="21">
        <v>0</v>
      </c>
      <c r="AM1177" s="21">
        <v>0</v>
      </c>
      <c r="AN1177" s="21">
        <v>0</v>
      </c>
      <c r="AO1177" s="21">
        <v>0</v>
      </c>
      <c r="AP1177" s="21">
        <v>0</v>
      </c>
      <c r="AQ1177" s="21">
        <v>0</v>
      </c>
    </row>
    <row r="1178" spans="1:43" x14ac:dyDescent="0.25">
      <c r="A1178" s="17" t="s">
        <v>297</v>
      </c>
      <c r="B1178" s="8" t="s">
        <v>53</v>
      </c>
      <c r="C1178" s="8" t="s">
        <v>329</v>
      </c>
      <c r="E1178" s="8" t="str">
        <f t="shared" si="154"/>
        <v>CoFi-generic</v>
      </c>
      <c r="F1178" s="21">
        <f t="shared" si="163"/>
        <v>140029.762850681</v>
      </c>
      <c r="G1178" s="19">
        <f t="shared" si="163"/>
        <v>9.8635703103955539</v>
      </c>
      <c r="H1178" s="18">
        <f t="shared" si="155"/>
        <v>0</v>
      </c>
      <c r="I1178" s="6">
        <f t="shared" si="155"/>
        <v>2.04</v>
      </c>
      <c r="J1178" s="6">
        <f t="shared" si="162"/>
        <v>1</v>
      </c>
      <c r="K1178" s="18">
        <f t="shared" si="162"/>
        <v>0</v>
      </c>
      <c r="L1178" s="35">
        <v>1</v>
      </c>
      <c r="Q1178" s="21">
        <v>0</v>
      </c>
      <c r="R1178" s="21">
        <v>0</v>
      </c>
      <c r="S1178" s="21">
        <v>0</v>
      </c>
      <c r="T1178" s="21">
        <v>0</v>
      </c>
      <c r="U1178" s="21">
        <v>0</v>
      </c>
      <c r="V1178" s="21">
        <v>0</v>
      </c>
      <c r="W1178" s="21">
        <v>0</v>
      </c>
      <c r="X1178" s="21">
        <v>0</v>
      </c>
      <c r="Y1178" s="21">
        <v>0</v>
      </c>
      <c r="Z1178" s="21">
        <v>0</v>
      </c>
      <c r="AA1178" s="21">
        <v>0</v>
      </c>
      <c r="AB1178" s="21">
        <v>0</v>
      </c>
      <c r="AC1178" s="21">
        <v>0</v>
      </c>
      <c r="AD1178" s="21">
        <v>0</v>
      </c>
      <c r="AE1178" s="21">
        <v>0</v>
      </c>
      <c r="AF1178" s="21">
        <v>0</v>
      </c>
      <c r="AG1178" s="21">
        <v>0</v>
      </c>
      <c r="AH1178" s="21">
        <v>0</v>
      </c>
      <c r="AI1178" s="21">
        <v>0</v>
      </c>
      <c r="AJ1178" s="21">
        <v>0</v>
      </c>
      <c r="AK1178" s="21">
        <v>0</v>
      </c>
      <c r="AL1178" s="21">
        <v>0</v>
      </c>
      <c r="AM1178" s="21">
        <v>0</v>
      </c>
      <c r="AN1178" s="21">
        <v>0</v>
      </c>
      <c r="AO1178" s="21">
        <v>0</v>
      </c>
      <c r="AP1178" s="21">
        <v>0</v>
      </c>
      <c r="AQ1178" s="21">
        <v>0</v>
      </c>
    </row>
    <row r="1179" spans="1:43" x14ac:dyDescent="0.25">
      <c r="A1179" s="17" t="s">
        <v>298</v>
      </c>
      <c r="B1179" s="8" t="s">
        <v>53</v>
      </c>
      <c r="C1179" s="8" t="s">
        <v>329</v>
      </c>
      <c r="E1179" s="8" t="str">
        <f t="shared" si="154"/>
        <v>CoFi-generic</v>
      </c>
      <c r="F1179" s="21">
        <f t="shared" si="163"/>
        <v>104340.25747720734</v>
      </c>
      <c r="G1179" s="19">
        <f t="shared" si="163"/>
        <v>10.973424562583329</v>
      </c>
      <c r="H1179" s="18">
        <f t="shared" si="155"/>
        <v>0</v>
      </c>
      <c r="I1179" s="6">
        <f t="shared" si="155"/>
        <v>2.04</v>
      </c>
      <c r="J1179" s="6">
        <f t="shared" si="162"/>
        <v>1</v>
      </c>
      <c r="K1179" s="18">
        <f t="shared" si="162"/>
        <v>0</v>
      </c>
      <c r="L1179" s="35">
        <v>1</v>
      </c>
      <c r="Q1179" s="21">
        <v>0</v>
      </c>
      <c r="R1179" s="21">
        <v>0</v>
      </c>
      <c r="S1179" s="21">
        <v>0</v>
      </c>
      <c r="T1179" s="21">
        <v>0</v>
      </c>
      <c r="U1179" s="21">
        <v>0</v>
      </c>
      <c r="V1179" s="21">
        <v>0</v>
      </c>
      <c r="W1179" s="21">
        <v>0</v>
      </c>
      <c r="X1179" s="21">
        <v>0</v>
      </c>
      <c r="Y1179" s="21">
        <v>0</v>
      </c>
      <c r="Z1179" s="21">
        <v>0</v>
      </c>
      <c r="AA1179" s="21">
        <v>0</v>
      </c>
      <c r="AB1179" s="21">
        <v>0</v>
      </c>
      <c r="AC1179" s="21">
        <v>0</v>
      </c>
      <c r="AD1179" s="21">
        <v>0</v>
      </c>
      <c r="AE1179" s="21">
        <v>0</v>
      </c>
      <c r="AF1179" s="21">
        <v>0</v>
      </c>
      <c r="AG1179" s="21">
        <v>0</v>
      </c>
      <c r="AH1179" s="21">
        <v>0</v>
      </c>
      <c r="AI1179" s="21">
        <v>0</v>
      </c>
      <c r="AJ1179" s="21">
        <v>0</v>
      </c>
      <c r="AK1179" s="21">
        <v>0</v>
      </c>
      <c r="AL1179" s="21">
        <v>0</v>
      </c>
      <c r="AM1179" s="21">
        <v>0</v>
      </c>
      <c r="AN1179" s="21">
        <v>0</v>
      </c>
      <c r="AO1179" s="21">
        <v>0</v>
      </c>
      <c r="AP1179" s="21">
        <v>0</v>
      </c>
      <c r="AQ1179" s="21">
        <v>0</v>
      </c>
    </row>
    <row r="1180" spans="1:43" x14ac:dyDescent="0.25">
      <c r="A1180" s="17" t="s">
        <v>299</v>
      </c>
      <c r="B1180" s="8" t="s">
        <v>53</v>
      </c>
      <c r="C1180" s="8" t="s">
        <v>329</v>
      </c>
      <c r="E1180" s="8" t="str">
        <f t="shared" si="154"/>
        <v>CoFi-generic</v>
      </c>
      <c r="F1180" s="21">
        <f t="shared" si="163"/>
        <v>104172.52557476799</v>
      </c>
      <c r="G1180" s="19">
        <f t="shared" si="163"/>
        <v>11.193720016366246</v>
      </c>
      <c r="H1180" s="18">
        <f t="shared" si="155"/>
        <v>0</v>
      </c>
      <c r="I1180" s="6">
        <f t="shared" si="155"/>
        <v>2.04</v>
      </c>
      <c r="J1180" s="6">
        <f t="shared" si="162"/>
        <v>1</v>
      </c>
      <c r="K1180" s="18">
        <f t="shared" si="162"/>
        <v>0</v>
      </c>
      <c r="L1180" s="35">
        <v>1</v>
      </c>
      <c r="Q1180" s="21">
        <v>0</v>
      </c>
      <c r="R1180" s="21">
        <v>0</v>
      </c>
      <c r="S1180" s="21">
        <v>0</v>
      </c>
      <c r="T1180" s="21">
        <v>0</v>
      </c>
      <c r="U1180" s="21">
        <v>0</v>
      </c>
      <c r="V1180" s="21">
        <v>0</v>
      </c>
      <c r="W1180" s="21">
        <v>0</v>
      </c>
      <c r="X1180" s="21">
        <v>0</v>
      </c>
      <c r="Y1180" s="21">
        <v>0</v>
      </c>
      <c r="Z1180" s="21">
        <v>0</v>
      </c>
      <c r="AA1180" s="21">
        <v>0</v>
      </c>
      <c r="AB1180" s="21">
        <v>0</v>
      </c>
      <c r="AC1180" s="21">
        <v>0</v>
      </c>
      <c r="AD1180" s="21">
        <v>0</v>
      </c>
      <c r="AE1180" s="21">
        <v>0</v>
      </c>
      <c r="AF1180" s="21">
        <v>0</v>
      </c>
      <c r="AG1180" s="21">
        <v>0</v>
      </c>
      <c r="AH1180" s="21">
        <v>0</v>
      </c>
      <c r="AI1180" s="21">
        <v>0</v>
      </c>
      <c r="AJ1180" s="21">
        <v>0</v>
      </c>
      <c r="AK1180" s="21">
        <v>0</v>
      </c>
      <c r="AL1180" s="21">
        <v>0</v>
      </c>
      <c r="AM1180" s="21">
        <v>0</v>
      </c>
      <c r="AN1180" s="21">
        <v>0</v>
      </c>
      <c r="AO1180" s="21">
        <v>0</v>
      </c>
      <c r="AP1180" s="21">
        <v>0</v>
      </c>
      <c r="AQ1180" s="21">
        <v>0</v>
      </c>
    </row>
    <row r="1181" spans="1:43" x14ac:dyDescent="0.25">
      <c r="A1181" s="17" t="s">
        <v>300</v>
      </c>
      <c r="B1181" s="8" t="s">
        <v>53</v>
      </c>
      <c r="C1181" s="8" t="s">
        <v>329</v>
      </c>
      <c r="E1181" s="8" t="str">
        <f t="shared" si="154"/>
        <v>CoFi-generic</v>
      </c>
      <c r="F1181" s="21">
        <f t="shared" si="163"/>
        <v>167069.04494132148</v>
      </c>
      <c r="G1181" s="19">
        <f t="shared" si="163"/>
        <v>9.4347717151777815</v>
      </c>
      <c r="H1181" s="18">
        <f t="shared" si="155"/>
        <v>0</v>
      </c>
      <c r="I1181" s="6">
        <f t="shared" si="155"/>
        <v>2.04</v>
      </c>
      <c r="J1181" s="6">
        <f t="shared" si="162"/>
        <v>1</v>
      </c>
      <c r="K1181" s="18">
        <f t="shared" si="162"/>
        <v>0</v>
      </c>
      <c r="L1181" s="35">
        <v>1</v>
      </c>
      <c r="Q1181" s="21">
        <v>0</v>
      </c>
      <c r="R1181" s="21">
        <v>0</v>
      </c>
      <c r="S1181" s="21">
        <v>0</v>
      </c>
      <c r="T1181" s="21">
        <v>0</v>
      </c>
      <c r="U1181" s="21">
        <v>0</v>
      </c>
      <c r="V1181" s="21">
        <v>0</v>
      </c>
      <c r="W1181" s="21">
        <v>0</v>
      </c>
      <c r="X1181" s="21">
        <v>0</v>
      </c>
      <c r="Y1181" s="21">
        <v>0</v>
      </c>
      <c r="Z1181" s="21">
        <v>0</v>
      </c>
      <c r="AA1181" s="21">
        <v>0</v>
      </c>
      <c r="AB1181" s="21">
        <v>0</v>
      </c>
      <c r="AC1181" s="21">
        <v>0</v>
      </c>
      <c r="AD1181" s="21">
        <v>0</v>
      </c>
      <c r="AE1181" s="21">
        <v>0</v>
      </c>
      <c r="AF1181" s="21">
        <v>0</v>
      </c>
      <c r="AG1181" s="21">
        <v>0</v>
      </c>
      <c r="AH1181" s="21">
        <v>0</v>
      </c>
      <c r="AI1181" s="21">
        <v>0</v>
      </c>
      <c r="AJ1181" s="21">
        <v>0</v>
      </c>
      <c r="AK1181" s="21">
        <v>0</v>
      </c>
      <c r="AL1181" s="21">
        <v>0</v>
      </c>
      <c r="AM1181" s="21">
        <v>0</v>
      </c>
      <c r="AN1181" s="21">
        <v>0</v>
      </c>
      <c r="AO1181" s="21">
        <v>0</v>
      </c>
      <c r="AP1181" s="21">
        <v>0</v>
      </c>
      <c r="AQ1181" s="21">
        <v>0</v>
      </c>
    </row>
    <row r="1182" spans="1:43" x14ac:dyDescent="0.25">
      <c r="A1182" s="17" t="s">
        <v>301</v>
      </c>
      <c r="B1182" s="8" t="s">
        <v>53</v>
      </c>
      <c r="C1182" s="8" t="s">
        <v>329</v>
      </c>
      <c r="E1182" s="8" t="str">
        <f t="shared" si="154"/>
        <v>CoFi-generic</v>
      </c>
      <c r="F1182" s="21">
        <f t="shared" si="163"/>
        <v>134663.4657046372</v>
      </c>
      <c r="G1182" s="19">
        <f t="shared" si="163"/>
        <v>10.317735507089584</v>
      </c>
      <c r="H1182" s="18">
        <f t="shared" si="155"/>
        <v>0</v>
      </c>
      <c r="I1182" s="6">
        <f t="shared" si="155"/>
        <v>2.04</v>
      </c>
      <c r="J1182" s="6">
        <f t="shared" si="162"/>
        <v>1</v>
      </c>
      <c r="K1182" s="18">
        <f t="shared" si="162"/>
        <v>0</v>
      </c>
      <c r="L1182" s="35">
        <v>1</v>
      </c>
      <c r="Q1182" s="21">
        <v>0</v>
      </c>
      <c r="R1182" s="21">
        <v>0</v>
      </c>
      <c r="S1182" s="21">
        <v>0</v>
      </c>
      <c r="T1182" s="21">
        <v>0</v>
      </c>
      <c r="U1182" s="21">
        <v>0</v>
      </c>
      <c r="V1182" s="21">
        <v>0</v>
      </c>
      <c r="W1182" s="21">
        <v>0</v>
      </c>
      <c r="X1182" s="21">
        <v>0</v>
      </c>
      <c r="Y1182" s="21">
        <v>0</v>
      </c>
      <c r="Z1182" s="21">
        <v>0</v>
      </c>
      <c r="AA1182" s="21">
        <v>0</v>
      </c>
      <c r="AB1182" s="21">
        <v>0</v>
      </c>
      <c r="AC1182" s="21">
        <v>0</v>
      </c>
      <c r="AD1182" s="21">
        <v>0</v>
      </c>
      <c r="AE1182" s="21">
        <v>0</v>
      </c>
      <c r="AF1182" s="21">
        <v>0</v>
      </c>
      <c r="AG1182" s="21">
        <v>0</v>
      </c>
      <c r="AH1182" s="21">
        <v>0</v>
      </c>
      <c r="AI1182" s="21">
        <v>0</v>
      </c>
      <c r="AJ1182" s="21">
        <v>0</v>
      </c>
      <c r="AK1182" s="21">
        <v>0</v>
      </c>
      <c r="AL1182" s="21">
        <v>0</v>
      </c>
      <c r="AM1182" s="21">
        <v>0</v>
      </c>
      <c r="AN1182" s="21">
        <v>0</v>
      </c>
      <c r="AO1182" s="21">
        <v>0</v>
      </c>
      <c r="AP1182" s="21">
        <v>0</v>
      </c>
      <c r="AQ1182" s="21">
        <v>0</v>
      </c>
    </row>
    <row r="1183" spans="1:43" x14ac:dyDescent="0.25">
      <c r="A1183" s="17" t="s">
        <v>272</v>
      </c>
      <c r="B1183" s="8" t="s">
        <v>53</v>
      </c>
      <c r="C1183" s="8" t="s">
        <v>329</v>
      </c>
      <c r="E1183" s="8" t="str">
        <f t="shared" si="154"/>
        <v>CoFi-generic</v>
      </c>
      <c r="F1183" s="21">
        <f t="shared" si="163"/>
        <v>122703.84078918799</v>
      </c>
      <c r="G1183" s="19">
        <f t="shared" si="163"/>
        <v>10.456302746523619</v>
      </c>
      <c r="H1183" s="18">
        <f t="shared" si="155"/>
        <v>0</v>
      </c>
      <c r="I1183" s="6">
        <f t="shared" si="155"/>
        <v>2.04</v>
      </c>
      <c r="J1183" s="6">
        <f t="shared" si="162"/>
        <v>1</v>
      </c>
      <c r="K1183" s="18">
        <f t="shared" si="162"/>
        <v>0</v>
      </c>
      <c r="L1183" s="35">
        <v>1</v>
      </c>
      <c r="Q1183" s="21">
        <v>0</v>
      </c>
      <c r="R1183" s="21">
        <v>0</v>
      </c>
      <c r="S1183" s="21">
        <v>0</v>
      </c>
      <c r="T1183" s="21">
        <v>0</v>
      </c>
      <c r="U1183" s="21">
        <v>0</v>
      </c>
      <c r="V1183" s="21">
        <v>0</v>
      </c>
      <c r="W1183" s="21">
        <v>0</v>
      </c>
      <c r="X1183" s="21">
        <v>0</v>
      </c>
      <c r="Y1183" s="21">
        <v>0</v>
      </c>
      <c r="Z1183" s="21">
        <v>0</v>
      </c>
      <c r="AA1183" s="21">
        <v>0</v>
      </c>
      <c r="AB1183" s="21">
        <v>0</v>
      </c>
      <c r="AC1183" s="21">
        <v>0</v>
      </c>
      <c r="AD1183" s="21">
        <v>0</v>
      </c>
      <c r="AE1183" s="21">
        <v>0</v>
      </c>
      <c r="AF1183" s="21">
        <v>0</v>
      </c>
      <c r="AG1183" s="21">
        <v>0</v>
      </c>
      <c r="AH1183" s="21">
        <v>0</v>
      </c>
      <c r="AI1183" s="21">
        <v>0</v>
      </c>
      <c r="AJ1183" s="21">
        <v>0</v>
      </c>
      <c r="AK1183" s="21">
        <v>0</v>
      </c>
      <c r="AL1183" s="21">
        <v>0</v>
      </c>
      <c r="AM1183" s="21">
        <v>0</v>
      </c>
      <c r="AN1183" s="21">
        <v>0</v>
      </c>
      <c r="AO1183" s="21">
        <v>0</v>
      </c>
      <c r="AP1183" s="21">
        <v>0</v>
      </c>
      <c r="AQ1183" s="21">
        <v>0</v>
      </c>
    </row>
    <row r="1184" spans="1:43" x14ac:dyDescent="0.25">
      <c r="A1184" s="17" t="s">
        <v>273</v>
      </c>
      <c r="B1184" s="8" t="s">
        <v>53</v>
      </c>
      <c r="C1184" s="8" t="s">
        <v>329</v>
      </c>
      <c r="E1184" s="8" t="str">
        <f t="shared" si="154"/>
        <v>CoFi-generic</v>
      </c>
      <c r="F1184" s="21">
        <f t="shared" si="163"/>
        <v>103976.50221745251</v>
      </c>
      <c r="G1184" s="19">
        <f t="shared" si="163"/>
        <v>11.053036600654009</v>
      </c>
      <c r="H1184" s="18">
        <f t="shared" si="155"/>
        <v>0</v>
      </c>
      <c r="I1184" s="6">
        <f t="shared" si="155"/>
        <v>2.04</v>
      </c>
      <c r="J1184" s="6">
        <f t="shared" si="162"/>
        <v>1</v>
      </c>
      <c r="K1184" s="18">
        <f t="shared" si="162"/>
        <v>0</v>
      </c>
      <c r="L1184" s="35">
        <v>1</v>
      </c>
      <c r="Q1184" s="21">
        <v>0</v>
      </c>
      <c r="R1184" s="21">
        <v>0</v>
      </c>
      <c r="S1184" s="21">
        <v>0</v>
      </c>
      <c r="T1184" s="21">
        <v>0</v>
      </c>
      <c r="U1184" s="21">
        <v>0</v>
      </c>
      <c r="V1184" s="21">
        <v>0</v>
      </c>
      <c r="W1184" s="21">
        <v>0</v>
      </c>
      <c r="X1184" s="21">
        <v>0</v>
      </c>
      <c r="Y1184" s="21">
        <v>0</v>
      </c>
      <c r="Z1184" s="21">
        <v>0</v>
      </c>
      <c r="AA1184" s="21">
        <v>0</v>
      </c>
      <c r="AB1184" s="21">
        <v>0</v>
      </c>
      <c r="AC1184" s="21">
        <v>0</v>
      </c>
      <c r="AD1184" s="21">
        <v>0</v>
      </c>
      <c r="AE1184" s="21">
        <v>0</v>
      </c>
      <c r="AF1184" s="21">
        <v>0</v>
      </c>
      <c r="AG1184" s="21">
        <v>0</v>
      </c>
      <c r="AH1184" s="21">
        <v>0</v>
      </c>
      <c r="AI1184" s="21">
        <v>0</v>
      </c>
      <c r="AJ1184" s="21">
        <v>0</v>
      </c>
      <c r="AK1184" s="21">
        <v>0</v>
      </c>
      <c r="AL1184" s="21">
        <v>0</v>
      </c>
      <c r="AM1184" s="21">
        <v>0</v>
      </c>
      <c r="AN1184" s="21">
        <v>0</v>
      </c>
      <c r="AO1184" s="21">
        <v>0</v>
      </c>
      <c r="AP1184" s="21">
        <v>0</v>
      </c>
      <c r="AQ1184" s="21">
        <v>0</v>
      </c>
    </row>
    <row r="1185" spans="1:43" x14ac:dyDescent="0.25">
      <c r="A1185" s="17" t="s">
        <v>274</v>
      </c>
      <c r="B1185" s="8" t="s">
        <v>53</v>
      </c>
      <c r="C1185" s="8" t="s">
        <v>329</v>
      </c>
      <c r="E1185" s="8" t="str">
        <f t="shared" si="154"/>
        <v>CoFi-generic</v>
      </c>
      <c r="F1185" s="21">
        <f t="shared" si="163"/>
        <v>111788.15367445731</v>
      </c>
      <c r="G1185" s="19">
        <f t="shared" si="163"/>
        <v>10.78329449978415</v>
      </c>
      <c r="H1185" s="18">
        <f t="shared" si="155"/>
        <v>0</v>
      </c>
      <c r="I1185" s="6">
        <f t="shared" si="155"/>
        <v>2.04</v>
      </c>
      <c r="J1185" s="6">
        <f t="shared" si="162"/>
        <v>1</v>
      </c>
      <c r="K1185" s="18">
        <f t="shared" si="162"/>
        <v>0</v>
      </c>
      <c r="L1185" s="35">
        <v>1</v>
      </c>
      <c r="Q1185" s="21">
        <v>0</v>
      </c>
      <c r="R1185" s="21">
        <v>0</v>
      </c>
      <c r="S1185" s="21">
        <v>0</v>
      </c>
      <c r="T1185" s="21">
        <v>0</v>
      </c>
      <c r="U1185" s="21">
        <v>0</v>
      </c>
      <c r="V1185" s="21">
        <v>0</v>
      </c>
      <c r="W1185" s="21">
        <v>0</v>
      </c>
      <c r="X1185" s="21">
        <v>0</v>
      </c>
      <c r="Y1185" s="21">
        <v>0</v>
      </c>
      <c r="Z1185" s="21">
        <v>0</v>
      </c>
      <c r="AA1185" s="21">
        <v>0</v>
      </c>
      <c r="AB1185" s="21">
        <v>0</v>
      </c>
      <c r="AC1185" s="21">
        <v>0</v>
      </c>
      <c r="AD1185" s="21">
        <v>0</v>
      </c>
      <c r="AE1185" s="21">
        <v>0</v>
      </c>
      <c r="AF1185" s="21">
        <v>0</v>
      </c>
      <c r="AG1185" s="21">
        <v>0</v>
      </c>
      <c r="AH1185" s="21">
        <v>0</v>
      </c>
      <c r="AI1185" s="21">
        <v>0</v>
      </c>
      <c r="AJ1185" s="21">
        <v>0</v>
      </c>
      <c r="AK1185" s="21">
        <v>0</v>
      </c>
      <c r="AL1185" s="21">
        <v>0</v>
      </c>
      <c r="AM1185" s="21">
        <v>0</v>
      </c>
      <c r="AN1185" s="21">
        <v>0</v>
      </c>
      <c r="AO1185" s="21">
        <v>0</v>
      </c>
      <c r="AP1185" s="21">
        <v>0</v>
      </c>
      <c r="AQ1185" s="21">
        <v>0</v>
      </c>
    </row>
    <row r="1186" spans="1:43" x14ac:dyDescent="0.25">
      <c r="A1186" s="17" t="s">
        <v>275</v>
      </c>
      <c r="B1186" s="8" t="s">
        <v>53</v>
      </c>
      <c r="C1186" s="8" t="s">
        <v>329</v>
      </c>
      <c r="E1186" s="8" t="str">
        <f t="shared" si="154"/>
        <v>CoFi-generic</v>
      </c>
      <c r="F1186" s="21">
        <f t="shared" si="163"/>
        <v>169487.33196936251</v>
      </c>
      <c r="G1186" s="19">
        <f t="shared" si="163"/>
        <v>9.4563668699484822</v>
      </c>
      <c r="H1186" s="18">
        <f t="shared" si="155"/>
        <v>0</v>
      </c>
      <c r="I1186" s="6">
        <f t="shared" si="155"/>
        <v>2.04</v>
      </c>
      <c r="J1186" s="6">
        <f t="shared" si="162"/>
        <v>1</v>
      </c>
      <c r="K1186" s="18">
        <f t="shared" si="162"/>
        <v>0</v>
      </c>
      <c r="L1186" s="35">
        <v>1</v>
      </c>
      <c r="Q1186" s="21">
        <v>0</v>
      </c>
      <c r="R1186" s="21">
        <v>0</v>
      </c>
      <c r="S1186" s="21">
        <v>0</v>
      </c>
      <c r="T1186" s="21">
        <v>0</v>
      </c>
      <c r="U1186" s="21">
        <v>0</v>
      </c>
      <c r="V1186" s="21">
        <v>0</v>
      </c>
      <c r="W1186" s="21">
        <v>0</v>
      </c>
      <c r="X1186" s="21">
        <v>0</v>
      </c>
      <c r="Y1186" s="21">
        <v>0</v>
      </c>
      <c r="Z1186" s="21">
        <v>0</v>
      </c>
      <c r="AA1186" s="21">
        <v>0</v>
      </c>
      <c r="AB1186" s="21">
        <v>0</v>
      </c>
      <c r="AC1186" s="21">
        <v>0</v>
      </c>
      <c r="AD1186" s="21">
        <v>0</v>
      </c>
      <c r="AE1186" s="21">
        <v>0</v>
      </c>
      <c r="AF1186" s="21">
        <v>0</v>
      </c>
      <c r="AG1186" s="21">
        <v>0</v>
      </c>
      <c r="AH1186" s="21">
        <v>0</v>
      </c>
      <c r="AI1186" s="21">
        <v>0</v>
      </c>
      <c r="AJ1186" s="21">
        <v>0</v>
      </c>
      <c r="AK1186" s="21">
        <v>0</v>
      </c>
      <c r="AL1186" s="21">
        <v>0</v>
      </c>
      <c r="AM1186" s="21">
        <v>0</v>
      </c>
      <c r="AN1186" s="21">
        <v>0</v>
      </c>
      <c r="AO1186" s="21">
        <v>0</v>
      </c>
      <c r="AP1186" s="21">
        <v>0</v>
      </c>
      <c r="AQ1186" s="21">
        <v>0</v>
      </c>
    </row>
    <row r="1187" spans="1:43" x14ac:dyDescent="0.25">
      <c r="A1187" s="17" t="s">
        <v>276</v>
      </c>
      <c r="B1187" s="8" t="s">
        <v>53</v>
      </c>
      <c r="C1187" s="8" t="s">
        <v>329</v>
      </c>
      <c r="E1187" s="8" t="str">
        <f t="shared" si="154"/>
        <v>CoFi-generic</v>
      </c>
      <c r="F1187" s="21">
        <f t="shared" si="163"/>
        <v>103984.99760192574</v>
      </c>
      <c r="G1187" s="19">
        <f t="shared" si="163"/>
        <v>11.068808534627422</v>
      </c>
      <c r="H1187" s="18">
        <f t="shared" si="155"/>
        <v>0</v>
      </c>
      <c r="I1187" s="6">
        <f t="shared" si="155"/>
        <v>2.04</v>
      </c>
      <c r="J1187" s="6">
        <f t="shared" si="162"/>
        <v>1</v>
      </c>
      <c r="K1187" s="18">
        <f t="shared" si="162"/>
        <v>0</v>
      </c>
      <c r="L1187" s="35">
        <v>1</v>
      </c>
      <c r="Q1187" s="21">
        <v>0</v>
      </c>
      <c r="R1187" s="21">
        <v>0</v>
      </c>
      <c r="S1187" s="21">
        <v>0</v>
      </c>
      <c r="T1187" s="21">
        <v>0</v>
      </c>
      <c r="U1187" s="21">
        <v>0</v>
      </c>
      <c r="V1187" s="21">
        <v>0</v>
      </c>
      <c r="W1187" s="21">
        <v>0</v>
      </c>
      <c r="X1187" s="21">
        <v>0</v>
      </c>
      <c r="Y1187" s="21">
        <v>0</v>
      </c>
      <c r="Z1187" s="21">
        <v>0</v>
      </c>
      <c r="AA1187" s="21">
        <v>0</v>
      </c>
      <c r="AB1187" s="21">
        <v>0</v>
      </c>
      <c r="AC1187" s="21">
        <v>0</v>
      </c>
      <c r="AD1187" s="21">
        <v>0</v>
      </c>
      <c r="AE1187" s="21">
        <v>0</v>
      </c>
      <c r="AF1187" s="21">
        <v>0</v>
      </c>
      <c r="AG1187" s="21">
        <v>0</v>
      </c>
      <c r="AH1187" s="21">
        <v>0</v>
      </c>
      <c r="AI1187" s="21">
        <v>0</v>
      </c>
      <c r="AJ1187" s="21">
        <v>0</v>
      </c>
      <c r="AK1187" s="21">
        <v>0</v>
      </c>
      <c r="AL1187" s="21">
        <v>0</v>
      </c>
      <c r="AM1187" s="21">
        <v>0</v>
      </c>
      <c r="AN1187" s="21">
        <v>0</v>
      </c>
      <c r="AO1187" s="21">
        <v>0</v>
      </c>
      <c r="AP1187" s="21">
        <v>0</v>
      </c>
      <c r="AQ1187" s="21">
        <v>0</v>
      </c>
    </row>
    <row r="1188" spans="1:43" x14ac:dyDescent="0.25">
      <c r="A1188" s="17" t="s">
        <v>277</v>
      </c>
      <c r="B1188" s="8" t="s">
        <v>53</v>
      </c>
      <c r="C1188" s="8" t="s">
        <v>329</v>
      </c>
      <c r="E1188" s="8" t="str">
        <f t="shared" si="154"/>
        <v>CoFi-generic</v>
      </c>
      <c r="F1188" s="21">
        <f t="shared" si="163"/>
        <v>102565.4676184479</v>
      </c>
      <c r="G1188" s="19">
        <f t="shared" si="163"/>
        <v>10.14145011871261</v>
      </c>
      <c r="H1188" s="18">
        <f t="shared" si="155"/>
        <v>0</v>
      </c>
      <c r="I1188" s="6">
        <f t="shared" si="155"/>
        <v>2.04</v>
      </c>
      <c r="J1188" s="6">
        <f t="shared" si="162"/>
        <v>1</v>
      </c>
      <c r="K1188" s="18">
        <f t="shared" si="162"/>
        <v>0</v>
      </c>
      <c r="L1188" s="35">
        <v>1</v>
      </c>
      <c r="Q1188" s="21">
        <v>0</v>
      </c>
      <c r="R1188" s="21">
        <v>0</v>
      </c>
      <c r="S1188" s="21">
        <v>0</v>
      </c>
      <c r="T1188" s="21">
        <v>0</v>
      </c>
      <c r="U1188" s="21">
        <v>0</v>
      </c>
      <c r="V1188" s="21">
        <v>0</v>
      </c>
      <c r="W1188" s="21">
        <v>0</v>
      </c>
      <c r="X1188" s="21">
        <v>0</v>
      </c>
      <c r="Y1188" s="21">
        <v>0</v>
      </c>
      <c r="Z1188" s="21">
        <v>0</v>
      </c>
      <c r="AA1188" s="21">
        <v>0</v>
      </c>
      <c r="AB1188" s="21">
        <v>0</v>
      </c>
      <c r="AC1188" s="21">
        <v>0</v>
      </c>
      <c r="AD1188" s="21">
        <v>0</v>
      </c>
      <c r="AE1188" s="21">
        <v>0</v>
      </c>
      <c r="AF1188" s="21">
        <v>0</v>
      </c>
      <c r="AG1188" s="21">
        <v>0</v>
      </c>
      <c r="AH1188" s="21">
        <v>0</v>
      </c>
      <c r="AI1188" s="21">
        <v>0</v>
      </c>
      <c r="AJ1188" s="21">
        <v>0</v>
      </c>
      <c r="AK1188" s="21">
        <v>0</v>
      </c>
      <c r="AL1188" s="21">
        <v>0</v>
      </c>
      <c r="AM1188" s="21">
        <v>0</v>
      </c>
      <c r="AN1188" s="21">
        <v>0</v>
      </c>
      <c r="AO1188" s="21">
        <v>0</v>
      </c>
      <c r="AP1188" s="21">
        <v>0</v>
      </c>
      <c r="AQ1188" s="21">
        <v>0</v>
      </c>
    </row>
    <row r="1190" spans="1:43" x14ac:dyDescent="0.25">
      <c r="A1190" s="16" t="s">
        <v>328</v>
      </c>
      <c r="B1190" s="8" t="s">
        <v>60</v>
      </c>
      <c r="C1190" s="8" t="s">
        <v>68</v>
      </c>
      <c r="E1190" s="8" t="str">
        <f>IF(RIGHT(A1190,3)="old","Initial",B1190&amp;"-"&amp;C1190)</f>
        <v>Initial</v>
      </c>
      <c r="F1190" s="21">
        <f>Data!AT2</f>
        <v>159194.475313414</v>
      </c>
      <c r="G1190" s="19">
        <f>Data!AV2</f>
        <v>7.6675225186861979</v>
      </c>
      <c r="H1190" s="25">
        <f>VLOOKUP(C1190,parms,3,FALSE)</f>
        <v>3.660294262870465E-2</v>
      </c>
      <c r="I1190" s="42">
        <f>VLOOKUP(C1190,parms,8,FALSE)</f>
        <v>3.15</v>
      </c>
      <c r="J1190" s="27">
        <f>VLOOKUP(C1190,parms,4,FALSE)</f>
        <v>71.178795727822703</v>
      </c>
      <c r="K1190" s="25">
        <f>VLOOKUP(C1190,parms,6,FALSE)</f>
        <v>0.65</v>
      </c>
      <c r="L1190" s="35">
        <f>Data!BL2</f>
        <v>1830.26323436441</v>
      </c>
      <c r="M1190" s="39">
        <f>VLOOKUP(C1190,Data!$CB$2:$EB$22,1+VALUE(MID(A1190,6,2)),FALSE)</f>
        <v>7374.31</v>
      </c>
      <c r="P1190" s="27">
        <v>3500</v>
      </c>
      <c r="Q1190" s="21">
        <v>7374.31</v>
      </c>
      <c r="R1190" s="21">
        <v>7374.31</v>
      </c>
      <c r="S1190" s="21">
        <v>7374.31</v>
      </c>
      <c r="T1190" s="21">
        <v>7374.31</v>
      </c>
      <c r="U1190" s="21">
        <v>7374.31</v>
      </c>
      <c r="V1190" s="21">
        <v>7374.31</v>
      </c>
      <c r="W1190" s="21">
        <v>7374.31</v>
      </c>
      <c r="X1190" s="21">
        <v>7374.31</v>
      </c>
      <c r="Y1190" s="21">
        <v>7374.31</v>
      </c>
      <c r="Z1190" s="21">
        <v>320.67675763623271</v>
      </c>
      <c r="AA1190" s="21">
        <v>320.67675763623271</v>
      </c>
      <c r="AB1190" s="21">
        <v>320.67675763623271</v>
      </c>
      <c r="AC1190" s="21">
        <v>320.67675763623271</v>
      </c>
      <c r="AD1190" s="21">
        <v>320.67675763623271</v>
      </c>
      <c r="AE1190" s="21">
        <v>320.67675763623271</v>
      </c>
      <c r="AF1190" s="21">
        <v>320.67675763623271</v>
      </c>
      <c r="AG1190" s="21">
        <v>320.67675763623271</v>
      </c>
      <c r="AH1190" s="21">
        <v>320.67675763623271</v>
      </c>
      <c r="AI1190" s="21">
        <v>370.89822024453406</v>
      </c>
      <c r="AJ1190" s="21">
        <v>370.89822024453406</v>
      </c>
      <c r="AK1190" s="21">
        <v>370.89822024453406</v>
      </c>
      <c r="AL1190" s="21">
        <v>370.89822024453406</v>
      </c>
      <c r="AM1190" s="21">
        <v>370.89822024453406</v>
      </c>
      <c r="AN1190" s="21">
        <v>370.89822024453406</v>
      </c>
      <c r="AO1190" s="21">
        <v>370.89822024453406</v>
      </c>
      <c r="AP1190" s="21">
        <v>370.89822024453406</v>
      </c>
      <c r="AQ1190" s="21">
        <v>370.89822024453406</v>
      </c>
    </row>
    <row r="1191" spans="1:43" x14ac:dyDescent="0.25">
      <c r="A1191" s="16" t="s">
        <v>316</v>
      </c>
      <c r="B1191" s="8" t="s">
        <v>60</v>
      </c>
      <c r="C1191" s="8" t="s">
        <v>68</v>
      </c>
      <c r="E1191" s="8" t="str">
        <f t="shared" ref="E1191:E1254" si="164">IF(RIGHT(A1191,3)="old","Initial",B1191&amp;"-"&amp;C1191)</f>
        <v>Initial</v>
      </c>
      <c r="F1191" s="21">
        <f>Data!AT3</f>
        <v>287016.28074287547</v>
      </c>
      <c r="G1191" s="19">
        <f>Data!AV3</f>
        <v>6.1538755843326456</v>
      </c>
      <c r="H1191" s="18">
        <f t="shared" ref="H1191:I1254" si="165">H1190</f>
        <v>3.660294262870465E-2</v>
      </c>
      <c r="I1191" s="6">
        <f>I1190</f>
        <v>3.15</v>
      </c>
      <c r="J1191" s="6">
        <f t="shared" ref="J1191:K1206" si="166">J1190</f>
        <v>71.178795727822703</v>
      </c>
      <c r="K1191" s="18">
        <f t="shared" si="166"/>
        <v>0.65</v>
      </c>
      <c r="L1191" s="35">
        <f>Data!BL3</f>
        <v>1725.3903664173188</v>
      </c>
      <c r="M1191" s="39">
        <f>VLOOKUP(C1191,Data!$CB$2:$EB$22,1+VALUE(MID(A1191,6,2)),FALSE)</f>
        <v>50193.94</v>
      </c>
      <c r="P1191" s="6">
        <f>P1190</f>
        <v>3500</v>
      </c>
      <c r="Q1191" s="21">
        <v>50193.94</v>
      </c>
      <c r="R1191" s="21">
        <v>50193.94</v>
      </c>
      <c r="S1191" s="21">
        <v>50193.94</v>
      </c>
      <c r="T1191" s="21">
        <v>50193.94</v>
      </c>
      <c r="U1191" s="21">
        <v>50193.94</v>
      </c>
      <c r="V1191" s="21">
        <v>50193.94</v>
      </c>
      <c r="W1191" s="21">
        <v>50193.94</v>
      </c>
      <c r="X1191" s="21">
        <v>50193.94</v>
      </c>
      <c r="Y1191" s="21">
        <v>50193.94</v>
      </c>
      <c r="Z1191" s="21">
        <v>3776.7470025784096</v>
      </c>
      <c r="AA1191" s="21">
        <v>3776.7470025784096</v>
      </c>
      <c r="AB1191" s="21">
        <v>3776.7470025784096</v>
      </c>
      <c r="AC1191" s="21">
        <v>3776.7470025784096</v>
      </c>
      <c r="AD1191" s="21">
        <v>3776.7470025784096</v>
      </c>
      <c r="AE1191" s="21">
        <v>3776.7470025784096</v>
      </c>
      <c r="AF1191" s="21">
        <v>3776.7470025784096</v>
      </c>
      <c r="AG1191" s="21">
        <v>3776.7470025784096</v>
      </c>
      <c r="AH1191" s="21">
        <v>3776.7470025784096</v>
      </c>
      <c r="AI1191" s="21">
        <v>23017.198177211656</v>
      </c>
      <c r="AJ1191" s="21">
        <v>23017.198177211656</v>
      </c>
      <c r="AK1191" s="21">
        <v>23017.198177211656</v>
      </c>
      <c r="AL1191" s="21">
        <v>23017.198177211656</v>
      </c>
      <c r="AM1191" s="21">
        <v>23017.198177211656</v>
      </c>
      <c r="AN1191" s="21">
        <v>23017.198177211656</v>
      </c>
      <c r="AO1191" s="21">
        <v>23017.198177211656</v>
      </c>
      <c r="AP1191" s="21">
        <v>23017.198177211656</v>
      </c>
      <c r="AQ1191" s="21">
        <v>23017.198177211656</v>
      </c>
    </row>
    <row r="1192" spans="1:43" x14ac:dyDescent="0.25">
      <c r="A1192" s="16" t="s">
        <v>317</v>
      </c>
      <c r="B1192" s="8" t="s">
        <v>60</v>
      </c>
      <c r="C1192" s="8" t="s">
        <v>68</v>
      </c>
      <c r="E1192" s="8" t="str">
        <f t="shared" si="164"/>
        <v>Initial</v>
      </c>
      <c r="F1192" s="21">
        <f>Data!AT4</f>
        <v>255707.61126146198</v>
      </c>
      <c r="G1192" s="19">
        <f>Data!AV4</f>
        <v>6.5044126470105788</v>
      </c>
      <c r="H1192" s="18">
        <f t="shared" si="165"/>
        <v>3.660294262870465E-2</v>
      </c>
      <c r="I1192" s="6">
        <f t="shared" si="165"/>
        <v>3.15</v>
      </c>
      <c r="J1192" s="6">
        <f t="shared" si="166"/>
        <v>71.178795727822703</v>
      </c>
      <c r="K1192" s="18">
        <f t="shared" si="166"/>
        <v>0.65</v>
      </c>
      <c r="L1192" s="35">
        <f>Data!BL4</f>
        <v>1946.9834473517333</v>
      </c>
      <c r="M1192" s="39">
        <f>VLOOKUP(C1192,Data!$CB$2:$EB$22,1+VALUE(MID(A1192,6,2)),FALSE)</f>
        <v>2765.59</v>
      </c>
      <c r="P1192" s="6">
        <f t="shared" ref="P1192:P1254" si="167">P1191</f>
        <v>3500</v>
      </c>
      <c r="Q1192" s="21">
        <v>2765.59</v>
      </c>
      <c r="R1192" s="21">
        <v>2765.59</v>
      </c>
      <c r="S1192" s="21">
        <v>2765.59</v>
      </c>
      <c r="T1192" s="21">
        <v>2765.59</v>
      </c>
      <c r="U1192" s="21">
        <v>2765.59</v>
      </c>
      <c r="V1192" s="21">
        <v>2765.59</v>
      </c>
      <c r="W1192" s="21">
        <v>2765.59</v>
      </c>
      <c r="X1192" s="21">
        <v>2765.59</v>
      </c>
      <c r="Y1192" s="21">
        <v>2765.59</v>
      </c>
      <c r="Z1192" s="21">
        <v>2491.6306566953513</v>
      </c>
      <c r="AA1192" s="21">
        <v>2491.6306566953513</v>
      </c>
      <c r="AB1192" s="21">
        <v>2491.6306566953513</v>
      </c>
      <c r="AC1192" s="21">
        <v>2491.6306566953513</v>
      </c>
      <c r="AD1192" s="21">
        <v>2491.6306566953513</v>
      </c>
      <c r="AE1192" s="21">
        <v>2491.6306566953513</v>
      </c>
      <c r="AF1192" s="21">
        <v>2491.6306566953513</v>
      </c>
      <c r="AG1192" s="21">
        <v>2491.6306566953513</v>
      </c>
      <c r="AH1192" s="21">
        <v>2491.6306566953513</v>
      </c>
      <c r="AI1192" s="21">
        <v>48285.180958528828</v>
      </c>
      <c r="AJ1192" s="21">
        <v>48285.180958528828</v>
      </c>
      <c r="AK1192" s="21">
        <v>48285.180958528828</v>
      </c>
      <c r="AL1192" s="21">
        <v>48285.180958528828</v>
      </c>
      <c r="AM1192" s="21">
        <v>48285.180958528828</v>
      </c>
      <c r="AN1192" s="21">
        <v>48285.180958528828</v>
      </c>
      <c r="AO1192" s="21">
        <v>48285.180958528828</v>
      </c>
      <c r="AP1192" s="21">
        <v>48285.180958528828</v>
      </c>
      <c r="AQ1192" s="21">
        <v>48285.180958528828</v>
      </c>
    </row>
    <row r="1193" spans="1:43" x14ac:dyDescent="0.25">
      <c r="A1193" s="16" t="s">
        <v>318</v>
      </c>
      <c r="B1193" s="8" t="s">
        <v>60</v>
      </c>
      <c r="C1193" s="8" t="s">
        <v>68</v>
      </c>
      <c r="E1193" s="8" t="str">
        <f t="shared" si="164"/>
        <v>Initial</v>
      </c>
      <c r="F1193" s="21">
        <f>Data!AT5</f>
        <v>187665.35631204298</v>
      </c>
      <c r="G1193" s="19">
        <f>Data!AV5</f>
        <v>7.2034924317656603</v>
      </c>
      <c r="H1193" s="18">
        <f t="shared" si="165"/>
        <v>3.660294262870465E-2</v>
      </c>
      <c r="I1193" s="6">
        <f t="shared" si="165"/>
        <v>3.15</v>
      </c>
      <c r="J1193" s="6">
        <f t="shared" si="166"/>
        <v>71.178795727822703</v>
      </c>
      <c r="K1193" s="18">
        <f t="shared" si="166"/>
        <v>0.65</v>
      </c>
      <c r="L1193" s="35">
        <f>Data!BL5</f>
        <v>1944.8608207636205</v>
      </c>
      <c r="M1193" s="39">
        <f>VLOOKUP(C1193,Data!$CB$2:$EB$22,1+VALUE(MID(A1193,6,2)),FALSE)</f>
        <v>51974.87999999999</v>
      </c>
      <c r="P1193" s="6">
        <f t="shared" si="167"/>
        <v>3500</v>
      </c>
      <c r="Q1193" s="21">
        <v>51974.87999999999</v>
      </c>
      <c r="R1193" s="21">
        <v>51974.87999999999</v>
      </c>
      <c r="S1193" s="21">
        <v>51974.87999999999</v>
      </c>
      <c r="T1193" s="21">
        <v>51974.87999999999</v>
      </c>
      <c r="U1193" s="21">
        <v>51974.87999999999</v>
      </c>
      <c r="V1193" s="21">
        <v>51974.87999999999</v>
      </c>
      <c r="W1193" s="21">
        <v>51974.87999999999</v>
      </c>
      <c r="X1193" s="21">
        <v>51974.87999999999</v>
      </c>
      <c r="Y1193" s="21">
        <v>51974.87999999999</v>
      </c>
      <c r="Z1193" s="21">
        <v>3010.1897574505888</v>
      </c>
      <c r="AA1193" s="21">
        <v>3010.1897574505888</v>
      </c>
      <c r="AB1193" s="21">
        <v>3010.1897574505888</v>
      </c>
      <c r="AC1193" s="21">
        <v>3010.1897574505888</v>
      </c>
      <c r="AD1193" s="21">
        <v>3010.1897574505888</v>
      </c>
      <c r="AE1193" s="21">
        <v>3010.1897574505888</v>
      </c>
      <c r="AF1193" s="21">
        <v>3010.1897574505888</v>
      </c>
      <c r="AG1193" s="21">
        <v>3010.1897574505888</v>
      </c>
      <c r="AH1193" s="21">
        <v>3010.1897574505888</v>
      </c>
      <c r="AI1193" s="21">
        <v>16329.339278317566</v>
      </c>
      <c r="AJ1193" s="21">
        <v>16329.339278317566</v>
      </c>
      <c r="AK1193" s="21">
        <v>16329.339278317566</v>
      </c>
      <c r="AL1193" s="21">
        <v>16329.339278317566</v>
      </c>
      <c r="AM1193" s="21">
        <v>16329.339278317566</v>
      </c>
      <c r="AN1193" s="21">
        <v>16329.339278317566</v>
      </c>
      <c r="AO1193" s="21">
        <v>16329.339278317566</v>
      </c>
      <c r="AP1193" s="21">
        <v>16329.339278317566</v>
      </c>
      <c r="AQ1193" s="21">
        <v>16329.339278317566</v>
      </c>
    </row>
    <row r="1194" spans="1:43" x14ac:dyDescent="0.25">
      <c r="A1194" s="16" t="s">
        <v>319</v>
      </c>
      <c r="B1194" s="8" t="s">
        <v>60</v>
      </c>
      <c r="C1194" s="8" t="s">
        <v>68</v>
      </c>
      <c r="E1194" s="8" t="str">
        <f t="shared" si="164"/>
        <v>Initial</v>
      </c>
      <c r="F1194" s="21">
        <f>Data!AT6</f>
        <v>164122.546134278</v>
      </c>
      <c r="G1194" s="19">
        <f>Data!AV6</f>
        <v>7.7389396209799584</v>
      </c>
      <c r="H1194" s="18">
        <f t="shared" si="165"/>
        <v>3.660294262870465E-2</v>
      </c>
      <c r="I1194" s="6">
        <f t="shared" si="165"/>
        <v>3.15</v>
      </c>
      <c r="J1194" s="6">
        <f t="shared" si="166"/>
        <v>71.178795727822703</v>
      </c>
      <c r="K1194" s="18">
        <f t="shared" si="166"/>
        <v>0.65</v>
      </c>
      <c r="L1194" s="35">
        <f>Data!BL6</f>
        <v>2085.2620813272074</v>
      </c>
      <c r="M1194" s="39">
        <f>VLOOKUP(C1194,Data!$CB$2:$EB$22,1+VALUE(MID(A1194,6,2)),FALSE)</f>
        <v>13574.43</v>
      </c>
      <c r="P1194" s="6">
        <f t="shared" si="167"/>
        <v>3500</v>
      </c>
      <c r="Q1194" s="21">
        <v>13574.43</v>
      </c>
      <c r="R1194" s="21">
        <v>13574.43</v>
      </c>
      <c r="S1194" s="21">
        <v>13574.43</v>
      </c>
      <c r="T1194" s="21">
        <v>13574.43</v>
      </c>
      <c r="U1194" s="21">
        <v>13574.43</v>
      </c>
      <c r="V1194" s="21">
        <v>13574.43</v>
      </c>
      <c r="W1194" s="21">
        <v>13574.43</v>
      </c>
      <c r="X1194" s="21">
        <v>13574.43</v>
      </c>
      <c r="Y1194" s="21">
        <v>13574.43</v>
      </c>
      <c r="Z1194" s="21">
        <v>2238.7436613687291</v>
      </c>
      <c r="AA1194" s="21">
        <v>2238.7436613687291</v>
      </c>
      <c r="AB1194" s="21">
        <v>2238.7436613687291</v>
      </c>
      <c r="AC1194" s="21">
        <v>2238.7436613687291</v>
      </c>
      <c r="AD1194" s="21">
        <v>2238.7436613687291</v>
      </c>
      <c r="AE1194" s="21">
        <v>2238.7436613687291</v>
      </c>
      <c r="AF1194" s="21">
        <v>2238.7436613687291</v>
      </c>
      <c r="AG1194" s="21">
        <v>2238.7436613687291</v>
      </c>
      <c r="AH1194" s="21">
        <v>2238.7436613687291</v>
      </c>
      <c r="AI1194" s="21">
        <v>41000.901369880215</v>
      </c>
      <c r="AJ1194" s="21">
        <v>41000.901369880215</v>
      </c>
      <c r="AK1194" s="21">
        <v>41000.901369880215</v>
      </c>
      <c r="AL1194" s="21">
        <v>41000.901369880215</v>
      </c>
      <c r="AM1194" s="21">
        <v>41000.901369880215</v>
      </c>
      <c r="AN1194" s="21">
        <v>41000.901369880215</v>
      </c>
      <c r="AO1194" s="21">
        <v>41000.901369880215</v>
      </c>
      <c r="AP1194" s="21">
        <v>41000.901369880215</v>
      </c>
      <c r="AQ1194" s="21">
        <v>41000.901369880215</v>
      </c>
    </row>
    <row r="1195" spans="1:43" x14ac:dyDescent="0.25">
      <c r="A1195" s="16" t="s">
        <v>320</v>
      </c>
      <c r="B1195" s="8" t="s">
        <v>60</v>
      </c>
      <c r="C1195" s="8" t="s">
        <v>68</v>
      </c>
      <c r="E1195" s="8" t="str">
        <f t="shared" si="164"/>
        <v>Initial</v>
      </c>
      <c r="F1195" s="21">
        <f>Data!AT7</f>
        <v>323596.6391991555</v>
      </c>
      <c r="G1195" s="19">
        <f>Data!AV7</f>
        <v>6.0365260709191357</v>
      </c>
      <c r="H1195" s="18">
        <f t="shared" si="165"/>
        <v>3.660294262870465E-2</v>
      </c>
      <c r="I1195" s="6">
        <f t="shared" si="165"/>
        <v>3.15</v>
      </c>
      <c r="J1195" s="6">
        <f t="shared" si="166"/>
        <v>71.178795727822703</v>
      </c>
      <c r="K1195" s="18">
        <f t="shared" si="166"/>
        <v>0.65</v>
      </c>
      <c r="L1195" s="35">
        <f>Data!BL7</f>
        <v>1650.6523731634045</v>
      </c>
      <c r="M1195" s="39">
        <f>VLOOKUP(C1195,Data!$CB$2:$EB$22,1+VALUE(MID(A1195,6,2)),FALSE)</f>
        <v>38200.189999999988</v>
      </c>
      <c r="P1195" s="6">
        <f t="shared" si="167"/>
        <v>3500</v>
      </c>
      <c r="Q1195" s="21">
        <v>38200.189999999988</v>
      </c>
      <c r="R1195" s="21">
        <v>38200.189999999988</v>
      </c>
      <c r="S1195" s="21">
        <v>38200.189999999988</v>
      </c>
      <c r="T1195" s="21">
        <v>38200.189999999988</v>
      </c>
      <c r="U1195" s="21">
        <v>38200.189999999988</v>
      </c>
      <c r="V1195" s="21">
        <v>38200.189999999988</v>
      </c>
      <c r="W1195" s="21">
        <v>38200.189999999988</v>
      </c>
      <c r="X1195" s="21">
        <v>38200.189999999988</v>
      </c>
      <c r="Y1195" s="21">
        <v>38200.189999999988</v>
      </c>
      <c r="Z1195" s="21">
        <v>5524.9655404706937</v>
      </c>
      <c r="AA1195" s="21">
        <v>5524.9655404706937</v>
      </c>
      <c r="AB1195" s="21">
        <v>5524.9655404706937</v>
      </c>
      <c r="AC1195" s="21">
        <v>5524.9655404706937</v>
      </c>
      <c r="AD1195" s="21">
        <v>5524.9655404706937</v>
      </c>
      <c r="AE1195" s="21">
        <v>5524.9655404706937</v>
      </c>
      <c r="AF1195" s="21">
        <v>5524.9655404706937</v>
      </c>
      <c r="AG1195" s="21">
        <v>5524.9655404706937</v>
      </c>
      <c r="AH1195" s="21">
        <v>5524.9655404706937</v>
      </c>
      <c r="AI1195" s="21">
        <v>66857.345356840713</v>
      </c>
      <c r="AJ1195" s="21">
        <v>66857.345356840713</v>
      </c>
      <c r="AK1195" s="21">
        <v>66857.345356840713</v>
      </c>
      <c r="AL1195" s="21">
        <v>66857.345356840713</v>
      </c>
      <c r="AM1195" s="21">
        <v>66857.345356840713</v>
      </c>
      <c r="AN1195" s="21">
        <v>66857.345356840713</v>
      </c>
      <c r="AO1195" s="21">
        <v>66857.345356840713</v>
      </c>
      <c r="AP1195" s="21">
        <v>66857.345356840713</v>
      </c>
      <c r="AQ1195" s="21">
        <v>66857.345356840713</v>
      </c>
    </row>
    <row r="1196" spans="1:43" x14ac:dyDescent="0.25">
      <c r="A1196" s="16" t="s">
        <v>321</v>
      </c>
      <c r="B1196" s="8" t="s">
        <v>60</v>
      </c>
      <c r="C1196" s="8" t="s">
        <v>68</v>
      </c>
      <c r="E1196" s="8" t="str">
        <f t="shared" si="164"/>
        <v>Initial</v>
      </c>
      <c r="F1196" s="21">
        <f>Data!AT8</f>
        <v>248353.29745809652</v>
      </c>
      <c r="G1196" s="19">
        <f>Data!AV8</f>
        <v>6.675512703680524</v>
      </c>
      <c r="H1196" s="18">
        <f t="shared" si="165"/>
        <v>3.660294262870465E-2</v>
      </c>
      <c r="I1196" s="6">
        <f t="shared" si="165"/>
        <v>3.15</v>
      </c>
      <c r="J1196" s="6">
        <f t="shared" si="166"/>
        <v>71.178795727822703</v>
      </c>
      <c r="K1196" s="18">
        <f t="shared" si="166"/>
        <v>0.65</v>
      </c>
      <c r="L1196" s="35">
        <f>Data!BL8</f>
        <v>1731.9975466831138</v>
      </c>
      <c r="M1196" s="39">
        <f>VLOOKUP(C1196,Data!$CB$2:$EB$22,1+VALUE(MID(A1196,6,2)),FALSE)</f>
        <v>1843.39</v>
      </c>
      <c r="P1196" s="6">
        <f t="shared" si="167"/>
        <v>3500</v>
      </c>
      <c r="Q1196" s="21">
        <v>1843.39</v>
      </c>
      <c r="R1196" s="21">
        <v>1843.39</v>
      </c>
      <c r="S1196" s="21">
        <v>1843.39</v>
      </c>
      <c r="T1196" s="21">
        <v>1843.39</v>
      </c>
      <c r="U1196" s="21">
        <v>1843.39</v>
      </c>
      <c r="V1196" s="21">
        <v>1843.39</v>
      </c>
      <c r="W1196" s="21">
        <v>1843.39</v>
      </c>
      <c r="X1196" s="21">
        <v>1843.39</v>
      </c>
      <c r="Y1196" s="21">
        <v>1843.39</v>
      </c>
      <c r="Z1196" s="21">
        <v>3137.2220581717779</v>
      </c>
      <c r="AA1196" s="21">
        <v>3137.2220581717779</v>
      </c>
      <c r="AB1196" s="21">
        <v>3137.2220581717779</v>
      </c>
      <c r="AC1196" s="21">
        <v>3137.2220581717779</v>
      </c>
      <c r="AD1196" s="21">
        <v>3137.2220581717779</v>
      </c>
      <c r="AE1196" s="21">
        <v>3137.2220581717779</v>
      </c>
      <c r="AF1196" s="21">
        <v>3137.2220581717779</v>
      </c>
      <c r="AG1196" s="21">
        <v>3137.2220581717779</v>
      </c>
      <c r="AH1196" s="21">
        <v>3137.2220581717779</v>
      </c>
      <c r="AI1196" s="21">
        <v>64125.69196631627</v>
      </c>
      <c r="AJ1196" s="21">
        <v>64125.69196631627</v>
      </c>
      <c r="AK1196" s="21">
        <v>64125.69196631627</v>
      </c>
      <c r="AL1196" s="21">
        <v>64125.69196631627</v>
      </c>
      <c r="AM1196" s="21">
        <v>64125.69196631627</v>
      </c>
      <c r="AN1196" s="21">
        <v>64125.69196631627</v>
      </c>
      <c r="AO1196" s="21">
        <v>64125.69196631627</v>
      </c>
      <c r="AP1196" s="21">
        <v>64125.69196631627</v>
      </c>
      <c r="AQ1196" s="21">
        <v>64125.69196631627</v>
      </c>
    </row>
    <row r="1197" spans="1:43" x14ac:dyDescent="0.25">
      <c r="A1197" s="16" t="s">
        <v>322</v>
      </c>
      <c r="B1197" s="8" t="s">
        <v>60</v>
      </c>
      <c r="C1197" s="8" t="s">
        <v>68</v>
      </c>
      <c r="E1197" s="8" t="str">
        <f t="shared" si="164"/>
        <v>Initial</v>
      </c>
      <c r="F1197" s="21">
        <f>Data!AT9</f>
        <v>247930.70340348198</v>
      </c>
      <c r="G1197" s="19">
        <f>Data!AV9</f>
        <v>6.6987743860742617</v>
      </c>
      <c r="H1197" s="18">
        <f t="shared" si="165"/>
        <v>3.660294262870465E-2</v>
      </c>
      <c r="I1197" s="6">
        <f t="shared" si="165"/>
        <v>3.15</v>
      </c>
      <c r="J1197" s="6">
        <f t="shared" si="166"/>
        <v>71.178795727822703</v>
      </c>
      <c r="K1197" s="18">
        <f t="shared" si="166"/>
        <v>0.65</v>
      </c>
      <c r="L1197" s="35">
        <f>Data!BL9</f>
        <v>2385.2246421647269</v>
      </c>
      <c r="M1197" s="39">
        <f>VLOOKUP(C1197,Data!$CB$2:$EB$22,1+VALUE(MID(A1197,6,2)),FALSE)</f>
        <v>0</v>
      </c>
      <c r="P1197" s="6">
        <f t="shared" si="167"/>
        <v>3500</v>
      </c>
      <c r="Q1197" s="21">
        <v>0</v>
      </c>
      <c r="R1197" s="21">
        <v>0</v>
      </c>
      <c r="S1197" s="21">
        <v>0</v>
      </c>
      <c r="T1197" s="21">
        <v>0</v>
      </c>
      <c r="U1197" s="21">
        <v>0</v>
      </c>
      <c r="V1197" s="21">
        <v>0</v>
      </c>
      <c r="W1197" s="21">
        <v>0</v>
      </c>
      <c r="X1197" s="21">
        <v>0</v>
      </c>
      <c r="Y1197" s="21">
        <v>0</v>
      </c>
      <c r="Z1197" s="21">
        <v>2182.836727993797</v>
      </c>
      <c r="AA1197" s="21">
        <v>2182.836727993797</v>
      </c>
      <c r="AB1197" s="21">
        <v>2182.836727993797</v>
      </c>
      <c r="AC1197" s="21">
        <v>2182.836727993797</v>
      </c>
      <c r="AD1197" s="21">
        <v>2182.836727993797</v>
      </c>
      <c r="AE1197" s="21">
        <v>2182.836727993797</v>
      </c>
      <c r="AF1197" s="21">
        <v>2182.836727993797</v>
      </c>
      <c r="AG1197" s="21">
        <v>2182.836727993797</v>
      </c>
      <c r="AH1197" s="21">
        <v>2182.836727993797</v>
      </c>
      <c r="AI1197" s="21">
        <v>46060.34190177104</v>
      </c>
      <c r="AJ1197" s="21">
        <v>46060.34190177104</v>
      </c>
      <c r="AK1197" s="21">
        <v>46060.34190177104</v>
      </c>
      <c r="AL1197" s="21">
        <v>46060.34190177104</v>
      </c>
      <c r="AM1197" s="21">
        <v>46060.34190177104</v>
      </c>
      <c r="AN1197" s="21">
        <v>46060.34190177104</v>
      </c>
      <c r="AO1197" s="21">
        <v>46060.34190177104</v>
      </c>
      <c r="AP1197" s="21">
        <v>46060.34190177104</v>
      </c>
      <c r="AQ1197" s="21">
        <v>46060.34190177104</v>
      </c>
    </row>
    <row r="1198" spans="1:43" x14ac:dyDescent="0.25">
      <c r="A1198" s="16" t="s">
        <v>323</v>
      </c>
      <c r="B1198" s="8" t="s">
        <v>60</v>
      </c>
      <c r="C1198" s="8" t="s">
        <v>68</v>
      </c>
      <c r="E1198" s="8" t="str">
        <f t="shared" si="164"/>
        <v>Initial</v>
      </c>
      <c r="F1198" s="21">
        <f>Data!AT10</f>
        <v>151738.37945754698</v>
      </c>
      <c r="G1198" s="19">
        <f>Data!AV10</f>
        <v>7.9647183674103861</v>
      </c>
      <c r="H1198" s="18">
        <f t="shared" si="165"/>
        <v>3.660294262870465E-2</v>
      </c>
      <c r="I1198" s="6">
        <f t="shared" si="165"/>
        <v>3.15</v>
      </c>
      <c r="J1198" s="6">
        <f t="shared" si="166"/>
        <v>71.178795727822703</v>
      </c>
      <c r="K1198" s="18">
        <f t="shared" si="166"/>
        <v>0.65</v>
      </c>
      <c r="L1198" s="35">
        <f>Data!BL10</f>
        <v>2385.2246421647269</v>
      </c>
      <c r="M1198" s="39">
        <f>VLOOKUP(C1198,Data!$CB$2:$EB$22,1+VALUE(MID(A1198,6,2)),FALSE)</f>
        <v>0</v>
      </c>
      <c r="P1198" s="6">
        <f t="shared" si="167"/>
        <v>3500</v>
      </c>
      <c r="Q1198" s="21">
        <v>0</v>
      </c>
      <c r="R1198" s="21">
        <v>0</v>
      </c>
      <c r="S1198" s="21">
        <v>0</v>
      </c>
      <c r="T1198" s="21">
        <v>0</v>
      </c>
      <c r="U1198" s="21">
        <v>0</v>
      </c>
      <c r="V1198" s="21">
        <v>0</v>
      </c>
      <c r="W1198" s="21">
        <v>0</v>
      </c>
      <c r="X1198" s="21">
        <v>0</v>
      </c>
      <c r="Y1198" s="21">
        <v>0</v>
      </c>
      <c r="Z1198" s="21">
        <v>909.53687087967899</v>
      </c>
      <c r="AA1198" s="21">
        <v>909.53687087967899</v>
      </c>
      <c r="AB1198" s="21">
        <v>909.53687087967899</v>
      </c>
      <c r="AC1198" s="21">
        <v>909.53687087967899</v>
      </c>
      <c r="AD1198" s="21">
        <v>909.53687087967899</v>
      </c>
      <c r="AE1198" s="21">
        <v>909.53687087967899</v>
      </c>
      <c r="AF1198" s="21">
        <v>909.53687087967899</v>
      </c>
      <c r="AG1198" s="21">
        <v>909.53687087967899</v>
      </c>
      <c r="AH1198" s="21">
        <v>909.53687087967899</v>
      </c>
      <c r="AI1198" s="21">
        <v>22819.245817196894</v>
      </c>
      <c r="AJ1198" s="21">
        <v>22819.245817196894</v>
      </c>
      <c r="AK1198" s="21">
        <v>22819.245817196894</v>
      </c>
      <c r="AL1198" s="21">
        <v>22819.245817196894</v>
      </c>
      <c r="AM1198" s="21">
        <v>22819.245817196894</v>
      </c>
      <c r="AN1198" s="21">
        <v>22819.245817196894</v>
      </c>
      <c r="AO1198" s="21">
        <v>22819.245817196894</v>
      </c>
      <c r="AP1198" s="21">
        <v>22819.245817196894</v>
      </c>
      <c r="AQ1198" s="21">
        <v>22819.245817196894</v>
      </c>
    </row>
    <row r="1199" spans="1:43" x14ac:dyDescent="0.25">
      <c r="A1199" s="16" t="s">
        <v>324</v>
      </c>
      <c r="B1199" s="8" t="s">
        <v>60</v>
      </c>
      <c r="C1199" s="8" t="s">
        <v>68</v>
      </c>
      <c r="E1199" s="8" t="str">
        <f t="shared" si="164"/>
        <v>Initial</v>
      </c>
      <c r="F1199" s="21">
        <f>Data!AT11</f>
        <v>198057.49561402149</v>
      </c>
      <c r="G1199" s="19">
        <f>Data!AV11</f>
        <v>7.1029079323460005</v>
      </c>
      <c r="H1199" s="18">
        <f t="shared" si="165"/>
        <v>3.660294262870465E-2</v>
      </c>
      <c r="I1199" s="6">
        <f t="shared" si="165"/>
        <v>3.15</v>
      </c>
      <c r="J1199" s="6">
        <f t="shared" si="166"/>
        <v>71.178795727822703</v>
      </c>
      <c r="K1199" s="18">
        <f t="shared" si="166"/>
        <v>0.65</v>
      </c>
      <c r="L1199" s="35">
        <f>Data!BL11</f>
        <v>2385.2246421647269</v>
      </c>
      <c r="M1199" s="39">
        <f>VLOOKUP(C1199,Data!$CB$2:$EB$22,1+VALUE(MID(A1199,6,2)),FALSE)</f>
        <v>0</v>
      </c>
      <c r="P1199" s="6">
        <f t="shared" si="167"/>
        <v>3500</v>
      </c>
      <c r="Q1199" s="21">
        <v>0</v>
      </c>
      <c r="R1199" s="21">
        <v>0</v>
      </c>
      <c r="S1199" s="21">
        <v>0</v>
      </c>
      <c r="T1199" s="21">
        <v>0</v>
      </c>
      <c r="U1199" s="21">
        <v>0</v>
      </c>
      <c r="V1199" s="21">
        <v>0</v>
      </c>
      <c r="W1199" s="21">
        <v>0</v>
      </c>
      <c r="X1199" s="21">
        <v>0</v>
      </c>
      <c r="Y1199" s="21">
        <v>0</v>
      </c>
      <c r="Z1199" s="21">
        <v>795.58670751939314</v>
      </c>
      <c r="AA1199" s="21">
        <v>795.58670751939314</v>
      </c>
      <c r="AB1199" s="21">
        <v>795.58670751939314</v>
      </c>
      <c r="AC1199" s="21">
        <v>795.58670751939314</v>
      </c>
      <c r="AD1199" s="21">
        <v>795.58670751939314</v>
      </c>
      <c r="AE1199" s="21">
        <v>795.58670751939314</v>
      </c>
      <c r="AF1199" s="21">
        <v>795.58670751939314</v>
      </c>
      <c r="AG1199" s="21">
        <v>795.58670751939314</v>
      </c>
      <c r="AH1199" s="21">
        <v>795.58670751939314</v>
      </c>
      <c r="AI1199" s="21">
        <v>17800.584277481885</v>
      </c>
      <c r="AJ1199" s="21">
        <v>17800.584277481885</v>
      </c>
      <c r="AK1199" s="21">
        <v>17800.584277481885</v>
      </c>
      <c r="AL1199" s="21">
        <v>17800.584277481885</v>
      </c>
      <c r="AM1199" s="21">
        <v>17800.584277481885</v>
      </c>
      <c r="AN1199" s="21">
        <v>17800.584277481885</v>
      </c>
      <c r="AO1199" s="21">
        <v>17800.584277481885</v>
      </c>
      <c r="AP1199" s="21">
        <v>17800.584277481885</v>
      </c>
      <c r="AQ1199" s="21">
        <v>17800.584277481885</v>
      </c>
    </row>
    <row r="1200" spans="1:43" x14ac:dyDescent="0.25">
      <c r="A1200" s="16" t="s">
        <v>325</v>
      </c>
      <c r="B1200" s="8" t="s">
        <v>60</v>
      </c>
      <c r="C1200" s="8" t="s">
        <v>68</v>
      </c>
      <c r="E1200" s="8" t="str">
        <f t="shared" si="164"/>
        <v>Initial</v>
      </c>
      <c r="F1200" s="21">
        <f>Data!AT12</f>
        <v>275989.34520370152</v>
      </c>
      <c r="G1200" s="19">
        <f>Data!AV12</f>
        <v>6.3520445686664582</v>
      </c>
      <c r="H1200" s="18">
        <f t="shared" si="165"/>
        <v>3.660294262870465E-2</v>
      </c>
      <c r="I1200" s="6">
        <f t="shared" si="165"/>
        <v>3.15</v>
      </c>
      <c r="J1200" s="6">
        <f t="shared" si="166"/>
        <v>71.178795727822703</v>
      </c>
      <c r="K1200" s="18">
        <f t="shared" si="166"/>
        <v>0.65</v>
      </c>
      <c r="L1200" s="35">
        <f>Data!BL12</f>
        <v>2011.4207803329416</v>
      </c>
      <c r="M1200" s="39">
        <f>VLOOKUP(C1200,Data!$CB$2:$EB$22,1+VALUE(MID(A1200,6,2)),FALSE)</f>
        <v>0</v>
      </c>
      <c r="P1200" s="6">
        <f t="shared" si="167"/>
        <v>3500</v>
      </c>
      <c r="Q1200" s="21">
        <v>0</v>
      </c>
      <c r="R1200" s="21">
        <v>0</v>
      </c>
      <c r="S1200" s="21">
        <v>0</v>
      </c>
      <c r="T1200" s="21">
        <v>0</v>
      </c>
      <c r="U1200" s="21">
        <v>0</v>
      </c>
      <c r="V1200" s="21">
        <v>0</v>
      </c>
      <c r="W1200" s="21">
        <v>0</v>
      </c>
      <c r="X1200" s="21">
        <v>0</v>
      </c>
      <c r="Y1200" s="21">
        <v>0</v>
      </c>
      <c r="Z1200" s="21">
        <v>735.18323396797155</v>
      </c>
      <c r="AA1200" s="21">
        <v>735.18323396797155</v>
      </c>
      <c r="AB1200" s="21">
        <v>735.18323396797155</v>
      </c>
      <c r="AC1200" s="21">
        <v>735.18323396797155</v>
      </c>
      <c r="AD1200" s="21">
        <v>735.18323396797155</v>
      </c>
      <c r="AE1200" s="21">
        <v>735.18323396797155</v>
      </c>
      <c r="AF1200" s="21">
        <v>735.18323396797155</v>
      </c>
      <c r="AG1200" s="21">
        <v>735.18323396797155</v>
      </c>
      <c r="AH1200" s="21">
        <v>735.18323396797155</v>
      </c>
      <c r="AI1200" s="21">
        <v>14710.237505147821</v>
      </c>
      <c r="AJ1200" s="21">
        <v>14710.237505147821</v>
      </c>
      <c r="AK1200" s="21">
        <v>14710.237505147821</v>
      </c>
      <c r="AL1200" s="21">
        <v>14710.237505147821</v>
      </c>
      <c r="AM1200" s="21">
        <v>14710.237505147821</v>
      </c>
      <c r="AN1200" s="21">
        <v>14710.237505147821</v>
      </c>
      <c r="AO1200" s="21">
        <v>14710.237505147821</v>
      </c>
      <c r="AP1200" s="21">
        <v>14710.237505147821</v>
      </c>
      <c r="AQ1200" s="21">
        <v>14710.237505147821</v>
      </c>
    </row>
    <row r="1201" spans="1:43" x14ac:dyDescent="0.25">
      <c r="A1201" s="16" t="s">
        <v>326</v>
      </c>
      <c r="B1201" s="8" t="s">
        <v>60</v>
      </c>
      <c r="C1201" s="8" t="s">
        <v>68</v>
      </c>
      <c r="E1201" s="8" t="str">
        <f t="shared" si="164"/>
        <v>Initial</v>
      </c>
      <c r="F1201" s="21">
        <f>Data!AT13</f>
        <v>260275.96043880651</v>
      </c>
      <c r="G1201" s="19">
        <f>Data!AV13</f>
        <v>6.5903233729592454</v>
      </c>
      <c r="H1201" s="18">
        <f t="shared" si="165"/>
        <v>3.660294262870465E-2</v>
      </c>
      <c r="I1201" s="6">
        <f t="shared" si="165"/>
        <v>3.15</v>
      </c>
      <c r="J1201" s="6">
        <f t="shared" si="166"/>
        <v>71.178795727822703</v>
      </c>
      <c r="K1201" s="18">
        <f t="shared" si="166"/>
        <v>0.65</v>
      </c>
      <c r="L1201" s="35">
        <f>Data!BL13</f>
        <v>2011.4207803329416</v>
      </c>
      <c r="M1201" s="39">
        <f>VLOOKUP(C1201,Data!$CB$2:$EB$22,1+VALUE(MID(A1201,6,2)),FALSE)</f>
        <v>0</v>
      </c>
      <c r="P1201" s="6">
        <f t="shared" si="167"/>
        <v>3500</v>
      </c>
      <c r="Q1201" s="21">
        <v>0</v>
      </c>
      <c r="R1201" s="21">
        <v>0</v>
      </c>
      <c r="S1201" s="21">
        <v>0</v>
      </c>
      <c r="T1201" s="21">
        <v>0</v>
      </c>
      <c r="U1201" s="21">
        <v>0</v>
      </c>
      <c r="V1201" s="21">
        <v>0</v>
      </c>
      <c r="W1201" s="21">
        <v>0</v>
      </c>
      <c r="X1201" s="21">
        <v>0</v>
      </c>
      <c r="Y1201" s="21">
        <v>0</v>
      </c>
      <c r="Z1201" s="21">
        <v>456.59768423870173</v>
      </c>
      <c r="AA1201" s="21">
        <v>456.59768423870173</v>
      </c>
      <c r="AB1201" s="21">
        <v>456.59768423870173</v>
      </c>
      <c r="AC1201" s="21">
        <v>456.59768423870173</v>
      </c>
      <c r="AD1201" s="21">
        <v>456.59768423870173</v>
      </c>
      <c r="AE1201" s="21">
        <v>456.59768423870173</v>
      </c>
      <c r="AF1201" s="21">
        <v>456.59768423870173</v>
      </c>
      <c r="AG1201" s="21">
        <v>456.59768423870173</v>
      </c>
      <c r="AH1201" s="21">
        <v>456.59768423870173</v>
      </c>
      <c r="AI1201" s="21">
        <v>9478.7481300037525</v>
      </c>
      <c r="AJ1201" s="21">
        <v>9478.7481300037525</v>
      </c>
      <c r="AK1201" s="21">
        <v>9478.7481300037525</v>
      </c>
      <c r="AL1201" s="21">
        <v>9478.7481300037525</v>
      </c>
      <c r="AM1201" s="21">
        <v>9478.7481300037525</v>
      </c>
      <c r="AN1201" s="21">
        <v>9478.7481300037525</v>
      </c>
      <c r="AO1201" s="21">
        <v>9478.7481300037525</v>
      </c>
      <c r="AP1201" s="21">
        <v>9478.7481300037525</v>
      </c>
      <c r="AQ1201" s="21">
        <v>9478.7481300037525</v>
      </c>
    </row>
    <row r="1202" spans="1:43" x14ac:dyDescent="0.25">
      <c r="A1202" s="16" t="s">
        <v>327</v>
      </c>
      <c r="B1202" s="8" t="s">
        <v>60</v>
      </c>
      <c r="C1202" s="8" t="s">
        <v>68</v>
      </c>
      <c r="E1202" s="8" t="str">
        <f t="shared" si="164"/>
        <v>Initial</v>
      </c>
      <c r="F1202" s="21">
        <f>Data!AT14</f>
        <v>177640.49285034501</v>
      </c>
      <c r="G1202" s="19">
        <f>Data!AV14</f>
        <v>6.7318910511908392</v>
      </c>
      <c r="H1202" s="18">
        <f t="shared" si="165"/>
        <v>3.660294262870465E-2</v>
      </c>
      <c r="I1202" s="6">
        <f t="shared" si="165"/>
        <v>3.15</v>
      </c>
      <c r="J1202" s="6">
        <f t="shared" si="166"/>
        <v>71.178795727822703</v>
      </c>
      <c r="K1202" s="18">
        <f t="shared" si="166"/>
        <v>0.65</v>
      </c>
      <c r="L1202" s="35">
        <f>Data!BL14</f>
        <v>2011.4207803329416</v>
      </c>
      <c r="M1202" s="39">
        <f>VLOOKUP(C1202,Data!$CB$2:$EB$22,1+VALUE(MID(A1202,6,2)),FALSE)</f>
        <v>0</v>
      </c>
      <c r="P1202" s="6">
        <f t="shared" si="167"/>
        <v>3500</v>
      </c>
      <c r="Q1202" s="21">
        <v>0</v>
      </c>
      <c r="R1202" s="21">
        <v>0</v>
      </c>
      <c r="S1202" s="21">
        <v>0</v>
      </c>
      <c r="T1202" s="21">
        <v>0</v>
      </c>
      <c r="U1202" s="21">
        <v>0</v>
      </c>
      <c r="V1202" s="21">
        <v>0</v>
      </c>
      <c r="W1202" s="21">
        <v>0</v>
      </c>
      <c r="X1202" s="21">
        <v>0</v>
      </c>
      <c r="Y1202" s="21">
        <v>0</v>
      </c>
      <c r="Z1202" s="21">
        <v>204.29724125019627</v>
      </c>
      <c r="AA1202" s="21">
        <v>204.29724125019627</v>
      </c>
      <c r="AB1202" s="21">
        <v>204.29724125019627</v>
      </c>
      <c r="AC1202" s="21">
        <v>204.29724125019627</v>
      </c>
      <c r="AD1202" s="21">
        <v>204.29724125019627</v>
      </c>
      <c r="AE1202" s="21">
        <v>204.29724125019627</v>
      </c>
      <c r="AF1202" s="21">
        <v>204.29724125019627</v>
      </c>
      <c r="AG1202" s="21">
        <v>204.29724125019627</v>
      </c>
      <c r="AH1202" s="21">
        <v>204.29724125019627</v>
      </c>
      <c r="AI1202" s="21">
        <v>4332.216325988793</v>
      </c>
      <c r="AJ1202" s="21">
        <v>4332.216325988793</v>
      </c>
      <c r="AK1202" s="21">
        <v>4332.216325988793</v>
      </c>
      <c r="AL1202" s="21">
        <v>4332.216325988793</v>
      </c>
      <c r="AM1202" s="21">
        <v>4332.216325988793</v>
      </c>
      <c r="AN1202" s="21">
        <v>4332.216325988793</v>
      </c>
      <c r="AO1202" s="21">
        <v>4332.216325988793</v>
      </c>
      <c r="AP1202" s="21">
        <v>4332.216325988793</v>
      </c>
      <c r="AQ1202" s="21">
        <v>4332.216325988793</v>
      </c>
    </row>
    <row r="1203" spans="1:43" x14ac:dyDescent="0.25">
      <c r="A1203" s="17" t="s">
        <v>262</v>
      </c>
      <c r="B1203" s="8" t="s">
        <v>60</v>
      </c>
      <c r="C1203" s="8" t="s">
        <v>68</v>
      </c>
      <c r="E1203" s="8" t="str">
        <f t="shared" si="164"/>
        <v>ReFi-tv.refi</v>
      </c>
      <c r="F1203" s="21">
        <f>Data!AT15</f>
        <v>241275.65645411599</v>
      </c>
      <c r="G1203" s="19">
        <f>Data!AV15</f>
        <v>6.6118664962406903</v>
      </c>
      <c r="H1203" s="18">
        <f t="shared" si="165"/>
        <v>3.660294262870465E-2</v>
      </c>
      <c r="I1203" s="6">
        <f t="shared" si="165"/>
        <v>3.15</v>
      </c>
      <c r="J1203" s="6">
        <f t="shared" si="166"/>
        <v>71.178795727822703</v>
      </c>
      <c r="K1203" s="18">
        <f t="shared" si="166"/>
        <v>0.65</v>
      </c>
      <c r="L1203" s="35">
        <f>Data!BL15</f>
        <v>2011.4207803329416</v>
      </c>
      <c r="P1203" s="6">
        <f t="shared" si="167"/>
        <v>3500</v>
      </c>
      <c r="Q1203" s="21">
        <v>62787.422268813687</v>
      </c>
      <c r="R1203" s="21">
        <v>90990.904436493001</v>
      </c>
      <c r="S1203" s="21">
        <v>116193.02780350333</v>
      </c>
      <c r="T1203" s="21">
        <v>139248.74917171436</v>
      </c>
      <c r="U1203" s="21">
        <v>160432.20345725323</v>
      </c>
      <c r="V1203" s="21">
        <v>179271.21506912884</v>
      </c>
      <c r="W1203" s="21">
        <v>195406.5389016495</v>
      </c>
      <c r="X1203" s="21">
        <v>209950.88123086997</v>
      </c>
      <c r="Y1203" s="21">
        <v>222977.84181424402</v>
      </c>
      <c r="Z1203" s="21">
        <v>3252.3807460474495</v>
      </c>
      <c r="AA1203" s="21">
        <v>4249.9260103298893</v>
      </c>
      <c r="AB1203" s="21">
        <v>4989.4037585487704</v>
      </c>
      <c r="AC1203" s="21">
        <v>5560.8592909910685</v>
      </c>
      <c r="AD1203" s="21">
        <v>6010.6698990231253</v>
      </c>
      <c r="AE1203" s="21">
        <v>6358.4510159518095</v>
      </c>
      <c r="AF1203" s="21">
        <v>6622.0212783521965</v>
      </c>
      <c r="AG1203" s="21">
        <v>6835.4425805023911</v>
      </c>
      <c r="AH1203" s="21">
        <v>7009.0356376774153</v>
      </c>
      <c r="AI1203" s="21">
        <v>4951.1456877860255</v>
      </c>
      <c r="AJ1203" s="21">
        <v>-2476.0827290065063</v>
      </c>
      <c r="AK1203" s="21">
        <v>-12276.82242930046</v>
      </c>
      <c r="AL1203" s="21">
        <v>-23430.622577014656</v>
      </c>
      <c r="AM1203" s="21">
        <v>-35245.700642515963</v>
      </c>
      <c r="AN1203" s="21">
        <v>-46841.342961996881</v>
      </c>
      <c r="AO1203" s="21">
        <v>-57487.188924300543</v>
      </c>
      <c r="AP1203" s="21">
        <v>-67586.524808117567</v>
      </c>
      <c r="AQ1203" s="21">
        <v>-76997.996917537675</v>
      </c>
    </row>
    <row r="1204" spans="1:43" x14ac:dyDescent="0.25">
      <c r="A1204" s="17" t="s">
        <v>263</v>
      </c>
      <c r="B1204" s="8" t="s">
        <v>60</v>
      </c>
      <c r="C1204" s="8" t="s">
        <v>68</v>
      </c>
      <c r="E1204" s="8" t="str">
        <f t="shared" si="164"/>
        <v>ReFi-tv.refi</v>
      </c>
      <c r="F1204" s="21">
        <f>Data!AT16</f>
        <v>345060.95921411947</v>
      </c>
      <c r="G1204" s="19">
        <f>Data!AV16</f>
        <v>6.091471245669009</v>
      </c>
      <c r="H1204" s="18">
        <f t="shared" si="165"/>
        <v>3.660294262870465E-2</v>
      </c>
      <c r="I1204" s="6">
        <f t="shared" si="165"/>
        <v>3.15</v>
      </c>
      <c r="J1204" s="6">
        <f t="shared" si="166"/>
        <v>71.178795727822703</v>
      </c>
      <c r="K1204" s="18">
        <f t="shared" si="166"/>
        <v>0.65</v>
      </c>
      <c r="L1204" s="35">
        <f>Data!BL16</f>
        <v>1316.3689574269065</v>
      </c>
      <c r="P1204" s="6">
        <f t="shared" si="167"/>
        <v>3500</v>
      </c>
      <c r="Q1204" s="21">
        <v>81720.273436509655</v>
      </c>
      <c r="R1204" s="21">
        <v>88125.982045681885</v>
      </c>
      <c r="S1204" s="21">
        <v>93849.680056153375</v>
      </c>
      <c r="T1204" s="21">
        <v>99087.14905304437</v>
      </c>
      <c r="U1204" s="21">
        <v>103898.28488893404</v>
      </c>
      <c r="V1204" s="21">
        <v>108177.09621268405</v>
      </c>
      <c r="W1204" s="21">
        <v>111841.63544152371</v>
      </c>
      <c r="X1204" s="21">
        <v>115144.95722967404</v>
      </c>
      <c r="Y1204" s="21">
        <v>118103.57247154998</v>
      </c>
      <c r="Z1204" s="21">
        <v>8713.0420380433661</v>
      </c>
      <c r="AA1204" s="21">
        <v>9411.5789122182687</v>
      </c>
      <c r="AB1204" s="21">
        <v>9929.6792201875596</v>
      </c>
      <c r="AC1204" s="21">
        <v>10330.289730393964</v>
      </c>
      <c r="AD1204" s="21">
        <v>10645.742382830445</v>
      </c>
      <c r="AE1204" s="21">
        <v>10889.745537512073</v>
      </c>
      <c r="AF1204" s="21">
        <v>11074.729989850706</v>
      </c>
      <c r="AG1204" s="21">
        <v>11224.567323726018</v>
      </c>
      <c r="AH1204" s="21">
        <v>11346.476036015194</v>
      </c>
      <c r="AI1204" s="21">
        <v>85466.748430186679</v>
      </c>
      <c r="AJ1204" s="21">
        <v>92464.659262703644</v>
      </c>
      <c r="AK1204" s="21">
        <v>96682.339606588808</v>
      </c>
      <c r="AL1204" s="21">
        <v>99131.838931148392</v>
      </c>
      <c r="AM1204" s="21">
        <v>100373.65099457228</v>
      </c>
      <c r="AN1204" s="21">
        <v>100776.80500269863</v>
      </c>
      <c r="AO1204" s="21">
        <v>100661.77231165627</v>
      </c>
      <c r="AP1204" s="21">
        <v>100233.54942761784</v>
      </c>
      <c r="AQ1204" s="21">
        <v>99614.134944585952</v>
      </c>
    </row>
    <row r="1205" spans="1:43" x14ac:dyDescent="0.25">
      <c r="A1205" s="17" t="s">
        <v>264</v>
      </c>
      <c r="B1205" s="8" t="s">
        <v>60</v>
      </c>
      <c r="C1205" s="8" t="s">
        <v>68</v>
      </c>
      <c r="E1205" s="8" t="str">
        <f t="shared" si="164"/>
        <v>ReFi-tv.refi</v>
      </c>
      <c r="F1205" s="21">
        <f>Data!AT17</f>
        <v>235151.7459877205</v>
      </c>
      <c r="G1205" s="19">
        <f>Data!AV17</f>
        <v>6.8631730048599717</v>
      </c>
      <c r="H1205" s="18">
        <f t="shared" si="165"/>
        <v>3.660294262870465E-2</v>
      </c>
      <c r="I1205" s="6">
        <f t="shared" si="165"/>
        <v>3.15</v>
      </c>
      <c r="J1205" s="6">
        <f t="shared" si="166"/>
        <v>71.178795727822703</v>
      </c>
      <c r="K1205" s="18">
        <f t="shared" si="166"/>
        <v>0.65</v>
      </c>
      <c r="L1205" s="35">
        <f>Data!BL17</f>
        <v>1613.3688301958209</v>
      </c>
      <c r="P1205" s="6">
        <f t="shared" si="167"/>
        <v>3500</v>
      </c>
      <c r="Q1205" s="21">
        <v>0</v>
      </c>
      <c r="R1205" s="21">
        <v>0</v>
      </c>
      <c r="S1205" s="21">
        <v>9378.0287950305956</v>
      </c>
      <c r="T1205" s="21">
        <v>15938.233923330583</v>
      </c>
      <c r="U1205" s="21">
        <v>21966.067371678218</v>
      </c>
      <c r="V1205" s="21">
        <v>27326.731571134525</v>
      </c>
      <c r="W1205" s="21">
        <v>31918.127176467107</v>
      </c>
      <c r="X1205" s="21">
        <v>36056.75986195376</v>
      </c>
      <c r="Y1205" s="21">
        <v>39763.644664559368</v>
      </c>
      <c r="Z1205" s="21">
        <v>4585.8106439457351</v>
      </c>
      <c r="AA1205" s="21">
        <v>5067.7940598387968</v>
      </c>
      <c r="AB1205" s="21">
        <v>5697.0224984006181</v>
      </c>
      <c r="AC1205" s="21">
        <v>6131.0277701958958</v>
      </c>
      <c r="AD1205" s="21">
        <v>6472.4872688912183</v>
      </c>
      <c r="AE1205" s="21">
        <v>6736.3904973647368</v>
      </c>
      <c r="AF1205" s="21">
        <v>6936.3220525607576</v>
      </c>
      <c r="AG1205" s="21">
        <v>7098.1645372173125</v>
      </c>
      <c r="AH1205" s="21">
        <v>7229.7678985682442</v>
      </c>
      <c r="AI1205" s="21">
        <v>99140.617223322857</v>
      </c>
      <c r="AJ1205" s="21">
        <v>109560.61426487737</v>
      </c>
      <c r="AK1205" s="21">
        <v>113785.87191514397</v>
      </c>
      <c r="AL1205" s="21">
        <v>116608.4245727036</v>
      </c>
      <c r="AM1205" s="21">
        <v>117962.60230750704</v>
      </c>
      <c r="AN1205" s="21">
        <v>118307.26067574852</v>
      </c>
      <c r="AO1205" s="21">
        <v>118038.18435560509</v>
      </c>
      <c r="AP1205" s="21">
        <v>117398.42353108159</v>
      </c>
      <c r="AQ1205" s="21">
        <v>116536.6711349395</v>
      </c>
    </row>
    <row r="1206" spans="1:43" x14ac:dyDescent="0.25">
      <c r="A1206" s="17" t="s">
        <v>265</v>
      </c>
      <c r="B1206" s="8" t="s">
        <v>60</v>
      </c>
      <c r="C1206" s="8" t="s">
        <v>68</v>
      </c>
      <c r="E1206" s="8" t="str">
        <f t="shared" si="164"/>
        <v>ReFi-tv.refi</v>
      </c>
      <c r="F1206" s="21">
        <f>Data!AT18</f>
        <v>197045.08899614651</v>
      </c>
      <c r="G1206" s="19">
        <f>Data!AV18</f>
        <v>7.2927935899315104</v>
      </c>
      <c r="H1206" s="18">
        <f t="shared" si="165"/>
        <v>3.660294262870465E-2</v>
      </c>
      <c r="I1206" s="6">
        <f t="shared" si="165"/>
        <v>3.15</v>
      </c>
      <c r="J1206" s="6">
        <f t="shared" si="166"/>
        <v>71.178795727822703</v>
      </c>
      <c r="K1206" s="18">
        <f t="shared" si="166"/>
        <v>0.65</v>
      </c>
      <c r="L1206" s="35">
        <f>Data!BL18</f>
        <v>1235.0682156437022</v>
      </c>
      <c r="P1206" s="6">
        <f t="shared" si="167"/>
        <v>3500</v>
      </c>
      <c r="Q1206" s="21">
        <v>31612.317342663278</v>
      </c>
      <c r="R1206" s="21">
        <v>41633.08575822971</v>
      </c>
      <c r="S1206" s="21">
        <v>45921.016052518506</v>
      </c>
      <c r="T1206" s="21">
        <v>50848.617362161567</v>
      </c>
      <c r="U1206" s="21">
        <v>55375.748646518281</v>
      </c>
      <c r="V1206" s="21">
        <v>59401.891082831236</v>
      </c>
      <c r="W1206" s="21">
        <v>62850.158633454441</v>
      </c>
      <c r="X1206" s="21">
        <v>65958.45467616689</v>
      </c>
      <c r="Y1206" s="21">
        <v>68742.444210191039</v>
      </c>
      <c r="Z1206" s="21">
        <v>4142.7221394820972</v>
      </c>
      <c r="AA1206" s="21">
        <v>4691.5431627508297</v>
      </c>
      <c r="AB1206" s="21">
        <v>5098.386543195641</v>
      </c>
      <c r="AC1206" s="21">
        <v>5412.807797569174</v>
      </c>
      <c r="AD1206" s="21">
        <v>5660.2916883299949</v>
      </c>
      <c r="AE1206" s="21">
        <v>5851.6435155171448</v>
      </c>
      <c r="AF1206" s="21">
        <v>5996.662288355793</v>
      </c>
      <c r="AG1206" s="21">
        <v>6114.0908613004722</v>
      </c>
      <c r="AH1206" s="21">
        <v>6209.6056785669525</v>
      </c>
      <c r="AI1206" s="21">
        <v>63555.537667936245</v>
      </c>
      <c r="AJ1206" s="21">
        <v>66142.450339988485</v>
      </c>
      <c r="AK1206" s="21">
        <v>71200.64815629377</v>
      </c>
      <c r="AL1206" s="21">
        <v>73496.026168216311</v>
      </c>
      <c r="AM1206" s="21">
        <v>74654.169020137837</v>
      </c>
      <c r="AN1206" s="21">
        <v>75023.818126831102</v>
      </c>
      <c r="AO1206" s="21">
        <v>74906.965303686768</v>
      </c>
      <c r="AP1206" s="21">
        <v>74496.273644718502</v>
      </c>
      <c r="AQ1206" s="21">
        <v>73906.479129073428</v>
      </c>
    </row>
    <row r="1207" spans="1:43" x14ac:dyDescent="0.25">
      <c r="A1207" s="17" t="s">
        <v>266</v>
      </c>
      <c r="B1207" s="8" t="s">
        <v>60</v>
      </c>
      <c r="C1207" s="8" t="s">
        <v>68</v>
      </c>
      <c r="E1207" s="8" t="str">
        <f t="shared" si="164"/>
        <v>ReFi-tv.refi</v>
      </c>
      <c r="F1207" s="21">
        <f>Data!AT19</f>
        <v>273305.90258954099</v>
      </c>
      <c r="G1207" s="19">
        <f>Data!AV19</f>
        <v>6.6013158616557677</v>
      </c>
      <c r="H1207" s="18">
        <f t="shared" si="165"/>
        <v>3.660294262870465E-2</v>
      </c>
      <c r="I1207" s="6">
        <f t="shared" si="165"/>
        <v>3.15</v>
      </c>
      <c r="J1207" s="6">
        <f t="shared" ref="J1207:K1222" si="168">J1206</f>
        <v>71.178795727822703</v>
      </c>
      <c r="K1207" s="18">
        <f t="shared" si="168"/>
        <v>0.65</v>
      </c>
      <c r="L1207" s="35">
        <f>Data!BL19</f>
        <v>1600.0804117994869</v>
      </c>
      <c r="P1207" s="6">
        <f t="shared" si="167"/>
        <v>3500</v>
      </c>
      <c r="Q1207" s="21">
        <v>28791.324211422056</v>
      </c>
      <c r="R1207" s="21">
        <v>36567.054669260688</v>
      </c>
      <c r="S1207" s="21">
        <v>43515.251488319875</v>
      </c>
      <c r="T1207" s="21">
        <v>49871.899436483203</v>
      </c>
      <c r="U1207" s="21">
        <v>55712.174978379517</v>
      </c>
      <c r="V1207" s="21">
        <v>60906.111767626346</v>
      </c>
      <c r="W1207" s="21">
        <v>65354.60527258199</v>
      </c>
      <c r="X1207" s="21">
        <v>69364.486235705379</v>
      </c>
      <c r="Y1207" s="21">
        <v>72956.011227747673</v>
      </c>
      <c r="Z1207" s="21">
        <v>5544.801062676137</v>
      </c>
      <c r="AA1207" s="21">
        <v>6339.5643861346662</v>
      </c>
      <c r="AB1207" s="21">
        <v>6929.1000008153123</v>
      </c>
      <c r="AC1207" s="21">
        <v>7384.9701856992815</v>
      </c>
      <c r="AD1207" s="21">
        <v>7743.9796490328908</v>
      </c>
      <c r="AE1207" s="21">
        <v>8021.6934080581486</v>
      </c>
      <c r="AF1207" s="21">
        <v>8232.2503924588054</v>
      </c>
      <c r="AG1207" s="21">
        <v>8402.8102179404905</v>
      </c>
      <c r="AH1207" s="21">
        <v>8541.5866681541484</v>
      </c>
      <c r="AI1207" s="21">
        <v>86508.072883602639</v>
      </c>
      <c r="AJ1207" s="21">
        <v>95258.766186002496</v>
      </c>
      <c r="AK1207" s="21">
        <v>100569.45840018064</v>
      </c>
      <c r="AL1207" s="21">
        <v>103692.24116135838</v>
      </c>
      <c r="AM1207" s="21">
        <v>105317.2604435464</v>
      </c>
      <c r="AN1207" s="21">
        <v>105898.14381802804</v>
      </c>
      <c r="AO1207" s="21">
        <v>105828.00276992774</v>
      </c>
      <c r="AP1207" s="21">
        <v>105364.76754294185</v>
      </c>
      <c r="AQ1207" s="21">
        <v>104658.9801742616</v>
      </c>
    </row>
    <row r="1208" spans="1:43" x14ac:dyDescent="0.25">
      <c r="A1208" s="17" t="s">
        <v>267</v>
      </c>
      <c r="B1208" s="8" t="s">
        <v>60</v>
      </c>
      <c r="C1208" s="8" t="s">
        <v>68</v>
      </c>
      <c r="E1208" s="8" t="str">
        <f t="shared" si="164"/>
        <v>ReFi-tv.refi</v>
      </c>
      <c r="F1208" s="21">
        <f>Data!AT20</f>
        <v>286995.93963505048</v>
      </c>
      <c r="G1208" s="19">
        <f>Data!AV20</f>
        <v>6.630371738758158</v>
      </c>
      <c r="H1208" s="18">
        <f t="shared" si="165"/>
        <v>3.660294262870465E-2</v>
      </c>
      <c r="I1208" s="6">
        <f t="shared" si="165"/>
        <v>3.15</v>
      </c>
      <c r="J1208" s="6">
        <f t="shared" si="168"/>
        <v>71.178795727822703</v>
      </c>
      <c r="K1208" s="18">
        <f t="shared" si="168"/>
        <v>0.65</v>
      </c>
      <c r="L1208" s="35">
        <f>Data!BL20</f>
        <v>1560.3788617732253</v>
      </c>
      <c r="P1208" s="6">
        <f t="shared" si="167"/>
        <v>3500</v>
      </c>
      <c r="Q1208" s="21">
        <v>38434.527058196392</v>
      </c>
      <c r="R1208" s="21">
        <v>45969.847444979197</v>
      </c>
      <c r="S1208" s="21">
        <v>52703.168705124917</v>
      </c>
      <c r="T1208" s="21">
        <v>58863.42921720929</v>
      </c>
      <c r="U1208" s="21">
        <v>64523.111553369861</v>
      </c>
      <c r="V1208" s="21">
        <v>69556.463066209195</v>
      </c>
      <c r="W1208" s="21">
        <v>73867.388043338113</v>
      </c>
      <c r="X1208" s="21">
        <v>77753.282398778872</v>
      </c>
      <c r="Y1208" s="21">
        <v>81233.744333799244</v>
      </c>
      <c r="Z1208" s="21">
        <v>6109.4746252880368</v>
      </c>
      <c r="AA1208" s="21">
        <v>6889.7943686413537</v>
      </c>
      <c r="AB1208" s="21">
        <v>7469.0888163985592</v>
      </c>
      <c r="AC1208" s="21">
        <v>7917.3741477129697</v>
      </c>
      <c r="AD1208" s="21">
        <v>8270.646744796657</v>
      </c>
      <c r="AE1208" s="21">
        <v>8544.0905012480071</v>
      </c>
      <c r="AF1208" s="21">
        <v>8751.520770555233</v>
      </c>
      <c r="AG1208" s="21">
        <v>8919.6269001348301</v>
      </c>
      <c r="AH1208" s="21">
        <v>9056.4644709713448</v>
      </c>
      <c r="AI1208" s="21">
        <v>89165.949808438745</v>
      </c>
      <c r="AJ1208" s="21">
        <v>97928.130838259196</v>
      </c>
      <c r="AK1208" s="21">
        <v>103293.7628128245</v>
      </c>
      <c r="AL1208" s="21">
        <v>106496.24223442789</v>
      </c>
      <c r="AM1208" s="21">
        <v>108214.89512617864</v>
      </c>
      <c r="AN1208" s="21">
        <v>108892.59994132124</v>
      </c>
      <c r="AO1208" s="21">
        <v>108913.99531963182</v>
      </c>
      <c r="AP1208" s="21">
        <v>108539.1102758223</v>
      </c>
      <c r="AQ1208" s="21">
        <v>107916.59282259738</v>
      </c>
    </row>
    <row r="1209" spans="1:43" x14ac:dyDescent="0.25">
      <c r="A1209" s="17" t="s">
        <v>268</v>
      </c>
      <c r="B1209" s="8" t="s">
        <v>60</v>
      </c>
      <c r="C1209" s="8" t="s">
        <v>68</v>
      </c>
      <c r="E1209" s="8" t="str">
        <f t="shared" si="164"/>
        <v>ReFi-tv.refi</v>
      </c>
      <c r="F1209" s="21">
        <f>Data!AT21</f>
        <v>179299.95750538001</v>
      </c>
      <c r="G1209" s="19">
        <f>Data!AV21</f>
        <v>7.7940670675137813</v>
      </c>
      <c r="H1209" s="18">
        <f t="shared" si="165"/>
        <v>3.660294262870465E-2</v>
      </c>
      <c r="I1209" s="6">
        <f t="shared" si="165"/>
        <v>3.15</v>
      </c>
      <c r="J1209" s="6">
        <f t="shared" si="168"/>
        <v>71.178795727822703</v>
      </c>
      <c r="K1209" s="18">
        <f t="shared" si="168"/>
        <v>0.65</v>
      </c>
      <c r="L1209" s="35">
        <f>Data!BL21</f>
        <v>1755.0704770950981</v>
      </c>
      <c r="P1209" s="6">
        <f t="shared" si="167"/>
        <v>3500</v>
      </c>
      <c r="Q1209" s="21">
        <v>0</v>
      </c>
      <c r="R1209" s="21">
        <v>0</v>
      </c>
      <c r="S1209" s="21">
        <v>8878.2375104346229</v>
      </c>
      <c r="T1209" s="21">
        <v>16246.481881871159</v>
      </c>
      <c r="U1209" s="21">
        <v>23016.80581249731</v>
      </c>
      <c r="V1209" s="21">
        <v>29037.77715490097</v>
      </c>
      <c r="W1209" s="21">
        <v>34194.729022433741</v>
      </c>
      <c r="X1209" s="21">
        <v>38843.144983608327</v>
      </c>
      <c r="Y1209" s="21">
        <v>43006.633671585769</v>
      </c>
      <c r="Z1209" s="21">
        <v>2837.7722476605372</v>
      </c>
      <c r="AA1209" s="21">
        <v>3282.1807156620525</v>
      </c>
      <c r="AB1209" s="21">
        <v>3835.1546499042929</v>
      </c>
      <c r="AC1209" s="21">
        <v>4245.054244533334</v>
      </c>
      <c r="AD1209" s="21">
        <v>4567.1395030094427</v>
      </c>
      <c r="AE1209" s="21">
        <v>4815.777495633025</v>
      </c>
      <c r="AF1209" s="21">
        <v>5003.9528653528423</v>
      </c>
      <c r="AG1209" s="21">
        <v>5156.1420279708545</v>
      </c>
      <c r="AH1209" s="21">
        <v>5279.7965496600718</v>
      </c>
      <c r="AI1209" s="21">
        <v>69671.029744875996</v>
      </c>
      <c r="AJ1209" s="21">
        <v>80581.840370546808</v>
      </c>
      <c r="AK1209" s="21">
        <v>85279.838039835755</v>
      </c>
      <c r="AL1209" s="21">
        <v>87975.166202578403</v>
      </c>
      <c r="AM1209" s="21">
        <v>89112.457705916226</v>
      </c>
      <c r="AN1209" s="21">
        <v>89195.875112139183</v>
      </c>
      <c r="AO1209" s="21">
        <v>88658.875318565348</v>
      </c>
      <c r="AP1209" s="21">
        <v>87746.902859630471</v>
      </c>
      <c r="AQ1209" s="21">
        <v>86619.294822681375</v>
      </c>
    </row>
    <row r="1210" spans="1:43" x14ac:dyDescent="0.25">
      <c r="A1210" s="17" t="s">
        <v>269</v>
      </c>
      <c r="B1210" s="8" t="s">
        <v>60</v>
      </c>
      <c r="C1210" s="8" t="s">
        <v>68</v>
      </c>
      <c r="E1210" s="8" t="str">
        <f t="shared" si="164"/>
        <v>ReFi-tv.refi</v>
      </c>
      <c r="F1210" s="21">
        <f>Data!AT22</f>
        <v>219354.8628749405</v>
      </c>
      <c r="G1210" s="19">
        <f>Data!AV22</f>
        <v>7.3419947232959029</v>
      </c>
      <c r="H1210" s="18">
        <f t="shared" si="165"/>
        <v>3.660294262870465E-2</v>
      </c>
      <c r="I1210" s="6">
        <f t="shared" si="165"/>
        <v>3.15</v>
      </c>
      <c r="J1210" s="6">
        <f t="shared" si="168"/>
        <v>71.178795727822703</v>
      </c>
      <c r="K1210" s="18">
        <f t="shared" si="168"/>
        <v>0.65</v>
      </c>
      <c r="L1210" s="35">
        <f>Data!BL22</f>
        <v>1419.9591140658622</v>
      </c>
      <c r="P1210" s="6">
        <f t="shared" si="167"/>
        <v>3500</v>
      </c>
      <c r="Q1210" s="21">
        <v>49024.710950170265</v>
      </c>
      <c r="R1210" s="21">
        <v>60673.363229206167</v>
      </c>
      <c r="S1210" s="21">
        <v>66413.303428975923</v>
      </c>
      <c r="T1210" s="21">
        <v>72061.258063298941</v>
      </c>
      <c r="U1210" s="21">
        <v>77249.990979149909</v>
      </c>
      <c r="V1210" s="21">
        <v>81864.548346477866</v>
      </c>
      <c r="W1210" s="21">
        <v>85816.735021857632</v>
      </c>
      <c r="X1210" s="21">
        <v>89379.291277996206</v>
      </c>
      <c r="Y1210" s="21">
        <v>92570.12955993379</v>
      </c>
      <c r="Z1210" s="21">
        <v>4608.1566911398231</v>
      </c>
      <c r="AA1210" s="21">
        <v>5222.1638748557134</v>
      </c>
      <c r="AB1210" s="21">
        <v>5676.9602606665849</v>
      </c>
      <c r="AC1210" s="21">
        <v>6028.1833141865791</v>
      </c>
      <c r="AD1210" s="21">
        <v>6304.4484312310015</v>
      </c>
      <c r="AE1210" s="21">
        <v>6517.9236258004585</v>
      </c>
      <c r="AF1210" s="21">
        <v>6679.6228592714606</v>
      </c>
      <c r="AG1210" s="21">
        <v>6810.4973742376296</v>
      </c>
      <c r="AH1210" s="21">
        <v>6916.904360689151</v>
      </c>
      <c r="AI1210" s="21">
        <v>57549.434697807985</v>
      </c>
      <c r="AJ1210" s="21">
        <v>60101.100552931792</v>
      </c>
      <c r="AK1210" s="21">
        <v>64879.36524727405</v>
      </c>
      <c r="AL1210" s="21">
        <v>67354.245700728614</v>
      </c>
      <c r="AM1210" s="21">
        <v>68554.774434325896</v>
      </c>
      <c r="AN1210" s="21">
        <v>68877.318386061015</v>
      </c>
      <c r="AO1210" s="21">
        <v>68664.795705232304</v>
      </c>
      <c r="AP1210" s="21">
        <v>68129.011443724623</v>
      </c>
      <c r="AQ1210" s="21">
        <v>67399.077690891048</v>
      </c>
    </row>
    <row r="1211" spans="1:43" x14ac:dyDescent="0.25">
      <c r="A1211" s="17" t="s">
        <v>270</v>
      </c>
      <c r="B1211" s="8" t="s">
        <v>60</v>
      </c>
      <c r="C1211" s="8" t="s">
        <v>68</v>
      </c>
      <c r="E1211" s="8" t="str">
        <f t="shared" si="164"/>
        <v>ReFi-tv.refi</v>
      </c>
      <c r="F1211" s="21">
        <f>Data!AT23</f>
        <v>287620.84496671398</v>
      </c>
      <c r="G1211" s="19">
        <f>Data!AV23</f>
        <v>6.5907594413673705</v>
      </c>
      <c r="H1211" s="18">
        <f t="shared" si="165"/>
        <v>3.660294262870465E-2</v>
      </c>
      <c r="I1211" s="6">
        <f t="shared" si="165"/>
        <v>3.15</v>
      </c>
      <c r="J1211" s="6">
        <f t="shared" si="168"/>
        <v>71.178795727822703</v>
      </c>
      <c r="K1211" s="18">
        <f t="shared" si="168"/>
        <v>0.65</v>
      </c>
      <c r="L1211" s="35">
        <f>Data!BL23</f>
        <v>1825.677908080751</v>
      </c>
      <c r="P1211" s="6">
        <f t="shared" si="167"/>
        <v>3500</v>
      </c>
      <c r="Q1211" s="21">
        <v>22323.218428738524</v>
      </c>
      <c r="R1211" s="21">
        <v>31157.437271999024</v>
      </c>
      <c r="S1211" s="21">
        <v>39051.523110033428</v>
      </c>
      <c r="T1211" s="21">
        <v>46273.338328552971</v>
      </c>
      <c r="U1211" s="21">
        <v>52908.657417533039</v>
      </c>
      <c r="V1211" s="21">
        <v>58809.629385478802</v>
      </c>
      <c r="W1211" s="21">
        <v>63863.71340750176</v>
      </c>
      <c r="X1211" s="21">
        <v>68419.457186261352</v>
      </c>
      <c r="Y1211" s="21">
        <v>72499.906394861522</v>
      </c>
      <c r="Z1211" s="21">
        <v>5435.7523328277703</v>
      </c>
      <c r="AA1211" s="21">
        <v>6344.4520879568036</v>
      </c>
      <c r="AB1211" s="21">
        <v>7018.3346024202046</v>
      </c>
      <c r="AC1211" s="21">
        <v>7539.3047168744515</v>
      </c>
      <c r="AD1211" s="21">
        <v>7949.5001511837063</v>
      </c>
      <c r="AE1211" s="21">
        <v>8266.7488635972368</v>
      </c>
      <c r="AF1211" s="21">
        <v>8507.2412888763538</v>
      </c>
      <c r="AG1211" s="21">
        <v>8702.0216393800256</v>
      </c>
      <c r="AH1211" s="21">
        <v>8860.4847657322352</v>
      </c>
      <c r="AI1211" s="21">
        <v>90527.849998097372</v>
      </c>
      <c r="AJ1211" s="21">
        <v>100559.04884986431</v>
      </c>
      <c r="AK1211" s="21">
        <v>106655.36527723185</v>
      </c>
      <c r="AL1211" s="21">
        <v>110249.35446531743</v>
      </c>
      <c r="AM1211" s="21">
        <v>112130.05858549781</v>
      </c>
      <c r="AN1211" s="21">
        <v>112815.45294934561</v>
      </c>
      <c r="AO1211" s="21">
        <v>112754.20625315252</v>
      </c>
      <c r="AP1211" s="21">
        <v>112242.27634172894</v>
      </c>
      <c r="AQ1211" s="21">
        <v>111451.66302338915</v>
      </c>
    </row>
    <row r="1212" spans="1:43" x14ac:dyDescent="0.25">
      <c r="A1212" s="17" t="s">
        <v>249</v>
      </c>
      <c r="B1212" s="8" t="s">
        <v>60</v>
      </c>
      <c r="C1212" s="8" t="s">
        <v>68</v>
      </c>
      <c r="E1212" s="8" t="str">
        <f t="shared" si="164"/>
        <v>ReFi-tv.refi</v>
      </c>
      <c r="F1212" s="21">
        <f>Data!AT24</f>
        <v>301342.43984295405</v>
      </c>
      <c r="G1212" s="19">
        <f>Data!AV24</f>
        <v>6.7119966634902308</v>
      </c>
      <c r="H1212" s="18">
        <f t="shared" si="165"/>
        <v>3.660294262870465E-2</v>
      </c>
      <c r="I1212" s="6">
        <f t="shared" si="165"/>
        <v>3.15</v>
      </c>
      <c r="J1212" s="6">
        <f t="shared" si="168"/>
        <v>71.178795727822703</v>
      </c>
      <c r="K1212" s="18">
        <f t="shared" si="168"/>
        <v>0.65</v>
      </c>
      <c r="L1212" s="35">
        <f>Data!BL24</f>
        <v>1504.6108258458892</v>
      </c>
      <c r="P1212" s="6">
        <f t="shared" si="167"/>
        <v>3500</v>
      </c>
      <c r="Q1212" s="21">
        <v>54496.491022506598</v>
      </c>
      <c r="R1212" s="21">
        <v>61788.228285403027</v>
      </c>
      <c r="S1212" s="21">
        <v>68303.807383684834</v>
      </c>
      <c r="T1212" s="21">
        <v>74265.176501386959</v>
      </c>
      <c r="U1212" s="21">
        <v>79741.868012427061</v>
      </c>
      <c r="V1212" s="21">
        <v>84612.515292827331</v>
      </c>
      <c r="W1212" s="21">
        <v>88784.038134097384</v>
      </c>
      <c r="X1212" s="21">
        <v>92544.30401551316</v>
      </c>
      <c r="Y1212" s="21">
        <v>95912.224920235007</v>
      </c>
      <c r="Z1212" s="21">
        <v>6894.3744723721502</v>
      </c>
      <c r="AA1212" s="21">
        <v>7629.9789199956267</v>
      </c>
      <c r="AB1212" s="21">
        <v>8175.8621013641941</v>
      </c>
      <c r="AC1212" s="21">
        <v>8598.1479493810148</v>
      </c>
      <c r="AD1212" s="21">
        <v>8930.8197311273398</v>
      </c>
      <c r="AE1212" s="21">
        <v>9188.2427543483172</v>
      </c>
      <c r="AF1212" s="21">
        <v>9383.4693183875534</v>
      </c>
      <c r="AG1212" s="21">
        <v>9541.6500618552982</v>
      </c>
      <c r="AH1212" s="21">
        <v>9670.3822539705725</v>
      </c>
      <c r="AI1212" s="21">
        <v>91269.817112047793</v>
      </c>
      <c r="AJ1212" s="21">
        <v>99530.809833158011</v>
      </c>
      <c r="AK1212" s="21">
        <v>104556.72392468016</v>
      </c>
      <c r="AL1212" s="21">
        <v>107523.65559620138</v>
      </c>
      <c r="AM1212" s="21">
        <v>109080.57353588514</v>
      </c>
      <c r="AN1212" s="21">
        <v>109652.56704532387</v>
      </c>
      <c r="AO1212" s="21">
        <v>109608.67835039026</v>
      </c>
      <c r="AP1212" s="21">
        <v>109192.7946294838</v>
      </c>
      <c r="AQ1212" s="21">
        <v>108546.6313632407</v>
      </c>
    </row>
    <row r="1213" spans="1:43" x14ac:dyDescent="0.25">
      <c r="A1213" s="17" t="s">
        <v>250</v>
      </c>
      <c r="B1213" s="8" t="s">
        <v>60</v>
      </c>
      <c r="C1213" s="8" t="s">
        <v>68</v>
      </c>
      <c r="E1213" s="8" t="str">
        <f t="shared" si="164"/>
        <v>ReFi-tv.refi</v>
      </c>
      <c r="F1213" s="21">
        <f>Data!AT25</f>
        <v>250516.71427275951</v>
      </c>
      <c r="G1213" s="19">
        <f>Data!AV25</f>
        <v>6.9682564581886499</v>
      </c>
      <c r="H1213" s="18">
        <f t="shared" si="165"/>
        <v>3.660294262870465E-2</v>
      </c>
      <c r="I1213" s="6">
        <f t="shared" si="165"/>
        <v>3.15</v>
      </c>
      <c r="J1213" s="6">
        <f t="shared" si="168"/>
        <v>71.178795727822703</v>
      </c>
      <c r="K1213" s="18">
        <f t="shared" si="168"/>
        <v>0.65</v>
      </c>
      <c r="L1213" s="35">
        <f>Data!BL25</f>
        <v>1970.6821198758307</v>
      </c>
      <c r="P1213" s="6">
        <f t="shared" si="167"/>
        <v>3500</v>
      </c>
      <c r="Q1213" s="21">
        <v>0</v>
      </c>
      <c r="R1213" s="21">
        <v>0</v>
      </c>
      <c r="S1213" s="21">
        <v>10957.869297506453</v>
      </c>
      <c r="T1213" s="21">
        <v>19016.203855972475</v>
      </c>
      <c r="U1213" s="21">
        <v>26420.599492275538</v>
      </c>
      <c r="V1213" s="21">
        <v>33005.46483924178</v>
      </c>
      <c r="W1213" s="21">
        <v>38645.387334051338</v>
      </c>
      <c r="X1213" s="21">
        <v>43729.149482677385</v>
      </c>
      <c r="Y1213" s="21">
        <v>48282.567183231004</v>
      </c>
      <c r="Z1213" s="21">
        <v>4323.1149101054325</v>
      </c>
      <c r="AA1213" s="21">
        <v>4902.4506520765744</v>
      </c>
      <c r="AB1213" s="21">
        <v>5647.4653387016833</v>
      </c>
      <c r="AC1213" s="21">
        <v>6172.8111797689216</v>
      </c>
      <c r="AD1213" s="21">
        <v>6586.1283873410239</v>
      </c>
      <c r="AE1213" s="21">
        <v>6905.5598066870971</v>
      </c>
      <c r="AF1213" s="21">
        <v>7147.5547931395358</v>
      </c>
      <c r="AG1213" s="21">
        <v>7343.4431234999693</v>
      </c>
      <c r="AH1213" s="21">
        <v>7502.7286705310034</v>
      </c>
      <c r="AI1213" s="21">
        <v>94892.406184276551</v>
      </c>
      <c r="AJ1213" s="21">
        <v>107608.83026444382</v>
      </c>
      <c r="AK1213" s="21">
        <v>113004.03918172792</v>
      </c>
      <c r="AL1213" s="21">
        <v>116477.04995512977</v>
      </c>
      <c r="AM1213" s="21">
        <v>118144.97026680285</v>
      </c>
      <c r="AN1213" s="21">
        <v>118571.62707987751</v>
      </c>
      <c r="AO1213" s="21">
        <v>118243.49643573689</v>
      </c>
      <c r="AP1213" s="21">
        <v>117459.48467493216</v>
      </c>
      <c r="AQ1213" s="21">
        <v>116402.38598103315</v>
      </c>
    </row>
    <row r="1214" spans="1:43" x14ac:dyDescent="0.25">
      <c r="A1214" s="17" t="s">
        <v>251</v>
      </c>
      <c r="B1214" s="8" t="s">
        <v>60</v>
      </c>
      <c r="C1214" s="8" t="s">
        <v>68</v>
      </c>
      <c r="E1214" s="8" t="str">
        <f t="shared" si="164"/>
        <v>ReFi-tv.refi</v>
      </c>
      <c r="F1214" s="21">
        <f>Data!AT26</f>
        <v>203806.21911003449</v>
      </c>
      <c r="G1214" s="19">
        <f>Data!AV26</f>
        <v>7.3912151109345876</v>
      </c>
      <c r="H1214" s="18">
        <f t="shared" si="165"/>
        <v>3.660294262870465E-2</v>
      </c>
      <c r="I1214" s="6">
        <f t="shared" si="165"/>
        <v>3.15</v>
      </c>
      <c r="J1214" s="6">
        <f t="shared" si="168"/>
        <v>71.178795727822703</v>
      </c>
      <c r="K1214" s="18">
        <f t="shared" si="168"/>
        <v>0.65</v>
      </c>
      <c r="L1214" s="35">
        <f>Data!BL26</f>
        <v>1732.3697433913301</v>
      </c>
      <c r="P1214" s="6">
        <f t="shared" si="167"/>
        <v>3500</v>
      </c>
      <c r="Q1214" s="21">
        <v>20070.173079399705</v>
      </c>
      <c r="R1214" s="21">
        <v>34292.532535873113</v>
      </c>
      <c r="S1214" s="21">
        <v>40740.14774183838</v>
      </c>
      <c r="T1214" s="21">
        <v>47761.947033410717</v>
      </c>
      <c r="U1214" s="21">
        <v>54213.452016143907</v>
      </c>
      <c r="V1214" s="21">
        <v>59950.958776977728</v>
      </c>
      <c r="W1214" s="21">
        <v>64865.029490921166</v>
      </c>
      <c r="X1214" s="21">
        <v>69294.570201372786</v>
      </c>
      <c r="Y1214" s="21">
        <v>73261.979746410056</v>
      </c>
      <c r="Z1214" s="21">
        <v>3271.5209726927869</v>
      </c>
      <c r="AA1214" s="21">
        <v>4024.1880848697415</v>
      </c>
      <c r="AB1214" s="21">
        <v>4581.5551603951262</v>
      </c>
      <c r="AC1214" s="21">
        <v>5011.8800913922087</v>
      </c>
      <c r="AD1214" s="21">
        <v>5350.3054842106467</v>
      </c>
      <c r="AE1214" s="21">
        <v>5611.7630899186215</v>
      </c>
      <c r="AF1214" s="21">
        <v>5809.7761894215873</v>
      </c>
      <c r="AG1214" s="21">
        <v>5970.0183421287848</v>
      </c>
      <c r="AH1214" s="21">
        <v>6100.2862426915362</v>
      </c>
      <c r="AI1214" s="21">
        <v>56098.449955285287</v>
      </c>
      <c r="AJ1214" s="21">
        <v>59399.932777843154</v>
      </c>
      <c r="AK1214" s="21">
        <v>65929.12041740393</v>
      </c>
      <c r="AL1214" s="21">
        <v>68926.287143513764</v>
      </c>
      <c r="AM1214" s="21">
        <v>70354.113024349936</v>
      </c>
      <c r="AN1214" s="21">
        <v>70703.947892975455</v>
      </c>
      <c r="AO1214" s="21">
        <v>70400.083030641355</v>
      </c>
      <c r="AP1214" s="21">
        <v>69701.352614758827</v>
      </c>
      <c r="AQ1214" s="21">
        <v>68766.883006315344</v>
      </c>
    </row>
    <row r="1215" spans="1:43" x14ac:dyDescent="0.25">
      <c r="A1215" s="17" t="s">
        <v>252</v>
      </c>
      <c r="B1215" s="8" t="s">
        <v>60</v>
      </c>
      <c r="C1215" s="8" t="s">
        <v>68</v>
      </c>
      <c r="E1215" s="8" t="str">
        <f t="shared" si="164"/>
        <v>ReFi-tv.refi</v>
      </c>
      <c r="F1215" s="21">
        <f>Data!AT27</f>
        <v>255315.68418609747</v>
      </c>
      <c r="G1215" s="19">
        <f>Data!AV27</f>
        <v>6.9578555462496423</v>
      </c>
      <c r="H1215" s="18">
        <f t="shared" si="165"/>
        <v>3.660294262870465E-2</v>
      </c>
      <c r="I1215" s="6">
        <f t="shared" si="165"/>
        <v>3.15</v>
      </c>
      <c r="J1215" s="6">
        <f t="shared" si="168"/>
        <v>71.178795727822703</v>
      </c>
      <c r="K1215" s="18">
        <f t="shared" si="168"/>
        <v>0.65</v>
      </c>
      <c r="L1215" s="35">
        <f>Data!BL27</f>
        <v>2408.5300324575032</v>
      </c>
      <c r="P1215" s="6">
        <f t="shared" si="167"/>
        <v>3500</v>
      </c>
      <c r="Q1215" s="21">
        <v>5312.7538853532915</v>
      </c>
      <c r="R1215" s="21">
        <v>17257.657075151754</v>
      </c>
      <c r="S1215" s="21">
        <v>27931.510674739959</v>
      </c>
      <c r="T1215" s="21">
        <v>37695.906353909719</v>
      </c>
      <c r="U1215" s="21">
        <v>46667.693962264319</v>
      </c>
      <c r="V1215" s="21">
        <v>54646.500199313858</v>
      </c>
      <c r="W1215" s="21">
        <v>61480.287189820818</v>
      </c>
      <c r="X1215" s="21">
        <v>67640.210206124568</v>
      </c>
      <c r="Y1215" s="21">
        <v>73157.505447448333</v>
      </c>
      <c r="Z1215" s="21">
        <v>3119.6008931794581</v>
      </c>
      <c r="AA1215" s="21">
        <v>4240.1385995908558</v>
      </c>
      <c r="AB1215" s="21">
        <v>5069.6544220983151</v>
      </c>
      <c r="AC1215" s="21">
        <v>5709.8954166476515</v>
      </c>
      <c r="AD1215" s="21">
        <v>6213.280595032873</v>
      </c>
      <c r="AE1215" s="21">
        <v>6602.0849731474182</v>
      </c>
      <c r="AF1215" s="21">
        <v>6896.4814573092963</v>
      </c>
      <c r="AG1215" s="21">
        <v>7134.6764462865613</v>
      </c>
      <c r="AH1215" s="21">
        <v>7328.2833746179285</v>
      </c>
      <c r="AI1215" s="21">
        <v>63060.303101232901</v>
      </c>
      <c r="AJ1215" s="21">
        <v>75674.499321744093</v>
      </c>
      <c r="AK1215" s="21">
        <v>83181.347211112268</v>
      </c>
      <c r="AL1215" s="21">
        <v>87449.27024975617</v>
      </c>
      <c r="AM1215" s="21">
        <v>89510.298910683137</v>
      </c>
      <c r="AN1215" s="21">
        <v>90053.01347444547</v>
      </c>
      <c r="AO1215" s="21">
        <v>89671.586345823191</v>
      </c>
      <c r="AP1215" s="21">
        <v>88732.241253724074</v>
      </c>
      <c r="AQ1215" s="21">
        <v>87458.276488661024</v>
      </c>
    </row>
    <row r="1216" spans="1:43" x14ac:dyDescent="0.25">
      <c r="A1216" s="17" t="s">
        <v>253</v>
      </c>
      <c r="B1216" s="8" t="s">
        <v>60</v>
      </c>
      <c r="C1216" s="8" t="s">
        <v>68</v>
      </c>
      <c r="E1216" s="8" t="str">
        <f t="shared" si="164"/>
        <v>ReFi-tv.refi</v>
      </c>
      <c r="F1216" s="21">
        <f>Data!AT28</f>
        <v>239367.66982627299</v>
      </c>
      <c r="G1216" s="19">
        <f>Data!AV28</f>
        <v>7.3621469659184093</v>
      </c>
      <c r="H1216" s="18">
        <f t="shared" si="165"/>
        <v>3.660294262870465E-2</v>
      </c>
      <c r="I1216" s="6">
        <f t="shared" si="165"/>
        <v>3.15</v>
      </c>
      <c r="J1216" s="6">
        <f t="shared" si="168"/>
        <v>71.178795727822703</v>
      </c>
      <c r="K1216" s="18">
        <f t="shared" si="168"/>
        <v>0.65</v>
      </c>
      <c r="L1216" s="35">
        <f>Data!BL28</f>
        <v>1404.9358525229909</v>
      </c>
      <c r="P1216" s="6">
        <f t="shared" si="167"/>
        <v>3500</v>
      </c>
      <c r="Q1216" s="21">
        <v>69513.983770247578</v>
      </c>
      <c r="R1216" s="21">
        <v>76417.184025730108</v>
      </c>
      <c r="S1216" s="21">
        <v>82585.496291014453</v>
      </c>
      <c r="T1216" s="21">
        <v>88229.467325749516</v>
      </c>
      <c r="U1216" s="21">
        <v>93414.295693831635</v>
      </c>
      <c r="V1216" s="21">
        <v>98025.414186917376</v>
      </c>
      <c r="W1216" s="21">
        <v>101974.60825616575</v>
      </c>
      <c r="X1216" s="21">
        <v>105534.49456274795</v>
      </c>
      <c r="Y1216" s="21">
        <v>108722.92279828803</v>
      </c>
      <c r="Z1216" s="21">
        <v>5403.96996827985</v>
      </c>
      <c r="AA1216" s="21">
        <v>6007.1293575618347</v>
      </c>
      <c r="AB1216" s="21">
        <v>6453.8108001349938</v>
      </c>
      <c r="AC1216" s="21">
        <v>6798.7160799217636</v>
      </c>
      <c r="AD1216" s="21">
        <v>7069.9690914557132</v>
      </c>
      <c r="AE1216" s="21">
        <v>7279.5440375558937</v>
      </c>
      <c r="AF1216" s="21">
        <v>7438.2702483612984</v>
      </c>
      <c r="AG1216" s="21">
        <v>7566.7257496891252</v>
      </c>
      <c r="AH1216" s="21">
        <v>7671.1563523638551</v>
      </c>
      <c r="AI1216" s="21">
        <v>55808.202713292369</v>
      </c>
      <c r="AJ1216" s="21">
        <v>62892.728871277664</v>
      </c>
      <c r="AK1216" s="21">
        <v>67083.300051585247</v>
      </c>
      <c r="AL1216" s="21">
        <v>69437.945598051127</v>
      </c>
      <c r="AM1216" s="21">
        <v>70543.681517930818</v>
      </c>
      <c r="AN1216" s="21">
        <v>70792.765918571546</v>
      </c>
      <c r="AO1216" s="21">
        <v>70524.553776895307</v>
      </c>
      <c r="AP1216" s="21">
        <v>69943.648550285114</v>
      </c>
      <c r="AQ1216" s="21">
        <v>69177.045665332029</v>
      </c>
    </row>
    <row r="1217" spans="1:43" x14ac:dyDescent="0.25">
      <c r="A1217" s="17" t="s">
        <v>254</v>
      </c>
      <c r="B1217" s="8" t="s">
        <v>60</v>
      </c>
      <c r="C1217" s="8" t="s">
        <v>68</v>
      </c>
      <c r="E1217" s="8" t="str">
        <f t="shared" si="164"/>
        <v>ReFi-tv.refi</v>
      </c>
      <c r="F1217" s="21">
        <f>Data!AT29</f>
        <v>243012.20327851301</v>
      </c>
      <c r="G1217" s="19">
        <f>Data!AV29</f>
        <v>6.823428406388846</v>
      </c>
      <c r="H1217" s="18">
        <f t="shared" si="165"/>
        <v>3.660294262870465E-2</v>
      </c>
      <c r="I1217" s="6">
        <f t="shared" si="165"/>
        <v>3.15</v>
      </c>
      <c r="J1217" s="6">
        <f t="shared" si="168"/>
        <v>71.178795727822703</v>
      </c>
      <c r="K1217" s="18">
        <f t="shared" si="168"/>
        <v>0.65</v>
      </c>
      <c r="L1217" s="35">
        <f>Data!BL29</f>
        <v>2118.2218837134515</v>
      </c>
      <c r="P1217" s="6">
        <f t="shared" si="167"/>
        <v>3500</v>
      </c>
      <c r="Q1217" s="21">
        <v>0</v>
      </c>
      <c r="R1217" s="21">
        <v>0</v>
      </c>
      <c r="S1217" s="21">
        <v>0</v>
      </c>
      <c r="T1217" s="21">
        <v>0</v>
      </c>
      <c r="U1217" s="21">
        <v>4245.8675194557627</v>
      </c>
      <c r="V1217" s="21">
        <v>10999.826677036725</v>
      </c>
      <c r="W1217" s="21">
        <v>16784.644343964759</v>
      </c>
      <c r="X1217" s="21">
        <v>21998.974437341785</v>
      </c>
      <c r="Y1217" s="21">
        <v>26669.365386566646</v>
      </c>
      <c r="Z1217" s="21">
        <v>4126.4353686104014</v>
      </c>
      <c r="AA1217" s="21">
        <v>4702.3280275468496</v>
      </c>
      <c r="AB1217" s="21">
        <v>5157.8262554461016</v>
      </c>
      <c r="AC1217" s="21">
        <v>5531.0699340439323</v>
      </c>
      <c r="AD1217" s="21">
        <v>5925.8386258975224</v>
      </c>
      <c r="AE1217" s="21">
        <v>6289.7915147757813</v>
      </c>
      <c r="AF1217" s="21">
        <v>6565.8274750749961</v>
      </c>
      <c r="AG1217" s="21">
        <v>6789.4913821823393</v>
      </c>
      <c r="AH1217" s="21">
        <v>6971.524451276483</v>
      </c>
      <c r="AI1217" s="21">
        <v>88692.774380607094</v>
      </c>
      <c r="AJ1217" s="21">
        <v>101070.89571386305</v>
      </c>
      <c r="AK1217" s="21">
        <v>110861.28328788179</v>
      </c>
      <c r="AL1217" s="21">
        <v>118883.70807288773</v>
      </c>
      <c r="AM1217" s="21">
        <v>123122.91965716424</v>
      </c>
      <c r="AN1217" s="21">
        <v>124191.69091334475</v>
      </c>
      <c r="AO1217" s="21">
        <v>124339.93482639175</v>
      </c>
      <c r="AP1217" s="21">
        <v>123932.99190332121</v>
      </c>
      <c r="AQ1217" s="21">
        <v>123175.18323995761</v>
      </c>
    </row>
    <row r="1218" spans="1:43" x14ac:dyDescent="0.25">
      <c r="A1218" s="17" t="s">
        <v>255</v>
      </c>
      <c r="B1218" s="8" t="s">
        <v>60</v>
      </c>
      <c r="C1218" s="8" t="s">
        <v>68</v>
      </c>
      <c r="E1218" s="8" t="str">
        <f t="shared" si="164"/>
        <v>ReFi-tv.refi</v>
      </c>
      <c r="F1218" s="21">
        <f>Data!AT30</f>
        <v>290574.97468882898</v>
      </c>
      <c r="G1218" s="19">
        <f>Data!AV30</f>
        <v>6.6339706431463812</v>
      </c>
      <c r="H1218" s="18">
        <f t="shared" si="165"/>
        <v>3.660294262870465E-2</v>
      </c>
      <c r="I1218" s="6">
        <f t="shared" si="165"/>
        <v>3.15</v>
      </c>
      <c r="J1218" s="6">
        <f t="shared" si="168"/>
        <v>71.178795727822703</v>
      </c>
      <c r="K1218" s="18">
        <f t="shared" si="168"/>
        <v>0.65</v>
      </c>
      <c r="L1218" s="35">
        <f>Data!BL30</f>
        <v>1867.8014293073777</v>
      </c>
      <c r="P1218" s="6">
        <f t="shared" si="167"/>
        <v>3500</v>
      </c>
      <c r="Q1218" s="21">
        <v>42685.154386376133</v>
      </c>
      <c r="R1218" s="21">
        <v>57712.628229111877</v>
      </c>
      <c r="S1218" s="21">
        <v>71140.863174928512</v>
      </c>
      <c r="T1218" s="21">
        <v>83425.619064526909</v>
      </c>
      <c r="U1218" s="21">
        <v>92279.094373161948</v>
      </c>
      <c r="V1218" s="21">
        <v>98445.890289062867</v>
      </c>
      <c r="W1218" s="21">
        <v>103727.54013502592</v>
      </c>
      <c r="X1218" s="21">
        <v>108488.47439792816</v>
      </c>
      <c r="Y1218" s="21">
        <v>112752.66425434568</v>
      </c>
      <c r="Z1218" s="21">
        <v>5491.4047122815509</v>
      </c>
      <c r="AA1218" s="21">
        <v>6409.9921023245815</v>
      </c>
      <c r="AB1218" s="21">
        <v>7091.1271358403692</v>
      </c>
      <c r="AC1218" s="21">
        <v>7617.6482313916713</v>
      </c>
      <c r="AD1218" s="21">
        <v>8032.1740250390203</v>
      </c>
      <c r="AE1218" s="21">
        <v>8352.7436644548052</v>
      </c>
      <c r="AF1218" s="21">
        <v>8595.7348444385225</v>
      </c>
      <c r="AG1218" s="21">
        <v>8792.5257306094845</v>
      </c>
      <c r="AH1218" s="21">
        <v>8952.6148275835985</v>
      </c>
      <c r="AI1218" s="21">
        <v>72068.771213995118</v>
      </c>
      <c r="AJ1218" s="21">
        <v>76237.024974195636</v>
      </c>
      <c r="AK1218" s="21">
        <v>77042.47394992011</v>
      </c>
      <c r="AL1218" s="21">
        <v>75760.43335660825</v>
      </c>
      <c r="AM1218" s="21">
        <v>75569.306677506116</v>
      </c>
      <c r="AN1218" s="21">
        <v>76101.456929055479</v>
      </c>
      <c r="AO1218" s="21">
        <v>75897.595599942171</v>
      </c>
      <c r="AP1218" s="21">
        <v>75249.001966385258</v>
      </c>
      <c r="AQ1218" s="21">
        <v>74330.195174252076</v>
      </c>
    </row>
    <row r="1219" spans="1:43" x14ac:dyDescent="0.25">
      <c r="A1219" s="17" t="s">
        <v>256</v>
      </c>
      <c r="B1219" s="8" t="s">
        <v>60</v>
      </c>
      <c r="C1219" s="8" t="s">
        <v>68</v>
      </c>
      <c r="E1219" s="8" t="str">
        <f t="shared" si="164"/>
        <v>ReFi-tv.refi</v>
      </c>
      <c r="F1219" s="21">
        <f>Data!AT31</f>
        <v>329832.51746826299</v>
      </c>
      <c r="G1219" s="19">
        <f>Data!AV31</f>
        <v>6.2263263157050011</v>
      </c>
      <c r="H1219" s="18">
        <f t="shared" si="165"/>
        <v>3.660294262870465E-2</v>
      </c>
      <c r="I1219" s="6">
        <f t="shared" si="165"/>
        <v>3.15</v>
      </c>
      <c r="J1219" s="6">
        <f t="shared" si="168"/>
        <v>71.178795727822703</v>
      </c>
      <c r="K1219" s="18">
        <f t="shared" si="168"/>
        <v>0.65</v>
      </c>
      <c r="L1219" s="35">
        <f>Data!BL31</f>
        <v>2118.2218837134515</v>
      </c>
      <c r="P1219" s="6">
        <f t="shared" si="167"/>
        <v>3500</v>
      </c>
      <c r="Q1219" s="21">
        <v>24815.205265305922</v>
      </c>
      <c r="R1219" s="21">
        <v>35032.977218892309</v>
      </c>
      <c r="S1219" s="21">
        <v>44163.384038593882</v>
      </c>
      <c r="T1219" s="21">
        <v>52516.215017938375</v>
      </c>
      <c r="U1219" s="21">
        <v>60190.713274830123</v>
      </c>
      <c r="V1219" s="21">
        <v>67015.853810374669</v>
      </c>
      <c r="W1219" s="21">
        <v>72861.475719776005</v>
      </c>
      <c r="X1219" s="21">
        <v>78130.708856350509</v>
      </c>
      <c r="Y1219" s="21">
        <v>82850.211201935919</v>
      </c>
      <c r="Z1219" s="21">
        <v>5685.7994589817126</v>
      </c>
      <c r="AA1219" s="21">
        <v>6820.6194093009117</v>
      </c>
      <c r="AB1219" s="21">
        <v>7662.9516785829501</v>
      </c>
      <c r="AC1219" s="21">
        <v>8314.6724873609965</v>
      </c>
      <c r="AD1219" s="21">
        <v>8828.2047561687068</v>
      </c>
      <c r="AE1219" s="21">
        <v>9225.6428733000175</v>
      </c>
      <c r="AF1219" s="21">
        <v>9527.1019984990362</v>
      </c>
      <c r="AG1219" s="21">
        <v>9771.3866396369194</v>
      </c>
      <c r="AH1219" s="21">
        <v>9970.2164799424008</v>
      </c>
      <c r="AI1219" s="21">
        <v>86699.969546123233</v>
      </c>
      <c r="AJ1219" s="21">
        <v>98739.339451354201</v>
      </c>
      <c r="AK1219" s="21">
        <v>106129.53469226716</v>
      </c>
      <c r="AL1219" s="21">
        <v>110558.85694281265</v>
      </c>
      <c r="AM1219" s="21">
        <v>112956.23004553049</v>
      </c>
      <c r="AN1219" s="21">
        <v>113926.01464379656</v>
      </c>
      <c r="AO1219" s="21">
        <v>113992.88882005381</v>
      </c>
      <c r="AP1219" s="21">
        <v>113514.79273584328</v>
      </c>
      <c r="AQ1219" s="21">
        <v>112694.92571143841</v>
      </c>
    </row>
    <row r="1220" spans="1:43" x14ac:dyDescent="0.25">
      <c r="A1220" s="17" t="s">
        <v>257</v>
      </c>
      <c r="B1220" s="8" t="s">
        <v>60</v>
      </c>
      <c r="C1220" s="8" t="s">
        <v>68</v>
      </c>
      <c r="E1220" s="8" t="str">
        <f t="shared" si="164"/>
        <v>ReFi-tv.refi</v>
      </c>
      <c r="F1220" s="21">
        <f>Data!AT32</f>
        <v>164499.301820719</v>
      </c>
      <c r="G1220" s="19">
        <f>Data!AV32</f>
        <v>7.8609634284899084</v>
      </c>
      <c r="H1220" s="18">
        <f t="shared" si="165"/>
        <v>3.660294262870465E-2</v>
      </c>
      <c r="I1220" s="6">
        <f t="shared" si="165"/>
        <v>3.15</v>
      </c>
      <c r="J1220" s="6">
        <f t="shared" si="168"/>
        <v>71.178795727822703</v>
      </c>
      <c r="K1220" s="18">
        <f t="shared" si="168"/>
        <v>0.65</v>
      </c>
      <c r="L1220" s="35">
        <f>Data!BL32</f>
        <v>2118.2218837134515</v>
      </c>
      <c r="P1220" s="6">
        <f t="shared" si="167"/>
        <v>3500</v>
      </c>
      <c r="Q1220" s="21">
        <v>0</v>
      </c>
      <c r="R1220" s="21">
        <v>0</v>
      </c>
      <c r="S1220" s="21">
        <v>0</v>
      </c>
      <c r="T1220" s="21">
        <v>0</v>
      </c>
      <c r="U1220" s="21">
        <v>3500</v>
      </c>
      <c r="V1220" s="21">
        <v>9505.189225082655</v>
      </c>
      <c r="W1220" s="21">
        <v>15536.078903132277</v>
      </c>
      <c r="X1220" s="21">
        <v>20972.210517768704</v>
      </c>
      <c r="Y1220" s="21">
        <v>25841.267754436925</v>
      </c>
      <c r="Z1220" s="21">
        <v>2040.5568167196623</v>
      </c>
      <c r="AA1220" s="21">
        <v>2515.8450085995632</v>
      </c>
      <c r="AB1220" s="21">
        <v>2892.3291038514126</v>
      </c>
      <c r="AC1220" s="21">
        <v>3201.2277466565047</v>
      </c>
      <c r="AD1220" s="21">
        <v>3516.8941607391466</v>
      </c>
      <c r="AE1220" s="21">
        <v>3810.630443608145</v>
      </c>
      <c r="AF1220" s="21">
        <v>4046.3190336181533</v>
      </c>
      <c r="AG1220" s="21">
        <v>4237.1548438880709</v>
      </c>
      <c r="AH1220" s="21">
        <v>4392.3719200312989</v>
      </c>
      <c r="AI1220" s="21">
        <v>50528.338906465506</v>
      </c>
      <c r="AJ1220" s="21">
        <v>62297.441653702641</v>
      </c>
      <c r="AK1220" s="21">
        <v>71619.953921878769</v>
      </c>
      <c r="AL1220" s="21">
        <v>79268.912864611906</v>
      </c>
      <c r="AM1220" s="21">
        <v>83585.455595236446</v>
      </c>
      <c r="AN1220" s="21">
        <v>84853.774428503151</v>
      </c>
      <c r="AO1220" s="21">
        <v>84659.013818183754</v>
      </c>
      <c r="AP1220" s="21">
        <v>83948.365178488224</v>
      </c>
      <c r="AQ1220" s="21">
        <v>82922.798582792995</v>
      </c>
    </row>
    <row r="1221" spans="1:43" x14ac:dyDescent="0.25">
      <c r="A1221" s="17" t="s">
        <v>258</v>
      </c>
      <c r="B1221" s="8" t="s">
        <v>60</v>
      </c>
      <c r="C1221" s="8" t="s">
        <v>68</v>
      </c>
      <c r="E1221" s="8" t="str">
        <f t="shared" si="164"/>
        <v>ReFi-tv.refi</v>
      </c>
      <c r="F1221" s="21">
        <f>Data!AT33</f>
        <v>192519.124041111</v>
      </c>
      <c r="G1221" s="19">
        <f>Data!AV33</f>
        <v>7.2437942646276179</v>
      </c>
      <c r="H1221" s="18">
        <f t="shared" si="165"/>
        <v>3.660294262870465E-2</v>
      </c>
      <c r="I1221" s="6">
        <f t="shared" si="165"/>
        <v>3.15</v>
      </c>
      <c r="J1221" s="6">
        <f t="shared" si="168"/>
        <v>71.178795727822703</v>
      </c>
      <c r="K1221" s="18">
        <f t="shared" si="168"/>
        <v>0.65</v>
      </c>
      <c r="L1221" s="35">
        <f>Data!BL33</f>
        <v>2136.0220676102031</v>
      </c>
      <c r="P1221" s="6">
        <f t="shared" si="167"/>
        <v>3500</v>
      </c>
      <c r="Q1221" s="21">
        <v>5957.6589314261491</v>
      </c>
      <c r="R1221" s="21">
        <v>23816.559768394487</v>
      </c>
      <c r="S1221" s="21">
        <v>39775.115914139227</v>
      </c>
      <c r="T1221" s="21">
        <v>54373.898293570623</v>
      </c>
      <c r="U1221" s="21">
        <v>65493.54781365177</v>
      </c>
      <c r="V1221" s="21">
        <v>73486.551284174624</v>
      </c>
      <c r="W1221" s="21">
        <v>79750.775265334072</v>
      </c>
      <c r="X1221" s="21">
        <v>85397.338407824878</v>
      </c>
      <c r="Y1221" s="21">
        <v>90454.802589362589</v>
      </c>
      <c r="Z1221" s="21">
        <v>1868.9493853181327</v>
      </c>
      <c r="AA1221" s="21">
        <v>2808.0020005709216</v>
      </c>
      <c r="AB1221" s="21">
        <v>3502.0615145530987</v>
      </c>
      <c r="AC1221" s="21">
        <v>4036.9775495322415</v>
      </c>
      <c r="AD1221" s="21">
        <v>4457.0015595589075</v>
      </c>
      <c r="AE1221" s="21">
        <v>4781.0322221148199</v>
      </c>
      <c r="AF1221" s="21">
        <v>5026.1275150428728</v>
      </c>
      <c r="AG1221" s="21">
        <v>5224.2514751242288</v>
      </c>
      <c r="AH1221" s="21">
        <v>5385.1562261942554</v>
      </c>
      <c r="AI1221" s="21">
        <v>36687.938309051278</v>
      </c>
      <c r="AJ1221" s="21">
        <v>40256.29491002085</v>
      </c>
      <c r="AK1221" s="21">
        <v>40134.755393363244</v>
      </c>
      <c r="AL1221" s="21">
        <v>37741.661388585511</v>
      </c>
      <c r="AM1221" s="21">
        <v>36206.099540241084</v>
      </c>
      <c r="AN1221" s="21">
        <v>35606.812152924147</v>
      </c>
      <c r="AO1221" s="21">
        <v>34935.160784942986</v>
      </c>
      <c r="AP1221" s="21">
        <v>33809.380640478485</v>
      </c>
      <c r="AQ1221" s="21">
        <v>32423.433334740825</v>
      </c>
    </row>
    <row r="1222" spans="1:43" x14ac:dyDescent="0.25">
      <c r="A1222" s="17" t="s">
        <v>259</v>
      </c>
      <c r="B1222" s="8" t="s">
        <v>60</v>
      </c>
      <c r="C1222" s="8" t="s">
        <v>68</v>
      </c>
      <c r="E1222" s="8" t="str">
        <f t="shared" si="164"/>
        <v>ReFi-tv.refi</v>
      </c>
      <c r="F1222" s="21">
        <f>Data!AT34</f>
        <v>149243.259400057</v>
      </c>
      <c r="G1222" s="19">
        <f>Data!AV34</f>
        <v>7.8894108904875937</v>
      </c>
      <c r="H1222" s="18">
        <f t="shared" si="165"/>
        <v>3.660294262870465E-2</v>
      </c>
      <c r="I1222" s="6">
        <f t="shared" si="165"/>
        <v>3.15</v>
      </c>
      <c r="J1222" s="6">
        <f t="shared" si="168"/>
        <v>71.178795727822703</v>
      </c>
      <c r="K1222" s="18">
        <f t="shared" si="168"/>
        <v>0.65</v>
      </c>
      <c r="L1222" s="35">
        <f>Data!BL34</f>
        <v>2136.0220676102031</v>
      </c>
      <c r="P1222" s="6">
        <f t="shared" si="167"/>
        <v>3500</v>
      </c>
      <c r="Q1222" s="21">
        <v>0</v>
      </c>
      <c r="R1222" s="21">
        <v>3500</v>
      </c>
      <c r="S1222" s="21">
        <v>9932.7932322544548</v>
      </c>
      <c r="T1222" s="21">
        <v>18562.562914864702</v>
      </c>
      <c r="U1222" s="21">
        <v>26492.048560419335</v>
      </c>
      <c r="V1222" s="21">
        <v>33543.88238589582</v>
      </c>
      <c r="W1222" s="21">
        <v>39583.767601780492</v>
      </c>
      <c r="X1222" s="21">
        <v>45028.048540225034</v>
      </c>
      <c r="Y1222" s="21">
        <v>49904.377333185337</v>
      </c>
      <c r="Z1222" s="21">
        <v>991.66017928656322</v>
      </c>
      <c r="AA1222" s="21">
        <v>1626.3305157290356</v>
      </c>
      <c r="AB1222" s="21">
        <v>2188.7946579242202</v>
      </c>
      <c r="AC1222" s="21">
        <v>2681.4764011780444</v>
      </c>
      <c r="AD1222" s="21">
        <v>3068.5278050622237</v>
      </c>
      <c r="AE1222" s="21">
        <v>3367.2484658843355</v>
      </c>
      <c r="AF1222" s="21">
        <v>3593.2850452563321</v>
      </c>
      <c r="AG1222" s="21">
        <v>3776.0621862606954</v>
      </c>
      <c r="AH1222" s="21">
        <v>3924.5472064016139</v>
      </c>
      <c r="AI1222" s="21">
        <v>24644.386047097814</v>
      </c>
      <c r="AJ1222" s="21">
        <v>36916.987499323615</v>
      </c>
      <c r="AK1222" s="21">
        <v>44462.35306324104</v>
      </c>
      <c r="AL1222" s="21">
        <v>48076.534819559864</v>
      </c>
      <c r="AM1222" s="21">
        <v>49765.912991099642</v>
      </c>
      <c r="AN1222" s="21">
        <v>50137.778774939565</v>
      </c>
      <c r="AO1222" s="21">
        <v>49715.274229534756</v>
      </c>
      <c r="AP1222" s="21">
        <v>48813.305786422046</v>
      </c>
      <c r="AQ1222" s="21">
        <v>47627.073898629948</v>
      </c>
    </row>
    <row r="1223" spans="1:43" x14ac:dyDescent="0.25">
      <c r="A1223" s="17" t="s">
        <v>260</v>
      </c>
      <c r="B1223" s="8" t="s">
        <v>60</v>
      </c>
      <c r="C1223" s="8" t="s">
        <v>68</v>
      </c>
      <c r="E1223" s="8" t="str">
        <f t="shared" si="164"/>
        <v>ReFi-tv.refi</v>
      </c>
      <c r="F1223" s="21">
        <f>Data!AT35</f>
        <v>361307.973956606</v>
      </c>
      <c r="G1223" s="19">
        <f>Data!AV35</f>
        <v>6.0657210086765296</v>
      </c>
      <c r="H1223" s="18">
        <f t="shared" si="165"/>
        <v>3.660294262870465E-2</v>
      </c>
      <c r="I1223" s="6">
        <f t="shared" si="165"/>
        <v>3.15</v>
      </c>
      <c r="J1223" s="6">
        <f t="shared" ref="J1223:K1238" si="169">J1222</f>
        <v>71.178795727822703</v>
      </c>
      <c r="K1223" s="18">
        <f t="shared" si="169"/>
        <v>0.65</v>
      </c>
      <c r="L1223" s="35">
        <f>Data!BL35</f>
        <v>2136.0220676102031</v>
      </c>
      <c r="P1223" s="6">
        <f t="shared" si="167"/>
        <v>3500</v>
      </c>
      <c r="Q1223" s="21">
        <v>82403.941627922773</v>
      </c>
      <c r="R1223" s="21">
        <v>96843.477477016888</v>
      </c>
      <c r="S1223" s="21">
        <v>107597.72038039185</v>
      </c>
      <c r="T1223" s="21">
        <v>115652.7522200149</v>
      </c>
      <c r="U1223" s="21">
        <v>123052.65419668339</v>
      </c>
      <c r="V1223" s="21">
        <v>129633.72344845909</v>
      </c>
      <c r="W1223" s="21">
        <v>135270.11251786549</v>
      </c>
      <c r="X1223" s="21">
        <v>140350.85426933409</v>
      </c>
      <c r="Y1223" s="21">
        <v>144901.45537354061</v>
      </c>
      <c r="Z1223" s="21">
        <v>6472.4853875562485</v>
      </c>
      <c r="AA1223" s="21">
        <v>7665.9105194596095</v>
      </c>
      <c r="AB1223" s="21">
        <v>8552.6989970548184</v>
      </c>
      <c r="AC1223" s="21">
        <v>9239.4891213716728</v>
      </c>
      <c r="AD1223" s="21">
        <v>9781.1362979053501</v>
      </c>
      <c r="AE1223" s="21">
        <v>10200.673273028244</v>
      </c>
      <c r="AF1223" s="21">
        <v>10519.119302805044</v>
      </c>
      <c r="AG1223" s="21">
        <v>10777.329302360862</v>
      </c>
      <c r="AH1223" s="21">
        <v>10987.610354217499</v>
      </c>
      <c r="AI1223" s="21">
        <v>41265.973742080358</v>
      </c>
      <c r="AJ1223" s="21">
        <v>49629.237161822879</v>
      </c>
      <c r="AK1223" s="21">
        <v>55818.880479672764</v>
      </c>
      <c r="AL1223" s="21">
        <v>60886.362089753675</v>
      </c>
      <c r="AM1223" s="21">
        <v>63835.724185755753</v>
      </c>
      <c r="AN1223" s="21">
        <v>65270.756802326563</v>
      </c>
      <c r="AO1223" s="21">
        <v>65718.92276770249</v>
      </c>
      <c r="AP1223" s="21">
        <v>65571.804945945565</v>
      </c>
      <c r="AQ1223" s="21">
        <v>65039.048352755257</v>
      </c>
    </row>
    <row r="1224" spans="1:43" x14ac:dyDescent="0.25">
      <c r="A1224" s="17" t="s">
        <v>261</v>
      </c>
      <c r="B1224" s="8" t="s">
        <v>60</v>
      </c>
      <c r="C1224" s="8" t="s">
        <v>68</v>
      </c>
      <c r="E1224" s="8" t="str">
        <f t="shared" si="164"/>
        <v>ReFi-tv.refi</v>
      </c>
      <c r="F1224" s="21">
        <f>Data!AT36</f>
        <v>230041.87090241699</v>
      </c>
      <c r="G1224" s="19">
        <f>Data!AV36</f>
        <v>6.6784839098539406</v>
      </c>
      <c r="H1224" s="18">
        <f t="shared" si="165"/>
        <v>3.660294262870465E-2</v>
      </c>
      <c r="I1224" s="6">
        <f t="shared" si="165"/>
        <v>3.15</v>
      </c>
      <c r="J1224" s="6">
        <f t="shared" si="169"/>
        <v>71.178795727822703</v>
      </c>
      <c r="K1224" s="18">
        <f t="shared" si="169"/>
        <v>0.65</v>
      </c>
      <c r="L1224" s="35">
        <f>Data!BL36</f>
        <v>2136.0220676102031</v>
      </c>
      <c r="P1224" s="6">
        <f t="shared" si="167"/>
        <v>3500</v>
      </c>
      <c r="Q1224" s="21">
        <v>0</v>
      </c>
      <c r="R1224" s="21">
        <v>0</v>
      </c>
      <c r="S1224" s="21">
        <v>5557.6116174290728</v>
      </c>
      <c r="T1224" s="21">
        <v>14202.832155448928</v>
      </c>
      <c r="U1224" s="21">
        <v>22146.581175390049</v>
      </c>
      <c r="V1224" s="21">
        <v>29211.090575558061</v>
      </c>
      <c r="W1224" s="21">
        <v>35261.845224196426</v>
      </c>
      <c r="X1224" s="21">
        <v>40715.916258967336</v>
      </c>
      <c r="Y1224" s="21">
        <v>45601.018895553214</v>
      </c>
      <c r="Z1224" s="21">
        <v>2980.6093808776654</v>
      </c>
      <c r="AA1224" s="21">
        <v>3626.5610802647748</v>
      </c>
      <c r="AB1224" s="21">
        <v>4292.2720028733256</v>
      </c>
      <c r="AC1224" s="21">
        <v>4903.3315734276985</v>
      </c>
      <c r="AD1224" s="21">
        <v>5384.7051950983996</v>
      </c>
      <c r="AE1224" s="21">
        <v>5757.1588500518928</v>
      </c>
      <c r="AF1224" s="21">
        <v>6039.6066806673889</v>
      </c>
      <c r="AG1224" s="21">
        <v>6268.440106195294</v>
      </c>
      <c r="AH1224" s="21">
        <v>6454.6620029743235</v>
      </c>
      <c r="AI1224" s="21">
        <v>62703.748144016288</v>
      </c>
      <c r="AJ1224" s="21">
        <v>76292.778941350087</v>
      </c>
      <c r="AK1224" s="21">
        <v>84739.877332474978</v>
      </c>
      <c r="AL1224" s="21">
        <v>88949.654050670491</v>
      </c>
      <c r="AM1224" s="21">
        <v>91132.669889640427</v>
      </c>
      <c r="AN1224" s="21">
        <v>91903.551576057987</v>
      </c>
      <c r="AO1224" s="21">
        <v>91794.715297656643</v>
      </c>
      <c r="AP1224" s="21">
        <v>91154.664366724115</v>
      </c>
      <c r="AQ1224" s="21">
        <v>90187.153545237088</v>
      </c>
    </row>
    <row r="1225" spans="1:43" x14ac:dyDescent="0.25">
      <c r="A1225" s="17" t="s">
        <v>278</v>
      </c>
      <c r="B1225" s="8" t="s">
        <v>60</v>
      </c>
      <c r="C1225" s="8" t="s">
        <v>68</v>
      </c>
      <c r="E1225" s="8" t="str">
        <f t="shared" si="164"/>
        <v>ReFi-tv.refi</v>
      </c>
      <c r="F1225" s="21">
        <f>Data!AT37</f>
        <v>148808.22602868799</v>
      </c>
      <c r="G1225" s="19">
        <f>Data!AV37</f>
        <v>7.7108317934764221</v>
      </c>
      <c r="H1225" s="18">
        <f t="shared" si="165"/>
        <v>3.660294262870465E-2</v>
      </c>
      <c r="I1225" s="6">
        <f t="shared" si="165"/>
        <v>3.15</v>
      </c>
      <c r="J1225" s="6">
        <f t="shared" si="169"/>
        <v>71.178795727822703</v>
      </c>
      <c r="K1225" s="18">
        <f t="shared" si="169"/>
        <v>0.65</v>
      </c>
      <c r="L1225" s="35">
        <f>Data!BL37</f>
        <v>1441.8148956368873</v>
      </c>
      <c r="P1225" s="6">
        <f t="shared" si="167"/>
        <v>3500</v>
      </c>
      <c r="Q1225" s="21">
        <v>18333.338484083106</v>
      </c>
      <c r="R1225" s="21">
        <v>30115.597059707216</v>
      </c>
      <c r="S1225" s="21">
        <v>38205.647245958819</v>
      </c>
      <c r="T1225" s="21">
        <v>44044.181364724391</v>
      </c>
      <c r="U1225" s="21">
        <v>49408.457859413153</v>
      </c>
      <c r="V1225" s="21">
        <v>54179.070393903268</v>
      </c>
      <c r="W1225" s="21">
        <v>58265.001058987662</v>
      </c>
      <c r="X1225" s="21">
        <v>61948.064148975405</v>
      </c>
      <c r="Y1225" s="21">
        <v>65246.870621565067</v>
      </c>
      <c r="Z1225" s="21">
        <v>2017.4142496497263</v>
      </c>
      <c r="AA1225" s="21">
        <v>2630.5562094856373</v>
      </c>
      <c r="AB1225" s="21">
        <v>3085.0833425561864</v>
      </c>
      <c r="AC1225" s="21">
        <v>3436.3399554683911</v>
      </c>
      <c r="AD1225" s="21">
        <v>3712.8278776332663</v>
      </c>
      <c r="AE1225" s="21">
        <v>3926.6033140304635</v>
      </c>
      <c r="AF1225" s="21">
        <v>4088.6172281976314</v>
      </c>
      <c r="AG1225" s="21">
        <v>4219.8063231503811</v>
      </c>
      <c r="AH1225" s="21">
        <v>4326.5140040910019</v>
      </c>
      <c r="AI1225" s="21">
        <v>30667.878616873088</v>
      </c>
      <c r="AJ1225" s="21">
        <v>33778.298772373106</v>
      </c>
      <c r="AK1225" s="21">
        <v>36728.312732457453</v>
      </c>
      <c r="AL1225" s="21">
        <v>39421.492688005535</v>
      </c>
      <c r="AM1225" s="21">
        <v>40772.864554651409</v>
      </c>
      <c r="AN1225" s="21">
        <v>41194.669279814072</v>
      </c>
      <c r="AO1225" s="21">
        <v>41043.914041818818</v>
      </c>
      <c r="AP1225" s="21">
        <v>40547.318641436126</v>
      </c>
      <c r="AQ1225" s="21">
        <v>39840.347852082436</v>
      </c>
    </row>
    <row r="1226" spans="1:43" x14ac:dyDescent="0.25">
      <c r="A1226" s="17" t="s">
        <v>279</v>
      </c>
      <c r="B1226" s="8" t="s">
        <v>60</v>
      </c>
      <c r="C1226" s="8" t="s">
        <v>68</v>
      </c>
      <c r="E1226" s="8" t="str">
        <f t="shared" si="164"/>
        <v>ReFi-tv.refi</v>
      </c>
      <c r="F1226" s="21">
        <f>Data!AT38</f>
        <v>158601.96567814099</v>
      </c>
      <c r="G1226" s="19">
        <f>Data!AV38</f>
        <v>7.3209134283901935</v>
      </c>
      <c r="H1226" s="18">
        <f t="shared" si="165"/>
        <v>3.660294262870465E-2</v>
      </c>
      <c r="I1226" s="6">
        <f t="shared" si="165"/>
        <v>3.15</v>
      </c>
      <c r="J1226" s="6">
        <f t="shared" si="169"/>
        <v>71.178795727822703</v>
      </c>
      <c r="K1226" s="18">
        <f t="shared" si="169"/>
        <v>0.65</v>
      </c>
      <c r="L1226" s="35">
        <f>Data!BL38</f>
        <v>1441.8148956368873</v>
      </c>
      <c r="P1226" s="6">
        <f t="shared" si="167"/>
        <v>3500</v>
      </c>
      <c r="Q1226" s="21">
        <v>23424.749784469546</v>
      </c>
      <c r="R1226" s="21">
        <v>30785.586655717329</v>
      </c>
      <c r="S1226" s="21">
        <v>37363.063629363736</v>
      </c>
      <c r="T1226" s="21">
        <v>43380.483081688151</v>
      </c>
      <c r="U1226" s="21">
        <v>48909.144644450113</v>
      </c>
      <c r="V1226" s="21">
        <v>53825.945596833575</v>
      </c>
      <c r="W1226" s="21">
        <v>58037.0894853067</v>
      </c>
      <c r="X1226" s="21">
        <v>61833.016504983396</v>
      </c>
      <c r="Y1226" s="21">
        <v>65232.914050852756</v>
      </c>
      <c r="Z1226" s="21">
        <v>2384.7544962630427</v>
      </c>
      <c r="AA1226" s="21">
        <v>3004.1183666363027</v>
      </c>
      <c r="AB1226" s="21">
        <v>3462.0448709984462</v>
      </c>
      <c r="AC1226" s="21">
        <v>3815.0871197623756</v>
      </c>
      <c r="AD1226" s="21">
        <v>4092.3716442616546</v>
      </c>
      <c r="AE1226" s="21">
        <v>4306.3391311663554</v>
      </c>
      <c r="AF1226" s="21">
        <v>4468.2179237681512</v>
      </c>
      <c r="AG1226" s="21">
        <v>4599.0991294640862</v>
      </c>
      <c r="AH1226" s="21">
        <v>4705.4113405404742</v>
      </c>
      <c r="AI1226" s="21">
        <v>31569.781043114359</v>
      </c>
      <c r="AJ1226" s="21">
        <v>38492.018390243844</v>
      </c>
      <c r="AK1226" s="21">
        <v>42474.728345849318</v>
      </c>
      <c r="AL1226" s="21">
        <v>44598.772873784394</v>
      </c>
      <c r="AM1226" s="21">
        <v>45464.535707530864</v>
      </c>
      <c r="AN1226" s="21">
        <v>45482.012716723904</v>
      </c>
      <c r="AO1226" s="21">
        <v>45003.935801820524</v>
      </c>
      <c r="AP1226" s="21">
        <v>44226.244207499134</v>
      </c>
      <c r="AQ1226" s="21">
        <v>43277.999516693359</v>
      </c>
    </row>
    <row r="1227" spans="1:43" x14ac:dyDescent="0.25">
      <c r="A1227" s="17" t="s">
        <v>280</v>
      </c>
      <c r="B1227" s="8" t="s">
        <v>60</v>
      </c>
      <c r="C1227" s="8" t="s">
        <v>68</v>
      </c>
      <c r="E1227" s="8" t="str">
        <f t="shared" si="164"/>
        <v>ReFi-tv.refi</v>
      </c>
      <c r="F1227" s="21">
        <f>Data!AT39</f>
        <v>191188.54345133001</v>
      </c>
      <c r="G1227" s="19">
        <f>Data!AV39</f>
        <v>6.6714196487796373</v>
      </c>
      <c r="H1227" s="18">
        <f t="shared" si="165"/>
        <v>3.660294262870465E-2</v>
      </c>
      <c r="I1227" s="6">
        <f t="shared" si="165"/>
        <v>3.15</v>
      </c>
      <c r="J1227" s="6">
        <f t="shared" si="169"/>
        <v>71.178795727822703</v>
      </c>
      <c r="K1227" s="18">
        <f t="shared" si="169"/>
        <v>0.65</v>
      </c>
      <c r="L1227" s="35">
        <f>Data!BL39</f>
        <v>1441.8148956368873</v>
      </c>
      <c r="P1227" s="6">
        <f t="shared" si="167"/>
        <v>3500</v>
      </c>
      <c r="Q1227" s="21">
        <v>22887.35277518224</v>
      </c>
      <c r="R1227" s="21">
        <v>29752.915059997358</v>
      </c>
      <c r="S1227" s="21">
        <v>35887.820843270994</v>
      </c>
      <c r="T1227" s="21">
        <v>41500.372213051371</v>
      </c>
      <c r="U1227" s="21">
        <v>46657.034952390095</v>
      </c>
      <c r="V1227" s="21">
        <v>51243.008587462537</v>
      </c>
      <c r="W1227" s="21">
        <v>55170.802314865876</v>
      </c>
      <c r="X1227" s="21">
        <v>58711.31913930142</v>
      </c>
      <c r="Y1227" s="21">
        <v>61882.452266901157</v>
      </c>
      <c r="Z1227" s="21">
        <v>3027.9829590539662</v>
      </c>
      <c r="AA1227" s="21">
        <v>3737.0281274530066</v>
      </c>
      <c r="AB1227" s="21">
        <v>4262.7648507049016</v>
      </c>
      <c r="AC1227" s="21">
        <v>4669.1382062764924</v>
      </c>
      <c r="AD1227" s="21">
        <v>4989.065986778267</v>
      </c>
      <c r="AE1227" s="21">
        <v>5236.469969086912</v>
      </c>
      <c r="AF1227" s="21">
        <v>5423.9967930005041</v>
      </c>
      <c r="AG1227" s="21">
        <v>5575.8643861073442</v>
      </c>
      <c r="AH1227" s="21">
        <v>5699.4057416467977</v>
      </c>
      <c r="AI1227" s="21">
        <v>40745.624003805759</v>
      </c>
      <c r="AJ1227" s="21">
        <v>48780.626004228958</v>
      </c>
      <c r="AK1227" s="21">
        <v>53694.062683556607</v>
      </c>
      <c r="AL1227" s="21">
        <v>56621.43595944385</v>
      </c>
      <c r="AM1227" s="21">
        <v>58188.046535349611</v>
      </c>
      <c r="AN1227" s="21">
        <v>58801.260634871869</v>
      </c>
      <c r="AO1227" s="21">
        <v>58814.337841319219</v>
      </c>
      <c r="AP1227" s="21">
        <v>58465.314217581086</v>
      </c>
      <c r="AQ1227" s="21">
        <v>57890.399204347101</v>
      </c>
    </row>
    <row r="1228" spans="1:43" x14ac:dyDescent="0.25">
      <c r="A1228" s="17" t="s">
        <v>281</v>
      </c>
      <c r="B1228" s="8" t="s">
        <v>60</v>
      </c>
      <c r="C1228" s="8" t="s">
        <v>68</v>
      </c>
      <c r="E1228" s="8" t="str">
        <f t="shared" si="164"/>
        <v>ReFi-tv.refi</v>
      </c>
      <c r="F1228" s="21">
        <f>Data!AT40</f>
        <v>245059.3539207585</v>
      </c>
      <c r="G1228" s="19">
        <f>Data!AV40</f>
        <v>6.3646196133400057</v>
      </c>
      <c r="H1228" s="18">
        <f t="shared" si="165"/>
        <v>3.660294262870465E-2</v>
      </c>
      <c r="I1228" s="6">
        <f t="shared" si="165"/>
        <v>3.15</v>
      </c>
      <c r="J1228" s="6">
        <f t="shared" si="169"/>
        <v>71.178795727822703</v>
      </c>
      <c r="K1228" s="18">
        <f t="shared" si="169"/>
        <v>0.65</v>
      </c>
      <c r="L1228" s="35">
        <f>Data!BL40</f>
        <v>1441.8148956368873</v>
      </c>
      <c r="P1228" s="6">
        <f t="shared" si="167"/>
        <v>3500</v>
      </c>
      <c r="Q1228" s="21">
        <v>39362.152601818045</v>
      </c>
      <c r="R1228" s="21">
        <v>46308.46788133942</v>
      </c>
      <c r="S1228" s="21">
        <v>52515.45391527973</v>
      </c>
      <c r="T1228" s="21">
        <v>58194.247148708542</v>
      </c>
      <c r="U1228" s="21">
        <v>63411.526529158014</v>
      </c>
      <c r="V1228" s="21">
        <v>68051.441916660187</v>
      </c>
      <c r="W1228" s="21">
        <v>72025.388366214916</v>
      </c>
      <c r="X1228" s="21">
        <v>75607.534895440986</v>
      </c>
      <c r="Y1228" s="21">
        <v>78815.935820951025</v>
      </c>
      <c r="Z1228" s="21">
        <v>4741.2718395123711</v>
      </c>
      <c r="AA1228" s="21">
        <v>5492.4106182828118</v>
      </c>
      <c r="AB1228" s="21">
        <v>6049.9776214174408</v>
      </c>
      <c r="AC1228" s="21">
        <v>6481.3977848151999</v>
      </c>
      <c r="AD1228" s="21">
        <v>6821.3509584804933</v>
      </c>
      <c r="AE1228" s="21">
        <v>7084.4613708104634</v>
      </c>
      <c r="AF1228" s="21">
        <v>7284.0381119619842</v>
      </c>
      <c r="AG1228" s="21">
        <v>7445.7682893806586</v>
      </c>
      <c r="AH1228" s="21">
        <v>7577.4080540505765</v>
      </c>
      <c r="AI1228" s="21">
        <v>55693.481385283769</v>
      </c>
      <c r="AJ1228" s="21">
        <v>63806.4108074256</v>
      </c>
      <c r="AK1228" s="21">
        <v>68777.83570777619</v>
      </c>
      <c r="AL1228" s="21">
        <v>71748.391960035311</v>
      </c>
      <c r="AM1228" s="21">
        <v>73346.681385276854</v>
      </c>
      <c r="AN1228" s="21">
        <v>73981.748723760989</v>
      </c>
      <c r="AO1228" s="21">
        <v>74009.026903669539</v>
      </c>
      <c r="AP1228" s="21">
        <v>73669.336211137197</v>
      </c>
      <c r="AQ1228" s="21">
        <v>73100.121924185063</v>
      </c>
    </row>
    <row r="1229" spans="1:43" x14ac:dyDescent="0.25">
      <c r="A1229" s="17" t="s">
        <v>282</v>
      </c>
      <c r="B1229" s="8" t="s">
        <v>60</v>
      </c>
      <c r="C1229" s="8" t="s">
        <v>68</v>
      </c>
      <c r="E1229" s="8" t="str">
        <f t="shared" si="164"/>
        <v>ReFi-tv.refi</v>
      </c>
      <c r="F1229" s="21">
        <f>Data!AT41</f>
        <v>234148.48138127499</v>
      </c>
      <c r="G1229" s="19">
        <f>Data!AV41</f>
        <v>6.5823733482746327</v>
      </c>
      <c r="H1229" s="18">
        <f t="shared" si="165"/>
        <v>3.660294262870465E-2</v>
      </c>
      <c r="I1229" s="6">
        <f t="shared" si="165"/>
        <v>3.15</v>
      </c>
      <c r="J1229" s="6">
        <f t="shared" si="169"/>
        <v>71.178795727822703</v>
      </c>
      <c r="K1229" s="18">
        <f t="shared" si="169"/>
        <v>0.65</v>
      </c>
      <c r="L1229" s="35">
        <f>Data!BL41</f>
        <v>1441.8148956368873</v>
      </c>
      <c r="P1229" s="6">
        <f t="shared" si="167"/>
        <v>3500</v>
      </c>
      <c r="Q1229" s="21">
        <v>27942.811148435092</v>
      </c>
      <c r="R1229" s="21">
        <v>35080.978877132227</v>
      </c>
      <c r="S1229" s="21">
        <v>41459.458358435251</v>
      </c>
      <c r="T1229" s="21">
        <v>47294.920901165853</v>
      </c>
      <c r="U1229" s="21">
        <v>52656.325897040115</v>
      </c>
      <c r="V1229" s="21">
        <v>57424.391503704792</v>
      </c>
      <c r="W1229" s="21">
        <v>61508.131221609481</v>
      </c>
      <c r="X1229" s="21">
        <v>65189.224965259658</v>
      </c>
      <c r="Y1229" s="21">
        <v>68486.26378445678</v>
      </c>
      <c r="Z1229" s="21">
        <v>4566.6833405295729</v>
      </c>
      <c r="AA1229" s="21">
        <v>5281.5338062235278</v>
      </c>
      <c r="AB1229" s="21">
        <v>5811.6067562898861</v>
      </c>
      <c r="AC1229" s="21">
        <v>6221.3645496627096</v>
      </c>
      <c r="AD1229" s="21">
        <v>6543.9673064011586</v>
      </c>
      <c r="AE1229" s="21">
        <v>6793.4527761873214</v>
      </c>
      <c r="AF1229" s="21">
        <v>6982.564437840856</v>
      </c>
      <c r="AG1229" s="21">
        <v>7135.7217447041976</v>
      </c>
      <c r="AH1229" s="21">
        <v>7260.3161403221529</v>
      </c>
      <c r="AI1229" s="21">
        <v>66744.975190306533</v>
      </c>
      <c r="AJ1229" s="21">
        <v>74428.857319774048</v>
      </c>
      <c r="AK1229" s="21">
        <v>79041.162724819063</v>
      </c>
      <c r="AL1229" s="21">
        <v>81701.813333875514</v>
      </c>
      <c r="AM1229" s="21">
        <v>83029.407470311795</v>
      </c>
      <c r="AN1229" s="21">
        <v>83434.292361019063</v>
      </c>
      <c r="AO1229" s="21">
        <v>83271.683861890284</v>
      </c>
      <c r="AP1229" s="21">
        <v>82766.226628831064</v>
      </c>
      <c r="AQ1229" s="21">
        <v>82052.587321173007</v>
      </c>
    </row>
    <row r="1230" spans="1:43" x14ac:dyDescent="0.25">
      <c r="A1230" s="17" t="s">
        <v>283</v>
      </c>
      <c r="B1230" s="8" t="s">
        <v>60</v>
      </c>
      <c r="C1230" s="8" t="s">
        <v>68</v>
      </c>
      <c r="E1230" s="8" t="str">
        <f t="shared" si="164"/>
        <v>ReFi-tv.refi</v>
      </c>
      <c r="F1230" s="21">
        <f>Data!AT42</f>
        <v>214879.20808178949</v>
      </c>
      <c r="G1230" s="19">
        <f>Data!AV42</f>
        <v>6.8294778983613993</v>
      </c>
      <c r="H1230" s="18">
        <f t="shared" si="165"/>
        <v>3.660294262870465E-2</v>
      </c>
      <c r="I1230" s="6">
        <f t="shared" si="165"/>
        <v>3.15</v>
      </c>
      <c r="J1230" s="6">
        <f t="shared" si="169"/>
        <v>71.178795727822703</v>
      </c>
      <c r="K1230" s="18">
        <f t="shared" si="169"/>
        <v>0.65</v>
      </c>
      <c r="L1230" s="35">
        <f>Data!BL42</f>
        <v>1281.6132405661219</v>
      </c>
      <c r="P1230" s="6">
        <f t="shared" si="167"/>
        <v>3500</v>
      </c>
      <c r="Q1230" s="21">
        <v>32531.247475000917</v>
      </c>
      <c r="R1230" s="21">
        <v>38893.474175740383</v>
      </c>
      <c r="S1230" s="21">
        <v>44578.556053025415</v>
      </c>
      <c r="T1230" s="21">
        <v>49779.792411757677</v>
      </c>
      <c r="U1230" s="21">
        <v>54558.378971896876</v>
      </c>
      <c r="V1230" s="21">
        <v>58808.141662302602</v>
      </c>
      <c r="W1230" s="21">
        <v>62447.944466514375</v>
      </c>
      <c r="X1230" s="21">
        <v>65728.885293721716</v>
      </c>
      <c r="Y1230" s="21">
        <v>68667.511066027335</v>
      </c>
      <c r="Z1230" s="21">
        <v>4507.8979073921764</v>
      </c>
      <c r="AA1230" s="21">
        <v>5109.818136386154</v>
      </c>
      <c r="AB1230" s="21">
        <v>5555.7659340174669</v>
      </c>
      <c r="AC1230" s="21">
        <v>5900.2282650153047</v>
      </c>
      <c r="AD1230" s="21">
        <v>6171.2279439523909</v>
      </c>
      <c r="AE1230" s="21">
        <v>6380.6711159373181</v>
      </c>
      <c r="AF1230" s="21">
        <v>6539.3405330306568</v>
      </c>
      <c r="AG1230" s="21">
        <v>6667.7800305583496</v>
      </c>
      <c r="AH1230" s="21">
        <v>6772.2198219171541</v>
      </c>
      <c r="AI1230" s="21">
        <v>64446.508273803163</v>
      </c>
      <c r="AJ1230" s="21">
        <v>71033.30440961034</v>
      </c>
      <c r="AK1230" s="21">
        <v>74941.833009725204</v>
      </c>
      <c r="AL1230" s="21">
        <v>77150.96496155145</v>
      </c>
      <c r="AM1230" s="21">
        <v>78202.355302368422</v>
      </c>
      <c r="AN1230" s="21">
        <v>78458.313281169074</v>
      </c>
      <c r="AO1230" s="21">
        <v>78231.942700089567</v>
      </c>
      <c r="AP1230" s="21">
        <v>77714.102208254568</v>
      </c>
      <c r="AQ1230" s="21">
        <v>77022.274563351413</v>
      </c>
    </row>
    <row r="1231" spans="1:43" x14ac:dyDescent="0.25">
      <c r="A1231" s="17" t="s">
        <v>284</v>
      </c>
      <c r="B1231" s="8" t="s">
        <v>60</v>
      </c>
      <c r="C1231" s="8" t="s">
        <v>68</v>
      </c>
      <c r="E1231" s="8" t="str">
        <f t="shared" si="164"/>
        <v>ReFi-tv.refi</v>
      </c>
      <c r="F1231" s="21">
        <f>Data!AT43</f>
        <v>209527.0442382365</v>
      </c>
      <c r="G1231" s="19">
        <f>Data!AV43</f>
        <v>6.6980857672209169</v>
      </c>
      <c r="H1231" s="18">
        <f t="shared" si="165"/>
        <v>3.660294262870465E-2</v>
      </c>
      <c r="I1231" s="6">
        <f t="shared" si="165"/>
        <v>3.15</v>
      </c>
      <c r="J1231" s="6">
        <f t="shared" si="169"/>
        <v>71.178795727822703</v>
      </c>
      <c r="K1231" s="18">
        <f t="shared" si="169"/>
        <v>0.65</v>
      </c>
      <c r="L1231" s="35">
        <f>Data!BL43</f>
        <v>1281.6132405661219</v>
      </c>
      <c r="P1231" s="6">
        <f t="shared" si="167"/>
        <v>3500</v>
      </c>
      <c r="Q1231" s="21">
        <v>20372.9625525021</v>
      </c>
      <c r="R1231" s="21">
        <v>26556.365351020668</v>
      </c>
      <c r="S1231" s="21">
        <v>32081.710549452731</v>
      </c>
      <c r="T1231" s="21">
        <v>37136.597726022061</v>
      </c>
      <c r="U1231" s="21">
        <v>41780.897082383213</v>
      </c>
      <c r="V1231" s="21">
        <v>45911.210215367559</v>
      </c>
      <c r="W1231" s="21">
        <v>49448.740633864756</v>
      </c>
      <c r="X1231" s="21">
        <v>52637.473348808606</v>
      </c>
      <c r="Y1231" s="21">
        <v>55493.524436431195</v>
      </c>
      <c r="Z1231" s="21">
        <v>4141.9594093270061</v>
      </c>
      <c r="AA1231" s="21">
        <v>4770.3942001034038</v>
      </c>
      <c r="AB1231" s="21">
        <v>5236.5934230052544</v>
      </c>
      <c r="AC1231" s="21">
        <v>5597.119283574837</v>
      </c>
      <c r="AD1231" s="21">
        <v>5881.0644760278819</v>
      </c>
      <c r="AE1231" s="21">
        <v>6100.7264546448496</v>
      </c>
      <c r="AF1231" s="21">
        <v>6267.2796011892879</v>
      </c>
      <c r="AG1231" s="21">
        <v>6402.201352766554</v>
      </c>
      <c r="AH1231" s="21">
        <v>6511.9858806497323</v>
      </c>
      <c r="AI1231" s="21">
        <v>67018.115456760817</v>
      </c>
      <c r="AJ1231" s="21">
        <v>74094.039560578662</v>
      </c>
      <c r="AK1231" s="21">
        <v>78405.01785791287</v>
      </c>
      <c r="AL1231" s="21">
        <v>80956.855057841545</v>
      </c>
      <c r="AM1231" s="21">
        <v>82303.506846038101</v>
      </c>
      <c r="AN1231" s="21">
        <v>82807.835246661532</v>
      </c>
      <c r="AO1231" s="21">
        <v>82784.404698283077</v>
      </c>
      <c r="AP1231" s="21">
        <v>82442.381994713083</v>
      </c>
      <c r="AQ1231" s="21">
        <v>81902.671385667971</v>
      </c>
    </row>
    <row r="1232" spans="1:43" x14ac:dyDescent="0.25">
      <c r="A1232" s="17" t="s">
        <v>285</v>
      </c>
      <c r="B1232" s="8" t="s">
        <v>60</v>
      </c>
      <c r="C1232" s="8" t="s">
        <v>68</v>
      </c>
      <c r="E1232" s="8" t="str">
        <f t="shared" si="164"/>
        <v>ReFi-tv.refi</v>
      </c>
      <c r="F1232" s="21">
        <f>Data!AT44</f>
        <v>241380.32206047649</v>
      </c>
      <c r="G1232" s="19">
        <f>Data!AV44</f>
        <v>6.4866620482616781</v>
      </c>
      <c r="H1232" s="18">
        <f t="shared" si="165"/>
        <v>3.660294262870465E-2</v>
      </c>
      <c r="I1232" s="6">
        <f t="shared" si="165"/>
        <v>3.15</v>
      </c>
      <c r="J1232" s="6">
        <f t="shared" si="169"/>
        <v>71.178795727822703</v>
      </c>
      <c r="K1232" s="18">
        <f t="shared" si="169"/>
        <v>0.65</v>
      </c>
      <c r="L1232" s="35">
        <f>Data!BL44</f>
        <v>1281.6132405661219</v>
      </c>
      <c r="P1232" s="6">
        <f t="shared" si="167"/>
        <v>3500</v>
      </c>
      <c r="Q1232" s="21">
        <v>35030.641206036562</v>
      </c>
      <c r="R1232" s="21">
        <v>41278.5975079454</v>
      </c>
      <c r="S1232" s="21">
        <v>46861.556036898342</v>
      </c>
      <c r="T1232" s="21">
        <v>51969.417422732389</v>
      </c>
      <c r="U1232" s="21">
        <v>56662.170066465107</v>
      </c>
      <c r="V1232" s="21">
        <v>60835.604067159249</v>
      </c>
      <c r="W1232" s="21">
        <v>64410.024484687106</v>
      </c>
      <c r="X1232" s="21">
        <v>67632.034474699642</v>
      </c>
      <c r="Y1232" s="21">
        <v>70517.874373506944</v>
      </c>
      <c r="Z1232" s="21">
        <v>5202.81813722897</v>
      </c>
      <c r="AA1232" s="21">
        <v>5849.4245554323325</v>
      </c>
      <c r="AB1232" s="21">
        <v>6329.186361585058</v>
      </c>
      <c r="AC1232" s="21">
        <v>6700.2634991715922</v>
      </c>
      <c r="AD1232" s="21">
        <v>6992.5572249532152</v>
      </c>
      <c r="AE1232" s="21">
        <v>7218.7075851338232</v>
      </c>
      <c r="AF1232" s="21">
        <v>7390.1994412913928</v>
      </c>
      <c r="AG1232" s="21">
        <v>7529.1361131082822</v>
      </c>
      <c r="AH1232" s="21">
        <v>7642.1975374892809</v>
      </c>
      <c r="AI1232" s="21">
        <v>71278.466101491096</v>
      </c>
      <c r="AJ1232" s="21">
        <v>78242.609335917077</v>
      </c>
      <c r="AK1232" s="21">
        <v>82462.616812519685</v>
      </c>
      <c r="AL1232" s="21">
        <v>84936.9691805701</v>
      </c>
      <c r="AM1232" s="21">
        <v>86216.649983451265</v>
      </c>
      <c r="AN1232" s="21">
        <v>86664.14300229754</v>
      </c>
      <c r="AO1232" s="21">
        <v>86593.813186777959</v>
      </c>
      <c r="AP1232" s="21">
        <v>86210.694190752576</v>
      </c>
      <c r="AQ1232" s="21">
        <v>85635.036731507382</v>
      </c>
    </row>
    <row r="1233" spans="1:43" x14ac:dyDescent="0.25">
      <c r="A1233" s="17" t="s">
        <v>286</v>
      </c>
      <c r="B1233" s="8" t="s">
        <v>60</v>
      </c>
      <c r="C1233" s="8" t="s">
        <v>68</v>
      </c>
      <c r="E1233" s="8" t="str">
        <f t="shared" si="164"/>
        <v>ReFi-tv.refi</v>
      </c>
      <c r="F1233" s="21">
        <f>Data!AT45</f>
        <v>200886.29164899149</v>
      </c>
      <c r="G1233" s="19">
        <f>Data!AV45</f>
        <v>6.7724878862124012</v>
      </c>
      <c r="H1233" s="18">
        <f t="shared" si="165"/>
        <v>3.660294262870465E-2</v>
      </c>
      <c r="I1233" s="6">
        <f t="shared" si="165"/>
        <v>3.15</v>
      </c>
      <c r="J1233" s="6">
        <f t="shared" si="169"/>
        <v>71.178795727822703</v>
      </c>
      <c r="K1233" s="18">
        <f t="shared" si="169"/>
        <v>0.65</v>
      </c>
      <c r="L1233" s="35">
        <f>Data!BL45</f>
        <v>1679.6010050259222</v>
      </c>
      <c r="P1233" s="6">
        <f t="shared" si="167"/>
        <v>3500</v>
      </c>
      <c r="Q1233" s="21">
        <v>0</v>
      </c>
      <c r="R1233" s="21">
        <v>0</v>
      </c>
      <c r="S1233" s="21">
        <v>4516.219586356995</v>
      </c>
      <c r="T1233" s="21">
        <v>11323.890569579604</v>
      </c>
      <c r="U1233" s="21">
        <v>17579.186337581959</v>
      </c>
      <c r="V1233" s="21">
        <v>23142.126196932666</v>
      </c>
      <c r="W1233" s="21">
        <v>27906.785626642322</v>
      </c>
      <c r="X1233" s="21">
        <v>32201.587504526837</v>
      </c>
      <c r="Y1233" s="21">
        <v>36048.355719492349</v>
      </c>
      <c r="Z1233" s="21">
        <v>3226.8177354947966</v>
      </c>
      <c r="AA1233" s="21">
        <v>3720.4536710849761</v>
      </c>
      <c r="AB1233" s="21">
        <v>4231.5439669507832</v>
      </c>
      <c r="AC1233" s="21">
        <v>4696.021878481426</v>
      </c>
      <c r="AD1233" s="21">
        <v>5061.6002875437289</v>
      </c>
      <c r="AE1233" s="21">
        <v>5344.238134890842</v>
      </c>
      <c r="AF1233" s="21">
        <v>5558.4269398642718</v>
      </c>
      <c r="AG1233" s="21">
        <v>5731.8544212560992</v>
      </c>
      <c r="AH1233" s="21">
        <v>5872.9111472339055</v>
      </c>
      <c r="AI1233" s="21">
        <v>68838.789677659603</v>
      </c>
      <c r="AJ1233" s="21">
        <v>79369.691368707994</v>
      </c>
      <c r="AK1233" s="21">
        <v>85756.733220513459</v>
      </c>
      <c r="AL1233" s="21">
        <v>88857.925979442574</v>
      </c>
      <c r="AM1233" s="21">
        <v>90401.637553971232</v>
      </c>
      <c r="AN1233" s="21">
        <v>90868.306096252491</v>
      </c>
      <c r="AO1233" s="21">
        <v>90673.008590734156</v>
      </c>
      <c r="AP1233" s="21">
        <v>90077.993590966435</v>
      </c>
      <c r="AQ1233" s="21">
        <v>89240.436025054369</v>
      </c>
    </row>
    <row r="1234" spans="1:43" x14ac:dyDescent="0.25">
      <c r="A1234" s="17" t="s">
        <v>287</v>
      </c>
      <c r="B1234" s="8" t="s">
        <v>60</v>
      </c>
      <c r="C1234" s="8" t="s">
        <v>68</v>
      </c>
      <c r="E1234" s="8" t="str">
        <f t="shared" si="164"/>
        <v>ReFi-tv.refi</v>
      </c>
      <c r="F1234" s="21">
        <f>Data!AT46</f>
        <v>182227.90960488049</v>
      </c>
      <c r="G1234" s="19">
        <f>Data!AV46</f>
        <v>6.9369532865138988</v>
      </c>
      <c r="H1234" s="18">
        <f t="shared" si="165"/>
        <v>3.660294262870465E-2</v>
      </c>
      <c r="I1234" s="6">
        <f t="shared" si="165"/>
        <v>3.15</v>
      </c>
      <c r="J1234" s="6">
        <f t="shared" si="169"/>
        <v>71.178795727822703</v>
      </c>
      <c r="K1234" s="18">
        <f t="shared" si="169"/>
        <v>0.65</v>
      </c>
      <c r="L1234" s="35">
        <f>Data!BL46</f>
        <v>1785.0855563801672</v>
      </c>
      <c r="P1234" s="6">
        <f t="shared" si="167"/>
        <v>3500</v>
      </c>
      <c r="Q1234" s="21">
        <v>0</v>
      </c>
      <c r="R1234" s="21">
        <v>12113.717712869247</v>
      </c>
      <c r="S1234" s="21">
        <v>22060.490276254688</v>
      </c>
      <c r="T1234" s="21">
        <v>29310.774495255439</v>
      </c>
      <c r="U1234" s="21">
        <v>35972.509391178297</v>
      </c>
      <c r="V1234" s="21">
        <v>41896.938145358035</v>
      </c>
      <c r="W1234" s="21">
        <v>46971.162557672273</v>
      </c>
      <c r="X1234" s="21">
        <v>51545.031652828759</v>
      </c>
      <c r="Y1234" s="21">
        <v>55641.734932676787</v>
      </c>
      <c r="Z1234" s="21">
        <v>2088.2761723120943</v>
      </c>
      <c r="AA1234" s="21">
        <v>2835.9868221846627</v>
      </c>
      <c r="AB1234" s="21">
        <v>3457.457063624382</v>
      </c>
      <c r="AC1234" s="21">
        <v>3937.337900037392</v>
      </c>
      <c r="AD1234" s="21">
        <v>4314.7995447453504</v>
      </c>
      <c r="AE1234" s="21">
        <v>4606.4524365383959</v>
      </c>
      <c r="AF1234" s="21">
        <v>4827.3601402465783</v>
      </c>
      <c r="AG1234" s="21">
        <v>5006.1469096883684</v>
      </c>
      <c r="AH1234" s="21">
        <v>5151.5039715840167</v>
      </c>
      <c r="AI1234" s="21">
        <v>45631.763908507499</v>
      </c>
      <c r="AJ1234" s="21">
        <v>49856.572823122362</v>
      </c>
      <c r="AK1234" s="21">
        <v>53489.79686628835</v>
      </c>
      <c r="AL1234" s="21">
        <v>56725.582124951936</v>
      </c>
      <c r="AM1234" s="21">
        <v>58311.913688916997</v>
      </c>
      <c r="AN1234" s="21">
        <v>58760.509766409166</v>
      </c>
      <c r="AO1234" s="21">
        <v>58513.428581047279</v>
      </c>
      <c r="AP1234" s="21">
        <v>57846.301209663732</v>
      </c>
      <c r="AQ1234" s="21">
        <v>56925.853646756019</v>
      </c>
    </row>
    <row r="1235" spans="1:43" x14ac:dyDescent="0.25">
      <c r="A1235" s="17" t="s">
        <v>288</v>
      </c>
      <c r="B1235" s="8" t="s">
        <v>60</v>
      </c>
      <c r="C1235" s="8" t="s">
        <v>68</v>
      </c>
      <c r="E1235" s="8" t="str">
        <f t="shared" si="164"/>
        <v>ReFi-tv.refi</v>
      </c>
      <c r="F1235" s="21">
        <f>Data!AT47</f>
        <v>256952.68964802951</v>
      </c>
      <c r="G1235" s="19">
        <f>Data!AV47</f>
        <v>6.2464520570914432</v>
      </c>
      <c r="H1235" s="18">
        <f t="shared" si="165"/>
        <v>3.660294262870465E-2</v>
      </c>
      <c r="I1235" s="6">
        <f t="shared" si="165"/>
        <v>3.15</v>
      </c>
      <c r="J1235" s="6">
        <f t="shared" si="169"/>
        <v>71.178795727822703</v>
      </c>
      <c r="K1235" s="18">
        <f t="shared" si="169"/>
        <v>0.65</v>
      </c>
      <c r="L1235" s="35">
        <f>Data!BL47</f>
        <v>1690.7075426683041</v>
      </c>
      <c r="P1235" s="6">
        <f t="shared" si="167"/>
        <v>3500</v>
      </c>
      <c r="Q1235" s="21">
        <v>46302.038353014126</v>
      </c>
      <c r="R1235" s="21">
        <v>55974.255968841251</v>
      </c>
      <c r="S1235" s="21">
        <v>63236.835904305706</v>
      </c>
      <c r="T1235" s="21">
        <v>69881.428706467646</v>
      </c>
      <c r="U1235" s="21">
        <v>75985.990386935417</v>
      </c>
      <c r="V1235" s="21">
        <v>81415.001746679496</v>
      </c>
      <c r="W1235" s="21">
        <v>86064.779678322695</v>
      </c>
      <c r="X1235" s="21">
        <v>90256.129060437292</v>
      </c>
      <c r="Y1235" s="21">
        <v>94010.169198735079</v>
      </c>
      <c r="Z1235" s="21">
        <v>4390.3282451556288</v>
      </c>
      <c r="AA1235" s="21">
        <v>5283.6453240516194</v>
      </c>
      <c r="AB1235" s="21">
        <v>5946.3692936240031</v>
      </c>
      <c r="AC1235" s="21">
        <v>6458.880252692773</v>
      </c>
      <c r="AD1235" s="21">
        <v>6862.5441088305852</v>
      </c>
      <c r="AE1235" s="21">
        <v>7174.8280747010449</v>
      </c>
      <c r="AF1235" s="21">
        <v>7411.6153919515737</v>
      </c>
      <c r="AG1235" s="21">
        <v>7603.4356360859565</v>
      </c>
      <c r="AH1235" s="21">
        <v>7759.520786944121</v>
      </c>
      <c r="AI1235" s="21">
        <v>40083.482576501861</v>
      </c>
      <c r="AJ1235" s="21">
        <v>47988.461221754791</v>
      </c>
      <c r="AK1235" s="21">
        <v>53765.852820800887</v>
      </c>
      <c r="AL1235" s="21">
        <v>57205.591692493574</v>
      </c>
      <c r="AM1235" s="21">
        <v>59043.650824344135</v>
      </c>
      <c r="AN1235" s="21">
        <v>59759.239950775911</v>
      </c>
      <c r="AO1235" s="21">
        <v>59768.565987670794</v>
      </c>
      <c r="AP1235" s="21">
        <v>59351.533875035966</v>
      </c>
      <c r="AQ1235" s="21">
        <v>58668.675733465308</v>
      </c>
    </row>
    <row r="1236" spans="1:43" x14ac:dyDescent="0.25">
      <c r="A1236" s="17" t="s">
        <v>289</v>
      </c>
      <c r="B1236" s="8" t="s">
        <v>60</v>
      </c>
      <c r="C1236" s="8" t="s">
        <v>68</v>
      </c>
      <c r="E1236" s="8" t="str">
        <f t="shared" si="164"/>
        <v>ReFi-tv.refi</v>
      </c>
      <c r="F1236" s="21">
        <f>Data!AT48</f>
        <v>215113.42565182853</v>
      </c>
      <c r="G1236" s="19">
        <f>Data!AV48</f>
        <v>6.7966372089774518</v>
      </c>
      <c r="H1236" s="18">
        <f t="shared" si="165"/>
        <v>3.660294262870465E-2</v>
      </c>
      <c r="I1236" s="6">
        <f t="shared" si="165"/>
        <v>3.15</v>
      </c>
      <c r="J1236" s="6">
        <f t="shared" si="169"/>
        <v>71.178795727822703</v>
      </c>
      <c r="K1236" s="18">
        <f t="shared" si="169"/>
        <v>0.65</v>
      </c>
      <c r="L1236" s="35">
        <f>Data!BL48</f>
        <v>1640.0237687431245</v>
      </c>
      <c r="P1236" s="6">
        <f t="shared" si="167"/>
        <v>3500</v>
      </c>
      <c r="Q1236" s="21">
        <v>20327.692611671169</v>
      </c>
      <c r="R1236" s="21">
        <v>28457.051854331017</v>
      </c>
      <c r="S1236" s="21">
        <v>35721.289928042206</v>
      </c>
      <c r="T1236" s="21">
        <v>42366.892083066588</v>
      </c>
      <c r="U1236" s="21">
        <v>48472.796606596006</v>
      </c>
      <c r="V1236" s="21">
        <v>53902.945180015588</v>
      </c>
      <c r="W1236" s="21">
        <v>58553.777446976688</v>
      </c>
      <c r="X1236" s="21">
        <v>62746.030331651738</v>
      </c>
      <c r="Y1236" s="21">
        <v>66500.911405102044</v>
      </c>
      <c r="Z1236" s="21">
        <v>3477.9861925253686</v>
      </c>
      <c r="AA1236" s="21">
        <v>4264.552337366039</v>
      </c>
      <c r="AB1236" s="21">
        <v>4847.5400319962137</v>
      </c>
      <c r="AC1236" s="21">
        <v>5298.00738448633</v>
      </c>
      <c r="AD1236" s="21">
        <v>5652.5337757643765</v>
      </c>
      <c r="AE1236" s="21">
        <v>5926.6128757550541</v>
      </c>
      <c r="AF1236" s="21">
        <v>6134.3055017831621</v>
      </c>
      <c r="AG1236" s="21">
        <v>6302.4665080108243</v>
      </c>
      <c r="AH1236" s="21">
        <v>6439.2345917440134</v>
      </c>
      <c r="AI1236" s="21">
        <v>54133.930048876195</v>
      </c>
      <c r="AJ1236" s="21">
        <v>62844.485697356416</v>
      </c>
      <c r="AK1236" s="21">
        <v>68061.66857539842</v>
      </c>
      <c r="AL1236" s="21">
        <v>71060.305403870283</v>
      </c>
      <c r="AM1236" s="21">
        <v>72544.600757294204</v>
      </c>
      <c r="AN1236" s="21">
        <v>72982.323242853628</v>
      </c>
      <c r="AO1236" s="21">
        <v>72778.066980685107</v>
      </c>
      <c r="AP1236" s="21">
        <v>72186.041554892028</v>
      </c>
      <c r="AQ1236" s="21">
        <v>71359.28407918154</v>
      </c>
    </row>
    <row r="1237" spans="1:43" x14ac:dyDescent="0.25">
      <c r="A1237" s="17" t="s">
        <v>290</v>
      </c>
      <c r="B1237" s="8" t="s">
        <v>60</v>
      </c>
      <c r="C1237" s="8" t="s">
        <v>68</v>
      </c>
      <c r="E1237" s="8" t="str">
        <f t="shared" si="164"/>
        <v>ReFi-tv.refi</v>
      </c>
      <c r="F1237" s="21">
        <f>Data!AT49</f>
        <v>226911.29740825098</v>
      </c>
      <c r="G1237" s="19">
        <f>Data!AV49</f>
        <v>6.7575343703790596</v>
      </c>
      <c r="H1237" s="18">
        <f t="shared" si="165"/>
        <v>3.660294262870465E-2</v>
      </c>
      <c r="I1237" s="6">
        <f t="shared" si="165"/>
        <v>3.15</v>
      </c>
      <c r="J1237" s="6">
        <f t="shared" si="169"/>
        <v>71.178795727822703</v>
      </c>
      <c r="K1237" s="18">
        <f t="shared" si="169"/>
        <v>0.65</v>
      </c>
      <c r="L1237" s="35">
        <f>Data!BL49</f>
        <v>2090.1152728342267</v>
      </c>
      <c r="P1237" s="6">
        <f t="shared" si="167"/>
        <v>3500</v>
      </c>
      <c r="Q1237" s="21">
        <v>0</v>
      </c>
      <c r="R1237" s="21">
        <v>8881.6962018803169</v>
      </c>
      <c r="S1237" s="21">
        <v>17984.913070285824</v>
      </c>
      <c r="T1237" s="21">
        <v>26312.389343068964</v>
      </c>
      <c r="U1237" s="21">
        <v>33963.985117715776</v>
      </c>
      <c r="V1237" s="21">
        <v>40768.703896827108</v>
      </c>
      <c r="W1237" s="21">
        <v>46596.910924501542</v>
      </c>
      <c r="X1237" s="21">
        <v>51850.401959129027</v>
      </c>
      <c r="Y1237" s="21">
        <v>56555.834544721409</v>
      </c>
      <c r="Z1237" s="21">
        <v>2619.3526298912357</v>
      </c>
      <c r="AA1237" s="21">
        <v>3593.189883408148</v>
      </c>
      <c r="AB1237" s="21">
        <v>4352.5110153474325</v>
      </c>
      <c r="AC1237" s="21">
        <v>4939.4814011201561</v>
      </c>
      <c r="AD1237" s="21">
        <v>5401.6408341972074</v>
      </c>
      <c r="AE1237" s="21">
        <v>5759.062569154542</v>
      </c>
      <c r="AF1237" s="21">
        <v>6030.0013460440578</v>
      </c>
      <c r="AG1237" s="21">
        <v>6249.4327442513377</v>
      </c>
      <c r="AH1237" s="21">
        <v>6427.9464988079344</v>
      </c>
      <c r="AI1237" s="21">
        <v>55756.151087593338</v>
      </c>
      <c r="AJ1237" s="21">
        <v>67603.781827870684</v>
      </c>
      <c r="AK1237" s="21">
        <v>74663.651698254936</v>
      </c>
      <c r="AL1237" s="21">
        <v>78830.56397767138</v>
      </c>
      <c r="AM1237" s="21">
        <v>81016.601701905747</v>
      </c>
      <c r="AN1237" s="21">
        <v>81820.045347682724</v>
      </c>
      <c r="AO1237" s="21">
        <v>81759.104325871303</v>
      </c>
      <c r="AP1237" s="21">
        <v>81176.481219520821</v>
      </c>
      <c r="AQ1237" s="21">
        <v>80270.934054733516</v>
      </c>
    </row>
    <row r="1238" spans="1:43" x14ac:dyDescent="0.25">
      <c r="A1238" s="17" t="s">
        <v>291</v>
      </c>
      <c r="B1238" s="8" t="s">
        <v>60</v>
      </c>
      <c r="C1238" s="8" t="s">
        <v>68</v>
      </c>
      <c r="E1238" s="8" t="str">
        <f t="shared" si="164"/>
        <v>ReFi-tv.refi</v>
      </c>
      <c r="F1238" s="21">
        <f>Data!AT50</f>
        <v>201926.92877309551</v>
      </c>
      <c r="G1238" s="19">
        <f>Data!AV50</f>
        <v>6.9285980651159154</v>
      </c>
      <c r="H1238" s="18">
        <f t="shared" si="165"/>
        <v>3.660294262870465E-2</v>
      </c>
      <c r="I1238" s="6">
        <f t="shared" si="165"/>
        <v>3.15</v>
      </c>
      <c r="J1238" s="6">
        <f t="shared" si="169"/>
        <v>71.178795727822703</v>
      </c>
      <c r="K1238" s="18">
        <f t="shared" si="169"/>
        <v>0.65</v>
      </c>
      <c r="L1238" s="35">
        <f>Data!BL50</f>
        <v>2828.7555777959278</v>
      </c>
      <c r="P1238" s="6">
        <f t="shared" si="167"/>
        <v>3500</v>
      </c>
      <c r="Q1238" s="21">
        <v>0</v>
      </c>
      <c r="R1238" s="21">
        <v>0</v>
      </c>
      <c r="S1238" s="21">
        <v>0</v>
      </c>
      <c r="T1238" s="21">
        <v>0</v>
      </c>
      <c r="U1238" s="21">
        <v>0</v>
      </c>
      <c r="V1238" s="21">
        <v>5688.6286446877803</v>
      </c>
      <c r="W1238" s="21">
        <v>13741.704408019576</v>
      </c>
      <c r="X1238" s="21">
        <v>21000.584964161815</v>
      </c>
      <c r="Y1238" s="21">
        <v>27502.257706611421</v>
      </c>
      <c r="Z1238" s="21">
        <v>1613.40429829351</v>
      </c>
      <c r="AA1238" s="21">
        <v>2277.5094106113643</v>
      </c>
      <c r="AB1238" s="21">
        <v>2829.3994097957498</v>
      </c>
      <c r="AC1238" s="21">
        <v>3281.9483616328375</v>
      </c>
      <c r="AD1238" s="21">
        <v>3658.0659606496724</v>
      </c>
      <c r="AE1238" s="21">
        <v>4059.018314120683</v>
      </c>
      <c r="AF1238" s="21">
        <v>4415.3924669282278</v>
      </c>
      <c r="AG1238" s="21">
        <v>4703.8440117213586</v>
      </c>
      <c r="AH1238" s="21">
        <v>4938.3835469079895</v>
      </c>
      <c r="AI1238" s="21">
        <v>35212.684183129262</v>
      </c>
      <c r="AJ1238" s="21">
        <v>49706.83398128234</v>
      </c>
      <c r="AK1238" s="21">
        <v>61751.879519875474</v>
      </c>
      <c r="AL1238" s="21">
        <v>71628.798364891816</v>
      </c>
      <c r="AM1238" s="21">
        <v>79837.596521624684</v>
      </c>
      <c r="AN1238" s="21">
        <v>82899.78663339511</v>
      </c>
      <c r="AO1238" s="21">
        <v>82624.606656702279</v>
      </c>
      <c r="AP1238" s="21">
        <v>81661.205268230216</v>
      </c>
      <c r="AQ1238" s="21">
        <v>80278.377560295528</v>
      </c>
    </row>
    <row r="1239" spans="1:43" x14ac:dyDescent="0.25">
      <c r="A1239" s="17" t="s">
        <v>292</v>
      </c>
      <c r="B1239" s="8" t="s">
        <v>60</v>
      </c>
      <c r="C1239" s="8" t="s">
        <v>68</v>
      </c>
      <c r="E1239" s="8" t="str">
        <f t="shared" si="164"/>
        <v>ReFi-tv.refi</v>
      </c>
      <c r="F1239" s="21">
        <f>Data!AT51</f>
        <v>207803.13182117551</v>
      </c>
      <c r="G1239" s="19">
        <f>Data!AV51</f>
        <v>6.9028656276865243</v>
      </c>
      <c r="H1239" s="18">
        <f t="shared" si="165"/>
        <v>3.660294262870465E-2</v>
      </c>
      <c r="I1239" s="6">
        <f t="shared" si="165"/>
        <v>3.15</v>
      </c>
      <c r="J1239" s="6">
        <f t="shared" ref="J1239:K1254" si="170">J1238</f>
        <v>71.178795727822703</v>
      </c>
      <c r="K1239" s="18">
        <f t="shared" si="170"/>
        <v>0.65</v>
      </c>
      <c r="L1239" s="35">
        <f>Data!BL51</f>
        <v>1922.1607123485817</v>
      </c>
      <c r="P1239" s="6">
        <f t="shared" si="167"/>
        <v>3500</v>
      </c>
      <c r="Q1239" s="21">
        <v>31090.308630275398</v>
      </c>
      <c r="R1239" s="21">
        <v>47115.183529622096</v>
      </c>
      <c r="S1239" s="21">
        <v>60981.464659637582</v>
      </c>
      <c r="T1239" s="21">
        <v>73666.734834873583</v>
      </c>
      <c r="U1239" s="21">
        <v>85321.927167635731</v>
      </c>
      <c r="V1239" s="21">
        <v>93174.641964961236</v>
      </c>
      <c r="W1239" s="21">
        <v>98495.46135534381</v>
      </c>
      <c r="X1239" s="21">
        <v>103291.69323392051</v>
      </c>
      <c r="Y1239" s="21">
        <v>107587.50474821226</v>
      </c>
      <c r="Z1239" s="21">
        <v>2442.531445807087</v>
      </c>
      <c r="AA1239" s="21">
        <v>3363.6944718154919</v>
      </c>
      <c r="AB1239" s="21">
        <v>4046.8751074718225</v>
      </c>
      <c r="AC1239" s="21">
        <v>4575.0483974855033</v>
      </c>
      <c r="AD1239" s="21">
        <v>4990.9556237384331</v>
      </c>
      <c r="AE1239" s="21">
        <v>5312.6375528232766</v>
      </c>
      <c r="AF1239" s="21">
        <v>5556.50423575074</v>
      </c>
      <c r="AG1239" s="21">
        <v>5754.0244591740566</v>
      </c>
      <c r="AH1239" s="21">
        <v>5914.7232350413597</v>
      </c>
      <c r="AI1239" s="21">
        <v>22020.160409411012</v>
      </c>
      <c r="AJ1239" s="21">
        <v>26025.078967711059</v>
      </c>
      <c r="AK1239" s="21">
        <v>27013.895838920871</v>
      </c>
      <c r="AL1239" s="21">
        <v>25813.23979834214</v>
      </c>
      <c r="AM1239" s="21">
        <v>23201.545309264533</v>
      </c>
      <c r="AN1239" s="21">
        <v>22343.490975621156</v>
      </c>
      <c r="AO1239" s="21">
        <v>22325.31525669001</v>
      </c>
      <c r="AP1239" s="21">
        <v>21823.968395394913</v>
      </c>
      <c r="AQ1239" s="21">
        <v>21022.395358592126</v>
      </c>
    </row>
    <row r="1240" spans="1:43" x14ac:dyDescent="0.25">
      <c r="A1240" s="17" t="s">
        <v>293</v>
      </c>
      <c r="B1240" s="8" t="s">
        <v>60</v>
      </c>
      <c r="C1240" s="8" t="s">
        <v>68</v>
      </c>
      <c r="E1240" s="8" t="str">
        <f t="shared" si="164"/>
        <v>ReFi-tv.refi</v>
      </c>
      <c r="F1240" s="21">
        <f>Data!AT52</f>
        <v>246061.63329111901</v>
      </c>
      <c r="G1240" s="19">
        <f>Data!AV52</f>
        <v>6.4532515947874067</v>
      </c>
      <c r="H1240" s="18">
        <f t="shared" si="165"/>
        <v>3.660294262870465E-2</v>
      </c>
      <c r="I1240" s="6">
        <f t="shared" si="165"/>
        <v>3.15</v>
      </c>
      <c r="J1240" s="6">
        <f t="shared" si="170"/>
        <v>71.178795727822703</v>
      </c>
      <c r="K1240" s="18">
        <f t="shared" si="170"/>
        <v>0.65</v>
      </c>
      <c r="L1240" s="35">
        <f>Data!BL52</f>
        <v>1655.1084423786397</v>
      </c>
      <c r="P1240" s="6">
        <f t="shared" si="167"/>
        <v>3500</v>
      </c>
      <c r="Q1240" s="21">
        <v>46052.549179066336</v>
      </c>
      <c r="R1240" s="21">
        <v>54135.497654241946</v>
      </c>
      <c r="S1240" s="21">
        <v>61358.13841533722</v>
      </c>
      <c r="T1240" s="21">
        <v>67966.162312968998</v>
      </c>
      <c r="U1240" s="21">
        <v>74037.150288960693</v>
      </c>
      <c r="V1240" s="21">
        <v>79436.300146537775</v>
      </c>
      <c r="W1240" s="21">
        <v>84060.50710638662</v>
      </c>
      <c r="X1240" s="21">
        <v>88228.80398977235</v>
      </c>
      <c r="Y1240" s="21">
        <v>91962.198601093594</v>
      </c>
      <c r="Z1240" s="21">
        <v>4270.119208654919</v>
      </c>
      <c r="AA1240" s="21">
        <v>5114.4409059845657</v>
      </c>
      <c r="AB1240" s="21">
        <v>5740.724324989329</v>
      </c>
      <c r="AC1240" s="21">
        <v>6224.9907006412041</v>
      </c>
      <c r="AD1240" s="21">
        <v>6606.361560019287</v>
      </c>
      <c r="AE1240" s="21">
        <v>6901.366675967698</v>
      </c>
      <c r="AF1240" s="21">
        <v>7125.0307865537343</v>
      </c>
      <c r="AG1240" s="21">
        <v>7306.2047331749072</v>
      </c>
      <c r="AH1240" s="21">
        <v>7453.6157285328691</v>
      </c>
      <c r="AI1240" s="21">
        <v>40749.334639465451</v>
      </c>
      <c r="AJ1240" s="21">
        <v>49829.540234679225</v>
      </c>
      <c r="AK1240" s="21">
        <v>55337.827561900369</v>
      </c>
      <c r="AL1240" s="21">
        <v>58573.845861347334</v>
      </c>
      <c r="AM1240" s="21">
        <v>60255.266520789854</v>
      </c>
      <c r="AN1240" s="21">
        <v>60852.904703351029</v>
      </c>
      <c r="AO1240" s="21">
        <v>60775.284195260727</v>
      </c>
      <c r="AP1240" s="21">
        <v>60289.844650771105</v>
      </c>
      <c r="AQ1240" s="21">
        <v>59552.982798231198</v>
      </c>
    </row>
    <row r="1241" spans="1:43" x14ac:dyDescent="0.25">
      <c r="A1241" s="17" t="s">
        <v>294</v>
      </c>
      <c r="B1241" s="8" t="s">
        <v>60</v>
      </c>
      <c r="C1241" s="8" t="s">
        <v>68</v>
      </c>
      <c r="E1241" s="8" t="str">
        <f t="shared" si="164"/>
        <v>ReFi-tv.refi</v>
      </c>
      <c r="F1241" s="21">
        <f>Data!AT53</f>
        <v>203891.03290078999</v>
      </c>
      <c r="G1241" s="19">
        <f>Data!AV53</f>
        <v>6.8747933483571542</v>
      </c>
      <c r="H1241" s="18">
        <f t="shared" si="165"/>
        <v>3.660294262870465E-2</v>
      </c>
      <c r="I1241" s="6">
        <f t="shared" si="165"/>
        <v>3.15</v>
      </c>
      <c r="J1241" s="6">
        <f t="shared" si="170"/>
        <v>71.178795727822703</v>
      </c>
      <c r="K1241" s="18">
        <f t="shared" si="170"/>
        <v>0.65</v>
      </c>
      <c r="L1241" s="35">
        <f>Data!BL53</f>
        <v>1978.6811625276007</v>
      </c>
      <c r="P1241" s="6">
        <f t="shared" si="167"/>
        <v>3500</v>
      </c>
      <c r="Q1241" s="21">
        <v>0</v>
      </c>
      <c r="R1241" s="21">
        <v>0</v>
      </c>
      <c r="S1241" s="21">
        <v>11967.546285264178</v>
      </c>
      <c r="T1241" s="21">
        <v>20120.085429105286</v>
      </c>
      <c r="U1241" s="21">
        <v>27611.027580967071</v>
      </c>
      <c r="V1241" s="21">
        <v>34272.862163642567</v>
      </c>
      <c r="W1241" s="21">
        <v>39978.706064227117</v>
      </c>
      <c r="X1241" s="21">
        <v>45121.890521490583</v>
      </c>
      <c r="Y1241" s="21">
        <v>49728.530505683608</v>
      </c>
      <c r="Z1241" s="21">
        <v>2548.3317774596785</v>
      </c>
      <c r="AA1241" s="21">
        <v>3137.1503090156757</v>
      </c>
      <c r="AB1241" s="21">
        <v>3917.7761227155406</v>
      </c>
      <c r="AC1241" s="21">
        <v>4448.6292843136789</v>
      </c>
      <c r="AD1241" s="21">
        <v>4866.0124250101817</v>
      </c>
      <c r="AE1241" s="21">
        <v>5188.3916040617178</v>
      </c>
      <c r="AF1241" s="21">
        <v>5432.4930095927448</v>
      </c>
      <c r="AG1241" s="21">
        <v>5629.9948879468548</v>
      </c>
      <c r="AH1241" s="21">
        <v>5790.5265895377725</v>
      </c>
      <c r="AI1241" s="21">
        <v>55185.651212223929</v>
      </c>
      <c r="AJ1241" s="21">
        <v>67936.869243235313</v>
      </c>
      <c r="AK1241" s="21">
        <v>72874.242585447253</v>
      </c>
      <c r="AL1241" s="21">
        <v>76217.646662180268</v>
      </c>
      <c r="AM1241" s="21">
        <v>77765.38645435519</v>
      </c>
      <c r="AN1241" s="21">
        <v>78084.866114425575</v>
      </c>
      <c r="AO1241" s="21">
        <v>77665.184378909442</v>
      </c>
      <c r="AP1241" s="21">
        <v>76799.021410376139</v>
      </c>
      <c r="AQ1241" s="21">
        <v>75668.791590220848</v>
      </c>
    </row>
    <row r="1242" spans="1:43" x14ac:dyDescent="0.25">
      <c r="A1242" s="17" t="s">
        <v>295</v>
      </c>
      <c r="B1242" s="8" t="s">
        <v>60</v>
      </c>
      <c r="C1242" s="8" t="s">
        <v>68</v>
      </c>
      <c r="E1242" s="8" t="str">
        <f t="shared" si="164"/>
        <v>ReFi-tv.refi</v>
      </c>
      <c r="F1242" s="21">
        <f>Data!AT54</f>
        <v>159194.475313414</v>
      </c>
      <c r="G1242" s="19">
        <f>Data!AV54</f>
        <v>7.6675225186861979</v>
      </c>
      <c r="H1242" s="18">
        <f t="shared" si="165"/>
        <v>3.660294262870465E-2</v>
      </c>
      <c r="I1242" s="6">
        <f t="shared" si="165"/>
        <v>3.15</v>
      </c>
      <c r="J1242" s="6">
        <f t="shared" si="170"/>
        <v>71.178795727822703</v>
      </c>
      <c r="K1242" s="18">
        <f t="shared" si="170"/>
        <v>0.65</v>
      </c>
      <c r="L1242" s="35">
        <f>Data!BL54</f>
        <v>1830.26323436441</v>
      </c>
      <c r="P1242" s="6">
        <f t="shared" si="167"/>
        <v>3500</v>
      </c>
      <c r="Q1242" s="21">
        <v>5534.8007358453542</v>
      </c>
      <c r="R1242" s="21">
        <v>20651.619820512526</v>
      </c>
      <c r="S1242" s="21">
        <v>26964.45253103604</v>
      </c>
      <c r="T1242" s="21">
        <v>34420.054340818431</v>
      </c>
      <c r="U1242" s="21">
        <v>41270.37535954771</v>
      </c>
      <c r="V1242" s="21">
        <v>47362.526804643414</v>
      </c>
      <c r="W1242" s="21">
        <v>52580.391829515975</v>
      </c>
      <c r="X1242" s="21">
        <v>57283.744819465363</v>
      </c>
      <c r="Y1242" s="21">
        <v>61496.418746031617</v>
      </c>
      <c r="Z1242" s="21">
        <v>1570.309933383106</v>
      </c>
      <c r="AA1242" s="21">
        <v>2338.3819266867158</v>
      </c>
      <c r="AB1242" s="21">
        <v>2906.6755488072295</v>
      </c>
      <c r="AC1242" s="21">
        <v>3345.0861356698188</v>
      </c>
      <c r="AD1242" s="21">
        <v>3689.6370452914052</v>
      </c>
      <c r="AE1242" s="21">
        <v>3955.6559170880787</v>
      </c>
      <c r="AF1242" s="21">
        <v>4157.0123030313043</v>
      </c>
      <c r="AG1242" s="21">
        <v>4319.8795272703392</v>
      </c>
      <c r="AH1242" s="21">
        <v>4452.2236720615538</v>
      </c>
      <c r="AI1242" s="21">
        <v>32392.417607079144</v>
      </c>
      <c r="AJ1242" s="21">
        <v>35826.607831988986</v>
      </c>
      <c r="AK1242" s="21">
        <v>43239.598177695028</v>
      </c>
      <c r="AL1242" s="21">
        <v>46372.793966590543</v>
      </c>
      <c r="AM1242" s="21">
        <v>47844.306301686847</v>
      </c>
      <c r="AN1242" s="21">
        <v>48177.227779765097</v>
      </c>
      <c r="AO1242" s="21">
        <v>47822.66231892052</v>
      </c>
      <c r="AP1242" s="21">
        <v>47052.991873608589</v>
      </c>
      <c r="AQ1242" s="21">
        <v>46036.785834811482</v>
      </c>
    </row>
    <row r="1243" spans="1:43" x14ac:dyDescent="0.25">
      <c r="A1243" s="17" t="s">
        <v>296</v>
      </c>
      <c r="B1243" s="8" t="s">
        <v>60</v>
      </c>
      <c r="C1243" s="8" t="s">
        <v>68</v>
      </c>
      <c r="E1243" s="8" t="str">
        <f t="shared" si="164"/>
        <v>ReFi-tv.refi</v>
      </c>
      <c r="F1243" s="21">
        <f>Data!AT55</f>
        <v>287016.28074287547</v>
      </c>
      <c r="G1243" s="19">
        <f>Data!AV55</f>
        <v>6.1538755843326456</v>
      </c>
      <c r="H1243" s="18">
        <f t="shared" si="165"/>
        <v>3.660294262870465E-2</v>
      </c>
      <c r="I1243" s="6">
        <f t="shared" si="165"/>
        <v>3.15</v>
      </c>
      <c r="J1243" s="6">
        <f t="shared" si="170"/>
        <v>71.178795727822703</v>
      </c>
      <c r="K1243" s="18">
        <f t="shared" si="170"/>
        <v>0.65</v>
      </c>
      <c r="L1243" s="35">
        <f>Data!BL55</f>
        <v>1725.3903664173188</v>
      </c>
      <c r="P1243" s="6">
        <f t="shared" si="167"/>
        <v>3500</v>
      </c>
      <c r="Q1243" s="21">
        <v>59633.847498570678</v>
      </c>
      <c r="R1243" s="21">
        <v>67737.08194279483</v>
      </c>
      <c r="S1243" s="21">
        <v>74977.784114365233</v>
      </c>
      <c r="T1243" s="21">
        <v>81602.580806740501</v>
      </c>
      <c r="U1243" s="21">
        <v>87688.775194578251</v>
      </c>
      <c r="V1243" s="21">
        <v>93101.476560035429</v>
      </c>
      <c r="W1243" s="21">
        <v>97737.250670742273</v>
      </c>
      <c r="X1243" s="21">
        <v>101915.99720908857</v>
      </c>
      <c r="Y1243" s="21">
        <v>105658.73569680801</v>
      </c>
      <c r="Z1243" s="21">
        <v>5234.5796357748368</v>
      </c>
      <c r="AA1243" s="21">
        <v>6169.8283800282816</v>
      </c>
      <c r="AB1243" s="21">
        <v>6864.2219533387779</v>
      </c>
      <c r="AC1243" s="21">
        <v>7401.6213757902306</v>
      </c>
      <c r="AD1243" s="21">
        <v>7825.1690328064551</v>
      </c>
      <c r="AE1243" s="21">
        <v>8153.0349916607029</v>
      </c>
      <c r="AF1243" s="21">
        <v>8401.76889115218</v>
      </c>
      <c r="AG1243" s="21">
        <v>8603.3609906752572</v>
      </c>
      <c r="AH1243" s="21">
        <v>8767.4660118176307</v>
      </c>
      <c r="AI1243" s="21">
        <v>41836.950718174186</v>
      </c>
      <c r="AJ1243" s="21">
        <v>51863.240173448008</v>
      </c>
      <c r="AK1243" s="21">
        <v>58083.154720523453</v>
      </c>
      <c r="AL1243" s="21">
        <v>61875.688960452331</v>
      </c>
      <c r="AM1243" s="21">
        <v>63999.842266351916</v>
      </c>
      <c r="AN1243" s="21">
        <v>64942.726806144667</v>
      </c>
      <c r="AO1243" s="21">
        <v>65128.586729328672</v>
      </c>
      <c r="AP1243" s="21">
        <v>64857.64419361802</v>
      </c>
      <c r="AQ1243" s="21">
        <v>64296.033636953114</v>
      </c>
    </row>
    <row r="1244" spans="1:43" x14ac:dyDescent="0.25">
      <c r="A1244" s="17" t="s">
        <v>297</v>
      </c>
      <c r="B1244" s="8" t="s">
        <v>60</v>
      </c>
      <c r="C1244" s="8" t="s">
        <v>68</v>
      </c>
      <c r="E1244" s="8" t="str">
        <f t="shared" si="164"/>
        <v>ReFi-tv.refi</v>
      </c>
      <c r="F1244" s="21">
        <f>Data!AT56</f>
        <v>255707.61126146198</v>
      </c>
      <c r="G1244" s="19">
        <f>Data!AV56</f>
        <v>6.5044126470105788</v>
      </c>
      <c r="H1244" s="18">
        <f t="shared" si="165"/>
        <v>3.660294262870465E-2</v>
      </c>
      <c r="I1244" s="6">
        <f t="shared" si="165"/>
        <v>3.15</v>
      </c>
      <c r="J1244" s="6">
        <f t="shared" si="170"/>
        <v>71.178795727822703</v>
      </c>
      <c r="K1244" s="18">
        <f t="shared" si="170"/>
        <v>0.65</v>
      </c>
      <c r="L1244" s="35">
        <f>Data!BL56</f>
        <v>1946.9834473517333</v>
      </c>
      <c r="P1244" s="6">
        <f t="shared" si="167"/>
        <v>3500</v>
      </c>
      <c r="Q1244" s="21">
        <v>10183.738303930393</v>
      </c>
      <c r="R1244" s="21">
        <v>19799.260846259411</v>
      </c>
      <c r="S1244" s="21">
        <v>28391.573019619012</v>
      </c>
      <c r="T1244" s="21">
        <v>36251.892428089654</v>
      </c>
      <c r="U1244" s="21">
        <v>43474.074721618861</v>
      </c>
      <c r="V1244" s="21">
        <v>49896.931060241106</v>
      </c>
      <c r="W1244" s="21">
        <v>55398.041530343362</v>
      </c>
      <c r="X1244" s="21">
        <v>60356.710244256443</v>
      </c>
      <c r="Y1244" s="21">
        <v>64798.064028356734</v>
      </c>
      <c r="Z1244" s="21">
        <v>3805.0238049736245</v>
      </c>
      <c r="AA1244" s="21">
        <v>4795.2493197545627</v>
      </c>
      <c r="AB1244" s="21">
        <v>5529.7517176075535</v>
      </c>
      <c r="AC1244" s="21">
        <v>6097.6834398383608</v>
      </c>
      <c r="AD1244" s="21">
        <v>6544.9441201753743</v>
      </c>
      <c r="AE1244" s="21">
        <v>6890.9137593748374</v>
      </c>
      <c r="AF1244" s="21">
        <v>7153.2163861863964</v>
      </c>
      <c r="AG1244" s="21">
        <v>7365.6866340436954</v>
      </c>
      <c r="AH1244" s="21">
        <v>7538.5608318732284</v>
      </c>
      <c r="AI1244" s="21">
        <v>67777.013317696881</v>
      </c>
      <c r="AJ1244" s="21">
        <v>78450.122164829023</v>
      </c>
      <c r="AK1244" s="21">
        <v>84906.956051911373</v>
      </c>
      <c r="AL1244" s="21">
        <v>88682.932815097913</v>
      </c>
      <c r="AM1244" s="21">
        <v>90624.629802506752</v>
      </c>
      <c r="AN1244" s="21">
        <v>91290.31074846015</v>
      </c>
      <c r="AO1244" s="21">
        <v>91163.492526366084</v>
      </c>
      <c r="AP1244" s="21">
        <v>90558.105439373903</v>
      </c>
      <c r="AQ1244" s="21">
        <v>89658.753779191946</v>
      </c>
    </row>
    <row r="1245" spans="1:43" x14ac:dyDescent="0.25">
      <c r="A1245" s="17" t="s">
        <v>298</v>
      </c>
      <c r="B1245" s="8" t="s">
        <v>60</v>
      </c>
      <c r="C1245" s="8" t="s">
        <v>68</v>
      </c>
      <c r="E1245" s="8" t="str">
        <f t="shared" si="164"/>
        <v>ReFi-tv.refi</v>
      </c>
      <c r="F1245" s="21">
        <f>Data!AT57</f>
        <v>187665.35631204298</v>
      </c>
      <c r="G1245" s="19">
        <f>Data!AV57</f>
        <v>7.2034924317656603</v>
      </c>
      <c r="H1245" s="18">
        <f t="shared" si="165"/>
        <v>3.660294262870465E-2</v>
      </c>
      <c r="I1245" s="6">
        <f t="shared" si="165"/>
        <v>3.15</v>
      </c>
      <c r="J1245" s="6">
        <f t="shared" si="170"/>
        <v>71.178795727822703</v>
      </c>
      <c r="K1245" s="18">
        <f t="shared" si="170"/>
        <v>0.65</v>
      </c>
      <c r="L1245" s="35">
        <f>Data!BL57</f>
        <v>1944.8608207636205</v>
      </c>
      <c r="P1245" s="6">
        <f t="shared" si="167"/>
        <v>3500</v>
      </c>
      <c r="Q1245" s="21">
        <v>0</v>
      </c>
      <c r="R1245" s="21">
        <v>8704.0048039639696</v>
      </c>
      <c r="S1245" s="21">
        <v>17362.905250801232</v>
      </c>
      <c r="T1245" s="21">
        <v>25283.932730056953</v>
      </c>
      <c r="U1245" s="21">
        <v>32562.064332967533</v>
      </c>
      <c r="V1245" s="21">
        <v>39034.654405469031</v>
      </c>
      <c r="W1245" s="21">
        <v>44578.394138406846</v>
      </c>
      <c r="X1245" s="21">
        <v>49575.469462962923</v>
      </c>
      <c r="Y1245" s="21">
        <v>54051.236027006424</v>
      </c>
      <c r="Z1245" s="21">
        <v>1975.7458324046086</v>
      </c>
      <c r="AA1245" s="21">
        <v>2824.5147551218415</v>
      </c>
      <c r="AB1245" s="21">
        <v>3479.2436775746569</v>
      </c>
      <c r="AC1245" s="21">
        <v>3984.9279434511604</v>
      </c>
      <c r="AD1245" s="21">
        <v>4382.7758281280321</v>
      </c>
      <c r="AE1245" s="21">
        <v>4690.242633929357</v>
      </c>
      <c r="AF1245" s="21">
        <v>4923.1696696997487</v>
      </c>
      <c r="AG1245" s="21">
        <v>5111.7131616498637</v>
      </c>
      <c r="AH1245" s="21">
        <v>5265.0240185866633</v>
      </c>
      <c r="AI1245" s="21">
        <v>44831.650975080302</v>
      </c>
      <c r="AJ1245" s="21">
        <v>55387.062781117493</v>
      </c>
      <c r="AK1245" s="21">
        <v>61584.617073183101</v>
      </c>
      <c r="AL1245" s="21">
        <v>65138.071857556133</v>
      </c>
      <c r="AM1245" s="21">
        <v>66887.507067376588</v>
      </c>
      <c r="AN1245" s="21">
        <v>67391.646641993473</v>
      </c>
      <c r="AO1245" s="21">
        <v>67133.254547931385</v>
      </c>
      <c r="AP1245" s="21">
        <v>66414.41981793748</v>
      </c>
      <c r="AQ1245" s="21">
        <v>65417.430086496955</v>
      </c>
    </row>
    <row r="1246" spans="1:43" x14ac:dyDescent="0.25">
      <c r="A1246" s="17" t="s">
        <v>299</v>
      </c>
      <c r="B1246" s="8" t="s">
        <v>60</v>
      </c>
      <c r="C1246" s="8" t="s">
        <v>68</v>
      </c>
      <c r="E1246" s="8" t="str">
        <f t="shared" si="164"/>
        <v>ReFi-tv.refi</v>
      </c>
      <c r="F1246" s="21">
        <f>Data!AT58</f>
        <v>164122.546134278</v>
      </c>
      <c r="G1246" s="19">
        <f>Data!AV58</f>
        <v>7.7389396209799584</v>
      </c>
      <c r="H1246" s="18">
        <f t="shared" si="165"/>
        <v>3.660294262870465E-2</v>
      </c>
      <c r="I1246" s="6">
        <f t="shared" si="165"/>
        <v>3.15</v>
      </c>
      <c r="J1246" s="6">
        <f t="shared" si="170"/>
        <v>71.178795727822703</v>
      </c>
      <c r="K1246" s="18">
        <f t="shared" si="170"/>
        <v>0.65</v>
      </c>
      <c r="L1246" s="35">
        <f>Data!BL58</f>
        <v>2085.2620813272074</v>
      </c>
      <c r="P1246" s="6">
        <f t="shared" si="167"/>
        <v>3500</v>
      </c>
      <c r="Q1246" s="21">
        <v>0</v>
      </c>
      <c r="R1246" s="21">
        <v>10440.749496712366</v>
      </c>
      <c r="S1246" s="21">
        <v>19766.443813881906</v>
      </c>
      <c r="T1246" s="21">
        <v>28297.463624121763</v>
      </c>
      <c r="U1246" s="21">
        <v>36136.062534103738</v>
      </c>
      <c r="V1246" s="21">
        <v>43107.089761102616</v>
      </c>
      <c r="W1246" s="21">
        <v>49077.735211813451</v>
      </c>
      <c r="X1246" s="21">
        <v>54459.621187616678</v>
      </c>
      <c r="Y1246" s="21">
        <v>59280.052660176843</v>
      </c>
      <c r="Z1246" s="21">
        <v>1188.5143995408689</v>
      </c>
      <c r="AA1246" s="21">
        <v>2038.9445035885333</v>
      </c>
      <c r="AB1246" s="21">
        <v>2684.7461990961829</v>
      </c>
      <c r="AC1246" s="21">
        <v>3183.0395706545073</v>
      </c>
      <c r="AD1246" s="21">
        <v>3574.7250478837527</v>
      </c>
      <c r="AE1246" s="21">
        <v>3877.1823618759699</v>
      </c>
      <c r="AF1246" s="21">
        <v>4106.1519387015178</v>
      </c>
      <c r="AG1246" s="21">
        <v>4291.3760764438066</v>
      </c>
      <c r="AH1246" s="21">
        <v>4441.9036595416719</v>
      </c>
      <c r="AI1246" s="21">
        <v>28973.199706642903</v>
      </c>
      <c r="AJ1246" s="21">
        <v>39263.945975259558</v>
      </c>
      <c r="AK1246" s="21">
        <v>45681.385693369593</v>
      </c>
      <c r="AL1246" s="21">
        <v>49297.592178606617</v>
      </c>
      <c r="AM1246" s="21">
        <v>51007.368583503965</v>
      </c>
      <c r="AN1246" s="21">
        <v>51409.542862870148</v>
      </c>
      <c r="AO1246" s="21">
        <v>51020.639861956188</v>
      </c>
      <c r="AP1246" s="21">
        <v>50154.084903910261</v>
      </c>
      <c r="AQ1246" s="21">
        <v>49003.163643542335</v>
      </c>
    </row>
    <row r="1247" spans="1:43" x14ac:dyDescent="0.25">
      <c r="A1247" s="17" t="s">
        <v>300</v>
      </c>
      <c r="B1247" s="8" t="s">
        <v>60</v>
      </c>
      <c r="C1247" s="8" t="s">
        <v>68</v>
      </c>
      <c r="E1247" s="8" t="str">
        <f t="shared" si="164"/>
        <v>ReFi-tv.refi</v>
      </c>
      <c r="F1247" s="21">
        <f>Data!AT59</f>
        <v>323596.6391991555</v>
      </c>
      <c r="G1247" s="19">
        <f>Data!AV59</f>
        <v>6.0365260709191357</v>
      </c>
      <c r="H1247" s="18">
        <f t="shared" si="165"/>
        <v>3.660294262870465E-2</v>
      </c>
      <c r="I1247" s="6">
        <f t="shared" si="165"/>
        <v>3.15</v>
      </c>
      <c r="J1247" s="6">
        <f t="shared" si="170"/>
        <v>71.178795727822703</v>
      </c>
      <c r="K1247" s="18">
        <f t="shared" si="170"/>
        <v>0.65</v>
      </c>
      <c r="L1247" s="35">
        <f>Data!BL59</f>
        <v>1650.6523731634045</v>
      </c>
      <c r="P1247" s="6">
        <f t="shared" si="167"/>
        <v>3500</v>
      </c>
      <c r="Q1247" s="21">
        <v>82452.686381335297</v>
      </c>
      <c r="R1247" s="21">
        <v>90613.813579633614</v>
      </c>
      <c r="S1247" s="21">
        <v>97592.301128084655</v>
      </c>
      <c r="T1247" s="21">
        <v>103977.65470028995</v>
      </c>
      <c r="U1247" s="21">
        <v>109843.49062021407</v>
      </c>
      <c r="V1247" s="21">
        <v>115060.27066409386</v>
      </c>
      <c r="W1247" s="21">
        <v>119528.17164358697</v>
      </c>
      <c r="X1247" s="21">
        <v>123555.63831477774</v>
      </c>
      <c r="Y1247" s="21">
        <v>127162.8522242622</v>
      </c>
      <c r="Z1247" s="21">
        <v>6757.0097769427121</v>
      </c>
      <c r="AA1247" s="21">
        <v>7661.1567778091603</v>
      </c>
      <c r="AB1247" s="21">
        <v>8332.23410894876</v>
      </c>
      <c r="AC1247" s="21">
        <v>8851.4429864895465</v>
      </c>
      <c r="AD1247" s="21">
        <v>9260.535313008053</v>
      </c>
      <c r="AE1247" s="21">
        <v>9577.1340500638071</v>
      </c>
      <c r="AF1247" s="21">
        <v>9817.267322377169</v>
      </c>
      <c r="AG1247" s="21">
        <v>10011.85257258769</v>
      </c>
      <c r="AH1247" s="21">
        <v>10170.226485442508</v>
      </c>
      <c r="AI1247" s="21">
        <v>46032.240510570744</v>
      </c>
      <c r="AJ1247" s="21">
        <v>55063.520181694461</v>
      </c>
      <c r="AK1247" s="21">
        <v>60845.60641907854</v>
      </c>
      <c r="AL1247" s="21">
        <v>64333.039312285284</v>
      </c>
      <c r="AM1247" s="21">
        <v>66246.117349853201</v>
      </c>
      <c r="AN1247" s="21">
        <v>67049.480376283391</v>
      </c>
      <c r="AO1247" s="21">
        <v>67147.727287056681</v>
      </c>
      <c r="AP1247" s="21">
        <v>66820.310263989129</v>
      </c>
      <c r="AQ1247" s="21">
        <v>66224.585354294657</v>
      </c>
    </row>
    <row r="1248" spans="1:43" x14ac:dyDescent="0.25">
      <c r="A1248" s="17" t="s">
        <v>301</v>
      </c>
      <c r="B1248" s="8" t="s">
        <v>60</v>
      </c>
      <c r="C1248" s="8" t="s">
        <v>68</v>
      </c>
      <c r="E1248" s="8" t="str">
        <f t="shared" si="164"/>
        <v>ReFi-tv.refi</v>
      </c>
      <c r="F1248" s="21">
        <f>Data!AT60</f>
        <v>248353.29745809652</v>
      </c>
      <c r="G1248" s="19">
        <f>Data!AV60</f>
        <v>6.675512703680524</v>
      </c>
      <c r="H1248" s="18">
        <f t="shared" si="165"/>
        <v>3.660294262870465E-2</v>
      </c>
      <c r="I1248" s="6">
        <f t="shared" si="165"/>
        <v>3.15</v>
      </c>
      <c r="J1248" s="6">
        <f t="shared" si="170"/>
        <v>71.178795727822703</v>
      </c>
      <c r="K1248" s="18">
        <f t="shared" si="170"/>
        <v>0.65</v>
      </c>
      <c r="L1248" s="35">
        <f>Data!BL60</f>
        <v>1731.9975466831138</v>
      </c>
      <c r="P1248" s="6">
        <f t="shared" si="167"/>
        <v>3500</v>
      </c>
      <c r="Q1248" s="21">
        <v>11320.095524010596</v>
      </c>
      <c r="R1248" s="21">
        <v>19855.151388278762</v>
      </c>
      <c r="S1248" s="21">
        <v>27481.960803256334</v>
      </c>
      <c r="T1248" s="21">
        <v>34459.072230988873</v>
      </c>
      <c r="U1248" s="21">
        <v>40869.715028528582</v>
      </c>
      <c r="V1248" s="21">
        <v>46570.854957342985</v>
      </c>
      <c r="W1248" s="21">
        <v>51453.816080356584</v>
      </c>
      <c r="X1248" s="21">
        <v>55855.292482325713</v>
      </c>
      <c r="Y1248" s="21">
        <v>59797.580620256682</v>
      </c>
      <c r="Z1248" s="21">
        <v>4302.4859387700608</v>
      </c>
      <c r="AA1248" s="21">
        <v>5156.3310946066058</v>
      </c>
      <c r="AB1248" s="21">
        <v>5789.6265953745187</v>
      </c>
      <c r="AC1248" s="21">
        <v>6279.2785453594106</v>
      </c>
      <c r="AD1248" s="21">
        <v>6664.8645212146976</v>
      </c>
      <c r="AE1248" s="21">
        <v>6963.1118236524026</v>
      </c>
      <c r="AF1248" s="21">
        <v>7189.2219053973986</v>
      </c>
      <c r="AG1248" s="21">
        <v>7372.3685133133777</v>
      </c>
      <c r="AH1248" s="21">
        <v>7521.3782416246977</v>
      </c>
      <c r="AI1248" s="21">
        <v>79151.998032238451</v>
      </c>
      <c r="AJ1248" s="21">
        <v>88571.482849973545</v>
      </c>
      <c r="AK1248" s="21">
        <v>94261.525740759738</v>
      </c>
      <c r="AL1248" s="21">
        <v>97580.749422421359</v>
      </c>
      <c r="AM1248" s="21">
        <v>99278.156477458135</v>
      </c>
      <c r="AN1248" s="21">
        <v>99848.520565866987</v>
      </c>
      <c r="AO1248" s="21">
        <v>99720.171720678118</v>
      </c>
      <c r="AP1248" s="21">
        <v>99169.877468213206</v>
      </c>
      <c r="AQ1248" s="21">
        <v>98360.945783371979</v>
      </c>
    </row>
    <row r="1249" spans="1:43" x14ac:dyDescent="0.25">
      <c r="A1249" s="17" t="s">
        <v>272</v>
      </c>
      <c r="B1249" s="8" t="s">
        <v>60</v>
      </c>
      <c r="C1249" s="8" t="s">
        <v>68</v>
      </c>
      <c r="E1249" s="8" t="str">
        <f t="shared" si="164"/>
        <v>ReFi-tv.refi</v>
      </c>
      <c r="F1249" s="21">
        <f>Data!AT61</f>
        <v>247930.70340348198</v>
      </c>
      <c r="G1249" s="19">
        <f>Data!AV61</f>
        <v>6.6987743860742617</v>
      </c>
      <c r="H1249" s="18">
        <f t="shared" si="165"/>
        <v>3.660294262870465E-2</v>
      </c>
      <c r="I1249" s="6">
        <f t="shared" si="165"/>
        <v>3.15</v>
      </c>
      <c r="J1249" s="6">
        <f t="shared" si="170"/>
        <v>71.178795727822703</v>
      </c>
      <c r="K1249" s="18">
        <f t="shared" si="170"/>
        <v>0.65</v>
      </c>
      <c r="L1249" s="35">
        <f>Data!BL61</f>
        <v>2385.2246421647269</v>
      </c>
      <c r="P1249" s="6">
        <f t="shared" si="167"/>
        <v>3500</v>
      </c>
      <c r="Q1249" s="21">
        <v>0</v>
      </c>
      <c r="R1249" s="21">
        <v>0</v>
      </c>
      <c r="S1249" s="21">
        <v>7386.2791330093814</v>
      </c>
      <c r="T1249" s="21">
        <v>17075.885775771301</v>
      </c>
      <c r="U1249" s="21">
        <v>25979.262143944299</v>
      </c>
      <c r="V1249" s="21">
        <v>33897.186656878781</v>
      </c>
      <c r="W1249" s="21">
        <v>40678.888255424645</v>
      </c>
      <c r="X1249" s="21">
        <v>46791.827273517134</v>
      </c>
      <c r="Y1249" s="21">
        <v>52267.063488047184</v>
      </c>
      <c r="Z1249" s="21">
        <v>3092.7481221909397</v>
      </c>
      <c r="AA1249" s="21">
        <v>3809.7657464775898</v>
      </c>
      <c r="AB1249" s="21">
        <v>4577.4364742281168</v>
      </c>
      <c r="AC1249" s="21">
        <v>5247.9544083232131</v>
      </c>
      <c r="AD1249" s="21">
        <v>5775.5396427868172</v>
      </c>
      <c r="AE1249" s="21">
        <v>6183.3084660185441</v>
      </c>
      <c r="AF1249" s="21">
        <v>6492.2461544385642</v>
      </c>
      <c r="AG1249" s="21">
        <v>6742.3344233579483</v>
      </c>
      <c r="AH1249" s="21">
        <v>6945.7023175641871</v>
      </c>
      <c r="AI1249" s="21">
        <v>65260.508996062606</v>
      </c>
      <c r="AJ1249" s="21">
        <v>80390.397778258586</v>
      </c>
      <c r="AK1249" s="21">
        <v>89202.845620430991</v>
      </c>
      <c r="AL1249" s="21">
        <v>93661.931318976014</v>
      </c>
      <c r="AM1249" s="21">
        <v>95891.20448435469</v>
      </c>
      <c r="AN1249" s="21">
        <v>96577.666719208864</v>
      </c>
      <c r="AO1249" s="21">
        <v>96314.902324018214</v>
      </c>
      <c r="AP1249" s="21">
        <v>95479.110709724409</v>
      </c>
      <c r="AQ1249" s="21">
        <v>94295.168763269001</v>
      </c>
    </row>
    <row r="1250" spans="1:43" x14ac:dyDescent="0.25">
      <c r="A1250" s="17" t="s">
        <v>273</v>
      </c>
      <c r="B1250" s="8" t="s">
        <v>60</v>
      </c>
      <c r="C1250" s="8" t="s">
        <v>68</v>
      </c>
      <c r="E1250" s="8" t="str">
        <f t="shared" si="164"/>
        <v>ReFi-tv.refi</v>
      </c>
      <c r="F1250" s="21">
        <f>Data!AT62</f>
        <v>151738.37945754698</v>
      </c>
      <c r="G1250" s="19">
        <f>Data!AV62</f>
        <v>7.9647183674103861</v>
      </c>
      <c r="H1250" s="18">
        <f t="shared" si="165"/>
        <v>3.660294262870465E-2</v>
      </c>
      <c r="I1250" s="6">
        <f t="shared" si="165"/>
        <v>3.15</v>
      </c>
      <c r="J1250" s="6">
        <f t="shared" si="170"/>
        <v>71.178795727822703</v>
      </c>
      <c r="K1250" s="18">
        <f t="shared" si="170"/>
        <v>0.65</v>
      </c>
      <c r="L1250" s="35">
        <f>Data!BL62</f>
        <v>2385.2246421647269</v>
      </c>
      <c r="P1250" s="6">
        <f t="shared" si="167"/>
        <v>3500</v>
      </c>
      <c r="Q1250" s="21">
        <v>0</v>
      </c>
      <c r="R1250" s="21">
        <v>0</v>
      </c>
      <c r="S1250" s="21">
        <v>0</v>
      </c>
      <c r="T1250" s="21">
        <v>3697.4319768228011</v>
      </c>
      <c r="U1250" s="21">
        <v>12808.321277687168</v>
      </c>
      <c r="V1250" s="21">
        <v>20910.762045392239</v>
      </c>
      <c r="W1250" s="21">
        <v>27850.542006914045</v>
      </c>
      <c r="X1250" s="21">
        <v>34105.947376693308</v>
      </c>
      <c r="Y1250" s="21">
        <v>39708.803693338639</v>
      </c>
      <c r="Z1250" s="21">
        <v>1317.9041777033335</v>
      </c>
      <c r="AA1250" s="21">
        <v>1655.2574934735633</v>
      </c>
      <c r="AB1250" s="21">
        <v>2034.8532154468958</v>
      </c>
      <c r="AC1250" s="21">
        <v>2453.6971412143243</v>
      </c>
      <c r="AD1250" s="21">
        <v>2885.7710203891265</v>
      </c>
      <c r="AE1250" s="21">
        <v>3219.165962141562</v>
      </c>
      <c r="AF1250" s="21">
        <v>3471.3926141382085</v>
      </c>
      <c r="AG1250" s="21">
        <v>3675.3131433865692</v>
      </c>
      <c r="AH1250" s="21">
        <v>3840.9500341857324</v>
      </c>
      <c r="AI1250" s="21">
        <v>33064.717173517958</v>
      </c>
      <c r="AJ1250" s="21">
        <v>41528.52824734708</v>
      </c>
      <c r="AK1250" s="21">
        <v>51052.153257170015</v>
      </c>
      <c r="AL1250" s="21">
        <v>57863.039092557265</v>
      </c>
      <c r="AM1250" s="21">
        <v>59592.392090549576</v>
      </c>
      <c r="AN1250" s="21">
        <v>59854.451293803111</v>
      </c>
      <c r="AO1250" s="21">
        <v>59242.751213191885</v>
      </c>
      <c r="AP1250" s="21">
        <v>58103.480035521483</v>
      </c>
      <c r="AQ1250" s="21">
        <v>56656.264956253006</v>
      </c>
    </row>
    <row r="1251" spans="1:43" x14ac:dyDescent="0.25">
      <c r="A1251" s="17" t="s">
        <v>274</v>
      </c>
      <c r="B1251" s="8" t="s">
        <v>60</v>
      </c>
      <c r="C1251" s="8" t="s">
        <v>68</v>
      </c>
      <c r="E1251" s="8" t="str">
        <f t="shared" si="164"/>
        <v>ReFi-tv.refi</v>
      </c>
      <c r="F1251" s="21">
        <f>Data!AT63</f>
        <v>198057.49561402149</v>
      </c>
      <c r="G1251" s="19">
        <f>Data!AV63</f>
        <v>7.1029079323460005</v>
      </c>
      <c r="H1251" s="18">
        <f t="shared" si="165"/>
        <v>3.660294262870465E-2</v>
      </c>
      <c r="I1251" s="6">
        <f t="shared" si="165"/>
        <v>3.15</v>
      </c>
      <c r="J1251" s="6">
        <f t="shared" si="170"/>
        <v>71.178795727822703</v>
      </c>
      <c r="K1251" s="18">
        <f t="shared" si="170"/>
        <v>0.65</v>
      </c>
      <c r="L1251" s="35">
        <f>Data!BL63</f>
        <v>2385.2246421647269</v>
      </c>
      <c r="P1251" s="6">
        <f t="shared" si="167"/>
        <v>3500</v>
      </c>
      <c r="Q1251" s="21">
        <v>0</v>
      </c>
      <c r="R1251" s="21">
        <v>20306.404595126463</v>
      </c>
      <c r="S1251" s="21">
        <v>38916.486951253937</v>
      </c>
      <c r="T1251" s="21">
        <v>52298.253465062997</v>
      </c>
      <c r="U1251" s="21">
        <v>60880.038683146813</v>
      </c>
      <c r="V1251" s="21">
        <v>68512.04093737471</v>
      </c>
      <c r="W1251" s="21">
        <v>75048.74554754862</v>
      </c>
      <c r="X1251" s="21">
        <v>80940.908450457937</v>
      </c>
      <c r="Y1251" s="21">
        <v>86218.358681436614</v>
      </c>
      <c r="Z1251" s="21">
        <v>1170.3443483964397</v>
      </c>
      <c r="AA1251" s="21">
        <v>2138.8891806327019</v>
      </c>
      <c r="AB1251" s="21">
        <v>2964.4893789396615</v>
      </c>
      <c r="AC1251" s="21">
        <v>3602.3769144790854</v>
      </c>
      <c r="AD1251" s="21">
        <v>4104.4203558794588</v>
      </c>
      <c r="AE1251" s="21">
        <v>4492.5332025831467</v>
      </c>
      <c r="AF1251" s="21">
        <v>4786.6373988838923</v>
      </c>
      <c r="AG1251" s="21">
        <v>5024.757593738489</v>
      </c>
      <c r="AH1251" s="21">
        <v>5218.4232670069932</v>
      </c>
      <c r="AI1251" s="21">
        <v>26185.471690774353</v>
      </c>
      <c r="AJ1251" s="21">
        <v>27549.444126577459</v>
      </c>
      <c r="AK1251" s="21">
        <v>27411.472692577932</v>
      </c>
      <c r="AL1251" s="21">
        <v>28301.90395257085</v>
      </c>
      <c r="AM1251" s="21">
        <v>30952.919012747785</v>
      </c>
      <c r="AN1251" s="21">
        <v>32004.615683635478</v>
      </c>
      <c r="AO1251" s="21">
        <v>32048.245414310106</v>
      </c>
      <c r="AP1251" s="21">
        <v>31483.821847186933</v>
      </c>
      <c r="AQ1251" s="21">
        <v>30539.478373886523</v>
      </c>
    </row>
    <row r="1252" spans="1:43" x14ac:dyDescent="0.25">
      <c r="A1252" s="17" t="s">
        <v>275</v>
      </c>
      <c r="B1252" s="8" t="s">
        <v>60</v>
      </c>
      <c r="C1252" s="8" t="s">
        <v>68</v>
      </c>
      <c r="E1252" s="8" t="str">
        <f t="shared" si="164"/>
        <v>ReFi-tv.refi</v>
      </c>
      <c r="F1252" s="21">
        <f>Data!AT64</f>
        <v>275989.34520370152</v>
      </c>
      <c r="G1252" s="19">
        <f>Data!AV64</f>
        <v>6.3520445686664582</v>
      </c>
      <c r="H1252" s="18">
        <f t="shared" si="165"/>
        <v>3.660294262870465E-2</v>
      </c>
      <c r="I1252" s="6">
        <f t="shared" si="165"/>
        <v>3.15</v>
      </c>
      <c r="J1252" s="6">
        <f t="shared" si="170"/>
        <v>71.178795727822703</v>
      </c>
      <c r="K1252" s="18">
        <f t="shared" si="170"/>
        <v>0.65</v>
      </c>
      <c r="L1252" s="35">
        <f>Data!BL64</f>
        <v>2011.4207803329416</v>
      </c>
      <c r="P1252" s="6">
        <f t="shared" si="167"/>
        <v>3500</v>
      </c>
      <c r="Q1252" s="21">
        <v>62375.021405172127</v>
      </c>
      <c r="R1252" s="21">
        <v>74378.387937716077</v>
      </c>
      <c r="S1252" s="21">
        <v>83139.074729561471</v>
      </c>
      <c r="T1252" s="21">
        <v>91154.424014440898</v>
      </c>
      <c r="U1252" s="21">
        <v>98518.232117700027</v>
      </c>
      <c r="V1252" s="21">
        <v>105067.15186902251</v>
      </c>
      <c r="W1252" s="21">
        <v>110676.07619352022</v>
      </c>
      <c r="X1252" s="21">
        <v>115732.01997256148</v>
      </c>
      <c r="Y1252" s="21">
        <v>120260.43816316826</v>
      </c>
      <c r="Z1252" s="21">
        <v>4274.3212568725958</v>
      </c>
      <c r="AA1252" s="21">
        <v>5314.6714341552042</v>
      </c>
      <c r="AB1252" s="21">
        <v>6086.1323620962412</v>
      </c>
      <c r="AC1252" s="21">
        <v>6682.4887209593844</v>
      </c>
      <c r="AD1252" s="21">
        <v>7152.0218355290745</v>
      </c>
      <c r="AE1252" s="21">
        <v>7515.1421383673351</v>
      </c>
      <c r="AF1252" s="21">
        <v>7790.396012940224</v>
      </c>
      <c r="AG1252" s="21">
        <v>8013.3205093486085</v>
      </c>
      <c r="AH1252" s="21">
        <v>8194.6738636918108</v>
      </c>
      <c r="AI1252" s="21">
        <v>23149.617836855323</v>
      </c>
      <c r="AJ1252" s="21">
        <v>31962.555987636792</v>
      </c>
      <c r="AK1252" s="21">
        <v>38637.984917180074</v>
      </c>
      <c r="AL1252" s="21">
        <v>42555.094468765616</v>
      </c>
      <c r="AM1252" s="21">
        <v>44586.146466672522</v>
      </c>
      <c r="AN1252" s="21">
        <v>45302.879209711376</v>
      </c>
      <c r="AO1252" s="21">
        <v>45201.493254016794</v>
      </c>
      <c r="AP1252" s="21">
        <v>44606.032435371337</v>
      </c>
      <c r="AQ1252" s="21">
        <v>43706.302701579843</v>
      </c>
    </row>
    <row r="1253" spans="1:43" x14ac:dyDescent="0.25">
      <c r="A1253" s="17" t="s">
        <v>276</v>
      </c>
      <c r="B1253" s="8" t="s">
        <v>60</v>
      </c>
      <c r="C1253" s="8" t="s">
        <v>68</v>
      </c>
      <c r="E1253" s="8" t="str">
        <f t="shared" si="164"/>
        <v>ReFi-tv.refi</v>
      </c>
      <c r="F1253" s="21">
        <f>Data!AT65</f>
        <v>260275.96043880651</v>
      </c>
      <c r="G1253" s="19">
        <f>Data!AV65</f>
        <v>6.5903233729592454</v>
      </c>
      <c r="H1253" s="18">
        <f t="shared" si="165"/>
        <v>3.660294262870465E-2</v>
      </c>
      <c r="I1253" s="6">
        <f t="shared" si="165"/>
        <v>3.15</v>
      </c>
      <c r="J1253" s="6">
        <f t="shared" si="170"/>
        <v>71.178795727822703</v>
      </c>
      <c r="K1253" s="18">
        <f t="shared" si="170"/>
        <v>0.65</v>
      </c>
      <c r="L1253" s="35">
        <f>Data!BL65</f>
        <v>2011.4207803329416</v>
      </c>
      <c r="P1253" s="6">
        <f t="shared" si="167"/>
        <v>3500</v>
      </c>
      <c r="Q1253" s="21">
        <v>24154.105653808983</v>
      </c>
      <c r="R1253" s="21">
        <v>34053.704882935934</v>
      </c>
      <c r="S1253" s="21">
        <v>42899.798060888359</v>
      </c>
      <c r="T1253" s="21">
        <v>50992.530553263961</v>
      </c>
      <c r="U1253" s="21">
        <v>58428.051215123545</v>
      </c>
      <c r="V1253" s="21">
        <v>65040.662691205514</v>
      </c>
      <c r="W1253" s="21">
        <v>70704.256590560835</v>
      </c>
      <c r="X1253" s="21">
        <v>75809.410194467986</v>
      </c>
      <c r="Y1253" s="21">
        <v>80381.951037967941</v>
      </c>
      <c r="Z1253" s="21">
        <v>3898.4184717661074</v>
      </c>
      <c r="AA1253" s="21">
        <v>4904.6759572473957</v>
      </c>
      <c r="AB1253" s="21">
        <v>5650.6297020312377</v>
      </c>
      <c r="AC1253" s="21">
        <v>6227.108816306185</v>
      </c>
      <c r="AD1253" s="21">
        <v>6680.8790497415557</v>
      </c>
      <c r="AE1253" s="21">
        <v>7031.7289569673412</v>
      </c>
      <c r="AF1253" s="21">
        <v>7297.6288718079613</v>
      </c>
      <c r="AG1253" s="21">
        <v>7512.940116106648</v>
      </c>
      <c r="AH1253" s="21">
        <v>7688.0725806139426</v>
      </c>
      <c r="AI1253" s="21">
        <v>56775.185218168182</v>
      </c>
      <c r="AJ1253" s="21">
        <v>67765.007000256213</v>
      </c>
      <c r="AK1253" s="21">
        <v>74404.554480399383</v>
      </c>
      <c r="AL1253" s="21">
        <v>78279.250897635226</v>
      </c>
      <c r="AM1253" s="21">
        <v>80263.78184816688</v>
      </c>
      <c r="AN1253" s="21">
        <v>80934.645555655559</v>
      </c>
      <c r="AO1253" s="21">
        <v>80791.005890772562</v>
      </c>
      <c r="AP1253" s="21">
        <v>80155.610073017509</v>
      </c>
      <c r="AQ1253" s="21">
        <v>79218.73488826766</v>
      </c>
    </row>
    <row r="1254" spans="1:43" x14ac:dyDescent="0.25">
      <c r="A1254" s="17" t="s">
        <v>277</v>
      </c>
      <c r="B1254" s="8" t="s">
        <v>60</v>
      </c>
      <c r="C1254" s="8" t="s">
        <v>68</v>
      </c>
      <c r="E1254" s="8" t="str">
        <f t="shared" si="164"/>
        <v>ReFi-tv.refi</v>
      </c>
      <c r="F1254" s="21">
        <f>Data!AT66</f>
        <v>177640.49285034501</v>
      </c>
      <c r="G1254" s="19">
        <f>Data!AV66</f>
        <v>6.7318910511908392</v>
      </c>
      <c r="H1254" s="18">
        <f t="shared" si="165"/>
        <v>3.660294262870465E-2</v>
      </c>
      <c r="I1254" s="6">
        <f t="shared" si="165"/>
        <v>3.15</v>
      </c>
      <c r="J1254" s="6">
        <f t="shared" si="170"/>
        <v>71.178795727822703</v>
      </c>
      <c r="K1254" s="18">
        <f t="shared" si="170"/>
        <v>0.65</v>
      </c>
      <c r="L1254" s="35">
        <f>Data!BL66</f>
        <v>2011.4207803329416</v>
      </c>
      <c r="P1254" s="6">
        <f t="shared" si="167"/>
        <v>3500</v>
      </c>
      <c r="Q1254" s="21">
        <v>0</v>
      </c>
      <c r="R1254" s="21">
        <v>0</v>
      </c>
      <c r="S1254" s="21">
        <v>0</v>
      </c>
      <c r="T1254" s="21">
        <v>3567.4770557962115</v>
      </c>
      <c r="U1254" s="21">
        <v>11105.76309654266</v>
      </c>
      <c r="V1254" s="21">
        <v>17809.666931844287</v>
      </c>
      <c r="W1254" s="21">
        <v>23551.591719074506</v>
      </c>
      <c r="X1254" s="21">
        <v>28727.270681918264</v>
      </c>
      <c r="Y1254" s="21">
        <v>33363.034504517185</v>
      </c>
      <c r="Z1254" s="21">
        <v>1883.7488776939085</v>
      </c>
      <c r="AA1254" s="21">
        <v>2438.7467347929191</v>
      </c>
      <c r="AB1254" s="21">
        <v>2878.0070075342805</v>
      </c>
      <c r="AC1254" s="21">
        <v>3318.4649401442093</v>
      </c>
      <c r="AD1254" s="21">
        <v>3758.6738884270903</v>
      </c>
      <c r="AE1254" s="21">
        <v>4098.7549855365269</v>
      </c>
      <c r="AF1254" s="21">
        <v>4356.309436643397</v>
      </c>
      <c r="AG1254" s="21">
        <v>4564.7295602096356</v>
      </c>
      <c r="AH1254" s="21">
        <v>4734.1610454265174</v>
      </c>
      <c r="AI1254" s="21">
        <v>39945.755469180993</v>
      </c>
      <c r="AJ1254" s="21">
        <v>51714.738558230987</v>
      </c>
      <c r="AK1254" s="21">
        <v>61029.453300746332</v>
      </c>
      <c r="AL1254" s="21">
        <v>66802.08791208292</v>
      </c>
      <c r="AM1254" s="21">
        <v>68598.633712075389</v>
      </c>
      <c r="AN1254" s="21">
        <v>69106.304893850844</v>
      </c>
      <c r="AO1254" s="21">
        <v>68825.939896112846</v>
      </c>
      <c r="AP1254" s="21">
        <v>68069.904862148585</v>
      </c>
      <c r="AQ1254" s="21">
        <v>67027.013081782381</v>
      </c>
    </row>
    <row r="1256" spans="1:43" x14ac:dyDescent="0.25">
      <c r="A1256" s="16" t="s">
        <v>328</v>
      </c>
      <c r="B1256" s="8" t="s">
        <v>60</v>
      </c>
      <c r="C1256" s="8" t="s">
        <v>68</v>
      </c>
      <c r="D1256" s="8" t="str">
        <f>A1256&amp;"-generic-fifi"</f>
        <v>Week_40_old-generic-fifi</v>
      </c>
      <c r="E1256" s="8" t="str">
        <f>IF(RIGHT(A1256,3)="old","Initial",B1256&amp;"-"&amp;C1256)</f>
        <v>Initial</v>
      </c>
      <c r="H1256" s="25">
        <f>SUMIFS(Data!N$2:N$48,Data!$L$2:$L$48,$C1256,Data!$M$2:$M$48,RIGHT($D1256,4))</f>
        <v>4.7512505029079777E-3</v>
      </c>
      <c r="I1256" s="42">
        <f>VLOOKUP(C1256,parms,8,FALSE)</f>
        <v>3.15</v>
      </c>
      <c r="J1256" s="28">
        <f>SUMIFS(Data!O$2:O$48,Data!$L$2:$L$48,$C1256,Data!$M$2:$M$48,RIGHT($D1256,4))</f>
        <v>96.359594628665661</v>
      </c>
      <c r="K1256" s="25">
        <f>SUMIFS(Data!Q$2:Q$48,Data!$L$2:$L$48,$C1256,Data!$M$2:$M$48,RIGHT($D1256,4))</f>
        <v>0.65</v>
      </c>
      <c r="L1256" s="35">
        <f>Data!BL2</f>
        <v>1830.26323436441</v>
      </c>
      <c r="Q1256" s="21">
        <v>0</v>
      </c>
      <c r="R1256" s="21">
        <v>0</v>
      </c>
      <c r="S1256" s="21">
        <v>0</v>
      </c>
      <c r="T1256" s="21">
        <v>0</v>
      </c>
      <c r="U1256" s="21">
        <v>0</v>
      </c>
      <c r="V1256" s="21">
        <v>0</v>
      </c>
      <c r="W1256" s="21">
        <v>0</v>
      </c>
      <c r="X1256" s="21">
        <v>0</v>
      </c>
      <c r="Y1256" s="21">
        <v>0</v>
      </c>
      <c r="Z1256" s="21">
        <v>76.549617273938452</v>
      </c>
      <c r="AA1256" s="21">
        <v>76.549617273938452</v>
      </c>
      <c r="AB1256" s="21">
        <v>76.549617273938452</v>
      </c>
      <c r="AC1256" s="21">
        <v>76.549617273938452</v>
      </c>
      <c r="AD1256" s="21">
        <v>76.549617273938452</v>
      </c>
      <c r="AE1256" s="21">
        <v>76.549617273938452</v>
      </c>
      <c r="AF1256" s="21">
        <v>76.549617273938452</v>
      </c>
      <c r="AG1256" s="21">
        <v>76.549617273938452</v>
      </c>
      <c r="AH1256" s="21">
        <v>76.549617273938452</v>
      </c>
      <c r="AI1256" s="21">
        <v>982.90933139388756</v>
      </c>
      <c r="AJ1256" s="21">
        <v>982.90933139388756</v>
      </c>
      <c r="AK1256" s="21">
        <v>982.90933139388756</v>
      </c>
      <c r="AL1256" s="21">
        <v>982.90933139388756</v>
      </c>
      <c r="AM1256" s="21">
        <v>982.90933139388756</v>
      </c>
      <c r="AN1256" s="21">
        <v>982.90933139388756</v>
      </c>
      <c r="AO1256" s="21">
        <v>982.90933139388756</v>
      </c>
      <c r="AP1256" s="21">
        <v>982.90933139388756</v>
      </c>
      <c r="AQ1256" s="21">
        <v>982.90933139388756</v>
      </c>
    </row>
    <row r="1257" spans="1:43" x14ac:dyDescent="0.25">
      <c r="A1257" s="16" t="s">
        <v>316</v>
      </c>
      <c r="B1257" s="8" t="s">
        <v>60</v>
      </c>
      <c r="C1257" s="8" t="s">
        <v>68</v>
      </c>
      <c r="D1257" s="8" t="str">
        <f t="shared" ref="D1257:D1320" si="171">A1257&amp;"-generic-fifi"</f>
        <v>Week_41_old-generic-fifi</v>
      </c>
      <c r="E1257" s="8" t="str">
        <f t="shared" ref="E1257:E1320" si="172">IF(RIGHT(A1257,3)="old","Initial",B1257&amp;"-"&amp;C1257)</f>
        <v>Initial</v>
      </c>
      <c r="H1257" s="18">
        <f t="shared" ref="H1257:I1320" si="173">H1256</f>
        <v>4.7512505029079777E-3</v>
      </c>
      <c r="I1257" s="6">
        <f>I1256</f>
        <v>3.15</v>
      </c>
      <c r="J1257" s="6">
        <f t="shared" ref="J1257:K1272" si="174">J1256</f>
        <v>96.359594628665661</v>
      </c>
      <c r="K1257" s="18">
        <f t="shared" si="174"/>
        <v>0.65</v>
      </c>
      <c r="L1257" s="35">
        <f>Data!BL3</f>
        <v>1725.3903664173188</v>
      </c>
      <c r="Q1257" s="21">
        <v>0</v>
      </c>
      <c r="R1257" s="21">
        <v>0</v>
      </c>
      <c r="S1257" s="21">
        <v>0</v>
      </c>
      <c r="T1257" s="21">
        <v>0</v>
      </c>
      <c r="U1257" s="21">
        <v>0</v>
      </c>
      <c r="V1257" s="21">
        <v>0</v>
      </c>
      <c r="W1257" s="21">
        <v>0</v>
      </c>
      <c r="X1257" s="21">
        <v>0</v>
      </c>
      <c r="Y1257" s="21">
        <v>0</v>
      </c>
      <c r="Z1257" s="21">
        <v>303.87888152763185</v>
      </c>
      <c r="AA1257" s="21">
        <v>303.87888152763185</v>
      </c>
      <c r="AB1257" s="21">
        <v>303.87888152763185</v>
      </c>
      <c r="AC1257" s="21">
        <v>303.87888152763185</v>
      </c>
      <c r="AD1257" s="21">
        <v>303.87888152763185</v>
      </c>
      <c r="AE1257" s="21">
        <v>303.87888152763185</v>
      </c>
      <c r="AF1257" s="21">
        <v>303.87888152763185</v>
      </c>
      <c r="AG1257" s="21">
        <v>303.87888152763185</v>
      </c>
      <c r="AH1257" s="21">
        <v>303.87888152763185</v>
      </c>
      <c r="AI1257" s="21">
        <v>4957.556099494107</v>
      </c>
      <c r="AJ1257" s="21">
        <v>4957.556099494107</v>
      </c>
      <c r="AK1257" s="21">
        <v>4957.556099494107</v>
      </c>
      <c r="AL1257" s="21">
        <v>4957.556099494107</v>
      </c>
      <c r="AM1257" s="21">
        <v>4957.556099494107</v>
      </c>
      <c r="AN1257" s="21">
        <v>4957.556099494107</v>
      </c>
      <c r="AO1257" s="21">
        <v>4957.556099494107</v>
      </c>
      <c r="AP1257" s="21">
        <v>4957.556099494107</v>
      </c>
      <c r="AQ1257" s="21">
        <v>4957.556099494107</v>
      </c>
    </row>
    <row r="1258" spans="1:43" x14ac:dyDescent="0.25">
      <c r="A1258" s="16" t="s">
        <v>317</v>
      </c>
      <c r="B1258" s="8" t="s">
        <v>60</v>
      </c>
      <c r="C1258" s="8" t="s">
        <v>68</v>
      </c>
      <c r="D1258" s="8" t="str">
        <f t="shared" si="171"/>
        <v>Week_42_old-generic-fifi</v>
      </c>
      <c r="E1258" s="8" t="str">
        <f t="shared" si="172"/>
        <v>Initial</v>
      </c>
      <c r="H1258" s="18">
        <f t="shared" si="173"/>
        <v>4.7512505029079777E-3</v>
      </c>
      <c r="I1258" s="6">
        <f t="shared" si="173"/>
        <v>3.15</v>
      </c>
      <c r="J1258" s="6">
        <f t="shared" si="174"/>
        <v>96.359594628665661</v>
      </c>
      <c r="K1258" s="18">
        <f t="shared" si="174"/>
        <v>0.65</v>
      </c>
      <c r="L1258" s="35">
        <f>Data!BL4</f>
        <v>1946.9834473517333</v>
      </c>
      <c r="Q1258" s="21">
        <v>0</v>
      </c>
      <c r="R1258" s="21">
        <v>0</v>
      </c>
      <c r="S1258" s="21">
        <v>0</v>
      </c>
      <c r="T1258" s="21">
        <v>0</v>
      </c>
      <c r="U1258" s="21">
        <v>0</v>
      </c>
      <c r="V1258" s="21">
        <v>0</v>
      </c>
      <c r="W1258" s="21">
        <v>0</v>
      </c>
      <c r="X1258" s="21">
        <v>0</v>
      </c>
      <c r="Y1258" s="21">
        <v>0</v>
      </c>
      <c r="Z1258" s="21">
        <v>308.45629316231265</v>
      </c>
      <c r="AA1258" s="21">
        <v>308.45629316231265</v>
      </c>
      <c r="AB1258" s="21">
        <v>308.45629316231265</v>
      </c>
      <c r="AC1258" s="21">
        <v>308.45629316231265</v>
      </c>
      <c r="AD1258" s="21">
        <v>308.45629316231265</v>
      </c>
      <c r="AE1258" s="21">
        <v>308.45629316231265</v>
      </c>
      <c r="AF1258" s="21">
        <v>308.45629316231265</v>
      </c>
      <c r="AG1258" s="21">
        <v>308.45629316231265</v>
      </c>
      <c r="AH1258" s="21">
        <v>308.45629316231265</v>
      </c>
      <c r="AI1258" s="21">
        <v>4250.4731792860821</v>
      </c>
      <c r="AJ1258" s="21">
        <v>4250.4731792860821</v>
      </c>
      <c r="AK1258" s="21">
        <v>4250.4731792860821</v>
      </c>
      <c r="AL1258" s="21">
        <v>4250.4731792860821</v>
      </c>
      <c r="AM1258" s="21">
        <v>4250.4731792860821</v>
      </c>
      <c r="AN1258" s="21">
        <v>4250.4731792860821</v>
      </c>
      <c r="AO1258" s="21">
        <v>4250.4731792860821</v>
      </c>
      <c r="AP1258" s="21">
        <v>4250.4731792860821</v>
      </c>
      <c r="AQ1258" s="21">
        <v>4250.4731792860821</v>
      </c>
    </row>
    <row r="1259" spans="1:43" x14ac:dyDescent="0.25">
      <c r="A1259" s="16" t="s">
        <v>318</v>
      </c>
      <c r="B1259" s="8" t="s">
        <v>60</v>
      </c>
      <c r="C1259" s="8" t="s">
        <v>68</v>
      </c>
      <c r="D1259" s="8" t="str">
        <f t="shared" si="171"/>
        <v>Week_43_old-generic-fifi</v>
      </c>
      <c r="E1259" s="8" t="str">
        <f t="shared" si="172"/>
        <v>Initial</v>
      </c>
      <c r="H1259" s="18">
        <f t="shared" si="173"/>
        <v>4.7512505029079777E-3</v>
      </c>
      <c r="I1259" s="6">
        <f t="shared" si="173"/>
        <v>3.15</v>
      </c>
      <c r="J1259" s="6">
        <f t="shared" si="174"/>
        <v>96.359594628665661</v>
      </c>
      <c r="K1259" s="18">
        <f t="shared" si="174"/>
        <v>0.65</v>
      </c>
      <c r="L1259" s="35">
        <f>Data!BL5</f>
        <v>1944.8608207636205</v>
      </c>
      <c r="Q1259" s="21">
        <v>0</v>
      </c>
      <c r="R1259" s="21">
        <v>0</v>
      </c>
      <c r="S1259" s="21">
        <v>0</v>
      </c>
      <c r="T1259" s="21">
        <v>0</v>
      </c>
      <c r="U1259" s="21">
        <v>0</v>
      </c>
      <c r="V1259" s="21">
        <v>0</v>
      </c>
      <c r="W1259" s="21">
        <v>0</v>
      </c>
      <c r="X1259" s="21">
        <v>0</v>
      </c>
      <c r="Y1259" s="21">
        <v>0</v>
      </c>
      <c r="Z1259" s="21">
        <v>531.45774795813327</v>
      </c>
      <c r="AA1259" s="21">
        <v>531.45774795813327</v>
      </c>
      <c r="AB1259" s="21">
        <v>531.45774795813327</v>
      </c>
      <c r="AC1259" s="21">
        <v>531.45774795813327</v>
      </c>
      <c r="AD1259" s="21">
        <v>531.45774795813327</v>
      </c>
      <c r="AE1259" s="21">
        <v>531.45774795813327</v>
      </c>
      <c r="AF1259" s="21">
        <v>531.45774795813327</v>
      </c>
      <c r="AG1259" s="21">
        <v>531.45774795813327</v>
      </c>
      <c r="AH1259" s="21">
        <v>531.45774795813327</v>
      </c>
      <c r="AI1259" s="21">
        <v>7560.9233810708329</v>
      </c>
      <c r="AJ1259" s="21">
        <v>7560.9233810708329</v>
      </c>
      <c r="AK1259" s="21">
        <v>7560.9233810708329</v>
      </c>
      <c r="AL1259" s="21">
        <v>7560.9233810708329</v>
      </c>
      <c r="AM1259" s="21">
        <v>7560.9233810708329</v>
      </c>
      <c r="AN1259" s="21">
        <v>7560.9233810708329</v>
      </c>
      <c r="AO1259" s="21">
        <v>7560.9233810708329</v>
      </c>
      <c r="AP1259" s="21">
        <v>7560.9233810708329</v>
      </c>
      <c r="AQ1259" s="21">
        <v>7560.9233810708329</v>
      </c>
    </row>
    <row r="1260" spans="1:43" x14ac:dyDescent="0.25">
      <c r="A1260" s="16" t="s">
        <v>319</v>
      </c>
      <c r="B1260" s="8" t="s">
        <v>60</v>
      </c>
      <c r="C1260" s="8" t="s">
        <v>68</v>
      </c>
      <c r="D1260" s="8" t="str">
        <f t="shared" si="171"/>
        <v>Week_44_old-generic-fifi</v>
      </c>
      <c r="E1260" s="8" t="str">
        <f t="shared" si="172"/>
        <v>Initial</v>
      </c>
      <c r="H1260" s="18">
        <f t="shared" si="173"/>
        <v>4.7512505029079777E-3</v>
      </c>
      <c r="I1260" s="6">
        <f t="shared" si="173"/>
        <v>3.15</v>
      </c>
      <c r="J1260" s="6">
        <f t="shared" si="174"/>
        <v>96.359594628665661</v>
      </c>
      <c r="K1260" s="18">
        <f t="shared" si="174"/>
        <v>0.65</v>
      </c>
      <c r="L1260" s="35">
        <f>Data!BL6</f>
        <v>2085.2620813272074</v>
      </c>
      <c r="Q1260" s="21">
        <v>0</v>
      </c>
      <c r="R1260" s="21">
        <v>0</v>
      </c>
      <c r="S1260" s="21">
        <v>0</v>
      </c>
      <c r="T1260" s="21">
        <v>0</v>
      </c>
      <c r="U1260" s="21">
        <v>0</v>
      </c>
      <c r="V1260" s="21">
        <v>0</v>
      </c>
      <c r="W1260" s="21">
        <v>0</v>
      </c>
      <c r="X1260" s="21">
        <v>0</v>
      </c>
      <c r="Y1260" s="21">
        <v>0</v>
      </c>
      <c r="Z1260" s="21">
        <v>555.67728303467288</v>
      </c>
      <c r="AA1260" s="21">
        <v>555.67728303467288</v>
      </c>
      <c r="AB1260" s="21">
        <v>555.67728303467288</v>
      </c>
      <c r="AC1260" s="21">
        <v>555.67728303467288</v>
      </c>
      <c r="AD1260" s="21">
        <v>555.67728303467288</v>
      </c>
      <c r="AE1260" s="21">
        <v>555.67728303467288</v>
      </c>
      <c r="AF1260" s="21">
        <v>555.67728303467288</v>
      </c>
      <c r="AG1260" s="21">
        <v>555.67728303467288</v>
      </c>
      <c r="AH1260" s="21">
        <v>555.67728303467288</v>
      </c>
      <c r="AI1260" s="21">
        <v>7055.2865543505914</v>
      </c>
      <c r="AJ1260" s="21">
        <v>7055.2865543505914</v>
      </c>
      <c r="AK1260" s="21">
        <v>7055.2865543505914</v>
      </c>
      <c r="AL1260" s="21">
        <v>7055.2865543505914</v>
      </c>
      <c r="AM1260" s="21">
        <v>7055.2865543505914</v>
      </c>
      <c r="AN1260" s="21">
        <v>7055.2865543505914</v>
      </c>
      <c r="AO1260" s="21">
        <v>7055.2865543505914</v>
      </c>
      <c r="AP1260" s="21">
        <v>7055.2865543505914</v>
      </c>
      <c r="AQ1260" s="21">
        <v>7055.2865543505914</v>
      </c>
    </row>
    <row r="1261" spans="1:43" x14ac:dyDescent="0.25">
      <c r="A1261" s="16" t="s">
        <v>320</v>
      </c>
      <c r="B1261" s="8" t="s">
        <v>60</v>
      </c>
      <c r="C1261" s="8" t="s">
        <v>68</v>
      </c>
      <c r="D1261" s="8" t="str">
        <f t="shared" si="171"/>
        <v>Week_45_old-generic-fifi</v>
      </c>
      <c r="E1261" s="8" t="str">
        <f t="shared" si="172"/>
        <v>Initial</v>
      </c>
      <c r="H1261" s="18">
        <f t="shared" si="173"/>
        <v>4.7512505029079777E-3</v>
      </c>
      <c r="I1261" s="6">
        <f t="shared" si="173"/>
        <v>3.15</v>
      </c>
      <c r="J1261" s="6">
        <f t="shared" si="174"/>
        <v>96.359594628665661</v>
      </c>
      <c r="K1261" s="18">
        <f t="shared" si="174"/>
        <v>0.65</v>
      </c>
      <c r="L1261" s="35">
        <f>Data!BL7</f>
        <v>1650.6523731634045</v>
      </c>
      <c r="Q1261" s="21">
        <v>0</v>
      </c>
      <c r="R1261" s="21">
        <v>0</v>
      </c>
      <c r="S1261" s="21">
        <v>0</v>
      </c>
      <c r="T1261" s="21">
        <v>0</v>
      </c>
      <c r="U1261" s="21">
        <v>0</v>
      </c>
      <c r="V1261" s="21">
        <v>0</v>
      </c>
      <c r="W1261" s="21">
        <v>0</v>
      </c>
      <c r="X1261" s="21">
        <v>0</v>
      </c>
      <c r="Y1261" s="21">
        <v>0</v>
      </c>
      <c r="Z1261" s="21">
        <v>546.1075118168493</v>
      </c>
      <c r="AA1261" s="21">
        <v>546.1075118168493</v>
      </c>
      <c r="AB1261" s="21">
        <v>546.1075118168493</v>
      </c>
      <c r="AC1261" s="21">
        <v>546.1075118168493</v>
      </c>
      <c r="AD1261" s="21">
        <v>546.1075118168493</v>
      </c>
      <c r="AE1261" s="21">
        <v>546.1075118168493</v>
      </c>
      <c r="AF1261" s="21">
        <v>546.1075118168493</v>
      </c>
      <c r="AG1261" s="21">
        <v>546.1075118168493</v>
      </c>
      <c r="AH1261" s="21">
        <v>546.1075118168493</v>
      </c>
      <c r="AI1261" s="21">
        <v>7797.3490135866632</v>
      </c>
      <c r="AJ1261" s="21">
        <v>7797.3490135866632</v>
      </c>
      <c r="AK1261" s="21">
        <v>7797.3490135866632</v>
      </c>
      <c r="AL1261" s="21">
        <v>7797.3490135866632</v>
      </c>
      <c r="AM1261" s="21">
        <v>7797.3490135866632</v>
      </c>
      <c r="AN1261" s="21">
        <v>7797.3490135866632</v>
      </c>
      <c r="AO1261" s="21">
        <v>7797.3490135866632</v>
      </c>
      <c r="AP1261" s="21">
        <v>7797.3490135866632</v>
      </c>
      <c r="AQ1261" s="21">
        <v>7797.3490135866632</v>
      </c>
    </row>
    <row r="1262" spans="1:43" x14ac:dyDescent="0.25">
      <c r="A1262" s="16" t="s">
        <v>321</v>
      </c>
      <c r="B1262" s="8" t="s">
        <v>60</v>
      </c>
      <c r="C1262" s="8" t="s">
        <v>68</v>
      </c>
      <c r="D1262" s="8" t="str">
        <f t="shared" si="171"/>
        <v>Week_46_old-generic-fifi</v>
      </c>
      <c r="E1262" s="8" t="str">
        <f t="shared" si="172"/>
        <v>Initial</v>
      </c>
      <c r="H1262" s="18">
        <f t="shared" si="173"/>
        <v>4.7512505029079777E-3</v>
      </c>
      <c r="I1262" s="6">
        <f t="shared" si="173"/>
        <v>3.15</v>
      </c>
      <c r="J1262" s="6">
        <f t="shared" si="174"/>
        <v>96.359594628665661</v>
      </c>
      <c r="K1262" s="18">
        <f t="shared" si="174"/>
        <v>0.65</v>
      </c>
      <c r="L1262" s="35">
        <f>Data!BL8</f>
        <v>1731.9975466831138</v>
      </c>
      <c r="Q1262" s="21">
        <v>0</v>
      </c>
      <c r="R1262" s="21">
        <v>0</v>
      </c>
      <c r="S1262" s="21">
        <v>0</v>
      </c>
      <c r="T1262" s="21">
        <v>0</v>
      </c>
      <c r="U1262" s="21">
        <v>0</v>
      </c>
      <c r="V1262" s="21">
        <v>0</v>
      </c>
      <c r="W1262" s="21">
        <v>0</v>
      </c>
      <c r="X1262" s="21">
        <v>0</v>
      </c>
      <c r="Y1262" s="21">
        <v>0</v>
      </c>
      <c r="Z1262" s="21">
        <v>395.44928612478259</v>
      </c>
      <c r="AA1262" s="21">
        <v>395.44928612478259</v>
      </c>
      <c r="AB1262" s="21">
        <v>395.44928612478259</v>
      </c>
      <c r="AC1262" s="21">
        <v>395.44928612478259</v>
      </c>
      <c r="AD1262" s="21">
        <v>395.44928612478259</v>
      </c>
      <c r="AE1262" s="21">
        <v>395.44928612478259</v>
      </c>
      <c r="AF1262" s="21">
        <v>395.44928612478259</v>
      </c>
      <c r="AG1262" s="21">
        <v>395.44928612478259</v>
      </c>
      <c r="AH1262" s="21">
        <v>395.44928612478259</v>
      </c>
      <c r="AI1262" s="21">
        <v>5628.2201493694492</v>
      </c>
      <c r="AJ1262" s="21">
        <v>5628.2201493694492</v>
      </c>
      <c r="AK1262" s="21">
        <v>5628.2201493694492</v>
      </c>
      <c r="AL1262" s="21">
        <v>5628.2201493694492</v>
      </c>
      <c r="AM1262" s="21">
        <v>5628.2201493694492</v>
      </c>
      <c r="AN1262" s="21">
        <v>5628.2201493694492</v>
      </c>
      <c r="AO1262" s="21">
        <v>5628.2201493694492</v>
      </c>
      <c r="AP1262" s="21">
        <v>5628.2201493694492</v>
      </c>
      <c r="AQ1262" s="21">
        <v>5628.2201493694492</v>
      </c>
    </row>
    <row r="1263" spans="1:43" x14ac:dyDescent="0.25">
      <c r="A1263" s="16" t="s">
        <v>322</v>
      </c>
      <c r="B1263" s="8" t="s">
        <v>60</v>
      </c>
      <c r="C1263" s="8" t="s">
        <v>68</v>
      </c>
      <c r="D1263" s="8" t="str">
        <f t="shared" si="171"/>
        <v>Week_47_old-generic-fifi</v>
      </c>
      <c r="E1263" s="8" t="str">
        <f t="shared" si="172"/>
        <v>Initial</v>
      </c>
      <c r="H1263" s="18">
        <f t="shared" si="173"/>
        <v>4.7512505029079777E-3</v>
      </c>
      <c r="I1263" s="6">
        <f t="shared" si="173"/>
        <v>3.15</v>
      </c>
      <c r="J1263" s="6">
        <f t="shared" si="174"/>
        <v>96.359594628665661</v>
      </c>
      <c r="K1263" s="18">
        <f t="shared" si="174"/>
        <v>0.65</v>
      </c>
      <c r="L1263" s="35">
        <f>Data!BL9</f>
        <v>2385.2246421647269</v>
      </c>
      <c r="Q1263" s="21">
        <v>0</v>
      </c>
      <c r="R1263" s="21">
        <v>0</v>
      </c>
      <c r="S1263" s="21">
        <v>0</v>
      </c>
      <c r="T1263" s="21">
        <v>0</v>
      </c>
      <c r="U1263" s="21">
        <v>0</v>
      </c>
      <c r="V1263" s="21">
        <v>0</v>
      </c>
      <c r="W1263" s="21">
        <v>0</v>
      </c>
      <c r="X1263" s="21">
        <v>0</v>
      </c>
      <c r="Y1263" s="21">
        <v>0</v>
      </c>
      <c r="Z1263" s="21">
        <v>396.87892937921072</v>
      </c>
      <c r="AA1263" s="21">
        <v>396.87892937921072</v>
      </c>
      <c r="AB1263" s="21">
        <v>396.87892937921072</v>
      </c>
      <c r="AC1263" s="21">
        <v>396.87892937921072</v>
      </c>
      <c r="AD1263" s="21">
        <v>396.87892937921072</v>
      </c>
      <c r="AE1263" s="21">
        <v>396.87892937921072</v>
      </c>
      <c r="AF1263" s="21">
        <v>396.87892937921072</v>
      </c>
      <c r="AG1263" s="21">
        <v>396.87892937921072</v>
      </c>
      <c r="AH1263" s="21">
        <v>396.87892937921072</v>
      </c>
      <c r="AI1263" s="21">
        <v>4864.3018052527868</v>
      </c>
      <c r="AJ1263" s="21">
        <v>4864.3018052527868</v>
      </c>
      <c r="AK1263" s="21">
        <v>4864.3018052527868</v>
      </c>
      <c r="AL1263" s="21">
        <v>4864.3018052527868</v>
      </c>
      <c r="AM1263" s="21">
        <v>4864.3018052527868</v>
      </c>
      <c r="AN1263" s="21">
        <v>4864.3018052527868</v>
      </c>
      <c r="AO1263" s="21">
        <v>4864.3018052527868</v>
      </c>
      <c r="AP1263" s="21">
        <v>4864.3018052527868</v>
      </c>
      <c r="AQ1263" s="21">
        <v>4864.3018052527868</v>
      </c>
    </row>
    <row r="1264" spans="1:43" x14ac:dyDescent="0.25">
      <c r="A1264" s="16" t="s">
        <v>323</v>
      </c>
      <c r="B1264" s="8" t="s">
        <v>60</v>
      </c>
      <c r="C1264" s="8" t="s">
        <v>68</v>
      </c>
      <c r="D1264" s="8" t="str">
        <f t="shared" si="171"/>
        <v>Week_48_old-generic-fifi</v>
      </c>
      <c r="E1264" s="8" t="str">
        <f t="shared" si="172"/>
        <v>Initial</v>
      </c>
      <c r="H1264" s="18">
        <f t="shared" si="173"/>
        <v>4.7512505029079777E-3</v>
      </c>
      <c r="I1264" s="6">
        <f t="shared" si="173"/>
        <v>3.15</v>
      </c>
      <c r="J1264" s="6">
        <f t="shared" si="174"/>
        <v>96.359594628665661</v>
      </c>
      <c r="K1264" s="18">
        <f t="shared" si="174"/>
        <v>0.65</v>
      </c>
      <c r="L1264" s="35">
        <f>Data!BL10</f>
        <v>2385.2246421647269</v>
      </c>
      <c r="Q1264" s="21">
        <v>0</v>
      </c>
      <c r="R1264" s="21">
        <v>0</v>
      </c>
      <c r="S1264" s="21">
        <v>0</v>
      </c>
      <c r="T1264" s="21">
        <v>0</v>
      </c>
      <c r="U1264" s="21">
        <v>0</v>
      </c>
      <c r="V1264" s="21">
        <v>0</v>
      </c>
      <c r="W1264" s="21">
        <v>0</v>
      </c>
      <c r="X1264" s="21">
        <v>0</v>
      </c>
      <c r="Y1264" s="21">
        <v>0</v>
      </c>
      <c r="Z1264" s="21">
        <v>267.53494632118128</v>
      </c>
      <c r="AA1264" s="21">
        <v>267.53494632118128</v>
      </c>
      <c r="AB1264" s="21">
        <v>267.53494632118128</v>
      </c>
      <c r="AC1264" s="21">
        <v>267.53494632118128</v>
      </c>
      <c r="AD1264" s="21">
        <v>267.53494632118128</v>
      </c>
      <c r="AE1264" s="21">
        <v>267.53494632118128</v>
      </c>
      <c r="AF1264" s="21">
        <v>267.53494632118128</v>
      </c>
      <c r="AG1264" s="21">
        <v>267.53494632118128</v>
      </c>
      <c r="AH1264" s="21">
        <v>267.53494632118128</v>
      </c>
      <c r="AI1264" s="21">
        <v>3299.1483815569072</v>
      </c>
      <c r="AJ1264" s="21">
        <v>3299.1483815569072</v>
      </c>
      <c r="AK1264" s="21">
        <v>3299.1483815569072</v>
      </c>
      <c r="AL1264" s="21">
        <v>3299.1483815569072</v>
      </c>
      <c r="AM1264" s="21">
        <v>3299.1483815569072</v>
      </c>
      <c r="AN1264" s="21">
        <v>3299.1483815569072</v>
      </c>
      <c r="AO1264" s="21">
        <v>3299.1483815569072</v>
      </c>
      <c r="AP1264" s="21">
        <v>3299.1483815569072</v>
      </c>
      <c r="AQ1264" s="21">
        <v>3299.1483815569072</v>
      </c>
    </row>
    <row r="1265" spans="1:43" x14ac:dyDescent="0.25">
      <c r="A1265" s="16" t="s">
        <v>324</v>
      </c>
      <c r="B1265" s="8" t="s">
        <v>60</v>
      </c>
      <c r="C1265" s="8" t="s">
        <v>68</v>
      </c>
      <c r="D1265" s="8" t="str">
        <f t="shared" si="171"/>
        <v>Week_49_old-generic-fifi</v>
      </c>
      <c r="E1265" s="8" t="str">
        <f t="shared" si="172"/>
        <v>Initial</v>
      </c>
      <c r="H1265" s="18">
        <f t="shared" si="173"/>
        <v>4.7512505029079777E-3</v>
      </c>
      <c r="I1265" s="6">
        <f t="shared" si="173"/>
        <v>3.15</v>
      </c>
      <c r="J1265" s="6">
        <f t="shared" si="174"/>
        <v>96.359594628665661</v>
      </c>
      <c r="K1265" s="18">
        <f t="shared" si="174"/>
        <v>0.65</v>
      </c>
      <c r="L1265" s="35">
        <f>Data!BL11</f>
        <v>2385.2246421647269</v>
      </c>
      <c r="Q1265" s="21">
        <v>0</v>
      </c>
      <c r="R1265" s="21">
        <v>0</v>
      </c>
      <c r="S1265" s="21">
        <v>0</v>
      </c>
      <c r="T1265" s="21">
        <v>0</v>
      </c>
      <c r="U1265" s="21">
        <v>0</v>
      </c>
      <c r="V1265" s="21">
        <v>0</v>
      </c>
      <c r="W1265" s="21">
        <v>0</v>
      </c>
      <c r="X1265" s="21">
        <v>0</v>
      </c>
      <c r="Y1265" s="21">
        <v>0</v>
      </c>
      <c r="Z1265" s="21">
        <v>113.39942389370289</v>
      </c>
      <c r="AA1265" s="21">
        <v>113.39942389370289</v>
      </c>
      <c r="AB1265" s="21">
        <v>113.39942389370289</v>
      </c>
      <c r="AC1265" s="21">
        <v>113.39942389370289</v>
      </c>
      <c r="AD1265" s="21">
        <v>113.39942389370289</v>
      </c>
      <c r="AE1265" s="21">
        <v>113.39942389370289</v>
      </c>
      <c r="AF1265" s="21">
        <v>113.39942389370289</v>
      </c>
      <c r="AG1265" s="21">
        <v>113.39942389370289</v>
      </c>
      <c r="AH1265" s="21">
        <v>113.39942389370289</v>
      </c>
      <c r="AI1265" s="21">
        <v>1699.7525016338709</v>
      </c>
      <c r="AJ1265" s="21">
        <v>1699.7525016338709</v>
      </c>
      <c r="AK1265" s="21">
        <v>1699.7525016338709</v>
      </c>
      <c r="AL1265" s="21">
        <v>1699.7525016338709</v>
      </c>
      <c r="AM1265" s="21">
        <v>1699.7525016338709</v>
      </c>
      <c r="AN1265" s="21">
        <v>1699.7525016338709</v>
      </c>
      <c r="AO1265" s="21">
        <v>1699.7525016338709</v>
      </c>
      <c r="AP1265" s="21">
        <v>1699.7525016338709</v>
      </c>
      <c r="AQ1265" s="21">
        <v>1699.7525016338709</v>
      </c>
    </row>
    <row r="1266" spans="1:43" x14ac:dyDescent="0.25">
      <c r="A1266" s="16" t="s">
        <v>325</v>
      </c>
      <c r="B1266" s="8" t="s">
        <v>60</v>
      </c>
      <c r="C1266" s="8" t="s">
        <v>68</v>
      </c>
      <c r="D1266" s="8" t="str">
        <f t="shared" si="171"/>
        <v>Week_50_old-generic-fifi</v>
      </c>
      <c r="E1266" s="8" t="str">
        <f t="shared" si="172"/>
        <v>Initial</v>
      </c>
      <c r="H1266" s="18">
        <f t="shared" si="173"/>
        <v>4.7512505029079777E-3</v>
      </c>
      <c r="I1266" s="6">
        <f t="shared" si="173"/>
        <v>3.15</v>
      </c>
      <c r="J1266" s="6">
        <f t="shared" si="174"/>
        <v>96.359594628665661</v>
      </c>
      <c r="K1266" s="18">
        <f t="shared" si="174"/>
        <v>0.65</v>
      </c>
      <c r="L1266" s="35">
        <f>Data!BL12</f>
        <v>2011.4207803329416</v>
      </c>
      <c r="Q1266" s="21">
        <v>0</v>
      </c>
      <c r="R1266" s="21">
        <v>0</v>
      </c>
      <c r="S1266" s="21">
        <v>0</v>
      </c>
      <c r="T1266" s="21">
        <v>0</v>
      </c>
      <c r="U1266" s="21">
        <v>0</v>
      </c>
      <c r="V1266" s="21">
        <v>0</v>
      </c>
      <c r="W1266" s="21">
        <v>0</v>
      </c>
      <c r="X1266" s="21">
        <v>0</v>
      </c>
      <c r="Y1266" s="21">
        <v>0</v>
      </c>
      <c r="Z1266" s="21">
        <v>89.874094797952282</v>
      </c>
      <c r="AA1266" s="21">
        <v>89.874094797952282</v>
      </c>
      <c r="AB1266" s="21">
        <v>89.874094797952282</v>
      </c>
      <c r="AC1266" s="21">
        <v>89.874094797952282</v>
      </c>
      <c r="AD1266" s="21">
        <v>89.874094797952282</v>
      </c>
      <c r="AE1266" s="21">
        <v>89.874094797952282</v>
      </c>
      <c r="AF1266" s="21">
        <v>89.874094797952282</v>
      </c>
      <c r="AG1266" s="21">
        <v>89.874094797952282</v>
      </c>
      <c r="AH1266" s="21">
        <v>89.874094797952282</v>
      </c>
      <c r="AI1266" s="21">
        <v>1225.0295466860232</v>
      </c>
      <c r="AJ1266" s="21">
        <v>1225.0295466860232</v>
      </c>
      <c r="AK1266" s="21">
        <v>1225.0295466860232</v>
      </c>
      <c r="AL1266" s="21">
        <v>1225.0295466860232</v>
      </c>
      <c r="AM1266" s="21">
        <v>1225.0295466860232</v>
      </c>
      <c r="AN1266" s="21">
        <v>1225.0295466860232</v>
      </c>
      <c r="AO1266" s="21">
        <v>1225.0295466860232</v>
      </c>
      <c r="AP1266" s="21">
        <v>1225.0295466860232</v>
      </c>
      <c r="AQ1266" s="21">
        <v>1225.0295466860232</v>
      </c>
    </row>
    <row r="1267" spans="1:43" x14ac:dyDescent="0.25">
      <c r="A1267" s="16" t="s">
        <v>326</v>
      </c>
      <c r="B1267" s="8" t="s">
        <v>60</v>
      </c>
      <c r="C1267" s="8" t="s">
        <v>68</v>
      </c>
      <c r="D1267" s="8" t="str">
        <f t="shared" si="171"/>
        <v>Week_51_old-generic-fifi</v>
      </c>
      <c r="E1267" s="8" t="str">
        <f t="shared" si="172"/>
        <v>Initial</v>
      </c>
      <c r="H1267" s="18">
        <f t="shared" si="173"/>
        <v>4.7512505029079777E-3</v>
      </c>
      <c r="I1267" s="6">
        <f t="shared" si="173"/>
        <v>3.15</v>
      </c>
      <c r="J1267" s="6">
        <f t="shared" si="174"/>
        <v>96.359594628665661</v>
      </c>
      <c r="K1267" s="18">
        <f t="shared" si="174"/>
        <v>0.65</v>
      </c>
      <c r="L1267" s="35">
        <f>Data!BL13</f>
        <v>2011.4207803329416</v>
      </c>
      <c r="Q1267" s="21">
        <v>0</v>
      </c>
      <c r="R1267" s="21">
        <v>0</v>
      </c>
      <c r="S1267" s="21">
        <v>0</v>
      </c>
      <c r="T1267" s="21">
        <v>0</v>
      </c>
      <c r="U1267" s="21">
        <v>0</v>
      </c>
      <c r="V1267" s="21">
        <v>0</v>
      </c>
      <c r="W1267" s="21">
        <v>0</v>
      </c>
      <c r="X1267" s="21">
        <v>0</v>
      </c>
      <c r="Y1267" s="21">
        <v>0</v>
      </c>
      <c r="Z1267" s="21">
        <v>72.353097160073673</v>
      </c>
      <c r="AA1267" s="21">
        <v>72.353097160073673</v>
      </c>
      <c r="AB1267" s="21">
        <v>72.353097160073673</v>
      </c>
      <c r="AC1267" s="21">
        <v>72.353097160073673</v>
      </c>
      <c r="AD1267" s="21">
        <v>72.353097160073673</v>
      </c>
      <c r="AE1267" s="21">
        <v>72.353097160073673</v>
      </c>
      <c r="AF1267" s="21">
        <v>72.353097160073673</v>
      </c>
      <c r="AG1267" s="21">
        <v>72.353097160073673</v>
      </c>
      <c r="AH1267" s="21">
        <v>72.353097160073673</v>
      </c>
      <c r="AI1267" s="21">
        <v>910.4107987002044</v>
      </c>
      <c r="AJ1267" s="21">
        <v>910.4107987002044</v>
      </c>
      <c r="AK1267" s="21">
        <v>910.4107987002044</v>
      </c>
      <c r="AL1267" s="21">
        <v>910.4107987002044</v>
      </c>
      <c r="AM1267" s="21">
        <v>910.4107987002044</v>
      </c>
      <c r="AN1267" s="21">
        <v>910.4107987002044</v>
      </c>
      <c r="AO1267" s="21">
        <v>910.4107987002044</v>
      </c>
      <c r="AP1267" s="21">
        <v>910.4107987002044</v>
      </c>
      <c r="AQ1267" s="21">
        <v>910.4107987002044</v>
      </c>
    </row>
    <row r="1268" spans="1:43" x14ac:dyDescent="0.25">
      <c r="A1268" s="16" t="s">
        <v>327</v>
      </c>
      <c r="B1268" s="8" t="s">
        <v>60</v>
      </c>
      <c r="C1268" s="8" t="s">
        <v>68</v>
      </c>
      <c r="D1268" s="8" t="str">
        <f t="shared" si="171"/>
        <v>Week_52_old-generic-fifi</v>
      </c>
      <c r="E1268" s="8" t="str">
        <f t="shared" si="172"/>
        <v>Initial</v>
      </c>
      <c r="H1268" s="18">
        <f t="shared" si="173"/>
        <v>4.7512505029079777E-3</v>
      </c>
      <c r="I1268" s="6">
        <f t="shared" si="173"/>
        <v>3.15</v>
      </c>
      <c r="J1268" s="6">
        <f t="shared" si="174"/>
        <v>96.359594628665661</v>
      </c>
      <c r="K1268" s="18">
        <f t="shared" si="174"/>
        <v>0.65</v>
      </c>
      <c r="L1268" s="35">
        <f>Data!BL14</f>
        <v>2011.4207803329416</v>
      </c>
      <c r="Q1268" s="21">
        <v>0</v>
      </c>
      <c r="R1268" s="21">
        <v>0</v>
      </c>
      <c r="S1268" s="21">
        <v>0</v>
      </c>
      <c r="T1268" s="21">
        <v>0</v>
      </c>
      <c r="U1268" s="21">
        <v>0</v>
      </c>
      <c r="V1268" s="21">
        <v>0</v>
      </c>
      <c r="W1268" s="21">
        <v>0</v>
      </c>
      <c r="X1268" s="21">
        <v>0</v>
      </c>
      <c r="Y1268" s="21">
        <v>0</v>
      </c>
      <c r="Z1268" s="21">
        <v>36.562387503822279</v>
      </c>
      <c r="AA1268" s="21">
        <v>36.562387503822279</v>
      </c>
      <c r="AB1268" s="21">
        <v>36.562387503822279</v>
      </c>
      <c r="AC1268" s="21">
        <v>36.562387503822279</v>
      </c>
      <c r="AD1268" s="21">
        <v>36.562387503822279</v>
      </c>
      <c r="AE1268" s="21">
        <v>36.562387503822279</v>
      </c>
      <c r="AF1268" s="21">
        <v>36.562387503822279</v>
      </c>
      <c r="AG1268" s="21">
        <v>36.562387503822279</v>
      </c>
      <c r="AH1268" s="21">
        <v>36.562387503822279</v>
      </c>
      <c r="AI1268" s="21">
        <v>481.67976251970396</v>
      </c>
      <c r="AJ1268" s="21">
        <v>481.67976251970396</v>
      </c>
      <c r="AK1268" s="21">
        <v>481.67976251970396</v>
      </c>
      <c r="AL1268" s="21">
        <v>481.67976251970396</v>
      </c>
      <c r="AM1268" s="21">
        <v>481.67976251970396</v>
      </c>
      <c r="AN1268" s="21">
        <v>481.67976251970396</v>
      </c>
      <c r="AO1268" s="21">
        <v>481.67976251970396</v>
      </c>
      <c r="AP1268" s="21">
        <v>481.67976251970396</v>
      </c>
      <c r="AQ1268" s="21">
        <v>481.67976251970396</v>
      </c>
    </row>
    <row r="1269" spans="1:43" x14ac:dyDescent="0.25">
      <c r="A1269" s="17" t="s">
        <v>262</v>
      </c>
      <c r="B1269" s="8" t="s">
        <v>60</v>
      </c>
      <c r="C1269" s="8" t="s">
        <v>68</v>
      </c>
      <c r="D1269" s="8" t="str">
        <f t="shared" si="171"/>
        <v>Week_01-generic-fifi</v>
      </c>
      <c r="E1269" s="8" t="str">
        <f t="shared" si="172"/>
        <v>ReFi-tv.refi</v>
      </c>
      <c r="H1269" s="18">
        <f t="shared" si="173"/>
        <v>4.7512505029079777E-3</v>
      </c>
      <c r="I1269" s="6">
        <f t="shared" si="173"/>
        <v>3.15</v>
      </c>
      <c r="J1269" s="6">
        <f t="shared" si="174"/>
        <v>96.359594628665661</v>
      </c>
      <c r="K1269" s="18">
        <f t="shared" si="174"/>
        <v>0.65</v>
      </c>
      <c r="L1269" s="35">
        <f>Data!BL15</f>
        <v>2011.4207803329416</v>
      </c>
      <c r="Q1269" s="21">
        <v>0</v>
      </c>
      <c r="R1269" s="21">
        <v>0</v>
      </c>
      <c r="S1269" s="21">
        <v>0</v>
      </c>
      <c r="T1269" s="21">
        <v>0</v>
      </c>
      <c r="U1269" s="21">
        <v>0</v>
      </c>
      <c r="V1269" s="21">
        <v>0</v>
      </c>
      <c r="W1269" s="21">
        <v>0</v>
      </c>
      <c r="X1269" s="21">
        <v>0</v>
      </c>
      <c r="Y1269" s="21">
        <v>0</v>
      </c>
      <c r="Z1269" s="21">
        <v>465.91883999954649</v>
      </c>
      <c r="AA1269" s="21">
        <v>622.1234354237364</v>
      </c>
      <c r="AB1269" s="21">
        <v>743.71898449015623</v>
      </c>
      <c r="AC1269" s="21">
        <v>841.92619273869127</v>
      </c>
      <c r="AD1269" s="21">
        <v>922.4191479511494</v>
      </c>
      <c r="AE1269" s="21">
        <v>986.97484393850129</v>
      </c>
      <c r="AF1269" s="21">
        <v>1037.4903672426569</v>
      </c>
      <c r="AG1269" s="21">
        <v>1079.5577575380892</v>
      </c>
      <c r="AH1269" s="21">
        <v>1114.6478675556007</v>
      </c>
      <c r="AI1269" s="21">
        <v>6463.5594750280325</v>
      </c>
      <c r="AJ1269" s="21">
        <v>8630.5413742745332</v>
      </c>
      <c r="AK1269" s="21">
        <v>10317.401822523971</v>
      </c>
      <c r="AL1269" s="21">
        <v>11679.802474516253</v>
      </c>
      <c r="AM1269" s="21">
        <v>12796.458335303074</v>
      </c>
      <c r="AN1269" s="21">
        <v>13692.021134322928</v>
      </c>
      <c r="AO1269" s="21">
        <v>14392.808613294359</v>
      </c>
      <c r="AP1269" s="21">
        <v>14976.397547225442</v>
      </c>
      <c r="AQ1269" s="21">
        <v>15463.19265747186</v>
      </c>
    </row>
    <row r="1270" spans="1:43" x14ac:dyDescent="0.25">
      <c r="A1270" s="17" t="s">
        <v>263</v>
      </c>
      <c r="B1270" s="8" t="s">
        <v>60</v>
      </c>
      <c r="C1270" s="8" t="s">
        <v>68</v>
      </c>
      <c r="D1270" s="8" t="str">
        <f t="shared" si="171"/>
        <v>Week_02-generic-fifi</v>
      </c>
      <c r="E1270" s="8" t="str">
        <f t="shared" si="172"/>
        <v>ReFi-tv.refi</v>
      </c>
      <c r="H1270" s="18">
        <f t="shared" si="173"/>
        <v>4.7512505029079777E-3</v>
      </c>
      <c r="I1270" s="6">
        <f t="shared" si="173"/>
        <v>3.15</v>
      </c>
      <c r="J1270" s="6">
        <f t="shared" si="174"/>
        <v>96.359594628665661</v>
      </c>
      <c r="K1270" s="18">
        <f t="shared" si="174"/>
        <v>0.65</v>
      </c>
      <c r="L1270" s="35">
        <f>Data!BL16</f>
        <v>1316.3689574269065</v>
      </c>
      <c r="Q1270" s="21">
        <v>0</v>
      </c>
      <c r="R1270" s="21">
        <v>0</v>
      </c>
      <c r="S1270" s="21">
        <v>0</v>
      </c>
      <c r="T1270" s="21">
        <v>0</v>
      </c>
      <c r="U1270" s="21">
        <v>0</v>
      </c>
      <c r="V1270" s="21">
        <v>0</v>
      </c>
      <c r="W1270" s="21">
        <v>0</v>
      </c>
      <c r="X1270" s="21">
        <v>0</v>
      </c>
      <c r="Y1270" s="21">
        <v>0</v>
      </c>
      <c r="Z1270" s="21">
        <v>1207.9775841149003</v>
      </c>
      <c r="AA1270" s="21">
        <v>1326.667528877585</v>
      </c>
      <c r="AB1270" s="21">
        <v>1419.0962120861022</v>
      </c>
      <c r="AC1270" s="21">
        <v>1493.7801558089782</v>
      </c>
      <c r="AD1270" s="21">
        <v>1555.008836309383</v>
      </c>
      <c r="AE1270" s="21">
        <v>1604.1300864448642</v>
      </c>
      <c r="AF1270" s="21">
        <v>1642.5775615907658</v>
      </c>
      <c r="AG1270" s="21">
        <v>1674.6030549068294</v>
      </c>
      <c r="AH1270" s="21">
        <v>1701.3222049769179</v>
      </c>
      <c r="AI1270" s="21">
        <v>15458.196172813672</v>
      </c>
      <c r="AJ1270" s="21">
        <v>16977.042610039847</v>
      </c>
      <c r="AK1270" s="21">
        <v>18159.830052307654</v>
      </c>
      <c r="AL1270" s="21">
        <v>19115.542367013804</v>
      </c>
      <c r="AM1270" s="21">
        <v>19899.070941570335</v>
      </c>
      <c r="AN1270" s="21">
        <v>20527.663666165045</v>
      </c>
      <c r="AO1270" s="21">
        <v>21019.666680931408</v>
      </c>
      <c r="AP1270" s="21">
        <v>21429.489151746195</v>
      </c>
      <c r="AQ1270" s="21">
        <v>21771.407634990988</v>
      </c>
    </row>
    <row r="1271" spans="1:43" x14ac:dyDescent="0.25">
      <c r="A1271" s="17" t="s">
        <v>264</v>
      </c>
      <c r="B1271" s="8" t="s">
        <v>60</v>
      </c>
      <c r="C1271" s="8" t="s">
        <v>68</v>
      </c>
      <c r="D1271" s="8" t="str">
        <f t="shared" si="171"/>
        <v>Week_03-generic-fifi</v>
      </c>
      <c r="E1271" s="8" t="str">
        <f t="shared" si="172"/>
        <v>ReFi-tv.refi</v>
      </c>
      <c r="H1271" s="18">
        <f t="shared" si="173"/>
        <v>4.7512505029079777E-3</v>
      </c>
      <c r="I1271" s="6">
        <f t="shared" si="173"/>
        <v>3.15</v>
      </c>
      <c r="J1271" s="6">
        <f t="shared" si="174"/>
        <v>96.359594628665661</v>
      </c>
      <c r="K1271" s="18">
        <f t="shared" si="174"/>
        <v>0.65</v>
      </c>
      <c r="L1271" s="35">
        <f>Data!BL17</f>
        <v>1613.3688301958209</v>
      </c>
      <c r="Q1271" s="21">
        <v>0</v>
      </c>
      <c r="R1271" s="21">
        <v>0</v>
      </c>
      <c r="S1271" s="21">
        <v>0</v>
      </c>
      <c r="T1271" s="21">
        <v>0</v>
      </c>
      <c r="U1271" s="21">
        <v>0</v>
      </c>
      <c r="V1271" s="21">
        <v>0</v>
      </c>
      <c r="W1271" s="21">
        <v>0</v>
      </c>
      <c r="X1271" s="21">
        <v>0</v>
      </c>
      <c r="Y1271" s="21">
        <v>0</v>
      </c>
      <c r="Z1271" s="21">
        <v>802.66237257747105</v>
      </c>
      <c r="AA1271" s="21">
        <v>898.41845361128662</v>
      </c>
      <c r="AB1271" s="21">
        <v>1028.769230682127</v>
      </c>
      <c r="AC1271" s="21">
        <v>1122.9955863654263</v>
      </c>
      <c r="AD1271" s="21">
        <v>1200.1985495452336</v>
      </c>
      <c r="AE1271" s="21">
        <v>1262.097752262631</v>
      </c>
      <c r="AF1271" s="21">
        <v>1310.5217992309761</v>
      </c>
      <c r="AG1271" s="21">
        <v>1350.8386119334953</v>
      </c>
      <c r="AH1271" s="21">
        <v>1384.4615971645239</v>
      </c>
      <c r="AI1271" s="21">
        <v>10662.249458401293</v>
      </c>
      <c r="AJ1271" s="21">
        <v>11934.235361842766</v>
      </c>
      <c r="AK1271" s="21">
        <v>13665.763523257374</v>
      </c>
      <c r="AL1271" s="21">
        <v>14917.429160236534</v>
      </c>
      <c r="AM1271" s="21">
        <v>15942.962784925572</v>
      </c>
      <c r="AN1271" s="21">
        <v>16765.207309145298</v>
      </c>
      <c r="AO1271" s="21">
        <v>17408.453194590122</v>
      </c>
      <c r="AP1271" s="21">
        <v>17944.005786922971</v>
      </c>
      <c r="AQ1271" s="21">
        <v>18390.640222916507</v>
      </c>
    </row>
    <row r="1272" spans="1:43" x14ac:dyDescent="0.25">
      <c r="A1272" s="17" t="s">
        <v>265</v>
      </c>
      <c r="B1272" s="8" t="s">
        <v>60</v>
      </c>
      <c r="C1272" s="8" t="s">
        <v>68</v>
      </c>
      <c r="D1272" s="8" t="str">
        <f t="shared" si="171"/>
        <v>Week_04-generic-fifi</v>
      </c>
      <c r="E1272" s="8" t="str">
        <f t="shared" si="172"/>
        <v>ReFi-tv.refi</v>
      </c>
      <c r="H1272" s="18">
        <f t="shared" si="173"/>
        <v>4.7512505029079777E-3</v>
      </c>
      <c r="I1272" s="6">
        <f t="shared" si="173"/>
        <v>3.15</v>
      </c>
      <c r="J1272" s="6">
        <f t="shared" si="174"/>
        <v>96.359594628665661</v>
      </c>
      <c r="K1272" s="18">
        <f t="shared" si="174"/>
        <v>0.65</v>
      </c>
      <c r="L1272" s="35">
        <f>Data!BL18</f>
        <v>1235.0682156437022</v>
      </c>
      <c r="Q1272" s="21">
        <v>0</v>
      </c>
      <c r="R1272" s="21">
        <v>0</v>
      </c>
      <c r="S1272" s="21">
        <v>0</v>
      </c>
      <c r="T1272" s="21">
        <v>0</v>
      </c>
      <c r="U1272" s="21">
        <v>0</v>
      </c>
      <c r="V1272" s="21">
        <v>0</v>
      </c>
      <c r="W1272" s="21">
        <v>0</v>
      </c>
      <c r="X1272" s="21">
        <v>0</v>
      </c>
      <c r="Y1272" s="21">
        <v>0</v>
      </c>
      <c r="Z1272" s="21">
        <v>638.35397970171005</v>
      </c>
      <c r="AA1272" s="21">
        <v>736.63773161270683</v>
      </c>
      <c r="AB1272" s="21">
        <v>813.14580708964445</v>
      </c>
      <c r="AC1272" s="21">
        <v>874.94153543119739</v>
      </c>
      <c r="AD1272" s="21">
        <v>925.58917356799498</v>
      </c>
      <c r="AE1272" s="21">
        <v>966.20951276344817</v>
      </c>
      <c r="AF1272" s="21">
        <v>997.99533965480396</v>
      </c>
      <c r="AG1272" s="21">
        <v>1024.4657737844673</v>
      </c>
      <c r="AH1272" s="21">
        <v>1046.5458918180805</v>
      </c>
      <c r="AI1272" s="21">
        <v>9668.0289212671942</v>
      </c>
      <c r="AJ1272" s="21">
        <v>11156.560654726709</v>
      </c>
      <c r="AK1272" s="21">
        <v>12315.294382316479</v>
      </c>
      <c r="AL1272" s="21">
        <v>13251.205973399654</v>
      </c>
      <c r="AM1272" s="21">
        <v>14018.276980819774</v>
      </c>
      <c r="AN1272" s="21">
        <v>14633.48206549213</v>
      </c>
      <c r="AO1272" s="21">
        <v>15114.886276077013</v>
      </c>
      <c r="AP1272" s="21">
        <v>15515.787548508444</v>
      </c>
      <c r="AQ1272" s="21">
        <v>15850.196397707934</v>
      </c>
    </row>
    <row r="1273" spans="1:43" x14ac:dyDescent="0.25">
      <c r="A1273" s="17" t="s">
        <v>266</v>
      </c>
      <c r="B1273" s="8" t="s">
        <v>60</v>
      </c>
      <c r="C1273" s="8" t="s">
        <v>68</v>
      </c>
      <c r="D1273" s="8" t="str">
        <f t="shared" si="171"/>
        <v>Week_05-generic-fifi</v>
      </c>
      <c r="E1273" s="8" t="str">
        <f t="shared" si="172"/>
        <v>ReFi-tv.refi</v>
      </c>
      <c r="H1273" s="18">
        <f t="shared" si="173"/>
        <v>4.7512505029079777E-3</v>
      </c>
      <c r="I1273" s="6">
        <f t="shared" si="173"/>
        <v>3.15</v>
      </c>
      <c r="J1273" s="6">
        <f t="shared" ref="J1273:K1288" si="175">J1272</f>
        <v>96.359594628665661</v>
      </c>
      <c r="K1273" s="18">
        <f t="shared" si="175"/>
        <v>0.65</v>
      </c>
      <c r="L1273" s="35">
        <f>Data!BL19</f>
        <v>1600.0804117994869</v>
      </c>
      <c r="Q1273" s="21">
        <v>0</v>
      </c>
      <c r="R1273" s="21">
        <v>0</v>
      </c>
      <c r="S1273" s="21">
        <v>0</v>
      </c>
      <c r="T1273" s="21">
        <v>0</v>
      </c>
      <c r="U1273" s="21">
        <v>0</v>
      </c>
      <c r="V1273" s="21">
        <v>0</v>
      </c>
      <c r="W1273" s="21">
        <v>0</v>
      </c>
      <c r="X1273" s="21">
        <v>0</v>
      </c>
      <c r="Y1273" s="21">
        <v>0</v>
      </c>
      <c r="Z1273" s="21">
        <v>681.33830488335218</v>
      </c>
      <c r="AA1273" s="21">
        <v>793.98368299719573</v>
      </c>
      <c r="AB1273" s="21">
        <v>881.71255343729752</v>
      </c>
      <c r="AC1273" s="21">
        <v>952.60094839515148</v>
      </c>
      <c r="AD1273" s="21">
        <v>1010.7236671426929</v>
      </c>
      <c r="AE1273" s="21">
        <v>1057.3554610588515</v>
      </c>
      <c r="AF1273" s="21">
        <v>1093.8565264888377</v>
      </c>
      <c r="AG1273" s="21">
        <v>1124.2618286146676</v>
      </c>
      <c r="AH1273" s="21">
        <v>1149.63031769604</v>
      </c>
      <c r="AI1273" s="21">
        <v>10129.991770774513</v>
      </c>
      <c r="AJ1273" s="21">
        <v>11804.779090275622</v>
      </c>
      <c r="AK1273" s="21">
        <v>13109.113118243889</v>
      </c>
      <c r="AL1273" s="21">
        <v>14163.066569003444</v>
      </c>
      <c r="AM1273" s="21">
        <v>15027.222684089969</v>
      </c>
      <c r="AN1273" s="21">
        <v>15720.534193572785</v>
      </c>
      <c r="AO1273" s="21">
        <v>16263.224204952032</v>
      </c>
      <c r="AP1273" s="21">
        <v>16715.283715058835</v>
      </c>
      <c r="AQ1273" s="21">
        <v>17092.456969210874</v>
      </c>
    </row>
    <row r="1274" spans="1:43" x14ac:dyDescent="0.25">
      <c r="A1274" s="17" t="s">
        <v>267</v>
      </c>
      <c r="B1274" s="8" t="s">
        <v>60</v>
      </c>
      <c r="C1274" s="8" t="s">
        <v>68</v>
      </c>
      <c r="D1274" s="8" t="str">
        <f t="shared" si="171"/>
        <v>Week_06-generic-fifi</v>
      </c>
      <c r="E1274" s="8" t="str">
        <f t="shared" si="172"/>
        <v>ReFi-tv.refi</v>
      </c>
      <c r="H1274" s="18">
        <f t="shared" si="173"/>
        <v>4.7512505029079777E-3</v>
      </c>
      <c r="I1274" s="6">
        <f t="shared" si="173"/>
        <v>3.15</v>
      </c>
      <c r="J1274" s="6">
        <f t="shared" si="175"/>
        <v>96.359594628665661</v>
      </c>
      <c r="K1274" s="18">
        <f t="shared" si="175"/>
        <v>0.65</v>
      </c>
      <c r="L1274" s="35">
        <f>Data!BL20</f>
        <v>1560.3788617732253</v>
      </c>
      <c r="Q1274" s="21">
        <v>0</v>
      </c>
      <c r="R1274" s="21">
        <v>0</v>
      </c>
      <c r="S1274" s="21">
        <v>0</v>
      </c>
      <c r="T1274" s="21">
        <v>0</v>
      </c>
      <c r="U1274" s="21">
        <v>0</v>
      </c>
      <c r="V1274" s="21">
        <v>0</v>
      </c>
      <c r="W1274" s="21">
        <v>0</v>
      </c>
      <c r="X1274" s="21">
        <v>0</v>
      </c>
      <c r="Y1274" s="21">
        <v>0</v>
      </c>
      <c r="Z1274" s="21">
        <v>546.68773009293773</v>
      </c>
      <c r="AA1274" s="21">
        <v>628.04692719663444</v>
      </c>
      <c r="AB1274" s="21">
        <v>691.44809470659709</v>
      </c>
      <c r="AC1274" s="21">
        <v>742.70707288595361</v>
      </c>
      <c r="AD1274" s="21">
        <v>784.75596441694142</v>
      </c>
      <c r="AE1274" s="21">
        <v>818.50704174278167</v>
      </c>
      <c r="AF1274" s="21">
        <v>844.93611837913909</v>
      </c>
      <c r="AG1274" s="21">
        <v>866.95913276314275</v>
      </c>
      <c r="AH1274" s="21">
        <v>885.33961463839853</v>
      </c>
      <c r="AI1274" s="21">
        <v>9364.9334201657457</v>
      </c>
      <c r="AJ1274" s="21">
        <v>10758.642153787285</v>
      </c>
      <c r="AK1274" s="21">
        <v>11844.724170646596</v>
      </c>
      <c r="AL1274" s="21">
        <v>12722.806650664566</v>
      </c>
      <c r="AM1274" s="21">
        <v>13443.117438529749</v>
      </c>
      <c r="AN1274" s="21">
        <v>14021.284049222888</v>
      </c>
      <c r="AO1274" s="21">
        <v>14474.022476357275</v>
      </c>
      <c r="AP1274" s="21">
        <v>14851.283665999277</v>
      </c>
      <c r="AQ1274" s="21">
        <v>15166.147123723253</v>
      </c>
    </row>
    <row r="1275" spans="1:43" x14ac:dyDescent="0.25">
      <c r="A1275" s="17" t="s">
        <v>268</v>
      </c>
      <c r="B1275" s="8" t="s">
        <v>60</v>
      </c>
      <c r="C1275" s="8" t="s">
        <v>68</v>
      </c>
      <c r="D1275" s="8" t="str">
        <f t="shared" si="171"/>
        <v>Week_07-generic-fifi</v>
      </c>
      <c r="E1275" s="8" t="str">
        <f t="shared" si="172"/>
        <v>ReFi-tv.refi</v>
      </c>
      <c r="H1275" s="18">
        <f t="shared" si="173"/>
        <v>4.7512505029079777E-3</v>
      </c>
      <c r="I1275" s="6">
        <f t="shared" si="173"/>
        <v>3.15</v>
      </c>
      <c r="J1275" s="6">
        <f t="shared" si="175"/>
        <v>96.359594628665661</v>
      </c>
      <c r="K1275" s="18">
        <f t="shared" si="175"/>
        <v>0.65</v>
      </c>
      <c r="L1275" s="35">
        <f>Data!BL21</f>
        <v>1755.0704770950981</v>
      </c>
      <c r="Q1275" s="21">
        <v>0</v>
      </c>
      <c r="R1275" s="21">
        <v>0</v>
      </c>
      <c r="S1275" s="21">
        <v>0</v>
      </c>
      <c r="T1275" s="21">
        <v>0</v>
      </c>
      <c r="U1275" s="21">
        <v>0</v>
      </c>
      <c r="V1275" s="21">
        <v>0</v>
      </c>
      <c r="W1275" s="21">
        <v>0</v>
      </c>
      <c r="X1275" s="21">
        <v>0</v>
      </c>
      <c r="Y1275" s="21">
        <v>0</v>
      </c>
      <c r="Z1275" s="21">
        <v>735.73926475140456</v>
      </c>
      <c r="AA1275" s="21">
        <v>862.61178025004483</v>
      </c>
      <c r="AB1275" s="21">
        <v>1026.9829913158921</v>
      </c>
      <c r="AC1275" s="21">
        <v>1154.5021032324455</v>
      </c>
      <c r="AD1275" s="21">
        <v>1258.8857778194226</v>
      </c>
      <c r="AE1275" s="21">
        <v>1342.5053000483942</v>
      </c>
      <c r="AF1275" s="21">
        <v>1407.872301726602</v>
      </c>
      <c r="AG1275" s="21">
        <v>1462.2593084283124</v>
      </c>
      <c r="AH1275" s="21">
        <v>1507.5895950465679</v>
      </c>
      <c r="AI1275" s="21">
        <v>9783.2675502572292</v>
      </c>
      <c r="AJ1275" s="21">
        <v>11470.315969939911</v>
      </c>
      <c r="AK1275" s="21">
        <v>13655.991809818235</v>
      </c>
      <c r="AL1275" s="21">
        <v>15351.638147345657</v>
      </c>
      <c r="AM1275" s="21">
        <v>16739.648092293253</v>
      </c>
      <c r="AN1275" s="21">
        <v>17851.553080356007</v>
      </c>
      <c r="AO1275" s="21">
        <v>18720.750766294517</v>
      </c>
      <c r="AP1275" s="21">
        <v>19443.945331695682</v>
      </c>
      <c r="AQ1275" s="21">
        <v>20046.710935439944</v>
      </c>
    </row>
    <row r="1276" spans="1:43" x14ac:dyDescent="0.25">
      <c r="A1276" s="17" t="s">
        <v>269</v>
      </c>
      <c r="B1276" s="8" t="s">
        <v>60</v>
      </c>
      <c r="C1276" s="8" t="s">
        <v>68</v>
      </c>
      <c r="D1276" s="8" t="str">
        <f t="shared" si="171"/>
        <v>Week_08-generic-fifi</v>
      </c>
      <c r="E1276" s="8" t="str">
        <f t="shared" si="172"/>
        <v>ReFi-tv.refi</v>
      </c>
      <c r="H1276" s="18">
        <f t="shared" si="173"/>
        <v>4.7512505029079777E-3</v>
      </c>
      <c r="I1276" s="6">
        <f t="shared" si="173"/>
        <v>3.15</v>
      </c>
      <c r="J1276" s="6">
        <f t="shared" si="175"/>
        <v>96.359594628665661</v>
      </c>
      <c r="K1276" s="18">
        <f t="shared" si="175"/>
        <v>0.65</v>
      </c>
      <c r="L1276" s="35">
        <f>Data!BL22</f>
        <v>1419.9591140658622</v>
      </c>
      <c r="Q1276" s="21">
        <v>0</v>
      </c>
      <c r="R1276" s="21">
        <v>0</v>
      </c>
      <c r="S1276" s="21">
        <v>0</v>
      </c>
      <c r="T1276" s="21">
        <v>0</v>
      </c>
      <c r="U1276" s="21">
        <v>0</v>
      </c>
      <c r="V1276" s="21">
        <v>0</v>
      </c>
      <c r="W1276" s="21">
        <v>0</v>
      </c>
      <c r="X1276" s="21">
        <v>0</v>
      </c>
      <c r="Y1276" s="21">
        <v>0</v>
      </c>
      <c r="Z1276" s="21">
        <v>832.61648433529649</v>
      </c>
      <c r="AA1276" s="21">
        <v>961.54165580138215</v>
      </c>
      <c r="AB1276" s="21">
        <v>1061.8420822799753</v>
      </c>
      <c r="AC1276" s="21">
        <v>1142.8110761782095</v>
      </c>
      <c r="AD1276" s="21">
        <v>1209.1401469269144</v>
      </c>
      <c r="AE1276" s="21">
        <v>1262.3133911033754</v>
      </c>
      <c r="AF1276" s="21">
        <v>1303.9056569861</v>
      </c>
      <c r="AG1276" s="21">
        <v>1338.5307277649365</v>
      </c>
      <c r="AH1276" s="21">
        <v>1367.4040453223029</v>
      </c>
      <c r="AI1276" s="21">
        <v>11960.22000993123</v>
      </c>
      <c r="AJ1276" s="21">
        <v>13812.181200422789</v>
      </c>
      <c r="AK1276" s="21">
        <v>15252.958785713568</v>
      </c>
      <c r="AL1276" s="21">
        <v>16416.047673845263</v>
      </c>
      <c r="AM1276" s="21">
        <v>17368.83961843681</v>
      </c>
      <c r="AN1276" s="21">
        <v>18132.65310394566</v>
      </c>
      <c r="AO1276" s="21">
        <v>18730.110228597801</v>
      </c>
      <c r="AP1276" s="21">
        <v>19227.486238039812</v>
      </c>
      <c r="AQ1276" s="21">
        <v>19642.240493930389</v>
      </c>
    </row>
    <row r="1277" spans="1:43" x14ac:dyDescent="0.25">
      <c r="A1277" s="17" t="s">
        <v>270</v>
      </c>
      <c r="B1277" s="8" t="s">
        <v>60</v>
      </c>
      <c r="C1277" s="8" t="s">
        <v>68</v>
      </c>
      <c r="D1277" s="8" t="str">
        <f t="shared" si="171"/>
        <v>Week_09-generic-fifi</v>
      </c>
      <c r="E1277" s="8" t="str">
        <f t="shared" si="172"/>
        <v>ReFi-tv.refi</v>
      </c>
      <c r="H1277" s="18">
        <f t="shared" si="173"/>
        <v>4.7512505029079777E-3</v>
      </c>
      <c r="I1277" s="6">
        <f t="shared" si="173"/>
        <v>3.15</v>
      </c>
      <c r="J1277" s="6">
        <f t="shared" si="175"/>
        <v>96.359594628665661</v>
      </c>
      <c r="K1277" s="18">
        <f t="shared" si="175"/>
        <v>0.65</v>
      </c>
      <c r="L1277" s="35">
        <f>Data!BL23</f>
        <v>1825.677908080751</v>
      </c>
      <c r="Q1277" s="21">
        <v>0</v>
      </c>
      <c r="R1277" s="21">
        <v>0</v>
      </c>
      <c r="S1277" s="21">
        <v>0</v>
      </c>
      <c r="T1277" s="21">
        <v>0</v>
      </c>
      <c r="U1277" s="21">
        <v>0</v>
      </c>
      <c r="V1277" s="21">
        <v>0</v>
      </c>
      <c r="W1277" s="21">
        <v>0</v>
      </c>
      <c r="X1277" s="21">
        <v>0</v>
      </c>
      <c r="Y1277" s="21">
        <v>0</v>
      </c>
      <c r="Z1277" s="21">
        <v>728.3691242870176</v>
      </c>
      <c r="AA1277" s="21">
        <v>867.00446608760285</v>
      </c>
      <c r="AB1277" s="21">
        <v>974.95463572805409</v>
      </c>
      <c r="AC1277" s="21">
        <v>1062.1672321418835</v>
      </c>
      <c r="AD1277" s="21">
        <v>1133.6640832212081</v>
      </c>
      <c r="AE1277" s="21">
        <v>1191.0178716541971</v>
      </c>
      <c r="AF1277" s="21">
        <v>1235.9062137917863</v>
      </c>
      <c r="AG1277" s="21">
        <v>1273.294057870562</v>
      </c>
      <c r="AH1277" s="21">
        <v>1304.4854316474391</v>
      </c>
      <c r="AI1277" s="21">
        <v>10362.751789135964</v>
      </c>
      <c r="AJ1277" s="21">
        <v>12335.163288165093</v>
      </c>
      <c r="AK1277" s="21">
        <v>13871.006552628212</v>
      </c>
      <c r="AL1277" s="21">
        <v>15111.809408470397</v>
      </c>
      <c r="AM1277" s="21">
        <v>16129.019085178084</v>
      </c>
      <c r="AN1277" s="21">
        <v>16945.010666753526</v>
      </c>
      <c r="AO1277" s="21">
        <v>17583.652163608556</v>
      </c>
      <c r="AP1277" s="21">
        <v>18115.581559295842</v>
      </c>
      <c r="AQ1277" s="21">
        <v>18559.351694017492</v>
      </c>
    </row>
    <row r="1278" spans="1:43" x14ac:dyDescent="0.25">
      <c r="A1278" s="17" t="s">
        <v>249</v>
      </c>
      <c r="B1278" s="8" t="s">
        <v>60</v>
      </c>
      <c r="C1278" s="8" t="s">
        <v>68</v>
      </c>
      <c r="D1278" s="8" t="str">
        <f t="shared" si="171"/>
        <v>Week_10-generic-fifi</v>
      </c>
      <c r="E1278" s="8" t="str">
        <f t="shared" si="172"/>
        <v>ReFi-tv.refi</v>
      </c>
      <c r="H1278" s="18">
        <f t="shared" si="173"/>
        <v>4.7512505029079777E-3</v>
      </c>
      <c r="I1278" s="6">
        <f t="shared" si="173"/>
        <v>3.15</v>
      </c>
      <c r="J1278" s="6">
        <f t="shared" si="175"/>
        <v>96.359594628665661</v>
      </c>
      <c r="K1278" s="18">
        <f t="shared" si="175"/>
        <v>0.65</v>
      </c>
      <c r="L1278" s="35">
        <f>Data!BL24</f>
        <v>1504.6108258458892</v>
      </c>
      <c r="Q1278" s="21">
        <v>0</v>
      </c>
      <c r="R1278" s="21">
        <v>0</v>
      </c>
      <c r="S1278" s="21">
        <v>0</v>
      </c>
      <c r="T1278" s="21">
        <v>0</v>
      </c>
      <c r="U1278" s="21">
        <v>0</v>
      </c>
      <c r="V1278" s="21">
        <v>0</v>
      </c>
      <c r="W1278" s="21">
        <v>0</v>
      </c>
      <c r="X1278" s="21">
        <v>0</v>
      </c>
      <c r="Y1278" s="21">
        <v>0</v>
      </c>
      <c r="Z1278" s="21">
        <v>802.58350638906177</v>
      </c>
      <c r="AA1278" s="21">
        <v>904.18959301920779</v>
      </c>
      <c r="AB1278" s="21">
        <v>983.34552781382513</v>
      </c>
      <c r="AC1278" s="21">
        <v>1047.3260964724109</v>
      </c>
      <c r="AD1278" s="21">
        <v>1099.7976167927068</v>
      </c>
      <c r="AE1278" s="21">
        <v>1141.9055043462615</v>
      </c>
      <c r="AF1278" s="21">
        <v>1174.8721208149848</v>
      </c>
      <c r="AG1278" s="21">
        <v>1202.3382810893097</v>
      </c>
      <c r="AH1278" s="21">
        <v>1225.2581832719202</v>
      </c>
      <c r="AI1278" s="21">
        <v>12125.367378460023</v>
      </c>
      <c r="AJ1278" s="21">
        <v>13660.424003061184</v>
      </c>
      <c r="AK1278" s="21">
        <v>14856.3055305653</v>
      </c>
      <c r="AL1278" s="21">
        <v>15822.918841071167</v>
      </c>
      <c r="AM1278" s="21">
        <v>16615.654370427405</v>
      </c>
      <c r="AN1278" s="21">
        <v>17251.816965413789</v>
      </c>
      <c r="AO1278" s="21">
        <v>17749.873968486918</v>
      </c>
      <c r="AP1278" s="21">
        <v>18164.830519612966</v>
      </c>
      <c r="AQ1278" s="21">
        <v>18511.102567356487</v>
      </c>
    </row>
    <row r="1279" spans="1:43" x14ac:dyDescent="0.25">
      <c r="A1279" s="17" t="s">
        <v>250</v>
      </c>
      <c r="B1279" s="8" t="s">
        <v>60</v>
      </c>
      <c r="C1279" s="8" t="s">
        <v>68</v>
      </c>
      <c r="D1279" s="8" t="str">
        <f t="shared" si="171"/>
        <v>Week_11-generic-fifi</v>
      </c>
      <c r="E1279" s="8" t="str">
        <f t="shared" si="172"/>
        <v>ReFi-tv.refi</v>
      </c>
      <c r="H1279" s="18">
        <f t="shared" si="173"/>
        <v>4.7512505029079777E-3</v>
      </c>
      <c r="I1279" s="6">
        <f t="shared" si="173"/>
        <v>3.15</v>
      </c>
      <c r="J1279" s="6">
        <f t="shared" si="175"/>
        <v>96.359594628665661</v>
      </c>
      <c r="K1279" s="18">
        <f t="shared" si="175"/>
        <v>0.65</v>
      </c>
      <c r="L1279" s="35">
        <f>Data!BL25</f>
        <v>1970.6821198758307</v>
      </c>
      <c r="Q1279" s="21">
        <v>0</v>
      </c>
      <c r="R1279" s="21">
        <v>0</v>
      </c>
      <c r="S1279" s="21">
        <v>0</v>
      </c>
      <c r="T1279" s="21">
        <v>0</v>
      </c>
      <c r="U1279" s="21">
        <v>0</v>
      </c>
      <c r="V1279" s="21">
        <v>0</v>
      </c>
      <c r="W1279" s="21">
        <v>0</v>
      </c>
      <c r="X1279" s="21">
        <v>0</v>
      </c>
      <c r="Y1279" s="21">
        <v>0</v>
      </c>
      <c r="Z1279" s="21">
        <v>798.04819027873395</v>
      </c>
      <c r="AA1279" s="21">
        <v>917.1070195495231</v>
      </c>
      <c r="AB1279" s="21">
        <v>1076.6724689882672</v>
      </c>
      <c r="AC1279" s="21">
        <v>1194.5310414159301</v>
      </c>
      <c r="AD1279" s="21">
        <v>1291.0960302494909</v>
      </c>
      <c r="AE1279" s="21">
        <v>1368.5176373464524</v>
      </c>
      <c r="AF1279" s="21">
        <v>1429.0841719270447</v>
      </c>
      <c r="AG1279" s="21">
        <v>1479.5097592605152</v>
      </c>
      <c r="AH1279" s="21">
        <v>1521.5626944605326</v>
      </c>
      <c r="AI1279" s="21">
        <v>10633.713604012084</v>
      </c>
      <c r="AJ1279" s="21">
        <v>12220.130950629151</v>
      </c>
      <c r="AK1279" s="21">
        <v>14346.284873532533</v>
      </c>
      <c r="AL1279" s="21">
        <v>15916.709216623583</v>
      </c>
      <c r="AM1279" s="21">
        <v>17203.403990120991</v>
      </c>
      <c r="AN1279" s="21">
        <v>18235.019883321489</v>
      </c>
      <c r="AO1279" s="21">
        <v>19042.047817928506</v>
      </c>
      <c r="AP1279" s="21">
        <v>19713.951169818749</v>
      </c>
      <c r="AQ1279" s="21">
        <v>20274.291854218871</v>
      </c>
    </row>
    <row r="1280" spans="1:43" x14ac:dyDescent="0.25">
      <c r="A1280" s="17" t="s">
        <v>251</v>
      </c>
      <c r="B1280" s="8" t="s">
        <v>60</v>
      </c>
      <c r="C1280" s="8" t="s">
        <v>68</v>
      </c>
      <c r="D1280" s="8" t="str">
        <f t="shared" si="171"/>
        <v>Week_12-generic-fifi</v>
      </c>
      <c r="E1280" s="8" t="str">
        <f t="shared" si="172"/>
        <v>ReFi-tv.refi</v>
      </c>
      <c r="H1280" s="18">
        <f t="shared" si="173"/>
        <v>4.7512505029079777E-3</v>
      </c>
      <c r="I1280" s="6">
        <f t="shared" si="173"/>
        <v>3.15</v>
      </c>
      <c r="J1280" s="6">
        <f t="shared" si="175"/>
        <v>96.359594628665661</v>
      </c>
      <c r="K1280" s="18">
        <f t="shared" si="175"/>
        <v>0.65</v>
      </c>
      <c r="L1280" s="35">
        <f>Data!BL26</f>
        <v>1732.3697433913301</v>
      </c>
      <c r="Q1280" s="21">
        <v>0</v>
      </c>
      <c r="R1280" s="21">
        <v>0</v>
      </c>
      <c r="S1280" s="21">
        <v>0</v>
      </c>
      <c r="T1280" s="21">
        <v>0</v>
      </c>
      <c r="U1280" s="21">
        <v>0</v>
      </c>
      <c r="V1280" s="21">
        <v>0</v>
      </c>
      <c r="W1280" s="21">
        <v>0</v>
      </c>
      <c r="X1280" s="21">
        <v>0</v>
      </c>
      <c r="Y1280" s="21">
        <v>0</v>
      </c>
      <c r="Z1280" s="21">
        <v>631.45953382861751</v>
      </c>
      <c r="AA1280" s="21">
        <v>793.11839887140457</v>
      </c>
      <c r="AB1280" s="21">
        <v>918.86255875847075</v>
      </c>
      <c r="AC1280" s="21">
        <v>1020.3514282743183</v>
      </c>
      <c r="AD1280" s="21">
        <v>1103.4799797610501</v>
      </c>
      <c r="AE1280" s="21">
        <v>1170.111186603333</v>
      </c>
      <c r="AF1280" s="21">
        <v>1222.2243929661656</v>
      </c>
      <c r="AG1280" s="21">
        <v>1265.6032300615916</v>
      </c>
      <c r="AH1280" s="21">
        <v>1301.7728662802231</v>
      </c>
      <c r="AI1280" s="21">
        <v>8800.9012162967101</v>
      </c>
      <c r="AJ1280" s="21">
        <v>11054.00474195565</v>
      </c>
      <c r="AK1280" s="21">
        <v>12806.550820375689</v>
      </c>
      <c r="AL1280" s="21">
        <v>14221.041325803737</v>
      </c>
      <c r="AM1280" s="21">
        <v>15379.636818776567</v>
      </c>
      <c r="AN1280" s="21">
        <v>16308.302296017937</v>
      </c>
      <c r="AO1280" s="21">
        <v>17034.624659832709</v>
      </c>
      <c r="AP1280" s="21">
        <v>17639.212665401228</v>
      </c>
      <c r="AQ1280" s="21">
        <v>18143.323187669404</v>
      </c>
    </row>
    <row r="1281" spans="1:43" x14ac:dyDescent="0.25">
      <c r="A1281" s="17" t="s">
        <v>252</v>
      </c>
      <c r="B1281" s="8" t="s">
        <v>60</v>
      </c>
      <c r="C1281" s="8" t="s">
        <v>68</v>
      </c>
      <c r="D1281" s="8" t="str">
        <f t="shared" si="171"/>
        <v>Week_13-generic-fifi</v>
      </c>
      <c r="E1281" s="8" t="str">
        <f t="shared" si="172"/>
        <v>ReFi-tv.refi</v>
      </c>
      <c r="H1281" s="18">
        <f t="shared" si="173"/>
        <v>4.7512505029079777E-3</v>
      </c>
      <c r="I1281" s="6">
        <f t="shared" si="173"/>
        <v>3.15</v>
      </c>
      <c r="J1281" s="6">
        <f t="shared" si="175"/>
        <v>96.359594628665661</v>
      </c>
      <c r="K1281" s="18">
        <f t="shared" si="175"/>
        <v>0.65</v>
      </c>
      <c r="L1281" s="35">
        <f>Data!BL27</f>
        <v>2408.5300324575032</v>
      </c>
      <c r="Q1281" s="21">
        <v>0</v>
      </c>
      <c r="R1281" s="21">
        <v>0</v>
      </c>
      <c r="S1281" s="21">
        <v>0</v>
      </c>
      <c r="T1281" s="21">
        <v>0</v>
      </c>
      <c r="U1281" s="21">
        <v>0</v>
      </c>
      <c r="V1281" s="21">
        <v>0</v>
      </c>
      <c r="W1281" s="21">
        <v>0</v>
      </c>
      <c r="X1281" s="21">
        <v>0</v>
      </c>
      <c r="Y1281" s="21">
        <v>0</v>
      </c>
      <c r="Z1281" s="21">
        <v>686.9134894621028</v>
      </c>
      <c r="AA1281" s="21">
        <v>954.56447885408352</v>
      </c>
      <c r="AB1281" s="21">
        <v>1162.7038504636616</v>
      </c>
      <c r="AC1281" s="21">
        <v>1330.6545923468054</v>
      </c>
      <c r="AD1281" s="21">
        <v>1468.1964454004171</v>
      </c>
      <c r="AE1281" s="21">
        <v>1578.4220769203125</v>
      </c>
      <c r="AF1281" s="21">
        <v>1664.6178410583079</v>
      </c>
      <c r="AG1281" s="21">
        <v>1736.3567127435736</v>
      </c>
      <c r="AH1281" s="21">
        <v>1796.1658571650712</v>
      </c>
      <c r="AI1281" s="21">
        <v>8497.4068616366185</v>
      </c>
      <c r="AJ1281" s="21">
        <v>11808.361426765628</v>
      </c>
      <c r="AK1281" s="21">
        <v>14383.132415579554</v>
      </c>
      <c r="AL1281" s="21">
        <v>16460.753263602692</v>
      </c>
      <c r="AM1281" s="21">
        <v>18162.203451770027</v>
      </c>
      <c r="AN1281" s="21">
        <v>19525.740566667613</v>
      </c>
      <c r="AO1281" s="21">
        <v>20592.018182213873</v>
      </c>
      <c r="AP1281" s="21">
        <v>21479.457997934769</v>
      </c>
      <c r="AQ1281" s="21">
        <v>22219.32210308405</v>
      </c>
    </row>
    <row r="1282" spans="1:43" x14ac:dyDescent="0.25">
      <c r="A1282" s="17" t="s">
        <v>253</v>
      </c>
      <c r="B1282" s="8" t="s">
        <v>60</v>
      </c>
      <c r="C1282" s="8" t="s">
        <v>68</v>
      </c>
      <c r="D1282" s="8" t="str">
        <f t="shared" si="171"/>
        <v>Week_14-generic-fifi</v>
      </c>
      <c r="E1282" s="8" t="str">
        <f t="shared" si="172"/>
        <v>ReFi-tv.refi</v>
      </c>
      <c r="H1282" s="18">
        <f t="shared" si="173"/>
        <v>4.7512505029079777E-3</v>
      </c>
      <c r="I1282" s="6">
        <f t="shared" si="173"/>
        <v>3.15</v>
      </c>
      <c r="J1282" s="6">
        <f t="shared" si="175"/>
        <v>96.359594628665661</v>
      </c>
      <c r="K1282" s="18">
        <f t="shared" si="175"/>
        <v>0.65</v>
      </c>
      <c r="L1282" s="35">
        <f>Data!BL28</f>
        <v>1404.9358525229909</v>
      </c>
      <c r="Q1282" s="21">
        <v>0</v>
      </c>
      <c r="R1282" s="21">
        <v>0</v>
      </c>
      <c r="S1282" s="21">
        <v>0</v>
      </c>
      <c r="T1282" s="21">
        <v>0</v>
      </c>
      <c r="U1282" s="21">
        <v>0</v>
      </c>
      <c r="V1282" s="21">
        <v>0</v>
      </c>
      <c r="W1282" s="21">
        <v>0</v>
      </c>
      <c r="X1282" s="21">
        <v>0</v>
      </c>
      <c r="Y1282" s="21">
        <v>0</v>
      </c>
      <c r="Z1282" s="21">
        <v>1110.1082563148993</v>
      </c>
      <c r="AA1282" s="21">
        <v>1256.6297722096385</v>
      </c>
      <c r="AB1282" s="21">
        <v>1370.604552916958</v>
      </c>
      <c r="AC1282" s="21">
        <v>1462.6026404520717</v>
      </c>
      <c r="AD1282" s="21">
        <v>1537.9576823249372</v>
      </c>
      <c r="AE1282" s="21">
        <v>1598.3608884095952</v>
      </c>
      <c r="AF1282" s="21">
        <v>1645.6043020805141</v>
      </c>
      <c r="AG1282" s="21">
        <v>1684.9310256793372</v>
      </c>
      <c r="AH1282" s="21">
        <v>1717.7227391828844</v>
      </c>
      <c r="AI1282" s="21">
        <v>14858.207019363059</v>
      </c>
      <c r="AJ1282" s="21">
        <v>16819.319373559782</v>
      </c>
      <c r="AK1282" s="21">
        <v>18344.81103358711</v>
      </c>
      <c r="AL1282" s="21">
        <v>19576.156375094462</v>
      </c>
      <c r="AM1282" s="21">
        <v>20584.743425709286</v>
      </c>
      <c r="AN1282" s="21">
        <v>21393.208127718055</v>
      </c>
      <c r="AO1282" s="21">
        <v>22025.53602603863</v>
      </c>
      <c r="AP1282" s="21">
        <v>22551.903249505918</v>
      </c>
      <c r="AQ1282" s="21">
        <v>22990.802847796211</v>
      </c>
    </row>
    <row r="1283" spans="1:43" x14ac:dyDescent="0.25">
      <c r="A1283" s="17" t="s">
        <v>254</v>
      </c>
      <c r="B1283" s="8" t="s">
        <v>60</v>
      </c>
      <c r="C1283" s="8" t="s">
        <v>68</v>
      </c>
      <c r="D1283" s="8" t="str">
        <f t="shared" si="171"/>
        <v>Week_15-generic-fifi</v>
      </c>
      <c r="E1283" s="8" t="str">
        <f t="shared" si="172"/>
        <v>ReFi-tv.refi</v>
      </c>
      <c r="H1283" s="18">
        <f t="shared" si="173"/>
        <v>4.7512505029079777E-3</v>
      </c>
      <c r="I1283" s="6">
        <f t="shared" si="173"/>
        <v>3.15</v>
      </c>
      <c r="J1283" s="6">
        <f t="shared" si="175"/>
        <v>96.359594628665661</v>
      </c>
      <c r="K1283" s="18">
        <f t="shared" si="175"/>
        <v>0.65</v>
      </c>
      <c r="L1283" s="35">
        <f>Data!BL29</f>
        <v>2118.2218837134515</v>
      </c>
      <c r="Q1283" s="21">
        <v>0</v>
      </c>
      <c r="R1283" s="21">
        <v>0</v>
      </c>
      <c r="S1283" s="21">
        <v>0</v>
      </c>
      <c r="T1283" s="21">
        <v>0</v>
      </c>
      <c r="U1283" s="21">
        <v>0</v>
      </c>
      <c r="V1283" s="21">
        <v>0</v>
      </c>
      <c r="W1283" s="21">
        <v>0</v>
      </c>
      <c r="X1283" s="21">
        <v>0</v>
      </c>
      <c r="Y1283" s="21">
        <v>0</v>
      </c>
      <c r="Z1283" s="21">
        <v>426.6749859757291</v>
      </c>
      <c r="AA1283" s="21">
        <v>492.83392659949749</v>
      </c>
      <c r="AB1283" s="21">
        <v>546.85844988044255</v>
      </c>
      <c r="AC1283" s="21">
        <v>592.42135941275046</v>
      </c>
      <c r="AD1283" s="21">
        <v>642.07818932012685</v>
      </c>
      <c r="AE1283" s="21">
        <v>689.41217599384606</v>
      </c>
      <c r="AF1283" s="21">
        <v>726.47231520466414</v>
      </c>
      <c r="AG1283" s="21">
        <v>757.34973639597217</v>
      </c>
      <c r="AH1283" s="21">
        <v>783.1172209203462</v>
      </c>
      <c r="AI1283" s="21">
        <v>6919.823858941164</v>
      </c>
      <c r="AJ1283" s="21">
        <v>7992.79094362671</v>
      </c>
      <c r="AK1283" s="21">
        <v>8868.9617937001003</v>
      </c>
      <c r="AL1283" s="21">
        <v>9607.9020147759529</v>
      </c>
      <c r="AM1283" s="21">
        <v>10413.237522238753</v>
      </c>
      <c r="AN1283" s="21">
        <v>11180.901109487895</v>
      </c>
      <c r="AO1283" s="21">
        <v>11781.943223405693</v>
      </c>
      <c r="AP1283" s="21">
        <v>12282.713886990699</v>
      </c>
      <c r="AQ1283" s="21">
        <v>12700.611490687588</v>
      </c>
    </row>
    <row r="1284" spans="1:43" x14ac:dyDescent="0.25">
      <c r="A1284" s="17" t="s">
        <v>255</v>
      </c>
      <c r="B1284" s="8" t="s">
        <v>60</v>
      </c>
      <c r="C1284" s="8" t="s">
        <v>68</v>
      </c>
      <c r="D1284" s="8" t="str">
        <f t="shared" si="171"/>
        <v>Week_16-generic-fifi</v>
      </c>
      <c r="E1284" s="8" t="str">
        <f t="shared" si="172"/>
        <v>ReFi-tv.refi</v>
      </c>
      <c r="H1284" s="18">
        <f t="shared" si="173"/>
        <v>4.7512505029079777E-3</v>
      </c>
      <c r="I1284" s="6">
        <f t="shared" si="173"/>
        <v>3.15</v>
      </c>
      <c r="J1284" s="6">
        <f t="shared" si="175"/>
        <v>96.359594628665661</v>
      </c>
      <c r="K1284" s="18">
        <f t="shared" si="175"/>
        <v>0.65</v>
      </c>
      <c r="L1284" s="35">
        <f>Data!BL30</f>
        <v>1867.8014293073777</v>
      </c>
      <c r="Q1284" s="21">
        <v>0</v>
      </c>
      <c r="R1284" s="21">
        <v>0</v>
      </c>
      <c r="S1284" s="21">
        <v>0</v>
      </c>
      <c r="T1284" s="21">
        <v>0</v>
      </c>
      <c r="U1284" s="21">
        <v>0</v>
      </c>
      <c r="V1284" s="21">
        <v>0</v>
      </c>
      <c r="W1284" s="21">
        <v>0</v>
      </c>
      <c r="X1284" s="21">
        <v>0</v>
      </c>
      <c r="Y1284" s="21">
        <v>0</v>
      </c>
      <c r="Z1284" s="21">
        <v>775.38539542462513</v>
      </c>
      <c r="AA1284" s="21">
        <v>923.06501831417859</v>
      </c>
      <c r="AB1284" s="21">
        <v>1038.0476593289543</v>
      </c>
      <c r="AC1284" s="21">
        <v>1130.9344939194275</v>
      </c>
      <c r="AD1284" s="21">
        <v>1207.077616798342</v>
      </c>
      <c r="AE1284" s="21">
        <v>1268.1546130305771</v>
      </c>
      <c r="AF1284" s="21">
        <v>1315.9542353129452</v>
      </c>
      <c r="AG1284" s="21">
        <v>1355.7649259359757</v>
      </c>
      <c r="AH1284" s="21">
        <v>1388.9761108511941</v>
      </c>
      <c r="AI1284" s="21">
        <v>10630.642701640067</v>
      </c>
      <c r="AJ1284" s="21">
        <v>12655.351078294552</v>
      </c>
      <c r="AK1284" s="21">
        <v>14231.779239995525</v>
      </c>
      <c r="AL1284" s="21">
        <v>15505.270791479939</v>
      </c>
      <c r="AM1284" s="21">
        <v>16549.203703150961</v>
      </c>
      <c r="AN1284" s="21">
        <v>17386.577901924382</v>
      </c>
      <c r="AO1284" s="21">
        <v>18041.917438567234</v>
      </c>
      <c r="AP1284" s="21">
        <v>18587.727599831884</v>
      </c>
      <c r="AQ1284" s="21">
        <v>19043.057610707885</v>
      </c>
    </row>
    <row r="1285" spans="1:43" x14ac:dyDescent="0.25">
      <c r="A1285" s="17" t="s">
        <v>256</v>
      </c>
      <c r="B1285" s="8" t="s">
        <v>60</v>
      </c>
      <c r="C1285" s="8" t="s">
        <v>68</v>
      </c>
      <c r="D1285" s="8" t="str">
        <f t="shared" si="171"/>
        <v>Week_17-generic-fifi</v>
      </c>
      <c r="E1285" s="8" t="str">
        <f t="shared" si="172"/>
        <v>ReFi-tv.refi</v>
      </c>
      <c r="H1285" s="18">
        <f t="shared" si="173"/>
        <v>4.7512505029079777E-3</v>
      </c>
      <c r="I1285" s="6">
        <f t="shared" si="173"/>
        <v>3.15</v>
      </c>
      <c r="J1285" s="6">
        <f t="shared" si="175"/>
        <v>96.359594628665661</v>
      </c>
      <c r="K1285" s="18">
        <f t="shared" si="175"/>
        <v>0.65</v>
      </c>
      <c r="L1285" s="35">
        <f>Data!BL31</f>
        <v>2118.2218837134515</v>
      </c>
      <c r="Q1285" s="21">
        <v>0</v>
      </c>
      <c r="R1285" s="21">
        <v>0</v>
      </c>
      <c r="S1285" s="21">
        <v>0</v>
      </c>
      <c r="T1285" s="21">
        <v>0</v>
      </c>
      <c r="U1285" s="21">
        <v>0</v>
      </c>
      <c r="V1285" s="21">
        <v>0</v>
      </c>
      <c r="W1285" s="21">
        <v>0</v>
      </c>
      <c r="X1285" s="21">
        <v>0</v>
      </c>
      <c r="Y1285" s="21">
        <v>0</v>
      </c>
      <c r="Z1285" s="21">
        <v>588.34736982814445</v>
      </c>
      <c r="AA1285" s="21">
        <v>720.1729799160837</v>
      </c>
      <c r="AB1285" s="21">
        <v>822.88925185374251</v>
      </c>
      <c r="AC1285" s="21">
        <v>905.922501817485</v>
      </c>
      <c r="AD1285" s="21">
        <v>974.03126363257275</v>
      </c>
      <c r="AE1285" s="21">
        <v>1028.6943449087403</v>
      </c>
      <c r="AF1285" s="21">
        <v>1071.4955293049975</v>
      </c>
      <c r="AG1285" s="21">
        <v>1107.1585277816519</v>
      </c>
      <c r="AH1285" s="21">
        <v>1136.9211672195668</v>
      </c>
      <c r="AI1285" s="21">
        <v>8351.5341506213354</v>
      </c>
      <c r="AJ1285" s="21">
        <v>10222.785967209727</v>
      </c>
      <c r="AK1285" s="21">
        <v>11680.833537240402</v>
      </c>
      <c r="AL1285" s="21">
        <v>12859.482509380501</v>
      </c>
      <c r="AM1285" s="21">
        <v>13826.27981217356</v>
      </c>
      <c r="AN1285" s="21">
        <v>14602.216976963558</v>
      </c>
      <c r="AO1285" s="21">
        <v>15209.775659985791</v>
      </c>
      <c r="AP1285" s="21">
        <v>15716.008482575506</v>
      </c>
      <c r="AQ1285" s="21">
        <v>16138.486277880313</v>
      </c>
    </row>
    <row r="1286" spans="1:43" x14ac:dyDescent="0.25">
      <c r="A1286" s="17" t="s">
        <v>257</v>
      </c>
      <c r="B1286" s="8" t="s">
        <v>60</v>
      </c>
      <c r="C1286" s="8" t="s">
        <v>68</v>
      </c>
      <c r="D1286" s="8" t="str">
        <f t="shared" si="171"/>
        <v>Week_18-generic-fifi</v>
      </c>
      <c r="E1286" s="8" t="str">
        <f t="shared" si="172"/>
        <v>ReFi-tv.refi</v>
      </c>
      <c r="H1286" s="18">
        <f t="shared" si="173"/>
        <v>4.7512505029079777E-3</v>
      </c>
      <c r="I1286" s="6">
        <f t="shared" si="173"/>
        <v>3.15</v>
      </c>
      <c r="J1286" s="6">
        <f t="shared" si="175"/>
        <v>96.359594628665661</v>
      </c>
      <c r="K1286" s="18">
        <f t="shared" si="175"/>
        <v>0.65</v>
      </c>
      <c r="L1286" s="35">
        <f>Data!BL32</f>
        <v>2118.2218837134515</v>
      </c>
      <c r="Q1286" s="21">
        <v>0</v>
      </c>
      <c r="R1286" s="21">
        <v>0</v>
      </c>
      <c r="S1286" s="21">
        <v>0</v>
      </c>
      <c r="T1286" s="21">
        <v>0</v>
      </c>
      <c r="U1286" s="21">
        <v>0</v>
      </c>
      <c r="V1286" s="21">
        <v>0</v>
      </c>
      <c r="W1286" s="21">
        <v>0</v>
      </c>
      <c r="X1286" s="21">
        <v>0</v>
      </c>
      <c r="Y1286" s="21">
        <v>0</v>
      </c>
      <c r="Z1286" s="21">
        <v>286.72278646189051</v>
      </c>
      <c r="AA1286" s="21">
        <v>358.60836998087973</v>
      </c>
      <c r="AB1286" s="21">
        <v>417.37366924111188</v>
      </c>
      <c r="AC1286" s="21">
        <v>466.98187610895275</v>
      </c>
      <c r="AD1286" s="21">
        <v>519.17027520632655</v>
      </c>
      <c r="AE1286" s="21">
        <v>569.30140097288984</v>
      </c>
      <c r="AF1286" s="21">
        <v>610.79578364674887</v>
      </c>
      <c r="AG1286" s="21">
        <v>645.34949876646658</v>
      </c>
      <c r="AH1286" s="21">
        <v>674.17143951106505</v>
      </c>
      <c r="AI1286" s="21">
        <v>4862.1744293311031</v>
      </c>
      <c r="AJ1286" s="21">
        <v>6081.1924583360324</v>
      </c>
      <c r="AK1286" s="21">
        <v>7077.7199367444064</v>
      </c>
      <c r="AL1286" s="21">
        <v>7918.9636965941072</v>
      </c>
      <c r="AM1286" s="21">
        <v>8803.961721097834</v>
      </c>
      <c r="AN1286" s="21">
        <v>9654.0730109034084</v>
      </c>
      <c r="AO1286" s="21">
        <v>10357.724537478303</v>
      </c>
      <c r="AP1286" s="21">
        <v>10943.677932276989</v>
      </c>
      <c r="AQ1286" s="21">
        <v>11432.433308232115</v>
      </c>
    </row>
    <row r="1287" spans="1:43" x14ac:dyDescent="0.25">
      <c r="A1287" s="17" t="s">
        <v>258</v>
      </c>
      <c r="B1287" s="8" t="s">
        <v>60</v>
      </c>
      <c r="C1287" s="8" t="s">
        <v>68</v>
      </c>
      <c r="D1287" s="8" t="str">
        <f t="shared" si="171"/>
        <v>Week_19-generic-fifi</v>
      </c>
      <c r="E1287" s="8" t="str">
        <f t="shared" si="172"/>
        <v>ReFi-tv.refi</v>
      </c>
      <c r="H1287" s="18">
        <f t="shared" si="173"/>
        <v>4.7512505029079777E-3</v>
      </c>
      <c r="I1287" s="6">
        <f t="shared" si="173"/>
        <v>3.15</v>
      </c>
      <c r="J1287" s="6">
        <f t="shared" si="175"/>
        <v>96.359594628665661</v>
      </c>
      <c r="K1287" s="18">
        <f t="shared" si="175"/>
        <v>0.65</v>
      </c>
      <c r="L1287" s="35">
        <f>Data!BL33</f>
        <v>2136.0220676102031</v>
      </c>
      <c r="Q1287" s="21">
        <v>0</v>
      </c>
      <c r="R1287" s="21">
        <v>0</v>
      </c>
      <c r="S1287" s="21">
        <v>0</v>
      </c>
      <c r="T1287" s="21">
        <v>0</v>
      </c>
      <c r="U1287" s="21">
        <v>0</v>
      </c>
      <c r="V1287" s="21">
        <v>0</v>
      </c>
      <c r="W1287" s="21">
        <v>0</v>
      </c>
      <c r="X1287" s="21">
        <v>0</v>
      </c>
      <c r="Y1287" s="21">
        <v>0</v>
      </c>
      <c r="Z1287" s="21">
        <v>556.94425220684889</v>
      </c>
      <c r="AA1287" s="21">
        <v>856.30742931136626</v>
      </c>
      <c r="AB1287" s="21">
        <v>1088.8346570230119</v>
      </c>
      <c r="AC1287" s="21">
        <v>1276.2629792093555</v>
      </c>
      <c r="AD1287" s="21">
        <v>1429.6079685141713</v>
      </c>
      <c r="AE1287" s="21">
        <v>1552.3898782938609</v>
      </c>
      <c r="AF1287" s="21">
        <v>1648.3307964994453</v>
      </c>
      <c r="AG1287" s="21">
        <v>1728.1263089533581</v>
      </c>
      <c r="AH1287" s="21">
        <v>1794.6120498061207</v>
      </c>
      <c r="AI1287" s="21">
        <v>6633.7197148076011</v>
      </c>
      <c r="AJ1287" s="21">
        <v>10199.411257501028</v>
      </c>
      <c r="AK1287" s="21">
        <v>12969.024999968395</v>
      </c>
      <c r="AL1287" s="21">
        <v>15201.469182800323</v>
      </c>
      <c r="AM1287" s="21">
        <v>17027.949435873321</v>
      </c>
      <c r="AN1287" s="21">
        <v>18490.395223400275</v>
      </c>
      <c r="AO1287" s="21">
        <v>19633.140045768516</v>
      </c>
      <c r="AP1287" s="21">
        <v>20583.578194687772</v>
      </c>
      <c r="AQ1287" s="21">
        <v>21375.484688202952</v>
      </c>
    </row>
    <row r="1288" spans="1:43" x14ac:dyDescent="0.25">
      <c r="A1288" s="17" t="s">
        <v>259</v>
      </c>
      <c r="B1288" s="8" t="s">
        <v>60</v>
      </c>
      <c r="C1288" s="8" t="s">
        <v>68</v>
      </c>
      <c r="D1288" s="8" t="str">
        <f t="shared" si="171"/>
        <v>Week_20-generic-fifi</v>
      </c>
      <c r="E1288" s="8" t="str">
        <f t="shared" si="172"/>
        <v>ReFi-tv.refi</v>
      </c>
      <c r="H1288" s="18">
        <f t="shared" si="173"/>
        <v>4.7512505029079777E-3</v>
      </c>
      <c r="I1288" s="6">
        <f t="shared" si="173"/>
        <v>3.15</v>
      </c>
      <c r="J1288" s="6">
        <f t="shared" si="175"/>
        <v>96.359594628665661</v>
      </c>
      <c r="K1288" s="18">
        <f t="shared" si="175"/>
        <v>0.65</v>
      </c>
      <c r="L1288" s="35">
        <f>Data!BL34</f>
        <v>2136.0220676102031</v>
      </c>
      <c r="Q1288" s="21">
        <v>0</v>
      </c>
      <c r="R1288" s="21">
        <v>0</v>
      </c>
      <c r="S1288" s="21">
        <v>0</v>
      </c>
      <c r="T1288" s="21">
        <v>0</v>
      </c>
      <c r="U1288" s="21">
        <v>0</v>
      </c>
      <c r="V1288" s="21">
        <v>0</v>
      </c>
      <c r="W1288" s="21">
        <v>0</v>
      </c>
      <c r="X1288" s="21">
        <v>0</v>
      </c>
      <c r="Y1288" s="21">
        <v>0</v>
      </c>
      <c r="Z1288" s="21">
        <v>220.05399618154857</v>
      </c>
      <c r="AA1288" s="21">
        <v>367.59278167199875</v>
      </c>
      <c r="AB1288" s="21">
        <v>503.77569311294957</v>
      </c>
      <c r="AC1288" s="21">
        <v>628.1793772832558</v>
      </c>
      <c r="AD1288" s="21">
        <v>729.99803461380679</v>
      </c>
      <c r="AE1288" s="21">
        <v>811.54880753450766</v>
      </c>
      <c r="AF1288" s="21">
        <v>875.28991227532435</v>
      </c>
      <c r="AG1288" s="21">
        <v>928.31703377761073</v>
      </c>
      <c r="AH1288" s="21">
        <v>972.5090188280916</v>
      </c>
      <c r="AI1288" s="21">
        <v>3193.3666207879619</v>
      </c>
      <c r="AJ1288" s="21">
        <v>5334.4112781551266</v>
      </c>
      <c r="AK1288" s="21">
        <v>7310.6624313424099</v>
      </c>
      <c r="AL1288" s="21">
        <v>9115.9764880103539</v>
      </c>
      <c r="AM1288" s="21">
        <v>10593.542482424647</v>
      </c>
      <c r="AN1288" s="21">
        <v>11776.986185621805</v>
      </c>
      <c r="AO1288" s="21">
        <v>12701.980595100931</v>
      </c>
      <c r="AP1288" s="21">
        <v>13471.496453663956</v>
      </c>
      <c r="AQ1288" s="21">
        <v>14112.799099447941</v>
      </c>
    </row>
    <row r="1289" spans="1:43" x14ac:dyDescent="0.25">
      <c r="A1289" s="17" t="s">
        <v>260</v>
      </c>
      <c r="B1289" s="8" t="s">
        <v>60</v>
      </c>
      <c r="C1289" s="8" t="s">
        <v>68</v>
      </c>
      <c r="D1289" s="8" t="str">
        <f t="shared" si="171"/>
        <v>Week_21-generic-fifi</v>
      </c>
      <c r="E1289" s="8" t="str">
        <f t="shared" si="172"/>
        <v>ReFi-tv.refi</v>
      </c>
      <c r="H1289" s="18">
        <f t="shared" si="173"/>
        <v>4.7512505029079777E-3</v>
      </c>
      <c r="I1289" s="6">
        <f t="shared" si="173"/>
        <v>3.15</v>
      </c>
      <c r="J1289" s="6">
        <f t="shared" ref="J1289:K1304" si="176">J1288</f>
        <v>96.359594628665661</v>
      </c>
      <c r="K1289" s="18">
        <f t="shared" si="176"/>
        <v>0.65</v>
      </c>
      <c r="L1289" s="35">
        <f>Data!BL35</f>
        <v>2136.0220676102031</v>
      </c>
      <c r="Q1289" s="21">
        <v>0</v>
      </c>
      <c r="R1289" s="21">
        <v>0</v>
      </c>
      <c r="S1289" s="21">
        <v>0</v>
      </c>
      <c r="T1289" s="21">
        <v>0</v>
      </c>
      <c r="U1289" s="21">
        <v>0</v>
      </c>
      <c r="V1289" s="21">
        <v>0</v>
      </c>
      <c r="W1289" s="21">
        <v>0</v>
      </c>
      <c r="X1289" s="21">
        <v>0</v>
      </c>
      <c r="Y1289" s="21">
        <v>0</v>
      </c>
      <c r="Z1289" s="21">
        <v>426.16594171182373</v>
      </c>
      <c r="AA1289" s="21">
        <v>514.85408941398441</v>
      </c>
      <c r="AB1289" s="21">
        <v>584.01336979837458</v>
      </c>
      <c r="AC1289" s="21">
        <v>639.96055007844939</v>
      </c>
      <c r="AD1289" s="21">
        <v>685.88181535866192</v>
      </c>
      <c r="AE1289" s="21">
        <v>722.75960841057702</v>
      </c>
      <c r="AF1289" s="21">
        <v>751.64995840269717</v>
      </c>
      <c r="AG1289" s="21">
        <v>775.73314321631608</v>
      </c>
      <c r="AH1289" s="21">
        <v>795.84007913636333</v>
      </c>
      <c r="AI1289" s="21">
        <v>7227.7247402122493</v>
      </c>
      <c r="AJ1289" s="21">
        <v>8731.8653966328002</v>
      </c>
      <c r="AK1289" s="21">
        <v>9904.7987376728615</v>
      </c>
      <c r="AL1289" s="21">
        <v>10853.656399622885</v>
      </c>
      <c r="AM1289" s="21">
        <v>11632.47571079177</v>
      </c>
      <c r="AN1289" s="21">
        <v>12257.918786170121</v>
      </c>
      <c r="AO1289" s="21">
        <v>12747.895757470746</v>
      </c>
      <c r="AP1289" s="21">
        <v>13156.343767185708</v>
      </c>
      <c r="AQ1289" s="21">
        <v>13497.355058739033</v>
      </c>
    </row>
    <row r="1290" spans="1:43" x14ac:dyDescent="0.25">
      <c r="A1290" s="17" t="s">
        <v>261</v>
      </c>
      <c r="B1290" s="8" t="s">
        <v>60</v>
      </c>
      <c r="C1290" s="8" t="s">
        <v>68</v>
      </c>
      <c r="D1290" s="8" t="str">
        <f t="shared" si="171"/>
        <v>Week_22-generic-fifi</v>
      </c>
      <c r="E1290" s="8" t="str">
        <f t="shared" si="172"/>
        <v>ReFi-tv.refi</v>
      </c>
      <c r="H1290" s="18">
        <f t="shared" si="173"/>
        <v>4.7512505029079777E-3</v>
      </c>
      <c r="I1290" s="6">
        <f t="shared" si="173"/>
        <v>3.15</v>
      </c>
      <c r="J1290" s="6">
        <f t="shared" si="176"/>
        <v>96.359594628665661</v>
      </c>
      <c r="K1290" s="18">
        <f t="shared" si="176"/>
        <v>0.65</v>
      </c>
      <c r="L1290" s="35">
        <f>Data!BL36</f>
        <v>2136.0220676102031</v>
      </c>
      <c r="Q1290" s="21">
        <v>0</v>
      </c>
      <c r="R1290" s="21">
        <v>0</v>
      </c>
      <c r="S1290" s="21">
        <v>0</v>
      </c>
      <c r="T1290" s="21">
        <v>0</v>
      </c>
      <c r="U1290" s="21">
        <v>0</v>
      </c>
      <c r="V1290" s="21">
        <v>0</v>
      </c>
      <c r="W1290" s="21">
        <v>0</v>
      </c>
      <c r="X1290" s="21">
        <v>0</v>
      </c>
      <c r="Y1290" s="21">
        <v>0</v>
      </c>
      <c r="Z1290" s="21">
        <v>281.70784944362862</v>
      </c>
      <c r="AA1290" s="21">
        <v>347.63970667254966</v>
      </c>
      <c r="AB1290" s="21">
        <v>418.07431894853437</v>
      </c>
      <c r="AC1290" s="21">
        <v>485.39241097378044</v>
      </c>
      <c r="AD1290" s="21">
        <v>540.60102877534746</v>
      </c>
      <c r="AE1290" s="21">
        <v>584.90217491666181</v>
      </c>
      <c r="AF1290" s="21">
        <v>619.58455682113572</v>
      </c>
      <c r="AG1290" s="21">
        <v>648.47848210735276</v>
      </c>
      <c r="AH1290" s="21">
        <v>672.58896105379472</v>
      </c>
      <c r="AI1290" s="21">
        <v>4777.5183569164146</v>
      </c>
      <c r="AJ1290" s="21">
        <v>5895.6649007165515</v>
      </c>
      <c r="AK1290" s="21">
        <v>7090.1742258042186</v>
      </c>
      <c r="AL1290" s="21">
        <v>8231.830097439979</v>
      </c>
      <c r="AM1290" s="21">
        <v>9168.1198938652251</v>
      </c>
      <c r="AN1290" s="21">
        <v>9919.4285256288513</v>
      </c>
      <c r="AO1290" s="21">
        <v>10507.611341753633</v>
      </c>
      <c r="AP1290" s="21">
        <v>10997.627004188684</v>
      </c>
      <c r="AQ1290" s="21">
        <v>11406.519606890986</v>
      </c>
    </row>
    <row r="1291" spans="1:43" x14ac:dyDescent="0.25">
      <c r="A1291" s="17" t="s">
        <v>278</v>
      </c>
      <c r="B1291" s="8" t="s">
        <v>60</v>
      </c>
      <c r="C1291" s="8" t="s">
        <v>68</v>
      </c>
      <c r="D1291" s="8" t="str">
        <f t="shared" si="171"/>
        <v>Week_23-generic-fifi</v>
      </c>
      <c r="E1291" s="8" t="str">
        <f t="shared" si="172"/>
        <v>ReFi-tv.refi</v>
      </c>
      <c r="H1291" s="18">
        <f t="shared" si="173"/>
        <v>4.7512505029079777E-3</v>
      </c>
      <c r="I1291" s="6">
        <f t="shared" si="173"/>
        <v>3.15</v>
      </c>
      <c r="J1291" s="6">
        <f t="shared" si="176"/>
        <v>96.359594628665661</v>
      </c>
      <c r="K1291" s="18">
        <f t="shared" si="176"/>
        <v>0.65</v>
      </c>
      <c r="L1291" s="35">
        <f>Data!BL37</f>
        <v>1441.8148956368873</v>
      </c>
      <c r="Q1291" s="21">
        <v>0</v>
      </c>
      <c r="R1291" s="21">
        <v>0</v>
      </c>
      <c r="S1291" s="21">
        <v>0</v>
      </c>
      <c r="T1291" s="21">
        <v>0</v>
      </c>
      <c r="U1291" s="21">
        <v>0</v>
      </c>
      <c r="V1291" s="21">
        <v>0</v>
      </c>
      <c r="W1291" s="21">
        <v>0</v>
      </c>
      <c r="X1291" s="21">
        <v>0</v>
      </c>
      <c r="Y1291" s="21">
        <v>0</v>
      </c>
      <c r="Z1291" s="21">
        <v>282.96202634388209</v>
      </c>
      <c r="AA1291" s="21">
        <v>377.01240252905194</v>
      </c>
      <c r="AB1291" s="21">
        <v>450.22552205307494</v>
      </c>
      <c r="AC1291" s="21">
        <v>509.35722376788186</v>
      </c>
      <c r="AD1291" s="21">
        <v>557.82329802739764</v>
      </c>
      <c r="AE1291" s="21">
        <v>596.69365641898457</v>
      </c>
      <c r="AF1291" s="21">
        <v>627.11033409946037</v>
      </c>
      <c r="AG1291" s="21">
        <v>652.44035437818707</v>
      </c>
      <c r="AH1291" s="21">
        <v>673.56926675690374</v>
      </c>
      <c r="AI1291" s="21">
        <v>4663.0698190184348</v>
      </c>
      <c r="AJ1291" s="21">
        <v>6212.9720314213537</v>
      </c>
      <c r="AK1291" s="21">
        <v>7419.4868857988886</v>
      </c>
      <c r="AL1291" s="21">
        <v>8393.9471594131919</v>
      </c>
      <c r="AM1291" s="21">
        <v>9192.6433344653069</v>
      </c>
      <c r="AN1291" s="21">
        <v>9833.2070080161902</v>
      </c>
      <c r="AO1291" s="21">
        <v>10334.458336751964</v>
      </c>
      <c r="AP1291" s="21">
        <v>10751.884146861586</v>
      </c>
      <c r="AQ1291" s="21">
        <v>11100.077842301631</v>
      </c>
    </row>
    <row r="1292" spans="1:43" x14ac:dyDescent="0.25">
      <c r="A1292" s="17" t="s">
        <v>279</v>
      </c>
      <c r="B1292" s="8" t="s">
        <v>60</v>
      </c>
      <c r="C1292" s="8" t="s">
        <v>68</v>
      </c>
      <c r="D1292" s="8" t="str">
        <f t="shared" si="171"/>
        <v>Week_24-generic-fifi</v>
      </c>
      <c r="E1292" s="8" t="str">
        <f t="shared" si="172"/>
        <v>ReFi-tv.refi</v>
      </c>
      <c r="H1292" s="18">
        <f t="shared" si="173"/>
        <v>4.7512505029079777E-3</v>
      </c>
      <c r="I1292" s="6">
        <f t="shared" si="173"/>
        <v>3.15</v>
      </c>
      <c r="J1292" s="6">
        <f t="shared" si="176"/>
        <v>96.359594628665661</v>
      </c>
      <c r="K1292" s="18">
        <f t="shared" si="176"/>
        <v>0.65</v>
      </c>
      <c r="L1292" s="35">
        <f>Data!BL38</f>
        <v>1441.8148956368873</v>
      </c>
      <c r="Q1292" s="21">
        <v>0</v>
      </c>
      <c r="R1292" s="21">
        <v>0</v>
      </c>
      <c r="S1292" s="21">
        <v>0</v>
      </c>
      <c r="T1292" s="21">
        <v>0</v>
      </c>
      <c r="U1292" s="21">
        <v>0</v>
      </c>
      <c r="V1292" s="21">
        <v>0</v>
      </c>
      <c r="W1292" s="21">
        <v>0</v>
      </c>
      <c r="X1292" s="21">
        <v>0</v>
      </c>
      <c r="Y1292" s="21">
        <v>0</v>
      </c>
      <c r="Z1292" s="21">
        <v>671.11812595774825</v>
      </c>
      <c r="AA1292" s="21">
        <v>863.70091197803004</v>
      </c>
      <c r="AB1292" s="21">
        <v>1013.3237228642143</v>
      </c>
      <c r="AC1292" s="21">
        <v>1133.9569337980975</v>
      </c>
      <c r="AD1292" s="21">
        <v>1232.6712939468537</v>
      </c>
      <c r="AE1292" s="21">
        <v>1311.7258136082851</v>
      </c>
      <c r="AF1292" s="21">
        <v>1373.5081724534377</v>
      </c>
      <c r="AG1292" s="21">
        <v>1424.9009959346101</v>
      </c>
      <c r="AH1292" s="21">
        <v>1467.726929830651</v>
      </c>
      <c r="AI1292" s="21">
        <v>8226.2904002051637</v>
      </c>
      <c r="AJ1292" s="21">
        <v>10586.891109093109</v>
      </c>
      <c r="AK1292" s="21">
        <v>12420.906083861084</v>
      </c>
      <c r="AL1292" s="21">
        <v>13899.578446696065</v>
      </c>
      <c r="AM1292" s="21">
        <v>15109.578537358542</v>
      </c>
      <c r="AN1292" s="21">
        <v>16078.596376439538</v>
      </c>
      <c r="AO1292" s="21">
        <v>16835.899160870526</v>
      </c>
      <c r="AP1292" s="21">
        <v>17465.851287166133</v>
      </c>
      <c r="AQ1292" s="21">
        <v>17990.793998832669</v>
      </c>
    </row>
    <row r="1293" spans="1:43" x14ac:dyDescent="0.25">
      <c r="A1293" s="17" t="s">
        <v>280</v>
      </c>
      <c r="B1293" s="8" t="s">
        <v>60</v>
      </c>
      <c r="C1293" s="8" t="s">
        <v>68</v>
      </c>
      <c r="D1293" s="8" t="str">
        <f t="shared" si="171"/>
        <v>Week_25-generic-fifi</v>
      </c>
      <c r="E1293" s="8" t="str">
        <f t="shared" si="172"/>
        <v>ReFi-tv.refi</v>
      </c>
      <c r="H1293" s="18">
        <f t="shared" si="173"/>
        <v>4.7512505029079777E-3</v>
      </c>
      <c r="I1293" s="6">
        <f t="shared" si="173"/>
        <v>3.15</v>
      </c>
      <c r="J1293" s="6">
        <f t="shared" si="176"/>
        <v>96.359594628665661</v>
      </c>
      <c r="K1293" s="18">
        <f t="shared" si="176"/>
        <v>0.65</v>
      </c>
      <c r="L1293" s="35">
        <f>Data!BL39</f>
        <v>1441.8148956368873</v>
      </c>
      <c r="Q1293" s="21">
        <v>0</v>
      </c>
      <c r="R1293" s="21">
        <v>0</v>
      </c>
      <c r="S1293" s="21">
        <v>0</v>
      </c>
      <c r="T1293" s="21">
        <v>0</v>
      </c>
      <c r="U1293" s="21">
        <v>0</v>
      </c>
      <c r="V1293" s="21">
        <v>0</v>
      </c>
      <c r="W1293" s="21">
        <v>0</v>
      </c>
      <c r="X1293" s="21">
        <v>0</v>
      </c>
      <c r="Y1293" s="21">
        <v>0</v>
      </c>
      <c r="Z1293" s="21">
        <v>411.7016313520711</v>
      </c>
      <c r="AA1293" s="21">
        <v>518.79088050459279</v>
      </c>
      <c r="AB1293" s="21">
        <v>602.16754769991519</v>
      </c>
      <c r="AC1293" s="21">
        <v>669.51875995145872</v>
      </c>
      <c r="AD1293" s="21">
        <v>724.72867750932971</v>
      </c>
      <c r="AE1293" s="21">
        <v>769.01319613407884</v>
      </c>
      <c r="AF1293" s="21">
        <v>803.6701801719696</v>
      </c>
      <c r="AG1293" s="21">
        <v>832.53416504541315</v>
      </c>
      <c r="AH1293" s="21">
        <v>856.61292666047859</v>
      </c>
      <c r="AI1293" s="21">
        <v>5988.21765037354</v>
      </c>
      <c r="AJ1293" s="21">
        <v>7545.8353110914986</v>
      </c>
      <c r="AK1293" s="21">
        <v>8758.5524637747912</v>
      </c>
      <c r="AL1293" s="21">
        <v>9738.1786961368616</v>
      </c>
      <c r="AM1293" s="21">
        <v>10541.209283385098</v>
      </c>
      <c r="AN1293" s="21">
        <v>11185.329480810895</v>
      </c>
      <c r="AO1293" s="21">
        <v>11689.416780253576</v>
      </c>
      <c r="AP1293" s="21">
        <v>12109.244661701681</v>
      </c>
      <c r="AQ1293" s="21">
        <v>12459.471268355974</v>
      </c>
    </row>
    <row r="1294" spans="1:43" x14ac:dyDescent="0.25">
      <c r="A1294" s="17" t="s">
        <v>281</v>
      </c>
      <c r="B1294" s="8" t="s">
        <v>60</v>
      </c>
      <c r="C1294" s="8" t="s">
        <v>68</v>
      </c>
      <c r="D1294" s="8" t="str">
        <f t="shared" si="171"/>
        <v>Week_26-generic-fifi</v>
      </c>
      <c r="E1294" s="8" t="str">
        <f t="shared" si="172"/>
        <v>ReFi-tv.refi</v>
      </c>
      <c r="H1294" s="18">
        <f t="shared" si="173"/>
        <v>4.7512505029079777E-3</v>
      </c>
      <c r="I1294" s="6">
        <f t="shared" si="173"/>
        <v>3.15</v>
      </c>
      <c r="J1294" s="6">
        <f t="shared" si="176"/>
        <v>96.359594628665661</v>
      </c>
      <c r="K1294" s="18">
        <f t="shared" si="176"/>
        <v>0.65</v>
      </c>
      <c r="L1294" s="35">
        <f>Data!BL40</f>
        <v>1441.8148956368873</v>
      </c>
      <c r="Q1294" s="21">
        <v>0</v>
      </c>
      <c r="R1294" s="21">
        <v>0</v>
      </c>
      <c r="S1294" s="21">
        <v>0</v>
      </c>
      <c r="T1294" s="21">
        <v>0</v>
      </c>
      <c r="U1294" s="21">
        <v>0</v>
      </c>
      <c r="V1294" s="21">
        <v>0</v>
      </c>
      <c r="W1294" s="21">
        <v>0</v>
      </c>
      <c r="X1294" s="21">
        <v>0</v>
      </c>
      <c r="Y1294" s="21">
        <v>0</v>
      </c>
      <c r="Z1294" s="21">
        <v>408.54139195764975</v>
      </c>
      <c r="AA1294" s="21">
        <v>482.52453078189302</v>
      </c>
      <c r="AB1294" s="21">
        <v>540.17288195823176</v>
      </c>
      <c r="AC1294" s="21">
        <v>586.77651997785949</v>
      </c>
      <c r="AD1294" s="21">
        <v>625.00426263264842</v>
      </c>
      <c r="AE1294" s="21">
        <v>655.68619140247506</v>
      </c>
      <c r="AF1294" s="21">
        <v>679.71064754677855</v>
      </c>
      <c r="AG1294" s="21">
        <v>699.7288812065259</v>
      </c>
      <c r="AH1294" s="21">
        <v>716.43544086399891</v>
      </c>
      <c r="AI1294" s="21">
        <v>6896.0384690495521</v>
      </c>
      <c r="AJ1294" s="21">
        <v>8144.848458530133</v>
      </c>
      <c r="AK1294" s="21">
        <v>9117.9328392445386</v>
      </c>
      <c r="AL1294" s="21">
        <v>9904.5862528460857</v>
      </c>
      <c r="AM1294" s="21">
        <v>10549.857427620165</v>
      </c>
      <c r="AN1294" s="21">
        <v>11067.75785403105</v>
      </c>
      <c r="AO1294" s="21">
        <v>11473.282427625014</v>
      </c>
      <c r="AP1294" s="21">
        <v>11811.183340770065</v>
      </c>
      <c r="AQ1294" s="21">
        <v>12093.184333451238</v>
      </c>
    </row>
    <row r="1295" spans="1:43" x14ac:dyDescent="0.25">
      <c r="A1295" s="17" t="s">
        <v>282</v>
      </c>
      <c r="B1295" s="8" t="s">
        <v>60</v>
      </c>
      <c r="C1295" s="8" t="s">
        <v>68</v>
      </c>
      <c r="D1295" s="8" t="str">
        <f t="shared" si="171"/>
        <v>Week_27-generic-fifi</v>
      </c>
      <c r="E1295" s="8" t="str">
        <f t="shared" si="172"/>
        <v>ReFi-tv.refi</v>
      </c>
      <c r="H1295" s="18">
        <f t="shared" si="173"/>
        <v>4.7512505029079777E-3</v>
      </c>
      <c r="I1295" s="6">
        <f t="shared" si="173"/>
        <v>3.15</v>
      </c>
      <c r="J1295" s="6">
        <f t="shared" si="176"/>
        <v>96.359594628665661</v>
      </c>
      <c r="K1295" s="18">
        <f t="shared" si="176"/>
        <v>0.65</v>
      </c>
      <c r="L1295" s="35">
        <f>Data!BL41</f>
        <v>1441.8148956368873</v>
      </c>
      <c r="Q1295" s="21">
        <v>0</v>
      </c>
      <c r="R1295" s="21">
        <v>0</v>
      </c>
      <c r="S1295" s="21">
        <v>0</v>
      </c>
      <c r="T1295" s="21">
        <v>0</v>
      </c>
      <c r="U1295" s="21">
        <v>0</v>
      </c>
      <c r="V1295" s="21">
        <v>0</v>
      </c>
      <c r="W1295" s="21">
        <v>0</v>
      </c>
      <c r="X1295" s="21">
        <v>0</v>
      </c>
      <c r="Y1295" s="21">
        <v>0</v>
      </c>
      <c r="Z1295" s="21">
        <v>654.13864983235601</v>
      </c>
      <c r="AA1295" s="21">
        <v>771.3692668305207</v>
      </c>
      <c r="AB1295" s="21">
        <v>862.6456280966969</v>
      </c>
      <c r="AC1295" s="21">
        <v>936.38294337304478</v>
      </c>
      <c r="AD1295" s="21">
        <v>996.8288892544424</v>
      </c>
      <c r="AE1295" s="21">
        <v>1045.3151754693879</v>
      </c>
      <c r="AF1295" s="21">
        <v>1083.2614592547593</v>
      </c>
      <c r="AG1295" s="21">
        <v>1114.8659073187268</v>
      </c>
      <c r="AH1295" s="21">
        <v>1141.2313933846556</v>
      </c>
      <c r="AI1295" s="21">
        <v>9074.4565884277945</v>
      </c>
      <c r="AJ1295" s="21">
        <v>10700.723657430803</v>
      </c>
      <c r="AK1295" s="21">
        <v>11966.943560614696</v>
      </c>
      <c r="AL1295" s="21">
        <v>12989.855242402522</v>
      </c>
      <c r="AM1295" s="21">
        <v>13828.384064981303</v>
      </c>
      <c r="AN1295" s="21">
        <v>14501.004004965536</v>
      </c>
      <c r="AO1295" s="21">
        <v>15027.409079777677</v>
      </c>
      <c r="AP1295" s="21">
        <v>15465.837831894976</v>
      </c>
      <c r="AQ1295" s="21">
        <v>15831.589739077626</v>
      </c>
    </row>
    <row r="1296" spans="1:43" x14ac:dyDescent="0.25">
      <c r="A1296" s="17" t="s">
        <v>283</v>
      </c>
      <c r="B1296" s="8" t="s">
        <v>60</v>
      </c>
      <c r="C1296" s="8" t="s">
        <v>68</v>
      </c>
      <c r="D1296" s="8" t="str">
        <f t="shared" si="171"/>
        <v>Week_28-generic-fifi</v>
      </c>
      <c r="E1296" s="8" t="str">
        <f t="shared" si="172"/>
        <v>ReFi-tv.refi</v>
      </c>
      <c r="H1296" s="18">
        <f t="shared" si="173"/>
        <v>4.7512505029079777E-3</v>
      </c>
      <c r="I1296" s="6">
        <f t="shared" si="173"/>
        <v>3.15</v>
      </c>
      <c r="J1296" s="6">
        <f t="shared" si="176"/>
        <v>96.359594628665661</v>
      </c>
      <c r="K1296" s="18">
        <f t="shared" si="176"/>
        <v>0.65</v>
      </c>
      <c r="L1296" s="35">
        <f>Data!BL42</f>
        <v>1281.6132405661219</v>
      </c>
      <c r="Q1296" s="21">
        <v>0</v>
      </c>
      <c r="R1296" s="21">
        <v>0</v>
      </c>
      <c r="S1296" s="21">
        <v>0</v>
      </c>
      <c r="T1296" s="21">
        <v>0</v>
      </c>
      <c r="U1296" s="21">
        <v>0</v>
      </c>
      <c r="V1296" s="21">
        <v>0</v>
      </c>
      <c r="W1296" s="21">
        <v>0</v>
      </c>
      <c r="X1296" s="21">
        <v>0</v>
      </c>
      <c r="Y1296" s="21">
        <v>0</v>
      </c>
      <c r="Z1296" s="21">
        <v>867.93439117239166</v>
      </c>
      <c r="AA1296" s="21">
        <v>1002.5681703844256</v>
      </c>
      <c r="AB1296" s="21">
        <v>1107.3278165725903</v>
      </c>
      <c r="AC1296" s="21">
        <v>1191.909765391177</v>
      </c>
      <c r="AD1296" s="21">
        <v>1261.2084305531882</v>
      </c>
      <c r="AE1296" s="21">
        <v>1316.7694575278813</v>
      </c>
      <c r="AF1296" s="21">
        <v>1360.2343639922365</v>
      </c>
      <c r="AG1296" s="21">
        <v>1396.4219692554177</v>
      </c>
      <c r="AH1296" s="21">
        <v>1426.6009456601394</v>
      </c>
      <c r="AI1296" s="21">
        <v>11024.736727656758</v>
      </c>
      <c r="AJ1296" s="21">
        <v>12734.891303346714</v>
      </c>
      <c r="AK1296" s="21">
        <v>14065.576584001286</v>
      </c>
      <c r="AL1296" s="21">
        <v>15139.959310531409</v>
      </c>
      <c r="AM1296" s="21">
        <v>16020.209645994224</v>
      </c>
      <c r="AN1296" s="21">
        <v>16725.960796016992</v>
      </c>
      <c r="AO1296" s="21">
        <v>17278.063760867208</v>
      </c>
      <c r="AP1296" s="21">
        <v>17737.728483095845</v>
      </c>
      <c r="AQ1296" s="21">
        <v>18121.069980974265</v>
      </c>
    </row>
    <row r="1297" spans="1:43" x14ac:dyDescent="0.25">
      <c r="A1297" s="17" t="s">
        <v>284</v>
      </c>
      <c r="B1297" s="8" t="s">
        <v>60</v>
      </c>
      <c r="C1297" s="8" t="s">
        <v>68</v>
      </c>
      <c r="D1297" s="8" t="str">
        <f t="shared" si="171"/>
        <v>Week_29-generic-fifi</v>
      </c>
      <c r="E1297" s="8" t="str">
        <f t="shared" si="172"/>
        <v>ReFi-tv.refi</v>
      </c>
      <c r="H1297" s="18">
        <f t="shared" si="173"/>
        <v>4.7512505029079777E-3</v>
      </c>
      <c r="I1297" s="6">
        <f t="shared" si="173"/>
        <v>3.15</v>
      </c>
      <c r="J1297" s="6">
        <f t="shared" si="176"/>
        <v>96.359594628665661</v>
      </c>
      <c r="K1297" s="18">
        <f t="shared" si="176"/>
        <v>0.65</v>
      </c>
      <c r="L1297" s="35">
        <f>Data!BL43</f>
        <v>1281.6132405661219</v>
      </c>
      <c r="Q1297" s="21">
        <v>0</v>
      </c>
      <c r="R1297" s="21">
        <v>0</v>
      </c>
      <c r="S1297" s="21">
        <v>0</v>
      </c>
      <c r="T1297" s="21">
        <v>0</v>
      </c>
      <c r="U1297" s="21">
        <v>0</v>
      </c>
      <c r="V1297" s="21">
        <v>0</v>
      </c>
      <c r="W1297" s="21">
        <v>0</v>
      </c>
      <c r="X1297" s="21">
        <v>0</v>
      </c>
      <c r="Y1297" s="21">
        <v>0</v>
      </c>
      <c r="Z1297" s="21">
        <v>478.42590186125295</v>
      </c>
      <c r="AA1297" s="21">
        <v>561.73282341172319</v>
      </c>
      <c r="AB1297" s="21">
        <v>626.61705737422415</v>
      </c>
      <c r="AC1297" s="21">
        <v>679.04904677681611</v>
      </c>
      <c r="AD1297" s="21">
        <v>722.04148546167232</v>
      </c>
      <c r="AE1297" s="21">
        <v>756.53596107841747</v>
      </c>
      <c r="AF1297" s="21">
        <v>783.53771719015742</v>
      </c>
      <c r="AG1297" s="21">
        <v>806.03095687726011</v>
      </c>
      <c r="AH1297" s="21">
        <v>824.79870631832966</v>
      </c>
      <c r="AI1297" s="21">
        <v>7488.5127368576414</v>
      </c>
      <c r="AJ1297" s="21">
        <v>8792.4658478244801</v>
      </c>
      <c r="AK1297" s="21">
        <v>9808.0597162984959</v>
      </c>
      <c r="AL1297" s="21">
        <v>10628.746094131699</v>
      </c>
      <c r="AM1297" s="21">
        <v>11301.680865070342</v>
      </c>
      <c r="AN1297" s="21">
        <v>11841.602133969647</v>
      </c>
      <c r="AO1297" s="21">
        <v>12264.244373391979</v>
      </c>
      <c r="AP1297" s="21">
        <v>12616.317518334095</v>
      </c>
      <c r="AQ1297" s="21">
        <v>12910.077806363737</v>
      </c>
    </row>
    <row r="1298" spans="1:43" x14ac:dyDescent="0.25">
      <c r="A1298" s="17" t="s">
        <v>285</v>
      </c>
      <c r="B1298" s="8" t="s">
        <v>60</v>
      </c>
      <c r="C1298" s="8" t="s">
        <v>68</v>
      </c>
      <c r="D1298" s="8" t="str">
        <f t="shared" si="171"/>
        <v>Week_30-generic-fifi</v>
      </c>
      <c r="E1298" s="8" t="str">
        <f t="shared" si="172"/>
        <v>ReFi-tv.refi</v>
      </c>
      <c r="H1298" s="18">
        <f t="shared" si="173"/>
        <v>4.7512505029079777E-3</v>
      </c>
      <c r="I1298" s="6">
        <f t="shared" si="173"/>
        <v>3.15</v>
      </c>
      <c r="J1298" s="6">
        <f t="shared" si="176"/>
        <v>96.359594628665661</v>
      </c>
      <c r="K1298" s="18">
        <f t="shared" si="176"/>
        <v>0.65</v>
      </c>
      <c r="L1298" s="35">
        <f>Data!BL44</f>
        <v>1281.6132405661219</v>
      </c>
      <c r="Q1298" s="21">
        <v>0</v>
      </c>
      <c r="R1298" s="21">
        <v>0</v>
      </c>
      <c r="S1298" s="21">
        <v>0</v>
      </c>
      <c r="T1298" s="21">
        <v>0</v>
      </c>
      <c r="U1298" s="21">
        <v>0</v>
      </c>
      <c r="V1298" s="21">
        <v>0</v>
      </c>
      <c r="W1298" s="21">
        <v>0</v>
      </c>
      <c r="X1298" s="21">
        <v>0</v>
      </c>
      <c r="Y1298" s="21">
        <v>0</v>
      </c>
      <c r="Z1298" s="21">
        <v>583.24505672799546</v>
      </c>
      <c r="AA1298" s="21">
        <v>667.95390037932771</v>
      </c>
      <c r="AB1298" s="21">
        <v>733.93831287611113</v>
      </c>
      <c r="AC1298" s="21">
        <v>787.26619684353909</v>
      </c>
      <c r="AD1298" s="21">
        <v>830.99735800049541</v>
      </c>
      <c r="AE1298" s="21">
        <v>866.08797966562963</v>
      </c>
      <c r="AF1298" s="21">
        <v>893.55862210944599</v>
      </c>
      <c r="AG1298" s="21">
        <v>916.44419098621609</v>
      </c>
      <c r="AH1298" s="21">
        <v>935.5405285157052</v>
      </c>
      <c r="AI1298" s="21">
        <v>8732.8958963071491</v>
      </c>
      <c r="AJ1298" s="21">
        <v>10001.236715608147</v>
      </c>
      <c r="AK1298" s="21">
        <v>10989.217665410066</v>
      </c>
      <c r="AL1298" s="21">
        <v>11787.693115284446</v>
      </c>
      <c r="AM1298" s="21">
        <v>12442.477366608902</v>
      </c>
      <c r="AN1298" s="21">
        <v>12967.887299197891</v>
      </c>
      <c r="AO1298" s="21">
        <v>13379.203705396607</v>
      </c>
      <c r="AP1298" s="21">
        <v>13721.868059295804</v>
      </c>
      <c r="AQ1298" s="21">
        <v>14007.796462326482</v>
      </c>
    </row>
    <row r="1299" spans="1:43" x14ac:dyDescent="0.25">
      <c r="A1299" s="17" t="s">
        <v>286</v>
      </c>
      <c r="B1299" s="8" t="s">
        <v>60</v>
      </c>
      <c r="C1299" s="8" t="s">
        <v>68</v>
      </c>
      <c r="D1299" s="8" t="str">
        <f t="shared" si="171"/>
        <v>Week_31-generic-fifi</v>
      </c>
      <c r="E1299" s="8" t="str">
        <f t="shared" si="172"/>
        <v>ReFi-tv.refi</v>
      </c>
      <c r="H1299" s="18">
        <f t="shared" si="173"/>
        <v>4.7512505029079777E-3</v>
      </c>
      <c r="I1299" s="6">
        <f t="shared" si="173"/>
        <v>3.15</v>
      </c>
      <c r="J1299" s="6">
        <f t="shared" si="176"/>
        <v>96.359594628665661</v>
      </c>
      <c r="K1299" s="18">
        <f t="shared" si="176"/>
        <v>0.65</v>
      </c>
      <c r="L1299" s="35">
        <f>Data!BL45</f>
        <v>1679.6010050259222</v>
      </c>
      <c r="Q1299" s="21">
        <v>0</v>
      </c>
      <c r="R1299" s="21">
        <v>0</v>
      </c>
      <c r="S1299" s="21">
        <v>0</v>
      </c>
      <c r="T1299" s="21">
        <v>0</v>
      </c>
      <c r="U1299" s="21">
        <v>0</v>
      </c>
      <c r="V1299" s="21">
        <v>0</v>
      </c>
      <c r="W1299" s="21">
        <v>0</v>
      </c>
      <c r="X1299" s="21">
        <v>0</v>
      </c>
      <c r="Y1299" s="21">
        <v>0</v>
      </c>
      <c r="Z1299" s="21">
        <v>479.12146632260965</v>
      </c>
      <c r="AA1299" s="21">
        <v>559.97373577238864</v>
      </c>
      <c r="AB1299" s="21">
        <v>646.78225178547382</v>
      </c>
      <c r="AC1299" s="21">
        <v>728.95957286769431</v>
      </c>
      <c r="AD1299" s="21">
        <v>796.31033359514402</v>
      </c>
      <c r="AE1299" s="21">
        <v>850.3235079219171</v>
      </c>
      <c r="AF1299" s="21">
        <v>892.58766124869408</v>
      </c>
      <c r="AG1299" s="21">
        <v>927.78242495805625</v>
      </c>
      <c r="AH1299" s="21">
        <v>957.1388615817624</v>
      </c>
      <c r="AI1299" s="21">
        <v>6697.1831375588317</v>
      </c>
      <c r="AJ1299" s="21">
        <v>7827.3400886728186</v>
      </c>
      <c r="AK1299" s="21">
        <v>9040.7537436725324</v>
      </c>
      <c r="AL1299" s="21">
        <v>10189.432330891228</v>
      </c>
      <c r="AM1299" s="21">
        <v>11130.864537023943</v>
      </c>
      <c r="AN1299" s="21">
        <v>11885.863312352702</v>
      </c>
      <c r="AO1299" s="21">
        <v>12476.633701239232</v>
      </c>
      <c r="AP1299" s="21">
        <v>12968.587818540247</v>
      </c>
      <c r="AQ1299" s="21">
        <v>13378.93351614403</v>
      </c>
    </row>
    <row r="1300" spans="1:43" x14ac:dyDescent="0.25">
      <c r="A1300" s="17" t="s">
        <v>287</v>
      </c>
      <c r="B1300" s="8" t="s">
        <v>60</v>
      </c>
      <c r="C1300" s="8" t="s">
        <v>68</v>
      </c>
      <c r="D1300" s="8" t="str">
        <f t="shared" si="171"/>
        <v>Week_32-generic-fifi</v>
      </c>
      <c r="E1300" s="8" t="str">
        <f t="shared" si="172"/>
        <v>ReFi-tv.refi</v>
      </c>
      <c r="H1300" s="18">
        <f t="shared" si="173"/>
        <v>4.7512505029079777E-3</v>
      </c>
      <c r="I1300" s="6">
        <f t="shared" si="173"/>
        <v>3.15</v>
      </c>
      <c r="J1300" s="6">
        <f t="shared" si="176"/>
        <v>96.359594628665661</v>
      </c>
      <c r="K1300" s="18">
        <f t="shared" si="176"/>
        <v>0.65</v>
      </c>
      <c r="L1300" s="35">
        <f>Data!BL46</f>
        <v>1785.0855563801672</v>
      </c>
      <c r="Q1300" s="21">
        <v>0</v>
      </c>
      <c r="R1300" s="21">
        <v>0</v>
      </c>
      <c r="S1300" s="21">
        <v>0</v>
      </c>
      <c r="T1300" s="21">
        <v>0</v>
      </c>
      <c r="U1300" s="21">
        <v>0</v>
      </c>
      <c r="V1300" s="21">
        <v>0</v>
      </c>
      <c r="W1300" s="21">
        <v>0</v>
      </c>
      <c r="X1300" s="21">
        <v>0</v>
      </c>
      <c r="Y1300" s="21">
        <v>0</v>
      </c>
      <c r="Z1300" s="21">
        <v>378.82347918072963</v>
      </c>
      <c r="AA1300" s="21">
        <v>524.93983352327416</v>
      </c>
      <c r="AB1300" s="21">
        <v>652.15364501237877</v>
      </c>
      <c r="AC1300" s="21">
        <v>754.83810470985725</v>
      </c>
      <c r="AD1300" s="21">
        <v>838.95688121736919</v>
      </c>
      <c r="AE1300" s="21">
        <v>906.38805335765608</v>
      </c>
      <c r="AF1300" s="21">
        <v>959.131657162176</v>
      </c>
      <c r="AG1300" s="21">
        <v>1003.0383024819538</v>
      </c>
      <c r="AH1300" s="21">
        <v>1039.650553089376</v>
      </c>
      <c r="AI1300" s="21">
        <v>5147.4102346566206</v>
      </c>
      <c r="AJ1300" s="21">
        <v>7132.8225945771728</v>
      </c>
      <c r="AK1300" s="21">
        <v>8861.3893578223087</v>
      </c>
      <c r="AL1300" s="21">
        <v>10256.654086212655</v>
      </c>
      <c r="AM1300" s="21">
        <v>11399.650428619896</v>
      </c>
      <c r="AN1300" s="21">
        <v>12315.897505914205</v>
      </c>
      <c r="AO1300" s="21">
        <v>13032.571579609979</v>
      </c>
      <c r="AP1300" s="21">
        <v>13629.170069168329</v>
      </c>
      <c r="AQ1300" s="21">
        <v>14126.653155216827</v>
      </c>
    </row>
    <row r="1301" spans="1:43" x14ac:dyDescent="0.25">
      <c r="A1301" s="17" t="s">
        <v>288</v>
      </c>
      <c r="B1301" s="8" t="s">
        <v>60</v>
      </c>
      <c r="C1301" s="8" t="s">
        <v>68</v>
      </c>
      <c r="D1301" s="8" t="str">
        <f t="shared" si="171"/>
        <v>Week_33-generic-fifi</v>
      </c>
      <c r="E1301" s="8" t="str">
        <f t="shared" si="172"/>
        <v>ReFi-tv.refi</v>
      </c>
      <c r="H1301" s="18">
        <f t="shared" si="173"/>
        <v>4.7512505029079777E-3</v>
      </c>
      <c r="I1301" s="6">
        <f t="shared" si="173"/>
        <v>3.15</v>
      </c>
      <c r="J1301" s="6">
        <f t="shared" si="176"/>
        <v>96.359594628665661</v>
      </c>
      <c r="K1301" s="18">
        <f t="shared" si="176"/>
        <v>0.65</v>
      </c>
      <c r="L1301" s="35">
        <f>Data!BL47</f>
        <v>1690.7075426683041</v>
      </c>
      <c r="Q1301" s="21">
        <v>0</v>
      </c>
      <c r="R1301" s="21">
        <v>0</v>
      </c>
      <c r="S1301" s="21">
        <v>0</v>
      </c>
      <c r="T1301" s="21">
        <v>0</v>
      </c>
      <c r="U1301" s="21">
        <v>0</v>
      </c>
      <c r="V1301" s="21">
        <v>0</v>
      </c>
      <c r="W1301" s="21">
        <v>0</v>
      </c>
      <c r="X1301" s="21">
        <v>0</v>
      </c>
      <c r="Y1301" s="21">
        <v>0</v>
      </c>
      <c r="Z1301" s="21">
        <v>512.632992830288</v>
      </c>
      <c r="AA1301" s="21">
        <v>629.59646714818348</v>
      </c>
      <c r="AB1301" s="21">
        <v>720.69689621208533</v>
      </c>
      <c r="AC1301" s="21">
        <v>794.31417876496289</v>
      </c>
      <c r="AD1301" s="21">
        <v>854.67998204216008</v>
      </c>
      <c r="AE1301" s="21">
        <v>903.11451982710571</v>
      </c>
      <c r="AF1301" s="21">
        <v>941.02908080311317</v>
      </c>
      <c r="AG1301" s="21">
        <v>972.61334944243981</v>
      </c>
      <c r="AH1301" s="21">
        <v>998.9667775123711</v>
      </c>
      <c r="AI1301" s="21">
        <v>7204.43513093192</v>
      </c>
      <c r="AJ1301" s="21">
        <v>8848.2149406537446</v>
      </c>
      <c r="AK1301" s="21">
        <v>10128.521009069886</v>
      </c>
      <c r="AL1301" s="21">
        <v>11163.122652127371</v>
      </c>
      <c r="AM1301" s="21">
        <v>12011.490821792062</v>
      </c>
      <c r="AN1301" s="21">
        <v>12692.179521990167</v>
      </c>
      <c r="AO1301" s="21">
        <v>13225.022703934637</v>
      </c>
      <c r="AP1301" s="21">
        <v>13668.901302761555</v>
      </c>
      <c r="AQ1301" s="21">
        <v>14039.266779940966</v>
      </c>
    </row>
    <row r="1302" spans="1:43" x14ac:dyDescent="0.25">
      <c r="A1302" s="17" t="s">
        <v>289</v>
      </c>
      <c r="B1302" s="8" t="s">
        <v>60</v>
      </c>
      <c r="C1302" s="8" t="s">
        <v>68</v>
      </c>
      <c r="D1302" s="8" t="str">
        <f t="shared" si="171"/>
        <v>Week_34-generic-fifi</v>
      </c>
      <c r="E1302" s="8" t="str">
        <f t="shared" si="172"/>
        <v>ReFi-tv.refi</v>
      </c>
      <c r="H1302" s="18">
        <f t="shared" si="173"/>
        <v>4.7512505029079777E-3</v>
      </c>
      <c r="I1302" s="6">
        <f t="shared" si="173"/>
        <v>3.15</v>
      </c>
      <c r="J1302" s="6">
        <f t="shared" si="176"/>
        <v>96.359594628665661</v>
      </c>
      <c r="K1302" s="18">
        <f t="shared" si="176"/>
        <v>0.65</v>
      </c>
      <c r="L1302" s="35">
        <f>Data!BL48</f>
        <v>1640.0237687431245</v>
      </c>
      <c r="Q1302" s="21">
        <v>0</v>
      </c>
      <c r="R1302" s="21">
        <v>0</v>
      </c>
      <c r="S1302" s="21">
        <v>0</v>
      </c>
      <c r="T1302" s="21">
        <v>0</v>
      </c>
      <c r="U1302" s="21">
        <v>0</v>
      </c>
      <c r="V1302" s="21">
        <v>0</v>
      </c>
      <c r="W1302" s="21">
        <v>0</v>
      </c>
      <c r="X1302" s="21">
        <v>0</v>
      </c>
      <c r="Y1302" s="21">
        <v>0</v>
      </c>
      <c r="Z1302" s="21">
        <v>545.35030195107026</v>
      </c>
      <c r="AA1302" s="21">
        <v>682.69393875953858</v>
      </c>
      <c r="AB1302" s="21">
        <v>789.59487603549894</v>
      </c>
      <c r="AC1302" s="21">
        <v>875.92644859094082</v>
      </c>
      <c r="AD1302" s="21">
        <v>946.67812237570968</v>
      </c>
      <c r="AE1302" s="21">
        <v>1003.4165811951519</v>
      </c>
      <c r="AF1302" s="21">
        <v>1047.8115750228292</v>
      </c>
      <c r="AG1302" s="21">
        <v>1084.7797124201061</v>
      </c>
      <c r="AH1302" s="21">
        <v>1115.6144736777585</v>
      </c>
      <c r="AI1302" s="21">
        <v>7428.1861830357639</v>
      </c>
      <c r="AJ1302" s="21">
        <v>9298.9362341837714</v>
      </c>
      <c r="AK1302" s="21">
        <v>10755.02796528931</v>
      </c>
      <c r="AL1302" s="21">
        <v>11930.945521622889</v>
      </c>
      <c r="AM1302" s="21">
        <v>12894.650141853994</v>
      </c>
      <c r="AN1302" s="21">
        <v>13667.481539107237</v>
      </c>
      <c r="AO1302" s="21">
        <v>14272.183285061892</v>
      </c>
      <c r="AP1302" s="21">
        <v>14775.724231944245</v>
      </c>
      <c r="AQ1302" s="21">
        <v>15195.722802976212</v>
      </c>
    </row>
    <row r="1303" spans="1:43" x14ac:dyDescent="0.25">
      <c r="A1303" s="17" t="s">
        <v>290</v>
      </c>
      <c r="B1303" s="8" t="s">
        <v>60</v>
      </c>
      <c r="C1303" s="8" t="s">
        <v>68</v>
      </c>
      <c r="D1303" s="8" t="str">
        <f t="shared" si="171"/>
        <v>Week_35-generic-fifi</v>
      </c>
      <c r="E1303" s="8" t="str">
        <f t="shared" si="172"/>
        <v>ReFi-tv.refi</v>
      </c>
      <c r="H1303" s="18">
        <f t="shared" si="173"/>
        <v>4.7512505029079777E-3</v>
      </c>
      <c r="I1303" s="6">
        <f t="shared" si="173"/>
        <v>3.15</v>
      </c>
      <c r="J1303" s="6">
        <f t="shared" si="176"/>
        <v>96.359594628665661</v>
      </c>
      <c r="K1303" s="18">
        <f t="shared" si="176"/>
        <v>0.65</v>
      </c>
      <c r="L1303" s="35">
        <f>Data!BL49</f>
        <v>2090.1152728342267</v>
      </c>
      <c r="Q1303" s="21">
        <v>0</v>
      </c>
      <c r="R1303" s="21">
        <v>0</v>
      </c>
      <c r="S1303" s="21">
        <v>0</v>
      </c>
      <c r="T1303" s="21">
        <v>0</v>
      </c>
      <c r="U1303" s="21">
        <v>0</v>
      </c>
      <c r="V1303" s="21">
        <v>0</v>
      </c>
      <c r="W1303" s="21">
        <v>0</v>
      </c>
      <c r="X1303" s="21">
        <v>0</v>
      </c>
      <c r="Y1303" s="21">
        <v>0</v>
      </c>
      <c r="Z1303" s="21">
        <v>333.55704571330119</v>
      </c>
      <c r="AA1303" s="21">
        <v>467.37355447885216</v>
      </c>
      <c r="AB1303" s="21">
        <v>576.79813105383585</v>
      </c>
      <c r="AC1303" s="21">
        <v>665.19525536346578</v>
      </c>
      <c r="AD1303" s="21">
        <v>737.6635774648704</v>
      </c>
      <c r="AE1303" s="21">
        <v>795.7946141381542</v>
      </c>
      <c r="AF1303" s="21">
        <v>841.29050914898937</v>
      </c>
      <c r="AG1303" s="21">
        <v>879.18328994013973</v>
      </c>
      <c r="AH1303" s="21">
        <v>910.79540588827979</v>
      </c>
      <c r="AI1303" s="21">
        <v>4839.1218889197808</v>
      </c>
      <c r="AJ1303" s="21">
        <v>6780.4821599385768</v>
      </c>
      <c r="AK1303" s="21">
        <v>8367.973326726622</v>
      </c>
      <c r="AL1303" s="21">
        <v>9650.4060160122954</v>
      </c>
      <c r="AM1303" s="21">
        <v>10701.749551521407</v>
      </c>
      <c r="AN1303" s="21">
        <v>11545.093068339433</v>
      </c>
      <c r="AO1303" s="21">
        <v>12205.130636822278</v>
      </c>
      <c r="AP1303" s="21">
        <v>12754.865044519673</v>
      </c>
      <c r="AQ1303" s="21">
        <v>13213.481896436511</v>
      </c>
    </row>
    <row r="1304" spans="1:43" x14ac:dyDescent="0.25">
      <c r="A1304" s="17" t="s">
        <v>291</v>
      </c>
      <c r="B1304" s="8" t="s">
        <v>60</v>
      </c>
      <c r="C1304" s="8" t="s">
        <v>68</v>
      </c>
      <c r="D1304" s="8" t="str">
        <f t="shared" si="171"/>
        <v>Week_36-generic-fifi</v>
      </c>
      <c r="E1304" s="8" t="str">
        <f t="shared" si="172"/>
        <v>ReFi-tv.refi</v>
      </c>
      <c r="H1304" s="18">
        <f t="shared" si="173"/>
        <v>4.7512505029079777E-3</v>
      </c>
      <c r="I1304" s="6">
        <f t="shared" si="173"/>
        <v>3.15</v>
      </c>
      <c r="J1304" s="6">
        <f t="shared" si="176"/>
        <v>96.359594628665661</v>
      </c>
      <c r="K1304" s="18">
        <f t="shared" si="176"/>
        <v>0.65</v>
      </c>
      <c r="L1304" s="35">
        <f>Data!BL50</f>
        <v>2828.7555777959278</v>
      </c>
      <c r="Q1304" s="21">
        <v>0</v>
      </c>
      <c r="R1304" s="21">
        <v>0</v>
      </c>
      <c r="S1304" s="21">
        <v>0</v>
      </c>
      <c r="T1304" s="21">
        <v>0</v>
      </c>
      <c r="U1304" s="21">
        <v>0</v>
      </c>
      <c r="V1304" s="21">
        <v>0</v>
      </c>
      <c r="W1304" s="21">
        <v>0</v>
      </c>
      <c r="X1304" s="21">
        <v>0</v>
      </c>
      <c r="Y1304" s="21">
        <v>0</v>
      </c>
      <c r="Z1304" s="21">
        <v>275.49371484344664</v>
      </c>
      <c r="AA1304" s="21">
        <v>394.58621960147696</v>
      </c>
      <c r="AB1304" s="21">
        <v>496.66249941669827</v>
      </c>
      <c r="AC1304" s="21">
        <v>582.79451937590579</v>
      </c>
      <c r="AD1304" s="21">
        <v>656.28186972050958</v>
      </c>
      <c r="AE1304" s="21">
        <v>736.79118782900048</v>
      </c>
      <c r="AF1304" s="21">
        <v>810.50125717924243</v>
      </c>
      <c r="AG1304" s="21">
        <v>871.8658261155897</v>
      </c>
      <c r="AH1304" s="21">
        <v>923.03939719971015</v>
      </c>
      <c r="AI1304" s="21">
        <v>3688.8674463627726</v>
      </c>
      <c r="AJ1304" s="21">
        <v>5283.5189401630932</v>
      </c>
      <c r="AK1304" s="21">
        <v>6650.3227740369985</v>
      </c>
      <c r="AL1304" s="21">
        <v>7803.6325861956666</v>
      </c>
      <c r="AM1304" s="21">
        <v>8787.6299690750293</v>
      </c>
      <c r="AN1304" s="21">
        <v>9865.651668655526</v>
      </c>
      <c r="AO1304" s="21">
        <v>10852.631264359788</v>
      </c>
      <c r="AP1304" s="21">
        <v>11674.304313554436</v>
      </c>
      <c r="AQ1304" s="21">
        <v>12359.519657191644</v>
      </c>
    </row>
    <row r="1305" spans="1:43" x14ac:dyDescent="0.25">
      <c r="A1305" s="17" t="s">
        <v>292</v>
      </c>
      <c r="B1305" s="8" t="s">
        <v>60</v>
      </c>
      <c r="C1305" s="8" t="s">
        <v>68</v>
      </c>
      <c r="D1305" s="8" t="str">
        <f t="shared" si="171"/>
        <v>Week_37-generic-fifi</v>
      </c>
      <c r="E1305" s="8" t="str">
        <f t="shared" si="172"/>
        <v>ReFi-tv.refi</v>
      </c>
      <c r="H1305" s="18">
        <f t="shared" si="173"/>
        <v>4.7512505029079777E-3</v>
      </c>
      <c r="I1305" s="6">
        <f t="shared" si="173"/>
        <v>3.15</v>
      </c>
      <c r="J1305" s="6">
        <f t="shared" ref="J1305:K1320" si="177">J1304</f>
        <v>96.359594628665661</v>
      </c>
      <c r="K1305" s="18">
        <f t="shared" si="177"/>
        <v>0.65</v>
      </c>
      <c r="L1305" s="35">
        <f>Data!BL51</f>
        <v>1922.1607123485817</v>
      </c>
      <c r="Q1305" s="21">
        <v>0</v>
      </c>
      <c r="R1305" s="21">
        <v>0</v>
      </c>
      <c r="S1305" s="21">
        <v>0</v>
      </c>
      <c r="T1305" s="21">
        <v>0</v>
      </c>
      <c r="U1305" s="21">
        <v>0</v>
      </c>
      <c r="V1305" s="21">
        <v>0</v>
      </c>
      <c r="W1305" s="21">
        <v>0</v>
      </c>
      <c r="X1305" s="21">
        <v>0</v>
      </c>
      <c r="Y1305" s="21">
        <v>0</v>
      </c>
      <c r="Z1305" s="21">
        <v>285.25627038461494</v>
      </c>
      <c r="AA1305" s="21">
        <v>401.60820223289977</v>
      </c>
      <c r="AB1305" s="21">
        <v>492.21276407491291</v>
      </c>
      <c r="AC1305" s="21">
        <v>565.41268285597312</v>
      </c>
      <c r="AD1305" s="21">
        <v>625.42677547591484</v>
      </c>
      <c r="AE1305" s="21">
        <v>673.57091701739444</v>
      </c>
      <c r="AF1305" s="21">
        <v>711.2529057773487</v>
      </c>
      <c r="AG1305" s="21">
        <v>742.63929565493038</v>
      </c>
      <c r="AH1305" s="21">
        <v>768.8246928601543</v>
      </c>
      <c r="AI1305" s="21">
        <v>4448.0816663894275</v>
      </c>
      <c r="AJ1305" s="21">
        <v>6262.3902325273002</v>
      </c>
      <c r="AK1305" s="21">
        <v>7675.2127793456866</v>
      </c>
      <c r="AL1305" s="21">
        <v>8816.63980660163</v>
      </c>
      <c r="AM1305" s="21">
        <v>9752.4565188787383</v>
      </c>
      <c r="AN1305" s="21">
        <v>10503.181728340298</v>
      </c>
      <c r="AO1305" s="21">
        <v>11090.76763181667</v>
      </c>
      <c r="AP1305" s="21">
        <v>11580.184482147026</v>
      </c>
      <c r="AQ1305" s="21">
        <v>11988.500783410576</v>
      </c>
    </row>
    <row r="1306" spans="1:43" x14ac:dyDescent="0.25">
      <c r="A1306" s="17" t="s">
        <v>293</v>
      </c>
      <c r="B1306" s="8" t="s">
        <v>60</v>
      </c>
      <c r="C1306" s="8" t="s">
        <v>68</v>
      </c>
      <c r="D1306" s="8" t="str">
        <f t="shared" si="171"/>
        <v>Week_38-generic-fifi</v>
      </c>
      <c r="E1306" s="8" t="str">
        <f t="shared" si="172"/>
        <v>ReFi-tv.refi</v>
      </c>
      <c r="H1306" s="18">
        <f t="shared" si="173"/>
        <v>4.7512505029079777E-3</v>
      </c>
      <c r="I1306" s="6">
        <f t="shared" si="173"/>
        <v>3.15</v>
      </c>
      <c r="J1306" s="6">
        <f t="shared" si="177"/>
        <v>96.359594628665661</v>
      </c>
      <c r="K1306" s="18">
        <f t="shared" si="177"/>
        <v>0.65</v>
      </c>
      <c r="L1306" s="35">
        <f>Data!BL52</f>
        <v>1655.1084423786397</v>
      </c>
      <c r="Q1306" s="21">
        <v>0</v>
      </c>
      <c r="R1306" s="21">
        <v>0</v>
      </c>
      <c r="S1306" s="21">
        <v>0</v>
      </c>
      <c r="T1306" s="21">
        <v>0</v>
      </c>
      <c r="U1306" s="21">
        <v>0</v>
      </c>
      <c r="V1306" s="21">
        <v>0</v>
      </c>
      <c r="W1306" s="21">
        <v>0</v>
      </c>
      <c r="X1306" s="21">
        <v>0</v>
      </c>
      <c r="Y1306" s="21">
        <v>0</v>
      </c>
      <c r="Z1306" s="21">
        <v>512.31740805556672</v>
      </c>
      <c r="AA1306" s="21">
        <v>626.15275410580421</v>
      </c>
      <c r="AB1306" s="21">
        <v>714.80708638650958</v>
      </c>
      <c r="AC1306" s="21">
        <v>786.44078289994241</v>
      </c>
      <c r="AD1306" s="21">
        <v>845.1746910143753</v>
      </c>
      <c r="AE1306" s="21">
        <v>892.29605247735833</v>
      </c>
      <c r="AF1306" s="21">
        <v>929.18002299761383</v>
      </c>
      <c r="AG1306" s="21">
        <v>959.90386281436201</v>
      </c>
      <c r="AH1306" s="21">
        <v>985.53792231604302</v>
      </c>
      <c r="AI1306" s="21">
        <v>7431.2143016897871</v>
      </c>
      <c r="AJ1306" s="21">
        <v>9082.4071721740547</v>
      </c>
      <c r="AK1306" s="21">
        <v>10368.346965732037</v>
      </c>
      <c r="AL1306" s="21">
        <v>11407.40076644886</v>
      </c>
      <c r="AM1306" s="21">
        <v>12259.341869974211</v>
      </c>
      <c r="AN1306" s="21">
        <v>12942.841844233984</v>
      </c>
      <c r="AO1306" s="21">
        <v>13477.847457792013</v>
      </c>
      <c r="AP1306" s="21">
        <v>13923.499770711822</v>
      </c>
      <c r="AQ1306" s="21">
        <v>14295.324320461646</v>
      </c>
    </row>
    <row r="1307" spans="1:43" x14ac:dyDescent="0.25">
      <c r="A1307" s="17" t="s">
        <v>294</v>
      </c>
      <c r="B1307" s="8" t="s">
        <v>60</v>
      </c>
      <c r="C1307" s="8" t="s">
        <v>68</v>
      </c>
      <c r="D1307" s="8" t="str">
        <f t="shared" si="171"/>
        <v>Week_39-generic-fifi</v>
      </c>
      <c r="E1307" s="8" t="str">
        <f t="shared" si="172"/>
        <v>ReFi-tv.refi</v>
      </c>
      <c r="H1307" s="18">
        <f t="shared" si="173"/>
        <v>4.7512505029079777E-3</v>
      </c>
      <c r="I1307" s="6">
        <f t="shared" si="173"/>
        <v>3.15</v>
      </c>
      <c r="J1307" s="6">
        <f t="shared" si="177"/>
        <v>96.359594628665661</v>
      </c>
      <c r="K1307" s="18">
        <f t="shared" si="177"/>
        <v>0.65</v>
      </c>
      <c r="L1307" s="35">
        <f>Data!BL53</f>
        <v>1978.6811625276007</v>
      </c>
      <c r="Q1307" s="21">
        <v>0</v>
      </c>
      <c r="R1307" s="21">
        <v>0</v>
      </c>
      <c r="S1307" s="21">
        <v>0</v>
      </c>
      <c r="T1307" s="21">
        <v>0</v>
      </c>
      <c r="U1307" s="21">
        <v>0</v>
      </c>
      <c r="V1307" s="21">
        <v>0</v>
      </c>
      <c r="W1307" s="21">
        <v>0</v>
      </c>
      <c r="X1307" s="21">
        <v>0</v>
      </c>
      <c r="Y1307" s="21">
        <v>0</v>
      </c>
      <c r="Z1307" s="21">
        <v>524.5574801229601</v>
      </c>
      <c r="AA1307" s="21">
        <v>655.10302516763159</v>
      </c>
      <c r="AB1307" s="21">
        <v>835.63998967906139</v>
      </c>
      <c r="AC1307" s="21">
        <v>964.37720281010547</v>
      </c>
      <c r="AD1307" s="21">
        <v>1069.8062055273663</v>
      </c>
      <c r="AE1307" s="21">
        <v>1154.296876744711</v>
      </c>
      <c r="AF1307" s="21">
        <v>1220.3682819159483</v>
      </c>
      <c r="AG1307" s="21">
        <v>1275.3581642689346</v>
      </c>
      <c r="AH1307" s="21">
        <v>1321.2036792383317</v>
      </c>
      <c r="AI1307" s="21">
        <v>6558.6421106311836</v>
      </c>
      <c r="AJ1307" s="21">
        <v>8190.8779313549367</v>
      </c>
      <c r="AK1307" s="21">
        <v>10448.165993842644</v>
      </c>
      <c r="AL1307" s="21">
        <v>12057.79189613394</v>
      </c>
      <c r="AM1307" s="21">
        <v>13375.99080303198</v>
      </c>
      <c r="AN1307" s="21">
        <v>14432.39376209697</v>
      </c>
      <c r="AO1307" s="21">
        <v>15258.497128620453</v>
      </c>
      <c r="AP1307" s="21">
        <v>15946.046104138655</v>
      </c>
      <c r="AQ1307" s="21">
        <v>16519.261312110484</v>
      </c>
    </row>
    <row r="1308" spans="1:43" x14ac:dyDescent="0.25">
      <c r="A1308" s="17" t="s">
        <v>295</v>
      </c>
      <c r="B1308" s="8" t="s">
        <v>60</v>
      </c>
      <c r="C1308" s="8" t="s">
        <v>68</v>
      </c>
      <c r="D1308" s="8" t="str">
        <f t="shared" si="171"/>
        <v>Week_40-generic-fifi</v>
      </c>
      <c r="E1308" s="8" t="str">
        <f t="shared" si="172"/>
        <v>ReFi-tv.refi</v>
      </c>
      <c r="H1308" s="18">
        <f t="shared" si="173"/>
        <v>4.7512505029079777E-3</v>
      </c>
      <c r="I1308" s="6">
        <f t="shared" si="173"/>
        <v>3.15</v>
      </c>
      <c r="J1308" s="6">
        <f t="shared" si="177"/>
        <v>96.359594628665661</v>
      </c>
      <c r="K1308" s="18">
        <f t="shared" si="177"/>
        <v>0.65</v>
      </c>
      <c r="L1308" s="35">
        <f>Data!BL54</f>
        <v>1830.26323436441</v>
      </c>
      <c r="Q1308" s="21">
        <v>0</v>
      </c>
      <c r="R1308" s="21">
        <v>0</v>
      </c>
      <c r="S1308" s="21">
        <v>0</v>
      </c>
      <c r="T1308" s="21">
        <v>0</v>
      </c>
      <c r="U1308" s="21">
        <v>0</v>
      </c>
      <c r="V1308" s="21">
        <v>0</v>
      </c>
      <c r="W1308" s="21">
        <v>0</v>
      </c>
      <c r="X1308" s="21">
        <v>0</v>
      </c>
      <c r="Y1308" s="21">
        <v>0</v>
      </c>
      <c r="Z1308" s="21">
        <v>386.97609452117399</v>
      </c>
      <c r="AA1308" s="21">
        <v>589.60207957678949</v>
      </c>
      <c r="AB1308" s="21">
        <v>747.11385683741901</v>
      </c>
      <c r="AC1308" s="21">
        <v>874.16661310648215</v>
      </c>
      <c r="AD1308" s="21">
        <v>978.18301774841325</v>
      </c>
      <c r="AE1308" s="21">
        <v>1061.5171034947916</v>
      </c>
      <c r="AF1308" s="21">
        <v>1126.6674399590852</v>
      </c>
      <c r="AG1308" s="21">
        <v>1180.8784947592508</v>
      </c>
      <c r="AH1308" s="21">
        <v>1226.0655955753593</v>
      </c>
      <c r="AI1308" s="21">
        <v>4968.8349579863998</v>
      </c>
      <c r="AJ1308" s="21">
        <v>7570.5850200582136</v>
      </c>
      <c r="AK1308" s="21">
        <v>9593.0614371495521</v>
      </c>
      <c r="AL1308" s="21">
        <v>11224.439152197798</v>
      </c>
      <c r="AM1308" s="21">
        <v>12560.026427242268</v>
      </c>
      <c r="AN1308" s="21">
        <v>13630.049419129651</v>
      </c>
      <c r="AO1308" s="21">
        <v>14466.590161391561</v>
      </c>
      <c r="AP1308" s="21">
        <v>15162.668777135719</v>
      </c>
      <c r="AQ1308" s="21">
        <v>15742.87838016806</v>
      </c>
    </row>
    <row r="1309" spans="1:43" x14ac:dyDescent="0.25">
      <c r="A1309" s="17" t="s">
        <v>296</v>
      </c>
      <c r="B1309" s="8" t="s">
        <v>60</v>
      </c>
      <c r="C1309" s="8" t="s">
        <v>68</v>
      </c>
      <c r="D1309" s="8" t="str">
        <f t="shared" si="171"/>
        <v>Week_41-generic-fifi</v>
      </c>
      <c r="E1309" s="8" t="str">
        <f t="shared" si="172"/>
        <v>ReFi-tv.refi</v>
      </c>
      <c r="H1309" s="18">
        <f t="shared" si="173"/>
        <v>4.7512505029079777E-3</v>
      </c>
      <c r="I1309" s="6">
        <f t="shared" si="173"/>
        <v>3.15</v>
      </c>
      <c r="J1309" s="6">
        <f t="shared" si="177"/>
        <v>96.359594628665661</v>
      </c>
      <c r="K1309" s="18">
        <f t="shared" si="177"/>
        <v>0.65</v>
      </c>
      <c r="L1309" s="35">
        <f>Data!BL55</f>
        <v>1725.3903664173188</v>
      </c>
      <c r="Q1309" s="21">
        <v>0</v>
      </c>
      <c r="R1309" s="21">
        <v>0</v>
      </c>
      <c r="S1309" s="21">
        <v>0</v>
      </c>
      <c r="T1309" s="21">
        <v>0</v>
      </c>
      <c r="U1309" s="21">
        <v>0</v>
      </c>
      <c r="V1309" s="21">
        <v>0</v>
      </c>
      <c r="W1309" s="21">
        <v>0</v>
      </c>
      <c r="X1309" s="21">
        <v>0</v>
      </c>
      <c r="Y1309" s="21">
        <v>0</v>
      </c>
      <c r="Z1309" s="21">
        <v>432.57461186782746</v>
      </c>
      <c r="AA1309" s="21">
        <v>520.05274904578027</v>
      </c>
      <c r="AB1309" s="21">
        <v>588.22834024671465</v>
      </c>
      <c r="AC1309" s="21">
        <v>643.35048237262902</v>
      </c>
      <c r="AD1309" s="21">
        <v>688.57244912157682</v>
      </c>
      <c r="AE1309" s="21">
        <v>724.87262874636849</v>
      </c>
      <c r="AF1309" s="21">
        <v>753.29950515775545</v>
      </c>
      <c r="AG1309" s="21">
        <v>776.98833386193928</v>
      </c>
      <c r="AH1309" s="21">
        <v>796.76001434667819</v>
      </c>
      <c r="AI1309" s="21">
        <v>7057.1304421384812</v>
      </c>
      <c r="AJ1309" s="21">
        <v>8484.2706578678462</v>
      </c>
      <c r="AK1309" s="21">
        <v>9596.5043093006971</v>
      </c>
      <c r="AL1309" s="21">
        <v>10495.780726733014</v>
      </c>
      <c r="AM1309" s="21">
        <v>11233.543206179878</v>
      </c>
      <c r="AN1309" s="21">
        <v>11825.753418376718</v>
      </c>
      <c r="AO1309" s="21">
        <v>12289.516592159567</v>
      </c>
      <c r="AP1309" s="21">
        <v>12675.982070253734</v>
      </c>
      <c r="AQ1309" s="21">
        <v>12998.542212280101</v>
      </c>
    </row>
    <row r="1310" spans="1:43" x14ac:dyDescent="0.25">
      <c r="A1310" s="17" t="s">
        <v>297</v>
      </c>
      <c r="B1310" s="8" t="s">
        <v>60</v>
      </c>
      <c r="C1310" s="8" t="s">
        <v>68</v>
      </c>
      <c r="D1310" s="8" t="str">
        <f t="shared" si="171"/>
        <v>Week_42-generic-fifi</v>
      </c>
      <c r="E1310" s="8" t="str">
        <f t="shared" si="172"/>
        <v>ReFi-tv.refi</v>
      </c>
      <c r="H1310" s="18">
        <f t="shared" si="173"/>
        <v>4.7512505029079777E-3</v>
      </c>
      <c r="I1310" s="6">
        <f t="shared" si="173"/>
        <v>3.15</v>
      </c>
      <c r="J1310" s="6">
        <f t="shared" si="177"/>
        <v>96.359594628665661</v>
      </c>
      <c r="K1310" s="18">
        <f t="shared" si="177"/>
        <v>0.65</v>
      </c>
      <c r="L1310" s="35">
        <f>Data!BL56</f>
        <v>1946.9834473517333</v>
      </c>
      <c r="Q1310" s="21">
        <v>0</v>
      </c>
      <c r="R1310" s="21">
        <v>0</v>
      </c>
      <c r="S1310" s="21">
        <v>0</v>
      </c>
      <c r="T1310" s="21">
        <v>0</v>
      </c>
      <c r="U1310" s="21">
        <v>0</v>
      </c>
      <c r="V1310" s="21">
        <v>0</v>
      </c>
      <c r="W1310" s="21">
        <v>0</v>
      </c>
      <c r="X1310" s="21">
        <v>0</v>
      </c>
      <c r="Y1310" s="21">
        <v>0</v>
      </c>
      <c r="Z1310" s="21">
        <v>482.68897527411929</v>
      </c>
      <c r="AA1310" s="21">
        <v>621.27127566264119</v>
      </c>
      <c r="AB1310" s="21">
        <v>729.19778474469103</v>
      </c>
      <c r="AC1310" s="21">
        <v>816.40174469620786</v>
      </c>
      <c r="AD1310" s="21">
        <v>887.90242670565601</v>
      </c>
      <c r="AE1310" s="21">
        <v>945.26589137508779</v>
      </c>
      <c r="AF1310" s="21">
        <v>990.16668477396956</v>
      </c>
      <c r="AG1310" s="21">
        <v>1027.5681561555054</v>
      </c>
      <c r="AH1310" s="21">
        <v>1058.7735179413755</v>
      </c>
      <c r="AI1310" s="21">
        <v>6651.3687313882274</v>
      </c>
      <c r="AJ1310" s="21">
        <v>8561.0083269571878</v>
      </c>
      <c r="AK1310" s="21">
        <v>10048.216538805327</v>
      </c>
      <c r="AL1310" s="21">
        <v>11249.871687745395</v>
      </c>
      <c r="AM1310" s="21">
        <v>12235.13844325912</v>
      </c>
      <c r="AN1310" s="21">
        <v>13025.596843535761</v>
      </c>
      <c r="AO1310" s="21">
        <v>13644.321837323409</v>
      </c>
      <c r="AP1310" s="21">
        <v>14159.707499723885</v>
      </c>
      <c r="AQ1310" s="21">
        <v>14589.711867477097</v>
      </c>
    </row>
    <row r="1311" spans="1:43" x14ac:dyDescent="0.25">
      <c r="A1311" s="17" t="s">
        <v>298</v>
      </c>
      <c r="B1311" s="8" t="s">
        <v>60</v>
      </c>
      <c r="C1311" s="8" t="s">
        <v>68</v>
      </c>
      <c r="D1311" s="8" t="str">
        <f t="shared" si="171"/>
        <v>Week_43-generic-fifi</v>
      </c>
      <c r="E1311" s="8" t="str">
        <f t="shared" si="172"/>
        <v>ReFi-tv.refi</v>
      </c>
      <c r="H1311" s="18">
        <f t="shared" si="173"/>
        <v>4.7512505029079777E-3</v>
      </c>
      <c r="I1311" s="6">
        <f t="shared" si="173"/>
        <v>3.15</v>
      </c>
      <c r="J1311" s="6">
        <f t="shared" si="177"/>
        <v>96.359594628665661</v>
      </c>
      <c r="K1311" s="18">
        <f t="shared" si="177"/>
        <v>0.65</v>
      </c>
      <c r="L1311" s="35">
        <f>Data!BL57</f>
        <v>1944.8608207636205</v>
      </c>
      <c r="Q1311" s="21">
        <v>0</v>
      </c>
      <c r="R1311" s="21">
        <v>0</v>
      </c>
      <c r="S1311" s="21">
        <v>0</v>
      </c>
      <c r="T1311" s="21">
        <v>0</v>
      </c>
      <c r="U1311" s="21">
        <v>0</v>
      </c>
      <c r="V1311" s="21">
        <v>0</v>
      </c>
      <c r="W1311" s="21">
        <v>0</v>
      </c>
      <c r="X1311" s="21">
        <v>0</v>
      </c>
      <c r="Y1311" s="21">
        <v>0</v>
      </c>
      <c r="Z1311" s="21">
        <v>339.55282207369578</v>
      </c>
      <c r="AA1311" s="21">
        <v>496.10788515316654</v>
      </c>
      <c r="AB1311" s="21">
        <v>622.81812078704752</v>
      </c>
      <c r="AC1311" s="21">
        <v>725.11426176263831</v>
      </c>
      <c r="AD1311" s="21">
        <v>808.92896951856051</v>
      </c>
      <c r="AE1311" s="21">
        <v>876.12640643443717</v>
      </c>
      <c r="AF1311" s="21">
        <v>928.69408101910369</v>
      </c>
      <c r="AG1311" s="21">
        <v>972.45926326148037</v>
      </c>
      <c r="AH1311" s="21">
        <v>1008.9573158367226</v>
      </c>
      <c r="AI1311" s="21">
        <v>4830.7374977395903</v>
      </c>
      <c r="AJ1311" s="21">
        <v>7058.0092637649832</v>
      </c>
      <c r="AK1311" s="21">
        <v>8860.6857453969296</v>
      </c>
      <c r="AL1311" s="21">
        <v>10316.028690470697</v>
      </c>
      <c r="AM1311" s="21">
        <v>11508.44066674561</v>
      </c>
      <c r="AN1311" s="21">
        <v>12464.442670436991</v>
      </c>
      <c r="AO1311" s="21">
        <v>13212.310513897311</v>
      </c>
      <c r="AP1311" s="21">
        <v>13834.94738571742</v>
      </c>
      <c r="AQ1311" s="21">
        <v>14354.196526669715</v>
      </c>
    </row>
    <row r="1312" spans="1:43" x14ac:dyDescent="0.25">
      <c r="A1312" s="17" t="s">
        <v>299</v>
      </c>
      <c r="B1312" s="8" t="s">
        <v>60</v>
      </c>
      <c r="C1312" s="8" t="s">
        <v>68</v>
      </c>
      <c r="D1312" s="8" t="str">
        <f t="shared" si="171"/>
        <v>Week_44-generic-fifi</v>
      </c>
      <c r="E1312" s="8" t="str">
        <f t="shared" si="172"/>
        <v>ReFi-tv.refi</v>
      </c>
      <c r="H1312" s="18">
        <f t="shared" si="173"/>
        <v>4.7512505029079777E-3</v>
      </c>
      <c r="I1312" s="6">
        <f t="shared" si="173"/>
        <v>3.15</v>
      </c>
      <c r="J1312" s="6">
        <f t="shared" si="177"/>
        <v>96.359594628665661</v>
      </c>
      <c r="K1312" s="18">
        <f t="shared" si="177"/>
        <v>0.65</v>
      </c>
      <c r="L1312" s="35">
        <f>Data!BL58</f>
        <v>2085.2620813272074</v>
      </c>
      <c r="Q1312" s="21">
        <v>0</v>
      </c>
      <c r="R1312" s="21">
        <v>0</v>
      </c>
      <c r="S1312" s="21">
        <v>0</v>
      </c>
      <c r="T1312" s="21">
        <v>0</v>
      </c>
      <c r="U1312" s="21">
        <v>0</v>
      </c>
      <c r="V1312" s="21">
        <v>0</v>
      </c>
      <c r="W1312" s="21">
        <v>0</v>
      </c>
      <c r="X1312" s="21">
        <v>0</v>
      </c>
      <c r="Y1312" s="21">
        <v>0</v>
      </c>
      <c r="Z1312" s="21">
        <v>286.58701920460345</v>
      </c>
      <c r="AA1312" s="21">
        <v>503.11186897235621</v>
      </c>
      <c r="AB1312" s="21">
        <v>675.74163264684307</v>
      </c>
      <c r="AC1312" s="21">
        <v>815.00689985093095</v>
      </c>
      <c r="AD1312" s="21">
        <v>929.03732422743099</v>
      </c>
      <c r="AE1312" s="21">
        <v>1020.404728088727</v>
      </c>
      <c r="AF1312" s="21">
        <v>1091.8429079668688</v>
      </c>
      <c r="AG1312" s="21">
        <v>1151.2912058079851</v>
      </c>
      <c r="AH1312" s="21">
        <v>1200.8477750103873</v>
      </c>
      <c r="AI1312" s="21">
        <v>3638.7191000562975</v>
      </c>
      <c r="AJ1312" s="21">
        <v>6387.8774836893508</v>
      </c>
      <c r="AK1312" s="21">
        <v>8579.7116430449896</v>
      </c>
      <c r="AL1312" s="21">
        <v>10347.925671567249</v>
      </c>
      <c r="AM1312" s="21">
        <v>11795.739617634597</v>
      </c>
      <c r="AN1312" s="21">
        <v>12955.807224588218</v>
      </c>
      <c r="AO1312" s="21">
        <v>13862.83877932263</v>
      </c>
      <c r="AP1312" s="21">
        <v>14617.637993260056</v>
      </c>
      <c r="AQ1312" s="21">
        <v>15246.844561619333</v>
      </c>
    </row>
    <row r="1313" spans="1:43" x14ac:dyDescent="0.25">
      <c r="A1313" s="17" t="s">
        <v>300</v>
      </c>
      <c r="B1313" s="8" t="s">
        <v>60</v>
      </c>
      <c r="C1313" s="8" t="s">
        <v>68</v>
      </c>
      <c r="D1313" s="8" t="str">
        <f t="shared" si="171"/>
        <v>Week_45-generic-fifi</v>
      </c>
      <c r="E1313" s="8" t="str">
        <f t="shared" si="172"/>
        <v>ReFi-tv.refi</v>
      </c>
      <c r="H1313" s="18">
        <f t="shared" si="173"/>
        <v>4.7512505029079777E-3</v>
      </c>
      <c r="I1313" s="6">
        <f t="shared" si="173"/>
        <v>3.15</v>
      </c>
      <c r="J1313" s="6">
        <f t="shared" si="177"/>
        <v>96.359594628665661</v>
      </c>
      <c r="K1313" s="18">
        <f t="shared" si="177"/>
        <v>0.65</v>
      </c>
      <c r="L1313" s="35">
        <f>Data!BL59</f>
        <v>1650.6523731634045</v>
      </c>
      <c r="Q1313" s="21">
        <v>0</v>
      </c>
      <c r="R1313" s="21">
        <v>0</v>
      </c>
      <c r="S1313" s="21">
        <v>0</v>
      </c>
      <c r="T1313" s="21">
        <v>0</v>
      </c>
      <c r="U1313" s="21">
        <v>0</v>
      </c>
      <c r="V1313" s="21">
        <v>0</v>
      </c>
      <c r="W1313" s="21">
        <v>0</v>
      </c>
      <c r="X1313" s="21">
        <v>0</v>
      </c>
      <c r="Y1313" s="21">
        <v>0</v>
      </c>
      <c r="Z1313" s="21">
        <v>682.997095427369</v>
      </c>
      <c r="AA1313" s="21">
        <v>789.03566874399542</v>
      </c>
      <c r="AB1313" s="21">
        <v>871.65577272180803</v>
      </c>
      <c r="AC1313" s="21">
        <v>938.44322791500042</v>
      </c>
      <c r="AD1313" s="21">
        <v>993.22341830800246</v>
      </c>
      <c r="AE1313" s="21">
        <v>1037.1881827530301</v>
      </c>
      <c r="AF1313" s="21">
        <v>1071.6116159499254</v>
      </c>
      <c r="AG1313" s="21">
        <v>1100.2935977213419</v>
      </c>
      <c r="AH1313" s="21">
        <v>1124.2297216396519</v>
      </c>
      <c r="AI1313" s="21">
        <v>9751.8649955857272</v>
      </c>
      <c r="AJ1313" s="21">
        <v>11265.888786069365</v>
      </c>
      <c r="AK1313" s="21">
        <v>12445.542558108815</v>
      </c>
      <c r="AL1313" s="21">
        <v>13399.137018177795</v>
      </c>
      <c r="AM1313" s="21">
        <v>14181.29118065014</v>
      </c>
      <c r="AN1313" s="21">
        <v>14809.022177313256</v>
      </c>
      <c r="AO1313" s="21">
        <v>15300.521592857089</v>
      </c>
      <c r="AP1313" s="21">
        <v>15710.044292021261</v>
      </c>
      <c r="AQ1313" s="21">
        <v>16051.805407158814</v>
      </c>
    </row>
    <row r="1314" spans="1:43" x14ac:dyDescent="0.25">
      <c r="A1314" s="17" t="s">
        <v>301</v>
      </c>
      <c r="B1314" s="8" t="s">
        <v>60</v>
      </c>
      <c r="C1314" s="8" t="s">
        <v>68</v>
      </c>
      <c r="D1314" s="8" t="str">
        <f t="shared" si="171"/>
        <v>Week_46-generic-fifi</v>
      </c>
      <c r="E1314" s="8" t="str">
        <f t="shared" si="172"/>
        <v>ReFi-tv.refi</v>
      </c>
      <c r="H1314" s="18">
        <f t="shared" si="173"/>
        <v>4.7512505029079777E-3</v>
      </c>
      <c r="I1314" s="6">
        <f t="shared" si="173"/>
        <v>3.15</v>
      </c>
      <c r="J1314" s="6">
        <f t="shared" si="177"/>
        <v>96.359594628665661</v>
      </c>
      <c r="K1314" s="18">
        <f t="shared" si="177"/>
        <v>0.65</v>
      </c>
      <c r="L1314" s="35">
        <f>Data!BL60</f>
        <v>1731.9975466831138</v>
      </c>
      <c r="Q1314" s="21">
        <v>0</v>
      </c>
      <c r="R1314" s="21">
        <v>0</v>
      </c>
      <c r="S1314" s="21">
        <v>0</v>
      </c>
      <c r="T1314" s="21">
        <v>0</v>
      </c>
      <c r="U1314" s="21">
        <v>0</v>
      </c>
      <c r="V1314" s="21">
        <v>0</v>
      </c>
      <c r="W1314" s="21">
        <v>0</v>
      </c>
      <c r="X1314" s="21">
        <v>0</v>
      </c>
      <c r="Y1314" s="21">
        <v>0</v>
      </c>
      <c r="Z1314" s="21">
        <v>555.56355561769567</v>
      </c>
      <c r="AA1314" s="21">
        <v>679.43298812561216</v>
      </c>
      <c r="AB1314" s="21">
        <v>775.89596327797346</v>
      </c>
      <c r="AC1314" s="21">
        <v>853.83484540542304</v>
      </c>
      <c r="AD1314" s="21">
        <v>917.73530618609152</v>
      </c>
      <c r="AE1314" s="21">
        <v>968.99938680481455</v>
      </c>
      <c r="AF1314" s="21">
        <v>1009.1244546049702</v>
      </c>
      <c r="AG1314" s="21">
        <v>1042.5469193070899</v>
      </c>
      <c r="AH1314" s="21">
        <v>1070.4316717673435</v>
      </c>
      <c r="AI1314" s="21">
        <v>7907.0417059652709</v>
      </c>
      <c r="AJ1314" s="21">
        <v>9670.0097031107434</v>
      </c>
      <c r="AK1314" s="21">
        <v>11042.916114805035</v>
      </c>
      <c r="AL1314" s="21">
        <v>12152.178925992979</v>
      </c>
      <c r="AM1314" s="21">
        <v>13061.64032480877</v>
      </c>
      <c r="AN1314" s="21">
        <v>13791.254820524799</v>
      </c>
      <c r="AO1314" s="21">
        <v>14362.333649116717</v>
      </c>
      <c r="AP1314" s="21">
        <v>14838.017879379056</v>
      </c>
      <c r="AQ1314" s="21">
        <v>15234.886785617153</v>
      </c>
    </row>
    <row r="1315" spans="1:43" x14ac:dyDescent="0.25">
      <c r="A1315" s="17" t="s">
        <v>272</v>
      </c>
      <c r="B1315" s="8" t="s">
        <v>60</v>
      </c>
      <c r="C1315" s="8" t="s">
        <v>68</v>
      </c>
      <c r="D1315" s="8" t="str">
        <f t="shared" si="171"/>
        <v>Week_47-generic-fifi</v>
      </c>
      <c r="E1315" s="8" t="str">
        <f t="shared" si="172"/>
        <v>ReFi-tv.refi</v>
      </c>
      <c r="H1315" s="18">
        <f t="shared" si="173"/>
        <v>4.7512505029079777E-3</v>
      </c>
      <c r="I1315" s="6">
        <f t="shared" si="173"/>
        <v>3.15</v>
      </c>
      <c r="J1315" s="6">
        <f t="shared" si="177"/>
        <v>96.359594628665661</v>
      </c>
      <c r="K1315" s="18">
        <f t="shared" si="177"/>
        <v>0.65</v>
      </c>
      <c r="L1315" s="35">
        <f>Data!BL61</f>
        <v>2385.2246421647269</v>
      </c>
      <c r="Q1315" s="21">
        <v>0</v>
      </c>
      <c r="R1315" s="21">
        <v>0</v>
      </c>
      <c r="S1315" s="21">
        <v>0</v>
      </c>
      <c r="T1315" s="21">
        <v>0</v>
      </c>
      <c r="U1315" s="21">
        <v>0</v>
      </c>
      <c r="V1315" s="21">
        <v>0</v>
      </c>
      <c r="W1315" s="21">
        <v>0</v>
      </c>
      <c r="X1315" s="21">
        <v>0</v>
      </c>
      <c r="Y1315" s="21">
        <v>0</v>
      </c>
      <c r="Z1315" s="21">
        <v>571.75892402615477</v>
      </c>
      <c r="AA1315" s="21">
        <v>714.51047542786512</v>
      </c>
      <c r="AB1315" s="21">
        <v>873.12504309910298</v>
      </c>
      <c r="AC1315" s="21">
        <v>1017.5598846474256</v>
      </c>
      <c r="AD1315" s="21">
        <v>1135.909251800113</v>
      </c>
      <c r="AE1315" s="21">
        <v>1230.8009201034226</v>
      </c>
      <c r="AF1315" s="21">
        <v>1305.0378732206277</v>
      </c>
      <c r="AG1315" s="21">
        <v>1366.8470321356083</v>
      </c>
      <c r="AH1315" s="21">
        <v>1418.395320240513</v>
      </c>
      <c r="AI1315" s="21">
        <v>7007.6987222781509</v>
      </c>
      <c r="AJ1315" s="21">
        <v>8757.3170007594999</v>
      </c>
      <c r="AK1315" s="21">
        <v>10701.358547811224</v>
      </c>
      <c r="AL1315" s="21">
        <v>12471.607881994467</v>
      </c>
      <c r="AM1315" s="21">
        <v>13922.143543315211</v>
      </c>
      <c r="AN1315" s="21">
        <v>15085.17256617927</v>
      </c>
      <c r="AO1315" s="21">
        <v>15995.049403504267</v>
      </c>
      <c r="AP1315" s="21">
        <v>16752.606383819599</v>
      </c>
      <c r="AQ1315" s="21">
        <v>17384.402159117097</v>
      </c>
    </row>
    <row r="1316" spans="1:43" x14ac:dyDescent="0.25">
      <c r="A1316" s="17" t="s">
        <v>273</v>
      </c>
      <c r="B1316" s="8" t="s">
        <v>60</v>
      </c>
      <c r="C1316" s="8" t="s">
        <v>68</v>
      </c>
      <c r="D1316" s="8" t="str">
        <f t="shared" si="171"/>
        <v>Week_48-generic-fifi</v>
      </c>
      <c r="E1316" s="8" t="str">
        <f t="shared" si="172"/>
        <v>ReFi-tv.refi</v>
      </c>
      <c r="H1316" s="18">
        <f t="shared" si="173"/>
        <v>4.7512505029079777E-3</v>
      </c>
      <c r="I1316" s="6">
        <f t="shared" si="173"/>
        <v>3.15</v>
      </c>
      <c r="J1316" s="6">
        <f t="shared" si="177"/>
        <v>96.359594628665661</v>
      </c>
      <c r="K1316" s="18">
        <f t="shared" si="177"/>
        <v>0.65</v>
      </c>
      <c r="L1316" s="35">
        <f>Data!BL62</f>
        <v>2385.2246421647269</v>
      </c>
      <c r="Q1316" s="21">
        <v>0</v>
      </c>
      <c r="R1316" s="21">
        <v>0</v>
      </c>
      <c r="S1316" s="21">
        <v>0</v>
      </c>
      <c r="T1316" s="21">
        <v>0</v>
      </c>
      <c r="U1316" s="21">
        <v>0</v>
      </c>
      <c r="V1316" s="21">
        <v>0</v>
      </c>
      <c r="W1316" s="21">
        <v>0</v>
      </c>
      <c r="X1316" s="21">
        <v>0</v>
      </c>
      <c r="Y1316" s="21">
        <v>0</v>
      </c>
      <c r="Z1316" s="21">
        <v>392.03659352432038</v>
      </c>
      <c r="AA1316" s="21">
        <v>497.26999252867319</v>
      </c>
      <c r="AB1316" s="21">
        <v>618.57590690026757</v>
      </c>
      <c r="AC1316" s="21">
        <v>756.47781782026846</v>
      </c>
      <c r="AD1316" s="21">
        <v>903.95669698664153</v>
      </c>
      <c r="AE1316" s="21">
        <v>1022.0593630910903</v>
      </c>
      <c r="AF1316" s="21">
        <v>1114.3571691858592</v>
      </c>
      <c r="AG1316" s="21">
        <v>1191.1314294372721</v>
      </c>
      <c r="AH1316" s="21">
        <v>1255.1069019251483</v>
      </c>
      <c r="AI1316" s="21">
        <v>4834.459612928872</v>
      </c>
      <c r="AJ1316" s="21">
        <v>6132.161475003164</v>
      </c>
      <c r="AK1316" s="21">
        <v>7628.0640349321775</v>
      </c>
      <c r="AL1316" s="21">
        <v>9328.6226814991878</v>
      </c>
      <c r="AM1316" s="21">
        <v>11147.28118651351</v>
      </c>
      <c r="AN1316" s="21">
        <v>12603.682397248347</v>
      </c>
      <c r="AO1316" s="21">
        <v>13741.867003730546</v>
      </c>
      <c r="AP1316" s="21">
        <v>14688.62061456387</v>
      </c>
      <c r="AQ1316" s="21">
        <v>15477.544003526775</v>
      </c>
    </row>
    <row r="1317" spans="1:43" x14ac:dyDescent="0.25">
      <c r="A1317" s="17" t="s">
        <v>274</v>
      </c>
      <c r="B1317" s="8" t="s">
        <v>60</v>
      </c>
      <c r="C1317" s="8" t="s">
        <v>68</v>
      </c>
      <c r="D1317" s="8" t="str">
        <f t="shared" si="171"/>
        <v>Week_49-generic-fifi</v>
      </c>
      <c r="E1317" s="8" t="str">
        <f t="shared" si="172"/>
        <v>ReFi-tv.refi</v>
      </c>
      <c r="H1317" s="18">
        <f t="shared" si="173"/>
        <v>4.7512505029079777E-3</v>
      </c>
      <c r="I1317" s="6">
        <f t="shared" si="173"/>
        <v>3.15</v>
      </c>
      <c r="J1317" s="6">
        <f t="shared" si="177"/>
        <v>96.359594628665661</v>
      </c>
      <c r="K1317" s="18">
        <f t="shared" si="177"/>
        <v>0.65</v>
      </c>
      <c r="L1317" s="35">
        <f>Data!BL63</f>
        <v>2385.2246421647269</v>
      </c>
      <c r="Q1317" s="21">
        <v>0</v>
      </c>
      <c r="R1317" s="21">
        <v>0</v>
      </c>
      <c r="S1317" s="21">
        <v>0</v>
      </c>
      <c r="T1317" s="21">
        <v>0</v>
      </c>
      <c r="U1317" s="21">
        <v>0</v>
      </c>
      <c r="V1317" s="21">
        <v>0</v>
      </c>
      <c r="W1317" s="21">
        <v>0</v>
      </c>
      <c r="X1317" s="21">
        <v>0</v>
      </c>
      <c r="Y1317" s="21">
        <v>0</v>
      </c>
      <c r="Z1317" s="21">
        <v>168.0690924506028</v>
      </c>
      <c r="AA1317" s="21">
        <v>313.66195322081364</v>
      </c>
      <c r="AB1317" s="21">
        <v>443.56782753424966</v>
      </c>
      <c r="AC1317" s="21">
        <v>548.47120796332956</v>
      </c>
      <c r="AD1317" s="21">
        <v>634.44584291260014</v>
      </c>
      <c r="AE1317" s="21">
        <v>703.39080572367402</v>
      </c>
      <c r="AF1317" s="21">
        <v>757.33675375468795</v>
      </c>
      <c r="AG1317" s="21">
        <v>802.25727419432076</v>
      </c>
      <c r="AH1317" s="21">
        <v>839.72489968801233</v>
      </c>
      <c r="AI1317" s="21">
        <v>2519.2002792538888</v>
      </c>
      <c r="AJ1317" s="21">
        <v>4701.5026298034836</v>
      </c>
      <c r="AK1317" s="21">
        <v>6648.6715594108909</v>
      </c>
      <c r="AL1317" s="21">
        <v>8221.0762259577004</v>
      </c>
      <c r="AM1317" s="21">
        <v>9509.7565015212203</v>
      </c>
      <c r="AN1317" s="21">
        <v>10543.177739384182</v>
      </c>
      <c r="AO1317" s="21">
        <v>11351.777615558849</v>
      </c>
      <c r="AP1317" s="21">
        <v>12025.094678117588</v>
      </c>
      <c r="AQ1317" s="21">
        <v>12586.699737265684</v>
      </c>
    </row>
    <row r="1318" spans="1:43" x14ac:dyDescent="0.25">
      <c r="A1318" s="17" t="s">
        <v>275</v>
      </c>
      <c r="B1318" s="8" t="s">
        <v>60</v>
      </c>
      <c r="C1318" s="8" t="s">
        <v>68</v>
      </c>
      <c r="D1318" s="8" t="str">
        <f t="shared" si="171"/>
        <v>Week_50-generic-fifi</v>
      </c>
      <c r="E1318" s="8" t="str">
        <f t="shared" si="172"/>
        <v>ReFi-tv.refi</v>
      </c>
      <c r="H1318" s="18">
        <f t="shared" si="173"/>
        <v>4.7512505029079777E-3</v>
      </c>
      <c r="I1318" s="6">
        <f t="shared" si="173"/>
        <v>3.15</v>
      </c>
      <c r="J1318" s="6">
        <f t="shared" si="177"/>
        <v>96.359594628665661</v>
      </c>
      <c r="K1318" s="18">
        <f t="shared" si="177"/>
        <v>0.65</v>
      </c>
      <c r="L1318" s="35">
        <f>Data!BL64</f>
        <v>2011.4207803329416</v>
      </c>
      <c r="Q1318" s="21">
        <v>0</v>
      </c>
      <c r="R1318" s="21">
        <v>0</v>
      </c>
      <c r="S1318" s="21">
        <v>0</v>
      </c>
      <c r="T1318" s="21">
        <v>0</v>
      </c>
      <c r="U1318" s="21">
        <v>0</v>
      </c>
      <c r="V1318" s="21">
        <v>0</v>
      </c>
      <c r="W1318" s="21">
        <v>0</v>
      </c>
      <c r="X1318" s="21">
        <v>0</v>
      </c>
      <c r="Y1318" s="21">
        <v>0</v>
      </c>
      <c r="Z1318" s="21">
        <v>552.84470287836803</v>
      </c>
      <c r="AA1318" s="21">
        <v>701.93561382832672</v>
      </c>
      <c r="AB1318" s="21">
        <v>818.02149550801869</v>
      </c>
      <c r="AC1318" s="21">
        <v>911.80056230347373</v>
      </c>
      <c r="AD1318" s="21">
        <v>988.67865905016572</v>
      </c>
      <c r="AE1318" s="21">
        <v>1050.346570569681</v>
      </c>
      <c r="AF1318" s="21">
        <v>1098.6099211340606</v>
      </c>
      <c r="AG1318" s="21">
        <v>1138.8074796109495</v>
      </c>
      <c r="AH1318" s="21">
        <v>1172.3420485647234</v>
      </c>
      <c r="AI1318" s="21">
        <v>7535.5540133939357</v>
      </c>
      <c r="AJ1318" s="21">
        <v>9567.7388322411516</v>
      </c>
      <c r="AK1318" s="21">
        <v>11150.048343457063</v>
      </c>
      <c r="AL1318" s="21">
        <v>12428.304641262826</v>
      </c>
      <c r="AM1318" s="21">
        <v>13476.192135644911</v>
      </c>
      <c r="AN1318" s="21">
        <v>14316.757082236696</v>
      </c>
      <c r="AO1318" s="21">
        <v>14974.611056692276</v>
      </c>
      <c r="AP1318" s="21">
        <v>15522.524189498039</v>
      </c>
      <c r="AQ1318" s="21">
        <v>15979.617391895319</v>
      </c>
    </row>
    <row r="1319" spans="1:43" x14ac:dyDescent="0.25">
      <c r="A1319" s="17" t="s">
        <v>276</v>
      </c>
      <c r="B1319" s="8" t="s">
        <v>60</v>
      </c>
      <c r="C1319" s="8" t="s">
        <v>68</v>
      </c>
      <c r="D1319" s="8" t="str">
        <f t="shared" si="171"/>
        <v>Week_51-generic-fifi</v>
      </c>
      <c r="E1319" s="8" t="str">
        <f t="shared" si="172"/>
        <v>ReFi-tv.refi</v>
      </c>
      <c r="H1319" s="18">
        <f t="shared" si="173"/>
        <v>4.7512505029079777E-3</v>
      </c>
      <c r="I1319" s="6">
        <f t="shared" si="173"/>
        <v>3.15</v>
      </c>
      <c r="J1319" s="6">
        <f t="shared" si="177"/>
        <v>96.359594628665661</v>
      </c>
      <c r="K1319" s="18">
        <f t="shared" si="177"/>
        <v>0.65</v>
      </c>
      <c r="L1319" s="35">
        <f>Data!BL65</f>
        <v>2011.4207803329416</v>
      </c>
      <c r="Q1319" s="21">
        <v>0</v>
      </c>
      <c r="R1319" s="21">
        <v>0</v>
      </c>
      <c r="S1319" s="21">
        <v>0</v>
      </c>
      <c r="T1319" s="21">
        <v>0</v>
      </c>
      <c r="U1319" s="21">
        <v>0</v>
      </c>
      <c r="V1319" s="21">
        <v>0</v>
      </c>
      <c r="W1319" s="21">
        <v>0</v>
      </c>
      <c r="X1319" s="21">
        <v>0</v>
      </c>
      <c r="Y1319" s="21">
        <v>0</v>
      </c>
      <c r="Z1319" s="21">
        <v>654.09309200871871</v>
      </c>
      <c r="AA1319" s="21">
        <v>840.49542221589081</v>
      </c>
      <c r="AB1319" s="21">
        <v>985.60046888622139</v>
      </c>
      <c r="AC1319" s="21">
        <v>1102.7983978239747</v>
      </c>
      <c r="AD1319" s="21">
        <v>1198.8572177720428</v>
      </c>
      <c r="AE1319" s="21">
        <v>1275.89801808875</v>
      </c>
      <c r="AF1319" s="21">
        <v>1336.1838912109661</v>
      </c>
      <c r="AG1319" s="21">
        <v>1386.3882841918</v>
      </c>
      <c r="AH1319" s="21">
        <v>1428.2661665235487</v>
      </c>
      <c r="AI1319" s="21">
        <v>8230.3790396488057</v>
      </c>
      <c r="AJ1319" s="21">
        <v>10575.858376186969</v>
      </c>
      <c r="AK1319" s="21">
        <v>12401.698687380518</v>
      </c>
      <c r="AL1319" s="21">
        <v>13876.386907764105</v>
      </c>
      <c r="AM1319" s="21">
        <v>15085.084122171376</v>
      </c>
      <c r="AN1319" s="21">
        <v>16054.479756938215</v>
      </c>
      <c r="AO1319" s="21">
        <v>16813.050046999317</v>
      </c>
      <c r="AP1319" s="21">
        <v>17444.766218192635</v>
      </c>
      <c r="AQ1319" s="21">
        <v>17971.71085218903</v>
      </c>
    </row>
    <row r="1320" spans="1:43" x14ac:dyDescent="0.25">
      <c r="A1320" s="17" t="s">
        <v>277</v>
      </c>
      <c r="B1320" s="8" t="s">
        <v>60</v>
      </c>
      <c r="C1320" s="8" t="s">
        <v>68</v>
      </c>
      <c r="D1320" s="8" t="str">
        <f t="shared" si="171"/>
        <v>Week_52-generic-fifi</v>
      </c>
      <c r="E1320" s="8" t="str">
        <f t="shared" si="172"/>
        <v>ReFi-tv.refi</v>
      </c>
      <c r="H1320" s="18">
        <f t="shared" si="173"/>
        <v>4.7512505029079777E-3</v>
      </c>
      <c r="I1320" s="6">
        <f t="shared" si="173"/>
        <v>3.15</v>
      </c>
      <c r="J1320" s="6">
        <f t="shared" si="177"/>
        <v>96.359594628665661</v>
      </c>
      <c r="K1320" s="18">
        <f t="shared" si="177"/>
        <v>0.65</v>
      </c>
      <c r="L1320" s="35">
        <f>Data!BL66</f>
        <v>2011.4207803329416</v>
      </c>
      <c r="Q1320" s="21">
        <v>0</v>
      </c>
      <c r="R1320" s="21">
        <v>0</v>
      </c>
      <c r="S1320" s="21">
        <v>0</v>
      </c>
      <c r="T1320" s="21">
        <v>0</v>
      </c>
      <c r="U1320" s="21">
        <v>0</v>
      </c>
      <c r="V1320" s="21">
        <v>0</v>
      </c>
      <c r="W1320" s="21">
        <v>0</v>
      </c>
      <c r="X1320" s="21">
        <v>0</v>
      </c>
      <c r="Y1320" s="21">
        <v>0</v>
      </c>
      <c r="Z1320" s="21">
        <v>350.30214411398299</v>
      </c>
      <c r="AA1320" s="21">
        <v>460.25677977983298</v>
      </c>
      <c r="AB1320" s="21">
        <v>550.08815171315564</v>
      </c>
      <c r="AC1320" s="21">
        <v>643.07570620667013</v>
      </c>
      <c r="AD1320" s="21">
        <v>739.4436476860792</v>
      </c>
      <c r="AE1320" s="21">
        <v>816.68475261438152</v>
      </c>
      <c r="AF1320" s="21">
        <v>877.09564905533887</v>
      </c>
      <c r="AG1320" s="21">
        <v>927.38031642708029</v>
      </c>
      <c r="AH1320" s="21">
        <v>969.30770662920418</v>
      </c>
      <c r="AI1320" s="21">
        <v>4614.9462632692357</v>
      </c>
      <c r="AJ1320" s="21">
        <v>6063.5092924185319</v>
      </c>
      <c r="AK1320" s="21">
        <v>7246.9646642850048</v>
      </c>
      <c r="AL1320" s="21">
        <v>8472.0001782005456</v>
      </c>
      <c r="AM1320" s="21">
        <v>9741.5695453941371</v>
      </c>
      <c r="AN1320" s="21">
        <v>10759.158374207207</v>
      </c>
      <c r="AO1320" s="21">
        <v>11555.02287425499</v>
      </c>
      <c r="AP1320" s="21">
        <v>12217.482529972784</v>
      </c>
      <c r="AQ1320" s="21">
        <v>12769.841846046405</v>
      </c>
    </row>
    <row r="1322" spans="1:43" x14ac:dyDescent="0.25">
      <c r="A1322" s="16" t="s">
        <v>328</v>
      </c>
      <c r="B1322" s="8" t="s">
        <v>60</v>
      </c>
      <c r="C1322" s="8" t="s">
        <v>68</v>
      </c>
      <c r="D1322" s="8" t="str">
        <f>A1322&amp;"-generic-cofi"</f>
        <v>Week_40_old-generic-cofi</v>
      </c>
      <c r="E1322" s="8" t="str">
        <f>IF(RIGHT(A1322,3)="old","Initial",B1322&amp;"-"&amp;C1322)</f>
        <v>Initial</v>
      </c>
      <c r="H1322" s="25">
        <f>SUMIFS(Data!N$2:N$48,Data!$L$2:$L$48,$C1322,Data!$M$2:$M$48,RIGHT($D1322,4))</f>
        <v>4.1802592378385852E-3</v>
      </c>
      <c r="I1322" s="42">
        <f>VLOOKUP(C1322,parms,8,FALSE)</f>
        <v>3.15</v>
      </c>
      <c r="J1322" s="28">
        <f>SUMIFS(Data!O$2:O$48,Data!$L$2:$L$48,$C1322,Data!$M$2:$M$48,RIGHT($D1322,4))</f>
        <v>84.453237241467946</v>
      </c>
      <c r="K1322" s="25">
        <f>SUMIFS(Data!Q$2:Q$48,Data!$L$2:$L$48,$C1322,Data!$M$2:$M$48,RIGHT($D1322,4))</f>
        <v>0.65</v>
      </c>
      <c r="L1322" s="35">
        <f>Data!BL2</f>
        <v>1830.26323436441</v>
      </c>
      <c r="Q1322" s="21">
        <v>0</v>
      </c>
      <c r="R1322" s="21">
        <v>0</v>
      </c>
      <c r="S1322" s="21">
        <v>0</v>
      </c>
      <c r="T1322" s="21">
        <v>0</v>
      </c>
      <c r="U1322" s="21">
        <v>0</v>
      </c>
      <c r="V1322" s="21">
        <v>0</v>
      </c>
      <c r="W1322" s="21">
        <v>0</v>
      </c>
      <c r="X1322" s="21">
        <v>0</v>
      </c>
      <c r="Y1322" s="21">
        <v>0</v>
      </c>
      <c r="Z1322" s="21">
        <v>19.701822896071427</v>
      </c>
      <c r="AA1322" s="21">
        <v>19.701822896071427</v>
      </c>
      <c r="AB1322" s="21">
        <v>19.701822896071427</v>
      </c>
      <c r="AC1322" s="21">
        <v>19.701822896071427</v>
      </c>
      <c r="AD1322" s="21">
        <v>19.701822896071427</v>
      </c>
      <c r="AE1322" s="21">
        <v>19.701822896071427</v>
      </c>
      <c r="AF1322" s="21">
        <v>19.701822896071427</v>
      </c>
      <c r="AG1322" s="21">
        <v>19.701822896071427</v>
      </c>
      <c r="AH1322" s="21">
        <v>19.701822896071427</v>
      </c>
      <c r="AI1322" s="21">
        <v>440.82771013829324</v>
      </c>
      <c r="AJ1322" s="21">
        <v>440.82771013829324</v>
      </c>
      <c r="AK1322" s="21">
        <v>440.82771013829324</v>
      </c>
      <c r="AL1322" s="21">
        <v>440.82771013829324</v>
      </c>
      <c r="AM1322" s="21">
        <v>440.82771013829324</v>
      </c>
      <c r="AN1322" s="21">
        <v>440.82771013829324</v>
      </c>
      <c r="AO1322" s="21">
        <v>440.82771013829324</v>
      </c>
      <c r="AP1322" s="21">
        <v>440.82771013829324</v>
      </c>
      <c r="AQ1322" s="21">
        <v>440.82771013829324</v>
      </c>
    </row>
    <row r="1323" spans="1:43" x14ac:dyDescent="0.25">
      <c r="A1323" s="16" t="s">
        <v>316</v>
      </c>
      <c r="B1323" s="8" t="s">
        <v>60</v>
      </c>
      <c r="C1323" s="8" t="s">
        <v>68</v>
      </c>
      <c r="D1323" s="8" t="str">
        <f t="shared" ref="D1323:D1386" si="178">A1323&amp;"-generic-cofi"</f>
        <v>Week_41_old-generic-cofi</v>
      </c>
      <c r="E1323" s="8" t="str">
        <f t="shared" ref="E1323:E1386" si="179">IF(RIGHT(A1323,3)="old","Initial",B1323&amp;"-"&amp;C1323)</f>
        <v>Initial</v>
      </c>
      <c r="H1323" s="18">
        <f t="shared" ref="H1323:I1386" si="180">H1322</f>
        <v>4.1802592378385852E-3</v>
      </c>
      <c r="I1323" s="6">
        <f>I1322</f>
        <v>3.15</v>
      </c>
      <c r="J1323" s="6">
        <f t="shared" ref="J1323:K1338" si="181">J1322</f>
        <v>84.453237241467946</v>
      </c>
      <c r="K1323" s="18">
        <f t="shared" si="181"/>
        <v>0.65</v>
      </c>
      <c r="L1323" s="35">
        <f>Data!BL3</f>
        <v>1725.3903664173188</v>
      </c>
      <c r="Q1323" s="21">
        <v>0</v>
      </c>
      <c r="R1323" s="21">
        <v>0</v>
      </c>
      <c r="S1323" s="21">
        <v>0</v>
      </c>
      <c r="T1323" s="21">
        <v>0</v>
      </c>
      <c r="U1323" s="21">
        <v>0</v>
      </c>
      <c r="V1323" s="21">
        <v>0</v>
      </c>
      <c r="W1323" s="21">
        <v>0</v>
      </c>
      <c r="X1323" s="21">
        <v>0</v>
      </c>
      <c r="Y1323" s="21">
        <v>0</v>
      </c>
      <c r="Z1323" s="21">
        <v>192.71933781424096</v>
      </c>
      <c r="AA1323" s="21">
        <v>192.71933781424096</v>
      </c>
      <c r="AB1323" s="21">
        <v>192.71933781424096</v>
      </c>
      <c r="AC1323" s="21">
        <v>192.71933781424096</v>
      </c>
      <c r="AD1323" s="21">
        <v>192.71933781424096</v>
      </c>
      <c r="AE1323" s="21">
        <v>192.71933781424096</v>
      </c>
      <c r="AF1323" s="21">
        <v>192.71933781424096</v>
      </c>
      <c r="AG1323" s="21">
        <v>192.71933781424096</v>
      </c>
      <c r="AH1323" s="21">
        <v>192.71933781424096</v>
      </c>
      <c r="AI1323" s="21">
        <v>3770.6342573012503</v>
      </c>
      <c r="AJ1323" s="21">
        <v>3770.6342573012503</v>
      </c>
      <c r="AK1323" s="21">
        <v>3770.6342573012503</v>
      </c>
      <c r="AL1323" s="21">
        <v>3770.6342573012503</v>
      </c>
      <c r="AM1323" s="21">
        <v>3770.6342573012503</v>
      </c>
      <c r="AN1323" s="21">
        <v>3770.6342573012503</v>
      </c>
      <c r="AO1323" s="21">
        <v>3770.6342573012503</v>
      </c>
      <c r="AP1323" s="21">
        <v>3770.6342573012503</v>
      </c>
      <c r="AQ1323" s="21">
        <v>3770.6342573012503</v>
      </c>
    </row>
    <row r="1324" spans="1:43" x14ac:dyDescent="0.25">
      <c r="A1324" s="16" t="s">
        <v>317</v>
      </c>
      <c r="B1324" s="8" t="s">
        <v>60</v>
      </c>
      <c r="C1324" s="8" t="s">
        <v>68</v>
      </c>
      <c r="D1324" s="8" t="str">
        <f t="shared" si="178"/>
        <v>Week_42_old-generic-cofi</v>
      </c>
      <c r="E1324" s="8" t="str">
        <f t="shared" si="179"/>
        <v>Initial</v>
      </c>
      <c r="H1324" s="18">
        <f t="shared" si="180"/>
        <v>4.1802592378385852E-3</v>
      </c>
      <c r="I1324" s="6">
        <f t="shared" si="180"/>
        <v>3.15</v>
      </c>
      <c r="J1324" s="6">
        <f t="shared" si="181"/>
        <v>84.453237241467946</v>
      </c>
      <c r="K1324" s="18">
        <f t="shared" si="181"/>
        <v>0.65</v>
      </c>
      <c r="L1324" s="35">
        <f>Data!BL4</f>
        <v>1946.9834473517333</v>
      </c>
      <c r="Q1324" s="21">
        <v>0</v>
      </c>
      <c r="R1324" s="21">
        <v>0</v>
      </c>
      <c r="S1324" s="21">
        <v>0</v>
      </c>
      <c r="T1324" s="21">
        <v>0</v>
      </c>
      <c r="U1324" s="21">
        <v>0</v>
      </c>
      <c r="V1324" s="21">
        <v>0</v>
      </c>
      <c r="W1324" s="21">
        <v>0</v>
      </c>
      <c r="X1324" s="21">
        <v>0</v>
      </c>
      <c r="Y1324" s="21">
        <v>0</v>
      </c>
      <c r="Z1324" s="21">
        <v>134.41420753216565</v>
      </c>
      <c r="AA1324" s="21">
        <v>134.41420753216565</v>
      </c>
      <c r="AB1324" s="21">
        <v>134.41420753216565</v>
      </c>
      <c r="AC1324" s="21">
        <v>134.41420753216565</v>
      </c>
      <c r="AD1324" s="21">
        <v>134.41420753216565</v>
      </c>
      <c r="AE1324" s="21">
        <v>134.41420753216565</v>
      </c>
      <c r="AF1324" s="21">
        <v>134.41420753216565</v>
      </c>
      <c r="AG1324" s="21">
        <v>134.41420753216565</v>
      </c>
      <c r="AH1324" s="21">
        <v>134.41420753216565</v>
      </c>
      <c r="AI1324" s="21">
        <v>2704.640132887615</v>
      </c>
      <c r="AJ1324" s="21">
        <v>2704.640132887615</v>
      </c>
      <c r="AK1324" s="21">
        <v>2704.640132887615</v>
      </c>
      <c r="AL1324" s="21">
        <v>2704.640132887615</v>
      </c>
      <c r="AM1324" s="21">
        <v>2704.640132887615</v>
      </c>
      <c r="AN1324" s="21">
        <v>2704.640132887615</v>
      </c>
      <c r="AO1324" s="21">
        <v>2704.640132887615</v>
      </c>
      <c r="AP1324" s="21">
        <v>2704.640132887615</v>
      </c>
      <c r="AQ1324" s="21">
        <v>2704.640132887615</v>
      </c>
    </row>
    <row r="1325" spans="1:43" x14ac:dyDescent="0.25">
      <c r="A1325" s="16" t="s">
        <v>318</v>
      </c>
      <c r="B1325" s="8" t="s">
        <v>60</v>
      </c>
      <c r="C1325" s="8" t="s">
        <v>68</v>
      </c>
      <c r="D1325" s="8" t="str">
        <f t="shared" si="178"/>
        <v>Week_43_old-generic-cofi</v>
      </c>
      <c r="E1325" s="8" t="str">
        <f t="shared" si="179"/>
        <v>Initial</v>
      </c>
      <c r="H1325" s="18">
        <f t="shared" si="180"/>
        <v>4.1802592378385852E-3</v>
      </c>
      <c r="I1325" s="6">
        <f t="shared" si="180"/>
        <v>3.15</v>
      </c>
      <c r="J1325" s="6">
        <f t="shared" si="181"/>
        <v>84.453237241467946</v>
      </c>
      <c r="K1325" s="18">
        <f t="shared" si="181"/>
        <v>0.65</v>
      </c>
      <c r="L1325" s="35">
        <f>Data!BL5</f>
        <v>1944.8608207636205</v>
      </c>
      <c r="Q1325" s="21">
        <v>0</v>
      </c>
      <c r="R1325" s="21">
        <v>0</v>
      </c>
      <c r="S1325" s="21">
        <v>0</v>
      </c>
      <c r="T1325" s="21">
        <v>0</v>
      </c>
      <c r="U1325" s="21">
        <v>0</v>
      </c>
      <c r="V1325" s="21">
        <v>0</v>
      </c>
      <c r="W1325" s="21">
        <v>0</v>
      </c>
      <c r="X1325" s="21">
        <v>0</v>
      </c>
      <c r="Y1325" s="21">
        <v>0</v>
      </c>
      <c r="Z1325" s="21">
        <v>167.89211835070486</v>
      </c>
      <c r="AA1325" s="21">
        <v>167.89211835070486</v>
      </c>
      <c r="AB1325" s="21">
        <v>167.89211835070486</v>
      </c>
      <c r="AC1325" s="21">
        <v>167.89211835070486</v>
      </c>
      <c r="AD1325" s="21">
        <v>167.89211835070486</v>
      </c>
      <c r="AE1325" s="21">
        <v>167.89211835070486</v>
      </c>
      <c r="AF1325" s="21">
        <v>167.89211835070486</v>
      </c>
      <c r="AG1325" s="21">
        <v>167.89211835070486</v>
      </c>
      <c r="AH1325" s="21">
        <v>167.89211835070486</v>
      </c>
      <c r="AI1325" s="21">
        <v>3758.3970505624948</v>
      </c>
      <c r="AJ1325" s="21">
        <v>3758.3970505624948</v>
      </c>
      <c r="AK1325" s="21">
        <v>3758.3970505624948</v>
      </c>
      <c r="AL1325" s="21">
        <v>3758.3970505624948</v>
      </c>
      <c r="AM1325" s="21">
        <v>3758.3970505624948</v>
      </c>
      <c r="AN1325" s="21">
        <v>3758.3970505624948</v>
      </c>
      <c r="AO1325" s="21">
        <v>3758.3970505624948</v>
      </c>
      <c r="AP1325" s="21">
        <v>3758.3970505624948</v>
      </c>
      <c r="AQ1325" s="21">
        <v>3758.3970505624948</v>
      </c>
    </row>
    <row r="1326" spans="1:43" x14ac:dyDescent="0.25">
      <c r="A1326" s="16" t="s">
        <v>319</v>
      </c>
      <c r="B1326" s="8" t="s">
        <v>60</v>
      </c>
      <c r="C1326" s="8" t="s">
        <v>68</v>
      </c>
      <c r="D1326" s="8" t="str">
        <f t="shared" si="178"/>
        <v>Week_44_old-generic-cofi</v>
      </c>
      <c r="E1326" s="8" t="str">
        <f t="shared" si="179"/>
        <v>Initial</v>
      </c>
      <c r="H1326" s="18">
        <f t="shared" si="180"/>
        <v>4.1802592378385852E-3</v>
      </c>
      <c r="I1326" s="6">
        <f t="shared" si="180"/>
        <v>3.15</v>
      </c>
      <c r="J1326" s="6">
        <f t="shared" si="181"/>
        <v>84.453237241467946</v>
      </c>
      <c r="K1326" s="18">
        <f t="shared" si="181"/>
        <v>0.65</v>
      </c>
      <c r="L1326" s="35">
        <f>Data!BL6</f>
        <v>2085.2620813272074</v>
      </c>
      <c r="Q1326" s="21">
        <v>0</v>
      </c>
      <c r="R1326" s="21">
        <v>0</v>
      </c>
      <c r="S1326" s="21">
        <v>0</v>
      </c>
      <c r="T1326" s="21">
        <v>0</v>
      </c>
      <c r="U1326" s="21">
        <v>0</v>
      </c>
      <c r="V1326" s="21">
        <v>0</v>
      </c>
      <c r="W1326" s="21">
        <v>0</v>
      </c>
      <c r="X1326" s="21">
        <v>0</v>
      </c>
      <c r="Y1326" s="21">
        <v>0</v>
      </c>
      <c r="Z1326" s="21">
        <v>141.51076771083581</v>
      </c>
      <c r="AA1326" s="21">
        <v>141.51076771083581</v>
      </c>
      <c r="AB1326" s="21">
        <v>141.51076771083581</v>
      </c>
      <c r="AC1326" s="21">
        <v>141.51076771083581</v>
      </c>
      <c r="AD1326" s="21">
        <v>141.51076771083581</v>
      </c>
      <c r="AE1326" s="21">
        <v>141.51076771083581</v>
      </c>
      <c r="AF1326" s="21">
        <v>141.51076771083581</v>
      </c>
      <c r="AG1326" s="21">
        <v>141.51076771083581</v>
      </c>
      <c r="AH1326" s="21">
        <v>141.51076771083581</v>
      </c>
      <c r="AI1326" s="21">
        <v>3231.4251026345191</v>
      </c>
      <c r="AJ1326" s="21">
        <v>3231.4251026345191</v>
      </c>
      <c r="AK1326" s="21">
        <v>3231.4251026345191</v>
      </c>
      <c r="AL1326" s="21">
        <v>3231.4251026345191</v>
      </c>
      <c r="AM1326" s="21">
        <v>3231.4251026345191</v>
      </c>
      <c r="AN1326" s="21">
        <v>3231.4251026345191</v>
      </c>
      <c r="AO1326" s="21">
        <v>3231.4251026345191</v>
      </c>
      <c r="AP1326" s="21">
        <v>3231.4251026345191</v>
      </c>
      <c r="AQ1326" s="21">
        <v>3231.4251026345191</v>
      </c>
    </row>
    <row r="1327" spans="1:43" x14ac:dyDescent="0.25">
      <c r="A1327" s="16" t="s">
        <v>320</v>
      </c>
      <c r="B1327" s="8" t="s">
        <v>60</v>
      </c>
      <c r="C1327" s="8" t="s">
        <v>68</v>
      </c>
      <c r="D1327" s="8" t="str">
        <f t="shared" si="178"/>
        <v>Week_45_old-generic-cofi</v>
      </c>
      <c r="E1327" s="8" t="str">
        <f t="shared" si="179"/>
        <v>Initial</v>
      </c>
      <c r="H1327" s="18">
        <f t="shared" si="180"/>
        <v>4.1802592378385852E-3</v>
      </c>
      <c r="I1327" s="6">
        <f t="shared" si="180"/>
        <v>3.15</v>
      </c>
      <c r="J1327" s="6">
        <f t="shared" si="181"/>
        <v>84.453237241467946</v>
      </c>
      <c r="K1327" s="18">
        <f t="shared" si="181"/>
        <v>0.65</v>
      </c>
      <c r="L1327" s="35">
        <f>Data!BL7</f>
        <v>1650.6523731634045</v>
      </c>
      <c r="Q1327" s="21">
        <v>0</v>
      </c>
      <c r="R1327" s="21">
        <v>0</v>
      </c>
      <c r="S1327" s="21">
        <v>0</v>
      </c>
      <c r="T1327" s="21">
        <v>0</v>
      </c>
      <c r="U1327" s="21">
        <v>0</v>
      </c>
      <c r="V1327" s="21">
        <v>0</v>
      </c>
      <c r="W1327" s="21">
        <v>0</v>
      </c>
      <c r="X1327" s="21">
        <v>0</v>
      </c>
      <c r="Y1327" s="21">
        <v>0</v>
      </c>
      <c r="Z1327" s="21">
        <v>287.09646217437847</v>
      </c>
      <c r="AA1327" s="21">
        <v>287.09646217437847</v>
      </c>
      <c r="AB1327" s="21">
        <v>287.09646217437847</v>
      </c>
      <c r="AC1327" s="21">
        <v>287.09646217437847</v>
      </c>
      <c r="AD1327" s="21">
        <v>287.09646217437847</v>
      </c>
      <c r="AE1327" s="21">
        <v>287.09646217437847</v>
      </c>
      <c r="AF1327" s="21">
        <v>287.09646217437847</v>
      </c>
      <c r="AG1327" s="21">
        <v>287.09646217437847</v>
      </c>
      <c r="AH1327" s="21">
        <v>287.09646217437847</v>
      </c>
      <c r="AI1327" s="21">
        <v>5525.7267449348865</v>
      </c>
      <c r="AJ1327" s="21">
        <v>5525.7267449348865</v>
      </c>
      <c r="AK1327" s="21">
        <v>5525.7267449348865</v>
      </c>
      <c r="AL1327" s="21">
        <v>5525.7267449348865</v>
      </c>
      <c r="AM1327" s="21">
        <v>5525.7267449348865</v>
      </c>
      <c r="AN1327" s="21">
        <v>5525.7267449348865</v>
      </c>
      <c r="AO1327" s="21">
        <v>5525.7267449348865</v>
      </c>
      <c r="AP1327" s="21">
        <v>5525.7267449348865</v>
      </c>
      <c r="AQ1327" s="21">
        <v>5525.7267449348865</v>
      </c>
    </row>
    <row r="1328" spans="1:43" x14ac:dyDescent="0.25">
      <c r="A1328" s="16" t="s">
        <v>321</v>
      </c>
      <c r="B1328" s="8" t="s">
        <v>60</v>
      </c>
      <c r="C1328" s="8" t="s">
        <v>68</v>
      </c>
      <c r="D1328" s="8" t="str">
        <f t="shared" si="178"/>
        <v>Week_46_old-generic-cofi</v>
      </c>
      <c r="E1328" s="8" t="str">
        <f t="shared" si="179"/>
        <v>Initial</v>
      </c>
      <c r="H1328" s="18">
        <f t="shared" si="180"/>
        <v>4.1802592378385852E-3</v>
      </c>
      <c r="I1328" s="6">
        <f t="shared" si="180"/>
        <v>3.15</v>
      </c>
      <c r="J1328" s="6">
        <f t="shared" si="181"/>
        <v>84.453237241467946</v>
      </c>
      <c r="K1328" s="18">
        <f t="shared" si="181"/>
        <v>0.65</v>
      </c>
      <c r="L1328" s="35">
        <f>Data!BL8</f>
        <v>1731.9975466831138</v>
      </c>
      <c r="Q1328" s="21">
        <v>0</v>
      </c>
      <c r="R1328" s="21">
        <v>0</v>
      </c>
      <c r="S1328" s="21">
        <v>0</v>
      </c>
      <c r="T1328" s="21">
        <v>0</v>
      </c>
      <c r="U1328" s="21">
        <v>0</v>
      </c>
      <c r="V1328" s="21">
        <v>0</v>
      </c>
      <c r="W1328" s="21">
        <v>0</v>
      </c>
      <c r="X1328" s="21">
        <v>0</v>
      </c>
      <c r="Y1328" s="21">
        <v>0</v>
      </c>
      <c r="Z1328" s="21">
        <v>168.91079362355399</v>
      </c>
      <c r="AA1328" s="21">
        <v>168.91079362355399</v>
      </c>
      <c r="AB1328" s="21">
        <v>168.91079362355399</v>
      </c>
      <c r="AC1328" s="21">
        <v>168.91079362355399</v>
      </c>
      <c r="AD1328" s="21">
        <v>168.91079362355399</v>
      </c>
      <c r="AE1328" s="21">
        <v>168.91079362355399</v>
      </c>
      <c r="AF1328" s="21">
        <v>168.91079362355399</v>
      </c>
      <c r="AG1328" s="21">
        <v>168.91079362355399</v>
      </c>
      <c r="AH1328" s="21">
        <v>168.91079362355399</v>
      </c>
      <c r="AI1328" s="21">
        <v>3555.2648615168641</v>
      </c>
      <c r="AJ1328" s="21">
        <v>3555.2648615168641</v>
      </c>
      <c r="AK1328" s="21">
        <v>3555.2648615168641</v>
      </c>
      <c r="AL1328" s="21">
        <v>3555.2648615168641</v>
      </c>
      <c r="AM1328" s="21">
        <v>3555.2648615168641</v>
      </c>
      <c r="AN1328" s="21">
        <v>3555.2648615168641</v>
      </c>
      <c r="AO1328" s="21">
        <v>3555.2648615168641</v>
      </c>
      <c r="AP1328" s="21">
        <v>3555.2648615168641</v>
      </c>
      <c r="AQ1328" s="21">
        <v>3555.2648615168641</v>
      </c>
    </row>
    <row r="1329" spans="1:43" x14ac:dyDescent="0.25">
      <c r="A1329" s="16" t="s">
        <v>322</v>
      </c>
      <c r="B1329" s="8" t="s">
        <v>60</v>
      </c>
      <c r="C1329" s="8" t="s">
        <v>68</v>
      </c>
      <c r="D1329" s="8" t="str">
        <f t="shared" si="178"/>
        <v>Week_47_old-generic-cofi</v>
      </c>
      <c r="E1329" s="8" t="str">
        <f t="shared" si="179"/>
        <v>Initial</v>
      </c>
      <c r="H1329" s="18">
        <f t="shared" si="180"/>
        <v>4.1802592378385852E-3</v>
      </c>
      <c r="I1329" s="6">
        <f t="shared" si="180"/>
        <v>3.15</v>
      </c>
      <c r="J1329" s="6">
        <f t="shared" si="181"/>
        <v>84.453237241467946</v>
      </c>
      <c r="K1329" s="18">
        <f t="shared" si="181"/>
        <v>0.65</v>
      </c>
      <c r="L1329" s="35">
        <f>Data!BL9</f>
        <v>2385.2246421647269</v>
      </c>
      <c r="Q1329" s="21">
        <v>0</v>
      </c>
      <c r="R1329" s="21">
        <v>0</v>
      </c>
      <c r="S1329" s="21">
        <v>0</v>
      </c>
      <c r="T1329" s="21">
        <v>0</v>
      </c>
      <c r="U1329" s="21">
        <v>0</v>
      </c>
      <c r="V1329" s="21">
        <v>0</v>
      </c>
      <c r="W1329" s="21">
        <v>0</v>
      </c>
      <c r="X1329" s="21">
        <v>0</v>
      </c>
      <c r="Y1329" s="21">
        <v>0</v>
      </c>
      <c r="Z1329" s="21">
        <v>106.1610374932844</v>
      </c>
      <c r="AA1329" s="21">
        <v>106.1610374932844</v>
      </c>
      <c r="AB1329" s="21">
        <v>106.1610374932844</v>
      </c>
      <c r="AC1329" s="21">
        <v>106.1610374932844</v>
      </c>
      <c r="AD1329" s="21">
        <v>106.1610374932844</v>
      </c>
      <c r="AE1329" s="21">
        <v>106.1610374932844</v>
      </c>
      <c r="AF1329" s="21">
        <v>106.1610374932844</v>
      </c>
      <c r="AG1329" s="21">
        <v>106.1610374932844</v>
      </c>
      <c r="AH1329" s="21">
        <v>106.1610374932844</v>
      </c>
      <c r="AI1329" s="21">
        <v>2264.5059737462461</v>
      </c>
      <c r="AJ1329" s="21">
        <v>2264.5059737462461</v>
      </c>
      <c r="AK1329" s="21">
        <v>2264.5059737462461</v>
      </c>
      <c r="AL1329" s="21">
        <v>2264.5059737462461</v>
      </c>
      <c r="AM1329" s="21">
        <v>2264.5059737462461</v>
      </c>
      <c r="AN1329" s="21">
        <v>2264.5059737462461</v>
      </c>
      <c r="AO1329" s="21">
        <v>2264.5059737462461</v>
      </c>
      <c r="AP1329" s="21">
        <v>2264.5059737462461</v>
      </c>
      <c r="AQ1329" s="21">
        <v>2264.5059737462461</v>
      </c>
    </row>
    <row r="1330" spans="1:43" x14ac:dyDescent="0.25">
      <c r="A1330" s="16" t="s">
        <v>323</v>
      </c>
      <c r="B1330" s="8" t="s">
        <v>60</v>
      </c>
      <c r="C1330" s="8" t="s">
        <v>68</v>
      </c>
      <c r="D1330" s="8" t="str">
        <f t="shared" si="178"/>
        <v>Week_48_old-generic-cofi</v>
      </c>
      <c r="E1330" s="8" t="str">
        <f t="shared" si="179"/>
        <v>Initial</v>
      </c>
      <c r="H1330" s="18">
        <f t="shared" si="180"/>
        <v>4.1802592378385852E-3</v>
      </c>
      <c r="I1330" s="6">
        <f t="shared" si="180"/>
        <v>3.15</v>
      </c>
      <c r="J1330" s="6">
        <f t="shared" si="181"/>
        <v>84.453237241467946</v>
      </c>
      <c r="K1330" s="18">
        <f t="shared" si="181"/>
        <v>0.65</v>
      </c>
      <c r="L1330" s="35">
        <f>Data!BL10</f>
        <v>2385.2246421647269</v>
      </c>
      <c r="Q1330" s="21">
        <v>0</v>
      </c>
      <c r="R1330" s="21">
        <v>0</v>
      </c>
      <c r="S1330" s="21">
        <v>0</v>
      </c>
      <c r="T1330" s="21">
        <v>0</v>
      </c>
      <c r="U1330" s="21">
        <v>0</v>
      </c>
      <c r="V1330" s="21">
        <v>0</v>
      </c>
      <c r="W1330" s="21">
        <v>0</v>
      </c>
      <c r="X1330" s="21">
        <v>0</v>
      </c>
      <c r="Y1330" s="21">
        <v>0</v>
      </c>
      <c r="Z1330" s="21">
        <v>60.816037261846589</v>
      </c>
      <c r="AA1330" s="21">
        <v>60.816037261846589</v>
      </c>
      <c r="AB1330" s="21">
        <v>60.816037261846589</v>
      </c>
      <c r="AC1330" s="21">
        <v>60.816037261846589</v>
      </c>
      <c r="AD1330" s="21">
        <v>60.816037261846589</v>
      </c>
      <c r="AE1330" s="21">
        <v>60.816037261846589</v>
      </c>
      <c r="AF1330" s="21">
        <v>60.816037261846589</v>
      </c>
      <c r="AG1330" s="21">
        <v>60.816037261846589</v>
      </c>
      <c r="AH1330" s="21">
        <v>60.816037261846589</v>
      </c>
      <c r="AI1330" s="21">
        <v>1371.291846954334</v>
      </c>
      <c r="AJ1330" s="21">
        <v>1371.291846954334</v>
      </c>
      <c r="AK1330" s="21">
        <v>1371.291846954334</v>
      </c>
      <c r="AL1330" s="21">
        <v>1371.291846954334</v>
      </c>
      <c r="AM1330" s="21">
        <v>1371.291846954334</v>
      </c>
      <c r="AN1330" s="21">
        <v>1371.291846954334</v>
      </c>
      <c r="AO1330" s="21">
        <v>1371.291846954334</v>
      </c>
      <c r="AP1330" s="21">
        <v>1371.291846954334</v>
      </c>
      <c r="AQ1330" s="21">
        <v>1371.291846954334</v>
      </c>
    </row>
    <row r="1331" spans="1:43" x14ac:dyDescent="0.25">
      <c r="A1331" s="16" t="s">
        <v>324</v>
      </c>
      <c r="B1331" s="8" t="s">
        <v>60</v>
      </c>
      <c r="C1331" s="8" t="s">
        <v>68</v>
      </c>
      <c r="D1331" s="8" t="str">
        <f t="shared" si="178"/>
        <v>Week_49_old-generic-cofi</v>
      </c>
      <c r="E1331" s="8" t="str">
        <f t="shared" si="179"/>
        <v>Initial</v>
      </c>
      <c r="H1331" s="18">
        <f t="shared" si="180"/>
        <v>4.1802592378385852E-3</v>
      </c>
      <c r="I1331" s="6">
        <f t="shared" si="180"/>
        <v>3.15</v>
      </c>
      <c r="J1331" s="6">
        <f t="shared" si="181"/>
        <v>84.453237241467946</v>
      </c>
      <c r="K1331" s="18">
        <f t="shared" si="181"/>
        <v>0.65</v>
      </c>
      <c r="L1331" s="35">
        <f>Data!BL11</f>
        <v>2385.2246421647269</v>
      </c>
      <c r="Q1331" s="21">
        <v>0</v>
      </c>
      <c r="R1331" s="21">
        <v>0</v>
      </c>
      <c r="S1331" s="21">
        <v>0</v>
      </c>
      <c r="T1331" s="21">
        <v>0</v>
      </c>
      <c r="U1331" s="21">
        <v>0</v>
      </c>
      <c r="V1331" s="21">
        <v>0</v>
      </c>
      <c r="W1331" s="21">
        <v>0</v>
      </c>
      <c r="X1331" s="21">
        <v>0</v>
      </c>
      <c r="Y1331" s="21">
        <v>0</v>
      </c>
      <c r="Z1331" s="21">
        <v>43.612440892773115</v>
      </c>
      <c r="AA1331" s="21">
        <v>43.612440892773115</v>
      </c>
      <c r="AB1331" s="21">
        <v>43.612440892773115</v>
      </c>
      <c r="AC1331" s="21">
        <v>43.612440892773115</v>
      </c>
      <c r="AD1331" s="21">
        <v>43.612440892773115</v>
      </c>
      <c r="AE1331" s="21">
        <v>43.612440892773115</v>
      </c>
      <c r="AF1331" s="21">
        <v>43.612440892773115</v>
      </c>
      <c r="AG1331" s="21">
        <v>43.612440892773115</v>
      </c>
      <c r="AH1331" s="21">
        <v>43.612440892773115</v>
      </c>
      <c r="AI1331" s="21">
        <v>959.38301976245145</v>
      </c>
      <c r="AJ1331" s="21">
        <v>959.38301976245145</v>
      </c>
      <c r="AK1331" s="21">
        <v>959.38301976245145</v>
      </c>
      <c r="AL1331" s="21">
        <v>959.38301976245145</v>
      </c>
      <c r="AM1331" s="21">
        <v>959.38301976245145</v>
      </c>
      <c r="AN1331" s="21">
        <v>959.38301976245145</v>
      </c>
      <c r="AO1331" s="21">
        <v>959.38301976245145</v>
      </c>
      <c r="AP1331" s="21">
        <v>959.38301976245145</v>
      </c>
      <c r="AQ1331" s="21">
        <v>959.38301976245145</v>
      </c>
    </row>
    <row r="1332" spans="1:43" x14ac:dyDescent="0.25">
      <c r="A1332" s="16" t="s">
        <v>325</v>
      </c>
      <c r="B1332" s="8" t="s">
        <v>60</v>
      </c>
      <c r="C1332" s="8" t="s">
        <v>68</v>
      </c>
      <c r="D1332" s="8" t="str">
        <f t="shared" si="178"/>
        <v>Week_50_old-generic-cofi</v>
      </c>
      <c r="E1332" s="8" t="str">
        <f t="shared" si="179"/>
        <v>Initial</v>
      </c>
      <c r="H1332" s="18">
        <f t="shared" si="180"/>
        <v>4.1802592378385852E-3</v>
      </c>
      <c r="I1332" s="6">
        <f t="shared" si="180"/>
        <v>3.15</v>
      </c>
      <c r="J1332" s="6">
        <f t="shared" si="181"/>
        <v>84.453237241467946</v>
      </c>
      <c r="K1332" s="18">
        <f t="shared" si="181"/>
        <v>0.65</v>
      </c>
      <c r="L1332" s="35">
        <f>Data!BL12</f>
        <v>2011.4207803329416</v>
      </c>
      <c r="Q1332" s="21">
        <v>0</v>
      </c>
      <c r="R1332" s="21">
        <v>0</v>
      </c>
      <c r="S1332" s="21">
        <v>0</v>
      </c>
      <c r="T1332" s="21">
        <v>0</v>
      </c>
      <c r="U1332" s="21">
        <v>0</v>
      </c>
      <c r="V1332" s="21">
        <v>0</v>
      </c>
      <c r="W1332" s="21">
        <v>0</v>
      </c>
      <c r="X1332" s="21">
        <v>0</v>
      </c>
      <c r="Y1332" s="21">
        <v>0</v>
      </c>
      <c r="Z1332" s="21">
        <v>43.713050494937818</v>
      </c>
      <c r="AA1332" s="21">
        <v>43.713050494937818</v>
      </c>
      <c r="AB1332" s="21">
        <v>43.713050494937818</v>
      </c>
      <c r="AC1332" s="21">
        <v>43.713050494937818</v>
      </c>
      <c r="AD1332" s="21">
        <v>43.713050494937818</v>
      </c>
      <c r="AE1332" s="21">
        <v>43.713050494937818</v>
      </c>
      <c r="AF1332" s="21">
        <v>43.713050494937818</v>
      </c>
      <c r="AG1332" s="21">
        <v>43.713050494937818</v>
      </c>
      <c r="AH1332" s="21">
        <v>43.713050494937818</v>
      </c>
      <c r="AI1332" s="21">
        <v>843.26795066881868</v>
      </c>
      <c r="AJ1332" s="21">
        <v>843.26795066881868</v>
      </c>
      <c r="AK1332" s="21">
        <v>843.26795066881868</v>
      </c>
      <c r="AL1332" s="21">
        <v>843.26795066881868</v>
      </c>
      <c r="AM1332" s="21">
        <v>843.26795066881868</v>
      </c>
      <c r="AN1332" s="21">
        <v>843.26795066881868</v>
      </c>
      <c r="AO1332" s="21">
        <v>843.26795066881868</v>
      </c>
      <c r="AP1332" s="21">
        <v>843.26795066881868</v>
      </c>
      <c r="AQ1332" s="21">
        <v>843.26795066881868</v>
      </c>
    </row>
    <row r="1333" spans="1:43" x14ac:dyDescent="0.25">
      <c r="A1333" s="16" t="s">
        <v>326</v>
      </c>
      <c r="B1333" s="8" t="s">
        <v>60</v>
      </c>
      <c r="C1333" s="8" t="s">
        <v>68</v>
      </c>
      <c r="D1333" s="8" t="str">
        <f t="shared" si="178"/>
        <v>Week_51_old-generic-cofi</v>
      </c>
      <c r="E1333" s="8" t="str">
        <f t="shared" si="179"/>
        <v>Initial</v>
      </c>
      <c r="H1333" s="18">
        <f t="shared" si="180"/>
        <v>4.1802592378385852E-3</v>
      </c>
      <c r="I1333" s="6">
        <f t="shared" si="180"/>
        <v>3.15</v>
      </c>
      <c r="J1333" s="6">
        <f t="shared" si="181"/>
        <v>84.453237241467946</v>
      </c>
      <c r="K1333" s="18">
        <f t="shared" si="181"/>
        <v>0.65</v>
      </c>
      <c r="L1333" s="35">
        <f>Data!BL13</f>
        <v>2011.4207803329416</v>
      </c>
      <c r="Q1333" s="21">
        <v>0</v>
      </c>
      <c r="R1333" s="21">
        <v>0</v>
      </c>
      <c r="S1333" s="21">
        <v>0</v>
      </c>
      <c r="T1333" s="21">
        <v>0</v>
      </c>
      <c r="U1333" s="21">
        <v>0</v>
      </c>
      <c r="V1333" s="21">
        <v>0</v>
      </c>
      <c r="W1333" s="21">
        <v>0</v>
      </c>
      <c r="X1333" s="21">
        <v>0</v>
      </c>
      <c r="Y1333" s="21">
        <v>0</v>
      </c>
      <c r="Z1333" s="21">
        <v>17.626073117753496</v>
      </c>
      <c r="AA1333" s="21">
        <v>17.626073117753496</v>
      </c>
      <c r="AB1333" s="21">
        <v>17.626073117753496</v>
      </c>
      <c r="AC1333" s="21">
        <v>17.626073117753496</v>
      </c>
      <c r="AD1333" s="21">
        <v>17.626073117753496</v>
      </c>
      <c r="AE1333" s="21">
        <v>17.626073117753496</v>
      </c>
      <c r="AF1333" s="21">
        <v>17.626073117753496</v>
      </c>
      <c r="AG1333" s="21">
        <v>17.626073117753496</v>
      </c>
      <c r="AH1333" s="21">
        <v>17.626073117753496</v>
      </c>
      <c r="AI1333" s="21">
        <v>398.00324225782401</v>
      </c>
      <c r="AJ1333" s="21">
        <v>398.00324225782401</v>
      </c>
      <c r="AK1333" s="21">
        <v>398.00324225782401</v>
      </c>
      <c r="AL1333" s="21">
        <v>398.00324225782401</v>
      </c>
      <c r="AM1333" s="21">
        <v>398.00324225782401</v>
      </c>
      <c r="AN1333" s="21">
        <v>398.00324225782401</v>
      </c>
      <c r="AO1333" s="21">
        <v>398.00324225782401</v>
      </c>
      <c r="AP1333" s="21">
        <v>398.00324225782401</v>
      </c>
      <c r="AQ1333" s="21">
        <v>398.00324225782401</v>
      </c>
    </row>
    <row r="1334" spans="1:43" x14ac:dyDescent="0.25">
      <c r="A1334" s="16" t="s">
        <v>327</v>
      </c>
      <c r="B1334" s="8" t="s">
        <v>60</v>
      </c>
      <c r="C1334" s="8" t="s">
        <v>68</v>
      </c>
      <c r="D1334" s="8" t="str">
        <f t="shared" si="178"/>
        <v>Week_52_old-generic-cofi</v>
      </c>
      <c r="E1334" s="8" t="str">
        <f t="shared" si="179"/>
        <v>Initial</v>
      </c>
      <c r="H1334" s="18">
        <f t="shared" si="180"/>
        <v>4.1802592378385852E-3</v>
      </c>
      <c r="I1334" s="6">
        <f t="shared" si="180"/>
        <v>3.15</v>
      </c>
      <c r="J1334" s="6">
        <f t="shared" si="181"/>
        <v>84.453237241467946</v>
      </c>
      <c r="K1334" s="18">
        <f t="shared" si="181"/>
        <v>0.65</v>
      </c>
      <c r="L1334" s="35">
        <f>Data!BL14</f>
        <v>2011.4207803329416</v>
      </c>
      <c r="Q1334" s="21">
        <v>0</v>
      </c>
      <c r="R1334" s="21">
        <v>0</v>
      </c>
      <c r="S1334" s="21">
        <v>0</v>
      </c>
      <c r="T1334" s="21">
        <v>0</v>
      </c>
      <c r="U1334" s="21">
        <v>0</v>
      </c>
      <c r="V1334" s="21">
        <v>0</v>
      </c>
      <c r="W1334" s="21">
        <v>0</v>
      </c>
      <c r="X1334" s="21">
        <v>0</v>
      </c>
      <c r="Y1334" s="21">
        <v>0</v>
      </c>
      <c r="Z1334" s="21">
        <v>11.382234208080142</v>
      </c>
      <c r="AA1334" s="21">
        <v>11.382234208080142</v>
      </c>
      <c r="AB1334" s="21">
        <v>11.382234208080142</v>
      </c>
      <c r="AC1334" s="21">
        <v>11.382234208080142</v>
      </c>
      <c r="AD1334" s="21">
        <v>11.382234208080142</v>
      </c>
      <c r="AE1334" s="21">
        <v>11.382234208080142</v>
      </c>
      <c r="AF1334" s="21">
        <v>11.382234208080142</v>
      </c>
      <c r="AG1334" s="21">
        <v>11.382234208080142</v>
      </c>
      <c r="AH1334" s="21">
        <v>11.382234208080142</v>
      </c>
      <c r="AI1334" s="21">
        <v>235.48201533992815</v>
      </c>
      <c r="AJ1334" s="21">
        <v>235.48201533992815</v>
      </c>
      <c r="AK1334" s="21">
        <v>235.48201533992815</v>
      </c>
      <c r="AL1334" s="21">
        <v>235.48201533992815</v>
      </c>
      <c r="AM1334" s="21">
        <v>235.48201533992815</v>
      </c>
      <c r="AN1334" s="21">
        <v>235.48201533992815</v>
      </c>
      <c r="AO1334" s="21">
        <v>235.48201533992815</v>
      </c>
      <c r="AP1334" s="21">
        <v>235.48201533992815</v>
      </c>
      <c r="AQ1334" s="21">
        <v>235.48201533992815</v>
      </c>
    </row>
    <row r="1335" spans="1:43" x14ac:dyDescent="0.25">
      <c r="A1335" s="17" t="s">
        <v>262</v>
      </c>
      <c r="B1335" s="8" t="s">
        <v>60</v>
      </c>
      <c r="C1335" s="8" t="s">
        <v>68</v>
      </c>
      <c r="D1335" s="8" t="str">
        <f t="shared" si="178"/>
        <v>Week_01-generic-cofi</v>
      </c>
      <c r="E1335" s="8" t="str">
        <f t="shared" si="179"/>
        <v>ReFi-tv.refi</v>
      </c>
      <c r="H1335" s="18">
        <f t="shared" si="180"/>
        <v>4.1802592378385852E-3</v>
      </c>
      <c r="I1335" s="6">
        <f t="shared" si="180"/>
        <v>3.15</v>
      </c>
      <c r="J1335" s="6">
        <f t="shared" si="181"/>
        <v>84.453237241467946</v>
      </c>
      <c r="K1335" s="18">
        <f t="shared" si="181"/>
        <v>0.65</v>
      </c>
      <c r="L1335" s="35">
        <f>Data!BL15</f>
        <v>2011.4207803329416</v>
      </c>
      <c r="Q1335" s="21">
        <v>0</v>
      </c>
      <c r="R1335" s="21">
        <v>0</v>
      </c>
      <c r="S1335" s="21">
        <v>0</v>
      </c>
      <c r="T1335" s="21">
        <v>0</v>
      </c>
      <c r="U1335" s="21">
        <v>0</v>
      </c>
      <c r="V1335" s="21">
        <v>0</v>
      </c>
      <c r="W1335" s="21">
        <v>0</v>
      </c>
      <c r="X1335" s="21">
        <v>0</v>
      </c>
      <c r="Y1335" s="21">
        <v>0</v>
      </c>
      <c r="Z1335" s="21">
        <v>203.70232348753285</v>
      </c>
      <c r="AA1335" s="21">
        <v>269.62374266750686</v>
      </c>
      <c r="AB1335" s="21">
        <v>319.94966325905767</v>
      </c>
      <c r="AC1335" s="21">
        <v>359.88708716172391</v>
      </c>
      <c r="AD1335" s="21">
        <v>392.09740052366948</v>
      </c>
      <c r="AE1335" s="21">
        <v>417.55611488978883</v>
      </c>
      <c r="AF1335" s="21">
        <v>437.22541126068785</v>
      </c>
      <c r="AG1335" s="21">
        <v>453.42323232045163</v>
      </c>
      <c r="AH1335" s="21">
        <v>466.79949513170402</v>
      </c>
      <c r="AI1335" s="21">
        <v>3919.04788529401</v>
      </c>
      <c r="AJ1335" s="21">
        <v>5187.3161799787731</v>
      </c>
      <c r="AK1335" s="21">
        <v>6155.5412315789445</v>
      </c>
      <c r="AL1335" s="21">
        <v>6923.9010323419134</v>
      </c>
      <c r="AM1335" s="21">
        <v>7543.5982370893898</v>
      </c>
      <c r="AN1335" s="21">
        <v>8033.4008028659682</v>
      </c>
      <c r="AO1335" s="21">
        <v>8411.8202191389046</v>
      </c>
      <c r="AP1335" s="21">
        <v>8723.4516000864223</v>
      </c>
      <c r="AQ1335" s="21">
        <v>8980.7987603252895</v>
      </c>
    </row>
    <row r="1336" spans="1:43" x14ac:dyDescent="0.25">
      <c r="A1336" s="17" t="s">
        <v>263</v>
      </c>
      <c r="B1336" s="8" t="s">
        <v>60</v>
      </c>
      <c r="C1336" s="8" t="s">
        <v>68</v>
      </c>
      <c r="D1336" s="8" t="str">
        <f t="shared" si="178"/>
        <v>Week_02-generic-cofi</v>
      </c>
      <c r="E1336" s="8" t="str">
        <f t="shared" si="179"/>
        <v>ReFi-tv.refi</v>
      </c>
      <c r="H1336" s="18">
        <f t="shared" si="180"/>
        <v>4.1802592378385852E-3</v>
      </c>
      <c r="I1336" s="6">
        <f t="shared" si="180"/>
        <v>3.15</v>
      </c>
      <c r="J1336" s="6">
        <f t="shared" si="181"/>
        <v>84.453237241467946</v>
      </c>
      <c r="K1336" s="18">
        <f t="shared" si="181"/>
        <v>0.65</v>
      </c>
      <c r="L1336" s="35">
        <f>Data!BL16</f>
        <v>1316.3689574269065</v>
      </c>
      <c r="Q1336" s="21">
        <v>0</v>
      </c>
      <c r="R1336" s="21">
        <v>0</v>
      </c>
      <c r="S1336" s="21">
        <v>0</v>
      </c>
      <c r="T1336" s="21">
        <v>0</v>
      </c>
      <c r="U1336" s="21">
        <v>0</v>
      </c>
      <c r="V1336" s="21">
        <v>0</v>
      </c>
      <c r="W1336" s="21">
        <v>0</v>
      </c>
      <c r="X1336" s="21">
        <v>0</v>
      </c>
      <c r="Y1336" s="21">
        <v>0</v>
      </c>
      <c r="Z1336" s="21">
        <v>497.32488918586529</v>
      </c>
      <c r="AA1336" s="21">
        <v>542.42389718473953</v>
      </c>
      <c r="AB1336" s="21">
        <v>576.86890183611308</v>
      </c>
      <c r="AC1336" s="21">
        <v>604.21729473738935</v>
      </c>
      <c r="AD1336" s="21">
        <v>626.28109704155077</v>
      </c>
      <c r="AE1336" s="21">
        <v>643.72639809494967</v>
      </c>
      <c r="AF1336" s="21">
        <v>657.20843092545249</v>
      </c>
      <c r="AG1336" s="21">
        <v>668.3141030967688</v>
      </c>
      <c r="AH1336" s="21">
        <v>677.48736162127136</v>
      </c>
      <c r="AI1336" s="21">
        <v>9190.4723929581269</v>
      </c>
      <c r="AJ1336" s="21">
        <v>10023.893757897187</v>
      </c>
      <c r="AK1336" s="21">
        <v>10660.43110241254</v>
      </c>
      <c r="AL1336" s="21">
        <v>11165.824368296358</v>
      </c>
      <c r="AM1336" s="21">
        <v>11573.55937285652</v>
      </c>
      <c r="AN1336" s="21">
        <v>11895.945324584318</v>
      </c>
      <c r="AO1336" s="21">
        <v>12145.090809204097</v>
      </c>
      <c r="AP1336" s="21">
        <v>12350.321586338159</v>
      </c>
      <c r="AQ1336" s="21">
        <v>12519.841715043</v>
      </c>
    </row>
    <row r="1337" spans="1:43" x14ac:dyDescent="0.25">
      <c r="A1337" s="17" t="s">
        <v>264</v>
      </c>
      <c r="B1337" s="8" t="s">
        <v>60</v>
      </c>
      <c r="C1337" s="8" t="s">
        <v>68</v>
      </c>
      <c r="D1337" s="8" t="str">
        <f t="shared" si="178"/>
        <v>Week_03-generic-cofi</v>
      </c>
      <c r="E1337" s="8" t="str">
        <f t="shared" si="179"/>
        <v>ReFi-tv.refi</v>
      </c>
      <c r="H1337" s="18">
        <f t="shared" si="180"/>
        <v>4.1802592378385852E-3</v>
      </c>
      <c r="I1337" s="6">
        <f t="shared" si="180"/>
        <v>3.15</v>
      </c>
      <c r="J1337" s="6">
        <f t="shared" si="181"/>
        <v>84.453237241467946</v>
      </c>
      <c r="K1337" s="18">
        <f t="shared" si="181"/>
        <v>0.65</v>
      </c>
      <c r="L1337" s="35">
        <f>Data!BL17</f>
        <v>1613.3688301958209</v>
      </c>
      <c r="Q1337" s="21">
        <v>0</v>
      </c>
      <c r="R1337" s="21">
        <v>0</v>
      </c>
      <c r="S1337" s="21">
        <v>0</v>
      </c>
      <c r="T1337" s="21">
        <v>0</v>
      </c>
      <c r="U1337" s="21">
        <v>0</v>
      </c>
      <c r="V1337" s="21">
        <v>0</v>
      </c>
      <c r="W1337" s="21">
        <v>0</v>
      </c>
      <c r="X1337" s="21">
        <v>0</v>
      </c>
      <c r="Y1337" s="21">
        <v>0</v>
      </c>
      <c r="Z1337" s="21">
        <v>282.68262664299453</v>
      </c>
      <c r="AA1337" s="21">
        <v>314.75790259956182</v>
      </c>
      <c r="AB1337" s="21">
        <v>357.69866475060388</v>
      </c>
      <c r="AC1337" s="21">
        <v>388.16453304062713</v>
      </c>
      <c r="AD1337" s="21">
        <v>412.72607123015314</v>
      </c>
      <c r="AE1337" s="21">
        <v>432.13285062308864</v>
      </c>
      <c r="AF1337" s="21">
        <v>447.12195991325029</v>
      </c>
      <c r="AG1337" s="21">
        <v>459.46250165995775</v>
      </c>
      <c r="AH1337" s="21">
        <v>469.65101847220751</v>
      </c>
      <c r="AI1337" s="21">
        <v>5941.3610482765398</v>
      </c>
      <c r="AJ1337" s="21">
        <v>6615.5121181325076</v>
      </c>
      <c r="AK1337" s="21">
        <v>7518.0315784094682</v>
      </c>
      <c r="AL1337" s="21">
        <v>8158.3564731857823</v>
      </c>
      <c r="AM1337" s="21">
        <v>8674.58546121377</v>
      </c>
      <c r="AN1337" s="21">
        <v>9082.4728667008458</v>
      </c>
      <c r="AO1337" s="21">
        <v>9397.5106571109245</v>
      </c>
      <c r="AP1337" s="21">
        <v>9656.8814395294539</v>
      </c>
      <c r="AQ1337" s="21">
        <v>9871.021436907009</v>
      </c>
    </row>
    <row r="1338" spans="1:43" x14ac:dyDescent="0.25">
      <c r="A1338" s="17" t="s">
        <v>265</v>
      </c>
      <c r="B1338" s="8" t="s">
        <v>60</v>
      </c>
      <c r="C1338" s="8" t="s">
        <v>68</v>
      </c>
      <c r="D1338" s="8" t="str">
        <f t="shared" si="178"/>
        <v>Week_04-generic-cofi</v>
      </c>
      <c r="E1338" s="8" t="str">
        <f t="shared" si="179"/>
        <v>ReFi-tv.refi</v>
      </c>
      <c r="H1338" s="18">
        <f t="shared" si="180"/>
        <v>4.1802592378385852E-3</v>
      </c>
      <c r="I1338" s="6">
        <f t="shared" si="180"/>
        <v>3.15</v>
      </c>
      <c r="J1338" s="6">
        <f t="shared" si="181"/>
        <v>84.453237241467946</v>
      </c>
      <c r="K1338" s="18">
        <f t="shared" si="181"/>
        <v>0.65</v>
      </c>
      <c r="L1338" s="35">
        <f>Data!BL18</f>
        <v>1235.0682156437022</v>
      </c>
      <c r="Q1338" s="21">
        <v>0</v>
      </c>
      <c r="R1338" s="21">
        <v>0</v>
      </c>
      <c r="S1338" s="21">
        <v>0</v>
      </c>
      <c r="T1338" s="21">
        <v>0</v>
      </c>
      <c r="U1338" s="21">
        <v>0</v>
      </c>
      <c r="V1338" s="21">
        <v>0</v>
      </c>
      <c r="W1338" s="21">
        <v>0</v>
      </c>
      <c r="X1338" s="21">
        <v>0</v>
      </c>
      <c r="Y1338" s="21">
        <v>0</v>
      </c>
      <c r="Z1338" s="21">
        <v>221.34061153277406</v>
      </c>
      <c r="AA1338" s="21">
        <v>253.45259195228431</v>
      </c>
      <c r="AB1338" s="21">
        <v>277.96776029874007</v>
      </c>
      <c r="AC1338" s="21">
        <v>297.42357468993976</v>
      </c>
      <c r="AD1338" s="21">
        <v>313.1145944976322</v>
      </c>
      <c r="AE1338" s="21">
        <v>325.51686009081391</v>
      </c>
      <c r="AF1338" s="21">
        <v>335.09880498525592</v>
      </c>
      <c r="AG1338" s="21">
        <v>342.9897464392634</v>
      </c>
      <c r="AH1338" s="21">
        <v>349.50616043594329</v>
      </c>
      <c r="AI1338" s="21">
        <v>5082.9309278550982</v>
      </c>
      <c r="AJ1338" s="21">
        <v>5820.3598944541054</v>
      </c>
      <c r="AK1338" s="21">
        <v>6383.3334334122892</v>
      </c>
      <c r="AL1338" s="21">
        <v>6830.1224795381249</v>
      </c>
      <c r="AM1338" s="21">
        <v>7190.4556751401306</v>
      </c>
      <c r="AN1338" s="21">
        <v>7475.2649513163751</v>
      </c>
      <c r="AO1338" s="21">
        <v>7695.3075531493014</v>
      </c>
      <c r="AP1338" s="21">
        <v>7876.5174544354431</v>
      </c>
      <c r="AQ1338" s="21">
        <v>8026.1623027669821</v>
      </c>
    </row>
    <row r="1339" spans="1:43" x14ac:dyDescent="0.25">
      <c r="A1339" s="17" t="s">
        <v>266</v>
      </c>
      <c r="B1339" s="8" t="s">
        <v>60</v>
      </c>
      <c r="C1339" s="8" t="s">
        <v>68</v>
      </c>
      <c r="D1339" s="8" t="str">
        <f t="shared" si="178"/>
        <v>Week_05-generic-cofi</v>
      </c>
      <c r="E1339" s="8" t="str">
        <f t="shared" si="179"/>
        <v>ReFi-tv.refi</v>
      </c>
      <c r="H1339" s="18">
        <f t="shared" si="180"/>
        <v>4.1802592378385852E-3</v>
      </c>
      <c r="I1339" s="6">
        <f t="shared" si="180"/>
        <v>3.15</v>
      </c>
      <c r="J1339" s="6">
        <f t="shared" ref="J1339:K1354" si="182">J1338</f>
        <v>84.453237241467946</v>
      </c>
      <c r="K1339" s="18">
        <f t="shared" si="182"/>
        <v>0.65</v>
      </c>
      <c r="L1339" s="35">
        <f>Data!BL19</f>
        <v>1600.0804117994869</v>
      </c>
      <c r="Q1339" s="21">
        <v>0</v>
      </c>
      <c r="R1339" s="21">
        <v>0</v>
      </c>
      <c r="S1339" s="21">
        <v>0</v>
      </c>
      <c r="T1339" s="21">
        <v>0</v>
      </c>
      <c r="U1339" s="21">
        <v>0</v>
      </c>
      <c r="V1339" s="21">
        <v>0</v>
      </c>
      <c r="W1339" s="21">
        <v>0</v>
      </c>
      <c r="X1339" s="21">
        <v>0</v>
      </c>
      <c r="Y1339" s="21">
        <v>0</v>
      </c>
      <c r="Z1339" s="21">
        <v>294.82907433352023</v>
      </c>
      <c r="AA1339" s="21">
        <v>340.89617834403521</v>
      </c>
      <c r="AB1339" s="21">
        <v>376.08389043356095</v>
      </c>
      <c r="AC1339" s="21">
        <v>404.02302277209287</v>
      </c>
      <c r="AD1339" s="21">
        <v>426.56585415874389</v>
      </c>
      <c r="AE1339" s="21">
        <v>444.39094170530194</v>
      </c>
      <c r="AF1339" s="21">
        <v>458.16736761169045</v>
      </c>
      <c r="AG1339" s="21">
        <v>469.51602276347353</v>
      </c>
      <c r="AH1339" s="21">
        <v>478.89043363369763</v>
      </c>
      <c r="AI1339" s="21">
        <v>6155.4465326149084</v>
      </c>
      <c r="AJ1339" s="21">
        <v>7117.2363299412</v>
      </c>
      <c r="AK1339" s="21">
        <v>7851.8859938583437</v>
      </c>
      <c r="AL1339" s="21">
        <v>8435.199683887904</v>
      </c>
      <c r="AM1339" s="21">
        <v>8905.8493089561307</v>
      </c>
      <c r="AN1339" s="21">
        <v>9278.0017962237107</v>
      </c>
      <c r="AO1339" s="21">
        <v>9565.6262554769273</v>
      </c>
      <c r="AP1339" s="21">
        <v>9802.5636747657118</v>
      </c>
      <c r="AQ1339" s="21">
        <v>9998.282787668235</v>
      </c>
    </row>
    <row r="1340" spans="1:43" x14ac:dyDescent="0.25">
      <c r="A1340" s="17" t="s">
        <v>267</v>
      </c>
      <c r="B1340" s="8" t="s">
        <v>60</v>
      </c>
      <c r="C1340" s="8" t="s">
        <v>68</v>
      </c>
      <c r="D1340" s="8" t="str">
        <f t="shared" si="178"/>
        <v>Week_06-generic-cofi</v>
      </c>
      <c r="E1340" s="8" t="str">
        <f t="shared" si="179"/>
        <v>ReFi-tv.refi</v>
      </c>
      <c r="H1340" s="18">
        <f t="shared" si="180"/>
        <v>4.1802592378385852E-3</v>
      </c>
      <c r="I1340" s="6">
        <f t="shared" si="180"/>
        <v>3.15</v>
      </c>
      <c r="J1340" s="6">
        <f t="shared" si="182"/>
        <v>84.453237241467946</v>
      </c>
      <c r="K1340" s="18">
        <f t="shared" si="182"/>
        <v>0.65</v>
      </c>
      <c r="L1340" s="35">
        <f>Data!BL20</f>
        <v>1560.3788617732253</v>
      </c>
      <c r="Q1340" s="21">
        <v>0</v>
      </c>
      <c r="R1340" s="21">
        <v>0</v>
      </c>
      <c r="S1340" s="21">
        <v>0</v>
      </c>
      <c r="T1340" s="21">
        <v>0</v>
      </c>
      <c r="U1340" s="21">
        <v>0</v>
      </c>
      <c r="V1340" s="21">
        <v>0</v>
      </c>
      <c r="W1340" s="21">
        <v>0</v>
      </c>
      <c r="X1340" s="21">
        <v>0</v>
      </c>
      <c r="Y1340" s="21">
        <v>0</v>
      </c>
      <c r="Z1340" s="21">
        <v>313.55314994000463</v>
      </c>
      <c r="AA1340" s="21">
        <v>357.47949511713733</v>
      </c>
      <c r="AB1340" s="21">
        <v>391.05508961255907</v>
      </c>
      <c r="AC1340" s="21">
        <v>417.73099179332905</v>
      </c>
      <c r="AD1340" s="21">
        <v>439.26669828334707</v>
      </c>
      <c r="AE1340" s="21">
        <v>456.30424159162732</v>
      </c>
      <c r="AF1340" s="21">
        <v>469.47792022267731</v>
      </c>
      <c r="AG1340" s="21">
        <v>480.33435288470298</v>
      </c>
      <c r="AH1340" s="21">
        <v>489.30534908058638</v>
      </c>
      <c r="AI1340" s="21">
        <v>6553.1806469109852</v>
      </c>
      <c r="AJ1340" s="21">
        <v>7471.2300275643011</v>
      </c>
      <c r="AK1340" s="21">
        <v>8172.9513660296579</v>
      </c>
      <c r="AL1340" s="21">
        <v>8730.4708996186546</v>
      </c>
      <c r="AM1340" s="21">
        <v>9180.5616578041336</v>
      </c>
      <c r="AN1340" s="21">
        <v>9536.6419558336474</v>
      </c>
      <c r="AO1340" s="21">
        <v>9811.9684702384293</v>
      </c>
      <c r="AP1340" s="21">
        <v>10038.865136493869</v>
      </c>
      <c r="AQ1340" s="21">
        <v>10226.356662780956</v>
      </c>
    </row>
    <row r="1341" spans="1:43" x14ac:dyDescent="0.25">
      <c r="A1341" s="17" t="s">
        <v>268</v>
      </c>
      <c r="B1341" s="8" t="s">
        <v>60</v>
      </c>
      <c r="C1341" s="8" t="s">
        <v>68</v>
      </c>
      <c r="D1341" s="8" t="str">
        <f t="shared" si="178"/>
        <v>Week_07-generic-cofi</v>
      </c>
      <c r="E1341" s="8" t="str">
        <f t="shared" si="179"/>
        <v>ReFi-tv.refi</v>
      </c>
      <c r="H1341" s="18">
        <f t="shared" si="180"/>
        <v>4.1802592378385852E-3</v>
      </c>
      <c r="I1341" s="6">
        <f t="shared" si="180"/>
        <v>3.15</v>
      </c>
      <c r="J1341" s="6">
        <f t="shared" si="182"/>
        <v>84.453237241467946</v>
      </c>
      <c r="K1341" s="18">
        <f t="shared" si="182"/>
        <v>0.65</v>
      </c>
      <c r="L1341" s="35">
        <f>Data!BL21</f>
        <v>1755.0704770950981</v>
      </c>
      <c r="Q1341" s="21">
        <v>0</v>
      </c>
      <c r="R1341" s="21">
        <v>0</v>
      </c>
      <c r="S1341" s="21">
        <v>0</v>
      </c>
      <c r="T1341" s="21">
        <v>0</v>
      </c>
      <c r="U1341" s="21">
        <v>0</v>
      </c>
      <c r="V1341" s="21">
        <v>0</v>
      </c>
      <c r="W1341" s="21">
        <v>0</v>
      </c>
      <c r="X1341" s="21">
        <v>0</v>
      </c>
      <c r="Y1341" s="21">
        <v>0</v>
      </c>
      <c r="Z1341" s="21">
        <v>156.17125499963609</v>
      </c>
      <c r="AA1341" s="21">
        <v>182.09277441921313</v>
      </c>
      <c r="AB1341" s="21">
        <v>215.13924360983273</v>
      </c>
      <c r="AC1341" s="21">
        <v>240.31575371181819</v>
      </c>
      <c r="AD1341" s="21">
        <v>260.5914076511956</v>
      </c>
      <c r="AE1341" s="21">
        <v>276.59597219379032</v>
      </c>
      <c r="AF1341" s="21">
        <v>288.94676359962199</v>
      </c>
      <c r="AG1341" s="21">
        <v>299.10747560572719</v>
      </c>
      <c r="AH1341" s="21">
        <v>307.49063450531906</v>
      </c>
      <c r="AI1341" s="21">
        <v>3763.8569181265948</v>
      </c>
      <c r="AJ1341" s="21">
        <v>4388.5870593805357</v>
      </c>
      <c r="AK1341" s="21">
        <v>5185.0344061285705</v>
      </c>
      <c r="AL1341" s="21">
        <v>5791.8092042299431</v>
      </c>
      <c r="AM1341" s="21">
        <v>6280.4692995172863</v>
      </c>
      <c r="AN1341" s="21">
        <v>6666.1925939570301</v>
      </c>
      <c r="AO1341" s="21">
        <v>6963.8569219877318</v>
      </c>
      <c r="AP1341" s="21">
        <v>7208.7385180110205</v>
      </c>
      <c r="AQ1341" s="21">
        <v>7410.7796082235382</v>
      </c>
    </row>
    <row r="1342" spans="1:43" x14ac:dyDescent="0.25">
      <c r="A1342" s="17" t="s">
        <v>269</v>
      </c>
      <c r="B1342" s="8" t="s">
        <v>60</v>
      </c>
      <c r="C1342" s="8" t="s">
        <v>68</v>
      </c>
      <c r="D1342" s="8" t="str">
        <f t="shared" si="178"/>
        <v>Week_08-generic-cofi</v>
      </c>
      <c r="E1342" s="8" t="str">
        <f t="shared" si="179"/>
        <v>ReFi-tv.refi</v>
      </c>
      <c r="H1342" s="18">
        <f t="shared" si="180"/>
        <v>4.1802592378385852E-3</v>
      </c>
      <c r="I1342" s="6">
        <f t="shared" si="180"/>
        <v>3.15</v>
      </c>
      <c r="J1342" s="6">
        <f t="shared" si="182"/>
        <v>84.453237241467946</v>
      </c>
      <c r="K1342" s="18">
        <f t="shared" si="182"/>
        <v>0.65</v>
      </c>
      <c r="L1342" s="35">
        <f>Data!BL22</f>
        <v>1419.9591140658622</v>
      </c>
      <c r="Q1342" s="21">
        <v>0</v>
      </c>
      <c r="R1342" s="21">
        <v>0</v>
      </c>
      <c r="S1342" s="21">
        <v>0</v>
      </c>
      <c r="T1342" s="21">
        <v>0</v>
      </c>
      <c r="U1342" s="21">
        <v>0</v>
      </c>
      <c r="V1342" s="21">
        <v>0</v>
      </c>
      <c r="W1342" s="21">
        <v>0</v>
      </c>
      <c r="X1342" s="21">
        <v>0</v>
      </c>
      <c r="Y1342" s="21">
        <v>0</v>
      </c>
      <c r="Z1342" s="21">
        <v>350.23264768733031</v>
      </c>
      <c r="AA1342" s="21">
        <v>401.33560217461513</v>
      </c>
      <c r="AB1342" s="21">
        <v>440.32230235043966</v>
      </c>
      <c r="AC1342" s="21">
        <v>471.24394579525222</v>
      </c>
      <c r="AD1342" s="21">
        <v>496.167978025894</v>
      </c>
      <c r="AE1342" s="21">
        <v>515.8579677289614</v>
      </c>
      <c r="AF1342" s="21">
        <v>531.06356477213035</v>
      </c>
      <c r="AG1342" s="21">
        <v>543.58078993227923</v>
      </c>
      <c r="AH1342" s="21">
        <v>553.91398525234638</v>
      </c>
      <c r="AI1342" s="21">
        <v>7335.9376354506394</v>
      </c>
      <c r="AJ1342" s="21">
        <v>8406.3349544369466</v>
      </c>
      <c r="AK1342" s="21">
        <v>9222.9464353780113</v>
      </c>
      <c r="AL1342" s="21">
        <v>9870.6280532815963</v>
      </c>
      <c r="AM1342" s="21">
        <v>10392.684312957252</v>
      </c>
      <c r="AN1342" s="21">
        <v>10805.108846929654</v>
      </c>
      <c r="AO1342" s="21">
        <v>11123.603745549339</v>
      </c>
      <c r="AP1342" s="21">
        <v>11385.788278459369</v>
      </c>
      <c r="AQ1342" s="21">
        <v>11602.226343110087</v>
      </c>
    </row>
    <row r="1343" spans="1:43" x14ac:dyDescent="0.25">
      <c r="A1343" s="17" t="s">
        <v>270</v>
      </c>
      <c r="B1343" s="8" t="s">
        <v>60</v>
      </c>
      <c r="C1343" s="8" t="s">
        <v>68</v>
      </c>
      <c r="D1343" s="8" t="str">
        <f t="shared" si="178"/>
        <v>Week_09-generic-cofi</v>
      </c>
      <c r="E1343" s="8" t="str">
        <f t="shared" si="179"/>
        <v>ReFi-tv.refi</v>
      </c>
      <c r="H1343" s="18">
        <f t="shared" si="180"/>
        <v>4.1802592378385852E-3</v>
      </c>
      <c r="I1343" s="6">
        <f t="shared" si="180"/>
        <v>3.15</v>
      </c>
      <c r="J1343" s="6">
        <f t="shared" si="182"/>
        <v>84.453237241467946</v>
      </c>
      <c r="K1343" s="18">
        <f t="shared" si="182"/>
        <v>0.65</v>
      </c>
      <c r="L1343" s="35">
        <f>Data!BL23</f>
        <v>1825.677908080751</v>
      </c>
      <c r="Q1343" s="21">
        <v>0</v>
      </c>
      <c r="R1343" s="21">
        <v>0</v>
      </c>
      <c r="S1343" s="21">
        <v>0</v>
      </c>
      <c r="T1343" s="21">
        <v>0</v>
      </c>
      <c r="U1343" s="21">
        <v>0</v>
      </c>
      <c r="V1343" s="21">
        <v>0</v>
      </c>
      <c r="W1343" s="21">
        <v>0</v>
      </c>
      <c r="X1343" s="21">
        <v>0</v>
      </c>
      <c r="Y1343" s="21">
        <v>0</v>
      </c>
      <c r="Z1343" s="21">
        <v>285.13146584231276</v>
      </c>
      <c r="AA1343" s="21">
        <v>336.68381664953597</v>
      </c>
      <c r="AB1343" s="21">
        <v>376.05308890780185</v>
      </c>
      <c r="AC1343" s="21">
        <v>407.30612944626529</v>
      </c>
      <c r="AD1343" s="21">
        <v>432.51859603215325</v>
      </c>
      <c r="AE1343" s="21">
        <v>452.45142746479047</v>
      </c>
      <c r="AF1343" s="21">
        <v>467.85475140466593</v>
      </c>
      <c r="AG1343" s="21">
        <v>480.54204000356515</v>
      </c>
      <c r="AH1343" s="21">
        <v>491.02107585907589</v>
      </c>
      <c r="AI1343" s="21">
        <v>5878.6988979754242</v>
      </c>
      <c r="AJ1343" s="21">
        <v>6941.5796536408416</v>
      </c>
      <c r="AK1343" s="21">
        <v>7753.2757488264779</v>
      </c>
      <c r="AL1343" s="21">
        <v>8397.6354108830456</v>
      </c>
      <c r="AM1343" s="21">
        <v>8917.4535203851046</v>
      </c>
      <c r="AN1343" s="21">
        <v>9328.4187354321803</v>
      </c>
      <c r="AO1343" s="21">
        <v>9645.9968154346952</v>
      </c>
      <c r="AP1343" s="21">
        <v>9907.5770282123794</v>
      </c>
      <c r="AQ1343" s="21">
        <v>10123.628583075511</v>
      </c>
    </row>
    <row r="1344" spans="1:43" x14ac:dyDescent="0.25">
      <c r="A1344" s="17" t="s">
        <v>249</v>
      </c>
      <c r="B1344" s="8" t="s">
        <v>60</v>
      </c>
      <c r="C1344" s="8" t="s">
        <v>68</v>
      </c>
      <c r="D1344" s="8" t="str">
        <f t="shared" si="178"/>
        <v>Week_10-generic-cofi</v>
      </c>
      <c r="E1344" s="8" t="str">
        <f t="shared" si="179"/>
        <v>ReFi-tv.refi</v>
      </c>
      <c r="H1344" s="18">
        <f t="shared" si="180"/>
        <v>4.1802592378385852E-3</v>
      </c>
      <c r="I1344" s="6">
        <f t="shared" si="180"/>
        <v>3.15</v>
      </c>
      <c r="J1344" s="6">
        <f t="shared" si="182"/>
        <v>84.453237241467946</v>
      </c>
      <c r="K1344" s="18">
        <f t="shared" si="182"/>
        <v>0.65</v>
      </c>
      <c r="L1344" s="35">
        <f>Data!BL24</f>
        <v>1504.6108258458892</v>
      </c>
      <c r="Q1344" s="21">
        <v>0</v>
      </c>
      <c r="R1344" s="21">
        <v>0</v>
      </c>
      <c r="S1344" s="21">
        <v>0</v>
      </c>
      <c r="T1344" s="21">
        <v>0</v>
      </c>
      <c r="U1344" s="21">
        <v>0</v>
      </c>
      <c r="V1344" s="21">
        <v>0</v>
      </c>
      <c r="W1344" s="21">
        <v>0</v>
      </c>
      <c r="X1344" s="21">
        <v>0</v>
      </c>
      <c r="Y1344" s="21">
        <v>0</v>
      </c>
      <c r="Z1344" s="21">
        <v>356.63007538289702</v>
      </c>
      <c r="AA1344" s="21">
        <v>398.82979931336922</v>
      </c>
      <c r="AB1344" s="21">
        <v>431.07489419461302</v>
      </c>
      <c r="AC1344" s="21">
        <v>456.68639010000965</v>
      </c>
      <c r="AD1344" s="21">
        <v>477.35689977505166</v>
      </c>
      <c r="AE1344" s="21">
        <v>493.70594764146597</v>
      </c>
      <c r="AF1344" s="21">
        <v>506.34450520066054</v>
      </c>
      <c r="AG1344" s="21">
        <v>516.75799328721416</v>
      </c>
      <c r="AH1344" s="21">
        <v>525.36149593065738</v>
      </c>
      <c r="AI1344" s="21">
        <v>7466.7432798940308</v>
      </c>
      <c r="AJ1344" s="21">
        <v>8350.2764612527099</v>
      </c>
      <c r="AK1344" s="21">
        <v>9025.3901494506936</v>
      </c>
      <c r="AL1344" s="21">
        <v>9561.6165592237176</v>
      </c>
      <c r="AM1344" s="21">
        <v>9994.3938258140224</v>
      </c>
      <c r="AN1344" s="21">
        <v>10336.692896239167</v>
      </c>
      <c r="AO1344" s="21">
        <v>10601.305645518236</v>
      </c>
      <c r="AP1344" s="21">
        <v>10819.332243827559</v>
      </c>
      <c r="AQ1344" s="21">
        <v>10999.463281507175</v>
      </c>
    </row>
    <row r="1345" spans="1:43" x14ac:dyDescent="0.25">
      <c r="A1345" s="17" t="s">
        <v>250</v>
      </c>
      <c r="B1345" s="8" t="s">
        <v>60</v>
      </c>
      <c r="C1345" s="8" t="s">
        <v>68</v>
      </c>
      <c r="D1345" s="8" t="str">
        <f t="shared" si="178"/>
        <v>Week_11-generic-cofi</v>
      </c>
      <c r="E1345" s="8" t="str">
        <f t="shared" si="179"/>
        <v>ReFi-tv.refi</v>
      </c>
      <c r="H1345" s="18">
        <f t="shared" si="180"/>
        <v>4.1802592378385852E-3</v>
      </c>
      <c r="I1345" s="6">
        <f t="shared" si="180"/>
        <v>3.15</v>
      </c>
      <c r="J1345" s="6">
        <f t="shared" si="182"/>
        <v>84.453237241467946</v>
      </c>
      <c r="K1345" s="18">
        <f t="shared" si="182"/>
        <v>0.65</v>
      </c>
      <c r="L1345" s="35">
        <f>Data!BL25</f>
        <v>1970.6821198758307</v>
      </c>
      <c r="Q1345" s="21">
        <v>0</v>
      </c>
      <c r="R1345" s="21">
        <v>0</v>
      </c>
      <c r="S1345" s="21">
        <v>0</v>
      </c>
      <c r="T1345" s="21">
        <v>0</v>
      </c>
      <c r="U1345" s="21">
        <v>0</v>
      </c>
      <c r="V1345" s="21">
        <v>0</v>
      </c>
      <c r="W1345" s="21">
        <v>0</v>
      </c>
      <c r="X1345" s="21">
        <v>0</v>
      </c>
      <c r="Y1345" s="21">
        <v>0</v>
      </c>
      <c r="Z1345" s="21">
        <v>225.66876953956879</v>
      </c>
      <c r="AA1345" s="21">
        <v>257.9349416924556</v>
      </c>
      <c r="AB1345" s="21">
        <v>300.47207026525774</v>
      </c>
      <c r="AC1345" s="21">
        <v>331.31579675264697</v>
      </c>
      <c r="AD1345" s="21">
        <v>356.18172137754846</v>
      </c>
      <c r="AE1345" s="21">
        <v>375.82856652306543</v>
      </c>
      <c r="AF1345" s="21">
        <v>391.00286882127801</v>
      </c>
      <c r="AG1345" s="21">
        <v>403.4956580901956</v>
      </c>
      <c r="AH1345" s="21">
        <v>413.80974211039467</v>
      </c>
      <c r="AI1345" s="21">
        <v>4948.5556524194826</v>
      </c>
      <c r="AJ1345" s="21">
        <v>5656.1012685669193</v>
      </c>
      <c r="AK1345" s="21">
        <v>6588.8725530743477</v>
      </c>
      <c r="AL1345" s="21">
        <v>7265.2262078678968</v>
      </c>
      <c r="AM1345" s="21">
        <v>7810.4962162357024</v>
      </c>
      <c r="AN1345" s="21">
        <v>8241.3201481223477</v>
      </c>
      <c r="AO1345" s="21">
        <v>8574.068359416935</v>
      </c>
      <c r="AP1345" s="21">
        <v>8848.0152731937997</v>
      </c>
      <c r="AQ1345" s="21">
        <v>9074.1866609397512</v>
      </c>
    </row>
    <row r="1346" spans="1:43" x14ac:dyDescent="0.25">
      <c r="A1346" s="17" t="s">
        <v>251</v>
      </c>
      <c r="B1346" s="8" t="s">
        <v>60</v>
      </c>
      <c r="C1346" s="8" t="s">
        <v>68</v>
      </c>
      <c r="D1346" s="8" t="str">
        <f t="shared" si="178"/>
        <v>Week_12-generic-cofi</v>
      </c>
      <c r="E1346" s="8" t="str">
        <f t="shared" si="179"/>
        <v>ReFi-tv.refi</v>
      </c>
      <c r="H1346" s="18">
        <f t="shared" si="180"/>
        <v>4.1802592378385852E-3</v>
      </c>
      <c r="I1346" s="6">
        <f t="shared" si="180"/>
        <v>3.15</v>
      </c>
      <c r="J1346" s="6">
        <f t="shared" si="182"/>
        <v>84.453237241467946</v>
      </c>
      <c r="K1346" s="18">
        <f t="shared" si="182"/>
        <v>0.65</v>
      </c>
      <c r="L1346" s="35">
        <f>Data!BL26</f>
        <v>1732.3697433913301</v>
      </c>
      <c r="Q1346" s="21">
        <v>0</v>
      </c>
      <c r="R1346" s="21">
        <v>0</v>
      </c>
      <c r="S1346" s="21">
        <v>0</v>
      </c>
      <c r="T1346" s="21">
        <v>0</v>
      </c>
      <c r="U1346" s="21">
        <v>0</v>
      </c>
      <c r="V1346" s="21">
        <v>0</v>
      </c>
      <c r="W1346" s="21">
        <v>0</v>
      </c>
      <c r="X1346" s="21">
        <v>0</v>
      </c>
      <c r="Y1346" s="21">
        <v>0</v>
      </c>
      <c r="Z1346" s="21">
        <v>217.36078305279966</v>
      </c>
      <c r="AA1346" s="21">
        <v>270.69792056159207</v>
      </c>
      <c r="AB1346" s="21">
        <v>311.38083810707036</v>
      </c>
      <c r="AC1346" s="21">
        <v>343.64071267787563</v>
      </c>
      <c r="AD1346" s="21">
        <v>369.63966115154165</v>
      </c>
      <c r="AE1346" s="21">
        <v>390.17551311013034</v>
      </c>
      <c r="AF1346" s="21">
        <v>406.03225655447187</v>
      </c>
      <c r="AG1346" s="21">
        <v>419.08386738242126</v>
      </c>
      <c r="AH1346" s="21">
        <v>429.85707619778333</v>
      </c>
      <c r="AI1346" s="21">
        <v>4769.5638251773398</v>
      </c>
      <c r="AJ1346" s="21">
        <v>5939.9445996091745</v>
      </c>
      <c r="AK1346" s="21">
        <v>6832.6528844355644</v>
      </c>
      <c r="AL1346" s="21">
        <v>7540.5337109427792</v>
      </c>
      <c r="AM1346" s="21">
        <v>8111.030570546588</v>
      </c>
      <c r="AN1346" s="21">
        <v>8561.6502970916899</v>
      </c>
      <c r="AO1346" s="21">
        <v>8909.5959975765745</v>
      </c>
      <c r="AP1346" s="21">
        <v>9195.9884644741524</v>
      </c>
      <c r="AQ1346" s="21">
        <v>9432.3857865906757</v>
      </c>
    </row>
    <row r="1347" spans="1:43" x14ac:dyDescent="0.25">
      <c r="A1347" s="17" t="s">
        <v>252</v>
      </c>
      <c r="B1347" s="8" t="s">
        <v>60</v>
      </c>
      <c r="C1347" s="8" t="s">
        <v>68</v>
      </c>
      <c r="D1347" s="8" t="str">
        <f t="shared" si="178"/>
        <v>Week_13-generic-cofi</v>
      </c>
      <c r="E1347" s="8" t="str">
        <f t="shared" si="179"/>
        <v>ReFi-tv.refi</v>
      </c>
      <c r="H1347" s="18">
        <f t="shared" si="180"/>
        <v>4.1802592378385852E-3</v>
      </c>
      <c r="I1347" s="6">
        <f t="shared" si="180"/>
        <v>3.15</v>
      </c>
      <c r="J1347" s="6">
        <f t="shared" si="182"/>
        <v>84.453237241467946</v>
      </c>
      <c r="K1347" s="18">
        <f t="shared" si="182"/>
        <v>0.65</v>
      </c>
      <c r="L1347" s="35">
        <f>Data!BL27</f>
        <v>2408.5300324575032</v>
      </c>
      <c r="Q1347" s="21">
        <v>0</v>
      </c>
      <c r="R1347" s="21">
        <v>0</v>
      </c>
      <c r="S1347" s="21">
        <v>0</v>
      </c>
      <c r="T1347" s="21">
        <v>0</v>
      </c>
      <c r="U1347" s="21">
        <v>0</v>
      </c>
      <c r="V1347" s="21">
        <v>0</v>
      </c>
      <c r="W1347" s="21">
        <v>0</v>
      </c>
      <c r="X1347" s="21">
        <v>0</v>
      </c>
      <c r="Y1347" s="21">
        <v>0</v>
      </c>
      <c r="Z1347" s="21">
        <v>163.02916021804288</v>
      </c>
      <c r="AA1347" s="21">
        <v>224.53067135807899</v>
      </c>
      <c r="AB1347" s="21">
        <v>271.42825000080808</v>
      </c>
      <c r="AC1347" s="21">
        <v>308.60614189656781</v>
      </c>
      <c r="AD1347" s="21">
        <v>338.56234808027455</v>
      </c>
      <c r="AE1347" s="21">
        <v>362.21897972435033</v>
      </c>
      <c r="AF1347" s="21">
        <v>380.4822137071082</v>
      </c>
      <c r="AG1347" s="21">
        <v>395.5121728113586</v>
      </c>
      <c r="AH1347" s="21">
        <v>407.91663476738808</v>
      </c>
      <c r="AI1347" s="21">
        <v>3547.641325719801</v>
      </c>
      <c r="AJ1347" s="21">
        <v>4885.9620422271882</v>
      </c>
      <c r="AK1347" s="21">
        <v>5906.489829076002</v>
      </c>
      <c r="AL1347" s="21">
        <v>6715.5096726189586</v>
      </c>
      <c r="AM1347" s="21">
        <v>7367.3800182489385</v>
      </c>
      <c r="AN1347" s="21">
        <v>7882.1667222693022</v>
      </c>
      <c r="AO1347" s="21">
        <v>8279.5888983503592</v>
      </c>
      <c r="AP1347" s="21">
        <v>8606.6524983272175</v>
      </c>
      <c r="AQ1347" s="21">
        <v>8876.5832383228899</v>
      </c>
    </row>
    <row r="1348" spans="1:43" x14ac:dyDescent="0.25">
      <c r="A1348" s="17" t="s">
        <v>253</v>
      </c>
      <c r="B1348" s="8" t="s">
        <v>60</v>
      </c>
      <c r="C1348" s="8" t="s">
        <v>68</v>
      </c>
      <c r="D1348" s="8" t="str">
        <f t="shared" si="178"/>
        <v>Week_14-generic-cofi</v>
      </c>
      <c r="E1348" s="8" t="str">
        <f t="shared" si="179"/>
        <v>ReFi-tv.refi</v>
      </c>
      <c r="H1348" s="18">
        <f t="shared" si="180"/>
        <v>4.1802592378385852E-3</v>
      </c>
      <c r="I1348" s="6">
        <f t="shared" si="180"/>
        <v>3.15</v>
      </c>
      <c r="J1348" s="6">
        <f t="shared" si="182"/>
        <v>84.453237241467946</v>
      </c>
      <c r="K1348" s="18">
        <f t="shared" si="182"/>
        <v>0.65</v>
      </c>
      <c r="L1348" s="35">
        <f>Data!BL28</f>
        <v>1404.9358525229909</v>
      </c>
      <c r="Q1348" s="21">
        <v>0</v>
      </c>
      <c r="R1348" s="21">
        <v>0</v>
      </c>
      <c r="S1348" s="21">
        <v>0</v>
      </c>
      <c r="T1348" s="21">
        <v>0</v>
      </c>
      <c r="U1348" s="21">
        <v>0</v>
      </c>
      <c r="V1348" s="21">
        <v>0</v>
      </c>
      <c r="W1348" s="21">
        <v>0</v>
      </c>
      <c r="X1348" s="21">
        <v>0</v>
      </c>
      <c r="Y1348" s="21">
        <v>0</v>
      </c>
      <c r="Z1348" s="21">
        <v>379.61568136857778</v>
      </c>
      <c r="AA1348" s="21">
        <v>426.50927148275861</v>
      </c>
      <c r="AB1348" s="21">
        <v>462.27921645561509</v>
      </c>
      <c r="AC1348" s="21">
        <v>490.64607239817883</v>
      </c>
      <c r="AD1348" s="21">
        <v>513.50777914339665</v>
      </c>
      <c r="AE1348" s="21">
        <v>531.56655421100299</v>
      </c>
      <c r="AF1348" s="21">
        <v>545.51105304982377</v>
      </c>
      <c r="AG1348" s="21">
        <v>556.98918819098333</v>
      </c>
      <c r="AH1348" s="21">
        <v>566.46385896168567</v>
      </c>
      <c r="AI1348" s="21">
        <v>8093.0780389107958</v>
      </c>
      <c r="AJ1348" s="21">
        <v>9092.8088270345943</v>
      </c>
      <c r="AK1348" s="21">
        <v>9855.3931203630909</v>
      </c>
      <c r="AL1348" s="21">
        <v>10460.149957683539</v>
      </c>
      <c r="AM1348" s="21">
        <v>10947.541774914873</v>
      </c>
      <c r="AN1348" s="21">
        <v>11332.539242307092</v>
      </c>
      <c r="AO1348" s="21">
        <v>11629.823898486786</v>
      </c>
      <c r="AP1348" s="21">
        <v>11874.527813519147</v>
      </c>
      <c r="AQ1348" s="21">
        <v>12076.519600749431</v>
      </c>
    </row>
    <row r="1349" spans="1:43" x14ac:dyDescent="0.25">
      <c r="A1349" s="17" t="s">
        <v>254</v>
      </c>
      <c r="B1349" s="8" t="s">
        <v>60</v>
      </c>
      <c r="C1349" s="8" t="s">
        <v>68</v>
      </c>
      <c r="D1349" s="8" t="str">
        <f t="shared" si="178"/>
        <v>Week_15-generic-cofi</v>
      </c>
      <c r="E1349" s="8" t="str">
        <f t="shared" si="179"/>
        <v>ReFi-tv.refi</v>
      </c>
      <c r="H1349" s="18">
        <f t="shared" si="180"/>
        <v>4.1802592378385852E-3</v>
      </c>
      <c r="I1349" s="6">
        <f t="shared" si="180"/>
        <v>3.15</v>
      </c>
      <c r="J1349" s="6">
        <f t="shared" si="182"/>
        <v>84.453237241467946</v>
      </c>
      <c r="K1349" s="18">
        <f t="shared" si="182"/>
        <v>0.65</v>
      </c>
      <c r="L1349" s="35">
        <f>Data!BL29</f>
        <v>2118.2218837134515</v>
      </c>
      <c r="Q1349" s="21">
        <v>0</v>
      </c>
      <c r="R1349" s="21">
        <v>0</v>
      </c>
      <c r="S1349" s="21">
        <v>0</v>
      </c>
      <c r="T1349" s="21">
        <v>0</v>
      </c>
      <c r="U1349" s="21">
        <v>0</v>
      </c>
      <c r="V1349" s="21">
        <v>0</v>
      </c>
      <c r="W1349" s="21">
        <v>0</v>
      </c>
      <c r="X1349" s="21">
        <v>0</v>
      </c>
      <c r="Y1349" s="21">
        <v>0</v>
      </c>
      <c r="Z1349" s="21">
        <v>202.86504495968978</v>
      </c>
      <c r="AA1349" s="21">
        <v>233.03572912921905</v>
      </c>
      <c r="AB1349" s="21">
        <v>257.36147898145094</v>
      </c>
      <c r="AC1349" s="21">
        <v>277.64297940019549</v>
      </c>
      <c r="AD1349" s="21">
        <v>299.48429071171796</v>
      </c>
      <c r="AE1349" s="21">
        <v>320.02886923140187</v>
      </c>
      <c r="AF1349" s="21">
        <v>335.91169174971975</v>
      </c>
      <c r="AG1349" s="21">
        <v>348.99865389922024</v>
      </c>
      <c r="AH1349" s="21">
        <v>359.81139884674116</v>
      </c>
      <c r="AI1349" s="21">
        <v>4414.2244644100929</v>
      </c>
      <c r="AJ1349" s="21">
        <v>5070.7208667133573</v>
      </c>
      <c r="AK1349" s="21">
        <v>5600.0349244120553</v>
      </c>
      <c r="AL1349" s="21">
        <v>6041.3484850659133</v>
      </c>
      <c r="AM1349" s="21">
        <v>6516.6026164283521</v>
      </c>
      <c r="AN1349" s="21">
        <v>6963.6406023494992</v>
      </c>
      <c r="AO1349" s="21">
        <v>7309.2415102741425</v>
      </c>
      <c r="AP1349" s="21">
        <v>7594.0061354298114</v>
      </c>
      <c r="AQ1349" s="21">
        <v>7829.2851273540118</v>
      </c>
    </row>
    <row r="1350" spans="1:43" x14ac:dyDescent="0.25">
      <c r="A1350" s="17" t="s">
        <v>255</v>
      </c>
      <c r="B1350" s="8" t="s">
        <v>60</v>
      </c>
      <c r="C1350" s="8" t="s">
        <v>68</v>
      </c>
      <c r="D1350" s="8" t="str">
        <f t="shared" si="178"/>
        <v>Week_16-generic-cofi</v>
      </c>
      <c r="E1350" s="8" t="str">
        <f t="shared" si="179"/>
        <v>ReFi-tv.refi</v>
      </c>
      <c r="H1350" s="18">
        <f t="shared" si="180"/>
        <v>4.1802592378385852E-3</v>
      </c>
      <c r="I1350" s="6">
        <f t="shared" si="180"/>
        <v>3.15</v>
      </c>
      <c r="J1350" s="6">
        <f t="shared" si="182"/>
        <v>84.453237241467946</v>
      </c>
      <c r="K1350" s="18">
        <f t="shared" si="182"/>
        <v>0.65</v>
      </c>
      <c r="L1350" s="35">
        <f>Data!BL30</f>
        <v>1867.8014293073777</v>
      </c>
      <c r="Q1350" s="21">
        <v>0</v>
      </c>
      <c r="R1350" s="21">
        <v>0</v>
      </c>
      <c r="S1350" s="21">
        <v>0</v>
      </c>
      <c r="T1350" s="21">
        <v>0</v>
      </c>
      <c r="U1350" s="21">
        <v>0</v>
      </c>
      <c r="V1350" s="21">
        <v>0</v>
      </c>
      <c r="W1350" s="21">
        <v>0</v>
      </c>
      <c r="X1350" s="21">
        <v>0</v>
      </c>
      <c r="Y1350" s="21">
        <v>0</v>
      </c>
      <c r="Z1350" s="21">
        <v>340.210308297202</v>
      </c>
      <c r="AA1350" s="21">
        <v>401.7605271127137</v>
      </c>
      <c r="AB1350" s="21">
        <v>448.76027429033644</v>
      </c>
      <c r="AC1350" s="21">
        <v>486.06738379043429</v>
      </c>
      <c r="AD1350" s="21">
        <v>516.16132599434161</v>
      </c>
      <c r="AE1350" s="21">
        <v>539.95166030853409</v>
      </c>
      <c r="AF1350" s="21">
        <v>558.33472234164492</v>
      </c>
      <c r="AG1350" s="21">
        <v>573.47547835597368</v>
      </c>
      <c r="AH1350" s="21">
        <v>585.98031162289033</v>
      </c>
      <c r="AI1350" s="21">
        <v>6618.8435570553138</v>
      </c>
      <c r="AJ1350" s="21">
        <v>7816.312473507146</v>
      </c>
      <c r="AK1350" s="21">
        <v>8730.6997398626354</v>
      </c>
      <c r="AL1350" s="21">
        <v>9456.5152584546413</v>
      </c>
      <c r="AM1350" s="21">
        <v>10041.997504597284</v>
      </c>
      <c r="AN1350" s="21">
        <v>10504.842095591062</v>
      </c>
      <c r="AO1350" s="21">
        <v>10862.48737772787</v>
      </c>
      <c r="AP1350" s="21">
        <v>11157.053100606674</v>
      </c>
      <c r="AQ1350" s="21">
        <v>11400.336543471898</v>
      </c>
    </row>
    <row r="1351" spans="1:43" x14ac:dyDescent="0.25">
      <c r="A1351" s="17" t="s">
        <v>256</v>
      </c>
      <c r="B1351" s="8" t="s">
        <v>60</v>
      </c>
      <c r="C1351" s="8" t="s">
        <v>68</v>
      </c>
      <c r="D1351" s="8" t="str">
        <f t="shared" si="178"/>
        <v>Week_17-generic-cofi</v>
      </c>
      <c r="E1351" s="8" t="str">
        <f t="shared" si="179"/>
        <v>ReFi-tv.refi</v>
      </c>
      <c r="H1351" s="18">
        <f t="shared" si="180"/>
        <v>4.1802592378385852E-3</v>
      </c>
      <c r="I1351" s="6">
        <f t="shared" si="180"/>
        <v>3.15</v>
      </c>
      <c r="J1351" s="6">
        <f t="shared" si="182"/>
        <v>84.453237241467946</v>
      </c>
      <c r="K1351" s="18">
        <f t="shared" si="182"/>
        <v>0.65</v>
      </c>
      <c r="L1351" s="35">
        <f>Data!BL31</f>
        <v>2118.2218837134515</v>
      </c>
      <c r="Q1351" s="21">
        <v>0</v>
      </c>
      <c r="R1351" s="21">
        <v>0</v>
      </c>
      <c r="S1351" s="21">
        <v>0</v>
      </c>
      <c r="T1351" s="21">
        <v>0</v>
      </c>
      <c r="U1351" s="21">
        <v>0</v>
      </c>
      <c r="V1351" s="21">
        <v>0</v>
      </c>
      <c r="W1351" s="21">
        <v>0</v>
      </c>
      <c r="X1351" s="21">
        <v>0</v>
      </c>
      <c r="Y1351" s="21">
        <v>0</v>
      </c>
      <c r="Z1351" s="21">
        <v>270.64383393715752</v>
      </c>
      <c r="AA1351" s="21">
        <v>328.5671600774084</v>
      </c>
      <c r="AB1351" s="21">
        <v>372.83551290452078</v>
      </c>
      <c r="AC1351" s="21">
        <v>408.00143831796265</v>
      </c>
      <c r="AD1351" s="21">
        <v>436.38861356279705</v>
      </c>
      <c r="AE1351" s="21">
        <v>458.84409444824257</v>
      </c>
      <c r="AF1351" s="21">
        <v>476.20549628080579</v>
      </c>
      <c r="AG1351" s="21">
        <v>490.51181138440307</v>
      </c>
      <c r="AH1351" s="21">
        <v>502.3327195653697</v>
      </c>
      <c r="AI1351" s="21">
        <v>5509.2404302448622</v>
      </c>
      <c r="AJ1351" s="21">
        <v>6688.330770430578</v>
      </c>
      <c r="AK1351" s="21">
        <v>7589.45973992375</v>
      </c>
      <c r="AL1351" s="21">
        <v>8305.2992077451163</v>
      </c>
      <c r="AM1351" s="21">
        <v>8883.1500727886614</v>
      </c>
      <c r="AN1351" s="21">
        <v>9340.2550486345644</v>
      </c>
      <c r="AO1351" s="21">
        <v>9693.6646774823948</v>
      </c>
      <c r="AP1351" s="21">
        <v>9984.8847966699686</v>
      </c>
      <c r="AQ1351" s="21">
        <v>10225.511838954313</v>
      </c>
    </row>
    <row r="1352" spans="1:43" x14ac:dyDescent="0.25">
      <c r="A1352" s="17" t="s">
        <v>257</v>
      </c>
      <c r="B1352" s="8" t="s">
        <v>60</v>
      </c>
      <c r="C1352" s="8" t="s">
        <v>68</v>
      </c>
      <c r="D1352" s="8" t="str">
        <f t="shared" si="178"/>
        <v>Week_18-generic-cofi</v>
      </c>
      <c r="E1352" s="8" t="str">
        <f t="shared" si="179"/>
        <v>ReFi-tv.refi</v>
      </c>
      <c r="H1352" s="18">
        <f t="shared" si="180"/>
        <v>4.1802592378385852E-3</v>
      </c>
      <c r="I1352" s="6">
        <f t="shared" si="180"/>
        <v>3.15</v>
      </c>
      <c r="J1352" s="6">
        <f t="shared" si="182"/>
        <v>84.453237241467946</v>
      </c>
      <c r="K1352" s="18">
        <f t="shared" si="182"/>
        <v>0.65</v>
      </c>
      <c r="L1352" s="35">
        <f>Data!BL32</f>
        <v>2118.2218837134515</v>
      </c>
      <c r="Q1352" s="21">
        <v>0</v>
      </c>
      <c r="R1352" s="21">
        <v>0</v>
      </c>
      <c r="S1352" s="21">
        <v>0</v>
      </c>
      <c r="T1352" s="21">
        <v>0</v>
      </c>
      <c r="U1352" s="21">
        <v>0</v>
      </c>
      <c r="V1352" s="21">
        <v>0</v>
      </c>
      <c r="W1352" s="21">
        <v>0</v>
      </c>
      <c r="X1352" s="21">
        <v>0</v>
      </c>
      <c r="Y1352" s="21">
        <v>0</v>
      </c>
      <c r="Z1352" s="21">
        <v>119.7278504121454</v>
      </c>
      <c r="AA1352" s="21">
        <v>148.88059197055156</v>
      </c>
      <c r="AB1352" s="21">
        <v>172.41504129110982</v>
      </c>
      <c r="AC1352" s="21">
        <v>192.05815480725107</v>
      </c>
      <c r="AD1352" s="21">
        <v>212.48518847988564</v>
      </c>
      <c r="AE1352" s="21">
        <v>231.85998530864379</v>
      </c>
      <c r="AF1352" s="21">
        <v>247.6994156272383</v>
      </c>
      <c r="AG1352" s="21">
        <v>260.7427959307833</v>
      </c>
      <c r="AH1352" s="21">
        <v>271.51379438749433</v>
      </c>
      <c r="AI1352" s="21">
        <v>2905.2490993222541</v>
      </c>
      <c r="AJ1352" s="21">
        <v>3612.6532318092281</v>
      </c>
      <c r="AK1352" s="21">
        <v>4183.7270250514157</v>
      </c>
      <c r="AL1352" s="21">
        <v>4660.3758386249128</v>
      </c>
      <c r="AM1352" s="21">
        <v>5156.0468205640218</v>
      </c>
      <c r="AN1352" s="21">
        <v>5626.184811370138</v>
      </c>
      <c r="AO1352" s="21">
        <v>6010.535574442104</v>
      </c>
      <c r="AP1352" s="21">
        <v>6327.0389506285665</v>
      </c>
      <c r="AQ1352" s="21">
        <v>6588.4019790086932</v>
      </c>
    </row>
    <row r="1353" spans="1:43" x14ac:dyDescent="0.25">
      <c r="A1353" s="17" t="s">
        <v>258</v>
      </c>
      <c r="B1353" s="8" t="s">
        <v>60</v>
      </c>
      <c r="C1353" s="8" t="s">
        <v>68</v>
      </c>
      <c r="D1353" s="8" t="str">
        <f t="shared" si="178"/>
        <v>Week_19-generic-cofi</v>
      </c>
      <c r="E1353" s="8" t="str">
        <f t="shared" si="179"/>
        <v>ReFi-tv.refi</v>
      </c>
      <c r="H1353" s="18">
        <f t="shared" si="180"/>
        <v>4.1802592378385852E-3</v>
      </c>
      <c r="I1353" s="6">
        <f t="shared" si="180"/>
        <v>3.15</v>
      </c>
      <c r="J1353" s="6">
        <f t="shared" si="182"/>
        <v>84.453237241467946</v>
      </c>
      <c r="K1353" s="18">
        <f t="shared" si="182"/>
        <v>0.65</v>
      </c>
      <c r="L1353" s="35">
        <f>Data!BL33</f>
        <v>2136.0220676102031</v>
      </c>
      <c r="Q1353" s="21">
        <v>0</v>
      </c>
      <c r="R1353" s="21">
        <v>0</v>
      </c>
      <c r="S1353" s="21">
        <v>0</v>
      </c>
      <c r="T1353" s="21">
        <v>0</v>
      </c>
      <c r="U1353" s="21">
        <v>0</v>
      </c>
      <c r="V1353" s="21">
        <v>0</v>
      </c>
      <c r="W1353" s="21">
        <v>0</v>
      </c>
      <c r="X1353" s="21">
        <v>0</v>
      </c>
      <c r="Y1353" s="21">
        <v>0</v>
      </c>
      <c r="Z1353" s="21">
        <v>93.152878873751362</v>
      </c>
      <c r="AA1353" s="21">
        <v>141.89730308833907</v>
      </c>
      <c r="AB1353" s="21">
        <v>179.01725039970233</v>
      </c>
      <c r="AC1353" s="21">
        <v>208.40797071750194</v>
      </c>
      <c r="AD1353" s="21">
        <v>232.06357258746019</v>
      </c>
      <c r="AE1353" s="21">
        <v>250.72578265302505</v>
      </c>
      <c r="AF1353" s="21">
        <v>265.12061793792412</v>
      </c>
      <c r="AG1353" s="21">
        <v>276.95788323360489</v>
      </c>
      <c r="AH1353" s="21">
        <v>286.72061367455029</v>
      </c>
      <c r="AI1353" s="21">
        <v>2198.5753151173667</v>
      </c>
      <c r="AJ1353" s="21">
        <v>3349.0313087860682</v>
      </c>
      <c r="AK1353" s="21">
        <v>4225.1287611023472</v>
      </c>
      <c r="AL1353" s="21">
        <v>4918.8025687772342</v>
      </c>
      <c r="AM1353" s="21">
        <v>5477.1172764313142</v>
      </c>
      <c r="AN1353" s="21">
        <v>5917.5789655573526</v>
      </c>
      <c r="AO1353" s="21">
        <v>6257.3229423962412</v>
      </c>
      <c r="AP1353" s="21">
        <v>6536.7036721410586</v>
      </c>
      <c r="AQ1353" s="21">
        <v>6767.121651865521</v>
      </c>
    </row>
    <row r="1354" spans="1:43" x14ac:dyDescent="0.25">
      <c r="A1354" s="17" t="s">
        <v>259</v>
      </c>
      <c r="B1354" s="8" t="s">
        <v>60</v>
      </c>
      <c r="C1354" s="8" t="s">
        <v>68</v>
      </c>
      <c r="D1354" s="8" t="str">
        <f t="shared" si="178"/>
        <v>Week_20-generic-cofi</v>
      </c>
      <c r="E1354" s="8" t="str">
        <f t="shared" si="179"/>
        <v>ReFi-tv.refi</v>
      </c>
      <c r="H1354" s="18">
        <f t="shared" si="180"/>
        <v>4.1802592378385852E-3</v>
      </c>
      <c r="I1354" s="6">
        <f t="shared" si="180"/>
        <v>3.15</v>
      </c>
      <c r="J1354" s="6">
        <f t="shared" si="182"/>
        <v>84.453237241467946</v>
      </c>
      <c r="K1354" s="18">
        <f t="shared" si="182"/>
        <v>0.65</v>
      </c>
      <c r="L1354" s="35">
        <f>Data!BL34</f>
        <v>2136.0220676102031</v>
      </c>
      <c r="Q1354" s="21">
        <v>0</v>
      </c>
      <c r="R1354" s="21">
        <v>0</v>
      </c>
      <c r="S1354" s="21">
        <v>0</v>
      </c>
      <c r="T1354" s="21">
        <v>0</v>
      </c>
      <c r="U1354" s="21">
        <v>0</v>
      </c>
      <c r="V1354" s="21">
        <v>0</v>
      </c>
      <c r="W1354" s="21">
        <v>0</v>
      </c>
      <c r="X1354" s="21">
        <v>0</v>
      </c>
      <c r="Y1354" s="21">
        <v>0</v>
      </c>
      <c r="Z1354" s="21">
        <v>98.818116840140192</v>
      </c>
      <c r="AA1354" s="21">
        <v>163.85680972918448</v>
      </c>
      <c r="AB1354" s="21">
        <v>222.92396558301556</v>
      </c>
      <c r="AC1354" s="21">
        <v>275.98647141728384</v>
      </c>
      <c r="AD1354" s="21">
        <v>318.71252313111171</v>
      </c>
      <c r="AE1354" s="21">
        <v>352.4317147289662</v>
      </c>
      <c r="AF1354" s="21">
        <v>378.44886711917235</v>
      </c>
      <c r="AG1354" s="21">
        <v>399.84932932546747</v>
      </c>
      <c r="AH1354" s="21">
        <v>417.50368299267888</v>
      </c>
      <c r="AI1354" s="21">
        <v>1976.785453931619</v>
      </c>
      <c r="AJ1354" s="21">
        <v>3277.8377928845512</v>
      </c>
      <c r="AK1354" s="21">
        <v>4459.4338223439563</v>
      </c>
      <c r="AL1354" s="21">
        <v>5520.9111408404297</v>
      </c>
      <c r="AM1354" s="21">
        <v>6375.6151185377366</v>
      </c>
      <c r="AN1354" s="21">
        <v>7050.1433285500971</v>
      </c>
      <c r="AO1354" s="21">
        <v>7570.5977759960188</v>
      </c>
      <c r="AP1354" s="21">
        <v>7998.6986521263916</v>
      </c>
      <c r="AQ1354" s="21">
        <v>8351.8613174741276</v>
      </c>
    </row>
    <row r="1355" spans="1:43" x14ac:dyDescent="0.25">
      <c r="A1355" s="17" t="s">
        <v>260</v>
      </c>
      <c r="B1355" s="8" t="s">
        <v>60</v>
      </c>
      <c r="C1355" s="8" t="s">
        <v>68</v>
      </c>
      <c r="D1355" s="8" t="str">
        <f t="shared" si="178"/>
        <v>Week_21-generic-cofi</v>
      </c>
      <c r="E1355" s="8" t="str">
        <f t="shared" si="179"/>
        <v>ReFi-tv.refi</v>
      </c>
      <c r="H1355" s="18">
        <f t="shared" si="180"/>
        <v>4.1802592378385852E-3</v>
      </c>
      <c r="I1355" s="6">
        <f t="shared" si="180"/>
        <v>3.15</v>
      </c>
      <c r="J1355" s="6">
        <f t="shared" ref="J1355:K1370" si="183">J1354</f>
        <v>84.453237241467946</v>
      </c>
      <c r="K1355" s="18">
        <f t="shared" si="183"/>
        <v>0.65</v>
      </c>
      <c r="L1355" s="35">
        <f>Data!BL35</f>
        <v>2136.0220676102031</v>
      </c>
      <c r="Q1355" s="21">
        <v>0</v>
      </c>
      <c r="R1355" s="21">
        <v>0</v>
      </c>
      <c r="S1355" s="21">
        <v>0</v>
      </c>
      <c r="T1355" s="21">
        <v>0</v>
      </c>
      <c r="U1355" s="21">
        <v>0</v>
      </c>
      <c r="V1355" s="21">
        <v>0</v>
      </c>
      <c r="W1355" s="21">
        <v>0</v>
      </c>
      <c r="X1355" s="21">
        <v>0</v>
      </c>
      <c r="Y1355" s="21">
        <v>0</v>
      </c>
      <c r="Z1355" s="21">
        <v>262.36892012235734</v>
      </c>
      <c r="AA1355" s="21">
        <v>314.41316009775164</v>
      </c>
      <c r="AB1355" s="21">
        <v>354.22451332172687</v>
      </c>
      <c r="AC1355" s="21">
        <v>385.8760467857669</v>
      </c>
      <c r="AD1355" s="21">
        <v>411.44541824893491</v>
      </c>
      <c r="AE1355" s="21">
        <v>431.68571361480923</v>
      </c>
      <c r="AF1355" s="21">
        <v>447.34375844680102</v>
      </c>
      <c r="AG1355" s="21">
        <v>460.25320551922817</v>
      </c>
      <c r="AH1355" s="21">
        <v>470.9249226076322</v>
      </c>
      <c r="AI1355" s="21">
        <v>5395.851058523268</v>
      </c>
      <c r="AJ1355" s="21">
        <v>6466.1873134055422</v>
      </c>
      <c r="AK1355" s="21">
        <v>7284.9433319714981</v>
      </c>
      <c r="AL1355" s="21">
        <v>7935.8853729197072</v>
      </c>
      <c r="AM1355" s="21">
        <v>8461.7423227862055</v>
      </c>
      <c r="AN1355" s="21">
        <v>8878.0020654563523</v>
      </c>
      <c r="AO1355" s="21">
        <v>9200.0237353313732</v>
      </c>
      <c r="AP1355" s="21">
        <v>9465.5180386132597</v>
      </c>
      <c r="AQ1355" s="21">
        <v>9684.9914271566577</v>
      </c>
    </row>
    <row r="1356" spans="1:43" x14ac:dyDescent="0.25">
      <c r="A1356" s="17" t="s">
        <v>261</v>
      </c>
      <c r="B1356" s="8" t="s">
        <v>60</v>
      </c>
      <c r="C1356" s="8" t="s">
        <v>68</v>
      </c>
      <c r="D1356" s="8" t="str">
        <f t="shared" si="178"/>
        <v>Week_22-generic-cofi</v>
      </c>
      <c r="E1356" s="8" t="str">
        <f t="shared" si="179"/>
        <v>ReFi-tv.refi</v>
      </c>
      <c r="H1356" s="18">
        <f t="shared" si="180"/>
        <v>4.1802592378385852E-3</v>
      </c>
      <c r="I1356" s="6">
        <f t="shared" si="180"/>
        <v>3.15</v>
      </c>
      <c r="J1356" s="6">
        <f t="shared" si="183"/>
        <v>84.453237241467946</v>
      </c>
      <c r="K1356" s="18">
        <f t="shared" si="183"/>
        <v>0.65</v>
      </c>
      <c r="L1356" s="35">
        <f>Data!BL36</f>
        <v>2136.0220676102031</v>
      </c>
      <c r="Q1356" s="21">
        <v>0</v>
      </c>
      <c r="R1356" s="21">
        <v>0</v>
      </c>
      <c r="S1356" s="21">
        <v>0</v>
      </c>
      <c r="T1356" s="21">
        <v>0</v>
      </c>
      <c r="U1356" s="21">
        <v>0</v>
      </c>
      <c r="V1356" s="21">
        <v>0</v>
      </c>
      <c r="W1356" s="21">
        <v>0</v>
      </c>
      <c r="X1356" s="21">
        <v>0</v>
      </c>
      <c r="Y1356" s="21">
        <v>0</v>
      </c>
      <c r="Z1356" s="21">
        <v>183.56672077120996</v>
      </c>
      <c r="AA1356" s="21">
        <v>225.23742177213316</v>
      </c>
      <c r="AB1356" s="21">
        <v>269.12088096904222</v>
      </c>
      <c r="AC1356" s="21">
        <v>310.39259427212539</v>
      </c>
      <c r="AD1356" s="21">
        <v>343.70179319931191</v>
      </c>
      <c r="AE1356" s="21">
        <v>370.04507425295452</v>
      </c>
      <c r="AF1356" s="21">
        <v>390.40867323863068</v>
      </c>
      <c r="AG1356" s="21">
        <v>407.18605943681303</v>
      </c>
      <c r="AH1356" s="21">
        <v>421.04675952139121</v>
      </c>
      <c r="AI1356" s="21">
        <v>3746.2114710991623</v>
      </c>
      <c r="AJ1356" s="21">
        <v>4596.623013248829</v>
      </c>
      <c r="AK1356" s="21">
        <v>5492.1923056799442</v>
      </c>
      <c r="AL1356" s="21">
        <v>6334.4613463772985</v>
      </c>
      <c r="AM1356" s="21">
        <v>7014.2321816894073</v>
      </c>
      <c r="AN1356" s="21">
        <v>7551.8432544096386</v>
      </c>
      <c r="AO1356" s="21">
        <v>7967.4215672568962</v>
      </c>
      <c r="AP1356" s="21">
        <v>8309.8128044410441</v>
      </c>
      <c r="AQ1356" s="21">
        <v>8592.6806000641354</v>
      </c>
    </row>
    <row r="1357" spans="1:43" x14ac:dyDescent="0.25">
      <c r="A1357" s="17" t="s">
        <v>278</v>
      </c>
      <c r="B1357" s="8" t="s">
        <v>60</v>
      </c>
      <c r="C1357" s="8" t="s">
        <v>68</v>
      </c>
      <c r="D1357" s="8" t="str">
        <f t="shared" si="178"/>
        <v>Week_23-generic-cofi</v>
      </c>
      <c r="E1357" s="8" t="str">
        <f t="shared" si="179"/>
        <v>ReFi-tv.refi</v>
      </c>
      <c r="H1357" s="18">
        <f t="shared" si="180"/>
        <v>4.1802592378385852E-3</v>
      </c>
      <c r="I1357" s="6">
        <f t="shared" si="180"/>
        <v>3.15</v>
      </c>
      <c r="J1357" s="6">
        <f t="shared" si="183"/>
        <v>84.453237241467946</v>
      </c>
      <c r="K1357" s="18">
        <f t="shared" si="183"/>
        <v>0.65</v>
      </c>
      <c r="L1357" s="35">
        <f>Data!BL37</f>
        <v>1441.8148956368873</v>
      </c>
      <c r="Q1357" s="21">
        <v>0</v>
      </c>
      <c r="R1357" s="21">
        <v>0</v>
      </c>
      <c r="S1357" s="21">
        <v>0</v>
      </c>
      <c r="T1357" s="21">
        <v>0</v>
      </c>
      <c r="U1357" s="21">
        <v>0</v>
      </c>
      <c r="V1357" s="21">
        <v>0</v>
      </c>
      <c r="W1357" s="21">
        <v>0</v>
      </c>
      <c r="X1357" s="21">
        <v>0</v>
      </c>
      <c r="Y1357" s="21">
        <v>0</v>
      </c>
      <c r="Z1357" s="21">
        <v>121.27615910305572</v>
      </c>
      <c r="AA1357" s="21">
        <v>160.17802352215051</v>
      </c>
      <c r="AB1357" s="21">
        <v>189.8769536937985</v>
      </c>
      <c r="AC1357" s="21">
        <v>213.44564862878951</v>
      </c>
      <c r="AD1357" s="21">
        <v>232.45441669306834</v>
      </c>
      <c r="AE1357" s="21">
        <v>247.47891657761772</v>
      </c>
      <c r="AF1357" s="21">
        <v>259.08687341050984</v>
      </c>
      <c r="AG1357" s="21">
        <v>268.64619363023212</v>
      </c>
      <c r="AH1357" s="21">
        <v>276.5403916408992</v>
      </c>
      <c r="AI1357" s="21">
        <v>2839.1381585808008</v>
      </c>
      <c r="AJ1357" s="21">
        <v>3749.8511010836601</v>
      </c>
      <c r="AK1357" s="21">
        <v>4445.1185513638184</v>
      </c>
      <c r="AL1357" s="21">
        <v>4996.8739963975077</v>
      </c>
      <c r="AM1357" s="21">
        <v>5441.8791743158308</v>
      </c>
      <c r="AN1357" s="21">
        <v>5793.6105554157966</v>
      </c>
      <c r="AO1357" s="21">
        <v>6065.3588811474647</v>
      </c>
      <c r="AP1357" s="21">
        <v>6289.1475549200541</v>
      </c>
      <c r="AQ1357" s="21">
        <v>6473.9548490266579</v>
      </c>
    </row>
    <row r="1358" spans="1:43" x14ac:dyDescent="0.25">
      <c r="A1358" s="17" t="s">
        <v>279</v>
      </c>
      <c r="B1358" s="8" t="s">
        <v>60</v>
      </c>
      <c r="C1358" s="8" t="s">
        <v>68</v>
      </c>
      <c r="D1358" s="8" t="str">
        <f t="shared" si="178"/>
        <v>Week_24-generic-cofi</v>
      </c>
      <c r="E1358" s="8" t="str">
        <f t="shared" si="179"/>
        <v>ReFi-tv.refi</v>
      </c>
      <c r="H1358" s="18">
        <f t="shared" si="180"/>
        <v>4.1802592378385852E-3</v>
      </c>
      <c r="I1358" s="6">
        <f t="shared" si="180"/>
        <v>3.15</v>
      </c>
      <c r="J1358" s="6">
        <f t="shared" si="183"/>
        <v>84.453237241467946</v>
      </c>
      <c r="K1358" s="18">
        <f t="shared" si="183"/>
        <v>0.65</v>
      </c>
      <c r="L1358" s="35">
        <f>Data!BL38</f>
        <v>1441.8148956368873</v>
      </c>
      <c r="Q1358" s="21">
        <v>0</v>
      </c>
      <c r="R1358" s="21">
        <v>0</v>
      </c>
      <c r="S1358" s="21">
        <v>0</v>
      </c>
      <c r="T1358" s="21">
        <v>0</v>
      </c>
      <c r="U1358" s="21">
        <v>0</v>
      </c>
      <c r="V1358" s="21">
        <v>0</v>
      </c>
      <c r="W1358" s="21">
        <v>0</v>
      </c>
      <c r="X1358" s="21">
        <v>0</v>
      </c>
      <c r="Y1358" s="21">
        <v>0</v>
      </c>
      <c r="Z1358" s="21">
        <v>154.32177060854309</v>
      </c>
      <c r="AA1358" s="21">
        <v>196.88688040333358</v>
      </c>
      <c r="AB1358" s="21">
        <v>229.31011183107884</v>
      </c>
      <c r="AC1358" s="21">
        <v>254.98925455416955</v>
      </c>
      <c r="AD1358" s="21">
        <v>275.66189104971539</v>
      </c>
      <c r="AE1358" s="21">
        <v>291.97429252786543</v>
      </c>
      <c r="AF1358" s="21">
        <v>304.55890325408546</v>
      </c>
      <c r="AG1358" s="21">
        <v>314.90929029264015</v>
      </c>
      <c r="AH1358" s="21">
        <v>323.44694656056566</v>
      </c>
      <c r="AI1358" s="21">
        <v>3386.4052667443075</v>
      </c>
      <c r="AJ1358" s="21">
        <v>4320.4453015380022</v>
      </c>
      <c r="AK1358" s="21">
        <v>5031.9340386022186</v>
      </c>
      <c r="AL1358" s="21">
        <v>5595.4318770474392</v>
      </c>
      <c r="AM1358" s="21">
        <v>6049.0679701919771</v>
      </c>
      <c r="AN1358" s="21">
        <v>6407.0239608537167</v>
      </c>
      <c r="AO1358" s="21">
        <v>6683.1780762137651</v>
      </c>
      <c r="AP1358" s="21">
        <v>6910.3048454439722</v>
      </c>
      <c r="AQ1358" s="21">
        <v>7097.6534226236263</v>
      </c>
    </row>
    <row r="1359" spans="1:43" x14ac:dyDescent="0.25">
      <c r="A1359" s="17" t="s">
        <v>280</v>
      </c>
      <c r="B1359" s="8" t="s">
        <v>60</v>
      </c>
      <c r="C1359" s="8" t="s">
        <v>68</v>
      </c>
      <c r="D1359" s="8" t="str">
        <f t="shared" si="178"/>
        <v>Week_25-generic-cofi</v>
      </c>
      <c r="E1359" s="8" t="str">
        <f t="shared" si="179"/>
        <v>ReFi-tv.refi</v>
      </c>
      <c r="H1359" s="18">
        <f t="shared" si="180"/>
        <v>4.1802592378385852E-3</v>
      </c>
      <c r="I1359" s="6">
        <f t="shared" si="180"/>
        <v>3.15</v>
      </c>
      <c r="J1359" s="6">
        <f t="shared" si="183"/>
        <v>84.453237241467946</v>
      </c>
      <c r="K1359" s="18">
        <f t="shared" si="183"/>
        <v>0.65</v>
      </c>
      <c r="L1359" s="35">
        <f>Data!BL39</f>
        <v>1441.8148956368873</v>
      </c>
      <c r="Q1359" s="21">
        <v>0</v>
      </c>
      <c r="R1359" s="21">
        <v>0</v>
      </c>
      <c r="S1359" s="21">
        <v>0</v>
      </c>
      <c r="T1359" s="21">
        <v>0</v>
      </c>
      <c r="U1359" s="21">
        <v>0</v>
      </c>
      <c r="V1359" s="21">
        <v>0</v>
      </c>
      <c r="W1359" s="21">
        <v>0</v>
      </c>
      <c r="X1359" s="21">
        <v>0</v>
      </c>
      <c r="Y1359" s="21">
        <v>0</v>
      </c>
      <c r="Z1359" s="21">
        <v>159.18603010625313</v>
      </c>
      <c r="AA1359" s="21">
        <v>198.9016671089706</v>
      </c>
      <c r="AB1359" s="21">
        <v>229.22746964938671</v>
      </c>
      <c r="AC1359" s="21">
        <v>253.29799302904391</v>
      </c>
      <c r="AD1359" s="21">
        <v>272.71429397743776</v>
      </c>
      <c r="AE1359" s="21">
        <v>288.06308706961084</v>
      </c>
      <c r="AF1359" s="21">
        <v>299.92301930753734</v>
      </c>
      <c r="AG1359" s="21">
        <v>309.69091429926391</v>
      </c>
      <c r="AH1359" s="21">
        <v>317.75812578334143</v>
      </c>
      <c r="AI1359" s="21">
        <v>3460.6507290907525</v>
      </c>
      <c r="AJ1359" s="21">
        <v>4324.0553133876192</v>
      </c>
      <c r="AK1359" s="21">
        <v>4983.3280561132424</v>
      </c>
      <c r="AL1359" s="21">
        <v>5506.613134758687</v>
      </c>
      <c r="AM1359" s="21">
        <v>5928.7169838744339</v>
      </c>
      <c r="AN1359" s="21">
        <v>6262.394580894962</v>
      </c>
      <c r="AO1359" s="21">
        <v>6520.2255169309428</v>
      </c>
      <c r="AP1359" s="21">
        <v>6732.5762671961375</v>
      </c>
      <c r="AQ1359" s="21">
        <v>6907.9547302777746</v>
      </c>
    </row>
    <row r="1360" spans="1:43" x14ac:dyDescent="0.25">
      <c r="A1360" s="17" t="s">
        <v>281</v>
      </c>
      <c r="B1360" s="8" t="s">
        <v>60</v>
      </c>
      <c r="C1360" s="8" t="s">
        <v>68</v>
      </c>
      <c r="D1360" s="8" t="str">
        <f t="shared" si="178"/>
        <v>Week_26-generic-cofi</v>
      </c>
      <c r="E1360" s="8" t="str">
        <f t="shared" si="179"/>
        <v>ReFi-tv.refi</v>
      </c>
      <c r="H1360" s="18">
        <f t="shared" si="180"/>
        <v>4.1802592378385852E-3</v>
      </c>
      <c r="I1360" s="6">
        <f t="shared" si="180"/>
        <v>3.15</v>
      </c>
      <c r="J1360" s="6">
        <f t="shared" si="183"/>
        <v>84.453237241467946</v>
      </c>
      <c r="K1360" s="18">
        <f t="shared" si="183"/>
        <v>0.65</v>
      </c>
      <c r="L1360" s="35">
        <f>Data!BL40</f>
        <v>1441.8148956368873</v>
      </c>
      <c r="Q1360" s="21">
        <v>0</v>
      </c>
      <c r="R1360" s="21">
        <v>0</v>
      </c>
      <c r="S1360" s="21">
        <v>0</v>
      </c>
      <c r="T1360" s="21">
        <v>0</v>
      </c>
      <c r="U1360" s="21">
        <v>0</v>
      </c>
      <c r="V1360" s="21">
        <v>0</v>
      </c>
      <c r="W1360" s="21">
        <v>0</v>
      </c>
      <c r="X1360" s="21">
        <v>0</v>
      </c>
      <c r="Y1360" s="21">
        <v>0</v>
      </c>
      <c r="Z1360" s="21">
        <v>266.9843444383115</v>
      </c>
      <c r="AA1360" s="21">
        <v>312.84000505470846</v>
      </c>
      <c r="AB1360" s="21">
        <v>347.8869191533089</v>
      </c>
      <c r="AC1360" s="21">
        <v>375.72893258454326</v>
      </c>
      <c r="AD1360" s="21">
        <v>398.20449119926229</v>
      </c>
      <c r="AE1360" s="21">
        <v>415.98422521174166</v>
      </c>
      <c r="AF1360" s="21">
        <v>429.73092377160066</v>
      </c>
      <c r="AG1360" s="21">
        <v>441.05891326290214</v>
      </c>
      <c r="AH1360" s="21">
        <v>450.4191051877861</v>
      </c>
      <c r="AI1360" s="21">
        <v>5270.0322832684851</v>
      </c>
      <c r="AJ1360" s="21">
        <v>6175.1820302599326</v>
      </c>
      <c r="AK1360" s="21">
        <v>6866.9767836831534</v>
      </c>
      <c r="AL1360" s="21">
        <v>7416.5532388962501</v>
      </c>
      <c r="AM1360" s="21">
        <v>7860.2006734799297</v>
      </c>
      <c r="AN1360" s="21">
        <v>8211.1567283408276</v>
      </c>
      <c r="AO1360" s="21">
        <v>8482.5042687789391</v>
      </c>
      <c r="AP1360" s="21">
        <v>8706.1086544566133</v>
      </c>
      <c r="AQ1360" s="21">
        <v>8890.8704753248221</v>
      </c>
    </row>
    <row r="1361" spans="1:43" x14ac:dyDescent="0.25">
      <c r="A1361" s="17" t="s">
        <v>282</v>
      </c>
      <c r="B1361" s="8" t="s">
        <v>60</v>
      </c>
      <c r="C1361" s="8" t="s">
        <v>68</v>
      </c>
      <c r="D1361" s="8" t="str">
        <f t="shared" si="178"/>
        <v>Week_27-generic-cofi</v>
      </c>
      <c r="E1361" s="8" t="str">
        <f t="shared" si="179"/>
        <v>ReFi-tv.refi</v>
      </c>
      <c r="H1361" s="18">
        <f t="shared" si="180"/>
        <v>4.1802592378385852E-3</v>
      </c>
      <c r="I1361" s="6">
        <f t="shared" si="180"/>
        <v>3.15</v>
      </c>
      <c r="J1361" s="6">
        <f t="shared" si="183"/>
        <v>84.453237241467946</v>
      </c>
      <c r="K1361" s="18">
        <f t="shared" si="183"/>
        <v>0.65</v>
      </c>
      <c r="L1361" s="35">
        <f>Data!BL41</f>
        <v>1441.8148956368873</v>
      </c>
      <c r="Q1361" s="21">
        <v>0</v>
      </c>
      <c r="R1361" s="21">
        <v>0</v>
      </c>
      <c r="S1361" s="21">
        <v>0</v>
      </c>
      <c r="T1361" s="21">
        <v>0</v>
      </c>
      <c r="U1361" s="21">
        <v>0</v>
      </c>
      <c r="V1361" s="21">
        <v>0</v>
      </c>
      <c r="W1361" s="21">
        <v>0</v>
      </c>
      <c r="X1361" s="21">
        <v>0</v>
      </c>
      <c r="Y1361" s="21">
        <v>0</v>
      </c>
      <c r="Z1361" s="21">
        <v>237.53330787837882</v>
      </c>
      <c r="AA1361" s="21">
        <v>277.88268065973574</v>
      </c>
      <c r="AB1361" s="21">
        <v>308.69391679604826</v>
      </c>
      <c r="AC1361" s="21">
        <v>333.15147408762454</v>
      </c>
      <c r="AD1361" s="21">
        <v>352.880451978812</v>
      </c>
      <c r="AE1361" s="21">
        <v>368.47710611973997</v>
      </c>
      <c r="AF1361" s="21">
        <v>380.52893178982146</v>
      </c>
      <c r="AG1361" s="21">
        <v>390.45521702916164</v>
      </c>
      <c r="AH1361" s="21">
        <v>398.65345360361027</v>
      </c>
      <c r="AI1361" s="21">
        <v>5007.5075077880329</v>
      </c>
      <c r="AJ1361" s="21">
        <v>5858.1241600035437</v>
      </c>
      <c r="AK1361" s="21">
        <v>6507.6646293166423</v>
      </c>
      <c r="AL1361" s="21">
        <v>7023.2613801623447</v>
      </c>
      <c r="AM1361" s="21">
        <v>7439.1735980888061</v>
      </c>
      <c r="AN1361" s="21">
        <v>7767.9711187592911</v>
      </c>
      <c r="AO1361" s="21">
        <v>8022.0390979598578</v>
      </c>
      <c r="AP1361" s="21">
        <v>8231.29795224185</v>
      </c>
      <c r="AQ1361" s="21">
        <v>8404.1273190529828</v>
      </c>
    </row>
    <row r="1362" spans="1:43" x14ac:dyDescent="0.25">
      <c r="A1362" s="17" t="s">
        <v>283</v>
      </c>
      <c r="B1362" s="8" t="s">
        <v>60</v>
      </c>
      <c r="C1362" s="8" t="s">
        <v>68</v>
      </c>
      <c r="D1362" s="8" t="str">
        <f t="shared" si="178"/>
        <v>Week_28-generic-cofi</v>
      </c>
      <c r="E1362" s="8" t="str">
        <f t="shared" si="179"/>
        <v>ReFi-tv.refi</v>
      </c>
      <c r="H1362" s="18">
        <f t="shared" si="180"/>
        <v>4.1802592378385852E-3</v>
      </c>
      <c r="I1362" s="6">
        <f t="shared" si="180"/>
        <v>3.15</v>
      </c>
      <c r="J1362" s="6">
        <f t="shared" si="183"/>
        <v>84.453237241467946</v>
      </c>
      <c r="K1362" s="18">
        <f t="shared" si="183"/>
        <v>0.65</v>
      </c>
      <c r="L1362" s="35">
        <f>Data!BL42</f>
        <v>1281.6132405661219</v>
      </c>
      <c r="Q1362" s="21">
        <v>0</v>
      </c>
      <c r="R1362" s="21">
        <v>0</v>
      </c>
      <c r="S1362" s="21">
        <v>0</v>
      </c>
      <c r="T1362" s="21">
        <v>0</v>
      </c>
      <c r="U1362" s="21">
        <v>0</v>
      </c>
      <c r="V1362" s="21">
        <v>0</v>
      </c>
      <c r="W1362" s="21">
        <v>0</v>
      </c>
      <c r="X1362" s="21">
        <v>0</v>
      </c>
      <c r="Y1362" s="21">
        <v>0</v>
      </c>
      <c r="Z1362" s="21">
        <v>250.14267454466807</v>
      </c>
      <c r="AA1362" s="21">
        <v>286.71126437390785</v>
      </c>
      <c r="AB1362" s="21">
        <v>314.61511921925347</v>
      </c>
      <c r="AC1362" s="21">
        <v>336.75052850262739</v>
      </c>
      <c r="AD1362" s="21">
        <v>354.59542630917952</v>
      </c>
      <c r="AE1362" s="21">
        <v>368.69497892981508</v>
      </c>
      <c r="AF1362" s="21">
        <v>379.58476428446346</v>
      </c>
      <c r="AG1362" s="21">
        <v>388.55023269933844</v>
      </c>
      <c r="AH1362" s="21">
        <v>395.95214029300115</v>
      </c>
      <c r="AI1362" s="21">
        <v>5309.6031557894194</v>
      </c>
      <c r="AJ1362" s="21">
        <v>6085.8189706780076</v>
      </c>
      <c r="AK1362" s="21">
        <v>6678.1145316622669</v>
      </c>
      <c r="AL1362" s="21">
        <v>7147.9673434610995</v>
      </c>
      <c r="AM1362" s="21">
        <v>7526.7484765919417</v>
      </c>
      <c r="AN1362" s="21">
        <v>7826.0297936483694</v>
      </c>
      <c r="AO1362" s="21">
        <v>8057.1796315964948</v>
      </c>
      <c r="AP1362" s="21">
        <v>8247.4833431699062</v>
      </c>
      <c r="AQ1362" s="21">
        <v>8404.5984455398357</v>
      </c>
    </row>
    <row r="1363" spans="1:43" x14ac:dyDescent="0.25">
      <c r="A1363" s="17" t="s">
        <v>284</v>
      </c>
      <c r="B1363" s="8" t="s">
        <v>60</v>
      </c>
      <c r="C1363" s="8" t="s">
        <v>68</v>
      </c>
      <c r="D1363" s="8" t="str">
        <f t="shared" si="178"/>
        <v>Week_29-generic-cofi</v>
      </c>
      <c r="E1363" s="8" t="str">
        <f t="shared" si="179"/>
        <v>ReFi-tv.refi</v>
      </c>
      <c r="H1363" s="18">
        <f t="shared" si="180"/>
        <v>4.1802592378385852E-3</v>
      </c>
      <c r="I1363" s="6">
        <f t="shared" si="180"/>
        <v>3.15</v>
      </c>
      <c r="J1363" s="6">
        <f t="shared" si="183"/>
        <v>84.453237241467946</v>
      </c>
      <c r="K1363" s="18">
        <f t="shared" si="183"/>
        <v>0.65</v>
      </c>
      <c r="L1363" s="35">
        <f>Data!BL43</f>
        <v>1281.6132405661219</v>
      </c>
      <c r="Q1363" s="21">
        <v>0</v>
      </c>
      <c r="R1363" s="21">
        <v>0</v>
      </c>
      <c r="S1363" s="21">
        <v>0</v>
      </c>
      <c r="T1363" s="21">
        <v>0</v>
      </c>
      <c r="U1363" s="21">
        <v>0</v>
      </c>
      <c r="V1363" s="21">
        <v>0</v>
      </c>
      <c r="W1363" s="21">
        <v>0</v>
      </c>
      <c r="X1363" s="21">
        <v>0</v>
      </c>
      <c r="Y1363" s="21">
        <v>0</v>
      </c>
      <c r="Z1363" s="21">
        <v>218.74512719422731</v>
      </c>
      <c r="AA1363" s="21">
        <v>254.81397015246722</v>
      </c>
      <c r="AB1363" s="21">
        <v>282.36674297795111</v>
      </c>
      <c r="AC1363" s="21">
        <v>304.24513523330916</v>
      </c>
      <c r="AD1363" s="21">
        <v>321.89897884087708</v>
      </c>
      <c r="AE1363" s="21">
        <v>335.85902255290904</v>
      </c>
      <c r="AF1363" s="21">
        <v>346.64882172476723</v>
      </c>
      <c r="AG1363" s="21">
        <v>355.53755218883384</v>
      </c>
      <c r="AH1363" s="21">
        <v>362.88026111155182</v>
      </c>
      <c r="AI1363" s="21">
        <v>4735.3777144514006</v>
      </c>
      <c r="AJ1363" s="21">
        <v>5516.1932568193042</v>
      </c>
      <c r="AK1363" s="21">
        <v>6112.6535669650466</v>
      </c>
      <c r="AL1363" s="21">
        <v>6586.2753223061754</v>
      </c>
      <c r="AM1363" s="21">
        <v>6968.4443729541472</v>
      </c>
      <c r="AN1363" s="21">
        <v>7270.6503271376514</v>
      </c>
      <c r="AO1363" s="21">
        <v>7504.2270709818995</v>
      </c>
      <c r="AP1363" s="21">
        <v>7696.6496254369413</v>
      </c>
      <c r="AQ1363" s="21">
        <v>7855.6040242952477</v>
      </c>
    </row>
    <row r="1364" spans="1:43" x14ac:dyDescent="0.25">
      <c r="A1364" s="17" t="s">
        <v>285</v>
      </c>
      <c r="B1364" s="8" t="s">
        <v>60</v>
      </c>
      <c r="C1364" s="8" t="s">
        <v>68</v>
      </c>
      <c r="D1364" s="8" t="str">
        <f t="shared" si="178"/>
        <v>Week_30-generic-cofi</v>
      </c>
      <c r="E1364" s="8" t="str">
        <f t="shared" si="179"/>
        <v>ReFi-tv.refi</v>
      </c>
      <c r="H1364" s="18">
        <f t="shared" si="180"/>
        <v>4.1802592378385852E-3</v>
      </c>
      <c r="I1364" s="6">
        <f t="shared" si="180"/>
        <v>3.15</v>
      </c>
      <c r="J1364" s="6">
        <f t="shared" si="183"/>
        <v>84.453237241467946</v>
      </c>
      <c r="K1364" s="18">
        <f t="shared" si="183"/>
        <v>0.65</v>
      </c>
      <c r="L1364" s="35">
        <f>Data!BL44</f>
        <v>1281.6132405661219</v>
      </c>
      <c r="Q1364" s="21">
        <v>0</v>
      </c>
      <c r="R1364" s="21">
        <v>0</v>
      </c>
      <c r="S1364" s="21">
        <v>0</v>
      </c>
      <c r="T1364" s="21">
        <v>0</v>
      </c>
      <c r="U1364" s="21">
        <v>0</v>
      </c>
      <c r="V1364" s="21">
        <v>0</v>
      </c>
      <c r="W1364" s="21">
        <v>0</v>
      </c>
      <c r="X1364" s="21">
        <v>0</v>
      </c>
      <c r="Y1364" s="21">
        <v>0</v>
      </c>
      <c r="Z1364" s="21">
        <v>307.99070734799437</v>
      </c>
      <c r="AA1364" s="21">
        <v>350.04993251720094</v>
      </c>
      <c r="AB1364" s="21">
        <v>382.18333928174053</v>
      </c>
      <c r="AC1364" s="21">
        <v>407.70270059232399</v>
      </c>
      <c r="AD1364" s="21">
        <v>428.29671783386783</v>
      </c>
      <c r="AE1364" s="21">
        <v>444.583566851336</v>
      </c>
      <c r="AF1364" s="21">
        <v>457.17294019545551</v>
      </c>
      <c r="AG1364" s="21">
        <v>467.54506926282198</v>
      </c>
      <c r="AH1364" s="21">
        <v>476.11380480161097</v>
      </c>
      <c r="AI1364" s="21">
        <v>6183.2359480208615</v>
      </c>
      <c r="AJ1364" s="21">
        <v>7027.6189336357538</v>
      </c>
      <c r="AK1364" s="21">
        <v>7672.7307214222037</v>
      </c>
      <c r="AL1364" s="21">
        <v>8185.0586211332984</v>
      </c>
      <c r="AM1364" s="21">
        <v>8598.5050813156122</v>
      </c>
      <c r="AN1364" s="21">
        <v>8925.4806293506117</v>
      </c>
      <c r="AO1364" s="21">
        <v>9178.2254816050718</v>
      </c>
      <c r="AP1364" s="21">
        <v>9386.4568333204643</v>
      </c>
      <c r="AQ1364" s="21">
        <v>9558.4831716107929</v>
      </c>
    </row>
    <row r="1365" spans="1:43" x14ac:dyDescent="0.25">
      <c r="A1365" s="17" t="s">
        <v>286</v>
      </c>
      <c r="B1365" s="8" t="s">
        <v>60</v>
      </c>
      <c r="C1365" s="8" t="s">
        <v>68</v>
      </c>
      <c r="D1365" s="8" t="str">
        <f t="shared" si="178"/>
        <v>Week_31-generic-cofi</v>
      </c>
      <c r="E1365" s="8" t="str">
        <f t="shared" si="179"/>
        <v>ReFi-tv.refi</v>
      </c>
      <c r="H1365" s="18">
        <f t="shared" si="180"/>
        <v>4.1802592378385852E-3</v>
      </c>
      <c r="I1365" s="6">
        <f t="shared" si="180"/>
        <v>3.15</v>
      </c>
      <c r="J1365" s="6">
        <f t="shared" si="183"/>
        <v>84.453237241467946</v>
      </c>
      <c r="K1365" s="18">
        <f t="shared" si="183"/>
        <v>0.65</v>
      </c>
      <c r="L1365" s="35">
        <f>Data!BL45</f>
        <v>1679.6010050259222</v>
      </c>
      <c r="Q1365" s="21">
        <v>0</v>
      </c>
      <c r="R1365" s="21">
        <v>0</v>
      </c>
      <c r="S1365" s="21">
        <v>0</v>
      </c>
      <c r="T1365" s="21">
        <v>0</v>
      </c>
      <c r="U1365" s="21">
        <v>0</v>
      </c>
      <c r="V1365" s="21">
        <v>0</v>
      </c>
      <c r="W1365" s="21">
        <v>0</v>
      </c>
      <c r="X1365" s="21">
        <v>0</v>
      </c>
      <c r="Y1365" s="21">
        <v>0</v>
      </c>
      <c r="Z1365" s="21">
        <v>204.96886584426056</v>
      </c>
      <c r="AA1365" s="21">
        <v>238.23826462522524</v>
      </c>
      <c r="AB1365" s="21">
        <v>273.44492388138639</v>
      </c>
      <c r="AC1365" s="21">
        <v>306.2356500292646</v>
      </c>
      <c r="AD1365" s="21">
        <v>332.6803624603258</v>
      </c>
      <c r="AE1365" s="21">
        <v>353.58092949267001</v>
      </c>
      <c r="AF1365" s="21">
        <v>369.72786685961478</v>
      </c>
      <c r="AG1365" s="21">
        <v>383.02447771838052</v>
      </c>
      <c r="AH1365" s="21">
        <v>394.00450341131489</v>
      </c>
      <c r="AI1365" s="21">
        <v>4150.546281127421</v>
      </c>
      <c r="AJ1365" s="21">
        <v>4824.2397165518951</v>
      </c>
      <c r="AK1365" s="21">
        <v>5537.1619842567388</v>
      </c>
      <c r="AL1365" s="21">
        <v>6201.1624699302783</v>
      </c>
      <c r="AM1365" s="21">
        <v>6736.6584457904501</v>
      </c>
      <c r="AN1365" s="21">
        <v>7159.8874587053397</v>
      </c>
      <c r="AO1365" s="21">
        <v>7486.857169758393</v>
      </c>
      <c r="AP1365" s="21">
        <v>7756.1087876767051</v>
      </c>
      <c r="AQ1365" s="21">
        <v>7978.4503838931751</v>
      </c>
    </row>
    <row r="1366" spans="1:43" x14ac:dyDescent="0.25">
      <c r="A1366" s="17" t="s">
        <v>287</v>
      </c>
      <c r="B1366" s="8" t="s">
        <v>60</v>
      </c>
      <c r="C1366" s="8" t="s">
        <v>68</v>
      </c>
      <c r="D1366" s="8" t="str">
        <f t="shared" si="178"/>
        <v>Week_32-generic-cofi</v>
      </c>
      <c r="E1366" s="8" t="str">
        <f t="shared" si="179"/>
        <v>ReFi-tv.refi</v>
      </c>
      <c r="H1366" s="18">
        <f t="shared" si="180"/>
        <v>4.1802592378385852E-3</v>
      </c>
      <c r="I1366" s="6">
        <f t="shared" si="180"/>
        <v>3.15</v>
      </c>
      <c r="J1366" s="6">
        <f t="shared" si="183"/>
        <v>84.453237241467946</v>
      </c>
      <c r="K1366" s="18">
        <f t="shared" si="183"/>
        <v>0.65</v>
      </c>
      <c r="L1366" s="35">
        <f>Data!BL46</f>
        <v>1785.0855563801672</v>
      </c>
      <c r="Q1366" s="21">
        <v>0</v>
      </c>
      <c r="R1366" s="21">
        <v>0</v>
      </c>
      <c r="S1366" s="21">
        <v>0</v>
      </c>
      <c r="T1366" s="21">
        <v>0</v>
      </c>
      <c r="U1366" s="21">
        <v>0</v>
      </c>
      <c r="V1366" s="21">
        <v>0</v>
      </c>
      <c r="W1366" s="21">
        <v>0</v>
      </c>
      <c r="X1366" s="21">
        <v>0</v>
      </c>
      <c r="Y1366" s="21">
        <v>0</v>
      </c>
      <c r="Z1366" s="21">
        <v>112.23813851595017</v>
      </c>
      <c r="AA1366" s="21">
        <v>154.26781570203082</v>
      </c>
      <c r="AB1366" s="21">
        <v>190.18994741017292</v>
      </c>
      <c r="AC1366" s="21">
        <v>218.67780072092978</v>
      </c>
      <c r="AD1366" s="21">
        <v>241.64012558862336</v>
      </c>
      <c r="AE1366" s="21">
        <v>259.77936193611185</v>
      </c>
      <c r="AF1366" s="21">
        <v>273.78698384838469</v>
      </c>
      <c r="AG1366" s="21">
        <v>285.31751684076517</v>
      </c>
      <c r="AH1366" s="21">
        <v>294.83592526159373</v>
      </c>
      <c r="AI1366" s="21">
        <v>2486.2060807862376</v>
      </c>
      <c r="AJ1366" s="21">
        <v>3417.2126029468541</v>
      </c>
      <c r="AK1366" s="21">
        <v>4212.9298472674664</v>
      </c>
      <c r="AL1366" s="21">
        <v>4843.9691273753142</v>
      </c>
      <c r="AM1366" s="21">
        <v>5352.6114878946473</v>
      </c>
      <c r="AN1366" s="21">
        <v>5754.41679493416</v>
      </c>
      <c r="AO1366" s="21">
        <v>6064.7020084643009</v>
      </c>
      <c r="AP1366" s="21">
        <v>6320.1168043564194</v>
      </c>
      <c r="AQ1366" s="21">
        <v>6530.9606869098352</v>
      </c>
    </row>
    <row r="1367" spans="1:43" x14ac:dyDescent="0.25">
      <c r="A1367" s="17" t="s">
        <v>288</v>
      </c>
      <c r="B1367" s="8" t="s">
        <v>60</v>
      </c>
      <c r="C1367" s="8" t="s">
        <v>68</v>
      </c>
      <c r="D1367" s="8" t="str">
        <f t="shared" si="178"/>
        <v>Week_33-generic-cofi</v>
      </c>
      <c r="E1367" s="8" t="str">
        <f t="shared" si="179"/>
        <v>ReFi-tv.refi</v>
      </c>
      <c r="H1367" s="18">
        <f t="shared" si="180"/>
        <v>4.1802592378385852E-3</v>
      </c>
      <c r="I1367" s="6">
        <f t="shared" si="180"/>
        <v>3.15</v>
      </c>
      <c r="J1367" s="6">
        <f t="shared" si="183"/>
        <v>84.453237241467946</v>
      </c>
      <c r="K1367" s="18">
        <f t="shared" si="183"/>
        <v>0.65</v>
      </c>
      <c r="L1367" s="35">
        <f>Data!BL47</f>
        <v>1690.7075426683041</v>
      </c>
      <c r="Q1367" s="21">
        <v>0</v>
      </c>
      <c r="R1367" s="21">
        <v>0</v>
      </c>
      <c r="S1367" s="21">
        <v>0</v>
      </c>
      <c r="T1367" s="21">
        <v>0</v>
      </c>
      <c r="U1367" s="21">
        <v>0</v>
      </c>
      <c r="V1367" s="21">
        <v>0</v>
      </c>
      <c r="W1367" s="21">
        <v>0</v>
      </c>
      <c r="X1367" s="21">
        <v>0</v>
      </c>
      <c r="Y1367" s="21">
        <v>0</v>
      </c>
      <c r="Z1367" s="21">
        <v>241.19241027226184</v>
      </c>
      <c r="AA1367" s="21">
        <v>293.78096912547807</v>
      </c>
      <c r="AB1367" s="21">
        <v>333.95430449011764</v>
      </c>
      <c r="AC1367" s="21">
        <v>365.85436754328174</v>
      </c>
      <c r="AD1367" s="21">
        <v>391.59576529765565</v>
      </c>
      <c r="AE1367" s="21">
        <v>411.95153034338892</v>
      </c>
      <c r="AF1367" s="21">
        <v>427.6849589591003</v>
      </c>
      <c r="AG1367" s="21">
        <v>440.64646216023613</v>
      </c>
      <c r="AH1367" s="21">
        <v>451.35373328259351</v>
      </c>
      <c r="AI1367" s="21">
        <v>4730.1137206528174</v>
      </c>
      <c r="AJ1367" s="21">
        <v>5761.4474326057079</v>
      </c>
      <c r="AK1367" s="21">
        <v>6549.3015968315485</v>
      </c>
      <c r="AL1367" s="21">
        <v>7174.9055524748183</v>
      </c>
      <c r="AM1367" s="21">
        <v>7679.7296411320913</v>
      </c>
      <c r="AN1367" s="21">
        <v>8078.9340913406195</v>
      </c>
      <c r="AO1367" s="21">
        <v>8387.4881892248795</v>
      </c>
      <c r="AP1367" s="21">
        <v>8641.6810307938613</v>
      </c>
      <c r="AQ1367" s="21">
        <v>8851.6652918634427</v>
      </c>
    </row>
    <row r="1368" spans="1:43" x14ac:dyDescent="0.25">
      <c r="A1368" s="17" t="s">
        <v>289</v>
      </c>
      <c r="B1368" s="8" t="s">
        <v>60</v>
      </c>
      <c r="C1368" s="8" t="s">
        <v>68</v>
      </c>
      <c r="D1368" s="8" t="str">
        <f t="shared" si="178"/>
        <v>Week_34-generic-cofi</v>
      </c>
      <c r="E1368" s="8" t="str">
        <f t="shared" si="179"/>
        <v>ReFi-tv.refi</v>
      </c>
      <c r="H1368" s="18">
        <f t="shared" si="180"/>
        <v>4.1802592378385852E-3</v>
      </c>
      <c r="I1368" s="6">
        <f t="shared" si="180"/>
        <v>3.15</v>
      </c>
      <c r="J1368" s="6">
        <f t="shared" si="183"/>
        <v>84.453237241467946</v>
      </c>
      <c r="K1368" s="18">
        <f t="shared" si="183"/>
        <v>0.65</v>
      </c>
      <c r="L1368" s="35">
        <f>Data!BL48</f>
        <v>1640.0237687431245</v>
      </c>
      <c r="Q1368" s="21">
        <v>0</v>
      </c>
      <c r="R1368" s="21">
        <v>0</v>
      </c>
      <c r="S1368" s="21">
        <v>0</v>
      </c>
      <c r="T1368" s="21">
        <v>0</v>
      </c>
      <c r="U1368" s="21">
        <v>0</v>
      </c>
      <c r="V1368" s="21">
        <v>0</v>
      </c>
      <c r="W1368" s="21">
        <v>0</v>
      </c>
      <c r="X1368" s="21">
        <v>0</v>
      </c>
      <c r="Y1368" s="21">
        <v>0</v>
      </c>
      <c r="Z1368" s="21">
        <v>209.12172419237467</v>
      </c>
      <c r="AA1368" s="21">
        <v>259.58776233032955</v>
      </c>
      <c r="AB1368" s="21">
        <v>298.10955908611413</v>
      </c>
      <c r="AC1368" s="21">
        <v>328.6764306927542</v>
      </c>
      <c r="AD1368" s="21">
        <v>353.32618831602514</v>
      </c>
      <c r="AE1368" s="21">
        <v>372.80727075271523</v>
      </c>
      <c r="AF1368" s="21">
        <v>387.85694375284584</v>
      </c>
      <c r="AG1368" s="21">
        <v>400.2495802440323</v>
      </c>
      <c r="AH1368" s="21">
        <v>410.48279738397417</v>
      </c>
      <c r="AI1368" s="21">
        <v>4273.7964650816821</v>
      </c>
      <c r="AJ1368" s="21">
        <v>5305.1650435190886</v>
      </c>
      <c r="AK1368" s="21">
        <v>6092.4305437404673</v>
      </c>
      <c r="AL1368" s="21">
        <v>6717.122159714756</v>
      </c>
      <c r="AM1368" s="21">
        <v>7220.8864022979133</v>
      </c>
      <c r="AN1368" s="21">
        <v>7619.019028525212</v>
      </c>
      <c r="AO1368" s="21">
        <v>7926.5874531687714</v>
      </c>
      <c r="AP1368" s="21">
        <v>8179.8543303123088</v>
      </c>
      <c r="AQ1368" s="21">
        <v>8388.9894041933203</v>
      </c>
    </row>
    <row r="1369" spans="1:43" x14ac:dyDescent="0.25">
      <c r="A1369" s="17" t="s">
        <v>290</v>
      </c>
      <c r="B1369" s="8" t="s">
        <v>60</v>
      </c>
      <c r="C1369" s="8" t="s">
        <v>68</v>
      </c>
      <c r="D1369" s="8" t="str">
        <f t="shared" si="178"/>
        <v>Week_35-generic-cofi</v>
      </c>
      <c r="E1369" s="8" t="str">
        <f t="shared" si="179"/>
        <v>ReFi-tv.refi</v>
      </c>
      <c r="H1369" s="18">
        <f t="shared" si="180"/>
        <v>4.1802592378385852E-3</v>
      </c>
      <c r="I1369" s="6">
        <f t="shared" si="180"/>
        <v>3.15</v>
      </c>
      <c r="J1369" s="6">
        <f t="shared" si="183"/>
        <v>84.453237241467946</v>
      </c>
      <c r="K1369" s="18">
        <f t="shared" si="183"/>
        <v>0.65</v>
      </c>
      <c r="L1369" s="35">
        <f>Data!BL49</f>
        <v>2090.1152728342267</v>
      </c>
      <c r="Q1369" s="21">
        <v>0</v>
      </c>
      <c r="R1369" s="21">
        <v>0</v>
      </c>
      <c r="S1369" s="21">
        <v>0</v>
      </c>
      <c r="T1369" s="21">
        <v>0</v>
      </c>
      <c r="U1369" s="21">
        <v>0</v>
      </c>
      <c r="V1369" s="21">
        <v>0</v>
      </c>
      <c r="W1369" s="21">
        <v>0</v>
      </c>
      <c r="X1369" s="21">
        <v>0</v>
      </c>
      <c r="Y1369" s="21">
        <v>0</v>
      </c>
      <c r="Z1369" s="21">
        <v>154.73332158751074</v>
      </c>
      <c r="AA1369" s="21">
        <v>214.95952944175261</v>
      </c>
      <c r="AB1369" s="21">
        <v>263.28279545676668</v>
      </c>
      <c r="AC1369" s="21">
        <v>301.64083782256904</v>
      </c>
      <c r="AD1369" s="21">
        <v>332.5850886148524</v>
      </c>
      <c r="AE1369" s="21">
        <v>357.04846935551114</v>
      </c>
      <c r="AF1369" s="21">
        <v>375.95243933837878</v>
      </c>
      <c r="AG1369" s="21">
        <v>391.52261042315695</v>
      </c>
      <c r="AH1369" s="21">
        <v>404.3825117707209</v>
      </c>
      <c r="AI1369" s="21">
        <v>3176.0481247189828</v>
      </c>
      <c r="AJ1369" s="21">
        <v>4412.2481400222132</v>
      </c>
      <c r="AK1369" s="21">
        <v>5404.1289891674423</v>
      </c>
      <c r="AL1369" s="21">
        <v>6191.4641751111994</v>
      </c>
      <c r="AM1369" s="21">
        <v>6826.6242601616714</v>
      </c>
      <c r="AN1369" s="21">
        <v>7328.7583430373734</v>
      </c>
      <c r="AO1369" s="21">
        <v>7716.7802493587897</v>
      </c>
      <c r="AP1369" s="21">
        <v>8036.3727725981735</v>
      </c>
      <c r="AQ1369" s="21">
        <v>8300.3344399362704</v>
      </c>
    </row>
    <row r="1370" spans="1:43" x14ac:dyDescent="0.25">
      <c r="A1370" s="17" t="s">
        <v>291</v>
      </c>
      <c r="B1370" s="8" t="s">
        <v>60</v>
      </c>
      <c r="C1370" s="8" t="s">
        <v>68</v>
      </c>
      <c r="D1370" s="8" t="str">
        <f t="shared" si="178"/>
        <v>Week_36-generic-cofi</v>
      </c>
      <c r="E1370" s="8" t="str">
        <f t="shared" si="179"/>
        <v>ReFi-tv.refi</v>
      </c>
      <c r="H1370" s="18">
        <f t="shared" si="180"/>
        <v>4.1802592378385852E-3</v>
      </c>
      <c r="I1370" s="6">
        <f t="shared" si="180"/>
        <v>3.15</v>
      </c>
      <c r="J1370" s="6">
        <f t="shared" si="183"/>
        <v>84.453237241467946</v>
      </c>
      <c r="K1370" s="18">
        <f t="shared" si="183"/>
        <v>0.65</v>
      </c>
      <c r="L1370" s="35">
        <f>Data!BL50</f>
        <v>2828.7555777959278</v>
      </c>
      <c r="Q1370" s="21">
        <v>0</v>
      </c>
      <c r="R1370" s="21">
        <v>0</v>
      </c>
      <c r="S1370" s="21">
        <v>0</v>
      </c>
      <c r="T1370" s="21">
        <v>0</v>
      </c>
      <c r="U1370" s="21">
        <v>0</v>
      </c>
      <c r="V1370" s="21">
        <v>0</v>
      </c>
      <c r="W1370" s="21">
        <v>0</v>
      </c>
      <c r="X1370" s="21">
        <v>0</v>
      </c>
      <c r="Y1370" s="21">
        <v>0</v>
      </c>
      <c r="Z1370" s="21">
        <v>103.20364864490335</v>
      </c>
      <c r="AA1370" s="21">
        <v>146.95598667447138</v>
      </c>
      <c r="AB1370" s="21">
        <v>183.99780419275194</v>
      </c>
      <c r="AC1370" s="21">
        <v>214.8993693273693</v>
      </c>
      <c r="AD1370" s="21">
        <v>240.99032062716429</v>
      </c>
      <c r="AE1370" s="21">
        <v>269.26477480054552</v>
      </c>
      <c r="AF1370" s="21">
        <v>294.84752074638948</v>
      </c>
      <c r="AG1370" s="21">
        <v>315.90795009278713</v>
      </c>
      <c r="AH1370" s="21">
        <v>333.29469368912225</v>
      </c>
      <c r="AI1370" s="21">
        <v>2088.5515980715472</v>
      </c>
      <c r="AJ1370" s="21">
        <v>2973.9758704771871</v>
      </c>
      <c r="AK1370" s="21">
        <v>3723.5980804386568</v>
      </c>
      <c r="AL1370" s="21">
        <v>4348.9588510338963</v>
      </c>
      <c r="AM1370" s="21">
        <v>4876.9663270087758</v>
      </c>
      <c r="AN1370" s="21">
        <v>5449.1617602497154</v>
      </c>
      <c r="AO1370" s="21">
        <v>5966.8845891401206</v>
      </c>
      <c r="AP1370" s="21">
        <v>6393.0884486454679</v>
      </c>
      <c r="AQ1370" s="21">
        <v>6744.9472404632834</v>
      </c>
    </row>
    <row r="1371" spans="1:43" x14ac:dyDescent="0.25">
      <c r="A1371" s="17" t="s">
        <v>292</v>
      </c>
      <c r="B1371" s="8" t="s">
        <v>60</v>
      </c>
      <c r="C1371" s="8" t="s">
        <v>68</v>
      </c>
      <c r="D1371" s="8" t="str">
        <f t="shared" si="178"/>
        <v>Week_37-generic-cofi</v>
      </c>
      <c r="E1371" s="8" t="str">
        <f t="shared" si="179"/>
        <v>ReFi-tv.refi</v>
      </c>
      <c r="H1371" s="18">
        <f t="shared" si="180"/>
        <v>4.1802592378385852E-3</v>
      </c>
      <c r="I1371" s="6">
        <f t="shared" si="180"/>
        <v>3.15</v>
      </c>
      <c r="J1371" s="6">
        <f t="shared" ref="J1371:K1386" si="184">J1370</f>
        <v>84.453237241467946</v>
      </c>
      <c r="K1371" s="18">
        <f t="shared" si="184"/>
        <v>0.65</v>
      </c>
      <c r="L1371" s="35">
        <f>Data!BL51</f>
        <v>1922.1607123485817</v>
      </c>
      <c r="Q1371" s="21">
        <v>0</v>
      </c>
      <c r="R1371" s="21">
        <v>0</v>
      </c>
      <c r="S1371" s="21">
        <v>0</v>
      </c>
      <c r="T1371" s="21">
        <v>0</v>
      </c>
      <c r="U1371" s="21">
        <v>0</v>
      </c>
      <c r="V1371" s="21">
        <v>0</v>
      </c>
      <c r="W1371" s="21">
        <v>0</v>
      </c>
      <c r="X1371" s="21">
        <v>0</v>
      </c>
      <c r="Y1371" s="21">
        <v>0</v>
      </c>
      <c r="Z1371" s="21">
        <v>156.94634152023394</v>
      </c>
      <c r="AA1371" s="21">
        <v>218.99838943119272</v>
      </c>
      <c r="AB1371" s="21">
        <v>266.38933607853971</v>
      </c>
      <c r="AC1371" s="21">
        <v>304.0109961160062</v>
      </c>
      <c r="AD1371" s="21">
        <v>334.36379741357831</v>
      </c>
      <c r="AE1371" s="21">
        <v>358.36151249142955</v>
      </c>
      <c r="AF1371" s="21">
        <v>376.90692061196933</v>
      </c>
      <c r="AG1371" s="21">
        <v>392.18269781729589</v>
      </c>
      <c r="AH1371" s="21">
        <v>404.80013694379392</v>
      </c>
      <c r="AI1371" s="21">
        <v>3163.1933240808808</v>
      </c>
      <c r="AJ1371" s="21">
        <v>4413.8285526324589</v>
      </c>
      <c r="AK1371" s="21">
        <v>5368.9749077797997</v>
      </c>
      <c r="AL1371" s="21">
        <v>6127.2250378474191</v>
      </c>
      <c r="AM1371" s="21">
        <v>6738.974107635423</v>
      </c>
      <c r="AN1371" s="21">
        <v>7222.6388518541835</v>
      </c>
      <c r="AO1371" s="21">
        <v>7596.4144403197733</v>
      </c>
      <c r="AP1371" s="21">
        <v>7904.2918715997257</v>
      </c>
      <c r="AQ1371" s="21">
        <v>8158.5915183792586</v>
      </c>
    </row>
    <row r="1372" spans="1:43" x14ac:dyDescent="0.25">
      <c r="A1372" s="17" t="s">
        <v>293</v>
      </c>
      <c r="B1372" s="8" t="s">
        <v>60</v>
      </c>
      <c r="C1372" s="8" t="s">
        <v>68</v>
      </c>
      <c r="D1372" s="8" t="str">
        <f t="shared" si="178"/>
        <v>Week_38-generic-cofi</v>
      </c>
      <c r="E1372" s="8" t="str">
        <f t="shared" si="179"/>
        <v>ReFi-tv.refi</v>
      </c>
      <c r="H1372" s="18">
        <f t="shared" si="180"/>
        <v>4.1802592378385852E-3</v>
      </c>
      <c r="I1372" s="6">
        <f t="shared" si="180"/>
        <v>3.15</v>
      </c>
      <c r="J1372" s="6">
        <f t="shared" si="184"/>
        <v>84.453237241467946</v>
      </c>
      <c r="K1372" s="18">
        <f t="shared" si="184"/>
        <v>0.65</v>
      </c>
      <c r="L1372" s="35">
        <f>Data!BL52</f>
        <v>1655.1084423786397</v>
      </c>
      <c r="Q1372" s="21">
        <v>0</v>
      </c>
      <c r="R1372" s="21">
        <v>0</v>
      </c>
      <c r="S1372" s="21">
        <v>0</v>
      </c>
      <c r="T1372" s="21">
        <v>0</v>
      </c>
      <c r="U1372" s="21">
        <v>0</v>
      </c>
      <c r="V1372" s="21">
        <v>0</v>
      </c>
      <c r="W1372" s="21">
        <v>0</v>
      </c>
      <c r="X1372" s="21">
        <v>0</v>
      </c>
      <c r="Y1372" s="21">
        <v>0</v>
      </c>
      <c r="Z1372" s="21">
        <v>241.3680431673391</v>
      </c>
      <c r="AA1372" s="21">
        <v>292.57560889689836</v>
      </c>
      <c r="AB1372" s="21">
        <v>331.68911528834917</v>
      </c>
      <c r="AC1372" s="21">
        <v>362.74417867605456</v>
      </c>
      <c r="AD1372" s="21">
        <v>387.80110638656026</v>
      </c>
      <c r="AE1372" s="21">
        <v>407.61377091717202</v>
      </c>
      <c r="AF1372" s="21">
        <v>422.92617669087986</v>
      </c>
      <c r="AG1372" s="21">
        <v>435.53993884687475</v>
      </c>
      <c r="AH1372" s="21">
        <v>445.95927947468999</v>
      </c>
      <c r="AI1372" s="21">
        <v>4833.6951883733245</v>
      </c>
      <c r="AJ1372" s="21">
        <v>5859.1903650636204</v>
      </c>
      <c r="AK1372" s="21">
        <v>6642.4869654080539</v>
      </c>
      <c r="AL1372" s="21">
        <v>7264.403224503335</v>
      </c>
      <c r="AM1372" s="21">
        <v>7766.1993584087659</v>
      </c>
      <c r="AN1372" s="21">
        <v>8162.9726012695746</v>
      </c>
      <c r="AO1372" s="21">
        <v>8469.6225667725757</v>
      </c>
      <c r="AP1372" s="21">
        <v>8722.2288382600036</v>
      </c>
      <c r="AQ1372" s="21">
        <v>8930.8890900389688</v>
      </c>
    </row>
    <row r="1373" spans="1:43" x14ac:dyDescent="0.25">
      <c r="A1373" s="17" t="s">
        <v>294</v>
      </c>
      <c r="B1373" s="8" t="s">
        <v>60</v>
      </c>
      <c r="C1373" s="8" t="s">
        <v>68</v>
      </c>
      <c r="D1373" s="8" t="str">
        <f t="shared" si="178"/>
        <v>Week_39-generic-cofi</v>
      </c>
      <c r="E1373" s="8" t="str">
        <f t="shared" si="179"/>
        <v>ReFi-tv.refi</v>
      </c>
      <c r="H1373" s="18">
        <f t="shared" si="180"/>
        <v>4.1802592378385852E-3</v>
      </c>
      <c r="I1373" s="6">
        <f t="shared" si="180"/>
        <v>3.15</v>
      </c>
      <c r="J1373" s="6">
        <f t="shared" si="184"/>
        <v>84.453237241467946</v>
      </c>
      <c r="K1373" s="18">
        <f t="shared" si="184"/>
        <v>0.65</v>
      </c>
      <c r="L1373" s="35">
        <f>Data!BL53</f>
        <v>1978.6811625276007</v>
      </c>
      <c r="Q1373" s="21">
        <v>0</v>
      </c>
      <c r="R1373" s="21">
        <v>0</v>
      </c>
      <c r="S1373" s="21">
        <v>0</v>
      </c>
      <c r="T1373" s="21">
        <v>0</v>
      </c>
      <c r="U1373" s="21">
        <v>0</v>
      </c>
      <c r="V1373" s="21">
        <v>0</v>
      </c>
      <c r="W1373" s="21">
        <v>0</v>
      </c>
      <c r="X1373" s="21">
        <v>0</v>
      </c>
      <c r="Y1373" s="21">
        <v>0</v>
      </c>
      <c r="Z1373" s="21">
        <v>173.76312768290563</v>
      </c>
      <c r="AA1373" s="21">
        <v>215.75097896776774</v>
      </c>
      <c r="AB1373" s="21">
        <v>272.84768259949391</v>
      </c>
      <c r="AC1373" s="21">
        <v>312.79990675911336</v>
      </c>
      <c r="AD1373" s="21">
        <v>344.99178093056344</v>
      </c>
      <c r="AE1373" s="21">
        <v>370.41400039384678</v>
      </c>
      <c r="AF1373" s="21">
        <v>390.04036399309166</v>
      </c>
      <c r="AG1373" s="21">
        <v>406.1921559768532</v>
      </c>
      <c r="AH1373" s="21">
        <v>419.52251900836143</v>
      </c>
      <c r="AI1373" s="21">
        <v>3471.6798143791789</v>
      </c>
      <c r="AJ1373" s="21">
        <v>4310.5711125423795</v>
      </c>
      <c r="AK1373" s="21">
        <v>5451.3279354028755</v>
      </c>
      <c r="AL1373" s="21">
        <v>6249.5486626886677</v>
      </c>
      <c r="AM1373" s="21">
        <v>6892.7223971762542</v>
      </c>
      <c r="AN1373" s="21">
        <v>7400.6426177909343</v>
      </c>
      <c r="AO1373" s="21">
        <v>7792.7652231200964</v>
      </c>
      <c r="AP1373" s="21">
        <v>8115.4680366790444</v>
      </c>
      <c r="AQ1373" s="21">
        <v>8381.8004448944739</v>
      </c>
    </row>
    <row r="1374" spans="1:43" x14ac:dyDescent="0.25">
      <c r="A1374" s="17" t="s">
        <v>295</v>
      </c>
      <c r="B1374" s="8" t="s">
        <v>60</v>
      </c>
      <c r="C1374" s="8" t="s">
        <v>68</v>
      </c>
      <c r="D1374" s="8" t="str">
        <f t="shared" si="178"/>
        <v>Week_40-generic-cofi</v>
      </c>
      <c r="E1374" s="8" t="str">
        <f t="shared" si="179"/>
        <v>ReFi-tv.refi</v>
      </c>
      <c r="H1374" s="18">
        <f t="shared" si="180"/>
        <v>4.1802592378385852E-3</v>
      </c>
      <c r="I1374" s="6">
        <f t="shared" si="180"/>
        <v>3.15</v>
      </c>
      <c r="J1374" s="6">
        <f t="shared" si="184"/>
        <v>84.453237241467946</v>
      </c>
      <c r="K1374" s="18">
        <f t="shared" si="184"/>
        <v>0.65</v>
      </c>
      <c r="L1374" s="35">
        <f>Data!BL54</f>
        <v>1830.26323436441</v>
      </c>
      <c r="Q1374" s="21">
        <v>0</v>
      </c>
      <c r="R1374" s="21">
        <v>0</v>
      </c>
      <c r="S1374" s="21">
        <v>0</v>
      </c>
      <c r="T1374" s="21">
        <v>0</v>
      </c>
      <c r="U1374" s="21">
        <v>0</v>
      </c>
      <c r="V1374" s="21">
        <v>0</v>
      </c>
      <c r="W1374" s="21">
        <v>0</v>
      </c>
      <c r="X1374" s="21">
        <v>0</v>
      </c>
      <c r="Y1374" s="21">
        <v>0</v>
      </c>
      <c r="Z1374" s="21">
        <v>98.335566690284892</v>
      </c>
      <c r="AA1374" s="21">
        <v>148.44796734989103</v>
      </c>
      <c r="AB1374" s="21">
        <v>186.64402227777319</v>
      </c>
      <c r="AC1374" s="21">
        <v>216.91139603042149</v>
      </c>
      <c r="AD1374" s="21">
        <v>241.29073472156196</v>
      </c>
      <c r="AE1374" s="21">
        <v>260.53685911961253</v>
      </c>
      <c r="AF1374" s="21">
        <v>275.3908489039527</v>
      </c>
      <c r="AG1374" s="21">
        <v>287.61200107945331</v>
      </c>
      <c r="AH1374" s="21">
        <v>297.69601838817294</v>
      </c>
      <c r="AI1374" s="21">
        <v>2200.2554239726505</v>
      </c>
      <c r="AJ1374" s="21">
        <v>3321.5189206977088</v>
      </c>
      <c r="AK1374" s="21">
        <v>4176.1545307626166</v>
      </c>
      <c r="AL1374" s="21">
        <v>4853.3861318009331</v>
      </c>
      <c r="AM1374" s="21">
        <v>5398.8731208269255</v>
      </c>
      <c r="AN1374" s="21">
        <v>5829.5045904216058</v>
      </c>
      <c r="AO1374" s="21">
        <v>6161.8621767012983</v>
      </c>
      <c r="AP1374" s="21">
        <v>6435.3100986117033</v>
      </c>
      <c r="AQ1374" s="21">
        <v>6660.9396904848581</v>
      </c>
    </row>
    <row r="1375" spans="1:43" x14ac:dyDescent="0.25">
      <c r="A1375" s="17" t="s">
        <v>296</v>
      </c>
      <c r="B1375" s="8" t="s">
        <v>60</v>
      </c>
      <c r="C1375" s="8" t="s">
        <v>68</v>
      </c>
      <c r="D1375" s="8" t="str">
        <f t="shared" si="178"/>
        <v>Week_41-generic-cofi</v>
      </c>
      <c r="E1375" s="8" t="str">
        <f t="shared" si="179"/>
        <v>ReFi-tv.refi</v>
      </c>
      <c r="H1375" s="18">
        <f t="shared" si="180"/>
        <v>4.1802592378385852E-3</v>
      </c>
      <c r="I1375" s="6">
        <f t="shared" si="180"/>
        <v>3.15</v>
      </c>
      <c r="J1375" s="6">
        <f t="shared" si="184"/>
        <v>84.453237241467946</v>
      </c>
      <c r="K1375" s="18">
        <f t="shared" si="184"/>
        <v>0.65</v>
      </c>
      <c r="L1375" s="35">
        <f>Data!BL55</f>
        <v>1725.3903664173188</v>
      </c>
      <c r="Q1375" s="21">
        <v>0</v>
      </c>
      <c r="R1375" s="21">
        <v>0</v>
      </c>
      <c r="S1375" s="21">
        <v>0</v>
      </c>
      <c r="T1375" s="21">
        <v>0</v>
      </c>
      <c r="U1375" s="21">
        <v>0</v>
      </c>
      <c r="V1375" s="21">
        <v>0</v>
      </c>
      <c r="W1375" s="21">
        <v>0</v>
      </c>
      <c r="X1375" s="21">
        <v>0</v>
      </c>
      <c r="Y1375" s="21">
        <v>0</v>
      </c>
      <c r="Z1375" s="21">
        <v>271.38404902317848</v>
      </c>
      <c r="AA1375" s="21">
        <v>323.63721718672008</v>
      </c>
      <c r="AB1375" s="21">
        <v>363.58155562044311</v>
      </c>
      <c r="AC1375" s="21">
        <v>395.31957680193597</v>
      </c>
      <c r="AD1375" s="21">
        <v>420.94452244667571</v>
      </c>
      <c r="AE1375" s="21">
        <v>441.21859157985972</v>
      </c>
      <c r="AF1375" s="21">
        <v>456.89586104933625</v>
      </c>
      <c r="AG1375" s="21">
        <v>469.81617713902125</v>
      </c>
      <c r="AH1375" s="21">
        <v>480.49317605653999</v>
      </c>
      <c r="AI1375" s="21">
        <v>5309.7421552903597</v>
      </c>
      <c r="AJ1375" s="21">
        <v>6332.0971932673201</v>
      </c>
      <c r="AK1375" s="21">
        <v>7113.6248416686803</v>
      </c>
      <c r="AL1375" s="21">
        <v>7734.5924689092835</v>
      </c>
      <c r="AM1375" s="21">
        <v>8235.9552225664738</v>
      </c>
      <c r="AN1375" s="21">
        <v>8632.6258445990316</v>
      </c>
      <c r="AO1375" s="21">
        <v>8939.3581631768884</v>
      </c>
      <c r="AP1375" s="21">
        <v>9192.1495385285671</v>
      </c>
      <c r="AQ1375" s="21">
        <v>9401.0494773731552</v>
      </c>
    </row>
    <row r="1376" spans="1:43" x14ac:dyDescent="0.25">
      <c r="A1376" s="17" t="s">
        <v>297</v>
      </c>
      <c r="B1376" s="8" t="s">
        <v>60</v>
      </c>
      <c r="C1376" s="8" t="s">
        <v>68</v>
      </c>
      <c r="D1376" s="8" t="str">
        <f t="shared" si="178"/>
        <v>Week_42-generic-cofi</v>
      </c>
      <c r="E1376" s="8" t="str">
        <f t="shared" si="179"/>
        <v>ReFi-tv.refi</v>
      </c>
      <c r="H1376" s="18">
        <f t="shared" si="180"/>
        <v>4.1802592378385852E-3</v>
      </c>
      <c r="I1376" s="6">
        <f t="shared" si="180"/>
        <v>3.15</v>
      </c>
      <c r="J1376" s="6">
        <f t="shared" si="184"/>
        <v>84.453237241467946</v>
      </c>
      <c r="K1376" s="18">
        <f t="shared" si="184"/>
        <v>0.65</v>
      </c>
      <c r="L1376" s="35">
        <f>Data!BL56</f>
        <v>1946.9834473517333</v>
      </c>
      <c r="Q1376" s="21">
        <v>0</v>
      </c>
      <c r="R1376" s="21">
        <v>0</v>
      </c>
      <c r="S1376" s="21">
        <v>0</v>
      </c>
      <c r="T1376" s="21">
        <v>0</v>
      </c>
      <c r="U1376" s="21">
        <v>0</v>
      </c>
      <c r="V1376" s="21">
        <v>0</v>
      </c>
      <c r="W1376" s="21">
        <v>0</v>
      </c>
      <c r="X1376" s="21">
        <v>0</v>
      </c>
      <c r="Y1376" s="21">
        <v>0</v>
      </c>
      <c r="Z1376" s="21">
        <v>208.27785851467732</v>
      </c>
      <c r="AA1376" s="21">
        <v>265.78871707575502</v>
      </c>
      <c r="AB1376" s="21">
        <v>309.71651665358075</v>
      </c>
      <c r="AC1376" s="21">
        <v>344.59321219889773</v>
      </c>
      <c r="AD1376" s="21">
        <v>372.73377360008482</v>
      </c>
      <c r="AE1376" s="21">
        <v>394.98447324436285</v>
      </c>
      <c r="AF1376" s="21">
        <v>412.18107592835111</v>
      </c>
      <c r="AG1376" s="21">
        <v>426.34685263969936</v>
      </c>
      <c r="AH1376" s="21">
        <v>438.04815879347626</v>
      </c>
      <c r="AI1376" s="21">
        <v>4190.9011351785985</v>
      </c>
      <c r="AJ1376" s="21">
        <v>5348.1164251165428</v>
      </c>
      <c r="AK1376" s="21">
        <v>6232.0177021389136</v>
      </c>
      <c r="AL1376" s="21">
        <v>6933.795529098119</v>
      </c>
      <c r="AM1376" s="21">
        <v>7500.0309972455279</v>
      </c>
      <c r="AN1376" s="21">
        <v>7947.75253165506</v>
      </c>
      <c r="AO1376" s="21">
        <v>8293.777126988909</v>
      </c>
      <c r="AP1376" s="21">
        <v>8578.8164015601524</v>
      </c>
      <c r="AQ1376" s="21">
        <v>8814.266379741488</v>
      </c>
    </row>
    <row r="1377" spans="1:43" x14ac:dyDescent="0.25">
      <c r="A1377" s="17" t="s">
        <v>298</v>
      </c>
      <c r="B1377" s="8" t="s">
        <v>60</v>
      </c>
      <c r="C1377" s="8" t="s">
        <v>68</v>
      </c>
      <c r="D1377" s="8" t="str">
        <f t="shared" si="178"/>
        <v>Week_43-generic-cofi</v>
      </c>
      <c r="E1377" s="8" t="str">
        <f t="shared" si="179"/>
        <v>ReFi-tv.refi</v>
      </c>
      <c r="H1377" s="18">
        <f t="shared" si="180"/>
        <v>4.1802592378385852E-3</v>
      </c>
      <c r="I1377" s="6">
        <f t="shared" si="180"/>
        <v>3.15</v>
      </c>
      <c r="J1377" s="6">
        <f t="shared" si="184"/>
        <v>84.453237241467946</v>
      </c>
      <c r="K1377" s="18">
        <f t="shared" si="184"/>
        <v>0.65</v>
      </c>
      <c r="L1377" s="35">
        <f>Data!BL57</f>
        <v>1944.8608207636205</v>
      </c>
      <c r="Q1377" s="21">
        <v>0</v>
      </c>
      <c r="R1377" s="21">
        <v>0</v>
      </c>
      <c r="S1377" s="21">
        <v>0</v>
      </c>
      <c r="T1377" s="21">
        <v>0</v>
      </c>
      <c r="U1377" s="21">
        <v>0</v>
      </c>
      <c r="V1377" s="21">
        <v>0</v>
      </c>
      <c r="W1377" s="21">
        <v>0</v>
      </c>
      <c r="X1377" s="21">
        <v>0</v>
      </c>
      <c r="Y1377" s="21">
        <v>0</v>
      </c>
      <c r="Z1377" s="21">
        <v>108.44120402504134</v>
      </c>
      <c r="AA1377" s="21">
        <v>157.05307784409402</v>
      </c>
      <c r="AB1377" s="21">
        <v>195.65158028417119</v>
      </c>
      <c r="AC1377" s="21">
        <v>226.26812866425897</v>
      </c>
      <c r="AD1377" s="21">
        <v>250.95097568508638</v>
      </c>
      <c r="AE1377" s="21">
        <v>270.45266675647179</v>
      </c>
      <c r="AF1377" s="21">
        <v>285.51466752312155</v>
      </c>
      <c r="AG1377" s="21">
        <v>297.91473855937295</v>
      </c>
      <c r="AH1377" s="21">
        <v>308.15215127139282</v>
      </c>
      <c r="AI1377" s="21">
        <v>2427.5415985627774</v>
      </c>
      <c r="AJ1377" s="21">
        <v>3515.7566081691334</v>
      </c>
      <c r="AK1377" s="21">
        <v>4379.8144278690788</v>
      </c>
      <c r="AL1377" s="21">
        <v>5065.1899312608539</v>
      </c>
      <c r="AM1377" s="21">
        <v>5617.7348651974362</v>
      </c>
      <c r="AN1377" s="21">
        <v>6054.2955502593277</v>
      </c>
      <c r="AO1377" s="21">
        <v>6391.4702777751099</v>
      </c>
      <c r="AP1377" s="21">
        <v>6669.0556157125484</v>
      </c>
      <c r="AQ1377" s="21">
        <v>6898.2281469797663</v>
      </c>
    </row>
    <row r="1378" spans="1:43" x14ac:dyDescent="0.25">
      <c r="A1378" s="17" t="s">
        <v>299</v>
      </c>
      <c r="B1378" s="8" t="s">
        <v>60</v>
      </c>
      <c r="C1378" s="8" t="s">
        <v>68</v>
      </c>
      <c r="D1378" s="8" t="str">
        <f t="shared" si="178"/>
        <v>Week_44-generic-cofi</v>
      </c>
      <c r="E1378" s="8" t="str">
        <f t="shared" si="179"/>
        <v>ReFi-tv.refi</v>
      </c>
      <c r="H1378" s="18">
        <f t="shared" si="180"/>
        <v>4.1802592378385852E-3</v>
      </c>
      <c r="I1378" s="6">
        <f t="shared" si="180"/>
        <v>3.15</v>
      </c>
      <c r="J1378" s="6">
        <f t="shared" si="184"/>
        <v>84.453237241467946</v>
      </c>
      <c r="K1378" s="18">
        <f t="shared" si="184"/>
        <v>0.65</v>
      </c>
      <c r="L1378" s="35">
        <f>Data!BL58</f>
        <v>2085.2620813272074</v>
      </c>
      <c r="Q1378" s="21">
        <v>0</v>
      </c>
      <c r="R1378" s="21">
        <v>0</v>
      </c>
      <c r="S1378" s="21">
        <v>0</v>
      </c>
      <c r="T1378" s="21">
        <v>0</v>
      </c>
      <c r="U1378" s="21">
        <v>0</v>
      </c>
      <c r="V1378" s="21">
        <v>0</v>
      </c>
      <c r="W1378" s="21">
        <v>0</v>
      </c>
      <c r="X1378" s="21">
        <v>0</v>
      </c>
      <c r="Y1378" s="21">
        <v>0</v>
      </c>
      <c r="Z1378" s="21">
        <v>73.838129005821074</v>
      </c>
      <c r="AA1378" s="21">
        <v>128.42942465816677</v>
      </c>
      <c r="AB1378" s="21">
        <v>171.11740639859366</v>
      </c>
      <c r="AC1378" s="21">
        <v>204.94931800690327</v>
      </c>
      <c r="AD1378" s="21">
        <v>232.20404204278697</v>
      </c>
      <c r="AE1378" s="21">
        <v>253.72293779503659</v>
      </c>
      <c r="AF1378" s="21">
        <v>270.33299563008262</v>
      </c>
      <c r="AG1378" s="21">
        <v>284.00031894273474</v>
      </c>
      <c r="AH1378" s="21">
        <v>295.27865366816235</v>
      </c>
      <c r="AI1378" s="21">
        <v>1686.1076189519245</v>
      </c>
      <c r="AJ1378" s="21">
        <v>2932.7101638325043</v>
      </c>
      <c r="AK1378" s="21">
        <v>3907.4982877913353</v>
      </c>
      <c r="AL1378" s="21">
        <v>4680.0563779615477</v>
      </c>
      <c r="AM1378" s="21">
        <v>5302.4231479228065</v>
      </c>
      <c r="AN1378" s="21">
        <v>5793.8111959113994</v>
      </c>
      <c r="AO1378" s="21">
        <v>6173.1050031081568</v>
      </c>
      <c r="AP1378" s="21">
        <v>6485.2009117995231</v>
      </c>
      <c r="AQ1378" s="21">
        <v>6742.7438149808104</v>
      </c>
    </row>
    <row r="1379" spans="1:43" x14ac:dyDescent="0.25">
      <c r="A1379" s="17" t="s">
        <v>300</v>
      </c>
      <c r="B1379" s="8" t="s">
        <v>60</v>
      </c>
      <c r="C1379" s="8" t="s">
        <v>68</v>
      </c>
      <c r="D1379" s="8" t="str">
        <f t="shared" si="178"/>
        <v>Week_45-generic-cofi</v>
      </c>
      <c r="E1379" s="8" t="str">
        <f t="shared" si="179"/>
        <v>ReFi-tv.refi</v>
      </c>
      <c r="H1379" s="18">
        <f t="shared" si="180"/>
        <v>4.1802592378385852E-3</v>
      </c>
      <c r="I1379" s="6">
        <f t="shared" si="180"/>
        <v>3.15</v>
      </c>
      <c r="J1379" s="6">
        <f t="shared" si="184"/>
        <v>84.453237241467946</v>
      </c>
      <c r="K1379" s="18">
        <f t="shared" si="184"/>
        <v>0.65</v>
      </c>
      <c r="L1379" s="35">
        <f>Data!BL59</f>
        <v>1650.6523731634045</v>
      </c>
      <c r="Q1379" s="21">
        <v>0</v>
      </c>
      <c r="R1379" s="21">
        <v>0</v>
      </c>
      <c r="S1379" s="21">
        <v>0</v>
      </c>
      <c r="T1379" s="21">
        <v>0</v>
      </c>
      <c r="U1379" s="21">
        <v>0</v>
      </c>
      <c r="V1379" s="21">
        <v>0</v>
      </c>
      <c r="W1379" s="21">
        <v>0</v>
      </c>
      <c r="X1379" s="21">
        <v>0</v>
      </c>
      <c r="Y1379" s="21">
        <v>0</v>
      </c>
      <c r="Z1379" s="21">
        <v>355.79992937811147</v>
      </c>
      <c r="AA1379" s="21">
        <v>407.88548560302127</v>
      </c>
      <c r="AB1379" s="21">
        <v>447.69046889793822</v>
      </c>
      <c r="AC1379" s="21">
        <v>479.31037096501473</v>
      </c>
      <c r="AD1379" s="21">
        <v>504.83365195112589</v>
      </c>
      <c r="AE1379" s="21">
        <v>525.02313364677207</v>
      </c>
      <c r="AF1379" s="21">
        <v>540.63209315683127</v>
      </c>
      <c r="AG1379" s="21">
        <v>553.4940971309054</v>
      </c>
      <c r="AH1379" s="21">
        <v>564.12136631993667</v>
      </c>
      <c r="AI1379" s="21">
        <v>6848.0578643160716</v>
      </c>
      <c r="AJ1379" s="21">
        <v>7850.5451429018376</v>
      </c>
      <c r="AK1379" s="21">
        <v>8616.6690411504096</v>
      </c>
      <c r="AL1379" s="21">
        <v>9225.2552187750662</v>
      </c>
      <c r="AM1379" s="21">
        <v>9716.50013100871</v>
      </c>
      <c r="AN1379" s="21">
        <v>10105.085758734922</v>
      </c>
      <c r="AO1379" s="21">
        <v>10405.5103769002</v>
      </c>
      <c r="AP1379" s="21">
        <v>10653.064522342202</v>
      </c>
      <c r="AQ1379" s="21">
        <v>10857.606874200877</v>
      </c>
    </row>
    <row r="1380" spans="1:43" x14ac:dyDescent="0.25">
      <c r="A1380" s="17" t="s">
        <v>301</v>
      </c>
      <c r="B1380" s="8" t="s">
        <v>60</v>
      </c>
      <c r="C1380" s="8" t="s">
        <v>68</v>
      </c>
      <c r="D1380" s="8" t="str">
        <f t="shared" si="178"/>
        <v>Week_46-generic-cofi</v>
      </c>
      <c r="E1380" s="8" t="str">
        <f t="shared" si="179"/>
        <v>ReFi-tv.refi</v>
      </c>
      <c r="H1380" s="18">
        <f t="shared" si="180"/>
        <v>4.1802592378385852E-3</v>
      </c>
      <c r="I1380" s="6">
        <f t="shared" si="180"/>
        <v>3.15</v>
      </c>
      <c r="J1380" s="6">
        <f t="shared" si="184"/>
        <v>84.453237241467946</v>
      </c>
      <c r="K1380" s="18">
        <f t="shared" si="184"/>
        <v>0.65</v>
      </c>
      <c r="L1380" s="35">
        <f>Data!BL60</f>
        <v>1731.9975466831138</v>
      </c>
      <c r="Q1380" s="21">
        <v>0</v>
      </c>
      <c r="R1380" s="21">
        <v>0</v>
      </c>
      <c r="S1380" s="21">
        <v>0</v>
      </c>
      <c r="T1380" s="21">
        <v>0</v>
      </c>
      <c r="U1380" s="21">
        <v>0</v>
      </c>
      <c r="V1380" s="21">
        <v>0</v>
      </c>
      <c r="W1380" s="21">
        <v>0</v>
      </c>
      <c r="X1380" s="21">
        <v>0</v>
      </c>
      <c r="Y1380" s="21">
        <v>0</v>
      </c>
      <c r="Z1380" s="21">
        <v>234.99640454240838</v>
      </c>
      <c r="AA1380" s="21">
        <v>285.02830069459696</v>
      </c>
      <c r="AB1380" s="21">
        <v>323.24115953104121</v>
      </c>
      <c r="AC1380" s="21">
        <v>353.57923023184469</v>
      </c>
      <c r="AD1380" s="21">
        <v>378.05625123656074</v>
      </c>
      <c r="AE1380" s="21">
        <v>397.40937575165572</v>
      </c>
      <c r="AF1380" s="21">
        <v>412.36594428619981</v>
      </c>
      <c r="AG1380" s="21">
        <v>424.68609178142179</v>
      </c>
      <c r="AH1380" s="21">
        <v>434.86253495472175</v>
      </c>
      <c r="AI1380" s="21">
        <v>4946.2467242586135</v>
      </c>
      <c r="AJ1380" s="21">
        <v>5999.3271019481817</v>
      </c>
      <c r="AK1380" s="21">
        <v>6803.6382496543147</v>
      </c>
      <c r="AL1380" s="21">
        <v>7442.1994357983131</v>
      </c>
      <c r="AM1380" s="21">
        <v>7957.3961904037114</v>
      </c>
      <c r="AN1380" s="21">
        <v>8364.7442471680552</v>
      </c>
      <c r="AO1380" s="21">
        <v>8679.5528003635482</v>
      </c>
      <c r="AP1380" s="21">
        <v>8938.8694878221741</v>
      </c>
      <c r="AQ1380" s="21">
        <v>9153.0650999148475</v>
      </c>
    </row>
    <row r="1381" spans="1:43" x14ac:dyDescent="0.25">
      <c r="A1381" s="17" t="s">
        <v>272</v>
      </c>
      <c r="B1381" s="8" t="s">
        <v>60</v>
      </c>
      <c r="C1381" s="8" t="s">
        <v>68</v>
      </c>
      <c r="D1381" s="8" t="str">
        <f t="shared" si="178"/>
        <v>Week_47-generic-cofi</v>
      </c>
      <c r="E1381" s="8" t="str">
        <f t="shared" si="179"/>
        <v>ReFi-tv.refi</v>
      </c>
      <c r="H1381" s="18">
        <f t="shared" si="180"/>
        <v>4.1802592378385852E-3</v>
      </c>
      <c r="I1381" s="6">
        <f t="shared" si="180"/>
        <v>3.15</v>
      </c>
      <c r="J1381" s="6">
        <f t="shared" si="184"/>
        <v>84.453237241467946</v>
      </c>
      <c r="K1381" s="18">
        <f t="shared" si="184"/>
        <v>0.65</v>
      </c>
      <c r="L1381" s="35">
        <f>Data!BL61</f>
        <v>2385.2246421647269</v>
      </c>
      <c r="Q1381" s="21">
        <v>0</v>
      </c>
      <c r="R1381" s="21">
        <v>0</v>
      </c>
      <c r="S1381" s="21">
        <v>0</v>
      </c>
      <c r="T1381" s="21">
        <v>0</v>
      </c>
      <c r="U1381" s="21">
        <v>0</v>
      </c>
      <c r="V1381" s="21">
        <v>0</v>
      </c>
      <c r="W1381" s="21">
        <v>0</v>
      </c>
      <c r="X1381" s="21">
        <v>0</v>
      </c>
      <c r="Y1381" s="21">
        <v>0</v>
      </c>
      <c r="Z1381" s="21">
        <v>151.91806350195364</v>
      </c>
      <c r="AA1381" s="21">
        <v>188.74777870942248</v>
      </c>
      <c r="AB1381" s="21">
        <v>229.0691399240973</v>
      </c>
      <c r="AC1381" s="21">
        <v>265.18127876192909</v>
      </c>
      <c r="AD1381" s="21">
        <v>294.29715445856834</v>
      </c>
      <c r="AE1381" s="21">
        <v>317.30313469910806</v>
      </c>
      <c r="AF1381" s="21">
        <v>335.07286367219217</v>
      </c>
      <c r="AG1381" s="21">
        <v>349.70299561732219</v>
      </c>
      <c r="AH1381" s="21">
        <v>361.78218053609282</v>
      </c>
      <c r="AI1381" s="21">
        <v>3240.5425798697361</v>
      </c>
      <c r="AJ1381" s="21">
        <v>4026.1519905159153</v>
      </c>
      <c r="AK1381" s="21">
        <v>4886.2412049415689</v>
      </c>
      <c r="AL1381" s="21">
        <v>5656.544096227809</v>
      </c>
      <c r="AM1381" s="21">
        <v>6277.6106946967957</v>
      </c>
      <c r="AN1381" s="21">
        <v>6768.3479832230687</v>
      </c>
      <c r="AO1381" s="21">
        <v>7147.3915415901965</v>
      </c>
      <c r="AP1381" s="21">
        <v>7459.4648028235233</v>
      </c>
      <c r="AQ1381" s="21">
        <v>7717.1241762850168</v>
      </c>
    </row>
    <row r="1382" spans="1:43" x14ac:dyDescent="0.25">
      <c r="A1382" s="17" t="s">
        <v>273</v>
      </c>
      <c r="B1382" s="8" t="s">
        <v>60</v>
      </c>
      <c r="C1382" s="8" t="s">
        <v>68</v>
      </c>
      <c r="D1382" s="8" t="str">
        <f t="shared" si="178"/>
        <v>Week_48-generic-cofi</v>
      </c>
      <c r="E1382" s="8" t="str">
        <f t="shared" si="179"/>
        <v>ReFi-tv.refi</v>
      </c>
      <c r="H1382" s="18">
        <f t="shared" si="180"/>
        <v>4.1802592378385852E-3</v>
      </c>
      <c r="I1382" s="6">
        <f t="shared" si="180"/>
        <v>3.15</v>
      </c>
      <c r="J1382" s="6">
        <f t="shared" si="184"/>
        <v>84.453237241467946</v>
      </c>
      <c r="K1382" s="18">
        <f t="shared" si="184"/>
        <v>0.65</v>
      </c>
      <c r="L1382" s="35">
        <f>Data!BL62</f>
        <v>2385.2246421647269</v>
      </c>
      <c r="Q1382" s="21">
        <v>0</v>
      </c>
      <c r="R1382" s="21">
        <v>0</v>
      </c>
      <c r="S1382" s="21">
        <v>0</v>
      </c>
      <c r="T1382" s="21">
        <v>0</v>
      </c>
      <c r="U1382" s="21">
        <v>0</v>
      </c>
      <c r="V1382" s="21">
        <v>0</v>
      </c>
      <c r="W1382" s="21">
        <v>0</v>
      </c>
      <c r="X1382" s="21">
        <v>0</v>
      </c>
      <c r="Y1382" s="21">
        <v>0</v>
      </c>
      <c r="Z1382" s="21">
        <v>88.716872733664459</v>
      </c>
      <c r="AA1382" s="21">
        <v>112.08549777457507</v>
      </c>
      <c r="AB1382" s="21">
        <v>138.76509319494039</v>
      </c>
      <c r="AC1382" s="21">
        <v>168.73615958481719</v>
      </c>
      <c r="AD1382" s="21">
        <v>200.33139419552606</v>
      </c>
      <c r="AE1382" s="21">
        <v>225.26156560387025</v>
      </c>
      <c r="AF1382" s="21">
        <v>244.49422817239954</v>
      </c>
      <c r="AG1382" s="21">
        <v>260.31184464815698</v>
      </c>
      <c r="AH1382" s="21">
        <v>273.35898466701349</v>
      </c>
      <c r="AI1382" s="21">
        <v>2000.4053164983443</v>
      </c>
      <c r="AJ1382" s="21">
        <v>2527.3256229819995</v>
      </c>
      <c r="AK1382" s="21">
        <v>3128.9023341127554</v>
      </c>
      <c r="AL1382" s="21">
        <v>3804.6957733993518</v>
      </c>
      <c r="AM1382" s="21">
        <v>4517.1112738985194</v>
      </c>
      <c r="AN1382" s="21">
        <v>5079.2416318540127</v>
      </c>
      <c r="AO1382" s="21">
        <v>5512.903451381897</v>
      </c>
      <c r="AP1382" s="21">
        <v>5869.5621468188729</v>
      </c>
      <c r="AQ1382" s="21">
        <v>6163.7515997899218</v>
      </c>
    </row>
    <row r="1383" spans="1:43" x14ac:dyDescent="0.25">
      <c r="A1383" s="17" t="s">
        <v>274</v>
      </c>
      <c r="B1383" s="8" t="s">
        <v>60</v>
      </c>
      <c r="C1383" s="8" t="s">
        <v>68</v>
      </c>
      <c r="D1383" s="8" t="str">
        <f t="shared" si="178"/>
        <v>Week_49-generic-cofi</v>
      </c>
      <c r="E1383" s="8" t="str">
        <f t="shared" si="179"/>
        <v>ReFi-tv.refi</v>
      </c>
      <c r="H1383" s="18">
        <f t="shared" si="180"/>
        <v>4.1802592378385852E-3</v>
      </c>
      <c r="I1383" s="6">
        <f t="shared" si="180"/>
        <v>3.15</v>
      </c>
      <c r="J1383" s="6">
        <f t="shared" si="184"/>
        <v>84.453237241467946</v>
      </c>
      <c r="K1383" s="18">
        <f t="shared" si="184"/>
        <v>0.65</v>
      </c>
      <c r="L1383" s="35">
        <f>Data!BL63</f>
        <v>2385.2246421647269</v>
      </c>
      <c r="Q1383" s="21">
        <v>0</v>
      </c>
      <c r="R1383" s="21">
        <v>0</v>
      </c>
      <c r="S1383" s="21">
        <v>0</v>
      </c>
      <c r="T1383" s="21">
        <v>0</v>
      </c>
      <c r="U1383" s="21">
        <v>0</v>
      </c>
      <c r="V1383" s="21">
        <v>0</v>
      </c>
      <c r="W1383" s="21">
        <v>0</v>
      </c>
      <c r="X1383" s="21">
        <v>0</v>
      </c>
      <c r="Y1383" s="21">
        <v>0</v>
      </c>
      <c r="Z1383" s="21">
        <v>64.444627055674047</v>
      </c>
      <c r="AA1383" s="21">
        <v>119.26351544809953</v>
      </c>
      <c r="AB1383" s="21">
        <v>167.29352563297459</v>
      </c>
      <c r="AC1383" s="21">
        <v>205.40263775718998</v>
      </c>
      <c r="AD1383" s="21">
        <v>236.13553762945247</v>
      </c>
      <c r="AE1383" s="21">
        <v>260.4236942364646</v>
      </c>
      <c r="AF1383" s="21">
        <v>279.18692624306146</v>
      </c>
      <c r="AG1383" s="21">
        <v>294.63719511869914</v>
      </c>
      <c r="AH1383" s="21">
        <v>307.39518717860091</v>
      </c>
      <c r="AI1383" s="21">
        <v>1417.6478006389852</v>
      </c>
      <c r="AJ1383" s="21">
        <v>2623.5493647190838</v>
      </c>
      <c r="AK1383" s="21">
        <v>3680.1097238074094</v>
      </c>
      <c r="AL1383" s="21">
        <v>4518.4309532952557</v>
      </c>
      <c r="AM1383" s="21">
        <v>5194.4908500114261</v>
      </c>
      <c r="AN1383" s="21">
        <v>5728.7797949340174</v>
      </c>
      <c r="AO1383" s="21">
        <v>6141.531886183634</v>
      </c>
      <c r="AP1383" s="21">
        <v>6481.4056769328081</v>
      </c>
      <c r="AQ1383" s="21">
        <v>6762.0549755727779</v>
      </c>
    </row>
    <row r="1384" spans="1:43" x14ac:dyDescent="0.25">
      <c r="A1384" s="17" t="s">
        <v>275</v>
      </c>
      <c r="B1384" s="8" t="s">
        <v>60</v>
      </c>
      <c r="C1384" s="8" t="s">
        <v>68</v>
      </c>
      <c r="D1384" s="8" t="str">
        <f t="shared" si="178"/>
        <v>Week_50-generic-cofi</v>
      </c>
      <c r="E1384" s="8" t="str">
        <f t="shared" si="179"/>
        <v>ReFi-tv.refi</v>
      </c>
      <c r="H1384" s="18">
        <f t="shared" si="180"/>
        <v>4.1802592378385852E-3</v>
      </c>
      <c r="I1384" s="6">
        <f t="shared" si="180"/>
        <v>3.15</v>
      </c>
      <c r="J1384" s="6">
        <f t="shared" si="184"/>
        <v>84.453237241467946</v>
      </c>
      <c r="K1384" s="18">
        <f t="shared" si="184"/>
        <v>0.65</v>
      </c>
      <c r="L1384" s="35">
        <f>Data!BL64</f>
        <v>2011.4207803329416</v>
      </c>
      <c r="Q1384" s="21">
        <v>0</v>
      </c>
      <c r="R1384" s="21">
        <v>0</v>
      </c>
      <c r="S1384" s="21">
        <v>0</v>
      </c>
      <c r="T1384" s="21">
        <v>0</v>
      </c>
      <c r="U1384" s="21">
        <v>0</v>
      </c>
      <c r="V1384" s="21">
        <v>0</v>
      </c>
      <c r="W1384" s="21">
        <v>0</v>
      </c>
      <c r="X1384" s="21">
        <v>0</v>
      </c>
      <c r="Y1384" s="21">
        <v>0</v>
      </c>
      <c r="Z1384" s="21">
        <v>262.8635479791194</v>
      </c>
      <c r="AA1384" s="21">
        <v>330.92598637766338</v>
      </c>
      <c r="AB1384" s="21">
        <v>382.90068678402224</v>
      </c>
      <c r="AC1384" s="21">
        <v>424.15739590600845</v>
      </c>
      <c r="AD1384" s="21">
        <v>457.43898153504171</v>
      </c>
      <c r="AE1384" s="21">
        <v>483.74993792096387</v>
      </c>
      <c r="AF1384" s="21">
        <v>504.08131109915865</v>
      </c>
      <c r="AG1384" s="21">
        <v>520.82705883217955</v>
      </c>
      <c r="AH1384" s="21">
        <v>534.65776423515013</v>
      </c>
      <c r="AI1384" s="21">
        <v>5070.89765871079</v>
      </c>
      <c r="AJ1384" s="21">
        <v>6383.8893693329874</v>
      </c>
      <c r="AK1384" s="21">
        <v>7386.532712729294</v>
      </c>
      <c r="AL1384" s="21">
        <v>8182.4154104299687</v>
      </c>
      <c r="AM1384" s="21">
        <v>8824.4500932223254</v>
      </c>
      <c r="AN1384" s="21">
        <v>9332.0144480426934</v>
      </c>
      <c r="AO1384" s="21">
        <v>9724.226732478086</v>
      </c>
      <c r="AP1384" s="21">
        <v>10047.268757991196</v>
      </c>
      <c r="AQ1384" s="21">
        <v>10314.07673568696</v>
      </c>
    </row>
    <row r="1385" spans="1:43" x14ac:dyDescent="0.25">
      <c r="A1385" s="17" t="s">
        <v>276</v>
      </c>
      <c r="B1385" s="8" t="s">
        <v>60</v>
      </c>
      <c r="C1385" s="8" t="s">
        <v>68</v>
      </c>
      <c r="D1385" s="8" t="str">
        <f t="shared" si="178"/>
        <v>Week_51-generic-cofi</v>
      </c>
      <c r="E1385" s="8" t="str">
        <f t="shared" si="179"/>
        <v>ReFi-tv.refi</v>
      </c>
      <c r="H1385" s="18">
        <f t="shared" si="180"/>
        <v>4.1802592378385852E-3</v>
      </c>
      <c r="I1385" s="6">
        <f t="shared" si="180"/>
        <v>3.15</v>
      </c>
      <c r="J1385" s="6">
        <f t="shared" si="184"/>
        <v>84.453237241467946</v>
      </c>
      <c r="K1385" s="18">
        <f t="shared" si="184"/>
        <v>0.65</v>
      </c>
      <c r="L1385" s="35">
        <f>Data!BL65</f>
        <v>2011.4207803329416</v>
      </c>
      <c r="Q1385" s="21">
        <v>0</v>
      </c>
      <c r="R1385" s="21">
        <v>0</v>
      </c>
      <c r="S1385" s="21">
        <v>0</v>
      </c>
      <c r="T1385" s="21">
        <v>0</v>
      </c>
      <c r="U1385" s="21">
        <v>0</v>
      </c>
      <c r="V1385" s="21">
        <v>0</v>
      </c>
      <c r="W1385" s="21">
        <v>0</v>
      </c>
      <c r="X1385" s="21">
        <v>0</v>
      </c>
      <c r="Y1385" s="21">
        <v>0</v>
      </c>
      <c r="Z1385" s="21">
        <v>155.72678996152948</v>
      </c>
      <c r="AA1385" s="21">
        <v>198.39577083037437</v>
      </c>
      <c r="AB1385" s="21">
        <v>230.97088449673578</v>
      </c>
      <c r="AC1385" s="21">
        <v>256.82246106552554</v>
      </c>
      <c r="AD1385" s="21">
        <v>277.6724430322376</v>
      </c>
      <c r="AE1385" s="21">
        <v>294.15235652639751</v>
      </c>
      <c r="AF1385" s="21">
        <v>306.88482287738498</v>
      </c>
      <c r="AG1385" s="21">
        <v>317.37025757818981</v>
      </c>
      <c r="AH1385" s="21">
        <v>326.02928426644377</v>
      </c>
      <c r="AI1385" s="21">
        <v>3516.3684444644714</v>
      </c>
      <c r="AJ1385" s="21">
        <v>4479.8497948585182</v>
      </c>
      <c r="AK1385" s="21">
        <v>5215.4078950385438</v>
      </c>
      <c r="AL1385" s="21">
        <v>5799.1460438092618</v>
      </c>
      <c r="AM1385" s="21">
        <v>6269.9463388228005</v>
      </c>
      <c r="AN1385" s="21">
        <v>6642.0688733763209</v>
      </c>
      <c r="AO1385" s="21">
        <v>6929.5726670901613</v>
      </c>
      <c r="AP1385" s="21">
        <v>7166.3376560654769</v>
      </c>
      <c r="AQ1385" s="21">
        <v>7361.8616774228412</v>
      </c>
    </row>
    <row r="1386" spans="1:43" x14ac:dyDescent="0.25">
      <c r="A1386" s="17" t="s">
        <v>277</v>
      </c>
      <c r="B1386" s="8" t="s">
        <v>60</v>
      </c>
      <c r="C1386" s="8" t="s">
        <v>68</v>
      </c>
      <c r="D1386" s="8" t="str">
        <f t="shared" si="178"/>
        <v>Week_52-generic-cofi</v>
      </c>
      <c r="E1386" s="8" t="str">
        <f t="shared" si="179"/>
        <v>ReFi-tv.refi</v>
      </c>
      <c r="H1386" s="18">
        <f t="shared" si="180"/>
        <v>4.1802592378385852E-3</v>
      </c>
      <c r="I1386" s="6">
        <f t="shared" si="180"/>
        <v>3.15</v>
      </c>
      <c r="J1386" s="6">
        <f t="shared" si="184"/>
        <v>84.453237241467946</v>
      </c>
      <c r="K1386" s="18">
        <f t="shared" si="184"/>
        <v>0.65</v>
      </c>
      <c r="L1386" s="35">
        <f>Data!BL66</f>
        <v>2011.4207803329416</v>
      </c>
      <c r="Q1386" s="21">
        <v>0</v>
      </c>
      <c r="R1386" s="21">
        <v>0</v>
      </c>
      <c r="S1386" s="21">
        <v>0</v>
      </c>
      <c r="T1386" s="21">
        <v>0</v>
      </c>
      <c r="U1386" s="21">
        <v>0</v>
      </c>
      <c r="V1386" s="21">
        <v>0</v>
      </c>
      <c r="W1386" s="21">
        <v>0</v>
      </c>
      <c r="X1386" s="21">
        <v>0</v>
      </c>
      <c r="Y1386" s="21">
        <v>0</v>
      </c>
      <c r="Z1386" s="21">
        <v>107.39082890335725</v>
      </c>
      <c r="AA1386" s="21">
        <v>140.26141802265519</v>
      </c>
      <c r="AB1386" s="21">
        <v>166.7787537564401</v>
      </c>
      <c r="AC1386" s="21">
        <v>193.88194301011799</v>
      </c>
      <c r="AD1386" s="21">
        <v>221.56720557028484</v>
      </c>
      <c r="AE1386" s="21">
        <v>243.4343848913924</v>
      </c>
      <c r="AF1386" s="21">
        <v>260.31894023205444</v>
      </c>
      <c r="AG1386" s="21">
        <v>274.21619305903937</v>
      </c>
      <c r="AH1386" s="21">
        <v>285.68729296653345</v>
      </c>
      <c r="AI1386" s="21">
        <v>2221.7614184424201</v>
      </c>
      <c r="AJ1386" s="21">
        <v>2901.8065158915774</v>
      </c>
      <c r="AK1386" s="21">
        <v>3450.4119606472609</v>
      </c>
      <c r="AL1386" s="21">
        <v>4011.1378700706332</v>
      </c>
      <c r="AM1386" s="21">
        <v>4583.9060369965173</v>
      </c>
      <c r="AN1386" s="21">
        <v>5036.3064499733073</v>
      </c>
      <c r="AO1386" s="21">
        <v>5385.6235565318002</v>
      </c>
      <c r="AP1386" s="21">
        <v>5673.137681049091</v>
      </c>
      <c r="AQ1386" s="21">
        <v>5910.4581995870749</v>
      </c>
    </row>
    <row r="1388" spans="1:43" x14ac:dyDescent="0.25">
      <c r="A1388" s="16" t="s">
        <v>328</v>
      </c>
      <c r="B1388" s="8" t="s">
        <v>60</v>
      </c>
      <c r="C1388" s="8" t="s">
        <v>333</v>
      </c>
      <c r="E1388" s="8" t="str">
        <f>IF(RIGHT(A1388,3)="old","Initial",B1388&amp;"-"&amp;C1388)</f>
        <v>Initial</v>
      </c>
      <c r="F1388" s="21">
        <f>F1190</f>
        <v>159194.475313414</v>
      </c>
      <c r="G1388" s="19">
        <f>G1190</f>
        <v>7.6675225186861979</v>
      </c>
      <c r="H1388" s="25">
        <f>VLOOKUP(C1388,parms,3,FALSE)</f>
        <v>1.0181343363673335E-2</v>
      </c>
      <c r="I1388" s="42">
        <f>VLOOKUP(C1388,parms,8,FALSE)</f>
        <v>2.04</v>
      </c>
      <c r="J1388" s="27">
        <f>VLOOKUP(C1388,parms,4,FALSE)</f>
        <v>6019234.495337544</v>
      </c>
      <c r="K1388" s="25">
        <f>VLOOKUP(C1388,parms,6,FALSE)</f>
        <v>0.15</v>
      </c>
      <c r="L1388" s="35">
        <f>Data!BR2</f>
        <v>4.0496729639443564E-3</v>
      </c>
      <c r="M1388" s="39">
        <f>VLOOKUP(C1388,Data!$CB$2:$EB$22,1+VALUE(MID(A1388,6,2)),FALSE)</f>
        <v>0</v>
      </c>
      <c r="Q1388" s="21">
        <v>0</v>
      </c>
      <c r="R1388" s="21">
        <v>0</v>
      </c>
      <c r="S1388" s="21">
        <v>0</v>
      </c>
      <c r="T1388" s="21">
        <v>0</v>
      </c>
      <c r="U1388" s="21">
        <v>0</v>
      </c>
      <c r="V1388" s="21">
        <v>0</v>
      </c>
      <c r="W1388" s="21">
        <v>0</v>
      </c>
      <c r="X1388" s="21">
        <v>0</v>
      </c>
      <c r="Y1388" s="21">
        <v>0</v>
      </c>
      <c r="Z1388" s="21">
        <v>0</v>
      </c>
      <c r="AA1388" s="21">
        <v>0</v>
      </c>
      <c r="AB1388" s="21">
        <v>0</v>
      </c>
      <c r="AC1388" s="21">
        <v>0</v>
      </c>
      <c r="AD1388" s="21">
        <v>0</v>
      </c>
      <c r="AE1388" s="21">
        <v>0</v>
      </c>
      <c r="AF1388" s="21">
        <v>0</v>
      </c>
      <c r="AG1388" s="21">
        <v>0</v>
      </c>
      <c r="AH1388" s="21">
        <v>0</v>
      </c>
      <c r="AI1388" s="21">
        <v>0</v>
      </c>
      <c r="AJ1388" s="21">
        <v>0</v>
      </c>
      <c r="AK1388" s="21">
        <v>0</v>
      </c>
      <c r="AL1388" s="21">
        <v>0</v>
      </c>
      <c r="AM1388" s="21">
        <v>0</v>
      </c>
      <c r="AN1388" s="21">
        <v>0</v>
      </c>
      <c r="AO1388" s="21">
        <v>0</v>
      </c>
      <c r="AP1388" s="21">
        <v>0</v>
      </c>
      <c r="AQ1388" s="21">
        <v>0</v>
      </c>
    </row>
    <row r="1389" spans="1:43" x14ac:dyDescent="0.25">
      <c r="A1389" s="16" t="s">
        <v>316</v>
      </c>
      <c r="B1389" s="8" t="s">
        <v>60</v>
      </c>
      <c r="C1389" s="8" t="s">
        <v>333</v>
      </c>
      <c r="E1389" s="8" t="str">
        <f t="shared" ref="E1389:E1452" si="185">IF(RIGHT(A1389,3)="old","Initial",B1389&amp;"-"&amp;C1389)</f>
        <v>Initial</v>
      </c>
      <c r="F1389" s="21">
        <f>F1191</f>
        <v>287016.28074287547</v>
      </c>
      <c r="G1389" s="19">
        <f>G1191</f>
        <v>6.1538755843326456</v>
      </c>
      <c r="H1389" s="18">
        <f t="shared" ref="H1389:I1452" si="186">H1388</f>
        <v>1.0181343363673335E-2</v>
      </c>
      <c r="I1389" s="6">
        <f>I1388</f>
        <v>2.04</v>
      </c>
      <c r="J1389" s="6">
        <f t="shared" ref="J1389:K1404" si="187">J1388</f>
        <v>6019234.495337544</v>
      </c>
      <c r="K1389" s="18">
        <f t="shared" si="187"/>
        <v>0.15</v>
      </c>
      <c r="L1389" s="35">
        <f>Data!BR3</f>
        <v>4.7927322233836875E-3</v>
      </c>
      <c r="M1389" s="39">
        <f>VLOOKUP(C1389,Data!$CB$2:$EB$22,1+VALUE(MID(A1389,6,2)),FALSE)</f>
        <v>0</v>
      </c>
      <c r="Q1389" s="21">
        <v>0</v>
      </c>
      <c r="R1389" s="21">
        <v>0</v>
      </c>
      <c r="S1389" s="21">
        <v>0</v>
      </c>
      <c r="T1389" s="21">
        <v>0</v>
      </c>
      <c r="U1389" s="21">
        <v>0</v>
      </c>
      <c r="V1389" s="21">
        <v>0</v>
      </c>
      <c r="W1389" s="21">
        <v>0</v>
      </c>
      <c r="X1389" s="21">
        <v>0</v>
      </c>
      <c r="Y1389" s="21">
        <v>0</v>
      </c>
      <c r="Z1389" s="21">
        <v>0</v>
      </c>
      <c r="AA1389" s="21">
        <v>0</v>
      </c>
      <c r="AB1389" s="21">
        <v>0</v>
      </c>
      <c r="AC1389" s="21">
        <v>0</v>
      </c>
      <c r="AD1389" s="21">
        <v>0</v>
      </c>
      <c r="AE1389" s="21">
        <v>0</v>
      </c>
      <c r="AF1389" s="21">
        <v>0</v>
      </c>
      <c r="AG1389" s="21">
        <v>0</v>
      </c>
      <c r="AH1389" s="21">
        <v>0</v>
      </c>
      <c r="AI1389" s="21">
        <v>0</v>
      </c>
      <c r="AJ1389" s="21">
        <v>0</v>
      </c>
      <c r="AK1389" s="21">
        <v>0</v>
      </c>
      <c r="AL1389" s="21">
        <v>0</v>
      </c>
      <c r="AM1389" s="21">
        <v>0</v>
      </c>
      <c r="AN1389" s="21">
        <v>0</v>
      </c>
      <c r="AO1389" s="21">
        <v>0</v>
      </c>
      <c r="AP1389" s="21">
        <v>0</v>
      </c>
      <c r="AQ1389" s="21">
        <v>0</v>
      </c>
    </row>
    <row r="1390" spans="1:43" x14ac:dyDescent="0.25">
      <c r="A1390" s="16" t="s">
        <v>317</v>
      </c>
      <c r="B1390" s="8" t="s">
        <v>60</v>
      </c>
      <c r="C1390" s="8" t="s">
        <v>333</v>
      </c>
      <c r="E1390" s="8" t="str">
        <f t="shared" si="185"/>
        <v>Initial</v>
      </c>
      <c r="F1390" s="21">
        <f t="shared" ref="F1390:G1405" si="188">F1192</f>
        <v>255707.61126146198</v>
      </c>
      <c r="G1390" s="19">
        <f t="shared" si="188"/>
        <v>6.5044126470105788</v>
      </c>
      <c r="H1390" s="18">
        <f t="shared" si="186"/>
        <v>1.0181343363673335E-2</v>
      </c>
      <c r="I1390" s="6">
        <f t="shared" si="186"/>
        <v>2.04</v>
      </c>
      <c r="J1390" s="6">
        <f t="shared" si="187"/>
        <v>6019234.495337544</v>
      </c>
      <c r="K1390" s="18">
        <f t="shared" si="187"/>
        <v>0.15</v>
      </c>
      <c r="L1390" s="35">
        <f>Data!BR4</f>
        <v>4.7927322233836875E-3</v>
      </c>
      <c r="M1390" s="39">
        <f>VLOOKUP(C1390,Data!$CB$2:$EB$22,1+VALUE(MID(A1390,6,2)),FALSE)</f>
        <v>0</v>
      </c>
      <c r="Q1390" s="21">
        <v>0</v>
      </c>
      <c r="R1390" s="21">
        <v>0</v>
      </c>
      <c r="S1390" s="21">
        <v>0</v>
      </c>
      <c r="T1390" s="21">
        <v>0</v>
      </c>
      <c r="U1390" s="21">
        <v>0</v>
      </c>
      <c r="V1390" s="21">
        <v>0</v>
      </c>
      <c r="W1390" s="21">
        <v>0</v>
      </c>
      <c r="X1390" s="21">
        <v>0</v>
      </c>
      <c r="Y1390" s="21">
        <v>0</v>
      </c>
      <c r="Z1390" s="21">
        <v>0</v>
      </c>
      <c r="AA1390" s="21">
        <v>0</v>
      </c>
      <c r="AB1390" s="21">
        <v>0</v>
      </c>
      <c r="AC1390" s="21">
        <v>0</v>
      </c>
      <c r="AD1390" s="21">
        <v>0</v>
      </c>
      <c r="AE1390" s="21">
        <v>0</v>
      </c>
      <c r="AF1390" s="21">
        <v>0</v>
      </c>
      <c r="AG1390" s="21">
        <v>0</v>
      </c>
      <c r="AH1390" s="21">
        <v>0</v>
      </c>
      <c r="AI1390" s="21">
        <v>0</v>
      </c>
      <c r="AJ1390" s="21">
        <v>0</v>
      </c>
      <c r="AK1390" s="21">
        <v>0</v>
      </c>
      <c r="AL1390" s="21">
        <v>0</v>
      </c>
      <c r="AM1390" s="21">
        <v>0</v>
      </c>
      <c r="AN1390" s="21">
        <v>0</v>
      </c>
      <c r="AO1390" s="21">
        <v>0</v>
      </c>
      <c r="AP1390" s="21">
        <v>0</v>
      </c>
      <c r="AQ1390" s="21">
        <v>0</v>
      </c>
    </row>
    <row r="1391" spans="1:43" x14ac:dyDescent="0.25">
      <c r="A1391" s="16" t="s">
        <v>318</v>
      </c>
      <c r="B1391" s="8" t="s">
        <v>60</v>
      </c>
      <c r="C1391" s="8" t="s">
        <v>333</v>
      </c>
      <c r="E1391" s="8" t="str">
        <f t="shared" si="185"/>
        <v>Initial</v>
      </c>
      <c r="F1391" s="21">
        <f t="shared" si="188"/>
        <v>187665.35631204298</v>
      </c>
      <c r="G1391" s="19">
        <f t="shared" si="188"/>
        <v>7.2034924317656603</v>
      </c>
      <c r="H1391" s="18">
        <f t="shared" si="186"/>
        <v>1.0181343363673335E-2</v>
      </c>
      <c r="I1391" s="6">
        <f t="shared" si="186"/>
        <v>2.04</v>
      </c>
      <c r="J1391" s="6">
        <f t="shared" si="187"/>
        <v>6019234.495337544</v>
      </c>
      <c r="K1391" s="18">
        <f t="shared" si="187"/>
        <v>0.15</v>
      </c>
      <c r="L1391" s="35">
        <f>Data!BR5</f>
        <v>4.7927322233836875E-3</v>
      </c>
      <c r="M1391" s="39">
        <f>VLOOKUP(C1391,Data!$CB$2:$EB$22,1+VALUE(MID(A1391,6,2)),FALSE)</f>
        <v>0</v>
      </c>
      <c r="Q1391" s="21">
        <v>0</v>
      </c>
      <c r="R1391" s="21">
        <v>0</v>
      </c>
      <c r="S1391" s="21">
        <v>0</v>
      </c>
      <c r="T1391" s="21">
        <v>0</v>
      </c>
      <c r="U1391" s="21">
        <v>0</v>
      </c>
      <c r="V1391" s="21">
        <v>0</v>
      </c>
      <c r="W1391" s="21">
        <v>0</v>
      </c>
      <c r="X1391" s="21">
        <v>0</v>
      </c>
      <c r="Y1391" s="21">
        <v>0</v>
      </c>
      <c r="Z1391" s="21">
        <v>0</v>
      </c>
      <c r="AA1391" s="21">
        <v>0</v>
      </c>
      <c r="AB1391" s="21">
        <v>0</v>
      </c>
      <c r="AC1391" s="21">
        <v>0</v>
      </c>
      <c r="AD1391" s="21">
        <v>0</v>
      </c>
      <c r="AE1391" s="21">
        <v>0</v>
      </c>
      <c r="AF1391" s="21">
        <v>0</v>
      </c>
      <c r="AG1391" s="21">
        <v>0</v>
      </c>
      <c r="AH1391" s="21">
        <v>0</v>
      </c>
      <c r="AI1391" s="21">
        <v>0</v>
      </c>
      <c r="AJ1391" s="21">
        <v>0</v>
      </c>
      <c r="AK1391" s="21">
        <v>0</v>
      </c>
      <c r="AL1391" s="21">
        <v>0</v>
      </c>
      <c r="AM1391" s="21">
        <v>0</v>
      </c>
      <c r="AN1391" s="21">
        <v>0</v>
      </c>
      <c r="AO1391" s="21">
        <v>0</v>
      </c>
      <c r="AP1391" s="21">
        <v>0</v>
      </c>
      <c r="AQ1391" s="21">
        <v>0</v>
      </c>
    </row>
    <row r="1392" spans="1:43" x14ac:dyDescent="0.25">
      <c r="A1392" s="16" t="s">
        <v>319</v>
      </c>
      <c r="B1392" s="8" t="s">
        <v>60</v>
      </c>
      <c r="C1392" s="8" t="s">
        <v>333</v>
      </c>
      <c r="E1392" s="8" t="str">
        <f t="shared" si="185"/>
        <v>Initial</v>
      </c>
      <c r="F1392" s="21">
        <f t="shared" si="188"/>
        <v>164122.546134278</v>
      </c>
      <c r="G1392" s="19">
        <f t="shared" si="188"/>
        <v>7.7389396209799584</v>
      </c>
      <c r="H1392" s="18">
        <f t="shared" si="186"/>
        <v>1.0181343363673335E-2</v>
      </c>
      <c r="I1392" s="6">
        <f t="shared" si="186"/>
        <v>2.04</v>
      </c>
      <c r="J1392" s="6">
        <f t="shared" si="187"/>
        <v>6019234.495337544</v>
      </c>
      <c r="K1392" s="18">
        <f t="shared" si="187"/>
        <v>0.15</v>
      </c>
      <c r="L1392" s="35">
        <f>Data!BR6</f>
        <v>4.7927322233836875E-3</v>
      </c>
      <c r="M1392" s="39">
        <f>VLOOKUP(C1392,Data!$CB$2:$EB$22,1+VALUE(MID(A1392,6,2)),FALSE)</f>
        <v>0</v>
      </c>
      <c r="Q1392" s="21">
        <v>0</v>
      </c>
      <c r="R1392" s="21">
        <v>0</v>
      </c>
      <c r="S1392" s="21">
        <v>0</v>
      </c>
      <c r="T1392" s="21">
        <v>0</v>
      </c>
      <c r="U1392" s="21">
        <v>0</v>
      </c>
      <c r="V1392" s="21">
        <v>0</v>
      </c>
      <c r="W1392" s="21">
        <v>0</v>
      </c>
      <c r="X1392" s="21">
        <v>0</v>
      </c>
      <c r="Y1392" s="21">
        <v>0</v>
      </c>
      <c r="Z1392" s="21">
        <v>0</v>
      </c>
      <c r="AA1392" s="21">
        <v>0</v>
      </c>
      <c r="AB1392" s="21">
        <v>0</v>
      </c>
      <c r="AC1392" s="21">
        <v>0</v>
      </c>
      <c r="AD1392" s="21">
        <v>0</v>
      </c>
      <c r="AE1392" s="21">
        <v>0</v>
      </c>
      <c r="AF1392" s="21">
        <v>0</v>
      </c>
      <c r="AG1392" s="21">
        <v>0</v>
      </c>
      <c r="AH1392" s="21">
        <v>0</v>
      </c>
      <c r="AI1392" s="21">
        <v>0</v>
      </c>
      <c r="AJ1392" s="21">
        <v>0</v>
      </c>
      <c r="AK1392" s="21">
        <v>0</v>
      </c>
      <c r="AL1392" s="21">
        <v>0</v>
      </c>
      <c r="AM1392" s="21">
        <v>0</v>
      </c>
      <c r="AN1392" s="21">
        <v>0</v>
      </c>
      <c r="AO1392" s="21">
        <v>0</v>
      </c>
      <c r="AP1392" s="21">
        <v>0</v>
      </c>
      <c r="AQ1392" s="21">
        <v>0</v>
      </c>
    </row>
    <row r="1393" spans="1:43" x14ac:dyDescent="0.25">
      <c r="A1393" s="16" t="s">
        <v>320</v>
      </c>
      <c r="B1393" s="8" t="s">
        <v>60</v>
      </c>
      <c r="C1393" s="8" t="s">
        <v>333</v>
      </c>
      <c r="E1393" s="8" t="str">
        <f t="shared" si="185"/>
        <v>Initial</v>
      </c>
      <c r="F1393" s="21">
        <f t="shared" si="188"/>
        <v>323596.6391991555</v>
      </c>
      <c r="G1393" s="19">
        <f t="shared" si="188"/>
        <v>6.0365260709191357</v>
      </c>
      <c r="H1393" s="18">
        <f t="shared" si="186"/>
        <v>1.0181343363673335E-2</v>
      </c>
      <c r="I1393" s="6">
        <f t="shared" si="186"/>
        <v>2.04</v>
      </c>
      <c r="J1393" s="6">
        <f t="shared" si="187"/>
        <v>6019234.495337544</v>
      </c>
      <c r="K1393" s="18">
        <f t="shared" si="187"/>
        <v>0.15</v>
      </c>
      <c r="L1393" s="35">
        <f>Data!BR7</f>
        <v>4.1239788898882893E-3</v>
      </c>
      <c r="M1393" s="39">
        <f>VLOOKUP(C1393,Data!$CB$2:$EB$22,1+VALUE(MID(A1393,6,2)),FALSE)</f>
        <v>0</v>
      </c>
      <c r="Q1393" s="21">
        <v>0</v>
      </c>
      <c r="R1393" s="21">
        <v>0</v>
      </c>
      <c r="S1393" s="21">
        <v>0</v>
      </c>
      <c r="T1393" s="21">
        <v>0</v>
      </c>
      <c r="U1393" s="21">
        <v>0</v>
      </c>
      <c r="V1393" s="21">
        <v>0</v>
      </c>
      <c r="W1393" s="21">
        <v>0</v>
      </c>
      <c r="X1393" s="21">
        <v>0</v>
      </c>
      <c r="Y1393" s="21">
        <v>0</v>
      </c>
      <c r="Z1393" s="21">
        <v>0</v>
      </c>
      <c r="AA1393" s="21">
        <v>0</v>
      </c>
      <c r="AB1393" s="21">
        <v>0</v>
      </c>
      <c r="AC1393" s="21">
        <v>0</v>
      </c>
      <c r="AD1393" s="21">
        <v>0</v>
      </c>
      <c r="AE1393" s="21">
        <v>0</v>
      </c>
      <c r="AF1393" s="21">
        <v>0</v>
      </c>
      <c r="AG1393" s="21">
        <v>0</v>
      </c>
      <c r="AH1393" s="21">
        <v>0</v>
      </c>
      <c r="AI1393" s="21">
        <v>0</v>
      </c>
      <c r="AJ1393" s="21">
        <v>0</v>
      </c>
      <c r="AK1393" s="21">
        <v>0</v>
      </c>
      <c r="AL1393" s="21">
        <v>0</v>
      </c>
      <c r="AM1393" s="21">
        <v>0</v>
      </c>
      <c r="AN1393" s="21">
        <v>0</v>
      </c>
      <c r="AO1393" s="21">
        <v>0</v>
      </c>
      <c r="AP1393" s="21">
        <v>0</v>
      </c>
      <c r="AQ1393" s="21">
        <v>0</v>
      </c>
    </row>
    <row r="1394" spans="1:43" x14ac:dyDescent="0.25">
      <c r="A1394" s="16" t="s">
        <v>321</v>
      </c>
      <c r="B1394" s="8" t="s">
        <v>60</v>
      </c>
      <c r="C1394" s="8" t="s">
        <v>333</v>
      </c>
      <c r="E1394" s="8" t="str">
        <f t="shared" si="185"/>
        <v>Initial</v>
      </c>
      <c r="F1394" s="21">
        <f t="shared" si="188"/>
        <v>248353.29745809652</v>
      </c>
      <c r="G1394" s="19">
        <f t="shared" si="188"/>
        <v>6.675512703680524</v>
      </c>
      <c r="H1394" s="18">
        <f t="shared" si="186"/>
        <v>1.0181343363673335E-2</v>
      </c>
      <c r="I1394" s="6">
        <f t="shared" si="186"/>
        <v>2.04</v>
      </c>
      <c r="J1394" s="6">
        <f t="shared" si="187"/>
        <v>6019234.495337544</v>
      </c>
      <c r="K1394" s="18">
        <f t="shared" si="187"/>
        <v>0.15</v>
      </c>
      <c r="L1394" s="35">
        <f>Data!BR8</f>
        <v>4.1239788898882893E-3</v>
      </c>
      <c r="M1394" s="39">
        <f>VLOOKUP(C1394,Data!$CB$2:$EB$22,1+VALUE(MID(A1394,6,2)),FALSE)</f>
        <v>0</v>
      </c>
      <c r="Q1394" s="21">
        <v>0</v>
      </c>
      <c r="R1394" s="21">
        <v>0</v>
      </c>
      <c r="S1394" s="21">
        <v>0</v>
      </c>
      <c r="T1394" s="21">
        <v>0</v>
      </c>
      <c r="U1394" s="21">
        <v>0</v>
      </c>
      <c r="V1394" s="21">
        <v>0</v>
      </c>
      <c r="W1394" s="21">
        <v>0</v>
      </c>
      <c r="X1394" s="21">
        <v>0</v>
      </c>
      <c r="Y1394" s="21">
        <v>0</v>
      </c>
      <c r="Z1394" s="21">
        <v>0</v>
      </c>
      <c r="AA1394" s="21">
        <v>0</v>
      </c>
      <c r="AB1394" s="21">
        <v>0</v>
      </c>
      <c r="AC1394" s="21">
        <v>0</v>
      </c>
      <c r="AD1394" s="21">
        <v>0</v>
      </c>
      <c r="AE1394" s="21">
        <v>0</v>
      </c>
      <c r="AF1394" s="21">
        <v>0</v>
      </c>
      <c r="AG1394" s="21">
        <v>0</v>
      </c>
      <c r="AH1394" s="21">
        <v>0</v>
      </c>
      <c r="AI1394" s="21">
        <v>0</v>
      </c>
      <c r="AJ1394" s="21">
        <v>0</v>
      </c>
      <c r="AK1394" s="21">
        <v>0</v>
      </c>
      <c r="AL1394" s="21">
        <v>0</v>
      </c>
      <c r="AM1394" s="21">
        <v>0</v>
      </c>
      <c r="AN1394" s="21">
        <v>0</v>
      </c>
      <c r="AO1394" s="21">
        <v>0</v>
      </c>
      <c r="AP1394" s="21">
        <v>0</v>
      </c>
      <c r="AQ1394" s="21">
        <v>0</v>
      </c>
    </row>
    <row r="1395" spans="1:43" x14ac:dyDescent="0.25">
      <c r="A1395" s="16" t="s">
        <v>322</v>
      </c>
      <c r="B1395" s="8" t="s">
        <v>60</v>
      </c>
      <c r="C1395" s="8" t="s">
        <v>333</v>
      </c>
      <c r="E1395" s="8" t="str">
        <f t="shared" si="185"/>
        <v>Initial</v>
      </c>
      <c r="F1395" s="21">
        <f t="shared" si="188"/>
        <v>247930.70340348198</v>
      </c>
      <c r="G1395" s="19">
        <f t="shared" si="188"/>
        <v>6.6987743860742617</v>
      </c>
      <c r="H1395" s="18">
        <f t="shared" si="186"/>
        <v>1.0181343363673335E-2</v>
      </c>
      <c r="I1395" s="6">
        <f t="shared" si="186"/>
        <v>2.04</v>
      </c>
      <c r="J1395" s="6">
        <f t="shared" si="187"/>
        <v>6019234.495337544</v>
      </c>
      <c r="K1395" s="18">
        <f t="shared" si="187"/>
        <v>0.15</v>
      </c>
      <c r="L1395" s="35">
        <f>Data!BR9</f>
        <v>4.1239788898882893E-3</v>
      </c>
      <c r="M1395" s="39">
        <f>VLOOKUP(C1395,Data!$CB$2:$EB$22,1+VALUE(MID(A1395,6,2)),FALSE)</f>
        <v>0</v>
      </c>
      <c r="Q1395" s="21">
        <v>0</v>
      </c>
      <c r="R1395" s="21">
        <v>0</v>
      </c>
      <c r="S1395" s="21">
        <v>0</v>
      </c>
      <c r="T1395" s="21">
        <v>0</v>
      </c>
      <c r="U1395" s="21">
        <v>0</v>
      </c>
      <c r="V1395" s="21">
        <v>0</v>
      </c>
      <c r="W1395" s="21">
        <v>0</v>
      </c>
      <c r="X1395" s="21">
        <v>0</v>
      </c>
      <c r="Y1395" s="21">
        <v>0</v>
      </c>
      <c r="Z1395" s="21">
        <v>0</v>
      </c>
      <c r="AA1395" s="21">
        <v>0</v>
      </c>
      <c r="AB1395" s="21">
        <v>0</v>
      </c>
      <c r="AC1395" s="21">
        <v>0</v>
      </c>
      <c r="AD1395" s="21">
        <v>0</v>
      </c>
      <c r="AE1395" s="21">
        <v>0</v>
      </c>
      <c r="AF1395" s="21">
        <v>0</v>
      </c>
      <c r="AG1395" s="21">
        <v>0</v>
      </c>
      <c r="AH1395" s="21">
        <v>0</v>
      </c>
      <c r="AI1395" s="21">
        <v>0</v>
      </c>
      <c r="AJ1395" s="21">
        <v>0</v>
      </c>
      <c r="AK1395" s="21">
        <v>0</v>
      </c>
      <c r="AL1395" s="21">
        <v>0</v>
      </c>
      <c r="AM1395" s="21">
        <v>0</v>
      </c>
      <c r="AN1395" s="21">
        <v>0</v>
      </c>
      <c r="AO1395" s="21">
        <v>0</v>
      </c>
      <c r="AP1395" s="21">
        <v>0</v>
      </c>
      <c r="AQ1395" s="21">
        <v>0</v>
      </c>
    </row>
    <row r="1396" spans="1:43" x14ac:dyDescent="0.25">
      <c r="A1396" s="16" t="s">
        <v>323</v>
      </c>
      <c r="B1396" s="8" t="s">
        <v>60</v>
      </c>
      <c r="C1396" s="8" t="s">
        <v>333</v>
      </c>
      <c r="E1396" s="8" t="str">
        <f t="shared" si="185"/>
        <v>Initial</v>
      </c>
      <c r="F1396" s="21">
        <f t="shared" si="188"/>
        <v>151738.37945754698</v>
      </c>
      <c r="G1396" s="19">
        <f t="shared" si="188"/>
        <v>7.9647183674103861</v>
      </c>
      <c r="H1396" s="18">
        <f t="shared" si="186"/>
        <v>1.0181343363673335E-2</v>
      </c>
      <c r="I1396" s="6">
        <f t="shared" si="186"/>
        <v>2.04</v>
      </c>
      <c r="J1396" s="6">
        <f t="shared" si="187"/>
        <v>6019234.495337544</v>
      </c>
      <c r="K1396" s="18">
        <f t="shared" si="187"/>
        <v>0.15</v>
      </c>
      <c r="L1396" s="35">
        <f>Data!BR10</f>
        <v>4.1239788898882893E-3</v>
      </c>
      <c r="M1396" s="39">
        <f>VLOOKUP(C1396,Data!$CB$2:$EB$22,1+VALUE(MID(A1396,6,2)),FALSE)</f>
        <v>0</v>
      </c>
      <c r="Q1396" s="21">
        <v>0</v>
      </c>
      <c r="R1396" s="21">
        <v>0</v>
      </c>
      <c r="S1396" s="21">
        <v>0</v>
      </c>
      <c r="T1396" s="21">
        <v>0</v>
      </c>
      <c r="U1396" s="21">
        <v>0</v>
      </c>
      <c r="V1396" s="21">
        <v>0</v>
      </c>
      <c r="W1396" s="21">
        <v>0</v>
      </c>
      <c r="X1396" s="21">
        <v>0</v>
      </c>
      <c r="Y1396" s="21">
        <v>0</v>
      </c>
      <c r="Z1396" s="21">
        <v>0</v>
      </c>
      <c r="AA1396" s="21">
        <v>0</v>
      </c>
      <c r="AB1396" s="21">
        <v>0</v>
      </c>
      <c r="AC1396" s="21">
        <v>0</v>
      </c>
      <c r="AD1396" s="21">
        <v>0</v>
      </c>
      <c r="AE1396" s="21">
        <v>0</v>
      </c>
      <c r="AF1396" s="21">
        <v>0</v>
      </c>
      <c r="AG1396" s="21">
        <v>0</v>
      </c>
      <c r="AH1396" s="21">
        <v>0</v>
      </c>
      <c r="AI1396" s="21">
        <v>0</v>
      </c>
      <c r="AJ1396" s="21">
        <v>0</v>
      </c>
      <c r="AK1396" s="21">
        <v>0</v>
      </c>
      <c r="AL1396" s="21">
        <v>0</v>
      </c>
      <c r="AM1396" s="21">
        <v>0</v>
      </c>
      <c r="AN1396" s="21">
        <v>0</v>
      </c>
      <c r="AO1396" s="21">
        <v>0</v>
      </c>
      <c r="AP1396" s="21">
        <v>0</v>
      </c>
      <c r="AQ1396" s="21">
        <v>0</v>
      </c>
    </row>
    <row r="1397" spans="1:43" x14ac:dyDescent="0.25">
      <c r="A1397" s="16" t="s">
        <v>324</v>
      </c>
      <c r="B1397" s="8" t="s">
        <v>60</v>
      </c>
      <c r="C1397" s="8" t="s">
        <v>333</v>
      </c>
      <c r="E1397" s="8" t="str">
        <f t="shared" si="185"/>
        <v>Initial</v>
      </c>
      <c r="F1397" s="21">
        <f t="shared" si="188"/>
        <v>198057.49561402149</v>
      </c>
      <c r="G1397" s="19">
        <f t="shared" si="188"/>
        <v>7.1029079323460005</v>
      </c>
      <c r="H1397" s="18">
        <f t="shared" si="186"/>
        <v>1.0181343363673335E-2</v>
      </c>
      <c r="I1397" s="6">
        <f t="shared" si="186"/>
        <v>2.04</v>
      </c>
      <c r="J1397" s="6">
        <f t="shared" si="187"/>
        <v>6019234.495337544</v>
      </c>
      <c r="K1397" s="18">
        <f t="shared" si="187"/>
        <v>0.15</v>
      </c>
      <c r="L1397" s="35">
        <f>Data!BR11</f>
        <v>4.1239788898882893E-3</v>
      </c>
      <c r="M1397" s="39">
        <f>VLOOKUP(C1397,Data!$CB$2:$EB$22,1+VALUE(MID(A1397,6,2)),FALSE)</f>
        <v>0</v>
      </c>
      <c r="Q1397" s="21">
        <v>0</v>
      </c>
      <c r="R1397" s="21">
        <v>0</v>
      </c>
      <c r="S1397" s="21">
        <v>0</v>
      </c>
      <c r="T1397" s="21">
        <v>0</v>
      </c>
      <c r="U1397" s="21">
        <v>0</v>
      </c>
      <c r="V1397" s="21">
        <v>0</v>
      </c>
      <c r="W1397" s="21">
        <v>0</v>
      </c>
      <c r="X1397" s="21">
        <v>0</v>
      </c>
      <c r="Y1397" s="21">
        <v>0</v>
      </c>
      <c r="Z1397" s="21">
        <v>0</v>
      </c>
      <c r="AA1397" s="21">
        <v>0</v>
      </c>
      <c r="AB1397" s="21">
        <v>0</v>
      </c>
      <c r="AC1397" s="21">
        <v>0</v>
      </c>
      <c r="AD1397" s="21">
        <v>0</v>
      </c>
      <c r="AE1397" s="21">
        <v>0</v>
      </c>
      <c r="AF1397" s="21">
        <v>0</v>
      </c>
      <c r="AG1397" s="21">
        <v>0</v>
      </c>
      <c r="AH1397" s="21">
        <v>0</v>
      </c>
      <c r="AI1397" s="21">
        <v>0</v>
      </c>
      <c r="AJ1397" s="21">
        <v>0</v>
      </c>
      <c r="AK1397" s="21">
        <v>0</v>
      </c>
      <c r="AL1397" s="21">
        <v>0</v>
      </c>
      <c r="AM1397" s="21">
        <v>0</v>
      </c>
      <c r="AN1397" s="21">
        <v>0</v>
      </c>
      <c r="AO1397" s="21">
        <v>0</v>
      </c>
      <c r="AP1397" s="21">
        <v>0</v>
      </c>
      <c r="AQ1397" s="21">
        <v>0</v>
      </c>
    </row>
    <row r="1398" spans="1:43" x14ac:dyDescent="0.25">
      <c r="A1398" s="16" t="s">
        <v>325</v>
      </c>
      <c r="B1398" s="8" t="s">
        <v>60</v>
      </c>
      <c r="C1398" s="8" t="s">
        <v>333</v>
      </c>
      <c r="E1398" s="8" t="str">
        <f t="shared" si="185"/>
        <v>Initial</v>
      </c>
      <c r="F1398" s="21">
        <f t="shared" si="188"/>
        <v>275989.34520370152</v>
      </c>
      <c r="G1398" s="19">
        <f t="shared" si="188"/>
        <v>6.3520445686664582</v>
      </c>
      <c r="H1398" s="18">
        <f t="shared" si="186"/>
        <v>1.0181343363673335E-2</v>
      </c>
      <c r="I1398" s="6">
        <f t="shared" si="186"/>
        <v>2.04</v>
      </c>
      <c r="J1398" s="6">
        <f t="shared" si="187"/>
        <v>6019234.495337544</v>
      </c>
      <c r="K1398" s="18">
        <f t="shared" si="187"/>
        <v>0.15</v>
      </c>
      <c r="L1398" s="35">
        <f>Data!BR12</f>
        <v>3.6038374082807572E-3</v>
      </c>
      <c r="M1398" s="39">
        <f>VLOOKUP(C1398,Data!$CB$2:$EB$22,1+VALUE(MID(A1398,6,2)),FALSE)</f>
        <v>0</v>
      </c>
      <c r="Q1398" s="21">
        <v>0</v>
      </c>
      <c r="R1398" s="21">
        <v>0</v>
      </c>
      <c r="S1398" s="21">
        <v>0</v>
      </c>
      <c r="T1398" s="21">
        <v>0</v>
      </c>
      <c r="U1398" s="21">
        <v>0</v>
      </c>
      <c r="V1398" s="21">
        <v>0</v>
      </c>
      <c r="W1398" s="21">
        <v>0</v>
      </c>
      <c r="X1398" s="21">
        <v>0</v>
      </c>
      <c r="Y1398" s="21">
        <v>0</v>
      </c>
      <c r="Z1398" s="21">
        <v>0</v>
      </c>
      <c r="AA1398" s="21">
        <v>0</v>
      </c>
      <c r="AB1398" s="21">
        <v>0</v>
      </c>
      <c r="AC1398" s="21">
        <v>0</v>
      </c>
      <c r="AD1398" s="21">
        <v>0</v>
      </c>
      <c r="AE1398" s="21">
        <v>0</v>
      </c>
      <c r="AF1398" s="21">
        <v>0</v>
      </c>
      <c r="AG1398" s="21">
        <v>0</v>
      </c>
      <c r="AH1398" s="21">
        <v>0</v>
      </c>
      <c r="AI1398" s="21">
        <v>0</v>
      </c>
      <c r="AJ1398" s="21">
        <v>0</v>
      </c>
      <c r="AK1398" s="21">
        <v>0</v>
      </c>
      <c r="AL1398" s="21">
        <v>0</v>
      </c>
      <c r="AM1398" s="21">
        <v>0</v>
      </c>
      <c r="AN1398" s="21">
        <v>0</v>
      </c>
      <c r="AO1398" s="21">
        <v>0</v>
      </c>
      <c r="AP1398" s="21">
        <v>0</v>
      </c>
      <c r="AQ1398" s="21">
        <v>0</v>
      </c>
    </row>
    <row r="1399" spans="1:43" x14ac:dyDescent="0.25">
      <c r="A1399" s="16" t="s">
        <v>326</v>
      </c>
      <c r="B1399" s="8" t="s">
        <v>60</v>
      </c>
      <c r="C1399" s="8" t="s">
        <v>333</v>
      </c>
      <c r="E1399" s="8" t="str">
        <f t="shared" si="185"/>
        <v>Initial</v>
      </c>
      <c r="F1399" s="21">
        <f t="shared" si="188"/>
        <v>260275.96043880651</v>
      </c>
      <c r="G1399" s="19">
        <f t="shared" si="188"/>
        <v>6.5903233729592454</v>
      </c>
      <c r="H1399" s="18">
        <f t="shared" si="186"/>
        <v>1.0181343363673335E-2</v>
      </c>
      <c r="I1399" s="6">
        <f t="shared" si="186"/>
        <v>2.04</v>
      </c>
      <c r="J1399" s="6">
        <f t="shared" si="187"/>
        <v>6019234.495337544</v>
      </c>
      <c r="K1399" s="18">
        <f t="shared" si="187"/>
        <v>0.15</v>
      </c>
      <c r="L1399" s="35">
        <f>Data!BR13</f>
        <v>3.6038374082807572E-3</v>
      </c>
      <c r="M1399" s="39">
        <f>VLOOKUP(C1399,Data!$CB$2:$EB$22,1+VALUE(MID(A1399,6,2)),FALSE)</f>
        <v>0</v>
      </c>
      <c r="Q1399" s="21">
        <v>0</v>
      </c>
      <c r="R1399" s="21">
        <v>0</v>
      </c>
      <c r="S1399" s="21">
        <v>0</v>
      </c>
      <c r="T1399" s="21">
        <v>0</v>
      </c>
      <c r="U1399" s="21">
        <v>0</v>
      </c>
      <c r="V1399" s="21">
        <v>0</v>
      </c>
      <c r="W1399" s="21">
        <v>0</v>
      </c>
      <c r="X1399" s="21">
        <v>0</v>
      </c>
      <c r="Y1399" s="21">
        <v>0</v>
      </c>
      <c r="Z1399" s="21">
        <v>0</v>
      </c>
      <c r="AA1399" s="21">
        <v>0</v>
      </c>
      <c r="AB1399" s="21">
        <v>0</v>
      </c>
      <c r="AC1399" s="21">
        <v>0</v>
      </c>
      <c r="AD1399" s="21">
        <v>0</v>
      </c>
      <c r="AE1399" s="21">
        <v>0</v>
      </c>
      <c r="AF1399" s="21">
        <v>0</v>
      </c>
      <c r="AG1399" s="21">
        <v>0</v>
      </c>
      <c r="AH1399" s="21">
        <v>0</v>
      </c>
      <c r="AI1399" s="21">
        <v>0</v>
      </c>
      <c r="AJ1399" s="21">
        <v>0</v>
      </c>
      <c r="AK1399" s="21">
        <v>0</v>
      </c>
      <c r="AL1399" s="21">
        <v>0</v>
      </c>
      <c r="AM1399" s="21">
        <v>0</v>
      </c>
      <c r="AN1399" s="21">
        <v>0</v>
      </c>
      <c r="AO1399" s="21">
        <v>0</v>
      </c>
      <c r="AP1399" s="21">
        <v>0</v>
      </c>
      <c r="AQ1399" s="21">
        <v>0</v>
      </c>
    </row>
    <row r="1400" spans="1:43" x14ac:dyDescent="0.25">
      <c r="A1400" s="16" t="s">
        <v>327</v>
      </c>
      <c r="B1400" s="8" t="s">
        <v>60</v>
      </c>
      <c r="C1400" s="8" t="s">
        <v>333</v>
      </c>
      <c r="E1400" s="8" t="str">
        <f t="shared" si="185"/>
        <v>Initial</v>
      </c>
      <c r="F1400" s="21">
        <f t="shared" si="188"/>
        <v>177640.49285034501</v>
      </c>
      <c r="G1400" s="19">
        <f t="shared" si="188"/>
        <v>6.7318910511908392</v>
      </c>
      <c r="H1400" s="18">
        <f t="shared" si="186"/>
        <v>1.0181343363673335E-2</v>
      </c>
      <c r="I1400" s="6">
        <f t="shared" si="186"/>
        <v>2.04</v>
      </c>
      <c r="J1400" s="6">
        <f t="shared" si="187"/>
        <v>6019234.495337544</v>
      </c>
      <c r="K1400" s="18">
        <f t="shared" si="187"/>
        <v>0.15</v>
      </c>
      <c r="L1400" s="35">
        <f>Data!BR14</f>
        <v>3.6038374082807572E-3</v>
      </c>
      <c r="M1400" s="39">
        <f>VLOOKUP(C1400,Data!$CB$2:$EB$22,1+VALUE(MID(A1400,6,2)),FALSE)</f>
        <v>0</v>
      </c>
      <c r="Q1400" s="21">
        <v>0</v>
      </c>
      <c r="R1400" s="21">
        <v>0</v>
      </c>
      <c r="S1400" s="21">
        <v>0</v>
      </c>
      <c r="T1400" s="21">
        <v>0</v>
      </c>
      <c r="U1400" s="21">
        <v>0</v>
      </c>
      <c r="V1400" s="21">
        <v>0</v>
      </c>
      <c r="W1400" s="21">
        <v>0</v>
      </c>
      <c r="X1400" s="21">
        <v>0</v>
      </c>
      <c r="Y1400" s="21">
        <v>0</v>
      </c>
      <c r="Z1400" s="21">
        <v>0</v>
      </c>
      <c r="AA1400" s="21">
        <v>0</v>
      </c>
      <c r="AB1400" s="21">
        <v>0</v>
      </c>
      <c r="AC1400" s="21">
        <v>0</v>
      </c>
      <c r="AD1400" s="21">
        <v>0</v>
      </c>
      <c r="AE1400" s="21">
        <v>0</v>
      </c>
      <c r="AF1400" s="21">
        <v>0</v>
      </c>
      <c r="AG1400" s="21">
        <v>0</v>
      </c>
      <c r="AH1400" s="21">
        <v>0</v>
      </c>
      <c r="AI1400" s="21">
        <v>0</v>
      </c>
      <c r="AJ1400" s="21">
        <v>0</v>
      </c>
      <c r="AK1400" s="21">
        <v>0</v>
      </c>
      <c r="AL1400" s="21">
        <v>0</v>
      </c>
      <c r="AM1400" s="21">
        <v>0</v>
      </c>
      <c r="AN1400" s="21">
        <v>0</v>
      </c>
      <c r="AO1400" s="21">
        <v>0</v>
      </c>
      <c r="AP1400" s="21">
        <v>0</v>
      </c>
      <c r="AQ1400" s="21">
        <v>0</v>
      </c>
    </row>
    <row r="1401" spans="1:43" x14ac:dyDescent="0.25">
      <c r="A1401" s="17" t="s">
        <v>262</v>
      </c>
      <c r="B1401" s="8" t="s">
        <v>60</v>
      </c>
      <c r="C1401" s="8" t="s">
        <v>333</v>
      </c>
      <c r="E1401" s="8" t="str">
        <f t="shared" si="185"/>
        <v>ReFi-social.video.refi</v>
      </c>
      <c r="F1401" s="21">
        <f t="shared" si="188"/>
        <v>241275.65645411599</v>
      </c>
      <c r="G1401" s="19">
        <f t="shared" si="188"/>
        <v>6.6118664962406903</v>
      </c>
      <c r="H1401" s="18">
        <f t="shared" si="186"/>
        <v>1.0181343363673335E-2</v>
      </c>
      <c r="I1401" s="6">
        <f t="shared" si="186"/>
        <v>2.04</v>
      </c>
      <c r="J1401" s="6">
        <f t="shared" si="187"/>
        <v>6019234.495337544</v>
      </c>
      <c r="K1401" s="18">
        <f t="shared" si="187"/>
        <v>0.15</v>
      </c>
      <c r="L1401" s="35">
        <f>Data!BR15</f>
        <v>3.6038374082807572E-3</v>
      </c>
      <c r="Q1401" s="21">
        <v>0</v>
      </c>
      <c r="R1401" s="21">
        <v>0</v>
      </c>
      <c r="S1401" s="21">
        <v>0</v>
      </c>
      <c r="T1401" s="21">
        <v>2329.734344715931</v>
      </c>
      <c r="U1401" s="21">
        <v>5416.7252428962238</v>
      </c>
      <c r="V1401" s="21">
        <v>8162.0314804995969</v>
      </c>
      <c r="W1401" s="21">
        <v>10513.39649436967</v>
      </c>
      <c r="X1401" s="21">
        <v>12632.880706199046</v>
      </c>
      <c r="Y1401" s="21">
        <v>14531.264111403314</v>
      </c>
      <c r="Z1401" s="21">
        <v>0</v>
      </c>
      <c r="AA1401" s="21">
        <v>0</v>
      </c>
      <c r="AB1401" s="21">
        <v>0</v>
      </c>
      <c r="AC1401" s="21">
        <v>250.15308519858667</v>
      </c>
      <c r="AD1401" s="21">
        <v>542.81712768161958</v>
      </c>
      <c r="AE1401" s="21">
        <v>770.30856559267795</v>
      </c>
      <c r="AF1401" s="21">
        <v>943.52847981529794</v>
      </c>
      <c r="AG1401" s="21">
        <v>1084.3644116230112</v>
      </c>
      <c r="AH1401" s="21">
        <v>1199.3419286277244</v>
      </c>
      <c r="AI1401" s="21">
        <v>0</v>
      </c>
      <c r="AJ1401" s="21">
        <v>0</v>
      </c>
      <c r="AK1401" s="21">
        <v>0</v>
      </c>
      <c r="AL1401" s="21">
        <v>1044.3824133138564</v>
      </c>
      <c r="AM1401" s="21">
        <v>1904.9048925153356</v>
      </c>
      <c r="AN1401" s="21">
        <v>2228.0504085836847</v>
      </c>
      <c r="AO1401" s="21">
        <v>2213.1115672672749</v>
      </c>
      <c r="AP1401" s="21">
        <v>1993.2516485698652</v>
      </c>
      <c r="AQ1401" s="21">
        <v>1645.7088680745892</v>
      </c>
    </row>
    <row r="1402" spans="1:43" x14ac:dyDescent="0.25">
      <c r="A1402" s="17" t="s">
        <v>263</v>
      </c>
      <c r="B1402" s="8" t="s">
        <v>60</v>
      </c>
      <c r="C1402" s="8" t="s">
        <v>333</v>
      </c>
      <c r="E1402" s="8" t="str">
        <f t="shared" si="185"/>
        <v>ReFi-social.video.refi</v>
      </c>
      <c r="F1402" s="21">
        <f t="shared" si="188"/>
        <v>345060.95921411947</v>
      </c>
      <c r="G1402" s="19">
        <f t="shared" si="188"/>
        <v>6.091471245669009</v>
      </c>
      <c r="H1402" s="18">
        <f t="shared" si="186"/>
        <v>1.0181343363673335E-2</v>
      </c>
      <c r="I1402" s="6">
        <f t="shared" si="186"/>
        <v>2.04</v>
      </c>
      <c r="J1402" s="6">
        <f t="shared" si="187"/>
        <v>6019234.495337544</v>
      </c>
      <c r="K1402" s="18">
        <f t="shared" si="187"/>
        <v>0.15</v>
      </c>
      <c r="L1402" s="35">
        <f>Data!BR16</f>
        <v>3.4180725934209242E-3</v>
      </c>
      <c r="Q1402" s="21">
        <v>0</v>
      </c>
      <c r="R1402" s="21">
        <v>2303.1801871660441</v>
      </c>
      <c r="S1402" s="21">
        <v>5786.5072989314058</v>
      </c>
      <c r="T1402" s="21">
        <v>8641.5319335973945</v>
      </c>
      <c r="U1402" s="21">
        <v>11130.217061538342</v>
      </c>
      <c r="V1402" s="21">
        <v>13343.455220774093</v>
      </c>
      <c r="W1402" s="21">
        <v>15239.082204879171</v>
      </c>
      <c r="X1402" s="21">
        <v>16947.782693149536</v>
      </c>
      <c r="Y1402" s="21">
        <v>18478.226810959532</v>
      </c>
      <c r="Z1402" s="21">
        <v>0</v>
      </c>
      <c r="AA1402" s="21">
        <v>372.06981685306977</v>
      </c>
      <c r="AB1402" s="21">
        <v>861.29606865803976</v>
      </c>
      <c r="AC1402" s="21">
        <v>1241.7880222209308</v>
      </c>
      <c r="AD1402" s="21">
        <v>1543.0789700237806</v>
      </c>
      <c r="AE1402" s="21">
        <v>1777.2774175476677</v>
      </c>
      <c r="AF1402" s="21">
        <v>1955.602692404558</v>
      </c>
      <c r="AG1402" s="21">
        <v>2100.5903772880324</v>
      </c>
      <c r="AH1402" s="21">
        <v>2218.9568520709445</v>
      </c>
      <c r="AI1402" s="21">
        <v>0</v>
      </c>
      <c r="AJ1402" s="21">
        <v>2320.3830979472455</v>
      </c>
      <c r="AK1402" s="21">
        <v>4916.4755829945416</v>
      </c>
      <c r="AL1402" s="21">
        <v>6789.6727687755811</v>
      </c>
      <c r="AM1402" s="21">
        <v>8045.0101368823362</v>
      </c>
      <c r="AN1402" s="21">
        <v>8742.062719745627</v>
      </c>
      <c r="AO1402" s="21">
        <v>9062.4128353407577</v>
      </c>
      <c r="AP1402" s="21">
        <v>9155.4165064957524</v>
      </c>
      <c r="AQ1402" s="21">
        <v>9095.8653829720388</v>
      </c>
    </row>
    <row r="1403" spans="1:43" x14ac:dyDescent="0.25">
      <c r="A1403" s="17" t="s">
        <v>264</v>
      </c>
      <c r="B1403" s="8" t="s">
        <v>60</v>
      </c>
      <c r="C1403" s="8" t="s">
        <v>333</v>
      </c>
      <c r="E1403" s="8" t="str">
        <f t="shared" si="185"/>
        <v>ReFi-social.video.refi</v>
      </c>
      <c r="F1403" s="21">
        <f t="shared" si="188"/>
        <v>235151.7459877205</v>
      </c>
      <c r="G1403" s="19">
        <f t="shared" si="188"/>
        <v>6.8631730048599717</v>
      </c>
      <c r="H1403" s="18">
        <f t="shared" si="186"/>
        <v>1.0181343363673335E-2</v>
      </c>
      <c r="I1403" s="6">
        <f t="shared" si="186"/>
        <v>2.04</v>
      </c>
      <c r="J1403" s="6">
        <f t="shared" si="187"/>
        <v>6019234.495337544</v>
      </c>
      <c r="K1403" s="18">
        <f t="shared" si="187"/>
        <v>0.15</v>
      </c>
      <c r="L1403" s="35">
        <f>Data!BR17</f>
        <v>3.4180725934209242E-3</v>
      </c>
      <c r="Q1403" s="21">
        <v>0</v>
      </c>
      <c r="R1403" s="21">
        <v>0</v>
      </c>
      <c r="S1403" s="21">
        <v>0</v>
      </c>
      <c r="T1403" s="21">
        <v>2191.0959970463277</v>
      </c>
      <c r="U1403" s="21">
        <v>4679.7833945590655</v>
      </c>
      <c r="V1403" s="21">
        <v>6893.0102105752576</v>
      </c>
      <c r="W1403" s="21">
        <v>8788.6463055787772</v>
      </c>
      <c r="X1403" s="21">
        <v>10497.344021159492</v>
      </c>
      <c r="Y1403" s="21">
        <v>12027.79308324987</v>
      </c>
      <c r="Z1403" s="21">
        <v>0</v>
      </c>
      <c r="AA1403" s="21">
        <v>39.866557573875717</v>
      </c>
      <c r="AB1403" s="21">
        <v>98.9030735295119</v>
      </c>
      <c r="AC1403" s="21">
        <v>378.15908615081901</v>
      </c>
      <c r="AD1403" s="21">
        <v>645.57321121605412</v>
      </c>
      <c r="AE1403" s="21">
        <v>853.43778139809717</v>
      </c>
      <c r="AF1403" s="21">
        <v>1011.7128370383361</v>
      </c>
      <c r="AG1403" s="21">
        <v>1140.3980453162633</v>
      </c>
      <c r="AH1403" s="21">
        <v>1245.4557044274984</v>
      </c>
      <c r="AI1403" s="21">
        <v>0</v>
      </c>
      <c r="AJ1403" s="21">
        <v>558.16660674494813</v>
      </c>
      <c r="AK1403" s="21">
        <v>1384.729364864671</v>
      </c>
      <c r="AL1403" s="21">
        <v>3103.4613154438198</v>
      </c>
      <c r="AM1403" s="21">
        <v>4358.8051026336607</v>
      </c>
      <c r="AN1403" s="21">
        <v>5055.8637203675153</v>
      </c>
      <c r="AO1403" s="21">
        <v>5376.2165673581039</v>
      </c>
      <c r="AP1403" s="21">
        <v>5469.2241008362071</v>
      </c>
      <c r="AQ1403" s="21">
        <v>5409.673974276493</v>
      </c>
    </row>
    <row r="1404" spans="1:43" x14ac:dyDescent="0.25">
      <c r="A1404" s="17" t="s">
        <v>265</v>
      </c>
      <c r="B1404" s="8" t="s">
        <v>60</v>
      </c>
      <c r="C1404" s="8" t="s">
        <v>333</v>
      </c>
      <c r="E1404" s="8" t="str">
        <f t="shared" si="185"/>
        <v>ReFi-social.video.refi</v>
      </c>
      <c r="F1404" s="21">
        <f t="shared" si="188"/>
        <v>197045.08899614651</v>
      </c>
      <c r="G1404" s="19">
        <f t="shared" si="188"/>
        <v>7.2927935899315104</v>
      </c>
      <c r="H1404" s="18">
        <f t="shared" si="186"/>
        <v>1.0181343363673335E-2</v>
      </c>
      <c r="I1404" s="6">
        <f t="shared" si="186"/>
        <v>2.04</v>
      </c>
      <c r="J1404" s="6">
        <f t="shared" si="187"/>
        <v>6019234.495337544</v>
      </c>
      <c r="K1404" s="18">
        <f t="shared" si="187"/>
        <v>0.15</v>
      </c>
      <c r="L1404" s="35">
        <f>Data!BR18</f>
        <v>3.4180725934209242E-3</v>
      </c>
      <c r="Q1404" s="21">
        <v>0</v>
      </c>
      <c r="R1404" s="21">
        <v>0</v>
      </c>
      <c r="S1404" s="21">
        <v>0</v>
      </c>
      <c r="T1404" s="21">
        <v>618.18621433960061</v>
      </c>
      <c r="U1404" s="21">
        <v>3106.8741652772087</v>
      </c>
      <c r="V1404" s="21">
        <v>5320.0982153003433</v>
      </c>
      <c r="W1404" s="21">
        <v>7215.7365319554601</v>
      </c>
      <c r="X1404" s="21">
        <v>8924.433571428277</v>
      </c>
      <c r="Y1404" s="21">
        <v>10454.883839159176</v>
      </c>
      <c r="Z1404" s="21">
        <v>0</v>
      </c>
      <c r="AA1404" s="21">
        <v>5.0467496353842689</v>
      </c>
      <c r="AB1404" s="21">
        <v>12.655338420921447</v>
      </c>
      <c r="AC1404" s="21">
        <v>108.94393694864502</v>
      </c>
      <c r="AD1404" s="21">
        <v>360.60487495666428</v>
      </c>
      <c r="AE1404" s="21">
        <v>556.22392626893452</v>
      </c>
      <c r="AF1404" s="21">
        <v>705.17530221195398</v>
      </c>
      <c r="AG1404" s="21">
        <v>826.27965973426797</v>
      </c>
      <c r="AH1404" s="21">
        <v>925.14851713994483</v>
      </c>
      <c r="AI1404" s="21">
        <v>0</v>
      </c>
      <c r="AJ1404" s="21">
        <v>75.082002917475961</v>
      </c>
      <c r="AK1404" s="21">
        <v>188.27725266560017</v>
      </c>
      <c r="AL1404" s="21">
        <v>1002.6053015440007</v>
      </c>
      <c r="AM1404" s="21">
        <v>2257.9523527101019</v>
      </c>
      <c r="AN1404" s="21">
        <v>2955.0114041833267</v>
      </c>
      <c r="AO1404" s="21">
        <v>3275.3672324932222</v>
      </c>
      <c r="AP1404" s="21">
        <v>3368.3759208134761</v>
      </c>
      <c r="AQ1404" s="21">
        <v>3308.8271989278019</v>
      </c>
    </row>
    <row r="1405" spans="1:43" x14ac:dyDescent="0.25">
      <c r="A1405" s="17" t="s">
        <v>266</v>
      </c>
      <c r="B1405" s="8" t="s">
        <v>60</v>
      </c>
      <c r="C1405" s="8" t="s">
        <v>333</v>
      </c>
      <c r="E1405" s="8" t="str">
        <f t="shared" si="185"/>
        <v>ReFi-social.video.refi</v>
      </c>
      <c r="F1405" s="21">
        <f t="shared" si="188"/>
        <v>273305.90258954099</v>
      </c>
      <c r="G1405" s="19">
        <f t="shared" si="188"/>
        <v>6.6013158616557677</v>
      </c>
      <c r="H1405" s="18">
        <f t="shared" si="186"/>
        <v>1.0181343363673335E-2</v>
      </c>
      <c r="I1405" s="6">
        <f t="shared" si="186"/>
        <v>2.04</v>
      </c>
      <c r="J1405" s="6">
        <f t="shared" ref="J1405:K1420" si="189">J1404</f>
        <v>6019234.495337544</v>
      </c>
      <c r="K1405" s="18">
        <f t="shared" si="189"/>
        <v>0.15</v>
      </c>
      <c r="L1405" s="35">
        <f>Data!BR19</f>
        <v>3.4180725934209242E-3</v>
      </c>
      <c r="Q1405" s="21">
        <v>0</v>
      </c>
      <c r="R1405" s="21">
        <v>0</v>
      </c>
      <c r="S1405" s="21">
        <v>2624.3010257223268</v>
      </c>
      <c r="T1405" s="21">
        <v>5657.940041428863</v>
      </c>
      <c r="U1405" s="21">
        <v>8146.6262191400992</v>
      </c>
      <c r="V1405" s="21">
        <v>10359.859131670319</v>
      </c>
      <c r="W1405" s="21">
        <v>12255.490329940607</v>
      </c>
      <c r="X1405" s="21">
        <v>13964.189535727985</v>
      </c>
      <c r="Y1405" s="21">
        <v>15494.635940470989</v>
      </c>
      <c r="Z1405" s="21">
        <v>0</v>
      </c>
      <c r="AA1405" s="21">
        <v>1.0511173501961384</v>
      </c>
      <c r="AB1405" s="21">
        <v>335.55212675360451</v>
      </c>
      <c r="AC1405" s="21">
        <v>686.65159608032548</v>
      </c>
      <c r="AD1405" s="21">
        <v>964.6730763368538</v>
      </c>
      <c r="AE1405" s="21">
        <v>1180.7832632112877</v>
      </c>
      <c r="AF1405" s="21">
        <v>1345.3363103694269</v>
      </c>
      <c r="AG1405" s="21">
        <v>1479.1260942180943</v>
      </c>
      <c r="AH1405" s="21">
        <v>1588.3509330924569</v>
      </c>
      <c r="AI1405" s="21">
        <v>0</v>
      </c>
      <c r="AJ1405" s="21">
        <v>14.155065578075151</v>
      </c>
      <c r="AK1405" s="21">
        <v>1894.4735508495014</v>
      </c>
      <c r="AL1405" s="21">
        <v>3588.9802667491913</v>
      </c>
      <c r="AM1405" s="21">
        <v>4844.3216083347661</v>
      </c>
      <c r="AN1405" s="21">
        <v>5541.3763689429143</v>
      </c>
      <c r="AO1405" s="21">
        <v>5861.7291168618067</v>
      </c>
      <c r="AP1405" s="21">
        <v>5954.734700459745</v>
      </c>
      <c r="AQ1405" s="21">
        <v>5895.1847248669164</v>
      </c>
    </row>
    <row r="1406" spans="1:43" x14ac:dyDescent="0.25">
      <c r="A1406" s="17" t="s">
        <v>267</v>
      </c>
      <c r="B1406" s="8" t="s">
        <v>60</v>
      </c>
      <c r="C1406" s="8" t="s">
        <v>333</v>
      </c>
      <c r="E1406" s="8" t="str">
        <f t="shared" si="185"/>
        <v>ReFi-social.video.refi</v>
      </c>
      <c r="F1406" s="21">
        <f t="shared" ref="F1406:G1421" si="190">F1208</f>
        <v>286995.93963505048</v>
      </c>
      <c r="G1406" s="19">
        <f t="shared" si="190"/>
        <v>6.630371738758158</v>
      </c>
      <c r="H1406" s="18">
        <f t="shared" si="186"/>
        <v>1.0181343363673335E-2</v>
      </c>
      <c r="I1406" s="6">
        <f t="shared" si="186"/>
        <v>2.04</v>
      </c>
      <c r="J1406" s="6">
        <f t="shared" si="189"/>
        <v>6019234.495337544</v>
      </c>
      <c r="K1406" s="18">
        <f t="shared" si="189"/>
        <v>0.15</v>
      </c>
      <c r="L1406" s="35">
        <f>Data!BR20</f>
        <v>3.5295314823368239E-3</v>
      </c>
      <c r="Q1406" s="21">
        <v>0</v>
      </c>
      <c r="R1406" s="21">
        <v>0</v>
      </c>
      <c r="S1406" s="21">
        <v>2770.5010169628381</v>
      </c>
      <c r="T1406" s="21">
        <v>5567.285319839415</v>
      </c>
      <c r="U1406" s="21">
        <v>8137.1244045053072</v>
      </c>
      <c r="V1406" s="21">
        <v>10422.527471626001</v>
      </c>
      <c r="W1406" s="21">
        <v>12379.973119348131</v>
      </c>
      <c r="X1406" s="21">
        <v>14144.390659225013</v>
      </c>
      <c r="Y1406" s="21">
        <v>15724.74313589775</v>
      </c>
      <c r="Z1406" s="21">
        <v>0</v>
      </c>
      <c r="AA1406" s="21">
        <v>0.16559184224386087</v>
      </c>
      <c r="AB1406" s="21">
        <v>406.21218011909383</v>
      </c>
      <c r="AC1406" s="21">
        <v>767.17257684693413</v>
      </c>
      <c r="AD1406" s="21">
        <v>1053.0018360211416</v>
      </c>
      <c r="AE1406" s="21">
        <v>1275.1811981359729</v>
      </c>
      <c r="AF1406" s="21">
        <v>1444.3554077019271</v>
      </c>
      <c r="AG1406" s="21">
        <v>1581.9024779044598</v>
      </c>
      <c r="AH1406" s="21">
        <v>1694.1947024087015</v>
      </c>
      <c r="AI1406" s="21">
        <v>0</v>
      </c>
      <c r="AJ1406" s="21">
        <v>2.2397883608044924</v>
      </c>
      <c r="AK1406" s="21">
        <v>2723.9080113991572</v>
      </c>
      <c r="AL1406" s="21">
        <v>4809.4589996039995</v>
      </c>
      <c r="AM1406" s="21">
        <v>6105.7345689013518</v>
      </c>
      <c r="AN1406" s="21">
        <v>6825.5202993237017</v>
      </c>
      <c r="AO1406" s="21">
        <v>7156.3179635885936</v>
      </c>
      <c r="AP1406" s="21">
        <v>7252.3563660322179</v>
      </c>
      <c r="AQ1406" s="21">
        <v>7190.8638407033122</v>
      </c>
    </row>
    <row r="1407" spans="1:43" x14ac:dyDescent="0.25">
      <c r="A1407" s="17" t="s">
        <v>268</v>
      </c>
      <c r="B1407" s="8" t="s">
        <v>60</v>
      </c>
      <c r="C1407" s="8" t="s">
        <v>333</v>
      </c>
      <c r="E1407" s="8" t="str">
        <f t="shared" si="185"/>
        <v>ReFi-social.video.refi</v>
      </c>
      <c r="F1407" s="21">
        <f t="shared" si="190"/>
        <v>179299.95750538001</v>
      </c>
      <c r="G1407" s="19">
        <f t="shared" si="190"/>
        <v>7.7940670675137813</v>
      </c>
      <c r="H1407" s="18">
        <f t="shared" si="186"/>
        <v>1.0181343363673335E-2</v>
      </c>
      <c r="I1407" s="6">
        <f t="shared" si="186"/>
        <v>2.04</v>
      </c>
      <c r="J1407" s="6">
        <f t="shared" si="189"/>
        <v>6019234.495337544</v>
      </c>
      <c r="K1407" s="18">
        <f t="shared" si="189"/>
        <v>0.15</v>
      </c>
      <c r="L1407" s="35">
        <f>Data!BR21</f>
        <v>3.5295314823368239E-3</v>
      </c>
      <c r="Q1407" s="21">
        <v>0</v>
      </c>
      <c r="R1407" s="21">
        <v>0</v>
      </c>
      <c r="S1407" s="21">
        <v>0</v>
      </c>
      <c r="T1407" s="21">
        <v>0</v>
      </c>
      <c r="U1407" s="21">
        <v>1511.105774176285</v>
      </c>
      <c r="V1407" s="21">
        <v>3796.4971893076686</v>
      </c>
      <c r="W1407" s="21">
        <v>5753.952195932774</v>
      </c>
      <c r="X1407" s="21">
        <v>7518.366887645604</v>
      </c>
      <c r="Y1407" s="21">
        <v>9098.7244431852141</v>
      </c>
      <c r="Z1407" s="21">
        <v>0</v>
      </c>
      <c r="AA1407" s="21">
        <v>1.5518333868771666E-2</v>
      </c>
      <c r="AB1407" s="21">
        <v>40.530316775041193</v>
      </c>
      <c r="AC1407" s="21">
        <v>81.519789618445344</v>
      </c>
      <c r="AD1407" s="21">
        <v>235.56096704809917</v>
      </c>
      <c r="AE1407" s="21">
        <v>424.56737554137004</v>
      </c>
      <c r="AF1407" s="21">
        <v>568.48388180061136</v>
      </c>
      <c r="AG1407" s="21">
        <v>685.49453151133002</v>
      </c>
      <c r="AH1407" s="21">
        <v>781.02138536159077</v>
      </c>
      <c r="AI1407" s="21">
        <v>0</v>
      </c>
      <c r="AJ1407" s="21">
        <v>0.24673990729652506</v>
      </c>
      <c r="AK1407" s="21">
        <v>644.42785471298998</v>
      </c>
      <c r="AL1407" s="21">
        <v>1296.1562435361845</v>
      </c>
      <c r="AM1407" s="21">
        <v>2234.2892961727448</v>
      </c>
      <c r="AN1407" s="21">
        <v>2954.0802739737387</v>
      </c>
      <c r="AO1407" s="21">
        <v>3284.8828672384916</v>
      </c>
      <c r="AP1407" s="21">
        <v>3380.9254325014163</v>
      </c>
      <c r="AQ1407" s="21">
        <v>3319.434996503147</v>
      </c>
    </row>
    <row r="1408" spans="1:43" x14ac:dyDescent="0.25">
      <c r="A1408" s="17" t="s">
        <v>269</v>
      </c>
      <c r="B1408" s="8" t="s">
        <v>60</v>
      </c>
      <c r="C1408" s="8" t="s">
        <v>333</v>
      </c>
      <c r="E1408" s="8" t="str">
        <f t="shared" si="185"/>
        <v>ReFi-social.video.refi</v>
      </c>
      <c r="F1408" s="21">
        <f t="shared" si="190"/>
        <v>219354.8628749405</v>
      </c>
      <c r="G1408" s="19">
        <f t="shared" si="190"/>
        <v>7.3419947232959029</v>
      </c>
      <c r="H1408" s="18">
        <f t="shared" si="186"/>
        <v>1.0181343363673335E-2</v>
      </c>
      <c r="I1408" s="6">
        <f t="shared" si="186"/>
        <v>2.04</v>
      </c>
      <c r="J1408" s="6">
        <f t="shared" si="189"/>
        <v>6019234.495337544</v>
      </c>
      <c r="K1408" s="18">
        <f t="shared" si="189"/>
        <v>0.15</v>
      </c>
      <c r="L1408" s="35">
        <f>Data!BR22</f>
        <v>3.5295314823368239E-3</v>
      </c>
      <c r="Q1408" s="21">
        <v>0</v>
      </c>
      <c r="R1408" s="21">
        <v>0</v>
      </c>
      <c r="S1408" s="21">
        <v>0</v>
      </c>
      <c r="T1408" s="21">
        <v>2780.4701099568683</v>
      </c>
      <c r="U1408" s="21">
        <v>5509.1204655566207</v>
      </c>
      <c r="V1408" s="21">
        <v>7794.5189112786275</v>
      </c>
      <c r="W1408" s="21">
        <v>9751.9682709181634</v>
      </c>
      <c r="X1408" s="21">
        <v>11516.384681159474</v>
      </c>
      <c r="Y1408" s="21">
        <v>13096.739172206584</v>
      </c>
      <c r="Z1408" s="21">
        <v>0</v>
      </c>
      <c r="AA1408" s="21">
        <v>2.8477705825099989E-3</v>
      </c>
      <c r="AB1408" s="21">
        <v>7.5088522572881296</v>
      </c>
      <c r="AC1408" s="21">
        <v>287.35054273586275</v>
      </c>
      <c r="AD1408" s="21">
        <v>545.47617351775568</v>
      </c>
      <c r="AE1408" s="21">
        <v>746.12056545756377</v>
      </c>
      <c r="AF1408" s="21">
        <v>898.89807691899409</v>
      </c>
      <c r="AG1408" s="21">
        <v>1023.1134420413671</v>
      </c>
      <c r="AH1408" s="21">
        <v>1124.5219990883479</v>
      </c>
      <c r="AI1408" s="21">
        <v>0</v>
      </c>
      <c r="AJ1408" s="21">
        <v>4.2652965843489252E-2</v>
      </c>
      <c r="AK1408" s="21">
        <v>112.46510544807667</v>
      </c>
      <c r="AL1408" s="21">
        <v>1523.3712737890846</v>
      </c>
      <c r="AM1408" s="21">
        <v>2660.8412372514249</v>
      </c>
      <c r="AN1408" s="21">
        <v>3380.62812796663</v>
      </c>
      <c r="AO1408" s="21">
        <v>3711.4298016228186</v>
      </c>
      <c r="AP1408" s="21">
        <v>3807.4700441542118</v>
      </c>
      <c r="AQ1408" s="21">
        <v>3745.9793782085108</v>
      </c>
    </row>
    <row r="1409" spans="1:43" x14ac:dyDescent="0.25">
      <c r="A1409" s="17" t="s">
        <v>270</v>
      </c>
      <c r="B1409" s="8" t="s">
        <v>60</v>
      </c>
      <c r="C1409" s="8" t="s">
        <v>333</v>
      </c>
      <c r="E1409" s="8" t="str">
        <f t="shared" si="185"/>
        <v>ReFi-social.video.refi</v>
      </c>
      <c r="F1409" s="21">
        <f t="shared" si="190"/>
        <v>287620.84496671398</v>
      </c>
      <c r="G1409" s="19">
        <f t="shared" si="190"/>
        <v>6.5907594413673705</v>
      </c>
      <c r="H1409" s="18">
        <f t="shared" si="186"/>
        <v>1.0181343363673335E-2</v>
      </c>
      <c r="I1409" s="6">
        <f t="shared" si="186"/>
        <v>2.04</v>
      </c>
      <c r="J1409" s="6">
        <f t="shared" si="189"/>
        <v>6019234.495337544</v>
      </c>
      <c r="K1409" s="18">
        <f t="shared" si="189"/>
        <v>0.15</v>
      </c>
      <c r="L1409" s="35">
        <f>Data!BR23</f>
        <v>3.5295314823368239E-3</v>
      </c>
      <c r="Q1409" s="21">
        <v>0</v>
      </c>
      <c r="R1409" s="21">
        <v>0</v>
      </c>
      <c r="S1409" s="21">
        <v>3088.1777570594541</v>
      </c>
      <c r="T1409" s="21">
        <v>5950.3342645419025</v>
      </c>
      <c r="U1409" s="21">
        <v>8520.1732144328635</v>
      </c>
      <c r="V1409" s="21">
        <v>10805.576955152725</v>
      </c>
      <c r="W1409" s="21">
        <v>12763.022061838548</v>
      </c>
      <c r="X1409" s="21">
        <v>14527.439766367224</v>
      </c>
      <c r="Y1409" s="21">
        <v>16107.791949431679</v>
      </c>
      <c r="Z1409" s="21">
        <v>0</v>
      </c>
      <c r="AA1409" s="21">
        <v>5.6010517467733085E-4</v>
      </c>
      <c r="AB1409" s="21">
        <v>397.45403845014738</v>
      </c>
      <c r="AC1409" s="21">
        <v>760.58376152324854</v>
      </c>
      <c r="AD1409" s="21">
        <v>1048.1309436864583</v>
      </c>
      <c r="AE1409" s="21">
        <v>1271.6456596741532</v>
      </c>
      <c r="AF1409" s="21">
        <v>1441.8366664339544</v>
      </c>
      <c r="AG1409" s="21">
        <v>1580.2104339947014</v>
      </c>
      <c r="AH1409" s="21">
        <v>1693.1775725935693</v>
      </c>
      <c r="AI1409" s="21">
        <v>0</v>
      </c>
      <c r="AJ1409" s="21">
        <v>7.5306976750532106E-3</v>
      </c>
      <c r="AK1409" s="21">
        <v>2255.6511140473394</v>
      </c>
      <c r="AL1409" s="21">
        <v>4275.8279341666175</v>
      </c>
      <c r="AM1409" s="21">
        <v>5572.1037678644043</v>
      </c>
      <c r="AN1409" s="21">
        <v>6291.8887454926498</v>
      </c>
      <c r="AO1409" s="21">
        <v>6622.6871274683017</v>
      </c>
      <c r="AP1409" s="21">
        <v>6718.7253815163021</v>
      </c>
      <c r="AQ1409" s="21">
        <v>6657.2332384327292</v>
      </c>
    </row>
    <row r="1410" spans="1:43" x14ac:dyDescent="0.25">
      <c r="A1410" s="17" t="s">
        <v>249</v>
      </c>
      <c r="B1410" s="8" t="s">
        <v>60</v>
      </c>
      <c r="C1410" s="8" t="s">
        <v>333</v>
      </c>
      <c r="E1410" s="8" t="str">
        <f t="shared" si="185"/>
        <v>ReFi-social.video.refi</v>
      </c>
      <c r="F1410" s="21">
        <f t="shared" si="190"/>
        <v>301342.43984295405</v>
      </c>
      <c r="G1410" s="19">
        <f t="shared" si="190"/>
        <v>6.7119966634902308</v>
      </c>
      <c r="H1410" s="18">
        <f t="shared" si="186"/>
        <v>1.0181343363673335E-2</v>
      </c>
      <c r="I1410" s="6">
        <f t="shared" si="186"/>
        <v>2.04</v>
      </c>
      <c r="J1410" s="6">
        <f t="shared" si="189"/>
        <v>6019234.495337544</v>
      </c>
      <c r="K1410" s="18">
        <f t="shared" si="189"/>
        <v>0.15</v>
      </c>
      <c r="L1410" s="35">
        <f>Data!BR24</f>
        <v>3.5295314823368239E-3</v>
      </c>
      <c r="Q1410" s="21">
        <v>0</v>
      </c>
      <c r="R1410" s="21">
        <v>879.34125102084545</v>
      </c>
      <c r="S1410" s="21">
        <v>4011.4231086254649</v>
      </c>
      <c r="T1410" s="21">
        <v>6808.2273235009097</v>
      </c>
      <c r="U1410" s="21">
        <v>9378.0659715440706</v>
      </c>
      <c r="V1410" s="21">
        <v>11663.471220885896</v>
      </c>
      <c r="W1410" s="21">
        <v>13620.915115843303</v>
      </c>
      <c r="X1410" s="21">
        <v>15385.333189133285</v>
      </c>
      <c r="Y1410" s="21">
        <v>16965.684714619889</v>
      </c>
      <c r="Z1410" s="21">
        <v>0</v>
      </c>
      <c r="AA1410" s="21">
        <v>124.39645462293132</v>
      </c>
      <c r="AB1410" s="21">
        <v>582.87204644060535</v>
      </c>
      <c r="AC1410" s="21">
        <v>939.44507793419609</v>
      </c>
      <c r="AD1410" s="21">
        <v>1221.7982019750075</v>
      </c>
      <c r="AE1410" s="21">
        <v>1441.2757222824905</v>
      </c>
      <c r="AF1410" s="21">
        <v>1608.3923896435338</v>
      </c>
      <c r="AG1410" s="21">
        <v>1744.2667241182539</v>
      </c>
      <c r="AH1410" s="21">
        <v>1855.1932538333015</v>
      </c>
      <c r="AI1410" s="21">
        <v>0</v>
      </c>
      <c r="AJ1410" s="21">
        <v>823.95386927257732</v>
      </c>
      <c r="AK1410" s="21">
        <v>3969.5367625147101</v>
      </c>
      <c r="AL1410" s="21">
        <v>6055.0992228974437</v>
      </c>
      <c r="AM1410" s="21">
        <v>7351.3731568897419</v>
      </c>
      <c r="AN1410" s="21">
        <v>8071.1579709383823</v>
      </c>
      <c r="AO1410" s="21">
        <v>8401.9545640124688</v>
      </c>
      <c r="AP1410" s="21">
        <v>8497.9921732049734</v>
      </c>
      <c r="AQ1410" s="21">
        <v>8436.4991822918673</v>
      </c>
    </row>
    <row r="1411" spans="1:43" x14ac:dyDescent="0.25">
      <c r="A1411" s="17" t="s">
        <v>250</v>
      </c>
      <c r="B1411" s="8" t="s">
        <v>60</v>
      </c>
      <c r="C1411" s="8" t="s">
        <v>333</v>
      </c>
      <c r="E1411" s="8" t="str">
        <f t="shared" si="185"/>
        <v>ReFi-social.video.refi</v>
      </c>
      <c r="F1411" s="21">
        <f t="shared" si="190"/>
        <v>250516.71427275951</v>
      </c>
      <c r="G1411" s="19">
        <f t="shared" si="190"/>
        <v>6.9682564581886499</v>
      </c>
      <c r="H1411" s="18">
        <f t="shared" si="186"/>
        <v>1.0181343363673335E-2</v>
      </c>
      <c r="I1411" s="6">
        <f t="shared" si="186"/>
        <v>2.04</v>
      </c>
      <c r="J1411" s="6">
        <f t="shared" si="189"/>
        <v>6019234.495337544</v>
      </c>
      <c r="K1411" s="18">
        <f t="shared" si="189"/>
        <v>0.15</v>
      </c>
      <c r="L1411" s="35">
        <f>Data!BR25</f>
        <v>3.5295314823368239E-3</v>
      </c>
      <c r="Q1411" s="21">
        <v>0</v>
      </c>
      <c r="R1411" s="21">
        <v>0</v>
      </c>
      <c r="S1411" s="21">
        <v>676.44754235087123</v>
      </c>
      <c r="T1411" s="21">
        <v>3473.1982437703568</v>
      </c>
      <c r="U1411" s="21">
        <v>6043.0380652362128</v>
      </c>
      <c r="V1411" s="21">
        <v>8328.4374498632405</v>
      </c>
      <c r="W1411" s="21">
        <v>10285.886055372235</v>
      </c>
      <c r="X1411" s="21">
        <v>12050.302695115603</v>
      </c>
      <c r="Y1411" s="21">
        <v>13630.656776912972</v>
      </c>
      <c r="Z1411" s="21">
        <v>0</v>
      </c>
      <c r="AA1411" s="21">
        <v>15.786469026844514</v>
      </c>
      <c r="AB1411" s="21">
        <v>156.79521128549897</v>
      </c>
      <c r="AC1411" s="21">
        <v>500.24983058011816</v>
      </c>
      <c r="AD1411" s="21">
        <v>772.21968258404991</v>
      </c>
      <c r="AE1411" s="21">
        <v>983.62563403067179</v>
      </c>
      <c r="AF1411" s="21">
        <v>1144.5970135028483</v>
      </c>
      <c r="AG1411" s="21">
        <v>1275.4745712561714</v>
      </c>
      <c r="AH1411" s="21">
        <v>1382.3219839342019</v>
      </c>
      <c r="AI1411" s="21">
        <v>0</v>
      </c>
      <c r="AJ1411" s="21">
        <v>224.40849608654094</v>
      </c>
      <c r="AK1411" s="21">
        <v>1552.434514701722</v>
      </c>
      <c r="AL1411" s="21">
        <v>3637.9747460309231</v>
      </c>
      <c r="AM1411" s="21">
        <v>4934.2525069894455</v>
      </c>
      <c r="AN1411" s="21">
        <v>5654.0401307559932</v>
      </c>
      <c r="AO1411" s="21">
        <v>5984.8388286116788</v>
      </c>
      <c r="AP1411" s="21">
        <v>6080.8784984432787</v>
      </c>
      <c r="AQ1411" s="21">
        <v>6019.3863704521536</v>
      </c>
    </row>
    <row r="1412" spans="1:43" x14ac:dyDescent="0.25">
      <c r="A1412" s="17" t="s">
        <v>251</v>
      </c>
      <c r="B1412" s="8" t="s">
        <v>60</v>
      </c>
      <c r="C1412" s="8" t="s">
        <v>333</v>
      </c>
      <c r="E1412" s="8" t="str">
        <f t="shared" si="185"/>
        <v>ReFi-social.video.refi</v>
      </c>
      <c r="F1412" s="21">
        <f t="shared" si="190"/>
        <v>203806.21911003449</v>
      </c>
      <c r="G1412" s="19">
        <f t="shared" si="190"/>
        <v>7.3912151109345876</v>
      </c>
      <c r="H1412" s="18">
        <f t="shared" si="186"/>
        <v>1.0181343363673335E-2</v>
      </c>
      <c r="I1412" s="6">
        <f t="shared" si="186"/>
        <v>2.04</v>
      </c>
      <c r="J1412" s="6">
        <f t="shared" si="189"/>
        <v>6019234.495337544</v>
      </c>
      <c r="K1412" s="18">
        <f t="shared" si="189"/>
        <v>0.15</v>
      </c>
      <c r="L1412" s="35">
        <f>Data!BR26</f>
        <v>3.5295314823368239E-3</v>
      </c>
      <c r="Q1412" s="21">
        <v>0</v>
      </c>
      <c r="R1412" s="21">
        <v>0</v>
      </c>
      <c r="S1412" s="21">
        <v>0</v>
      </c>
      <c r="T1412" s="21">
        <v>810.30297066400544</v>
      </c>
      <c r="U1412" s="21">
        <v>3380.1437290637441</v>
      </c>
      <c r="V1412" s="21">
        <v>5665.5384309366063</v>
      </c>
      <c r="W1412" s="21">
        <v>7622.9907976438581</v>
      </c>
      <c r="X1412" s="21">
        <v>9387.4062927541763</v>
      </c>
      <c r="Y1412" s="21">
        <v>10967.762415669536</v>
      </c>
      <c r="Z1412" s="21">
        <v>0</v>
      </c>
      <c r="AA1412" s="21">
        <v>1.9315335222034606</v>
      </c>
      <c r="AB1412" s="21">
        <v>19.653680307559316</v>
      </c>
      <c r="AC1412" s="21">
        <v>142.00248447322176</v>
      </c>
      <c r="AD1412" s="21">
        <v>398.40932736919262</v>
      </c>
      <c r="AE1412" s="21">
        <v>597.71747427291803</v>
      </c>
      <c r="AF1412" s="21">
        <v>749.47779819795051</v>
      </c>
      <c r="AG1412" s="21">
        <v>872.86599366020846</v>
      </c>
      <c r="AH1412" s="21">
        <v>973.59934269117866</v>
      </c>
      <c r="AI1412" s="21">
        <v>0</v>
      </c>
      <c r="AJ1412" s="21">
        <v>29.123814703437329</v>
      </c>
      <c r="AK1412" s="21">
        <v>296.3397409044083</v>
      </c>
      <c r="AL1412" s="21">
        <v>1330.8216837546056</v>
      </c>
      <c r="AM1412" s="21">
        <v>2627.1035141447182</v>
      </c>
      <c r="AN1412" s="21">
        <v>3346.8927620113145</v>
      </c>
      <c r="AO1412" s="21">
        <v>3677.6945221515189</v>
      </c>
      <c r="AP1412" s="21">
        <v>3773.7359644568478</v>
      </c>
      <c r="AQ1412" s="21">
        <v>3712.2452186683076</v>
      </c>
    </row>
    <row r="1413" spans="1:43" x14ac:dyDescent="0.25">
      <c r="A1413" s="17" t="s">
        <v>252</v>
      </c>
      <c r="B1413" s="8" t="s">
        <v>60</v>
      </c>
      <c r="C1413" s="8" t="s">
        <v>333</v>
      </c>
      <c r="E1413" s="8" t="str">
        <f t="shared" si="185"/>
        <v>ReFi-social.video.refi</v>
      </c>
      <c r="F1413" s="21">
        <f t="shared" si="190"/>
        <v>255315.68418609747</v>
      </c>
      <c r="G1413" s="19">
        <f t="shared" si="190"/>
        <v>6.9578555462496423</v>
      </c>
      <c r="H1413" s="18">
        <f t="shared" si="186"/>
        <v>1.0181343363673335E-2</v>
      </c>
      <c r="I1413" s="6">
        <f t="shared" si="186"/>
        <v>2.04</v>
      </c>
      <c r="J1413" s="6">
        <f t="shared" si="189"/>
        <v>6019234.495337544</v>
      </c>
      <c r="K1413" s="18">
        <f t="shared" si="189"/>
        <v>0.15</v>
      </c>
      <c r="L1413" s="35">
        <f>Data!BR27</f>
        <v>3.5295314823368239E-3</v>
      </c>
      <c r="Q1413" s="21">
        <v>0</v>
      </c>
      <c r="R1413" s="21">
        <v>0</v>
      </c>
      <c r="S1413" s="21">
        <v>1688.9489046938018</v>
      </c>
      <c r="T1413" s="21">
        <v>4783.6813843015361</v>
      </c>
      <c r="U1413" s="21">
        <v>7353.5207446767627</v>
      </c>
      <c r="V1413" s="21">
        <v>9638.9224338143904</v>
      </c>
      <c r="W1413" s="21">
        <v>11596.369188335495</v>
      </c>
      <c r="X1413" s="21">
        <v>13360.786391383899</v>
      </c>
      <c r="Y1413" s="21">
        <v>14941.139468691626</v>
      </c>
      <c r="Z1413" s="21">
        <v>0</v>
      </c>
      <c r="AA1413" s="21">
        <v>0.3630993300799622</v>
      </c>
      <c r="AB1413" s="21">
        <v>202.07641005877002</v>
      </c>
      <c r="AC1413" s="21">
        <v>546.04507409270752</v>
      </c>
      <c r="AD1413" s="21">
        <v>818.42143690547709</v>
      </c>
      <c r="AE1413" s="21">
        <v>1030.1434329226952</v>
      </c>
      <c r="AF1413" s="21">
        <v>1191.3553825700956</v>
      </c>
      <c r="AG1413" s="21">
        <v>1322.4285766729624</v>
      </c>
      <c r="AH1413" s="21">
        <v>1429.4356810178283</v>
      </c>
      <c r="AI1413" s="21">
        <v>0</v>
      </c>
      <c r="AJ1413" s="21">
        <v>5.1538410827782446</v>
      </c>
      <c r="AK1413" s="21">
        <v>1179.3287751132032</v>
      </c>
      <c r="AL1413" s="21">
        <v>2966.8962201460763</v>
      </c>
      <c r="AM1413" s="21">
        <v>4263.1738485656833</v>
      </c>
      <c r="AN1413" s="21">
        <v>4982.9595305010025</v>
      </c>
      <c r="AO1413" s="21">
        <v>5313.7592702507027</v>
      </c>
      <c r="AP1413" s="21">
        <v>5409.7983023310007</v>
      </c>
      <c r="AQ1413" s="21">
        <v>5348.3067729095146</v>
      </c>
    </row>
    <row r="1414" spans="1:43" x14ac:dyDescent="0.25">
      <c r="A1414" s="17" t="s">
        <v>253</v>
      </c>
      <c r="B1414" s="8" t="s">
        <v>60</v>
      </c>
      <c r="C1414" s="8" t="s">
        <v>333</v>
      </c>
      <c r="E1414" s="8" t="str">
        <f t="shared" si="185"/>
        <v>ReFi-social.video.refi</v>
      </c>
      <c r="F1414" s="21">
        <f t="shared" si="190"/>
        <v>239367.66982627299</v>
      </c>
      <c r="G1414" s="19">
        <f t="shared" si="190"/>
        <v>7.3621469659184093</v>
      </c>
      <c r="H1414" s="18">
        <f t="shared" si="186"/>
        <v>1.0181343363673335E-2</v>
      </c>
      <c r="I1414" s="6">
        <f t="shared" si="186"/>
        <v>2.04</v>
      </c>
      <c r="J1414" s="6">
        <f t="shared" si="189"/>
        <v>6019234.495337544</v>
      </c>
      <c r="K1414" s="18">
        <f t="shared" si="189"/>
        <v>0.15</v>
      </c>
      <c r="L1414" s="35">
        <f>Data!BR28</f>
        <v>3.5295314823368239E-3</v>
      </c>
      <c r="Q1414" s="21">
        <v>0</v>
      </c>
      <c r="R1414" s="21">
        <v>0</v>
      </c>
      <c r="S1414" s="21">
        <v>1291.0065807724593</v>
      </c>
      <c r="T1414" s="21">
        <v>4087.7671434869931</v>
      </c>
      <c r="U1414" s="21">
        <v>6657.6067487181235</v>
      </c>
      <c r="V1414" s="21">
        <v>8943.0072140767534</v>
      </c>
      <c r="W1414" s="21">
        <v>10900.454951539792</v>
      </c>
      <c r="X1414" s="21">
        <v>12664.871855452722</v>
      </c>
      <c r="Y1414" s="21">
        <v>14245.225466181008</v>
      </c>
      <c r="Z1414" s="21">
        <v>0</v>
      </c>
      <c r="AA1414" s="21">
        <v>5.1065840877397302E-2</v>
      </c>
      <c r="AB1414" s="21">
        <v>171.35622249041037</v>
      </c>
      <c r="AC1414" s="21">
        <v>496.43561383533523</v>
      </c>
      <c r="AD1414" s="21">
        <v>753.85447940998279</v>
      </c>
      <c r="AE1414" s="21">
        <v>953.94977627257776</v>
      </c>
      <c r="AF1414" s="21">
        <v>1106.308815710247</v>
      </c>
      <c r="AG1414" s="21">
        <v>1230.1841433173647</v>
      </c>
      <c r="AH1414" s="21">
        <v>1331.3149777308467</v>
      </c>
      <c r="AI1414" s="21">
        <v>0</v>
      </c>
      <c r="AJ1414" s="21">
        <v>0.7669466199743098</v>
      </c>
      <c r="AK1414" s="21">
        <v>1282.5547939655301</v>
      </c>
      <c r="AL1414" s="21">
        <v>3368.0900307831857</v>
      </c>
      <c r="AM1414" s="21">
        <v>4664.3676866795768</v>
      </c>
      <c r="AN1414" s="21">
        <v>5384.1544260116025</v>
      </c>
      <c r="AO1414" s="21">
        <v>5714.9535539981734</v>
      </c>
      <c r="AP1414" s="21">
        <v>5810.9929193668213</v>
      </c>
      <c r="AQ1414" s="21">
        <v>5749.501042744083</v>
      </c>
    </row>
    <row r="1415" spans="1:43" x14ac:dyDescent="0.25">
      <c r="A1415" s="17" t="s">
        <v>254</v>
      </c>
      <c r="B1415" s="8" t="s">
        <v>60</v>
      </c>
      <c r="C1415" s="8" t="s">
        <v>333</v>
      </c>
      <c r="E1415" s="8" t="str">
        <f t="shared" si="185"/>
        <v>ReFi-social.video.refi</v>
      </c>
      <c r="F1415" s="21">
        <f t="shared" si="190"/>
        <v>243012.20327851301</v>
      </c>
      <c r="G1415" s="19">
        <f t="shared" si="190"/>
        <v>6.823428406388846</v>
      </c>
      <c r="H1415" s="18">
        <f t="shared" si="186"/>
        <v>1.0181343363673335E-2</v>
      </c>
      <c r="I1415" s="6">
        <f t="shared" si="186"/>
        <v>2.04</v>
      </c>
      <c r="J1415" s="6">
        <f t="shared" si="189"/>
        <v>6019234.495337544</v>
      </c>
      <c r="K1415" s="18">
        <f t="shared" si="189"/>
        <v>0.15</v>
      </c>
      <c r="L1415" s="35">
        <f>Data!BR29</f>
        <v>3.6409903712527236E-3</v>
      </c>
      <c r="Q1415" s="21">
        <v>0</v>
      </c>
      <c r="R1415" s="21">
        <v>0</v>
      </c>
      <c r="S1415" s="21">
        <v>0</v>
      </c>
      <c r="T1415" s="21">
        <v>2227.6106586576907</v>
      </c>
      <c r="U1415" s="21">
        <v>4878.6037934388078</v>
      </c>
      <c r="V1415" s="21">
        <v>7236.1713016839567</v>
      </c>
      <c r="W1415" s="21">
        <v>9255.4359879261738</v>
      </c>
      <c r="X1415" s="21">
        <v>11075.570465316569</v>
      </c>
      <c r="Y1415" s="21">
        <v>12705.831504303509</v>
      </c>
      <c r="Z1415" s="21">
        <v>0</v>
      </c>
      <c r="AA1415" s="21">
        <v>7.7765721404723358E-3</v>
      </c>
      <c r="AB1415" s="21">
        <v>26.910166736467822</v>
      </c>
      <c r="AC1415" s="21">
        <v>314.20174964896779</v>
      </c>
      <c r="AD1415" s="21">
        <v>600.71521464254886</v>
      </c>
      <c r="AE1415" s="21">
        <v>823.42583064059181</v>
      </c>
      <c r="AF1415" s="21">
        <v>993.00532962391037</v>
      </c>
      <c r="AG1415" s="21">
        <v>1130.8815030030528</v>
      </c>
      <c r="AH1415" s="21">
        <v>1243.4426513633998</v>
      </c>
      <c r="AI1415" s="21">
        <v>0</v>
      </c>
      <c r="AJ1415" s="21">
        <v>0.10824828182516734</v>
      </c>
      <c r="AK1415" s="21">
        <v>374.58397610576054</v>
      </c>
      <c r="AL1415" s="21">
        <v>2146.0129548816694</v>
      </c>
      <c r="AM1415" s="21">
        <v>3483.2282164347507</v>
      </c>
      <c r="AN1415" s="21">
        <v>4225.7465931446277</v>
      </c>
      <c r="AO1415" s="21">
        <v>4566.9935907304971</v>
      </c>
      <c r="AP1415" s="21">
        <v>4666.0670372589484</v>
      </c>
      <c r="AQ1415" s="21">
        <v>4602.6339901146002</v>
      </c>
    </row>
    <row r="1416" spans="1:43" x14ac:dyDescent="0.25">
      <c r="A1416" s="17" t="s">
        <v>255</v>
      </c>
      <c r="B1416" s="8" t="s">
        <v>60</v>
      </c>
      <c r="C1416" s="8" t="s">
        <v>333</v>
      </c>
      <c r="E1416" s="8" t="str">
        <f t="shared" si="185"/>
        <v>ReFi-social.video.refi</v>
      </c>
      <c r="F1416" s="21">
        <f t="shared" si="190"/>
        <v>290574.97468882898</v>
      </c>
      <c r="G1416" s="19">
        <f t="shared" si="190"/>
        <v>6.6339706431463812</v>
      </c>
      <c r="H1416" s="18">
        <f t="shared" si="186"/>
        <v>1.0181343363673335E-2</v>
      </c>
      <c r="I1416" s="6">
        <f t="shared" si="186"/>
        <v>2.04</v>
      </c>
      <c r="J1416" s="6">
        <f t="shared" si="189"/>
        <v>6019234.495337544</v>
      </c>
      <c r="K1416" s="18">
        <f t="shared" si="189"/>
        <v>0.15</v>
      </c>
      <c r="L1416" s="35">
        <f>Data!BR30</f>
        <v>3.6409903712527236E-3</v>
      </c>
      <c r="Q1416" s="21">
        <v>0</v>
      </c>
      <c r="R1416" s="21">
        <v>0</v>
      </c>
      <c r="S1416" s="21">
        <v>2846.6107815023324</v>
      </c>
      <c r="T1416" s="21">
        <v>5830.3314994037937</v>
      </c>
      <c r="U1416" s="21">
        <v>8481.323366575456</v>
      </c>
      <c r="V1416" s="21">
        <v>10838.897210276675</v>
      </c>
      <c r="W1416" s="21">
        <v>12858.156807866895</v>
      </c>
      <c r="X1416" s="21">
        <v>14678.292833869957</v>
      </c>
      <c r="Y1416" s="21">
        <v>16308.551111359515</v>
      </c>
      <c r="Z1416" s="21">
        <v>0</v>
      </c>
      <c r="AA1416" s="21">
        <v>1.3947943195118659E-3</v>
      </c>
      <c r="AB1416" s="21">
        <v>364.6138582892404</v>
      </c>
      <c r="AC1416" s="21">
        <v>736.77028914033542</v>
      </c>
      <c r="AD1416" s="21">
        <v>1031.465824455455</v>
      </c>
      <c r="AE1416" s="21">
        <v>1260.5370105089296</v>
      </c>
      <c r="AF1416" s="21">
        <v>1434.9589530018416</v>
      </c>
      <c r="AG1416" s="21">
        <v>1576.7726456320415</v>
      </c>
      <c r="AH1416" s="21">
        <v>1692.5481306724239</v>
      </c>
      <c r="AI1416" s="21">
        <v>0</v>
      </c>
      <c r="AJ1416" s="21">
        <v>1.8876170120492867E-2</v>
      </c>
      <c r="AK1416" s="21">
        <v>2087.8179877269849</v>
      </c>
      <c r="AL1416" s="21">
        <v>4140.6019371510956</v>
      </c>
      <c r="AM1416" s="21">
        <v>5477.813191070929</v>
      </c>
      <c r="AN1416" s="21">
        <v>6220.3284552474324</v>
      </c>
      <c r="AO1416" s="21">
        <v>6561.5733515350421</v>
      </c>
      <c r="AP1416" s="21">
        <v>6660.6445878900413</v>
      </c>
      <c r="AQ1416" s="21">
        <v>6597.210695066502</v>
      </c>
    </row>
    <row r="1417" spans="1:43" x14ac:dyDescent="0.25">
      <c r="A1417" s="17" t="s">
        <v>256</v>
      </c>
      <c r="B1417" s="8" t="s">
        <v>60</v>
      </c>
      <c r="C1417" s="8" t="s">
        <v>333</v>
      </c>
      <c r="E1417" s="8" t="str">
        <f t="shared" si="185"/>
        <v>ReFi-social.video.refi</v>
      </c>
      <c r="F1417" s="21">
        <f t="shared" si="190"/>
        <v>329832.51746826299</v>
      </c>
      <c r="G1417" s="19">
        <f t="shared" si="190"/>
        <v>6.2263263157050011</v>
      </c>
      <c r="H1417" s="18">
        <f t="shared" si="186"/>
        <v>1.0181343363673335E-2</v>
      </c>
      <c r="I1417" s="6">
        <f t="shared" si="186"/>
        <v>2.04</v>
      </c>
      <c r="J1417" s="6">
        <f t="shared" si="189"/>
        <v>6019234.495337544</v>
      </c>
      <c r="K1417" s="18">
        <f t="shared" si="189"/>
        <v>0.15</v>
      </c>
      <c r="L1417" s="35">
        <f>Data!BR31</f>
        <v>3.6409903712527236E-3</v>
      </c>
      <c r="Q1417" s="21">
        <v>0</v>
      </c>
      <c r="R1417" s="21">
        <v>559.46124539840764</v>
      </c>
      <c r="S1417" s="21">
        <v>3837.5841455389013</v>
      </c>
      <c r="T1417" s="21">
        <v>6722.7036714047772</v>
      </c>
      <c r="U1417" s="21">
        <v>9373.6952245972407</v>
      </c>
      <c r="V1417" s="21">
        <v>11731.270637552625</v>
      </c>
      <c r="W1417" s="21">
        <v>13750.528974714511</v>
      </c>
      <c r="X1417" s="21">
        <v>15570.665384299567</v>
      </c>
      <c r="Y1417" s="21">
        <v>17200.922977782917</v>
      </c>
      <c r="Z1417" s="21">
        <v>0</v>
      </c>
      <c r="AA1417" s="21">
        <v>84.640361614555502</v>
      </c>
      <c r="AB1417" s="21">
        <v>594.48586593858283</v>
      </c>
      <c r="AC1417" s="21">
        <v>991.01042600738697</v>
      </c>
      <c r="AD1417" s="21">
        <v>1304.9998226026728</v>
      </c>
      <c r="AE1417" s="21">
        <v>1549.0686539752858</v>
      </c>
      <c r="AF1417" s="21">
        <v>1734.9099519911026</v>
      </c>
      <c r="AG1417" s="21">
        <v>1886.008318776569</v>
      </c>
      <c r="AH1417" s="21">
        <v>2009.3636308300349</v>
      </c>
      <c r="AI1417" s="21">
        <v>0</v>
      </c>
      <c r="AJ1417" s="21">
        <v>515.61571682024089</v>
      </c>
      <c r="AK1417" s="21">
        <v>3713.4003569335696</v>
      </c>
      <c r="AL1417" s="21">
        <v>5864.8190895543703</v>
      </c>
      <c r="AM1417" s="21">
        <v>7202.0284398239728</v>
      </c>
      <c r="AN1417" s="21">
        <v>7944.5434896106708</v>
      </c>
      <c r="AO1417" s="21">
        <v>8285.7866237853232</v>
      </c>
      <c r="AP1417" s="21">
        <v>8384.857198448115</v>
      </c>
      <c r="AQ1417" s="21">
        <v>8321.4224732305775</v>
      </c>
    </row>
    <row r="1418" spans="1:43" x14ac:dyDescent="0.25">
      <c r="A1418" s="17" t="s">
        <v>257</v>
      </c>
      <c r="B1418" s="8" t="s">
        <v>60</v>
      </c>
      <c r="C1418" s="8" t="s">
        <v>333</v>
      </c>
      <c r="E1418" s="8" t="str">
        <f t="shared" si="185"/>
        <v>ReFi-social.video.refi</v>
      </c>
      <c r="F1418" s="21">
        <f t="shared" si="190"/>
        <v>164499.301820719</v>
      </c>
      <c r="G1418" s="19">
        <f t="shared" si="190"/>
        <v>7.8609634284899084</v>
      </c>
      <c r="H1418" s="18">
        <f t="shared" si="186"/>
        <v>1.0181343363673335E-2</v>
      </c>
      <c r="I1418" s="6">
        <f t="shared" si="186"/>
        <v>2.04</v>
      </c>
      <c r="J1418" s="6">
        <f t="shared" si="189"/>
        <v>6019234.495337544</v>
      </c>
      <c r="K1418" s="18">
        <f t="shared" si="189"/>
        <v>0.15</v>
      </c>
      <c r="L1418" s="35">
        <f>Data!BR32</f>
        <v>3.6409903712527236E-3</v>
      </c>
      <c r="Q1418" s="21">
        <v>0</v>
      </c>
      <c r="R1418" s="21">
        <v>0</v>
      </c>
      <c r="S1418" s="21">
        <v>0</v>
      </c>
      <c r="T1418" s="21">
        <v>0</v>
      </c>
      <c r="U1418" s="21">
        <v>0</v>
      </c>
      <c r="V1418" s="21">
        <v>1385.7106318906604</v>
      </c>
      <c r="W1418" s="21">
        <v>3404.9835815864726</v>
      </c>
      <c r="X1418" s="21">
        <v>5225.1155441873107</v>
      </c>
      <c r="Y1418" s="21">
        <v>6855.3810675653031</v>
      </c>
      <c r="Z1418" s="21">
        <v>0</v>
      </c>
      <c r="AA1418" s="21">
        <v>6.4008787019074465</v>
      </c>
      <c r="AB1418" s="21">
        <v>48.238476800859502</v>
      </c>
      <c r="AC1418" s="21">
        <v>85.590734283522835</v>
      </c>
      <c r="AD1418" s="21">
        <v>119.15525833466745</v>
      </c>
      <c r="AE1418" s="21">
        <v>241.93362089296144</v>
      </c>
      <c r="AF1418" s="21">
        <v>389.1317856868971</v>
      </c>
      <c r="AG1418" s="21">
        <v>508.81033934454626</v>
      </c>
      <c r="AH1418" s="21">
        <v>606.51539342358012</v>
      </c>
      <c r="AI1418" s="21">
        <v>0</v>
      </c>
      <c r="AJ1418" s="21">
        <v>102.64682970722457</v>
      </c>
      <c r="AK1418" s="21">
        <v>773.56984003433558</v>
      </c>
      <c r="AL1418" s="21">
        <v>1372.5642893215559</v>
      </c>
      <c r="AM1418" s="21">
        <v>1910.8172612854198</v>
      </c>
      <c r="AN1418" s="21">
        <v>2494.0253138712324</v>
      </c>
      <c r="AO1418" s="21">
        <v>2835.2759201547769</v>
      </c>
      <c r="AP1418" s="21">
        <v>2934.3529738477273</v>
      </c>
      <c r="AQ1418" s="21">
        <v>2870.9213985333199</v>
      </c>
    </row>
    <row r="1419" spans="1:43" x14ac:dyDescent="0.25">
      <c r="A1419" s="17" t="s">
        <v>258</v>
      </c>
      <c r="B1419" s="8" t="s">
        <v>60</v>
      </c>
      <c r="C1419" s="8" t="s">
        <v>333</v>
      </c>
      <c r="E1419" s="8" t="str">
        <f t="shared" si="185"/>
        <v>ReFi-social.video.refi</v>
      </c>
      <c r="F1419" s="21">
        <f t="shared" si="190"/>
        <v>192519.124041111</v>
      </c>
      <c r="G1419" s="19">
        <f t="shared" si="190"/>
        <v>7.2437942646276179</v>
      </c>
      <c r="H1419" s="18">
        <f t="shared" si="186"/>
        <v>1.0181343363673335E-2</v>
      </c>
      <c r="I1419" s="6">
        <f t="shared" si="186"/>
        <v>2.04</v>
      </c>
      <c r="J1419" s="6">
        <f t="shared" si="189"/>
        <v>6019234.495337544</v>
      </c>
      <c r="K1419" s="18">
        <f t="shared" si="189"/>
        <v>0.15</v>
      </c>
      <c r="L1419" s="35">
        <f>Data!BR33</f>
        <v>3.4180725934209242E-3</v>
      </c>
      <c r="Q1419" s="21">
        <v>0</v>
      </c>
      <c r="R1419" s="21">
        <v>0</v>
      </c>
      <c r="S1419" s="21">
        <v>0</v>
      </c>
      <c r="T1419" s="21">
        <v>370.0657690809021</v>
      </c>
      <c r="U1419" s="21">
        <v>3232.0570325859085</v>
      </c>
      <c r="V1419" s="21">
        <v>5582.1334099066244</v>
      </c>
      <c r="W1419" s="21">
        <v>7477.7713564514543</v>
      </c>
      <c r="X1419" s="21">
        <v>9186.4685085587153</v>
      </c>
      <c r="Y1419" s="21">
        <v>10716.918575439058</v>
      </c>
      <c r="Z1419" s="21">
        <v>0</v>
      </c>
      <c r="AA1419" s="21">
        <v>1.1255043549192223</v>
      </c>
      <c r="AB1419" s="21">
        <v>8.5738083524174833</v>
      </c>
      <c r="AC1419" s="21">
        <v>50.029630025829363</v>
      </c>
      <c r="AD1419" s="21">
        <v>303.39294926985326</v>
      </c>
      <c r="AE1419" s="21">
        <v>500.33518922161471</v>
      </c>
      <c r="AF1419" s="21">
        <v>650.29421051326983</v>
      </c>
      <c r="AG1419" s="21">
        <v>772.21776474365129</v>
      </c>
      <c r="AH1419" s="21">
        <v>871.75544812417115</v>
      </c>
      <c r="AI1419" s="21">
        <v>0</v>
      </c>
      <c r="AJ1419" s="21">
        <v>16.63196086159363</v>
      </c>
      <c r="AK1419" s="21">
        <v>126.69808368928661</v>
      </c>
      <c r="AL1419" s="21">
        <v>369.23909888588844</v>
      </c>
      <c r="AM1419" s="21">
        <v>1251.2838233469106</v>
      </c>
      <c r="AN1419" s="21">
        <v>1811.4899452061854</v>
      </c>
      <c r="AO1419" s="21">
        <v>2131.8474873191462</v>
      </c>
      <c r="AP1419" s="21">
        <v>2224.8561866402706</v>
      </c>
      <c r="AQ1419" s="21">
        <v>2165.3083397316313</v>
      </c>
    </row>
    <row r="1420" spans="1:43" x14ac:dyDescent="0.25">
      <c r="A1420" s="17" t="s">
        <v>259</v>
      </c>
      <c r="B1420" s="8" t="s">
        <v>60</v>
      </c>
      <c r="C1420" s="8" t="s">
        <v>333</v>
      </c>
      <c r="E1420" s="8" t="str">
        <f t="shared" si="185"/>
        <v>ReFi-social.video.refi</v>
      </c>
      <c r="F1420" s="21">
        <f t="shared" si="190"/>
        <v>149243.259400057</v>
      </c>
      <c r="G1420" s="19">
        <f t="shared" si="190"/>
        <v>7.8894108904875937</v>
      </c>
      <c r="H1420" s="18">
        <f t="shared" si="186"/>
        <v>1.0181343363673335E-2</v>
      </c>
      <c r="I1420" s="6">
        <f t="shared" si="186"/>
        <v>2.04</v>
      </c>
      <c r="J1420" s="6">
        <f t="shared" si="189"/>
        <v>6019234.495337544</v>
      </c>
      <c r="K1420" s="18">
        <f t="shared" si="189"/>
        <v>0.15</v>
      </c>
      <c r="L1420" s="35">
        <f>Data!BR34</f>
        <v>3.4180725934209242E-3</v>
      </c>
      <c r="Q1420" s="21">
        <v>0</v>
      </c>
      <c r="R1420" s="21">
        <v>0</v>
      </c>
      <c r="S1420" s="21">
        <v>0</v>
      </c>
      <c r="T1420" s="21">
        <v>0</v>
      </c>
      <c r="U1420" s="21">
        <v>0</v>
      </c>
      <c r="V1420" s="21">
        <v>1672.0375037355388</v>
      </c>
      <c r="W1420" s="21">
        <v>3567.6809730755649</v>
      </c>
      <c r="X1420" s="21">
        <v>5276.3764444487924</v>
      </c>
      <c r="Y1420" s="21">
        <v>6806.8295084263036</v>
      </c>
      <c r="Z1420" s="21">
        <v>0</v>
      </c>
      <c r="AA1420" s="21">
        <v>0.13090773117982304</v>
      </c>
      <c r="AB1420" s="21">
        <v>0.99883711481693727</v>
      </c>
      <c r="AC1420" s="21">
        <v>5.8816588621951134</v>
      </c>
      <c r="AD1420" s="21">
        <v>37.849161339354183</v>
      </c>
      <c r="AE1420" s="21">
        <v>179.18462263520783</v>
      </c>
      <c r="AF1420" s="21">
        <v>316.8724718196126</v>
      </c>
      <c r="AG1420" s="21">
        <v>428.81866111807074</v>
      </c>
      <c r="AH1420" s="21">
        <v>520.21108262394216</v>
      </c>
      <c r="AI1420" s="21">
        <v>0</v>
      </c>
      <c r="AJ1420" s="21">
        <v>2.1068811552390008</v>
      </c>
      <c r="AK1420" s="21">
        <v>16.075682279378302</v>
      </c>
      <c r="AL1420" s="21">
        <v>94.661759902331383</v>
      </c>
      <c r="AM1420" s="21">
        <v>609.15947475970665</v>
      </c>
      <c r="AN1420" s="21">
        <v>1211.8311672457426</v>
      </c>
      <c r="AO1420" s="21">
        <v>1532.1907722659589</v>
      </c>
      <c r="AP1420" s="21">
        <v>1625.2018502924084</v>
      </c>
      <c r="AQ1420" s="21">
        <v>1565.6548120092657</v>
      </c>
    </row>
    <row r="1421" spans="1:43" x14ac:dyDescent="0.25">
      <c r="A1421" s="17" t="s">
        <v>260</v>
      </c>
      <c r="B1421" s="8" t="s">
        <v>60</v>
      </c>
      <c r="C1421" s="8" t="s">
        <v>333</v>
      </c>
      <c r="E1421" s="8" t="str">
        <f t="shared" si="185"/>
        <v>ReFi-social.video.refi</v>
      </c>
      <c r="F1421" s="21">
        <f t="shared" si="190"/>
        <v>361307.973956606</v>
      </c>
      <c r="G1421" s="19">
        <f t="shared" si="190"/>
        <v>6.0657210086765296</v>
      </c>
      <c r="H1421" s="18">
        <f t="shared" si="186"/>
        <v>1.0181343363673335E-2</v>
      </c>
      <c r="I1421" s="6">
        <f t="shared" si="186"/>
        <v>2.04</v>
      </c>
      <c r="J1421" s="6">
        <f t="shared" ref="J1421:K1436" si="191">J1420</f>
        <v>6019234.495337544</v>
      </c>
      <c r="K1421" s="18">
        <f t="shared" si="191"/>
        <v>0.15</v>
      </c>
      <c r="L1421" s="35">
        <f>Data!BR35</f>
        <v>3.4180725934209242E-3</v>
      </c>
      <c r="Q1421" s="21">
        <v>0</v>
      </c>
      <c r="R1421" s="21">
        <v>3162.3616460777798</v>
      </c>
      <c r="S1421" s="21">
        <v>6643.9230706863937</v>
      </c>
      <c r="T1421" s="21">
        <v>9820.4686214512167</v>
      </c>
      <c r="U1421" s="21">
        <v>12682.456559852628</v>
      </c>
      <c r="V1421" s="21">
        <v>14976.874611151161</v>
      </c>
      <c r="W1421" s="21">
        <v>16872.49928814128</v>
      </c>
      <c r="X1421" s="21">
        <v>18581.200478528324</v>
      </c>
      <c r="Y1421" s="21">
        <v>20111.643344318749</v>
      </c>
      <c r="Z1421" s="21">
        <v>0</v>
      </c>
      <c r="AA1421" s="21">
        <v>524.1506593039752</v>
      </c>
      <c r="AB1421" s="21">
        <v>1015.4536287009184</v>
      </c>
      <c r="AC1421" s="21">
        <v>1397.5625307156151</v>
      </c>
      <c r="AD1421" s="21">
        <v>1700.1324097286663</v>
      </c>
      <c r="AE1421" s="21">
        <v>1935.325145801602</v>
      </c>
      <c r="AF1421" s="21">
        <v>2114.407296925413</v>
      </c>
      <c r="AG1421" s="21">
        <v>2260.0104705184813</v>
      </c>
      <c r="AH1421" s="21">
        <v>2378.8793594921394</v>
      </c>
      <c r="AI1421" s="21">
        <v>0</v>
      </c>
      <c r="AJ1421" s="21">
        <v>3323.5157522598433</v>
      </c>
      <c r="AK1421" s="21">
        <v>5921.3720835674803</v>
      </c>
      <c r="AL1421" s="21">
        <v>7473.0691616905042</v>
      </c>
      <c r="AM1421" s="21">
        <v>8355.1023456023431</v>
      </c>
      <c r="AN1421" s="21">
        <v>8970.9758756866759</v>
      </c>
      <c r="AO1421" s="21">
        <v>9291.3264260519572</v>
      </c>
      <c r="AP1421" s="21">
        <v>9384.3292228115533</v>
      </c>
      <c r="AQ1421" s="21">
        <v>9324.7784119572643</v>
      </c>
    </row>
    <row r="1422" spans="1:43" x14ac:dyDescent="0.25">
      <c r="A1422" s="17" t="s">
        <v>261</v>
      </c>
      <c r="B1422" s="8" t="s">
        <v>60</v>
      </c>
      <c r="C1422" s="8" t="s">
        <v>333</v>
      </c>
      <c r="E1422" s="8" t="str">
        <f t="shared" si="185"/>
        <v>ReFi-social.video.refi</v>
      </c>
      <c r="F1422" s="21">
        <f t="shared" ref="F1422:G1437" si="192">F1224</f>
        <v>230041.87090241699</v>
      </c>
      <c r="G1422" s="19">
        <f t="shared" si="192"/>
        <v>6.6784839098539406</v>
      </c>
      <c r="H1422" s="18">
        <f t="shared" si="186"/>
        <v>1.0181343363673335E-2</v>
      </c>
      <c r="I1422" s="6">
        <f t="shared" si="186"/>
        <v>2.04</v>
      </c>
      <c r="J1422" s="6">
        <f t="shared" si="191"/>
        <v>6019234.495337544</v>
      </c>
      <c r="K1422" s="18">
        <f t="shared" si="191"/>
        <v>0.15</v>
      </c>
      <c r="L1422" s="35">
        <f>Data!BR36</f>
        <v>3.4180725934209242E-3</v>
      </c>
      <c r="Q1422" s="21">
        <v>0</v>
      </c>
      <c r="R1422" s="21">
        <v>0</v>
      </c>
      <c r="S1422" s="21">
        <v>0</v>
      </c>
      <c r="T1422" s="21">
        <v>1048.9217651803533</v>
      </c>
      <c r="U1422" s="21">
        <v>3537.6095645645992</v>
      </c>
      <c r="V1422" s="21">
        <v>5750.8343720447456</v>
      </c>
      <c r="W1422" s="21">
        <v>7646.4720803087539</v>
      </c>
      <c r="X1422" s="21">
        <v>9355.1693049312289</v>
      </c>
      <c r="Y1422" s="21">
        <v>10885.619242501913</v>
      </c>
      <c r="Z1422" s="21">
        <v>0</v>
      </c>
      <c r="AA1422" s="21">
        <v>53.386497924946198</v>
      </c>
      <c r="AB1422" s="21">
        <v>110.7793559026137</v>
      </c>
      <c r="AC1422" s="21">
        <v>270.3818295848389</v>
      </c>
      <c r="AD1422" s="21">
        <v>545.1912358725707</v>
      </c>
      <c r="AE1422" s="21">
        <v>758.80409186789211</v>
      </c>
      <c r="AF1422" s="21">
        <v>921.4563024496033</v>
      </c>
      <c r="AG1422" s="21">
        <v>1053.7002307215448</v>
      </c>
      <c r="AH1422" s="21">
        <v>1161.6632718195447</v>
      </c>
      <c r="AI1422" s="21">
        <v>0</v>
      </c>
      <c r="AJ1422" s="21">
        <v>727.34336948621603</v>
      </c>
      <c r="AK1422" s="21">
        <v>1509.2698177167608</v>
      </c>
      <c r="AL1422" s="21">
        <v>2634.7892595540484</v>
      </c>
      <c r="AM1422" s="21">
        <v>3890.1342644348297</v>
      </c>
      <c r="AN1422" s="21">
        <v>4587.1939012281919</v>
      </c>
      <c r="AO1422" s="21">
        <v>4907.5473423593367</v>
      </c>
      <c r="AP1422" s="21">
        <v>5000.5555699025426</v>
      </c>
      <c r="AQ1422" s="21">
        <v>4941.0056753089175</v>
      </c>
    </row>
    <row r="1423" spans="1:43" x14ac:dyDescent="0.25">
      <c r="A1423" s="17" t="s">
        <v>278</v>
      </c>
      <c r="B1423" s="8" t="s">
        <v>60</v>
      </c>
      <c r="C1423" s="8" t="s">
        <v>333</v>
      </c>
      <c r="E1423" s="8" t="str">
        <f t="shared" si="185"/>
        <v>ReFi-social.video.refi</v>
      </c>
      <c r="F1423" s="21">
        <f t="shared" si="192"/>
        <v>148808.22602868799</v>
      </c>
      <c r="G1423" s="19">
        <f t="shared" si="192"/>
        <v>7.7108317934764221</v>
      </c>
      <c r="H1423" s="18">
        <f t="shared" si="186"/>
        <v>1.0181343363673335E-2</v>
      </c>
      <c r="I1423" s="6">
        <f t="shared" si="186"/>
        <v>2.04</v>
      </c>
      <c r="J1423" s="6">
        <f t="shared" si="191"/>
        <v>6019234.495337544</v>
      </c>
      <c r="K1423" s="18">
        <f t="shared" si="191"/>
        <v>0.15</v>
      </c>
      <c r="L1423" s="35">
        <f>Data!BR37</f>
        <v>3.5295314823368239E-3</v>
      </c>
      <c r="Q1423" s="21">
        <v>0</v>
      </c>
      <c r="R1423" s="21">
        <v>0</v>
      </c>
      <c r="S1423" s="21">
        <v>0</v>
      </c>
      <c r="T1423" s="21">
        <v>0</v>
      </c>
      <c r="U1423" s="21">
        <v>0</v>
      </c>
      <c r="V1423" s="21">
        <v>187.88089471226633</v>
      </c>
      <c r="W1423" s="21">
        <v>2145.3409983092142</v>
      </c>
      <c r="X1423" s="21">
        <v>3909.7541388774284</v>
      </c>
      <c r="Y1423" s="21">
        <v>5490.1144604294141</v>
      </c>
      <c r="Z1423" s="21">
        <v>0</v>
      </c>
      <c r="AA1423" s="21">
        <v>5.2310542276146261</v>
      </c>
      <c r="AB1423" s="21">
        <v>10.971649985677622</v>
      </c>
      <c r="AC1423" s="21">
        <v>27.622570404348387</v>
      </c>
      <c r="AD1423" s="21">
        <v>59.037353054108088</v>
      </c>
      <c r="AE1423" s="21">
        <v>98.995734968690016</v>
      </c>
      <c r="AF1423" s="21">
        <v>244.46634107331829</v>
      </c>
      <c r="AG1423" s="21">
        <v>362.7401262395133</v>
      </c>
      <c r="AH1423" s="21">
        <v>459.29844439748729</v>
      </c>
      <c r="AI1423" s="21">
        <v>0</v>
      </c>
      <c r="AJ1423" s="21">
        <v>82.284989673447825</v>
      </c>
      <c r="AK1423" s="21">
        <v>172.58511697437461</v>
      </c>
      <c r="AL1423" s="21">
        <v>434.50570794643647</v>
      </c>
      <c r="AM1423" s="21">
        <v>928.66328182191035</v>
      </c>
      <c r="AN1423" s="21">
        <v>1369.3316049426205</v>
      </c>
      <c r="AO1423" s="21">
        <v>1700.1382254640926</v>
      </c>
      <c r="AP1423" s="21">
        <v>1796.183181404243</v>
      </c>
      <c r="AQ1423" s="21">
        <v>1734.6945569895779</v>
      </c>
    </row>
    <row r="1424" spans="1:43" x14ac:dyDescent="0.25">
      <c r="A1424" s="17" t="s">
        <v>279</v>
      </c>
      <c r="B1424" s="8" t="s">
        <v>60</v>
      </c>
      <c r="C1424" s="8" t="s">
        <v>333</v>
      </c>
      <c r="E1424" s="8" t="str">
        <f t="shared" si="185"/>
        <v>ReFi-social.video.refi</v>
      </c>
      <c r="F1424" s="21">
        <f t="shared" si="192"/>
        <v>158601.96567814099</v>
      </c>
      <c r="G1424" s="19">
        <f t="shared" si="192"/>
        <v>7.3209134283901935</v>
      </c>
      <c r="H1424" s="18">
        <f t="shared" si="186"/>
        <v>1.0181343363673335E-2</v>
      </c>
      <c r="I1424" s="6">
        <f t="shared" si="186"/>
        <v>2.04</v>
      </c>
      <c r="J1424" s="6">
        <f t="shared" si="191"/>
        <v>6019234.495337544</v>
      </c>
      <c r="K1424" s="18">
        <f t="shared" si="191"/>
        <v>0.15</v>
      </c>
      <c r="L1424" s="35">
        <f>Data!BR38</f>
        <v>3.5295314823368239E-3</v>
      </c>
      <c r="Q1424" s="21">
        <v>0</v>
      </c>
      <c r="R1424" s="21">
        <v>0</v>
      </c>
      <c r="S1424" s="21">
        <v>0</v>
      </c>
      <c r="T1424" s="21">
        <v>0</v>
      </c>
      <c r="U1424" s="21">
        <v>0</v>
      </c>
      <c r="V1424" s="21">
        <v>1471.9810462194594</v>
      </c>
      <c r="W1424" s="21">
        <v>3429.4393360956392</v>
      </c>
      <c r="X1424" s="21">
        <v>5193.8530286275072</v>
      </c>
      <c r="Y1424" s="21">
        <v>6774.2123659138861</v>
      </c>
      <c r="Z1424" s="21">
        <v>0</v>
      </c>
      <c r="AA1424" s="21">
        <v>0.83752981958944661</v>
      </c>
      <c r="AB1424" s="21">
        <v>1.7594842942147286</v>
      </c>
      <c r="AC1424" s="21">
        <v>4.4506884767272501</v>
      </c>
      <c r="AD1424" s="21">
        <v>9.5986024616474488</v>
      </c>
      <c r="AE1424" s="21">
        <v>123.28805031247219</v>
      </c>
      <c r="AF1424" s="21">
        <v>276.50651365388637</v>
      </c>
      <c r="AG1424" s="21">
        <v>401.07966250764918</v>
      </c>
      <c r="AH1424" s="21">
        <v>502.78074420962878</v>
      </c>
      <c r="AI1424" s="21">
        <v>0</v>
      </c>
      <c r="AJ1424" s="21">
        <v>12.508225937935576</v>
      </c>
      <c r="AK1424" s="21">
        <v>26.277305680978827</v>
      </c>
      <c r="AL1424" s="21">
        <v>66.469534271102205</v>
      </c>
      <c r="AM1424" s="21">
        <v>143.3518968167181</v>
      </c>
      <c r="AN1424" s="21">
        <v>369.28448568949261</v>
      </c>
      <c r="AO1424" s="21">
        <v>700.09237155039045</v>
      </c>
      <c r="AP1424" s="21">
        <v>796.13672506966213</v>
      </c>
      <c r="AQ1424" s="21">
        <v>734.64880979949794</v>
      </c>
    </row>
    <row r="1425" spans="1:43" x14ac:dyDescent="0.25">
      <c r="A1425" s="17" t="s">
        <v>280</v>
      </c>
      <c r="B1425" s="8" t="s">
        <v>60</v>
      </c>
      <c r="C1425" s="8" t="s">
        <v>333</v>
      </c>
      <c r="E1425" s="8" t="str">
        <f t="shared" si="185"/>
        <v>ReFi-social.video.refi</v>
      </c>
      <c r="F1425" s="21">
        <f t="shared" si="192"/>
        <v>191188.54345133001</v>
      </c>
      <c r="G1425" s="19">
        <f t="shared" si="192"/>
        <v>6.6714196487796373</v>
      </c>
      <c r="H1425" s="18">
        <f t="shared" si="186"/>
        <v>1.0181343363673335E-2</v>
      </c>
      <c r="I1425" s="6">
        <f t="shared" si="186"/>
        <v>2.04</v>
      </c>
      <c r="J1425" s="6">
        <f t="shared" si="191"/>
        <v>6019234.495337544</v>
      </c>
      <c r="K1425" s="18">
        <f t="shared" si="191"/>
        <v>0.15</v>
      </c>
      <c r="L1425" s="35">
        <f>Data!BR39</f>
        <v>3.5295314823368239E-3</v>
      </c>
      <c r="Q1425" s="21">
        <v>0</v>
      </c>
      <c r="R1425" s="21">
        <v>0</v>
      </c>
      <c r="S1425" s="21">
        <v>0</v>
      </c>
      <c r="T1425" s="21">
        <v>0</v>
      </c>
      <c r="U1425" s="21">
        <v>975.82952720682295</v>
      </c>
      <c r="V1425" s="21">
        <v>3430.4250847041485</v>
      </c>
      <c r="W1425" s="21">
        <v>5387.8806083859463</v>
      </c>
      <c r="X1425" s="21">
        <v>7152.2951427446214</v>
      </c>
      <c r="Y1425" s="21">
        <v>8732.6529788793086</v>
      </c>
      <c r="Z1425" s="21">
        <v>0</v>
      </c>
      <c r="AA1425" s="21">
        <v>0.15147487035152712</v>
      </c>
      <c r="AB1425" s="21">
        <v>0.31829598208310722</v>
      </c>
      <c r="AC1425" s="21">
        <v>0.80571426390842504</v>
      </c>
      <c r="AD1425" s="21">
        <v>89.048880579103425</v>
      </c>
      <c r="AE1425" s="21">
        <v>309.86060772495301</v>
      </c>
      <c r="AF1425" s="21">
        <v>477.99528265915183</v>
      </c>
      <c r="AG1425" s="21">
        <v>614.69617843949004</v>
      </c>
      <c r="AH1425" s="21">
        <v>726.29817387907485</v>
      </c>
      <c r="AI1425" s="21">
        <v>0</v>
      </c>
      <c r="AJ1425" s="21">
        <v>2.0615269497734334</v>
      </c>
      <c r="AK1425" s="21">
        <v>4.3319115807535802</v>
      </c>
      <c r="AL1425" s="21">
        <v>10.965526261943007</v>
      </c>
      <c r="AM1425" s="21">
        <v>236.09867405159173</v>
      </c>
      <c r="AN1425" s="21">
        <v>786.68361468431613</v>
      </c>
      <c r="AO1425" s="21">
        <v>1117.4899179567883</v>
      </c>
      <c r="AP1425" s="21">
        <v>1213.5330295121539</v>
      </c>
      <c r="AQ1425" s="21">
        <v>1152.044433623536</v>
      </c>
    </row>
    <row r="1426" spans="1:43" x14ac:dyDescent="0.25">
      <c r="A1426" s="17" t="s">
        <v>281</v>
      </c>
      <c r="B1426" s="8" t="s">
        <v>60</v>
      </c>
      <c r="C1426" s="8" t="s">
        <v>333</v>
      </c>
      <c r="E1426" s="8" t="str">
        <f t="shared" si="185"/>
        <v>ReFi-social.video.refi</v>
      </c>
      <c r="F1426" s="21">
        <f t="shared" si="192"/>
        <v>245059.3539207585</v>
      </c>
      <c r="G1426" s="19">
        <f t="shared" si="192"/>
        <v>6.3646196133400057</v>
      </c>
      <c r="H1426" s="18">
        <f t="shared" si="186"/>
        <v>1.0181343363673335E-2</v>
      </c>
      <c r="I1426" s="6">
        <f t="shared" si="186"/>
        <v>2.04</v>
      </c>
      <c r="J1426" s="6">
        <f t="shared" si="191"/>
        <v>6019234.495337544</v>
      </c>
      <c r="K1426" s="18">
        <f t="shared" si="191"/>
        <v>0.15</v>
      </c>
      <c r="L1426" s="35">
        <f>Data!BR40</f>
        <v>3.5295314823368239E-3</v>
      </c>
      <c r="Q1426" s="21">
        <v>0</v>
      </c>
      <c r="R1426" s="21">
        <v>0</v>
      </c>
      <c r="S1426" s="21">
        <v>0</v>
      </c>
      <c r="T1426" s="21">
        <v>2243.899643538638</v>
      </c>
      <c r="U1426" s="21">
        <v>5119.336261975599</v>
      </c>
      <c r="V1426" s="21">
        <v>7404.7340222541088</v>
      </c>
      <c r="W1426" s="21">
        <v>9362.1839324433404</v>
      </c>
      <c r="X1426" s="21">
        <v>11126.600175137677</v>
      </c>
      <c r="Y1426" s="21">
        <v>12706.95496495577</v>
      </c>
      <c r="Z1426" s="21">
        <v>0</v>
      </c>
      <c r="AA1426" s="21">
        <v>2.9124309099712149E-2</v>
      </c>
      <c r="AB1426" s="21">
        <v>6.1201493221714053E-2</v>
      </c>
      <c r="AC1426" s="21">
        <v>250.22477836389632</v>
      </c>
      <c r="AD1426" s="21">
        <v>547.98924312799511</v>
      </c>
      <c r="AE1426" s="21">
        <v>779.4452971368338</v>
      </c>
      <c r="AF1426" s="21">
        <v>955.68401652586454</v>
      </c>
      <c r="AG1426" s="21">
        <v>1098.9743744080183</v>
      </c>
      <c r="AH1426" s="21">
        <v>1215.9556711287003</v>
      </c>
      <c r="AI1426" s="21">
        <v>0</v>
      </c>
      <c r="AJ1426" s="21">
        <v>0.37814490379884963</v>
      </c>
      <c r="AK1426" s="21">
        <v>0.79462941721421798</v>
      </c>
      <c r="AL1426" s="21">
        <v>1004.974841983123</v>
      </c>
      <c r="AM1426" s="21">
        <v>1995.6596308364378</v>
      </c>
      <c r="AN1426" s="21">
        <v>2715.4465421386403</v>
      </c>
      <c r="AO1426" s="21">
        <v>3046.2491484582442</v>
      </c>
      <c r="AP1426" s="21">
        <v>3142.2896950096074</v>
      </c>
      <c r="AQ1426" s="21">
        <v>3080.7994744164098</v>
      </c>
    </row>
    <row r="1427" spans="1:43" x14ac:dyDescent="0.25">
      <c r="A1427" s="17" t="s">
        <v>282</v>
      </c>
      <c r="B1427" s="8" t="s">
        <v>60</v>
      </c>
      <c r="C1427" s="8" t="s">
        <v>333</v>
      </c>
      <c r="E1427" s="8" t="str">
        <f t="shared" si="185"/>
        <v>ReFi-social.video.refi</v>
      </c>
      <c r="F1427" s="21">
        <f t="shared" si="192"/>
        <v>234148.48138127499</v>
      </c>
      <c r="G1427" s="19">
        <f t="shared" si="192"/>
        <v>6.5823733482746327</v>
      </c>
      <c r="H1427" s="18">
        <f t="shared" si="186"/>
        <v>1.0181343363673335E-2</v>
      </c>
      <c r="I1427" s="6">
        <f t="shared" si="186"/>
        <v>2.04</v>
      </c>
      <c r="J1427" s="6">
        <f t="shared" si="191"/>
        <v>6019234.495337544</v>
      </c>
      <c r="K1427" s="18">
        <f t="shared" si="191"/>
        <v>0.15</v>
      </c>
      <c r="L1427" s="35">
        <f>Data!BR41</f>
        <v>3.5295314823368239E-3</v>
      </c>
      <c r="Q1427" s="21">
        <v>0</v>
      </c>
      <c r="R1427" s="21">
        <v>0</v>
      </c>
      <c r="S1427" s="21">
        <v>0</v>
      </c>
      <c r="T1427" s="21">
        <v>1655.5312013821231</v>
      </c>
      <c r="U1427" s="21">
        <v>4225.3716623901555</v>
      </c>
      <c r="V1427" s="21">
        <v>6510.7678506136299</v>
      </c>
      <c r="W1427" s="21">
        <v>8468.2190234808622</v>
      </c>
      <c r="X1427" s="21">
        <v>10232.634881908572</v>
      </c>
      <c r="Y1427" s="21">
        <v>11812.990356953711</v>
      </c>
      <c r="Z1427" s="21">
        <v>0</v>
      </c>
      <c r="AA1427" s="21">
        <v>4.1741601386932267E-3</v>
      </c>
      <c r="AB1427" s="21">
        <v>8.7715807587159488E-3</v>
      </c>
      <c r="AC1427" s="21">
        <v>213.39855070090587</v>
      </c>
      <c r="AD1427" s="21">
        <v>501.31259788048402</v>
      </c>
      <c r="AE1427" s="21">
        <v>725.11175693203222</v>
      </c>
      <c r="AF1427" s="21">
        <v>895.52030424204827</v>
      </c>
      <c r="AG1427" s="21">
        <v>1034.0704287603837</v>
      </c>
      <c r="AH1427" s="21">
        <v>1147.1818479409758</v>
      </c>
      <c r="AI1427" s="21">
        <v>0</v>
      </c>
      <c r="AJ1427" s="21">
        <v>5.6050796114663869E-2</v>
      </c>
      <c r="AK1427" s="21">
        <v>0.11778515159315731</v>
      </c>
      <c r="AL1427" s="21">
        <v>1209.9934213137917</v>
      </c>
      <c r="AM1427" s="21">
        <v>2506.2747718331902</v>
      </c>
      <c r="AN1427" s="21">
        <v>3226.0630082203761</v>
      </c>
      <c r="AO1427" s="21">
        <v>3556.8649028217023</v>
      </c>
      <c r="AP1427" s="21">
        <v>3652.9058843344246</v>
      </c>
      <c r="AQ1427" s="21">
        <v>3591.4152549289774</v>
      </c>
    </row>
    <row r="1428" spans="1:43" x14ac:dyDescent="0.25">
      <c r="A1428" s="17" t="s">
        <v>283</v>
      </c>
      <c r="B1428" s="8" t="s">
        <v>60</v>
      </c>
      <c r="C1428" s="8" t="s">
        <v>333</v>
      </c>
      <c r="E1428" s="8" t="str">
        <f t="shared" si="185"/>
        <v>ReFi-social.video.refi</v>
      </c>
      <c r="F1428" s="21">
        <f t="shared" si="192"/>
        <v>214879.20808178949</v>
      </c>
      <c r="G1428" s="19">
        <f t="shared" si="192"/>
        <v>6.8294778983613993</v>
      </c>
      <c r="H1428" s="18">
        <f t="shared" si="186"/>
        <v>1.0181343363673335E-2</v>
      </c>
      <c r="I1428" s="6">
        <f t="shared" si="186"/>
        <v>2.04</v>
      </c>
      <c r="J1428" s="6">
        <f t="shared" si="191"/>
        <v>6019234.495337544</v>
      </c>
      <c r="K1428" s="18">
        <f t="shared" si="191"/>
        <v>0.15</v>
      </c>
      <c r="L1428" s="35">
        <f>Data!BR42</f>
        <v>3.306613704505025E-3</v>
      </c>
      <c r="Q1428" s="21">
        <v>0</v>
      </c>
      <c r="R1428" s="21">
        <v>0</v>
      </c>
      <c r="S1428" s="21">
        <v>0</v>
      </c>
      <c r="T1428" s="21">
        <v>1909.224583350911</v>
      </c>
      <c r="U1428" s="21">
        <v>4316.7592049814984</v>
      </c>
      <c r="V1428" s="21">
        <v>6457.8152113126171</v>
      </c>
      <c r="W1428" s="21">
        <v>8291.6373830376924</v>
      </c>
      <c r="X1428" s="21">
        <v>9944.6166044002894</v>
      </c>
      <c r="Y1428" s="21">
        <v>11425.159880103443</v>
      </c>
      <c r="Z1428" s="21">
        <v>0</v>
      </c>
      <c r="AA1428" s="21">
        <v>5.7459750796297565E-4</v>
      </c>
      <c r="AB1428" s="21">
        <v>1.2074602813044889E-3</v>
      </c>
      <c r="AC1428" s="21">
        <v>227.87365649406644</v>
      </c>
      <c r="AD1428" s="21">
        <v>487.84423559083132</v>
      </c>
      <c r="AE1428" s="21">
        <v>689.92264179682707</v>
      </c>
      <c r="AF1428" s="21">
        <v>843.7921766170241</v>
      </c>
      <c r="AG1428" s="21">
        <v>968.89534629776972</v>
      </c>
      <c r="AH1428" s="21">
        <v>1071.0287376126857</v>
      </c>
      <c r="AI1428" s="21">
        <v>0</v>
      </c>
      <c r="AJ1428" s="21">
        <v>8.005370001416828E-3</v>
      </c>
      <c r="AK1428" s="21">
        <v>1.6822499540809218E-2</v>
      </c>
      <c r="AL1428" s="21">
        <v>1265.5419419649384</v>
      </c>
      <c r="AM1428" s="21">
        <v>2479.9525016321131</v>
      </c>
      <c r="AN1428" s="21">
        <v>3154.2801134976826</v>
      </c>
      <c r="AO1428" s="21">
        <v>3464.1890598354057</v>
      </c>
      <c r="AP1428" s="21">
        <v>3554.1640764660078</v>
      </c>
      <c r="AQ1428" s="21">
        <v>3496.556987649481</v>
      </c>
    </row>
    <row r="1429" spans="1:43" x14ac:dyDescent="0.25">
      <c r="A1429" s="17" t="s">
        <v>284</v>
      </c>
      <c r="B1429" s="8" t="s">
        <v>60</v>
      </c>
      <c r="C1429" s="8" t="s">
        <v>333</v>
      </c>
      <c r="E1429" s="8" t="str">
        <f t="shared" si="185"/>
        <v>ReFi-social.video.refi</v>
      </c>
      <c r="F1429" s="21">
        <f t="shared" si="192"/>
        <v>209527.0442382365</v>
      </c>
      <c r="G1429" s="19">
        <f t="shared" si="192"/>
        <v>6.6980857672209169</v>
      </c>
      <c r="H1429" s="18">
        <f t="shared" si="186"/>
        <v>1.0181343363673335E-2</v>
      </c>
      <c r="I1429" s="6">
        <f t="shared" si="186"/>
        <v>2.04</v>
      </c>
      <c r="J1429" s="6">
        <f t="shared" si="191"/>
        <v>6019234.495337544</v>
      </c>
      <c r="K1429" s="18">
        <f t="shared" si="191"/>
        <v>0.15</v>
      </c>
      <c r="L1429" s="35">
        <f>Data!BR43</f>
        <v>3.306613704505025E-3</v>
      </c>
      <c r="Q1429" s="21">
        <v>0</v>
      </c>
      <c r="R1429" s="21">
        <v>0</v>
      </c>
      <c r="S1429" s="21">
        <v>0</v>
      </c>
      <c r="T1429" s="21">
        <v>972.13665614659385</v>
      </c>
      <c r="U1429" s="21">
        <v>3379.6716074895212</v>
      </c>
      <c r="V1429" s="21">
        <v>5520.7259659329284</v>
      </c>
      <c r="W1429" s="21">
        <v>7354.549461244972</v>
      </c>
      <c r="X1429" s="21">
        <v>9007.5282798047156</v>
      </c>
      <c r="Y1429" s="21">
        <v>10488.072273788852</v>
      </c>
      <c r="Z1429" s="21">
        <v>0</v>
      </c>
      <c r="AA1429" s="21">
        <v>8.4042843440698556E-5</v>
      </c>
      <c r="AB1429" s="21">
        <v>1.7660781056455443E-4</v>
      </c>
      <c r="AC1429" s="21">
        <v>134.93502348947638</v>
      </c>
      <c r="AD1429" s="21">
        <v>400.00538570423925</v>
      </c>
      <c r="AE1429" s="21">
        <v>606.04777325750342</v>
      </c>
      <c r="AF1429" s="21">
        <v>762.93581154670539</v>
      </c>
      <c r="AG1429" s="21">
        <v>890.49306437441942</v>
      </c>
      <c r="AH1429" s="21">
        <v>994.63001320345109</v>
      </c>
      <c r="AI1429" s="21">
        <v>0</v>
      </c>
      <c r="AJ1429" s="21">
        <v>1.1483693939133143E-3</v>
      </c>
      <c r="AK1429" s="21">
        <v>2.4131858951378796E-3</v>
      </c>
      <c r="AL1429" s="21">
        <v>871.62831893574912</v>
      </c>
      <c r="AM1429" s="21">
        <v>2086.0399693369263</v>
      </c>
      <c r="AN1429" s="21">
        <v>2760.3683612635796</v>
      </c>
      <c r="AO1429" s="21">
        <v>3070.2779200282484</v>
      </c>
      <c r="AP1429" s="21">
        <v>3160.2535175975718</v>
      </c>
      <c r="AQ1429" s="21">
        <v>3102.6466817922774</v>
      </c>
    </row>
    <row r="1430" spans="1:43" x14ac:dyDescent="0.25">
      <c r="A1430" s="17" t="s">
        <v>285</v>
      </c>
      <c r="B1430" s="8" t="s">
        <v>60</v>
      </c>
      <c r="C1430" s="8" t="s">
        <v>333</v>
      </c>
      <c r="E1430" s="8" t="str">
        <f t="shared" si="185"/>
        <v>ReFi-social.video.refi</v>
      </c>
      <c r="F1430" s="21">
        <f t="shared" si="192"/>
        <v>241380.32206047649</v>
      </c>
      <c r="G1430" s="19">
        <f t="shared" si="192"/>
        <v>6.4866620482616781</v>
      </c>
      <c r="H1430" s="18">
        <f t="shared" si="186"/>
        <v>1.0181343363673335E-2</v>
      </c>
      <c r="I1430" s="6">
        <f t="shared" si="186"/>
        <v>2.04</v>
      </c>
      <c r="J1430" s="6">
        <f t="shared" si="191"/>
        <v>6019234.495337544</v>
      </c>
      <c r="K1430" s="18">
        <f t="shared" si="191"/>
        <v>0.15</v>
      </c>
      <c r="L1430" s="35">
        <f>Data!BR44</f>
        <v>3.306613704505025E-3</v>
      </c>
      <c r="Q1430" s="21">
        <v>0</v>
      </c>
      <c r="R1430" s="21">
        <v>0</v>
      </c>
      <c r="S1430" s="21">
        <v>396.40879866604928</v>
      </c>
      <c r="T1430" s="21">
        <v>3283.8128505363834</v>
      </c>
      <c r="U1430" s="21">
        <v>5691.3469885210925</v>
      </c>
      <c r="V1430" s="21">
        <v>7832.4054120929477</v>
      </c>
      <c r="W1430" s="21">
        <v>9666.2256422850442</v>
      </c>
      <c r="X1430" s="21">
        <v>11319.205454507965</v>
      </c>
      <c r="Y1430" s="21">
        <v>12799.74767658469</v>
      </c>
      <c r="Z1430" s="21">
        <v>0</v>
      </c>
      <c r="AA1430" s="21">
        <v>1.4522914599066133E-5</v>
      </c>
      <c r="AB1430" s="21">
        <v>48.462753522316063</v>
      </c>
      <c r="AC1430" s="21">
        <v>394.11280467979191</v>
      </c>
      <c r="AD1430" s="21">
        <v>667.82250320561502</v>
      </c>
      <c r="AE1430" s="21">
        <v>880.58071629241817</v>
      </c>
      <c r="AF1430" s="21">
        <v>1042.5819431482171</v>
      </c>
      <c r="AG1430" s="21">
        <v>1174.296714053183</v>
      </c>
      <c r="AH1430" s="21">
        <v>1281.827681831209</v>
      </c>
      <c r="AI1430" s="21">
        <v>0</v>
      </c>
      <c r="AJ1430" s="21">
        <v>1.9217868747821183E-4</v>
      </c>
      <c r="AK1430" s="21">
        <v>244.88866954998457</v>
      </c>
      <c r="AL1430" s="21">
        <v>1931.3993580783786</v>
      </c>
      <c r="AM1430" s="21">
        <v>3145.8083399776187</v>
      </c>
      <c r="AN1430" s="21">
        <v>3820.1347940294827</v>
      </c>
      <c r="AO1430" s="21">
        <v>4130.0428722727629</v>
      </c>
      <c r="AP1430" s="21">
        <v>4220.0170395242785</v>
      </c>
      <c r="AQ1430" s="21">
        <v>4162.4095947526384</v>
      </c>
    </row>
    <row r="1431" spans="1:43" x14ac:dyDescent="0.25">
      <c r="A1431" s="17" t="s">
        <v>286</v>
      </c>
      <c r="B1431" s="8" t="s">
        <v>60</v>
      </c>
      <c r="C1431" s="8" t="s">
        <v>333</v>
      </c>
      <c r="E1431" s="8" t="str">
        <f t="shared" si="185"/>
        <v>ReFi-social.video.refi</v>
      </c>
      <c r="F1431" s="21">
        <f t="shared" si="192"/>
        <v>200886.29164899149</v>
      </c>
      <c r="G1431" s="19">
        <f t="shared" si="192"/>
        <v>6.7724878862124012</v>
      </c>
      <c r="H1431" s="18">
        <f t="shared" si="186"/>
        <v>1.0181343363673335E-2</v>
      </c>
      <c r="I1431" s="6">
        <f t="shared" si="186"/>
        <v>2.04</v>
      </c>
      <c r="J1431" s="6">
        <f t="shared" si="191"/>
        <v>6019234.495337544</v>
      </c>
      <c r="K1431" s="18">
        <f t="shared" si="191"/>
        <v>0.15</v>
      </c>
      <c r="L1431" s="35">
        <f>Data!BR45</f>
        <v>3.306613704505025E-3</v>
      </c>
      <c r="Q1431" s="21">
        <v>0</v>
      </c>
      <c r="R1431" s="21">
        <v>0</v>
      </c>
      <c r="S1431" s="21">
        <v>0</v>
      </c>
      <c r="T1431" s="21">
        <v>160.34220828758441</v>
      </c>
      <c r="U1431" s="21">
        <v>2567.877445258614</v>
      </c>
      <c r="V1431" s="21">
        <v>4708.9303761453821</v>
      </c>
      <c r="W1431" s="21">
        <v>6542.7550180740009</v>
      </c>
      <c r="X1431" s="21">
        <v>8195.7334876877067</v>
      </c>
      <c r="Y1431" s="21">
        <v>9676.2781039149577</v>
      </c>
      <c r="Z1431" s="21">
        <v>0</v>
      </c>
      <c r="AA1431" s="21">
        <v>1.8129819796688456E-6</v>
      </c>
      <c r="AB1431" s="21">
        <v>6.1012231302854056</v>
      </c>
      <c r="AC1431" s="21">
        <v>68.913701366258309</v>
      </c>
      <c r="AD1431" s="21">
        <v>331.07208906277799</v>
      </c>
      <c r="AE1431" s="21">
        <v>534.85086441192982</v>
      </c>
      <c r="AF1431" s="21">
        <v>690.01543824312</v>
      </c>
      <c r="AG1431" s="21">
        <v>816.17136421656073</v>
      </c>
      <c r="AH1431" s="21">
        <v>919.1643200989248</v>
      </c>
      <c r="AI1431" s="21">
        <v>0</v>
      </c>
      <c r="AJ1431" s="21">
        <v>2.5047932930266418E-5</v>
      </c>
      <c r="AK1431" s="21">
        <v>84.293737871511112</v>
      </c>
      <c r="AL1431" s="21">
        <v>791.76089541438421</v>
      </c>
      <c r="AM1431" s="21">
        <v>2006.1732485284083</v>
      </c>
      <c r="AN1431" s="21">
        <v>2680.5024641810714</v>
      </c>
      <c r="AO1431" s="21">
        <v>2990.4122234001852</v>
      </c>
      <c r="AP1431" s="21">
        <v>3080.3882938617135</v>
      </c>
      <c r="AQ1431" s="21">
        <v>3022.781511634641</v>
      </c>
    </row>
    <row r="1432" spans="1:43" x14ac:dyDescent="0.25">
      <c r="A1432" s="17" t="s">
        <v>287</v>
      </c>
      <c r="B1432" s="8" t="s">
        <v>60</v>
      </c>
      <c r="C1432" s="8" t="s">
        <v>333</v>
      </c>
      <c r="E1432" s="8" t="str">
        <f t="shared" si="185"/>
        <v>ReFi-social.video.refi</v>
      </c>
      <c r="F1432" s="21">
        <f t="shared" si="192"/>
        <v>182227.90960488049</v>
      </c>
      <c r="G1432" s="19">
        <f t="shared" si="192"/>
        <v>6.9369532865138988</v>
      </c>
      <c r="H1432" s="18">
        <f t="shared" si="186"/>
        <v>1.0181343363673335E-2</v>
      </c>
      <c r="I1432" s="6">
        <f t="shared" si="186"/>
        <v>2.04</v>
      </c>
      <c r="J1432" s="6">
        <f t="shared" si="191"/>
        <v>6019234.495337544</v>
      </c>
      <c r="K1432" s="18">
        <f t="shared" si="191"/>
        <v>0.15</v>
      </c>
      <c r="L1432" s="35">
        <f>Data!BR46</f>
        <v>3.8639081490845235E-3</v>
      </c>
      <c r="Q1432" s="21">
        <v>0</v>
      </c>
      <c r="R1432" s="21">
        <v>0</v>
      </c>
      <c r="S1432" s="21">
        <v>0</v>
      </c>
      <c r="T1432" s="21">
        <v>0</v>
      </c>
      <c r="U1432" s="21">
        <v>0</v>
      </c>
      <c r="V1432" s="21">
        <v>661.09959950696668</v>
      </c>
      <c r="W1432" s="21">
        <v>2804.0026486108131</v>
      </c>
      <c r="X1432" s="21">
        <v>4735.5709140451354</v>
      </c>
      <c r="Y1432" s="21">
        <v>6465.6492327693904</v>
      </c>
      <c r="Z1432" s="21">
        <v>0</v>
      </c>
      <c r="AA1432" s="21">
        <v>2.4668869485521314E-7</v>
      </c>
      <c r="AB1432" s="21">
        <v>0.83123538356309112</v>
      </c>
      <c r="AC1432" s="21">
        <v>9.5140816728061957</v>
      </c>
      <c r="AD1432" s="21">
        <v>48.497543843040297</v>
      </c>
      <c r="AE1432" s="21">
        <v>132.15747911894016</v>
      </c>
      <c r="AF1432" s="21">
        <v>309.17546141715763</v>
      </c>
      <c r="AG1432" s="21">
        <v>453.09862049287329</v>
      </c>
      <c r="AH1432" s="21">
        <v>570.59699109723488</v>
      </c>
      <c r="AI1432" s="21">
        <v>0</v>
      </c>
      <c r="AJ1432" s="21">
        <v>3.4909866231442582E-6</v>
      </c>
      <c r="AK1432" s="21">
        <v>11.763131692784237</v>
      </c>
      <c r="AL1432" s="21">
        <v>134.63742986180256</v>
      </c>
      <c r="AM1432" s="21">
        <v>686.30740014565379</v>
      </c>
      <c r="AN1432" s="21">
        <v>1209.1117290805419</v>
      </c>
      <c r="AO1432" s="21">
        <v>1571.2582470910806</v>
      </c>
      <c r="AP1432" s="21">
        <v>1676.4019736224855</v>
      </c>
      <c r="AQ1432" s="21">
        <v>1609.0882994710973</v>
      </c>
    </row>
    <row r="1433" spans="1:43" x14ac:dyDescent="0.25">
      <c r="A1433" s="17" t="s">
        <v>288</v>
      </c>
      <c r="B1433" s="8" t="s">
        <v>60</v>
      </c>
      <c r="C1433" s="8" t="s">
        <v>333</v>
      </c>
      <c r="E1433" s="8" t="str">
        <f t="shared" si="185"/>
        <v>ReFi-social.video.refi</v>
      </c>
      <c r="F1433" s="21">
        <f t="shared" si="192"/>
        <v>256952.68964802951</v>
      </c>
      <c r="G1433" s="19">
        <f t="shared" si="192"/>
        <v>6.2464520570914432</v>
      </c>
      <c r="H1433" s="18">
        <f t="shared" si="186"/>
        <v>1.0181343363673335E-2</v>
      </c>
      <c r="I1433" s="6">
        <f t="shared" si="186"/>
        <v>2.04</v>
      </c>
      <c r="J1433" s="6">
        <f t="shared" si="191"/>
        <v>6019234.495337544</v>
      </c>
      <c r="K1433" s="18">
        <f t="shared" si="191"/>
        <v>0.15</v>
      </c>
      <c r="L1433" s="35">
        <f>Data!BR47</f>
        <v>3.8639081490845235E-3</v>
      </c>
      <c r="Q1433" s="21">
        <v>0</v>
      </c>
      <c r="R1433" s="21">
        <v>0</v>
      </c>
      <c r="S1433" s="21">
        <v>0</v>
      </c>
      <c r="T1433" s="21">
        <v>1001.1762754900365</v>
      </c>
      <c r="U1433" s="21">
        <v>4236.4705422069519</v>
      </c>
      <c r="V1433" s="21">
        <v>7014.4972146787859</v>
      </c>
      <c r="W1433" s="21">
        <v>9157.3912899582883</v>
      </c>
      <c r="X1433" s="21">
        <v>11088.962286366956</v>
      </c>
      <c r="Y1433" s="21">
        <v>12819.035735197875</v>
      </c>
      <c r="Z1433" s="21">
        <v>0</v>
      </c>
      <c r="AA1433" s="21">
        <v>5.2176961080975412E-8</v>
      </c>
      <c r="AB1433" s="21">
        <v>0.17584752703207671</v>
      </c>
      <c r="AC1433" s="21">
        <v>112.15843043186449</v>
      </c>
      <c r="AD1433" s="21">
        <v>444.29896441662095</v>
      </c>
      <c r="AE1433" s="21">
        <v>702.47571774043809</v>
      </c>
      <c r="AF1433" s="21">
        <v>899.06084031656337</v>
      </c>
      <c r="AG1433" s="21">
        <v>1058.8936024241655</v>
      </c>
      <c r="AH1433" s="21">
        <v>1189.3801130429611</v>
      </c>
      <c r="AI1433" s="21">
        <v>0</v>
      </c>
      <c r="AJ1433" s="21">
        <v>6.648786071891597E-7</v>
      </c>
      <c r="AK1433" s="21">
        <v>2.2407832198064757</v>
      </c>
      <c r="AL1433" s="21">
        <v>428.03193183214921</v>
      </c>
      <c r="AM1433" s="21">
        <v>1425.1255054903995</v>
      </c>
      <c r="AN1433" s="21">
        <v>1936.9838052797713</v>
      </c>
      <c r="AO1433" s="21">
        <v>2299.1271983510596</v>
      </c>
      <c r="AP1433" s="21">
        <v>2404.267080683976</v>
      </c>
      <c r="AQ1433" s="21">
        <v>2336.9522065150722</v>
      </c>
    </row>
    <row r="1434" spans="1:43" x14ac:dyDescent="0.25">
      <c r="A1434" s="17" t="s">
        <v>289</v>
      </c>
      <c r="B1434" s="8" t="s">
        <v>60</v>
      </c>
      <c r="C1434" s="8" t="s">
        <v>333</v>
      </c>
      <c r="E1434" s="8" t="str">
        <f t="shared" si="185"/>
        <v>ReFi-social.video.refi</v>
      </c>
      <c r="F1434" s="21">
        <f t="shared" si="192"/>
        <v>215113.42565182853</v>
      </c>
      <c r="G1434" s="19">
        <f t="shared" si="192"/>
        <v>6.7966372089774518</v>
      </c>
      <c r="H1434" s="18">
        <f t="shared" si="186"/>
        <v>1.0181343363673335E-2</v>
      </c>
      <c r="I1434" s="6">
        <f t="shared" si="186"/>
        <v>2.04</v>
      </c>
      <c r="J1434" s="6">
        <f t="shared" si="191"/>
        <v>6019234.495337544</v>
      </c>
      <c r="K1434" s="18">
        <f t="shared" si="191"/>
        <v>0.15</v>
      </c>
      <c r="L1434" s="35">
        <f>Data!BR48</f>
        <v>3.8639081490845235E-3</v>
      </c>
      <c r="Q1434" s="21">
        <v>0</v>
      </c>
      <c r="R1434" s="21">
        <v>0</v>
      </c>
      <c r="S1434" s="21">
        <v>0</v>
      </c>
      <c r="T1434" s="21">
        <v>0</v>
      </c>
      <c r="U1434" s="21">
        <v>1509.2977414781731</v>
      </c>
      <c r="V1434" s="21">
        <v>4011.1996673289236</v>
      </c>
      <c r="W1434" s="21">
        <v>6154.0979846008649</v>
      </c>
      <c r="X1434" s="21">
        <v>8085.6676900579723</v>
      </c>
      <c r="Y1434" s="21">
        <v>9815.7434409231118</v>
      </c>
      <c r="Z1434" s="21">
        <v>0</v>
      </c>
      <c r="AA1434" s="21">
        <v>6.5520489875622257E-9</v>
      </c>
      <c r="AB1434" s="21">
        <v>2.2082807136451527E-2</v>
      </c>
      <c r="AC1434" s="21">
        <v>14.347998025898393</v>
      </c>
      <c r="AD1434" s="21">
        <v>194.12627037142721</v>
      </c>
      <c r="AE1434" s="21">
        <v>431.40356257094953</v>
      </c>
      <c r="AF1434" s="21">
        <v>612.07553654466881</v>
      </c>
      <c r="AG1434" s="21">
        <v>758.96992978764376</v>
      </c>
      <c r="AH1434" s="21">
        <v>878.89377894403003</v>
      </c>
      <c r="AI1434" s="21">
        <v>0</v>
      </c>
      <c r="AJ1434" s="21">
        <v>9.0845075885573275E-8</v>
      </c>
      <c r="AK1434" s="21">
        <v>0.30618121047104968</v>
      </c>
      <c r="AL1434" s="21">
        <v>198.93700000459836</v>
      </c>
      <c r="AM1434" s="21">
        <v>1182.2901567126037</v>
      </c>
      <c r="AN1434" s="21">
        <v>1970.2710837995787</v>
      </c>
      <c r="AO1434" s="21">
        <v>2332.4149628231771</v>
      </c>
      <c r="AP1434" s="21">
        <v>2437.5565711330246</v>
      </c>
      <c r="AQ1434" s="21">
        <v>2370.2417669248771</v>
      </c>
    </row>
    <row r="1435" spans="1:43" x14ac:dyDescent="0.25">
      <c r="A1435" s="17" t="s">
        <v>290</v>
      </c>
      <c r="B1435" s="8" t="s">
        <v>60</v>
      </c>
      <c r="C1435" s="8" t="s">
        <v>333</v>
      </c>
      <c r="E1435" s="8" t="str">
        <f t="shared" si="185"/>
        <v>ReFi-social.video.refi</v>
      </c>
      <c r="F1435" s="21">
        <f t="shared" si="192"/>
        <v>226911.29740825098</v>
      </c>
      <c r="G1435" s="19">
        <f t="shared" si="192"/>
        <v>6.7575343703790596</v>
      </c>
      <c r="H1435" s="18">
        <f t="shared" si="186"/>
        <v>1.0181343363673335E-2</v>
      </c>
      <c r="I1435" s="6">
        <f t="shared" si="186"/>
        <v>2.04</v>
      </c>
      <c r="J1435" s="6">
        <f t="shared" si="191"/>
        <v>6019234.495337544</v>
      </c>
      <c r="K1435" s="18">
        <f t="shared" si="191"/>
        <v>0.15</v>
      </c>
      <c r="L1435" s="35">
        <f>Data!BR49</f>
        <v>3.8639081490845235E-3</v>
      </c>
      <c r="Q1435" s="21">
        <v>0</v>
      </c>
      <c r="R1435" s="21">
        <v>0</v>
      </c>
      <c r="S1435" s="21">
        <v>0</v>
      </c>
      <c r="T1435" s="21">
        <v>0</v>
      </c>
      <c r="U1435" s="21">
        <v>2942.4661838863358</v>
      </c>
      <c r="V1435" s="21">
        <v>5444.3706299931109</v>
      </c>
      <c r="W1435" s="21">
        <v>7587.2669229899711</v>
      </c>
      <c r="X1435" s="21">
        <v>9518.8372444880333</v>
      </c>
      <c r="Y1435" s="21">
        <v>11248.911896824457</v>
      </c>
      <c r="Z1435" s="21">
        <v>0</v>
      </c>
      <c r="AA1435" s="21">
        <v>1.0367349562150829E-9</v>
      </c>
      <c r="AB1435" s="21">
        <v>3.4941054062773745E-3</v>
      </c>
      <c r="AC1435" s="21">
        <v>2.2765834096707889</v>
      </c>
      <c r="AD1435" s="21">
        <v>302.6949771894075</v>
      </c>
      <c r="AE1435" s="21">
        <v>541.34536575338348</v>
      </c>
      <c r="AF1435" s="21">
        <v>723.06263284789588</v>
      </c>
      <c r="AG1435" s="21">
        <v>870.80702234685646</v>
      </c>
      <c r="AH1435" s="21">
        <v>991.42472953344213</v>
      </c>
      <c r="AI1435" s="21">
        <v>0</v>
      </c>
      <c r="AJ1435" s="21">
        <v>1.4291775083177576E-8</v>
      </c>
      <c r="AK1435" s="21">
        <v>4.8167536248359157E-2</v>
      </c>
      <c r="AL1435" s="21">
        <v>31.383544901285617</v>
      </c>
      <c r="AM1435" s="21">
        <v>1230.2961087946587</v>
      </c>
      <c r="AN1435" s="21">
        <v>2018.2755972676687</v>
      </c>
      <c r="AO1435" s="21">
        <v>2380.4190875591485</v>
      </c>
      <c r="AP1435" s="21">
        <v>2485.5598578036752</v>
      </c>
      <c r="AQ1435" s="21">
        <v>2418.2449415261781</v>
      </c>
    </row>
    <row r="1436" spans="1:43" x14ac:dyDescent="0.25">
      <c r="A1436" s="17" t="s">
        <v>291</v>
      </c>
      <c r="B1436" s="8" t="s">
        <v>60</v>
      </c>
      <c r="C1436" s="8" t="s">
        <v>333</v>
      </c>
      <c r="E1436" s="8" t="str">
        <f t="shared" si="185"/>
        <v>ReFi-social.video.refi</v>
      </c>
      <c r="F1436" s="21">
        <f t="shared" si="192"/>
        <v>201926.92877309551</v>
      </c>
      <c r="G1436" s="19">
        <f t="shared" si="192"/>
        <v>6.9285980651159154</v>
      </c>
      <c r="H1436" s="18">
        <f t="shared" si="186"/>
        <v>1.0181343363673335E-2</v>
      </c>
      <c r="I1436" s="6">
        <f t="shared" si="186"/>
        <v>2.04</v>
      </c>
      <c r="J1436" s="6">
        <f t="shared" si="191"/>
        <v>6019234.495337544</v>
      </c>
      <c r="K1436" s="18">
        <f t="shared" si="191"/>
        <v>0.15</v>
      </c>
      <c r="L1436" s="35">
        <f>Data!BR50</f>
        <v>3.8639081490845235E-3</v>
      </c>
      <c r="Q1436" s="21">
        <v>0</v>
      </c>
      <c r="R1436" s="21">
        <v>0</v>
      </c>
      <c r="S1436" s="21">
        <v>0</v>
      </c>
      <c r="T1436" s="21">
        <v>0</v>
      </c>
      <c r="U1436" s="21">
        <v>644.64362330226038</v>
      </c>
      <c r="V1436" s="21">
        <v>3146.5440286410558</v>
      </c>
      <c r="W1436" s="21">
        <v>5289.4435671914835</v>
      </c>
      <c r="X1436" s="21">
        <v>7221.0129009809407</v>
      </c>
      <c r="Y1436" s="21">
        <v>8951.0893146065373</v>
      </c>
      <c r="Z1436" s="21">
        <v>0</v>
      </c>
      <c r="AA1436" s="21">
        <v>1.3831910751258578E-10</v>
      </c>
      <c r="AB1436" s="21">
        <v>4.66407645862381E-4</v>
      </c>
      <c r="AC1436" s="21">
        <v>0.30401492403319613</v>
      </c>
      <c r="AD1436" s="21">
        <v>97.885284109531057</v>
      </c>
      <c r="AE1436" s="21">
        <v>330.6433641203638</v>
      </c>
      <c r="AF1436" s="21">
        <v>507.87444939547674</v>
      </c>
      <c r="AG1436" s="21">
        <v>651.97113246827132</v>
      </c>
      <c r="AH1436" s="21">
        <v>769.61101234131775</v>
      </c>
      <c r="AI1436" s="21">
        <v>0</v>
      </c>
      <c r="AJ1436" s="21">
        <v>1.9550493013877348E-9</v>
      </c>
      <c r="AK1436" s="21">
        <v>6.5923642698618185E-3</v>
      </c>
      <c r="AL1436" s="21">
        <v>4.2970503174224399</v>
      </c>
      <c r="AM1436" s="21">
        <v>738.90026847036131</v>
      </c>
      <c r="AN1436" s="21">
        <v>1526.8817160499939</v>
      </c>
      <c r="AO1436" s="21">
        <v>1889.0266047112709</v>
      </c>
      <c r="AP1436" s="21">
        <v>1994.1687899584977</v>
      </c>
      <c r="AQ1436" s="21">
        <v>1926.8544422333707</v>
      </c>
    </row>
    <row r="1437" spans="1:43" x14ac:dyDescent="0.25">
      <c r="A1437" s="17" t="s">
        <v>292</v>
      </c>
      <c r="B1437" s="8" t="s">
        <v>60</v>
      </c>
      <c r="C1437" s="8" t="s">
        <v>333</v>
      </c>
      <c r="E1437" s="8" t="str">
        <f t="shared" si="185"/>
        <v>ReFi-social.video.refi</v>
      </c>
      <c r="F1437" s="21">
        <f t="shared" si="192"/>
        <v>207803.13182117551</v>
      </c>
      <c r="G1437" s="19">
        <f t="shared" si="192"/>
        <v>6.9028656276865243</v>
      </c>
      <c r="H1437" s="18">
        <f t="shared" si="186"/>
        <v>1.0181343363673335E-2</v>
      </c>
      <c r="I1437" s="6">
        <f t="shared" si="186"/>
        <v>2.04</v>
      </c>
      <c r="J1437" s="6">
        <f t="shared" ref="J1437:K1452" si="193">J1436</f>
        <v>6019234.495337544</v>
      </c>
      <c r="K1437" s="18">
        <f t="shared" si="193"/>
        <v>0.15</v>
      </c>
      <c r="L1437" s="35">
        <f>Data!BR51</f>
        <v>4.0496729639443564E-3</v>
      </c>
      <c r="Q1437" s="21">
        <v>0</v>
      </c>
      <c r="R1437" s="21">
        <v>0</v>
      </c>
      <c r="S1437" s="21">
        <v>0</v>
      </c>
      <c r="T1437" s="21">
        <v>0</v>
      </c>
      <c r="U1437" s="21">
        <v>474.66740944094556</v>
      </c>
      <c r="V1437" s="21">
        <v>3096.8511347057743</v>
      </c>
      <c r="W1437" s="21">
        <v>5342.774973390382</v>
      </c>
      <c r="X1437" s="21">
        <v>7367.2081310726962</v>
      </c>
      <c r="Y1437" s="21">
        <v>9180.461449396591</v>
      </c>
      <c r="Z1437" s="21">
        <v>0</v>
      </c>
      <c r="AA1437" s="21">
        <v>2.137513148456266E-11</v>
      </c>
      <c r="AB1437" s="21">
        <v>7.1997068022960808E-5</v>
      </c>
      <c r="AC1437" s="21">
        <v>4.693224261001773E-2</v>
      </c>
      <c r="AD1437" s="21">
        <v>55.927994028935807</v>
      </c>
      <c r="AE1437" s="21">
        <v>300.78571761457476</v>
      </c>
      <c r="AF1437" s="21">
        <v>487.23005492817322</v>
      </c>
      <c r="AG1437" s="21">
        <v>638.81745814537726</v>
      </c>
      <c r="AH1437" s="21">
        <v>762.57276341987745</v>
      </c>
      <c r="AI1437" s="21">
        <v>0</v>
      </c>
      <c r="AJ1437" s="21">
        <v>3.0100130724061795E-10</v>
      </c>
      <c r="AK1437" s="21">
        <v>1.0138516157458055E-3</v>
      </c>
      <c r="AL1437" s="21">
        <v>0.66089260725958998</v>
      </c>
      <c r="AM1437" s="21">
        <v>312.90198287896271</v>
      </c>
      <c r="AN1437" s="21">
        <v>1138.7669837923991</v>
      </c>
      <c r="AO1437" s="21">
        <v>1518.3235684462061</v>
      </c>
      <c r="AP1437" s="21">
        <v>1628.5208602908142</v>
      </c>
      <c r="AQ1437" s="21">
        <v>1557.970677734249</v>
      </c>
    </row>
    <row r="1438" spans="1:43" x14ac:dyDescent="0.25">
      <c r="A1438" s="17" t="s">
        <v>293</v>
      </c>
      <c r="B1438" s="8" t="s">
        <v>60</v>
      </c>
      <c r="C1438" s="8" t="s">
        <v>333</v>
      </c>
      <c r="E1438" s="8" t="str">
        <f t="shared" si="185"/>
        <v>ReFi-social.video.refi</v>
      </c>
      <c r="F1438" s="21">
        <f t="shared" ref="F1438:G1452" si="194">F1240</f>
        <v>246061.63329111901</v>
      </c>
      <c r="G1438" s="19">
        <f t="shared" si="194"/>
        <v>6.4532515947874067</v>
      </c>
      <c r="H1438" s="18">
        <f t="shared" si="186"/>
        <v>1.0181343363673335E-2</v>
      </c>
      <c r="I1438" s="6">
        <f t="shared" si="186"/>
        <v>2.04</v>
      </c>
      <c r="J1438" s="6">
        <f t="shared" si="193"/>
        <v>6019234.495337544</v>
      </c>
      <c r="K1438" s="18">
        <f t="shared" si="193"/>
        <v>0.15</v>
      </c>
      <c r="L1438" s="35">
        <f>Data!BR52</f>
        <v>4.0496729639443564E-3</v>
      </c>
      <c r="Q1438" s="21">
        <v>0</v>
      </c>
      <c r="R1438" s="21">
        <v>0</v>
      </c>
      <c r="S1438" s="21">
        <v>0</v>
      </c>
      <c r="T1438" s="21">
        <v>0</v>
      </c>
      <c r="U1438" s="21">
        <v>3032.6269525693656</v>
      </c>
      <c r="V1438" s="21">
        <v>5654.8151760583787</v>
      </c>
      <c r="W1438" s="21">
        <v>7900.735401759609</v>
      </c>
      <c r="X1438" s="21">
        <v>9925.1696589692292</v>
      </c>
      <c r="Y1438" s="21">
        <v>11738.421016608025</v>
      </c>
      <c r="Z1438" s="21">
        <v>0</v>
      </c>
      <c r="AA1438" s="21">
        <v>3.8939220381766434E-12</v>
      </c>
      <c r="AB1438" s="21">
        <v>1.2787860536241831E-5</v>
      </c>
      <c r="AC1438" s="21">
        <v>8.336014748686003E-3</v>
      </c>
      <c r="AD1438" s="21">
        <v>301.94183857738358</v>
      </c>
      <c r="AE1438" s="21">
        <v>563.85959042294132</v>
      </c>
      <c r="AF1438" s="21">
        <v>763.29355682375217</v>
      </c>
      <c r="AG1438" s="21">
        <v>925.44239240623745</v>
      </c>
      <c r="AH1438" s="21">
        <v>1057.819830832759</v>
      </c>
      <c r="AI1438" s="21">
        <v>0</v>
      </c>
      <c r="AJ1438" s="21">
        <v>5.1262055549796157E-11</v>
      </c>
      <c r="AK1438" s="21">
        <v>1.6834749405481993E-4</v>
      </c>
      <c r="AL1438" s="21">
        <v>0.10974057696110376</v>
      </c>
      <c r="AM1438" s="21">
        <v>942.32661614902054</v>
      </c>
      <c r="AN1438" s="21">
        <v>1768.1895382529819</v>
      </c>
      <c r="AO1438" s="21">
        <v>2147.7443384826047</v>
      </c>
      <c r="AP1438" s="21">
        <v>2257.9400341767978</v>
      </c>
      <c r="AQ1438" s="21">
        <v>2187.3891044432385</v>
      </c>
    </row>
    <row r="1439" spans="1:43" x14ac:dyDescent="0.25">
      <c r="A1439" s="17" t="s">
        <v>294</v>
      </c>
      <c r="B1439" s="8" t="s">
        <v>60</v>
      </c>
      <c r="C1439" s="8" t="s">
        <v>333</v>
      </c>
      <c r="E1439" s="8" t="str">
        <f t="shared" si="185"/>
        <v>ReFi-social.video.refi</v>
      </c>
      <c r="F1439" s="21">
        <f t="shared" si="194"/>
        <v>203891.03290078999</v>
      </c>
      <c r="G1439" s="19">
        <f t="shared" si="194"/>
        <v>6.8747933483571542</v>
      </c>
      <c r="H1439" s="18">
        <f t="shared" si="186"/>
        <v>1.0181343363673335E-2</v>
      </c>
      <c r="I1439" s="6">
        <f t="shared" si="186"/>
        <v>2.04</v>
      </c>
      <c r="J1439" s="6">
        <f t="shared" si="193"/>
        <v>6019234.495337544</v>
      </c>
      <c r="K1439" s="18">
        <f t="shared" si="193"/>
        <v>0.15</v>
      </c>
      <c r="L1439" s="35">
        <f>Data!BR53</f>
        <v>4.0496729639443564E-3</v>
      </c>
      <c r="Q1439" s="21">
        <v>0</v>
      </c>
      <c r="R1439" s="21">
        <v>0</v>
      </c>
      <c r="S1439" s="21">
        <v>0</v>
      </c>
      <c r="T1439" s="21">
        <v>0</v>
      </c>
      <c r="U1439" s="21">
        <v>0</v>
      </c>
      <c r="V1439" s="21">
        <v>2243.0196173286313</v>
      </c>
      <c r="W1439" s="21">
        <v>4488.9446620032504</v>
      </c>
      <c r="X1439" s="21">
        <v>6513.3774526706038</v>
      </c>
      <c r="Y1439" s="21">
        <v>8326.6314254582485</v>
      </c>
      <c r="Z1439" s="21">
        <v>0</v>
      </c>
      <c r="AA1439" s="21">
        <v>4.609389791492191E-13</v>
      </c>
      <c r="AB1439" s="21">
        <v>1.5894372137715966E-6</v>
      </c>
      <c r="AC1439" s="21">
        <v>1.0361069125691073E-3</v>
      </c>
      <c r="AD1439" s="21">
        <v>39.607908713748202</v>
      </c>
      <c r="AE1439" s="21">
        <v>253.54394749952152</v>
      </c>
      <c r="AF1439" s="21">
        <v>440.74969218480811</v>
      </c>
      <c r="AG1439" s="21">
        <v>592.95608989280379</v>
      </c>
      <c r="AH1439" s="21">
        <v>717.21677689304522</v>
      </c>
      <c r="AI1439" s="21">
        <v>0</v>
      </c>
      <c r="AJ1439" s="21">
        <v>6.4644748648213206E-12</v>
      </c>
      <c r="AK1439" s="21">
        <v>2.2291186865131334E-5</v>
      </c>
      <c r="AL1439" s="21">
        <v>1.4530962657862613E-2</v>
      </c>
      <c r="AM1439" s="21">
        <v>555.48422222993156</v>
      </c>
      <c r="AN1439" s="21">
        <v>1312.8273599946579</v>
      </c>
      <c r="AO1439" s="21">
        <v>1692.3839643268166</v>
      </c>
      <c r="AP1439" s="21">
        <v>1802.5817359617413</v>
      </c>
      <c r="AQ1439" s="21">
        <v>1732.0315138552578</v>
      </c>
    </row>
    <row r="1440" spans="1:43" x14ac:dyDescent="0.25">
      <c r="A1440" s="17" t="s">
        <v>295</v>
      </c>
      <c r="B1440" s="8" t="s">
        <v>60</v>
      </c>
      <c r="C1440" s="8" t="s">
        <v>333</v>
      </c>
      <c r="E1440" s="8" t="str">
        <f t="shared" si="185"/>
        <v>ReFi-social.video.refi</v>
      </c>
      <c r="F1440" s="21">
        <f t="shared" si="194"/>
        <v>159194.475313414</v>
      </c>
      <c r="G1440" s="19">
        <f t="shared" si="194"/>
        <v>7.6675225186861979</v>
      </c>
      <c r="H1440" s="18">
        <f t="shared" si="186"/>
        <v>1.0181343363673335E-2</v>
      </c>
      <c r="I1440" s="6">
        <f t="shared" si="186"/>
        <v>2.04</v>
      </c>
      <c r="J1440" s="6">
        <f t="shared" si="193"/>
        <v>6019234.495337544</v>
      </c>
      <c r="K1440" s="18">
        <f t="shared" si="193"/>
        <v>0.15</v>
      </c>
      <c r="L1440" s="35">
        <f>Data!BR54</f>
        <v>4.0496729639443564E-3</v>
      </c>
      <c r="Q1440" s="21">
        <v>0</v>
      </c>
      <c r="R1440" s="21">
        <v>0</v>
      </c>
      <c r="S1440" s="21">
        <v>0</v>
      </c>
      <c r="T1440" s="21">
        <v>0</v>
      </c>
      <c r="U1440" s="21">
        <v>0</v>
      </c>
      <c r="V1440" s="21">
        <v>0</v>
      </c>
      <c r="W1440" s="21">
        <v>1573.0933165985487</v>
      </c>
      <c r="X1440" s="21">
        <v>3597.5248539008644</v>
      </c>
      <c r="Y1440" s="21">
        <v>5410.781061698176</v>
      </c>
      <c r="Z1440" s="21">
        <v>0</v>
      </c>
      <c r="AA1440" s="21">
        <v>0</v>
      </c>
      <c r="AB1440" s="21">
        <v>1.8615065340017195E-7</v>
      </c>
      <c r="AC1440" s="21">
        <v>1.2134609033815567E-4</v>
      </c>
      <c r="AD1440" s="21">
        <v>4.6768366365129763</v>
      </c>
      <c r="AE1440" s="21">
        <v>31.363033122381292</v>
      </c>
      <c r="AF1440" s="21">
        <v>154.73056991181326</v>
      </c>
      <c r="AG1440" s="21">
        <v>291.20070864424059</v>
      </c>
      <c r="AH1440" s="21">
        <v>402.61457784461959</v>
      </c>
      <c r="AI1440" s="21">
        <v>0</v>
      </c>
      <c r="AJ1440" s="21">
        <v>0</v>
      </c>
      <c r="AK1440" s="21">
        <v>2.9117212267004943E-6</v>
      </c>
      <c r="AL1440" s="21">
        <v>1.8980647156535699E-3</v>
      </c>
      <c r="AM1440" s="21">
        <v>73.153890462426915</v>
      </c>
      <c r="AN1440" s="21">
        <v>490.57259594912568</v>
      </c>
      <c r="AO1440" s="21">
        <v>847.16294682252442</v>
      </c>
      <c r="AP1440" s="21">
        <v>957.36264771280548</v>
      </c>
      <c r="AQ1440" s="21">
        <v>886.81387593073669</v>
      </c>
    </row>
    <row r="1441" spans="1:43" x14ac:dyDescent="0.25">
      <c r="A1441" s="17" t="s">
        <v>296</v>
      </c>
      <c r="B1441" s="8" t="s">
        <v>60</v>
      </c>
      <c r="C1441" s="8" t="s">
        <v>333</v>
      </c>
      <c r="E1441" s="8" t="str">
        <f t="shared" si="185"/>
        <v>ReFi-social.video.refi</v>
      </c>
      <c r="F1441" s="21">
        <f t="shared" si="194"/>
        <v>287016.28074287547</v>
      </c>
      <c r="G1441" s="19">
        <f t="shared" si="194"/>
        <v>6.1538755843326456</v>
      </c>
      <c r="H1441" s="18">
        <f t="shared" si="186"/>
        <v>1.0181343363673335E-2</v>
      </c>
      <c r="I1441" s="6">
        <f t="shared" si="186"/>
        <v>2.04</v>
      </c>
      <c r="J1441" s="6">
        <f t="shared" si="193"/>
        <v>6019234.495337544</v>
      </c>
      <c r="K1441" s="18">
        <f t="shared" si="193"/>
        <v>0.15</v>
      </c>
      <c r="L1441" s="35">
        <f>Data!BR55</f>
        <v>4.7927322233836875E-3</v>
      </c>
      <c r="Q1441" s="21">
        <v>0</v>
      </c>
      <c r="R1441" s="21">
        <v>0</v>
      </c>
      <c r="S1441" s="21">
        <v>0</v>
      </c>
      <c r="T1441" s="21">
        <v>0</v>
      </c>
      <c r="U1441" s="21">
        <v>1903.5943710373083</v>
      </c>
      <c r="V1441" s="21">
        <v>5482.5092159230289</v>
      </c>
      <c r="W1441" s="21">
        <v>8259.9702308514443</v>
      </c>
      <c r="X1441" s="21">
        <v>10655.859846350881</v>
      </c>
      <c r="Y1441" s="21">
        <v>12801.818710942984</v>
      </c>
      <c r="Z1441" s="21">
        <v>0</v>
      </c>
      <c r="AA1441" s="21">
        <v>0</v>
      </c>
      <c r="AB1441" s="21">
        <v>5.0342549312763582E-8</v>
      </c>
      <c r="AC1441" s="21">
        <v>3.2816752641449014E-5</v>
      </c>
      <c r="AD1441" s="21">
        <v>187.78554648373589</v>
      </c>
      <c r="AE1441" s="21">
        <v>512.84129178024205</v>
      </c>
      <c r="AF1441" s="21">
        <v>760.35130280346414</v>
      </c>
      <c r="AG1441" s="21">
        <v>961.5879134296564</v>
      </c>
      <c r="AH1441" s="21">
        <v>1125.8765338766655</v>
      </c>
      <c r="AI1441" s="21">
        <v>0</v>
      </c>
      <c r="AJ1441" s="21">
        <v>0</v>
      </c>
      <c r="AK1441" s="21">
        <v>6.3199564154051122E-7</v>
      </c>
      <c r="AL1441" s="21">
        <v>4.1197843418808584E-4</v>
      </c>
      <c r="AM1441" s="21">
        <v>453.84776374021544</v>
      </c>
      <c r="AN1441" s="21">
        <v>955.6522524900256</v>
      </c>
      <c r="AO1441" s="21">
        <v>1285.4086975375794</v>
      </c>
      <c r="AP1441" s="21">
        <v>1415.8246142431581</v>
      </c>
      <c r="AQ1441" s="21">
        <v>1332.3296791622415</v>
      </c>
    </row>
    <row r="1442" spans="1:43" x14ac:dyDescent="0.25">
      <c r="A1442" s="17" t="s">
        <v>297</v>
      </c>
      <c r="B1442" s="8" t="s">
        <v>60</v>
      </c>
      <c r="C1442" s="8" t="s">
        <v>333</v>
      </c>
      <c r="E1442" s="8" t="str">
        <f t="shared" si="185"/>
        <v>ReFi-social.video.refi</v>
      </c>
      <c r="F1442" s="21">
        <f t="shared" si="194"/>
        <v>255707.61126146198</v>
      </c>
      <c r="G1442" s="19">
        <f t="shared" si="194"/>
        <v>6.5044126470105788</v>
      </c>
      <c r="H1442" s="18">
        <f t="shared" si="186"/>
        <v>1.0181343363673335E-2</v>
      </c>
      <c r="I1442" s="6">
        <f t="shared" si="186"/>
        <v>2.04</v>
      </c>
      <c r="J1442" s="6">
        <f t="shared" si="193"/>
        <v>6019234.495337544</v>
      </c>
      <c r="K1442" s="18">
        <f t="shared" si="193"/>
        <v>0.15</v>
      </c>
      <c r="L1442" s="35">
        <f>Data!BR56</f>
        <v>4.7927322233836875E-3</v>
      </c>
      <c r="Q1442" s="21">
        <v>0</v>
      </c>
      <c r="R1442" s="21">
        <v>0</v>
      </c>
      <c r="S1442" s="21">
        <v>0</v>
      </c>
      <c r="T1442" s="21">
        <v>0</v>
      </c>
      <c r="U1442" s="21">
        <v>0</v>
      </c>
      <c r="V1442" s="21">
        <v>2998.0311316436469</v>
      </c>
      <c r="W1442" s="21">
        <v>5656.0520296888817</v>
      </c>
      <c r="X1442" s="21">
        <v>8051.9405259062796</v>
      </c>
      <c r="Y1442" s="21">
        <v>10197.901386410264</v>
      </c>
      <c r="Z1442" s="21">
        <v>0</v>
      </c>
      <c r="AA1442" s="21">
        <v>0</v>
      </c>
      <c r="AB1442" s="21">
        <v>6.7277108508101634E-9</v>
      </c>
      <c r="AC1442" s="21">
        <v>4.385549192490169E-6</v>
      </c>
      <c r="AD1442" s="21">
        <v>25.809039568542239</v>
      </c>
      <c r="AE1442" s="21">
        <v>323.92213071048957</v>
      </c>
      <c r="AF1442" s="21">
        <v>558.09356910057431</v>
      </c>
      <c r="AG1442" s="21">
        <v>748.48512363313307</v>
      </c>
      <c r="AH1442" s="21">
        <v>903.9200128415913</v>
      </c>
      <c r="AI1442" s="21">
        <v>0</v>
      </c>
      <c r="AJ1442" s="21">
        <v>0</v>
      </c>
      <c r="AK1442" s="21">
        <v>8.9270007388617449E-8</v>
      </c>
      <c r="AL1442" s="21">
        <v>5.8191860128708979E-5</v>
      </c>
      <c r="AM1442" s="21">
        <v>342.46019248871806</v>
      </c>
      <c r="AN1442" s="21">
        <v>1300.092203781795</v>
      </c>
      <c r="AO1442" s="21">
        <v>1749.2925432201364</v>
      </c>
      <c r="AP1442" s="21">
        <v>1879.7099267813201</v>
      </c>
      <c r="AQ1442" s="21">
        <v>1796.214890951871</v>
      </c>
    </row>
    <row r="1443" spans="1:43" x14ac:dyDescent="0.25">
      <c r="A1443" s="17" t="s">
        <v>298</v>
      </c>
      <c r="B1443" s="8" t="s">
        <v>60</v>
      </c>
      <c r="C1443" s="8" t="s">
        <v>333</v>
      </c>
      <c r="E1443" s="8" t="str">
        <f t="shared" si="185"/>
        <v>ReFi-social.video.refi</v>
      </c>
      <c r="F1443" s="21">
        <f t="shared" si="194"/>
        <v>187665.35631204298</v>
      </c>
      <c r="G1443" s="19">
        <f t="shared" si="194"/>
        <v>7.2034924317656603</v>
      </c>
      <c r="H1443" s="18">
        <f t="shared" si="186"/>
        <v>1.0181343363673335E-2</v>
      </c>
      <c r="I1443" s="6">
        <f t="shared" si="186"/>
        <v>2.04</v>
      </c>
      <c r="J1443" s="6">
        <f t="shared" si="193"/>
        <v>6019234.495337544</v>
      </c>
      <c r="K1443" s="18">
        <f t="shared" si="193"/>
        <v>0.15</v>
      </c>
      <c r="L1443" s="35">
        <f>Data!BR57</f>
        <v>4.7927322233836875E-3</v>
      </c>
      <c r="Q1443" s="21">
        <v>0</v>
      </c>
      <c r="R1443" s="21">
        <v>0</v>
      </c>
      <c r="S1443" s="21">
        <v>0</v>
      </c>
      <c r="T1443" s="21">
        <v>0</v>
      </c>
      <c r="U1443" s="21">
        <v>0</v>
      </c>
      <c r="V1443" s="21">
        <v>0</v>
      </c>
      <c r="W1443" s="21">
        <v>0</v>
      </c>
      <c r="X1443" s="21">
        <v>2331.9978209251699</v>
      </c>
      <c r="Y1443" s="21">
        <v>4477.9630657822063</v>
      </c>
      <c r="Z1443" s="21">
        <v>0</v>
      </c>
      <c r="AA1443" s="21">
        <v>0</v>
      </c>
      <c r="AB1443" s="21">
        <v>7.4054127678977741E-10</v>
      </c>
      <c r="AC1443" s="21">
        <v>4.8278709266865737E-7</v>
      </c>
      <c r="AD1443" s="21">
        <v>2.8532557335518072</v>
      </c>
      <c r="AE1443" s="21">
        <v>37.70374377176379</v>
      </c>
      <c r="AF1443" s="21">
        <v>67.911179054133598</v>
      </c>
      <c r="AG1443" s="21">
        <v>235.74028117899098</v>
      </c>
      <c r="AH1443" s="21">
        <v>376.0910724975484</v>
      </c>
      <c r="AI1443" s="21">
        <v>0</v>
      </c>
      <c r="AJ1443" s="21">
        <v>0</v>
      </c>
      <c r="AK1443" s="21">
        <v>1.0882346304841092E-8</v>
      </c>
      <c r="AL1443" s="21">
        <v>7.0946164631133532E-6</v>
      </c>
      <c r="AM1443" s="21">
        <v>41.928948408366139</v>
      </c>
      <c r="AN1443" s="21">
        <v>554.0612111346295</v>
      </c>
      <c r="AO1443" s="21">
        <v>997.96323527141737</v>
      </c>
      <c r="AP1443" s="21">
        <v>1132.2349749985774</v>
      </c>
      <c r="AQ1443" s="21">
        <v>1048.7420907748628</v>
      </c>
    </row>
    <row r="1444" spans="1:43" x14ac:dyDescent="0.25">
      <c r="A1444" s="17" t="s">
        <v>299</v>
      </c>
      <c r="B1444" s="8" t="s">
        <v>60</v>
      </c>
      <c r="C1444" s="8" t="s">
        <v>333</v>
      </c>
      <c r="E1444" s="8" t="str">
        <f t="shared" si="185"/>
        <v>ReFi-social.video.refi</v>
      </c>
      <c r="F1444" s="21">
        <f t="shared" si="194"/>
        <v>164122.546134278</v>
      </c>
      <c r="G1444" s="19">
        <f t="shared" si="194"/>
        <v>7.7389396209799584</v>
      </c>
      <c r="H1444" s="18">
        <f t="shared" si="186"/>
        <v>1.0181343363673335E-2</v>
      </c>
      <c r="I1444" s="6">
        <f t="shared" si="186"/>
        <v>2.04</v>
      </c>
      <c r="J1444" s="6">
        <f t="shared" si="193"/>
        <v>6019234.495337544</v>
      </c>
      <c r="K1444" s="18">
        <f t="shared" si="193"/>
        <v>0.15</v>
      </c>
      <c r="L1444" s="35">
        <f>Data!BR58</f>
        <v>4.7927322233836875E-3</v>
      </c>
      <c r="Q1444" s="21">
        <v>0</v>
      </c>
      <c r="R1444" s="21">
        <v>0</v>
      </c>
      <c r="S1444" s="21">
        <v>0</v>
      </c>
      <c r="T1444" s="21">
        <v>0</v>
      </c>
      <c r="U1444" s="21">
        <v>0</v>
      </c>
      <c r="V1444" s="21">
        <v>0</v>
      </c>
      <c r="W1444" s="21">
        <v>0</v>
      </c>
      <c r="X1444" s="21">
        <v>1430.3322785647736</v>
      </c>
      <c r="Y1444" s="21">
        <v>3576.2982145511232</v>
      </c>
      <c r="Z1444" s="21">
        <v>0</v>
      </c>
      <c r="AA1444" s="21">
        <v>0</v>
      </c>
      <c r="AB1444" s="21">
        <v>9.7210873779410027E-11</v>
      </c>
      <c r="AC1444" s="21">
        <v>6.3333069784220333E-8</v>
      </c>
      <c r="AD1444" s="21">
        <v>0.37453455395991631</v>
      </c>
      <c r="AE1444" s="21">
        <v>4.9880580864855864</v>
      </c>
      <c r="AF1444" s="21">
        <v>9.0463471674862568</v>
      </c>
      <c r="AG1444" s="21">
        <v>111.92945684262655</v>
      </c>
      <c r="AH1444" s="21">
        <v>242.56968357123665</v>
      </c>
      <c r="AI1444" s="21">
        <v>0</v>
      </c>
      <c r="AJ1444" s="21">
        <v>0</v>
      </c>
      <c r="AK1444" s="21">
        <v>1.5347105286703786E-9</v>
      </c>
      <c r="AL1444" s="21">
        <v>9.9986683826563836E-7</v>
      </c>
      <c r="AM1444" s="21">
        <v>5.9129406100955642</v>
      </c>
      <c r="AN1444" s="21">
        <v>78.748651928795681</v>
      </c>
      <c r="AO1444" s="21">
        <v>142.8186344199824</v>
      </c>
      <c r="AP1444" s="21">
        <v>336.7469503961313</v>
      </c>
      <c r="AQ1444" s="21">
        <v>253.25534092642692</v>
      </c>
    </row>
    <row r="1445" spans="1:43" x14ac:dyDescent="0.25">
      <c r="A1445" s="17" t="s">
        <v>300</v>
      </c>
      <c r="B1445" s="8" t="s">
        <v>60</v>
      </c>
      <c r="C1445" s="8" t="s">
        <v>333</v>
      </c>
      <c r="E1445" s="8" t="str">
        <f t="shared" si="185"/>
        <v>ReFi-social.video.refi</v>
      </c>
      <c r="F1445" s="21">
        <f t="shared" si="194"/>
        <v>323596.6391991555</v>
      </c>
      <c r="G1445" s="19">
        <f t="shared" si="194"/>
        <v>6.0365260709191357</v>
      </c>
      <c r="H1445" s="18">
        <f t="shared" si="186"/>
        <v>1.0181343363673335E-2</v>
      </c>
      <c r="I1445" s="6">
        <f t="shared" si="186"/>
        <v>2.04</v>
      </c>
      <c r="J1445" s="6">
        <f t="shared" si="193"/>
        <v>6019234.495337544</v>
      </c>
      <c r="K1445" s="18">
        <f t="shared" si="193"/>
        <v>0.15</v>
      </c>
      <c r="L1445" s="35">
        <f>Data!BR59</f>
        <v>4.1239788898882893E-3</v>
      </c>
      <c r="Q1445" s="21">
        <v>0</v>
      </c>
      <c r="R1445" s="21">
        <v>0</v>
      </c>
      <c r="S1445" s="21">
        <v>502.11265030863211</v>
      </c>
      <c r="T1445" s="21">
        <v>4346.5556671694767</v>
      </c>
      <c r="U1445" s="21">
        <v>7878.2563796056647</v>
      </c>
      <c r="V1445" s="21">
        <v>11009.498448655764</v>
      </c>
      <c r="W1445" s="21">
        <v>13691.152091717031</v>
      </c>
      <c r="X1445" s="21">
        <v>15878.595067084636</v>
      </c>
      <c r="Y1445" s="21">
        <v>17725.112668108148</v>
      </c>
      <c r="Z1445" s="21">
        <v>0</v>
      </c>
      <c r="AA1445" s="21">
        <v>0</v>
      </c>
      <c r="AB1445" s="21">
        <v>65.973207455091668</v>
      </c>
      <c r="AC1445" s="21">
        <v>529.21080780715761</v>
      </c>
      <c r="AD1445" s="21">
        <v>896.03447531658912</v>
      </c>
      <c r="AE1445" s="21">
        <v>1181.1714244934005</v>
      </c>
      <c r="AF1445" s="21">
        <v>1398.2842425082163</v>
      </c>
      <c r="AG1445" s="21">
        <v>1574.8073824856215</v>
      </c>
      <c r="AH1445" s="21">
        <v>1718.9195718010956</v>
      </c>
      <c r="AI1445" s="21">
        <v>0</v>
      </c>
      <c r="AJ1445" s="21">
        <v>0</v>
      </c>
      <c r="AK1445" s="21">
        <v>310.31528273239593</v>
      </c>
      <c r="AL1445" s="21">
        <v>2170.4178030442945</v>
      </c>
      <c r="AM1445" s="21">
        <v>3155.9719806038529</v>
      </c>
      <c r="AN1445" s="21">
        <v>3536.0526316296127</v>
      </c>
      <c r="AO1445" s="21">
        <v>3528.037648573747</v>
      </c>
      <c r="AP1445" s="21">
        <v>3514.3912078581379</v>
      </c>
      <c r="AQ1445" s="21">
        <v>3442.545062232417</v>
      </c>
    </row>
    <row r="1446" spans="1:43" x14ac:dyDescent="0.25">
      <c r="A1446" s="17" t="s">
        <v>301</v>
      </c>
      <c r="B1446" s="8" t="s">
        <v>60</v>
      </c>
      <c r="C1446" s="8" t="s">
        <v>333</v>
      </c>
      <c r="E1446" s="8" t="str">
        <f t="shared" si="185"/>
        <v>ReFi-social.video.refi</v>
      </c>
      <c r="F1446" s="21">
        <f t="shared" si="194"/>
        <v>248353.29745809652</v>
      </c>
      <c r="G1446" s="19">
        <f t="shared" si="194"/>
        <v>6.675512703680524</v>
      </c>
      <c r="H1446" s="18">
        <f t="shared" si="186"/>
        <v>1.0181343363673335E-2</v>
      </c>
      <c r="I1446" s="6">
        <f t="shared" si="186"/>
        <v>2.04</v>
      </c>
      <c r="J1446" s="6">
        <f t="shared" si="193"/>
        <v>6019234.495337544</v>
      </c>
      <c r="K1446" s="18">
        <f t="shared" si="193"/>
        <v>0.15</v>
      </c>
      <c r="L1446" s="35">
        <f>Data!BR60</f>
        <v>4.1239788898882893E-3</v>
      </c>
      <c r="Q1446" s="21">
        <v>0</v>
      </c>
      <c r="R1446" s="21">
        <v>0</v>
      </c>
      <c r="S1446" s="21">
        <v>0</v>
      </c>
      <c r="T1446" s="21">
        <v>0</v>
      </c>
      <c r="U1446" s="21">
        <v>2625.4992097551321</v>
      </c>
      <c r="V1446" s="21">
        <v>5295.8001648347545</v>
      </c>
      <c r="W1446" s="21">
        <v>7582.930589603202</v>
      </c>
      <c r="X1446" s="21">
        <v>9644.5102305933542</v>
      </c>
      <c r="Y1446" s="21">
        <v>11491.032610061384</v>
      </c>
      <c r="Z1446" s="21">
        <v>0</v>
      </c>
      <c r="AA1446" s="21">
        <v>0</v>
      </c>
      <c r="AB1446" s="21">
        <v>7.660393050169918</v>
      </c>
      <c r="AC1446" s="21">
        <v>65.548523909455682</v>
      </c>
      <c r="AD1446" s="21">
        <v>359.55168588661422</v>
      </c>
      <c r="AE1446" s="21">
        <v>617.39475424471777</v>
      </c>
      <c r="AF1446" s="21">
        <v>813.72597143692644</v>
      </c>
      <c r="AG1446" s="21">
        <v>973.35220300614822</v>
      </c>
      <c r="AH1446" s="21">
        <v>1103.6701588012568</v>
      </c>
      <c r="AI1446" s="21">
        <v>0</v>
      </c>
      <c r="AJ1446" s="21">
        <v>0</v>
      </c>
      <c r="AK1446" s="21">
        <v>104.31958428805439</v>
      </c>
      <c r="AL1446" s="21">
        <v>892.64280829275913</v>
      </c>
      <c r="AM1446" s="21">
        <v>2270.8921576471867</v>
      </c>
      <c r="AN1446" s="21">
        <v>3111.9099464637566</v>
      </c>
      <c r="AO1446" s="21">
        <v>3498.427052066434</v>
      </c>
      <c r="AP1446" s="21">
        <v>3610.6447619054979</v>
      </c>
      <c r="AQ1446" s="21">
        <v>3538.7982880704349</v>
      </c>
    </row>
    <row r="1447" spans="1:43" x14ac:dyDescent="0.25">
      <c r="A1447" s="17" t="s">
        <v>272</v>
      </c>
      <c r="B1447" s="8" t="s">
        <v>60</v>
      </c>
      <c r="C1447" s="8" t="s">
        <v>333</v>
      </c>
      <c r="E1447" s="8" t="str">
        <f t="shared" si="185"/>
        <v>ReFi-social.video.refi</v>
      </c>
      <c r="F1447" s="21">
        <f t="shared" si="194"/>
        <v>247930.70340348198</v>
      </c>
      <c r="G1447" s="19">
        <f t="shared" si="194"/>
        <v>6.6987743860742617</v>
      </c>
      <c r="H1447" s="18">
        <f t="shared" si="186"/>
        <v>1.0181343363673335E-2</v>
      </c>
      <c r="I1447" s="6">
        <f t="shared" si="186"/>
        <v>2.04</v>
      </c>
      <c r="J1447" s="6">
        <f t="shared" si="193"/>
        <v>6019234.495337544</v>
      </c>
      <c r="K1447" s="18">
        <f t="shared" si="193"/>
        <v>0.15</v>
      </c>
      <c r="L1447" s="35">
        <f>Data!BR61</f>
        <v>4.1239788898882893E-3</v>
      </c>
      <c r="Q1447" s="21">
        <v>0</v>
      </c>
      <c r="R1447" s="21">
        <v>0</v>
      </c>
      <c r="S1447" s="21">
        <v>0</v>
      </c>
      <c r="T1447" s="21">
        <v>221.10335516280202</v>
      </c>
      <c r="U1447" s="21">
        <v>3280.3332296223443</v>
      </c>
      <c r="V1447" s="21">
        <v>5950.6353362409855</v>
      </c>
      <c r="W1447" s="21">
        <v>8237.7648360908079</v>
      </c>
      <c r="X1447" s="21">
        <v>10299.344758558389</v>
      </c>
      <c r="Y1447" s="21">
        <v>12145.866636093813</v>
      </c>
      <c r="Z1447" s="21">
        <v>0</v>
      </c>
      <c r="AA1447" s="21">
        <v>0</v>
      </c>
      <c r="AB1447" s="21">
        <v>1.1485834585233279</v>
      </c>
      <c r="AC1447" s="21">
        <v>32.221570740769685</v>
      </c>
      <c r="AD1447" s="21">
        <v>362.78111200444198</v>
      </c>
      <c r="AE1447" s="21">
        <v>619.72881620791577</v>
      </c>
      <c r="AF1447" s="21">
        <v>815.37826070219216</v>
      </c>
      <c r="AG1447" s="21">
        <v>974.45018504784673</v>
      </c>
      <c r="AH1447" s="21">
        <v>1104.3156045524452</v>
      </c>
      <c r="AI1447" s="21">
        <v>0</v>
      </c>
      <c r="AJ1447" s="21">
        <v>0</v>
      </c>
      <c r="AK1447" s="21">
        <v>15.695966962538302</v>
      </c>
      <c r="AL1447" s="21">
        <v>219.2205116621875</v>
      </c>
      <c r="AM1447" s="21">
        <v>1677.2519649053183</v>
      </c>
      <c r="AN1447" s="21">
        <v>2518.268645223462</v>
      </c>
      <c r="AO1447" s="21">
        <v>2904.7865797265895</v>
      </c>
      <c r="AP1447" s="21">
        <v>3017.0039992534439</v>
      </c>
      <c r="AQ1447" s="21">
        <v>2945.1579791789736</v>
      </c>
    </row>
    <row r="1448" spans="1:43" x14ac:dyDescent="0.25">
      <c r="A1448" s="17" t="s">
        <v>273</v>
      </c>
      <c r="B1448" s="8" t="s">
        <v>60</v>
      </c>
      <c r="C1448" s="8" t="s">
        <v>333</v>
      </c>
      <c r="E1448" s="8" t="str">
        <f t="shared" si="185"/>
        <v>ReFi-social.video.refi</v>
      </c>
      <c r="F1448" s="21">
        <f t="shared" si="194"/>
        <v>151738.37945754698</v>
      </c>
      <c r="G1448" s="19">
        <f t="shared" si="194"/>
        <v>7.9647183674103861</v>
      </c>
      <c r="H1448" s="18">
        <f t="shared" si="186"/>
        <v>1.0181343363673335E-2</v>
      </c>
      <c r="I1448" s="6">
        <f t="shared" si="186"/>
        <v>2.04</v>
      </c>
      <c r="J1448" s="6">
        <f t="shared" si="193"/>
        <v>6019234.495337544</v>
      </c>
      <c r="K1448" s="18">
        <f t="shared" si="193"/>
        <v>0.15</v>
      </c>
      <c r="L1448" s="35">
        <f>Data!BR62</f>
        <v>4.1239788898882893E-3</v>
      </c>
      <c r="Q1448" s="21">
        <v>0</v>
      </c>
      <c r="R1448" s="21">
        <v>0</v>
      </c>
      <c r="S1448" s="21">
        <v>0</v>
      </c>
      <c r="T1448" s="21">
        <v>0</v>
      </c>
      <c r="U1448" s="21">
        <v>0</v>
      </c>
      <c r="V1448" s="21">
        <v>0</v>
      </c>
      <c r="W1448" s="21">
        <v>339.94667718237525</v>
      </c>
      <c r="X1448" s="21">
        <v>2401.5232048098255</v>
      </c>
      <c r="Y1448" s="21">
        <v>4248.0511360488981</v>
      </c>
      <c r="Z1448" s="21">
        <v>0</v>
      </c>
      <c r="AA1448" s="21">
        <v>0</v>
      </c>
      <c r="AB1448" s="21">
        <v>0.10546368591966535</v>
      </c>
      <c r="AC1448" s="21">
        <v>2.974208380367489</v>
      </c>
      <c r="AD1448" s="21">
        <v>35.539641894340214</v>
      </c>
      <c r="AE1448" s="21">
        <v>63.922259596704528</v>
      </c>
      <c r="AF1448" s="21">
        <v>107.62588683198116</v>
      </c>
      <c r="AG1448" s="21">
        <v>241.41438487815324</v>
      </c>
      <c r="AH1448" s="21">
        <v>350.63900946903095</v>
      </c>
      <c r="AI1448" s="21">
        <v>0</v>
      </c>
      <c r="AJ1448" s="21">
        <v>0</v>
      </c>
      <c r="AK1448" s="21">
        <v>1.7135766549318838</v>
      </c>
      <c r="AL1448" s="21">
        <v>48.32501351586243</v>
      </c>
      <c r="AM1448" s="21">
        <v>577.44900667675995</v>
      </c>
      <c r="AN1448" s="21">
        <v>1038.6105019963447</v>
      </c>
      <c r="AO1448" s="21">
        <v>1408.7614732430293</v>
      </c>
      <c r="AP1448" s="21">
        <v>1520.9838693982338</v>
      </c>
      <c r="AQ1448" s="21">
        <v>1449.1404204101955</v>
      </c>
    </row>
    <row r="1449" spans="1:43" x14ac:dyDescent="0.25">
      <c r="A1449" s="17" t="s">
        <v>274</v>
      </c>
      <c r="B1449" s="8" t="s">
        <v>60</v>
      </c>
      <c r="C1449" s="8" t="s">
        <v>333</v>
      </c>
      <c r="E1449" s="8" t="str">
        <f t="shared" si="185"/>
        <v>ReFi-social.video.refi</v>
      </c>
      <c r="F1449" s="21">
        <f t="shared" si="194"/>
        <v>198057.49561402149</v>
      </c>
      <c r="G1449" s="19">
        <f t="shared" si="194"/>
        <v>7.1029079323460005</v>
      </c>
      <c r="H1449" s="18">
        <f t="shared" si="186"/>
        <v>1.0181343363673335E-2</v>
      </c>
      <c r="I1449" s="6">
        <f t="shared" si="186"/>
        <v>2.04</v>
      </c>
      <c r="J1449" s="6">
        <f t="shared" si="193"/>
        <v>6019234.495337544</v>
      </c>
      <c r="K1449" s="18">
        <f t="shared" si="193"/>
        <v>0.15</v>
      </c>
      <c r="L1449" s="35">
        <f>Data!BR63</f>
        <v>4.1239788898882893E-3</v>
      </c>
      <c r="Q1449" s="21">
        <v>0</v>
      </c>
      <c r="R1449" s="21">
        <v>0</v>
      </c>
      <c r="S1449" s="21">
        <v>0</v>
      </c>
      <c r="T1449" s="21">
        <v>0</v>
      </c>
      <c r="U1449" s="21">
        <v>0</v>
      </c>
      <c r="V1449" s="21">
        <v>2714.6411120113476</v>
      </c>
      <c r="W1449" s="21">
        <v>5293.8538666666873</v>
      </c>
      <c r="X1449" s="21">
        <v>7355.4325237079347</v>
      </c>
      <c r="Y1449" s="21">
        <v>9201.9566577608184</v>
      </c>
      <c r="Z1449" s="21">
        <v>0</v>
      </c>
      <c r="AA1449" s="21">
        <v>0</v>
      </c>
      <c r="AB1449" s="21">
        <v>2.0649172242844419E-2</v>
      </c>
      <c r="AC1449" s="21">
        <v>0.5827927098033765</v>
      </c>
      <c r="AD1449" s="21">
        <v>7.0272632841937082</v>
      </c>
      <c r="AE1449" s="21">
        <v>220.31259236442051</v>
      </c>
      <c r="AF1449" s="21">
        <v>404.83080669774495</v>
      </c>
      <c r="AG1449" s="21">
        <v>554.85208635188508</v>
      </c>
      <c r="AH1449" s="21">
        <v>677.32887501067273</v>
      </c>
      <c r="AI1449" s="21">
        <v>0</v>
      </c>
      <c r="AJ1449" s="21">
        <v>0</v>
      </c>
      <c r="AK1449" s="21">
        <v>0.29920510541296008</v>
      </c>
      <c r="AL1449" s="21">
        <v>8.4446268412066789</v>
      </c>
      <c r="AM1449" s="21">
        <v>101.82456841292593</v>
      </c>
      <c r="AN1449" s="21">
        <v>477.67341018659681</v>
      </c>
      <c r="AO1449" s="21">
        <v>572.11706756225612</v>
      </c>
      <c r="AP1449" s="21">
        <v>684.33657856423179</v>
      </c>
      <c r="AQ1449" s="21">
        <v>612.49280604459454</v>
      </c>
    </row>
    <row r="1450" spans="1:43" x14ac:dyDescent="0.25">
      <c r="A1450" s="17" t="s">
        <v>275</v>
      </c>
      <c r="B1450" s="8" t="s">
        <v>60</v>
      </c>
      <c r="C1450" s="8" t="s">
        <v>333</v>
      </c>
      <c r="E1450" s="8" t="str">
        <f t="shared" si="185"/>
        <v>ReFi-social.video.refi</v>
      </c>
      <c r="F1450" s="21">
        <f t="shared" si="194"/>
        <v>275989.34520370152</v>
      </c>
      <c r="G1450" s="19">
        <f t="shared" si="194"/>
        <v>6.3520445686664582</v>
      </c>
      <c r="H1450" s="18">
        <f t="shared" si="186"/>
        <v>1.0181343363673335E-2</v>
      </c>
      <c r="I1450" s="6">
        <f t="shared" si="186"/>
        <v>2.04</v>
      </c>
      <c r="J1450" s="6">
        <f t="shared" si="193"/>
        <v>6019234.495337544</v>
      </c>
      <c r="K1450" s="18">
        <f t="shared" si="193"/>
        <v>0.15</v>
      </c>
      <c r="L1450" s="35">
        <f>Data!BR64</f>
        <v>3.6038374082807572E-3</v>
      </c>
      <c r="Q1450" s="21">
        <v>0</v>
      </c>
      <c r="R1450" s="21">
        <v>0</v>
      </c>
      <c r="S1450" s="21">
        <v>1016.4489262917721</v>
      </c>
      <c r="T1450" s="21">
        <v>4375.1092863195045</v>
      </c>
      <c r="U1450" s="21">
        <v>7451.6808677912068</v>
      </c>
      <c r="V1450" s="21">
        <v>9831.8872157924689</v>
      </c>
      <c r="W1450" s="21">
        <v>11830.543389739725</v>
      </c>
      <c r="X1450" s="21">
        <v>13632.10621383425</v>
      </c>
      <c r="Y1450" s="21">
        <v>15245.729889877481</v>
      </c>
      <c r="Z1450" s="21">
        <v>0</v>
      </c>
      <c r="AA1450" s="21">
        <v>0</v>
      </c>
      <c r="AB1450" s="21">
        <v>128.63382062098088</v>
      </c>
      <c r="AC1450" s="21">
        <v>513.33836919838166</v>
      </c>
      <c r="AD1450" s="21">
        <v>817.97319234960332</v>
      </c>
      <c r="AE1450" s="21">
        <v>1054.7700189148111</v>
      </c>
      <c r="AF1450" s="21">
        <v>1235.0749191215639</v>
      </c>
      <c r="AG1450" s="21">
        <v>1381.6715255920622</v>
      </c>
      <c r="AH1450" s="21">
        <v>1501.3518722810782</v>
      </c>
      <c r="AI1450" s="21">
        <v>0</v>
      </c>
      <c r="AJ1450" s="21">
        <v>0</v>
      </c>
      <c r="AK1450" s="21">
        <v>650.41010741775472</v>
      </c>
      <c r="AL1450" s="21">
        <v>2276.8170415880368</v>
      </c>
      <c r="AM1450" s="21">
        <v>3147.7555667180804</v>
      </c>
      <c r="AN1450" s="21">
        <v>3836.0029706812202</v>
      </c>
      <c r="AO1450" s="21">
        <v>4173.768511340957</v>
      </c>
      <c r="AP1450" s="21">
        <v>4271.82957019479</v>
      </c>
      <c r="AQ1450" s="21">
        <v>4209.0442823222093</v>
      </c>
    </row>
    <row r="1451" spans="1:43" x14ac:dyDescent="0.25">
      <c r="A1451" s="17" t="s">
        <v>276</v>
      </c>
      <c r="B1451" s="8" t="s">
        <v>60</v>
      </c>
      <c r="C1451" s="8" t="s">
        <v>333</v>
      </c>
      <c r="E1451" s="8" t="str">
        <f t="shared" si="185"/>
        <v>ReFi-social.video.refi</v>
      </c>
      <c r="F1451" s="21">
        <f t="shared" si="194"/>
        <v>260275.96043880651</v>
      </c>
      <c r="G1451" s="19">
        <f t="shared" si="194"/>
        <v>6.5903233729592454</v>
      </c>
      <c r="H1451" s="18">
        <f t="shared" si="186"/>
        <v>1.0181343363673335E-2</v>
      </c>
      <c r="I1451" s="6">
        <f t="shared" si="186"/>
        <v>2.04</v>
      </c>
      <c r="J1451" s="6">
        <f t="shared" si="193"/>
        <v>6019234.495337544</v>
      </c>
      <c r="K1451" s="18">
        <f t="shared" si="193"/>
        <v>0.15</v>
      </c>
      <c r="L1451" s="35">
        <f>Data!BR65</f>
        <v>3.6038374082807572E-3</v>
      </c>
      <c r="Q1451" s="21">
        <v>0</v>
      </c>
      <c r="R1451" s="21">
        <v>0</v>
      </c>
      <c r="S1451" s="21">
        <v>391.24872049391161</v>
      </c>
      <c r="T1451" s="21">
        <v>3246.8735791978188</v>
      </c>
      <c r="U1451" s="21">
        <v>5870.8153970008416</v>
      </c>
      <c r="V1451" s="21">
        <v>8204.3279263038567</v>
      </c>
      <c r="W1451" s="21">
        <v>10202.986399089001</v>
      </c>
      <c r="X1451" s="21">
        <v>12004.548523585781</v>
      </c>
      <c r="Y1451" s="21">
        <v>13618.173447156811</v>
      </c>
      <c r="Z1451" s="21">
        <v>0</v>
      </c>
      <c r="AA1451" s="21">
        <v>0</v>
      </c>
      <c r="AB1451" s="21">
        <v>65.596005127767924</v>
      </c>
      <c r="AC1451" s="21">
        <v>436.39037880867977</v>
      </c>
      <c r="AD1451" s="21">
        <v>730.0109243780372</v>
      </c>
      <c r="AE1451" s="21">
        <v>958.24612387099194</v>
      </c>
      <c r="AF1451" s="21">
        <v>1132.0320220915376</v>
      </c>
      <c r="AG1451" s="21">
        <v>1273.3283093406221</v>
      </c>
      <c r="AH1451" s="21">
        <v>1388.6815486936034</v>
      </c>
      <c r="AI1451" s="21">
        <v>0</v>
      </c>
      <c r="AJ1451" s="21">
        <v>0</v>
      </c>
      <c r="AK1451" s="21">
        <v>490.64100646930672</v>
      </c>
      <c r="AL1451" s="21">
        <v>2620.0719957248393</v>
      </c>
      <c r="AM1451" s="21">
        <v>3943.6410401852509</v>
      </c>
      <c r="AN1451" s="21">
        <v>4678.5818011731244</v>
      </c>
      <c r="AO1451" s="21">
        <v>5016.3460729324797</v>
      </c>
      <c r="AP1451" s="21">
        <v>5114.4079261505103</v>
      </c>
      <c r="AQ1451" s="21">
        <v>5051.6219074666933</v>
      </c>
    </row>
    <row r="1452" spans="1:43" x14ac:dyDescent="0.25">
      <c r="A1452" s="17" t="s">
        <v>277</v>
      </c>
      <c r="B1452" s="8" t="s">
        <v>60</v>
      </c>
      <c r="C1452" s="8" t="s">
        <v>333</v>
      </c>
      <c r="E1452" s="8" t="str">
        <f t="shared" si="185"/>
        <v>ReFi-social.video.refi</v>
      </c>
      <c r="F1452" s="21">
        <f t="shared" si="194"/>
        <v>177640.49285034501</v>
      </c>
      <c r="G1452" s="19">
        <f t="shared" si="194"/>
        <v>6.7318910511908392</v>
      </c>
      <c r="H1452" s="18">
        <f t="shared" si="186"/>
        <v>1.0181343363673335E-2</v>
      </c>
      <c r="I1452" s="6">
        <f t="shared" si="186"/>
        <v>2.04</v>
      </c>
      <c r="J1452" s="6">
        <f t="shared" si="193"/>
        <v>6019234.495337544</v>
      </c>
      <c r="K1452" s="18">
        <f t="shared" si="193"/>
        <v>0.15</v>
      </c>
      <c r="L1452" s="35">
        <f>Data!BR66</f>
        <v>3.6038374082807572E-3</v>
      </c>
      <c r="Q1452" s="21">
        <v>0</v>
      </c>
      <c r="R1452" s="21">
        <v>0</v>
      </c>
      <c r="S1452" s="21">
        <v>0</v>
      </c>
      <c r="T1452" s="21">
        <v>0</v>
      </c>
      <c r="U1452" s="21">
        <v>0</v>
      </c>
      <c r="V1452" s="21">
        <v>450.16854416992049</v>
      </c>
      <c r="W1452" s="21">
        <v>2448.8379692782855</v>
      </c>
      <c r="X1452" s="21">
        <v>4250.3967606906917</v>
      </c>
      <c r="Y1452" s="21">
        <v>5864.0276278420479</v>
      </c>
      <c r="Z1452" s="21">
        <v>0</v>
      </c>
      <c r="AA1452" s="21">
        <v>0</v>
      </c>
      <c r="AB1452" s="21">
        <v>6.7872187481873345</v>
      </c>
      <c r="AC1452" s="21">
        <v>48.163041454594918</v>
      </c>
      <c r="AD1452" s="21">
        <v>85.343795149851545</v>
      </c>
      <c r="AE1452" s="21">
        <v>152.47705841724564</v>
      </c>
      <c r="AF1452" s="21">
        <v>322.60958353606509</v>
      </c>
      <c r="AG1452" s="21">
        <v>460.93460783858268</v>
      </c>
      <c r="AH1452" s="21">
        <v>573.86265971410774</v>
      </c>
      <c r="AI1452" s="21">
        <v>0</v>
      </c>
      <c r="AJ1452" s="21">
        <v>0</v>
      </c>
      <c r="AK1452" s="21">
        <v>93.209266992929898</v>
      </c>
      <c r="AL1452" s="21">
        <v>661.42582944329467</v>
      </c>
      <c r="AM1452" s="21">
        <v>1172.0312669216576</v>
      </c>
      <c r="AN1452" s="21">
        <v>1643.8077037748353</v>
      </c>
      <c r="AO1452" s="21">
        <v>1981.5780703287883</v>
      </c>
      <c r="AP1452" s="21">
        <v>2079.6448251624442</v>
      </c>
      <c r="AQ1452" s="21">
        <v>2016.8614153835824</v>
      </c>
    </row>
    <row r="1454" spans="1:43" x14ac:dyDescent="0.25">
      <c r="A1454" s="16" t="s">
        <v>328</v>
      </c>
      <c r="B1454" s="8" t="s">
        <v>60</v>
      </c>
      <c r="C1454" s="8" t="s">
        <v>69</v>
      </c>
      <c r="E1454" s="8" t="str">
        <f>IF(RIGHT(A1454,3)="old","Initial",B1454&amp;"-"&amp;C1454)</f>
        <v>Initial</v>
      </c>
      <c r="F1454" s="21">
        <f>F1388</f>
        <v>159194.475313414</v>
      </c>
      <c r="G1454" s="19">
        <f>G1388</f>
        <v>7.6675225186861979</v>
      </c>
      <c r="H1454" s="25">
        <f>VLOOKUP(C1454,parms,3,FALSE)</f>
        <v>1.0340679555058022E-2</v>
      </c>
      <c r="I1454" s="42">
        <f>VLOOKUP(C1454,parms,8,FALSE)</f>
        <v>3.39</v>
      </c>
      <c r="J1454" s="27">
        <f>VLOOKUP(C1454,parms,4,FALSE)</f>
        <v>1456404.4973625049</v>
      </c>
      <c r="K1454" s="25">
        <f>VLOOKUP(C1454,parms,6,FALSE)</f>
        <v>0.3</v>
      </c>
      <c r="L1454" s="35">
        <f>Data!BM2</f>
        <v>8.2011922934080266E-3</v>
      </c>
      <c r="M1454" s="39">
        <f>VLOOKUP(C1454,Data!$CB$2:$EB$22,1+VALUE(MID(A1454,6,2)),FALSE)</f>
        <v>1464.501143</v>
      </c>
      <c r="Q1454" s="21">
        <v>1464.501143</v>
      </c>
      <c r="R1454" s="21">
        <v>1464.501143</v>
      </c>
      <c r="S1454" s="21">
        <v>1464.501143</v>
      </c>
      <c r="T1454" s="21">
        <v>1464.501143</v>
      </c>
      <c r="U1454" s="21">
        <v>1464.501143</v>
      </c>
      <c r="V1454" s="21">
        <v>1464.501143</v>
      </c>
      <c r="W1454" s="21">
        <v>1464.501143</v>
      </c>
      <c r="X1454" s="21">
        <v>1464.501143</v>
      </c>
      <c r="Y1454" s="21">
        <v>1464.501143</v>
      </c>
      <c r="Z1454" s="21">
        <v>189.9568981209469</v>
      </c>
      <c r="AA1454" s="21">
        <v>189.9568981209469</v>
      </c>
      <c r="AB1454" s="21">
        <v>189.9568981209469</v>
      </c>
      <c r="AC1454" s="21">
        <v>189.9568981209469</v>
      </c>
      <c r="AD1454" s="21">
        <v>189.9568981209469</v>
      </c>
      <c r="AE1454" s="21">
        <v>189.9568981209469</v>
      </c>
      <c r="AF1454" s="21">
        <v>189.9568981209469</v>
      </c>
      <c r="AG1454" s="21">
        <v>189.9568981209469</v>
      </c>
      <c r="AH1454" s="21">
        <v>189.9568981209469</v>
      </c>
      <c r="AI1454" s="21">
        <v>3473.0297683960557</v>
      </c>
      <c r="AJ1454" s="21">
        <v>3473.0297683960557</v>
      </c>
      <c r="AK1454" s="21">
        <v>3473.0297683960557</v>
      </c>
      <c r="AL1454" s="21">
        <v>3473.0297683960557</v>
      </c>
      <c r="AM1454" s="21">
        <v>3473.0297683960557</v>
      </c>
      <c r="AN1454" s="21">
        <v>3473.0297683960557</v>
      </c>
      <c r="AO1454" s="21">
        <v>3473.0297683960557</v>
      </c>
      <c r="AP1454" s="21">
        <v>3473.0297683960557</v>
      </c>
      <c r="AQ1454" s="21">
        <v>3473.0297683960557</v>
      </c>
    </row>
    <row r="1455" spans="1:43" x14ac:dyDescent="0.25">
      <c r="A1455" s="16" t="s">
        <v>316</v>
      </c>
      <c r="B1455" s="8" t="s">
        <v>60</v>
      </c>
      <c r="C1455" s="8" t="s">
        <v>69</v>
      </c>
      <c r="E1455" s="8" t="str">
        <f t="shared" ref="E1455:E1518" si="195">IF(RIGHT(A1455,3)="old","Initial",B1455&amp;"-"&amp;C1455)</f>
        <v>Initial</v>
      </c>
      <c r="F1455" s="21">
        <f>F1389</f>
        <v>287016.28074287547</v>
      </c>
      <c r="G1455" s="19">
        <f>G1389</f>
        <v>6.1538755843326456</v>
      </c>
      <c r="H1455" s="18">
        <f t="shared" ref="H1455:I1518" si="196">H1454</f>
        <v>1.0340679555058022E-2</v>
      </c>
      <c r="I1455" s="6">
        <f>I1454</f>
        <v>3.39</v>
      </c>
      <c r="J1455" s="6">
        <f t="shared" ref="J1455:K1470" si="197">J1454</f>
        <v>1456404.4973625049</v>
      </c>
      <c r="K1455" s="18">
        <f t="shared" si="197"/>
        <v>0.3</v>
      </c>
      <c r="L1455" s="35">
        <f>Data!BM3</f>
        <v>9.7059982188039962E-3</v>
      </c>
      <c r="M1455" s="39">
        <f>VLOOKUP(C1455,Data!$CB$2:$EB$22,1+VALUE(MID(A1455,6,2)),FALSE)</f>
        <v>1465.6342770000001</v>
      </c>
      <c r="Q1455" s="21">
        <v>1465.6342770000001</v>
      </c>
      <c r="R1455" s="21">
        <v>1465.6342770000001</v>
      </c>
      <c r="S1455" s="21">
        <v>1465.6342770000001</v>
      </c>
      <c r="T1455" s="21">
        <v>1465.6342770000001</v>
      </c>
      <c r="U1455" s="21">
        <v>1465.6342770000001</v>
      </c>
      <c r="V1455" s="21">
        <v>1465.6342770000001</v>
      </c>
      <c r="W1455" s="21">
        <v>1465.6342770000001</v>
      </c>
      <c r="X1455" s="21">
        <v>1465.6342770000001</v>
      </c>
      <c r="Y1455" s="21">
        <v>1465.6342770000001</v>
      </c>
      <c r="Z1455" s="21">
        <v>388.93794778817733</v>
      </c>
      <c r="AA1455" s="21">
        <v>388.93794778817733</v>
      </c>
      <c r="AB1455" s="21">
        <v>388.93794778817733</v>
      </c>
      <c r="AC1455" s="21">
        <v>388.93794778817733</v>
      </c>
      <c r="AD1455" s="21">
        <v>388.93794778817733</v>
      </c>
      <c r="AE1455" s="21">
        <v>388.93794778817733</v>
      </c>
      <c r="AF1455" s="21">
        <v>388.93794778817733</v>
      </c>
      <c r="AG1455" s="21">
        <v>388.93794778817733</v>
      </c>
      <c r="AH1455" s="21">
        <v>388.93794778817733</v>
      </c>
      <c r="AI1455" s="21">
        <v>6648.2484840208326</v>
      </c>
      <c r="AJ1455" s="21">
        <v>6648.2484840208326</v>
      </c>
      <c r="AK1455" s="21">
        <v>6648.2484840208326</v>
      </c>
      <c r="AL1455" s="21">
        <v>6648.2484840208326</v>
      </c>
      <c r="AM1455" s="21">
        <v>6648.2484840208326</v>
      </c>
      <c r="AN1455" s="21">
        <v>6648.2484840208326</v>
      </c>
      <c r="AO1455" s="21">
        <v>6648.2484840208326</v>
      </c>
      <c r="AP1455" s="21">
        <v>6648.2484840208326</v>
      </c>
      <c r="AQ1455" s="21">
        <v>6648.2484840208326</v>
      </c>
    </row>
    <row r="1456" spans="1:43" x14ac:dyDescent="0.25">
      <c r="A1456" s="16" t="s">
        <v>317</v>
      </c>
      <c r="B1456" s="8" t="s">
        <v>60</v>
      </c>
      <c r="C1456" s="8" t="s">
        <v>69</v>
      </c>
      <c r="E1456" s="8" t="str">
        <f t="shared" si="195"/>
        <v>Initial</v>
      </c>
      <c r="F1456" s="21">
        <f t="shared" ref="F1456:G1471" si="198">F1390</f>
        <v>255707.61126146198</v>
      </c>
      <c r="G1456" s="19">
        <f t="shared" si="198"/>
        <v>6.5044126470105788</v>
      </c>
      <c r="H1456" s="18">
        <f t="shared" si="196"/>
        <v>1.0340679555058022E-2</v>
      </c>
      <c r="I1456" s="6">
        <f t="shared" si="196"/>
        <v>3.39</v>
      </c>
      <c r="J1456" s="6">
        <f t="shared" si="197"/>
        <v>1456404.4973625049</v>
      </c>
      <c r="K1456" s="18">
        <f t="shared" si="197"/>
        <v>0.3</v>
      </c>
      <c r="L1456" s="35">
        <f>Data!BM4</f>
        <v>9.7059982188039962E-3</v>
      </c>
      <c r="M1456" s="39">
        <f>VLOOKUP(C1456,Data!$CB$2:$EB$22,1+VALUE(MID(A1456,6,2)),FALSE)</f>
        <v>1466.4932630000001</v>
      </c>
      <c r="Q1456" s="21">
        <v>1466.4932630000001</v>
      </c>
      <c r="R1456" s="21">
        <v>1466.4932630000001</v>
      </c>
      <c r="S1456" s="21">
        <v>1466.4932630000001</v>
      </c>
      <c r="T1456" s="21">
        <v>1466.4932630000001</v>
      </c>
      <c r="U1456" s="21">
        <v>1466.4932630000001</v>
      </c>
      <c r="V1456" s="21">
        <v>1466.4932630000001</v>
      </c>
      <c r="W1456" s="21">
        <v>1466.4932630000001</v>
      </c>
      <c r="X1456" s="21">
        <v>1466.4932630000001</v>
      </c>
      <c r="Y1456" s="21">
        <v>1466.4932630000001</v>
      </c>
      <c r="Z1456" s="21">
        <v>358.92416965371615</v>
      </c>
      <c r="AA1456" s="21">
        <v>358.92416965371615</v>
      </c>
      <c r="AB1456" s="21">
        <v>358.92416965371615</v>
      </c>
      <c r="AC1456" s="21">
        <v>358.92416965371615</v>
      </c>
      <c r="AD1456" s="21">
        <v>358.92416965371615</v>
      </c>
      <c r="AE1456" s="21">
        <v>358.92416965371615</v>
      </c>
      <c r="AF1456" s="21">
        <v>358.92416965371615</v>
      </c>
      <c r="AG1456" s="21">
        <v>358.92416965371615</v>
      </c>
      <c r="AH1456" s="21">
        <v>358.92416965371615</v>
      </c>
      <c r="AI1456" s="21">
        <v>6447.7699165214317</v>
      </c>
      <c r="AJ1456" s="21">
        <v>6447.7699165214317</v>
      </c>
      <c r="AK1456" s="21">
        <v>6447.7699165214317</v>
      </c>
      <c r="AL1456" s="21">
        <v>6447.7699165214317</v>
      </c>
      <c r="AM1456" s="21">
        <v>6447.7699165214317</v>
      </c>
      <c r="AN1456" s="21">
        <v>6447.7699165214317</v>
      </c>
      <c r="AO1456" s="21">
        <v>6447.7699165214317</v>
      </c>
      <c r="AP1456" s="21">
        <v>6447.7699165214317</v>
      </c>
      <c r="AQ1456" s="21">
        <v>6447.7699165214317</v>
      </c>
    </row>
    <row r="1457" spans="1:43" x14ac:dyDescent="0.25">
      <c r="A1457" s="16" t="s">
        <v>318</v>
      </c>
      <c r="B1457" s="8" t="s">
        <v>60</v>
      </c>
      <c r="C1457" s="8" t="s">
        <v>69</v>
      </c>
      <c r="E1457" s="8" t="str">
        <f t="shared" si="195"/>
        <v>Initial</v>
      </c>
      <c r="F1457" s="21">
        <f t="shared" si="198"/>
        <v>187665.35631204298</v>
      </c>
      <c r="G1457" s="19">
        <f t="shared" si="198"/>
        <v>7.2034924317656603</v>
      </c>
      <c r="H1457" s="18">
        <f t="shared" si="196"/>
        <v>1.0340679555058022E-2</v>
      </c>
      <c r="I1457" s="6">
        <f t="shared" si="196"/>
        <v>3.39</v>
      </c>
      <c r="J1457" s="6">
        <f t="shared" si="197"/>
        <v>1456404.4973625049</v>
      </c>
      <c r="K1457" s="18">
        <f t="shared" si="197"/>
        <v>0.3</v>
      </c>
      <c r="L1457" s="35">
        <f>Data!BM5</f>
        <v>9.7059982188039962E-3</v>
      </c>
      <c r="M1457" s="39">
        <f>VLOOKUP(C1457,Data!$CB$2:$EB$22,1+VALUE(MID(A1457,6,2)),FALSE)</f>
        <v>1272.28367</v>
      </c>
      <c r="Q1457" s="21">
        <v>1272.28367</v>
      </c>
      <c r="R1457" s="21">
        <v>1272.28367</v>
      </c>
      <c r="S1457" s="21">
        <v>1272.28367</v>
      </c>
      <c r="T1457" s="21">
        <v>1272.28367</v>
      </c>
      <c r="U1457" s="21">
        <v>1272.28367</v>
      </c>
      <c r="V1457" s="21">
        <v>1272.28367</v>
      </c>
      <c r="W1457" s="21">
        <v>1272.28367</v>
      </c>
      <c r="X1457" s="21">
        <v>1272.28367</v>
      </c>
      <c r="Y1457" s="21">
        <v>1272.28367</v>
      </c>
      <c r="Z1457" s="21">
        <v>242.97632338652102</v>
      </c>
      <c r="AA1457" s="21">
        <v>242.97632338652102</v>
      </c>
      <c r="AB1457" s="21">
        <v>242.97632338652102</v>
      </c>
      <c r="AC1457" s="21">
        <v>242.97632338652102</v>
      </c>
      <c r="AD1457" s="21">
        <v>242.97632338652102</v>
      </c>
      <c r="AE1457" s="21">
        <v>242.97632338652102</v>
      </c>
      <c r="AF1457" s="21">
        <v>242.97632338652102</v>
      </c>
      <c r="AG1457" s="21">
        <v>242.97632338652102</v>
      </c>
      <c r="AH1457" s="21">
        <v>242.97632338652102</v>
      </c>
      <c r="AI1457" s="21">
        <v>4661.1591114182393</v>
      </c>
      <c r="AJ1457" s="21">
        <v>4661.1591114182393</v>
      </c>
      <c r="AK1457" s="21">
        <v>4661.1591114182393</v>
      </c>
      <c r="AL1457" s="21">
        <v>4661.1591114182393</v>
      </c>
      <c r="AM1457" s="21">
        <v>4661.1591114182393</v>
      </c>
      <c r="AN1457" s="21">
        <v>4661.1591114182393</v>
      </c>
      <c r="AO1457" s="21">
        <v>4661.1591114182393</v>
      </c>
      <c r="AP1457" s="21">
        <v>4661.1591114182393</v>
      </c>
      <c r="AQ1457" s="21">
        <v>4661.1591114182393</v>
      </c>
    </row>
    <row r="1458" spans="1:43" x14ac:dyDescent="0.25">
      <c r="A1458" s="16" t="s">
        <v>319</v>
      </c>
      <c r="B1458" s="8" t="s">
        <v>60</v>
      </c>
      <c r="C1458" s="8" t="s">
        <v>69</v>
      </c>
      <c r="E1458" s="8" t="str">
        <f t="shared" si="195"/>
        <v>Initial</v>
      </c>
      <c r="F1458" s="21">
        <f t="shared" si="198"/>
        <v>164122.546134278</v>
      </c>
      <c r="G1458" s="19">
        <f t="shared" si="198"/>
        <v>7.7389396209799584</v>
      </c>
      <c r="H1458" s="18">
        <f t="shared" si="196"/>
        <v>1.0340679555058022E-2</v>
      </c>
      <c r="I1458" s="6">
        <f t="shared" si="196"/>
        <v>3.39</v>
      </c>
      <c r="J1458" s="6">
        <f t="shared" si="197"/>
        <v>1456404.4973625049</v>
      </c>
      <c r="K1458" s="18">
        <f t="shared" si="197"/>
        <v>0.3</v>
      </c>
      <c r="L1458" s="35">
        <f>Data!BM6</f>
        <v>9.7059982188039962E-3</v>
      </c>
      <c r="M1458" s="39">
        <f>VLOOKUP(C1458,Data!$CB$2:$EB$22,1+VALUE(MID(A1458,6,2)),FALSE)</f>
        <v>21247.590286999999</v>
      </c>
      <c r="Q1458" s="21">
        <v>21247.590286999999</v>
      </c>
      <c r="R1458" s="21">
        <v>21247.590286999999</v>
      </c>
      <c r="S1458" s="21">
        <v>21247.590286999999</v>
      </c>
      <c r="T1458" s="21">
        <v>21247.590286999999</v>
      </c>
      <c r="U1458" s="21">
        <v>21247.590286999999</v>
      </c>
      <c r="V1458" s="21">
        <v>21247.590286999999</v>
      </c>
      <c r="W1458" s="21">
        <v>21247.590286999999</v>
      </c>
      <c r="X1458" s="21">
        <v>21247.590286999999</v>
      </c>
      <c r="Y1458" s="21">
        <v>21247.590286999999</v>
      </c>
      <c r="Z1458" s="21">
        <v>1334.4771989737371</v>
      </c>
      <c r="AA1458" s="21">
        <v>1334.4771989737371</v>
      </c>
      <c r="AB1458" s="21">
        <v>1334.4771989737371</v>
      </c>
      <c r="AC1458" s="21">
        <v>1334.4771989737371</v>
      </c>
      <c r="AD1458" s="21">
        <v>1334.4771989737371</v>
      </c>
      <c r="AE1458" s="21">
        <v>1334.4771989737371</v>
      </c>
      <c r="AF1458" s="21">
        <v>1334.4771989737371</v>
      </c>
      <c r="AG1458" s="21">
        <v>1334.4771989737371</v>
      </c>
      <c r="AH1458" s="21">
        <v>1334.4771989737371</v>
      </c>
      <c r="AI1458" s="21">
        <v>13762.426120985197</v>
      </c>
      <c r="AJ1458" s="21">
        <v>13762.426120985197</v>
      </c>
      <c r="AK1458" s="21">
        <v>13762.426120985197</v>
      </c>
      <c r="AL1458" s="21">
        <v>13762.426120985197</v>
      </c>
      <c r="AM1458" s="21">
        <v>13762.426120985197</v>
      </c>
      <c r="AN1458" s="21">
        <v>13762.426120985197</v>
      </c>
      <c r="AO1458" s="21">
        <v>13762.426120985197</v>
      </c>
      <c r="AP1458" s="21">
        <v>13762.426120985197</v>
      </c>
      <c r="AQ1458" s="21">
        <v>13762.426120985197</v>
      </c>
    </row>
    <row r="1459" spans="1:43" x14ac:dyDescent="0.25">
      <c r="A1459" s="16" t="s">
        <v>320</v>
      </c>
      <c r="B1459" s="8" t="s">
        <v>60</v>
      </c>
      <c r="C1459" s="8" t="s">
        <v>69</v>
      </c>
      <c r="E1459" s="8" t="str">
        <f t="shared" si="195"/>
        <v>Initial</v>
      </c>
      <c r="F1459" s="21">
        <f t="shared" si="198"/>
        <v>323596.6391991555</v>
      </c>
      <c r="G1459" s="19">
        <f t="shared" si="198"/>
        <v>6.0365260709191357</v>
      </c>
      <c r="H1459" s="18">
        <f t="shared" si="196"/>
        <v>1.0340679555058022E-2</v>
      </c>
      <c r="I1459" s="6">
        <f t="shared" si="196"/>
        <v>3.39</v>
      </c>
      <c r="J1459" s="6">
        <f t="shared" si="197"/>
        <v>1456404.4973625049</v>
      </c>
      <c r="K1459" s="18">
        <f t="shared" si="197"/>
        <v>0.3</v>
      </c>
      <c r="L1459" s="35">
        <f>Data!BM7</f>
        <v>8.3516728859476235E-3</v>
      </c>
      <c r="M1459" s="39">
        <f>VLOOKUP(C1459,Data!$CB$2:$EB$22,1+VALUE(MID(A1459,6,2)),FALSE)</f>
        <v>1425.911184</v>
      </c>
      <c r="Q1459" s="21">
        <v>1425.911184</v>
      </c>
      <c r="R1459" s="21">
        <v>1425.911184</v>
      </c>
      <c r="S1459" s="21">
        <v>1425.911184</v>
      </c>
      <c r="T1459" s="21">
        <v>1425.911184</v>
      </c>
      <c r="U1459" s="21">
        <v>1425.911184</v>
      </c>
      <c r="V1459" s="21">
        <v>1425.911184</v>
      </c>
      <c r="W1459" s="21">
        <v>1425.911184</v>
      </c>
      <c r="X1459" s="21">
        <v>1425.911184</v>
      </c>
      <c r="Y1459" s="21">
        <v>1425.911184</v>
      </c>
      <c r="Z1459" s="21">
        <v>1473.0435573875338</v>
      </c>
      <c r="AA1459" s="21">
        <v>1473.0435573875338</v>
      </c>
      <c r="AB1459" s="21">
        <v>1473.0435573875338</v>
      </c>
      <c r="AC1459" s="21">
        <v>1473.0435573875338</v>
      </c>
      <c r="AD1459" s="21">
        <v>1473.0435573875338</v>
      </c>
      <c r="AE1459" s="21">
        <v>1473.0435573875338</v>
      </c>
      <c r="AF1459" s="21">
        <v>1473.0435573875338</v>
      </c>
      <c r="AG1459" s="21">
        <v>1473.0435573875338</v>
      </c>
      <c r="AH1459" s="21">
        <v>1473.0435573875338</v>
      </c>
      <c r="AI1459" s="21">
        <v>28718.192006037978</v>
      </c>
      <c r="AJ1459" s="21">
        <v>28718.192006037978</v>
      </c>
      <c r="AK1459" s="21">
        <v>28718.192006037978</v>
      </c>
      <c r="AL1459" s="21">
        <v>28718.192006037978</v>
      </c>
      <c r="AM1459" s="21">
        <v>28718.192006037978</v>
      </c>
      <c r="AN1459" s="21">
        <v>28718.192006037978</v>
      </c>
      <c r="AO1459" s="21">
        <v>28718.192006037978</v>
      </c>
      <c r="AP1459" s="21">
        <v>28718.192006037978</v>
      </c>
      <c r="AQ1459" s="21">
        <v>28718.192006037978</v>
      </c>
    </row>
    <row r="1460" spans="1:43" x14ac:dyDescent="0.25">
      <c r="A1460" s="16" t="s">
        <v>321</v>
      </c>
      <c r="B1460" s="8" t="s">
        <v>60</v>
      </c>
      <c r="C1460" s="8" t="s">
        <v>69</v>
      </c>
      <c r="E1460" s="8" t="str">
        <f t="shared" si="195"/>
        <v>Initial</v>
      </c>
      <c r="F1460" s="21">
        <f t="shared" si="198"/>
        <v>248353.29745809652</v>
      </c>
      <c r="G1460" s="19">
        <f t="shared" si="198"/>
        <v>6.675512703680524</v>
      </c>
      <c r="H1460" s="18">
        <f t="shared" si="196"/>
        <v>1.0340679555058022E-2</v>
      </c>
      <c r="I1460" s="6">
        <f t="shared" si="196"/>
        <v>3.39</v>
      </c>
      <c r="J1460" s="6">
        <f t="shared" si="197"/>
        <v>1456404.4973625049</v>
      </c>
      <c r="K1460" s="18">
        <f t="shared" si="197"/>
        <v>0.3</v>
      </c>
      <c r="L1460" s="35">
        <f>Data!BM8</f>
        <v>8.3516728859476235E-3</v>
      </c>
      <c r="M1460" s="39">
        <f>VLOOKUP(C1460,Data!$CB$2:$EB$22,1+VALUE(MID(A1460,6,2)),FALSE)</f>
        <v>1376.4532589999999</v>
      </c>
      <c r="Q1460" s="21">
        <v>1376.4532589999999</v>
      </c>
      <c r="R1460" s="21">
        <v>1376.4532589999999</v>
      </c>
      <c r="S1460" s="21">
        <v>1376.4532589999999</v>
      </c>
      <c r="T1460" s="21">
        <v>1376.4532589999999</v>
      </c>
      <c r="U1460" s="21">
        <v>1376.4532589999999</v>
      </c>
      <c r="V1460" s="21">
        <v>1376.4532589999999</v>
      </c>
      <c r="W1460" s="21">
        <v>1376.4532589999999</v>
      </c>
      <c r="X1460" s="21">
        <v>1376.4532589999999</v>
      </c>
      <c r="Y1460" s="21">
        <v>1376.4532589999999</v>
      </c>
      <c r="Z1460" s="21">
        <v>641.15081318114619</v>
      </c>
      <c r="AA1460" s="21">
        <v>641.15081318114619</v>
      </c>
      <c r="AB1460" s="21">
        <v>641.15081318114619</v>
      </c>
      <c r="AC1460" s="21">
        <v>641.15081318114619</v>
      </c>
      <c r="AD1460" s="21">
        <v>641.15081318114619</v>
      </c>
      <c r="AE1460" s="21">
        <v>641.15081318114619</v>
      </c>
      <c r="AF1460" s="21">
        <v>641.15081318114619</v>
      </c>
      <c r="AG1460" s="21">
        <v>641.15081318114619</v>
      </c>
      <c r="AH1460" s="21">
        <v>641.15081318114619</v>
      </c>
      <c r="AI1460" s="21">
        <v>13132.781991460197</v>
      </c>
      <c r="AJ1460" s="21">
        <v>13132.781991460197</v>
      </c>
      <c r="AK1460" s="21">
        <v>13132.781991460197</v>
      </c>
      <c r="AL1460" s="21">
        <v>13132.781991460197</v>
      </c>
      <c r="AM1460" s="21">
        <v>13132.781991460197</v>
      </c>
      <c r="AN1460" s="21">
        <v>13132.781991460197</v>
      </c>
      <c r="AO1460" s="21">
        <v>13132.781991460197</v>
      </c>
      <c r="AP1460" s="21">
        <v>13132.781991460197</v>
      </c>
      <c r="AQ1460" s="21">
        <v>13132.781991460197</v>
      </c>
    </row>
    <row r="1461" spans="1:43" x14ac:dyDescent="0.25">
      <c r="A1461" s="16" t="s">
        <v>322</v>
      </c>
      <c r="B1461" s="8" t="s">
        <v>60</v>
      </c>
      <c r="C1461" s="8" t="s">
        <v>69</v>
      </c>
      <c r="E1461" s="8" t="str">
        <f t="shared" si="195"/>
        <v>Initial</v>
      </c>
      <c r="F1461" s="21">
        <f t="shared" si="198"/>
        <v>247930.70340348198</v>
      </c>
      <c r="G1461" s="19">
        <f t="shared" si="198"/>
        <v>6.6987743860742617</v>
      </c>
      <c r="H1461" s="18">
        <f t="shared" si="196"/>
        <v>1.0340679555058022E-2</v>
      </c>
      <c r="I1461" s="6">
        <f t="shared" si="196"/>
        <v>3.39</v>
      </c>
      <c r="J1461" s="6">
        <f t="shared" si="197"/>
        <v>1456404.4973625049</v>
      </c>
      <c r="K1461" s="18">
        <f t="shared" si="197"/>
        <v>0.3</v>
      </c>
      <c r="L1461" s="35">
        <f>Data!BM9</f>
        <v>8.3516728859476235E-3</v>
      </c>
      <c r="M1461" s="39">
        <f>VLOOKUP(C1461,Data!$CB$2:$EB$22,1+VALUE(MID(A1461,6,2)),FALSE)</f>
        <v>1475.8974310000001</v>
      </c>
      <c r="Q1461" s="21">
        <v>1475.8974310000001</v>
      </c>
      <c r="R1461" s="21">
        <v>1475.8974310000001</v>
      </c>
      <c r="S1461" s="21">
        <v>1475.8974310000001</v>
      </c>
      <c r="T1461" s="21">
        <v>1475.8974310000001</v>
      </c>
      <c r="U1461" s="21">
        <v>1475.8974310000001</v>
      </c>
      <c r="V1461" s="21">
        <v>1475.8974310000001</v>
      </c>
      <c r="W1461" s="21">
        <v>1475.8974310000001</v>
      </c>
      <c r="X1461" s="21">
        <v>1475.8974310000001</v>
      </c>
      <c r="Y1461" s="21">
        <v>1475.8974310000001</v>
      </c>
      <c r="Z1461" s="21">
        <v>480.42929544379336</v>
      </c>
      <c r="AA1461" s="21">
        <v>480.42929544379336</v>
      </c>
      <c r="AB1461" s="21">
        <v>480.42929544379336</v>
      </c>
      <c r="AC1461" s="21">
        <v>480.42929544379336</v>
      </c>
      <c r="AD1461" s="21">
        <v>480.42929544379336</v>
      </c>
      <c r="AE1461" s="21">
        <v>480.42929544379336</v>
      </c>
      <c r="AF1461" s="21">
        <v>480.42929544379336</v>
      </c>
      <c r="AG1461" s="21">
        <v>480.42929544379336</v>
      </c>
      <c r="AH1461" s="21">
        <v>480.42929544379336</v>
      </c>
      <c r="AI1461" s="21">
        <v>9434.0970537848116</v>
      </c>
      <c r="AJ1461" s="21">
        <v>9434.0970537848116</v>
      </c>
      <c r="AK1461" s="21">
        <v>9434.0970537848116</v>
      </c>
      <c r="AL1461" s="21">
        <v>9434.0970537848116</v>
      </c>
      <c r="AM1461" s="21">
        <v>9434.0970537848116</v>
      </c>
      <c r="AN1461" s="21">
        <v>9434.0970537848116</v>
      </c>
      <c r="AO1461" s="21">
        <v>9434.0970537848116</v>
      </c>
      <c r="AP1461" s="21">
        <v>9434.0970537848116</v>
      </c>
      <c r="AQ1461" s="21">
        <v>9434.0970537848116</v>
      </c>
    </row>
    <row r="1462" spans="1:43" x14ac:dyDescent="0.25">
      <c r="A1462" s="16" t="s">
        <v>323</v>
      </c>
      <c r="B1462" s="8" t="s">
        <v>60</v>
      </c>
      <c r="C1462" s="8" t="s">
        <v>69</v>
      </c>
      <c r="E1462" s="8" t="str">
        <f t="shared" si="195"/>
        <v>Initial</v>
      </c>
      <c r="F1462" s="21">
        <f t="shared" si="198"/>
        <v>151738.37945754698</v>
      </c>
      <c r="G1462" s="19">
        <f t="shared" si="198"/>
        <v>7.9647183674103861</v>
      </c>
      <c r="H1462" s="18">
        <f t="shared" si="196"/>
        <v>1.0340679555058022E-2</v>
      </c>
      <c r="I1462" s="6">
        <f t="shared" si="196"/>
        <v>3.39</v>
      </c>
      <c r="J1462" s="6">
        <f t="shared" si="197"/>
        <v>1456404.4973625049</v>
      </c>
      <c r="K1462" s="18">
        <f t="shared" si="197"/>
        <v>0.3</v>
      </c>
      <c r="L1462" s="35">
        <f>Data!BM10</f>
        <v>8.3516728859476235E-3</v>
      </c>
      <c r="M1462" s="39">
        <f>VLOOKUP(C1462,Data!$CB$2:$EB$22,1+VALUE(MID(A1462,6,2)),FALSE)</f>
        <v>3358.8845230000002</v>
      </c>
      <c r="Q1462" s="21">
        <v>3358.8845230000002</v>
      </c>
      <c r="R1462" s="21">
        <v>3358.8845230000002</v>
      </c>
      <c r="S1462" s="21">
        <v>3358.8845230000002</v>
      </c>
      <c r="T1462" s="21">
        <v>3358.8845230000002</v>
      </c>
      <c r="U1462" s="21">
        <v>3358.8845230000002</v>
      </c>
      <c r="V1462" s="21">
        <v>3358.8845230000002</v>
      </c>
      <c r="W1462" s="21">
        <v>3358.8845230000002</v>
      </c>
      <c r="X1462" s="21">
        <v>3358.8845230000002</v>
      </c>
      <c r="Y1462" s="21">
        <v>3358.8845230000002</v>
      </c>
      <c r="Z1462" s="21">
        <v>450.46459568704103</v>
      </c>
      <c r="AA1462" s="21">
        <v>450.46459568704103</v>
      </c>
      <c r="AB1462" s="21">
        <v>450.46459568704103</v>
      </c>
      <c r="AC1462" s="21">
        <v>450.46459568704103</v>
      </c>
      <c r="AD1462" s="21">
        <v>450.46459568704103</v>
      </c>
      <c r="AE1462" s="21">
        <v>450.46459568704103</v>
      </c>
      <c r="AF1462" s="21">
        <v>450.46459568704103</v>
      </c>
      <c r="AG1462" s="21">
        <v>450.46459568704103</v>
      </c>
      <c r="AH1462" s="21">
        <v>450.46459568704103</v>
      </c>
      <c r="AI1462" s="21">
        <v>8803.8376136733095</v>
      </c>
      <c r="AJ1462" s="21">
        <v>8803.8376136733095</v>
      </c>
      <c r="AK1462" s="21">
        <v>8803.8376136733095</v>
      </c>
      <c r="AL1462" s="21">
        <v>8803.8376136733095</v>
      </c>
      <c r="AM1462" s="21">
        <v>8803.8376136733095</v>
      </c>
      <c r="AN1462" s="21">
        <v>8803.8376136733095</v>
      </c>
      <c r="AO1462" s="21">
        <v>8803.8376136733095</v>
      </c>
      <c r="AP1462" s="21">
        <v>8803.8376136733095</v>
      </c>
      <c r="AQ1462" s="21">
        <v>8803.8376136733095</v>
      </c>
    </row>
    <row r="1463" spans="1:43" x14ac:dyDescent="0.25">
      <c r="A1463" s="16" t="s">
        <v>324</v>
      </c>
      <c r="B1463" s="8" t="s">
        <v>60</v>
      </c>
      <c r="C1463" s="8" t="s">
        <v>69</v>
      </c>
      <c r="E1463" s="8" t="str">
        <f t="shared" si="195"/>
        <v>Initial</v>
      </c>
      <c r="F1463" s="21">
        <f t="shared" si="198"/>
        <v>198057.49561402149</v>
      </c>
      <c r="G1463" s="19">
        <f t="shared" si="198"/>
        <v>7.1029079323460005</v>
      </c>
      <c r="H1463" s="18">
        <f t="shared" si="196"/>
        <v>1.0340679555058022E-2</v>
      </c>
      <c r="I1463" s="6">
        <f t="shared" si="196"/>
        <v>3.39</v>
      </c>
      <c r="J1463" s="6">
        <f t="shared" si="197"/>
        <v>1456404.4973625049</v>
      </c>
      <c r="K1463" s="18">
        <f t="shared" si="197"/>
        <v>0.3</v>
      </c>
      <c r="L1463" s="35">
        <f>Data!BM11</f>
        <v>8.3516728859476235E-3</v>
      </c>
      <c r="M1463" s="39">
        <f>VLOOKUP(C1463,Data!$CB$2:$EB$22,1+VALUE(MID(A1463,6,2)),FALSE)</f>
        <v>0</v>
      </c>
      <c r="Q1463" s="21">
        <v>0</v>
      </c>
      <c r="R1463" s="21">
        <v>0</v>
      </c>
      <c r="S1463" s="21">
        <v>0</v>
      </c>
      <c r="T1463" s="21">
        <v>0</v>
      </c>
      <c r="U1463" s="21">
        <v>0</v>
      </c>
      <c r="V1463" s="21">
        <v>0</v>
      </c>
      <c r="W1463" s="21">
        <v>0</v>
      </c>
      <c r="X1463" s="21">
        <v>0</v>
      </c>
      <c r="Y1463" s="21">
        <v>0</v>
      </c>
      <c r="Z1463" s="21">
        <v>197.71135234037703</v>
      </c>
      <c r="AA1463" s="21">
        <v>197.71135234037703</v>
      </c>
      <c r="AB1463" s="21">
        <v>197.71135234037703</v>
      </c>
      <c r="AC1463" s="21">
        <v>197.71135234037703</v>
      </c>
      <c r="AD1463" s="21">
        <v>197.71135234037703</v>
      </c>
      <c r="AE1463" s="21">
        <v>197.71135234037703</v>
      </c>
      <c r="AF1463" s="21">
        <v>197.71135234037703</v>
      </c>
      <c r="AG1463" s="21">
        <v>197.71135234037703</v>
      </c>
      <c r="AH1463" s="21">
        <v>197.71135234037703</v>
      </c>
      <c r="AI1463" s="21">
        <v>4760.6635563727514</v>
      </c>
      <c r="AJ1463" s="21">
        <v>4760.6635563727514</v>
      </c>
      <c r="AK1463" s="21">
        <v>4760.6635563727514</v>
      </c>
      <c r="AL1463" s="21">
        <v>4760.6635563727514</v>
      </c>
      <c r="AM1463" s="21">
        <v>4760.6635563727514</v>
      </c>
      <c r="AN1463" s="21">
        <v>4760.6635563727514</v>
      </c>
      <c r="AO1463" s="21">
        <v>4760.6635563727514</v>
      </c>
      <c r="AP1463" s="21">
        <v>4760.6635563727514</v>
      </c>
      <c r="AQ1463" s="21">
        <v>4760.6635563727514</v>
      </c>
    </row>
    <row r="1464" spans="1:43" x14ac:dyDescent="0.25">
      <c r="A1464" s="16" t="s">
        <v>325</v>
      </c>
      <c r="B1464" s="8" t="s">
        <v>60</v>
      </c>
      <c r="C1464" s="8" t="s">
        <v>69</v>
      </c>
      <c r="E1464" s="8" t="str">
        <f t="shared" si="195"/>
        <v>Initial</v>
      </c>
      <c r="F1464" s="21">
        <f t="shared" si="198"/>
        <v>275989.34520370152</v>
      </c>
      <c r="G1464" s="19">
        <f t="shared" si="198"/>
        <v>6.3520445686664582</v>
      </c>
      <c r="H1464" s="18">
        <f t="shared" si="196"/>
        <v>1.0340679555058022E-2</v>
      </c>
      <c r="I1464" s="6">
        <f t="shared" si="196"/>
        <v>3.39</v>
      </c>
      <c r="J1464" s="6">
        <f t="shared" si="197"/>
        <v>1456404.4973625049</v>
      </c>
      <c r="K1464" s="18">
        <f t="shared" si="197"/>
        <v>0.3</v>
      </c>
      <c r="L1464" s="35">
        <f>Data!BM12</f>
        <v>7.2983087381704474E-3</v>
      </c>
      <c r="M1464" s="39">
        <f>VLOOKUP(C1464,Data!$CB$2:$EB$22,1+VALUE(MID(A1464,6,2)),FALSE)</f>
        <v>0</v>
      </c>
      <c r="Q1464" s="21">
        <v>0</v>
      </c>
      <c r="R1464" s="21">
        <v>0</v>
      </c>
      <c r="S1464" s="21">
        <v>0</v>
      </c>
      <c r="T1464" s="21">
        <v>0</v>
      </c>
      <c r="U1464" s="21">
        <v>0</v>
      </c>
      <c r="V1464" s="21">
        <v>0</v>
      </c>
      <c r="W1464" s="21">
        <v>0</v>
      </c>
      <c r="X1464" s="21">
        <v>0</v>
      </c>
      <c r="Y1464" s="21">
        <v>0</v>
      </c>
      <c r="Z1464" s="21">
        <v>85.608221025807893</v>
      </c>
      <c r="AA1464" s="21">
        <v>85.608221025807893</v>
      </c>
      <c r="AB1464" s="21">
        <v>85.608221025807893</v>
      </c>
      <c r="AC1464" s="21">
        <v>85.608221025807893</v>
      </c>
      <c r="AD1464" s="21">
        <v>85.608221025807893</v>
      </c>
      <c r="AE1464" s="21">
        <v>85.608221025807893</v>
      </c>
      <c r="AF1464" s="21">
        <v>85.608221025807893</v>
      </c>
      <c r="AG1464" s="21">
        <v>85.608221025807893</v>
      </c>
      <c r="AH1464" s="21">
        <v>85.608221025807893</v>
      </c>
      <c r="AI1464" s="21">
        <v>1843.4387280066128</v>
      </c>
      <c r="AJ1464" s="21">
        <v>1843.4387280066128</v>
      </c>
      <c r="AK1464" s="21">
        <v>1843.4387280066128</v>
      </c>
      <c r="AL1464" s="21">
        <v>1843.4387280066128</v>
      </c>
      <c r="AM1464" s="21">
        <v>1843.4387280066128</v>
      </c>
      <c r="AN1464" s="21">
        <v>1843.4387280066128</v>
      </c>
      <c r="AO1464" s="21">
        <v>1843.4387280066128</v>
      </c>
      <c r="AP1464" s="21">
        <v>1843.4387280066128</v>
      </c>
      <c r="AQ1464" s="21">
        <v>1843.4387280066128</v>
      </c>
    </row>
    <row r="1465" spans="1:43" x14ac:dyDescent="0.25">
      <c r="A1465" s="16" t="s">
        <v>326</v>
      </c>
      <c r="B1465" s="8" t="s">
        <v>60</v>
      </c>
      <c r="C1465" s="8" t="s">
        <v>69</v>
      </c>
      <c r="E1465" s="8" t="str">
        <f t="shared" si="195"/>
        <v>Initial</v>
      </c>
      <c r="F1465" s="21">
        <f t="shared" si="198"/>
        <v>260275.96043880651</v>
      </c>
      <c r="G1465" s="19">
        <f t="shared" si="198"/>
        <v>6.5903233729592454</v>
      </c>
      <c r="H1465" s="18">
        <f t="shared" si="196"/>
        <v>1.0340679555058022E-2</v>
      </c>
      <c r="I1465" s="6">
        <f t="shared" si="196"/>
        <v>3.39</v>
      </c>
      <c r="J1465" s="6">
        <f t="shared" si="197"/>
        <v>1456404.4973625049</v>
      </c>
      <c r="K1465" s="18">
        <f t="shared" si="197"/>
        <v>0.3</v>
      </c>
      <c r="L1465" s="35">
        <f>Data!BM13</f>
        <v>7.2983087381704474E-3</v>
      </c>
      <c r="M1465" s="39">
        <f>VLOOKUP(C1465,Data!$CB$2:$EB$22,1+VALUE(MID(A1465,6,2)),FALSE)</f>
        <v>0</v>
      </c>
      <c r="Q1465" s="21">
        <v>0</v>
      </c>
      <c r="R1465" s="21">
        <v>0</v>
      </c>
      <c r="S1465" s="21">
        <v>0</v>
      </c>
      <c r="T1465" s="21">
        <v>0</v>
      </c>
      <c r="U1465" s="21">
        <v>0</v>
      </c>
      <c r="V1465" s="21">
        <v>0</v>
      </c>
      <c r="W1465" s="21">
        <v>0</v>
      </c>
      <c r="X1465" s="21">
        <v>0</v>
      </c>
      <c r="Y1465" s="21">
        <v>0</v>
      </c>
      <c r="Z1465" s="21">
        <v>24.478938264818517</v>
      </c>
      <c r="AA1465" s="21">
        <v>24.478938264818517</v>
      </c>
      <c r="AB1465" s="21">
        <v>24.478938264818517</v>
      </c>
      <c r="AC1465" s="21">
        <v>24.478938264818517</v>
      </c>
      <c r="AD1465" s="21">
        <v>24.478938264818517</v>
      </c>
      <c r="AE1465" s="21">
        <v>24.478938264818517</v>
      </c>
      <c r="AF1465" s="21">
        <v>24.478938264818517</v>
      </c>
      <c r="AG1465" s="21">
        <v>24.478938264818517</v>
      </c>
      <c r="AH1465" s="21">
        <v>24.478938264818517</v>
      </c>
      <c r="AI1465" s="21">
        <v>546.88876338240505</v>
      </c>
      <c r="AJ1465" s="21">
        <v>546.88876338240505</v>
      </c>
      <c r="AK1465" s="21">
        <v>546.88876338240505</v>
      </c>
      <c r="AL1465" s="21">
        <v>546.88876338240505</v>
      </c>
      <c r="AM1465" s="21">
        <v>546.88876338240505</v>
      </c>
      <c r="AN1465" s="21">
        <v>546.88876338240505</v>
      </c>
      <c r="AO1465" s="21">
        <v>546.88876338240505</v>
      </c>
      <c r="AP1465" s="21">
        <v>546.88876338240505</v>
      </c>
      <c r="AQ1465" s="21">
        <v>546.88876338240505</v>
      </c>
    </row>
    <row r="1466" spans="1:43" x14ac:dyDescent="0.25">
      <c r="A1466" s="16" t="s">
        <v>327</v>
      </c>
      <c r="B1466" s="8" t="s">
        <v>60</v>
      </c>
      <c r="C1466" s="8" t="s">
        <v>69</v>
      </c>
      <c r="E1466" s="8" t="str">
        <f t="shared" si="195"/>
        <v>Initial</v>
      </c>
      <c r="F1466" s="21">
        <f t="shared" si="198"/>
        <v>177640.49285034501</v>
      </c>
      <c r="G1466" s="19">
        <f t="shared" si="198"/>
        <v>6.7318910511908392</v>
      </c>
      <c r="H1466" s="18">
        <f t="shared" si="196"/>
        <v>1.0340679555058022E-2</v>
      </c>
      <c r="I1466" s="6">
        <f t="shared" si="196"/>
        <v>3.39</v>
      </c>
      <c r="J1466" s="6">
        <f t="shared" si="197"/>
        <v>1456404.4973625049</v>
      </c>
      <c r="K1466" s="18">
        <f t="shared" si="197"/>
        <v>0.3</v>
      </c>
      <c r="L1466" s="35">
        <f>Data!BM14</f>
        <v>7.2983087381704474E-3</v>
      </c>
      <c r="M1466" s="39">
        <f>VLOOKUP(C1466,Data!$CB$2:$EB$22,1+VALUE(MID(A1466,6,2)),FALSE)</f>
        <v>0</v>
      </c>
      <c r="Q1466" s="21">
        <v>0</v>
      </c>
      <c r="R1466" s="21">
        <v>0</v>
      </c>
      <c r="S1466" s="21">
        <v>0</v>
      </c>
      <c r="T1466" s="21">
        <v>0</v>
      </c>
      <c r="U1466" s="21">
        <v>0</v>
      </c>
      <c r="V1466" s="21">
        <v>0</v>
      </c>
      <c r="W1466" s="21">
        <v>0</v>
      </c>
      <c r="X1466" s="21">
        <v>0</v>
      </c>
      <c r="Y1466" s="21">
        <v>0</v>
      </c>
      <c r="Z1466" s="21">
        <v>5.0281610959764143</v>
      </c>
      <c r="AA1466" s="21">
        <v>5.0281610959764143</v>
      </c>
      <c r="AB1466" s="21">
        <v>5.0281610959764143</v>
      </c>
      <c r="AC1466" s="21">
        <v>5.0281610959764143</v>
      </c>
      <c r="AD1466" s="21">
        <v>5.0281610959764143</v>
      </c>
      <c r="AE1466" s="21">
        <v>5.0281610959764143</v>
      </c>
      <c r="AF1466" s="21">
        <v>5.0281610959764143</v>
      </c>
      <c r="AG1466" s="21">
        <v>5.0281610959764143</v>
      </c>
      <c r="AH1466" s="21">
        <v>5.0281610959764143</v>
      </c>
      <c r="AI1466" s="21">
        <v>114.74822080536896</v>
      </c>
      <c r="AJ1466" s="21">
        <v>114.74822080536896</v>
      </c>
      <c r="AK1466" s="21">
        <v>114.74822080536896</v>
      </c>
      <c r="AL1466" s="21">
        <v>114.74822080536896</v>
      </c>
      <c r="AM1466" s="21">
        <v>114.74822080536896</v>
      </c>
      <c r="AN1466" s="21">
        <v>114.74822080536896</v>
      </c>
      <c r="AO1466" s="21">
        <v>114.74822080536896</v>
      </c>
      <c r="AP1466" s="21">
        <v>114.74822080536896</v>
      </c>
      <c r="AQ1466" s="21">
        <v>114.74822080536896</v>
      </c>
    </row>
    <row r="1467" spans="1:43" x14ac:dyDescent="0.25">
      <c r="A1467" s="17" t="s">
        <v>262</v>
      </c>
      <c r="B1467" s="8" t="s">
        <v>60</v>
      </c>
      <c r="C1467" s="8" t="s">
        <v>69</v>
      </c>
      <c r="E1467" s="8" t="str">
        <f t="shared" si="195"/>
        <v>ReFi-vod.refi</v>
      </c>
      <c r="F1467" s="21">
        <f t="shared" si="198"/>
        <v>241275.65645411599</v>
      </c>
      <c r="G1467" s="19">
        <f t="shared" si="198"/>
        <v>6.6118664962406903</v>
      </c>
      <c r="H1467" s="18">
        <f t="shared" si="196"/>
        <v>1.0340679555058022E-2</v>
      </c>
      <c r="I1467" s="6">
        <f t="shared" si="196"/>
        <v>3.39</v>
      </c>
      <c r="J1467" s="6">
        <f t="shared" si="197"/>
        <v>1456404.4973625049</v>
      </c>
      <c r="K1467" s="18">
        <f t="shared" si="197"/>
        <v>0.3</v>
      </c>
      <c r="L1467" s="35">
        <f>Data!BM15</f>
        <v>7.2983087381704474E-3</v>
      </c>
      <c r="Q1467" s="21">
        <v>10882.58755522807</v>
      </c>
      <c r="R1467" s="21">
        <v>12896.504992831586</v>
      </c>
      <c r="S1467" s="21">
        <v>14696.074228689427</v>
      </c>
      <c r="T1467" s="21">
        <v>16342.496651647443</v>
      </c>
      <c r="U1467" s="21">
        <v>17855.122802072263</v>
      </c>
      <c r="V1467" s="21">
        <v>19200.354888805312</v>
      </c>
      <c r="W1467" s="21">
        <v>20352.50681387632</v>
      </c>
      <c r="X1467" s="21">
        <v>21391.064702895983</v>
      </c>
      <c r="Y1467" s="21">
        <v>22321.264584282762</v>
      </c>
      <c r="Z1467" s="21">
        <v>1599.4623421214735</v>
      </c>
      <c r="AA1467" s="21">
        <v>1754.0254681535846</v>
      </c>
      <c r="AB1467" s="21">
        <v>1869.422779365505</v>
      </c>
      <c r="AC1467" s="21">
        <v>1959.1832806657012</v>
      </c>
      <c r="AD1467" s="21">
        <v>2030.2508212594569</v>
      </c>
      <c r="AE1467" s="21">
        <v>2085.4937529042454</v>
      </c>
      <c r="AF1467" s="21">
        <v>2127.5560155874909</v>
      </c>
      <c r="AG1467" s="21">
        <v>2161.7554894094615</v>
      </c>
      <c r="AH1467" s="21">
        <v>2189.6751931093736</v>
      </c>
      <c r="AI1467" s="21">
        <v>24968.125134416776</v>
      </c>
      <c r="AJ1467" s="21">
        <v>26418.620754791802</v>
      </c>
      <c r="AK1467" s="21">
        <v>27205.593096354791</v>
      </c>
      <c r="AL1467" s="21">
        <v>27571.082963075074</v>
      </c>
      <c r="AM1467" s="21">
        <v>27651.380829859096</v>
      </c>
      <c r="AN1467" s="21">
        <v>27544.376376484477</v>
      </c>
      <c r="AO1467" s="21">
        <v>27335.017573090405</v>
      </c>
      <c r="AP1467" s="21">
        <v>27063.014468037876</v>
      </c>
      <c r="AQ1467" s="21">
        <v>26758.613174942926</v>
      </c>
    </row>
    <row r="1468" spans="1:43" x14ac:dyDescent="0.25">
      <c r="A1468" s="17" t="s">
        <v>263</v>
      </c>
      <c r="B1468" s="8" t="s">
        <v>60</v>
      </c>
      <c r="C1468" s="8" t="s">
        <v>69</v>
      </c>
      <c r="E1468" s="8" t="str">
        <f t="shared" si="195"/>
        <v>ReFi-vod.refi</v>
      </c>
      <c r="F1468" s="21">
        <f t="shared" si="198"/>
        <v>345060.95921411947</v>
      </c>
      <c r="G1468" s="19">
        <f t="shared" si="198"/>
        <v>6.091471245669009</v>
      </c>
      <c r="H1468" s="18">
        <f t="shared" si="196"/>
        <v>1.0340679555058022E-2</v>
      </c>
      <c r="I1468" s="6">
        <f t="shared" si="196"/>
        <v>3.39</v>
      </c>
      <c r="J1468" s="6">
        <f t="shared" si="197"/>
        <v>1456404.4973625049</v>
      </c>
      <c r="K1468" s="18">
        <f t="shared" si="197"/>
        <v>0.3</v>
      </c>
      <c r="L1468" s="35">
        <f>Data!BM16</f>
        <v>6.922107256821455E-3</v>
      </c>
      <c r="Q1468" s="21">
        <v>10544.937328489845</v>
      </c>
      <c r="R1468" s="21">
        <v>11882.020732806035</v>
      </c>
      <c r="S1468" s="21">
        <v>13076.777594476389</v>
      </c>
      <c r="T1468" s="21">
        <v>14169.919565792512</v>
      </c>
      <c r="U1468" s="21">
        <v>15174.177408920557</v>
      </c>
      <c r="V1468" s="21">
        <v>16067.306405556499</v>
      </c>
      <c r="W1468" s="21">
        <v>16832.235571853053</v>
      </c>
      <c r="X1468" s="21">
        <v>17521.753782925021</v>
      </c>
      <c r="Y1468" s="21">
        <v>18139.327241974184</v>
      </c>
      <c r="Z1468" s="21">
        <v>2646.2708095960193</v>
      </c>
      <c r="AA1468" s="21">
        <v>2805.3916022350713</v>
      </c>
      <c r="AB1468" s="21">
        <v>2924.1905580786902</v>
      </c>
      <c r="AC1468" s="21">
        <v>3016.6004164776205</v>
      </c>
      <c r="AD1468" s="21">
        <v>3089.7628260907977</v>
      </c>
      <c r="AE1468" s="21">
        <v>3146.6344560603325</v>
      </c>
      <c r="AF1468" s="21">
        <v>3189.9364314701816</v>
      </c>
      <c r="AG1468" s="21">
        <v>3225.1440838317399</v>
      </c>
      <c r="AH1468" s="21">
        <v>3253.8867194428881</v>
      </c>
      <c r="AI1468" s="21">
        <v>44100.786498746238</v>
      </c>
      <c r="AJ1468" s="21">
        <v>46049.56138912664</v>
      </c>
      <c r="AK1468" s="21">
        <v>47308.013363246399</v>
      </c>
      <c r="AL1468" s="21">
        <v>48123.143055839391</v>
      </c>
      <c r="AM1468" s="21">
        <v>48629.695374603718</v>
      </c>
      <c r="AN1468" s="21">
        <v>48910.970514403991</v>
      </c>
      <c r="AO1468" s="21">
        <v>49040.230930231737</v>
      </c>
      <c r="AP1468" s="21">
        <v>49077.753821898878</v>
      </c>
      <c r="AQ1468" s="21">
        <v>49053.718303856396</v>
      </c>
    </row>
    <row r="1469" spans="1:43" x14ac:dyDescent="0.25">
      <c r="A1469" s="17" t="s">
        <v>264</v>
      </c>
      <c r="B1469" s="8" t="s">
        <v>60</v>
      </c>
      <c r="C1469" s="8" t="s">
        <v>69</v>
      </c>
      <c r="E1469" s="8" t="str">
        <f t="shared" si="195"/>
        <v>ReFi-vod.refi</v>
      </c>
      <c r="F1469" s="21">
        <f t="shared" si="198"/>
        <v>235151.7459877205</v>
      </c>
      <c r="G1469" s="19">
        <f t="shared" si="198"/>
        <v>6.8631730048599717</v>
      </c>
      <c r="H1469" s="18">
        <f t="shared" si="196"/>
        <v>1.0340679555058022E-2</v>
      </c>
      <c r="I1469" s="6">
        <f t="shared" si="196"/>
        <v>3.39</v>
      </c>
      <c r="J1469" s="6">
        <f t="shared" si="197"/>
        <v>1456404.4973625049</v>
      </c>
      <c r="K1469" s="18">
        <f t="shared" si="197"/>
        <v>0.3</v>
      </c>
      <c r="L1469" s="35">
        <f>Data!BM17</f>
        <v>6.922107256821455E-3</v>
      </c>
      <c r="Q1469" s="21">
        <v>6887.1625656322685</v>
      </c>
      <c r="R1469" s="21">
        <v>8224.2368006777506</v>
      </c>
      <c r="S1469" s="21">
        <v>9419.0032401985118</v>
      </c>
      <c r="T1469" s="21">
        <v>10512.086518386928</v>
      </c>
      <c r="U1469" s="21">
        <v>11516.345648515535</v>
      </c>
      <c r="V1469" s="21">
        <v>12409.468212779497</v>
      </c>
      <c r="W1469" s="21">
        <v>13174.402545571116</v>
      </c>
      <c r="X1469" s="21">
        <v>13863.919184340693</v>
      </c>
      <c r="Y1469" s="21">
        <v>14481.49544713093</v>
      </c>
      <c r="Z1469" s="21">
        <v>1613.3955431353561</v>
      </c>
      <c r="AA1469" s="21">
        <v>1754.6238406029113</v>
      </c>
      <c r="AB1469" s="21">
        <v>1860.065129659773</v>
      </c>
      <c r="AC1469" s="21">
        <v>1942.0820537177601</v>
      </c>
      <c r="AD1469" s="21">
        <v>2007.0181623775675</v>
      </c>
      <c r="AE1469" s="21">
        <v>2057.4949996884466</v>
      </c>
      <c r="AF1469" s="21">
        <v>2095.9282646831439</v>
      </c>
      <c r="AG1469" s="21">
        <v>2127.1771537112527</v>
      </c>
      <c r="AH1469" s="21">
        <v>2152.6880427670285</v>
      </c>
      <c r="AI1469" s="21">
        <v>30650.350615536747</v>
      </c>
      <c r="AJ1469" s="21">
        <v>32599.116049689892</v>
      </c>
      <c r="AK1469" s="21">
        <v>33857.563141501756</v>
      </c>
      <c r="AL1469" s="21">
        <v>34672.698452985831</v>
      </c>
      <c r="AM1469" s="21">
        <v>35179.252988559063</v>
      </c>
      <c r="AN1469" s="21">
        <v>35460.532420112366</v>
      </c>
      <c r="AO1469" s="21">
        <v>35589.792444973551</v>
      </c>
      <c r="AP1469" s="21">
        <v>35627.317348360455</v>
      </c>
      <c r="AQ1469" s="21">
        <v>35603.281422451008</v>
      </c>
    </row>
    <row r="1470" spans="1:43" x14ac:dyDescent="0.25">
      <c r="A1470" s="17" t="s">
        <v>265</v>
      </c>
      <c r="B1470" s="8" t="s">
        <v>60</v>
      </c>
      <c r="C1470" s="8" t="s">
        <v>69</v>
      </c>
      <c r="E1470" s="8" t="str">
        <f t="shared" si="195"/>
        <v>ReFi-vod.refi</v>
      </c>
      <c r="F1470" s="21">
        <f t="shared" si="198"/>
        <v>197045.08899614651</v>
      </c>
      <c r="G1470" s="19">
        <f t="shared" si="198"/>
        <v>7.2927935899315104</v>
      </c>
      <c r="H1470" s="18">
        <f t="shared" si="196"/>
        <v>1.0340679555058022E-2</v>
      </c>
      <c r="I1470" s="6">
        <f t="shared" si="196"/>
        <v>3.39</v>
      </c>
      <c r="J1470" s="6">
        <f t="shared" si="197"/>
        <v>1456404.4973625049</v>
      </c>
      <c r="K1470" s="18">
        <f t="shared" si="197"/>
        <v>0.3</v>
      </c>
      <c r="L1470" s="35">
        <f>Data!BM18</f>
        <v>6.922107256821455E-3</v>
      </c>
      <c r="Q1470" s="21">
        <v>6515.9825113944726</v>
      </c>
      <c r="R1470" s="21">
        <v>7853.0558159697612</v>
      </c>
      <c r="S1470" s="21">
        <v>9047.8232274221664</v>
      </c>
      <c r="T1470" s="21">
        <v>10140.900549607342</v>
      </c>
      <c r="U1470" s="21">
        <v>11145.159810336922</v>
      </c>
      <c r="V1470" s="21">
        <v>12038.281721862995</v>
      </c>
      <c r="W1470" s="21">
        <v>12803.216578935095</v>
      </c>
      <c r="X1470" s="21">
        <v>13492.733058152126</v>
      </c>
      <c r="Y1470" s="21">
        <v>14110.309605457631</v>
      </c>
      <c r="Z1470" s="21">
        <v>1267.550020225568</v>
      </c>
      <c r="AA1470" s="21">
        <v>1400.4581866689111</v>
      </c>
      <c r="AB1470" s="21">
        <v>1499.687982275798</v>
      </c>
      <c r="AC1470" s="21">
        <v>1576.8723221580963</v>
      </c>
      <c r="AD1470" s="21">
        <v>1637.9830881077696</v>
      </c>
      <c r="AE1470" s="21">
        <v>1685.4862822461353</v>
      </c>
      <c r="AF1470" s="21">
        <v>1721.6555173410056</v>
      </c>
      <c r="AG1470" s="21">
        <v>1751.0635330659004</v>
      </c>
      <c r="AH1470" s="21">
        <v>1775.0716108369036</v>
      </c>
      <c r="AI1470" s="21">
        <v>24821.111934204509</v>
      </c>
      <c r="AJ1470" s="21">
        <v>26769.870113964062</v>
      </c>
      <c r="AK1470" s="21">
        <v>28028.318297267535</v>
      </c>
      <c r="AL1470" s="21">
        <v>28843.436241555843</v>
      </c>
      <c r="AM1470" s="21">
        <v>29349.992186262509</v>
      </c>
      <c r="AN1470" s="21">
        <v>29631.271329865354</v>
      </c>
      <c r="AO1470" s="21">
        <v>29760.532929033554</v>
      </c>
      <c r="AP1470" s="21">
        <v>29798.058185072608</v>
      </c>
      <c r="AQ1470" s="21">
        <v>29774.023027505187</v>
      </c>
    </row>
    <row r="1471" spans="1:43" x14ac:dyDescent="0.25">
      <c r="A1471" s="17" t="s">
        <v>266</v>
      </c>
      <c r="B1471" s="8" t="s">
        <v>60</v>
      </c>
      <c r="C1471" s="8" t="s">
        <v>69</v>
      </c>
      <c r="E1471" s="8" t="str">
        <f t="shared" si="195"/>
        <v>ReFi-vod.refi</v>
      </c>
      <c r="F1471" s="21">
        <f t="shared" si="198"/>
        <v>273305.90258954099</v>
      </c>
      <c r="G1471" s="19">
        <f t="shared" si="198"/>
        <v>6.6013158616557677</v>
      </c>
      <c r="H1471" s="18">
        <f t="shared" si="196"/>
        <v>1.0340679555058022E-2</v>
      </c>
      <c r="I1471" s="6">
        <f t="shared" si="196"/>
        <v>3.39</v>
      </c>
      <c r="J1471" s="6">
        <f t="shared" ref="J1471:K1486" si="199">J1470</f>
        <v>1456404.4973625049</v>
      </c>
      <c r="K1471" s="18">
        <f t="shared" si="199"/>
        <v>0.3</v>
      </c>
      <c r="L1471" s="35">
        <f>Data!BM19</f>
        <v>6.922107256821455E-3</v>
      </c>
      <c r="Q1471" s="21">
        <v>9160.9702219744686</v>
      </c>
      <c r="R1471" s="21">
        <v>10498.050156976698</v>
      </c>
      <c r="S1471" s="21">
        <v>11692.810642552506</v>
      </c>
      <c r="T1471" s="21">
        <v>12785.930406553147</v>
      </c>
      <c r="U1471" s="21">
        <v>13790.188736634753</v>
      </c>
      <c r="V1471" s="21">
        <v>14683.315299498301</v>
      </c>
      <c r="W1471" s="21">
        <v>15448.246420606094</v>
      </c>
      <c r="X1471" s="21">
        <v>16137.764036776813</v>
      </c>
      <c r="Y1471" s="21">
        <v>16755.338556658226</v>
      </c>
      <c r="Z1471" s="21">
        <v>1975.4773523856886</v>
      </c>
      <c r="AA1471" s="21">
        <v>2122.3081630509678</v>
      </c>
      <c r="AB1471" s="21">
        <v>2231.931946968909</v>
      </c>
      <c r="AC1471" s="21">
        <v>2317.2032722542681</v>
      </c>
      <c r="AD1471" s="21">
        <v>2384.715162423111</v>
      </c>
      <c r="AE1471" s="21">
        <v>2437.1943258479655</v>
      </c>
      <c r="AF1471" s="21">
        <v>2477.1520490201042</v>
      </c>
      <c r="AG1471" s="21">
        <v>2509.6404924385188</v>
      </c>
      <c r="AH1471" s="21">
        <v>2536.1632873239982</v>
      </c>
      <c r="AI1471" s="21">
        <v>35047.172212413396</v>
      </c>
      <c r="AJ1471" s="21">
        <v>36995.939813860154</v>
      </c>
      <c r="AK1471" s="21">
        <v>38254.390876262005</v>
      </c>
      <c r="AL1471" s="21">
        <v>39069.512120052073</v>
      </c>
      <c r="AM1471" s="21">
        <v>39576.065975690857</v>
      </c>
      <c r="AN1471" s="21">
        <v>39857.342312825996</v>
      </c>
      <c r="AO1471" s="21">
        <v>39986.603532224908</v>
      </c>
      <c r="AP1471" s="21">
        <v>40024.127272604463</v>
      </c>
      <c r="AQ1471" s="21">
        <v>40000.092077605368</v>
      </c>
    </row>
    <row r="1472" spans="1:43" x14ac:dyDescent="0.25">
      <c r="A1472" s="17" t="s">
        <v>267</v>
      </c>
      <c r="B1472" s="8" t="s">
        <v>60</v>
      </c>
      <c r="C1472" s="8" t="s">
        <v>69</v>
      </c>
      <c r="E1472" s="8" t="str">
        <f t="shared" si="195"/>
        <v>ReFi-vod.refi</v>
      </c>
      <c r="F1472" s="21">
        <f t="shared" ref="F1472:G1487" si="200">F1406</f>
        <v>286995.93963505048</v>
      </c>
      <c r="G1472" s="19">
        <f t="shared" si="200"/>
        <v>6.630371738758158</v>
      </c>
      <c r="H1472" s="18">
        <f t="shared" si="196"/>
        <v>1.0340679555058022E-2</v>
      </c>
      <c r="I1472" s="6">
        <f t="shared" si="196"/>
        <v>3.39</v>
      </c>
      <c r="J1472" s="6">
        <f t="shared" si="199"/>
        <v>1456404.4973625049</v>
      </c>
      <c r="K1472" s="18">
        <f t="shared" si="199"/>
        <v>0.3</v>
      </c>
      <c r="L1472" s="35">
        <f>Data!BM20</f>
        <v>7.1478281456308504E-3</v>
      </c>
      <c r="Q1472" s="21">
        <v>8969.5672830979747</v>
      </c>
      <c r="R1472" s="21">
        <v>10350.246422110096</v>
      </c>
      <c r="S1472" s="21">
        <v>11583.967772138902</v>
      </c>
      <c r="T1472" s="21">
        <v>12712.724881142065</v>
      </c>
      <c r="U1472" s="21">
        <v>13749.730937919459</v>
      </c>
      <c r="V1472" s="21">
        <v>14671.980331132834</v>
      </c>
      <c r="W1472" s="21">
        <v>15461.855550657678</v>
      </c>
      <c r="X1472" s="21">
        <v>16173.857226237378</v>
      </c>
      <c r="Y1472" s="21">
        <v>16811.570421372562</v>
      </c>
      <c r="Z1472" s="21">
        <v>2093.1510228329798</v>
      </c>
      <c r="AA1472" s="21">
        <v>2244.1054335939157</v>
      </c>
      <c r="AB1472" s="21">
        <v>2356.8078259896693</v>
      </c>
      <c r="AC1472" s="21">
        <v>2444.4740690308822</v>
      </c>
      <c r="AD1472" s="21">
        <v>2513.8819203012658</v>
      </c>
      <c r="AE1472" s="21">
        <v>2567.834893194376</v>
      </c>
      <c r="AF1472" s="21">
        <v>2608.9147537607573</v>
      </c>
      <c r="AG1472" s="21">
        <v>2642.3155866124498</v>
      </c>
      <c r="AH1472" s="21">
        <v>2669.5832270890523</v>
      </c>
      <c r="AI1472" s="21">
        <v>38078.104937965945</v>
      </c>
      <c r="AJ1472" s="21">
        <v>40090.422080795004</v>
      </c>
      <c r="AK1472" s="21">
        <v>41389.907918458091</v>
      </c>
      <c r="AL1472" s="21">
        <v>42231.621464684002</v>
      </c>
      <c r="AM1472" s="21">
        <v>42754.692918089175</v>
      </c>
      <c r="AN1472" s="21">
        <v>43045.142348963251</v>
      </c>
      <c r="AO1472" s="21">
        <v>43178.617520180065</v>
      </c>
      <c r="AP1472" s="21">
        <v>43217.365035067327</v>
      </c>
      <c r="AQ1472" s="21">
        <v>43192.545509519681</v>
      </c>
    </row>
    <row r="1473" spans="1:43" x14ac:dyDescent="0.25">
      <c r="A1473" s="17" t="s">
        <v>268</v>
      </c>
      <c r="B1473" s="8" t="s">
        <v>60</v>
      </c>
      <c r="C1473" s="8" t="s">
        <v>69</v>
      </c>
      <c r="E1473" s="8" t="str">
        <f t="shared" si="195"/>
        <v>ReFi-vod.refi</v>
      </c>
      <c r="F1473" s="21">
        <f t="shared" si="200"/>
        <v>179299.95750538001</v>
      </c>
      <c r="G1473" s="19">
        <f t="shared" si="200"/>
        <v>7.7940670675137813</v>
      </c>
      <c r="H1473" s="18">
        <f t="shared" si="196"/>
        <v>1.0340679555058022E-2</v>
      </c>
      <c r="I1473" s="6">
        <f t="shared" si="196"/>
        <v>3.39</v>
      </c>
      <c r="J1473" s="6">
        <f t="shared" si="199"/>
        <v>1456404.4973625049</v>
      </c>
      <c r="K1473" s="18">
        <f t="shared" si="199"/>
        <v>0.3</v>
      </c>
      <c r="L1473" s="35">
        <f>Data!BM21</f>
        <v>7.1478281456308504E-3</v>
      </c>
      <c r="Q1473" s="21">
        <v>5689.7833935400949</v>
      </c>
      <c r="R1473" s="21">
        <v>7070.4543108249964</v>
      </c>
      <c r="S1473" s="21">
        <v>8304.184248938489</v>
      </c>
      <c r="T1473" s="21">
        <v>9432.8887301044706</v>
      </c>
      <c r="U1473" s="21">
        <v>10469.895940885048</v>
      </c>
      <c r="V1473" s="21">
        <v>11392.139566441485</v>
      </c>
      <c r="W1473" s="21">
        <v>12182.019418560836</v>
      </c>
      <c r="X1473" s="21">
        <v>12894.019684318342</v>
      </c>
      <c r="Y1473" s="21">
        <v>13531.735393458728</v>
      </c>
      <c r="Z1473" s="21">
        <v>1110.0832626555678</v>
      </c>
      <c r="AA1473" s="21">
        <v>1238.4985325153471</v>
      </c>
      <c r="AB1473" s="21">
        <v>1334.3740777469634</v>
      </c>
      <c r="AC1473" s="21">
        <v>1408.9488631200818</v>
      </c>
      <c r="AD1473" s="21">
        <v>1467.9939161525967</v>
      </c>
      <c r="AE1473" s="21">
        <v>1513.8913277661834</v>
      </c>
      <c r="AF1473" s="21">
        <v>1548.8379666526578</v>
      </c>
      <c r="AG1473" s="21">
        <v>1577.2518990404706</v>
      </c>
      <c r="AH1473" s="21">
        <v>1600.4484464254942</v>
      </c>
      <c r="AI1473" s="21">
        <v>23640.711531314122</v>
      </c>
      <c r="AJ1473" s="21">
        <v>25653.014409423424</v>
      </c>
      <c r="AK1473" s="21">
        <v>26952.497327890109</v>
      </c>
      <c r="AL1473" s="21">
        <v>27794.199425664698</v>
      </c>
      <c r="AM1473" s="21">
        <v>28317.273955207835</v>
      </c>
      <c r="AN1473" s="21">
        <v>28607.726569369359</v>
      </c>
      <c r="AO1473" s="21">
        <v>28741.202873479604</v>
      </c>
      <c r="AP1473" s="21">
        <v>28779.952328695472</v>
      </c>
      <c r="AQ1473" s="21">
        <v>28755.133181676916</v>
      </c>
    </row>
    <row r="1474" spans="1:43" x14ac:dyDescent="0.25">
      <c r="A1474" s="17" t="s">
        <v>269</v>
      </c>
      <c r="B1474" s="8" t="s">
        <v>60</v>
      </c>
      <c r="C1474" s="8" t="s">
        <v>69</v>
      </c>
      <c r="E1474" s="8" t="str">
        <f t="shared" si="195"/>
        <v>ReFi-vod.refi</v>
      </c>
      <c r="F1474" s="21">
        <f t="shared" si="200"/>
        <v>219354.8628749405</v>
      </c>
      <c r="G1474" s="19">
        <f t="shared" si="200"/>
        <v>7.3419947232959029</v>
      </c>
      <c r="H1474" s="18">
        <f t="shared" si="196"/>
        <v>1.0340679555058022E-2</v>
      </c>
      <c r="I1474" s="6">
        <f t="shared" si="196"/>
        <v>3.39</v>
      </c>
      <c r="J1474" s="6">
        <f t="shared" si="199"/>
        <v>1456404.4973625049</v>
      </c>
      <c r="K1474" s="18">
        <f t="shared" si="199"/>
        <v>0.3</v>
      </c>
      <c r="L1474" s="35">
        <f>Data!BM22</f>
        <v>7.1478281456308504E-3</v>
      </c>
      <c r="Q1474" s="21">
        <v>8130.8335978261193</v>
      </c>
      <c r="R1474" s="21">
        <v>9511.5106343095995</v>
      </c>
      <c r="S1474" s="21">
        <v>10745.234180555035</v>
      </c>
      <c r="T1474" s="21">
        <v>11873.977831128826</v>
      </c>
      <c r="U1474" s="21">
        <v>12910.984183017537</v>
      </c>
      <c r="V1474" s="21">
        <v>13833.232101277585</v>
      </c>
      <c r="W1474" s="21">
        <v>14623.108505488128</v>
      </c>
      <c r="X1474" s="21">
        <v>15335.10982053634</v>
      </c>
      <c r="Y1474" s="21">
        <v>15972.823658573898</v>
      </c>
      <c r="Z1474" s="21">
        <v>1478.4664485666738</v>
      </c>
      <c r="AA1474" s="21">
        <v>1614.7891118297232</v>
      </c>
      <c r="AB1474" s="21">
        <v>1716.5679456865839</v>
      </c>
      <c r="AC1474" s="21">
        <v>1795.7357451326052</v>
      </c>
      <c r="AD1474" s="21">
        <v>1858.4163308846894</v>
      </c>
      <c r="AE1474" s="21">
        <v>1907.1398546948001</v>
      </c>
      <c r="AF1474" s="21">
        <v>1944.2381741410088</v>
      </c>
      <c r="AG1474" s="21">
        <v>1974.4016421229662</v>
      </c>
      <c r="AH1474" s="21">
        <v>1999.0264288077951</v>
      </c>
      <c r="AI1474" s="21">
        <v>28667.253210952691</v>
      </c>
      <c r="AJ1474" s="21">
        <v>30679.560304491824</v>
      </c>
      <c r="AK1474" s="21">
        <v>31979.047009444144</v>
      </c>
      <c r="AL1474" s="21">
        <v>32820.73938689044</v>
      </c>
      <c r="AM1474" s="21">
        <v>33343.812831175936</v>
      </c>
      <c r="AN1474" s="21">
        <v>33634.262340397079</v>
      </c>
      <c r="AO1474" s="21">
        <v>33767.739442628881</v>
      </c>
      <c r="AP1474" s="21">
        <v>33806.487604736511</v>
      </c>
      <c r="AQ1474" s="21">
        <v>33781.668999427755</v>
      </c>
    </row>
    <row r="1475" spans="1:43" x14ac:dyDescent="0.25">
      <c r="A1475" s="17" t="s">
        <v>270</v>
      </c>
      <c r="B1475" s="8" t="s">
        <v>60</v>
      </c>
      <c r="C1475" s="8" t="s">
        <v>69</v>
      </c>
      <c r="E1475" s="8" t="str">
        <f t="shared" si="195"/>
        <v>ReFi-vod.refi</v>
      </c>
      <c r="F1475" s="21">
        <f t="shared" si="200"/>
        <v>287620.84496671398</v>
      </c>
      <c r="G1475" s="19">
        <f t="shared" si="200"/>
        <v>6.5907594413673705</v>
      </c>
      <c r="H1475" s="18">
        <f t="shared" si="196"/>
        <v>1.0340679555058022E-2</v>
      </c>
      <c r="I1475" s="6">
        <f t="shared" si="196"/>
        <v>3.39</v>
      </c>
      <c r="J1475" s="6">
        <f t="shared" si="199"/>
        <v>1456404.4973625049</v>
      </c>
      <c r="K1475" s="18">
        <f t="shared" si="199"/>
        <v>0.3</v>
      </c>
      <c r="L1475" s="35">
        <f>Data!BM23</f>
        <v>7.1478281456308504E-3</v>
      </c>
      <c r="Q1475" s="21">
        <v>9384.6884801469714</v>
      </c>
      <c r="R1475" s="21">
        <v>10765.368659780477</v>
      </c>
      <c r="S1475" s="21">
        <v>11999.08892281815</v>
      </c>
      <c r="T1475" s="21">
        <v>13127.852692909821</v>
      </c>
      <c r="U1475" s="21">
        <v>14164.858603625402</v>
      </c>
      <c r="V1475" s="21">
        <v>15087.10872684927</v>
      </c>
      <c r="W1475" s="21">
        <v>15876.983360028107</v>
      </c>
      <c r="X1475" s="21">
        <v>16588.985214048553</v>
      </c>
      <c r="Y1475" s="21">
        <v>17226.698090986898</v>
      </c>
      <c r="Z1475" s="21">
        <v>2094.3565191364969</v>
      </c>
      <c r="AA1475" s="21">
        <v>2246.2181954537846</v>
      </c>
      <c r="AB1475" s="21">
        <v>2359.5979637106034</v>
      </c>
      <c r="AC1475" s="21">
        <v>2447.7910698113815</v>
      </c>
      <c r="AD1475" s="21">
        <v>2517.6160839128861</v>
      </c>
      <c r="AE1475" s="21">
        <v>2571.8933277499495</v>
      </c>
      <c r="AF1475" s="21">
        <v>2613.2200928934899</v>
      </c>
      <c r="AG1475" s="21">
        <v>2646.821674334155</v>
      </c>
      <c r="AH1475" s="21">
        <v>2674.253202514255</v>
      </c>
      <c r="AI1475" s="21">
        <v>37408.837526931922</v>
      </c>
      <c r="AJ1475" s="21">
        <v>39421.153351226851</v>
      </c>
      <c r="AK1475" s="21">
        <v>40720.640345943684</v>
      </c>
      <c r="AL1475" s="21">
        <v>41562.346439155575</v>
      </c>
      <c r="AM1475" s="21">
        <v>42085.418090903215</v>
      </c>
      <c r="AN1475" s="21">
        <v>42375.866759826429</v>
      </c>
      <c r="AO1475" s="21">
        <v>42509.342588645341</v>
      </c>
      <c r="AP1475" s="21">
        <v>42548.089931648436</v>
      </c>
      <c r="AQ1475" s="21">
        <v>42523.270760046682</v>
      </c>
    </row>
    <row r="1476" spans="1:43" x14ac:dyDescent="0.25">
      <c r="A1476" s="17" t="s">
        <v>249</v>
      </c>
      <c r="B1476" s="8" t="s">
        <v>60</v>
      </c>
      <c r="C1476" s="8" t="s">
        <v>69</v>
      </c>
      <c r="E1476" s="8" t="str">
        <f t="shared" si="195"/>
        <v>ReFi-vod.refi</v>
      </c>
      <c r="F1476" s="21">
        <f t="shared" si="200"/>
        <v>301342.43984295405</v>
      </c>
      <c r="G1476" s="19">
        <f t="shared" si="200"/>
        <v>6.7119966634902308</v>
      </c>
      <c r="H1476" s="18">
        <f t="shared" si="196"/>
        <v>1.0340679555058022E-2</v>
      </c>
      <c r="I1476" s="6">
        <f t="shared" si="196"/>
        <v>3.39</v>
      </c>
      <c r="J1476" s="6">
        <f t="shared" si="199"/>
        <v>1456404.4973625049</v>
      </c>
      <c r="K1476" s="18">
        <f t="shared" si="199"/>
        <v>0.3</v>
      </c>
      <c r="L1476" s="35">
        <f>Data!BM24</f>
        <v>7.1478281456308504E-3</v>
      </c>
      <c r="Q1476" s="21">
        <v>9550.5096685380122</v>
      </c>
      <c r="R1476" s="21">
        <v>10931.190263850302</v>
      </c>
      <c r="S1476" s="21">
        <v>12164.910092686679</v>
      </c>
      <c r="T1476" s="21">
        <v>13293.676523566623</v>
      </c>
      <c r="U1476" s="21">
        <v>14330.682375937451</v>
      </c>
      <c r="V1476" s="21">
        <v>15252.932790765815</v>
      </c>
      <c r="W1476" s="21">
        <v>16042.807189727293</v>
      </c>
      <c r="X1476" s="21">
        <v>16754.809115026332</v>
      </c>
      <c r="Y1476" s="21">
        <v>17392.521864860169</v>
      </c>
      <c r="Z1476" s="21">
        <v>2252.1389213855136</v>
      </c>
      <c r="AA1476" s="21">
        <v>2401.2577633945862</v>
      </c>
      <c r="AB1476" s="21">
        <v>2512.5895271556074</v>
      </c>
      <c r="AC1476" s="21">
        <v>2599.190213273876</v>
      </c>
      <c r="AD1476" s="21">
        <v>2667.7539554723498</v>
      </c>
      <c r="AE1476" s="21">
        <v>2721.0508260324482</v>
      </c>
      <c r="AF1476" s="21">
        <v>2761.6310622915494</v>
      </c>
      <c r="AG1476" s="21">
        <v>2794.6257013479417</v>
      </c>
      <c r="AH1476" s="21">
        <v>2821.5617135681014</v>
      </c>
      <c r="AI1476" s="21">
        <v>41693.913190792016</v>
      </c>
      <c r="AJ1476" s="21">
        <v>43706.233321876076</v>
      </c>
      <c r="AK1476" s="21">
        <v>45005.719560245809</v>
      </c>
      <c r="AL1476" s="21">
        <v>45847.436449561115</v>
      </c>
      <c r="AM1476" s="21">
        <v>46370.507271268267</v>
      </c>
      <c r="AN1476" s="21">
        <v>46660.956191337253</v>
      </c>
      <c r="AO1476" s="21">
        <v>46794.431043546123</v>
      </c>
      <c r="AP1476" s="21">
        <v>46833.178203857024</v>
      </c>
      <c r="AQ1476" s="21">
        <v>46808.358551889803</v>
      </c>
    </row>
    <row r="1477" spans="1:43" x14ac:dyDescent="0.25">
      <c r="A1477" s="17" t="s">
        <v>250</v>
      </c>
      <c r="B1477" s="8" t="s">
        <v>60</v>
      </c>
      <c r="C1477" s="8" t="s">
        <v>69</v>
      </c>
      <c r="E1477" s="8" t="str">
        <f t="shared" si="195"/>
        <v>ReFi-vod.refi</v>
      </c>
      <c r="F1477" s="21">
        <f t="shared" si="200"/>
        <v>250516.71427275951</v>
      </c>
      <c r="G1477" s="19">
        <f t="shared" si="200"/>
        <v>6.9682564581886499</v>
      </c>
      <c r="H1477" s="18">
        <f t="shared" si="196"/>
        <v>1.0340679555058022E-2</v>
      </c>
      <c r="I1477" s="6">
        <f t="shared" si="196"/>
        <v>3.39</v>
      </c>
      <c r="J1477" s="6">
        <f t="shared" si="199"/>
        <v>1456404.4973625049</v>
      </c>
      <c r="K1477" s="18">
        <f t="shared" si="199"/>
        <v>0.3</v>
      </c>
      <c r="L1477" s="35">
        <f>Data!BM25</f>
        <v>7.1478281456308504E-3</v>
      </c>
      <c r="Q1477" s="21">
        <v>7815.1294323944212</v>
      </c>
      <c r="R1477" s="21">
        <v>9195.8056774740708</v>
      </c>
      <c r="S1477" s="21">
        <v>10429.530050388028</v>
      </c>
      <c r="T1477" s="21">
        <v>11558.268635131888</v>
      </c>
      <c r="U1477" s="21">
        <v>12595.275098102187</v>
      </c>
      <c r="V1477" s="21">
        <v>13517.522461181352</v>
      </c>
      <c r="W1477" s="21">
        <v>14307.399311314379</v>
      </c>
      <c r="X1477" s="21">
        <v>15019.400490656473</v>
      </c>
      <c r="Y1477" s="21">
        <v>15657.114570686168</v>
      </c>
      <c r="Z1477" s="21">
        <v>1758.3394458904131</v>
      </c>
      <c r="AA1477" s="21">
        <v>1901.9739421212507</v>
      </c>
      <c r="AB1477" s="21">
        <v>2009.2115601759458</v>
      </c>
      <c r="AC1477" s="21">
        <v>2092.6261852920948</v>
      </c>
      <c r="AD1477" s="21">
        <v>2158.6685600025712</v>
      </c>
      <c r="AE1477" s="21">
        <v>2210.0053694150265</v>
      </c>
      <c r="AF1477" s="21">
        <v>2249.0933713080626</v>
      </c>
      <c r="AG1477" s="21">
        <v>2280.8746329816859</v>
      </c>
      <c r="AH1477" s="21">
        <v>2306.8201233979739</v>
      </c>
      <c r="AI1477" s="21">
        <v>33721.049643957107</v>
      </c>
      <c r="AJ1477" s="21">
        <v>35733.363399146969</v>
      </c>
      <c r="AK1477" s="21">
        <v>37032.847797526658</v>
      </c>
      <c r="AL1477" s="21">
        <v>37874.561968369235</v>
      </c>
      <c r="AM1477" s="21">
        <v>38397.634197265361</v>
      </c>
      <c r="AN1477" s="21">
        <v>38688.084936334773</v>
      </c>
      <c r="AO1477" s="21">
        <v>38821.56008752351</v>
      </c>
      <c r="AP1477" s="21">
        <v>38860.308246844819</v>
      </c>
      <c r="AQ1477" s="21">
        <v>38835.488644427765</v>
      </c>
    </row>
    <row r="1478" spans="1:43" x14ac:dyDescent="0.25">
      <c r="A1478" s="17" t="s">
        <v>251</v>
      </c>
      <c r="B1478" s="8" t="s">
        <v>60</v>
      </c>
      <c r="C1478" s="8" t="s">
        <v>69</v>
      </c>
      <c r="E1478" s="8" t="str">
        <f t="shared" si="195"/>
        <v>ReFi-vod.refi</v>
      </c>
      <c r="F1478" s="21">
        <f t="shared" si="200"/>
        <v>203806.21911003449</v>
      </c>
      <c r="G1478" s="19">
        <f t="shared" si="200"/>
        <v>7.3912151109345876</v>
      </c>
      <c r="H1478" s="18">
        <f t="shared" si="196"/>
        <v>1.0340679555058022E-2</v>
      </c>
      <c r="I1478" s="6">
        <f t="shared" si="196"/>
        <v>3.39</v>
      </c>
      <c r="J1478" s="6">
        <f t="shared" si="199"/>
        <v>1456404.4973625049</v>
      </c>
      <c r="K1478" s="18">
        <f t="shared" si="199"/>
        <v>0.3</v>
      </c>
      <c r="L1478" s="35">
        <f>Data!BM26</f>
        <v>7.1478281456308504E-3</v>
      </c>
      <c r="Q1478" s="21">
        <v>6740.2627585570508</v>
      </c>
      <c r="R1478" s="21">
        <v>8120.9363091724044</v>
      </c>
      <c r="S1478" s="21">
        <v>9354.6634966151069</v>
      </c>
      <c r="T1478" s="21">
        <v>10483.384833909065</v>
      </c>
      <c r="U1478" s="21">
        <v>11520.391675074881</v>
      </c>
      <c r="V1478" s="21">
        <v>12442.637147949559</v>
      </c>
      <c r="W1478" s="21">
        <v>13232.515516298912</v>
      </c>
      <c r="X1478" s="21">
        <v>13944.516233607243</v>
      </c>
      <c r="Y1478" s="21">
        <v>14582.231137538911</v>
      </c>
      <c r="Z1478" s="21">
        <v>1322.9430032320352</v>
      </c>
      <c r="AA1478" s="21">
        <v>1458.3576574040387</v>
      </c>
      <c r="AB1478" s="21">
        <v>1559.4587635104344</v>
      </c>
      <c r="AC1478" s="21">
        <v>1638.0988063963771</v>
      </c>
      <c r="AD1478" s="21">
        <v>1700.3620192933802</v>
      </c>
      <c r="AE1478" s="21">
        <v>1748.7610557554456</v>
      </c>
      <c r="AF1478" s="21">
        <v>1785.6123758381354</v>
      </c>
      <c r="AG1478" s="21">
        <v>1815.5749805409923</v>
      </c>
      <c r="AH1478" s="21">
        <v>1840.0358081494383</v>
      </c>
      <c r="AI1478" s="21">
        <v>26407.687154017942</v>
      </c>
      <c r="AJ1478" s="21">
        <v>28419.992864758537</v>
      </c>
      <c r="AK1478" s="21">
        <v>29719.477155915669</v>
      </c>
      <c r="AL1478" s="21">
        <v>30561.177973119298</v>
      </c>
      <c r="AM1478" s="21">
        <v>31084.251844020153</v>
      </c>
      <c r="AN1478" s="21">
        <v>31374.703239069459</v>
      </c>
      <c r="AO1478" s="21">
        <v>31508.179625481993</v>
      </c>
      <c r="AP1478" s="21">
        <v>31546.928500192469</v>
      </c>
      <c r="AQ1478" s="21">
        <v>31522.109455269085</v>
      </c>
    </row>
    <row r="1479" spans="1:43" x14ac:dyDescent="0.25">
      <c r="A1479" s="17" t="s">
        <v>252</v>
      </c>
      <c r="B1479" s="8" t="s">
        <v>60</v>
      </c>
      <c r="C1479" s="8" t="s">
        <v>69</v>
      </c>
      <c r="E1479" s="8" t="str">
        <f t="shared" si="195"/>
        <v>ReFi-vod.refi</v>
      </c>
      <c r="F1479" s="21">
        <f t="shared" si="200"/>
        <v>255315.68418609747</v>
      </c>
      <c r="G1479" s="19">
        <f t="shared" si="200"/>
        <v>6.9578555462496423</v>
      </c>
      <c r="H1479" s="18">
        <f t="shared" si="196"/>
        <v>1.0340679555058022E-2</v>
      </c>
      <c r="I1479" s="6">
        <f t="shared" si="196"/>
        <v>3.39</v>
      </c>
      <c r="J1479" s="6">
        <f t="shared" si="199"/>
        <v>1456404.4973625049</v>
      </c>
      <c r="K1479" s="18">
        <f t="shared" si="199"/>
        <v>0.3</v>
      </c>
      <c r="L1479" s="35">
        <f>Data!BM27</f>
        <v>7.1478281456308504E-3</v>
      </c>
      <c r="Q1479" s="21">
        <v>8917.4057364030577</v>
      </c>
      <c r="R1479" s="21">
        <v>10298.084744657173</v>
      </c>
      <c r="S1479" s="21">
        <v>11531.806231270519</v>
      </c>
      <c r="T1479" s="21">
        <v>12660.562503282748</v>
      </c>
      <c r="U1479" s="21">
        <v>13697.56857841336</v>
      </c>
      <c r="V1479" s="21">
        <v>14619.817879898159</v>
      </c>
      <c r="W1479" s="21">
        <v>15409.693173099591</v>
      </c>
      <c r="X1479" s="21">
        <v>16121.694826257541</v>
      </c>
      <c r="Y1479" s="21">
        <v>16759.408061375354</v>
      </c>
      <c r="Z1479" s="21">
        <v>1806.7199481166365</v>
      </c>
      <c r="AA1479" s="21">
        <v>1950.5692095666957</v>
      </c>
      <c r="AB1479" s="21">
        <v>2057.9671175725766</v>
      </c>
      <c r="AC1479" s="21">
        <v>2141.5065884154678</v>
      </c>
      <c r="AD1479" s="21">
        <v>2207.647676049306</v>
      </c>
      <c r="AE1479" s="21">
        <v>2259.0612322123779</v>
      </c>
      <c r="AF1479" s="21">
        <v>2298.2076507473544</v>
      </c>
      <c r="AG1479" s="21">
        <v>2330.0364191908347</v>
      </c>
      <c r="AH1479" s="21">
        <v>2356.02068713577</v>
      </c>
      <c r="AI1479" s="21">
        <v>33697.933098660607</v>
      </c>
      <c r="AJ1479" s="21">
        <v>35710.245364044764</v>
      </c>
      <c r="AK1479" s="21">
        <v>37009.732327705395</v>
      </c>
      <c r="AL1479" s="21">
        <v>37851.432439806711</v>
      </c>
      <c r="AM1479" s="21">
        <v>38374.504816997309</v>
      </c>
      <c r="AN1479" s="21">
        <v>38664.953764009093</v>
      </c>
      <c r="AO1479" s="21">
        <v>38798.430145640406</v>
      </c>
      <c r="AP1479" s="21">
        <v>38837.177801104219</v>
      </c>
      <c r="AQ1479" s="21">
        <v>38812.358879800115</v>
      </c>
    </row>
    <row r="1480" spans="1:43" x14ac:dyDescent="0.25">
      <c r="A1480" s="17" t="s">
        <v>253</v>
      </c>
      <c r="B1480" s="8" t="s">
        <v>60</v>
      </c>
      <c r="C1480" s="8" t="s">
        <v>69</v>
      </c>
      <c r="E1480" s="8" t="str">
        <f t="shared" si="195"/>
        <v>ReFi-vod.refi</v>
      </c>
      <c r="F1480" s="21">
        <f t="shared" si="200"/>
        <v>239367.66982627299</v>
      </c>
      <c r="G1480" s="19">
        <f t="shared" si="200"/>
        <v>7.3621469659184093</v>
      </c>
      <c r="H1480" s="18">
        <f t="shared" si="196"/>
        <v>1.0340679555058022E-2</v>
      </c>
      <c r="I1480" s="6">
        <f t="shared" si="196"/>
        <v>3.39</v>
      </c>
      <c r="J1480" s="6">
        <f t="shared" si="199"/>
        <v>1456404.4973625049</v>
      </c>
      <c r="K1480" s="18">
        <f t="shared" si="199"/>
        <v>0.3</v>
      </c>
      <c r="L1480" s="35">
        <f>Data!BM28</f>
        <v>7.1478281456308504E-3</v>
      </c>
      <c r="Q1480" s="21">
        <v>8318.9036745817157</v>
      </c>
      <c r="R1480" s="21">
        <v>9699.5811825172568</v>
      </c>
      <c r="S1480" s="21">
        <v>10933.304236302882</v>
      </c>
      <c r="T1480" s="21">
        <v>12062.05090467349</v>
      </c>
      <c r="U1480" s="21">
        <v>13099.057190389103</v>
      </c>
      <c r="V1480" s="21">
        <v>14021.305439379383</v>
      </c>
      <c r="W1480" s="21">
        <v>14811.181577946687</v>
      </c>
      <c r="X1480" s="21">
        <v>15523.182973837227</v>
      </c>
      <c r="Y1480" s="21">
        <v>16160.896667716155</v>
      </c>
      <c r="Z1480" s="21">
        <v>1687.5737365592943</v>
      </c>
      <c r="AA1480" s="21">
        <v>1823.5235096236474</v>
      </c>
      <c r="AB1480" s="21">
        <v>1925.0236802635775</v>
      </c>
      <c r="AC1480" s="21">
        <v>2003.9755243639568</v>
      </c>
      <c r="AD1480" s="21">
        <v>2066.4844864881065</v>
      </c>
      <c r="AE1480" s="21">
        <v>2115.0746706766113</v>
      </c>
      <c r="AF1480" s="21">
        <v>2152.0713743233973</v>
      </c>
      <c r="AG1480" s="21">
        <v>2182.152270308688</v>
      </c>
      <c r="AH1480" s="21">
        <v>2206.7096182996033</v>
      </c>
      <c r="AI1480" s="21">
        <v>33799.0186056448</v>
      </c>
      <c r="AJ1480" s="21">
        <v>35811.331787178708</v>
      </c>
      <c r="AK1480" s="21">
        <v>37110.817330937578</v>
      </c>
      <c r="AL1480" s="21">
        <v>37952.525382062719</v>
      </c>
      <c r="AM1480" s="21">
        <v>38475.597658561725</v>
      </c>
      <c r="AN1480" s="21">
        <v>38766.047590929651</v>
      </c>
      <c r="AO1480" s="21">
        <v>38899.523276974694</v>
      </c>
      <c r="AP1480" s="21">
        <v>38938.271203487784</v>
      </c>
      <c r="AQ1480" s="21">
        <v>38913.451898566709</v>
      </c>
    </row>
    <row r="1481" spans="1:43" x14ac:dyDescent="0.25">
      <c r="A1481" s="17" t="s">
        <v>254</v>
      </c>
      <c r="B1481" s="8" t="s">
        <v>60</v>
      </c>
      <c r="C1481" s="8" t="s">
        <v>69</v>
      </c>
      <c r="E1481" s="8" t="str">
        <f t="shared" si="195"/>
        <v>ReFi-vod.refi</v>
      </c>
      <c r="F1481" s="21">
        <f t="shared" si="200"/>
        <v>243012.20327851301</v>
      </c>
      <c r="G1481" s="19">
        <f t="shared" si="200"/>
        <v>6.823428406388846</v>
      </c>
      <c r="H1481" s="18">
        <f t="shared" si="196"/>
        <v>1.0340679555058022E-2</v>
      </c>
      <c r="I1481" s="6">
        <f t="shared" si="196"/>
        <v>3.39</v>
      </c>
      <c r="J1481" s="6">
        <f t="shared" si="199"/>
        <v>1456404.4973625049</v>
      </c>
      <c r="K1481" s="18">
        <f t="shared" si="199"/>
        <v>0.3</v>
      </c>
      <c r="L1481" s="35">
        <f>Data!BM29</f>
        <v>7.3735490344402459E-3</v>
      </c>
      <c r="Q1481" s="21">
        <v>7619.8064079034639</v>
      </c>
      <c r="R1481" s="21">
        <v>9044.0818471661787</v>
      </c>
      <c r="S1481" s="21">
        <v>10316.767094797839</v>
      </c>
      <c r="T1481" s="21">
        <v>11481.142961642019</v>
      </c>
      <c r="U1481" s="21">
        <v>12550.897152687408</v>
      </c>
      <c r="V1481" s="21">
        <v>13502.267339222739</v>
      </c>
      <c r="W1481" s="21">
        <v>14317.088293309813</v>
      </c>
      <c r="X1481" s="21">
        <v>15051.573530375837</v>
      </c>
      <c r="Y1481" s="21">
        <v>15709.426288664106</v>
      </c>
      <c r="Z1481" s="21">
        <v>1636.2384601847182</v>
      </c>
      <c r="AA1481" s="21">
        <v>1787.5534467047848</v>
      </c>
      <c r="AB1481" s="21">
        <v>1900.5255920013863</v>
      </c>
      <c r="AC1481" s="21">
        <v>1988.3999944825528</v>
      </c>
      <c r="AD1481" s="21">
        <v>2057.9739912887958</v>
      </c>
      <c r="AE1481" s="21">
        <v>2112.0559713354623</v>
      </c>
      <c r="AF1481" s="21">
        <v>2153.2342466235727</v>
      </c>
      <c r="AG1481" s="21">
        <v>2186.7149962643111</v>
      </c>
      <c r="AH1481" s="21">
        <v>2214.0479388490457</v>
      </c>
      <c r="AI1481" s="21">
        <v>30228.716394299237</v>
      </c>
      <c r="AJ1481" s="21">
        <v>32304.571808196641</v>
      </c>
      <c r="AK1481" s="21">
        <v>33645.092961293056</v>
      </c>
      <c r="AL1481" s="21">
        <v>34513.377007395124</v>
      </c>
      <c r="AM1481" s="21">
        <v>35052.968317410865</v>
      </c>
      <c r="AN1481" s="21">
        <v>35352.591250028505</v>
      </c>
      <c r="AO1481" s="21">
        <v>35490.282371119938</v>
      </c>
      <c r="AP1481" s="21">
        <v>35530.254492836</v>
      </c>
      <c r="AQ1481" s="21">
        <v>35504.651572112867</v>
      </c>
    </row>
    <row r="1482" spans="1:43" x14ac:dyDescent="0.25">
      <c r="A1482" s="17" t="s">
        <v>255</v>
      </c>
      <c r="B1482" s="8" t="s">
        <v>60</v>
      </c>
      <c r="C1482" s="8" t="s">
        <v>69</v>
      </c>
      <c r="E1482" s="8" t="str">
        <f t="shared" si="195"/>
        <v>ReFi-vod.refi</v>
      </c>
      <c r="F1482" s="21">
        <f t="shared" si="200"/>
        <v>290574.97468882898</v>
      </c>
      <c r="G1482" s="19">
        <f t="shared" si="200"/>
        <v>6.6339706431463812</v>
      </c>
      <c r="H1482" s="18">
        <f t="shared" si="196"/>
        <v>1.0340679555058022E-2</v>
      </c>
      <c r="I1482" s="6">
        <f t="shared" si="196"/>
        <v>3.39</v>
      </c>
      <c r="J1482" s="6">
        <f t="shared" si="199"/>
        <v>1456404.4973625049</v>
      </c>
      <c r="K1482" s="18">
        <f t="shared" si="199"/>
        <v>0.3</v>
      </c>
      <c r="L1482" s="35">
        <f>Data!BM30</f>
        <v>7.3735490344402459E-3</v>
      </c>
      <c r="Q1482" s="21">
        <v>9533.2638627645774</v>
      </c>
      <c r="R1482" s="21">
        <v>10957.544098662001</v>
      </c>
      <c r="S1482" s="21">
        <v>12230.224335922479</v>
      </c>
      <c r="T1482" s="21">
        <v>13394.630906352872</v>
      </c>
      <c r="U1482" s="21">
        <v>14464.384424141705</v>
      </c>
      <c r="V1482" s="21">
        <v>15415.757975583547</v>
      </c>
      <c r="W1482" s="21">
        <v>16230.57622697045</v>
      </c>
      <c r="X1482" s="21">
        <v>16965.062286540295</v>
      </c>
      <c r="Y1482" s="21">
        <v>17622.913578133757</v>
      </c>
      <c r="Z1482" s="21">
        <v>2103.0318928471393</v>
      </c>
      <c r="AA1482" s="21">
        <v>2258.6687460732519</v>
      </c>
      <c r="AB1482" s="21">
        <v>2374.867105291994</v>
      </c>
      <c r="AC1482" s="21">
        <v>2465.2525227174051</v>
      </c>
      <c r="AD1482" s="21">
        <v>2536.8133697207409</v>
      </c>
      <c r="AE1482" s="21">
        <v>2592.4399201542615</v>
      </c>
      <c r="AF1482" s="21">
        <v>2634.7940655967132</v>
      </c>
      <c r="AG1482" s="21">
        <v>2669.2309709893807</v>
      </c>
      <c r="AH1482" s="21">
        <v>2697.3444429232818</v>
      </c>
      <c r="AI1482" s="21">
        <v>37762.157870592797</v>
      </c>
      <c r="AJ1482" s="21">
        <v>39838.019803541058</v>
      </c>
      <c r="AK1482" s="21">
        <v>41178.543114294494</v>
      </c>
      <c r="AL1482" s="21">
        <v>42046.828701420032</v>
      </c>
      <c r="AM1482" s="21">
        <v>42586.41855599299</v>
      </c>
      <c r="AN1482" s="21">
        <v>42886.039424214221</v>
      </c>
      <c r="AO1482" s="21">
        <v>43023.730346687153</v>
      </c>
      <c r="AP1482" s="21">
        <v>43063.701378936748</v>
      </c>
      <c r="AQ1482" s="21">
        <v>43038.098469322242</v>
      </c>
    </row>
    <row r="1483" spans="1:43" x14ac:dyDescent="0.25">
      <c r="A1483" s="17" t="s">
        <v>256</v>
      </c>
      <c r="B1483" s="8" t="s">
        <v>60</v>
      </c>
      <c r="C1483" s="8" t="s">
        <v>69</v>
      </c>
      <c r="E1483" s="8" t="str">
        <f t="shared" si="195"/>
        <v>ReFi-vod.refi</v>
      </c>
      <c r="F1483" s="21">
        <f t="shared" si="200"/>
        <v>329832.51746826299</v>
      </c>
      <c r="G1483" s="19">
        <f t="shared" si="200"/>
        <v>6.2263263157050011</v>
      </c>
      <c r="H1483" s="18">
        <f t="shared" si="196"/>
        <v>1.0340679555058022E-2</v>
      </c>
      <c r="I1483" s="6">
        <f t="shared" si="196"/>
        <v>3.39</v>
      </c>
      <c r="J1483" s="6">
        <f t="shared" si="199"/>
        <v>1456404.4973625049</v>
      </c>
      <c r="K1483" s="18">
        <f t="shared" si="199"/>
        <v>0.3</v>
      </c>
      <c r="L1483" s="35">
        <f>Data!BM31</f>
        <v>7.3735490344402459E-3</v>
      </c>
      <c r="Q1483" s="21">
        <v>9727.9459892656396</v>
      </c>
      <c r="R1483" s="21">
        <v>11152.226713190141</v>
      </c>
      <c r="S1483" s="21">
        <v>12424.906440677218</v>
      </c>
      <c r="T1483" s="21">
        <v>13589.316135002231</v>
      </c>
      <c r="U1483" s="21">
        <v>14659.069584291492</v>
      </c>
      <c r="V1483" s="21">
        <v>15610.443478091172</v>
      </c>
      <c r="W1483" s="21">
        <v>16425.261454495518</v>
      </c>
      <c r="X1483" s="21">
        <v>17159.747597749898</v>
      </c>
      <c r="Y1483" s="21">
        <v>17817.598740116493</v>
      </c>
      <c r="Z1483" s="21">
        <v>2449.9450048330436</v>
      </c>
      <c r="AA1483" s="21">
        <v>2615.7717967759713</v>
      </c>
      <c r="AB1483" s="21">
        <v>2739.5777316072745</v>
      </c>
      <c r="AC1483" s="21">
        <v>2835.8814224087687</v>
      </c>
      <c r="AD1483" s="21">
        <v>2912.1273931744468</v>
      </c>
      <c r="AE1483" s="21">
        <v>2971.3959000140312</v>
      </c>
      <c r="AF1483" s="21">
        <v>3016.5229594467901</v>
      </c>
      <c r="AG1483" s="21">
        <v>3053.214481016129</v>
      </c>
      <c r="AH1483" s="21">
        <v>3083.1685434161182</v>
      </c>
      <c r="AI1483" s="21">
        <v>41983.646429292923</v>
      </c>
      <c r="AJ1483" s="21">
        <v>44059.512631162033</v>
      </c>
      <c r="AK1483" s="21">
        <v>45400.035252448193</v>
      </c>
      <c r="AL1483" s="21">
        <v>46268.331270825132</v>
      </c>
      <c r="AM1483" s="21">
        <v>46807.920299025798</v>
      </c>
      <c r="AN1483" s="21">
        <v>47107.541371602521</v>
      </c>
      <c r="AO1483" s="21">
        <v>47245.231349389549</v>
      </c>
      <c r="AP1483" s="21">
        <v>47285.202185727539</v>
      </c>
      <c r="AQ1483" s="21">
        <v>47259.598813434408</v>
      </c>
    </row>
    <row r="1484" spans="1:43" x14ac:dyDescent="0.25">
      <c r="A1484" s="17" t="s">
        <v>257</v>
      </c>
      <c r="B1484" s="8" t="s">
        <v>60</v>
      </c>
      <c r="C1484" s="8" t="s">
        <v>69</v>
      </c>
      <c r="E1484" s="8" t="str">
        <f t="shared" si="195"/>
        <v>ReFi-vod.refi</v>
      </c>
      <c r="F1484" s="21">
        <f t="shared" si="200"/>
        <v>164499.301820719</v>
      </c>
      <c r="G1484" s="19">
        <f t="shared" si="200"/>
        <v>7.8609634284899084</v>
      </c>
      <c r="H1484" s="18">
        <f t="shared" si="196"/>
        <v>1.0340679555058022E-2</v>
      </c>
      <c r="I1484" s="6">
        <f t="shared" si="196"/>
        <v>3.39</v>
      </c>
      <c r="J1484" s="6">
        <f t="shared" si="199"/>
        <v>1456404.4973625049</v>
      </c>
      <c r="K1484" s="18">
        <f t="shared" si="199"/>
        <v>0.3</v>
      </c>
      <c r="L1484" s="35">
        <f>Data!BM32</f>
        <v>7.3735490344402459E-3</v>
      </c>
      <c r="Q1484" s="21">
        <v>4556.7147065248537</v>
      </c>
      <c r="R1484" s="21">
        <v>5980.9824672620089</v>
      </c>
      <c r="S1484" s="21">
        <v>7253.67573557181</v>
      </c>
      <c r="T1484" s="21">
        <v>8418.0024516497269</v>
      </c>
      <c r="U1484" s="21">
        <v>9487.7577204544123</v>
      </c>
      <c r="V1484" s="21">
        <v>10439.12252039639</v>
      </c>
      <c r="W1484" s="21">
        <v>11253.947801006878</v>
      </c>
      <c r="X1484" s="21">
        <v>11988.431721396311</v>
      </c>
      <c r="Y1484" s="21">
        <v>12646.286827591864</v>
      </c>
      <c r="Z1484" s="21">
        <v>940.07180418113933</v>
      </c>
      <c r="AA1484" s="21">
        <v>1071.4146701115512</v>
      </c>
      <c r="AB1484" s="21">
        <v>1169.4762807348347</v>
      </c>
      <c r="AC1484" s="21">
        <v>1245.7505178248482</v>
      </c>
      <c r="AD1484" s="21">
        <v>1306.141871547183</v>
      </c>
      <c r="AE1484" s="21">
        <v>1353.0857212193457</v>
      </c>
      <c r="AF1484" s="21">
        <v>1388.8292314224948</v>
      </c>
      <c r="AG1484" s="21">
        <v>1417.8910163139747</v>
      </c>
      <c r="AH1484" s="21">
        <v>1441.6164906215395</v>
      </c>
      <c r="AI1484" s="21">
        <v>20494.944840343294</v>
      </c>
      <c r="AJ1484" s="21">
        <v>22570.78924823429</v>
      </c>
      <c r="AK1484" s="21">
        <v>23911.307091060731</v>
      </c>
      <c r="AL1484" s="21">
        <v>24779.587045321729</v>
      </c>
      <c r="AM1484" s="21">
        <v>25319.180792515079</v>
      </c>
      <c r="AN1484" s="21">
        <v>25618.806964300806</v>
      </c>
      <c r="AO1484" s="21">
        <v>25756.498549568751</v>
      </c>
      <c r="AP1484" s="21">
        <v>25796.472428772449</v>
      </c>
      <c r="AQ1484" s="21">
        <v>25770.869563626511</v>
      </c>
    </row>
    <row r="1485" spans="1:43" x14ac:dyDescent="0.25">
      <c r="A1485" s="17" t="s">
        <v>258</v>
      </c>
      <c r="B1485" s="8" t="s">
        <v>60</v>
      </c>
      <c r="C1485" s="8" t="s">
        <v>69</v>
      </c>
      <c r="E1485" s="8" t="str">
        <f t="shared" si="195"/>
        <v>ReFi-vod.refi</v>
      </c>
      <c r="F1485" s="21">
        <f t="shared" si="200"/>
        <v>192519.124041111</v>
      </c>
      <c r="G1485" s="19">
        <f t="shared" si="200"/>
        <v>7.2437942646276179</v>
      </c>
      <c r="H1485" s="18">
        <f t="shared" si="196"/>
        <v>1.0340679555058022E-2</v>
      </c>
      <c r="I1485" s="6">
        <f t="shared" si="196"/>
        <v>3.39</v>
      </c>
      <c r="J1485" s="6">
        <f t="shared" si="199"/>
        <v>1456404.4973625049</v>
      </c>
      <c r="K1485" s="18">
        <f t="shared" si="199"/>
        <v>0.3</v>
      </c>
      <c r="L1485" s="35">
        <f>Data!BM33</f>
        <v>6.922107256821455E-3</v>
      </c>
      <c r="Q1485" s="21">
        <v>7074.996894278006</v>
      </c>
      <c r="R1485" s="21">
        <v>8412.0716001845776</v>
      </c>
      <c r="S1485" s="21">
        <v>9606.8375478628332</v>
      </c>
      <c r="T1485" s="21">
        <v>10699.923840065218</v>
      </c>
      <c r="U1485" s="21">
        <v>11704.182904103678</v>
      </c>
      <c r="V1485" s="21">
        <v>12597.305798683297</v>
      </c>
      <c r="W1485" s="21">
        <v>13362.239866164664</v>
      </c>
      <c r="X1485" s="21">
        <v>14051.756585675237</v>
      </c>
      <c r="Y1485" s="21">
        <v>14669.332704487548</v>
      </c>
      <c r="Z1485" s="21">
        <v>1215.5399582381767</v>
      </c>
      <c r="AA1485" s="21">
        <v>1349.3470716830036</v>
      </c>
      <c r="AB1485" s="21">
        <v>1449.2481108405611</v>
      </c>
      <c r="AC1485" s="21">
        <v>1526.9543049019876</v>
      </c>
      <c r="AD1485" s="21">
        <v>1588.4784596718678</v>
      </c>
      <c r="AE1485" s="21">
        <v>1636.3029706140571</v>
      </c>
      <c r="AF1485" s="21">
        <v>1672.7168879676849</v>
      </c>
      <c r="AG1485" s="21">
        <v>1702.323830882206</v>
      </c>
      <c r="AH1485" s="21">
        <v>1726.4943179865152</v>
      </c>
      <c r="AI1485" s="21">
        <v>22774.364576841639</v>
      </c>
      <c r="AJ1485" s="21">
        <v>24723.119242114932</v>
      </c>
      <c r="AK1485" s="21">
        <v>25981.569421923381</v>
      </c>
      <c r="AL1485" s="21">
        <v>26796.672374644208</v>
      </c>
      <c r="AM1485" s="21">
        <v>27303.228913568768</v>
      </c>
      <c r="AN1485" s="21">
        <v>27584.506831252049</v>
      </c>
      <c r="AO1485" s="21">
        <v>27713.769761821924</v>
      </c>
      <c r="AP1485" s="21">
        <v>27751.294827421621</v>
      </c>
      <c r="AQ1485" s="21">
        <v>27727.260370172844</v>
      </c>
    </row>
    <row r="1486" spans="1:43" x14ac:dyDescent="0.25">
      <c r="A1486" s="17" t="s">
        <v>259</v>
      </c>
      <c r="B1486" s="8" t="s">
        <v>60</v>
      </c>
      <c r="C1486" s="8" t="s">
        <v>69</v>
      </c>
      <c r="E1486" s="8" t="str">
        <f t="shared" si="195"/>
        <v>ReFi-vod.refi</v>
      </c>
      <c r="F1486" s="21">
        <f t="shared" si="200"/>
        <v>149243.259400057</v>
      </c>
      <c r="G1486" s="19">
        <f t="shared" si="200"/>
        <v>7.8894108904875937</v>
      </c>
      <c r="H1486" s="18">
        <f t="shared" si="196"/>
        <v>1.0340679555058022E-2</v>
      </c>
      <c r="I1486" s="6">
        <f t="shared" si="196"/>
        <v>3.39</v>
      </c>
      <c r="J1486" s="6">
        <f t="shared" si="199"/>
        <v>1456404.4973625049</v>
      </c>
      <c r="K1486" s="18">
        <f t="shared" si="199"/>
        <v>0.3</v>
      </c>
      <c r="L1486" s="35">
        <f>Data!BM34</f>
        <v>6.922107256821455E-3</v>
      </c>
      <c r="Q1486" s="21">
        <v>4949.3281752157254</v>
      </c>
      <c r="R1486" s="21">
        <v>6286.397552518657</v>
      </c>
      <c r="S1486" s="21">
        <v>7481.1690662413866</v>
      </c>
      <c r="T1486" s="21">
        <v>8574.2212496881239</v>
      </c>
      <c r="U1486" s="21">
        <v>9578.4810616503928</v>
      </c>
      <c r="V1486" s="21">
        <v>10471.600218139838</v>
      </c>
      <c r="W1486" s="21">
        <v>11236.537288063309</v>
      </c>
      <c r="X1486" s="21">
        <v>11926.053093850585</v>
      </c>
      <c r="Y1486" s="21">
        <v>12543.63084202093</v>
      </c>
      <c r="Z1486" s="21">
        <v>831.47959158030892</v>
      </c>
      <c r="AA1486" s="21">
        <v>954.336379333737</v>
      </c>
      <c r="AB1486" s="21">
        <v>1046.0622980801752</v>
      </c>
      <c r="AC1486" s="21">
        <v>1117.4082649075062</v>
      </c>
      <c r="AD1486" s="21">
        <v>1173.8977782744364</v>
      </c>
      <c r="AE1486" s="21">
        <v>1217.8085997707615</v>
      </c>
      <c r="AF1486" s="21">
        <v>1251.2427601021657</v>
      </c>
      <c r="AG1486" s="21">
        <v>1278.4268793397855</v>
      </c>
      <c r="AH1486" s="21">
        <v>1300.6194728426458</v>
      </c>
      <c r="AI1486" s="21">
        <v>17288.679076442306</v>
      </c>
      <c r="AJ1486" s="21">
        <v>19237.427131872191</v>
      </c>
      <c r="AK1486" s="21">
        <v>20495.874755340123</v>
      </c>
      <c r="AL1486" s="21">
        <v>21310.977797528285</v>
      </c>
      <c r="AM1486" s="21">
        <v>21817.535834394836</v>
      </c>
      <c r="AN1486" s="21">
        <v>22098.816118071591</v>
      </c>
      <c r="AO1486" s="21">
        <v>22228.07910721362</v>
      </c>
      <c r="AP1486" s="21">
        <v>22265.60536819214</v>
      </c>
      <c r="AQ1486" s="21">
        <v>22241.57081728983</v>
      </c>
    </row>
    <row r="1487" spans="1:43" x14ac:dyDescent="0.25">
      <c r="A1487" s="17" t="s">
        <v>260</v>
      </c>
      <c r="B1487" s="8" t="s">
        <v>60</v>
      </c>
      <c r="C1487" s="8" t="s">
        <v>69</v>
      </c>
      <c r="E1487" s="8" t="str">
        <f t="shared" si="195"/>
        <v>ReFi-vod.refi</v>
      </c>
      <c r="F1487" s="21">
        <f t="shared" si="200"/>
        <v>361307.973956606</v>
      </c>
      <c r="G1487" s="19">
        <f t="shared" si="200"/>
        <v>6.0657210086765296</v>
      </c>
      <c r="H1487" s="18">
        <f t="shared" si="196"/>
        <v>1.0340679555058022E-2</v>
      </c>
      <c r="I1487" s="6">
        <f t="shared" si="196"/>
        <v>3.39</v>
      </c>
      <c r="J1487" s="6">
        <f t="shared" ref="J1487:K1502" si="201">J1486</f>
        <v>1456404.4973625049</v>
      </c>
      <c r="K1487" s="18">
        <f t="shared" si="201"/>
        <v>0.3</v>
      </c>
      <c r="L1487" s="35">
        <f>Data!BM35</f>
        <v>6.922107256821455E-3</v>
      </c>
      <c r="Q1487" s="21">
        <v>11724.537075447919</v>
      </c>
      <c r="R1487" s="21">
        <v>13061.623436772155</v>
      </c>
      <c r="S1487" s="21">
        <v>14256.377209671156</v>
      </c>
      <c r="T1487" s="21">
        <v>15349.538108997634</v>
      </c>
      <c r="U1487" s="21">
        <v>16353.795537079472</v>
      </c>
      <c r="V1487" s="21">
        <v>17246.926608098023</v>
      </c>
      <c r="W1487" s="21">
        <v>18011.854108245985</v>
      </c>
      <c r="X1487" s="21">
        <v>18701.372826371455</v>
      </c>
      <c r="Y1487" s="21">
        <v>19318.945381239126</v>
      </c>
      <c r="Z1487" s="21">
        <v>2810.3619848904932</v>
      </c>
      <c r="AA1487" s="21">
        <v>2970.1584222709657</v>
      </c>
      <c r="AB1487" s="21">
        <v>3089.4616678484012</v>
      </c>
      <c r="AC1487" s="21">
        <v>3182.2642359249876</v>
      </c>
      <c r="AD1487" s="21">
        <v>3255.7372079422989</v>
      </c>
      <c r="AE1487" s="21">
        <v>3312.8502862803734</v>
      </c>
      <c r="AF1487" s="21">
        <v>3356.3360505488258</v>
      </c>
      <c r="AG1487" s="21">
        <v>3391.6931632568712</v>
      </c>
      <c r="AH1487" s="21">
        <v>3420.5577987428646</v>
      </c>
      <c r="AI1487" s="21">
        <v>46064.358101917591</v>
      </c>
      <c r="AJ1487" s="21">
        <v>48013.132999443384</v>
      </c>
      <c r="AK1487" s="21">
        <v>49271.587315061348</v>
      </c>
      <c r="AL1487" s="21">
        <v>50086.706526126807</v>
      </c>
      <c r="AM1487" s="21">
        <v>50593.258702325671</v>
      </c>
      <c r="AN1487" s="21">
        <v>50874.532108410182</v>
      </c>
      <c r="AO1487" s="21">
        <v>51003.793430388338</v>
      </c>
      <c r="AP1487" s="21">
        <v>51041.315745071013</v>
      </c>
      <c r="AQ1487" s="21">
        <v>51017.280749920188</v>
      </c>
    </row>
    <row r="1488" spans="1:43" x14ac:dyDescent="0.25">
      <c r="A1488" s="17" t="s">
        <v>261</v>
      </c>
      <c r="B1488" s="8" t="s">
        <v>60</v>
      </c>
      <c r="C1488" s="8" t="s">
        <v>69</v>
      </c>
      <c r="E1488" s="8" t="str">
        <f t="shared" si="195"/>
        <v>ReFi-vod.refi</v>
      </c>
      <c r="F1488" s="21">
        <f t="shared" ref="F1488:G1503" si="202">F1422</f>
        <v>230041.87090241699</v>
      </c>
      <c r="G1488" s="19">
        <f t="shared" si="202"/>
        <v>6.6784839098539406</v>
      </c>
      <c r="H1488" s="18">
        <f t="shared" si="196"/>
        <v>1.0340679555058022E-2</v>
      </c>
      <c r="I1488" s="6">
        <f t="shared" si="196"/>
        <v>3.39</v>
      </c>
      <c r="J1488" s="6">
        <f t="shared" si="201"/>
        <v>1456404.4973625049</v>
      </c>
      <c r="K1488" s="18">
        <f t="shared" si="201"/>
        <v>0.3</v>
      </c>
      <c r="L1488" s="35">
        <f>Data!BM36</f>
        <v>6.922107256821455E-3</v>
      </c>
      <c r="Q1488" s="21">
        <v>6264.3344346960175</v>
      </c>
      <c r="R1488" s="21">
        <v>7601.407108442595</v>
      </c>
      <c r="S1488" s="21">
        <v>8796.1751788332258</v>
      </c>
      <c r="T1488" s="21">
        <v>9889.2484630407671</v>
      </c>
      <c r="U1488" s="21">
        <v>10893.507812313585</v>
      </c>
      <c r="V1488" s="21">
        <v>11786.629281304471</v>
      </c>
      <c r="W1488" s="21">
        <v>12551.564493821788</v>
      </c>
      <c r="X1488" s="21">
        <v>13241.080864867348</v>
      </c>
      <c r="Y1488" s="21">
        <v>13858.657605065006</v>
      </c>
      <c r="Z1488" s="21">
        <v>1537.9286472889742</v>
      </c>
      <c r="AA1488" s="21">
        <v>1683.0623675363593</v>
      </c>
      <c r="AB1488" s="21">
        <v>1791.419604955069</v>
      </c>
      <c r="AC1488" s="21">
        <v>1875.7042166909489</v>
      </c>
      <c r="AD1488" s="21">
        <v>1942.4361196952934</v>
      </c>
      <c r="AE1488" s="21">
        <v>1994.3088432469801</v>
      </c>
      <c r="AF1488" s="21">
        <v>2033.8049942777936</v>
      </c>
      <c r="AG1488" s="21">
        <v>2065.9180544641017</v>
      </c>
      <c r="AH1488" s="21">
        <v>2092.134450144094</v>
      </c>
      <c r="AI1488" s="21">
        <v>28554.46311448744</v>
      </c>
      <c r="AJ1488" s="21">
        <v>30503.22664111435</v>
      </c>
      <c r="AK1488" s="21">
        <v>31761.672976555608</v>
      </c>
      <c r="AL1488" s="21">
        <v>32576.808397424433</v>
      </c>
      <c r="AM1488" s="21">
        <v>33083.363366407451</v>
      </c>
      <c r="AN1488" s="21">
        <v>33364.643494561387</v>
      </c>
      <c r="AO1488" s="21">
        <v>33493.903529097988</v>
      </c>
      <c r="AP1488" s="21">
        <v>33531.428782046387</v>
      </c>
      <c r="AQ1488" s="21">
        <v>33507.392824940354</v>
      </c>
    </row>
    <row r="1489" spans="1:43" x14ac:dyDescent="0.25">
      <c r="A1489" s="17" t="s">
        <v>278</v>
      </c>
      <c r="B1489" s="8" t="s">
        <v>60</v>
      </c>
      <c r="C1489" s="8" t="s">
        <v>69</v>
      </c>
      <c r="E1489" s="8" t="str">
        <f t="shared" si="195"/>
        <v>ReFi-vod.refi</v>
      </c>
      <c r="F1489" s="21">
        <f t="shared" si="202"/>
        <v>148808.22602868799</v>
      </c>
      <c r="G1489" s="19">
        <f t="shared" si="202"/>
        <v>7.7108317934764221</v>
      </c>
      <c r="H1489" s="18">
        <f t="shared" si="196"/>
        <v>1.0340679555058022E-2</v>
      </c>
      <c r="I1489" s="6">
        <f t="shared" si="196"/>
        <v>3.39</v>
      </c>
      <c r="J1489" s="6">
        <f t="shared" si="201"/>
        <v>1456404.4973625049</v>
      </c>
      <c r="K1489" s="18">
        <f t="shared" si="201"/>
        <v>0.3</v>
      </c>
      <c r="L1489" s="35">
        <f>Data!BM37</f>
        <v>7.1478281456308504E-3</v>
      </c>
      <c r="Q1489" s="21">
        <v>4205.6044972759919</v>
      </c>
      <c r="R1489" s="21">
        <v>5586.2716940370883</v>
      </c>
      <c r="S1489" s="21">
        <v>6820.0055184597095</v>
      </c>
      <c r="T1489" s="21">
        <v>7948.6861842988428</v>
      </c>
      <c r="U1489" s="21">
        <v>8985.6939172928433</v>
      </c>
      <c r="V1489" s="21">
        <v>9907.934932849661</v>
      </c>
      <c r="W1489" s="21">
        <v>10697.816881326342</v>
      </c>
      <c r="X1489" s="21">
        <v>11409.816509106342</v>
      </c>
      <c r="Y1489" s="21">
        <v>12047.533355892863</v>
      </c>
      <c r="Z1489" s="21">
        <v>786.74826250338958</v>
      </c>
      <c r="AA1489" s="21">
        <v>916.54917331006743</v>
      </c>
      <c r="AB1489" s="21">
        <v>1013.4597943122963</v>
      </c>
      <c r="AC1489" s="21">
        <v>1088.8380185867554</v>
      </c>
      <c r="AD1489" s="21">
        <v>1148.5205421494632</v>
      </c>
      <c r="AE1489" s="21">
        <v>1194.9133344039251</v>
      </c>
      <c r="AF1489" s="21">
        <v>1230.237348809605</v>
      </c>
      <c r="AG1489" s="21">
        <v>1258.9580109312583</v>
      </c>
      <c r="AH1489" s="21">
        <v>1282.4050262187973</v>
      </c>
      <c r="AI1489" s="21">
        <v>16359.774621874072</v>
      </c>
      <c r="AJ1489" s="21">
        <v>18372.066860773393</v>
      </c>
      <c r="AK1489" s="21">
        <v>19671.549513043683</v>
      </c>
      <c r="AL1489" s="21">
        <v>20513.23450724424</v>
      </c>
      <c r="AM1489" s="21">
        <v>21036.31121593581</v>
      </c>
      <c r="AN1489" s="21">
        <v>21326.764789717046</v>
      </c>
      <c r="AO1489" s="21">
        <v>21460.242679305462</v>
      </c>
      <c r="AP1489" s="21">
        <v>21498.993111278236</v>
      </c>
      <c r="AQ1489" s="21">
        <v>21474.174673782669</v>
      </c>
    </row>
    <row r="1490" spans="1:43" x14ac:dyDescent="0.25">
      <c r="A1490" s="17" t="s">
        <v>279</v>
      </c>
      <c r="B1490" s="8" t="s">
        <v>60</v>
      </c>
      <c r="C1490" s="8" t="s">
        <v>69</v>
      </c>
      <c r="E1490" s="8" t="str">
        <f t="shared" si="195"/>
        <v>ReFi-vod.refi</v>
      </c>
      <c r="F1490" s="21">
        <f t="shared" si="202"/>
        <v>158601.96567814099</v>
      </c>
      <c r="G1490" s="19">
        <f t="shared" si="202"/>
        <v>7.3209134283901935</v>
      </c>
      <c r="H1490" s="18">
        <f t="shared" si="196"/>
        <v>1.0340679555058022E-2</v>
      </c>
      <c r="I1490" s="6">
        <f t="shared" si="196"/>
        <v>3.39</v>
      </c>
      <c r="J1490" s="6">
        <f t="shared" si="201"/>
        <v>1456404.4973625049</v>
      </c>
      <c r="K1490" s="18">
        <f t="shared" si="201"/>
        <v>0.3</v>
      </c>
      <c r="L1490" s="35">
        <f>Data!BM38</f>
        <v>7.1478281456308504E-3</v>
      </c>
      <c r="Q1490" s="21">
        <v>5340.6642143551408</v>
      </c>
      <c r="R1490" s="21">
        <v>6721.3342564718141</v>
      </c>
      <c r="S1490" s="21">
        <v>7955.0651087507467</v>
      </c>
      <c r="T1490" s="21">
        <v>9083.7639879051476</v>
      </c>
      <c r="U1490" s="21">
        <v>10120.771321524504</v>
      </c>
      <c r="V1490" s="21">
        <v>11043.014333138157</v>
      </c>
      <c r="W1490" s="21">
        <v>11832.894678377677</v>
      </c>
      <c r="X1490" s="21">
        <v>12544.894794065549</v>
      </c>
      <c r="Y1490" s="21">
        <v>13182.610770811201</v>
      </c>
      <c r="Z1490" s="21">
        <v>847.96831439386597</v>
      </c>
      <c r="AA1490" s="21">
        <v>984.68257201292136</v>
      </c>
      <c r="AB1490" s="21">
        <v>1086.7547301770039</v>
      </c>
      <c r="AC1490" s="21">
        <v>1166.1477648595298</v>
      </c>
      <c r="AD1490" s="21">
        <v>1229.0090262049696</v>
      </c>
      <c r="AE1490" s="21">
        <v>1277.8727438629971</v>
      </c>
      <c r="AF1490" s="21">
        <v>1315.0781377992814</v>
      </c>
      <c r="AG1490" s="21">
        <v>1345.3284871275855</v>
      </c>
      <c r="AH1490" s="21">
        <v>1370.0243068447555</v>
      </c>
      <c r="AI1490" s="21">
        <v>15704.125666412441</v>
      </c>
      <c r="AJ1490" s="21">
        <v>17716.415923000724</v>
      </c>
      <c r="AK1490" s="21">
        <v>19015.901329839988</v>
      </c>
      <c r="AL1490" s="21">
        <v>19857.570570023345</v>
      </c>
      <c r="AM1490" s="21">
        <v>20380.647515732773</v>
      </c>
      <c r="AN1490" s="21">
        <v>20671.099192648137</v>
      </c>
      <c r="AO1490" s="21">
        <v>20804.578464188595</v>
      </c>
      <c r="AP1490" s="21">
        <v>20843.328387892267</v>
      </c>
      <c r="AQ1490" s="21">
        <v>20818.510709419301</v>
      </c>
    </row>
    <row r="1491" spans="1:43" x14ac:dyDescent="0.25">
      <c r="A1491" s="17" t="s">
        <v>280</v>
      </c>
      <c r="B1491" s="8" t="s">
        <v>60</v>
      </c>
      <c r="C1491" s="8" t="s">
        <v>69</v>
      </c>
      <c r="E1491" s="8" t="str">
        <f t="shared" si="195"/>
        <v>ReFi-vod.refi</v>
      </c>
      <c r="F1491" s="21">
        <f t="shared" si="202"/>
        <v>191188.54345133001</v>
      </c>
      <c r="G1491" s="19">
        <f t="shared" si="202"/>
        <v>6.6714196487796373</v>
      </c>
      <c r="H1491" s="18">
        <f t="shared" si="196"/>
        <v>1.0340679555058022E-2</v>
      </c>
      <c r="I1491" s="6">
        <f t="shared" si="196"/>
        <v>3.39</v>
      </c>
      <c r="J1491" s="6">
        <f t="shared" si="201"/>
        <v>1456404.4973625049</v>
      </c>
      <c r="K1491" s="18">
        <f t="shared" si="201"/>
        <v>0.3</v>
      </c>
      <c r="L1491" s="35">
        <f>Data!BM39</f>
        <v>7.1478281456308504E-3</v>
      </c>
      <c r="Q1491" s="21">
        <v>6281.7876975756808</v>
      </c>
      <c r="R1491" s="21">
        <v>7662.4600988906486</v>
      </c>
      <c r="S1491" s="21">
        <v>8896.1884868461839</v>
      </c>
      <c r="T1491" s="21">
        <v>10024.90246738992</v>
      </c>
      <c r="U1491" s="21">
        <v>11061.909469871756</v>
      </c>
      <c r="V1491" s="21">
        <v>11984.154136496096</v>
      </c>
      <c r="W1491" s="21">
        <v>12774.033152427459</v>
      </c>
      <c r="X1491" s="21">
        <v>13486.033672659296</v>
      </c>
      <c r="Y1491" s="21">
        <v>14123.748928019206</v>
      </c>
      <c r="Z1491" s="21">
        <v>1107.8218544469719</v>
      </c>
      <c r="AA1491" s="21">
        <v>1257.8461845097579</v>
      </c>
      <c r="AB1491" s="21">
        <v>1369.8554664520238</v>
      </c>
      <c r="AC1491" s="21">
        <v>1456.978645229636</v>
      </c>
      <c r="AD1491" s="21">
        <v>1525.9596862578001</v>
      </c>
      <c r="AE1491" s="21">
        <v>1579.5805492275244</v>
      </c>
      <c r="AF1491" s="21">
        <v>1620.4079839812214</v>
      </c>
      <c r="AG1491" s="21">
        <v>1653.6033385892272</v>
      </c>
      <c r="AH1491" s="21">
        <v>1680.70337246596</v>
      </c>
      <c r="AI1491" s="21">
        <v>18772.836113710349</v>
      </c>
      <c r="AJ1491" s="21">
        <v>20785.130855239586</v>
      </c>
      <c r="AK1491" s="21">
        <v>22084.617000984224</v>
      </c>
      <c r="AL1491" s="21">
        <v>22926.290642560627</v>
      </c>
      <c r="AM1491" s="21">
        <v>23449.366631882836</v>
      </c>
      <c r="AN1491" s="21">
        <v>23739.81744039301</v>
      </c>
      <c r="AO1491" s="21">
        <v>23873.29628640267</v>
      </c>
      <c r="AP1491" s="21">
        <v>23912.045644093232</v>
      </c>
      <c r="AQ1491" s="21">
        <v>23887.227806607061</v>
      </c>
    </row>
    <row r="1492" spans="1:43" x14ac:dyDescent="0.25">
      <c r="A1492" s="17" t="s">
        <v>281</v>
      </c>
      <c r="B1492" s="8" t="s">
        <v>60</v>
      </c>
      <c r="C1492" s="8" t="s">
        <v>69</v>
      </c>
      <c r="E1492" s="8" t="str">
        <f t="shared" si="195"/>
        <v>ReFi-vod.refi</v>
      </c>
      <c r="F1492" s="21">
        <f t="shared" si="202"/>
        <v>245059.3539207585</v>
      </c>
      <c r="G1492" s="19">
        <f t="shared" si="202"/>
        <v>6.3646196133400057</v>
      </c>
      <c r="H1492" s="18">
        <f t="shared" si="196"/>
        <v>1.0340679555058022E-2</v>
      </c>
      <c r="I1492" s="6">
        <f t="shared" si="196"/>
        <v>3.39</v>
      </c>
      <c r="J1492" s="6">
        <f t="shared" si="201"/>
        <v>1456404.4973625049</v>
      </c>
      <c r="K1492" s="18">
        <f t="shared" si="201"/>
        <v>0.3</v>
      </c>
      <c r="L1492" s="35">
        <f>Data!BM40</f>
        <v>7.1478281456308504E-3</v>
      </c>
      <c r="Q1492" s="21">
        <v>8082.4540856392105</v>
      </c>
      <c r="R1492" s="21">
        <v>9463.1310008454475</v>
      </c>
      <c r="S1492" s="21">
        <v>10696.854673772197</v>
      </c>
      <c r="T1492" s="21">
        <v>11825.597548042071</v>
      </c>
      <c r="U1492" s="21">
        <v>12862.603916953281</v>
      </c>
      <c r="V1492" s="21">
        <v>13784.851750135642</v>
      </c>
      <c r="W1492" s="21">
        <v>14574.728222680764</v>
      </c>
      <c r="X1492" s="21">
        <v>15286.729516932935</v>
      </c>
      <c r="Y1492" s="21">
        <v>15924.443392054141</v>
      </c>
      <c r="Z1492" s="21">
        <v>1622.9821211978212</v>
      </c>
      <c r="AA1492" s="21">
        <v>1780.2389011102487</v>
      </c>
      <c r="AB1492" s="21">
        <v>1897.6473057142102</v>
      </c>
      <c r="AC1492" s="21">
        <v>1988.9721042017802</v>
      </c>
      <c r="AD1492" s="21">
        <v>2061.2781786160476</v>
      </c>
      <c r="AE1492" s="21">
        <v>2117.4838589721212</v>
      </c>
      <c r="AF1492" s="21">
        <v>2160.2791646959136</v>
      </c>
      <c r="AG1492" s="21">
        <v>2195.0746516942054</v>
      </c>
      <c r="AH1492" s="21">
        <v>2223.4809278680113</v>
      </c>
      <c r="AI1492" s="21">
        <v>26935.106334251817</v>
      </c>
      <c r="AJ1492" s="21">
        <v>28947.41121477649</v>
      </c>
      <c r="AK1492" s="21">
        <v>30246.898381527935</v>
      </c>
      <c r="AL1492" s="21">
        <v>31088.584883591935</v>
      </c>
      <c r="AM1492" s="21">
        <v>31611.658749981187</v>
      </c>
      <c r="AN1492" s="21">
        <v>31902.108075999386</v>
      </c>
      <c r="AO1492" s="21">
        <v>32035.585708405575</v>
      </c>
      <c r="AP1492" s="21">
        <v>32074.33394638051</v>
      </c>
      <c r="AQ1492" s="21">
        <v>32049.515604258908</v>
      </c>
    </row>
    <row r="1493" spans="1:43" x14ac:dyDescent="0.25">
      <c r="A1493" s="17" t="s">
        <v>282</v>
      </c>
      <c r="B1493" s="8" t="s">
        <v>60</v>
      </c>
      <c r="C1493" s="8" t="s">
        <v>69</v>
      </c>
      <c r="E1493" s="8" t="str">
        <f t="shared" si="195"/>
        <v>ReFi-vod.refi</v>
      </c>
      <c r="F1493" s="21">
        <f t="shared" si="202"/>
        <v>234148.48138127499</v>
      </c>
      <c r="G1493" s="19">
        <f t="shared" si="202"/>
        <v>6.5823733482746327</v>
      </c>
      <c r="H1493" s="18">
        <f t="shared" si="196"/>
        <v>1.0340679555058022E-2</v>
      </c>
      <c r="I1493" s="6">
        <f t="shared" si="196"/>
        <v>3.39</v>
      </c>
      <c r="J1493" s="6">
        <f t="shared" si="201"/>
        <v>1456404.4973625049</v>
      </c>
      <c r="K1493" s="18">
        <f t="shared" si="201"/>
        <v>0.3</v>
      </c>
      <c r="L1493" s="35">
        <f>Data!BM41</f>
        <v>7.1478281456308504E-3</v>
      </c>
      <c r="Q1493" s="21">
        <v>7330.3009058975822</v>
      </c>
      <c r="R1493" s="21">
        <v>8710.9759356142586</v>
      </c>
      <c r="S1493" s="21">
        <v>9944.7015780473666</v>
      </c>
      <c r="T1493" s="21">
        <v>11073.432383169878</v>
      </c>
      <c r="U1493" s="21">
        <v>12110.439016728753</v>
      </c>
      <c r="V1493" s="21">
        <v>13032.685527213751</v>
      </c>
      <c r="W1493" s="21">
        <v>13822.563062152252</v>
      </c>
      <c r="X1493" s="21">
        <v>14534.564033089757</v>
      </c>
      <c r="Y1493" s="21">
        <v>15172.278484748036</v>
      </c>
      <c r="Z1493" s="21">
        <v>1540.2967313005354</v>
      </c>
      <c r="AA1493" s="21">
        <v>1692.3512072502106</v>
      </c>
      <c r="AB1493" s="21">
        <v>1805.8755942242522</v>
      </c>
      <c r="AC1493" s="21">
        <v>1894.179135213722</v>
      </c>
      <c r="AD1493" s="21">
        <v>1964.093235060305</v>
      </c>
      <c r="AE1493" s="21">
        <v>2018.4395516927075</v>
      </c>
      <c r="AF1493" s="21">
        <v>2059.8191412935744</v>
      </c>
      <c r="AG1493" s="21">
        <v>2093.4635478506157</v>
      </c>
      <c r="AH1493" s="21">
        <v>2120.9301113246993</v>
      </c>
      <c r="AI1493" s="21">
        <v>27040.258731237351</v>
      </c>
      <c r="AJ1493" s="21">
        <v>29052.564630142726</v>
      </c>
      <c r="AK1493" s="21">
        <v>30352.050045987955</v>
      </c>
      <c r="AL1493" s="21">
        <v>31193.746146326797</v>
      </c>
      <c r="AM1493" s="21">
        <v>31716.819911188726</v>
      </c>
      <c r="AN1493" s="21">
        <v>32007.270460247211</v>
      </c>
      <c r="AO1493" s="21">
        <v>32140.747252585585</v>
      </c>
      <c r="AP1493" s="21">
        <v>32179.495834332265</v>
      </c>
      <c r="AQ1493" s="21">
        <v>32154.677027213882</v>
      </c>
    </row>
    <row r="1494" spans="1:43" x14ac:dyDescent="0.25">
      <c r="A1494" s="17" t="s">
        <v>283</v>
      </c>
      <c r="B1494" s="8" t="s">
        <v>60</v>
      </c>
      <c r="C1494" s="8" t="s">
        <v>69</v>
      </c>
      <c r="E1494" s="8" t="str">
        <f t="shared" si="195"/>
        <v>ReFi-vod.refi</v>
      </c>
      <c r="F1494" s="21">
        <f t="shared" si="202"/>
        <v>214879.20808178949</v>
      </c>
      <c r="G1494" s="19">
        <f t="shared" si="202"/>
        <v>6.8294778983613993</v>
      </c>
      <c r="H1494" s="18">
        <f t="shared" si="196"/>
        <v>1.0340679555058022E-2</v>
      </c>
      <c r="I1494" s="6">
        <f t="shared" si="196"/>
        <v>3.39</v>
      </c>
      <c r="J1494" s="6">
        <f t="shared" si="201"/>
        <v>1456404.4973625049</v>
      </c>
      <c r="K1494" s="18">
        <f t="shared" si="201"/>
        <v>0.3</v>
      </c>
      <c r="L1494" s="35">
        <f>Data!BM42</f>
        <v>6.6963863680120595E-3</v>
      </c>
      <c r="Q1494" s="21">
        <v>7060.2908103664167</v>
      </c>
      <c r="R1494" s="21">
        <v>8353.7657955911982</v>
      </c>
      <c r="S1494" s="21">
        <v>9509.5714185110883</v>
      </c>
      <c r="T1494" s="21">
        <v>10567.017058458867</v>
      </c>
      <c r="U1494" s="21">
        <v>11538.5284683217</v>
      </c>
      <c r="V1494" s="21">
        <v>12402.528170098913</v>
      </c>
      <c r="W1494" s="21">
        <v>13142.518430285929</v>
      </c>
      <c r="X1494" s="21">
        <v>13809.551001791106</v>
      </c>
      <c r="Y1494" s="21">
        <v>14406.988603335411</v>
      </c>
      <c r="Z1494" s="21">
        <v>1426.5403725077067</v>
      </c>
      <c r="AA1494" s="21">
        <v>1563.8372843584145</v>
      </c>
      <c r="AB1494" s="21">
        <v>1666.3435762416464</v>
      </c>
      <c r="AC1494" s="21">
        <v>1746.0769737278829</v>
      </c>
      <c r="AD1494" s="21">
        <v>1809.2055678419663</v>
      </c>
      <c r="AE1494" s="21">
        <v>1858.2773208134045</v>
      </c>
      <c r="AF1494" s="21">
        <v>1895.6408116911696</v>
      </c>
      <c r="AG1494" s="21">
        <v>1926.0198670470859</v>
      </c>
      <c r="AH1494" s="21">
        <v>1950.8206634272528</v>
      </c>
      <c r="AI1494" s="21">
        <v>25966.872143731482</v>
      </c>
      <c r="AJ1494" s="21">
        <v>27852.085661248835</v>
      </c>
      <c r="AK1494" s="21">
        <v>29069.498540302706</v>
      </c>
      <c r="AL1494" s="21">
        <v>29858.034943633942</v>
      </c>
      <c r="AM1494" s="21">
        <v>30348.072330461528</v>
      </c>
      <c r="AN1494" s="21">
        <v>30620.178422158562</v>
      </c>
      <c r="AO1494" s="21">
        <v>30745.225090148109</v>
      </c>
      <c r="AP1494" s="21">
        <v>30781.526284001178</v>
      </c>
      <c r="AQ1494" s="21">
        <v>30758.274986065851</v>
      </c>
    </row>
    <row r="1495" spans="1:43" x14ac:dyDescent="0.25">
      <c r="A1495" s="17" t="s">
        <v>284</v>
      </c>
      <c r="B1495" s="8" t="s">
        <v>60</v>
      </c>
      <c r="C1495" s="8" t="s">
        <v>69</v>
      </c>
      <c r="E1495" s="8" t="str">
        <f t="shared" si="195"/>
        <v>ReFi-vod.refi</v>
      </c>
      <c r="F1495" s="21">
        <f t="shared" si="202"/>
        <v>209527.0442382365</v>
      </c>
      <c r="G1495" s="19">
        <f t="shared" si="202"/>
        <v>6.6980857672209169</v>
      </c>
      <c r="H1495" s="18">
        <f t="shared" si="196"/>
        <v>1.0340679555058022E-2</v>
      </c>
      <c r="I1495" s="6">
        <f t="shared" si="196"/>
        <v>3.39</v>
      </c>
      <c r="J1495" s="6">
        <f t="shared" si="201"/>
        <v>1456404.4973625049</v>
      </c>
      <c r="K1495" s="18">
        <f t="shared" si="201"/>
        <v>0.3</v>
      </c>
      <c r="L1495" s="35">
        <f>Data!BM43</f>
        <v>6.6963863680120595E-3</v>
      </c>
      <c r="Q1495" s="21">
        <v>6577.4040797312518</v>
      </c>
      <c r="R1495" s="21">
        <v>7870.8778544607349</v>
      </c>
      <c r="S1495" s="21">
        <v>9026.6847418151974</v>
      </c>
      <c r="T1495" s="21">
        <v>10084.122633299938</v>
      </c>
      <c r="U1495" s="21">
        <v>11055.634213068119</v>
      </c>
      <c r="V1495" s="21">
        <v>11919.633065665907</v>
      </c>
      <c r="W1495" s="21">
        <v>12659.624007915671</v>
      </c>
      <c r="X1495" s="21">
        <v>13326.656371850944</v>
      </c>
      <c r="Y1495" s="21">
        <v>13924.094343535413</v>
      </c>
      <c r="Z1495" s="21">
        <v>1355.5917310727114</v>
      </c>
      <c r="AA1495" s="21">
        <v>1495.5817758087428</v>
      </c>
      <c r="AB1495" s="21">
        <v>1600.0989029071527</v>
      </c>
      <c r="AC1495" s="21">
        <v>1681.39599787476</v>
      </c>
      <c r="AD1495" s="21">
        <v>1745.7629711148625</v>
      </c>
      <c r="AE1495" s="21">
        <v>1795.7973183448025</v>
      </c>
      <c r="AF1495" s="21">
        <v>1833.8937797032024</v>
      </c>
      <c r="AG1495" s="21">
        <v>1864.8687650260799</v>
      </c>
      <c r="AH1495" s="21">
        <v>1890.1560802745269</v>
      </c>
      <c r="AI1495" s="21">
        <v>24203.354135673817</v>
      </c>
      <c r="AJ1495" s="21">
        <v>26088.565816759052</v>
      </c>
      <c r="AK1495" s="21">
        <v>27305.978199515615</v>
      </c>
      <c r="AL1495" s="21">
        <v>28094.513668928077</v>
      </c>
      <c r="AM1495" s="21">
        <v>28584.551459037819</v>
      </c>
      <c r="AN1495" s="21">
        <v>28856.658049729871</v>
      </c>
      <c r="AO1495" s="21">
        <v>28981.70481688506</v>
      </c>
      <c r="AP1495" s="21">
        <v>29018.006290192017</v>
      </c>
      <c r="AQ1495" s="21">
        <v>28994.755014057271</v>
      </c>
    </row>
    <row r="1496" spans="1:43" x14ac:dyDescent="0.25">
      <c r="A1496" s="17" t="s">
        <v>285</v>
      </c>
      <c r="B1496" s="8" t="s">
        <v>60</v>
      </c>
      <c r="C1496" s="8" t="s">
        <v>69</v>
      </c>
      <c r="E1496" s="8" t="str">
        <f t="shared" si="195"/>
        <v>ReFi-vod.refi</v>
      </c>
      <c r="F1496" s="21">
        <f t="shared" si="202"/>
        <v>241380.32206047649</v>
      </c>
      <c r="G1496" s="19">
        <f t="shared" si="202"/>
        <v>6.4866620482616781</v>
      </c>
      <c r="H1496" s="18">
        <f t="shared" si="196"/>
        <v>1.0340679555058022E-2</v>
      </c>
      <c r="I1496" s="6">
        <f t="shared" si="196"/>
        <v>3.39</v>
      </c>
      <c r="J1496" s="6">
        <f t="shared" si="201"/>
        <v>1456404.4973625049</v>
      </c>
      <c r="K1496" s="18">
        <f t="shared" si="201"/>
        <v>0.3</v>
      </c>
      <c r="L1496" s="35">
        <f>Data!BM44</f>
        <v>6.6963863680120595E-3</v>
      </c>
      <c r="Q1496" s="21">
        <v>7775.4290914749372</v>
      </c>
      <c r="R1496" s="21">
        <v>9068.9058694007254</v>
      </c>
      <c r="S1496" s="21">
        <v>10224.709619737439</v>
      </c>
      <c r="T1496" s="21">
        <v>11282.166734886721</v>
      </c>
      <c r="U1496" s="21">
        <v>12253.677893125705</v>
      </c>
      <c r="V1496" s="21">
        <v>13117.678852507814</v>
      </c>
      <c r="W1496" s="21">
        <v>13857.668102583861</v>
      </c>
      <c r="X1496" s="21">
        <v>14524.700981492775</v>
      </c>
      <c r="Y1496" s="21">
        <v>15122.138034872496</v>
      </c>
      <c r="Z1496" s="21">
        <v>1658.5400223945871</v>
      </c>
      <c r="AA1496" s="21">
        <v>1803.0931873966661</v>
      </c>
      <c r="AB1496" s="21">
        <v>1911.0168191219254</v>
      </c>
      <c r="AC1496" s="21">
        <v>1994.9646475632615</v>
      </c>
      <c r="AD1496" s="21">
        <v>2061.429508792361</v>
      </c>
      <c r="AE1496" s="21">
        <v>2113.0946949499098</v>
      </c>
      <c r="AF1496" s="21">
        <v>2152.4327703446997</v>
      </c>
      <c r="AG1496" s="21">
        <v>2184.4173341788364</v>
      </c>
      <c r="AH1496" s="21">
        <v>2210.5288105733021</v>
      </c>
      <c r="AI1496" s="21">
        <v>28695.508326223309</v>
      </c>
      <c r="AJ1496" s="21">
        <v>30580.72447287909</v>
      </c>
      <c r="AK1496" s="21">
        <v>31798.138109759704</v>
      </c>
      <c r="AL1496" s="21">
        <v>32586.675638149529</v>
      </c>
      <c r="AM1496" s="21">
        <v>33076.712444766206</v>
      </c>
      <c r="AN1496" s="21">
        <v>33348.817787060914</v>
      </c>
      <c r="AO1496" s="21">
        <v>33473.864331408855</v>
      </c>
      <c r="AP1496" s="21">
        <v>33510.165113536947</v>
      </c>
      <c r="AQ1496" s="21">
        <v>33486.913794964712</v>
      </c>
    </row>
    <row r="1497" spans="1:43" x14ac:dyDescent="0.25">
      <c r="A1497" s="17" t="s">
        <v>286</v>
      </c>
      <c r="B1497" s="8" t="s">
        <v>60</v>
      </c>
      <c r="C1497" s="8" t="s">
        <v>69</v>
      </c>
      <c r="E1497" s="8" t="str">
        <f t="shared" si="195"/>
        <v>ReFi-vod.refi</v>
      </c>
      <c r="F1497" s="21">
        <f t="shared" si="202"/>
        <v>200886.29164899149</v>
      </c>
      <c r="G1497" s="19">
        <f t="shared" si="202"/>
        <v>6.7724878862124012</v>
      </c>
      <c r="H1497" s="18">
        <f t="shared" si="196"/>
        <v>1.0340679555058022E-2</v>
      </c>
      <c r="I1497" s="6">
        <f t="shared" si="196"/>
        <v>3.39</v>
      </c>
      <c r="J1497" s="6">
        <f t="shared" si="201"/>
        <v>1456404.4973625049</v>
      </c>
      <c r="K1497" s="18">
        <f t="shared" si="201"/>
        <v>0.3</v>
      </c>
      <c r="L1497" s="35">
        <f>Data!BM45</f>
        <v>6.6963863680120595E-3</v>
      </c>
      <c r="Q1497" s="21">
        <v>6084.8382622415756</v>
      </c>
      <c r="R1497" s="21">
        <v>7378.3108022123279</v>
      </c>
      <c r="S1497" s="21">
        <v>8534.1189793459653</v>
      </c>
      <c r="T1497" s="21">
        <v>9591.5489670557872</v>
      </c>
      <c r="U1497" s="21">
        <v>10563.060720134938</v>
      </c>
      <c r="V1497" s="21">
        <v>11427.05870653216</v>
      </c>
      <c r="W1497" s="21">
        <v>12167.050344516087</v>
      </c>
      <c r="X1497" s="21">
        <v>12834.082496720877</v>
      </c>
      <c r="Y1497" s="21">
        <v>13431.520845964684</v>
      </c>
      <c r="Z1497" s="21">
        <v>1275.1509694854769</v>
      </c>
      <c r="AA1497" s="21">
        <v>1413.6030001975457</v>
      </c>
      <c r="AB1497" s="21">
        <v>1516.9719320982626</v>
      </c>
      <c r="AC1497" s="21">
        <v>1597.3756392459943</v>
      </c>
      <c r="AD1497" s="21">
        <v>1661.0354984039304</v>
      </c>
      <c r="AE1497" s="21">
        <v>1710.5201608807861</v>
      </c>
      <c r="AF1497" s="21">
        <v>1748.1981206261976</v>
      </c>
      <c r="AG1497" s="21">
        <v>1778.8328189189133</v>
      </c>
      <c r="AH1497" s="21">
        <v>1803.8423412168199</v>
      </c>
      <c r="AI1497" s="21">
        <v>23191.013572189237</v>
      </c>
      <c r="AJ1497" s="21">
        <v>25076.22436799487</v>
      </c>
      <c r="AK1497" s="21">
        <v>26293.635995438439</v>
      </c>
      <c r="AL1497" s="21">
        <v>27082.173327461554</v>
      </c>
      <c r="AM1497" s="21">
        <v>27572.211343081919</v>
      </c>
      <c r="AN1497" s="21">
        <v>27844.318556317485</v>
      </c>
      <c r="AO1497" s="21">
        <v>27969.365171314224</v>
      </c>
      <c r="AP1497" s="21">
        <v>28005.666906368228</v>
      </c>
      <c r="AQ1497" s="21">
        <v>27982.415525385004</v>
      </c>
    </row>
    <row r="1498" spans="1:43" x14ac:dyDescent="0.25">
      <c r="A1498" s="17" t="s">
        <v>287</v>
      </c>
      <c r="B1498" s="8" t="s">
        <v>60</v>
      </c>
      <c r="C1498" s="8" t="s">
        <v>69</v>
      </c>
      <c r="E1498" s="8" t="str">
        <f t="shared" si="195"/>
        <v>ReFi-vod.refi</v>
      </c>
      <c r="F1498" s="21">
        <f t="shared" si="202"/>
        <v>182227.90960488049</v>
      </c>
      <c r="G1498" s="19">
        <f t="shared" si="202"/>
        <v>6.9369532865138988</v>
      </c>
      <c r="H1498" s="18">
        <f t="shared" si="196"/>
        <v>1.0340679555058022E-2</v>
      </c>
      <c r="I1498" s="6">
        <f t="shared" si="196"/>
        <v>3.39</v>
      </c>
      <c r="J1498" s="6">
        <f t="shared" si="201"/>
        <v>1456404.4973625049</v>
      </c>
      <c r="K1498" s="18">
        <f t="shared" si="201"/>
        <v>0.3</v>
      </c>
      <c r="L1498" s="35">
        <f>Data!BM46</f>
        <v>7.8249908120590368E-3</v>
      </c>
      <c r="Q1498" s="21">
        <v>4978.2842681463371</v>
      </c>
      <c r="R1498" s="21">
        <v>6489.7524533030419</v>
      </c>
      <c r="S1498" s="21">
        <v>7840.3653442689556</v>
      </c>
      <c r="T1498" s="21">
        <v>9075.9796574644351</v>
      </c>
      <c r="U1498" s="21">
        <v>10211.230096638445</v>
      </c>
      <c r="V1498" s="21">
        <v>11220.841971812779</v>
      </c>
      <c r="W1498" s="21">
        <v>12085.554313101642</v>
      </c>
      <c r="X1498" s="21">
        <v>12865.006698071566</v>
      </c>
      <c r="Y1498" s="21">
        <v>13563.138538208417</v>
      </c>
      <c r="Z1498" s="21">
        <v>969.2419134314847</v>
      </c>
      <c r="AA1498" s="21">
        <v>1127.1920451020305</v>
      </c>
      <c r="AB1498" s="21">
        <v>1245.1191264552438</v>
      </c>
      <c r="AC1498" s="21">
        <v>1336.8442668170967</v>
      </c>
      <c r="AD1498" s="21">
        <v>1409.4698022896587</v>
      </c>
      <c r="AE1498" s="21">
        <v>1465.9235430596361</v>
      </c>
      <c r="AF1498" s="21">
        <v>1508.9080739157162</v>
      </c>
      <c r="AG1498" s="21">
        <v>1543.8572253061573</v>
      </c>
      <c r="AH1498" s="21">
        <v>1572.3890612409155</v>
      </c>
      <c r="AI1498" s="21">
        <v>17814.671854224507</v>
      </c>
      <c r="AJ1498" s="21">
        <v>20017.601871208633</v>
      </c>
      <c r="AK1498" s="21">
        <v>21440.19425920846</v>
      </c>
      <c r="AL1498" s="21">
        <v>22361.613263097042</v>
      </c>
      <c r="AM1498" s="21">
        <v>22934.24464418937</v>
      </c>
      <c r="AN1498" s="21">
        <v>23252.214272128353</v>
      </c>
      <c r="AO1498" s="21">
        <v>23398.337834824135</v>
      </c>
      <c r="AP1498" s="21">
        <v>23440.759187584117</v>
      </c>
      <c r="AQ1498" s="21">
        <v>23413.589751713531</v>
      </c>
    </row>
    <row r="1499" spans="1:43" x14ac:dyDescent="0.25">
      <c r="A1499" s="17" t="s">
        <v>288</v>
      </c>
      <c r="B1499" s="8" t="s">
        <v>60</v>
      </c>
      <c r="C1499" s="8" t="s">
        <v>69</v>
      </c>
      <c r="E1499" s="8" t="str">
        <f t="shared" si="195"/>
        <v>ReFi-vod.refi</v>
      </c>
      <c r="F1499" s="21">
        <f t="shared" si="202"/>
        <v>256952.68964802951</v>
      </c>
      <c r="G1499" s="19">
        <f t="shared" si="202"/>
        <v>6.2464520570914432</v>
      </c>
      <c r="H1499" s="18">
        <f t="shared" si="196"/>
        <v>1.0340679555058022E-2</v>
      </c>
      <c r="I1499" s="6">
        <f t="shared" si="196"/>
        <v>3.39</v>
      </c>
      <c r="J1499" s="6">
        <f t="shared" si="201"/>
        <v>1456404.4973625049</v>
      </c>
      <c r="K1499" s="18">
        <f t="shared" si="201"/>
        <v>0.3</v>
      </c>
      <c r="L1499" s="35">
        <f>Data!BM47</f>
        <v>7.8249908120590368E-3</v>
      </c>
      <c r="Q1499" s="21">
        <v>8483.2807575346778</v>
      </c>
      <c r="R1499" s="21">
        <v>9994.7577289791461</v>
      </c>
      <c r="S1499" s="21">
        <v>11345.361442143196</v>
      </c>
      <c r="T1499" s="21">
        <v>12581.031996966412</v>
      </c>
      <c r="U1499" s="21">
        <v>13716.281202895414</v>
      </c>
      <c r="V1499" s="21">
        <v>14725.899241773821</v>
      </c>
      <c r="W1499" s="21">
        <v>15590.606632362267</v>
      </c>
      <c r="X1499" s="21">
        <v>16370.060523962507</v>
      </c>
      <c r="Y1499" s="21">
        <v>17068.189677465201</v>
      </c>
      <c r="Z1499" s="21">
        <v>1640.7847269981025</v>
      </c>
      <c r="AA1499" s="21">
        <v>1816.1960311811663</v>
      </c>
      <c r="AB1499" s="21">
        <v>1947.1588931493025</v>
      </c>
      <c r="AC1499" s="21">
        <v>2049.0261633409664</v>
      </c>
      <c r="AD1499" s="21">
        <v>2129.6797704976684</v>
      </c>
      <c r="AE1499" s="21">
        <v>2192.3741775853346</v>
      </c>
      <c r="AF1499" s="21">
        <v>2240.1101146750161</v>
      </c>
      <c r="AG1499" s="21">
        <v>2278.9226271010066</v>
      </c>
      <c r="AH1499" s="21">
        <v>2310.6083406426274</v>
      </c>
      <c r="AI1499" s="21">
        <v>26261.111064018474</v>
      </c>
      <c r="AJ1499" s="21">
        <v>28464.051335850228</v>
      </c>
      <c r="AK1499" s="21">
        <v>29886.648101348463</v>
      </c>
      <c r="AL1499" s="21">
        <v>30808.06512242349</v>
      </c>
      <c r="AM1499" s="21">
        <v>31380.694154732933</v>
      </c>
      <c r="AN1499" s="21">
        <v>31698.65980738432</v>
      </c>
      <c r="AO1499" s="21">
        <v>31844.78343863706</v>
      </c>
      <c r="AP1499" s="21">
        <v>31887.20283554231</v>
      </c>
      <c r="AQ1499" s="21">
        <v>31860.033636944685</v>
      </c>
    </row>
    <row r="1500" spans="1:43" x14ac:dyDescent="0.25">
      <c r="A1500" s="17" t="s">
        <v>289</v>
      </c>
      <c r="B1500" s="8" t="s">
        <v>60</v>
      </c>
      <c r="C1500" s="8" t="s">
        <v>69</v>
      </c>
      <c r="E1500" s="8" t="str">
        <f t="shared" si="195"/>
        <v>ReFi-vod.refi</v>
      </c>
      <c r="F1500" s="21">
        <f t="shared" si="202"/>
        <v>215113.42565182853</v>
      </c>
      <c r="G1500" s="19">
        <f t="shared" si="202"/>
        <v>6.7966372089774518</v>
      </c>
      <c r="H1500" s="18">
        <f t="shared" si="196"/>
        <v>1.0340679555058022E-2</v>
      </c>
      <c r="I1500" s="6">
        <f t="shared" si="196"/>
        <v>3.39</v>
      </c>
      <c r="J1500" s="6">
        <f t="shared" si="201"/>
        <v>1456404.4973625049</v>
      </c>
      <c r="K1500" s="18">
        <f t="shared" si="201"/>
        <v>0.3</v>
      </c>
      <c r="L1500" s="35">
        <f>Data!BM48</f>
        <v>7.8249908120590368E-3</v>
      </c>
      <c r="Q1500" s="21">
        <v>6603.4972216433298</v>
      </c>
      <c r="R1500" s="21">
        <v>8114.9694808665063</v>
      </c>
      <c r="S1500" s="21">
        <v>9465.5781162268795</v>
      </c>
      <c r="T1500" s="21">
        <v>10701.218507799957</v>
      </c>
      <c r="U1500" s="21">
        <v>11836.46837513723</v>
      </c>
      <c r="V1500" s="21">
        <v>12846.083108326324</v>
      </c>
      <c r="W1500" s="21">
        <v>13710.79315405156</v>
      </c>
      <c r="X1500" s="21">
        <v>14490.246237622789</v>
      </c>
      <c r="Y1500" s="21">
        <v>15188.376832008706</v>
      </c>
      <c r="Z1500" s="21">
        <v>1290.4066581176071</v>
      </c>
      <c r="AA1500" s="21">
        <v>1451.6181621611865</v>
      </c>
      <c r="AB1500" s="21">
        <v>1571.9797125489326</v>
      </c>
      <c r="AC1500" s="21">
        <v>1665.5999463839885</v>
      </c>
      <c r="AD1500" s="21">
        <v>1739.7247360057579</v>
      </c>
      <c r="AE1500" s="21">
        <v>1797.3440179848014</v>
      </c>
      <c r="AF1500" s="21">
        <v>1841.2158322434495</v>
      </c>
      <c r="AG1500" s="21">
        <v>1876.8864944273878</v>
      </c>
      <c r="AH1500" s="21">
        <v>1906.0073032619323</v>
      </c>
      <c r="AI1500" s="21">
        <v>23128.246604016796</v>
      </c>
      <c r="AJ1500" s="21">
        <v>25331.184147177199</v>
      </c>
      <c r="AK1500" s="21">
        <v>26753.777866342807</v>
      </c>
      <c r="AL1500" s="21">
        <v>27675.203847429901</v>
      </c>
      <c r="AM1500" s="21">
        <v>28247.833618113327</v>
      </c>
      <c r="AN1500" s="21">
        <v>28565.801721267024</v>
      </c>
      <c r="AO1500" s="21">
        <v>28711.924605222932</v>
      </c>
      <c r="AP1500" s="21">
        <v>28754.344985704967</v>
      </c>
      <c r="AQ1500" s="21">
        <v>28727.175303383548</v>
      </c>
    </row>
    <row r="1501" spans="1:43" x14ac:dyDescent="0.25">
      <c r="A1501" s="17" t="s">
        <v>290</v>
      </c>
      <c r="B1501" s="8" t="s">
        <v>60</v>
      </c>
      <c r="C1501" s="8" t="s">
        <v>69</v>
      </c>
      <c r="E1501" s="8" t="str">
        <f t="shared" si="195"/>
        <v>ReFi-vod.refi</v>
      </c>
      <c r="F1501" s="21">
        <f t="shared" si="202"/>
        <v>226911.29740825098</v>
      </c>
      <c r="G1501" s="19">
        <f t="shared" si="202"/>
        <v>6.7575343703790596</v>
      </c>
      <c r="H1501" s="18">
        <f t="shared" si="196"/>
        <v>1.0340679555058022E-2</v>
      </c>
      <c r="I1501" s="6">
        <f t="shared" si="196"/>
        <v>3.39</v>
      </c>
      <c r="J1501" s="6">
        <f t="shared" si="201"/>
        <v>1456404.4973625049</v>
      </c>
      <c r="K1501" s="18">
        <f t="shared" si="201"/>
        <v>0.3</v>
      </c>
      <c r="L1501" s="35">
        <f>Data!BM49</f>
        <v>7.8249908120590368E-3</v>
      </c>
      <c r="Q1501" s="21">
        <v>7465.2528745428117</v>
      </c>
      <c r="R1501" s="21">
        <v>8976.7272940058556</v>
      </c>
      <c r="S1501" s="21">
        <v>10327.33367286678</v>
      </c>
      <c r="T1501" s="21">
        <v>11562.987892282703</v>
      </c>
      <c r="U1501" s="21">
        <v>12698.237456408302</v>
      </c>
      <c r="V1501" s="21">
        <v>13707.853705035955</v>
      </c>
      <c r="W1501" s="21">
        <v>14572.56253355767</v>
      </c>
      <c r="X1501" s="21">
        <v>15352.015987556422</v>
      </c>
      <c r="Y1501" s="21">
        <v>16050.145921393274</v>
      </c>
      <c r="Z1501" s="21">
        <v>1406.999533518532</v>
      </c>
      <c r="AA1501" s="21">
        <v>1569.1440624374382</v>
      </c>
      <c r="AB1501" s="21">
        <v>1690.2020496622804</v>
      </c>
      <c r="AC1501" s="21">
        <v>1784.364494440134</v>
      </c>
      <c r="AD1501" s="21">
        <v>1858.9181799854557</v>
      </c>
      <c r="AE1501" s="21">
        <v>1916.8708981129562</v>
      </c>
      <c r="AF1501" s="21">
        <v>1960.9965364957363</v>
      </c>
      <c r="AG1501" s="21">
        <v>1996.8736049871484</v>
      </c>
      <c r="AH1501" s="21">
        <v>2026.1629016344136</v>
      </c>
      <c r="AI1501" s="21">
        <v>24766.35085170847</v>
      </c>
      <c r="AJ1501" s="21">
        <v>26969.290032244702</v>
      </c>
      <c r="AK1501" s="21">
        <v>28391.885050523619</v>
      </c>
      <c r="AL1501" s="21">
        <v>29313.308025287748</v>
      </c>
      <c r="AM1501" s="21">
        <v>29885.937384774254</v>
      </c>
      <c r="AN1501" s="21">
        <v>30203.904408952378</v>
      </c>
      <c r="AO1501" s="21">
        <v>30350.027536405076</v>
      </c>
      <c r="AP1501" s="21">
        <v>30392.447456865084</v>
      </c>
      <c r="AQ1501" s="21">
        <v>30365.277946586066</v>
      </c>
    </row>
    <row r="1502" spans="1:43" x14ac:dyDescent="0.25">
      <c r="A1502" s="17" t="s">
        <v>291</v>
      </c>
      <c r="B1502" s="8" t="s">
        <v>60</v>
      </c>
      <c r="C1502" s="8" t="s">
        <v>69</v>
      </c>
      <c r="E1502" s="8" t="str">
        <f t="shared" si="195"/>
        <v>ReFi-vod.refi</v>
      </c>
      <c r="F1502" s="21">
        <f t="shared" si="202"/>
        <v>201926.92877309551</v>
      </c>
      <c r="G1502" s="19">
        <f t="shared" si="202"/>
        <v>6.9285980651159154</v>
      </c>
      <c r="H1502" s="18">
        <f t="shared" si="196"/>
        <v>1.0340679555058022E-2</v>
      </c>
      <c r="I1502" s="6">
        <f t="shared" si="196"/>
        <v>3.39</v>
      </c>
      <c r="J1502" s="6">
        <f t="shared" si="201"/>
        <v>1456404.4973625049</v>
      </c>
      <c r="K1502" s="18">
        <f t="shared" si="201"/>
        <v>0.3</v>
      </c>
      <c r="L1502" s="35">
        <f>Data!BM50</f>
        <v>7.8249908120590368E-3</v>
      </c>
      <c r="Q1502" s="21">
        <v>6257.9229689811536</v>
      </c>
      <c r="R1502" s="21">
        <v>7769.3943619224847</v>
      </c>
      <c r="S1502" s="21">
        <v>9120.0039021659395</v>
      </c>
      <c r="T1502" s="21">
        <v>10355.638748609788</v>
      </c>
      <c r="U1502" s="21">
        <v>11490.888737538544</v>
      </c>
      <c r="V1502" s="21">
        <v>12500.502863018775</v>
      </c>
      <c r="W1502" s="21">
        <v>13365.213396857083</v>
      </c>
      <c r="X1502" s="21">
        <v>14144.66633188247</v>
      </c>
      <c r="Y1502" s="21">
        <v>14842.797191156411</v>
      </c>
      <c r="Z1502" s="21">
        <v>1171.8387350283092</v>
      </c>
      <c r="AA1502" s="21">
        <v>1329.9796837306026</v>
      </c>
      <c r="AB1502" s="21">
        <v>1448.0488869532544</v>
      </c>
      <c r="AC1502" s="21">
        <v>1539.8856203760454</v>
      </c>
      <c r="AD1502" s="21">
        <v>1612.598670455327</v>
      </c>
      <c r="AE1502" s="21">
        <v>1669.1205285770495</v>
      </c>
      <c r="AF1502" s="21">
        <v>1712.1568063301363</v>
      </c>
      <c r="AG1502" s="21">
        <v>1747.1480949031447</v>
      </c>
      <c r="AH1502" s="21">
        <v>1775.7142931799442</v>
      </c>
      <c r="AI1502" s="21">
        <v>21266.16364839048</v>
      </c>
      <c r="AJ1502" s="21">
        <v>23469.098546797846</v>
      </c>
      <c r="AK1502" s="21">
        <v>24891.692246218438</v>
      </c>
      <c r="AL1502" s="21">
        <v>25813.11376753862</v>
      </c>
      <c r="AM1502" s="21">
        <v>26385.74407712814</v>
      </c>
      <c r="AN1502" s="21">
        <v>26703.712384464066</v>
      </c>
      <c r="AO1502" s="21">
        <v>26849.835680535471</v>
      </c>
      <c r="AP1502" s="21">
        <v>26892.256292396778</v>
      </c>
      <c r="AQ1502" s="21">
        <v>26865.086796830146</v>
      </c>
    </row>
    <row r="1503" spans="1:43" x14ac:dyDescent="0.25">
      <c r="A1503" s="17" t="s">
        <v>292</v>
      </c>
      <c r="B1503" s="8" t="s">
        <v>60</v>
      </c>
      <c r="C1503" s="8" t="s">
        <v>69</v>
      </c>
      <c r="E1503" s="8" t="str">
        <f t="shared" si="195"/>
        <v>ReFi-vod.refi</v>
      </c>
      <c r="F1503" s="21">
        <f t="shared" si="202"/>
        <v>207803.13182117551</v>
      </c>
      <c r="G1503" s="19">
        <f t="shared" si="202"/>
        <v>6.9028656276865243</v>
      </c>
      <c r="H1503" s="18">
        <f t="shared" si="196"/>
        <v>1.0340679555058022E-2</v>
      </c>
      <c r="I1503" s="6">
        <f t="shared" si="196"/>
        <v>3.39</v>
      </c>
      <c r="J1503" s="6">
        <f t="shared" ref="J1503:K1518" si="203">J1502</f>
        <v>1456404.4973625049</v>
      </c>
      <c r="K1503" s="18">
        <f t="shared" si="203"/>
        <v>0.3</v>
      </c>
      <c r="L1503" s="35">
        <f>Data!BM51</f>
        <v>8.2011922934080266E-3</v>
      </c>
      <c r="Q1503" s="21">
        <v>6624.5201575208057</v>
      </c>
      <c r="R1503" s="21">
        <v>8208.6586091386143</v>
      </c>
      <c r="S1503" s="21">
        <v>9624.2011282274743</v>
      </c>
      <c r="T1503" s="21">
        <v>10919.242550935438</v>
      </c>
      <c r="U1503" s="21">
        <v>12109.071843125736</v>
      </c>
      <c r="V1503" s="21">
        <v>13167.225224853089</v>
      </c>
      <c r="W1503" s="21">
        <v>14073.508287661152</v>
      </c>
      <c r="X1503" s="21">
        <v>14890.434949742386</v>
      </c>
      <c r="Y1503" s="21">
        <v>15622.129742247984</v>
      </c>
      <c r="Z1503" s="21">
        <v>1184.9739955076136</v>
      </c>
      <c r="AA1503" s="21">
        <v>1351.3356543593472</v>
      </c>
      <c r="AB1503" s="21">
        <v>1475.542579093111</v>
      </c>
      <c r="AC1503" s="21">
        <v>1572.1531234147419</v>
      </c>
      <c r="AD1503" s="21">
        <v>1648.646098692147</v>
      </c>
      <c r="AE1503" s="21">
        <v>1708.1061763485502</v>
      </c>
      <c r="AF1503" s="21">
        <v>1753.3796692784488</v>
      </c>
      <c r="AG1503" s="21">
        <v>1790.1899445526535</v>
      </c>
      <c r="AH1503" s="21">
        <v>1820.2411363092317</v>
      </c>
      <c r="AI1503" s="21">
        <v>21104.717975038642</v>
      </c>
      <c r="AJ1503" s="21">
        <v>23413.561202272955</v>
      </c>
      <c r="AK1503" s="21">
        <v>24904.549465051612</v>
      </c>
      <c r="AL1503" s="21">
        <v>25870.263805564522</v>
      </c>
      <c r="AM1503" s="21">
        <v>26470.424787402575</v>
      </c>
      <c r="AN1503" s="21">
        <v>26803.679705743936</v>
      </c>
      <c r="AO1503" s="21">
        <v>26956.828724403716</v>
      </c>
      <c r="AP1503" s="21">
        <v>27001.288803865482</v>
      </c>
      <c r="AQ1503" s="21">
        <v>26972.813369374911</v>
      </c>
    </row>
    <row r="1504" spans="1:43" x14ac:dyDescent="0.25">
      <c r="A1504" s="17" t="s">
        <v>293</v>
      </c>
      <c r="B1504" s="8" t="s">
        <v>60</v>
      </c>
      <c r="C1504" s="8" t="s">
        <v>69</v>
      </c>
      <c r="E1504" s="8" t="str">
        <f t="shared" si="195"/>
        <v>ReFi-vod.refi</v>
      </c>
      <c r="F1504" s="21">
        <f t="shared" ref="F1504:G1518" si="204">F1438</f>
        <v>246061.63329111901</v>
      </c>
      <c r="G1504" s="19">
        <f t="shared" si="204"/>
        <v>6.4532515947874067</v>
      </c>
      <c r="H1504" s="18">
        <f t="shared" si="196"/>
        <v>1.0340679555058022E-2</v>
      </c>
      <c r="I1504" s="6">
        <f t="shared" si="196"/>
        <v>3.39</v>
      </c>
      <c r="J1504" s="6">
        <f t="shared" si="203"/>
        <v>1456404.4973625049</v>
      </c>
      <c r="K1504" s="18">
        <f t="shared" si="203"/>
        <v>0.3</v>
      </c>
      <c r="L1504" s="35">
        <f>Data!BM52</f>
        <v>8.2011922934080266E-3</v>
      </c>
      <c r="Q1504" s="21">
        <v>7917.3081206458273</v>
      </c>
      <c r="R1504" s="21">
        <v>9501.4498130106931</v>
      </c>
      <c r="S1504" s="21">
        <v>10916.98894694587</v>
      </c>
      <c r="T1504" s="21">
        <v>12212.051113896967</v>
      </c>
      <c r="U1504" s="21">
        <v>13401.8799512154</v>
      </c>
      <c r="V1504" s="21">
        <v>14460.035606372261</v>
      </c>
      <c r="W1504" s="21">
        <v>15366.316843156832</v>
      </c>
      <c r="X1504" s="21">
        <v>16183.244060945766</v>
      </c>
      <c r="Y1504" s="21">
        <v>16914.937862509345</v>
      </c>
      <c r="Z1504" s="21">
        <v>1513.4379790926225</v>
      </c>
      <c r="AA1504" s="21">
        <v>1691.3908553339063</v>
      </c>
      <c r="AB1504" s="21">
        <v>1824.2514864697255</v>
      </c>
      <c r="AC1504" s="21">
        <v>1927.5942333235516</v>
      </c>
      <c r="AD1504" s="21">
        <v>2009.4165907295187</v>
      </c>
      <c r="AE1504" s="21">
        <v>2073.0194439939933</v>
      </c>
      <c r="AF1504" s="21">
        <v>2121.4471538279431</v>
      </c>
      <c r="AG1504" s="21">
        <v>2160.8220830535188</v>
      </c>
      <c r="AH1504" s="21">
        <v>2192.9669658731436</v>
      </c>
      <c r="AI1504" s="21">
        <v>25191.452496282673</v>
      </c>
      <c r="AJ1504" s="21">
        <v>27500.30097725743</v>
      </c>
      <c r="AK1504" s="21">
        <v>28991.290483714372</v>
      </c>
      <c r="AL1504" s="21">
        <v>29957.008285513999</v>
      </c>
      <c r="AM1504" s="21">
        <v>30557.168124237061</v>
      </c>
      <c r="AN1504" s="21">
        <v>30890.42174542839</v>
      </c>
      <c r="AO1504" s="21">
        <v>31043.570412127279</v>
      </c>
      <c r="AP1504" s="21">
        <v>31088.029735476757</v>
      </c>
      <c r="AQ1504" s="21">
        <v>31059.554199237966</v>
      </c>
    </row>
    <row r="1505" spans="1:43" x14ac:dyDescent="0.25">
      <c r="A1505" s="17" t="s">
        <v>294</v>
      </c>
      <c r="B1505" s="8" t="s">
        <v>60</v>
      </c>
      <c r="C1505" s="8" t="s">
        <v>69</v>
      </c>
      <c r="E1505" s="8" t="str">
        <f t="shared" si="195"/>
        <v>ReFi-vod.refi</v>
      </c>
      <c r="F1505" s="21">
        <f t="shared" si="204"/>
        <v>203891.03290078999</v>
      </c>
      <c r="G1505" s="19">
        <f t="shared" si="204"/>
        <v>6.8747933483571542</v>
      </c>
      <c r="H1505" s="18">
        <f t="shared" si="196"/>
        <v>1.0340679555058022E-2</v>
      </c>
      <c r="I1505" s="6">
        <f t="shared" si="196"/>
        <v>3.39</v>
      </c>
      <c r="J1505" s="6">
        <f t="shared" si="203"/>
        <v>1456404.4973625049</v>
      </c>
      <c r="K1505" s="18">
        <f t="shared" si="203"/>
        <v>0.3</v>
      </c>
      <c r="L1505" s="35">
        <f>Data!BM53</f>
        <v>8.2011922934080266E-3</v>
      </c>
      <c r="Q1505" s="21">
        <v>6063.453220984281</v>
      </c>
      <c r="R1505" s="21">
        <v>7647.5902661254877</v>
      </c>
      <c r="S1505" s="21">
        <v>9063.1342543630872</v>
      </c>
      <c r="T1505" s="21">
        <v>10358.166674118302</v>
      </c>
      <c r="U1505" s="21">
        <v>11547.996163721918</v>
      </c>
      <c r="V1505" s="21">
        <v>12606.148558786215</v>
      </c>
      <c r="W1505" s="21">
        <v>13512.432414084176</v>
      </c>
      <c r="X1505" s="21">
        <v>14329.358834989573</v>
      </c>
      <c r="Y1505" s="21">
        <v>15061.054057561676</v>
      </c>
      <c r="Z1505" s="21">
        <v>1140.5846889818065</v>
      </c>
      <c r="AA1505" s="21">
        <v>1307.6255801688633</v>
      </c>
      <c r="AB1505" s="21">
        <v>1432.3397077753455</v>
      </c>
      <c r="AC1505" s="21">
        <v>1529.3445122010924</v>
      </c>
      <c r="AD1505" s="21">
        <v>1606.1498516622078</v>
      </c>
      <c r="AE1505" s="21">
        <v>1665.8527169089632</v>
      </c>
      <c r="AF1505" s="21">
        <v>1711.311099183333</v>
      </c>
      <c r="AG1505" s="21">
        <v>1748.2716861399024</v>
      </c>
      <c r="AH1505" s="21">
        <v>1778.445598479055</v>
      </c>
      <c r="AI1505" s="21">
        <v>20518.499651055681</v>
      </c>
      <c r="AJ1505" s="21">
        <v>22827.342355801971</v>
      </c>
      <c r="AK1505" s="21">
        <v>24318.329635726928</v>
      </c>
      <c r="AL1505" s="21">
        <v>25284.047482493828</v>
      </c>
      <c r="AM1505" s="21">
        <v>25884.208629796762</v>
      </c>
      <c r="AN1505" s="21">
        <v>26217.464313102977</v>
      </c>
      <c r="AO1505" s="21">
        <v>26370.613033859656</v>
      </c>
      <c r="AP1505" s="21">
        <v>26415.073400006011</v>
      </c>
      <c r="AQ1505" s="21">
        <v>26386.597783582081</v>
      </c>
    </row>
    <row r="1506" spans="1:43" x14ac:dyDescent="0.25">
      <c r="A1506" s="17" t="s">
        <v>295</v>
      </c>
      <c r="B1506" s="8" t="s">
        <v>60</v>
      </c>
      <c r="C1506" s="8" t="s">
        <v>69</v>
      </c>
      <c r="E1506" s="8" t="str">
        <f t="shared" si="195"/>
        <v>ReFi-vod.refi</v>
      </c>
      <c r="F1506" s="21">
        <f t="shared" si="204"/>
        <v>159194.475313414</v>
      </c>
      <c r="G1506" s="19">
        <f t="shared" si="204"/>
        <v>7.6675225186861979</v>
      </c>
      <c r="H1506" s="18">
        <f t="shared" si="196"/>
        <v>1.0340679555058022E-2</v>
      </c>
      <c r="I1506" s="6">
        <f t="shared" si="196"/>
        <v>3.39</v>
      </c>
      <c r="J1506" s="6">
        <f t="shared" si="203"/>
        <v>1456404.4973625049</v>
      </c>
      <c r="K1506" s="18">
        <f t="shared" si="203"/>
        <v>0.3</v>
      </c>
      <c r="L1506" s="35">
        <f>Data!BM54</f>
        <v>8.2011922934080266E-3</v>
      </c>
      <c r="Q1506" s="21">
        <v>4858.1521822627528</v>
      </c>
      <c r="R1506" s="21">
        <v>6442.2862059681884</v>
      </c>
      <c r="S1506" s="21">
        <v>7857.8333502757478</v>
      </c>
      <c r="T1506" s="21">
        <v>9152.8464296143429</v>
      </c>
      <c r="U1506" s="21">
        <v>10342.676343307259</v>
      </c>
      <c r="V1506" s="21">
        <v>11400.826618791996</v>
      </c>
      <c r="W1506" s="21">
        <v>12307.112176540835</v>
      </c>
      <c r="X1506" s="21">
        <v>13124.038079344977</v>
      </c>
      <c r="Y1506" s="21">
        <v>13855.734225799013</v>
      </c>
      <c r="Z1506" s="21">
        <v>778.45053995251556</v>
      </c>
      <c r="AA1506" s="21">
        <v>928.22097682920457</v>
      </c>
      <c r="AB1506" s="21">
        <v>1040.0412828738918</v>
      </c>
      <c r="AC1506" s="21">
        <v>1127.0156953885316</v>
      </c>
      <c r="AD1506" s="21">
        <v>1195.880374572544</v>
      </c>
      <c r="AE1506" s="21">
        <v>1249.4106339139016</v>
      </c>
      <c r="AF1506" s="21">
        <v>1290.1692828407083</v>
      </c>
      <c r="AG1506" s="21">
        <v>1323.3086022488917</v>
      </c>
      <c r="AH1506" s="21">
        <v>1350.3629539012575</v>
      </c>
      <c r="AI1506" s="21">
        <v>15376.035899505319</v>
      </c>
      <c r="AJ1506" s="21">
        <v>17684.870064936673</v>
      </c>
      <c r="AK1506" s="21">
        <v>19175.857103272345</v>
      </c>
      <c r="AL1506" s="21">
        <v>20141.561347387407</v>
      </c>
      <c r="AM1506" s="21">
        <v>20741.724245421392</v>
      </c>
      <c r="AN1506" s="21">
        <v>21074.980719612649</v>
      </c>
      <c r="AO1506" s="21">
        <v>21228.13070210259</v>
      </c>
      <c r="AP1506" s="21">
        <v>21272.591859095297</v>
      </c>
      <c r="AQ1506" s="21">
        <v>21244.116805914131</v>
      </c>
    </row>
    <row r="1507" spans="1:43" x14ac:dyDescent="0.25">
      <c r="A1507" s="17" t="s">
        <v>296</v>
      </c>
      <c r="B1507" s="8" t="s">
        <v>60</v>
      </c>
      <c r="C1507" s="8" t="s">
        <v>69</v>
      </c>
      <c r="E1507" s="8" t="str">
        <f t="shared" si="195"/>
        <v>ReFi-vod.refi</v>
      </c>
      <c r="F1507" s="21">
        <f t="shared" si="204"/>
        <v>287016.28074287547</v>
      </c>
      <c r="G1507" s="19">
        <f t="shared" si="204"/>
        <v>6.1538755843326456</v>
      </c>
      <c r="H1507" s="18">
        <f t="shared" si="196"/>
        <v>1.0340679555058022E-2</v>
      </c>
      <c r="I1507" s="6">
        <f t="shared" si="196"/>
        <v>3.39</v>
      </c>
      <c r="J1507" s="6">
        <f t="shared" si="203"/>
        <v>1456404.4973625049</v>
      </c>
      <c r="K1507" s="18">
        <f t="shared" si="203"/>
        <v>0.3</v>
      </c>
      <c r="L1507" s="35">
        <f>Data!BM55</f>
        <v>9.7059982188039962E-3</v>
      </c>
      <c r="Q1507" s="21">
        <v>9177.957495415485</v>
      </c>
      <c r="R1507" s="21">
        <v>11052.766906740981</v>
      </c>
      <c r="S1507" s="21">
        <v>12728.038494784505</v>
      </c>
      <c r="T1507" s="21">
        <v>14260.723665471323</v>
      </c>
      <c r="U1507" s="21">
        <v>15668.869788226024</v>
      </c>
      <c r="V1507" s="21">
        <v>16921.182106568835</v>
      </c>
      <c r="W1507" s="21">
        <v>17993.753749833017</v>
      </c>
      <c r="X1507" s="21">
        <v>18960.575787407819</v>
      </c>
      <c r="Y1507" s="21">
        <v>19826.525479600441</v>
      </c>
      <c r="Z1507" s="21">
        <v>1688.4022403634092</v>
      </c>
      <c r="AA1507" s="21">
        <v>1909.2523055635625</v>
      </c>
      <c r="AB1507" s="21">
        <v>2074.1405159705291</v>
      </c>
      <c r="AC1507" s="21">
        <v>2202.394322035017</v>
      </c>
      <c r="AD1507" s="21">
        <v>2303.9409069962667</v>
      </c>
      <c r="AE1507" s="21">
        <v>2382.8758883999431</v>
      </c>
      <c r="AF1507" s="21">
        <v>2442.9777016032231</v>
      </c>
      <c r="AG1507" s="21">
        <v>2491.8443941856926</v>
      </c>
      <c r="AH1507" s="21">
        <v>2531.7381896517086</v>
      </c>
      <c r="AI1507" s="21">
        <v>26044.879231266208</v>
      </c>
      <c r="AJ1507" s="21">
        <v>28777.363983414267</v>
      </c>
      <c r="AK1507" s="21">
        <v>30541.930589419371</v>
      </c>
      <c r="AL1507" s="21">
        <v>31684.829922584326</v>
      </c>
      <c r="AM1507" s="21">
        <v>32395.111918873314</v>
      </c>
      <c r="AN1507" s="21">
        <v>32789.512626335847</v>
      </c>
      <c r="AO1507" s="21">
        <v>32970.763267138871</v>
      </c>
      <c r="AP1507" s="21">
        <v>33023.380491759548</v>
      </c>
      <c r="AQ1507" s="21">
        <v>32989.680728235995</v>
      </c>
    </row>
    <row r="1508" spans="1:43" x14ac:dyDescent="0.25">
      <c r="A1508" s="17" t="s">
        <v>297</v>
      </c>
      <c r="B1508" s="8" t="s">
        <v>60</v>
      </c>
      <c r="C1508" s="8" t="s">
        <v>69</v>
      </c>
      <c r="E1508" s="8" t="str">
        <f t="shared" si="195"/>
        <v>ReFi-vod.refi</v>
      </c>
      <c r="F1508" s="21">
        <f t="shared" si="204"/>
        <v>255707.61126146198</v>
      </c>
      <c r="G1508" s="19">
        <f t="shared" si="204"/>
        <v>6.5044126470105788</v>
      </c>
      <c r="H1508" s="18">
        <f t="shared" si="196"/>
        <v>1.0340679555058022E-2</v>
      </c>
      <c r="I1508" s="6">
        <f t="shared" si="196"/>
        <v>3.39</v>
      </c>
      <c r="J1508" s="6">
        <f t="shared" si="203"/>
        <v>1456404.4973625049</v>
      </c>
      <c r="K1508" s="18">
        <f t="shared" si="203"/>
        <v>0.3</v>
      </c>
      <c r="L1508" s="35">
        <f>Data!BM56</f>
        <v>9.7059982188039962E-3</v>
      </c>
      <c r="Q1508" s="21">
        <v>7475.7836537477961</v>
      </c>
      <c r="R1508" s="21">
        <v>9350.588798082088</v>
      </c>
      <c r="S1508" s="21">
        <v>11025.864843252546</v>
      </c>
      <c r="T1508" s="21">
        <v>12558.522700637386</v>
      </c>
      <c r="U1508" s="21">
        <v>13966.669422307779</v>
      </c>
      <c r="V1508" s="21">
        <v>15218.978747296425</v>
      </c>
      <c r="W1508" s="21">
        <v>16291.552794829129</v>
      </c>
      <c r="X1508" s="21">
        <v>17258.37410072083</v>
      </c>
      <c r="Y1508" s="21">
        <v>18124.325097656092</v>
      </c>
      <c r="Z1508" s="21">
        <v>1433.6072882542637</v>
      </c>
      <c r="AA1508" s="21">
        <v>1642.5549894660862</v>
      </c>
      <c r="AB1508" s="21">
        <v>1798.5570805613763</v>
      </c>
      <c r="AC1508" s="21">
        <v>1919.8982394450206</v>
      </c>
      <c r="AD1508" s="21">
        <v>2015.9723069568888</v>
      </c>
      <c r="AE1508" s="21">
        <v>2090.6532781092251</v>
      </c>
      <c r="AF1508" s="21">
        <v>2147.5161419169804</v>
      </c>
      <c r="AG1508" s="21">
        <v>2193.7493076252763</v>
      </c>
      <c r="AH1508" s="21">
        <v>2231.4931736431058</v>
      </c>
      <c r="AI1508" s="21">
        <v>24135.198092816281</v>
      </c>
      <c r="AJ1508" s="21">
        <v>26867.68116688701</v>
      </c>
      <c r="AK1508" s="21">
        <v>28632.244814526777</v>
      </c>
      <c r="AL1508" s="21">
        <v>29775.15452017284</v>
      </c>
      <c r="AM1508" s="21">
        <v>30485.43703593612</v>
      </c>
      <c r="AN1508" s="21">
        <v>30879.840053479515</v>
      </c>
      <c r="AO1508" s="21">
        <v>31061.089814329622</v>
      </c>
      <c r="AP1508" s="21">
        <v>31113.707910891353</v>
      </c>
      <c r="AQ1508" s="21">
        <v>31080.007607371055</v>
      </c>
    </row>
    <row r="1509" spans="1:43" x14ac:dyDescent="0.25">
      <c r="A1509" s="17" t="s">
        <v>298</v>
      </c>
      <c r="B1509" s="8" t="s">
        <v>60</v>
      </c>
      <c r="C1509" s="8" t="s">
        <v>69</v>
      </c>
      <c r="E1509" s="8" t="str">
        <f t="shared" si="195"/>
        <v>ReFi-vod.refi</v>
      </c>
      <c r="F1509" s="21">
        <f t="shared" si="204"/>
        <v>187665.35631204298</v>
      </c>
      <c r="G1509" s="19">
        <f t="shared" si="204"/>
        <v>7.2034924317656603</v>
      </c>
      <c r="H1509" s="18">
        <f t="shared" si="196"/>
        <v>1.0340679555058022E-2</v>
      </c>
      <c r="I1509" s="6">
        <f t="shared" si="196"/>
        <v>3.39</v>
      </c>
      <c r="J1509" s="6">
        <f t="shared" si="203"/>
        <v>1456404.4973625049</v>
      </c>
      <c r="K1509" s="18">
        <f t="shared" si="203"/>
        <v>0.3</v>
      </c>
      <c r="L1509" s="35">
        <f>Data!BM57</f>
        <v>9.7059982188039962E-3</v>
      </c>
      <c r="Q1509" s="21">
        <v>4800.4918460271956</v>
      </c>
      <c r="R1509" s="21">
        <v>6675.290283968563</v>
      </c>
      <c r="S1509" s="21">
        <v>8350.5733343666197</v>
      </c>
      <c r="T1509" s="21">
        <v>9883.1882636725277</v>
      </c>
      <c r="U1509" s="21">
        <v>11291.335926653497</v>
      </c>
      <c r="V1509" s="21">
        <v>12543.640547013461</v>
      </c>
      <c r="W1509" s="21">
        <v>13616.218373314083</v>
      </c>
      <c r="X1509" s="21">
        <v>14583.038529225816</v>
      </c>
      <c r="Y1509" s="21">
        <v>15448.991576813731</v>
      </c>
      <c r="Z1509" s="21">
        <v>847.49015357829762</v>
      </c>
      <c r="AA1509" s="21">
        <v>1036.1591964219992</v>
      </c>
      <c r="AB1509" s="21">
        <v>1177.0219110876503</v>
      </c>
      <c r="AC1509" s="21">
        <v>1286.5848406672351</v>
      </c>
      <c r="AD1509" s="21">
        <v>1373.3353333577679</v>
      </c>
      <c r="AE1509" s="21">
        <v>1440.7686183564476</v>
      </c>
      <c r="AF1509" s="21">
        <v>1492.1133077187458</v>
      </c>
      <c r="AG1509" s="21">
        <v>1533.8596874479638</v>
      </c>
      <c r="AH1509" s="21">
        <v>1567.9407196417076</v>
      </c>
      <c r="AI1509" s="21">
        <v>15895.081549710259</v>
      </c>
      <c r="AJ1509" s="21">
        <v>18627.550827139017</v>
      </c>
      <c r="AK1509" s="21">
        <v>20392.112638391583</v>
      </c>
      <c r="AL1509" s="21">
        <v>21535.006847442673</v>
      </c>
      <c r="AM1509" s="21">
        <v>22245.292278950088</v>
      </c>
      <c r="AN1509" s="21">
        <v>22639.697644674845</v>
      </c>
      <c r="AO1509" s="21">
        <v>22820.948883752986</v>
      </c>
      <c r="AP1509" s="21">
        <v>22873.568614009251</v>
      </c>
      <c r="AQ1509" s="21">
        <v>22839.868897259541</v>
      </c>
    </row>
    <row r="1510" spans="1:43" x14ac:dyDescent="0.25">
      <c r="A1510" s="17" t="s">
        <v>299</v>
      </c>
      <c r="B1510" s="8" t="s">
        <v>60</v>
      </c>
      <c r="C1510" s="8" t="s">
        <v>69</v>
      </c>
      <c r="E1510" s="8" t="str">
        <f t="shared" si="195"/>
        <v>ReFi-vod.refi</v>
      </c>
      <c r="F1510" s="21">
        <f t="shared" si="204"/>
        <v>164122.546134278</v>
      </c>
      <c r="G1510" s="19">
        <f t="shared" si="204"/>
        <v>7.7389396209799584</v>
      </c>
      <c r="H1510" s="18">
        <f t="shared" si="196"/>
        <v>1.0340679555058022E-2</v>
      </c>
      <c r="I1510" s="6">
        <f t="shared" si="196"/>
        <v>3.39</v>
      </c>
      <c r="J1510" s="6">
        <f t="shared" si="203"/>
        <v>1456404.4973625049</v>
      </c>
      <c r="K1510" s="18">
        <f t="shared" si="203"/>
        <v>0.3</v>
      </c>
      <c r="L1510" s="35">
        <f>Data!BM58</f>
        <v>9.7059982188039962E-3</v>
      </c>
      <c r="Q1510" s="21">
        <v>4798.2085813820522</v>
      </c>
      <c r="R1510" s="21">
        <v>6673.0070135997548</v>
      </c>
      <c r="S1510" s="21">
        <v>8348.2900699765214</v>
      </c>
      <c r="T1510" s="21">
        <v>9880.9049626448668</v>
      </c>
      <c r="U1510" s="21">
        <v>11289.052626429211</v>
      </c>
      <c r="V1510" s="21">
        <v>12541.357242773945</v>
      </c>
      <c r="W1510" s="21">
        <v>13613.935072299606</v>
      </c>
      <c r="X1510" s="21">
        <v>14580.755227229878</v>
      </c>
      <c r="Y1510" s="21">
        <v>15446.708276567948</v>
      </c>
      <c r="Z1510" s="21">
        <v>679.67207119943919</v>
      </c>
      <c r="AA1510" s="21">
        <v>855.28711274999887</v>
      </c>
      <c r="AB1510" s="21">
        <v>986.40377825119833</v>
      </c>
      <c r="AC1510" s="21">
        <v>1088.385521090622</v>
      </c>
      <c r="AD1510" s="21">
        <v>1169.1339039922436</v>
      </c>
      <c r="AE1510" s="21">
        <v>1231.9015404967099</v>
      </c>
      <c r="AF1510" s="21">
        <v>1279.6938177048155</v>
      </c>
      <c r="AG1510" s="21">
        <v>1318.5518251423655</v>
      </c>
      <c r="AH1510" s="21">
        <v>1350.2748651846593</v>
      </c>
      <c r="AI1510" s="21">
        <v>13032.991819075254</v>
      </c>
      <c r="AJ1510" s="21">
        <v>15765.454935351863</v>
      </c>
      <c r="AK1510" s="21">
        <v>17530.018295300149</v>
      </c>
      <c r="AL1510" s="21">
        <v>18672.894968069493</v>
      </c>
      <c r="AM1510" s="21">
        <v>19383.181558896707</v>
      </c>
      <c r="AN1510" s="21">
        <v>19777.58621986429</v>
      </c>
      <c r="AO1510" s="21">
        <v>19958.839036915069</v>
      </c>
      <c r="AP1510" s="21">
        <v>20011.458913643975</v>
      </c>
      <c r="AQ1510" s="21">
        <v>19977.759988427311</v>
      </c>
    </row>
    <row r="1511" spans="1:43" x14ac:dyDescent="0.25">
      <c r="A1511" s="17" t="s">
        <v>300</v>
      </c>
      <c r="B1511" s="8" t="s">
        <v>60</v>
      </c>
      <c r="C1511" s="8" t="s">
        <v>69</v>
      </c>
      <c r="E1511" s="8" t="str">
        <f t="shared" si="195"/>
        <v>ReFi-vod.refi</v>
      </c>
      <c r="F1511" s="21">
        <f t="shared" si="204"/>
        <v>323596.6391991555</v>
      </c>
      <c r="G1511" s="19">
        <f t="shared" si="204"/>
        <v>6.0365260709191357</v>
      </c>
      <c r="H1511" s="18">
        <f t="shared" si="196"/>
        <v>1.0340679555058022E-2</v>
      </c>
      <c r="I1511" s="6">
        <f t="shared" si="196"/>
        <v>3.39</v>
      </c>
      <c r="J1511" s="6">
        <f t="shared" si="203"/>
        <v>1456404.4973625049</v>
      </c>
      <c r="K1511" s="18">
        <f t="shared" si="203"/>
        <v>0.3</v>
      </c>
      <c r="L1511" s="35">
        <f>Data!BM59</f>
        <v>8.3516728859476235E-3</v>
      </c>
      <c r="Q1511" s="21">
        <v>11419.799636205507</v>
      </c>
      <c r="R1511" s="21">
        <v>13033.016564456519</v>
      </c>
      <c r="S1511" s="21">
        <v>14474.520102659824</v>
      </c>
      <c r="T1511" s="21">
        <v>15793.39874856278</v>
      </c>
      <c r="U1511" s="21">
        <v>17005.058126417593</v>
      </c>
      <c r="V1511" s="21">
        <v>18082.635385500784</v>
      </c>
      <c r="W1511" s="21">
        <v>19005.540893833961</v>
      </c>
      <c r="X1511" s="21">
        <v>19837.459044965748</v>
      </c>
      <c r="Y1511" s="21">
        <v>20582.575847508906</v>
      </c>
      <c r="Z1511" s="21">
        <v>2223.8026183926445</v>
      </c>
      <c r="AA1511" s="21">
        <v>2417.5316784891588</v>
      </c>
      <c r="AB1511" s="21">
        <v>2562.1701134167411</v>
      </c>
      <c r="AC1511" s="21">
        <v>2674.6763620677184</v>
      </c>
      <c r="AD1511" s="21">
        <v>2763.7520663188898</v>
      </c>
      <c r="AE1511" s="21">
        <v>2832.993358327692</v>
      </c>
      <c r="AF1511" s="21">
        <v>2885.7139492145989</v>
      </c>
      <c r="AG1511" s="21">
        <v>2928.5794198069834</v>
      </c>
      <c r="AH1511" s="21">
        <v>2963.5738228819514</v>
      </c>
      <c r="AI1511" s="21">
        <v>34087.704379487928</v>
      </c>
      <c r="AJ1511" s="21">
        <v>36438.924720705945</v>
      </c>
      <c r="AK1511" s="21">
        <v>37957.276568880465</v>
      </c>
      <c r="AL1511" s="21">
        <v>38940.705924564259</v>
      </c>
      <c r="AM1511" s="21">
        <v>39551.87602599158</v>
      </c>
      <c r="AN1511" s="21">
        <v>39891.240337208314</v>
      </c>
      <c r="AO1511" s="21">
        <v>40047.199689295965</v>
      </c>
      <c r="AP1511" s="21">
        <v>40092.472957485144</v>
      </c>
      <c r="AQ1511" s="21">
        <v>40063.475438771216</v>
      </c>
    </row>
    <row r="1512" spans="1:43" x14ac:dyDescent="0.25">
      <c r="A1512" s="17" t="s">
        <v>301</v>
      </c>
      <c r="B1512" s="8" t="s">
        <v>60</v>
      </c>
      <c r="C1512" s="8" t="s">
        <v>69</v>
      </c>
      <c r="E1512" s="8" t="str">
        <f t="shared" si="195"/>
        <v>ReFi-vod.refi</v>
      </c>
      <c r="F1512" s="21">
        <f t="shared" si="204"/>
        <v>248353.29745809652</v>
      </c>
      <c r="G1512" s="19">
        <f t="shared" si="204"/>
        <v>6.675512703680524</v>
      </c>
      <c r="H1512" s="18">
        <f t="shared" si="196"/>
        <v>1.0340679555058022E-2</v>
      </c>
      <c r="I1512" s="6">
        <f t="shared" si="196"/>
        <v>3.39</v>
      </c>
      <c r="J1512" s="6">
        <f t="shared" si="203"/>
        <v>1456404.4973625049</v>
      </c>
      <c r="K1512" s="18">
        <f t="shared" si="203"/>
        <v>0.3</v>
      </c>
      <c r="L1512" s="35">
        <f>Data!BM60</f>
        <v>8.3516728859476235E-3</v>
      </c>
      <c r="Q1512" s="21">
        <v>7305.5959498307739</v>
      </c>
      <c r="R1512" s="21">
        <v>8918.8025646399292</v>
      </c>
      <c r="S1512" s="21">
        <v>10360.316875848679</v>
      </c>
      <c r="T1512" s="21">
        <v>11679.12950470629</v>
      </c>
      <c r="U1512" s="21">
        <v>12890.79033015775</v>
      </c>
      <c r="V1512" s="21">
        <v>13968.360354216851</v>
      </c>
      <c r="W1512" s="21">
        <v>14891.271673737001</v>
      </c>
      <c r="X1512" s="21">
        <v>15723.188056369436</v>
      </c>
      <c r="Y1512" s="21">
        <v>16468.308012513513</v>
      </c>
      <c r="Z1512" s="21">
        <v>1553.1747620674273</v>
      </c>
      <c r="AA1512" s="21">
        <v>1728.3592693541034</v>
      </c>
      <c r="AB1512" s="21">
        <v>1859.1529267453914</v>
      </c>
      <c r="AC1512" s="21">
        <v>1960.8882088969681</v>
      </c>
      <c r="AD1512" s="21">
        <v>2041.4376152961208</v>
      </c>
      <c r="AE1512" s="21">
        <v>2104.0509919243673</v>
      </c>
      <c r="AF1512" s="21">
        <v>2151.72527423977</v>
      </c>
      <c r="AG1512" s="21">
        <v>2190.487634438045</v>
      </c>
      <c r="AH1512" s="21">
        <v>2222.1324182328344</v>
      </c>
      <c r="AI1512" s="21">
        <v>27842.730379355144</v>
      </c>
      <c r="AJ1512" s="21">
        <v>30193.947073699939</v>
      </c>
      <c r="AK1512" s="21">
        <v>31712.291668296115</v>
      </c>
      <c r="AL1512" s="21">
        <v>32695.747260366617</v>
      </c>
      <c r="AM1512" s="21">
        <v>33306.918540409242</v>
      </c>
      <c r="AN1512" s="21">
        <v>33646.288482186574</v>
      </c>
      <c r="AO1512" s="21">
        <v>33802.245602494171</v>
      </c>
      <c r="AP1512" s="21">
        <v>33847.520968538411</v>
      </c>
      <c r="AQ1512" s="21">
        <v>33818.52209200502</v>
      </c>
    </row>
    <row r="1513" spans="1:43" x14ac:dyDescent="0.25">
      <c r="A1513" s="17" t="s">
        <v>272</v>
      </c>
      <c r="B1513" s="8" t="s">
        <v>60</v>
      </c>
      <c r="C1513" s="8" t="s">
        <v>69</v>
      </c>
      <c r="E1513" s="8" t="str">
        <f t="shared" si="195"/>
        <v>ReFi-vod.refi</v>
      </c>
      <c r="F1513" s="21">
        <f t="shared" si="204"/>
        <v>247930.70340348198</v>
      </c>
      <c r="G1513" s="19">
        <f t="shared" si="204"/>
        <v>6.6987743860742617</v>
      </c>
      <c r="H1513" s="18">
        <f t="shared" si="196"/>
        <v>1.0340679555058022E-2</v>
      </c>
      <c r="I1513" s="6">
        <f t="shared" si="196"/>
        <v>3.39</v>
      </c>
      <c r="J1513" s="6">
        <f t="shared" si="203"/>
        <v>1456404.4973625049</v>
      </c>
      <c r="K1513" s="18">
        <f t="shared" si="203"/>
        <v>0.3</v>
      </c>
      <c r="L1513" s="35">
        <f>Data!BM61</f>
        <v>8.3516728859476235E-3</v>
      </c>
      <c r="Q1513" s="21">
        <v>7925.7294208009753</v>
      </c>
      <c r="R1513" s="21">
        <v>9538.9375901540916</v>
      </c>
      <c r="S1513" s="21">
        <v>10980.450277548913</v>
      </c>
      <c r="T1513" s="21">
        <v>12299.272857148537</v>
      </c>
      <c r="U1513" s="21">
        <v>13510.93346440391</v>
      </c>
      <c r="V1513" s="21">
        <v>14588.504578997399</v>
      </c>
      <c r="W1513" s="21">
        <v>15511.415022597974</v>
      </c>
      <c r="X1513" s="21">
        <v>16343.331671796124</v>
      </c>
      <c r="Y1513" s="21">
        <v>17088.451152598278</v>
      </c>
      <c r="Z1513" s="21">
        <v>1552.32933719582</v>
      </c>
      <c r="AA1513" s="21">
        <v>1726.9055180100117</v>
      </c>
      <c r="AB1513" s="21">
        <v>1857.2449890711084</v>
      </c>
      <c r="AC1513" s="21">
        <v>1958.6270115572759</v>
      </c>
      <c r="AD1513" s="21">
        <v>2038.8967066262032</v>
      </c>
      <c r="AE1513" s="21">
        <v>2101.2926573085124</v>
      </c>
      <c r="AF1513" s="21">
        <v>2148.8013876320056</v>
      </c>
      <c r="AG1513" s="21">
        <v>2187.4291442876829</v>
      </c>
      <c r="AH1513" s="21">
        <v>2218.964039825049</v>
      </c>
      <c r="AI1513" s="21">
        <v>27325.877148552019</v>
      </c>
      <c r="AJ1513" s="21">
        <v>29677.092439467378</v>
      </c>
      <c r="AK1513" s="21">
        <v>31195.438619781209</v>
      </c>
      <c r="AL1513" s="21">
        <v>32178.884691718929</v>
      </c>
      <c r="AM1513" s="21">
        <v>32790.056161529945</v>
      </c>
      <c r="AN1513" s="21">
        <v>33129.425030140585</v>
      </c>
      <c r="AO1513" s="21">
        <v>33285.382987622099</v>
      </c>
      <c r="AP1513" s="21">
        <v>33330.658083535483</v>
      </c>
      <c r="AQ1513" s="21">
        <v>33301.659662905411</v>
      </c>
    </row>
    <row r="1514" spans="1:43" x14ac:dyDescent="0.25">
      <c r="A1514" s="17" t="s">
        <v>273</v>
      </c>
      <c r="B1514" s="8" t="s">
        <v>60</v>
      </c>
      <c r="C1514" s="8" t="s">
        <v>69</v>
      </c>
      <c r="E1514" s="8" t="str">
        <f t="shared" si="195"/>
        <v>ReFi-vod.refi</v>
      </c>
      <c r="F1514" s="21">
        <f t="shared" si="204"/>
        <v>151738.37945754698</v>
      </c>
      <c r="G1514" s="19">
        <f t="shared" si="204"/>
        <v>7.9647183674103861</v>
      </c>
      <c r="H1514" s="18">
        <f t="shared" si="196"/>
        <v>1.0340679555058022E-2</v>
      </c>
      <c r="I1514" s="6">
        <f t="shared" si="196"/>
        <v>3.39</v>
      </c>
      <c r="J1514" s="6">
        <f t="shared" si="203"/>
        <v>1456404.4973625049</v>
      </c>
      <c r="K1514" s="18">
        <f t="shared" si="203"/>
        <v>0.3</v>
      </c>
      <c r="L1514" s="35">
        <f>Data!BM62</f>
        <v>8.3516728859476235E-3</v>
      </c>
      <c r="Q1514" s="21">
        <v>4052.6054605498684</v>
      </c>
      <c r="R1514" s="21">
        <v>5665.8039207972106</v>
      </c>
      <c r="S1514" s="21">
        <v>7107.3267499323765</v>
      </c>
      <c r="T1514" s="21">
        <v>8426.0871808831726</v>
      </c>
      <c r="U1514" s="21">
        <v>9637.7491509104639</v>
      </c>
      <c r="V1514" s="21">
        <v>10715.313454430105</v>
      </c>
      <c r="W1514" s="21">
        <v>11638.229368699904</v>
      </c>
      <c r="X1514" s="21">
        <v>12470.144353027346</v>
      </c>
      <c r="Y1514" s="21">
        <v>13215.266802639069</v>
      </c>
      <c r="Z1514" s="21">
        <v>718.40060383729372</v>
      </c>
      <c r="AA1514" s="21">
        <v>865.22795083017513</v>
      </c>
      <c r="AB1514" s="21">
        <v>974.85100113657984</v>
      </c>
      <c r="AC1514" s="21">
        <v>1060.1161067820294</v>
      </c>
      <c r="AD1514" s="21">
        <v>1127.6276061091694</v>
      </c>
      <c r="AE1514" s="21">
        <v>1180.1059813228389</v>
      </c>
      <c r="AF1514" s="21">
        <v>1220.0637422205639</v>
      </c>
      <c r="AG1514" s="21">
        <v>1252.5518734049954</v>
      </c>
      <c r="AH1514" s="21">
        <v>1279.0746162555622</v>
      </c>
      <c r="AI1514" s="21">
        <v>15344.494802046178</v>
      </c>
      <c r="AJ1514" s="21">
        <v>17695.692746394467</v>
      </c>
      <c r="AK1514" s="21">
        <v>19214.035605744346</v>
      </c>
      <c r="AL1514" s="21">
        <v>20197.466729577111</v>
      </c>
      <c r="AM1514" s="21">
        <v>20808.641926350574</v>
      </c>
      <c r="AN1514" s="21">
        <v>21148.014496492338</v>
      </c>
      <c r="AO1514" s="21">
        <v>21303.973920386306</v>
      </c>
      <c r="AP1514" s="21">
        <v>21349.251319476614</v>
      </c>
      <c r="AQ1514" s="21">
        <v>21320.253410355974</v>
      </c>
    </row>
    <row r="1515" spans="1:43" x14ac:dyDescent="0.25">
      <c r="A1515" s="17" t="s">
        <v>274</v>
      </c>
      <c r="B1515" s="8" t="s">
        <v>60</v>
      </c>
      <c r="C1515" s="8" t="s">
        <v>69</v>
      </c>
      <c r="E1515" s="8" t="str">
        <f t="shared" si="195"/>
        <v>ReFi-vod.refi</v>
      </c>
      <c r="F1515" s="21">
        <f t="shared" si="204"/>
        <v>198057.49561402149</v>
      </c>
      <c r="G1515" s="19">
        <f t="shared" si="204"/>
        <v>7.1029079323460005</v>
      </c>
      <c r="H1515" s="18">
        <f t="shared" si="196"/>
        <v>1.0340679555058022E-2</v>
      </c>
      <c r="I1515" s="6">
        <f t="shared" si="196"/>
        <v>3.39</v>
      </c>
      <c r="J1515" s="6">
        <f t="shared" si="203"/>
        <v>1456404.4973625049</v>
      </c>
      <c r="K1515" s="18">
        <f t="shared" si="203"/>
        <v>0.3</v>
      </c>
      <c r="L1515" s="35">
        <f>Data!BM63</f>
        <v>8.3516728859476235E-3</v>
      </c>
      <c r="Q1515" s="21">
        <v>7059.9876369846515</v>
      </c>
      <c r="R1515" s="21">
        <v>8673.1936361055104</v>
      </c>
      <c r="S1515" s="21">
        <v>10114.708590437425</v>
      </c>
      <c r="T1515" s="21">
        <v>11433.517278232232</v>
      </c>
      <c r="U1515" s="21">
        <v>12645.178190101815</v>
      </c>
      <c r="V1515" s="21">
        <v>13722.747782246943</v>
      </c>
      <c r="W1515" s="21">
        <v>14645.659448681328</v>
      </c>
      <c r="X1515" s="21">
        <v>15477.575725738499</v>
      </c>
      <c r="Y1515" s="21">
        <v>16222.695870145155</v>
      </c>
      <c r="Z1515" s="21">
        <v>1094.1559381141976</v>
      </c>
      <c r="AA1515" s="21">
        <v>1258.7986860852563</v>
      </c>
      <c r="AB1515" s="21">
        <v>1381.7223913179873</v>
      </c>
      <c r="AC1515" s="21">
        <v>1477.3344174437789</v>
      </c>
      <c r="AD1515" s="21">
        <v>1553.0371249113041</v>
      </c>
      <c r="AE1515" s="21">
        <v>1611.8828710742764</v>
      </c>
      <c r="AF1515" s="21">
        <v>1656.6886516761435</v>
      </c>
      <c r="AG1515" s="21">
        <v>1693.1186220025722</v>
      </c>
      <c r="AH1515" s="21">
        <v>1722.8593547619998</v>
      </c>
      <c r="AI1515" s="21">
        <v>19286.037707081166</v>
      </c>
      <c r="AJ1515" s="21">
        <v>21637.241039082022</v>
      </c>
      <c r="AK1515" s="21">
        <v>23155.588514441544</v>
      </c>
      <c r="AL1515" s="21">
        <v>24139.008216367067</v>
      </c>
      <c r="AM1515" s="21">
        <v>24750.1820395457</v>
      </c>
      <c r="AN1515" s="21">
        <v>25089.550806728214</v>
      </c>
      <c r="AO1515" s="21">
        <v>25245.511164085961</v>
      </c>
      <c r="AP1515" s="21">
        <v>25290.786965479572</v>
      </c>
      <c r="AQ1515" s="21">
        <v>25261.789698751065</v>
      </c>
    </row>
    <row r="1516" spans="1:43" x14ac:dyDescent="0.25">
      <c r="A1516" s="17" t="s">
        <v>275</v>
      </c>
      <c r="B1516" s="8" t="s">
        <v>60</v>
      </c>
      <c r="C1516" s="8" t="s">
        <v>69</v>
      </c>
      <c r="E1516" s="8" t="str">
        <f t="shared" si="195"/>
        <v>ReFi-vod.refi</v>
      </c>
      <c r="F1516" s="21">
        <f t="shared" si="204"/>
        <v>275989.34520370152</v>
      </c>
      <c r="G1516" s="19">
        <f t="shared" si="204"/>
        <v>6.3520445686664582</v>
      </c>
      <c r="H1516" s="18">
        <f t="shared" si="196"/>
        <v>1.0340679555058022E-2</v>
      </c>
      <c r="I1516" s="6">
        <f t="shared" si="196"/>
        <v>3.39</v>
      </c>
      <c r="J1516" s="6">
        <f t="shared" si="203"/>
        <v>1456404.4973625049</v>
      </c>
      <c r="K1516" s="18">
        <f t="shared" si="203"/>
        <v>0.3</v>
      </c>
      <c r="L1516" s="35">
        <f>Data!BM64</f>
        <v>7.2983087381704474E-3</v>
      </c>
      <c r="Q1516" s="21">
        <v>9457.4862928996226</v>
      </c>
      <c r="R1516" s="21">
        <v>10867.233110899733</v>
      </c>
      <c r="S1516" s="21">
        <v>12126.926758827723</v>
      </c>
      <c r="T1516" s="21">
        <v>13279.451974561787</v>
      </c>
      <c r="U1516" s="21">
        <v>14338.289632563217</v>
      </c>
      <c r="V1516" s="21">
        <v>15279.95532843289</v>
      </c>
      <c r="W1516" s="21">
        <v>16086.459077497875</v>
      </c>
      <c r="X1516" s="21">
        <v>16813.450390599923</v>
      </c>
      <c r="Y1516" s="21">
        <v>17464.588897431247</v>
      </c>
      <c r="Z1516" s="21">
        <v>1921.7957309676515</v>
      </c>
      <c r="AA1516" s="21">
        <v>2082.6813845826982</v>
      </c>
      <c r="AB1516" s="21">
        <v>2202.7987863432086</v>
      </c>
      <c r="AC1516" s="21">
        <v>2296.2317579950127</v>
      </c>
      <c r="AD1516" s="21">
        <v>2370.2061599082213</v>
      </c>
      <c r="AE1516" s="21">
        <v>2427.708767908251</v>
      </c>
      <c r="AF1516" s="21">
        <v>2471.4914471878992</v>
      </c>
      <c r="AG1516" s="21">
        <v>2507.0897972082098</v>
      </c>
      <c r="AH1516" s="21">
        <v>2536.1514769458399</v>
      </c>
      <c r="AI1516" s="21">
        <v>31925.369644680737</v>
      </c>
      <c r="AJ1516" s="21">
        <v>33980.042961812571</v>
      </c>
      <c r="AK1516" s="21">
        <v>35306.889107137627</v>
      </c>
      <c r="AL1516" s="21">
        <v>36166.296347794116</v>
      </c>
      <c r="AM1516" s="21">
        <v>36700.381375650461</v>
      </c>
      <c r="AN1516" s="21">
        <v>36996.944126517003</v>
      </c>
      <c r="AO1516" s="21">
        <v>37133.231684558676</v>
      </c>
      <c r="AP1516" s="21">
        <v>37172.79498845763</v>
      </c>
      <c r="AQ1516" s="21">
        <v>37147.454159551678</v>
      </c>
    </row>
    <row r="1517" spans="1:43" x14ac:dyDescent="0.25">
      <c r="A1517" s="17" t="s">
        <v>276</v>
      </c>
      <c r="B1517" s="8" t="s">
        <v>60</v>
      </c>
      <c r="C1517" s="8" t="s">
        <v>69</v>
      </c>
      <c r="E1517" s="8" t="str">
        <f t="shared" si="195"/>
        <v>ReFi-vod.refi</v>
      </c>
      <c r="F1517" s="21">
        <f t="shared" si="204"/>
        <v>260275.96043880651</v>
      </c>
      <c r="G1517" s="19">
        <f t="shared" si="204"/>
        <v>6.5903233729592454</v>
      </c>
      <c r="H1517" s="18">
        <f t="shared" si="196"/>
        <v>1.0340679555058022E-2</v>
      </c>
      <c r="I1517" s="6">
        <f t="shared" si="196"/>
        <v>3.39</v>
      </c>
      <c r="J1517" s="6">
        <f t="shared" si="203"/>
        <v>1456404.4973625049</v>
      </c>
      <c r="K1517" s="18">
        <f t="shared" si="203"/>
        <v>0.3</v>
      </c>
      <c r="L1517" s="35">
        <f>Data!BM65</f>
        <v>7.2983087381704474E-3</v>
      </c>
      <c r="Q1517" s="21">
        <v>8094.1534858116593</v>
      </c>
      <c r="R1517" s="21">
        <v>9503.8968862236488</v>
      </c>
      <c r="S1517" s="21">
        <v>10763.594104026368</v>
      </c>
      <c r="T1517" s="21">
        <v>11916.097443545588</v>
      </c>
      <c r="U1517" s="21">
        <v>12974.935581240328</v>
      </c>
      <c r="V1517" s="21">
        <v>13916.598879624014</v>
      </c>
      <c r="W1517" s="21">
        <v>14723.104554354923</v>
      </c>
      <c r="X1517" s="21">
        <v>15450.095281425412</v>
      </c>
      <c r="Y1517" s="21">
        <v>16101.23483327248</v>
      </c>
      <c r="Z1517" s="21">
        <v>1793.0104985767307</v>
      </c>
      <c r="AA1517" s="21">
        <v>1948.0791205904882</v>
      </c>
      <c r="AB1517" s="21">
        <v>2063.8535927702828</v>
      </c>
      <c r="AC1517" s="21">
        <v>2153.9082083043627</v>
      </c>
      <c r="AD1517" s="21">
        <v>2225.2080158025528</v>
      </c>
      <c r="AE1517" s="21">
        <v>2280.6315592625701</v>
      </c>
      <c r="AF1517" s="21">
        <v>2322.8312567551566</v>
      </c>
      <c r="AG1517" s="21">
        <v>2357.142519554262</v>
      </c>
      <c r="AH1517" s="21">
        <v>2385.1534586225916</v>
      </c>
      <c r="AI1517" s="21">
        <v>31963.845913108256</v>
      </c>
      <c r="AJ1517" s="21">
        <v>34018.521026893053</v>
      </c>
      <c r="AK1517" s="21">
        <v>35345.364010985315</v>
      </c>
      <c r="AL1517" s="21">
        <v>36204.788508920283</v>
      </c>
      <c r="AM1517" s="21">
        <v>36738.873362012695</v>
      </c>
      <c r="AN1517" s="21">
        <v>37035.438324071278</v>
      </c>
      <c r="AO1517" s="21">
        <v>37171.724372051685</v>
      </c>
      <c r="AP1517" s="21">
        <v>37211.288300223736</v>
      </c>
      <c r="AQ1517" s="21">
        <v>37185.946634810127</v>
      </c>
    </row>
    <row r="1518" spans="1:43" x14ac:dyDescent="0.25">
      <c r="A1518" s="17" t="s">
        <v>277</v>
      </c>
      <c r="B1518" s="8" t="s">
        <v>60</v>
      </c>
      <c r="C1518" s="8" t="s">
        <v>69</v>
      </c>
      <c r="E1518" s="8" t="str">
        <f t="shared" si="195"/>
        <v>ReFi-vod.refi</v>
      </c>
      <c r="F1518" s="21">
        <f t="shared" si="204"/>
        <v>177640.49285034501</v>
      </c>
      <c r="G1518" s="19">
        <f t="shared" si="204"/>
        <v>6.7318910511908392</v>
      </c>
      <c r="H1518" s="18">
        <f t="shared" si="196"/>
        <v>1.0340679555058022E-2</v>
      </c>
      <c r="I1518" s="6">
        <f t="shared" si="196"/>
        <v>3.39</v>
      </c>
      <c r="J1518" s="6">
        <f t="shared" si="203"/>
        <v>1456404.4973625049</v>
      </c>
      <c r="K1518" s="18">
        <f t="shared" si="203"/>
        <v>0.3</v>
      </c>
      <c r="L1518" s="35">
        <f>Data!BM66</f>
        <v>7.2983087381704474E-3</v>
      </c>
      <c r="Q1518" s="21">
        <v>4329.4143964634559</v>
      </c>
      <c r="R1518" s="21">
        <v>5739.148359467712</v>
      </c>
      <c r="S1518" s="21">
        <v>6998.8554352059655</v>
      </c>
      <c r="T1518" s="21">
        <v>8151.2983652340345</v>
      </c>
      <c r="U1518" s="21">
        <v>9210.1378275651059</v>
      </c>
      <c r="V1518" s="21">
        <v>10151.794505474923</v>
      </c>
      <c r="W1518" s="21">
        <v>10958.305497784739</v>
      </c>
      <c r="X1518" s="21">
        <v>11685.294606573992</v>
      </c>
      <c r="Y1518" s="21">
        <v>12336.437044151942</v>
      </c>
      <c r="Z1518" s="21">
        <v>957.39984294903195</v>
      </c>
      <c r="AA1518" s="21">
        <v>1109.2062881447378</v>
      </c>
      <c r="AB1518" s="21">
        <v>1222.5463881802029</v>
      </c>
      <c r="AC1518" s="21">
        <v>1310.7038585390046</v>
      </c>
      <c r="AD1518" s="21">
        <v>1380.5044945088894</v>
      </c>
      <c r="AE1518" s="21">
        <v>1434.7623785894934</v>
      </c>
      <c r="AF1518" s="21">
        <v>1476.0749428873251</v>
      </c>
      <c r="AG1518" s="21">
        <v>1509.664687904595</v>
      </c>
      <c r="AH1518" s="21">
        <v>1537.0867247546933</v>
      </c>
      <c r="AI1518" s="21">
        <v>17519.513368729291</v>
      </c>
      <c r="AJ1518" s="21">
        <v>19574.171090974396</v>
      </c>
      <c r="AK1518" s="21">
        <v>20901.010980761839</v>
      </c>
      <c r="AL1518" s="21">
        <v>21760.419437609464</v>
      </c>
      <c r="AM1518" s="21">
        <v>22294.508013132392</v>
      </c>
      <c r="AN1518" s="21">
        <v>22591.076512195395</v>
      </c>
      <c r="AO1518" s="21">
        <v>22727.364121520881</v>
      </c>
      <c r="AP1518" s="21">
        <v>22766.93030093073</v>
      </c>
      <c r="AQ1518" s="21">
        <v>22741.589200928465</v>
      </c>
    </row>
    <row r="1519" spans="1:43" x14ac:dyDescent="0.25">
      <c r="A1519" s="17"/>
      <c r="F1519" s="21"/>
      <c r="H1519" s="18"/>
      <c r="I1519" s="18"/>
    </row>
    <row r="1520" spans="1:43" x14ac:dyDescent="0.25">
      <c r="A1520" s="16" t="s">
        <v>328</v>
      </c>
      <c r="B1520" s="8" t="s">
        <v>60</v>
      </c>
      <c r="C1520" s="8" t="s">
        <v>329</v>
      </c>
      <c r="E1520" s="8" t="str">
        <f>IF(RIGHT(A1520,3)="old","Initial",B1520&amp;"-"&amp;C1520)</f>
        <v>Initial</v>
      </c>
      <c r="F1520" s="21">
        <f>F1454</f>
        <v>159194.475313414</v>
      </c>
      <c r="G1520" s="19">
        <f>G1454</f>
        <v>7.6675225186861979</v>
      </c>
      <c r="H1520" s="25">
        <v>0</v>
      </c>
      <c r="I1520" s="42">
        <v>2.04</v>
      </c>
      <c r="J1520" s="27">
        <v>1</v>
      </c>
      <c r="K1520" s="25">
        <v>0</v>
      </c>
      <c r="L1520" s="35">
        <v>1</v>
      </c>
      <c r="Q1520" s="21">
        <v>0</v>
      </c>
      <c r="R1520" s="21">
        <v>0</v>
      </c>
      <c r="S1520" s="21">
        <v>0</v>
      </c>
      <c r="T1520" s="21">
        <v>0</v>
      </c>
      <c r="U1520" s="21">
        <v>0</v>
      </c>
      <c r="V1520" s="21">
        <v>0</v>
      </c>
      <c r="W1520" s="21">
        <v>0</v>
      </c>
      <c r="X1520" s="21">
        <v>0</v>
      </c>
      <c r="Y1520" s="21">
        <v>0</v>
      </c>
      <c r="Z1520" s="21">
        <v>0</v>
      </c>
      <c r="AA1520" s="21">
        <v>0</v>
      </c>
      <c r="AB1520" s="21">
        <v>0</v>
      </c>
      <c r="AC1520" s="21">
        <v>0</v>
      </c>
      <c r="AD1520" s="21">
        <v>0</v>
      </c>
      <c r="AE1520" s="21">
        <v>0</v>
      </c>
      <c r="AF1520" s="21">
        <v>0</v>
      </c>
      <c r="AG1520" s="21">
        <v>0</v>
      </c>
      <c r="AH1520" s="21">
        <v>0</v>
      </c>
      <c r="AI1520" s="21">
        <v>0</v>
      </c>
      <c r="AJ1520" s="21">
        <v>0</v>
      </c>
      <c r="AK1520" s="21">
        <v>0</v>
      </c>
      <c r="AL1520" s="21">
        <v>0</v>
      </c>
      <c r="AM1520" s="21">
        <v>0</v>
      </c>
      <c r="AN1520" s="21">
        <v>0</v>
      </c>
      <c r="AO1520" s="21">
        <v>0</v>
      </c>
      <c r="AP1520" s="21">
        <v>0</v>
      </c>
      <c r="AQ1520" s="21">
        <v>0</v>
      </c>
    </row>
    <row r="1521" spans="1:43" x14ac:dyDescent="0.25">
      <c r="A1521" s="16" t="s">
        <v>316</v>
      </c>
      <c r="B1521" s="8" t="s">
        <v>60</v>
      </c>
      <c r="C1521" s="8" t="s">
        <v>329</v>
      </c>
      <c r="E1521" s="8" t="str">
        <f t="shared" ref="E1521:E1584" si="205">IF(RIGHT(A1521,3)="old","Initial",B1521&amp;"-"&amp;C1521)</f>
        <v>Initial</v>
      </c>
      <c r="F1521" s="21">
        <f>F1455</f>
        <v>287016.28074287547</v>
      </c>
      <c r="G1521" s="19">
        <f>G1455</f>
        <v>6.1538755843326456</v>
      </c>
      <c r="H1521" s="18">
        <f t="shared" ref="H1521:I1584" si="206">H1520</f>
        <v>0</v>
      </c>
      <c r="I1521" s="6">
        <f>I1520</f>
        <v>2.04</v>
      </c>
      <c r="J1521" s="6">
        <f t="shared" ref="J1521:K1536" si="207">J1520</f>
        <v>1</v>
      </c>
      <c r="K1521" s="18">
        <f t="shared" si="207"/>
        <v>0</v>
      </c>
      <c r="L1521" s="35">
        <v>1</v>
      </c>
      <c r="Q1521" s="21">
        <v>0</v>
      </c>
      <c r="R1521" s="21">
        <v>0</v>
      </c>
      <c r="S1521" s="21">
        <v>0</v>
      </c>
      <c r="T1521" s="21">
        <v>0</v>
      </c>
      <c r="U1521" s="21">
        <v>0</v>
      </c>
      <c r="V1521" s="21">
        <v>0</v>
      </c>
      <c r="W1521" s="21">
        <v>0</v>
      </c>
      <c r="X1521" s="21">
        <v>0</v>
      </c>
      <c r="Y1521" s="21">
        <v>0</v>
      </c>
      <c r="Z1521" s="21">
        <v>0</v>
      </c>
      <c r="AA1521" s="21">
        <v>0</v>
      </c>
      <c r="AB1521" s="21">
        <v>0</v>
      </c>
      <c r="AC1521" s="21">
        <v>0</v>
      </c>
      <c r="AD1521" s="21">
        <v>0</v>
      </c>
      <c r="AE1521" s="21">
        <v>0</v>
      </c>
      <c r="AF1521" s="21">
        <v>0</v>
      </c>
      <c r="AG1521" s="21">
        <v>0</v>
      </c>
      <c r="AH1521" s="21">
        <v>0</v>
      </c>
      <c r="AI1521" s="21">
        <v>0</v>
      </c>
      <c r="AJ1521" s="21">
        <v>0</v>
      </c>
      <c r="AK1521" s="21">
        <v>0</v>
      </c>
      <c r="AL1521" s="21">
        <v>0</v>
      </c>
      <c r="AM1521" s="21">
        <v>0</v>
      </c>
      <c r="AN1521" s="21">
        <v>0</v>
      </c>
      <c r="AO1521" s="21">
        <v>0</v>
      </c>
      <c r="AP1521" s="21">
        <v>0</v>
      </c>
      <c r="AQ1521" s="21">
        <v>0</v>
      </c>
    </row>
    <row r="1522" spans="1:43" x14ac:dyDescent="0.25">
      <c r="A1522" s="16" t="s">
        <v>317</v>
      </c>
      <c r="B1522" s="8" t="s">
        <v>60</v>
      </c>
      <c r="C1522" s="8" t="s">
        <v>329</v>
      </c>
      <c r="E1522" s="8" t="str">
        <f t="shared" si="205"/>
        <v>Initial</v>
      </c>
      <c r="F1522" s="21">
        <f t="shared" ref="F1522:G1537" si="208">F1456</f>
        <v>255707.61126146198</v>
      </c>
      <c r="G1522" s="19">
        <f t="shared" si="208"/>
        <v>6.5044126470105788</v>
      </c>
      <c r="H1522" s="18">
        <f t="shared" si="206"/>
        <v>0</v>
      </c>
      <c r="I1522" s="6">
        <f t="shared" si="206"/>
        <v>2.04</v>
      </c>
      <c r="J1522" s="6">
        <f t="shared" si="207"/>
        <v>1</v>
      </c>
      <c r="K1522" s="18">
        <f t="shared" si="207"/>
        <v>0</v>
      </c>
      <c r="L1522" s="35">
        <v>1</v>
      </c>
      <c r="Q1522" s="21">
        <v>0</v>
      </c>
      <c r="R1522" s="21">
        <v>0</v>
      </c>
      <c r="S1522" s="21">
        <v>0</v>
      </c>
      <c r="T1522" s="21">
        <v>0</v>
      </c>
      <c r="U1522" s="21">
        <v>0</v>
      </c>
      <c r="V1522" s="21">
        <v>0</v>
      </c>
      <c r="W1522" s="21">
        <v>0</v>
      </c>
      <c r="X1522" s="21">
        <v>0</v>
      </c>
      <c r="Y1522" s="21">
        <v>0</v>
      </c>
      <c r="Z1522" s="21">
        <v>0</v>
      </c>
      <c r="AA1522" s="21">
        <v>0</v>
      </c>
      <c r="AB1522" s="21">
        <v>0</v>
      </c>
      <c r="AC1522" s="21">
        <v>0</v>
      </c>
      <c r="AD1522" s="21">
        <v>0</v>
      </c>
      <c r="AE1522" s="21">
        <v>0</v>
      </c>
      <c r="AF1522" s="21">
        <v>0</v>
      </c>
      <c r="AG1522" s="21">
        <v>0</v>
      </c>
      <c r="AH1522" s="21">
        <v>0</v>
      </c>
      <c r="AI1522" s="21">
        <v>0</v>
      </c>
      <c r="AJ1522" s="21">
        <v>0</v>
      </c>
      <c r="AK1522" s="21">
        <v>0</v>
      </c>
      <c r="AL1522" s="21">
        <v>0</v>
      </c>
      <c r="AM1522" s="21">
        <v>0</v>
      </c>
      <c r="AN1522" s="21">
        <v>0</v>
      </c>
      <c r="AO1522" s="21">
        <v>0</v>
      </c>
      <c r="AP1522" s="21">
        <v>0</v>
      </c>
      <c r="AQ1522" s="21">
        <v>0</v>
      </c>
    </row>
    <row r="1523" spans="1:43" x14ac:dyDescent="0.25">
      <c r="A1523" s="16" t="s">
        <v>318</v>
      </c>
      <c r="B1523" s="8" t="s">
        <v>60</v>
      </c>
      <c r="C1523" s="8" t="s">
        <v>329</v>
      </c>
      <c r="E1523" s="8" t="str">
        <f t="shared" si="205"/>
        <v>Initial</v>
      </c>
      <c r="F1523" s="21">
        <f t="shared" si="208"/>
        <v>187665.35631204298</v>
      </c>
      <c r="G1523" s="19">
        <f t="shared" si="208"/>
        <v>7.2034924317656603</v>
      </c>
      <c r="H1523" s="18">
        <f t="shared" si="206"/>
        <v>0</v>
      </c>
      <c r="I1523" s="6">
        <f t="shared" si="206"/>
        <v>2.04</v>
      </c>
      <c r="J1523" s="6">
        <f t="shared" si="207"/>
        <v>1</v>
      </c>
      <c r="K1523" s="18">
        <f t="shared" si="207"/>
        <v>0</v>
      </c>
      <c r="L1523" s="35">
        <v>1</v>
      </c>
      <c r="Q1523" s="21">
        <v>0</v>
      </c>
      <c r="R1523" s="21">
        <v>0</v>
      </c>
      <c r="S1523" s="21">
        <v>0</v>
      </c>
      <c r="T1523" s="21">
        <v>0</v>
      </c>
      <c r="U1523" s="21">
        <v>0</v>
      </c>
      <c r="V1523" s="21">
        <v>0</v>
      </c>
      <c r="W1523" s="21">
        <v>0</v>
      </c>
      <c r="X1523" s="21">
        <v>0</v>
      </c>
      <c r="Y1523" s="21">
        <v>0</v>
      </c>
      <c r="Z1523" s="21">
        <v>0</v>
      </c>
      <c r="AA1523" s="21">
        <v>0</v>
      </c>
      <c r="AB1523" s="21">
        <v>0</v>
      </c>
      <c r="AC1523" s="21">
        <v>0</v>
      </c>
      <c r="AD1523" s="21">
        <v>0</v>
      </c>
      <c r="AE1523" s="21">
        <v>0</v>
      </c>
      <c r="AF1523" s="21">
        <v>0</v>
      </c>
      <c r="AG1523" s="21">
        <v>0</v>
      </c>
      <c r="AH1523" s="21">
        <v>0</v>
      </c>
      <c r="AI1523" s="21">
        <v>0</v>
      </c>
      <c r="AJ1523" s="21">
        <v>0</v>
      </c>
      <c r="AK1523" s="21">
        <v>0</v>
      </c>
      <c r="AL1523" s="21">
        <v>0</v>
      </c>
      <c r="AM1523" s="21">
        <v>0</v>
      </c>
      <c r="AN1523" s="21">
        <v>0</v>
      </c>
      <c r="AO1523" s="21">
        <v>0</v>
      </c>
      <c r="AP1523" s="21">
        <v>0</v>
      </c>
      <c r="AQ1523" s="21">
        <v>0</v>
      </c>
    </row>
    <row r="1524" spans="1:43" x14ac:dyDescent="0.25">
      <c r="A1524" s="16" t="s">
        <v>319</v>
      </c>
      <c r="B1524" s="8" t="s">
        <v>60</v>
      </c>
      <c r="C1524" s="8" t="s">
        <v>329</v>
      </c>
      <c r="E1524" s="8" t="str">
        <f t="shared" si="205"/>
        <v>Initial</v>
      </c>
      <c r="F1524" s="21">
        <f t="shared" si="208"/>
        <v>164122.546134278</v>
      </c>
      <c r="G1524" s="19">
        <f t="shared" si="208"/>
        <v>7.7389396209799584</v>
      </c>
      <c r="H1524" s="18">
        <f t="shared" si="206"/>
        <v>0</v>
      </c>
      <c r="I1524" s="6">
        <f t="shared" si="206"/>
        <v>2.04</v>
      </c>
      <c r="J1524" s="6">
        <f t="shared" si="207"/>
        <v>1</v>
      </c>
      <c r="K1524" s="18">
        <f t="shared" si="207"/>
        <v>0</v>
      </c>
      <c r="L1524" s="35">
        <v>1</v>
      </c>
      <c r="Q1524" s="21">
        <v>0</v>
      </c>
      <c r="R1524" s="21">
        <v>0</v>
      </c>
      <c r="S1524" s="21">
        <v>0</v>
      </c>
      <c r="T1524" s="21">
        <v>0</v>
      </c>
      <c r="U1524" s="21">
        <v>0</v>
      </c>
      <c r="V1524" s="21">
        <v>0</v>
      </c>
      <c r="W1524" s="21">
        <v>0</v>
      </c>
      <c r="X1524" s="21">
        <v>0</v>
      </c>
      <c r="Y1524" s="21">
        <v>0</v>
      </c>
      <c r="Z1524" s="21">
        <v>0</v>
      </c>
      <c r="AA1524" s="21">
        <v>0</v>
      </c>
      <c r="AB1524" s="21">
        <v>0</v>
      </c>
      <c r="AC1524" s="21">
        <v>0</v>
      </c>
      <c r="AD1524" s="21">
        <v>0</v>
      </c>
      <c r="AE1524" s="21">
        <v>0</v>
      </c>
      <c r="AF1524" s="21">
        <v>0</v>
      </c>
      <c r="AG1524" s="21">
        <v>0</v>
      </c>
      <c r="AH1524" s="21">
        <v>0</v>
      </c>
      <c r="AI1524" s="21">
        <v>0</v>
      </c>
      <c r="AJ1524" s="21">
        <v>0</v>
      </c>
      <c r="AK1524" s="21">
        <v>0</v>
      </c>
      <c r="AL1524" s="21">
        <v>0</v>
      </c>
      <c r="AM1524" s="21">
        <v>0</v>
      </c>
      <c r="AN1524" s="21">
        <v>0</v>
      </c>
      <c r="AO1524" s="21">
        <v>0</v>
      </c>
      <c r="AP1524" s="21">
        <v>0</v>
      </c>
      <c r="AQ1524" s="21">
        <v>0</v>
      </c>
    </row>
    <row r="1525" spans="1:43" x14ac:dyDescent="0.25">
      <c r="A1525" s="16" t="s">
        <v>320</v>
      </c>
      <c r="B1525" s="8" t="s">
        <v>60</v>
      </c>
      <c r="C1525" s="8" t="s">
        <v>329</v>
      </c>
      <c r="E1525" s="8" t="str">
        <f t="shared" si="205"/>
        <v>Initial</v>
      </c>
      <c r="F1525" s="21">
        <f t="shared" si="208"/>
        <v>323596.6391991555</v>
      </c>
      <c r="G1525" s="19">
        <f t="shared" si="208"/>
        <v>6.0365260709191357</v>
      </c>
      <c r="H1525" s="18">
        <f t="shared" si="206"/>
        <v>0</v>
      </c>
      <c r="I1525" s="6">
        <f t="shared" si="206"/>
        <v>2.04</v>
      </c>
      <c r="J1525" s="6">
        <f t="shared" si="207"/>
        <v>1</v>
      </c>
      <c r="K1525" s="18">
        <f t="shared" si="207"/>
        <v>0</v>
      </c>
      <c r="L1525" s="35">
        <v>1</v>
      </c>
      <c r="Q1525" s="21">
        <v>0</v>
      </c>
      <c r="R1525" s="21">
        <v>0</v>
      </c>
      <c r="S1525" s="21">
        <v>0</v>
      </c>
      <c r="T1525" s="21">
        <v>0</v>
      </c>
      <c r="U1525" s="21">
        <v>0</v>
      </c>
      <c r="V1525" s="21">
        <v>0</v>
      </c>
      <c r="W1525" s="21">
        <v>0</v>
      </c>
      <c r="X1525" s="21">
        <v>0</v>
      </c>
      <c r="Y1525" s="21">
        <v>0</v>
      </c>
      <c r="Z1525" s="21">
        <v>0</v>
      </c>
      <c r="AA1525" s="21">
        <v>0</v>
      </c>
      <c r="AB1525" s="21">
        <v>0</v>
      </c>
      <c r="AC1525" s="21">
        <v>0</v>
      </c>
      <c r="AD1525" s="21">
        <v>0</v>
      </c>
      <c r="AE1525" s="21">
        <v>0</v>
      </c>
      <c r="AF1525" s="21">
        <v>0</v>
      </c>
      <c r="AG1525" s="21">
        <v>0</v>
      </c>
      <c r="AH1525" s="21">
        <v>0</v>
      </c>
      <c r="AI1525" s="21">
        <v>0</v>
      </c>
      <c r="AJ1525" s="21">
        <v>0</v>
      </c>
      <c r="AK1525" s="21">
        <v>0</v>
      </c>
      <c r="AL1525" s="21">
        <v>0</v>
      </c>
      <c r="AM1525" s="21">
        <v>0</v>
      </c>
      <c r="AN1525" s="21">
        <v>0</v>
      </c>
      <c r="AO1525" s="21">
        <v>0</v>
      </c>
      <c r="AP1525" s="21">
        <v>0</v>
      </c>
      <c r="AQ1525" s="21">
        <v>0</v>
      </c>
    </row>
    <row r="1526" spans="1:43" x14ac:dyDescent="0.25">
      <c r="A1526" s="16" t="s">
        <v>321</v>
      </c>
      <c r="B1526" s="8" t="s">
        <v>60</v>
      </c>
      <c r="C1526" s="8" t="s">
        <v>329</v>
      </c>
      <c r="E1526" s="8" t="str">
        <f t="shared" si="205"/>
        <v>Initial</v>
      </c>
      <c r="F1526" s="21">
        <f t="shared" si="208"/>
        <v>248353.29745809652</v>
      </c>
      <c r="G1526" s="19">
        <f t="shared" si="208"/>
        <v>6.675512703680524</v>
      </c>
      <c r="H1526" s="18">
        <f t="shared" si="206"/>
        <v>0</v>
      </c>
      <c r="I1526" s="6">
        <f t="shared" si="206"/>
        <v>2.04</v>
      </c>
      <c r="J1526" s="6">
        <f t="shared" si="207"/>
        <v>1</v>
      </c>
      <c r="K1526" s="18">
        <f t="shared" si="207"/>
        <v>0</v>
      </c>
      <c r="L1526" s="35">
        <v>1</v>
      </c>
      <c r="Q1526" s="21">
        <v>0</v>
      </c>
      <c r="R1526" s="21">
        <v>0</v>
      </c>
      <c r="S1526" s="21">
        <v>0</v>
      </c>
      <c r="T1526" s="21">
        <v>0</v>
      </c>
      <c r="U1526" s="21">
        <v>0</v>
      </c>
      <c r="V1526" s="21">
        <v>0</v>
      </c>
      <c r="W1526" s="21">
        <v>0</v>
      </c>
      <c r="X1526" s="21">
        <v>0</v>
      </c>
      <c r="Y1526" s="21">
        <v>0</v>
      </c>
      <c r="Z1526" s="21">
        <v>0</v>
      </c>
      <c r="AA1526" s="21">
        <v>0</v>
      </c>
      <c r="AB1526" s="21">
        <v>0</v>
      </c>
      <c r="AC1526" s="21">
        <v>0</v>
      </c>
      <c r="AD1526" s="21">
        <v>0</v>
      </c>
      <c r="AE1526" s="21">
        <v>0</v>
      </c>
      <c r="AF1526" s="21">
        <v>0</v>
      </c>
      <c r="AG1526" s="21">
        <v>0</v>
      </c>
      <c r="AH1526" s="21">
        <v>0</v>
      </c>
      <c r="AI1526" s="21">
        <v>0</v>
      </c>
      <c r="AJ1526" s="21">
        <v>0</v>
      </c>
      <c r="AK1526" s="21">
        <v>0</v>
      </c>
      <c r="AL1526" s="21">
        <v>0</v>
      </c>
      <c r="AM1526" s="21">
        <v>0</v>
      </c>
      <c r="AN1526" s="21">
        <v>0</v>
      </c>
      <c r="AO1526" s="21">
        <v>0</v>
      </c>
      <c r="AP1526" s="21">
        <v>0</v>
      </c>
      <c r="AQ1526" s="21">
        <v>0</v>
      </c>
    </row>
    <row r="1527" spans="1:43" x14ac:dyDescent="0.25">
      <c r="A1527" s="16" t="s">
        <v>322</v>
      </c>
      <c r="B1527" s="8" t="s">
        <v>60</v>
      </c>
      <c r="C1527" s="8" t="s">
        <v>329</v>
      </c>
      <c r="E1527" s="8" t="str">
        <f t="shared" si="205"/>
        <v>Initial</v>
      </c>
      <c r="F1527" s="21">
        <f t="shared" si="208"/>
        <v>247930.70340348198</v>
      </c>
      <c r="G1527" s="19">
        <f t="shared" si="208"/>
        <v>6.6987743860742617</v>
      </c>
      <c r="H1527" s="18">
        <f t="shared" si="206"/>
        <v>0</v>
      </c>
      <c r="I1527" s="6">
        <f t="shared" si="206"/>
        <v>2.04</v>
      </c>
      <c r="J1527" s="6">
        <f t="shared" si="207"/>
        <v>1</v>
      </c>
      <c r="K1527" s="18">
        <f t="shared" si="207"/>
        <v>0</v>
      </c>
      <c r="L1527" s="35">
        <v>1</v>
      </c>
      <c r="Q1527" s="21">
        <v>0</v>
      </c>
      <c r="R1527" s="21">
        <v>0</v>
      </c>
      <c r="S1527" s="21">
        <v>0</v>
      </c>
      <c r="T1527" s="21">
        <v>0</v>
      </c>
      <c r="U1527" s="21">
        <v>0</v>
      </c>
      <c r="V1527" s="21">
        <v>0</v>
      </c>
      <c r="W1527" s="21">
        <v>0</v>
      </c>
      <c r="X1527" s="21">
        <v>0</v>
      </c>
      <c r="Y1527" s="21">
        <v>0</v>
      </c>
      <c r="Z1527" s="21">
        <v>0</v>
      </c>
      <c r="AA1527" s="21">
        <v>0</v>
      </c>
      <c r="AB1527" s="21">
        <v>0</v>
      </c>
      <c r="AC1527" s="21">
        <v>0</v>
      </c>
      <c r="AD1527" s="21">
        <v>0</v>
      </c>
      <c r="AE1527" s="21">
        <v>0</v>
      </c>
      <c r="AF1527" s="21">
        <v>0</v>
      </c>
      <c r="AG1527" s="21">
        <v>0</v>
      </c>
      <c r="AH1527" s="21">
        <v>0</v>
      </c>
      <c r="AI1527" s="21">
        <v>0</v>
      </c>
      <c r="AJ1527" s="21">
        <v>0</v>
      </c>
      <c r="AK1527" s="21">
        <v>0</v>
      </c>
      <c r="AL1527" s="21">
        <v>0</v>
      </c>
      <c r="AM1527" s="21">
        <v>0</v>
      </c>
      <c r="AN1527" s="21">
        <v>0</v>
      </c>
      <c r="AO1527" s="21">
        <v>0</v>
      </c>
      <c r="AP1527" s="21">
        <v>0</v>
      </c>
      <c r="AQ1527" s="21">
        <v>0</v>
      </c>
    </row>
    <row r="1528" spans="1:43" x14ac:dyDescent="0.25">
      <c r="A1528" s="16" t="s">
        <v>323</v>
      </c>
      <c r="B1528" s="8" t="s">
        <v>60</v>
      </c>
      <c r="C1528" s="8" t="s">
        <v>329</v>
      </c>
      <c r="E1528" s="8" t="str">
        <f t="shared" si="205"/>
        <v>Initial</v>
      </c>
      <c r="F1528" s="21">
        <f t="shared" si="208"/>
        <v>151738.37945754698</v>
      </c>
      <c r="G1528" s="19">
        <f t="shared" si="208"/>
        <v>7.9647183674103861</v>
      </c>
      <c r="H1528" s="18">
        <f t="shared" si="206"/>
        <v>0</v>
      </c>
      <c r="I1528" s="6">
        <f t="shared" si="206"/>
        <v>2.04</v>
      </c>
      <c r="J1528" s="6">
        <f t="shared" si="207"/>
        <v>1</v>
      </c>
      <c r="K1528" s="18">
        <f t="shared" si="207"/>
        <v>0</v>
      </c>
      <c r="L1528" s="35">
        <v>1</v>
      </c>
      <c r="Q1528" s="21">
        <v>0</v>
      </c>
      <c r="R1528" s="21">
        <v>0</v>
      </c>
      <c r="S1528" s="21">
        <v>0</v>
      </c>
      <c r="T1528" s="21">
        <v>0</v>
      </c>
      <c r="U1528" s="21">
        <v>0</v>
      </c>
      <c r="V1528" s="21">
        <v>0</v>
      </c>
      <c r="W1528" s="21">
        <v>0</v>
      </c>
      <c r="X1528" s="21">
        <v>0</v>
      </c>
      <c r="Y1528" s="21">
        <v>0</v>
      </c>
      <c r="Z1528" s="21">
        <v>0</v>
      </c>
      <c r="AA1528" s="21">
        <v>0</v>
      </c>
      <c r="AB1528" s="21">
        <v>0</v>
      </c>
      <c r="AC1528" s="21">
        <v>0</v>
      </c>
      <c r="AD1528" s="21">
        <v>0</v>
      </c>
      <c r="AE1528" s="21">
        <v>0</v>
      </c>
      <c r="AF1528" s="21">
        <v>0</v>
      </c>
      <c r="AG1528" s="21">
        <v>0</v>
      </c>
      <c r="AH1528" s="21">
        <v>0</v>
      </c>
      <c r="AI1528" s="21">
        <v>0</v>
      </c>
      <c r="AJ1528" s="21">
        <v>0</v>
      </c>
      <c r="AK1528" s="21">
        <v>0</v>
      </c>
      <c r="AL1528" s="21">
        <v>0</v>
      </c>
      <c r="AM1528" s="21">
        <v>0</v>
      </c>
      <c r="AN1528" s="21">
        <v>0</v>
      </c>
      <c r="AO1528" s="21">
        <v>0</v>
      </c>
      <c r="AP1528" s="21">
        <v>0</v>
      </c>
      <c r="AQ1528" s="21">
        <v>0</v>
      </c>
    </row>
    <row r="1529" spans="1:43" x14ac:dyDescent="0.25">
      <c r="A1529" s="16" t="s">
        <v>324</v>
      </c>
      <c r="B1529" s="8" t="s">
        <v>60</v>
      </c>
      <c r="C1529" s="8" t="s">
        <v>329</v>
      </c>
      <c r="E1529" s="8" t="str">
        <f t="shared" si="205"/>
        <v>Initial</v>
      </c>
      <c r="F1529" s="21">
        <f t="shared" si="208"/>
        <v>198057.49561402149</v>
      </c>
      <c r="G1529" s="19">
        <f t="shared" si="208"/>
        <v>7.1029079323460005</v>
      </c>
      <c r="H1529" s="18">
        <f t="shared" si="206"/>
        <v>0</v>
      </c>
      <c r="I1529" s="6">
        <f t="shared" si="206"/>
        <v>2.04</v>
      </c>
      <c r="J1529" s="6">
        <f t="shared" si="207"/>
        <v>1</v>
      </c>
      <c r="K1529" s="18">
        <f t="shared" si="207"/>
        <v>0</v>
      </c>
      <c r="L1529" s="35">
        <v>1</v>
      </c>
      <c r="Q1529" s="21">
        <v>0</v>
      </c>
      <c r="R1529" s="21">
        <v>0</v>
      </c>
      <c r="S1529" s="21">
        <v>0</v>
      </c>
      <c r="T1529" s="21">
        <v>0</v>
      </c>
      <c r="U1529" s="21">
        <v>0</v>
      </c>
      <c r="V1529" s="21">
        <v>0</v>
      </c>
      <c r="W1529" s="21">
        <v>0</v>
      </c>
      <c r="X1529" s="21">
        <v>0</v>
      </c>
      <c r="Y1529" s="21">
        <v>0</v>
      </c>
      <c r="Z1529" s="21">
        <v>0</v>
      </c>
      <c r="AA1529" s="21">
        <v>0</v>
      </c>
      <c r="AB1529" s="21">
        <v>0</v>
      </c>
      <c r="AC1529" s="21">
        <v>0</v>
      </c>
      <c r="AD1529" s="21">
        <v>0</v>
      </c>
      <c r="AE1529" s="21">
        <v>0</v>
      </c>
      <c r="AF1529" s="21">
        <v>0</v>
      </c>
      <c r="AG1529" s="21">
        <v>0</v>
      </c>
      <c r="AH1529" s="21">
        <v>0</v>
      </c>
      <c r="AI1529" s="21">
        <v>0</v>
      </c>
      <c r="AJ1529" s="21">
        <v>0</v>
      </c>
      <c r="AK1529" s="21">
        <v>0</v>
      </c>
      <c r="AL1529" s="21">
        <v>0</v>
      </c>
      <c r="AM1529" s="21">
        <v>0</v>
      </c>
      <c r="AN1529" s="21">
        <v>0</v>
      </c>
      <c r="AO1529" s="21">
        <v>0</v>
      </c>
      <c r="AP1529" s="21">
        <v>0</v>
      </c>
      <c r="AQ1529" s="21">
        <v>0</v>
      </c>
    </row>
    <row r="1530" spans="1:43" x14ac:dyDescent="0.25">
      <c r="A1530" s="16" t="s">
        <v>325</v>
      </c>
      <c r="B1530" s="8" t="s">
        <v>60</v>
      </c>
      <c r="C1530" s="8" t="s">
        <v>329</v>
      </c>
      <c r="E1530" s="8" t="str">
        <f t="shared" si="205"/>
        <v>Initial</v>
      </c>
      <c r="F1530" s="21">
        <f t="shared" si="208"/>
        <v>275989.34520370152</v>
      </c>
      <c r="G1530" s="19">
        <f t="shared" si="208"/>
        <v>6.3520445686664582</v>
      </c>
      <c r="H1530" s="18">
        <f t="shared" si="206"/>
        <v>0</v>
      </c>
      <c r="I1530" s="6">
        <f t="shared" si="206"/>
        <v>2.04</v>
      </c>
      <c r="J1530" s="6">
        <f t="shared" si="207"/>
        <v>1</v>
      </c>
      <c r="K1530" s="18">
        <f t="shared" si="207"/>
        <v>0</v>
      </c>
      <c r="L1530" s="35">
        <v>1</v>
      </c>
      <c r="Q1530" s="21">
        <v>0</v>
      </c>
      <c r="R1530" s="21">
        <v>0</v>
      </c>
      <c r="S1530" s="21">
        <v>0</v>
      </c>
      <c r="T1530" s="21">
        <v>0</v>
      </c>
      <c r="U1530" s="21">
        <v>0</v>
      </c>
      <c r="V1530" s="21">
        <v>0</v>
      </c>
      <c r="W1530" s="21">
        <v>0</v>
      </c>
      <c r="X1530" s="21">
        <v>0</v>
      </c>
      <c r="Y1530" s="21">
        <v>0</v>
      </c>
      <c r="Z1530" s="21">
        <v>0</v>
      </c>
      <c r="AA1530" s="21">
        <v>0</v>
      </c>
      <c r="AB1530" s="21">
        <v>0</v>
      </c>
      <c r="AC1530" s="21">
        <v>0</v>
      </c>
      <c r="AD1530" s="21">
        <v>0</v>
      </c>
      <c r="AE1530" s="21">
        <v>0</v>
      </c>
      <c r="AF1530" s="21">
        <v>0</v>
      </c>
      <c r="AG1530" s="21">
        <v>0</v>
      </c>
      <c r="AH1530" s="21">
        <v>0</v>
      </c>
      <c r="AI1530" s="21">
        <v>0</v>
      </c>
      <c r="AJ1530" s="21">
        <v>0</v>
      </c>
      <c r="AK1530" s="21">
        <v>0</v>
      </c>
      <c r="AL1530" s="21">
        <v>0</v>
      </c>
      <c r="AM1530" s="21">
        <v>0</v>
      </c>
      <c r="AN1530" s="21">
        <v>0</v>
      </c>
      <c r="AO1530" s="21">
        <v>0</v>
      </c>
      <c r="AP1530" s="21">
        <v>0</v>
      </c>
      <c r="AQ1530" s="21">
        <v>0</v>
      </c>
    </row>
    <row r="1531" spans="1:43" x14ac:dyDescent="0.25">
      <c r="A1531" s="16" t="s">
        <v>326</v>
      </c>
      <c r="B1531" s="8" t="s">
        <v>60</v>
      </c>
      <c r="C1531" s="8" t="s">
        <v>329</v>
      </c>
      <c r="E1531" s="8" t="str">
        <f t="shared" si="205"/>
        <v>Initial</v>
      </c>
      <c r="F1531" s="21">
        <f t="shared" si="208"/>
        <v>260275.96043880651</v>
      </c>
      <c r="G1531" s="19">
        <f t="shared" si="208"/>
        <v>6.5903233729592454</v>
      </c>
      <c r="H1531" s="18">
        <f t="shared" si="206"/>
        <v>0</v>
      </c>
      <c r="I1531" s="6">
        <f t="shared" si="206"/>
        <v>2.04</v>
      </c>
      <c r="J1531" s="6">
        <f t="shared" si="207"/>
        <v>1</v>
      </c>
      <c r="K1531" s="18">
        <f t="shared" si="207"/>
        <v>0</v>
      </c>
      <c r="L1531" s="35">
        <v>1</v>
      </c>
      <c r="Q1531" s="21">
        <v>0</v>
      </c>
      <c r="R1531" s="21">
        <v>0</v>
      </c>
      <c r="S1531" s="21">
        <v>0</v>
      </c>
      <c r="T1531" s="21">
        <v>0</v>
      </c>
      <c r="U1531" s="21">
        <v>0</v>
      </c>
      <c r="V1531" s="21">
        <v>0</v>
      </c>
      <c r="W1531" s="21">
        <v>0</v>
      </c>
      <c r="X1531" s="21">
        <v>0</v>
      </c>
      <c r="Y1531" s="21">
        <v>0</v>
      </c>
      <c r="Z1531" s="21">
        <v>0</v>
      </c>
      <c r="AA1531" s="21">
        <v>0</v>
      </c>
      <c r="AB1531" s="21">
        <v>0</v>
      </c>
      <c r="AC1531" s="21">
        <v>0</v>
      </c>
      <c r="AD1531" s="21">
        <v>0</v>
      </c>
      <c r="AE1531" s="21">
        <v>0</v>
      </c>
      <c r="AF1531" s="21">
        <v>0</v>
      </c>
      <c r="AG1531" s="21">
        <v>0</v>
      </c>
      <c r="AH1531" s="21">
        <v>0</v>
      </c>
      <c r="AI1531" s="21">
        <v>0</v>
      </c>
      <c r="AJ1531" s="21">
        <v>0</v>
      </c>
      <c r="AK1531" s="21">
        <v>0</v>
      </c>
      <c r="AL1531" s="21">
        <v>0</v>
      </c>
      <c r="AM1531" s="21">
        <v>0</v>
      </c>
      <c r="AN1531" s="21">
        <v>0</v>
      </c>
      <c r="AO1531" s="21">
        <v>0</v>
      </c>
      <c r="AP1531" s="21">
        <v>0</v>
      </c>
      <c r="AQ1531" s="21">
        <v>0</v>
      </c>
    </row>
    <row r="1532" spans="1:43" x14ac:dyDescent="0.25">
      <c r="A1532" s="16" t="s">
        <v>327</v>
      </c>
      <c r="B1532" s="8" t="s">
        <v>60</v>
      </c>
      <c r="C1532" s="8" t="s">
        <v>329</v>
      </c>
      <c r="E1532" s="8" t="str">
        <f t="shared" si="205"/>
        <v>Initial</v>
      </c>
      <c r="F1532" s="21">
        <f t="shared" si="208"/>
        <v>177640.49285034501</v>
      </c>
      <c r="G1532" s="19">
        <f t="shared" si="208"/>
        <v>6.7318910511908392</v>
      </c>
      <c r="H1532" s="18">
        <f t="shared" si="206"/>
        <v>0</v>
      </c>
      <c r="I1532" s="6">
        <f t="shared" si="206"/>
        <v>2.04</v>
      </c>
      <c r="J1532" s="6">
        <f t="shared" si="207"/>
        <v>1</v>
      </c>
      <c r="K1532" s="18">
        <f t="shared" si="207"/>
        <v>0</v>
      </c>
      <c r="L1532" s="35">
        <v>1</v>
      </c>
      <c r="Q1532" s="21">
        <v>0</v>
      </c>
      <c r="R1532" s="21">
        <v>0</v>
      </c>
      <c r="S1532" s="21">
        <v>0</v>
      </c>
      <c r="T1532" s="21">
        <v>0</v>
      </c>
      <c r="U1532" s="21">
        <v>0</v>
      </c>
      <c r="V1532" s="21">
        <v>0</v>
      </c>
      <c r="W1532" s="21">
        <v>0</v>
      </c>
      <c r="X1532" s="21">
        <v>0</v>
      </c>
      <c r="Y1532" s="21">
        <v>0</v>
      </c>
      <c r="Z1532" s="21">
        <v>0</v>
      </c>
      <c r="AA1532" s="21">
        <v>0</v>
      </c>
      <c r="AB1532" s="21">
        <v>0</v>
      </c>
      <c r="AC1532" s="21">
        <v>0</v>
      </c>
      <c r="AD1532" s="21">
        <v>0</v>
      </c>
      <c r="AE1532" s="21">
        <v>0</v>
      </c>
      <c r="AF1532" s="21">
        <v>0</v>
      </c>
      <c r="AG1532" s="21">
        <v>0</v>
      </c>
      <c r="AH1532" s="21">
        <v>0</v>
      </c>
      <c r="AI1532" s="21">
        <v>0</v>
      </c>
      <c r="AJ1532" s="21">
        <v>0</v>
      </c>
      <c r="AK1532" s="21">
        <v>0</v>
      </c>
      <c r="AL1532" s="21">
        <v>0</v>
      </c>
      <c r="AM1532" s="21">
        <v>0</v>
      </c>
      <c r="AN1532" s="21">
        <v>0</v>
      </c>
      <c r="AO1532" s="21">
        <v>0</v>
      </c>
      <c r="AP1532" s="21">
        <v>0</v>
      </c>
      <c r="AQ1532" s="21">
        <v>0</v>
      </c>
    </row>
    <row r="1533" spans="1:43" x14ac:dyDescent="0.25">
      <c r="A1533" s="17" t="s">
        <v>262</v>
      </c>
      <c r="B1533" s="8" t="s">
        <v>60</v>
      </c>
      <c r="C1533" s="8" t="s">
        <v>329</v>
      </c>
      <c r="E1533" s="8" t="str">
        <f t="shared" si="205"/>
        <v>ReFi-generic</v>
      </c>
      <c r="F1533" s="21">
        <f t="shared" si="208"/>
        <v>241275.65645411599</v>
      </c>
      <c r="G1533" s="19">
        <f t="shared" si="208"/>
        <v>6.6118664962406903</v>
      </c>
      <c r="H1533" s="18">
        <f t="shared" si="206"/>
        <v>0</v>
      </c>
      <c r="I1533" s="6">
        <f t="shared" si="206"/>
        <v>2.04</v>
      </c>
      <c r="J1533" s="6">
        <f t="shared" si="207"/>
        <v>1</v>
      </c>
      <c r="K1533" s="18">
        <f t="shared" si="207"/>
        <v>0</v>
      </c>
      <c r="L1533" s="35">
        <v>1</v>
      </c>
      <c r="Q1533" s="21">
        <v>0</v>
      </c>
      <c r="R1533" s="21">
        <v>0</v>
      </c>
      <c r="S1533" s="21">
        <v>0</v>
      </c>
      <c r="T1533" s="21">
        <v>0</v>
      </c>
      <c r="U1533" s="21">
        <v>0</v>
      </c>
      <c r="V1533" s="21">
        <v>0</v>
      </c>
      <c r="W1533" s="21">
        <v>0</v>
      </c>
      <c r="X1533" s="21">
        <v>0</v>
      </c>
      <c r="Y1533" s="21">
        <v>0</v>
      </c>
      <c r="Z1533" s="21">
        <v>0</v>
      </c>
      <c r="AA1533" s="21">
        <v>0</v>
      </c>
      <c r="AB1533" s="21">
        <v>0</v>
      </c>
      <c r="AC1533" s="21">
        <v>0</v>
      </c>
      <c r="AD1533" s="21">
        <v>0</v>
      </c>
      <c r="AE1533" s="21">
        <v>0</v>
      </c>
      <c r="AF1533" s="21">
        <v>0</v>
      </c>
      <c r="AG1533" s="21">
        <v>0</v>
      </c>
      <c r="AH1533" s="21">
        <v>0</v>
      </c>
      <c r="AI1533" s="21">
        <v>0</v>
      </c>
      <c r="AJ1533" s="21">
        <v>0</v>
      </c>
      <c r="AK1533" s="21">
        <v>0</v>
      </c>
      <c r="AL1533" s="21">
        <v>0</v>
      </c>
      <c r="AM1533" s="21">
        <v>0</v>
      </c>
      <c r="AN1533" s="21">
        <v>0</v>
      </c>
      <c r="AO1533" s="21">
        <v>0</v>
      </c>
      <c r="AP1533" s="21">
        <v>0</v>
      </c>
      <c r="AQ1533" s="21">
        <v>0</v>
      </c>
    </row>
    <row r="1534" spans="1:43" x14ac:dyDescent="0.25">
      <c r="A1534" s="17" t="s">
        <v>263</v>
      </c>
      <c r="B1534" s="8" t="s">
        <v>60</v>
      </c>
      <c r="C1534" s="8" t="s">
        <v>329</v>
      </c>
      <c r="E1534" s="8" t="str">
        <f t="shared" si="205"/>
        <v>ReFi-generic</v>
      </c>
      <c r="F1534" s="21">
        <f t="shared" si="208"/>
        <v>345060.95921411947</v>
      </c>
      <c r="G1534" s="19">
        <f t="shared" si="208"/>
        <v>6.091471245669009</v>
      </c>
      <c r="H1534" s="18">
        <f t="shared" si="206"/>
        <v>0</v>
      </c>
      <c r="I1534" s="6">
        <f t="shared" si="206"/>
        <v>2.04</v>
      </c>
      <c r="J1534" s="6">
        <f t="shared" si="207"/>
        <v>1</v>
      </c>
      <c r="K1534" s="18">
        <f t="shared" si="207"/>
        <v>0</v>
      </c>
      <c r="L1534" s="35">
        <v>1</v>
      </c>
      <c r="Q1534" s="21">
        <v>0</v>
      </c>
      <c r="R1534" s="21">
        <v>0</v>
      </c>
      <c r="S1534" s="21">
        <v>0</v>
      </c>
      <c r="T1534" s="21">
        <v>0</v>
      </c>
      <c r="U1534" s="21">
        <v>0</v>
      </c>
      <c r="V1534" s="21">
        <v>0</v>
      </c>
      <c r="W1534" s="21">
        <v>0</v>
      </c>
      <c r="X1534" s="21">
        <v>0</v>
      </c>
      <c r="Y1534" s="21">
        <v>0</v>
      </c>
      <c r="Z1534" s="21">
        <v>0</v>
      </c>
      <c r="AA1534" s="21">
        <v>0</v>
      </c>
      <c r="AB1534" s="21">
        <v>0</v>
      </c>
      <c r="AC1534" s="21">
        <v>0</v>
      </c>
      <c r="AD1534" s="21">
        <v>0</v>
      </c>
      <c r="AE1534" s="21">
        <v>0</v>
      </c>
      <c r="AF1534" s="21">
        <v>0</v>
      </c>
      <c r="AG1534" s="21">
        <v>0</v>
      </c>
      <c r="AH1534" s="21">
        <v>0</v>
      </c>
      <c r="AI1534" s="21">
        <v>0</v>
      </c>
      <c r="AJ1534" s="21">
        <v>0</v>
      </c>
      <c r="AK1534" s="21">
        <v>0</v>
      </c>
      <c r="AL1534" s="21">
        <v>0</v>
      </c>
      <c r="AM1534" s="21">
        <v>0</v>
      </c>
      <c r="AN1534" s="21">
        <v>0</v>
      </c>
      <c r="AO1534" s="21">
        <v>0</v>
      </c>
      <c r="AP1534" s="21">
        <v>0</v>
      </c>
      <c r="AQ1534" s="21">
        <v>0</v>
      </c>
    </row>
    <row r="1535" spans="1:43" x14ac:dyDescent="0.25">
      <c r="A1535" s="17" t="s">
        <v>264</v>
      </c>
      <c r="B1535" s="8" t="s">
        <v>60</v>
      </c>
      <c r="C1535" s="8" t="s">
        <v>329</v>
      </c>
      <c r="E1535" s="8" t="str">
        <f t="shared" si="205"/>
        <v>ReFi-generic</v>
      </c>
      <c r="F1535" s="21">
        <f t="shared" si="208"/>
        <v>235151.7459877205</v>
      </c>
      <c r="G1535" s="19">
        <f t="shared" si="208"/>
        <v>6.8631730048599717</v>
      </c>
      <c r="H1535" s="18">
        <f t="shared" si="206"/>
        <v>0</v>
      </c>
      <c r="I1535" s="6">
        <f t="shared" si="206"/>
        <v>2.04</v>
      </c>
      <c r="J1535" s="6">
        <f t="shared" si="207"/>
        <v>1</v>
      </c>
      <c r="K1535" s="18">
        <f t="shared" si="207"/>
        <v>0</v>
      </c>
      <c r="L1535" s="35">
        <v>1</v>
      </c>
      <c r="Q1535" s="21">
        <v>0</v>
      </c>
      <c r="R1535" s="21">
        <v>0</v>
      </c>
      <c r="S1535" s="21">
        <v>0</v>
      </c>
      <c r="T1535" s="21">
        <v>0</v>
      </c>
      <c r="U1535" s="21">
        <v>0</v>
      </c>
      <c r="V1535" s="21">
        <v>0</v>
      </c>
      <c r="W1535" s="21">
        <v>0</v>
      </c>
      <c r="X1535" s="21">
        <v>0</v>
      </c>
      <c r="Y1535" s="21">
        <v>0</v>
      </c>
      <c r="Z1535" s="21">
        <v>0</v>
      </c>
      <c r="AA1535" s="21">
        <v>0</v>
      </c>
      <c r="AB1535" s="21">
        <v>0</v>
      </c>
      <c r="AC1535" s="21">
        <v>0</v>
      </c>
      <c r="AD1535" s="21">
        <v>0</v>
      </c>
      <c r="AE1535" s="21">
        <v>0</v>
      </c>
      <c r="AF1535" s="21">
        <v>0</v>
      </c>
      <c r="AG1535" s="21">
        <v>0</v>
      </c>
      <c r="AH1535" s="21">
        <v>0</v>
      </c>
      <c r="AI1535" s="21">
        <v>0</v>
      </c>
      <c r="AJ1535" s="21">
        <v>0</v>
      </c>
      <c r="AK1535" s="21">
        <v>0</v>
      </c>
      <c r="AL1535" s="21">
        <v>0</v>
      </c>
      <c r="AM1535" s="21">
        <v>0</v>
      </c>
      <c r="AN1535" s="21">
        <v>0</v>
      </c>
      <c r="AO1535" s="21">
        <v>0</v>
      </c>
      <c r="AP1535" s="21">
        <v>0</v>
      </c>
      <c r="AQ1535" s="21">
        <v>0</v>
      </c>
    </row>
    <row r="1536" spans="1:43" x14ac:dyDescent="0.25">
      <c r="A1536" s="17" t="s">
        <v>265</v>
      </c>
      <c r="B1536" s="8" t="s">
        <v>60</v>
      </c>
      <c r="C1536" s="8" t="s">
        <v>329</v>
      </c>
      <c r="E1536" s="8" t="str">
        <f t="shared" si="205"/>
        <v>ReFi-generic</v>
      </c>
      <c r="F1536" s="21">
        <f t="shared" si="208"/>
        <v>197045.08899614651</v>
      </c>
      <c r="G1536" s="19">
        <f t="shared" si="208"/>
        <v>7.2927935899315104</v>
      </c>
      <c r="H1536" s="18">
        <f t="shared" si="206"/>
        <v>0</v>
      </c>
      <c r="I1536" s="6">
        <f t="shared" si="206"/>
        <v>2.04</v>
      </c>
      <c r="J1536" s="6">
        <f t="shared" si="207"/>
        <v>1</v>
      </c>
      <c r="K1536" s="18">
        <f t="shared" si="207"/>
        <v>0</v>
      </c>
      <c r="L1536" s="35">
        <v>1</v>
      </c>
      <c r="Q1536" s="21">
        <v>0</v>
      </c>
      <c r="R1536" s="21">
        <v>0</v>
      </c>
      <c r="S1536" s="21">
        <v>0</v>
      </c>
      <c r="T1536" s="21">
        <v>0</v>
      </c>
      <c r="U1536" s="21">
        <v>0</v>
      </c>
      <c r="V1536" s="21">
        <v>0</v>
      </c>
      <c r="W1536" s="21">
        <v>0</v>
      </c>
      <c r="X1536" s="21">
        <v>0</v>
      </c>
      <c r="Y1536" s="21">
        <v>0</v>
      </c>
      <c r="Z1536" s="21">
        <v>0</v>
      </c>
      <c r="AA1536" s="21">
        <v>0</v>
      </c>
      <c r="AB1536" s="21">
        <v>0</v>
      </c>
      <c r="AC1536" s="21">
        <v>0</v>
      </c>
      <c r="AD1536" s="21">
        <v>0</v>
      </c>
      <c r="AE1536" s="21">
        <v>0</v>
      </c>
      <c r="AF1536" s="21">
        <v>0</v>
      </c>
      <c r="AG1536" s="21">
        <v>0</v>
      </c>
      <c r="AH1536" s="21">
        <v>0</v>
      </c>
      <c r="AI1536" s="21">
        <v>0</v>
      </c>
      <c r="AJ1536" s="21">
        <v>0</v>
      </c>
      <c r="AK1536" s="21">
        <v>0</v>
      </c>
      <c r="AL1536" s="21">
        <v>0</v>
      </c>
      <c r="AM1536" s="21">
        <v>0</v>
      </c>
      <c r="AN1536" s="21">
        <v>0</v>
      </c>
      <c r="AO1536" s="21">
        <v>0</v>
      </c>
      <c r="AP1536" s="21">
        <v>0</v>
      </c>
      <c r="AQ1536" s="21">
        <v>0</v>
      </c>
    </row>
    <row r="1537" spans="1:43" x14ac:dyDescent="0.25">
      <c r="A1537" s="17" t="s">
        <v>266</v>
      </c>
      <c r="B1537" s="8" t="s">
        <v>60</v>
      </c>
      <c r="C1537" s="8" t="s">
        <v>329</v>
      </c>
      <c r="E1537" s="8" t="str">
        <f t="shared" si="205"/>
        <v>ReFi-generic</v>
      </c>
      <c r="F1537" s="21">
        <f t="shared" si="208"/>
        <v>273305.90258954099</v>
      </c>
      <c r="G1537" s="19">
        <f t="shared" si="208"/>
        <v>6.6013158616557677</v>
      </c>
      <c r="H1537" s="18">
        <f t="shared" si="206"/>
        <v>0</v>
      </c>
      <c r="I1537" s="6">
        <f t="shared" si="206"/>
        <v>2.04</v>
      </c>
      <c r="J1537" s="6">
        <f t="shared" ref="J1537:K1552" si="209">J1536</f>
        <v>1</v>
      </c>
      <c r="K1537" s="18">
        <f t="shared" si="209"/>
        <v>0</v>
      </c>
      <c r="L1537" s="35">
        <v>1</v>
      </c>
      <c r="Q1537" s="21">
        <v>0</v>
      </c>
      <c r="R1537" s="21">
        <v>0</v>
      </c>
      <c r="S1537" s="21">
        <v>0</v>
      </c>
      <c r="T1537" s="21">
        <v>0</v>
      </c>
      <c r="U1537" s="21">
        <v>0</v>
      </c>
      <c r="V1537" s="21">
        <v>0</v>
      </c>
      <c r="W1537" s="21">
        <v>0</v>
      </c>
      <c r="X1537" s="21">
        <v>0</v>
      </c>
      <c r="Y1537" s="21">
        <v>0</v>
      </c>
      <c r="Z1537" s="21">
        <v>0</v>
      </c>
      <c r="AA1537" s="21">
        <v>0</v>
      </c>
      <c r="AB1537" s="21">
        <v>0</v>
      </c>
      <c r="AC1537" s="21">
        <v>0</v>
      </c>
      <c r="AD1537" s="21">
        <v>0</v>
      </c>
      <c r="AE1537" s="21">
        <v>0</v>
      </c>
      <c r="AF1537" s="21">
        <v>0</v>
      </c>
      <c r="AG1537" s="21">
        <v>0</v>
      </c>
      <c r="AH1537" s="21">
        <v>0</v>
      </c>
      <c r="AI1537" s="21">
        <v>0</v>
      </c>
      <c r="AJ1537" s="21">
        <v>0</v>
      </c>
      <c r="AK1537" s="21">
        <v>0</v>
      </c>
      <c r="AL1537" s="21">
        <v>0</v>
      </c>
      <c r="AM1537" s="21">
        <v>0</v>
      </c>
      <c r="AN1537" s="21">
        <v>0</v>
      </c>
      <c r="AO1537" s="21">
        <v>0</v>
      </c>
      <c r="AP1537" s="21">
        <v>0</v>
      </c>
      <c r="AQ1537" s="21">
        <v>0</v>
      </c>
    </row>
    <row r="1538" spans="1:43" x14ac:dyDescent="0.25">
      <c r="A1538" s="17" t="s">
        <v>267</v>
      </c>
      <c r="B1538" s="8" t="s">
        <v>60</v>
      </c>
      <c r="C1538" s="8" t="s">
        <v>329</v>
      </c>
      <c r="E1538" s="8" t="str">
        <f t="shared" si="205"/>
        <v>ReFi-generic</v>
      </c>
      <c r="F1538" s="21">
        <f t="shared" ref="F1538:G1553" si="210">F1472</f>
        <v>286995.93963505048</v>
      </c>
      <c r="G1538" s="19">
        <f t="shared" si="210"/>
        <v>6.630371738758158</v>
      </c>
      <c r="H1538" s="18">
        <f t="shared" si="206"/>
        <v>0</v>
      </c>
      <c r="I1538" s="6">
        <f t="shared" si="206"/>
        <v>2.04</v>
      </c>
      <c r="J1538" s="6">
        <f t="shared" si="209"/>
        <v>1</v>
      </c>
      <c r="K1538" s="18">
        <f t="shared" si="209"/>
        <v>0</v>
      </c>
      <c r="L1538" s="35">
        <v>1</v>
      </c>
      <c r="Q1538" s="21">
        <v>0</v>
      </c>
      <c r="R1538" s="21">
        <v>0</v>
      </c>
      <c r="S1538" s="21">
        <v>0</v>
      </c>
      <c r="T1538" s="21">
        <v>0</v>
      </c>
      <c r="U1538" s="21">
        <v>0</v>
      </c>
      <c r="V1538" s="21">
        <v>0</v>
      </c>
      <c r="W1538" s="21">
        <v>0</v>
      </c>
      <c r="X1538" s="21">
        <v>0</v>
      </c>
      <c r="Y1538" s="21">
        <v>0</v>
      </c>
      <c r="Z1538" s="21">
        <v>0</v>
      </c>
      <c r="AA1538" s="21">
        <v>0</v>
      </c>
      <c r="AB1538" s="21">
        <v>0</v>
      </c>
      <c r="AC1538" s="21">
        <v>0</v>
      </c>
      <c r="AD1538" s="21">
        <v>0</v>
      </c>
      <c r="AE1538" s="21">
        <v>0</v>
      </c>
      <c r="AF1538" s="21">
        <v>0</v>
      </c>
      <c r="AG1538" s="21">
        <v>0</v>
      </c>
      <c r="AH1538" s="21">
        <v>0</v>
      </c>
      <c r="AI1538" s="21">
        <v>0</v>
      </c>
      <c r="AJ1538" s="21">
        <v>0</v>
      </c>
      <c r="AK1538" s="21">
        <v>0</v>
      </c>
      <c r="AL1538" s="21">
        <v>0</v>
      </c>
      <c r="AM1538" s="21">
        <v>0</v>
      </c>
      <c r="AN1538" s="21">
        <v>0</v>
      </c>
      <c r="AO1538" s="21">
        <v>0</v>
      </c>
      <c r="AP1538" s="21">
        <v>0</v>
      </c>
      <c r="AQ1538" s="21">
        <v>0</v>
      </c>
    </row>
    <row r="1539" spans="1:43" x14ac:dyDescent="0.25">
      <c r="A1539" s="17" t="s">
        <v>268</v>
      </c>
      <c r="B1539" s="8" t="s">
        <v>60</v>
      </c>
      <c r="C1539" s="8" t="s">
        <v>329</v>
      </c>
      <c r="E1539" s="8" t="str">
        <f t="shared" si="205"/>
        <v>ReFi-generic</v>
      </c>
      <c r="F1539" s="21">
        <f t="shared" si="210"/>
        <v>179299.95750538001</v>
      </c>
      <c r="G1539" s="19">
        <f t="shared" si="210"/>
        <v>7.7940670675137813</v>
      </c>
      <c r="H1539" s="18">
        <f t="shared" si="206"/>
        <v>0</v>
      </c>
      <c r="I1539" s="6">
        <f t="shared" si="206"/>
        <v>2.04</v>
      </c>
      <c r="J1539" s="6">
        <f t="shared" si="209"/>
        <v>1</v>
      </c>
      <c r="K1539" s="18">
        <f t="shared" si="209"/>
        <v>0</v>
      </c>
      <c r="L1539" s="35">
        <v>1</v>
      </c>
      <c r="Q1539" s="21">
        <v>0</v>
      </c>
      <c r="R1539" s="21">
        <v>0</v>
      </c>
      <c r="S1539" s="21">
        <v>0</v>
      </c>
      <c r="T1539" s="21">
        <v>0</v>
      </c>
      <c r="U1539" s="21">
        <v>0</v>
      </c>
      <c r="V1539" s="21">
        <v>0</v>
      </c>
      <c r="W1539" s="21">
        <v>0</v>
      </c>
      <c r="X1539" s="21">
        <v>0</v>
      </c>
      <c r="Y1539" s="21">
        <v>0</v>
      </c>
      <c r="Z1539" s="21">
        <v>0</v>
      </c>
      <c r="AA1539" s="21">
        <v>0</v>
      </c>
      <c r="AB1539" s="21">
        <v>0</v>
      </c>
      <c r="AC1539" s="21">
        <v>0</v>
      </c>
      <c r="AD1539" s="21">
        <v>0</v>
      </c>
      <c r="AE1539" s="21">
        <v>0</v>
      </c>
      <c r="AF1539" s="21">
        <v>0</v>
      </c>
      <c r="AG1539" s="21">
        <v>0</v>
      </c>
      <c r="AH1539" s="21">
        <v>0</v>
      </c>
      <c r="AI1539" s="21">
        <v>0</v>
      </c>
      <c r="AJ1539" s="21">
        <v>0</v>
      </c>
      <c r="AK1539" s="21">
        <v>0</v>
      </c>
      <c r="AL1539" s="21">
        <v>0</v>
      </c>
      <c r="AM1539" s="21">
        <v>0</v>
      </c>
      <c r="AN1539" s="21">
        <v>0</v>
      </c>
      <c r="AO1539" s="21">
        <v>0</v>
      </c>
      <c r="AP1539" s="21">
        <v>0</v>
      </c>
      <c r="AQ1539" s="21">
        <v>0</v>
      </c>
    </row>
    <row r="1540" spans="1:43" x14ac:dyDescent="0.25">
      <c r="A1540" s="17" t="s">
        <v>269</v>
      </c>
      <c r="B1540" s="8" t="s">
        <v>60</v>
      </c>
      <c r="C1540" s="8" t="s">
        <v>329</v>
      </c>
      <c r="E1540" s="8" t="str">
        <f t="shared" si="205"/>
        <v>ReFi-generic</v>
      </c>
      <c r="F1540" s="21">
        <f t="shared" si="210"/>
        <v>219354.8628749405</v>
      </c>
      <c r="G1540" s="19">
        <f t="shared" si="210"/>
        <v>7.3419947232959029</v>
      </c>
      <c r="H1540" s="18">
        <f t="shared" si="206"/>
        <v>0</v>
      </c>
      <c r="I1540" s="6">
        <f t="shared" si="206"/>
        <v>2.04</v>
      </c>
      <c r="J1540" s="6">
        <f t="shared" si="209"/>
        <v>1</v>
      </c>
      <c r="K1540" s="18">
        <f t="shared" si="209"/>
        <v>0</v>
      </c>
      <c r="L1540" s="35">
        <v>1</v>
      </c>
      <c r="Q1540" s="21">
        <v>0</v>
      </c>
      <c r="R1540" s="21">
        <v>0</v>
      </c>
      <c r="S1540" s="21">
        <v>0</v>
      </c>
      <c r="T1540" s="21">
        <v>0</v>
      </c>
      <c r="U1540" s="21">
        <v>0</v>
      </c>
      <c r="V1540" s="21">
        <v>0</v>
      </c>
      <c r="W1540" s="21">
        <v>0</v>
      </c>
      <c r="X1540" s="21">
        <v>0</v>
      </c>
      <c r="Y1540" s="21">
        <v>0</v>
      </c>
      <c r="Z1540" s="21">
        <v>0</v>
      </c>
      <c r="AA1540" s="21">
        <v>0</v>
      </c>
      <c r="AB1540" s="21">
        <v>0</v>
      </c>
      <c r="AC1540" s="21">
        <v>0</v>
      </c>
      <c r="AD1540" s="21">
        <v>0</v>
      </c>
      <c r="AE1540" s="21">
        <v>0</v>
      </c>
      <c r="AF1540" s="21">
        <v>0</v>
      </c>
      <c r="AG1540" s="21">
        <v>0</v>
      </c>
      <c r="AH1540" s="21">
        <v>0</v>
      </c>
      <c r="AI1540" s="21">
        <v>0</v>
      </c>
      <c r="AJ1540" s="21">
        <v>0</v>
      </c>
      <c r="AK1540" s="21">
        <v>0</v>
      </c>
      <c r="AL1540" s="21">
        <v>0</v>
      </c>
      <c r="AM1540" s="21">
        <v>0</v>
      </c>
      <c r="AN1540" s="21">
        <v>0</v>
      </c>
      <c r="AO1540" s="21">
        <v>0</v>
      </c>
      <c r="AP1540" s="21">
        <v>0</v>
      </c>
      <c r="AQ1540" s="21">
        <v>0</v>
      </c>
    </row>
    <row r="1541" spans="1:43" x14ac:dyDescent="0.25">
      <c r="A1541" s="17" t="s">
        <v>270</v>
      </c>
      <c r="B1541" s="8" t="s">
        <v>60</v>
      </c>
      <c r="C1541" s="8" t="s">
        <v>329</v>
      </c>
      <c r="E1541" s="8" t="str">
        <f t="shared" si="205"/>
        <v>ReFi-generic</v>
      </c>
      <c r="F1541" s="21">
        <f t="shared" si="210"/>
        <v>287620.84496671398</v>
      </c>
      <c r="G1541" s="19">
        <f t="shared" si="210"/>
        <v>6.5907594413673705</v>
      </c>
      <c r="H1541" s="18">
        <f t="shared" si="206"/>
        <v>0</v>
      </c>
      <c r="I1541" s="6">
        <f t="shared" si="206"/>
        <v>2.04</v>
      </c>
      <c r="J1541" s="6">
        <f t="shared" si="209"/>
        <v>1</v>
      </c>
      <c r="K1541" s="18">
        <f t="shared" si="209"/>
        <v>0</v>
      </c>
      <c r="L1541" s="35">
        <v>1</v>
      </c>
      <c r="Q1541" s="21">
        <v>0</v>
      </c>
      <c r="R1541" s="21">
        <v>0</v>
      </c>
      <c r="S1541" s="21">
        <v>0</v>
      </c>
      <c r="T1541" s="21">
        <v>0</v>
      </c>
      <c r="U1541" s="21">
        <v>0</v>
      </c>
      <c r="V1541" s="21">
        <v>0</v>
      </c>
      <c r="W1541" s="21">
        <v>0</v>
      </c>
      <c r="X1541" s="21">
        <v>0</v>
      </c>
      <c r="Y1541" s="21">
        <v>0</v>
      </c>
      <c r="Z1541" s="21">
        <v>0</v>
      </c>
      <c r="AA1541" s="21">
        <v>0</v>
      </c>
      <c r="AB1541" s="21">
        <v>0</v>
      </c>
      <c r="AC1541" s="21">
        <v>0</v>
      </c>
      <c r="AD1541" s="21">
        <v>0</v>
      </c>
      <c r="AE1541" s="21">
        <v>0</v>
      </c>
      <c r="AF1541" s="21">
        <v>0</v>
      </c>
      <c r="AG1541" s="21">
        <v>0</v>
      </c>
      <c r="AH1541" s="21">
        <v>0</v>
      </c>
      <c r="AI1541" s="21">
        <v>0</v>
      </c>
      <c r="AJ1541" s="21">
        <v>0</v>
      </c>
      <c r="AK1541" s="21">
        <v>0</v>
      </c>
      <c r="AL1541" s="21">
        <v>0</v>
      </c>
      <c r="AM1541" s="21">
        <v>0</v>
      </c>
      <c r="AN1541" s="21">
        <v>0</v>
      </c>
      <c r="AO1541" s="21">
        <v>0</v>
      </c>
      <c r="AP1541" s="21">
        <v>0</v>
      </c>
      <c r="AQ1541" s="21">
        <v>0</v>
      </c>
    </row>
    <row r="1542" spans="1:43" x14ac:dyDescent="0.25">
      <c r="A1542" s="17" t="s">
        <v>249</v>
      </c>
      <c r="B1542" s="8" t="s">
        <v>60</v>
      </c>
      <c r="C1542" s="8" t="s">
        <v>329</v>
      </c>
      <c r="E1542" s="8" t="str">
        <f t="shared" si="205"/>
        <v>ReFi-generic</v>
      </c>
      <c r="F1542" s="21">
        <f t="shared" si="210"/>
        <v>301342.43984295405</v>
      </c>
      <c r="G1542" s="19">
        <f t="shared" si="210"/>
        <v>6.7119966634902308</v>
      </c>
      <c r="H1542" s="18">
        <f t="shared" si="206"/>
        <v>0</v>
      </c>
      <c r="I1542" s="6">
        <f t="shared" si="206"/>
        <v>2.04</v>
      </c>
      <c r="J1542" s="6">
        <f t="shared" si="209"/>
        <v>1</v>
      </c>
      <c r="K1542" s="18">
        <f t="shared" si="209"/>
        <v>0</v>
      </c>
      <c r="L1542" s="35">
        <v>1</v>
      </c>
      <c r="Q1542" s="21">
        <v>0</v>
      </c>
      <c r="R1542" s="21">
        <v>0</v>
      </c>
      <c r="S1542" s="21">
        <v>0</v>
      </c>
      <c r="T1542" s="21">
        <v>0</v>
      </c>
      <c r="U1542" s="21">
        <v>0</v>
      </c>
      <c r="V1542" s="21">
        <v>0</v>
      </c>
      <c r="W1542" s="21">
        <v>0</v>
      </c>
      <c r="X1542" s="21">
        <v>0</v>
      </c>
      <c r="Y1542" s="21">
        <v>0</v>
      </c>
      <c r="Z1542" s="21">
        <v>0</v>
      </c>
      <c r="AA1542" s="21">
        <v>0</v>
      </c>
      <c r="AB1542" s="21">
        <v>0</v>
      </c>
      <c r="AC1542" s="21">
        <v>0</v>
      </c>
      <c r="AD1542" s="21">
        <v>0</v>
      </c>
      <c r="AE1542" s="21">
        <v>0</v>
      </c>
      <c r="AF1542" s="21">
        <v>0</v>
      </c>
      <c r="AG1542" s="21">
        <v>0</v>
      </c>
      <c r="AH1542" s="21">
        <v>0</v>
      </c>
      <c r="AI1542" s="21">
        <v>0</v>
      </c>
      <c r="AJ1542" s="21">
        <v>0</v>
      </c>
      <c r="AK1542" s="21">
        <v>0</v>
      </c>
      <c r="AL1542" s="21">
        <v>0</v>
      </c>
      <c r="AM1542" s="21">
        <v>0</v>
      </c>
      <c r="AN1542" s="21">
        <v>0</v>
      </c>
      <c r="AO1542" s="21">
        <v>0</v>
      </c>
      <c r="AP1542" s="21">
        <v>0</v>
      </c>
      <c r="AQ1542" s="21">
        <v>0</v>
      </c>
    </row>
    <row r="1543" spans="1:43" x14ac:dyDescent="0.25">
      <c r="A1543" s="17" t="s">
        <v>250</v>
      </c>
      <c r="B1543" s="8" t="s">
        <v>60</v>
      </c>
      <c r="C1543" s="8" t="s">
        <v>329</v>
      </c>
      <c r="E1543" s="8" t="str">
        <f t="shared" si="205"/>
        <v>ReFi-generic</v>
      </c>
      <c r="F1543" s="21">
        <f t="shared" si="210"/>
        <v>250516.71427275951</v>
      </c>
      <c r="G1543" s="19">
        <f t="shared" si="210"/>
        <v>6.9682564581886499</v>
      </c>
      <c r="H1543" s="18">
        <f t="shared" si="206"/>
        <v>0</v>
      </c>
      <c r="I1543" s="6">
        <f t="shared" si="206"/>
        <v>2.04</v>
      </c>
      <c r="J1543" s="6">
        <f t="shared" si="209"/>
        <v>1</v>
      </c>
      <c r="K1543" s="18">
        <f t="shared" si="209"/>
        <v>0</v>
      </c>
      <c r="L1543" s="35">
        <v>1</v>
      </c>
      <c r="Q1543" s="21">
        <v>0</v>
      </c>
      <c r="R1543" s="21">
        <v>0</v>
      </c>
      <c r="S1543" s="21">
        <v>0</v>
      </c>
      <c r="T1543" s="21">
        <v>0</v>
      </c>
      <c r="U1543" s="21">
        <v>0</v>
      </c>
      <c r="V1543" s="21">
        <v>0</v>
      </c>
      <c r="W1543" s="21">
        <v>0</v>
      </c>
      <c r="X1543" s="21">
        <v>0</v>
      </c>
      <c r="Y1543" s="21">
        <v>0</v>
      </c>
      <c r="Z1543" s="21">
        <v>0</v>
      </c>
      <c r="AA1543" s="21">
        <v>0</v>
      </c>
      <c r="AB1543" s="21">
        <v>0</v>
      </c>
      <c r="AC1543" s="21">
        <v>0</v>
      </c>
      <c r="AD1543" s="21">
        <v>0</v>
      </c>
      <c r="AE1543" s="21">
        <v>0</v>
      </c>
      <c r="AF1543" s="21">
        <v>0</v>
      </c>
      <c r="AG1543" s="21">
        <v>0</v>
      </c>
      <c r="AH1543" s="21">
        <v>0</v>
      </c>
      <c r="AI1543" s="21">
        <v>0</v>
      </c>
      <c r="AJ1543" s="21">
        <v>0</v>
      </c>
      <c r="AK1543" s="21">
        <v>0</v>
      </c>
      <c r="AL1543" s="21">
        <v>0</v>
      </c>
      <c r="AM1543" s="21">
        <v>0</v>
      </c>
      <c r="AN1543" s="21">
        <v>0</v>
      </c>
      <c r="AO1543" s="21">
        <v>0</v>
      </c>
      <c r="AP1543" s="21">
        <v>0</v>
      </c>
      <c r="AQ1543" s="21">
        <v>0</v>
      </c>
    </row>
    <row r="1544" spans="1:43" x14ac:dyDescent="0.25">
      <c r="A1544" s="17" t="s">
        <v>251</v>
      </c>
      <c r="B1544" s="8" t="s">
        <v>60</v>
      </c>
      <c r="C1544" s="8" t="s">
        <v>329</v>
      </c>
      <c r="E1544" s="8" t="str">
        <f t="shared" si="205"/>
        <v>ReFi-generic</v>
      </c>
      <c r="F1544" s="21">
        <f t="shared" si="210"/>
        <v>203806.21911003449</v>
      </c>
      <c r="G1544" s="19">
        <f t="shared" si="210"/>
        <v>7.3912151109345876</v>
      </c>
      <c r="H1544" s="18">
        <f t="shared" si="206"/>
        <v>0</v>
      </c>
      <c r="I1544" s="6">
        <f t="shared" si="206"/>
        <v>2.04</v>
      </c>
      <c r="J1544" s="6">
        <f t="shared" si="209"/>
        <v>1</v>
      </c>
      <c r="K1544" s="18">
        <f t="shared" si="209"/>
        <v>0</v>
      </c>
      <c r="L1544" s="35">
        <v>1</v>
      </c>
      <c r="Q1544" s="21">
        <v>0</v>
      </c>
      <c r="R1544" s="21">
        <v>0</v>
      </c>
      <c r="S1544" s="21">
        <v>0</v>
      </c>
      <c r="T1544" s="21">
        <v>0</v>
      </c>
      <c r="U1544" s="21">
        <v>0</v>
      </c>
      <c r="V1544" s="21">
        <v>0</v>
      </c>
      <c r="W1544" s="21">
        <v>0</v>
      </c>
      <c r="X1544" s="21">
        <v>0</v>
      </c>
      <c r="Y1544" s="21">
        <v>0</v>
      </c>
      <c r="Z1544" s="21">
        <v>0</v>
      </c>
      <c r="AA1544" s="21">
        <v>0</v>
      </c>
      <c r="AB1544" s="21">
        <v>0</v>
      </c>
      <c r="AC1544" s="21">
        <v>0</v>
      </c>
      <c r="AD1544" s="21">
        <v>0</v>
      </c>
      <c r="AE1544" s="21">
        <v>0</v>
      </c>
      <c r="AF1544" s="21">
        <v>0</v>
      </c>
      <c r="AG1544" s="21">
        <v>0</v>
      </c>
      <c r="AH1544" s="21">
        <v>0</v>
      </c>
      <c r="AI1544" s="21">
        <v>0</v>
      </c>
      <c r="AJ1544" s="21">
        <v>0</v>
      </c>
      <c r="AK1544" s="21">
        <v>0</v>
      </c>
      <c r="AL1544" s="21">
        <v>0</v>
      </c>
      <c r="AM1544" s="21">
        <v>0</v>
      </c>
      <c r="AN1544" s="21">
        <v>0</v>
      </c>
      <c r="AO1544" s="21">
        <v>0</v>
      </c>
      <c r="AP1544" s="21">
        <v>0</v>
      </c>
      <c r="AQ1544" s="21">
        <v>0</v>
      </c>
    </row>
    <row r="1545" spans="1:43" x14ac:dyDescent="0.25">
      <c r="A1545" s="17" t="s">
        <v>252</v>
      </c>
      <c r="B1545" s="8" t="s">
        <v>60</v>
      </c>
      <c r="C1545" s="8" t="s">
        <v>329</v>
      </c>
      <c r="E1545" s="8" t="str">
        <f t="shared" si="205"/>
        <v>ReFi-generic</v>
      </c>
      <c r="F1545" s="21">
        <f t="shared" si="210"/>
        <v>255315.68418609747</v>
      </c>
      <c r="G1545" s="19">
        <f t="shared" si="210"/>
        <v>6.9578555462496423</v>
      </c>
      <c r="H1545" s="18">
        <f t="shared" si="206"/>
        <v>0</v>
      </c>
      <c r="I1545" s="6">
        <f t="shared" si="206"/>
        <v>2.04</v>
      </c>
      <c r="J1545" s="6">
        <f t="shared" si="209"/>
        <v>1</v>
      </c>
      <c r="K1545" s="18">
        <f t="shared" si="209"/>
        <v>0</v>
      </c>
      <c r="L1545" s="35">
        <v>1</v>
      </c>
      <c r="Q1545" s="21">
        <v>0</v>
      </c>
      <c r="R1545" s="21">
        <v>0</v>
      </c>
      <c r="S1545" s="21">
        <v>0</v>
      </c>
      <c r="T1545" s="21">
        <v>0</v>
      </c>
      <c r="U1545" s="21">
        <v>0</v>
      </c>
      <c r="V1545" s="21">
        <v>0</v>
      </c>
      <c r="W1545" s="21">
        <v>0</v>
      </c>
      <c r="X1545" s="21">
        <v>0</v>
      </c>
      <c r="Y1545" s="21">
        <v>0</v>
      </c>
      <c r="Z1545" s="21">
        <v>0</v>
      </c>
      <c r="AA1545" s="21">
        <v>0</v>
      </c>
      <c r="AB1545" s="21">
        <v>0</v>
      </c>
      <c r="AC1545" s="21">
        <v>0</v>
      </c>
      <c r="AD1545" s="21">
        <v>0</v>
      </c>
      <c r="AE1545" s="21">
        <v>0</v>
      </c>
      <c r="AF1545" s="21">
        <v>0</v>
      </c>
      <c r="AG1545" s="21">
        <v>0</v>
      </c>
      <c r="AH1545" s="21">
        <v>0</v>
      </c>
      <c r="AI1545" s="21">
        <v>0</v>
      </c>
      <c r="AJ1545" s="21">
        <v>0</v>
      </c>
      <c r="AK1545" s="21">
        <v>0</v>
      </c>
      <c r="AL1545" s="21">
        <v>0</v>
      </c>
      <c r="AM1545" s="21">
        <v>0</v>
      </c>
      <c r="AN1545" s="21">
        <v>0</v>
      </c>
      <c r="AO1545" s="21">
        <v>0</v>
      </c>
      <c r="AP1545" s="21">
        <v>0</v>
      </c>
      <c r="AQ1545" s="21">
        <v>0</v>
      </c>
    </row>
    <row r="1546" spans="1:43" x14ac:dyDescent="0.25">
      <c r="A1546" s="17" t="s">
        <v>253</v>
      </c>
      <c r="B1546" s="8" t="s">
        <v>60</v>
      </c>
      <c r="C1546" s="8" t="s">
        <v>329</v>
      </c>
      <c r="E1546" s="8" t="str">
        <f t="shared" si="205"/>
        <v>ReFi-generic</v>
      </c>
      <c r="F1546" s="21">
        <f t="shared" si="210"/>
        <v>239367.66982627299</v>
      </c>
      <c r="G1546" s="19">
        <f t="shared" si="210"/>
        <v>7.3621469659184093</v>
      </c>
      <c r="H1546" s="18">
        <f t="shared" si="206"/>
        <v>0</v>
      </c>
      <c r="I1546" s="6">
        <f t="shared" si="206"/>
        <v>2.04</v>
      </c>
      <c r="J1546" s="6">
        <f t="shared" si="209"/>
        <v>1</v>
      </c>
      <c r="K1546" s="18">
        <f t="shared" si="209"/>
        <v>0</v>
      </c>
      <c r="L1546" s="35">
        <v>1</v>
      </c>
      <c r="Q1546" s="21">
        <v>0</v>
      </c>
      <c r="R1546" s="21">
        <v>0</v>
      </c>
      <c r="S1546" s="21">
        <v>0</v>
      </c>
      <c r="T1546" s="21">
        <v>0</v>
      </c>
      <c r="U1546" s="21">
        <v>0</v>
      </c>
      <c r="V1546" s="21">
        <v>0</v>
      </c>
      <c r="W1546" s="21">
        <v>0</v>
      </c>
      <c r="X1546" s="21">
        <v>0</v>
      </c>
      <c r="Y1546" s="21">
        <v>0</v>
      </c>
      <c r="Z1546" s="21">
        <v>0</v>
      </c>
      <c r="AA1546" s="21">
        <v>0</v>
      </c>
      <c r="AB1546" s="21">
        <v>0</v>
      </c>
      <c r="AC1546" s="21">
        <v>0</v>
      </c>
      <c r="AD1546" s="21">
        <v>0</v>
      </c>
      <c r="AE1546" s="21">
        <v>0</v>
      </c>
      <c r="AF1546" s="21">
        <v>0</v>
      </c>
      <c r="AG1546" s="21">
        <v>0</v>
      </c>
      <c r="AH1546" s="21">
        <v>0</v>
      </c>
      <c r="AI1546" s="21">
        <v>0</v>
      </c>
      <c r="AJ1546" s="21">
        <v>0</v>
      </c>
      <c r="AK1546" s="21">
        <v>0</v>
      </c>
      <c r="AL1546" s="21">
        <v>0</v>
      </c>
      <c r="AM1546" s="21">
        <v>0</v>
      </c>
      <c r="AN1546" s="21">
        <v>0</v>
      </c>
      <c r="AO1546" s="21">
        <v>0</v>
      </c>
      <c r="AP1546" s="21">
        <v>0</v>
      </c>
      <c r="AQ1546" s="21">
        <v>0</v>
      </c>
    </row>
    <row r="1547" spans="1:43" x14ac:dyDescent="0.25">
      <c r="A1547" s="17" t="s">
        <v>254</v>
      </c>
      <c r="B1547" s="8" t="s">
        <v>60</v>
      </c>
      <c r="C1547" s="8" t="s">
        <v>329</v>
      </c>
      <c r="E1547" s="8" t="str">
        <f t="shared" si="205"/>
        <v>ReFi-generic</v>
      </c>
      <c r="F1547" s="21">
        <f t="shared" si="210"/>
        <v>243012.20327851301</v>
      </c>
      <c r="G1547" s="19">
        <f t="shared" si="210"/>
        <v>6.823428406388846</v>
      </c>
      <c r="H1547" s="18">
        <f t="shared" si="206"/>
        <v>0</v>
      </c>
      <c r="I1547" s="6">
        <f t="shared" si="206"/>
        <v>2.04</v>
      </c>
      <c r="J1547" s="6">
        <f t="shared" si="209"/>
        <v>1</v>
      </c>
      <c r="K1547" s="18">
        <f t="shared" si="209"/>
        <v>0</v>
      </c>
      <c r="L1547" s="35">
        <v>1</v>
      </c>
      <c r="Q1547" s="21">
        <v>0</v>
      </c>
      <c r="R1547" s="21">
        <v>0</v>
      </c>
      <c r="S1547" s="21">
        <v>0</v>
      </c>
      <c r="T1547" s="21">
        <v>0</v>
      </c>
      <c r="U1547" s="21">
        <v>0</v>
      </c>
      <c r="V1547" s="21">
        <v>0</v>
      </c>
      <c r="W1547" s="21">
        <v>0</v>
      </c>
      <c r="X1547" s="21">
        <v>0</v>
      </c>
      <c r="Y1547" s="21">
        <v>0</v>
      </c>
      <c r="Z1547" s="21">
        <v>0</v>
      </c>
      <c r="AA1547" s="21">
        <v>0</v>
      </c>
      <c r="AB1547" s="21">
        <v>0</v>
      </c>
      <c r="AC1547" s="21">
        <v>0</v>
      </c>
      <c r="AD1547" s="21">
        <v>0</v>
      </c>
      <c r="AE1547" s="21">
        <v>0</v>
      </c>
      <c r="AF1547" s="21">
        <v>0</v>
      </c>
      <c r="AG1547" s="21">
        <v>0</v>
      </c>
      <c r="AH1547" s="21">
        <v>0</v>
      </c>
      <c r="AI1547" s="21">
        <v>0</v>
      </c>
      <c r="AJ1547" s="21">
        <v>0</v>
      </c>
      <c r="AK1547" s="21">
        <v>0</v>
      </c>
      <c r="AL1547" s="21">
        <v>0</v>
      </c>
      <c r="AM1547" s="21">
        <v>0</v>
      </c>
      <c r="AN1547" s="21">
        <v>0</v>
      </c>
      <c r="AO1547" s="21">
        <v>0</v>
      </c>
      <c r="AP1547" s="21">
        <v>0</v>
      </c>
      <c r="AQ1547" s="21">
        <v>0</v>
      </c>
    </row>
    <row r="1548" spans="1:43" x14ac:dyDescent="0.25">
      <c r="A1548" s="17" t="s">
        <v>255</v>
      </c>
      <c r="B1548" s="8" t="s">
        <v>60</v>
      </c>
      <c r="C1548" s="8" t="s">
        <v>329</v>
      </c>
      <c r="E1548" s="8" t="str">
        <f t="shared" si="205"/>
        <v>ReFi-generic</v>
      </c>
      <c r="F1548" s="21">
        <f t="shared" si="210"/>
        <v>290574.97468882898</v>
      </c>
      <c r="G1548" s="19">
        <f t="shared" si="210"/>
        <v>6.6339706431463812</v>
      </c>
      <c r="H1548" s="18">
        <f t="shared" si="206"/>
        <v>0</v>
      </c>
      <c r="I1548" s="6">
        <f t="shared" si="206"/>
        <v>2.04</v>
      </c>
      <c r="J1548" s="6">
        <f t="shared" si="209"/>
        <v>1</v>
      </c>
      <c r="K1548" s="18">
        <f t="shared" si="209"/>
        <v>0</v>
      </c>
      <c r="L1548" s="35">
        <v>1</v>
      </c>
      <c r="Q1548" s="21">
        <v>0</v>
      </c>
      <c r="R1548" s="21">
        <v>0</v>
      </c>
      <c r="S1548" s="21">
        <v>0</v>
      </c>
      <c r="T1548" s="21">
        <v>0</v>
      </c>
      <c r="U1548" s="21">
        <v>0</v>
      </c>
      <c r="V1548" s="21">
        <v>0</v>
      </c>
      <c r="W1548" s="21">
        <v>0</v>
      </c>
      <c r="X1548" s="21">
        <v>0</v>
      </c>
      <c r="Y1548" s="21">
        <v>0</v>
      </c>
      <c r="Z1548" s="21">
        <v>0</v>
      </c>
      <c r="AA1548" s="21">
        <v>0</v>
      </c>
      <c r="AB1548" s="21">
        <v>0</v>
      </c>
      <c r="AC1548" s="21">
        <v>0</v>
      </c>
      <c r="AD1548" s="21">
        <v>0</v>
      </c>
      <c r="AE1548" s="21">
        <v>0</v>
      </c>
      <c r="AF1548" s="21">
        <v>0</v>
      </c>
      <c r="AG1548" s="21">
        <v>0</v>
      </c>
      <c r="AH1548" s="21">
        <v>0</v>
      </c>
      <c r="AI1548" s="21">
        <v>0</v>
      </c>
      <c r="AJ1548" s="21">
        <v>0</v>
      </c>
      <c r="AK1548" s="21">
        <v>0</v>
      </c>
      <c r="AL1548" s="21">
        <v>0</v>
      </c>
      <c r="AM1548" s="21">
        <v>0</v>
      </c>
      <c r="AN1548" s="21">
        <v>0</v>
      </c>
      <c r="AO1548" s="21">
        <v>0</v>
      </c>
      <c r="AP1548" s="21">
        <v>0</v>
      </c>
      <c r="AQ1548" s="21">
        <v>0</v>
      </c>
    </row>
    <row r="1549" spans="1:43" x14ac:dyDescent="0.25">
      <c r="A1549" s="17" t="s">
        <v>256</v>
      </c>
      <c r="B1549" s="8" t="s">
        <v>60</v>
      </c>
      <c r="C1549" s="8" t="s">
        <v>329</v>
      </c>
      <c r="E1549" s="8" t="str">
        <f t="shared" si="205"/>
        <v>ReFi-generic</v>
      </c>
      <c r="F1549" s="21">
        <f t="shared" si="210"/>
        <v>329832.51746826299</v>
      </c>
      <c r="G1549" s="19">
        <f t="shared" si="210"/>
        <v>6.2263263157050011</v>
      </c>
      <c r="H1549" s="18">
        <f t="shared" si="206"/>
        <v>0</v>
      </c>
      <c r="I1549" s="6">
        <f t="shared" si="206"/>
        <v>2.04</v>
      </c>
      <c r="J1549" s="6">
        <f t="shared" si="209"/>
        <v>1</v>
      </c>
      <c r="K1549" s="18">
        <f t="shared" si="209"/>
        <v>0</v>
      </c>
      <c r="L1549" s="35">
        <v>1</v>
      </c>
      <c r="Q1549" s="21">
        <v>0</v>
      </c>
      <c r="R1549" s="21">
        <v>0</v>
      </c>
      <c r="S1549" s="21">
        <v>0</v>
      </c>
      <c r="T1549" s="21">
        <v>0</v>
      </c>
      <c r="U1549" s="21">
        <v>0</v>
      </c>
      <c r="V1549" s="21">
        <v>0</v>
      </c>
      <c r="W1549" s="21">
        <v>0</v>
      </c>
      <c r="X1549" s="21">
        <v>0</v>
      </c>
      <c r="Y1549" s="21">
        <v>0</v>
      </c>
      <c r="Z1549" s="21">
        <v>0</v>
      </c>
      <c r="AA1549" s="21">
        <v>0</v>
      </c>
      <c r="AB1549" s="21">
        <v>0</v>
      </c>
      <c r="AC1549" s="21">
        <v>0</v>
      </c>
      <c r="AD1549" s="21">
        <v>0</v>
      </c>
      <c r="AE1549" s="21">
        <v>0</v>
      </c>
      <c r="AF1549" s="21">
        <v>0</v>
      </c>
      <c r="AG1549" s="21">
        <v>0</v>
      </c>
      <c r="AH1549" s="21">
        <v>0</v>
      </c>
      <c r="AI1549" s="21">
        <v>0</v>
      </c>
      <c r="AJ1549" s="21">
        <v>0</v>
      </c>
      <c r="AK1549" s="21">
        <v>0</v>
      </c>
      <c r="AL1549" s="21">
        <v>0</v>
      </c>
      <c r="AM1549" s="21">
        <v>0</v>
      </c>
      <c r="AN1549" s="21">
        <v>0</v>
      </c>
      <c r="AO1549" s="21">
        <v>0</v>
      </c>
      <c r="AP1549" s="21">
        <v>0</v>
      </c>
      <c r="AQ1549" s="21">
        <v>0</v>
      </c>
    </row>
    <row r="1550" spans="1:43" x14ac:dyDescent="0.25">
      <c r="A1550" s="17" t="s">
        <v>257</v>
      </c>
      <c r="B1550" s="8" t="s">
        <v>60</v>
      </c>
      <c r="C1550" s="8" t="s">
        <v>329</v>
      </c>
      <c r="E1550" s="8" t="str">
        <f t="shared" si="205"/>
        <v>ReFi-generic</v>
      </c>
      <c r="F1550" s="21">
        <f t="shared" si="210"/>
        <v>164499.301820719</v>
      </c>
      <c r="G1550" s="19">
        <f t="shared" si="210"/>
        <v>7.8609634284899084</v>
      </c>
      <c r="H1550" s="18">
        <f t="shared" si="206"/>
        <v>0</v>
      </c>
      <c r="I1550" s="6">
        <f t="shared" si="206"/>
        <v>2.04</v>
      </c>
      <c r="J1550" s="6">
        <f t="shared" si="209"/>
        <v>1</v>
      </c>
      <c r="K1550" s="18">
        <f t="shared" si="209"/>
        <v>0</v>
      </c>
      <c r="L1550" s="35">
        <v>1</v>
      </c>
      <c r="Q1550" s="21">
        <v>0</v>
      </c>
      <c r="R1550" s="21">
        <v>0</v>
      </c>
      <c r="S1550" s="21">
        <v>0</v>
      </c>
      <c r="T1550" s="21">
        <v>0</v>
      </c>
      <c r="U1550" s="21">
        <v>0</v>
      </c>
      <c r="V1550" s="21">
        <v>0</v>
      </c>
      <c r="W1550" s="21">
        <v>0</v>
      </c>
      <c r="X1550" s="21">
        <v>0</v>
      </c>
      <c r="Y1550" s="21">
        <v>0</v>
      </c>
      <c r="Z1550" s="21">
        <v>0</v>
      </c>
      <c r="AA1550" s="21">
        <v>0</v>
      </c>
      <c r="AB1550" s="21">
        <v>0</v>
      </c>
      <c r="AC1550" s="21">
        <v>0</v>
      </c>
      <c r="AD1550" s="21">
        <v>0</v>
      </c>
      <c r="AE1550" s="21">
        <v>0</v>
      </c>
      <c r="AF1550" s="21">
        <v>0</v>
      </c>
      <c r="AG1550" s="21">
        <v>0</v>
      </c>
      <c r="AH1550" s="21">
        <v>0</v>
      </c>
      <c r="AI1550" s="21">
        <v>0</v>
      </c>
      <c r="AJ1550" s="21">
        <v>0</v>
      </c>
      <c r="AK1550" s="21">
        <v>0</v>
      </c>
      <c r="AL1550" s="21">
        <v>0</v>
      </c>
      <c r="AM1550" s="21">
        <v>0</v>
      </c>
      <c r="AN1550" s="21">
        <v>0</v>
      </c>
      <c r="AO1550" s="21">
        <v>0</v>
      </c>
      <c r="AP1550" s="21">
        <v>0</v>
      </c>
      <c r="AQ1550" s="21">
        <v>0</v>
      </c>
    </row>
    <row r="1551" spans="1:43" x14ac:dyDescent="0.25">
      <c r="A1551" s="17" t="s">
        <v>258</v>
      </c>
      <c r="B1551" s="8" t="s">
        <v>60</v>
      </c>
      <c r="C1551" s="8" t="s">
        <v>329</v>
      </c>
      <c r="E1551" s="8" t="str">
        <f t="shared" si="205"/>
        <v>ReFi-generic</v>
      </c>
      <c r="F1551" s="21">
        <f t="shared" si="210"/>
        <v>192519.124041111</v>
      </c>
      <c r="G1551" s="19">
        <f t="shared" si="210"/>
        <v>7.2437942646276179</v>
      </c>
      <c r="H1551" s="18">
        <f t="shared" si="206"/>
        <v>0</v>
      </c>
      <c r="I1551" s="6">
        <f t="shared" si="206"/>
        <v>2.04</v>
      </c>
      <c r="J1551" s="6">
        <f t="shared" si="209"/>
        <v>1</v>
      </c>
      <c r="K1551" s="18">
        <f t="shared" si="209"/>
        <v>0</v>
      </c>
      <c r="L1551" s="35">
        <v>1</v>
      </c>
      <c r="Q1551" s="21">
        <v>0</v>
      </c>
      <c r="R1551" s="21">
        <v>0</v>
      </c>
      <c r="S1551" s="21">
        <v>0</v>
      </c>
      <c r="T1551" s="21">
        <v>0</v>
      </c>
      <c r="U1551" s="21">
        <v>0</v>
      </c>
      <c r="V1551" s="21">
        <v>0</v>
      </c>
      <c r="W1551" s="21">
        <v>0</v>
      </c>
      <c r="X1551" s="21">
        <v>0</v>
      </c>
      <c r="Y1551" s="21">
        <v>0</v>
      </c>
      <c r="Z1551" s="21">
        <v>0</v>
      </c>
      <c r="AA1551" s="21">
        <v>0</v>
      </c>
      <c r="AB1551" s="21">
        <v>0</v>
      </c>
      <c r="AC1551" s="21">
        <v>0</v>
      </c>
      <c r="AD1551" s="21">
        <v>0</v>
      </c>
      <c r="AE1551" s="21">
        <v>0</v>
      </c>
      <c r="AF1551" s="21">
        <v>0</v>
      </c>
      <c r="AG1551" s="21">
        <v>0</v>
      </c>
      <c r="AH1551" s="21">
        <v>0</v>
      </c>
      <c r="AI1551" s="21">
        <v>0</v>
      </c>
      <c r="AJ1551" s="21">
        <v>0</v>
      </c>
      <c r="AK1551" s="21">
        <v>0</v>
      </c>
      <c r="AL1551" s="21">
        <v>0</v>
      </c>
      <c r="AM1551" s="21">
        <v>0</v>
      </c>
      <c r="AN1551" s="21">
        <v>0</v>
      </c>
      <c r="AO1551" s="21">
        <v>0</v>
      </c>
      <c r="AP1551" s="21">
        <v>0</v>
      </c>
      <c r="AQ1551" s="21">
        <v>0</v>
      </c>
    </row>
    <row r="1552" spans="1:43" x14ac:dyDescent="0.25">
      <c r="A1552" s="17" t="s">
        <v>259</v>
      </c>
      <c r="B1552" s="8" t="s">
        <v>60</v>
      </c>
      <c r="C1552" s="8" t="s">
        <v>329</v>
      </c>
      <c r="E1552" s="8" t="str">
        <f t="shared" si="205"/>
        <v>ReFi-generic</v>
      </c>
      <c r="F1552" s="21">
        <f t="shared" si="210"/>
        <v>149243.259400057</v>
      </c>
      <c r="G1552" s="19">
        <f t="shared" si="210"/>
        <v>7.8894108904875937</v>
      </c>
      <c r="H1552" s="18">
        <f t="shared" si="206"/>
        <v>0</v>
      </c>
      <c r="I1552" s="6">
        <f t="shared" si="206"/>
        <v>2.04</v>
      </c>
      <c r="J1552" s="6">
        <f t="shared" si="209"/>
        <v>1</v>
      </c>
      <c r="K1552" s="18">
        <f t="shared" si="209"/>
        <v>0</v>
      </c>
      <c r="L1552" s="35">
        <v>1</v>
      </c>
      <c r="Q1552" s="21">
        <v>0</v>
      </c>
      <c r="R1552" s="21">
        <v>0</v>
      </c>
      <c r="S1552" s="21">
        <v>0</v>
      </c>
      <c r="T1552" s="21">
        <v>0</v>
      </c>
      <c r="U1552" s="21">
        <v>0</v>
      </c>
      <c r="V1552" s="21">
        <v>0</v>
      </c>
      <c r="W1552" s="21">
        <v>0</v>
      </c>
      <c r="X1552" s="21">
        <v>0</v>
      </c>
      <c r="Y1552" s="21">
        <v>0</v>
      </c>
      <c r="Z1552" s="21">
        <v>0</v>
      </c>
      <c r="AA1552" s="21">
        <v>0</v>
      </c>
      <c r="AB1552" s="21">
        <v>0</v>
      </c>
      <c r="AC1552" s="21">
        <v>0</v>
      </c>
      <c r="AD1552" s="21">
        <v>0</v>
      </c>
      <c r="AE1552" s="21">
        <v>0</v>
      </c>
      <c r="AF1552" s="21">
        <v>0</v>
      </c>
      <c r="AG1552" s="21">
        <v>0</v>
      </c>
      <c r="AH1552" s="21">
        <v>0</v>
      </c>
      <c r="AI1552" s="21">
        <v>0</v>
      </c>
      <c r="AJ1552" s="21">
        <v>0</v>
      </c>
      <c r="AK1552" s="21">
        <v>0</v>
      </c>
      <c r="AL1552" s="21">
        <v>0</v>
      </c>
      <c r="AM1552" s="21">
        <v>0</v>
      </c>
      <c r="AN1552" s="21">
        <v>0</v>
      </c>
      <c r="AO1552" s="21">
        <v>0</v>
      </c>
      <c r="AP1552" s="21">
        <v>0</v>
      </c>
      <c r="AQ1552" s="21">
        <v>0</v>
      </c>
    </row>
    <row r="1553" spans="1:43" x14ac:dyDescent="0.25">
      <c r="A1553" s="17" t="s">
        <v>260</v>
      </c>
      <c r="B1553" s="8" t="s">
        <v>60</v>
      </c>
      <c r="C1553" s="8" t="s">
        <v>329</v>
      </c>
      <c r="E1553" s="8" t="str">
        <f t="shared" si="205"/>
        <v>ReFi-generic</v>
      </c>
      <c r="F1553" s="21">
        <f t="shared" si="210"/>
        <v>361307.973956606</v>
      </c>
      <c r="G1553" s="19">
        <f t="shared" si="210"/>
        <v>6.0657210086765296</v>
      </c>
      <c r="H1553" s="18">
        <f t="shared" si="206"/>
        <v>0</v>
      </c>
      <c r="I1553" s="6">
        <f t="shared" si="206"/>
        <v>2.04</v>
      </c>
      <c r="J1553" s="6">
        <f t="shared" ref="J1553:K1568" si="211">J1552</f>
        <v>1</v>
      </c>
      <c r="K1553" s="18">
        <f t="shared" si="211"/>
        <v>0</v>
      </c>
      <c r="L1553" s="35">
        <v>1</v>
      </c>
      <c r="Q1553" s="21">
        <v>0</v>
      </c>
      <c r="R1553" s="21">
        <v>0</v>
      </c>
      <c r="S1553" s="21">
        <v>0</v>
      </c>
      <c r="T1553" s="21">
        <v>0</v>
      </c>
      <c r="U1553" s="21">
        <v>0</v>
      </c>
      <c r="V1553" s="21">
        <v>0</v>
      </c>
      <c r="W1553" s="21">
        <v>0</v>
      </c>
      <c r="X1553" s="21">
        <v>0</v>
      </c>
      <c r="Y1553" s="21">
        <v>0</v>
      </c>
      <c r="Z1553" s="21">
        <v>0</v>
      </c>
      <c r="AA1553" s="21">
        <v>0</v>
      </c>
      <c r="AB1553" s="21">
        <v>0</v>
      </c>
      <c r="AC1553" s="21">
        <v>0</v>
      </c>
      <c r="AD1553" s="21">
        <v>0</v>
      </c>
      <c r="AE1553" s="21">
        <v>0</v>
      </c>
      <c r="AF1553" s="21">
        <v>0</v>
      </c>
      <c r="AG1553" s="21">
        <v>0</v>
      </c>
      <c r="AH1553" s="21">
        <v>0</v>
      </c>
      <c r="AI1553" s="21">
        <v>0</v>
      </c>
      <c r="AJ1553" s="21">
        <v>0</v>
      </c>
      <c r="AK1553" s="21">
        <v>0</v>
      </c>
      <c r="AL1553" s="21">
        <v>0</v>
      </c>
      <c r="AM1553" s="21">
        <v>0</v>
      </c>
      <c r="AN1553" s="21">
        <v>0</v>
      </c>
      <c r="AO1553" s="21">
        <v>0</v>
      </c>
      <c r="AP1553" s="21">
        <v>0</v>
      </c>
      <c r="AQ1553" s="21">
        <v>0</v>
      </c>
    </row>
    <row r="1554" spans="1:43" x14ac:dyDescent="0.25">
      <c r="A1554" s="17" t="s">
        <v>261</v>
      </c>
      <c r="B1554" s="8" t="s">
        <v>60</v>
      </c>
      <c r="C1554" s="8" t="s">
        <v>329</v>
      </c>
      <c r="E1554" s="8" t="str">
        <f t="shared" si="205"/>
        <v>ReFi-generic</v>
      </c>
      <c r="F1554" s="21">
        <f t="shared" ref="F1554:G1569" si="212">F1488</f>
        <v>230041.87090241699</v>
      </c>
      <c r="G1554" s="19">
        <f t="shared" si="212"/>
        <v>6.6784839098539406</v>
      </c>
      <c r="H1554" s="18">
        <f t="shared" si="206"/>
        <v>0</v>
      </c>
      <c r="I1554" s="6">
        <f t="shared" si="206"/>
        <v>2.04</v>
      </c>
      <c r="J1554" s="6">
        <f t="shared" si="211"/>
        <v>1</v>
      </c>
      <c r="K1554" s="18">
        <f t="shared" si="211"/>
        <v>0</v>
      </c>
      <c r="L1554" s="35">
        <v>1</v>
      </c>
      <c r="Q1554" s="21">
        <v>0</v>
      </c>
      <c r="R1554" s="21">
        <v>0</v>
      </c>
      <c r="S1554" s="21">
        <v>0</v>
      </c>
      <c r="T1554" s="21">
        <v>0</v>
      </c>
      <c r="U1554" s="21">
        <v>0</v>
      </c>
      <c r="V1554" s="21">
        <v>0</v>
      </c>
      <c r="W1554" s="21">
        <v>0</v>
      </c>
      <c r="X1554" s="21">
        <v>0</v>
      </c>
      <c r="Y1554" s="21">
        <v>0</v>
      </c>
      <c r="Z1554" s="21">
        <v>0</v>
      </c>
      <c r="AA1554" s="21">
        <v>0</v>
      </c>
      <c r="AB1554" s="21">
        <v>0</v>
      </c>
      <c r="AC1554" s="21">
        <v>0</v>
      </c>
      <c r="AD1554" s="21">
        <v>0</v>
      </c>
      <c r="AE1554" s="21">
        <v>0</v>
      </c>
      <c r="AF1554" s="21">
        <v>0</v>
      </c>
      <c r="AG1554" s="21">
        <v>0</v>
      </c>
      <c r="AH1554" s="21">
        <v>0</v>
      </c>
      <c r="AI1554" s="21">
        <v>0</v>
      </c>
      <c r="AJ1554" s="21">
        <v>0</v>
      </c>
      <c r="AK1554" s="21">
        <v>0</v>
      </c>
      <c r="AL1554" s="21">
        <v>0</v>
      </c>
      <c r="AM1554" s="21">
        <v>0</v>
      </c>
      <c r="AN1554" s="21">
        <v>0</v>
      </c>
      <c r="AO1554" s="21">
        <v>0</v>
      </c>
      <c r="AP1554" s="21">
        <v>0</v>
      </c>
      <c r="AQ1554" s="21">
        <v>0</v>
      </c>
    </row>
    <row r="1555" spans="1:43" x14ac:dyDescent="0.25">
      <c r="A1555" s="17" t="s">
        <v>278</v>
      </c>
      <c r="B1555" s="8" t="s">
        <v>60</v>
      </c>
      <c r="C1555" s="8" t="s">
        <v>329</v>
      </c>
      <c r="E1555" s="8" t="str">
        <f t="shared" si="205"/>
        <v>ReFi-generic</v>
      </c>
      <c r="F1555" s="21">
        <f t="shared" si="212"/>
        <v>148808.22602868799</v>
      </c>
      <c r="G1555" s="19">
        <f t="shared" si="212"/>
        <v>7.7108317934764221</v>
      </c>
      <c r="H1555" s="18">
        <f t="shared" si="206"/>
        <v>0</v>
      </c>
      <c r="I1555" s="6">
        <f t="shared" si="206"/>
        <v>2.04</v>
      </c>
      <c r="J1555" s="6">
        <f t="shared" si="211"/>
        <v>1</v>
      </c>
      <c r="K1555" s="18">
        <f t="shared" si="211"/>
        <v>0</v>
      </c>
      <c r="L1555" s="35">
        <v>1</v>
      </c>
      <c r="Q1555" s="21">
        <v>0</v>
      </c>
      <c r="R1555" s="21">
        <v>0</v>
      </c>
      <c r="S1555" s="21">
        <v>0</v>
      </c>
      <c r="T1555" s="21">
        <v>0</v>
      </c>
      <c r="U1555" s="21">
        <v>0</v>
      </c>
      <c r="V1555" s="21">
        <v>0</v>
      </c>
      <c r="W1555" s="21">
        <v>0</v>
      </c>
      <c r="X1555" s="21">
        <v>0</v>
      </c>
      <c r="Y1555" s="21">
        <v>0</v>
      </c>
      <c r="Z1555" s="21">
        <v>0</v>
      </c>
      <c r="AA1555" s="21">
        <v>0</v>
      </c>
      <c r="AB1555" s="21">
        <v>0</v>
      </c>
      <c r="AC1555" s="21">
        <v>0</v>
      </c>
      <c r="AD1555" s="21">
        <v>0</v>
      </c>
      <c r="AE1555" s="21">
        <v>0</v>
      </c>
      <c r="AF1555" s="21">
        <v>0</v>
      </c>
      <c r="AG1555" s="21">
        <v>0</v>
      </c>
      <c r="AH1555" s="21">
        <v>0</v>
      </c>
      <c r="AI1555" s="21">
        <v>0</v>
      </c>
      <c r="AJ1555" s="21">
        <v>0</v>
      </c>
      <c r="AK1555" s="21">
        <v>0</v>
      </c>
      <c r="AL1555" s="21">
        <v>0</v>
      </c>
      <c r="AM1555" s="21">
        <v>0</v>
      </c>
      <c r="AN1555" s="21">
        <v>0</v>
      </c>
      <c r="AO1555" s="21">
        <v>0</v>
      </c>
      <c r="AP1555" s="21">
        <v>0</v>
      </c>
      <c r="AQ1555" s="21">
        <v>0</v>
      </c>
    </row>
    <row r="1556" spans="1:43" x14ac:dyDescent="0.25">
      <c r="A1556" s="17" t="s">
        <v>279</v>
      </c>
      <c r="B1556" s="8" t="s">
        <v>60</v>
      </c>
      <c r="C1556" s="8" t="s">
        <v>329</v>
      </c>
      <c r="E1556" s="8" t="str">
        <f t="shared" si="205"/>
        <v>ReFi-generic</v>
      </c>
      <c r="F1556" s="21">
        <f t="shared" si="212"/>
        <v>158601.96567814099</v>
      </c>
      <c r="G1556" s="19">
        <f t="shared" si="212"/>
        <v>7.3209134283901935</v>
      </c>
      <c r="H1556" s="18">
        <f t="shared" si="206"/>
        <v>0</v>
      </c>
      <c r="I1556" s="6">
        <f t="shared" si="206"/>
        <v>2.04</v>
      </c>
      <c r="J1556" s="6">
        <f t="shared" si="211"/>
        <v>1</v>
      </c>
      <c r="K1556" s="18">
        <f t="shared" si="211"/>
        <v>0</v>
      </c>
      <c r="L1556" s="35">
        <v>1</v>
      </c>
      <c r="Q1556" s="21">
        <v>0</v>
      </c>
      <c r="R1556" s="21">
        <v>0</v>
      </c>
      <c r="S1556" s="21">
        <v>0</v>
      </c>
      <c r="T1556" s="21">
        <v>0</v>
      </c>
      <c r="U1556" s="21">
        <v>0</v>
      </c>
      <c r="V1556" s="21">
        <v>0</v>
      </c>
      <c r="W1556" s="21">
        <v>0</v>
      </c>
      <c r="X1556" s="21">
        <v>0</v>
      </c>
      <c r="Y1556" s="21">
        <v>0</v>
      </c>
      <c r="Z1556" s="21">
        <v>0</v>
      </c>
      <c r="AA1556" s="21">
        <v>0</v>
      </c>
      <c r="AB1556" s="21">
        <v>0</v>
      </c>
      <c r="AC1556" s="21">
        <v>0</v>
      </c>
      <c r="AD1556" s="21">
        <v>0</v>
      </c>
      <c r="AE1556" s="21">
        <v>0</v>
      </c>
      <c r="AF1556" s="21">
        <v>0</v>
      </c>
      <c r="AG1556" s="21">
        <v>0</v>
      </c>
      <c r="AH1556" s="21">
        <v>0</v>
      </c>
      <c r="AI1556" s="21">
        <v>0</v>
      </c>
      <c r="AJ1556" s="21">
        <v>0</v>
      </c>
      <c r="AK1556" s="21">
        <v>0</v>
      </c>
      <c r="AL1556" s="21">
        <v>0</v>
      </c>
      <c r="AM1556" s="21">
        <v>0</v>
      </c>
      <c r="AN1556" s="21">
        <v>0</v>
      </c>
      <c r="AO1556" s="21">
        <v>0</v>
      </c>
      <c r="AP1556" s="21">
        <v>0</v>
      </c>
      <c r="AQ1556" s="21">
        <v>0</v>
      </c>
    </row>
    <row r="1557" spans="1:43" x14ac:dyDescent="0.25">
      <c r="A1557" s="17" t="s">
        <v>280</v>
      </c>
      <c r="B1557" s="8" t="s">
        <v>60</v>
      </c>
      <c r="C1557" s="8" t="s">
        <v>329</v>
      </c>
      <c r="E1557" s="8" t="str">
        <f t="shared" si="205"/>
        <v>ReFi-generic</v>
      </c>
      <c r="F1557" s="21">
        <f t="shared" si="212"/>
        <v>191188.54345133001</v>
      </c>
      <c r="G1557" s="19">
        <f t="shared" si="212"/>
        <v>6.6714196487796373</v>
      </c>
      <c r="H1557" s="18">
        <f t="shared" si="206"/>
        <v>0</v>
      </c>
      <c r="I1557" s="6">
        <f t="shared" si="206"/>
        <v>2.04</v>
      </c>
      <c r="J1557" s="6">
        <f t="shared" si="211"/>
        <v>1</v>
      </c>
      <c r="K1557" s="18">
        <f t="shared" si="211"/>
        <v>0</v>
      </c>
      <c r="L1557" s="35">
        <v>1</v>
      </c>
      <c r="Q1557" s="21">
        <v>0</v>
      </c>
      <c r="R1557" s="21">
        <v>0</v>
      </c>
      <c r="S1557" s="21">
        <v>0</v>
      </c>
      <c r="T1557" s="21">
        <v>0</v>
      </c>
      <c r="U1557" s="21">
        <v>0</v>
      </c>
      <c r="V1557" s="21">
        <v>0</v>
      </c>
      <c r="W1557" s="21">
        <v>0</v>
      </c>
      <c r="X1557" s="21">
        <v>0</v>
      </c>
      <c r="Y1557" s="21">
        <v>0</v>
      </c>
      <c r="Z1557" s="21">
        <v>0</v>
      </c>
      <c r="AA1557" s="21">
        <v>0</v>
      </c>
      <c r="AB1557" s="21">
        <v>0</v>
      </c>
      <c r="AC1557" s="21">
        <v>0</v>
      </c>
      <c r="AD1557" s="21">
        <v>0</v>
      </c>
      <c r="AE1557" s="21">
        <v>0</v>
      </c>
      <c r="AF1557" s="21">
        <v>0</v>
      </c>
      <c r="AG1557" s="21">
        <v>0</v>
      </c>
      <c r="AH1557" s="21">
        <v>0</v>
      </c>
      <c r="AI1557" s="21">
        <v>0</v>
      </c>
      <c r="AJ1557" s="21">
        <v>0</v>
      </c>
      <c r="AK1557" s="21">
        <v>0</v>
      </c>
      <c r="AL1557" s="21">
        <v>0</v>
      </c>
      <c r="AM1557" s="21">
        <v>0</v>
      </c>
      <c r="AN1557" s="21">
        <v>0</v>
      </c>
      <c r="AO1557" s="21">
        <v>0</v>
      </c>
      <c r="AP1557" s="21">
        <v>0</v>
      </c>
      <c r="AQ1557" s="21">
        <v>0</v>
      </c>
    </row>
    <row r="1558" spans="1:43" x14ac:dyDescent="0.25">
      <c r="A1558" s="17" t="s">
        <v>281</v>
      </c>
      <c r="B1558" s="8" t="s">
        <v>60</v>
      </c>
      <c r="C1558" s="8" t="s">
        <v>329</v>
      </c>
      <c r="E1558" s="8" t="str">
        <f t="shared" si="205"/>
        <v>ReFi-generic</v>
      </c>
      <c r="F1558" s="21">
        <f t="shared" si="212"/>
        <v>245059.3539207585</v>
      </c>
      <c r="G1558" s="19">
        <f t="shared" si="212"/>
        <v>6.3646196133400057</v>
      </c>
      <c r="H1558" s="18">
        <f t="shared" si="206"/>
        <v>0</v>
      </c>
      <c r="I1558" s="6">
        <f t="shared" si="206"/>
        <v>2.04</v>
      </c>
      <c r="J1558" s="6">
        <f t="shared" si="211"/>
        <v>1</v>
      </c>
      <c r="K1558" s="18">
        <f t="shared" si="211"/>
        <v>0</v>
      </c>
      <c r="L1558" s="35">
        <v>1</v>
      </c>
      <c r="Q1558" s="21">
        <v>0</v>
      </c>
      <c r="R1558" s="21">
        <v>0</v>
      </c>
      <c r="S1558" s="21">
        <v>0</v>
      </c>
      <c r="T1558" s="21">
        <v>0</v>
      </c>
      <c r="U1558" s="21">
        <v>0</v>
      </c>
      <c r="V1558" s="21">
        <v>0</v>
      </c>
      <c r="W1558" s="21">
        <v>0</v>
      </c>
      <c r="X1558" s="21">
        <v>0</v>
      </c>
      <c r="Y1558" s="21">
        <v>0</v>
      </c>
      <c r="Z1558" s="21">
        <v>0</v>
      </c>
      <c r="AA1558" s="21">
        <v>0</v>
      </c>
      <c r="AB1558" s="21">
        <v>0</v>
      </c>
      <c r="AC1558" s="21">
        <v>0</v>
      </c>
      <c r="AD1558" s="21">
        <v>0</v>
      </c>
      <c r="AE1558" s="21">
        <v>0</v>
      </c>
      <c r="AF1558" s="21">
        <v>0</v>
      </c>
      <c r="AG1558" s="21">
        <v>0</v>
      </c>
      <c r="AH1558" s="21">
        <v>0</v>
      </c>
      <c r="AI1558" s="21">
        <v>0</v>
      </c>
      <c r="AJ1558" s="21">
        <v>0</v>
      </c>
      <c r="AK1558" s="21">
        <v>0</v>
      </c>
      <c r="AL1558" s="21">
        <v>0</v>
      </c>
      <c r="AM1558" s="21">
        <v>0</v>
      </c>
      <c r="AN1558" s="21">
        <v>0</v>
      </c>
      <c r="AO1558" s="21">
        <v>0</v>
      </c>
      <c r="AP1558" s="21">
        <v>0</v>
      </c>
      <c r="AQ1558" s="21">
        <v>0</v>
      </c>
    </row>
    <row r="1559" spans="1:43" x14ac:dyDescent="0.25">
      <c r="A1559" s="17" t="s">
        <v>282</v>
      </c>
      <c r="B1559" s="8" t="s">
        <v>60</v>
      </c>
      <c r="C1559" s="8" t="s">
        <v>329</v>
      </c>
      <c r="E1559" s="8" t="str">
        <f t="shared" si="205"/>
        <v>ReFi-generic</v>
      </c>
      <c r="F1559" s="21">
        <f t="shared" si="212"/>
        <v>234148.48138127499</v>
      </c>
      <c r="G1559" s="19">
        <f t="shared" si="212"/>
        <v>6.5823733482746327</v>
      </c>
      <c r="H1559" s="18">
        <f t="shared" si="206"/>
        <v>0</v>
      </c>
      <c r="I1559" s="6">
        <f t="shared" si="206"/>
        <v>2.04</v>
      </c>
      <c r="J1559" s="6">
        <f t="shared" si="211"/>
        <v>1</v>
      </c>
      <c r="K1559" s="18">
        <f t="shared" si="211"/>
        <v>0</v>
      </c>
      <c r="L1559" s="35">
        <v>1</v>
      </c>
      <c r="Q1559" s="21">
        <v>0</v>
      </c>
      <c r="R1559" s="21">
        <v>0</v>
      </c>
      <c r="S1559" s="21">
        <v>0</v>
      </c>
      <c r="T1559" s="21">
        <v>0</v>
      </c>
      <c r="U1559" s="21">
        <v>0</v>
      </c>
      <c r="V1559" s="21">
        <v>0</v>
      </c>
      <c r="W1559" s="21">
        <v>0</v>
      </c>
      <c r="X1559" s="21">
        <v>0</v>
      </c>
      <c r="Y1559" s="21">
        <v>0</v>
      </c>
      <c r="Z1559" s="21">
        <v>0</v>
      </c>
      <c r="AA1559" s="21">
        <v>0</v>
      </c>
      <c r="AB1559" s="21">
        <v>0</v>
      </c>
      <c r="AC1559" s="21">
        <v>0</v>
      </c>
      <c r="AD1559" s="21">
        <v>0</v>
      </c>
      <c r="AE1559" s="21">
        <v>0</v>
      </c>
      <c r="AF1559" s="21">
        <v>0</v>
      </c>
      <c r="AG1559" s="21">
        <v>0</v>
      </c>
      <c r="AH1559" s="21">
        <v>0</v>
      </c>
      <c r="AI1559" s="21">
        <v>0</v>
      </c>
      <c r="AJ1559" s="21">
        <v>0</v>
      </c>
      <c r="AK1559" s="21">
        <v>0</v>
      </c>
      <c r="AL1559" s="21">
        <v>0</v>
      </c>
      <c r="AM1559" s="21">
        <v>0</v>
      </c>
      <c r="AN1559" s="21">
        <v>0</v>
      </c>
      <c r="AO1559" s="21">
        <v>0</v>
      </c>
      <c r="AP1559" s="21">
        <v>0</v>
      </c>
      <c r="AQ1559" s="21">
        <v>0</v>
      </c>
    </row>
    <row r="1560" spans="1:43" x14ac:dyDescent="0.25">
      <c r="A1560" s="17" t="s">
        <v>283</v>
      </c>
      <c r="B1560" s="8" t="s">
        <v>60</v>
      </c>
      <c r="C1560" s="8" t="s">
        <v>329</v>
      </c>
      <c r="E1560" s="8" t="str">
        <f t="shared" si="205"/>
        <v>ReFi-generic</v>
      </c>
      <c r="F1560" s="21">
        <f t="shared" si="212"/>
        <v>214879.20808178949</v>
      </c>
      <c r="G1560" s="19">
        <f t="shared" si="212"/>
        <v>6.8294778983613993</v>
      </c>
      <c r="H1560" s="18">
        <f t="shared" si="206"/>
        <v>0</v>
      </c>
      <c r="I1560" s="6">
        <f t="shared" si="206"/>
        <v>2.04</v>
      </c>
      <c r="J1560" s="6">
        <f t="shared" si="211"/>
        <v>1</v>
      </c>
      <c r="K1560" s="18">
        <f t="shared" si="211"/>
        <v>0</v>
      </c>
      <c r="L1560" s="35">
        <v>1</v>
      </c>
      <c r="Q1560" s="21">
        <v>0</v>
      </c>
      <c r="R1560" s="21">
        <v>0</v>
      </c>
      <c r="S1560" s="21">
        <v>0</v>
      </c>
      <c r="T1560" s="21">
        <v>0</v>
      </c>
      <c r="U1560" s="21">
        <v>0</v>
      </c>
      <c r="V1560" s="21">
        <v>0</v>
      </c>
      <c r="W1560" s="21">
        <v>0</v>
      </c>
      <c r="X1560" s="21">
        <v>0</v>
      </c>
      <c r="Y1560" s="21">
        <v>0</v>
      </c>
      <c r="Z1560" s="21">
        <v>0</v>
      </c>
      <c r="AA1560" s="21">
        <v>0</v>
      </c>
      <c r="AB1560" s="21">
        <v>0</v>
      </c>
      <c r="AC1560" s="21">
        <v>0</v>
      </c>
      <c r="AD1560" s="21">
        <v>0</v>
      </c>
      <c r="AE1560" s="21">
        <v>0</v>
      </c>
      <c r="AF1560" s="21">
        <v>0</v>
      </c>
      <c r="AG1560" s="21">
        <v>0</v>
      </c>
      <c r="AH1560" s="21">
        <v>0</v>
      </c>
      <c r="AI1560" s="21">
        <v>0</v>
      </c>
      <c r="AJ1560" s="21">
        <v>0</v>
      </c>
      <c r="AK1560" s="21">
        <v>0</v>
      </c>
      <c r="AL1560" s="21">
        <v>0</v>
      </c>
      <c r="AM1560" s="21">
        <v>0</v>
      </c>
      <c r="AN1560" s="21">
        <v>0</v>
      </c>
      <c r="AO1560" s="21">
        <v>0</v>
      </c>
      <c r="AP1560" s="21">
        <v>0</v>
      </c>
      <c r="AQ1560" s="21">
        <v>0</v>
      </c>
    </row>
    <row r="1561" spans="1:43" x14ac:dyDescent="0.25">
      <c r="A1561" s="17" t="s">
        <v>284</v>
      </c>
      <c r="B1561" s="8" t="s">
        <v>60</v>
      </c>
      <c r="C1561" s="8" t="s">
        <v>329</v>
      </c>
      <c r="E1561" s="8" t="str">
        <f t="shared" si="205"/>
        <v>ReFi-generic</v>
      </c>
      <c r="F1561" s="21">
        <f t="shared" si="212"/>
        <v>209527.0442382365</v>
      </c>
      <c r="G1561" s="19">
        <f t="shared" si="212"/>
        <v>6.6980857672209169</v>
      </c>
      <c r="H1561" s="18">
        <f t="shared" si="206"/>
        <v>0</v>
      </c>
      <c r="I1561" s="6">
        <f t="shared" si="206"/>
        <v>2.04</v>
      </c>
      <c r="J1561" s="6">
        <f t="shared" si="211"/>
        <v>1</v>
      </c>
      <c r="K1561" s="18">
        <f t="shared" si="211"/>
        <v>0</v>
      </c>
      <c r="L1561" s="35">
        <v>1</v>
      </c>
      <c r="Q1561" s="21">
        <v>0</v>
      </c>
      <c r="R1561" s="21">
        <v>0</v>
      </c>
      <c r="S1561" s="21">
        <v>0</v>
      </c>
      <c r="T1561" s="21">
        <v>0</v>
      </c>
      <c r="U1561" s="21">
        <v>0</v>
      </c>
      <c r="V1561" s="21">
        <v>0</v>
      </c>
      <c r="W1561" s="21">
        <v>0</v>
      </c>
      <c r="X1561" s="21">
        <v>0</v>
      </c>
      <c r="Y1561" s="21">
        <v>0</v>
      </c>
      <c r="Z1561" s="21">
        <v>0</v>
      </c>
      <c r="AA1561" s="21">
        <v>0</v>
      </c>
      <c r="AB1561" s="21">
        <v>0</v>
      </c>
      <c r="AC1561" s="21">
        <v>0</v>
      </c>
      <c r="AD1561" s="21">
        <v>0</v>
      </c>
      <c r="AE1561" s="21">
        <v>0</v>
      </c>
      <c r="AF1561" s="21">
        <v>0</v>
      </c>
      <c r="AG1561" s="21">
        <v>0</v>
      </c>
      <c r="AH1561" s="21">
        <v>0</v>
      </c>
      <c r="AI1561" s="21">
        <v>0</v>
      </c>
      <c r="AJ1561" s="21">
        <v>0</v>
      </c>
      <c r="AK1561" s="21">
        <v>0</v>
      </c>
      <c r="AL1561" s="21">
        <v>0</v>
      </c>
      <c r="AM1561" s="21">
        <v>0</v>
      </c>
      <c r="AN1561" s="21">
        <v>0</v>
      </c>
      <c r="AO1561" s="21">
        <v>0</v>
      </c>
      <c r="AP1561" s="21">
        <v>0</v>
      </c>
      <c r="AQ1561" s="21">
        <v>0</v>
      </c>
    </row>
    <row r="1562" spans="1:43" x14ac:dyDescent="0.25">
      <c r="A1562" s="17" t="s">
        <v>285</v>
      </c>
      <c r="B1562" s="8" t="s">
        <v>60</v>
      </c>
      <c r="C1562" s="8" t="s">
        <v>329</v>
      </c>
      <c r="E1562" s="8" t="str">
        <f t="shared" si="205"/>
        <v>ReFi-generic</v>
      </c>
      <c r="F1562" s="21">
        <f t="shared" si="212"/>
        <v>241380.32206047649</v>
      </c>
      <c r="G1562" s="19">
        <f t="shared" si="212"/>
        <v>6.4866620482616781</v>
      </c>
      <c r="H1562" s="18">
        <f t="shared" si="206"/>
        <v>0</v>
      </c>
      <c r="I1562" s="6">
        <f t="shared" si="206"/>
        <v>2.04</v>
      </c>
      <c r="J1562" s="6">
        <f t="shared" si="211"/>
        <v>1</v>
      </c>
      <c r="K1562" s="18">
        <f t="shared" si="211"/>
        <v>0</v>
      </c>
      <c r="L1562" s="35">
        <v>1</v>
      </c>
      <c r="Q1562" s="21">
        <v>0</v>
      </c>
      <c r="R1562" s="21">
        <v>0</v>
      </c>
      <c r="S1562" s="21">
        <v>0</v>
      </c>
      <c r="T1562" s="21">
        <v>0</v>
      </c>
      <c r="U1562" s="21">
        <v>0</v>
      </c>
      <c r="V1562" s="21">
        <v>0</v>
      </c>
      <c r="W1562" s="21">
        <v>0</v>
      </c>
      <c r="X1562" s="21">
        <v>0</v>
      </c>
      <c r="Y1562" s="21">
        <v>0</v>
      </c>
      <c r="Z1562" s="21">
        <v>0</v>
      </c>
      <c r="AA1562" s="21">
        <v>0</v>
      </c>
      <c r="AB1562" s="21">
        <v>0</v>
      </c>
      <c r="AC1562" s="21">
        <v>0</v>
      </c>
      <c r="AD1562" s="21">
        <v>0</v>
      </c>
      <c r="AE1562" s="21">
        <v>0</v>
      </c>
      <c r="AF1562" s="21">
        <v>0</v>
      </c>
      <c r="AG1562" s="21">
        <v>0</v>
      </c>
      <c r="AH1562" s="21">
        <v>0</v>
      </c>
      <c r="AI1562" s="21">
        <v>0</v>
      </c>
      <c r="AJ1562" s="21">
        <v>0</v>
      </c>
      <c r="AK1562" s="21">
        <v>0</v>
      </c>
      <c r="AL1562" s="21">
        <v>0</v>
      </c>
      <c r="AM1562" s="21">
        <v>0</v>
      </c>
      <c r="AN1562" s="21">
        <v>0</v>
      </c>
      <c r="AO1562" s="21">
        <v>0</v>
      </c>
      <c r="AP1562" s="21">
        <v>0</v>
      </c>
      <c r="AQ1562" s="21">
        <v>0</v>
      </c>
    </row>
    <row r="1563" spans="1:43" x14ac:dyDescent="0.25">
      <c r="A1563" s="17" t="s">
        <v>286</v>
      </c>
      <c r="B1563" s="8" t="s">
        <v>60</v>
      </c>
      <c r="C1563" s="8" t="s">
        <v>329</v>
      </c>
      <c r="E1563" s="8" t="str">
        <f t="shared" si="205"/>
        <v>ReFi-generic</v>
      </c>
      <c r="F1563" s="21">
        <f t="shared" si="212"/>
        <v>200886.29164899149</v>
      </c>
      <c r="G1563" s="19">
        <f t="shared" si="212"/>
        <v>6.7724878862124012</v>
      </c>
      <c r="H1563" s="18">
        <f t="shared" si="206"/>
        <v>0</v>
      </c>
      <c r="I1563" s="6">
        <f t="shared" si="206"/>
        <v>2.04</v>
      </c>
      <c r="J1563" s="6">
        <f t="shared" si="211"/>
        <v>1</v>
      </c>
      <c r="K1563" s="18">
        <f t="shared" si="211"/>
        <v>0</v>
      </c>
      <c r="L1563" s="35">
        <v>1</v>
      </c>
      <c r="Q1563" s="21">
        <v>0</v>
      </c>
      <c r="R1563" s="21">
        <v>0</v>
      </c>
      <c r="S1563" s="21">
        <v>0</v>
      </c>
      <c r="T1563" s="21">
        <v>0</v>
      </c>
      <c r="U1563" s="21">
        <v>0</v>
      </c>
      <c r="V1563" s="21">
        <v>0</v>
      </c>
      <c r="W1563" s="21">
        <v>0</v>
      </c>
      <c r="X1563" s="21">
        <v>0</v>
      </c>
      <c r="Y1563" s="21">
        <v>0</v>
      </c>
      <c r="Z1563" s="21">
        <v>0</v>
      </c>
      <c r="AA1563" s="21">
        <v>0</v>
      </c>
      <c r="AB1563" s="21">
        <v>0</v>
      </c>
      <c r="AC1563" s="21">
        <v>0</v>
      </c>
      <c r="AD1563" s="21">
        <v>0</v>
      </c>
      <c r="AE1563" s="21">
        <v>0</v>
      </c>
      <c r="AF1563" s="21">
        <v>0</v>
      </c>
      <c r="AG1563" s="21">
        <v>0</v>
      </c>
      <c r="AH1563" s="21">
        <v>0</v>
      </c>
      <c r="AI1563" s="21">
        <v>0</v>
      </c>
      <c r="AJ1563" s="21">
        <v>0</v>
      </c>
      <c r="AK1563" s="21">
        <v>0</v>
      </c>
      <c r="AL1563" s="21">
        <v>0</v>
      </c>
      <c r="AM1563" s="21">
        <v>0</v>
      </c>
      <c r="AN1563" s="21">
        <v>0</v>
      </c>
      <c r="AO1563" s="21">
        <v>0</v>
      </c>
      <c r="AP1563" s="21">
        <v>0</v>
      </c>
      <c r="AQ1563" s="21">
        <v>0</v>
      </c>
    </row>
    <row r="1564" spans="1:43" x14ac:dyDescent="0.25">
      <c r="A1564" s="17" t="s">
        <v>287</v>
      </c>
      <c r="B1564" s="8" t="s">
        <v>60</v>
      </c>
      <c r="C1564" s="8" t="s">
        <v>329</v>
      </c>
      <c r="E1564" s="8" t="str">
        <f t="shared" si="205"/>
        <v>ReFi-generic</v>
      </c>
      <c r="F1564" s="21">
        <f t="shared" si="212"/>
        <v>182227.90960488049</v>
      </c>
      <c r="G1564" s="19">
        <f t="shared" si="212"/>
        <v>6.9369532865138988</v>
      </c>
      <c r="H1564" s="18">
        <f t="shared" si="206"/>
        <v>0</v>
      </c>
      <c r="I1564" s="6">
        <f t="shared" si="206"/>
        <v>2.04</v>
      </c>
      <c r="J1564" s="6">
        <f t="shared" si="211"/>
        <v>1</v>
      </c>
      <c r="K1564" s="18">
        <f t="shared" si="211"/>
        <v>0</v>
      </c>
      <c r="L1564" s="35">
        <v>1</v>
      </c>
      <c r="Q1564" s="21">
        <v>0</v>
      </c>
      <c r="R1564" s="21">
        <v>0</v>
      </c>
      <c r="S1564" s="21">
        <v>0</v>
      </c>
      <c r="T1564" s="21">
        <v>0</v>
      </c>
      <c r="U1564" s="21">
        <v>0</v>
      </c>
      <c r="V1564" s="21">
        <v>0</v>
      </c>
      <c r="W1564" s="21">
        <v>0</v>
      </c>
      <c r="X1564" s="21">
        <v>0</v>
      </c>
      <c r="Y1564" s="21">
        <v>0</v>
      </c>
      <c r="Z1564" s="21">
        <v>0</v>
      </c>
      <c r="AA1564" s="21">
        <v>0</v>
      </c>
      <c r="AB1564" s="21">
        <v>0</v>
      </c>
      <c r="AC1564" s="21">
        <v>0</v>
      </c>
      <c r="AD1564" s="21">
        <v>0</v>
      </c>
      <c r="AE1564" s="21">
        <v>0</v>
      </c>
      <c r="AF1564" s="21">
        <v>0</v>
      </c>
      <c r="AG1564" s="21">
        <v>0</v>
      </c>
      <c r="AH1564" s="21">
        <v>0</v>
      </c>
      <c r="AI1564" s="21">
        <v>0</v>
      </c>
      <c r="AJ1564" s="21">
        <v>0</v>
      </c>
      <c r="AK1564" s="21">
        <v>0</v>
      </c>
      <c r="AL1564" s="21">
        <v>0</v>
      </c>
      <c r="AM1564" s="21">
        <v>0</v>
      </c>
      <c r="AN1564" s="21">
        <v>0</v>
      </c>
      <c r="AO1564" s="21">
        <v>0</v>
      </c>
      <c r="AP1564" s="21">
        <v>0</v>
      </c>
      <c r="AQ1564" s="21">
        <v>0</v>
      </c>
    </row>
    <row r="1565" spans="1:43" x14ac:dyDescent="0.25">
      <c r="A1565" s="17" t="s">
        <v>288</v>
      </c>
      <c r="B1565" s="8" t="s">
        <v>60</v>
      </c>
      <c r="C1565" s="8" t="s">
        <v>329</v>
      </c>
      <c r="E1565" s="8" t="str">
        <f t="shared" si="205"/>
        <v>ReFi-generic</v>
      </c>
      <c r="F1565" s="21">
        <f t="shared" si="212"/>
        <v>256952.68964802951</v>
      </c>
      <c r="G1565" s="19">
        <f t="shared" si="212"/>
        <v>6.2464520570914432</v>
      </c>
      <c r="H1565" s="18">
        <f t="shared" si="206"/>
        <v>0</v>
      </c>
      <c r="I1565" s="6">
        <f t="shared" si="206"/>
        <v>2.04</v>
      </c>
      <c r="J1565" s="6">
        <f t="shared" si="211"/>
        <v>1</v>
      </c>
      <c r="K1565" s="18">
        <f t="shared" si="211"/>
        <v>0</v>
      </c>
      <c r="L1565" s="35">
        <v>1</v>
      </c>
      <c r="Q1565" s="21">
        <v>0</v>
      </c>
      <c r="R1565" s="21">
        <v>0</v>
      </c>
      <c r="S1565" s="21">
        <v>0</v>
      </c>
      <c r="T1565" s="21">
        <v>0</v>
      </c>
      <c r="U1565" s="21">
        <v>0</v>
      </c>
      <c r="V1565" s="21">
        <v>0</v>
      </c>
      <c r="W1565" s="21">
        <v>0</v>
      </c>
      <c r="X1565" s="21">
        <v>0</v>
      </c>
      <c r="Y1565" s="21">
        <v>0</v>
      </c>
      <c r="Z1565" s="21">
        <v>0</v>
      </c>
      <c r="AA1565" s="21">
        <v>0</v>
      </c>
      <c r="AB1565" s="21">
        <v>0</v>
      </c>
      <c r="AC1565" s="21">
        <v>0</v>
      </c>
      <c r="AD1565" s="21">
        <v>0</v>
      </c>
      <c r="AE1565" s="21">
        <v>0</v>
      </c>
      <c r="AF1565" s="21">
        <v>0</v>
      </c>
      <c r="AG1565" s="21">
        <v>0</v>
      </c>
      <c r="AH1565" s="21">
        <v>0</v>
      </c>
      <c r="AI1565" s="21">
        <v>0</v>
      </c>
      <c r="AJ1565" s="21">
        <v>0</v>
      </c>
      <c r="AK1565" s="21">
        <v>0</v>
      </c>
      <c r="AL1565" s="21">
        <v>0</v>
      </c>
      <c r="AM1565" s="21">
        <v>0</v>
      </c>
      <c r="AN1565" s="21">
        <v>0</v>
      </c>
      <c r="AO1565" s="21">
        <v>0</v>
      </c>
      <c r="AP1565" s="21">
        <v>0</v>
      </c>
      <c r="AQ1565" s="21">
        <v>0</v>
      </c>
    </row>
    <row r="1566" spans="1:43" x14ac:dyDescent="0.25">
      <c r="A1566" s="17" t="s">
        <v>289</v>
      </c>
      <c r="B1566" s="8" t="s">
        <v>60</v>
      </c>
      <c r="C1566" s="8" t="s">
        <v>329</v>
      </c>
      <c r="E1566" s="8" t="str">
        <f t="shared" si="205"/>
        <v>ReFi-generic</v>
      </c>
      <c r="F1566" s="21">
        <f t="shared" si="212"/>
        <v>215113.42565182853</v>
      </c>
      <c r="G1566" s="19">
        <f t="shared" si="212"/>
        <v>6.7966372089774518</v>
      </c>
      <c r="H1566" s="18">
        <f t="shared" si="206"/>
        <v>0</v>
      </c>
      <c r="I1566" s="6">
        <f t="shared" si="206"/>
        <v>2.04</v>
      </c>
      <c r="J1566" s="6">
        <f t="shared" si="211"/>
        <v>1</v>
      </c>
      <c r="K1566" s="18">
        <f t="shared" si="211"/>
        <v>0</v>
      </c>
      <c r="L1566" s="35">
        <v>1</v>
      </c>
      <c r="Q1566" s="21">
        <v>0</v>
      </c>
      <c r="R1566" s="21">
        <v>0</v>
      </c>
      <c r="S1566" s="21">
        <v>0</v>
      </c>
      <c r="T1566" s="21">
        <v>0</v>
      </c>
      <c r="U1566" s="21">
        <v>0</v>
      </c>
      <c r="V1566" s="21">
        <v>0</v>
      </c>
      <c r="W1566" s="21">
        <v>0</v>
      </c>
      <c r="X1566" s="21">
        <v>0</v>
      </c>
      <c r="Y1566" s="21">
        <v>0</v>
      </c>
      <c r="Z1566" s="21">
        <v>0</v>
      </c>
      <c r="AA1566" s="21">
        <v>0</v>
      </c>
      <c r="AB1566" s="21">
        <v>0</v>
      </c>
      <c r="AC1566" s="21">
        <v>0</v>
      </c>
      <c r="AD1566" s="21">
        <v>0</v>
      </c>
      <c r="AE1566" s="21">
        <v>0</v>
      </c>
      <c r="AF1566" s="21">
        <v>0</v>
      </c>
      <c r="AG1566" s="21">
        <v>0</v>
      </c>
      <c r="AH1566" s="21">
        <v>0</v>
      </c>
      <c r="AI1566" s="21">
        <v>0</v>
      </c>
      <c r="AJ1566" s="21">
        <v>0</v>
      </c>
      <c r="AK1566" s="21">
        <v>0</v>
      </c>
      <c r="AL1566" s="21">
        <v>0</v>
      </c>
      <c r="AM1566" s="21">
        <v>0</v>
      </c>
      <c r="AN1566" s="21">
        <v>0</v>
      </c>
      <c r="AO1566" s="21">
        <v>0</v>
      </c>
      <c r="AP1566" s="21">
        <v>0</v>
      </c>
      <c r="AQ1566" s="21">
        <v>0</v>
      </c>
    </row>
    <row r="1567" spans="1:43" x14ac:dyDescent="0.25">
      <c r="A1567" s="17" t="s">
        <v>290</v>
      </c>
      <c r="B1567" s="8" t="s">
        <v>60</v>
      </c>
      <c r="C1567" s="8" t="s">
        <v>329</v>
      </c>
      <c r="E1567" s="8" t="str">
        <f t="shared" si="205"/>
        <v>ReFi-generic</v>
      </c>
      <c r="F1567" s="21">
        <f t="shared" si="212"/>
        <v>226911.29740825098</v>
      </c>
      <c r="G1567" s="19">
        <f t="shared" si="212"/>
        <v>6.7575343703790596</v>
      </c>
      <c r="H1567" s="18">
        <f t="shared" si="206"/>
        <v>0</v>
      </c>
      <c r="I1567" s="6">
        <f t="shared" si="206"/>
        <v>2.04</v>
      </c>
      <c r="J1567" s="6">
        <f t="shared" si="211"/>
        <v>1</v>
      </c>
      <c r="K1567" s="18">
        <f t="shared" si="211"/>
        <v>0</v>
      </c>
      <c r="L1567" s="35">
        <v>1</v>
      </c>
      <c r="Q1567" s="21">
        <v>0</v>
      </c>
      <c r="R1567" s="21">
        <v>0</v>
      </c>
      <c r="S1567" s="21">
        <v>0</v>
      </c>
      <c r="T1567" s="21">
        <v>0</v>
      </c>
      <c r="U1567" s="21">
        <v>0</v>
      </c>
      <c r="V1567" s="21">
        <v>0</v>
      </c>
      <c r="W1567" s="21">
        <v>0</v>
      </c>
      <c r="X1567" s="21">
        <v>0</v>
      </c>
      <c r="Y1567" s="21">
        <v>0</v>
      </c>
      <c r="Z1567" s="21">
        <v>0</v>
      </c>
      <c r="AA1567" s="21">
        <v>0</v>
      </c>
      <c r="AB1567" s="21">
        <v>0</v>
      </c>
      <c r="AC1567" s="21">
        <v>0</v>
      </c>
      <c r="AD1567" s="21">
        <v>0</v>
      </c>
      <c r="AE1567" s="21">
        <v>0</v>
      </c>
      <c r="AF1567" s="21">
        <v>0</v>
      </c>
      <c r="AG1567" s="21">
        <v>0</v>
      </c>
      <c r="AH1567" s="21">
        <v>0</v>
      </c>
      <c r="AI1567" s="21">
        <v>0</v>
      </c>
      <c r="AJ1567" s="21">
        <v>0</v>
      </c>
      <c r="AK1567" s="21">
        <v>0</v>
      </c>
      <c r="AL1567" s="21">
        <v>0</v>
      </c>
      <c r="AM1567" s="21">
        <v>0</v>
      </c>
      <c r="AN1567" s="21">
        <v>0</v>
      </c>
      <c r="AO1567" s="21">
        <v>0</v>
      </c>
      <c r="AP1567" s="21">
        <v>0</v>
      </c>
      <c r="AQ1567" s="21">
        <v>0</v>
      </c>
    </row>
    <row r="1568" spans="1:43" x14ac:dyDescent="0.25">
      <c r="A1568" s="17" t="s">
        <v>291</v>
      </c>
      <c r="B1568" s="8" t="s">
        <v>60</v>
      </c>
      <c r="C1568" s="8" t="s">
        <v>329</v>
      </c>
      <c r="E1568" s="8" t="str">
        <f t="shared" si="205"/>
        <v>ReFi-generic</v>
      </c>
      <c r="F1568" s="21">
        <f t="shared" si="212"/>
        <v>201926.92877309551</v>
      </c>
      <c r="G1568" s="19">
        <f t="shared" si="212"/>
        <v>6.9285980651159154</v>
      </c>
      <c r="H1568" s="18">
        <f t="shared" si="206"/>
        <v>0</v>
      </c>
      <c r="I1568" s="6">
        <f t="shared" si="206"/>
        <v>2.04</v>
      </c>
      <c r="J1568" s="6">
        <f t="shared" si="211"/>
        <v>1</v>
      </c>
      <c r="K1568" s="18">
        <f t="shared" si="211"/>
        <v>0</v>
      </c>
      <c r="L1568" s="35">
        <v>1</v>
      </c>
      <c r="Q1568" s="21">
        <v>0</v>
      </c>
      <c r="R1568" s="21">
        <v>0</v>
      </c>
      <c r="S1568" s="21">
        <v>0</v>
      </c>
      <c r="T1568" s="21">
        <v>0</v>
      </c>
      <c r="U1568" s="21">
        <v>0</v>
      </c>
      <c r="V1568" s="21">
        <v>0</v>
      </c>
      <c r="W1568" s="21">
        <v>0</v>
      </c>
      <c r="X1568" s="21">
        <v>0</v>
      </c>
      <c r="Y1568" s="21">
        <v>0</v>
      </c>
      <c r="Z1568" s="21">
        <v>0</v>
      </c>
      <c r="AA1568" s="21">
        <v>0</v>
      </c>
      <c r="AB1568" s="21">
        <v>0</v>
      </c>
      <c r="AC1568" s="21">
        <v>0</v>
      </c>
      <c r="AD1568" s="21">
        <v>0</v>
      </c>
      <c r="AE1568" s="21">
        <v>0</v>
      </c>
      <c r="AF1568" s="21">
        <v>0</v>
      </c>
      <c r="AG1568" s="21">
        <v>0</v>
      </c>
      <c r="AH1568" s="21">
        <v>0</v>
      </c>
      <c r="AI1568" s="21">
        <v>0</v>
      </c>
      <c r="AJ1568" s="21">
        <v>0</v>
      </c>
      <c r="AK1568" s="21">
        <v>0</v>
      </c>
      <c r="AL1568" s="21">
        <v>0</v>
      </c>
      <c r="AM1568" s="21">
        <v>0</v>
      </c>
      <c r="AN1568" s="21">
        <v>0</v>
      </c>
      <c r="AO1568" s="21">
        <v>0</v>
      </c>
      <c r="AP1568" s="21">
        <v>0</v>
      </c>
      <c r="AQ1568" s="21">
        <v>0</v>
      </c>
    </row>
    <row r="1569" spans="1:43" x14ac:dyDescent="0.25">
      <c r="A1569" s="17" t="s">
        <v>292</v>
      </c>
      <c r="B1569" s="8" t="s">
        <v>60</v>
      </c>
      <c r="C1569" s="8" t="s">
        <v>329</v>
      </c>
      <c r="E1569" s="8" t="str">
        <f t="shared" si="205"/>
        <v>ReFi-generic</v>
      </c>
      <c r="F1569" s="21">
        <f t="shared" si="212"/>
        <v>207803.13182117551</v>
      </c>
      <c r="G1569" s="19">
        <f t="shared" si="212"/>
        <v>6.9028656276865243</v>
      </c>
      <c r="H1569" s="18">
        <f t="shared" si="206"/>
        <v>0</v>
      </c>
      <c r="I1569" s="6">
        <f t="shared" si="206"/>
        <v>2.04</v>
      </c>
      <c r="J1569" s="6">
        <f t="shared" ref="J1569:K1584" si="213">J1568</f>
        <v>1</v>
      </c>
      <c r="K1569" s="18">
        <f t="shared" si="213"/>
        <v>0</v>
      </c>
      <c r="L1569" s="35">
        <v>1</v>
      </c>
      <c r="Q1569" s="21">
        <v>0</v>
      </c>
      <c r="R1569" s="21">
        <v>0</v>
      </c>
      <c r="S1569" s="21">
        <v>0</v>
      </c>
      <c r="T1569" s="21">
        <v>0</v>
      </c>
      <c r="U1569" s="21">
        <v>0</v>
      </c>
      <c r="V1569" s="21">
        <v>0</v>
      </c>
      <c r="W1569" s="21">
        <v>0</v>
      </c>
      <c r="X1569" s="21">
        <v>0</v>
      </c>
      <c r="Y1569" s="21">
        <v>0</v>
      </c>
      <c r="Z1569" s="21">
        <v>0</v>
      </c>
      <c r="AA1569" s="21">
        <v>0</v>
      </c>
      <c r="AB1569" s="21">
        <v>0</v>
      </c>
      <c r="AC1569" s="21">
        <v>0</v>
      </c>
      <c r="AD1569" s="21">
        <v>0</v>
      </c>
      <c r="AE1569" s="21">
        <v>0</v>
      </c>
      <c r="AF1569" s="21">
        <v>0</v>
      </c>
      <c r="AG1569" s="21">
        <v>0</v>
      </c>
      <c r="AH1569" s="21">
        <v>0</v>
      </c>
      <c r="AI1569" s="21">
        <v>0</v>
      </c>
      <c r="AJ1569" s="21">
        <v>0</v>
      </c>
      <c r="AK1569" s="21">
        <v>0</v>
      </c>
      <c r="AL1569" s="21">
        <v>0</v>
      </c>
      <c r="AM1569" s="21">
        <v>0</v>
      </c>
      <c r="AN1569" s="21">
        <v>0</v>
      </c>
      <c r="AO1569" s="21">
        <v>0</v>
      </c>
      <c r="AP1569" s="21">
        <v>0</v>
      </c>
      <c r="AQ1569" s="21">
        <v>0</v>
      </c>
    </row>
    <row r="1570" spans="1:43" x14ac:dyDescent="0.25">
      <c r="A1570" s="17" t="s">
        <v>293</v>
      </c>
      <c r="B1570" s="8" t="s">
        <v>60</v>
      </c>
      <c r="C1570" s="8" t="s">
        <v>329</v>
      </c>
      <c r="E1570" s="8" t="str">
        <f t="shared" si="205"/>
        <v>ReFi-generic</v>
      </c>
      <c r="F1570" s="21">
        <f t="shared" ref="F1570:G1584" si="214">F1504</f>
        <v>246061.63329111901</v>
      </c>
      <c r="G1570" s="19">
        <f t="shared" si="214"/>
        <v>6.4532515947874067</v>
      </c>
      <c r="H1570" s="18">
        <f t="shared" si="206"/>
        <v>0</v>
      </c>
      <c r="I1570" s="6">
        <f t="shared" si="206"/>
        <v>2.04</v>
      </c>
      <c r="J1570" s="6">
        <f t="shared" si="213"/>
        <v>1</v>
      </c>
      <c r="K1570" s="18">
        <f t="shared" si="213"/>
        <v>0</v>
      </c>
      <c r="L1570" s="35">
        <v>1</v>
      </c>
      <c r="Q1570" s="21">
        <v>0</v>
      </c>
      <c r="R1570" s="21">
        <v>0</v>
      </c>
      <c r="S1570" s="21">
        <v>0</v>
      </c>
      <c r="T1570" s="21">
        <v>0</v>
      </c>
      <c r="U1570" s="21">
        <v>0</v>
      </c>
      <c r="V1570" s="21">
        <v>0</v>
      </c>
      <c r="W1570" s="21">
        <v>0</v>
      </c>
      <c r="X1570" s="21">
        <v>0</v>
      </c>
      <c r="Y1570" s="21">
        <v>0</v>
      </c>
      <c r="Z1570" s="21">
        <v>0</v>
      </c>
      <c r="AA1570" s="21">
        <v>0</v>
      </c>
      <c r="AB1570" s="21">
        <v>0</v>
      </c>
      <c r="AC1570" s="21">
        <v>0</v>
      </c>
      <c r="AD1570" s="21">
        <v>0</v>
      </c>
      <c r="AE1570" s="21">
        <v>0</v>
      </c>
      <c r="AF1570" s="21">
        <v>0</v>
      </c>
      <c r="AG1570" s="21">
        <v>0</v>
      </c>
      <c r="AH1570" s="21">
        <v>0</v>
      </c>
      <c r="AI1570" s="21">
        <v>0</v>
      </c>
      <c r="AJ1570" s="21">
        <v>0</v>
      </c>
      <c r="AK1570" s="21">
        <v>0</v>
      </c>
      <c r="AL1570" s="21">
        <v>0</v>
      </c>
      <c r="AM1570" s="21">
        <v>0</v>
      </c>
      <c r="AN1570" s="21">
        <v>0</v>
      </c>
      <c r="AO1570" s="21">
        <v>0</v>
      </c>
      <c r="AP1570" s="21">
        <v>0</v>
      </c>
      <c r="AQ1570" s="21">
        <v>0</v>
      </c>
    </row>
    <row r="1571" spans="1:43" x14ac:dyDescent="0.25">
      <c r="A1571" s="17" t="s">
        <v>294</v>
      </c>
      <c r="B1571" s="8" t="s">
        <v>60</v>
      </c>
      <c r="C1571" s="8" t="s">
        <v>329</v>
      </c>
      <c r="E1571" s="8" t="str">
        <f t="shared" si="205"/>
        <v>ReFi-generic</v>
      </c>
      <c r="F1571" s="21">
        <f t="shared" si="214"/>
        <v>203891.03290078999</v>
      </c>
      <c r="G1571" s="19">
        <f t="shared" si="214"/>
        <v>6.8747933483571542</v>
      </c>
      <c r="H1571" s="18">
        <f t="shared" si="206"/>
        <v>0</v>
      </c>
      <c r="I1571" s="6">
        <f t="shared" si="206"/>
        <v>2.04</v>
      </c>
      <c r="J1571" s="6">
        <f t="shared" si="213"/>
        <v>1</v>
      </c>
      <c r="K1571" s="18">
        <f t="shared" si="213"/>
        <v>0</v>
      </c>
      <c r="L1571" s="35">
        <v>1</v>
      </c>
      <c r="Q1571" s="21">
        <v>0</v>
      </c>
      <c r="R1571" s="21">
        <v>0</v>
      </c>
      <c r="S1571" s="21">
        <v>0</v>
      </c>
      <c r="T1571" s="21">
        <v>0</v>
      </c>
      <c r="U1571" s="21">
        <v>0</v>
      </c>
      <c r="V1571" s="21">
        <v>0</v>
      </c>
      <c r="W1571" s="21">
        <v>0</v>
      </c>
      <c r="X1571" s="21">
        <v>0</v>
      </c>
      <c r="Y1571" s="21">
        <v>0</v>
      </c>
      <c r="Z1571" s="21">
        <v>0</v>
      </c>
      <c r="AA1571" s="21">
        <v>0</v>
      </c>
      <c r="AB1571" s="21">
        <v>0</v>
      </c>
      <c r="AC1571" s="21">
        <v>0</v>
      </c>
      <c r="AD1571" s="21">
        <v>0</v>
      </c>
      <c r="AE1571" s="21">
        <v>0</v>
      </c>
      <c r="AF1571" s="21">
        <v>0</v>
      </c>
      <c r="AG1571" s="21">
        <v>0</v>
      </c>
      <c r="AH1571" s="21">
        <v>0</v>
      </c>
      <c r="AI1571" s="21">
        <v>0</v>
      </c>
      <c r="AJ1571" s="21">
        <v>0</v>
      </c>
      <c r="AK1571" s="21">
        <v>0</v>
      </c>
      <c r="AL1571" s="21">
        <v>0</v>
      </c>
      <c r="AM1571" s="21">
        <v>0</v>
      </c>
      <c r="AN1571" s="21">
        <v>0</v>
      </c>
      <c r="AO1571" s="21">
        <v>0</v>
      </c>
      <c r="AP1571" s="21">
        <v>0</v>
      </c>
      <c r="AQ1571" s="21">
        <v>0</v>
      </c>
    </row>
    <row r="1572" spans="1:43" x14ac:dyDescent="0.25">
      <c r="A1572" s="17" t="s">
        <v>295</v>
      </c>
      <c r="B1572" s="8" t="s">
        <v>60</v>
      </c>
      <c r="C1572" s="8" t="s">
        <v>329</v>
      </c>
      <c r="E1572" s="8" t="str">
        <f t="shared" si="205"/>
        <v>ReFi-generic</v>
      </c>
      <c r="F1572" s="21">
        <f t="shared" si="214"/>
        <v>159194.475313414</v>
      </c>
      <c r="G1572" s="19">
        <f t="shared" si="214"/>
        <v>7.6675225186861979</v>
      </c>
      <c r="H1572" s="18">
        <f t="shared" si="206"/>
        <v>0</v>
      </c>
      <c r="I1572" s="6">
        <f t="shared" si="206"/>
        <v>2.04</v>
      </c>
      <c r="J1572" s="6">
        <f t="shared" si="213"/>
        <v>1</v>
      </c>
      <c r="K1572" s="18">
        <f t="shared" si="213"/>
        <v>0</v>
      </c>
      <c r="L1572" s="35">
        <v>1</v>
      </c>
      <c r="Q1572" s="21">
        <v>0</v>
      </c>
      <c r="R1572" s="21">
        <v>0</v>
      </c>
      <c r="S1572" s="21">
        <v>0</v>
      </c>
      <c r="T1572" s="21">
        <v>0</v>
      </c>
      <c r="U1572" s="21">
        <v>0</v>
      </c>
      <c r="V1572" s="21">
        <v>0</v>
      </c>
      <c r="W1572" s="21">
        <v>0</v>
      </c>
      <c r="X1572" s="21">
        <v>0</v>
      </c>
      <c r="Y1572" s="21">
        <v>0</v>
      </c>
      <c r="Z1572" s="21">
        <v>0</v>
      </c>
      <c r="AA1572" s="21">
        <v>0</v>
      </c>
      <c r="AB1572" s="21">
        <v>0</v>
      </c>
      <c r="AC1572" s="21">
        <v>0</v>
      </c>
      <c r="AD1572" s="21">
        <v>0</v>
      </c>
      <c r="AE1572" s="21">
        <v>0</v>
      </c>
      <c r="AF1572" s="21">
        <v>0</v>
      </c>
      <c r="AG1572" s="21">
        <v>0</v>
      </c>
      <c r="AH1572" s="21">
        <v>0</v>
      </c>
      <c r="AI1572" s="21">
        <v>0</v>
      </c>
      <c r="AJ1572" s="21">
        <v>0</v>
      </c>
      <c r="AK1572" s="21">
        <v>0</v>
      </c>
      <c r="AL1572" s="21">
        <v>0</v>
      </c>
      <c r="AM1572" s="21">
        <v>0</v>
      </c>
      <c r="AN1572" s="21">
        <v>0</v>
      </c>
      <c r="AO1572" s="21">
        <v>0</v>
      </c>
      <c r="AP1572" s="21">
        <v>0</v>
      </c>
      <c r="AQ1572" s="21">
        <v>0</v>
      </c>
    </row>
    <row r="1573" spans="1:43" x14ac:dyDescent="0.25">
      <c r="A1573" s="17" t="s">
        <v>296</v>
      </c>
      <c r="B1573" s="8" t="s">
        <v>60</v>
      </c>
      <c r="C1573" s="8" t="s">
        <v>329</v>
      </c>
      <c r="E1573" s="8" t="str">
        <f t="shared" si="205"/>
        <v>ReFi-generic</v>
      </c>
      <c r="F1573" s="21">
        <f t="shared" si="214"/>
        <v>287016.28074287547</v>
      </c>
      <c r="G1573" s="19">
        <f t="shared" si="214"/>
        <v>6.1538755843326456</v>
      </c>
      <c r="H1573" s="18">
        <f t="shared" si="206"/>
        <v>0</v>
      </c>
      <c r="I1573" s="6">
        <f t="shared" si="206"/>
        <v>2.04</v>
      </c>
      <c r="J1573" s="6">
        <f t="shared" si="213"/>
        <v>1</v>
      </c>
      <c r="K1573" s="18">
        <f t="shared" si="213"/>
        <v>0</v>
      </c>
      <c r="L1573" s="35">
        <v>1</v>
      </c>
      <c r="Q1573" s="21">
        <v>0</v>
      </c>
      <c r="R1573" s="21">
        <v>0</v>
      </c>
      <c r="S1573" s="21">
        <v>0</v>
      </c>
      <c r="T1573" s="21">
        <v>0</v>
      </c>
      <c r="U1573" s="21">
        <v>0</v>
      </c>
      <c r="V1573" s="21">
        <v>0</v>
      </c>
      <c r="W1573" s="21">
        <v>0</v>
      </c>
      <c r="X1573" s="21">
        <v>0</v>
      </c>
      <c r="Y1573" s="21">
        <v>0</v>
      </c>
      <c r="Z1573" s="21">
        <v>0</v>
      </c>
      <c r="AA1573" s="21">
        <v>0</v>
      </c>
      <c r="AB1573" s="21">
        <v>0</v>
      </c>
      <c r="AC1573" s="21">
        <v>0</v>
      </c>
      <c r="AD1573" s="21">
        <v>0</v>
      </c>
      <c r="AE1573" s="21">
        <v>0</v>
      </c>
      <c r="AF1573" s="21">
        <v>0</v>
      </c>
      <c r="AG1573" s="21">
        <v>0</v>
      </c>
      <c r="AH1573" s="21">
        <v>0</v>
      </c>
      <c r="AI1573" s="21">
        <v>0</v>
      </c>
      <c r="AJ1573" s="21">
        <v>0</v>
      </c>
      <c r="AK1573" s="21">
        <v>0</v>
      </c>
      <c r="AL1573" s="21">
        <v>0</v>
      </c>
      <c r="AM1573" s="21">
        <v>0</v>
      </c>
      <c r="AN1573" s="21">
        <v>0</v>
      </c>
      <c r="AO1573" s="21">
        <v>0</v>
      </c>
      <c r="AP1573" s="21">
        <v>0</v>
      </c>
      <c r="AQ1573" s="21">
        <v>0</v>
      </c>
    </row>
    <row r="1574" spans="1:43" x14ac:dyDescent="0.25">
      <c r="A1574" s="17" t="s">
        <v>297</v>
      </c>
      <c r="B1574" s="8" t="s">
        <v>60</v>
      </c>
      <c r="C1574" s="8" t="s">
        <v>329</v>
      </c>
      <c r="E1574" s="8" t="str">
        <f t="shared" si="205"/>
        <v>ReFi-generic</v>
      </c>
      <c r="F1574" s="21">
        <f t="shared" si="214"/>
        <v>255707.61126146198</v>
      </c>
      <c r="G1574" s="19">
        <f t="shared" si="214"/>
        <v>6.5044126470105788</v>
      </c>
      <c r="H1574" s="18">
        <f t="shared" si="206"/>
        <v>0</v>
      </c>
      <c r="I1574" s="6">
        <f t="shared" si="206"/>
        <v>2.04</v>
      </c>
      <c r="J1574" s="6">
        <f t="shared" si="213"/>
        <v>1</v>
      </c>
      <c r="K1574" s="18">
        <f t="shared" si="213"/>
        <v>0</v>
      </c>
      <c r="L1574" s="35">
        <v>1</v>
      </c>
      <c r="Q1574" s="21">
        <v>0</v>
      </c>
      <c r="R1574" s="21">
        <v>0</v>
      </c>
      <c r="S1574" s="21">
        <v>0</v>
      </c>
      <c r="T1574" s="21">
        <v>0</v>
      </c>
      <c r="U1574" s="21">
        <v>0</v>
      </c>
      <c r="V1574" s="21">
        <v>0</v>
      </c>
      <c r="W1574" s="21">
        <v>0</v>
      </c>
      <c r="X1574" s="21">
        <v>0</v>
      </c>
      <c r="Y1574" s="21">
        <v>0</v>
      </c>
      <c r="Z1574" s="21">
        <v>0</v>
      </c>
      <c r="AA1574" s="21">
        <v>0</v>
      </c>
      <c r="AB1574" s="21">
        <v>0</v>
      </c>
      <c r="AC1574" s="21">
        <v>0</v>
      </c>
      <c r="AD1574" s="21">
        <v>0</v>
      </c>
      <c r="AE1574" s="21">
        <v>0</v>
      </c>
      <c r="AF1574" s="21">
        <v>0</v>
      </c>
      <c r="AG1574" s="21">
        <v>0</v>
      </c>
      <c r="AH1574" s="21">
        <v>0</v>
      </c>
      <c r="AI1574" s="21">
        <v>0</v>
      </c>
      <c r="AJ1574" s="21">
        <v>0</v>
      </c>
      <c r="AK1574" s="21">
        <v>0</v>
      </c>
      <c r="AL1574" s="21">
        <v>0</v>
      </c>
      <c r="AM1574" s="21">
        <v>0</v>
      </c>
      <c r="AN1574" s="21">
        <v>0</v>
      </c>
      <c r="AO1574" s="21">
        <v>0</v>
      </c>
      <c r="AP1574" s="21">
        <v>0</v>
      </c>
      <c r="AQ1574" s="21">
        <v>0</v>
      </c>
    </row>
    <row r="1575" spans="1:43" x14ac:dyDescent="0.25">
      <c r="A1575" s="17" t="s">
        <v>298</v>
      </c>
      <c r="B1575" s="8" t="s">
        <v>60</v>
      </c>
      <c r="C1575" s="8" t="s">
        <v>329</v>
      </c>
      <c r="E1575" s="8" t="str">
        <f t="shared" si="205"/>
        <v>ReFi-generic</v>
      </c>
      <c r="F1575" s="21">
        <f t="shared" si="214"/>
        <v>187665.35631204298</v>
      </c>
      <c r="G1575" s="19">
        <f t="shared" si="214"/>
        <v>7.2034924317656603</v>
      </c>
      <c r="H1575" s="18">
        <f t="shared" si="206"/>
        <v>0</v>
      </c>
      <c r="I1575" s="6">
        <f t="shared" si="206"/>
        <v>2.04</v>
      </c>
      <c r="J1575" s="6">
        <f t="shared" si="213"/>
        <v>1</v>
      </c>
      <c r="K1575" s="18">
        <f t="shared" si="213"/>
        <v>0</v>
      </c>
      <c r="L1575" s="35">
        <v>1</v>
      </c>
      <c r="Q1575" s="21">
        <v>0</v>
      </c>
      <c r="R1575" s="21">
        <v>0</v>
      </c>
      <c r="S1575" s="21">
        <v>0</v>
      </c>
      <c r="T1575" s="21">
        <v>0</v>
      </c>
      <c r="U1575" s="21">
        <v>0</v>
      </c>
      <c r="V1575" s="21">
        <v>0</v>
      </c>
      <c r="W1575" s="21">
        <v>0</v>
      </c>
      <c r="X1575" s="21">
        <v>0</v>
      </c>
      <c r="Y1575" s="21">
        <v>0</v>
      </c>
      <c r="Z1575" s="21">
        <v>0</v>
      </c>
      <c r="AA1575" s="21">
        <v>0</v>
      </c>
      <c r="AB1575" s="21">
        <v>0</v>
      </c>
      <c r="AC1575" s="21">
        <v>0</v>
      </c>
      <c r="AD1575" s="21">
        <v>0</v>
      </c>
      <c r="AE1575" s="21">
        <v>0</v>
      </c>
      <c r="AF1575" s="21">
        <v>0</v>
      </c>
      <c r="AG1575" s="21">
        <v>0</v>
      </c>
      <c r="AH1575" s="21">
        <v>0</v>
      </c>
      <c r="AI1575" s="21">
        <v>0</v>
      </c>
      <c r="AJ1575" s="21">
        <v>0</v>
      </c>
      <c r="AK1575" s="21">
        <v>0</v>
      </c>
      <c r="AL1575" s="21">
        <v>0</v>
      </c>
      <c r="AM1575" s="21">
        <v>0</v>
      </c>
      <c r="AN1575" s="21">
        <v>0</v>
      </c>
      <c r="AO1575" s="21">
        <v>0</v>
      </c>
      <c r="AP1575" s="21">
        <v>0</v>
      </c>
      <c r="AQ1575" s="21">
        <v>0</v>
      </c>
    </row>
    <row r="1576" spans="1:43" x14ac:dyDescent="0.25">
      <c r="A1576" s="17" t="s">
        <v>299</v>
      </c>
      <c r="B1576" s="8" t="s">
        <v>60</v>
      </c>
      <c r="C1576" s="8" t="s">
        <v>329</v>
      </c>
      <c r="E1576" s="8" t="str">
        <f t="shared" si="205"/>
        <v>ReFi-generic</v>
      </c>
      <c r="F1576" s="21">
        <f t="shared" si="214"/>
        <v>164122.546134278</v>
      </c>
      <c r="G1576" s="19">
        <f t="shared" si="214"/>
        <v>7.7389396209799584</v>
      </c>
      <c r="H1576" s="18">
        <f t="shared" si="206"/>
        <v>0</v>
      </c>
      <c r="I1576" s="6">
        <f t="shared" si="206"/>
        <v>2.04</v>
      </c>
      <c r="J1576" s="6">
        <f t="shared" si="213"/>
        <v>1</v>
      </c>
      <c r="K1576" s="18">
        <f t="shared" si="213"/>
        <v>0</v>
      </c>
      <c r="L1576" s="35">
        <v>1</v>
      </c>
      <c r="Q1576" s="21">
        <v>0</v>
      </c>
      <c r="R1576" s="21">
        <v>0</v>
      </c>
      <c r="S1576" s="21">
        <v>0</v>
      </c>
      <c r="T1576" s="21">
        <v>0</v>
      </c>
      <c r="U1576" s="21">
        <v>0</v>
      </c>
      <c r="V1576" s="21">
        <v>0</v>
      </c>
      <c r="W1576" s="21">
        <v>0</v>
      </c>
      <c r="X1576" s="21">
        <v>0</v>
      </c>
      <c r="Y1576" s="21">
        <v>0</v>
      </c>
      <c r="Z1576" s="21">
        <v>0</v>
      </c>
      <c r="AA1576" s="21">
        <v>0</v>
      </c>
      <c r="AB1576" s="21">
        <v>0</v>
      </c>
      <c r="AC1576" s="21">
        <v>0</v>
      </c>
      <c r="AD1576" s="21">
        <v>0</v>
      </c>
      <c r="AE1576" s="21">
        <v>0</v>
      </c>
      <c r="AF1576" s="21">
        <v>0</v>
      </c>
      <c r="AG1576" s="21">
        <v>0</v>
      </c>
      <c r="AH1576" s="21">
        <v>0</v>
      </c>
      <c r="AI1576" s="21">
        <v>0</v>
      </c>
      <c r="AJ1576" s="21">
        <v>0</v>
      </c>
      <c r="AK1576" s="21">
        <v>0</v>
      </c>
      <c r="AL1576" s="21">
        <v>0</v>
      </c>
      <c r="AM1576" s="21">
        <v>0</v>
      </c>
      <c r="AN1576" s="21">
        <v>0</v>
      </c>
      <c r="AO1576" s="21">
        <v>0</v>
      </c>
      <c r="AP1576" s="21">
        <v>0</v>
      </c>
      <c r="AQ1576" s="21">
        <v>0</v>
      </c>
    </row>
    <row r="1577" spans="1:43" x14ac:dyDescent="0.25">
      <c r="A1577" s="17" t="s">
        <v>300</v>
      </c>
      <c r="B1577" s="8" t="s">
        <v>60</v>
      </c>
      <c r="C1577" s="8" t="s">
        <v>329</v>
      </c>
      <c r="E1577" s="8" t="str">
        <f t="shared" si="205"/>
        <v>ReFi-generic</v>
      </c>
      <c r="F1577" s="21">
        <f t="shared" si="214"/>
        <v>323596.6391991555</v>
      </c>
      <c r="G1577" s="19">
        <f t="shared" si="214"/>
        <v>6.0365260709191357</v>
      </c>
      <c r="H1577" s="18">
        <f t="shared" si="206"/>
        <v>0</v>
      </c>
      <c r="I1577" s="6">
        <f t="shared" si="206"/>
        <v>2.04</v>
      </c>
      <c r="J1577" s="6">
        <f t="shared" si="213"/>
        <v>1</v>
      </c>
      <c r="K1577" s="18">
        <f t="shared" si="213"/>
        <v>0</v>
      </c>
      <c r="L1577" s="35">
        <v>1</v>
      </c>
      <c r="Q1577" s="21">
        <v>0</v>
      </c>
      <c r="R1577" s="21">
        <v>0</v>
      </c>
      <c r="S1577" s="21">
        <v>0</v>
      </c>
      <c r="T1577" s="21">
        <v>0</v>
      </c>
      <c r="U1577" s="21">
        <v>0</v>
      </c>
      <c r="V1577" s="21">
        <v>0</v>
      </c>
      <c r="W1577" s="21">
        <v>0</v>
      </c>
      <c r="X1577" s="21">
        <v>0</v>
      </c>
      <c r="Y1577" s="21">
        <v>0</v>
      </c>
      <c r="Z1577" s="21">
        <v>0</v>
      </c>
      <c r="AA1577" s="21">
        <v>0</v>
      </c>
      <c r="AB1577" s="21">
        <v>0</v>
      </c>
      <c r="AC1577" s="21">
        <v>0</v>
      </c>
      <c r="AD1577" s="21">
        <v>0</v>
      </c>
      <c r="AE1577" s="21">
        <v>0</v>
      </c>
      <c r="AF1577" s="21">
        <v>0</v>
      </c>
      <c r="AG1577" s="21">
        <v>0</v>
      </c>
      <c r="AH1577" s="21">
        <v>0</v>
      </c>
      <c r="AI1577" s="21">
        <v>0</v>
      </c>
      <c r="AJ1577" s="21">
        <v>0</v>
      </c>
      <c r="AK1577" s="21">
        <v>0</v>
      </c>
      <c r="AL1577" s="21">
        <v>0</v>
      </c>
      <c r="AM1577" s="21">
        <v>0</v>
      </c>
      <c r="AN1577" s="21">
        <v>0</v>
      </c>
      <c r="AO1577" s="21">
        <v>0</v>
      </c>
      <c r="AP1577" s="21">
        <v>0</v>
      </c>
      <c r="AQ1577" s="21">
        <v>0</v>
      </c>
    </row>
    <row r="1578" spans="1:43" x14ac:dyDescent="0.25">
      <c r="A1578" s="17" t="s">
        <v>301</v>
      </c>
      <c r="B1578" s="8" t="s">
        <v>60</v>
      </c>
      <c r="C1578" s="8" t="s">
        <v>329</v>
      </c>
      <c r="E1578" s="8" t="str">
        <f t="shared" si="205"/>
        <v>ReFi-generic</v>
      </c>
      <c r="F1578" s="21">
        <f t="shared" si="214"/>
        <v>248353.29745809652</v>
      </c>
      <c r="G1578" s="19">
        <f t="shared" si="214"/>
        <v>6.675512703680524</v>
      </c>
      <c r="H1578" s="18">
        <f t="shared" si="206"/>
        <v>0</v>
      </c>
      <c r="I1578" s="6">
        <f t="shared" si="206"/>
        <v>2.04</v>
      </c>
      <c r="J1578" s="6">
        <f t="shared" si="213"/>
        <v>1</v>
      </c>
      <c r="K1578" s="18">
        <f t="shared" si="213"/>
        <v>0</v>
      </c>
      <c r="L1578" s="35">
        <v>1</v>
      </c>
      <c r="Q1578" s="21">
        <v>0</v>
      </c>
      <c r="R1578" s="21">
        <v>0</v>
      </c>
      <c r="S1578" s="21">
        <v>0</v>
      </c>
      <c r="T1578" s="21">
        <v>0</v>
      </c>
      <c r="U1578" s="21">
        <v>0</v>
      </c>
      <c r="V1578" s="21">
        <v>0</v>
      </c>
      <c r="W1578" s="21">
        <v>0</v>
      </c>
      <c r="X1578" s="21">
        <v>0</v>
      </c>
      <c r="Y1578" s="21">
        <v>0</v>
      </c>
      <c r="Z1578" s="21">
        <v>0</v>
      </c>
      <c r="AA1578" s="21">
        <v>0</v>
      </c>
      <c r="AB1578" s="21">
        <v>0</v>
      </c>
      <c r="AC1578" s="21">
        <v>0</v>
      </c>
      <c r="AD1578" s="21">
        <v>0</v>
      </c>
      <c r="AE1578" s="21">
        <v>0</v>
      </c>
      <c r="AF1578" s="21">
        <v>0</v>
      </c>
      <c r="AG1578" s="21">
        <v>0</v>
      </c>
      <c r="AH1578" s="21">
        <v>0</v>
      </c>
      <c r="AI1578" s="21">
        <v>0</v>
      </c>
      <c r="AJ1578" s="21">
        <v>0</v>
      </c>
      <c r="AK1578" s="21">
        <v>0</v>
      </c>
      <c r="AL1578" s="21">
        <v>0</v>
      </c>
      <c r="AM1578" s="21">
        <v>0</v>
      </c>
      <c r="AN1578" s="21">
        <v>0</v>
      </c>
      <c r="AO1578" s="21">
        <v>0</v>
      </c>
      <c r="AP1578" s="21">
        <v>0</v>
      </c>
      <c r="AQ1578" s="21">
        <v>0</v>
      </c>
    </row>
    <row r="1579" spans="1:43" x14ac:dyDescent="0.25">
      <c r="A1579" s="17" t="s">
        <v>272</v>
      </c>
      <c r="B1579" s="8" t="s">
        <v>60</v>
      </c>
      <c r="C1579" s="8" t="s">
        <v>329</v>
      </c>
      <c r="E1579" s="8" t="str">
        <f t="shared" si="205"/>
        <v>ReFi-generic</v>
      </c>
      <c r="F1579" s="21">
        <f t="shared" si="214"/>
        <v>247930.70340348198</v>
      </c>
      <c r="G1579" s="19">
        <f t="shared" si="214"/>
        <v>6.6987743860742617</v>
      </c>
      <c r="H1579" s="18">
        <f t="shared" si="206"/>
        <v>0</v>
      </c>
      <c r="I1579" s="6">
        <f t="shared" si="206"/>
        <v>2.04</v>
      </c>
      <c r="J1579" s="6">
        <f t="shared" si="213"/>
        <v>1</v>
      </c>
      <c r="K1579" s="18">
        <f t="shared" si="213"/>
        <v>0</v>
      </c>
      <c r="L1579" s="35">
        <v>1</v>
      </c>
      <c r="Q1579" s="21">
        <v>0</v>
      </c>
      <c r="R1579" s="21">
        <v>0</v>
      </c>
      <c r="S1579" s="21">
        <v>0</v>
      </c>
      <c r="T1579" s="21">
        <v>0</v>
      </c>
      <c r="U1579" s="21">
        <v>0</v>
      </c>
      <c r="V1579" s="21">
        <v>0</v>
      </c>
      <c r="W1579" s="21">
        <v>0</v>
      </c>
      <c r="X1579" s="21">
        <v>0</v>
      </c>
      <c r="Y1579" s="21">
        <v>0</v>
      </c>
      <c r="Z1579" s="21">
        <v>0</v>
      </c>
      <c r="AA1579" s="21">
        <v>0</v>
      </c>
      <c r="AB1579" s="21">
        <v>0</v>
      </c>
      <c r="AC1579" s="21">
        <v>0</v>
      </c>
      <c r="AD1579" s="21">
        <v>0</v>
      </c>
      <c r="AE1579" s="21">
        <v>0</v>
      </c>
      <c r="AF1579" s="21">
        <v>0</v>
      </c>
      <c r="AG1579" s="21">
        <v>0</v>
      </c>
      <c r="AH1579" s="21">
        <v>0</v>
      </c>
      <c r="AI1579" s="21">
        <v>0</v>
      </c>
      <c r="AJ1579" s="21">
        <v>0</v>
      </c>
      <c r="AK1579" s="21">
        <v>0</v>
      </c>
      <c r="AL1579" s="21">
        <v>0</v>
      </c>
      <c r="AM1579" s="21">
        <v>0</v>
      </c>
      <c r="AN1579" s="21">
        <v>0</v>
      </c>
      <c r="AO1579" s="21">
        <v>0</v>
      </c>
      <c r="AP1579" s="21">
        <v>0</v>
      </c>
      <c r="AQ1579" s="21">
        <v>0</v>
      </c>
    </row>
    <row r="1580" spans="1:43" x14ac:dyDescent="0.25">
      <c r="A1580" s="17" t="s">
        <v>273</v>
      </c>
      <c r="B1580" s="8" t="s">
        <v>60</v>
      </c>
      <c r="C1580" s="8" t="s">
        <v>329</v>
      </c>
      <c r="E1580" s="8" t="str">
        <f t="shared" si="205"/>
        <v>ReFi-generic</v>
      </c>
      <c r="F1580" s="21">
        <f t="shared" si="214"/>
        <v>151738.37945754698</v>
      </c>
      <c r="G1580" s="19">
        <f t="shared" si="214"/>
        <v>7.9647183674103861</v>
      </c>
      <c r="H1580" s="18">
        <f t="shared" si="206"/>
        <v>0</v>
      </c>
      <c r="I1580" s="6">
        <f t="shared" si="206"/>
        <v>2.04</v>
      </c>
      <c r="J1580" s="6">
        <f t="shared" si="213"/>
        <v>1</v>
      </c>
      <c r="K1580" s="18">
        <f t="shared" si="213"/>
        <v>0</v>
      </c>
      <c r="L1580" s="35">
        <v>1</v>
      </c>
      <c r="Q1580" s="21">
        <v>0</v>
      </c>
      <c r="R1580" s="21">
        <v>0</v>
      </c>
      <c r="S1580" s="21">
        <v>0</v>
      </c>
      <c r="T1580" s="21">
        <v>0</v>
      </c>
      <c r="U1580" s="21">
        <v>0</v>
      </c>
      <c r="V1580" s="21">
        <v>0</v>
      </c>
      <c r="W1580" s="21">
        <v>0</v>
      </c>
      <c r="X1580" s="21">
        <v>0</v>
      </c>
      <c r="Y1580" s="21">
        <v>0</v>
      </c>
      <c r="Z1580" s="21">
        <v>0</v>
      </c>
      <c r="AA1580" s="21">
        <v>0</v>
      </c>
      <c r="AB1580" s="21">
        <v>0</v>
      </c>
      <c r="AC1580" s="21">
        <v>0</v>
      </c>
      <c r="AD1580" s="21">
        <v>0</v>
      </c>
      <c r="AE1580" s="21">
        <v>0</v>
      </c>
      <c r="AF1580" s="21">
        <v>0</v>
      </c>
      <c r="AG1580" s="21">
        <v>0</v>
      </c>
      <c r="AH1580" s="21">
        <v>0</v>
      </c>
      <c r="AI1580" s="21">
        <v>0</v>
      </c>
      <c r="AJ1580" s="21">
        <v>0</v>
      </c>
      <c r="AK1580" s="21">
        <v>0</v>
      </c>
      <c r="AL1580" s="21">
        <v>0</v>
      </c>
      <c r="AM1580" s="21">
        <v>0</v>
      </c>
      <c r="AN1580" s="21">
        <v>0</v>
      </c>
      <c r="AO1580" s="21">
        <v>0</v>
      </c>
      <c r="AP1580" s="21">
        <v>0</v>
      </c>
      <c r="AQ1580" s="21">
        <v>0</v>
      </c>
    </row>
    <row r="1581" spans="1:43" x14ac:dyDescent="0.25">
      <c r="A1581" s="17" t="s">
        <v>274</v>
      </c>
      <c r="B1581" s="8" t="s">
        <v>60</v>
      </c>
      <c r="C1581" s="8" t="s">
        <v>329</v>
      </c>
      <c r="E1581" s="8" t="str">
        <f t="shared" si="205"/>
        <v>ReFi-generic</v>
      </c>
      <c r="F1581" s="21">
        <f t="shared" si="214"/>
        <v>198057.49561402149</v>
      </c>
      <c r="G1581" s="19">
        <f t="shared" si="214"/>
        <v>7.1029079323460005</v>
      </c>
      <c r="H1581" s="18">
        <f t="shared" si="206"/>
        <v>0</v>
      </c>
      <c r="I1581" s="6">
        <f t="shared" si="206"/>
        <v>2.04</v>
      </c>
      <c r="J1581" s="6">
        <f t="shared" si="213"/>
        <v>1</v>
      </c>
      <c r="K1581" s="18">
        <f t="shared" si="213"/>
        <v>0</v>
      </c>
      <c r="L1581" s="35">
        <v>1</v>
      </c>
      <c r="Q1581" s="21">
        <v>0</v>
      </c>
      <c r="R1581" s="21">
        <v>0</v>
      </c>
      <c r="S1581" s="21">
        <v>0</v>
      </c>
      <c r="T1581" s="21">
        <v>0</v>
      </c>
      <c r="U1581" s="21">
        <v>0</v>
      </c>
      <c r="V1581" s="21">
        <v>0</v>
      </c>
      <c r="W1581" s="21">
        <v>0</v>
      </c>
      <c r="X1581" s="21">
        <v>0</v>
      </c>
      <c r="Y1581" s="21">
        <v>0</v>
      </c>
      <c r="Z1581" s="21">
        <v>0</v>
      </c>
      <c r="AA1581" s="21">
        <v>0</v>
      </c>
      <c r="AB1581" s="21">
        <v>0</v>
      </c>
      <c r="AC1581" s="21">
        <v>0</v>
      </c>
      <c r="AD1581" s="21">
        <v>0</v>
      </c>
      <c r="AE1581" s="21">
        <v>0</v>
      </c>
      <c r="AF1581" s="21">
        <v>0</v>
      </c>
      <c r="AG1581" s="21">
        <v>0</v>
      </c>
      <c r="AH1581" s="21">
        <v>0</v>
      </c>
      <c r="AI1581" s="21">
        <v>0</v>
      </c>
      <c r="AJ1581" s="21">
        <v>0</v>
      </c>
      <c r="AK1581" s="21">
        <v>0</v>
      </c>
      <c r="AL1581" s="21">
        <v>0</v>
      </c>
      <c r="AM1581" s="21">
        <v>0</v>
      </c>
      <c r="AN1581" s="21">
        <v>0</v>
      </c>
      <c r="AO1581" s="21">
        <v>0</v>
      </c>
      <c r="AP1581" s="21">
        <v>0</v>
      </c>
      <c r="AQ1581" s="21">
        <v>0</v>
      </c>
    </row>
    <row r="1582" spans="1:43" x14ac:dyDescent="0.25">
      <c r="A1582" s="17" t="s">
        <v>275</v>
      </c>
      <c r="B1582" s="8" t="s">
        <v>60</v>
      </c>
      <c r="C1582" s="8" t="s">
        <v>329</v>
      </c>
      <c r="E1582" s="8" t="str">
        <f t="shared" si="205"/>
        <v>ReFi-generic</v>
      </c>
      <c r="F1582" s="21">
        <f t="shared" si="214"/>
        <v>275989.34520370152</v>
      </c>
      <c r="G1582" s="19">
        <f t="shared" si="214"/>
        <v>6.3520445686664582</v>
      </c>
      <c r="H1582" s="18">
        <f t="shared" si="206"/>
        <v>0</v>
      </c>
      <c r="I1582" s="6">
        <f t="shared" si="206"/>
        <v>2.04</v>
      </c>
      <c r="J1582" s="6">
        <f t="shared" si="213"/>
        <v>1</v>
      </c>
      <c r="K1582" s="18">
        <f t="shared" si="213"/>
        <v>0</v>
      </c>
      <c r="L1582" s="35">
        <v>1</v>
      </c>
      <c r="Q1582" s="21">
        <v>0</v>
      </c>
      <c r="R1582" s="21">
        <v>0</v>
      </c>
      <c r="S1582" s="21">
        <v>0</v>
      </c>
      <c r="T1582" s="21">
        <v>0</v>
      </c>
      <c r="U1582" s="21">
        <v>0</v>
      </c>
      <c r="V1582" s="21">
        <v>0</v>
      </c>
      <c r="W1582" s="21">
        <v>0</v>
      </c>
      <c r="X1582" s="21">
        <v>0</v>
      </c>
      <c r="Y1582" s="21">
        <v>0</v>
      </c>
      <c r="Z1582" s="21">
        <v>0</v>
      </c>
      <c r="AA1582" s="21">
        <v>0</v>
      </c>
      <c r="AB1582" s="21">
        <v>0</v>
      </c>
      <c r="AC1582" s="21">
        <v>0</v>
      </c>
      <c r="AD1582" s="21">
        <v>0</v>
      </c>
      <c r="AE1582" s="21">
        <v>0</v>
      </c>
      <c r="AF1582" s="21">
        <v>0</v>
      </c>
      <c r="AG1582" s="21">
        <v>0</v>
      </c>
      <c r="AH1582" s="21">
        <v>0</v>
      </c>
      <c r="AI1582" s="21">
        <v>0</v>
      </c>
      <c r="AJ1582" s="21">
        <v>0</v>
      </c>
      <c r="AK1582" s="21">
        <v>0</v>
      </c>
      <c r="AL1582" s="21">
        <v>0</v>
      </c>
      <c r="AM1582" s="21">
        <v>0</v>
      </c>
      <c r="AN1582" s="21">
        <v>0</v>
      </c>
      <c r="AO1582" s="21">
        <v>0</v>
      </c>
      <c r="AP1582" s="21">
        <v>0</v>
      </c>
      <c r="AQ1582" s="21">
        <v>0</v>
      </c>
    </row>
    <row r="1583" spans="1:43" x14ac:dyDescent="0.25">
      <c r="A1583" s="17" t="s">
        <v>276</v>
      </c>
      <c r="B1583" s="8" t="s">
        <v>60</v>
      </c>
      <c r="C1583" s="8" t="s">
        <v>329</v>
      </c>
      <c r="E1583" s="8" t="str">
        <f t="shared" si="205"/>
        <v>ReFi-generic</v>
      </c>
      <c r="F1583" s="21">
        <f t="shared" si="214"/>
        <v>260275.96043880651</v>
      </c>
      <c r="G1583" s="19">
        <f t="shared" si="214"/>
        <v>6.5903233729592454</v>
      </c>
      <c r="H1583" s="18">
        <f t="shared" si="206"/>
        <v>0</v>
      </c>
      <c r="I1583" s="6">
        <f t="shared" si="206"/>
        <v>2.04</v>
      </c>
      <c r="J1583" s="6">
        <f t="shared" si="213"/>
        <v>1</v>
      </c>
      <c r="K1583" s="18">
        <f t="shared" si="213"/>
        <v>0</v>
      </c>
      <c r="L1583" s="35">
        <v>1</v>
      </c>
      <c r="Q1583" s="21">
        <v>0</v>
      </c>
      <c r="R1583" s="21">
        <v>0</v>
      </c>
      <c r="S1583" s="21">
        <v>0</v>
      </c>
      <c r="T1583" s="21">
        <v>0</v>
      </c>
      <c r="U1583" s="21">
        <v>0</v>
      </c>
      <c r="V1583" s="21">
        <v>0</v>
      </c>
      <c r="W1583" s="21">
        <v>0</v>
      </c>
      <c r="X1583" s="21">
        <v>0</v>
      </c>
      <c r="Y1583" s="21">
        <v>0</v>
      </c>
      <c r="Z1583" s="21">
        <v>0</v>
      </c>
      <c r="AA1583" s="21">
        <v>0</v>
      </c>
      <c r="AB1583" s="21">
        <v>0</v>
      </c>
      <c r="AC1583" s="21">
        <v>0</v>
      </c>
      <c r="AD1583" s="21">
        <v>0</v>
      </c>
      <c r="AE1583" s="21">
        <v>0</v>
      </c>
      <c r="AF1583" s="21">
        <v>0</v>
      </c>
      <c r="AG1583" s="21">
        <v>0</v>
      </c>
      <c r="AH1583" s="21">
        <v>0</v>
      </c>
      <c r="AI1583" s="21">
        <v>0</v>
      </c>
      <c r="AJ1583" s="21">
        <v>0</v>
      </c>
      <c r="AK1583" s="21">
        <v>0</v>
      </c>
      <c r="AL1583" s="21">
        <v>0</v>
      </c>
      <c r="AM1583" s="21">
        <v>0</v>
      </c>
      <c r="AN1583" s="21">
        <v>0</v>
      </c>
      <c r="AO1583" s="21">
        <v>0</v>
      </c>
      <c r="AP1583" s="21">
        <v>0</v>
      </c>
      <c r="AQ1583" s="21">
        <v>0</v>
      </c>
    </row>
    <row r="1584" spans="1:43" x14ac:dyDescent="0.25">
      <c r="A1584" s="17" t="s">
        <v>277</v>
      </c>
      <c r="B1584" s="8" t="s">
        <v>60</v>
      </c>
      <c r="C1584" s="8" t="s">
        <v>329</v>
      </c>
      <c r="E1584" s="8" t="str">
        <f t="shared" si="205"/>
        <v>ReFi-generic</v>
      </c>
      <c r="F1584" s="21">
        <f t="shared" si="214"/>
        <v>177640.49285034501</v>
      </c>
      <c r="G1584" s="19">
        <f t="shared" si="214"/>
        <v>6.7318910511908392</v>
      </c>
      <c r="H1584" s="18">
        <f t="shared" si="206"/>
        <v>0</v>
      </c>
      <c r="I1584" s="6">
        <f t="shared" si="206"/>
        <v>2.04</v>
      </c>
      <c r="J1584" s="6">
        <f t="shared" si="213"/>
        <v>1</v>
      </c>
      <c r="K1584" s="18">
        <f t="shared" si="213"/>
        <v>0</v>
      </c>
      <c r="L1584" s="35">
        <v>1</v>
      </c>
      <c r="Q1584" s="21">
        <v>0</v>
      </c>
      <c r="R1584" s="21">
        <v>0</v>
      </c>
      <c r="S1584" s="21">
        <v>0</v>
      </c>
      <c r="T1584" s="21">
        <v>0</v>
      </c>
      <c r="U1584" s="21">
        <v>0</v>
      </c>
      <c r="V1584" s="21">
        <v>0</v>
      </c>
      <c r="W1584" s="21">
        <v>0</v>
      </c>
      <c r="X1584" s="21">
        <v>0</v>
      </c>
      <c r="Y1584" s="21">
        <v>0</v>
      </c>
      <c r="Z1584" s="21">
        <v>0</v>
      </c>
      <c r="AA1584" s="21">
        <v>0</v>
      </c>
      <c r="AB1584" s="21">
        <v>0</v>
      </c>
      <c r="AC1584" s="21">
        <v>0</v>
      </c>
      <c r="AD1584" s="21">
        <v>0</v>
      </c>
      <c r="AE1584" s="21">
        <v>0</v>
      </c>
      <c r="AF1584" s="21">
        <v>0</v>
      </c>
      <c r="AG1584" s="21">
        <v>0</v>
      </c>
      <c r="AH1584" s="21">
        <v>0</v>
      </c>
      <c r="AI1584" s="21">
        <v>0</v>
      </c>
      <c r="AJ1584" s="21">
        <v>0</v>
      </c>
      <c r="AK1584" s="21">
        <v>0</v>
      </c>
      <c r="AL1584" s="21">
        <v>0</v>
      </c>
      <c r="AM1584" s="21">
        <v>0</v>
      </c>
      <c r="AN1584" s="21">
        <v>0</v>
      </c>
      <c r="AO1584" s="21">
        <v>0</v>
      </c>
      <c r="AP1584" s="21">
        <v>0</v>
      </c>
      <c r="AQ1584" s="21">
        <v>0</v>
      </c>
    </row>
    <row r="1586" spans="1:43" x14ac:dyDescent="0.25">
      <c r="A1586" s="16" t="s">
        <v>328</v>
      </c>
      <c r="B1586" s="8" t="s">
        <v>338</v>
      </c>
      <c r="C1586" s="8" t="s">
        <v>70</v>
      </c>
      <c r="E1586" s="8" t="str">
        <f>IF(RIGHT(A1586,3)="old","Initial",B1586&amp;"-"&amp;C1586)</f>
        <v>Initial</v>
      </c>
      <c r="F1586" s="4">
        <v>0</v>
      </c>
      <c r="G1586" s="19">
        <v>0</v>
      </c>
      <c r="H1586" s="4">
        <v>0</v>
      </c>
      <c r="I1586" s="42">
        <f>VLOOKUP(C1586,parms,8,FALSE)</f>
        <v>1</v>
      </c>
      <c r="J1586" s="6">
        <v>1</v>
      </c>
      <c r="K1586" s="18">
        <v>0</v>
      </c>
      <c r="L1586" s="35">
        <f>Data!BT2</f>
        <v>3.7116469461434397E-2</v>
      </c>
      <c r="M1586" s="39">
        <f>VLOOKUP(C1586,Data!$CB$2:$EB$22,1+VALUE(MID(A1586,6,2)),FALSE)</f>
        <v>1153.6599999999989</v>
      </c>
      <c r="Q1586" s="21">
        <v>1153.6599999999989</v>
      </c>
      <c r="R1586" s="21">
        <v>1153.6599999999989</v>
      </c>
      <c r="S1586" s="21">
        <v>1153.6599999999989</v>
      </c>
      <c r="T1586" s="21">
        <v>1153.6599999999989</v>
      </c>
      <c r="U1586" s="21">
        <v>1153.6599999999989</v>
      </c>
      <c r="V1586" s="21">
        <v>1153.6599999999989</v>
      </c>
      <c r="W1586" s="21">
        <v>1153.6599999999989</v>
      </c>
      <c r="X1586" s="21">
        <v>1153.6599999999989</v>
      </c>
      <c r="Y1586" s="21">
        <v>1153.6599999999989</v>
      </c>
      <c r="Z1586" s="21">
        <v>0</v>
      </c>
      <c r="AA1586" s="21">
        <v>0</v>
      </c>
      <c r="AB1586" s="21">
        <v>0</v>
      </c>
      <c r="AC1586" s="21">
        <v>0</v>
      </c>
      <c r="AD1586" s="21">
        <v>0</v>
      </c>
      <c r="AE1586" s="21">
        <v>0</v>
      </c>
      <c r="AF1586" s="21">
        <v>0</v>
      </c>
      <c r="AG1586" s="21">
        <v>0</v>
      </c>
      <c r="AH1586" s="21">
        <v>0</v>
      </c>
      <c r="AI1586" s="21">
        <v>-1153.6599999999989</v>
      </c>
      <c r="AJ1586" s="21">
        <v>-1153.6599999999989</v>
      </c>
      <c r="AK1586" s="21">
        <v>-1153.6599999999989</v>
      </c>
      <c r="AL1586" s="21">
        <v>-1153.6599999999989</v>
      </c>
      <c r="AM1586" s="21">
        <v>-1153.6599999999989</v>
      </c>
      <c r="AN1586" s="21">
        <v>-1153.6599999999989</v>
      </c>
      <c r="AO1586" s="21">
        <v>-1153.6599999999989</v>
      </c>
      <c r="AP1586" s="21">
        <v>-1153.6599999999989</v>
      </c>
      <c r="AQ1586" s="21">
        <v>-1153.6599999999989</v>
      </c>
    </row>
    <row r="1587" spans="1:43" x14ac:dyDescent="0.25">
      <c r="A1587" s="16" t="s">
        <v>316</v>
      </c>
      <c r="B1587" s="8" t="s">
        <v>338</v>
      </c>
      <c r="C1587" s="8" t="s">
        <v>70</v>
      </c>
      <c r="E1587" s="8" t="str">
        <f t="shared" ref="E1587:E1650" si="215">IF(RIGHT(A1587,3)="old","Initial",B1587&amp;"-"&amp;C1587)</f>
        <v>Initial</v>
      </c>
      <c r="F1587" s="4">
        <v>0</v>
      </c>
      <c r="G1587" s="19">
        <v>0</v>
      </c>
      <c r="H1587" s="4">
        <v>0</v>
      </c>
      <c r="I1587" s="6">
        <f>I1586</f>
        <v>1</v>
      </c>
      <c r="J1587" s="6">
        <v>1</v>
      </c>
      <c r="K1587" s="18">
        <v>0</v>
      </c>
      <c r="L1587" s="35">
        <f>Data!BT3</f>
        <v>3.8289791400377166E-2</v>
      </c>
      <c r="M1587" s="39">
        <f>VLOOKUP(C1587,Data!$CB$2:$EB$22,1+VALUE(MID(A1587,6,2)),FALSE)</f>
        <v>1265.82</v>
      </c>
      <c r="Q1587" s="21">
        <v>1265.82</v>
      </c>
      <c r="R1587" s="21">
        <v>1265.82</v>
      </c>
      <c r="S1587" s="21">
        <v>1265.82</v>
      </c>
      <c r="T1587" s="21">
        <v>1265.82</v>
      </c>
      <c r="U1587" s="21">
        <v>1265.82</v>
      </c>
      <c r="V1587" s="21">
        <v>1265.82</v>
      </c>
      <c r="W1587" s="21">
        <v>1265.82</v>
      </c>
      <c r="X1587" s="21">
        <v>1265.82</v>
      </c>
      <c r="Y1587" s="21">
        <v>1265.82</v>
      </c>
      <c r="Z1587" s="21">
        <v>0</v>
      </c>
      <c r="AA1587" s="21">
        <v>0</v>
      </c>
      <c r="AB1587" s="21">
        <v>0</v>
      </c>
      <c r="AC1587" s="21">
        <v>0</v>
      </c>
      <c r="AD1587" s="21">
        <v>0</v>
      </c>
      <c r="AE1587" s="21">
        <v>0</v>
      </c>
      <c r="AF1587" s="21">
        <v>0</v>
      </c>
      <c r="AG1587" s="21">
        <v>0</v>
      </c>
      <c r="AH1587" s="21">
        <v>0</v>
      </c>
      <c r="AI1587" s="21">
        <v>-1265.82</v>
      </c>
      <c r="AJ1587" s="21">
        <v>-1265.82</v>
      </c>
      <c r="AK1587" s="21">
        <v>-1265.82</v>
      </c>
      <c r="AL1587" s="21">
        <v>-1265.82</v>
      </c>
      <c r="AM1587" s="21">
        <v>-1265.82</v>
      </c>
      <c r="AN1587" s="21">
        <v>-1265.82</v>
      </c>
      <c r="AO1587" s="21">
        <v>-1265.82</v>
      </c>
      <c r="AP1587" s="21">
        <v>-1265.82</v>
      </c>
      <c r="AQ1587" s="21">
        <v>-1265.82</v>
      </c>
    </row>
    <row r="1588" spans="1:43" x14ac:dyDescent="0.25">
      <c r="A1588" s="16" t="s">
        <v>317</v>
      </c>
      <c r="B1588" s="8" t="s">
        <v>338</v>
      </c>
      <c r="C1588" s="8" t="s">
        <v>70</v>
      </c>
      <c r="E1588" s="8" t="str">
        <f t="shared" si="215"/>
        <v>Initial</v>
      </c>
      <c r="F1588" s="4">
        <v>0</v>
      </c>
      <c r="G1588" s="19">
        <v>0</v>
      </c>
      <c r="H1588" s="4">
        <v>0</v>
      </c>
      <c r="I1588" s="6">
        <f t="shared" ref="I1588:I1650" si="216">I1587</f>
        <v>1</v>
      </c>
      <c r="J1588" s="6">
        <v>1</v>
      </c>
      <c r="K1588" s="18">
        <v>0</v>
      </c>
      <c r="L1588" s="35">
        <f>Data!BT4</f>
        <v>3.7488086783962538E-2</v>
      </c>
      <c r="M1588" s="39">
        <f>VLOOKUP(C1588,Data!$CB$2:$EB$22,1+VALUE(MID(A1588,6,2)),FALSE)</f>
        <v>1273.9000000000001</v>
      </c>
      <c r="Q1588" s="21">
        <v>1273.9000000000001</v>
      </c>
      <c r="R1588" s="21">
        <v>1273.9000000000001</v>
      </c>
      <c r="S1588" s="21">
        <v>1273.9000000000001</v>
      </c>
      <c r="T1588" s="21">
        <v>1273.9000000000001</v>
      </c>
      <c r="U1588" s="21">
        <v>1273.9000000000001</v>
      </c>
      <c r="V1588" s="21">
        <v>1273.9000000000001</v>
      </c>
      <c r="W1588" s="21">
        <v>1273.9000000000001</v>
      </c>
      <c r="X1588" s="21">
        <v>1273.9000000000001</v>
      </c>
      <c r="Y1588" s="21">
        <v>1273.9000000000001</v>
      </c>
      <c r="Z1588" s="21">
        <v>0</v>
      </c>
      <c r="AA1588" s="21">
        <v>0</v>
      </c>
      <c r="AB1588" s="21">
        <v>0</v>
      </c>
      <c r="AC1588" s="21">
        <v>0</v>
      </c>
      <c r="AD1588" s="21">
        <v>0</v>
      </c>
      <c r="AE1588" s="21">
        <v>0</v>
      </c>
      <c r="AF1588" s="21">
        <v>0</v>
      </c>
      <c r="AG1588" s="21">
        <v>0</v>
      </c>
      <c r="AH1588" s="21">
        <v>0</v>
      </c>
      <c r="AI1588" s="21">
        <v>-1273.9000000000001</v>
      </c>
      <c r="AJ1588" s="21">
        <v>-1273.9000000000001</v>
      </c>
      <c r="AK1588" s="21">
        <v>-1273.9000000000001</v>
      </c>
      <c r="AL1588" s="21">
        <v>-1273.9000000000001</v>
      </c>
      <c r="AM1588" s="21">
        <v>-1273.9000000000001</v>
      </c>
      <c r="AN1588" s="21">
        <v>-1273.9000000000001</v>
      </c>
      <c r="AO1588" s="21">
        <v>-1273.9000000000001</v>
      </c>
      <c r="AP1588" s="21">
        <v>-1273.9000000000001</v>
      </c>
      <c r="AQ1588" s="21">
        <v>-1273.9000000000001</v>
      </c>
    </row>
    <row r="1589" spans="1:43" x14ac:dyDescent="0.25">
      <c r="A1589" s="16" t="s">
        <v>318</v>
      </c>
      <c r="B1589" s="8" t="s">
        <v>338</v>
      </c>
      <c r="C1589" s="8" t="s">
        <v>70</v>
      </c>
      <c r="E1589" s="8" t="str">
        <f t="shared" si="215"/>
        <v>Initial</v>
      </c>
      <c r="F1589" s="4">
        <v>0</v>
      </c>
      <c r="G1589" s="19">
        <v>0</v>
      </c>
      <c r="H1589" s="4">
        <v>0</v>
      </c>
      <c r="I1589" s="6">
        <f t="shared" si="216"/>
        <v>1</v>
      </c>
      <c r="J1589" s="6">
        <v>1</v>
      </c>
      <c r="K1589" s="18">
        <v>0</v>
      </c>
      <c r="L1589" s="35">
        <f>Data!BT5</f>
        <v>3.7585177395254639E-2</v>
      </c>
      <c r="M1589" s="39">
        <f>VLOOKUP(C1589,Data!$CB$2:$EB$22,1+VALUE(MID(A1589,6,2)),FALSE)</f>
        <v>1658.17</v>
      </c>
      <c r="Q1589" s="21">
        <v>1658.17</v>
      </c>
      <c r="R1589" s="21">
        <v>1658.17</v>
      </c>
      <c r="S1589" s="21">
        <v>1658.17</v>
      </c>
      <c r="T1589" s="21">
        <v>1658.17</v>
      </c>
      <c r="U1589" s="21">
        <v>1658.17</v>
      </c>
      <c r="V1589" s="21">
        <v>1658.17</v>
      </c>
      <c r="W1589" s="21">
        <v>1658.17</v>
      </c>
      <c r="X1589" s="21">
        <v>1658.17</v>
      </c>
      <c r="Y1589" s="21">
        <v>1658.17</v>
      </c>
      <c r="Z1589" s="21">
        <v>0</v>
      </c>
      <c r="AA1589" s="21">
        <v>0</v>
      </c>
      <c r="AB1589" s="21">
        <v>0</v>
      </c>
      <c r="AC1589" s="21">
        <v>0</v>
      </c>
      <c r="AD1589" s="21">
        <v>0</v>
      </c>
      <c r="AE1589" s="21">
        <v>0</v>
      </c>
      <c r="AF1589" s="21">
        <v>0</v>
      </c>
      <c r="AG1589" s="21">
        <v>0</v>
      </c>
      <c r="AH1589" s="21">
        <v>0</v>
      </c>
      <c r="AI1589" s="21">
        <v>-1658.17</v>
      </c>
      <c r="AJ1589" s="21">
        <v>-1658.17</v>
      </c>
      <c r="AK1589" s="21">
        <v>-1658.17</v>
      </c>
      <c r="AL1589" s="21">
        <v>-1658.17</v>
      </c>
      <c r="AM1589" s="21">
        <v>-1658.17</v>
      </c>
      <c r="AN1589" s="21">
        <v>-1658.17</v>
      </c>
      <c r="AO1589" s="21">
        <v>-1658.17</v>
      </c>
      <c r="AP1589" s="21">
        <v>-1658.17</v>
      </c>
      <c r="AQ1589" s="21">
        <v>-1658.17</v>
      </c>
    </row>
    <row r="1590" spans="1:43" x14ac:dyDescent="0.25">
      <c r="A1590" s="16" t="s">
        <v>319</v>
      </c>
      <c r="B1590" s="8" t="s">
        <v>338</v>
      </c>
      <c r="C1590" s="8" t="s">
        <v>70</v>
      </c>
      <c r="E1590" s="8" t="str">
        <f t="shared" si="215"/>
        <v>Initial</v>
      </c>
      <c r="F1590" s="4">
        <v>0</v>
      </c>
      <c r="G1590" s="19">
        <v>0</v>
      </c>
      <c r="H1590" s="4">
        <v>0</v>
      </c>
      <c r="I1590" s="6">
        <f t="shared" si="216"/>
        <v>1</v>
      </c>
      <c r="J1590" s="6">
        <v>1</v>
      </c>
      <c r="K1590" s="18">
        <v>0</v>
      </c>
      <c r="L1590" s="35">
        <f>Data!BT6</f>
        <v>4.669078736291285E-2</v>
      </c>
      <c r="M1590" s="39">
        <f>VLOOKUP(C1590,Data!$CB$2:$EB$22,1+VALUE(MID(A1590,6,2)),FALSE)</f>
        <v>1262.25</v>
      </c>
      <c r="Q1590" s="21">
        <v>1262.25</v>
      </c>
      <c r="R1590" s="21">
        <v>1262.25</v>
      </c>
      <c r="S1590" s="21">
        <v>1262.25</v>
      </c>
      <c r="T1590" s="21">
        <v>1262.25</v>
      </c>
      <c r="U1590" s="21">
        <v>1262.25</v>
      </c>
      <c r="V1590" s="21">
        <v>1262.25</v>
      </c>
      <c r="W1590" s="21">
        <v>1262.25</v>
      </c>
      <c r="X1590" s="21">
        <v>1262.25</v>
      </c>
      <c r="Y1590" s="21">
        <v>1262.25</v>
      </c>
      <c r="Z1590" s="21">
        <v>0</v>
      </c>
      <c r="AA1590" s="21">
        <v>0</v>
      </c>
      <c r="AB1590" s="21">
        <v>0</v>
      </c>
      <c r="AC1590" s="21">
        <v>0</v>
      </c>
      <c r="AD1590" s="21">
        <v>0</v>
      </c>
      <c r="AE1590" s="21">
        <v>0</v>
      </c>
      <c r="AF1590" s="21">
        <v>0</v>
      </c>
      <c r="AG1590" s="21">
        <v>0</v>
      </c>
      <c r="AH1590" s="21">
        <v>0</v>
      </c>
      <c r="AI1590" s="21">
        <v>-1262.25</v>
      </c>
      <c r="AJ1590" s="21">
        <v>-1262.25</v>
      </c>
      <c r="AK1590" s="21">
        <v>-1262.25</v>
      </c>
      <c r="AL1590" s="21">
        <v>-1262.25</v>
      </c>
      <c r="AM1590" s="21">
        <v>-1262.25</v>
      </c>
      <c r="AN1590" s="21">
        <v>-1262.25</v>
      </c>
      <c r="AO1590" s="21">
        <v>-1262.25</v>
      </c>
      <c r="AP1590" s="21">
        <v>-1262.25</v>
      </c>
      <c r="AQ1590" s="21">
        <v>-1262.25</v>
      </c>
    </row>
    <row r="1591" spans="1:43" x14ac:dyDescent="0.25">
      <c r="A1591" s="16" t="s">
        <v>320</v>
      </c>
      <c r="B1591" s="8" t="s">
        <v>338</v>
      </c>
      <c r="C1591" s="8" t="s">
        <v>70</v>
      </c>
      <c r="E1591" s="8" t="str">
        <f t="shared" si="215"/>
        <v>Initial</v>
      </c>
      <c r="F1591" s="4">
        <v>0</v>
      </c>
      <c r="G1591" s="19">
        <v>0</v>
      </c>
      <c r="H1591" s="4">
        <v>0</v>
      </c>
      <c r="I1591" s="6">
        <f t="shared" si="216"/>
        <v>1</v>
      </c>
      <c r="J1591" s="6">
        <v>1</v>
      </c>
      <c r="K1591" s="18">
        <v>0</v>
      </c>
      <c r="L1591" s="35">
        <f>Data!BT7</f>
        <v>4.7405161421362967E-2</v>
      </c>
      <c r="M1591" s="39">
        <f>VLOOKUP(C1591,Data!$CB$2:$EB$22,1+VALUE(MID(A1591,6,2)),FALSE)</f>
        <v>1223.49</v>
      </c>
      <c r="Q1591" s="21">
        <v>1223.49</v>
      </c>
      <c r="R1591" s="21">
        <v>1223.49</v>
      </c>
      <c r="S1591" s="21">
        <v>1223.49</v>
      </c>
      <c r="T1591" s="21">
        <v>1223.49</v>
      </c>
      <c r="U1591" s="21">
        <v>1223.49</v>
      </c>
      <c r="V1591" s="21">
        <v>1223.49</v>
      </c>
      <c r="W1591" s="21">
        <v>1223.49</v>
      </c>
      <c r="X1591" s="21">
        <v>1223.49</v>
      </c>
      <c r="Y1591" s="21">
        <v>1223.49</v>
      </c>
      <c r="Z1591" s="21">
        <v>0</v>
      </c>
      <c r="AA1591" s="21">
        <v>0</v>
      </c>
      <c r="AB1591" s="21">
        <v>0</v>
      </c>
      <c r="AC1591" s="21">
        <v>0</v>
      </c>
      <c r="AD1591" s="21">
        <v>0</v>
      </c>
      <c r="AE1591" s="21">
        <v>0</v>
      </c>
      <c r="AF1591" s="21">
        <v>0</v>
      </c>
      <c r="AG1591" s="21">
        <v>0</v>
      </c>
      <c r="AH1591" s="21">
        <v>0</v>
      </c>
      <c r="AI1591" s="21">
        <v>-1223.49</v>
      </c>
      <c r="AJ1591" s="21">
        <v>-1223.49</v>
      </c>
      <c r="AK1591" s="21">
        <v>-1223.49</v>
      </c>
      <c r="AL1591" s="21">
        <v>-1223.49</v>
      </c>
      <c r="AM1591" s="21">
        <v>-1223.49</v>
      </c>
      <c r="AN1591" s="21">
        <v>-1223.49</v>
      </c>
      <c r="AO1591" s="21">
        <v>-1223.49</v>
      </c>
      <c r="AP1591" s="21">
        <v>-1223.49</v>
      </c>
      <c r="AQ1591" s="21">
        <v>-1223.49</v>
      </c>
    </row>
    <row r="1592" spans="1:43" x14ac:dyDescent="0.25">
      <c r="A1592" s="16" t="s">
        <v>321</v>
      </c>
      <c r="B1592" s="8" t="s">
        <v>338</v>
      </c>
      <c r="C1592" s="8" t="s">
        <v>70</v>
      </c>
      <c r="E1592" s="8" t="str">
        <f t="shared" si="215"/>
        <v>Initial</v>
      </c>
      <c r="F1592" s="4">
        <v>0</v>
      </c>
      <c r="G1592" s="19">
        <v>0</v>
      </c>
      <c r="H1592" s="4">
        <v>0</v>
      </c>
      <c r="I1592" s="6">
        <f t="shared" si="216"/>
        <v>1</v>
      </c>
      <c r="J1592" s="6">
        <v>1</v>
      </c>
      <c r="K1592" s="18">
        <v>0</v>
      </c>
      <c r="L1592" s="35">
        <f>Data!BT8</f>
        <v>5.0779524097344951E-2</v>
      </c>
      <c r="M1592" s="39">
        <f>VLOOKUP(C1592,Data!$CB$2:$EB$22,1+VALUE(MID(A1592,6,2)),FALSE)</f>
        <v>1451.97</v>
      </c>
      <c r="Q1592" s="21">
        <v>1451.97</v>
      </c>
      <c r="R1592" s="21">
        <v>1451.97</v>
      </c>
      <c r="S1592" s="21">
        <v>1451.97</v>
      </c>
      <c r="T1592" s="21">
        <v>1451.97</v>
      </c>
      <c r="U1592" s="21">
        <v>1451.97</v>
      </c>
      <c r="V1592" s="21">
        <v>1451.97</v>
      </c>
      <c r="W1592" s="21">
        <v>1451.97</v>
      </c>
      <c r="X1592" s="21">
        <v>1451.97</v>
      </c>
      <c r="Y1592" s="21">
        <v>1451.97</v>
      </c>
      <c r="Z1592" s="21">
        <v>0</v>
      </c>
      <c r="AA1592" s="21">
        <v>0</v>
      </c>
      <c r="AB1592" s="21">
        <v>0</v>
      </c>
      <c r="AC1592" s="21">
        <v>0</v>
      </c>
      <c r="AD1592" s="21">
        <v>0</v>
      </c>
      <c r="AE1592" s="21">
        <v>0</v>
      </c>
      <c r="AF1592" s="21">
        <v>0</v>
      </c>
      <c r="AG1592" s="21">
        <v>0</v>
      </c>
      <c r="AH1592" s="21">
        <v>0</v>
      </c>
      <c r="AI1592" s="21">
        <v>-1451.97</v>
      </c>
      <c r="AJ1592" s="21">
        <v>-1451.97</v>
      </c>
      <c r="AK1592" s="21">
        <v>-1451.97</v>
      </c>
      <c r="AL1592" s="21">
        <v>-1451.97</v>
      </c>
      <c r="AM1592" s="21">
        <v>-1451.97</v>
      </c>
      <c r="AN1592" s="21">
        <v>-1451.97</v>
      </c>
      <c r="AO1592" s="21">
        <v>-1451.97</v>
      </c>
      <c r="AP1592" s="21">
        <v>-1451.97</v>
      </c>
      <c r="AQ1592" s="21">
        <v>-1451.97</v>
      </c>
    </row>
    <row r="1593" spans="1:43" x14ac:dyDescent="0.25">
      <c r="A1593" s="16" t="s">
        <v>322</v>
      </c>
      <c r="B1593" s="8" t="s">
        <v>338</v>
      </c>
      <c r="C1593" s="8" t="s">
        <v>70</v>
      </c>
      <c r="E1593" s="8" t="str">
        <f t="shared" si="215"/>
        <v>Initial</v>
      </c>
      <c r="F1593" s="4">
        <v>0</v>
      </c>
      <c r="G1593" s="19">
        <v>0</v>
      </c>
      <c r="H1593" s="4">
        <v>0</v>
      </c>
      <c r="I1593" s="6">
        <f t="shared" si="216"/>
        <v>1</v>
      </c>
      <c r="J1593" s="6">
        <v>1</v>
      </c>
      <c r="K1593" s="18">
        <v>0</v>
      </c>
      <c r="L1593" s="35">
        <f>Data!BT9</f>
        <v>5.3909193110309013E-2</v>
      </c>
      <c r="M1593" s="39">
        <f>VLOOKUP(C1593,Data!$CB$2:$EB$22,1+VALUE(MID(A1593,6,2)),FALSE)</f>
        <v>1423.7600000000009</v>
      </c>
      <c r="Q1593" s="21">
        <v>1423.7600000000009</v>
      </c>
      <c r="R1593" s="21">
        <v>1423.7600000000009</v>
      </c>
      <c r="S1593" s="21">
        <v>1423.7600000000009</v>
      </c>
      <c r="T1593" s="21">
        <v>1423.7600000000009</v>
      </c>
      <c r="U1593" s="21">
        <v>1423.7600000000009</v>
      </c>
      <c r="V1593" s="21">
        <v>1423.7600000000009</v>
      </c>
      <c r="W1593" s="21">
        <v>1423.7600000000009</v>
      </c>
      <c r="X1593" s="21">
        <v>1423.7600000000009</v>
      </c>
      <c r="Y1593" s="21">
        <v>1423.7600000000009</v>
      </c>
      <c r="Z1593" s="21">
        <v>0</v>
      </c>
      <c r="AA1593" s="21">
        <v>0</v>
      </c>
      <c r="AB1593" s="21">
        <v>0</v>
      </c>
      <c r="AC1593" s="21">
        <v>0</v>
      </c>
      <c r="AD1593" s="21">
        <v>0</v>
      </c>
      <c r="AE1593" s="21">
        <v>0</v>
      </c>
      <c r="AF1593" s="21">
        <v>0</v>
      </c>
      <c r="AG1593" s="21">
        <v>0</v>
      </c>
      <c r="AH1593" s="21">
        <v>0</v>
      </c>
      <c r="AI1593" s="21">
        <v>-1423.7600000000009</v>
      </c>
      <c r="AJ1593" s="21">
        <v>-1423.7600000000009</v>
      </c>
      <c r="AK1593" s="21">
        <v>-1423.7600000000009</v>
      </c>
      <c r="AL1593" s="21">
        <v>-1423.7600000000009</v>
      </c>
      <c r="AM1593" s="21">
        <v>-1423.7600000000009</v>
      </c>
      <c r="AN1593" s="21">
        <v>-1423.7600000000009</v>
      </c>
      <c r="AO1593" s="21">
        <v>-1423.7600000000009</v>
      </c>
      <c r="AP1593" s="21">
        <v>-1423.7600000000009</v>
      </c>
      <c r="AQ1593" s="21">
        <v>-1423.7600000000009</v>
      </c>
    </row>
    <row r="1594" spans="1:43" x14ac:dyDescent="0.25">
      <c r="A1594" s="16" t="s">
        <v>323</v>
      </c>
      <c r="B1594" s="8" t="s">
        <v>338</v>
      </c>
      <c r="C1594" s="8" t="s">
        <v>70</v>
      </c>
      <c r="E1594" s="8" t="str">
        <f t="shared" si="215"/>
        <v>Initial</v>
      </c>
      <c r="F1594" s="4">
        <v>0</v>
      </c>
      <c r="G1594" s="19">
        <v>0</v>
      </c>
      <c r="H1594" s="4">
        <v>0</v>
      </c>
      <c r="I1594" s="6">
        <f t="shared" si="216"/>
        <v>1</v>
      </c>
      <c r="J1594" s="6">
        <v>1</v>
      </c>
      <c r="K1594" s="18">
        <v>0</v>
      </c>
      <c r="L1594" s="35">
        <f>Data!BT10</f>
        <v>5.139225938182309E-2</v>
      </c>
      <c r="M1594" s="39">
        <f>VLOOKUP(C1594,Data!$CB$2:$EB$22,1+VALUE(MID(A1594,6,2)),FALSE)</f>
        <v>1188.2399999999991</v>
      </c>
      <c r="Q1594" s="21">
        <v>1188.2399999999991</v>
      </c>
      <c r="R1594" s="21">
        <v>1188.2399999999991</v>
      </c>
      <c r="S1594" s="21">
        <v>1188.2399999999991</v>
      </c>
      <c r="T1594" s="21">
        <v>1188.2399999999991</v>
      </c>
      <c r="U1594" s="21">
        <v>1188.2399999999991</v>
      </c>
      <c r="V1594" s="21">
        <v>1188.2399999999991</v>
      </c>
      <c r="W1594" s="21">
        <v>1188.2399999999991</v>
      </c>
      <c r="X1594" s="21">
        <v>1188.2399999999991</v>
      </c>
      <c r="Y1594" s="21">
        <v>1188.2399999999991</v>
      </c>
      <c r="Z1594" s="21">
        <v>0</v>
      </c>
      <c r="AA1594" s="21">
        <v>0</v>
      </c>
      <c r="AB1594" s="21">
        <v>0</v>
      </c>
      <c r="AC1594" s="21">
        <v>0</v>
      </c>
      <c r="AD1594" s="21">
        <v>0</v>
      </c>
      <c r="AE1594" s="21">
        <v>0</v>
      </c>
      <c r="AF1594" s="21">
        <v>0</v>
      </c>
      <c r="AG1594" s="21">
        <v>0</v>
      </c>
      <c r="AH1594" s="21">
        <v>0</v>
      </c>
      <c r="AI1594" s="21">
        <v>-1188.2399999999991</v>
      </c>
      <c r="AJ1594" s="21">
        <v>-1188.2399999999991</v>
      </c>
      <c r="AK1594" s="21">
        <v>-1188.2399999999991</v>
      </c>
      <c r="AL1594" s="21">
        <v>-1188.2399999999991</v>
      </c>
      <c r="AM1594" s="21">
        <v>-1188.2399999999991</v>
      </c>
      <c r="AN1594" s="21">
        <v>-1188.2399999999991</v>
      </c>
      <c r="AO1594" s="21">
        <v>-1188.2399999999991</v>
      </c>
      <c r="AP1594" s="21">
        <v>-1188.2399999999991</v>
      </c>
      <c r="AQ1594" s="21">
        <v>-1188.2399999999991</v>
      </c>
    </row>
    <row r="1595" spans="1:43" x14ac:dyDescent="0.25">
      <c r="A1595" s="16" t="s">
        <v>324</v>
      </c>
      <c r="B1595" s="8" t="s">
        <v>338</v>
      </c>
      <c r="C1595" s="8" t="s">
        <v>70</v>
      </c>
      <c r="E1595" s="8" t="str">
        <f t="shared" si="215"/>
        <v>Initial</v>
      </c>
      <c r="F1595" s="4">
        <v>0</v>
      </c>
      <c r="G1595" s="19">
        <v>0</v>
      </c>
      <c r="H1595" s="4">
        <v>0</v>
      </c>
      <c r="I1595" s="6">
        <f t="shared" si="216"/>
        <v>1</v>
      </c>
      <c r="J1595" s="6">
        <v>1</v>
      </c>
      <c r="K1595" s="18">
        <v>0</v>
      </c>
      <c r="L1595" s="35">
        <f>Data!BT11</f>
        <v>3.9225134513418657E-2</v>
      </c>
      <c r="M1595" s="39">
        <f>VLOOKUP(C1595,Data!$CB$2:$EB$22,1+VALUE(MID(A1595,6,2)),FALSE)</f>
        <v>1495.9</v>
      </c>
      <c r="Q1595" s="21">
        <v>1495.9</v>
      </c>
      <c r="R1595" s="21">
        <v>1495.9</v>
      </c>
      <c r="S1595" s="21">
        <v>1495.9</v>
      </c>
      <c r="T1595" s="21">
        <v>1495.9</v>
      </c>
      <c r="U1595" s="21">
        <v>1495.9</v>
      </c>
      <c r="V1595" s="21">
        <v>1495.9</v>
      </c>
      <c r="W1595" s="21">
        <v>1495.9</v>
      </c>
      <c r="X1595" s="21">
        <v>1495.9</v>
      </c>
      <c r="Y1595" s="21">
        <v>1495.9</v>
      </c>
      <c r="Z1595" s="21">
        <v>0</v>
      </c>
      <c r="AA1595" s="21">
        <v>0</v>
      </c>
      <c r="AB1595" s="21">
        <v>0</v>
      </c>
      <c r="AC1595" s="21">
        <v>0</v>
      </c>
      <c r="AD1595" s="21">
        <v>0</v>
      </c>
      <c r="AE1595" s="21">
        <v>0</v>
      </c>
      <c r="AF1595" s="21">
        <v>0</v>
      </c>
      <c r="AG1595" s="21">
        <v>0</v>
      </c>
      <c r="AH1595" s="21">
        <v>0</v>
      </c>
      <c r="AI1595" s="21">
        <v>-1495.9</v>
      </c>
      <c r="AJ1595" s="21">
        <v>-1495.9</v>
      </c>
      <c r="AK1595" s="21">
        <v>-1495.9</v>
      </c>
      <c r="AL1595" s="21">
        <v>-1495.9</v>
      </c>
      <c r="AM1595" s="21">
        <v>-1495.9</v>
      </c>
      <c r="AN1595" s="21">
        <v>-1495.9</v>
      </c>
      <c r="AO1595" s="21">
        <v>-1495.9</v>
      </c>
      <c r="AP1595" s="21">
        <v>-1495.9</v>
      </c>
      <c r="AQ1595" s="21">
        <v>-1495.9</v>
      </c>
    </row>
    <row r="1596" spans="1:43" x14ac:dyDescent="0.25">
      <c r="A1596" s="16" t="s">
        <v>325</v>
      </c>
      <c r="B1596" s="8" t="s">
        <v>338</v>
      </c>
      <c r="C1596" s="8" t="s">
        <v>70</v>
      </c>
      <c r="E1596" s="8" t="str">
        <f t="shared" si="215"/>
        <v>Initial</v>
      </c>
      <c r="F1596" s="4">
        <v>0</v>
      </c>
      <c r="G1596" s="19">
        <v>0</v>
      </c>
      <c r="H1596" s="4">
        <v>0</v>
      </c>
      <c r="I1596" s="6">
        <f t="shared" si="216"/>
        <v>1</v>
      </c>
      <c r="J1596" s="6">
        <v>1</v>
      </c>
      <c r="K1596" s="18">
        <v>0</v>
      </c>
      <c r="L1596" s="35">
        <f>Data!BT12</f>
        <v>3.7141090087045747E-2</v>
      </c>
      <c r="M1596" s="39">
        <f>VLOOKUP(C1596,Data!$CB$2:$EB$22,1+VALUE(MID(A1596,6,2)),FALSE)</f>
        <v>1427.700000000001</v>
      </c>
      <c r="Q1596" s="21">
        <v>1427.700000000001</v>
      </c>
      <c r="R1596" s="21">
        <v>1427.700000000001</v>
      </c>
      <c r="S1596" s="21">
        <v>1427.700000000001</v>
      </c>
      <c r="T1596" s="21">
        <v>1427.700000000001</v>
      </c>
      <c r="U1596" s="21">
        <v>1427.700000000001</v>
      </c>
      <c r="V1596" s="21">
        <v>1427.700000000001</v>
      </c>
      <c r="W1596" s="21">
        <v>1427.700000000001</v>
      </c>
      <c r="X1596" s="21">
        <v>1427.700000000001</v>
      </c>
      <c r="Y1596" s="21">
        <v>1427.700000000001</v>
      </c>
      <c r="Z1596" s="21">
        <v>0</v>
      </c>
      <c r="AA1596" s="21">
        <v>0</v>
      </c>
      <c r="AB1596" s="21">
        <v>0</v>
      </c>
      <c r="AC1596" s="21">
        <v>0</v>
      </c>
      <c r="AD1596" s="21">
        <v>0</v>
      </c>
      <c r="AE1596" s="21">
        <v>0</v>
      </c>
      <c r="AF1596" s="21">
        <v>0</v>
      </c>
      <c r="AG1596" s="21">
        <v>0</v>
      </c>
      <c r="AH1596" s="21">
        <v>0</v>
      </c>
      <c r="AI1596" s="21">
        <v>-1427.700000000001</v>
      </c>
      <c r="AJ1596" s="21">
        <v>-1427.700000000001</v>
      </c>
      <c r="AK1596" s="21">
        <v>-1427.700000000001</v>
      </c>
      <c r="AL1596" s="21">
        <v>-1427.700000000001</v>
      </c>
      <c r="AM1596" s="21">
        <v>-1427.700000000001</v>
      </c>
      <c r="AN1596" s="21">
        <v>-1427.700000000001</v>
      </c>
      <c r="AO1596" s="21">
        <v>-1427.700000000001</v>
      </c>
      <c r="AP1596" s="21">
        <v>-1427.700000000001</v>
      </c>
      <c r="AQ1596" s="21">
        <v>-1427.700000000001</v>
      </c>
    </row>
    <row r="1597" spans="1:43" x14ac:dyDescent="0.25">
      <c r="A1597" s="16" t="s">
        <v>326</v>
      </c>
      <c r="B1597" s="8" t="s">
        <v>338</v>
      </c>
      <c r="C1597" s="8" t="s">
        <v>70</v>
      </c>
      <c r="E1597" s="8" t="str">
        <f t="shared" si="215"/>
        <v>Initial</v>
      </c>
      <c r="F1597" s="4">
        <v>0</v>
      </c>
      <c r="G1597" s="19">
        <v>0</v>
      </c>
      <c r="H1597" s="4">
        <v>0</v>
      </c>
      <c r="I1597" s="6">
        <f t="shared" si="216"/>
        <v>1</v>
      </c>
      <c r="J1597" s="6">
        <v>1</v>
      </c>
      <c r="K1597" s="18">
        <v>0</v>
      </c>
      <c r="L1597" s="35">
        <f>Data!BT13</f>
        <v>3.762055161233812E-2</v>
      </c>
      <c r="M1597" s="39">
        <f>VLOOKUP(C1597,Data!$CB$2:$EB$22,1+VALUE(MID(A1597,6,2)),FALSE)</f>
        <v>1355.619999999999</v>
      </c>
      <c r="Q1597" s="21">
        <v>1355.619999999999</v>
      </c>
      <c r="R1597" s="21">
        <v>1355.619999999999</v>
      </c>
      <c r="S1597" s="21">
        <v>1355.619999999999</v>
      </c>
      <c r="T1597" s="21">
        <v>1355.619999999999</v>
      </c>
      <c r="U1597" s="21">
        <v>1355.619999999999</v>
      </c>
      <c r="V1597" s="21">
        <v>1355.619999999999</v>
      </c>
      <c r="W1597" s="21">
        <v>1355.619999999999</v>
      </c>
      <c r="X1597" s="21">
        <v>1355.619999999999</v>
      </c>
      <c r="Y1597" s="21">
        <v>1355.619999999999</v>
      </c>
      <c r="Z1597" s="21">
        <v>0</v>
      </c>
      <c r="AA1597" s="21">
        <v>0</v>
      </c>
      <c r="AB1597" s="21">
        <v>0</v>
      </c>
      <c r="AC1597" s="21">
        <v>0</v>
      </c>
      <c r="AD1597" s="21">
        <v>0</v>
      </c>
      <c r="AE1597" s="21">
        <v>0</v>
      </c>
      <c r="AF1597" s="21">
        <v>0</v>
      </c>
      <c r="AG1597" s="21">
        <v>0</v>
      </c>
      <c r="AH1597" s="21">
        <v>0</v>
      </c>
      <c r="AI1597" s="21">
        <v>-1355.619999999999</v>
      </c>
      <c r="AJ1597" s="21">
        <v>-1355.619999999999</v>
      </c>
      <c r="AK1597" s="21">
        <v>-1355.619999999999</v>
      </c>
      <c r="AL1597" s="21">
        <v>-1355.619999999999</v>
      </c>
      <c r="AM1597" s="21">
        <v>-1355.619999999999</v>
      </c>
      <c r="AN1597" s="21">
        <v>-1355.619999999999</v>
      </c>
      <c r="AO1597" s="21">
        <v>-1355.619999999999</v>
      </c>
      <c r="AP1597" s="21">
        <v>-1355.619999999999</v>
      </c>
      <c r="AQ1597" s="21">
        <v>-1355.619999999999</v>
      </c>
    </row>
    <row r="1598" spans="1:43" x14ac:dyDescent="0.25">
      <c r="A1598" s="16" t="s">
        <v>327</v>
      </c>
      <c r="B1598" s="8" t="s">
        <v>338</v>
      </c>
      <c r="C1598" s="8" t="s">
        <v>70</v>
      </c>
      <c r="E1598" s="8" t="str">
        <f t="shared" si="215"/>
        <v>Initial</v>
      </c>
      <c r="F1598" s="4">
        <v>0</v>
      </c>
      <c r="G1598" s="19">
        <v>0</v>
      </c>
      <c r="H1598" s="4">
        <v>0</v>
      </c>
      <c r="I1598" s="6">
        <f t="shared" si="216"/>
        <v>1</v>
      </c>
      <c r="J1598" s="6">
        <v>1</v>
      </c>
      <c r="K1598" s="18">
        <v>0</v>
      </c>
      <c r="L1598" s="35">
        <f>Data!BT14</f>
        <v>3.6644964047534527E-2</v>
      </c>
      <c r="M1598" s="39">
        <f>VLOOKUP(C1598,Data!$CB$2:$EB$22,1+VALUE(MID(A1598,6,2)),FALSE)</f>
        <v>1433.08</v>
      </c>
      <c r="Q1598" s="21">
        <v>1433.08</v>
      </c>
      <c r="R1598" s="21">
        <v>1433.08</v>
      </c>
      <c r="S1598" s="21">
        <v>1433.08</v>
      </c>
      <c r="T1598" s="21">
        <v>1433.08</v>
      </c>
      <c r="U1598" s="21">
        <v>1433.08</v>
      </c>
      <c r="V1598" s="21">
        <v>1433.08</v>
      </c>
      <c r="W1598" s="21">
        <v>1433.08</v>
      </c>
      <c r="X1598" s="21">
        <v>1433.08</v>
      </c>
      <c r="Y1598" s="21">
        <v>1433.08</v>
      </c>
      <c r="Z1598" s="21">
        <v>0</v>
      </c>
      <c r="AA1598" s="21">
        <v>0</v>
      </c>
      <c r="AB1598" s="21">
        <v>0</v>
      </c>
      <c r="AC1598" s="21">
        <v>0</v>
      </c>
      <c r="AD1598" s="21">
        <v>0</v>
      </c>
      <c r="AE1598" s="21">
        <v>0</v>
      </c>
      <c r="AF1598" s="21">
        <v>0</v>
      </c>
      <c r="AG1598" s="21">
        <v>0</v>
      </c>
      <c r="AH1598" s="21">
        <v>0</v>
      </c>
      <c r="AI1598" s="21">
        <v>-1433.08</v>
      </c>
      <c r="AJ1598" s="21">
        <v>-1433.08</v>
      </c>
      <c r="AK1598" s="21">
        <v>-1433.08</v>
      </c>
      <c r="AL1598" s="21">
        <v>-1433.08</v>
      </c>
      <c r="AM1598" s="21">
        <v>-1433.08</v>
      </c>
      <c r="AN1598" s="21">
        <v>-1433.08</v>
      </c>
      <c r="AO1598" s="21">
        <v>-1433.08</v>
      </c>
      <c r="AP1598" s="21">
        <v>-1433.08</v>
      </c>
      <c r="AQ1598" s="21">
        <v>-1433.08</v>
      </c>
    </row>
    <row r="1599" spans="1:43" x14ac:dyDescent="0.25">
      <c r="A1599" s="17" t="s">
        <v>262</v>
      </c>
      <c r="B1599" s="8" t="s">
        <v>338</v>
      </c>
      <c r="C1599" s="8" t="s">
        <v>70</v>
      </c>
      <c r="E1599" s="8" t="str">
        <f t="shared" si="215"/>
        <v>Umbrella-search.umb</v>
      </c>
      <c r="F1599" s="4">
        <v>0</v>
      </c>
      <c r="G1599" s="19">
        <v>0</v>
      </c>
      <c r="H1599" s="4">
        <v>0</v>
      </c>
      <c r="I1599" s="6">
        <f t="shared" si="216"/>
        <v>1</v>
      </c>
      <c r="J1599" s="6">
        <v>1</v>
      </c>
      <c r="K1599" s="18">
        <v>0</v>
      </c>
      <c r="L1599" s="35">
        <f>Data!BT15</f>
        <v>4.1998330200443579E-2</v>
      </c>
      <c r="Q1599" s="21">
        <v>4050.1135178139452</v>
      </c>
      <c r="R1599" s="21">
        <v>4432.5533535451395</v>
      </c>
      <c r="S1599" s="21">
        <v>4774.2791571391608</v>
      </c>
      <c r="T1599" s="21">
        <v>5086.9600160064629</v>
      </c>
      <c r="U1599" s="21">
        <v>5374.2009717814663</v>
      </c>
      <c r="V1599" s="21">
        <v>5629.6586507273159</v>
      </c>
      <c r="W1599" s="21">
        <v>5848.4448896365611</v>
      </c>
      <c r="X1599" s="21">
        <v>6045.6637299522126</v>
      </c>
      <c r="Y1599" s="21">
        <v>6222.3034451174181</v>
      </c>
      <c r="Z1599" s="21">
        <v>0</v>
      </c>
      <c r="AA1599" s="21">
        <v>0</v>
      </c>
      <c r="AB1599" s="21">
        <v>0</v>
      </c>
      <c r="AC1599" s="21">
        <v>0</v>
      </c>
      <c r="AD1599" s="21">
        <v>0</v>
      </c>
      <c r="AE1599" s="21">
        <v>0</v>
      </c>
      <c r="AF1599" s="21">
        <v>0</v>
      </c>
      <c r="AG1599" s="21">
        <v>0</v>
      </c>
      <c r="AH1599" s="21">
        <v>0</v>
      </c>
      <c r="AI1599" s="21">
        <v>-4050.1135178139452</v>
      </c>
      <c r="AJ1599" s="21">
        <v>-4432.5533535451395</v>
      </c>
      <c r="AK1599" s="21">
        <v>-4774.2791571391608</v>
      </c>
      <c r="AL1599" s="21">
        <v>-5086.9600160064629</v>
      </c>
      <c r="AM1599" s="21">
        <v>-5374.2009717814663</v>
      </c>
      <c r="AN1599" s="21">
        <v>-5629.6586507273159</v>
      </c>
      <c r="AO1599" s="21">
        <v>-5848.4448896365611</v>
      </c>
      <c r="AP1599" s="21">
        <v>-6045.6637299522126</v>
      </c>
      <c r="AQ1599" s="21">
        <v>-6222.3034451174181</v>
      </c>
    </row>
    <row r="1600" spans="1:43" x14ac:dyDescent="0.25">
      <c r="A1600" s="17" t="s">
        <v>263</v>
      </c>
      <c r="B1600" s="8" t="s">
        <v>338</v>
      </c>
      <c r="C1600" s="8" t="s">
        <v>70</v>
      </c>
      <c r="E1600" s="8" t="str">
        <f t="shared" si="215"/>
        <v>Umbrella-search.umb</v>
      </c>
      <c r="F1600" s="4">
        <v>0</v>
      </c>
      <c r="G1600" s="19">
        <v>0</v>
      </c>
      <c r="H1600" s="4">
        <v>0</v>
      </c>
      <c r="I1600" s="6">
        <f t="shared" si="216"/>
        <v>1</v>
      </c>
      <c r="J1600" s="6">
        <v>1</v>
      </c>
      <c r="K1600" s="18">
        <v>0</v>
      </c>
      <c r="L1600" s="35">
        <f>Data!BT16</f>
        <v>4.2597778619165694E-2</v>
      </c>
      <c r="Q1600" s="21">
        <v>4439.0625098142928</v>
      </c>
      <c r="R1600" s="21">
        <v>4826.8521980679698</v>
      </c>
      <c r="S1600" s="21">
        <v>5173.3567015992285</v>
      </c>
      <c r="T1600" s="21">
        <v>5490.4162236920547</v>
      </c>
      <c r="U1600" s="21">
        <v>5781.6745767621142</v>
      </c>
      <c r="V1600" s="21">
        <v>6040.7058154349907</v>
      </c>
      <c r="W1600" s="21">
        <v>6262.5516528672097</v>
      </c>
      <c r="X1600" s="21">
        <v>6462.5290500964984</v>
      </c>
      <c r="Y1600" s="21">
        <v>6641.6390933545081</v>
      </c>
      <c r="Z1600" s="21">
        <v>0</v>
      </c>
      <c r="AA1600" s="21">
        <v>0</v>
      </c>
      <c r="AB1600" s="21">
        <v>0</v>
      </c>
      <c r="AC1600" s="21">
        <v>0</v>
      </c>
      <c r="AD1600" s="21">
        <v>0</v>
      </c>
      <c r="AE1600" s="21">
        <v>0</v>
      </c>
      <c r="AF1600" s="21">
        <v>0</v>
      </c>
      <c r="AG1600" s="21">
        <v>0</v>
      </c>
      <c r="AH1600" s="21">
        <v>0</v>
      </c>
      <c r="AI1600" s="21">
        <v>-4439.0625098142928</v>
      </c>
      <c r="AJ1600" s="21">
        <v>-4826.8521980679698</v>
      </c>
      <c r="AK1600" s="21">
        <v>-5173.3567015992285</v>
      </c>
      <c r="AL1600" s="21">
        <v>-5490.4162236920547</v>
      </c>
      <c r="AM1600" s="21">
        <v>-5781.6745767621142</v>
      </c>
      <c r="AN1600" s="21">
        <v>-6040.7058154349907</v>
      </c>
      <c r="AO1600" s="21">
        <v>-6262.5516528672097</v>
      </c>
      <c r="AP1600" s="21">
        <v>-6462.5290500964984</v>
      </c>
      <c r="AQ1600" s="21">
        <v>-6641.6390933545081</v>
      </c>
    </row>
    <row r="1601" spans="1:43" x14ac:dyDescent="0.25">
      <c r="A1601" s="17" t="s">
        <v>264</v>
      </c>
      <c r="B1601" s="8" t="s">
        <v>338</v>
      </c>
      <c r="C1601" s="8" t="s">
        <v>70</v>
      </c>
      <c r="E1601" s="8" t="str">
        <f t="shared" si="215"/>
        <v>Umbrella-search.umb</v>
      </c>
      <c r="F1601" s="4">
        <v>0</v>
      </c>
      <c r="G1601" s="19">
        <v>0</v>
      </c>
      <c r="H1601" s="4">
        <v>0</v>
      </c>
      <c r="I1601" s="6">
        <f t="shared" si="216"/>
        <v>1</v>
      </c>
      <c r="J1601" s="6">
        <v>1</v>
      </c>
      <c r="K1601" s="18">
        <v>0</v>
      </c>
      <c r="L1601" s="35">
        <f>Data!BT17</f>
        <v>4.3849804821703663E-2</v>
      </c>
      <c r="Q1601" s="21">
        <v>4298.6833569347873</v>
      </c>
      <c r="R1601" s="21">
        <v>4698.812209752432</v>
      </c>
      <c r="S1601" s="21">
        <v>5056.3435838560108</v>
      </c>
      <c r="T1601" s="21">
        <v>5383.4877500305711</v>
      </c>
      <c r="U1601" s="21">
        <v>5684.014345433533</v>
      </c>
      <c r="V1601" s="21">
        <v>5951.287731832108</v>
      </c>
      <c r="W1601" s="21">
        <v>6180.1933319776517</v>
      </c>
      <c r="X1601" s="21">
        <v>6386.5340965829655</v>
      </c>
      <c r="Y1601" s="21">
        <v>6571.3438232835624</v>
      </c>
      <c r="Z1601" s="21">
        <v>0</v>
      </c>
      <c r="AA1601" s="21">
        <v>0</v>
      </c>
      <c r="AB1601" s="21">
        <v>0</v>
      </c>
      <c r="AC1601" s="21">
        <v>0</v>
      </c>
      <c r="AD1601" s="21">
        <v>0</v>
      </c>
      <c r="AE1601" s="21">
        <v>0</v>
      </c>
      <c r="AF1601" s="21">
        <v>0</v>
      </c>
      <c r="AG1601" s="21">
        <v>0</v>
      </c>
      <c r="AH1601" s="21">
        <v>0</v>
      </c>
      <c r="AI1601" s="21">
        <v>-4298.6833569347873</v>
      </c>
      <c r="AJ1601" s="21">
        <v>-4698.812209752432</v>
      </c>
      <c r="AK1601" s="21">
        <v>-5056.3435838560108</v>
      </c>
      <c r="AL1601" s="21">
        <v>-5383.4877500305711</v>
      </c>
      <c r="AM1601" s="21">
        <v>-5684.014345433533</v>
      </c>
      <c r="AN1601" s="21">
        <v>-5951.287731832108</v>
      </c>
      <c r="AO1601" s="21">
        <v>-6180.1933319776517</v>
      </c>
      <c r="AP1601" s="21">
        <v>-6386.5340965829655</v>
      </c>
      <c r="AQ1601" s="21">
        <v>-6571.3438232835624</v>
      </c>
    </row>
    <row r="1602" spans="1:43" x14ac:dyDescent="0.25">
      <c r="A1602" s="17" t="s">
        <v>265</v>
      </c>
      <c r="B1602" s="8" t="s">
        <v>338</v>
      </c>
      <c r="C1602" s="8" t="s">
        <v>70</v>
      </c>
      <c r="E1602" s="8" t="str">
        <f t="shared" si="215"/>
        <v>Umbrella-search.umb</v>
      </c>
      <c r="F1602" s="4">
        <v>0</v>
      </c>
      <c r="G1602" s="19">
        <v>0</v>
      </c>
      <c r="H1602" s="4">
        <v>0</v>
      </c>
      <c r="I1602" s="6">
        <f t="shared" si="216"/>
        <v>1</v>
      </c>
      <c r="J1602" s="6">
        <v>1</v>
      </c>
      <c r="K1602" s="18">
        <v>0</v>
      </c>
      <c r="L1602" s="35">
        <f>Data!BT18</f>
        <v>3.9210065454884278E-2</v>
      </c>
      <c r="Q1602" s="21">
        <v>3679.4072074502169</v>
      </c>
      <c r="R1602" s="21">
        <v>4037.7521146184663</v>
      </c>
      <c r="S1602" s="21">
        <v>4357.9486647753911</v>
      </c>
      <c r="T1602" s="21">
        <v>4650.9280158013016</v>
      </c>
      <c r="U1602" s="21">
        <v>4920.0721340571508</v>
      </c>
      <c r="V1602" s="21">
        <v>5159.4351553189963</v>
      </c>
      <c r="W1602" s="21">
        <v>5364.437492750556</v>
      </c>
      <c r="X1602" s="21">
        <v>5549.2310172453163</v>
      </c>
      <c r="Y1602" s="21">
        <v>5714.7420897062157</v>
      </c>
      <c r="Z1602" s="21">
        <v>0</v>
      </c>
      <c r="AA1602" s="21">
        <v>0</v>
      </c>
      <c r="AB1602" s="21">
        <v>0</v>
      </c>
      <c r="AC1602" s="21">
        <v>0</v>
      </c>
      <c r="AD1602" s="21">
        <v>0</v>
      </c>
      <c r="AE1602" s="21">
        <v>0</v>
      </c>
      <c r="AF1602" s="21">
        <v>0</v>
      </c>
      <c r="AG1602" s="21">
        <v>0</v>
      </c>
      <c r="AH1602" s="21">
        <v>0</v>
      </c>
      <c r="AI1602" s="21">
        <v>-3679.4072074502169</v>
      </c>
      <c r="AJ1602" s="21">
        <v>-4037.7521146184663</v>
      </c>
      <c r="AK1602" s="21">
        <v>-4357.9486647753911</v>
      </c>
      <c r="AL1602" s="21">
        <v>-4650.9280158013016</v>
      </c>
      <c r="AM1602" s="21">
        <v>-4920.0721340571508</v>
      </c>
      <c r="AN1602" s="21">
        <v>-5159.4351553189963</v>
      </c>
      <c r="AO1602" s="21">
        <v>-5364.437492750556</v>
      </c>
      <c r="AP1602" s="21">
        <v>-5549.2310172453163</v>
      </c>
      <c r="AQ1602" s="21">
        <v>-5714.7420897062157</v>
      </c>
    </row>
    <row r="1603" spans="1:43" x14ac:dyDescent="0.25">
      <c r="A1603" s="17" t="s">
        <v>266</v>
      </c>
      <c r="B1603" s="8" t="s">
        <v>338</v>
      </c>
      <c r="C1603" s="8" t="s">
        <v>70</v>
      </c>
      <c r="E1603" s="8" t="str">
        <f t="shared" si="215"/>
        <v>Umbrella-search.umb</v>
      </c>
      <c r="F1603" s="4">
        <v>0</v>
      </c>
      <c r="G1603" s="19">
        <v>0</v>
      </c>
      <c r="H1603" s="4">
        <v>0</v>
      </c>
      <c r="I1603" s="6">
        <f t="shared" si="216"/>
        <v>1</v>
      </c>
      <c r="J1603" s="6">
        <v>1</v>
      </c>
      <c r="K1603" s="18">
        <v>0</v>
      </c>
      <c r="L1603" s="35">
        <f>Data!BT19</f>
        <v>4.2394862921044461E-2</v>
      </c>
      <c r="Q1603" s="21">
        <v>4087.1877667577314</v>
      </c>
      <c r="R1603" s="21">
        <v>4473.0408937684178</v>
      </c>
      <c r="S1603" s="21">
        <v>4817.8166097258663</v>
      </c>
      <c r="T1603" s="21">
        <v>5133.2881711047257</v>
      </c>
      <c r="U1603" s="21">
        <v>5423.092762164978</v>
      </c>
      <c r="V1603" s="21">
        <v>5680.8304114909151</v>
      </c>
      <c r="W1603" s="21">
        <v>5901.5693239518559</v>
      </c>
      <c r="X1603" s="21">
        <v>6100.5483497373634</v>
      </c>
      <c r="Y1603" s="21">
        <v>6278.764579849365</v>
      </c>
      <c r="Z1603" s="21">
        <v>0</v>
      </c>
      <c r="AA1603" s="21">
        <v>0</v>
      </c>
      <c r="AB1603" s="21">
        <v>0</v>
      </c>
      <c r="AC1603" s="21">
        <v>0</v>
      </c>
      <c r="AD1603" s="21">
        <v>0</v>
      </c>
      <c r="AE1603" s="21">
        <v>0</v>
      </c>
      <c r="AF1603" s="21">
        <v>0</v>
      </c>
      <c r="AG1603" s="21">
        <v>0</v>
      </c>
      <c r="AH1603" s="21">
        <v>0</v>
      </c>
      <c r="AI1603" s="21">
        <v>-4087.1877667577314</v>
      </c>
      <c r="AJ1603" s="21">
        <v>-4473.0408937684178</v>
      </c>
      <c r="AK1603" s="21">
        <v>-4817.8166097258663</v>
      </c>
      <c r="AL1603" s="21">
        <v>-5133.2881711047257</v>
      </c>
      <c r="AM1603" s="21">
        <v>-5423.092762164978</v>
      </c>
      <c r="AN1603" s="21">
        <v>-5680.8304114909151</v>
      </c>
      <c r="AO1603" s="21">
        <v>-5901.5693239518559</v>
      </c>
      <c r="AP1603" s="21">
        <v>-6100.5483497373634</v>
      </c>
      <c r="AQ1603" s="21">
        <v>-6278.764579849365</v>
      </c>
    </row>
    <row r="1604" spans="1:43" x14ac:dyDescent="0.25">
      <c r="A1604" s="17" t="s">
        <v>267</v>
      </c>
      <c r="B1604" s="8" t="s">
        <v>338</v>
      </c>
      <c r="C1604" s="8" t="s">
        <v>70</v>
      </c>
      <c r="E1604" s="8" t="str">
        <f t="shared" si="215"/>
        <v>Umbrella-search.umb</v>
      </c>
      <c r="F1604" s="4">
        <v>0</v>
      </c>
      <c r="G1604" s="19">
        <v>0</v>
      </c>
      <c r="H1604" s="4">
        <v>0</v>
      </c>
      <c r="I1604" s="6">
        <f t="shared" si="216"/>
        <v>1</v>
      </c>
      <c r="J1604" s="6">
        <v>1</v>
      </c>
      <c r="K1604" s="18">
        <v>0</v>
      </c>
      <c r="L1604" s="35">
        <f>Data!BT20</f>
        <v>3.5029386007661575E-2</v>
      </c>
      <c r="Q1604" s="21">
        <v>3556.5170151275483</v>
      </c>
      <c r="R1604" s="21">
        <v>3873.9502945523027</v>
      </c>
      <c r="S1604" s="21">
        <v>4157.5891060461199</v>
      </c>
      <c r="T1604" s="21">
        <v>4417.1236631851971</v>
      </c>
      <c r="U1604" s="21">
        <v>4655.5393917359652</v>
      </c>
      <c r="V1604" s="21">
        <v>4867.5747695179298</v>
      </c>
      <c r="W1604" s="21">
        <v>5049.171493265033</v>
      </c>
      <c r="X1604" s="21">
        <v>5212.8671993616563</v>
      </c>
      <c r="Y1604" s="21">
        <v>5359.4815826729182</v>
      </c>
      <c r="Z1604" s="21">
        <v>0</v>
      </c>
      <c r="AA1604" s="21">
        <v>0</v>
      </c>
      <c r="AB1604" s="21">
        <v>0</v>
      </c>
      <c r="AC1604" s="21">
        <v>0</v>
      </c>
      <c r="AD1604" s="21">
        <v>0</v>
      </c>
      <c r="AE1604" s="21">
        <v>0</v>
      </c>
      <c r="AF1604" s="21">
        <v>0</v>
      </c>
      <c r="AG1604" s="21">
        <v>0</v>
      </c>
      <c r="AH1604" s="21">
        <v>0</v>
      </c>
      <c r="AI1604" s="21">
        <v>-3556.5170151275483</v>
      </c>
      <c r="AJ1604" s="21">
        <v>-3873.9502945523027</v>
      </c>
      <c r="AK1604" s="21">
        <v>-4157.5891060461199</v>
      </c>
      <c r="AL1604" s="21">
        <v>-4417.1236631851971</v>
      </c>
      <c r="AM1604" s="21">
        <v>-4655.5393917359652</v>
      </c>
      <c r="AN1604" s="21">
        <v>-4867.5747695179298</v>
      </c>
      <c r="AO1604" s="21">
        <v>-5049.171493265033</v>
      </c>
      <c r="AP1604" s="21">
        <v>-5212.8671993616563</v>
      </c>
      <c r="AQ1604" s="21">
        <v>-5359.4815826729182</v>
      </c>
    </row>
    <row r="1605" spans="1:43" x14ac:dyDescent="0.25">
      <c r="A1605" s="17" t="s">
        <v>268</v>
      </c>
      <c r="B1605" s="8" t="s">
        <v>338</v>
      </c>
      <c r="C1605" s="8" t="s">
        <v>70</v>
      </c>
      <c r="E1605" s="8" t="str">
        <f t="shared" si="215"/>
        <v>Umbrella-search.umb</v>
      </c>
      <c r="F1605" s="4">
        <v>0</v>
      </c>
      <c r="G1605" s="19">
        <v>0</v>
      </c>
      <c r="H1605" s="4">
        <v>0</v>
      </c>
      <c r="I1605" s="6">
        <f t="shared" si="216"/>
        <v>1</v>
      </c>
      <c r="J1605" s="6">
        <v>1</v>
      </c>
      <c r="K1605" s="18">
        <v>0</v>
      </c>
      <c r="L1605" s="35">
        <f>Data!BT21</f>
        <v>3.51190288335336E-2</v>
      </c>
      <c r="Q1605" s="21">
        <v>3894.0874173185875</v>
      </c>
      <c r="R1605" s="21">
        <v>4217.9145759732546</v>
      </c>
      <c r="S1605" s="21">
        <v>4507.2652717714227</v>
      </c>
      <c r="T1605" s="21">
        <v>4772.0312091455053</v>
      </c>
      <c r="U1605" s="21">
        <v>5015.2486167544484</v>
      </c>
      <c r="V1605" s="21">
        <v>5231.554925736139</v>
      </c>
      <c r="W1605" s="21">
        <v>5416.808692691895</v>
      </c>
      <c r="X1605" s="21">
        <v>5583.8013994545126</v>
      </c>
      <c r="Y1605" s="21">
        <v>5733.3684417063132</v>
      </c>
      <c r="Z1605" s="21">
        <v>0</v>
      </c>
      <c r="AA1605" s="21">
        <v>0</v>
      </c>
      <c r="AB1605" s="21">
        <v>0</v>
      </c>
      <c r="AC1605" s="21">
        <v>0</v>
      </c>
      <c r="AD1605" s="21">
        <v>0</v>
      </c>
      <c r="AE1605" s="21">
        <v>0</v>
      </c>
      <c r="AF1605" s="21">
        <v>0</v>
      </c>
      <c r="AG1605" s="21">
        <v>0</v>
      </c>
      <c r="AH1605" s="21">
        <v>0</v>
      </c>
      <c r="AI1605" s="21">
        <v>-3894.0874173185875</v>
      </c>
      <c r="AJ1605" s="21">
        <v>-4217.9145759732546</v>
      </c>
      <c r="AK1605" s="21">
        <v>-4507.2652717714227</v>
      </c>
      <c r="AL1605" s="21">
        <v>-4772.0312091455053</v>
      </c>
      <c r="AM1605" s="21">
        <v>-5015.2486167544484</v>
      </c>
      <c r="AN1605" s="21">
        <v>-5231.554925736139</v>
      </c>
      <c r="AO1605" s="21">
        <v>-5416.808692691895</v>
      </c>
      <c r="AP1605" s="21">
        <v>-5583.8013994545126</v>
      </c>
      <c r="AQ1605" s="21">
        <v>-5733.3684417063132</v>
      </c>
    </row>
    <row r="1606" spans="1:43" x14ac:dyDescent="0.25">
      <c r="A1606" s="17" t="s">
        <v>269</v>
      </c>
      <c r="B1606" s="8" t="s">
        <v>338</v>
      </c>
      <c r="C1606" s="8" t="s">
        <v>70</v>
      </c>
      <c r="E1606" s="8" t="str">
        <f t="shared" si="215"/>
        <v>Umbrella-search.umb</v>
      </c>
      <c r="F1606" s="4">
        <v>0</v>
      </c>
      <c r="G1606" s="19">
        <v>0</v>
      </c>
      <c r="H1606" s="4">
        <v>0</v>
      </c>
      <c r="I1606" s="6">
        <f t="shared" si="216"/>
        <v>1</v>
      </c>
      <c r="J1606" s="6">
        <v>1</v>
      </c>
      <c r="K1606" s="18">
        <v>0</v>
      </c>
      <c r="L1606" s="35">
        <f>Data!BT22</f>
        <v>3.6394055538464247E-2</v>
      </c>
      <c r="Q1606" s="21">
        <v>4003.2529259299986</v>
      </c>
      <c r="R1606" s="21">
        <v>4334.3813075148782</v>
      </c>
      <c r="S1606" s="21">
        <v>4630.2557931236843</v>
      </c>
      <c r="T1606" s="21">
        <v>4900.9916188428288</v>
      </c>
      <c r="U1606" s="21">
        <v>5149.6927204649801</v>
      </c>
      <c r="V1606" s="21">
        <v>5370.8760174408526</v>
      </c>
      <c r="W1606" s="21">
        <v>5560.3065784633927</v>
      </c>
      <c r="X1606" s="21">
        <v>5731.0643956460599</v>
      </c>
      <c r="Y1606" s="21">
        <v>5884.0036349917109</v>
      </c>
      <c r="Z1606" s="21">
        <v>0</v>
      </c>
      <c r="AA1606" s="21">
        <v>0</v>
      </c>
      <c r="AB1606" s="21">
        <v>0</v>
      </c>
      <c r="AC1606" s="21">
        <v>0</v>
      </c>
      <c r="AD1606" s="21">
        <v>0</v>
      </c>
      <c r="AE1606" s="21">
        <v>0</v>
      </c>
      <c r="AF1606" s="21">
        <v>0</v>
      </c>
      <c r="AG1606" s="21">
        <v>0</v>
      </c>
      <c r="AH1606" s="21">
        <v>0</v>
      </c>
      <c r="AI1606" s="21">
        <v>-4003.2529259299986</v>
      </c>
      <c r="AJ1606" s="21">
        <v>-4334.3813075148782</v>
      </c>
      <c r="AK1606" s="21">
        <v>-4630.2557931236843</v>
      </c>
      <c r="AL1606" s="21">
        <v>-4900.9916188428288</v>
      </c>
      <c r="AM1606" s="21">
        <v>-5149.6927204649801</v>
      </c>
      <c r="AN1606" s="21">
        <v>-5370.8760174408526</v>
      </c>
      <c r="AO1606" s="21">
        <v>-5560.3065784633927</v>
      </c>
      <c r="AP1606" s="21">
        <v>-5731.0643956460599</v>
      </c>
      <c r="AQ1606" s="21">
        <v>-5884.0036349917109</v>
      </c>
    </row>
    <row r="1607" spans="1:43" x14ac:dyDescent="0.25">
      <c r="A1607" s="17" t="s">
        <v>270</v>
      </c>
      <c r="B1607" s="8" t="s">
        <v>338</v>
      </c>
      <c r="C1607" s="8" t="s">
        <v>70</v>
      </c>
      <c r="E1607" s="8" t="str">
        <f t="shared" si="215"/>
        <v>Umbrella-search.umb</v>
      </c>
      <c r="F1607" s="4">
        <v>0</v>
      </c>
      <c r="G1607" s="19">
        <v>0</v>
      </c>
      <c r="H1607" s="4">
        <v>0</v>
      </c>
      <c r="I1607" s="6">
        <f t="shared" si="216"/>
        <v>1</v>
      </c>
      <c r="J1607" s="6">
        <v>1</v>
      </c>
      <c r="K1607" s="18">
        <v>0</v>
      </c>
      <c r="L1607" s="35">
        <f>Data!BT23</f>
        <v>3.9384678075240785E-2</v>
      </c>
      <c r="Q1607" s="21">
        <v>4086.3900119649561</v>
      </c>
      <c r="R1607" s="21">
        <v>4445.6048683284162</v>
      </c>
      <c r="S1607" s="21">
        <v>4766.5768214748714</v>
      </c>
      <c r="T1607" s="21">
        <v>5060.2730060953209</v>
      </c>
      <c r="U1607" s="21">
        <v>5330.0696324471937</v>
      </c>
      <c r="V1607" s="21">
        <v>5570.0137856260963</v>
      </c>
      <c r="W1607" s="21">
        <v>5775.5126714210519</v>
      </c>
      <c r="X1607" s="21">
        <v>5960.7544732406159</v>
      </c>
      <c r="Y1607" s="21">
        <v>6126.666588739804</v>
      </c>
      <c r="Z1607" s="21">
        <v>0</v>
      </c>
      <c r="AA1607" s="21">
        <v>0</v>
      </c>
      <c r="AB1607" s="21">
        <v>0</v>
      </c>
      <c r="AC1607" s="21">
        <v>0</v>
      </c>
      <c r="AD1607" s="21">
        <v>0</v>
      </c>
      <c r="AE1607" s="21">
        <v>0</v>
      </c>
      <c r="AF1607" s="21">
        <v>0</v>
      </c>
      <c r="AG1607" s="21">
        <v>0</v>
      </c>
      <c r="AH1607" s="21">
        <v>0</v>
      </c>
      <c r="AI1607" s="21">
        <v>-4086.3900119649561</v>
      </c>
      <c r="AJ1607" s="21">
        <v>-4445.6048683284162</v>
      </c>
      <c r="AK1607" s="21">
        <v>-4766.5768214748714</v>
      </c>
      <c r="AL1607" s="21">
        <v>-5060.2730060953209</v>
      </c>
      <c r="AM1607" s="21">
        <v>-5330.0696324471937</v>
      </c>
      <c r="AN1607" s="21">
        <v>-5570.0137856260963</v>
      </c>
      <c r="AO1607" s="21">
        <v>-5775.5126714210519</v>
      </c>
      <c r="AP1607" s="21">
        <v>-5960.7544732406159</v>
      </c>
      <c r="AQ1607" s="21">
        <v>-6126.666588739804</v>
      </c>
    </row>
    <row r="1608" spans="1:43" x14ac:dyDescent="0.25">
      <c r="A1608" s="17" t="s">
        <v>249</v>
      </c>
      <c r="B1608" s="8" t="s">
        <v>338</v>
      </c>
      <c r="C1608" s="8" t="s">
        <v>70</v>
      </c>
      <c r="E1608" s="8" t="str">
        <f t="shared" si="215"/>
        <v>Umbrella-search.umb</v>
      </c>
      <c r="F1608" s="4">
        <v>0</v>
      </c>
      <c r="G1608" s="19">
        <v>0</v>
      </c>
      <c r="H1608" s="4">
        <v>0</v>
      </c>
      <c r="I1608" s="6">
        <f t="shared" si="216"/>
        <v>1</v>
      </c>
      <c r="J1608" s="6">
        <v>1</v>
      </c>
      <c r="K1608" s="18">
        <v>0</v>
      </c>
      <c r="L1608" s="35">
        <f>Data!BT24</f>
        <v>3.7814308672776263E-2</v>
      </c>
      <c r="Q1608" s="21">
        <v>3942.828380975729</v>
      </c>
      <c r="R1608" s="21">
        <v>4286.7857238523884</v>
      </c>
      <c r="S1608" s="21">
        <v>4594.1243703972104</v>
      </c>
      <c r="T1608" s="21">
        <v>4875.3463420231146</v>
      </c>
      <c r="U1608" s="21">
        <v>5133.6833929163367</v>
      </c>
      <c r="V1608" s="21">
        <v>5363.4360125828389</v>
      </c>
      <c r="W1608" s="21">
        <v>5560.2063264690814</v>
      </c>
      <c r="X1608" s="21">
        <v>5737.5800277903136</v>
      </c>
      <c r="Y1608" s="21">
        <v>5896.4450319648622</v>
      </c>
      <c r="Z1608" s="21">
        <v>0</v>
      </c>
      <c r="AA1608" s="21">
        <v>0</v>
      </c>
      <c r="AB1608" s="21">
        <v>0</v>
      </c>
      <c r="AC1608" s="21">
        <v>0</v>
      </c>
      <c r="AD1608" s="21">
        <v>0</v>
      </c>
      <c r="AE1608" s="21">
        <v>0</v>
      </c>
      <c r="AF1608" s="21">
        <v>0</v>
      </c>
      <c r="AG1608" s="21">
        <v>0</v>
      </c>
      <c r="AH1608" s="21">
        <v>0</v>
      </c>
      <c r="AI1608" s="21">
        <v>-3942.828380975729</v>
      </c>
      <c r="AJ1608" s="21">
        <v>-4286.7857238523884</v>
      </c>
      <c r="AK1608" s="21">
        <v>-4594.1243703972104</v>
      </c>
      <c r="AL1608" s="21">
        <v>-4875.3463420231146</v>
      </c>
      <c r="AM1608" s="21">
        <v>-5133.6833929163367</v>
      </c>
      <c r="AN1608" s="21">
        <v>-5363.4360125828389</v>
      </c>
      <c r="AO1608" s="21">
        <v>-5560.2063264690814</v>
      </c>
      <c r="AP1608" s="21">
        <v>-5737.5800277903136</v>
      </c>
      <c r="AQ1608" s="21">
        <v>-5896.4450319648622</v>
      </c>
    </row>
    <row r="1609" spans="1:43" x14ac:dyDescent="0.25">
      <c r="A1609" s="17" t="s">
        <v>250</v>
      </c>
      <c r="B1609" s="8" t="s">
        <v>338</v>
      </c>
      <c r="C1609" s="8" t="s">
        <v>70</v>
      </c>
      <c r="E1609" s="8" t="str">
        <f t="shared" si="215"/>
        <v>Umbrella-search.umb</v>
      </c>
      <c r="F1609" s="4">
        <v>0</v>
      </c>
      <c r="G1609" s="19">
        <v>0</v>
      </c>
      <c r="H1609" s="4">
        <v>0</v>
      </c>
      <c r="I1609" s="6">
        <f t="shared" si="216"/>
        <v>1</v>
      </c>
      <c r="J1609" s="6">
        <v>1</v>
      </c>
      <c r="K1609" s="18">
        <v>0</v>
      </c>
      <c r="L1609" s="35">
        <f>Data!BT25</f>
        <v>3.8433136719002836E-2</v>
      </c>
      <c r="Q1609" s="21">
        <v>4160.4202005107672</v>
      </c>
      <c r="R1609" s="21">
        <v>4512.9330665370289</v>
      </c>
      <c r="S1609" s="21">
        <v>4827.9158097361096</v>
      </c>
      <c r="T1609" s="21">
        <v>5116.1345108816377</v>
      </c>
      <c r="U1609" s="21">
        <v>5380.8971165654966</v>
      </c>
      <c r="V1609" s="21">
        <v>5616.3645649862347</v>
      </c>
      <c r="W1609" s="21">
        <v>5818.0289623610279</v>
      </c>
      <c r="X1609" s="21">
        <v>5999.814516973096</v>
      </c>
      <c r="Y1609" s="21">
        <v>6162.6308660993691</v>
      </c>
      <c r="Z1609" s="21">
        <v>0</v>
      </c>
      <c r="AA1609" s="21">
        <v>0</v>
      </c>
      <c r="AB1609" s="21">
        <v>0</v>
      </c>
      <c r="AC1609" s="21">
        <v>0</v>
      </c>
      <c r="AD1609" s="21">
        <v>0</v>
      </c>
      <c r="AE1609" s="21">
        <v>0</v>
      </c>
      <c r="AF1609" s="21">
        <v>0</v>
      </c>
      <c r="AG1609" s="21">
        <v>0</v>
      </c>
      <c r="AH1609" s="21">
        <v>0</v>
      </c>
      <c r="AI1609" s="21">
        <v>-4160.4202005107672</v>
      </c>
      <c r="AJ1609" s="21">
        <v>-4512.9330665370289</v>
      </c>
      <c r="AK1609" s="21">
        <v>-4827.9158097361096</v>
      </c>
      <c r="AL1609" s="21">
        <v>-5116.1345108816377</v>
      </c>
      <c r="AM1609" s="21">
        <v>-5380.8971165654966</v>
      </c>
      <c r="AN1609" s="21">
        <v>-5616.3645649862347</v>
      </c>
      <c r="AO1609" s="21">
        <v>-5818.0289623610279</v>
      </c>
      <c r="AP1609" s="21">
        <v>-5999.814516973096</v>
      </c>
      <c r="AQ1609" s="21">
        <v>-6162.6308660993691</v>
      </c>
    </row>
    <row r="1610" spans="1:43" x14ac:dyDescent="0.25">
      <c r="A1610" s="17" t="s">
        <v>251</v>
      </c>
      <c r="B1610" s="8" t="s">
        <v>338</v>
      </c>
      <c r="C1610" s="8" t="s">
        <v>70</v>
      </c>
      <c r="E1610" s="8" t="str">
        <f t="shared" si="215"/>
        <v>Umbrella-search.umb</v>
      </c>
      <c r="F1610" s="4">
        <v>0</v>
      </c>
      <c r="G1610" s="19">
        <v>0</v>
      </c>
      <c r="H1610" s="4">
        <v>0</v>
      </c>
      <c r="I1610" s="6">
        <f t="shared" si="216"/>
        <v>1</v>
      </c>
      <c r="J1610" s="6">
        <v>1</v>
      </c>
      <c r="K1610" s="18">
        <v>0</v>
      </c>
      <c r="L1610" s="35">
        <f>Data!BT26</f>
        <v>3.842030683757458E-2</v>
      </c>
      <c r="Q1610" s="21">
        <v>4032.3567849680289</v>
      </c>
      <c r="R1610" s="21">
        <v>4383.3003034020585</v>
      </c>
      <c r="S1610" s="21">
        <v>4696.8813111031277</v>
      </c>
      <c r="T1610" s="21">
        <v>4983.8153617889529</v>
      </c>
      <c r="U1610" s="21">
        <v>5247.3995189530842</v>
      </c>
      <c r="V1610" s="21">
        <v>5481.8186835914876</v>
      </c>
      <c r="W1610" s="21">
        <v>5682.5856055979639</v>
      </c>
      <c r="X1610" s="21">
        <v>5863.5619659091199</v>
      </c>
      <c r="Y1610" s="21">
        <v>6025.6536857807569</v>
      </c>
      <c r="Z1610" s="21">
        <v>0</v>
      </c>
      <c r="AA1610" s="21">
        <v>0</v>
      </c>
      <c r="AB1610" s="21">
        <v>0</v>
      </c>
      <c r="AC1610" s="21">
        <v>0</v>
      </c>
      <c r="AD1610" s="21">
        <v>0</v>
      </c>
      <c r="AE1610" s="21">
        <v>0</v>
      </c>
      <c r="AF1610" s="21">
        <v>0</v>
      </c>
      <c r="AG1610" s="21">
        <v>0</v>
      </c>
      <c r="AH1610" s="21">
        <v>0</v>
      </c>
      <c r="AI1610" s="21">
        <v>-4032.3567849680289</v>
      </c>
      <c r="AJ1610" s="21">
        <v>-4383.3003034020585</v>
      </c>
      <c r="AK1610" s="21">
        <v>-4696.8813111031277</v>
      </c>
      <c r="AL1610" s="21">
        <v>-4983.8153617889529</v>
      </c>
      <c r="AM1610" s="21">
        <v>-5247.3995189530842</v>
      </c>
      <c r="AN1610" s="21">
        <v>-5481.8186835914876</v>
      </c>
      <c r="AO1610" s="21">
        <v>-5682.5856055979639</v>
      </c>
      <c r="AP1610" s="21">
        <v>-5863.5619659091199</v>
      </c>
      <c r="AQ1610" s="21">
        <v>-6025.6536857807569</v>
      </c>
    </row>
    <row r="1611" spans="1:43" x14ac:dyDescent="0.25">
      <c r="A1611" s="17" t="s">
        <v>252</v>
      </c>
      <c r="B1611" s="8" t="s">
        <v>338</v>
      </c>
      <c r="C1611" s="8" t="s">
        <v>70</v>
      </c>
      <c r="E1611" s="8" t="str">
        <f t="shared" si="215"/>
        <v>Umbrella-search.umb</v>
      </c>
      <c r="F1611" s="4">
        <v>0</v>
      </c>
      <c r="G1611" s="19">
        <v>0</v>
      </c>
      <c r="H1611" s="4">
        <v>0</v>
      </c>
      <c r="I1611" s="6">
        <f t="shared" si="216"/>
        <v>1</v>
      </c>
      <c r="J1611" s="6">
        <v>1</v>
      </c>
      <c r="K1611" s="18">
        <v>0</v>
      </c>
      <c r="L1611" s="35">
        <f>Data!BT27</f>
        <v>3.4461504929258154E-2</v>
      </c>
      <c r="Q1611" s="21">
        <v>4109.221221451261</v>
      </c>
      <c r="R1611" s="21">
        <v>4426.3986282614824</v>
      </c>
      <c r="S1611" s="21">
        <v>4709.8061084954097</v>
      </c>
      <c r="T1611" s="21">
        <v>4969.1392395985158</v>
      </c>
      <c r="U1611" s="21">
        <v>5207.361547471528</v>
      </c>
      <c r="V1611" s="21">
        <v>5419.2260571706574</v>
      </c>
      <c r="W1611" s="21">
        <v>5600.6748202161607</v>
      </c>
      <c r="X1611" s="21">
        <v>5764.2380971476487</v>
      </c>
      <c r="Y1611" s="21">
        <v>5910.7332302494815</v>
      </c>
      <c r="Z1611" s="21">
        <v>0</v>
      </c>
      <c r="AA1611" s="21">
        <v>0</v>
      </c>
      <c r="AB1611" s="21">
        <v>0</v>
      </c>
      <c r="AC1611" s="21">
        <v>0</v>
      </c>
      <c r="AD1611" s="21">
        <v>0</v>
      </c>
      <c r="AE1611" s="21">
        <v>0</v>
      </c>
      <c r="AF1611" s="21">
        <v>0</v>
      </c>
      <c r="AG1611" s="21">
        <v>0</v>
      </c>
      <c r="AH1611" s="21">
        <v>0</v>
      </c>
      <c r="AI1611" s="21">
        <v>-4109.221221451261</v>
      </c>
      <c r="AJ1611" s="21">
        <v>-4426.3986282614824</v>
      </c>
      <c r="AK1611" s="21">
        <v>-4709.8061084954097</v>
      </c>
      <c r="AL1611" s="21">
        <v>-4969.1392395985158</v>
      </c>
      <c r="AM1611" s="21">
        <v>-5207.361547471528</v>
      </c>
      <c r="AN1611" s="21">
        <v>-5419.2260571706574</v>
      </c>
      <c r="AO1611" s="21">
        <v>-5600.6748202161607</v>
      </c>
      <c r="AP1611" s="21">
        <v>-5764.2380971476487</v>
      </c>
      <c r="AQ1611" s="21">
        <v>-5910.7332302494815</v>
      </c>
    </row>
    <row r="1612" spans="1:43" x14ac:dyDescent="0.25">
      <c r="A1612" s="17" t="s">
        <v>253</v>
      </c>
      <c r="B1612" s="8" t="s">
        <v>338</v>
      </c>
      <c r="C1612" s="8" t="s">
        <v>70</v>
      </c>
      <c r="E1612" s="8" t="str">
        <f t="shared" si="215"/>
        <v>Umbrella-search.umb</v>
      </c>
      <c r="F1612" s="4">
        <v>0</v>
      </c>
      <c r="G1612" s="19">
        <v>0</v>
      </c>
      <c r="H1612" s="4">
        <v>0</v>
      </c>
      <c r="I1612" s="6">
        <f t="shared" si="216"/>
        <v>1</v>
      </c>
      <c r="J1612" s="6">
        <v>1</v>
      </c>
      <c r="K1612" s="18">
        <v>0</v>
      </c>
      <c r="L1612" s="35">
        <f>Data!BT28</f>
        <v>3.4530231220421766E-2</v>
      </c>
      <c r="Q1612" s="21">
        <v>4051.0713446663271</v>
      </c>
      <c r="R1612" s="21">
        <v>4366.2942911041628</v>
      </c>
      <c r="S1612" s="21">
        <v>4647.9555621572563</v>
      </c>
      <c r="T1612" s="21">
        <v>4905.6902122187812</v>
      </c>
      <c r="U1612" s="21">
        <v>5142.4446576850924</v>
      </c>
      <c r="V1612" s="21">
        <v>5353.0036467031614</v>
      </c>
      <c r="W1612" s="21">
        <v>5533.3344083753027</v>
      </c>
      <c r="X1612" s="21">
        <v>5695.8898299190687</v>
      </c>
      <c r="Y1612" s="21">
        <v>5841.4823170931541</v>
      </c>
      <c r="Z1612" s="21">
        <v>0</v>
      </c>
      <c r="AA1612" s="21">
        <v>0</v>
      </c>
      <c r="AB1612" s="21">
        <v>0</v>
      </c>
      <c r="AC1612" s="21">
        <v>0</v>
      </c>
      <c r="AD1612" s="21">
        <v>0</v>
      </c>
      <c r="AE1612" s="21">
        <v>0</v>
      </c>
      <c r="AF1612" s="21">
        <v>0</v>
      </c>
      <c r="AG1612" s="21">
        <v>0</v>
      </c>
      <c r="AH1612" s="21">
        <v>0</v>
      </c>
      <c r="AI1612" s="21">
        <v>-4051.0713446663271</v>
      </c>
      <c r="AJ1612" s="21">
        <v>-4366.2942911041628</v>
      </c>
      <c r="AK1612" s="21">
        <v>-4647.9555621572563</v>
      </c>
      <c r="AL1612" s="21">
        <v>-4905.6902122187812</v>
      </c>
      <c r="AM1612" s="21">
        <v>-5142.4446576850924</v>
      </c>
      <c r="AN1612" s="21">
        <v>-5353.0036467031614</v>
      </c>
      <c r="AO1612" s="21">
        <v>-5533.3344083753027</v>
      </c>
      <c r="AP1612" s="21">
        <v>-5695.8898299190687</v>
      </c>
      <c r="AQ1612" s="21">
        <v>-5841.4823170931541</v>
      </c>
    </row>
    <row r="1613" spans="1:43" x14ac:dyDescent="0.25">
      <c r="A1613" s="17" t="s">
        <v>254</v>
      </c>
      <c r="B1613" s="8" t="s">
        <v>338</v>
      </c>
      <c r="C1613" s="8" t="s">
        <v>70</v>
      </c>
      <c r="E1613" s="8" t="str">
        <f t="shared" si="215"/>
        <v>Umbrella-search.umb</v>
      </c>
      <c r="F1613" s="4">
        <v>0</v>
      </c>
      <c r="G1613" s="19">
        <v>0</v>
      </c>
      <c r="H1613" s="4">
        <v>0</v>
      </c>
      <c r="I1613" s="6">
        <f t="shared" si="216"/>
        <v>1</v>
      </c>
      <c r="J1613" s="6">
        <v>1</v>
      </c>
      <c r="K1613" s="18">
        <v>0</v>
      </c>
      <c r="L1613" s="35">
        <f>Data!BT29</f>
        <v>4.8393259828831602E-2</v>
      </c>
      <c r="Q1613" s="21">
        <v>3962.4353434888731</v>
      </c>
      <c r="R1613" s="21">
        <v>4402.3451594381531</v>
      </c>
      <c r="S1613" s="21">
        <v>4795.4261491968873</v>
      </c>
      <c r="T1613" s="21">
        <v>5155.0844246977849</v>
      </c>
      <c r="U1613" s="21">
        <v>5485.4911952897046</v>
      </c>
      <c r="V1613" s="21">
        <v>5779.3369394691144</v>
      </c>
      <c r="W1613" s="21">
        <v>6031.0025954283146</v>
      </c>
      <c r="X1613" s="21">
        <v>6257.8584964580041</v>
      </c>
      <c r="Y1613" s="21">
        <v>6461.0435461755724</v>
      </c>
      <c r="Z1613" s="21">
        <v>0</v>
      </c>
      <c r="AA1613" s="21">
        <v>0</v>
      </c>
      <c r="AB1613" s="21">
        <v>0</v>
      </c>
      <c r="AC1613" s="21">
        <v>0</v>
      </c>
      <c r="AD1613" s="21">
        <v>0</v>
      </c>
      <c r="AE1613" s="21">
        <v>0</v>
      </c>
      <c r="AF1613" s="21">
        <v>0</v>
      </c>
      <c r="AG1613" s="21">
        <v>0</v>
      </c>
      <c r="AH1613" s="21">
        <v>0</v>
      </c>
      <c r="AI1613" s="21">
        <v>-3962.4353434888731</v>
      </c>
      <c r="AJ1613" s="21">
        <v>-4402.3451594381531</v>
      </c>
      <c r="AK1613" s="21">
        <v>-4795.4261491968873</v>
      </c>
      <c r="AL1613" s="21">
        <v>-5155.0844246977849</v>
      </c>
      <c r="AM1613" s="21">
        <v>-5485.4911952897046</v>
      </c>
      <c r="AN1613" s="21">
        <v>-5779.3369394691144</v>
      </c>
      <c r="AO1613" s="21">
        <v>-6031.0025954283146</v>
      </c>
      <c r="AP1613" s="21">
        <v>-6257.8584964580041</v>
      </c>
      <c r="AQ1613" s="21">
        <v>-6461.0435461755724</v>
      </c>
    </row>
    <row r="1614" spans="1:43" x14ac:dyDescent="0.25">
      <c r="A1614" s="17" t="s">
        <v>255</v>
      </c>
      <c r="B1614" s="8" t="s">
        <v>338</v>
      </c>
      <c r="C1614" s="8" t="s">
        <v>70</v>
      </c>
      <c r="E1614" s="8" t="str">
        <f t="shared" si="215"/>
        <v>Umbrella-search.umb</v>
      </c>
      <c r="F1614" s="4">
        <v>0</v>
      </c>
      <c r="G1614" s="19">
        <v>0</v>
      </c>
      <c r="H1614" s="4">
        <v>0</v>
      </c>
      <c r="I1614" s="6">
        <f t="shared" si="216"/>
        <v>1</v>
      </c>
      <c r="J1614" s="6">
        <v>1</v>
      </c>
      <c r="K1614" s="18">
        <v>0</v>
      </c>
      <c r="L1614" s="35">
        <f>Data!BT30</f>
        <v>4.4325543564021408E-2</v>
      </c>
      <c r="Q1614" s="21">
        <v>4464.5559292386624</v>
      </c>
      <c r="R1614" s="21">
        <v>4867.7303983407219</v>
      </c>
      <c r="S1614" s="21">
        <v>5227.9825073099109</v>
      </c>
      <c r="T1614" s="21">
        <v>5557.618624081616</v>
      </c>
      <c r="U1614" s="21">
        <v>5860.4324067881753</v>
      </c>
      <c r="V1614" s="21">
        <v>6129.7401794917487</v>
      </c>
      <c r="W1614" s="21">
        <v>6360.3877358971849</v>
      </c>
      <c r="X1614" s="21">
        <v>6568.2989666543172</v>
      </c>
      <c r="Y1614" s="21">
        <v>6754.5151327579588</v>
      </c>
      <c r="Z1614" s="21">
        <v>0</v>
      </c>
      <c r="AA1614" s="21">
        <v>0</v>
      </c>
      <c r="AB1614" s="21">
        <v>0</v>
      </c>
      <c r="AC1614" s="21">
        <v>0</v>
      </c>
      <c r="AD1614" s="21">
        <v>0</v>
      </c>
      <c r="AE1614" s="21">
        <v>0</v>
      </c>
      <c r="AF1614" s="21">
        <v>0</v>
      </c>
      <c r="AG1614" s="21">
        <v>0</v>
      </c>
      <c r="AH1614" s="21">
        <v>0</v>
      </c>
      <c r="AI1614" s="21">
        <v>-4464.5559292386624</v>
      </c>
      <c r="AJ1614" s="21">
        <v>-4867.7303983407219</v>
      </c>
      <c r="AK1614" s="21">
        <v>-5227.9825073099109</v>
      </c>
      <c r="AL1614" s="21">
        <v>-5557.618624081616</v>
      </c>
      <c r="AM1614" s="21">
        <v>-5860.4324067881753</v>
      </c>
      <c r="AN1614" s="21">
        <v>-6129.7401794917487</v>
      </c>
      <c r="AO1614" s="21">
        <v>-6360.3877358971849</v>
      </c>
      <c r="AP1614" s="21">
        <v>-6568.2989666543172</v>
      </c>
      <c r="AQ1614" s="21">
        <v>-6754.5151327579588</v>
      </c>
    </row>
    <row r="1615" spans="1:43" x14ac:dyDescent="0.25">
      <c r="A1615" s="17" t="s">
        <v>256</v>
      </c>
      <c r="B1615" s="8" t="s">
        <v>338</v>
      </c>
      <c r="C1615" s="8" t="s">
        <v>70</v>
      </c>
      <c r="E1615" s="8" t="str">
        <f t="shared" si="215"/>
        <v>Umbrella-search.umb</v>
      </c>
      <c r="F1615" s="4">
        <v>0</v>
      </c>
      <c r="G1615" s="19">
        <v>0</v>
      </c>
      <c r="H1615" s="4">
        <v>0</v>
      </c>
      <c r="I1615" s="6">
        <f t="shared" si="216"/>
        <v>1</v>
      </c>
      <c r="J1615" s="6">
        <v>1</v>
      </c>
      <c r="K1615" s="18">
        <v>0</v>
      </c>
      <c r="L1615" s="35">
        <f>Data!BT31</f>
        <v>4.8066008794824484E-2</v>
      </c>
      <c r="Q1615" s="21">
        <v>4373.8358795707936</v>
      </c>
      <c r="R1615" s="21">
        <v>4810.3226368559826</v>
      </c>
      <c r="S1615" s="21">
        <v>5200.3428072541637</v>
      </c>
      <c r="T1615" s="21">
        <v>5557.2086732124653</v>
      </c>
      <c r="U1615" s="21">
        <v>5885.043470044453</v>
      </c>
      <c r="V1615" s="21">
        <v>6176.6027572635858</v>
      </c>
      <c r="W1615" s="21">
        <v>6426.3088750082679</v>
      </c>
      <c r="X1615" s="21">
        <v>6651.3991665931544</v>
      </c>
      <c r="Y1615" s="21">
        <v>6853.0023268047598</v>
      </c>
      <c r="Z1615" s="21">
        <v>0</v>
      </c>
      <c r="AA1615" s="21">
        <v>0</v>
      </c>
      <c r="AB1615" s="21">
        <v>0</v>
      </c>
      <c r="AC1615" s="21">
        <v>0</v>
      </c>
      <c r="AD1615" s="21">
        <v>0</v>
      </c>
      <c r="AE1615" s="21">
        <v>0</v>
      </c>
      <c r="AF1615" s="21">
        <v>0</v>
      </c>
      <c r="AG1615" s="21">
        <v>0</v>
      </c>
      <c r="AH1615" s="21">
        <v>0</v>
      </c>
      <c r="AI1615" s="21">
        <v>-4373.8358795707936</v>
      </c>
      <c r="AJ1615" s="21">
        <v>-4810.3226368559826</v>
      </c>
      <c r="AK1615" s="21">
        <v>-5200.3428072541637</v>
      </c>
      <c r="AL1615" s="21">
        <v>-5557.2086732124653</v>
      </c>
      <c r="AM1615" s="21">
        <v>-5885.043470044453</v>
      </c>
      <c r="AN1615" s="21">
        <v>-6176.6027572635858</v>
      </c>
      <c r="AO1615" s="21">
        <v>-6426.3088750082679</v>
      </c>
      <c r="AP1615" s="21">
        <v>-6651.3991665931544</v>
      </c>
      <c r="AQ1615" s="21">
        <v>-6853.0023268047598</v>
      </c>
    </row>
    <row r="1616" spans="1:43" x14ac:dyDescent="0.25">
      <c r="A1616" s="17" t="s">
        <v>257</v>
      </c>
      <c r="B1616" s="8" t="s">
        <v>338</v>
      </c>
      <c r="C1616" s="8" t="s">
        <v>70</v>
      </c>
      <c r="E1616" s="8" t="str">
        <f t="shared" si="215"/>
        <v>Umbrella-search.umb</v>
      </c>
      <c r="F1616" s="4">
        <v>0</v>
      </c>
      <c r="G1616" s="19">
        <v>0</v>
      </c>
      <c r="H1616" s="4">
        <v>0</v>
      </c>
      <c r="I1616" s="6">
        <f t="shared" si="216"/>
        <v>1</v>
      </c>
      <c r="J1616" s="6">
        <v>1</v>
      </c>
      <c r="K1616" s="18">
        <v>0</v>
      </c>
      <c r="L1616" s="35">
        <f>Data!BT32</f>
        <v>4.1233851159657352E-2</v>
      </c>
      <c r="Q1616" s="21">
        <v>3612.8347745494912</v>
      </c>
      <c r="R1616" s="21">
        <v>3988.4969648678916</v>
      </c>
      <c r="S1616" s="21">
        <v>4324.1684378990285</v>
      </c>
      <c r="T1616" s="21">
        <v>4631.3028125297305</v>
      </c>
      <c r="U1616" s="21">
        <v>4913.4540658407295</v>
      </c>
      <c r="V1616" s="21">
        <v>5164.3844619069496</v>
      </c>
      <c r="W1616" s="21">
        <v>5379.2943848552959</v>
      </c>
      <c r="X1616" s="21">
        <v>5573.0184042161754</v>
      </c>
      <c r="Y1616" s="21">
        <v>5746.528392174886</v>
      </c>
      <c r="Z1616" s="21">
        <v>0</v>
      </c>
      <c r="AA1616" s="21">
        <v>0</v>
      </c>
      <c r="AB1616" s="21">
        <v>0</v>
      </c>
      <c r="AC1616" s="21">
        <v>0</v>
      </c>
      <c r="AD1616" s="21">
        <v>0</v>
      </c>
      <c r="AE1616" s="21">
        <v>0</v>
      </c>
      <c r="AF1616" s="21">
        <v>0</v>
      </c>
      <c r="AG1616" s="21">
        <v>0</v>
      </c>
      <c r="AH1616" s="21">
        <v>0</v>
      </c>
      <c r="AI1616" s="21">
        <v>-3612.8347745494912</v>
      </c>
      <c r="AJ1616" s="21">
        <v>-3988.4969648678916</v>
      </c>
      <c r="AK1616" s="21">
        <v>-4324.1684378990285</v>
      </c>
      <c r="AL1616" s="21">
        <v>-4631.3028125297305</v>
      </c>
      <c r="AM1616" s="21">
        <v>-4913.4540658407295</v>
      </c>
      <c r="AN1616" s="21">
        <v>-5164.3844619069496</v>
      </c>
      <c r="AO1616" s="21">
        <v>-5379.2943848552959</v>
      </c>
      <c r="AP1616" s="21">
        <v>-5573.0184042161754</v>
      </c>
      <c r="AQ1616" s="21">
        <v>-5746.528392174886</v>
      </c>
    </row>
    <row r="1617" spans="1:43" x14ac:dyDescent="0.25">
      <c r="A1617" s="17" t="s">
        <v>258</v>
      </c>
      <c r="B1617" s="8" t="s">
        <v>338</v>
      </c>
      <c r="C1617" s="8" t="s">
        <v>70</v>
      </c>
      <c r="E1617" s="8" t="str">
        <f t="shared" si="215"/>
        <v>Umbrella-search.umb</v>
      </c>
      <c r="F1617" s="4">
        <v>0</v>
      </c>
      <c r="G1617" s="19">
        <v>0</v>
      </c>
      <c r="H1617" s="4">
        <v>0</v>
      </c>
      <c r="I1617" s="6">
        <f t="shared" si="216"/>
        <v>1</v>
      </c>
      <c r="J1617" s="6">
        <v>1</v>
      </c>
      <c r="K1617" s="18">
        <v>0</v>
      </c>
      <c r="L1617" s="35">
        <f>Data!BT33</f>
        <v>5.1106145826752179E-2</v>
      </c>
      <c r="Q1617" s="21">
        <v>4969.527568642121</v>
      </c>
      <c r="R1617" s="21">
        <v>5442.7121360933879</v>
      </c>
      <c r="S1617" s="21">
        <v>5865.5223110086044</v>
      </c>
      <c r="T1617" s="21">
        <v>6252.3950174989159</v>
      </c>
      <c r="U1617" s="21">
        <v>6607.7921551891759</v>
      </c>
      <c r="V1617" s="21">
        <v>6923.864432925071</v>
      </c>
      <c r="W1617" s="21">
        <v>7194.5640500369927</v>
      </c>
      <c r="X1617" s="21">
        <v>7438.5787071256691</v>
      </c>
      <c r="Y1617" s="21">
        <v>7657.1313002794568</v>
      </c>
      <c r="Z1617" s="21">
        <v>0</v>
      </c>
      <c r="AA1617" s="21">
        <v>0</v>
      </c>
      <c r="AB1617" s="21">
        <v>0</v>
      </c>
      <c r="AC1617" s="21">
        <v>0</v>
      </c>
      <c r="AD1617" s="21">
        <v>0</v>
      </c>
      <c r="AE1617" s="21">
        <v>0</v>
      </c>
      <c r="AF1617" s="21">
        <v>0</v>
      </c>
      <c r="AG1617" s="21">
        <v>0</v>
      </c>
      <c r="AH1617" s="21">
        <v>0</v>
      </c>
      <c r="AI1617" s="21">
        <v>-4969.527568642121</v>
      </c>
      <c r="AJ1617" s="21">
        <v>-5442.7121360933879</v>
      </c>
      <c r="AK1617" s="21">
        <v>-5865.5223110086044</v>
      </c>
      <c r="AL1617" s="21">
        <v>-6252.3950174989159</v>
      </c>
      <c r="AM1617" s="21">
        <v>-6607.7921551891759</v>
      </c>
      <c r="AN1617" s="21">
        <v>-6923.864432925071</v>
      </c>
      <c r="AO1617" s="21">
        <v>-7194.5640500369927</v>
      </c>
      <c r="AP1617" s="21">
        <v>-7438.5787071256691</v>
      </c>
      <c r="AQ1617" s="21">
        <v>-7657.1313002794568</v>
      </c>
    </row>
    <row r="1618" spans="1:43" x14ac:dyDescent="0.25">
      <c r="A1618" s="17" t="s">
        <v>259</v>
      </c>
      <c r="B1618" s="8" t="s">
        <v>338</v>
      </c>
      <c r="C1618" s="8" t="s">
        <v>70</v>
      </c>
      <c r="E1618" s="8" t="str">
        <f t="shared" si="215"/>
        <v>Umbrella-search.umb</v>
      </c>
      <c r="F1618" s="4">
        <v>0</v>
      </c>
      <c r="G1618" s="19">
        <v>0</v>
      </c>
      <c r="H1618" s="4">
        <v>0</v>
      </c>
      <c r="I1618" s="6">
        <f t="shared" si="216"/>
        <v>1</v>
      </c>
      <c r="J1618" s="6">
        <v>1</v>
      </c>
      <c r="K1618" s="18">
        <v>0</v>
      </c>
      <c r="L1618" s="35">
        <f>Data!BT34</f>
        <v>5.179229488041856E-2</v>
      </c>
      <c r="Q1618" s="21">
        <v>4561.6391519310355</v>
      </c>
      <c r="R1618" s="21">
        <v>5033.1453964503262</v>
      </c>
      <c r="S1618" s="21">
        <v>5454.4578158301802</v>
      </c>
      <c r="T1618" s="21">
        <v>5839.9528736321972</v>
      </c>
      <c r="U1618" s="21">
        <v>6194.0903369076459</v>
      </c>
      <c r="V1618" s="21">
        <v>6509.0415153564018</v>
      </c>
      <c r="W1618" s="21">
        <v>6778.7821077440803</v>
      </c>
      <c r="X1618" s="21">
        <v>7021.9316139444454</v>
      </c>
      <c r="Y1618" s="21">
        <v>7239.7097810406049</v>
      </c>
      <c r="Z1618" s="21">
        <v>0</v>
      </c>
      <c r="AA1618" s="21">
        <v>0</v>
      </c>
      <c r="AB1618" s="21">
        <v>0</v>
      </c>
      <c r="AC1618" s="21">
        <v>0</v>
      </c>
      <c r="AD1618" s="21">
        <v>0</v>
      </c>
      <c r="AE1618" s="21">
        <v>0</v>
      </c>
      <c r="AF1618" s="21">
        <v>0</v>
      </c>
      <c r="AG1618" s="21">
        <v>0</v>
      </c>
      <c r="AH1618" s="21">
        <v>0</v>
      </c>
      <c r="AI1618" s="21">
        <v>-4561.6391519310355</v>
      </c>
      <c r="AJ1618" s="21">
        <v>-5033.1453964503262</v>
      </c>
      <c r="AK1618" s="21">
        <v>-5454.4578158301802</v>
      </c>
      <c r="AL1618" s="21">
        <v>-5839.9528736321972</v>
      </c>
      <c r="AM1618" s="21">
        <v>-6194.0903369076459</v>
      </c>
      <c r="AN1618" s="21">
        <v>-6509.0415153564018</v>
      </c>
      <c r="AO1618" s="21">
        <v>-6778.7821077440803</v>
      </c>
      <c r="AP1618" s="21">
        <v>-7021.9316139444454</v>
      </c>
      <c r="AQ1618" s="21">
        <v>-7239.7097810406049</v>
      </c>
    </row>
    <row r="1619" spans="1:43" x14ac:dyDescent="0.25">
      <c r="A1619" s="17" t="s">
        <v>260</v>
      </c>
      <c r="B1619" s="8" t="s">
        <v>338</v>
      </c>
      <c r="C1619" s="8" t="s">
        <v>70</v>
      </c>
      <c r="E1619" s="8" t="str">
        <f t="shared" si="215"/>
        <v>Umbrella-search.umb</v>
      </c>
      <c r="F1619" s="4">
        <v>0</v>
      </c>
      <c r="G1619" s="19">
        <v>0</v>
      </c>
      <c r="H1619" s="4">
        <v>0</v>
      </c>
      <c r="I1619" s="6">
        <f t="shared" si="216"/>
        <v>1</v>
      </c>
      <c r="J1619" s="6">
        <v>1</v>
      </c>
      <c r="K1619" s="18">
        <v>0</v>
      </c>
      <c r="L1619" s="35">
        <f>Data!BT35</f>
        <v>5.3032795061033672E-2</v>
      </c>
      <c r="Q1619" s="21">
        <v>4218.3249572715549</v>
      </c>
      <c r="R1619" s="21">
        <v>4698.058210739634</v>
      </c>
      <c r="S1619" s="21">
        <v>5126.7238940355219</v>
      </c>
      <c r="T1619" s="21">
        <v>5518.939287537476</v>
      </c>
      <c r="U1619" s="21">
        <v>5879.2568125195112</v>
      </c>
      <c r="V1619" s="21">
        <v>6199.7033357806567</v>
      </c>
      <c r="W1619" s="21">
        <v>6474.1516619913864</v>
      </c>
      <c r="X1619" s="21">
        <v>6721.5440923295155</v>
      </c>
      <c r="Y1619" s="21">
        <v>6943.1229443174407</v>
      </c>
      <c r="Z1619" s="21">
        <v>0</v>
      </c>
      <c r="AA1619" s="21">
        <v>0</v>
      </c>
      <c r="AB1619" s="21">
        <v>0</v>
      </c>
      <c r="AC1619" s="21">
        <v>0</v>
      </c>
      <c r="AD1619" s="21">
        <v>0</v>
      </c>
      <c r="AE1619" s="21">
        <v>0</v>
      </c>
      <c r="AF1619" s="21">
        <v>0</v>
      </c>
      <c r="AG1619" s="21">
        <v>0</v>
      </c>
      <c r="AH1619" s="21">
        <v>0</v>
      </c>
      <c r="AI1619" s="21">
        <v>-4218.3249572715549</v>
      </c>
      <c r="AJ1619" s="21">
        <v>-4698.058210739634</v>
      </c>
      <c r="AK1619" s="21">
        <v>-5126.7238940355219</v>
      </c>
      <c r="AL1619" s="21">
        <v>-5518.939287537476</v>
      </c>
      <c r="AM1619" s="21">
        <v>-5879.2568125195112</v>
      </c>
      <c r="AN1619" s="21">
        <v>-6199.7033357806567</v>
      </c>
      <c r="AO1619" s="21">
        <v>-6474.1516619913864</v>
      </c>
      <c r="AP1619" s="21">
        <v>-6721.5440923295155</v>
      </c>
      <c r="AQ1619" s="21">
        <v>-6943.1229443174407</v>
      </c>
    </row>
    <row r="1620" spans="1:43" x14ac:dyDescent="0.25">
      <c r="A1620" s="17" t="s">
        <v>261</v>
      </c>
      <c r="B1620" s="8" t="s">
        <v>338</v>
      </c>
      <c r="C1620" s="8" t="s">
        <v>70</v>
      </c>
      <c r="E1620" s="8" t="str">
        <f t="shared" si="215"/>
        <v>Umbrella-search.umb</v>
      </c>
      <c r="F1620" s="4">
        <v>0</v>
      </c>
      <c r="G1620" s="19">
        <v>0</v>
      </c>
      <c r="H1620" s="4">
        <v>0</v>
      </c>
      <c r="I1620" s="6">
        <f t="shared" si="216"/>
        <v>1</v>
      </c>
      <c r="J1620" s="6">
        <v>1</v>
      </c>
      <c r="K1620" s="18">
        <v>0</v>
      </c>
      <c r="L1620" s="35">
        <f>Data!BT36</f>
        <v>5.5268879604339238E-2</v>
      </c>
      <c r="Q1620" s="21">
        <v>4157.5489416846976</v>
      </c>
      <c r="R1620" s="21">
        <v>4656.9023927559974</v>
      </c>
      <c r="S1620" s="21">
        <v>5103.1008385237346</v>
      </c>
      <c r="T1620" s="21">
        <v>5511.3538465099682</v>
      </c>
      <c r="U1620" s="21">
        <v>5886.4082093032712</v>
      </c>
      <c r="V1620" s="21">
        <v>6219.9603796095271</v>
      </c>
      <c r="W1620" s="21">
        <v>6505.6337959089633</v>
      </c>
      <c r="X1620" s="21">
        <v>6763.1443177250585</v>
      </c>
      <c r="Y1620" s="21">
        <v>6993.785781504972</v>
      </c>
      <c r="Z1620" s="21">
        <v>0</v>
      </c>
      <c r="AA1620" s="21">
        <v>0</v>
      </c>
      <c r="AB1620" s="21">
        <v>0</v>
      </c>
      <c r="AC1620" s="21">
        <v>0</v>
      </c>
      <c r="AD1620" s="21">
        <v>0</v>
      </c>
      <c r="AE1620" s="21">
        <v>0</v>
      </c>
      <c r="AF1620" s="21">
        <v>0</v>
      </c>
      <c r="AG1620" s="21">
        <v>0</v>
      </c>
      <c r="AH1620" s="21">
        <v>0</v>
      </c>
      <c r="AI1620" s="21">
        <v>-4157.5489416846976</v>
      </c>
      <c r="AJ1620" s="21">
        <v>-4656.9023927559974</v>
      </c>
      <c r="AK1620" s="21">
        <v>-5103.1008385237346</v>
      </c>
      <c r="AL1620" s="21">
        <v>-5511.3538465099682</v>
      </c>
      <c r="AM1620" s="21">
        <v>-5886.4082093032712</v>
      </c>
      <c r="AN1620" s="21">
        <v>-6219.9603796095271</v>
      </c>
      <c r="AO1620" s="21">
        <v>-6505.6337959089633</v>
      </c>
      <c r="AP1620" s="21">
        <v>-6763.1443177250585</v>
      </c>
      <c r="AQ1620" s="21">
        <v>-6993.785781504972</v>
      </c>
    </row>
    <row r="1621" spans="1:43" x14ac:dyDescent="0.25">
      <c r="A1621" s="17" t="s">
        <v>278</v>
      </c>
      <c r="B1621" s="8" t="s">
        <v>338</v>
      </c>
      <c r="C1621" s="8" t="s">
        <v>70</v>
      </c>
      <c r="E1621" s="8" t="str">
        <f t="shared" si="215"/>
        <v>Umbrella-search.umb</v>
      </c>
      <c r="F1621" s="4">
        <v>0</v>
      </c>
      <c r="G1621" s="19">
        <v>0</v>
      </c>
      <c r="H1621" s="4">
        <v>0</v>
      </c>
      <c r="I1621" s="6">
        <f t="shared" si="216"/>
        <v>1</v>
      </c>
      <c r="J1621" s="6">
        <v>1</v>
      </c>
      <c r="K1621" s="18">
        <v>0</v>
      </c>
      <c r="L1621" s="35">
        <f>Data!BT37</f>
        <v>5.3846374207024636E-2</v>
      </c>
      <c r="Q1621" s="21">
        <v>3692.666666270105</v>
      </c>
      <c r="R1621" s="21">
        <v>4182.9295547494385</v>
      </c>
      <c r="S1621" s="21">
        <v>4621.0069979434265</v>
      </c>
      <c r="T1621" s="21">
        <v>5021.8224488850656</v>
      </c>
      <c r="U1621" s="21">
        <v>5390.0499421575032</v>
      </c>
      <c r="V1621" s="21">
        <v>5717.5298740147036</v>
      </c>
      <c r="W1621" s="21">
        <v>5998.0038091954921</v>
      </c>
      <c r="X1621" s="21">
        <v>6250.8267739055709</v>
      </c>
      <c r="Y1621" s="21">
        <v>6477.2702359290106</v>
      </c>
      <c r="Z1621" s="21">
        <v>0</v>
      </c>
      <c r="AA1621" s="21">
        <v>0</v>
      </c>
      <c r="AB1621" s="21">
        <v>0</v>
      </c>
      <c r="AC1621" s="21">
        <v>0</v>
      </c>
      <c r="AD1621" s="21">
        <v>0</v>
      </c>
      <c r="AE1621" s="21">
        <v>0</v>
      </c>
      <c r="AF1621" s="21">
        <v>0</v>
      </c>
      <c r="AG1621" s="21">
        <v>0</v>
      </c>
      <c r="AH1621" s="21">
        <v>0</v>
      </c>
      <c r="AI1621" s="21">
        <v>-3692.666666270105</v>
      </c>
      <c r="AJ1621" s="21">
        <v>-4182.9295547494385</v>
      </c>
      <c r="AK1621" s="21">
        <v>-4621.0069979434265</v>
      </c>
      <c r="AL1621" s="21">
        <v>-5021.8224488850656</v>
      </c>
      <c r="AM1621" s="21">
        <v>-5390.0499421575032</v>
      </c>
      <c r="AN1621" s="21">
        <v>-5717.5298740147036</v>
      </c>
      <c r="AO1621" s="21">
        <v>-5998.0038091954921</v>
      </c>
      <c r="AP1621" s="21">
        <v>-6250.8267739055709</v>
      </c>
      <c r="AQ1621" s="21">
        <v>-6477.2702359290106</v>
      </c>
    </row>
    <row r="1622" spans="1:43" x14ac:dyDescent="0.25">
      <c r="A1622" s="17" t="s">
        <v>279</v>
      </c>
      <c r="B1622" s="8" t="s">
        <v>338</v>
      </c>
      <c r="C1622" s="8" t="s">
        <v>70</v>
      </c>
      <c r="E1622" s="8" t="str">
        <f t="shared" si="215"/>
        <v>Umbrella-search.umb</v>
      </c>
      <c r="F1622" s="4">
        <v>0</v>
      </c>
      <c r="G1622" s="19">
        <v>0</v>
      </c>
      <c r="H1622" s="4">
        <v>0</v>
      </c>
      <c r="I1622" s="6">
        <f t="shared" si="216"/>
        <v>1</v>
      </c>
      <c r="J1622" s="6">
        <v>1</v>
      </c>
      <c r="K1622" s="18">
        <v>0</v>
      </c>
      <c r="L1622" s="35">
        <f>Data!BT38</f>
        <v>3.9001781405702089E-2</v>
      </c>
      <c r="Q1622" s="21">
        <v>3931.3785101875228</v>
      </c>
      <c r="R1622" s="21">
        <v>4290.4188681196401</v>
      </c>
      <c r="S1622" s="21">
        <v>4611.2356438549004</v>
      </c>
      <c r="T1622" s="21">
        <v>4904.7870156237586</v>
      </c>
      <c r="U1622" s="21">
        <v>5174.452922860738</v>
      </c>
      <c r="V1622" s="21">
        <v>5414.2805037425569</v>
      </c>
      <c r="W1622" s="21">
        <v>5619.6799984483987</v>
      </c>
      <c r="X1622" s="21">
        <v>5804.831946045816</v>
      </c>
      <c r="Y1622" s="21">
        <v>5970.6637596844957</v>
      </c>
      <c r="Z1622" s="21">
        <v>0</v>
      </c>
      <c r="AA1622" s="21">
        <v>0</v>
      </c>
      <c r="AB1622" s="21">
        <v>0</v>
      </c>
      <c r="AC1622" s="21">
        <v>0</v>
      </c>
      <c r="AD1622" s="21">
        <v>0</v>
      </c>
      <c r="AE1622" s="21">
        <v>0</v>
      </c>
      <c r="AF1622" s="21">
        <v>0</v>
      </c>
      <c r="AG1622" s="21">
        <v>0</v>
      </c>
      <c r="AH1622" s="21">
        <v>0</v>
      </c>
      <c r="AI1622" s="21">
        <v>-3931.3785101875228</v>
      </c>
      <c r="AJ1622" s="21">
        <v>-4290.4188681196401</v>
      </c>
      <c r="AK1622" s="21">
        <v>-4611.2356438549004</v>
      </c>
      <c r="AL1622" s="21">
        <v>-4904.7870156237586</v>
      </c>
      <c r="AM1622" s="21">
        <v>-5174.452922860738</v>
      </c>
      <c r="AN1622" s="21">
        <v>-5414.2805037425569</v>
      </c>
      <c r="AO1622" s="21">
        <v>-5619.6799984483987</v>
      </c>
      <c r="AP1622" s="21">
        <v>-5804.831946045816</v>
      </c>
      <c r="AQ1622" s="21">
        <v>-5970.6637596844957</v>
      </c>
    </row>
    <row r="1623" spans="1:43" x14ac:dyDescent="0.25">
      <c r="A1623" s="17" t="s">
        <v>280</v>
      </c>
      <c r="B1623" s="8" t="s">
        <v>338</v>
      </c>
      <c r="C1623" s="8" t="s">
        <v>70</v>
      </c>
      <c r="E1623" s="8" t="str">
        <f t="shared" si="215"/>
        <v>Umbrella-search.umb</v>
      </c>
      <c r="F1623" s="4">
        <v>0</v>
      </c>
      <c r="G1623" s="19">
        <v>0</v>
      </c>
      <c r="H1623" s="4">
        <v>0</v>
      </c>
      <c r="I1623" s="6">
        <f t="shared" si="216"/>
        <v>1</v>
      </c>
      <c r="J1623" s="6">
        <v>1</v>
      </c>
      <c r="K1623" s="18">
        <v>0</v>
      </c>
      <c r="L1623" s="35">
        <f>Data!BT39</f>
        <v>3.9001781405702089E-2</v>
      </c>
      <c r="Q1623" s="21">
        <v>3405.9647014315169</v>
      </c>
      <c r="R1623" s="21">
        <v>3761.5656333238362</v>
      </c>
      <c r="S1623" s="21">
        <v>4079.3115154794323</v>
      </c>
      <c r="T1623" s="21">
        <v>4370.0439856932553</v>
      </c>
      <c r="U1623" s="21">
        <v>4637.1277191564295</v>
      </c>
      <c r="V1623" s="21">
        <v>4874.657831423975</v>
      </c>
      <c r="W1623" s="21">
        <v>5078.0910907343932</v>
      </c>
      <c r="X1623" s="21">
        <v>5261.4697966768153</v>
      </c>
      <c r="Y1623" s="21">
        <v>5425.7139635788017</v>
      </c>
      <c r="Z1623" s="21">
        <v>0</v>
      </c>
      <c r="AA1623" s="21">
        <v>0</v>
      </c>
      <c r="AB1623" s="21">
        <v>0</v>
      </c>
      <c r="AC1623" s="21">
        <v>0</v>
      </c>
      <c r="AD1623" s="21">
        <v>0</v>
      </c>
      <c r="AE1623" s="21">
        <v>0</v>
      </c>
      <c r="AF1623" s="21">
        <v>0</v>
      </c>
      <c r="AG1623" s="21">
        <v>0</v>
      </c>
      <c r="AH1623" s="21">
        <v>0</v>
      </c>
      <c r="AI1623" s="21">
        <v>-3405.9647014315169</v>
      </c>
      <c r="AJ1623" s="21">
        <v>-3761.5656333238362</v>
      </c>
      <c r="AK1623" s="21">
        <v>-4079.3115154794323</v>
      </c>
      <c r="AL1623" s="21">
        <v>-4370.0439856932553</v>
      </c>
      <c r="AM1623" s="21">
        <v>-4637.1277191564295</v>
      </c>
      <c r="AN1623" s="21">
        <v>-4874.657831423975</v>
      </c>
      <c r="AO1623" s="21">
        <v>-5078.0910907343932</v>
      </c>
      <c r="AP1623" s="21">
        <v>-5261.4697966768153</v>
      </c>
      <c r="AQ1623" s="21">
        <v>-5425.7139635788017</v>
      </c>
    </row>
    <row r="1624" spans="1:43" x14ac:dyDescent="0.25">
      <c r="A1624" s="17" t="s">
        <v>281</v>
      </c>
      <c r="B1624" s="8" t="s">
        <v>338</v>
      </c>
      <c r="C1624" s="8" t="s">
        <v>70</v>
      </c>
      <c r="E1624" s="8" t="str">
        <f t="shared" si="215"/>
        <v>Umbrella-search.umb</v>
      </c>
      <c r="F1624" s="4">
        <v>0</v>
      </c>
      <c r="G1624" s="19">
        <v>0</v>
      </c>
      <c r="H1624" s="4">
        <v>0</v>
      </c>
      <c r="I1624" s="6">
        <f t="shared" si="216"/>
        <v>1</v>
      </c>
      <c r="J1624" s="6">
        <v>1</v>
      </c>
      <c r="K1624" s="18">
        <v>0</v>
      </c>
      <c r="L1624" s="35">
        <f>Data!BT40</f>
        <v>2.7756801776790675E-2</v>
      </c>
      <c r="Q1624" s="21">
        <v>2903.6205845449922</v>
      </c>
      <c r="R1624" s="21">
        <v>3154.498791384061</v>
      </c>
      <c r="S1624" s="21">
        <v>3378.667641754671</v>
      </c>
      <c r="T1624" s="21">
        <v>3583.7878379769136</v>
      </c>
      <c r="U1624" s="21">
        <v>3772.215606956936</v>
      </c>
      <c r="V1624" s="21">
        <v>3939.7943118036042</v>
      </c>
      <c r="W1624" s="21">
        <v>4083.3160517476877</v>
      </c>
      <c r="X1624" s="21">
        <v>4212.6901988832033</v>
      </c>
      <c r="Y1624" s="21">
        <v>4328.5643031016161</v>
      </c>
      <c r="Z1624" s="21">
        <v>0</v>
      </c>
      <c r="AA1624" s="21">
        <v>0</v>
      </c>
      <c r="AB1624" s="21">
        <v>0</v>
      </c>
      <c r="AC1624" s="21">
        <v>0</v>
      </c>
      <c r="AD1624" s="21">
        <v>0</v>
      </c>
      <c r="AE1624" s="21">
        <v>0</v>
      </c>
      <c r="AF1624" s="21">
        <v>0</v>
      </c>
      <c r="AG1624" s="21">
        <v>0</v>
      </c>
      <c r="AH1624" s="21">
        <v>0</v>
      </c>
      <c r="AI1624" s="21">
        <v>-2903.6205845449922</v>
      </c>
      <c r="AJ1624" s="21">
        <v>-3154.498791384061</v>
      </c>
      <c r="AK1624" s="21">
        <v>-3378.667641754671</v>
      </c>
      <c r="AL1624" s="21">
        <v>-3583.7878379769136</v>
      </c>
      <c r="AM1624" s="21">
        <v>-3772.215606956936</v>
      </c>
      <c r="AN1624" s="21">
        <v>-3939.7943118036042</v>
      </c>
      <c r="AO1624" s="21">
        <v>-4083.3160517476877</v>
      </c>
      <c r="AP1624" s="21">
        <v>-4212.6901988832033</v>
      </c>
      <c r="AQ1624" s="21">
        <v>-4328.5643031016161</v>
      </c>
    </row>
    <row r="1625" spans="1:43" x14ac:dyDescent="0.25">
      <c r="A1625" s="17" t="s">
        <v>282</v>
      </c>
      <c r="B1625" s="8" t="s">
        <v>338</v>
      </c>
      <c r="C1625" s="8" t="s">
        <v>70</v>
      </c>
      <c r="E1625" s="8" t="str">
        <f t="shared" si="215"/>
        <v>Umbrella-search.umb</v>
      </c>
      <c r="F1625" s="4">
        <v>0</v>
      </c>
      <c r="G1625" s="19">
        <v>0</v>
      </c>
      <c r="H1625" s="4">
        <v>0</v>
      </c>
      <c r="I1625" s="6">
        <f t="shared" si="216"/>
        <v>1</v>
      </c>
      <c r="J1625" s="6">
        <v>1</v>
      </c>
      <c r="K1625" s="18">
        <v>0</v>
      </c>
      <c r="L1625" s="35">
        <f>Data!BT41</f>
        <v>2.6623342793737587E-2</v>
      </c>
      <c r="Q1625" s="21">
        <v>3039.143201928397</v>
      </c>
      <c r="R1625" s="21">
        <v>3282.1499213604025</v>
      </c>
      <c r="S1625" s="21">
        <v>3499.2842088663388</v>
      </c>
      <c r="T1625" s="21">
        <v>3697.9717808374558</v>
      </c>
      <c r="U1625" s="21">
        <v>3880.4869841775053</v>
      </c>
      <c r="V1625" s="21">
        <v>4042.8078035334893</v>
      </c>
      <c r="W1625" s="21">
        <v>4181.8257986950366</v>
      </c>
      <c r="X1625" s="21">
        <v>4307.1405416971693</v>
      </c>
      <c r="Y1625" s="21">
        <v>4419.3785749475574</v>
      </c>
      <c r="Z1625" s="21">
        <v>0</v>
      </c>
      <c r="AA1625" s="21">
        <v>0</v>
      </c>
      <c r="AB1625" s="21">
        <v>0</v>
      </c>
      <c r="AC1625" s="21">
        <v>0</v>
      </c>
      <c r="AD1625" s="21">
        <v>0</v>
      </c>
      <c r="AE1625" s="21">
        <v>0</v>
      </c>
      <c r="AF1625" s="21">
        <v>0</v>
      </c>
      <c r="AG1625" s="21">
        <v>0</v>
      </c>
      <c r="AH1625" s="21">
        <v>0</v>
      </c>
      <c r="AI1625" s="21">
        <v>-3039.143201928397</v>
      </c>
      <c r="AJ1625" s="21">
        <v>-3282.1499213604025</v>
      </c>
      <c r="AK1625" s="21">
        <v>-3499.2842088663388</v>
      </c>
      <c r="AL1625" s="21">
        <v>-3697.9717808374558</v>
      </c>
      <c r="AM1625" s="21">
        <v>-3880.4869841775053</v>
      </c>
      <c r="AN1625" s="21">
        <v>-4042.8078035334893</v>
      </c>
      <c r="AO1625" s="21">
        <v>-4181.8257986950366</v>
      </c>
      <c r="AP1625" s="21">
        <v>-4307.1405416971693</v>
      </c>
      <c r="AQ1625" s="21">
        <v>-4419.3785749475574</v>
      </c>
    </row>
    <row r="1626" spans="1:43" x14ac:dyDescent="0.25">
      <c r="A1626" s="17" t="s">
        <v>283</v>
      </c>
      <c r="B1626" s="8" t="s">
        <v>338</v>
      </c>
      <c r="C1626" s="8" t="s">
        <v>70</v>
      </c>
      <c r="E1626" s="8" t="str">
        <f t="shared" si="215"/>
        <v>Umbrella-search.umb</v>
      </c>
      <c r="F1626" s="4">
        <v>0</v>
      </c>
      <c r="G1626" s="19">
        <v>0</v>
      </c>
      <c r="H1626" s="4">
        <v>0</v>
      </c>
      <c r="I1626" s="6">
        <f t="shared" si="216"/>
        <v>1</v>
      </c>
      <c r="J1626" s="6">
        <v>1</v>
      </c>
      <c r="K1626" s="18">
        <v>0</v>
      </c>
      <c r="L1626" s="35">
        <f>Data!BT42</f>
        <v>2.9846451654314321E-2</v>
      </c>
      <c r="Q1626" s="21">
        <v>3351.0329038770278</v>
      </c>
      <c r="R1626" s="21">
        <v>3624.468676574953</v>
      </c>
      <c r="S1626" s="21">
        <v>3868.7926314697834</v>
      </c>
      <c r="T1626" s="21">
        <v>4092.3586971640198</v>
      </c>
      <c r="U1626" s="21">
        <v>4297.7284213485391</v>
      </c>
      <c r="V1626" s="21">
        <v>4480.3748821790359</v>
      </c>
      <c r="W1626" s="21">
        <v>4636.8007642136818</v>
      </c>
      <c r="X1626" s="21">
        <v>4777.8073506252604</v>
      </c>
      <c r="Y1626" s="21">
        <v>4904.0998479351929</v>
      </c>
      <c r="Z1626" s="21">
        <v>0</v>
      </c>
      <c r="AA1626" s="21">
        <v>0</v>
      </c>
      <c r="AB1626" s="21">
        <v>0</v>
      </c>
      <c r="AC1626" s="21">
        <v>0</v>
      </c>
      <c r="AD1626" s="21">
        <v>0</v>
      </c>
      <c r="AE1626" s="21">
        <v>0</v>
      </c>
      <c r="AF1626" s="21">
        <v>0</v>
      </c>
      <c r="AG1626" s="21">
        <v>0</v>
      </c>
      <c r="AH1626" s="21">
        <v>0</v>
      </c>
      <c r="AI1626" s="21">
        <v>-3351.0329038770278</v>
      </c>
      <c r="AJ1626" s="21">
        <v>-3624.468676574953</v>
      </c>
      <c r="AK1626" s="21">
        <v>-3868.7926314697834</v>
      </c>
      <c r="AL1626" s="21">
        <v>-4092.3586971640198</v>
      </c>
      <c r="AM1626" s="21">
        <v>-4297.7284213485391</v>
      </c>
      <c r="AN1626" s="21">
        <v>-4480.3748821790359</v>
      </c>
      <c r="AO1626" s="21">
        <v>-4636.8007642136818</v>
      </c>
      <c r="AP1626" s="21">
        <v>-4777.8073506252604</v>
      </c>
      <c r="AQ1626" s="21">
        <v>-4904.0998479351929</v>
      </c>
    </row>
    <row r="1627" spans="1:43" x14ac:dyDescent="0.25">
      <c r="A1627" s="17" t="s">
        <v>284</v>
      </c>
      <c r="B1627" s="8" t="s">
        <v>338</v>
      </c>
      <c r="C1627" s="8" t="s">
        <v>70</v>
      </c>
      <c r="E1627" s="8" t="str">
        <f t="shared" si="215"/>
        <v>Umbrella-search.umb</v>
      </c>
      <c r="F1627" s="4">
        <v>0</v>
      </c>
      <c r="G1627" s="19">
        <v>0</v>
      </c>
      <c r="H1627" s="4">
        <v>0</v>
      </c>
      <c r="I1627" s="6">
        <f t="shared" si="216"/>
        <v>1</v>
      </c>
      <c r="J1627" s="6">
        <v>1</v>
      </c>
      <c r="K1627" s="18">
        <v>0</v>
      </c>
      <c r="L1627" s="35">
        <f>Data!BT43</f>
        <v>3.2564840357367876E-2</v>
      </c>
      <c r="Q1627" s="21">
        <v>3145.0144529379209</v>
      </c>
      <c r="R1627" s="21">
        <v>3441.059996480175</v>
      </c>
      <c r="S1627" s="21">
        <v>3705.5888806175071</v>
      </c>
      <c r="T1627" s="21">
        <v>3947.6343445288881</v>
      </c>
      <c r="U1627" s="21">
        <v>4169.98669522811</v>
      </c>
      <c r="V1627" s="21">
        <v>4367.7357283204183</v>
      </c>
      <c r="W1627" s="21">
        <v>4537.0974795306347</v>
      </c>
      <c r="X1627" s="21">
        <v>4689.7639909082673</v>
      </c>
      <c r="Y1627" s="21">
        <v>4826.5002520513799</v>
      </c>
      <c r="Z1627" s="21">
        <v>0</v>
      </c>
      <c r="AA1627" s="21">
        <v>0</v>
      </c>
      <c r="AB1627" s="21">
        <v>0</v>
      </c>
      <c r="AC1627" s="21">
        <v>0</v>
      </c>
      <c r="AD1627" s="21">
        <v>0</v>
      </c>
      <c r="AE1627" s="21">
        <v>0</v>
      </c>
      <c r="AF1627" s="21">
        <v>0</v>
      </c>
      <c r="AG1627" s="21">
        <v>0</v>
      </c>
      <c r="AH1627" s="21">
        <v>0</v>
      </c>
      <c r="AI1627" s="21">
        <v>-3145.0144529379209</v>
      </c>
      <c r="AJ1627" s="21">
        <v>-3441.059996480175</v>
      </c>
      <c r="AK1627" s="21">
        <v>-3705.5888806175071</v>
      </c>
      <c r="AL1627" s="21">
        <v>-3947.6343445288881</v>
      </c>
      <c r="AM1627" s="21">
        <v>-4169.98669522811</v>
      </c>
      <c r="AN1627" s="21">
        <v>-4367.7357283204183</v>
      </c>
      <c r="AO1627" s="21">
        <v>-4537.0974795306347</v>
      </c>
      <c r="AP1627" s="21">
        <v>-4689.7639909082673</v>
      </c>
      <c r="AQ1627" s="21">
        <v>-4826.5002520513799</v>
      </c>
    </row>
    <row r="1628" spans="1:43" x14ac:dyDescent="0.25">
      <c r="A1628" s="17" t="s">
        <v>285</v>
      </c>
      <c r="B1628" s="8" t="s">
        <v>338</v>
      </c>
      <c r="C1628" s="8" t="s">
        <v>70</v>
      </c>
      <c r="E1628" s="8" t="str">
        <f t="shared" si="215"/>
        <v>Umbrella-search.umb</v>
      </c>
      <c r="F1628" s="4">
        <v>0</v>
      </c>
      <c r="G1628" s="19">
        <v>0</v>
      </c>
      <c r="H1628" s="4">
        <v>0</v>
      </c>
      <c r="I1628" s="6">
        <f t="shared" si="216"/>
        <v>1</v>
      </c>
      <c r="J1628" s="6">
        <v>1</v>
      </c>
      <c r="K1628" s="18">
        <v>0</v>
      </c>
      <c r="L1628" s="35">
        <f>Data!BT44</f>
        <v>3.0911099696757111E-2</v>
      </c>
      <c r="Q1628" s="21">
        <v>3205.5801521140652</v>
      </c>
      <c r="R1628" s="21">
        <v>3485.5860389201375</v>
      </c>
      <c r="S1628" s="21">
        <v>3735.7817071237746</v>
      </c>
      <c r="T1628" s="21">
        <v>3964.7164548098813</v>
      </c>
      <c r="U1628" s="21">
        <v>4175.0213072257766</v>
      </c>
      <c r="V1628" s="21">
        <v>4362.0563777878706</v>
      </c>
      <c r="W1628" s="21">
        <v>4522.2415038076533</v>
      </c>
      <c r="X1628" s="21">
        <v>4666.6363911360868</v>
      </c>
      <c r="Y1628" s="21">
        <v>4795.9638791340749</v>
      </c>
      <c r="Z1628" s="21">
        <v>0</v>
      </c>
      <c r="AA1628" s="21">
        <v>0</v>
      </c>
      <c r="AB1628" s="21">
        <v>0</v>
      </c>
      <c r="AC1628" s="21">
        <v>0</v>
      </c>
      <c r="AD1628" s="21">
        <v>0</v>
      </c>
      <c r="AE1628" s="21">
        <v>0</v>
      </c>
      <c r="AF1628" s="21">
        <v>0</v>
      </c>
      <c r="AG1628" s="21">
        <v>0</v>
      </c>
      <c r="AH1628" s="21">
        <v>0</v>
      </c>
      <c r="AI1628" s="21">
        <v>-3205.5801521140652</v>
      </c>
      <c r="AJ1628" s="21">
        <v>-3485.5860389201375</v>
      </c>
      <c r="AK1628" s="21">
        <v>-3735.7817071237746</v>
      </c>
      <c r="AL1628" s="21">
        <v>-3964.7164548098813</v>
      </c>
      <c r="AM1628" s="21">
        <v>-4175.0213072257766</v>
      </c>
      <c r="AN1628" s="21">
        <v>-4362.0563777878706</v>
      </c>
      <c r="AO1628" s="21">
        <v>-4522.2415038076533</v>
      </c>
      <c r="AP1628" s="21">
        <v>-4666.6363911360868</v>
      </c>
      <c r="AQ1628" s="21">
        <v>-4795.9638791340749</v>
      </c>
    </row>
    <row r="1629" spans="1:43" x14ac:dyDescent="0.25">
      <c r="A1629" s="17" t="s">
        <v>286</v>
      </c>
      <c r="B1629" s="8" t="s">
        <v>338</v>
      </c>
      <c r="C1629" s="8" t="s">
        <v>70</v>
      </c>
      <c r="E1629" s="8" t="str">
        <f t="shared" si="215"/>
        <v>Umbrella-search.umb</v>
      </c>
      <c r="F1629" s="4">
        <v>0</v>
      </c>
      <c r="G1629" s="19">
        <v>0</v>
      </c>
      <c r="H1629" s="4">
        <v>0</v>
      </c>
      <c r="I1629" s="6">
        <f t="shared" si="216"/>
        <v>1</v>
      </c>
      <c r="J1629" s="6">
        <v>1</v>
      </c>
      <c r="K1629" s="18">
        <v>0</v>
      </c>
      <c r="L1629" s="35">
        <f>Data!BT45</f>
        <v>4.5616318469427486E-2</v>
      </c>
      <c r="Q1629" s="21">
        <v>3902.3040227292631</v>
      </c>
      <c r="R1629" s="21">
        <v>4317.3538179596835</v>
      </c>
      <c r="S1629" s="21">
        <v>4688.2203645033023</v>
      </c>
      <c r="T1629" s="21">
        <v>5027.5560572355735</v>
      </c>
      <c r="U1629" s="21">
        <v>5339.2906366567595</v>
      </c>
      <c r="V1629" s="21">
        <v>5616.5306926603726</v>
      </c>
      <c r="W1629" s="21">
        <v>5853.9738459492783</v>
      </c>
      <c r="X1629" s="21">
        <v>6068.0096089196531</v>
      </c>
      <c r="Y1629" s="21">
        <v>6259.7120251007918</v>
      </c>
      <c r="Z1629" s="21">
        <v>0</v>
      </c>
      <c r="AA1629" s="21">
        <v>0</v>
      </c>
      <c r="AB1629" s="21">
        <v>0</v>
      </c>
      <c r="AC1629" s="21">
        <v>0</v>
      </c>
      <c r="AD1629" s="21">
        <v>0</v>
      </c>
      <c r="AE1629" s="21">
        <v>0</v>
      </c>
      <c r="AF1629" s="21">
        <v>0</v>
      </c>
      <c r="AG1629" s="21">
        <v>0</v>
      </c>
      <c r="AH1629" s="21">
        <v>0</v>
      </c>
      <c r="AI1629" s="21">
        <v>-3902.3040227292631</v>
      </c>
      <c r="AJ1629" s="21">
        <v>-4317.3538179596835</v>
      </c>
      <c r="AK1629" s="21">
        <v>-4688.2203645033023</v>
      </c>
      <c r="AL1629" s="21">
        <v>-5027.5560572355735</v>
      </c>
      <c r="AM1629" s="21">
        <v>-5339.2906366567595</v>
      </c>
      <c r="AN1629" s="21">
        <v>-5616.5306926603726</v>
      </c>
      <c r="AO1629" s="21">
        <v>-5853.9738459492783</v>
      </c>
      <c r="AP1629" s="21">
        <v>-6068.0096089196531</v>
      </c>
      <c r="AQ1629" s="21">
        <v>-6259.7120251007918</v>
      </c>
    </row>
    <row r="1630" spans="1:43" x14ac:dyDescent="0.25">
      <c r="A1630" s="17" t="s">
        <v>287</v>
      </c>
      <c r="B1630" s="8" t="s">
        <v>338</v>
      </c>
      <c r="C1630" s="8" t="s">
        <v>70</v>
      </c>
      <c r="E1630" s="8" t="str">
        <f t="shared" si="215"/>
        <v>Umbrella-search.umb</v>
      </c>
      <c r="F1630" s="4">
        <v>0</v>
      </c>
      <c r="G1630" s="19">
        <v>0</v>
      </c>
      <c r="H1630" s="4">
        <v>0</v>
      </c>
      <c r="I1630" s="6">
        <f t="shared" si="216"/>
        <v>1</v>
      </c>
      <c r="J1630" s="6">
        <v>1</v>
      </c>
      <c r="K1630" s="18">
        <v>0</v>
      </c>
      <c r="L1630" s="35">
        <f>Data!BT46</f>
        <v>4.8810636368271453E-2</v>
      </c>
      <c r="Q1630" s="21">
        <v>4057.8191041836235</v>
      </c>
      <c r="R1630" s="21">
        <v>4505.2074225283104</v>
      </c>
      <c r="S1630" s="21">
        <v>4904.9706847094203</v>
      </c>
      <c r="T1630" s="21">
        <v>5270.7435721609618</v>
      </c>
      <c r="U1630" s="21">
        <v>5606.7672219136248</v>
      </c>
      <c r="V1630" s="21">
        <v>5905.6083698296607</v>
      </c>
      <c r="W1630" s="21">
        <v>6161.5522824946929</v>
      </c>
      <c r="X1630" s="21">
        <v>6392.2647279814555</v>
      </c>
      <c r="Y1630" s="21">
        <v>6598.9038860267428</v>
      </c>
      <c r="Z1630" s="21">
        <v>0</v>
      </c>
      <c r="AA1630" s="21">
        <v>0</v>
      </c>
      <c r="AB1630" s="21">
        <v>0</v>
      </c>
      <c r="AC1630" s="21">
        <v>0</v>
      </c>
      <c r="AD1630" s="21">
        <v>0</v>
      </c>
      <c r="AE1630" s="21">
        <v>0</v>
      </c>
      <c r="AF1630" s="21">
        <v>0</v>
      </c>
      <c r="AG1630" s="21">
        <v>0</v>
      </c>
      <c r="AH1630" s="21">
        <v>0</v>
      </c>
      <c r="AI1630" s="21">
        <v>-4057.8191041836235</v>
      </c>
      <c r="AJ1630" s="21">
        <v>-4505.2074225283104</v>
      </c>
      <c r="AK1630" s="21">
        <v>-4904.9706847094203</v>
      </c>
      <c r="AL1630" s="21">
        <v>-5270.7435721609618</v>
      </c>
      <c r="AM1630" s="21">
        <v>-5606.7672219136248</v>
      </c>
      <c r="AN1630" s="21">
        <v>-5905.6083698296607</v>
      </c>
      <c r="AO1630" s="21">
        <v>-6161.5522824946929</v>
      </c>
      <c r="AP1630" s="21">
        <v>-6392.2647279814555</v>
      </c>
      <c r="AQ1630" s="21">
        <v>-6598.9038860267428</v>
      </c>
    </row>
    <row r="1631" spans="1:43" x14ac:dyDescent="0.25">
      <c r="A1631" s="17" t="s">
        <v>288</v>
      </c>
      <c r="B1631" s="8" t="s">
        <v>338</v>
      </c>
      <c r="C1631" s="8" t="s">
        <v>70</v>
      </c>
      <c r="E1631" s="8" t="str">
        <f t="shared" si="215"/>
        <v>Umbrella-search.umb</v>
      </c>
      <c r="F1631" s="4">
        <v>0</v>
      </c>
      <c r="G1631" s="19">
        <v>0</v>
      </c>
      <c r="H1631" s="4">
        <v>0</v>
      </c>
      <c r="I1631" s="6">
        <f t="shared" si="216"/>
        <v>1</v>
      </c>
      <c r="J1631" s="6">
        <v>1</v>
      </c>
      <c r="K1631" s="18">
        <v>0</v>
      </c>
      <c r="L1631" s="35">
        <f>Data!BT47</f>
        <v>4.6782225344326633E-2</v>
      </c>
      <c r="Q1631" s="21">
        <v>4004.2494615753076</v>
      </c>
      <c r="R1631" s="21">
        <v>4429.1427995065242</v>
      </c>
      <c r="S1631" s="21">
        <v>4808.8049695660429</v>
      </c>
      <c r="T1631" s="21">
        <v>5156.1886604107749</v>
      </c>
      <c r="U1631" s="21">
        <v>5475.3164826763696</v>
      </c>
      <c r="V1631" s="21">
        <v>5759.1317127650345</v>
      </c>
      <c r="W1631" s="21">
        <v>6002.2061679931148</v>
      </c>
      <c r="X1631" s="21">
        <v>6221.3181093673893</v>
      </c>
      <c r="Y1631" s="21">
        <v>6417.5670243932491</v>
      </c>
      <c r="Z1631" s="21">
        <v>0</v>
      </c>
      <c r="AA1631" s="21">
        <v>0</v>
      </c>
      <c r="AB1631" s="21">
        <v>0</v>
      </c>
      <c r="AC1631" s="21">
        <v>0</v>
      </c>
      <c r="AD1631" s="21">
        <v>0</v>
      </c>
      <c r="AE1631" s="21">
        <v>0</v>
      </c>
      <c r="AF1631" s="21">
        <v>0</v>
      </c>
      <c r="AG1631" s="21">
        <v>0</v>
      </c>
      <c r="AH1631" s="21">
        <v>0</v>
      </c>
      <c r="AI1631" s="21">
        <v>-4004.2494615753076</v>
      </c>
      <c r="AJ1631" s="21">
        <v>-4429.1427995065242</v>
      </c>
      <c r="AK1631" s="21">
        <v>-4808.8049695660429</v>
      </c>
      <c r="AL1631" s="21">
        <v>-5156.1886604107749</v>
      </c>
      <c r="AM1631" s="21">
        <v>-5475.3164826763696</v>
      </c>
      <c r="AN1631" s="21">
        <v>-5759.1317127650345</v>
      </c>
      <c r="AO1631" s="21">
        <v>-6002.2061679931148</v>
      </c>
      <c r="AP1631" s="21">
        <v>-6221.3181093673893</v>
      </c>
      <c r="AQ1631" s="21">
        <v>-6417.5670243932491</v>
      </c>
    </row>
    <row r="1632" spans="1:43" x14ac:dyDescent="0.25">
      <c r="A1632" s="17" t="s">
        <v>289</v>
      </c>
      <c r="B1632" s="8" t="s">
        <v>338</v>
      </c>
      <c r="C1632" s="8" t="s">
        <v>70</v>
      </c>
      <c r="E1632" s="8" t="str">
        <f t="shared" si="215"/>
        <v>Umbrella-search.umb</v>
      </c>
      <c r="F1632" s="4">
        <v>0</v>
      </c>
      <c r="G1632" s="19">
        <v>0</v>
      </c>
      <c r="H1632" s="4">
        <v>0</v>
      </c>
      <c r="I1632" s="6">
        <f t="shared" si="216"/>
        <v>1</v>
      </c>
      <c r="J1632" s="6">
        <v>1</v>
      </c>
      <c r="K1632" s="18">
        <v>0</v>
      </c>
      <c r="L1632" s="35">
        <f>Data!BT48</f>
        <v>4.802642104021012E-2</v>
      </c>
      <c r="Q1632" s="21">
        <v>4156.5245176509143</v>
      </c>
      <c r="R1632" s="21">
        <v>4594.4554586436625</v>
      </c>
      <c r="S1632" s="21">
        <v>4985.7671970116153</v>
      </c>
      <c r="T1632" s="21">
        <v>5343.8105644311172</v>
      </c>
      <c r="U1632" s="21">
        <v>5672.7305711791387</v>
      </c>
      <c r="V1632" s="21">
        <v>5965.2545077433524</v>
      </c>
      <c r="W1632" s="21">
        <v>6215.7874764630942</v>
      </c>
      <c r="X1632" s="21">
        <v>6441.6227139708308</v>
      </c>
      <c r="Y1632" s="21">
        <v>6643.8933553500556</v>
      </c>
      <c r="Z1632" s="21">
        <v>0</v>
      </c>
      <c r="AA1632" s="21">
        <v>0</v>
      </c>
      <c r="AB1632" s="21">
        <v>0</v>
      </c>
      <c r="AC1632" s="21">
        <v>0</v>
      </c>
      <c r="AD1632" s="21">
        <v>0</v>
      </c>
      <c r="AE1632" s="21">
        <v>0</v>
      </c>
      <c r="AF1632" s="21">
        <v>0</v>
      </c>
      <c r="AG1632" s="21">
        <v>0</v>
      </c>
      <c r="AH1632" s="21">
        <v>0</v>
      </c>
      <c r="AI1632" s="21">
        <v>-4156.5245176509143</v>
      </c>
      <c r="AJ1632" s="21">
        <v>-4594.4554586436625</v>
      </c>
      <c r="AK1632" s="21">
        <v>-4985.7671970116153</v>
      </c>
      <c r="AL1632" s="21">
        <v>-5343.8105644311172</v>
      </c>
      <c r="AM1632" s="21">
        <v>-5672.7305711791387</v>
      </c>
      <c r="AN1632" s="21">
        <v>-5965.2545077433524</v>
      </c>
      <c r="AO1632" s="21">
        <v>-6215.7874764630942</v>
      </c>
      <c r="AP1632" s="21">
        <v>-6441.6227139708308</v>
      </c>
      <c r="AQ1632" s="21">
        <v>-6643.8933553500556</v>
      </c>
    </row>
    <row r="1633" spans="1:43" x14ac:dyDescent="0.25">
      <c r="A1633" s="17" t="s">
        <v>290</v>
      </c>
      <c r="B1633" s="8" t="s">
        <v>338</v>
      </c>
      <c r="C1633" s="8" t="s">
        <v>70</v>
      </c>
      <c r="E1633" s="8" t="str">
        <f t="shared" si="215"/>
        <v>Umbrella-search.umb</v>
      </c>
      <c r="F1633" s="4">
        <v>0</v>
      </c>
      <c r="G1633" s="19">
        <v>0</v>
      </c>
      <c r="H1633" s="4">
        <v>0</v>
      </c>
      <c r="I1633" s="6">
        <f t="shared" si="216"/>
        <v>1</v>
      </c>
      <c r="J1633" s="6">
        <v>1</v>
      </c>
      <c r="K1633" s="18">
        <v>0</v>
      </c>
      <c r="L1633" s="35">
        <f>Data!BT49</f>
        <v>3.9063675554210399E-2</v>
      </c>
      <c r="Q1633" s="21">
        <v>3715.1818546507438</v>
      </c>
      <c r="R1633" s="21">
        <v>4070.0982788127135</v>
      </c>
      <c r="S1633" s="21">
        <v>4387.2309874493631</v>
      </c>
      <c r="T1633" s="21">
        <v>4677.4082372005696</v>
      </c>
      <c r="U1633" s="21">
        <v>4943.9771468918161</v>
      </c>
      <c r="V1633" s="21">
        <v>5181.0500563216856</v>
      </c>
      <c r="W1633" s="21">
        <v>5384.090821484413</v>
      </c>
      <c r="X1633" s="21">
        <v>5567.1162633504719</v>
      </c>
      <c r="Y1633" s="21">
        <v>5731.0436636737795</v>
      </c>
      <c r="Z1633" s="21">
        <v>0</v>
      </c>
      <c r="AA1633" s="21">
        <v>0</v>
      </c>
      <c r="AB1633" s="21">
        <v>0</v>
      </c>
      <c r="AC1633" s="21">
        <v>0</v>
      </c>
      <c r="AD1633" s="21">
        <v>0</v>
      </c>
      <c r="AE1633" s="21">
        <v>0</v>
      </c>
      <c r="AF1633" s="21">
        <v>0</v>
      </c>
      <c r="AG1633" s="21">
        <v>0</v>
      </c>
      <c r="AH1633" s="21">
        <v>0</v>
      </c>
      <c r="AI1633" s="21">
        <v>-3715.1818546507438</v>
      </c>
      <c r="AJ1633" s="21">
        <v>-4070.0982788127135</v>
      </c>
      <c r="AK1633" s="21">
        <v>-4387.2309874493631</v>
      </c>
      <c r="AL1633" s="21">
        <v>-4677.4082372005696</v>
      </c>
      <c r="AM1633" s="21">
        <v>-4943.9771468918161</v>
      </c>
      <c r="AN1633" s="21">
        <v>-5181.0500563216856</v>
      </c>
      <c r="AO1633" s="21">
        <v>-5384.090821484413</v>
      </c>
      <c r="AP1633" s="21">
        <v>-5567.1162633504719</v>
      </c>
      <c r="AQ1633" s="21">
        <v>-5731.0436636737795</v>
      </c>
    </row>
    <row r="1634" spans="1:43" x14ac:dyDescent="0.25">
      <c r="A1634" s="17" t="s">
        <v>291</v>
      </c>
      <c r="B1634" s="8" t="s">
        <v>338</v>
      </c>
      <c r="C1634" s="8" t="s">
        <v>70</v>
      </c>
      <c r="E1634" s="8" t="str">
        <f t="shared" si="215"/>
        <v>Umbrella-search.umb</v>
      </c>
      <c r="F1634" s="4">
        <v>0</v>
      </c>
      <c r="G1634" s="19">
        <v>0</v>
      </c>
      <c r="H1634" s="4">
        <v>0</v>
      </c>
      <c r="I1634" s="6">
        <f t="shared" si="216"/>
        <v>1</v>
      </c>
      <c r="J1634" s="6">
        <v>1</v>
      </c>
      <c r="K1634" s="18">
        <v>0</v>
      </c>
      <c r="L1634" s="35">
        <f>Data!BT50</f>
        <v>4.7447693916798539E-2</v>
      </c>
      <c r="Q1634" s="21">
        <v>4211.0115018838196</v>
      </c>
      <c r="R1634" s="21">
        <v>4644.0612783908882</v>
      </c>
      <c r="S1634" s="21">
        <v>5031.0109786223984</v>
      </c>
      <c r="T1634" s="21">
        <v>5385.0650170475155</v>
      </c>
      <c r="U1634" s="21">
        <v>5710.3186664598716</v>
      </c>
      <c r="V1634" s="21">
        <v>5999.582148911506</v>
      </c>
      <c r="W1634" s="21">
        <v>6247.322398062408</v>
      </c>
      <c r="X1634" s="21">
        <v>6470.6403961280685</v>
      </c>
      <c r="Y1634" s="21">
        <v>6670.6563412958785</v>
      </c>
      <c r="Z1634" s="21">
        <v>0</v>
      </c>
      <c r="AA1634" s="21">
        <v>0</v>
      </c>
      <c r="AB1634" s="21">
        <v>0</v>
      </c>
      <c r="AC1634" s="21">
        <v>0</v>
      </c>
      <c r="AD1634" s="21">
        <v>0</v>
      </c>
      <c r="AE1634" s="21">
        <v>0</v>
      </c>
      <c r="AF1634" s="21">
        <v>0</v>
      </c>
      <c r="AG1634" s="21">
        <v>0</v>
      </c>
      <c r="AH1634" s="21">
        <v>0</v>
      </c>
      <c r="AI1634" s="21">
        <v>-4211.0115018838196</v>
      </c>
      <c r="AJ1634" s="21">
        <v>-4644.0612783908882</v>
      </c>
      <c r="AK1634" s="21">
        <v>-5031.0109786223984</v>
      </c>
      <c r="AL1634" s="21">
        <v>-5385.0650170475155</v>
      </c>
      <c r="AM1634" s="21">
        <v>-5710.3186664598716</v>
      </c>
      <c r="AN1634" s="21">
        <v>-5999.582148911506</v>
      </c>
      <c r="AO1634" s="21">
        <v>-6247.322398062408</v>
      </c>
      <c r="AP1634" s="21">
        <v>-6470.6403961280685</v>
      </c>
      <c r="AQ1634" s="21">
        <v>-6670.6563412958785</v>
      </c>
    </row>
    <row r="1635" spans="1:43" x14ac:dyDescent="0.25">
      <c r="A1635" s="17" t="s">
        <v>292</v>
      </c>
      <c r="B1635" s="8" t="s">
        <v>338</v>
      </c>
      <c r="C1635" s="8" t="s">
        <v>70</v>
      </c>
      <c r="E1635" s="8" t="str">
        <f t="shared" si="215"/>
        <v>Umbrella-search.umb</v>
      </c>
      <c r="F1635" s="4">
        <v>0</v>
      </c>
      <c r="G1635" s="19">
        <v>0</v>
      </c>
      <c r="H1635" s="4">
        <v>0</v>
      </c>
      <c r="I1635" s="6">
        <f t="shared" si="216"/>
        <v>1</v>
      </c>
      <c r="J1635" s="6">
        <v>1</v>
      </c>
      <c r="K1635" s="18">
        <v>0</v>
      </c>
      <c r="L1635" s="35">
        <f>Data!BT51</f>
        <v>3.8623879425351677E-2</v>
      </c>
      <c r="Q1635" s="21">
        <v>3555.3477814454336</v>
      </c>
      <c r="R1635" s="21">
        <v>3905.4063573941789</v>
      </c>
      <c r="S1635" s="21">
        <v>4218.1989044348384</v>
      </c>
      <c r="T1635" s="21">
        <v>4504.402885156991</v>
      </c>
      <c r="U1635" s="21">
        <v>4767.3234292741417</v>
      </c>
      <c r="V1635" s="21">
        <v>5001.1514410778664</v>
      </c>
      <c r="W1635" s="21">
        <v>5201.4134362439445</v>
      </c>
      <c r="X1635" s="21">
        <v>5381.933847689309</v>
      </c>
      <c r="Y1635" s="21">
        <v>5543.6177339367114</v>
      </c>
      <c r="Z1635" s="21">
        <v>0</v>
      </c>
      <c r="AA1635" s="21">
        <v>0</v>
      </c>
      <c r="AB1635" s="21">
        <v>0</v>
      </c>
      <c r="AC1635" s="21">
        <v>0</v>
      </c>
      <c r="AD1635" s="21">
        <v>0</v>
      </c>
      <c r="AE1635" s="21">
        <v>0</v>
      </c>
      <c r="AF1635" s="21">
        <v>0</v>
      </c>
      <c r="AG1635" s="21">
        <v>0</v>
      </c>
      <c r="AH1635" s="21">
        <v>0</v>
      </c>
      <c r="AI1635" s="21">
        <v>-3555.3477814454336</v>
      </c>
      <c r="AJ1635" s="21">
        <v>-3905.4063573941789</v>
      </c>
      <c r="AK1635" s="21">
        <v>-4218.1989044348384</v>
      </c>
      <c r="AL1635" s="21">
        <v>-4504.402885156991</v>
      </c>
      <c r="AM1635" s="21">
        <v>-4767.3234292741417</v>
      </c>
      <c r="AN1635" s="21">
        <v>-5001.1514410778664</v>
      </c>
      <c r="AO1635" s="21">
        <v>-5201.4134362439445</v>
      </c>
      <c r="AP1635" s="21">
        <v>-5381.933847689309</v>
      </c>
      <c r="AQ1635" s="21">
        <v>-5543.6177339367114</v>
      </c>
    </row>
    <row r="1636" spans="1:43" x14ac:dyDescent="0.25">
      <c r="A1636" s="17" t="s">
        <v>293</v>
      </c>
      <c r="B1636" s="8" t="s">
        <v>338</v>
      </c>
      <c r="C1636" s="8" t="s">
        <v>70</v>
      </c>
      <c r="E1636" s="8" t="str">
        <f t="shared" si="215"/>
        <v>Umbrella-search.umb</v>
      </c>
      <c r="F1636" s="4">
        <v>0</v>
      </c>
      <c r="G1636" s="19">
        <v>0</v>
      </c>
      <c r="H1636" s="4">
        <v>0</v>
      </c>
      <c r="I1636" s="6">
        <f t="shared" si="216"/>
        <v>1</v>
      </c>
      <c r="J1636" s="6">
        <v>1</v>
      </c>
      <c r="K1636" s="18">
        <v>0</v>
      </c>
      <c r="L1636" s="35">
        <f>Data!BT52</f>
        <v>3.9136565960348015E-2</v>
      </c>
      <c r="Q1636" s="21">
        <v>3705.207205900856</v>
      </c>
      <c r="R1636" s="21">
        <v>4060.7545691842474</v>
      </c>
      <c r="S1636" s="21">
        <v>4378.4511289352904</v>
      </c>
      <c r="T1636" s="21">
        <v>4669.1439981544709</v>
      </c>
      <c r="U1636" s="21">
        <v>4936.1868275960887</v>
      </c>
      <c r="V1636" s="21">
        <v>5173.6811829444223</v>
      </c>
      <c r="W1636" s="21">
        <v>5377.08294326955</v>
      </c>
      <c r="X1636" s="21">
        <v>5560.4337659324456</v>
      </c>
      <c r="Y1636" s="21">
        <v>5724.6526138373274</v>
      </c>
      <c r="Z1636" s="21">
        <v>0</v>
      </c>
      <c r="AA1636" s="21">
        <v>0</v>
      </c>
      <c r="AB1636" s="21">
        <v>0</v>
      </c>
      <c r="AC1636" s="21">
        <v>0</v>
      </c>
      <c r="AD1636" s="21">
        <v>0</v>
      </c>
      <c r="AE1636" s="21">
        <v>0</v>
      </c>
      <c r="AF1636" s="21">
        <v>0</v>
      </c>
      <c r="AG1636" s="21">
        <v>0</v>
      </c>
      <c r="AH1636" s="21">
        <v>0</v>
      </c>
      <c r="AI1636" s="21">
        <v>-3705.207205900856</v>
      </c>
      <c r="AJ1636" s="21">
        <v>-4060.7545691842474</v>
      </c>
      <c r="AK1636" s="21">
        <v>-4378.4511289352904</v>
      </c>
      <c r="AL1636" s="21">
        <v>-4669.1439981544709</v>
      </c>
      <c r="AM1636" s="21">
        <v>-4936.1868275960887</v>
      </c>
      <c r="AN1636" s="21">
        <v>-5173.6811829444223</v>
      </c>
      <c r="AO1636" s="21">
        <v>-5377.08294326955</v>
      </c>
      <c r="AP1636" s="21">
        <v>-5560.4337659324456</v>
      </c>
      <c r="AQ1636" s="21">
        <v>-5724.6526138373274</v>
      </c>
    </row>
    <row r="1637" spans="1:43" x14ac:dyDescent="0.25">
      <c r="A1637" s="17" t="s">
        <v>294</v>
      </c>
      <c r="B1637" s="8" t="s">
        <v>338</v>
      </c>
      <c r="C1637" s="8" t="s">
        <v>70</v>
      </c>
      <c r="E1637" s="8" t="str">
        <f t="shared" si="215"/>
        <v>Umbrella-search.umb</v>
      </c>
      <c r="F1637" s="4">
        <v>0</v>
      </c>
      <c r="G1637" s="19">
        <v>0</v>
      </c>
      <c r="H1637" s="4">
        <v>0</v>
      </c>
      <c r="I1637" s="6">
        <f t="shared" si="216"/>
        <v>1</v>
      </c>
      <c r="J1637" s="6">
        <v>1</v>
      </c>
      <c r="K1637" s="18">
        <v>0</v>
      </c>
      <c r="L1637" s="35">
        <f>Data!BT53</f>
        <v>3.9393648862423317E-2</v>
      </c>
      <c r="Q1637" s="21">
        <v>4020.519501089002</v>
      </c>
      <c r="R1637" s="21">
        <v>4380.6661898967504</v>
      </c>
      <c r="S1637" s="21">
        <v>4702.4711418348597</v>
      </c>
      <c r="T1637" s="21">
        <v>4996.9281277952905</v>
      </c>
      <c r="U1637" s="21">
        <v>5267.4247993468625</v>
      </c>
      <c r="V1637" s="21">
        <v>5507.9913806708128</v>
      </c>
      <c r="W1637" s="21">
        <v>5714.0235649113465</v>
      </c>
      <c r="X1637" s="21">
        <v>5899.7459649605762</v>
      </c>
      <c r="Y1637" s="21">
        <v>6066.0886170911499</v>
      </c>
      <c r="Z1637" s="21">
        <v>0</v>
      </c>
      <c r="AA1637" s="21">
        <v>0</v>
      </c>
      <c r="AB1637" s="21">
        <v>0</v>
      </c>
      <c r="AC1637" s="21">
        <v>0</v>
      </c>
      <c r="AD1637" s="21">
        <v>0</v>
      </c>
      <c r="AE1637" s="21">
        <v>0</v>
      </c>
      <c r="AF1637" s="21">
        <v>0</v>
      </c>
      <c r="AG1637" s="21">
        <v>0</v>
      </c>
      <c r="AH1637" s="21">
        <v>0</v>
      </c>
      <c r="AI1637" s="21">
        <v>-4020.519501089002</v>
      </c>
      <c r="AJ1637" s="21">
        <v>-4380.6661898967504</v>
      </c>
      <c r="AK1637" s="21">
        <v>-4702.4711418348597</v>
      </c>
      <c r="AL1637" s="21">
        <v>-4996.9281277952905</v>
      </c>
      <c r="AM1637" s="21">
        <v>-5267.4247993468625</v>
      </c>
      <c r="AN1637" s="21">
        <v>-5507.9913806708128</v>
      </c>
      <c r="AO1637" s="21">
        <v>-5714.0235649113465</v>
      </c>
      <c r="AP1637" s="21">
        <v>-5899.7459649605762</v>
      </c>
      <c r="AQ1637" s="21">
        <v>-6066.0886170911499</v>
      </c>
    </row>
    <row r="1638" spans="1:43" x14ac:dyDescent="0.25">
      <c r="A1638" s="17" t="s">
        <v>295</v>
      </c>
      <c r="B1638" s="8" t="s">
        <v>338</v>
      </c>
      <c r="C1638" s="8" t="s">
        <v>70</v>
      </c>
      <c r="E1638" s="8" t="str">
        <f t="shared" si="215"/>
        <v>Umbrella-search.umb</v>
      </c>
      <c r="F1638" s="4">
        <v>0</v>
      </c>
      <c r="G1638" s="19">
        <v>0</v>
      </c>
      <c r="H1638" s="4">
        <v>0</v>
      </c>
      <c r="I1638" s="6">
        <f t="shared" si="216"/>
        <v>1</v>
      </c>
      <c r="J1638" s="6">
        <v>1</v>
      </c>
      <c r="K1638" s="18">
        <v>0</v>
      </c>
      <c r="L1638" s="35">
        <f>Data!BT54</f>
        <v>3.7116469461434397E-2</v>
      </c>
      <c r="Q1638" s="21">
        <v>3753.7953306520017</v>
      </c>
      <c r="R1638" s="21">
        <v>4094.8092906798597</v>
      </c>
      <c r="S1638" s="21">
        <v>4399.5186699465194</v>
      </c>
      <c r="T1638" s="21">
        <v>4678.3319371802672</v>
      </c>
      <c r="U1638" s="21">
        <v>4934.4586399119753</v>
      </c>
      <c r="V1638" s="21">
        <v>5162.2451599268243</v>
      </c>
      <c r="W1638" s="21">
        <v>5357.332072283707</v>
      </c>
      <c r="X1638" s="21">
        <v>5533.1880487159888</v>
      </c>
      <c r="Y1638" s="21">
        <v>5690.6938792933743</v>
      </c>
      <c r="Z1638" s="21">
        <v>0</v>
      </c>
      <c r="AA1638" s="21">
        <v>0</v>
      </c>
      <c r="AB1638" s="21">
        <v>0</v>
      </c>
      <c r="AC1638" s="21">
        <v>0</v>
      </c>
      <c r="AD1638" s="21">
        <v>0</v>
      </c>
      <c r="AE1638" s="21">
        <v>0</v>
      </c>
      <c r="AF1638" s="21">
        <v>0</v>
      </c>
      <c r="AG1638" s="21">
        <v>0</v>
      </c>
      <c r="AH1638" s="21">
        <v>0</v>
      </c>
      <c r="AI1638" s="21">
        <v>-3753.7953306520017</v>
      </c>
      <c r="AJ1638" s="21">
        <v>-4094.8092906798597</v>
      </c>
      <c r="AK1638" s="21">
        <v>-4399.5186699465194</v>
      </c>
      <c r="AL1638" s="21">
        <v>-4678.3319371802672</v>
      </c>
      <c r="AM1638" s="21">
        <v>-4934.4586399119753</v>
      </c>
      <c r="AN1638" s="21">
        <v>-5162.2451599268243</v>
      </c>
      <c r="AO1638" s="21">
        <v>-5357.332072283707</v>
      </c>
      <c r="AP1638" s="21">
        <v>-5533.1880487159888</v>
      </c>
      <c r="AQ1638" s="21">
        <v>-5690.6938792933743</v>
      </c>
    </row>
    <row r="1639" spans="1:43" x14ac:dyDescent="0.25">
      <c r="A1639" s="17" t="s">
        <v>296</v>
      </c>
      <c r="B1639" s="8" t="s">
        <v>338</v>
      </c>
      <c r="C1639" s="8" t="s">
        <v>70</v>
      </c>
      <c r="E1639" s="8" t="str">
        <f t="shared" si="215"/>
        <v>Umbrella-search.umb</v>
      </c>
      <c r="F1639" s="4">
        <v>0</v>
      </c>
      <c r="G1639" s="19">
        <v>0</v>
      </c>
      <c r="H1639" s="4">
        <v>0</v>
      </c>
      <c r="I1639" s="6">
        <f t="shared" si="216"/>
        <v>1</v>
      </c>
      <c r="J1639" s="6">
        <v>1</v>
      </c>
      <c r="K1639" s="18">
        <v>0</v>
      </c>
      <c r="L1639" s="35">
        <f>Data!BT55</f>
        <v>3.8289791400377166E-2</v>
      </c>
      <c r="Q1639" s="21">
        <v>3567.160023617661</v>
      </c>
      <c r="R1639" s="21">
        <v>3913.4370558544711</v>
      </c>
      <c r="S1639" s="21">
        <v>4222.8503852948434</v>
      </c>
      <c r="T1639" s="21">
        <v>4505.963321043816</v>
      </c>
      <c r="U1639" s="21">
        <v>4766.0435267606081</v>
      </c>
      <c r="V1639" s="21">
        <v>4997.3455916796929</v>
      </c>
      <c r="W1639" s="21">
        <v>5195.4440931237823</v>
      </c>
      <c r="X1639" s="21">
        <v>5374.0143709545091</v>
      </c>
      <c r="Y1639" s="21">
        <v>5533.9515537769275</v>
      </c>
      <c r="Z1639" s="21">
        <v>0</v>
      </c>
      <c r="AA1639" s="21">
        <v>0</v>
      </c>
      <c r="AB1639" s="21">
        <v>0</v>
      </c>
      <c r="AC1639" s="21">
        <v>0</v>
      </c>
      <c r="AD1639" s="21">
        <v>0</v>
      </c>
      <c r="AE1639" s="21">
        <v>0</v>
      </c>
      <c r="AF1639" s="21">
        <v>0</v>
      </c>
      <c r="AG1639" s="21">
        <v>0</v>
      </c>
      <c r="AH1639" s="21">
        <v>0</v>
      </c>
      <c r="AI1639" s="21">
        <v>-3567.160023617661</v>
      </c>
      <c r="AJ1639" s="21">
        <v>-3913.4370558544711</v>
      </c>
      <c r="AK1639" s="21">
        <v>-4222.8503852948434</v>
      </c>
      <c r="AL1639" s="21">
        <v>-4505.963321043816</v>
      </c>
      <c r="AM1639" s="21">
        <v>-4766.0435267606081</v>
      </c>
      <c r="AN1639" s="21">
        <v>-4997.3455916796929</v>
      </c>
      <c r="AO1639" s="21">
        <v>-5195.4440931237823</v>
      </c>
      <c r="AP1639" s="21">
        <v>-5374.0143709545091</v>
      </c>
      <c r="AQ1639" s="21">
        <v>-5533.9515537769275</v>
      </c>
    </row>
    <row r="1640" spans="1:43" x14ac:dyDescent="0.25">
      <c r="A1640" s="17" t="s">
        <v>297</v>
      </c>
      <c r="B1640" s="8" t="s">
        <v>338</v>
      </c>
      <c r="C1640" s="8" t="s">
        <v>70</v>
      </c>
      <c r="E1640" s="8" t="str">
        <f t="shared" si="215"/>
        <v>Umbrella-search.umb</v>
      </c>
      <c r="F1640" s="4">
        <v>0</v>
      </c>
      <c r="G1640" s="19">
        <v>0</v>
      </c>
      <c r="H1640" s="4">
        <v>0</v>
      </c>
      <c r="I1640" s="6">
        <f t="shared" si="216"/>
        <v>1</v>
      </c>
      <c r="J1640" s="6">
        <v>1</v>
      </c>
      <c r="K1640" s="18">
        <v>0</v>
      </c>
      <c r="L1640" s="35">
        <f>Data!BT56</f>
        <v>3.7488086783962538E-2</v>
      </c>
      <c r="Q1640" s="21">
        <v>3704.940387321315</v>
      </c>
      <c r="R1640" s="21">
        <v>4045.8922883700207</v>
      </c>
      <c r="S1640" s="21">
        <v>4350.5464495438164</v>
      </c>
      <c r="T1640" s="21">
        <v>4629.3083030509806</v>
      </c>
      <c r="U1640" s="21">
        <v>4885.3885025494592</v>
      </c>
      <c r="V1640" s="21">
        <v>5113.1335650816427</v>
      </c>
      <c r="W1640" s="21">
        <v>5308.1851119294361</v>
      </c>
      <c r="X1640" s="21">
        <v>5484.0091270088487</v>
      </c>
      <c r="Y1640" s="21">
        <v>5641.4863867952736</v>
      </c>
      <c r="Z1640" s="21">
        <v>0</v>
      </c>
      <c r="AA1640" s="21">
        <v>0</v>
      </c>
      <c r="AB1640" s="21">
        <v>0</v>
      </c>
      <c r="AC1640" s="21">
        <v>0</v>
      </c>
      <c r="AD1640" s="21">
        <v>0</v>
      </c>
      <c r="AE1640" s="21">
        <v>0</v>
      </c>
      <c r="AF1640" s="21">
        <v>0</v>
      </c>
      <c r="AG1640" s="21">
        <v>0</v>
      </c>
      <c r="AH1640" s="21">
        <v>0</v>
      </c>
      <c r="AI1640" s="21">
        <v>-3704.940387321315</v>
      </c>
      <c r="AJ1640" s="21">
        <v>-4045.8922883700207</v>
      </c>
      <c r="AK1640" s="21">
        <v>-4350.5464495438164</v>
      </c>
      <c r="AL1640" s="21">
        <v>-4629.3083030509806</v>
      </c>
      <c r="AM1640" s="21">
        <v>-4885.3885025494592</v>
      </c>
      <c r="AN1640" s="21">
        <v>-5113.1335650816427</v>
      </c>
      <c r="AO1640" s="21">
        <v>-5308.1851119294361</v>
      </c>
      <c r="AP1640" s="21">
        <v>-5484.0091270088487</v>
      </c>
      <c r="AQ1640" s="21">
        <v>-5641.4863867952736</v>
      </c>
    </row>
    <row r="1641" spans="1:43" x14ac:dyDescent="0.25">
      <c r="A1641" s="17" t="s">
        <v>298</v>
      </c>
      <c r="B1641" s="8" t="s">
        <v>338</v>
      </c>
      <c r="C1641" s="8" t="s">
        <v>70</v>
      </c>
      <c r="E1641" s="8" t="str">
        <f t="shared" si="215"/>
        <v>Umbrella-search.umb</v>
      </c>
      <c r="F1641" s="4">
        <v>0</v>
      </c>
      <c r="G1641" s="19">
        <v>0</v>
      </c>
      <c r="H1641" s="4">
        <v>0</v>
      </c>
      <c r="I1641" s="6">
        <f t="shared" si="216"/>
        <v>1</v>
      </c>
      <c r="J1641" s="6">
        <v>1</v>
      </c>
      <c r="K1641" s="18">
        <v>0</v>
      </c>
      <c r="L1641" s="35">
        <f>Data!BT57</f>
        <v>3.7585177395254639E-2</v>
      </c>
      <c r="Q1641" s="21">
        <v>3665.3792080974913</v>
      </c>
      <c r="R1641" s="21">
        <v>4009.5232315214262</v>
      </c>
      <c r="S1641" s="21">
        <v>4317.0300424558936</v>
      </c>
      <c r="T1641" s="21">
        <v>4598.4007320274231</v>
      </c>
      <c r="U1641" s="21">
        <v>4856.8786184247092</v>
      </c>
      <c r="V1641" s="21">
        <v>5086.7559112769632</v>
      </c>
      <c r="W1641" s="21">
        <v>5283.6338168215671</v>
      </c>
      <c r="X1641" s="21">
        <v>5461.1040277865568</v>
      </c>
      <c r="Y1641" s="21">
        <v>5620.0557929185998</v>
      </c>
      <c r="Z1641" s="21">
        <v>0</v>
      </c>
      <c r="AA1641" s="21">
        <v>0</v>
      </c>
      <c r="AB1641" s="21">
        <v>0</v>
      </c>
      <c r="AC1641" s="21">
        <v>0</v>
      </c>
      <c r="AD1641" s="21">
        <v>0</v>
      </c>
      <c r="AE1641" s="21">
        <v>0</v>
      </c>
      <c r="AF1641" s="21">
        <v>0</v>
      </c>
      <c r="AG1641" s="21">
        <v>0</v>
      </c>
      <c r="AH1641" s="21">
        <v>0</v>
      </c>
      <c r="AI1641" s="21">
        <v>-3665.3792080974913</v>
      </c>
      <c r="AJ1641" s="21">
        <v>-4009.5232315214262</v>
      </c>
      <c r="AK1641" s="21">
        <v>-4317.0300424558936</v>
      </c>
      <c r="AL1641" s="21">
        <v>-4598.4007320274231</v>
      </c>
      <c r="AM1641" s="21">
        <v>-4856.8786184247092</v>
      </c>
      <c r="AN1641" s="21">
        <v>-5086.7559112769632</v>
      </c>
      <c r="AO1641" s="21">
        <v>-5283.6338168215671</v>
      </c>
      <c r="AP1641" s="21">
        <v>-5461.1040277865568</v>
      </c>
      <c r="AQ1641" s="21">
        <v>-5620.0557929185998</v>
      </c>
    </row>
    <row r="1642" spans="1:43" x14ac:dyDescent="0.25">
      <c r="A1642" s="17" t="s">
        <v>299</v>
      </c>
      <c r="B1642" s="8" t="s">
        <v>338</v>
      </c>
      <c r="C1642" s="8" t="s">
        <v>70</v>
      </c>
      <c r="E1642" s="8" t="str">
        <f t="shared" si="215"/>
        <v>Umbrella-search.umb</v>
      </c>
      <c r="F1642" s="4">
        <v>0</v>
      </c>
      <c r="G1642" s="19">
        <v>0</v>
      </c>
      <c r="H1642" s="4">
        <v>0</v>
      </c>
      <c r="I1642" s="6">
        <f t="shared" si="216"/>
        <v>1</v>
      </c>
      <c r="J1642" s="6">
        <v>1</v>
      </c>
      <c r="K1642" s="18">
        <v>0</v>
      </c>
      <c r="L1642" s="35">
        <f>Data!BT58</f>
        <v>4.669078736291285E-2</v>
      </c>
      <c r="Q1642" s="21">
        <v>4246.8364186738654</v>
      </c>
      <c r="R1642" s="21">
        <v>4675.3555888829433</v>
      </c>
      <c r="S1642" s="21">
        <v>5058.2565979187048</v>
      </c>
      <c r="T1642" s="21">
        <v>5408.6076087597739</v>
      </c>
      <c r="U1642" s="21">
        <v>5730.4582462874805</v>
      </c>
      <c r="V1642" s="21">
        <v>6016.6954344943324</v>
      </c>
      <c r="W1642" s="21">
        <v>6261.8435751493298</v>
      </c>
      <c r="X1642" s="21">
        <v>6482.8251310027799</v>
      </c>
      <c r="Y1642" s="21">
        <v>6680.7483373692066</v>
      </c>
      <c r="Z1642" s="21">
        <v>0</v>
      </c>
      <c r="AA1642" s="21">
        <v>0</v>
      </c>
      <c r="AB1642" s="21">
        <v>0</v>
      </c>
      <c r="AC1642" s="21">
        <v>0</v>
      </c>
      <c r="AD1642" s="21">
        <v>0</v>
      </c>
      <c r="AE1642" s="21">
        <v>0</v>
      </c>
      <c r="AF1642" s="21">
        <v>0</v>
      </c>
      <c r="AG1642" s="21">
        <v>0</v>
      </c>
      <c r="AH1642" s="21">
        <v>0</v>
      </c>
      <c r="AI1642" s="21">
        <v>-4246.8364186738654</v>
      </c>
      <c r="AJ1642" s="21">
        <v>-4675.3555888829433</v>
      </c>
      <c r="AK1642" s="21">
        <v>-5058.2565979187048</v>
      </c>
      <c r="AL1642" s="21">
        <v>-5408.6076087597739</v>
      </c>
      <c r="AM1642" s="21">
        <v>-5730.4582462874805</v>
      </c>
      <c r="AN1642" s="21">
        <v>-6016.6954344943324</v>
      </c>
      <c r="AO1642" s="21">
        <v>-6261.8435751493298</v>
      </c>
      <c r="AP1642" s="21">
        <v>-6482.8251310027799</v>
      </c>
      <c r="AQ1642" s="21">
        <v>-6680.7483373692066</v>
      </c>
    </row>
    <row r="1643" spans="1:43" x14ac:dyDescent="0.25">
      <c r="A1643" s="17" t="s">
        <v>300</v>
      </c>
      <c r="B1643" s="8" t="s">
        <v>338</v>
      </c>
      <c r="C1643" s="8" t="s">
        <v>70</v>
      </c>
      <c r="E1643" s="8" t="str">
        <f t="shared" si="215"/>
        <v>Umbrella-search.umb</v>
      </c>
      <c r="F1643" s="4">
        <v>0</v>
      </c>
      <c r="G1643" s="19">
        <v>0</v>
      </c>
      <c r="H1643" s="4">
        <v>0</v>
      </c>
      <c r="I1643" s="6">
        <f t="shared" si="216"/>
        <v>1</v>
      </c>
      <c r="J1643" s="6">
        <v>1</v>
      </c>
      <c r="K1643" s="18">
        <v>0</v>
      </c>
      <c r="L1643" s="35">
        <f>Data!BT59</f>
        <v>4.7405161421362967E-2</v>
      </c>
      <c r="Q1643" s="21">
        <v>4270.5095670557657</v>
      </c>
      <c r="R1643" s="21">
        <v>4700.0569641082529</v>
      </c>
      <c r="S1643" s="21">
        <v>5083.8766742246335</v>
      </c>
      <c r="T1643" s="21">
        <v>5435.0685370253786</v>
      </c>
      <c r="U1643" s="21">
        <v>5757.6914213431664</v>
      </c>
      <c r="V1643" s="21">
        <v>6044.6154335402334</v>
      </c>
      <c r="W1643" s="21">
        <v>6290.3517659715235</v>
      </c>
      <c r="X1643" s="21">
        <v>6511.8635529043131</v>
      </c>
      <c r="Y1643" s="21">
        <v>6710.2616477922629</v>
      </c>
      <c r="Z1643" s="21">
        <v>0</v>
      </c>
      <c r="AA1643" s="21">
        <v>0</v>
      </c>
      <c r="AB1643" s="21">
        <v>0</v>
      </c>
      <c r="AC1643" s="21">
        <v>0</v>
      </c>
      <c r="AD1643" s="21">
        <v>0</v>
      </c>
      <c r="AE1643" s="21">
        <v>0</v>
      </c>
      <c r="AF1643" s="21">
        <v>0</v>
      </c>
      <c r="AG1643" s="21">
        <v>0</v>
      </c>
      <c r="AH1643" s="21">
        <v>0</v>
      </c>
      <c r="AI1643" s="21">
        <v>-4270.5095670557657</v>
      </c>
      <c r="AJ1643" s="21">
        <v>-4700.0569641082529</v>
      </c>
      <c r="AK1643" s="21">
        <v>-5083.8766742246335</v>
      </c>
      <c r="AL1643" s="21">
        <v>-5435.0685370253786</v>
      </c>
      <c r="AM1643" s="21">
        <v>-5757.6914213431664</v>
      </c>
      <c r="AN1643" s="21">
        <v>-6044.6154335402334</v>
      </c>
      <c r="AO1643" s="21">
        <v>-6290.3517659715235</v>
      </c>
      <c r="AP1643" s="21">
        <v>-6511.8635529043131</v>
      </c>
      <c r="AQ1643" s="21">
        <v>-6710.2616477922629</v>
      </c>
    </row>
    <row r="1644" spans="1:43" x14ac:dyDescent="0.25">
      <c r="A1644" s="17" t="s">
        <v>301</v>
      </c>
      <c r="B1644" s="8" t="s">
        <v>338</v>
      </c>
      <c r="C1644" s="8" t="s">
        <v>70</v>
      </c>
      <c r="E1644" s="8" t="str">
        <f t="shared" si="215"/>
        <v>Umbrella-search.umb</v>
      </c>
      <c r="F1644" s="4">
        <v>0</v>
      </c>
      <c r="G1644" s="19">
        <v>0</v>
      </c>
      <c r="H1644" s="4">
        <v>0</v>
      </c>
      <c r="I1644" s="6">
        <f t="shared" si="216"/>
        <v>1</v>
      </c>
      <c r="J1644" s="6">
        <v>1</v>
      </c>
      <c r="K1644" s="18">
        <v>0</v>
      </c>
      <c r="L1644" s="35">
        <f>Data!BT60</f>
        <v>5.0779524097344951E-2</v>
      </c>
      <c r="Q1644" s="21">
        <v>4296.449633349157</v>
      </c>
      <c r="R1644" s="21">
        <v>4758.3114205264774</v>
      </c>
      <c r="S1644" s="21">
        <v>5171.006910760284</v>
      </c>
      <c r="T1644" s="21">
        <v>5548.6144271917983</v>
      </c>
      <c r="U1644" s="21">
        <v>5895.5085451488521</v>
      </c>
      <c r="V1644" s="21">
        <v>6204.0175183118881</v>
      </c>
      <c r="W1644" s="21">
        <v>6468.2411722395973</v>
      </c>
      <c r="X1644" s="21">
        <v>6706.417308233833</v>
      </c>
      <c r="Y1644" s="21">
        <v>6919.7412474027924</v>
      </c>
      <c r="Z1644" s="21">
        <v>0</v>
      </c>
      <c r="AA1644" s="21">
        <v>0</v>
      </c>
      <c r="AB1644" s="21">
        <v>0</v>
      </c>
      <c r="AC1644" s="21">
        <v>0</v>
      </c>
      <c r="AD1644" s="21">
        <v>0</v>
      </c>
      <c r="AE1644" s="21">
        <v>0</v>
      </c>
      <c r="AF1644" s="21">
        <v>0</v>
      </c>
      <c r="AG1644" s="21">
        <v>0</v>
      </c>
      <c r="AH1644" s="21">
        <v>0</v>
      </c>
      <c r="AI1644" s="21">
        <v>-4296.449633349157</v>
      </c>
      <c r="AJ1644" s="21">
        <v>-4758.3114205264774</v>
      </c>
      <c r="AK1644" s="21">
        <v>-5171.006910760284</v>
      </c>
      <c r="AL1644" s="21">
        <v>-5548.6144271917983</v>
      </c>
      <c r="AM1644" s="21">
        <v>-5895.5085451488521</v>
      </c>
      <c r="AN1644" s="21">
        <v>-6204.0175183118881</v>
      </c>
      <c r="AO1644" s="21">
        <v>-6468.2411722395973</v>
      </c>
      <c r="AP1644" s="21">
        <v>-6706.417308233833</v>
      </c>
      <c r="AQ1644" s="21">
        <v>-6919.7412474027924</v>
      </c>
    </row>
    <row r="1645" spans="1:43" x14ac:dyDescent="0.25">
      <c r="A1645" s="17" t="s">
        <v>272</v>
      </c>
      <c r="B1645" s="8" t="s">
        <v>338</v>
      </c>
      <c r="C1645" s="8" t="s">
        <v>70</v>
      </c>
      <c r="E1645" s="8" t="str">
        <f t="shared" si="215"/>
        <v>Umbrella-search.umb</v>
      </c>
      <c r="F1645" s="4">
        <v>0</v>
      </c>
      <c r="G1645" s="19">
        <v>0</v>
      </c>
      <c r="H1645" s="4">
        <v>0</v>
      </c>
      <c r="I1645" s="6">
        <f t="shared" si="216"/>
        <v>1</v>
      </c>
      <c r="J1645" s="6">
        <v>1</v>
      </c>
      <c r="K1645" s="18">
        <v>0</v>
      </c>
      <c r="L1645" s="35">
        <f>Data!BT61</f>
        <v>5.3909193110309013E-2</v>
      </c>
      <c r="Q1645" s="21">
        <v>4763.6710732085594</v>
      </c>
      <c r="R1645" s="21">
        <v>5258.3433138374467</v>
      </c>
      <c r="S1645" s="21">
        <v>5700.3557188195027</v>
      </c>
      <c r="T1645" s="21">
        <v>6104.7905707945829</v>
      </c>
      <c r="U1645" s="21">
        <v>6476.3275287057913</v>
      </c>
      <c r="V1645" s="21">
        <v>6806.7528540689782</v>
      </c>
      <c r="W1645" s="21">
        <v>7089.7463762658545</v>
      </c>
      <c r="X1645" s="21">
        <v>7344.8422979541338</v>
      </c>
      <c r="Y1645" s="21">
        <v>7573.3203619743517</v>
      </c>
      <c r="Z1645" s="21">
        <v>0</v>
      </c>
      <c r="AA1645" s="21">
        <v>0</v>
      </c>
      <c r="AB1645" s="21">
        <v>0</v>
      </c>
      <c r="AC1645" s="21">
        <v>0</v>
      </c>
      <c r="AD1645" s="21">
        <v>0</v>
      </c>
      <c r="AE1645" s="21">
        <v>0</v>
      </c>
      <c r="AF1645" s="21">
        <v>0</v>
      </c>
      <c r="AG1645" s="21">
        <v>0</v>
      </c>
      <c r="AH1645" s="21">
        <v>0</v>
      </c>
      <c r="AI1645" s="21">
        <v>-4763.6710732085594</v>
      </c>
      <c r="AJ1645" s="21">
        <v>-5258.3433138374467</v>
      </c>
      <c r="AK1645" s="21">
        <v>-5700.3557188195027</v>
      </c>
      <c r="AL1645" s="21">
        <v>-6104.7905707945829</v>
      </c>
      <c r="AM1645" s="21">
        <v>-6476.3275287057913</v>
      </c>
      <c r="AN1645" s="21">
        <v>-6806.7528540689782</v>
      </c>
      <c r="AO1645" s="21">
        <v>-7089.7463762658545</v>
      </c>
      <c r="AP1645" s="21">
        <v>-7344.8422979541338</v>
      </c>
      <c r="AQ1645" s="21">
        <v>-7573.3203619743517</v>
      </c>
    </row>
    <row r="1646" spans="1:43" x14ac:dyDescent="0.25">
      <c r="A1646" s="17" t="s">
        <v>273</v>
      </c>
      <c r="B1646" s="8" t="s">
        <v>338</v>
      </c>
      <c r="C1646" s="8" t="s">
        <v>70</v>
      </c>
      <c r="E1646" s="8" t="str">
        <f t="shared" si="215"/>
        <v>Umbrella-search.umb</v>
      </c>
      <c r="F1646" s="4">
        <v>0</v>
      </c>
      <c r="G1646" s="19">
        <v>0</v>
      </c>
      <c r="H1646" s="4">
        <v>0</v>
      </c>
      <c r="I1646" s="6">
        <f t="shared" si="216"/>
        <v>1</v>
      </c>
      <c r="J1646" s="6">
        <v>1</v>
      </c>
      <c r="K1646" s="18">
        <v>0</v>
      </c>
      <c r="L1646" s="35">
        <f>Data!BT62</f>
        <v>5.139225938182309E-2</v>
      </c>
      <c r="Q1646" s="21">
        <v>4604.7731301319036</v>
      </c>
      <c r="R1646" s="21">
        <v>5077.95751537264</v>
      </c>
      <c r="S1646" s="21">
        <v>5500.7692996398328</v>
      </c>
      <c r="T1646" s="21">
        <v>5887.6367517283816</v>
      </c>
      <c r="U1646" s="21">
        <v>6243.0345676770439</v>
      </c>
      <c r="V1646" s="21">
        <v>6559.1066930284624</v>
      </c>
      <c r="W1646" s="21">
        <v>6829.8072442165794</v>
      </c>
      <c r="X1646" s="21">
        <v>7073.8221220819423</v>
      </c>
      <c r="Y1646" s="21">
        <v>7292.3753330038926</v>
      </c>
      <c r="Z1646" s="21">
        <v>0</v>
      </c>
      <c r="AA1646" s="21">
        <v>0</v>
      </c>
      <c r="AB1646" s="21">
        <v>0</v>
      </c>
      <c r="AC1646" s="21">
        <v>0</v>
      </c>
      <c r="AD1646" s="21">
        <v>0</v>
      </c>
      <c r="AE1646" s="21">
        <v>0</v>
      </c>
      <c r="AF1646" s="21">
        <v>0</v>
      </c>
      <c r="AG1646" s="21">
        <v>0</v>
      </c>
      <c r="AH1646" s="21">
        <v>0</v>
      </c>
      <c r="AI1646" s="21">
        <v>-4604.7731301319036</v>
      </c>
      <c r="AJ1646" s="21">
        <v>-5077.95751537264</v>
      </c>
      <c r="AK1646" s="21">
        <v>-5500.7692996398328</v>
      </c>
      <c r="AL1646" s="21">
        <v>-5887.6367517283816</v>
      </c>
      <c r="AM1646" s="21">
        <v>-6243.0345676770439</v>
      </c>
      <c r="AN1646" s="21">
        <v>-6559.1066930284624</v>
      </c>
      <c r="AO1646" s="21">
        <v>-6829.8072442165794</v>
      </c>
      <c r="AP1646" s="21">
        <v>-7073.8221220819423</v>
      </c>
      <c r="AQ1646" s="21">
        <v>-7292.3753330038926</v>
      </c>
    </row>
    <row r="1647" spans="1:43" x14ac:dyDescent="0.25">
      <c r="A1647" s="17" t="s">
        <v>274</v>
      </c>
      <c r="B1647" s="8" t="s">
        <v>338</v>
      </c>
      <c r="C1647" s="8" t="s">
        <v>70</v>
      </c>
      <c r="E1647" s="8" t="str">
        <f t="shared" si="215"/>
        <v>Umbrella-search.umb</v>
      </c>
      <c r="F1647" s="4">
        <v>0</v>
      </c>
      <c r="G1647" s="19">
        <v>0</v>
      </c>
      <c r="H1647" s="4">
        <v>0</v>
      </c>
      <c r="I1647" s="6">
        <f t="shared" si="216"/>
        <v>1</v>
      </c>
      <c r="J1647" s="6">
        <v>1</v>
      </c>
      <c r="K1647" s="18">
        <v>0</v>
      </c>
      <c r="L1647" s="35">
        <f>Data!BT63</f>
        <v>3.9225134513418657E-2</v>
      </c>
      <c r="Q1647" s="21">
        <v>3701.0460064048639</v>
      </c>
      <c r="R1647" s="21">
        <v>4059.1478393992884</v>
      </c>
      <c r="S1647" s="21">
        <v>4379.1270750931826</v>
      </c>
      <c r="T1647" s="21">
        <v>4671.9080288229952</v>
      </c>
      <c r="U1647" s="21">
        <v>4940.8695260628292</v>
      </c>
      <c r="V1647" s="21">
        <v>5180.0701835232603</v>
      </c>
      <c r="W1647" s="21">
        <v>5384.9333941193499</v>
      </c>
      <c r="X1647" s="21">
        <v>5569.6015477909414</v>
      </c>
      <c r="Y1647" s="21">
        <v>5735.000303571629</v>
      </c>
      <c r="Z1647" s="21">
        <v>0</v>
      </c>
      <c r="AA1647" s="21">
        <v>0</v>
      </c>
      <c r="AB1647" s="21">
        <v>0</v>
      </c>
      <c r="AC1647" s="21">
        <v>0</v>
      </c>
      <c r="AD1647" s="21">
        <v>0</v>
      </c>
      <c r="AE1647" s="21">
        <v>0</v>
      </c>
      <c r="AF1647" s="21">
        <v>0</v>
      </c>
      <c r="AG1647" s="21">
        <v>0</v>
      </c>
      <c r="AH1647" s="21">
        <v>0</v>
      </c>
      <c r="AI1647" s="21">
        <v>-3701.0460064048639</v>
      </c>
      <c r="AJ1647" s="21">
        <v>-4059.1478393992884</v>
      </c>
      <c r="AK1647" s="21">
        <v>-4379.1270750931826</v>
      </c>
      <c r="AL1647" s="21">
        <v>-4671.9080288229952</v>
      </c>
      <c r="AM1647" s="21">
        <v>-4940.8695260628292</v>
      </c>
      <c r="AN1647" s="21">
        <v>-5180.0701835232603</v>
      </c>
      <c r="AO1647" s="21">
        <v>-5384.9333941193499</v>
      </c>
      <c r="AP1647" s="21">
        <v>-5569.6015477909414</v>
      </c>
      <c r="AQ1647" s="21">
        <v>-5735.000303571629</v>
      </c>
    </row>
    <row r="1648" spans="1:43" x14ac:dyDescent="0.25">
      <c r="A1648" s="17" t="s">
        <v>275</v>
      </c>
      <c r="B1648" s="8" t="s">
        <v>338</v>
      </c>
      <c r="C1648" s="8" t="s">
        <v>70</v>
      </c>
      <c r="E1648" s="8" t="str">
        <f t="shared" si="215"/>
        <v>Umbrella-search.umb</v>
      </c>
      <c r="F1648" s="4">
        <v>0</v>
      </c>
      <c r="G1648" s="19">
        <v>0</v>
      </c>
      <c r="H1648" s="4">
        <v>0</v>
      </c>
      <c r="I1648" s="6">
        <f t="shared" si="216"/>
        <v>1</v>
      </c>
      <c r="J1648" s="6">
        <v>1</v>
      </c>
      <c r="K1648" s="18">
        <v>0</v>
      </c>
      <c r="L1648" s="35">
        <f>Data!BT64</f>
        <v>3.7141090087045747E-2</v>
      </c>
      <c r="Q1648" s="21">
        <v>3872.813104805387</v>
      </c>
      <c r="R1648" s="21">
        <v>4209.9271903535609</v>
      </c>
      <c r="S1648" s="21">
        <v>4511.1510916362477</v>
      </c>
      <c r="T1648" s="21">
        <v>4786.7780853568147</v>
      </c>
      <c r="U1648" s="21">
        <v>5039.9753320478185</v>
      </c>
      <c r="V1648" s="21">
        <v>5265.1568730994877</v>
      </c>
      <c r="W1648" s="21">
        <v>5458.0122883092554</v>
      </c>
      <c r="X1648" s="21">
        <v>5631.8570160279669</v>
      </c>
      <c r="Y1648" s="21">
        <v>5787.5612803422191</v>
      </c>
      <c r="Z1648" s="21">
        <v>0</v>
      </c>
      <c r="AA1648" s="21">
        <v>0</v>
      </c>
      <c r="AB1648" s="21">
        <v>0</v>
      </c>
      <c r="AC1648" s="21">
        <v>0</v>
      </c>
      <c r="AD1648" s="21">
        <v>0</v>
      </c>
      <c r="AE1648" s="21">
        <v>0</v>
      </c>
      <c r="AF1648" s="21">
        <v>0</v>
      </c>
      <c r="AG1648" s="21">
        <v>0</v>
      </c>
      <c r="AH1648" s="21">
        <v>0</v>
      </c>
      <c r="AI1648" s="21">
        <v>-3872.813104805387</v>
      </c>
      <c r="AJ1648" s="21">
        <v>-4209.9271903535609</v>
      </c>
      <c r="AK1648" s="21">
        <v>-4511.1510916362477</v>
      </c>
      <c r="AL1648" s="21">
        <v>-4786.7780853568147</v>
      </c>
      <c r="AM1648" s="21">
        <v>-5039.9753320478185</v>
      </c>
      <c r="AN1648" s="21">
        <v>-5265.1568730994877</v>
      </c>
      <c r="AO1648" s="21">
        <v>-5458.0122883092554</v>
      </c>
      <c r="AP1648" s="21">
        <v>-5631.8570160279669</v>
      </c>
      <c r="AQ1648" s="21">
        <v>-5787.5612803422191</v>
      </c>
    </row>
    <row r="1649" spans="1:43" x14ac:dyDescent="0.25">
      <c r="A1649" s="17" t="s">
        <v>276</v>
      </c>
      <c r="B1649" s="8" t="s">
        <v>338</v>
      </c>
      <c r="C1649" s="8" t="s">
        <v>70</v>
      </c>
      <c r="E1649" s="8" t="str">
        <f t="shared" si="215"/>
        <v>Umbrella-search.umb</v>
      </c>
      <c r="F1649" s="4">
        <v>0</v>
      </c>
      <c r="G1649" s="19">
        <v>0</v>
      </c>
      <c r="H1649" s="4">
        <v>0</v>
      </c>
      <c r="I1649" s="6">
        <f t="shared" si="216"/>
        <v>1</v>
      </c>
      <c r="J1649" s="6">
        <v>1</v>
      </c>
      <c r="K1649" s="18">
        <v>0</v>
      </c>
      <c r="L1649" s="35">
        <f>Data!BT65</f>
        <v>3.762055161233812E-2</v>
      </c>
      <c r="Q1649" s="21">
        <v>3883.1854957025257</v>
      </c>
      <c r="R1649" s="21">
        <v>4229.1847689923188</v>
      </c>
      <c r="S1649" s="21">
        <v>4538.3483596168871</v>
      </c>
      <c r="T1649" s="21">
        <v>4821.2386656368353</v>
      </c>
      <c r="U1649" s="21">
        <v>5081.1095407890407</v>
      </c>
      <c r="V1649" s="21">
        <v>5312.2260983655924</v>
      </c>
      <c r="W1649" s="21">
        <v>5510.1647914485484</v>
      </c>
      <c r="X1649" s="21">
        <v>5688.5915576674697</v>
      </c>
      <c r="Y1649" s="21">
        <v>5848.3998365291773</v>
      </c>
      <c r="Z1649" s="21">
        <v>0</v>
      </c>
      <c r="AA1649" s="21">
        <v>0</v>
      </c>
      <c r="AB1649" s="21">
        <v>0</v>
      </c>
      <c r="AC1649" s="21">
        <v>0</v>
      </c>
      <c r="AD1649" s="21">
        <v>0</v>
      </c>
      <c r="AE1649" s="21">
        <v>0</v>
      </c>
      <c r="AF1649" s="21">
        <v>0</v>
      </c>
      <c r="AG1649" s="21">
        <v>0</v>
      </c>
      <c r="AH1649" s="21">
        <v>0</v>
      </c>
      <c r="AI1649" s="21">
        <v>-3883.1854957025257</v>
      </c>
      <c r="AJ1649" s="21">
        <v>-4229.1847689923188</v>
      </c>
      <c r="AK1649" s="21">
        <v>-4538.3483596168871</v>
      </c>
      <c r="AL1649" s="21">
        <v>-4821.2386656368353</v>
      </c>
      <c r="AM1649" s="21">
        <v>-5081.1095407890407</v>
      </c>
      <c r="AN1649" s="21">
        <v>-5312.2260983655924</v>
      </c>
      <c r="AO1649" s="21">
        <v>-5510.1647914485484</v>
      </c>
      <c r="AP1649" s="21">
        <v>-5688.5915576674697</v>
      </c>
      <c r="AQ1649" s="21">
        <v>-5848.3998365291773</v>
      </c>
    </row>
    <row r="1650" spans="1:43" x14ac:dyDescent="0.25">
      <c r="A1650" s="17" t="s">
        <v>277</v>
      </c>
      <c r="B1650" s="8" t="s">
        <v>338</v>
      </c>
      <c r="C1650" s="8" t="s">
        <v>70</v>
      </c>
      <c r="E1650" s="8" t="str">
        <f t="shared" si="215"/>
        <v>Umbrella-search.umb</v>
      </c>
      <c r="F1650" s="4">
        <v>0</v>
      </c>
      <c r="G1650" s="19">
        <v>0</v>
      </c>
      <c r="H1650" s="4">
        <v>0</v>
      </c>
      <c r="I1650" s="6">
        <f t="shared" si="216"/>
        <v>1</v>
      </c>
      <c r="J1650" s="6">
        <v>1</v>
      </c>
      <c r="K1650" s="18">
        <v>0</v>
      </c>
      <c r="L1650" s="35">
        <f>Data!BT66</f>
        <v>3.6644964047534527E-2</v>
      </c>
      <c r="Q1650" s="21">
        <v>3503.1737261598505</v>
      </c>
      <c r="R1650" s="21">
        <v>3839.0990194857204</v>
      </c>
      <c r="S1650" s="21">
        <v>4139.2624205130223</v>
      </c>
      <c r="T1650" s="21">
        <v>4413.9124661633614</v>
      </c>
      <c r="U1650" s="21">
        <v>4666.217638771288</v>
      </c>
      <c r="V1650" s="21">
        <v>4890.6050743021051</v>
      </c>
      <c r="W1650" s="21">
        <v>5082.7814214665914</v>
      </c>
      <c r="X1650" s="21">
        <v>5256.0134138624735</v>
      </c>
      <c r="Y1650" s="21">
        <v>5411.1692908905025</v>
      </c>
      <c r="Z1650" s="21">
        <v>0</v>
      </c>
      <c r="AA1650" s="21">
        <v>0</v>
      </c>
      <c r="AB1650" s="21">
        <v>0</v>
      </c>
      <c r="AC1650" s="21">
        <v>0</v>
      </c>
      <c r="AD1650" s="21">
        <v>0</v>
      </c>
      <c r="AE1650" s="21">
        <v>0</v>
      </c>
      <c r="AF1650" s="21">
        <v>0</v>
      </c>
      <c r="AG1650" s="21">
        <v>0</v>
      </c>
      <c r="AH1650" s="21">
        <v>0</v>
      </c>
      <c r="AI1650" s="21">
        <v>-3503.1737261598505</v>
      </c>
      <c r="AJ1650" s="21">
        <v>-3839.0990194857204</v>
      </c>
      <c r="AK1650" s="21">
        <v>-4139.2624205130223</v>
      </c>
      <c r="AL1650" s="21">
        <v>-4413.9124661633614</v>
      </c>
      <c r="AM1650" s="21">
        <v>-4666.217638771288</v>
      </c>
      <c r="AN1650" s="21">
        <v>-4890.6050743021051</v>
      </c>
      <c r="AO1650" s="21">
        <v>-5082.7814214665914</v>
      </c>
      <c r="AP1650" s="21">
        <v>-5256.0134138624735</v>
      </c>
      <c r="AQ1650" s="21">
        <v>-5411.1692908905025</v>
      </c>
    </row>
    <row r="1652" spans="1:43" x14ac:dyDescent="0.25">
      <c r="A1652" s="16" t="s">
        <v>328</v>
      </c>
      <c r="B1652" s="8" t="s">
        <v>338</v>
      </c>
      <c r="C1652" s="8" t="s">
        <v>70</v>
      </c>
      <c r="D1652" s="8" t="str">
        <f>A1652&amp;"-generic-fifi"</f>
        <v>Week_40_old-generic-fifi</v>
      </c>
      <c r="E1652" s="8" t="str">
        <f>IF(RIGHT(A1652,3)="old","Initial",B1652&amp;"-"&amp;C1652)</f>
        <v>Initial</v>
      </c>
      <c r="H1652" s="25">
        <f>SUMIFS(Data!N$2:N$48,Data!$L$2:$L$48,$C1652,Data!$M$2:$M$48,RIGHT($D1652,4))</f>
        <v>5.5491843166461385E-3</v>
      </c>
      <c r="I1652" s="42">
        <f>VLOOKUP(C1652,parms,8,FALSE)</f>
        <v>1</v>
      </c>
      <c r="J1652" s="28">
        <f>SUMIFS(Data!O$2:O$48,Data!$L$2:$L$48,$C1652,Data!$M$2:$M$48,RIGHT($D1652,4))</f>
        <v>50373.125958940487</v>
      </c>
      <c r="K1652" s="25">
        <f>SUMIFS(Data!Q$2:Q$48,Data!$L$2:$L$48,$C1652,Data!$M$2:$M$48,RIGHT($D1652,4))</f>
        <v>0</v>
      </c>
      <c r="L1652" s="35">
        <f>Data!BT2</f>
        <v>3.7116469461434397E-2</v>
      </c>
      <c r="Q1652" s="21">
        <v>0</v>
      </c>
      <c r="R1652" s="21">
        <v>0</v>
      </c>
      <c r="S1652" s="21">
        <v>0</v>
      </c>
      <c r="T1652" s="21">
        <v>0</v>
      </c>
      <c r="U1652" s="21">
        <v>0</v>
      </c>
      <c r="V1652" s="21">
        <v>0</v>
      </c>
      <c r="W1652" s="21">
        <v>0</v>
      </c>
      <c r="X1652" s="21">
        <v>0</v>
      </c>
      <c r="Y1652" s="21">
        <v>0</v>
      </c>
      <c r="Z1652" s="21">
        <v>1005.2899460221718</v>
      </c>
      <c r="AA1652" s="21">
        <v>1005.2899460221718</v>
      </c>
      <c r="AB1652" s="21">
        <v>1005.2899460221718</v>
      </c>
      <c r="AC1652" s="21">
        <v>1005.2899460221718</v>
      </c>
      <c r="AD1652" s="21">
        <v>1005.2899460221718</v>
      </c>
      <c r="AE1652" s="21">
        <v>1005.2899460221718</v>
      </c>
      <c r="AF1652" s="21">
        <v>1005.2899460221718</v>
      </c>
      <c r="AG1652" s="21">
        <v>1005.2899460221718</v>
      </c>
      <c r="AH1652" s="21">
        <v>1005.2899460221718</v>
      </c>
      <c r="AI1652" s="21">
        <v>12908.083722556441</v>
      </c>
      <c r="AJ1652" s="21">
        <v>12908.083722556441</v>
      </c>
      <c r="AK1652" s="21">
        <v>12908.083722556441</v>
      </c>
      <c r="AL1652" s="21">
        <v>12908.083722556441</v>
      </c>
      <c r="AM1652" s="21">
        <v>12908.083722556441</v>
      </c>
      <c r="AN1652" s="21">
        <v>12908.083722556441</v>
      </c>
      <c r="AO1652" s="21">
        <v>12908.083722556441</v>
      </c>
      <c r="AP1652" s="21">
        <v>12908.083722556441</v>
      </c>
      <c r="AQ1652" s="21">
        <v>12908.083722556441</v>
      </c>
    </row>
    <row r="1653" spans="1:43" x14ac:dyDescent="0.25">
      <c r="A1653" s="16" t="s">
        <v>316</v>
      </c>
      <c r="B1653" s="8" t="s">
        <v>338</v>
      </c>
      <c r="C1653" s="8" t="s">
        <v>70</v>
      </c>
      <c r="D1653" s="8" t="str">
        <f t="shared" ref="D1653:D1716" si="217">A1653&amp;"-generic-fifi"</f>
        <v>Week_41_old-generic-fifi</v>
      </c>
      <c r="E1653" s="8" t="str">
        <f t="shared" ref="E1653:E1716" si="218">IF(RIGHT(A1653,3)="old","Initial",B1653&amp;"-"&amp;C1653)</f>
        <v>Initial</v>
      </c>
      <c r="H1653" s="24">
        <f>H1652</f>
        <v>5.5491843166461385E-3</v>
      </c>
      <c r="I1653" s="6">
        <f>I1652</f>
        <v>1</v>
      </c>
      <c r="J1653" s="6">
        <f>J1652</f>
        <v>50373.125958940487</v>
      </c>
      <c r="K1653" s="18">
        <f>K1652</f>
        <v>0</v>
      </c>
      <c r="L1653" s="35">
        <f>Data!BT3</f>
        <v>3.8289791400377166E-2</v>
      </c>
      <c r="Q1653" s="21">
        <v>0</v>
      </c>
      <c r="R1653" s="21">
        <v>0</v>
      </c>
      <c r="S1653" s="21">
        <v>0</v>
      </c>
      <c r="T1653" s="21">
        <v>0</v>
      </c>
      <c r="U1653" s="21">
        <v>0</v>
      </c>
      <c r="V1653" s="21">
        <v>0</v>
      </c>
      <c r="W1653" s="21">
        <v>0</v>
      </c>
      <c r="X1653" s="21">
        <v>0</v>
      </c>
      <c r="Y1653" s="21">
        <v>0</v>
      </c>
      <c r="Z1653" s="21">
        <v>609.06654322804161</v>
      </c>
      <c r="AA1653" s="21">
        <v>609.06654322804161</v>
      </c>
      <c r="AB1653" s="21">
        <v>609.06654322804161</v>
      </c>
      <c r="AC1653" s="21">
        <v>609.06654322804161</v>
      </c>
      <c r="AD1653" s="21">
        <v>609.06654322804161</v>
      </c>
      <c r="AE1653" s="21">
        <v>609.06654322804161</v>
      </c>
      <c r="AF1653" s="21">
        <v>609.06654322804161</v>
      </c>
      <c r="AG1653" s="21">
        <v>609.06654322804161</v>
      </c>
      <c r="AH1653" s="21">
        <v>609.06654322804161</v>
      </c>
      <c r="AI1653" s="21">
        <v>9936.4639661654346</v>
      </c>
      <c r="AJ1653" s="21">
        <v>9936.4639661654346</v>
      </c>
      <c r="AK1653" s="21">
        <v>9936.4639661654346</v>
      </c>
      <c r="AL1653" s="21">
        <v>9936.4639661654346</v>
      </c>
      <c r="AM1653" s="21">
        <v>9936.4639661654346</v>
      </c>
      <c r="AN1653" s="21">
        <v>9936.4639661654346</v>
      </c>
      <c r="AO1653" s="21">
        <v>9936.4639661654346</v>
      </c>
      <c r="AP1653" s="21">
        <v>9936.4639661654346</v>
      </c>
      <c r="AQ1653" s="21">
        <v>9936.4639661654346</v>
      </c>
    </row>
    <row r="1654" spans="1:43" x14ac:dyDescent="0.25">
      <c r="A1654" s="16" t="s">
        <v>317</v>
      </c>
      <c r="B1654" s="8" t="s">
        <v>338</v>
      </c>
      <c r="C1654" s="8" t="s">
        <v>70</v>
      </c>
      <c r="D1654" s="8" t="str">
        <f t="shared" si="217"/>
        <v>Week_42_old-generic-fifi</v>
      </c>
      <c r="E1654" s="8" t="str">
        <f t="shared" si="218"/>
        <v>Initial</v>
      </c>
      <c r="H1654" s="24">
        <f t="shared" ref="H1654:I1716" si="219">H1653</f>
        <v>5.5491843166461385E-3</v>
      </c>
      <c r="I1654" s="6">
        <f t="shared" si="219"/>
        <v>1</v>
      </c>
      <c r="J1654" s="6">
        <f t="shared" ref="J1654:K1669" si="220">J1653</f>
        <v>50373.125958940487</v>
      </c>
      <c r="K1654" s="18">
        <f t="shared" si="220"/>
        <v>0</v>
      </c>
      <c r="L1654" s="35">
        <f>Data!BT4</f>
        <v>3.7488086783962538E-2</v>
      </c>
      <c r="Q1654" s="21">
        <v>0</v>
      </c>
      <c r="R1654" s="21">
        <v>0</v>
      </c>
      <c r="S1654" s="21">
        <v>0</v>
      </c>
      <c r="T1654" s="21">
        <v>0</v>
      </c>
      <c r="U1654" s="21">
        <v>0</v>
      </c>
      <c r="V1654" s="21">
        <v>0</v>
      </c>
      <c r="W1654" s="21">
        <v>0</v>
      </c>
      <c r="X1654" s="21">
        <v>0</v>
      </c>
      <c r="Y1654" s="21">
        <v>0</v>
      </c>
      <c r="Z1654" s="21">
        <v>864.80482450079376</v>
      </c>
      <c r="AA1654" s="21">
        <v>864.80482450079376</v>
      </c>
      <c r="AB1654" s="21">
        <v>864.80482450079376</v>
      </c>
      <c r="AC1654" s="21">
        <v>864.80482450079376</v>
      </c>
      <c r="AD1654" s="21">
        <v>864.80482450079376</v>
      </c>
      <c r="AE1654" s="21">
        <v>864.80482450079376</v>
      </c>
      <c r="AF1654" s="21">
        <v>864.80482450079376</v>
      </c>
      <c r="AG1654" s="21">
        <v>864.80482450079376</v>
      </c>
      <c r="AH1654" s="21">
        <v>864.80482450079376</v>
      </c>
      <c r="AI1654" s="21">
        <v>11916.85756893789</v>
      </c>
      <c r="AJ1654" s="21">
        <v>11916.85756893789</v>
      </c>
      <c r="AK1654" s="21">
        <v>11916.85756893789</v>
      </c>
      <c r="AL1654" s="21">
        <v>11916.85756893789</v>
      </c>
      <c r="AM1654" s="21">
        <v>11916.85756893789</v>
      </c>
      <c r="AN1654" s="21">
        <v>11916.85756893789</v>
      </c>
      <c r="AO1654" s="21">
        <v>11916.85756893789</v>
      </c>
      <c r="AP1654" s="21">
        <v>11916.85756893789</v>
      </c>
      <c r="AQ1654" s="21">
        <v>11916.85756893789</v>
      </c>
    </row>
    <row r="1655" spans="1:43" x14ac:dyDescent="0.25">
      <c r="A1655" s="16" t="s">
        <v>318</v>
      </c>
      <c r="B1655" s="8" t="s">
        <v>338</v>
      </c>
      <c r="C1655" s="8" t="s">
        <v>70</v>
      </c>
      <c r="D1655" s="8" t="str">
        <f t="shared" si="217"/>
        <v>Week_43_old-generic-fifi</v>
      </c>
      <c r="E1655" s="8" t="str">
        <f t="shared" si="218"/>
        <v>Initial</v>
      </c>
      <c r="H1655" s="24">
        <f t="shared" si="219"/>
        <v>5.5491843166461385E-3</v>
      </c>
      <c r="I1655" s="6">
        <f t="shared" si="219"/>
        <v>1</v>
      </c>
      <c r="J1655" s="6">
        <f t="shared" si="220"/>
        <v>50373.125958940487</v>
      </c>
      <c r="K1655" s="18">
        <f t="shared" si="220"/>
        <v>0</v>
      </c>
      <c r="L1655" s="35">
        <f>Data!BT5</f>
        <v>3.7585177395254639E-2</v>
      </c>
      <c r="Q1655" s="21">
        <v>0</v>
      </c>
      <c r="R1655" s="21">
        <v>0</v>
      </c>
      <c r="S1655" s="21">
        <v>0</v>
      </c>
      <c r="T1655" s="21">
        <v>0</v>
      </c>
      <c r="U1655" s="21">
        <v>0</v>
      </c>
      <c r="V1655" s="21">
        <v>0</v>
      </c>
      <c r="W1655" s="21">
        <v>0</v>
      </c>
      <c r="X1655" s="21">
        <v>0</v>
      </c>
      <c r="Y1655" s="21">
        <v>0</v>
      </c>
      <c r="Z1655" s="21">
        <v>1044.1568944380083</v>
      </c>
      <c r="AA1655" s="21">
        <v>1044.1568944380083</v>
      </c>
      <c r="AB1655" s="21">
        <v>1044.1568944380083</v>
      </c>
      <c r="AC1655" s="21">
        <v>1044.1568944380083</v>
      </c>
      <c r="AD1655" s="21">
        <v>1044.1568944380083</v>
      </c>
      <c r="AE1655" s="21">
        <v>1044.1568944380083</v>
      </c>
      <c r="AF1655" s="21">
        <v>1044.1568944380083</v>
      </c>
      <c r="AG1655" s="21">
        <v>1044.1568944380083</v>
      </c>
      <c r="AH1655" s="21">
        <v>1044.1568944380083</v>
      </c>
      <c r="AI1655" s="21">
        <v>14854.972586239492</v>
      </c>
      <c r="AJ1655" s="21">
        <v>14854.972586239492</v>
      </c>
      <c r="AK1655" s="21">
        <v>14854.972586239492</v>
      </c>
      <c r="AL1655" s="21">
        <v>14854.972586239492</v>
      </c>
      <c r="AM1655" s="21">
        <v>14854.972586239492</v>
      </c>
      <c r="AN1655" s="21">
        <v>14854.972586239492</v>
      </c>
      <c r="AO1655" s="21">
        <v>14854.972586239492</v>
      </c>
      <c r="AP1655" s="21">
        <v>14854.972586239492</v>
      </c>
      <c r="AQ1655" s="21">
        <v>14854.972586239492</v>
      </c>
    </row>
    <row r="1656" spans="1:43" x14ac:dyDescent="0.25">
      <c r="A1656" s="16" t="s">
        <v>319</v>
      </c>
      <c r="B1656" s="8" t="s">
        <v>338</v>
      </c>
      <c r="C1656" s="8" t="s">
        <v>70</v>
      </c>
      <c r="D1656" s="8" t="str">
        <f t="shared" si="217"/>
        <v>Week_44_old-generic-fifi</v>
      </c>
      <c r="E1656" s="8" t="str">
        <f t="shared" si="218"/>
        <v>Initial</v>
      </c>
      <c r="H1656" s="24">
        <f t="shared" si="219"/>
        <v>5.5491843166461385E-3</v>
      </c>
      <c r="I1656" s="6">
        <f t="shared" si="219"/>
        <v>1</v>
      </c>
      <c r="J1656" s="6">
        <f t="shared" si="220"/>
        <v>50373.125958940487</v>
      </c>
      <c r="K1656" s="18">
        <f t="shared" si="220"/>
        <v>0</v>
      </c>
      <c r="L1656" s="35">
        <f>Data!BT6</f>
        <v>4.669078736291285E-2</v>
      </c>
      <c r="Q1656" s="21">
        <v>0</v>
      </c>
      <c r="R1656" s="21">
        <v>0</v>
      </c>
      <c r="S1656" s="21">
        <v>0</v>
      </c>
      <c r="T1656" s="21">
        <v>0</v>
      </c>
      <c r="U1656" s="21">
        <v>0</v>
      </c>
      <c r="V1656" s="21">
        <v>0</v>
      </c>
      <c r="W1656" s="21">
        <v>0</v>
      </c>
      <c r="X1656" s="21">
        <v>0</v>
      </c>
      <c r="Y1656" s="21">
        <v>0</v>
      </c>
      <c r="Z1656" s="21">
        <v>925.05582981493069</v>
      </c>
      <c r="AA1656" s="21">
        <v>925.05582981493069</v>
      </c>
      <c r="AB1656" s="21">
        <v>925.05582981493069</v>
      </c>
      <c r="AC1656" s="21">
        <v>925.05582981493069</v>
      </c>
      <c r="AD1656" s="21">
        <v>925.05582981493069</v>
      </c>
      <c r="AE1656" s="21">
        <v>925.05582981493069</v>
      </c>
      <c r="AF1656" s="21">
        <v>925.05582981493069</v>
      </c>
      <c r="AG1656" s="21">
        <v>925.05582981493069</v>
      </c>
      <c r="AH1656" s="21">
        <v>925.05582981493069</v>
      </c>
      <c r="AI1656" s="21">
        <v>11745.187642860092</v>
      </c>
      <c r="AJ1656" s="21">
        <v>11745.187642860092</v>
      </c>
      <c r="AK1656" s="21">
        <v>11745.187642860092</v>
      </c>
      <c r="AL1656" s="21">
        <v>11745.187642860092</v>
      </c>
      <c r="AM1656" s="21">
        <v>11745.187642860092</v>
      </c>
      <c r="AN1656" s="21">
        <v>11745.187642860092</v>
      </c>
      <c r="AO1656" s="21">
        <v>11745.187642860092</v>
      </c>
      <c r="AP1656" s="21">
        <v>11745.187642860092</v>
      </c>
      <c r="AQ1656" s="21">
        <v>11745.187642860092</v>
      </c>
    </row>
    <row r="1657" spans="1:43" x14ac:dyDescent="0.25">
      <c r="A1657" s="16" t="s">
        <v>320</v>
      </c>
      <c r="B1657" s="8" t="s">
        <v>338</v>
      </c>
      <c r="C1657" s="8" t="s">
        <v>70</v>
      </c>
      <c r="D1657" s="8" t="str">
        <f t="shared" si="217"/>
        <v>Week_45_old-generic-fifi</v>
      </c>
      <c r="E1657" s="8" t="str">
        <f t="shared" si="218"/>
        <v>Initial</v>
      </c>
      <c r="H1657" s="24">
        <f t="shared" si="219"/>
        <v>5.5491843166461385E-3</v>
      </c>
      <c r="I1657" s="6">
        <f t="shared" si="219"/>
        <v>1</v>
      </c>
      <c r="J1657" s="6">
        <f t="shared" si="220"/>
        <v>50373.125958940487</v>
      </c>
      <c r="K1657" s="18">
        <f t="shared" si="220"/>
        <v>0</v>
      </c>
      <c r="L1657" s="35">
        <f>Data!BT7</f>
        <v>4.7405161421362967E-2</v>
      </c>
      <c r="Q1657" s="21">
        <v>0</v>
      </c>
      <c r="R1657" s="21">
        <v>0</v>
      </c>
      <c r="S1657" s="21">
        <v>0</v>
      </c>
      <c r="T1657" s="21">
        <v>0</v>
      </c>
      <c r="U1657" s="21">
        <v>0</v>
      </c>
      <c r="V1657" s="21">
        <v>0</v>
      </c>
      <c r="W1657" s="21">
        <v>0</v>
      </c>
      <c r="X1657" s="21">
        <v>0</v>
      </c>
      <c r="Y1657" s="21">
        <v>0</v>
      </c>
      <c r="Z1657" s="21">
        <v>688.7675491596367</v>
      </c>
      <c r="AA1657" s="21">
        <v>688.7675491596367</v>
      </c>
      <c r="AB1657" s="21">
        <v>688.7675491596367</v>
      </c>
      <c r="AC1657" s="21">
        <v>688.7675491596367</v>
      </c>
      <c r="AD1657" s="21">
        <v>688.7675491596367</v>
      </c>
      <c r="AE1657" s="21">
        <v>688.7675491596367</v>
      </c>
      <c r="AF1657" s="21">
        <v>688.7675491596367</v>
      </c>
      <c r="AG1657" s="21">
        <v>688.7675491596367</v>
      </c>
      <c r="AH1657" s="21">
        <v>688.7675491596367</v>
      </c>
      <c r="AI1657" s="21">
        <v>9834.2558082803807</v>
      </c>
      <c r="AJ1657" s="21">
        <v>9834.2558082803807</v>
      </c>
      <c r="AK1657" s="21">
        <v>9834.2558082803807</v>
      </c>
      <c r="AL1657" s="21">
        <v>9834.2558082803807</v>
      </c>
      <c r="AM1657" s="21">
        <v>9834.2558082803807</v>
      </c>
      <c r="AN1657" s="21">
        <v>9834.2558082803807</v>
      </c>
      <c r="AO1657" s="21">
        <v>9834.2558082803807</v>
      </c>
      <c r="AP1657" s="21">
        <v>9834.2558082803807</v>
      </c>
      <c r="AQ1657" s="21">
        <v>9834.2558082803807</v>
      </c>
    </row>
    <row r="1658" spans="1:43" x14ac:dyDescent="0.25">
      <c r="A1658" s="16" t="s">
        <v>321</v>
      </c>
      <c r="B1658" s="8" t="s">
        <v>338</v>
      </c>
      <c r="C1658" s="8" t="s">
        <v>70</v>
      </c>
      <c r="D1658" s="8" t="str">
        <f t="shared" si="217"/>
        <v>Week_46_old-generic-fifi</v>
      </c>
      <c r="E1658" s="8" t="str">
        <f t="shared" si="218"/>
        <v>Initial</v>
      </c>
      <c r="H1658" s="24">
        <f t="shared" si="219"/>
        <v>5.5491843166461385E-3</v>
      </c>
      <c r="I1658" s="6">
        <f t="shared" si="219"/>
        <v>1</v>
      </c>
      <c r="J1658" s="6">
        <f t="shared" si="220"/>
        <v>50373.125958940487</v>
      </c>
      <c r="K1658" s="18">
        <f t="shared" si="220"/>
        <v>0</v>
      </c>
      <c r="L1658" s="35">
        <f>Data!BT8</f>
        <v>5.0779524097344951E-2</v>
      </c>
      <c r="Q1658" s="21">
        <v>0</v>
      </c>
      <c r="R1658" s="21">
        <v>0</v>
      </c>
      <c r="S1658" s="21">
        <v>0</v>
      </c>
      <c r="T1658" s="21">
        <v>0</v>
      </c>
      <c r="U1658" s="21">
        <v>0</v>
      </c>
      <c r="V1658" s="21">
        <v>0</v>
      </c>
      <c r="W1658" s="21">
        <v>0</v>
      </c>
      <c r="X1658" s="21">
        <v>0</v>
      </c>
      <c r="Y1658" s="21">
        <v>0</v>
      </c>
      <c r="Z1658" s="21">
        <v>745.02628158371385</v>
      </c>
      <c r="AA1658" s="21">
        <v>745.02628158371385</v>
      </c>
      <c r="AB1658" s="21">
        <v>745.02628158371385</v>
      </c>
      <c r="AC1658" s="21">
        <v>745.02628158371385</v>
      </c>
      <c r="AD1658" s="21">
        <v>745.02628158371385</v>
      </c>
      <c r="AE1658" s="21">
        <v>745.02628158371385</v>
      </c>
      <c r="AF1658" s="21">
        <v>745.02628158371385</v>
      </c>
      <c r="AG1658" s="21">
        <v>745.02628158371385</v>
      </c>
      <c r="AH1658" s="21">
        <v>745.02628158371385</v>
      </c>
      <c r="AI1658" s="21">
        <v>10603.56429242893</v>
      </c>
      <c r="AJ1658" s="21">
        <v>10603.56429242893</v>
      </c>
      <c r="AK1658" s="21">
        <v>10603.56429242893</v>
      </c>
      <c r="AL1658" s="21">
        <v>10603.56429242893</v>
      </c>
      <c r="AM1658" s="21">
        <v>10603.56429242893</v>
      </c>
      <c r="AN1658" s="21">
        <v>10603.56429242893</v>
      </c>
      <c r="AO1658" s="21">
        <v>10603.56429242893</v>
      </c>
      <c r="AP1658" s="21">
        <v>10603.56429242893</v>
      </c>
      <c r="AQ1658" s="21">
        <v>10603.56429242893</v>
      </c>
    </row>
    <row r="1659" spans="1:43" x14ac:dyDescent="0.25">
      <c r="A1659" s="16" t="s">
        <v>322</v>
      </c>
      <c r="B1659" s="8" t="s">
        <v>338</v>
      </c>
      <c r="C1659" s="8" t="s">
        <v>70</v>
      </c>
      <c r="D1659" s="8" t="str">
        <f t="shared" si="217"/>
        <v>Week_47_old-generic-fifi</v>
      </c>
      <c r="E1659" s="8" t="str">
        <f t="shared" si="218"/>
        <v>Initial</v>
      </c>
      <c r="H1659" s="24">
        <f t="shared" si="219"/>
        <v>5.5491843166461385E-3</v>
      </c>
      <c r="I1659" s="6">
        <f t="shared" si="219"/>
        <v>1</v>
      </c>
      <c r="J1659" s="6">
        <f t="shared" si="220"/>
        <v>50373.125958940487</v>
      </c>
      <c r="K1659" s="18">
        <f t="shared" si="220"/>
        <v>0</v>
      </c>
      <c r="L1659" s="35">
        <f>Data!BT9</f>
        <v>5.3909193110309013E-2</v>
      </c>
      <c r="Q1659" s="21">
        <v>0</v>
      </c>
      <c r="R1659" s="21">
        <v>0</v>
      </c>
      <c r="S1659" s="21">
        <v>0</v>
      </c>
      <c r="T1659" s="21">
        <v>0</v>
      </c>
      <c r="U1659" s="21">
        <v>0</v>
      </c>
      <c r="V1659" s="21">
        <v>0</v>
      </c>
      <c r="W1659" s="21">
        <v>0</v>
      </c>
      <c r="X1659" s="21">
        <v>0</v>
      </c>
      <c r="Y1659" s="21">
        <v>0</v>
      </c>
      <c r="Z1659" s="21">
        <v>1028.3632113977035</v>
      </c>
      <c r="AA1659" s="21">
        <v>1028.3632113977035</v>
      </c>
      <c r="AB1659" s="21">
        <v>1028.3632113977035</v>
      </c>
      <c r="AC1659" s="21">
        <v>1028.3632113977035</v>
      </c>
      <c r="AD1659" s="21">
        <v>1028.3632113977035</v>
      </c>
      <c r="AE1659" s="21">
        <v>1028.3632113977035</v>
      </c>
      <c r="AF1659" s="21">
        <v>1028.3632113977035</v>
      </c>
      <c r="AG1659" s="21">
        <v>1028.3632113977035</v>
      </c>
      <c r="AH1659" s="21">
        <v>1028.3632113977035</v>
      </c>
      <c r="AI1659" s="21">
        <v>12604.017637020541</v>
      </c>
      <c r="AJ1659" s="21">
        <v>12604.017637020541</v>
      </c>
      <c r="AK1659" s="21">
        <v>12604.017637020541</v>
      </c>
      <c r="AL1659" s="21">
        <v>12604.017637020541</v>
      </c>
      <c r="AM1659" s="21">
        <v>12604.017637020541</v>
      </c>
      <c r="AN1659" s="21">
        <v>12604.017637020541</v>
      </c>
      <c r="AO1659" s="21">
        <v>12604.017637020541</v>
      </c>
      <c r="AP1659" s="21">
        <v>12604.017637020541</v>
      </c>
      <c r="AQ1659" s="21">
        <v>12604.017637020541</v>
      </c>
    </row>
    <row r="1660" spans="1:43" x14ac:dyDescent="0.25">
      <c r="A1660" s="16" t="s">
        <v>323</v>
      </c>
      <c r="B1660" s="8" t="s">
        <v>338</v>
      </c>
      <c r="C1660" s="8" t="s">
        <v>70</v>
      </c>
      <c r="D1660" s="8" t="str">
        <f t="shared" si="217"/>
        <v>Week_48_old-generic-fifi</v>
      </c>
      <c r="E1660" s="8" t="str">
        <f t="shared" si="218"/>
        <v>Initial</v>
      </c>
      <c r="H1660" s="24">
        <f t="shared" si="219"/>
        <v>5.5491843166461385E-3</v>
      </c>
      <c r="I1660" s="6">
        <f t="shared" si="219"/>
        <v>1</v>
      </c>
      <c r="J1660" s="6">
        <f t="shared" si="220"/>
        <v>50373.125958940487</v>
      </c>
      <c r="K1660" s="18">
        <f t="shared" si="220"/>
        <v>0</v>
      </c>
      <c r="L1660" s="35">
        <f>Data!BT10</f>
        <v>5.139225938182309E-2</v>
      </c>
      <c r="Q1660" s="21">
        <v>0</v>
      </c>
      <c r="R1660" s="21">
        <v>0</v>
      </c>
      <c r="S1660" s="21">
        <v>0</v>
      </c>
      <c r="T1660" s="21">
        <v>0</v>
      </c>
      <c r="U1660" s="21">
        <v>0</v>
      </c>
      <c r="V1660" s="21">
        <v>0</v>
      </c>
      <c r="W1660" s="21">
        <v>0</v>
      </c>
      <c r="X1660" s="21">
        <v>0</v>
      </c>
      <c r="Y1660" s="21">
        <v>0</v>
      </c>
      <c r="Z1660" s="21">
        <v>929.38473641421774</v>
      </c>
      <c r="AA1660" s="21">
        <v>929.38473641421774</v>
      </c>
      <c r="AB1660" s="21">
        <v>929.38473641421774</v>
      </c>
      <c r="AC1660" s="21">
        <v>929.38473641421774</v>
      </c>
      <c r="AD1660" s="21">
        <v>929.38473641421774</v>
      </c>
      <c r="AE1660" s="21">
        <v>929.38473641421774</v>
      </c>
      <c r="AF1660" s="21">
        <v>929.38473641421774</v>
      </c>
      <c r="AG1660" s="21">
        <v>929.38473641421774</v>
      </c>
      <c r="AH1660" s="21">
        <v>929.38473641421774</v>
      </c>
      <c r="AI1660" s="21">
        <v>11460.850969740784</v>
      </c>
      <c r="AJ1660" s="21">
        <v>11460.850969740784</v>
      </c>
      <c r="AK1660" s="21">
        <v>11460.850969740784</v>
      </c>
      <c r="AL1660" s="21">
        <v>11460.850969740784</v>
      </c>
      <c r="AM1660" s="21">
        <v>11460.850969740784</v>
      </c>
      <c r="AN1660" s="21">
        <v>11460.850969740784</v>
      </c>
      <c r="AO1660" s="21">
        <v>11460.850969740784</v>
      </c>
      <c r="AP1660" s="21">
        <v>11460.850969740784</v>
      </c>
      <c r="AQ1660" s="21">
        <v>11460.850969740784</v>
      </c>
    </row>
    <row r="1661" spans="1:43" x14ac:dyDescent="0.25">
      <c r="A1661" s="16" t="s">
        <v>324</v>
      </c>
      <c r="B1661" s="8" t="s">
        <v>338</v>
      </c>
      <c r="C1661" s="8" t="s">
        <v>70</v>
      </c>
      <c r="D1661" s="8" t="str">
        <f t="shared" si="217"/>
        <v>Week_49_old-generic-fifi</v>
      </c>
      <c r="E1661" s="8" t="str">
        <f t="shared" si="218"/>
        <v>Initial</v>
      </c>
      <c r="H1661" s="24">
        <f t="shared" si="219"/>
        <v>5.5491843166461385E-3</v>
      </c>
      <c r="I1661" s="6">
        <f t="shared" si="219"/>
        <v>1</v>
      </c>
      <c r="J1661" s="6">
        <f t="shared" si="220"/>
        <v>50373.125958940487</v>
      </c>
      <c r="K1661" s="18">
        <f t="shared" si="220"/>
        <v>0</v>
      </c>
      <c r="L1661" s="35">
        <f>Data!BT11</f>
        <v>3.9225134513418657E-2</v>
      </c>
      <c r="Q1661" s="21">
        <v>0</v>
      </c>
      <c r="R1661" s="21">
        <v>0</v>
      </c>
      <c r="S1661" s="21">
        <v>0</v>
      </c>
      <c r="T1661" s="21">
        <v>0</v>
      </c>
      <c r="U1661" s="21">
        <v>0</v>
      </c>
      <c r="V1661" s="21">
        <v>0</v>
      </c>
      <c r="W1661" s="21">
        <v>0</v>
      </c>
      <c r="X1661" s="21">
        <v>0</v>
      </c>
      <c r="Y1661" s="21">
        <v>0</v>
      </c>
      <c r="Z1661" s="21">
        <v>854.62548969996374</v>
      </c>
      <c r="AA1661" s="21">
        <v>854.62548969996374</v>
      </c>
      <c r="AB1661" s="21">
        <v>854.62548969996374</v>
      </c>
      <c r="AC1661" s="21">
        <v>854.62548969996374</v>
      </c>
      <c r="AD1661" s="21">
        <v>854.62548969996374</v>
      </c>
      <c r="AE1661" s="21">
        <v>854.62548969996374</v>
      </c>
      <c r="AF1661" s="21">
        <v>854.62548969996374</v>
      </c>
      <c r="AG1661" s="21">
        <v>854.62548969996374</v>
      </c>
      <c r="AH1661" s="21">
        <v>854.62548969996374</v>
      </c>
      <c r="AI1661" s="21">
        <v>12810.045802695226</v>
      </c>
      <c r="AJ1661" s="21">
        <v>12810.045802695226</v>
      </c>
      <c r="AK1661" s="21">
        <v>12810.045802695226</v>
      </c>
      <c r="AL1661" s="21">
        <v>12810.045802695226</v>
      </c>
      <c r="AM1661" s="21">
        <v>12810.045802695226</v>
      </c>
      <c r="AN1661" s="21">
        <v>12810.045802695226</v>
      </c>
      <c r="AO1661" s="21">
        <v>12810.045802695226</v>
      </c>
      <c r="AP1661" s="21">
        <v>12810.045802695226</v>
      </c>
      <c r="AQ1661" s="21">
        <v>12810.045802695226</v>
      </c>
    </row>
    <row r="1662" spans="1:43" x14ac:dyDescent="0.25">
      <c r="A1662" s="16" t="s">
        <v>325</v>
      </c>
      <c r="B1662" s="8" t="s">
        <v>338</v>
      </c>
      <c r="C1662" s="8" t="s">
        <v>70</v>
      </c>
      <c r="D1662" s="8" t="str">
        <f t="shared" si="217"/>
        <v>Week_50_old-generic-fifi</v>
      </c>
      <c r="E1662" s="8" t="str">
        <f t="shared" si="218"/>
        <v>Initial</v>
      </c>
      <c r="H1662" s="24">
        <f t="shared" si="219"/>
        <v>5.5491843166461385E-3</v>
      </c>
      <c r="I1662" s="6">
        <f t="shared" si="219"/>
        <v>1</v>
      </c>
      <c r="J1662" s="6">
        <f t="shared" si="220"/>
        <v>50373.125958940487</v>
      </c>
      <c r="K1662" s="18">
        <f t="shared" si="220"/>
        <v>0</v>
      </c>
      <c r="L1662" s="35">
        <f>Data!BT12</f>
        <v>3.7141090087045747E-2</v>
      </c>
      <c r="Q1662" s="21">
        <v>0</v>
      </c>
      <c r="R1662" s="21">
        <v>0</v>
      </c>
      <c r="S1662" s="21">
        <v>0</v>
      </c>
      <c r="T1662" s="21">
        <v>0</v>
      </c>
      <c r="U1662" s="21">
        <v>0</v>
      </c>
      <c r="V1662" s="21">
        <v>0</v>
      </c>
      <c r="W1662" s="21">
        <v>0</v>
      </c>
      <c r="X1662" s="21">
        <v>0</v>
      </c>
      <c r="Y1662" s="21">
        <v>0</v>
      </c>
      <c r="Z1662" s="21">
        <v>1032.1351550502563</v>
      </c>
      <c r="AA1662" s="21">
        <v>1032.1351550502563</v>
      </c>
      <c r="AB1662" s="21">
        <v>1032.1351550502563</v>
      </c>
      <c r="AC1662" s="21">
        <v>1032.1351550502563</v>
      </c>
      <c r="AD1662" s="21">
        <v>1032.1351550502563</v>
      </c>
      <c r="AE1662" s="21">
        <v>1032.1351550502563</v>
      </c>
      <c r="AF1662" s="21">
        <v>1032.1351550502563</v>
      </c>
      <c r="AG1662" s="21">
        <v>1032.1351550502563</v>
      </c>
      <c r="AH1662" s="21">
        <v>1032.1351550502563</v>
      </c>
      <c r="AI1662" s="21">
        <v>14068.526241654368</v>
      </c>
      <c r="AJ1662" s="21">
        <v>14068.526241654368</v>
      </c>
      <c r="AK1662" s="21">
        <v>14068.526241654368</v>
      </c>
      <c r="AL1662" s="21">
        <v>14068.526241654368</v>
      </c>
      <c r="AM1662" s="21">
        <v>14068.526241654368</v>
      </c>
      <c r="AN1662" s="21">
        <v>14068.526241654368</v>
      </c>
      <c r="AO1662" s="21">
        <v>14068.526241654368</v>
      </c>
      <c r="AP1662" s="21">
        <v>14068.526241654368</v>
      </c>
      <c r="AQ1662" s="21">
        <v>14068.526241654368</v>
      </c>
    </row>
    <row r="1663" spans="1:43" x14ac:dyDescent="0.25">
      <c r="A1663" s="16" t="s">
        <v>326</v>
      </c>
      <c r="B1663" s="8" t="s">
        <v>338</v>
      </c>
      <c r="C1663" s="8" t="s">
        <v>70</v>
      </c>
      <c r="D1663" s="8" t="str">
        <f t="shared" si="217"/>
        <v>Week_51_old-generic-fifi</v>
      </c>
      <c r="E1663" s="8" t="str">
        <f t="shared" si="218"/>
        <v>Initial</v>
      </c>
      <c r="H1663" s="24">
        <f t="shared" si="219"/>
        <v>5.5491843166461385E-3</v>
      </c>
      <c r="I1663" s="6">
        <f t="shared" si="219"/>
        <v>1</v>
      </c>
      <c r="J1663" s="6">
        <f t="shared" si="220"/>
        <v>50373.125958940487</v>
      </c>
      <c r="K1663" s="18">
        <f t="shared" si="220"/>
        <v>0</v>
      </c>
      <c r="L1663" s="35">
        <f>Data!BT13</f>
        <v>3.762055161233812E-2</v>
      </c>
      <c r="Q1663" s="21">
        <v>0</v>
      </c>
      <c r="R1663" s="21">
        <v>0</v>
      </c>
      <c r="S1663" s="21">
        <v>0</v>
      </c>
      <c r="T1663" s="21">
        <v>0</v>
      </c>
      <c r="U1663" s="21">
        <v>0</v>
      </c>
      <c r="V1663" s="21">
        <v>0</v>
      </c>
      <c r="W1663" s="21">
        <v>0</v>
      </c>
      <c r="X1663" s="21">
        <v>0</v>
      </c>
      <c r="Y1663" s="21">
        <v>0</v>
      </c>
      <c r="Z1663" s="21">
        <v>1211.913988078099</v>
      </c>
      <c r="AA1663" s="21">
        <v>1211.913988078099</v>
      </c>
      <c r="AB1663" s="21">
        <v>1211.913988078099</v>
      </c>
      <c r="AC1663" s="21">
        <v>1211.913988078099</v>
      </c>
      <c r="AD1663" s="21">
        <v>1211.913988078099</v>
      </c>
      <c r="AE1663" s="21">
        <v>1211.913988078099</v>
      </c>
      <c r="AF1663" s="21">
        <v>1211.913988078099</v>
      </c>
      <c r="AG1663" s="21">
        <v>1211.913988078099</v>
      </c>
      <c r="AH1663" s="21">
        <v>1211.913988078099</v>
      </c>
      <c r="AI1663" s="21">
        <v>15249.375979042179</v>
      </c>
      <c r="AJ1663" s="21">
        <v>15249.375979042179</v>
      </c>
      <c r="AK1663" s="21">
        <v>15249.375979042179</v>
      </c>
      <c r="AL1663" s="21">
        <v>15249.375979042179</v>
      </c>
      <c r="AM1663" s="21">
        <v>15249.375979042179</v>
      </c>
      <c r="AN1663" s="21">
        <v>15249.375979042179</v>
      </c>
      <c r="AO1663" s="21">
        <v>15249.375979042179</v>
      </c>
      <c r="AP1663" s="21">
        <v>15249.375979042179</v>
      </c>
      <c r="AQ1663" s="21">
        <v>15249.375979042179</v>
      </c>
    </row>
    <row r="1664" spans="1:43" x14ac:dyDescent="0.25">
      <c r="A1664" s="16" t="s">
        <v>327</v>
      </c>
      <c r="B1664" s="8" t="s">
        <v>338</v>
      </c>
      <c r="C1664" s="8" t="s">
        <v>70</v>
      </c>
      <c r="D1664" s="8" t="str">
        <f t="shared" si="217"/>
        <v>Week_52_old-generic-fifi</v>
      </c>
      <c r="E1664" s="8" t="str">
        <f t="shared" si="218"/>
        <v>Initial</v>
      </c>
      <c r="H1664" s="24">
        <f t="shared" si="219"/>
        <v>5.5491843166461385E-3</v>
      </c>
      <c r="I1664" s="6">
        <f t="shared" si="219"/>
        <v>1</v>
      </c>
      <c r="J1664" s="6">
        <f t="shared" si="220"/>
        <v>50373.125958940487</v>
      </c>
      <c r="K1664" s="18">
        <f t="shared" si="220"/>
        <v>0</v>
      </c>
      <c r="L1664" s="35">
        <f>Data!BT14</f>
        <v>3.6644964047534527E-2</v>
      </c>
      <c r="Q1664" s="21">
        <v>0</v>
      </c>
      <c r="R1664" s="21">
        <v>0</v>
      </c>
      <c r="S1664" s="21">
        <v>0</v>
      </c>
      <c r="T1664" s="21">
        <v>0</v>
      </c>
      <c r="U1664" s="21">
        <v>0</v>
      </c>
      <c r="V1664" s="21">
        <v>0</v>
      </c>
      <c r="W1664" s="21">
        <v>0</v>
      </c>
      <c r="X1664" s="21">
        <v>0</v>
      </c>
      <c r="Y1664" s="21">
        <v>0</v>
      </c>
      <c r="Z1664" s="21">
        <v>989.28129590685364</v>
      </c>
      <c r="AA1664" s="21">
        <v>989.28129590685364</v>
      </c>
      <c r="AB1664" s="21">
        <v>989.28129590685364</v>
      </c>
      <c r="AC1664" s="21">
        <v>989.28129590685364</v>
      </c>
      <c r="AD1664" s="21">
        <v>989.28129590685364</v>
      </c>
      <c r="AE1664" s="21">
        <v>989.28129590685364</v>
      </c>
      <c r="AF1664" s="21">
        <v>989.28129590685364</v>
      </c>
      <c r="AG1664" s="21">
        <v>989.28129590685364</v>
      </c>
      <c r="AH1664" s="21">
        <v>989.28129590685364</v>
      </c>
      <c r="AI1664" s="21">
        <v>13032.977663939</v>
      </c>
      <c r="AJ1664" s="21">
        <v>13032.977663939</v>
      </c>
      <c r="AK1664" s="21">
        <v>13032.977663939</v>
      </c>
      <c r="AL1664" s="21">
        <v>13032.977663939</v>
      </c>
      <c r="AM1664" s="21">
        <v>13032.977663939</v>
      </c>
      <c r="AN1664" s="21">
        <v>13032.977663939</v>
      </c>
      <c r="AO1664" s="21">
        <v>13032.977663939</v>
      </c>
      <c r="AP1664" s="21">
        <v>13032.977663939</v>
      </c>
      <c r="AQ1664" s="21">
        <v>13032.977663939</v>
      </c>
    </row>
    <row r="1665" spans="1:43" x14ac:dyDescent="0.25">
      <c r="A1665" s="17" t="s">
        <v>262</v>
      </c>
      <c r="B1665" s="8" t="s">
        <v>338</v>
      </c>
      <c r="C1665" s="8" t="s">
        <v>70</v>
      </c>
      <c r="D1665" s="8" t="str">
        <f t="shared" si="217"/>
        <v>Week_01-generic-fifi</v>
      </c>
      <c r="E1665" s="8" t="str">
        <f t="shared" si="218"/>
        <v>Umbrella-search.umb</v>
      </c>
      <c r="H1665" s="24">
        <f t="shared" si="219"/>
        <v>5.5491843166461385E-3</v>
      </c>
      <c r="I1665" s="6">
        <f t="shared" si="219"/>
        <v>1</v>
      </c>
      <c r="J1665" s="6">
        <f t="shared" si="220"/>
        <v>50373.125958940487</v>
      </c>
      <c r="K1665" s="18">
        <f t="shared" si="220"/>
        <v>0</v>
      </c>
      <c r="L1665" s="35">
        <f>Data!BT15</f>
        <v>4.1998330200443579E-2</v>
      </c>
      <c r="Q1665" s="21">
        <v>0</v>
      </c>
      <c r="R1665" s="21">
        <v>0</v>
      </c>
      <c r="S1665" s="21">
        <v>0</v>
      </c>
      <c r="T1665" s="21">
        <v>0</v>
      </c>
      <c r="U1665" s="21">
        <v>0</v>
      </c>
      <c r="V1665" s="21">
        <v>0</v>
      </c>
      <c r="W1665" s="21">
        <v>0</v>
      </c>
      <c r="X1665" s="21">
        <v>0</v>
      </c>
      <c r="Y1665" s="21">
        <v>0</v>
      </c>
      <c r="Z1665" s="21">
        <v>1612.5073779562481</v>
      </c>
      <c r="AA1665" s="21">
        <v>1658.6199700475145</v>
      </c>
      <c r="AB1665" s="21">
        <v>1693.3324405646943</v>
      </c>
      <c r="AC1665" s="21">
        <v>1720.5383273620523</v>
      </c>
      <c r="AD1665" s="21">
        <v>1742.223822244365</v>
      </c>
      <c r="AE1665" s="21">
        <v>1759.1854983000253</v>
      </c>
      <c r="AF1665" s="21">
        <v>1772.1699122990747</v>
      </c>
      <c r="AG1665" s="21">
        <v>1782.7774615939445</v>
      </c>
      <c r="AH1665" s="21">
        <v>1791.4740811834517</v>
      </c>
      <c r="AI1665" s="21">
        <v>22369.855963222821</v>
      </c>
      <c r="AJ1665" s="21">
        <v>23009.562830474417</v>
      </c>
      <c r="AK1665" s="21">
        <v>23491.119055402276</v>
      </c>
      <c r="AL1665" s="21">
        <v>23868.538580626402</v>
      </c>
      <c r="AM1665" s="21">
        <v>24169.375279819291</v>
      </c>
      <c r="AN1665" s="21">
        <v>24404.679784745571</v>
      </c>
      <c r="AO1665" s="21">
        <v>24584.808865019128</v>
      </c>
      <c r="AP1665" s="21">
        <v>24731.96437766539</v>
      </c>
      <c r="AQ1665" s="21">
        <v>24852.610106326043</v>
      </c>
    </row>
    <row r="1666" spans="1:43" x14ac:dyDescent="0.25">
      <c r="A1666" s="17" t="s">
        <v>263</v>
      </c>
      <c r="B1666" s="8" t="s">
        <v>338</v>
      </c>
      <c r="C1666" s="8" t="s">
        <v>70</v>
      </c>
      <c r="D1666" s="8" t="str">
        <f t="shared" si="217"/>
        <v>Week_02-generic-fifi</v>
      </c>
      <c r="E1666" s="8" t="str">
        <f t="shared" si="218"/>
        <v>Umbrella-search.umb</v>
      </c>
      <c r="H1666" s="24">
        <f t="shared" si="219"/>
        <v>5.5491843166461385E-3</v>
      </c>
      <c r="I1666" s="6">
        <f t="shared" si="219"/>
        <v>1</v>
      </c>
      <c r="J1666" s="6">
        <f t="shared" si="220"/>
        <v>50373.125958940487</v>
      </c>
      <c r="K1666" s="18">
        <f t="shared" si="220"/>
        <v>0</v>
      </c>
      <c r="L1666" s="35">
        <f>Data!BT16</f>
        <v>4.2597778619165694E-2</v>
      </c>
      <c r="Q1666" s="21">
        <v>0</v>
      </c>
      <c r="R1666" s="21">
        <v>0</v>
      </c>
      <c r="S1666" s="21">
        <v>0</v>
      </c>
      <c r="T1666" s="21">
        <v>0</v>
      </c>
      <c r="U1666" s="21">
        <v>0</v>
      </c>
      <c r="V1666" s="21">
        <v>0</v>
      </c>
      <c r="W1666" s="21">
        <v>0</v>
      </c>
      <c r="X1666" s="21">
        <v>0</v>
      </c>
      <c r="Y1666" s="21">
        <v>0</v>
      </c>
      <c r="Z1666" s="21">
        <v>2129.3572657015548</v>
      </c>
      <c r="AA1666" s="21">
        <v>2180.2698753893642</v>
      </c>
      <c r="AB1666" s="21">
        <v>2218.5973665034207</v>
      </c>
      <c r="AC1666" s="21">
        <v>2248.6383906969681</v>
      </c>
      <c r="AD1666" s="21">
        <v>2272.5842595704403</v>
      </c>
      <c r="AE1666" s="21">
        <v>2291.3146535990245</v>
      </c>
      <c r="AF1666" s="21">
        <v>2305.6534396468674</v>
      </c>
      <c r="AG1666" s="21">
        <v>2317.3677961683093</v>
      </c>
      <c r="AH1666" s="21">
        <v>2326.9720536626569</v>
      </c>
      <c r="AI1666" s="21">
        <v>27248.868495634146</v>
      </c>
      <c r="AJ1666" s="21">
        <v>27900.384813961122</v>
      </c>
      <c r="AK1666" s="21">
        <v>28390.852422171727</v>
      </c>
      <c r="AL1666" s="21">
        <v>28775.280122919463</v>
      </c>
      <c r="AM1666" s="21">
        <v>29081.709599295737</v>
      </c>
      <c r="AN1666" s="21">
        <v>29321.397908992392</v>
      </c>
      <c r="AO1666" s="21">
        <v>29504.887876457284</v>
      </c>
      <c r="AP1666" s="21">
        <v>29654.793655776368</v>
      </c>
      <c r="AQ1666" s="21">
        <v>29777.697009608564</v>
      </c>
    </row>
    <row r="1667" spans="1:43" x14ac:dyDescent="0.25">
      <c r="A1667" s="17" t="s">
        <v>264</v>
      </c>
      <c r="B1667" s="8" t="s">
        <v>338</v>
      </c>
      <c r="C1667" s="8" t="s">
        <v>70</v>
      </c>
      <c r="D1667" s="8" t="str">
        <f t="shared" si="217"/>
        <v>Week_03-generic-fifi</v>
      </c>
      <c r="E1667" s="8" t="str">
        <f t="shared" si="218"/>
        <v>Umbrella-search.umb</v>
      </c>
      <c r="H1667" s="24">
        <f t="shared" si="219"/>
        <v>5.5491843166461385E-3</v>
      </c>
      <c r="I1667" s="6">
        <f t="shared" si="219"/>
        <v>1</v>
      </c>
      <c r="J1667" s="6">
        <f t="shared" si="220"/>
        <v>50373.125958940487</v>
      </c>
      <c r="K1667" s="18">
        <f t="shared" si="220"/>
        <v>0</v>
      </c>
      <c r="L1667" s="35">
        <f>Data!BT17</f>
        <v>4.3849804821703663E-2</v>
      </c>
      <c r="Q1667" s="21">
        <v>0</v>
      </c>
      <c r="R1667" s="21">
        <v>0</v>
      </c>
      <c r="S1667" s="21">
        <v>0</v>
      </c>
      <c r="T1667" s="21">
        <v>0</v>
      </c>
      <c r="U1667" s="21">
        <v>0</v>
      </c>
      <c r="V1667" s="21">
        <v>0</v>
      </c>
      <c r="W1667" s="21">
        <v>0</v>
      </c>
      <c r="X1667" s="21">
        <v>0</v>
      </c>
      <c r="Y1667" s="21">
        <v>0</v>
      </c>
      <c r="Z1667" s="21">
        <v>1868.7854950656044</v>
      </c>
      <c r="AA1667" s="21">
        <v>1920.3789608040011</v>
      </c>
      <c r="AB1667" s="21">
        <v>1959.2034256386064</v>
      </c>
      <c r="AC1667" s="21">
        <v>1989.6223922544127</v>
      </c>
      <c r="AD1667" s="21">
        <v>2013.8617632059177</v>
      </c>
      <c r="AE1667" s="21">
        <v>2032.8159433564608</v>
      </c>
      <c r="AF1667" s="21">
        <v>2047.3222507152982</v>
      </c>
      <c r="AG1667" s="21">
        <v>2059.1706855137681</v>
      </c>
      <c r="AH1667" s="21">
        <v>2068.8828586713653</v>
      </c>
      <c r="AI1667" s="21">
        <v>24824.207304807074</v>
      </c>
      <c r="AJ1667" s="21">
        <v>25509.554495506698</v>
      </c>
      <c r="AK1667" s="21">
        <v>26025.283329071197</v>
      </c>
      <c r="AL1667" s="21">
        <v>26429.356849152897</v>
      </c>
      <c r="AM1667" s="21">
        <v>26751.343064813864</v>
      </c>
      <c r="AN1667" s="21">
        <v>27003.12289647037</v>
      </c>
      <c r="AO1667" s="21">
        <v>27195.818945350173</v>
      </c>
      <c r="AP1667" s="21">
        <v>27353.20886647881</v>
      </c>
      <c r="AQ1667" s="21">
        <v>27482.221532983855</v>
      </c>
    </row>
    <row r="1668" spans="1:43" x14ac:dyDescent="0.25">
      <c r="A1668" s="17" t="s">
        <v>265</v>
      </c>
      <c r="B1668" s="8" t="s">
        <v>338</v>
      </c>
      <c r="C1668" s="8" t="s">
        <v>70</v>
      </c>
      <c r="D1668" s="8" t="str">
        <f t="shared" si="217"/>
        <v>Week_04-generic-fifi</v>
      </c>
      <c r="E1668" s="8" t="str">
        <f t="shared" si="218"/>
        <v>Umbrella-search.umb</v>
      </c>
      <c r="H1668" s="24">
        <f t="shared" si="219"/>
        <v>5.5491843166461385E-3</v>
      </c>
      <c r="I1668" s="6">
        <f t="shared" si="219"/>
        <v>1</v>
      </c>
      <c r="J1668" s="6">
        <f t="shared" si="220"/>
        <v>50373.125958940487</v>
      </c>
      <c r="K1668" s="18">
        <f t="shared" si="220"/>
        <v>0</v>
      </c>
      <c r="L1668" s="35">
        <f>Data!BT18</f>
        <v>3.9210065454884278E-2</v>
      </c>
      <c r="Q1668" s="21">
        <v>0</v>
      </c>
      <c r="R1668" s="21">
        <v>0</v>
      </c>
      <c r="S1668" s="21">
        <v>0</v>
      </c>
      <c r="T1668" s="21">
        <v>0</v>
      </c>
      <c r="U1668" s="21">
        <v>0</v>
      </c>
      <c r="V1668" s="21">
        <v>0</v>
      </c>
      <c r="W1668" s="21">
        <v>0</v>
      </c>
      <c r="X1668" s="21">
        <v>0</v>
      </c>
      <c r="Y1668" s="21">
        <v>0</v>
      </c>
      <c r="Z1668" s="21">
        <v>1345.964412152925</v>
      </c>
      <c r="AA1668" s="21">
        <v>1387.0004390766148</v>
      </c>
      <c r="AB1668" s="21">
        <v>1417.8722067212198</v>
      </c>
      <c r="AC1668" s="21">
        <v>1442.0541720146966</v>
      </c>
      <c r="AD1668" s="21">
        <v>1461.3195348047375</v>
      </c>
      <c r="AE1668" s="21">
        <v>1476.3812205956247</v>
      </c>
      <c r="AF1668" s="21">
        <v>1487.9064814528233</v>
      </c>
      <c r="AG1668" s="21">
        <v>1497.3186089338399</v>
      </c>
      <c r="AH1668" s="21">
        <v>1505.0326882894497</v>
      </c>
      <c r="AI1668" s="21">
        <v>20384.963950207537</v>
      </c>
      <c r="AJ1668" s="21">
        <v>21006.464728345589</v>
      </c>
      <c r="AK1668" s="21">
        <v>21474.025285543259</v>
      </c>
      <c r="AL1668" s="21">
        <v>21840.267131391323</v>
      </c>
      <c r="AM1668" s="21">
        <v>22132.045816189147</v>
      </c>
      <c r="AN1668" s="21">
        <v>22360.158773043244</v>
      </c>
      <c r="AO1668" s="21">
        <v>22534.711699531788</v>
      </c>
      <c r="AP1668" s="21">
        <v>22677.260698348469</v>
      </c>
      <c r="AQ1668" s="21">
        <v>22794.0923382888</v>
      </c>
    </row>
    <row r="1669" spans="1:43" x14ac:dyDescent="0.25">
      <c r="A1669" s="17" t="s">
        <v>266</v>
      </c>
      <c r="B1669" s="8" t="s">
        <v>338</v>
      </c>
      <c r="C1669" s="8" t="s">
        <v>70</v>
      </c>
      <c r="D1669" s="8" t="str">
        <f t="shared" si="217"/>
        <v>Week_05-generic-fifi</v>
      </c>
      <c r="E1669" s="8" t="str">
        <f t="shared" si="218"/>
        <v>Umbrella-search.umb</v>
      </c>
      <c r="H1669" s="24">
        <f t="shared" si="219"/>
        <v>5.5491843166461385E-3</v>
      </c>
      <c r="I1669" s="6">
        <f t="shared" si="219"/>
        <v>1</v>
      </c>
      <c r="J1669" s="6">
        <f t="shared" si="220"/>
        <v>50373.125958940487</v>
      </c>
      <c r="K1669" s="18">
        <f t="shared" si="220"/>
        <v>0</v>
      </c>
      <c r="L1669" s="35">
        <f>Data!BT19</f>
        <v>4.2394862921044461E-2</v>
      </c>
      <c r="Q1669" s="21">
        <v>0</v>
      </c>
      <c r="R1669" s="21">
        <v>0</v>
      </c>
      <c r="S1669" s="21">
        <v>0</v>
      </c>
      <c r="T1669" s="21">
        <v>0</v>
      </c>
      <c r="U1669" s="21">
        <v>0</v>
      </c>
      <c r="V1669" s="21">
        <v>0</v>
      </c>
      <c r="W1669" s="21">
        <v>0</v>
      </c>
      <c r="X1669" s="21">
        <v>0</v>
      </c>
      <c r="Y1669" s="21">
        <v>0</v>
      </c>
      <c r="Z1669" s="21">
        <v>1509.276333191227</v>
      </c>
      <c r="AA1669" s="21">
        <v>1552.4443166693752</v>
      </c>
      <c r="AB1669" s="21">
        <v>1584.9430104267835</v>
      </c>
      <c r="AC1669" s="21">
        <v>1610.4158724905474</v>
      </c>
      <c r="AD1669" s="21">
        <v>1630.7214688211498</v>
      </c>
      <c r="AE1669" s="21">
        <v>1646.6048791917992</v>
      </c>
      <c r="AF1669" s="21">
        <v>1658.7645641789118</v>
      </c>
      <c r="AG1669" s="21">
        <v>1668.6988561811493</v>
      </c>
      <c r="AH1669" s="21">
        <v>1676.843873336273</v>
      </c>
      <c r="AI1669" s="21">
        <v>22439.596783963862</v>
      </c>
      <c r="AJ1669" s="21">
        <v>23081.409102837435</v>
      </c>
      <c r="AK1669" s="21">
        <v>23564.59271069261</v>
      </c>
      <c r="AL1669" s="21">
        <v>23943.317759958965</v>
      </c>
      <c r="AM1669" s="21">
        <v>24245.217010676839</v>
      </c>
      <c r="AN1669" s="21">
        <v>24481.368149095601</v>
      </c>
      <c r="AO1669" s="21">
        <v>24662.155737246467</v>
      </c>
      <c r="AP1669" s="21">
        <v>24809.856659842277</v>
      </c>
      <c r="AQ1669" s="21">
        <v>24930.955027808461</v>
      </c>
    </row>
    <row r="1670" spans="1:43" x14ac:dyDescent="0.25">
      <c r="A1670" s="17" t="s">
        <v>267</v>
      </c>
      <c r="B1670" s="8" t="s">
        <v>338</v>
      </c>
      <c r="C1670" s="8" t="s">
        <v>70</v>
      </c>
      <c r="D1670" s="8" t="str">
        <f t="shared" si="217"/>
        <v>Week_06-generic-fifi</v>
      </c>
      <c r="E1670" s="8" t="str">
        <f t="shared" si="218"/>
        <v>Umbrella-search.umb</v>
      </c>
      <c r="H1670" s="24">
        <f t="shared" si="219"/>
        <v>5.5491843166461385E-3</v>
      </c>
      <c r="I1670" s="6">
        <f t="shared" si="219"/>
        <v>1</v>
      </c>
      <c r="J1670" s="6">
        <f t="shared" ref="J1670:K1685" si="221">J1669</f>
        <v>50373.125958940487</v>
      </c>
      <c r="K1670" s="18">
        <f t="shared" si="221"/>
        <v>0</v>
      </c>
      <c r="L1670" s="35">
        <f>Data!BT20</f>
        <v>3.5029386007661575E-2</v>
      </c>
      <c r="Q1670" s="21">
        <v>0</v>
      </c>
      <c r="R1670" s="21">
        <v>0</v>
      </c>
      <c r="S1670" s="21">
        <v>0</v>
      </c>
      <c r="T1670" s="21">
        <v>0</v>
      </c>
      <c r="U1670" s="21">
        <v>0</v>
      </c>
      <c r="V1670" s="21">
        <v>0</v>
      </c>
      <c r="W1670" s="21">
        <v>0</v>
      </c>
      <c r="X1670" s="21">
        <v>0</v>
      </c>
      <c r="Y1670" s="21">
        <v>0</v>
      </c>
      <c r="Z1670" s="21">
        <v>1166.080235157694</v>
      </c>
      <c r="AA1670" s="21">
        <v>1195.5946217369831</v>
      </c>
      <c r="AB1670" s="21">
        <v>1217.8307932710234</v>
      </c>
      <c r="AC1670" s="21">
        <v>1235.2717238706346</v>
      </c>
      <c r="AD1670" s="21">
        <v>1249.1830861775093</v>
      </c>
      <c r="AE1670" s="21">
        <v>1260.0709020504562</v>
      </c>
      <c r="AF1670" s="21">
        <v>1268.4102058427375</v>
      </c>
      <c r="AG1670" s="21">
        <v>1275.2262262948682</v>
      </c>
      <c r="AH1670" s="21">
        <v>1280.8167447906997</v>
      </c>
      <c r="AI1670" s="21">
        <v>19975.322590405609</v>
      </c>
      <c r="AJ1670" s="21">
        <v>20480.913350975792</v>
      </c>
      <c r="AK1670" s="21">
        <v>20861.825989897228</v>
      </c>
      <c r="AL1670" s="21">
        <v>21160.594637628401</v>
      </c>
      <c r="AM1670" s="21">
        <v>21398.900666127589</v>
      </c>
      <c r="AN1670" s="21">
        <v>21585.412389600584</v>
      </c>
      <c r="AO1670" s="21">
        <v>21728.267296499576</v>
      </c>
      <c r="AP1670" s="21">
        <v>21845.02787884124</v>
      </c>
      <c r="AQ1670" s="21">
        <v>21940.795225748341</v>
      </c>
    </row>
    <row r="1671" spans="1:43" x14ac:dyDescent="0.25">
      <c r="A1671" s="17" t="s">
        <v>268</v>
      </c>
      <c r="B1671" s="8" t="s">
        <v>338</v>
      </c>
      <c r="C1671" s="8" t="s">
        <v>70</v>
      </c>
      <c r="D1671" s="8" t="str">
        <f t="shared" si="217"/>
        <v>Week_07-generic-fifi</v>
      </c>
      <c r="E1671" s="8" t="str">
        <f t="shared" si="218"/>
        <v>Umbrella-search.umb</v>
      </c>
      <c r="H1671" s="24">
        <f t="shared" si="219"/>
        <v>5.5491843166461385E-3</v>
      </c>
      <c r="I1671" s="6">
        <f t="shared" si="219"/>
        <v>1</v>
      </c>
      <c r="J1671" s="6">
        <f t="shared" si="221"/>
        <v>50373.125958940487</v>
      </c>
      <c r="K1671" s="18">
        <f t="shared" si="221"/>
        <v>0</v>
      </c>
      <c r="L1671" s="35">
        <f>Data!BT21</f>
        <v>3.51190288335336E-2</v>
      </c>
      <c r="Q1671" s="21">
        <v>0</v>
      </c>
      <c r="R1671" s="21">
        <v>0</v>
      </c>
      <c r="S1671" s="21">
        <v>0</v>
      </c>
      <c r="T1671" s="21">
        <v>0</v>
      </c>
      <c r="U1671" s="21">
        <v>0</v>
      </c>
      <c r="V1671" s="21">
        <v>0</v>
      </c>
      <c r="W1671" s="21">
        <v>0</v>
      </c>
      <c r="X1671" s="21">
        <v>0</v>
      </c>
      <c r="Y1671" s="21">
        <v>0</v>
      </c>
      <c r="Z1671" s="21">
        <v>2235.4341462772586</v>
      </c>
      <c r="AA1671" s="21">
        <v>2281.965666210323</v>
      </c>
      <c r="AB1671" s="21">
        <v>2316.9175213787007</v>
      </c>
      <c r="AC1671" s="21">
        <v>2344.2584085915332</v>
      </c>
      <c r="AD1671" s="21">
        <v>2366.011859017869</v>
      </c>
      <c r="AE1671" s="21">
        <v>2382.9992146558907</v>
      </c>
      <c r="AF1671" s="21">
        <v>2395.9847850320589</v>
      </c>
      <c r="AG1671" s="21">
        <v>2406.5801738803002</v>
      </c>
      <c r="AH1671" s="21">
        <v>2415.2571113618492</v>
      </c>
      <c r="AI1671" s="21">
        <v>29725.000950439658</v>
      </c>
      <c r="AJ1671" s="21">
        <v>30343.739586305597</v>
      </c>
      <c r="AK1671" s="21">
        <v>30808.501176276768</v>
      </c>
      <c r="AL1671" s="21">
        <v>31172.058250745162</v>
      </c>
      <c r="AM1671" s="21">
        <v>31461.318095717561</v>
      </c>
      <c r="AN1671" s="21">
        <v>31687.202254875891</v>
      </c>
      <c r="AO1671" s="21">
        <v>31859.873900075734</v>
      </c>
      <c r="AP1671" s="21">
        <v>32000.762838409584</v>
      </c>
      <c r="AQ1671" s="21">
        <v>32116.141757227426</v>
      </c>
    </row>
    <row r="1672" spans="1:43" x14ac:dyDescent="0.25">
      <c r="A1672" s="17" t="s">
        <v>269</v>
      </c>
      <c r="B1672" s="8" t="s">
        <v>338</v>
      </c>
      <c r="C1672" s="8" t="s">
        <v>70</v>
      </c>
      <c r="D1672" s="8" t="str">
        <f t="shared" si="217"/>
        <v>Week_08-generic-fifi</v>
      </c>
      <c r="E1672" s="8" t="str">
        <f t="shared" si="218"/>
        <v>Umbrella-search.umb</v>
      </c>
      <c r="H1672" s="24">
        <f t="shared" si="219"/>
        <v>5.5491843166461385E-3</v>
      </c>
      <c r="I1672" s="6">
        <f t="shared" si="219"/>
        <v>1</v>
      </c>
      <c r="J1672" s="6">
        <f t="shared" si="221"/>
        <v>50373.125958940487</v>
      </c>
      <c r="K1672" s="18">
        <f t="shared" si="221"/>
        <v>0</v>
      </c>
      <c r="L1672" s="35">
        <f>Data!BT22</f>
        <v>3.6394055538464247E-2</v>
      </c>
      <c r="Q1672" s="21">
        <v>0</v>
      </c>
      <c r="R1672" s="21">
        <v>0</v>
      </c>
      <c r="S1672" s="21">
        <v>0</v>
      </c>
      <c r="T1672" s="21">
        <v>0</v>
      </c>
      <c r="U1672" s="21">
        <v>0</v>
      </c>
      <c r="V1672" s="21">
        <v>0</v>
      </c>
      <c r="W1672" s="21">
        <v>0</v>
      </c>
      <c r="X1672" s="21">
        <v>0</v>
      </c>
      <c r="Y1672" s="21">
        <v>0</v>
      </c>
      <c r="Z1672" s="21">
        <v>1845.7284251886354</v>
      </c>
      <c r="AA1672" s="21">
        <v>1884.4408313134136</v>
      </c>
      <c r="AB1672" s="21">
        <v>1913.5866030432549</v>
      </c>
      <c r="AC1672" s="21">
        <v>1936.4333137353124</v>
      </c>
      <c r="AD1672" s="21">
        <v>1954.645755923327</v>
      </c>
      <c r="AE1672" s="21">
        <v>1968.8925351422927</v>
      </c>
      <c r="AF1672" s="21">
        <v>1979.7996063499183</v>
      </c>
      <c r="AG1672" s="21">
        <v>1988.7108674910237</v>
      </c>
      <c r="AH1672" s="21">
        <v>1996.0173008456113</v>
      </c>
      <c r="AI1672" s="21">
        <v>26513.188795995775</v>
      </c>
      <c r="AJ1672" s="21">
        <v>27069.277827473205</v>
      </c>
      <c r="AK1672" s="21">
        <v>27487.945784217329</v>
      </c>
      <c r="AL1672" s="21">
        <v>27816.130118206827</v>
      </c>
      <c r="AM1672" s="21">
        <v>28077.744942780839</v>
      </c>
      <c r="AN1672" s="21">
        <v>28282.394522866653</v>
      </c>
      <c r="AO1672" s="21">
        <v>28439.070464025001</v>
      </c>
      <c r="AP1672" s="21">
        <v>28567.077350531286</v>
      </c>
      <c r="AQ1672" s="21">
        <v>28672.031494549385</v>
      </c>
    </row>
    <row r="1673" spans="1:43" x14ac:dyDescent="0.25">
      <c r="A1673" s="17" t="s">
        <v>270</v>
      </c>
      <c r="B1673" s="8" t="s">
        <v>338</v>
      </c>
      <c r="C1673" s="8" t="s">
        <v>70</v>
      </c>
      <c r="D1673" s="8" t="str">
        <f t="shared" si="217"/>
        <v>Week_09-generic-fifi</v>
      </c>
      <c r="E1673" s="8" t="str">
        <f t="shared" si="218"/>
        <v>Umbrella-search.umb</v>
      </c>
      <c r="H1673" s="24">
        <f t="shared" si="219"/>
        <v>5.5491843166461385E-3</v>
      </c>
      <c r="I1673" s="6">
        <f t="shared" si="219"/>
        <v>1</v>
      </c>
      <c r="J1673" s="6">
        <f t="shared" si="221"/>
        <v>50373.125958940487</v>
      </c>
      <c r="K1673" s="18">
        <f t="shared" si="221"/>
        <v>0</v>
      </c>
      <c r="L1673" s="35">
        <f>Data!BT23</f>
        <v>3.9384678075240785E-2</v>
      </c>
      <c r="Q1673" s="21">
        <v>0</v>
      </c>
      <c r="R1673" s="21">
        <v>0</v>
      </c>
      <c r="S1673" s="21">
        <v>0</v>
      </c>
      <c r="T1673" s="21">
        <v>0</v>
      </c>
      <c r="U1673" s="21">
        <v>0</v>
      </c>
      <c r="V1673" s="21">
        <v>0</v>
      </c>
      <c r="W1673" s="21">
        <v>0</v>
      </c>
      <c r="X1673" s="21">
        <v>0</v>
      </c>
      <c r="Y1673" s="21">
        <v>0</v>
      </c>
      <c r="Z1673" s="21">
        <v>1787.5491327005441</v>
      </c>
      <c r="AA1673" s="21">
        <v>1830.805848935199</v>
      </c>
      <c r="AB1673" s="21">
        <v>1863.3593907921377</v>
      </c>
      <c r="AC1673" s="21">
        <v>1888.8673126506092</v>
      </c>
      <c r="AD1673" s="21">
        <v>1909.1944092821577</v>
      </c>
      <c r="AE1673" s="21">
        <v>1925.0903543532988</v>
      </c>
      <c r="AF1673" s="21">
        <v>1937.2566957839299</v>
      </c>
      <c r="AG1673" s="21">
        <v>1947.1943837610681</v>
      </c>
      <c r="AH1673" s="21">
        <v>1955.3406456850009</v>
      </c>
      <c r="AI1673" s="21">
        <v>25432.060963860346</v>
      </c>
      <c r="AJ1673" s="21">
        <v>26047.488771830111</v>
      </c>
      <c r="AK1673" s="21">
        <v>26510.638928628592</v>
      </c>
      <c r="AL1673" s="21">
        <v>26873.548686966802</v>
      </c>
      <c r="AM1673" s="21">
        <v>27162.749107416686</v>
      </c>
      <c r="AN1673" s="21">
        <v>27388.906048634122</v>
      </c>
      <c r="AO1673" s="21">
        <v>27562.000668138931</v>
      </c>
      <c r="AP1673" s="21">
        <v>27703.387487584045</v>
      </c>
      <c r="AQ1673" s="21">
        <v>27819.287087817152</v>
      </c>
    </row>
    <row r="1674" spans="1:43" x14ac:dyDescent="0.25">
      <c r="A1674" s="17" t="s">
        <v>249</v>
      </c>
      <c r="B1674" s="8" t="s">
        <v>338</v>
      </c>
      <c r="C1674" s="8" t="s">
        <v>70</v>
      </c>
      <c r="D1674" s="8" t="str">
        <f t="shared" si="217"/>
        <v>Week_10-generic-fifi</v>
      </c>
      <c r="E1674" s="8" t="str">
        <f t="shared" si="218"/>
        <v>Umbrella-search.umb</v>
      </c>
      <c r="H1674" s="24">
        <f t="shared" si="219"/>
        <v>5.5491843166461385E-3</v>
      </c>
      <c r="I1674" s="6">
        <f t="shared" si="219"/>
        <v>1</v>
      </c>
      <c r="J1674" s="6">
        <f t="shared" si="221"/>
        <v>50373.125958940487</v>
      </c>
      <c r="K1674" s="18">
        <f t="shared" si="221"/>
        <v>0</v>
      </c>
      <c r="L1674" s="35">
        <f>Data!BT24</f>
        <v>3.7814308672776263E-2</v>
      </c>
      <c r="Q1674" s="21">
        <v>0</v>
      </c>
      <c r="R1674" s="21">
        <v>0</v>
      </c>
      <c r="S1674" s="21">
        <v>0</v>
      </c>
      <c r="T1674" s="21">
        <v>0</v>
      </c>
      <c r="U1674" s="21">
        <v>0</v>
      </c>
      <c r="V1674" s="21">
        <v>0</v>
      </c>
      <c r="W1674" s="21">
        <v>0</v>
      </c>
      <c r="X1674" s="21">
        <v>0</v>
      </c>
      <c r="Y1674" s="21">
        <v>0</v>
      </c>
      <c r="Z1674" s="21">
        <v>1588.9163031349162</v>
      </c>
      <c r="AA1674" s="21">
        <v>1626.8270759591858</v>
      </c>
      <c r="AB1674" s="21">
        <v>1655.370729122727</v>
      </c>
      <c r="AC1674" s="21">
        <v>1677.7460851843182</v>
      </c>
      <c r="AD1674" s="21">
        <v>1695.5837051821038</v>
      </c>
      <c r="AE1674" s="21">
        <v>1709.5377339979848</v>
      </c>
      <c r="AF1674" s="21">
        <v>1720.2210380812849</v>
      </c>
      <c r="AG1674" s="21">
        <v>1728.9496902098997</v>
      </c>
      <c r="AH1674" s="21">
        <v>1736.1065818857746</v>
      </c>
      <c r="AI1674" s="21">
        <v>24005.22033628224</v>
      </c>
      <c r="AJ1674" s="21">
        <v>24577.973257861431</v>
      </c>
      <c r="AK1674" s="21">
        <v>25009.208485318875</v>
      </c>
      <c r="AL1674" s="21">
        <v>25347.25357384967</v>
      </c>
      <c r="AM1674" s="21">
        <v>25616.742909113516</v>
      </c>
      <c r="AN1674" s="21">
        <v>25827.559259630638</v>
      </c>
      <c r="AO1674" s="21">
        <v>25988.961762665655</v>
      </c>
      <c r="AP1674" s="21">
        <v>26120.833540413008</v>
      </c>
      <c r="AQ1674" s="21">
        <v>26228.959287038753</v>
      </c>
    </row>
    <row r="1675" spans="1:43" x14ac:dyDescent="0.25">
      <c r="A1675" s="17" t="s">
        <v>250</v>
      </c>
      <c r="B1675" s="8" t="s">
        <v>338</v>
      </c>
      <c r="C1675" s="8" t="s">
        <v>70</v>
      </c>
      <c r="D1675" s="8" t="str">
        <f t="shared" si="217"/>
        <v>Week_11-generic-fifi</v>
      </c>
      <c r="E1675" s="8" t="str">
        <f t="shared" si="218"/>
        <v>Umbrella-search.umb</v>
      </c>
      <c r="H1675" s="24">
        <f t="shared" si="219"/>
        <v>5.5491843166461385E-3</v>
      </c>
      <c r="I1675" s="6">
        <f t="shared" si="219"/>
        <v>1</v>
      </c>
      <c r="J1675" s="6">
        <f t="shared" si="221"/>
        <v>50373.125958940487</v>
      </c>
      <c r="K1675" s="18">
        <f t="shared" si="221"/>
        <v>0</v>
      </c>
      <c r="L1675" s="35">
        <f>Data!BT25</f>
        <v>3.8433136719002836E-2</v>
      </c>
      <c r="Q1675" s="21">
        <v>0</v>
      </c>
      <c r="R1675" s="21">
        <v>0</v>
      </c>
      <c r="S1675" s="21">
        <v>0</v>
      </c>
      <c r="T1675" s="21">
        <v>0</v>
      </c>
      <c r="U1675" s="21">
        <v>0</v>
      </c>
      <c r="V1675" s="21">
        <v>0</v>
      </c>
      <c r="W1675" s="21">
        <v>0</v>
      </c>
      <c r="X1675" s="21">
        <v>0</v>
      </c>
      <c r="Y1675" s="21">
        <v>0</v>
      </c>
      <c r="Z1675" s="21">
        <v>2192.0439053988084</v>
      </c>
      <c r="AA1675" s="21">
        <v>2240.209186008758</v>
      </c>
      <c r="AB1675" s="21">
        <v>2276.4215346593637</v>
      </c>
      <c r="AC1675" s="21">
        <v>2304.7718111661957</v>
      </c>
      <c r="AD1675" s="21">
        <v>2327.3456359824709</v>
      </c>
      <c r="AE1675" s="21">
        <v>2344.9857485293392</v>
      </c>
      <c r="AF1675" s="21">
        <v>2358.4784330794428</v>
      </c>
      <c r="AG1675" s="21">
        <v>2369.4933902977882</v>
      </c>
      <c r="AH1675" s="21">
        <v>2378.5182055829741</v>
      </c>
      <c r="AI1675" s="21">
        <v>29208.219981414612</v>
      </c>
      <c r="AJ1675" s="21">
        <v>29850.005535096763</v>
      </c>
      <c r="AK1675" s="21">
        <v>30332.522442183137</v>
      </c>
      <c r="AL1675" s="21">
        <v>30710.27998194137</v>
      </c>
      <c r="AM1675" s="21">
        <v>31011.068318996018</v>
      </c>
      <c r="AN1675" s="21">
        <v>31246.116662004504</v>
      </c>
      <c r="AO1675" s="21">
        <v>31425.901974474127</v>
      </c>
      <c r="AP1675" s="21">
        <v>31572.672435014141</v>
      </c>
      <c r="AQ1675" s="21">
        <v>31692.92494888584</v>
      </c>
    </row>
    <row r="1676" spans="1:43" x14ac:dyDescent="0.25">
      <c r="A1676" s="17" t="s">
        <v>251</v>
      </c>
      <c r="B1676" s="8" t="s">
        <v>338</v>
      </c>
      <c r="C1676" s="8" t="s">
        <v>70</v>
      </c>
      <c r="D1676" s="8" t="str">
        <f t="shared" si="217"/>
        <v>Week_12-generic-fifi</v>
      </c>
      <c r="E1676" s="8" t="str">
        <f t="shared" si="218"/>
        <v>Umbrella-search.umb</v>
      </c>
      <c r="H1676" s="24">
        <f t="shared" si="219"/>
        <v>5.5491843166461385E-3</v>
      </c>
      <c r="I1676" s="6">
        <f t="shared" si="219"/>
        <v>1</v>
      </c>
      <c r="J1676" s="6">
        <f t="shared" si="221"/>
        <v>50373.125958940487</v>
      </c>
      <c r="K1676" s="18">
        <f t="shared" si="221"/>
        <v>0</v>
      </c>
      <c r="L1676" s="35">
        <f>Data!BT26</f>
        <v>3.842030683757458E-2</v>
      </c>
      <c r="Q1676" s="21">
        <v>0</v>
      </c>
      <c r="R1676" s="21">
        <v>0</v>
      </c>
      <c r="S1676" s="21">
        <v>0</v>
      </c>
      <c r="T1676" s="21">
        <v>0</v>
      </c>
      <c r="U1676" s="21">
        <v>0</v>
      </c>
      <c r="V1676" s="21">
        <v>0</v>
      </c>
      <c r="W1676" s="21">
        <v>0</v>
      </c>
      <c r="X1676" s="21">
        <v>0</v>
      </c>
      <c r="Y1676" s="21">
        <v>0</v>
      </c>
      <c r="Z1676" s="21">
        <v>1860.067237050202</v>
      </c>
      <c r="AA1676" s="21">
        <v>1903.9303601185477</v>
      </c>
      <c r="AB1676" s="21">
        <v>1936.9317504181845</v>
      </c>
      <c r="AC1676" s="21">
        <v>1962.7846488391394</v>
      </c>
      <c r="AD1676" s="21">
        <v>1983.3822186454572</v>
      </c>
      <c r="AE1676" s="21">
        <v>1999.4865778625126</v>
      </c>
      <c r="AF1676" s="21">
        <v>2011.8103507221401</v>
      </c>
      <c r="AG1676" s="21">
        <v>2021.8751499078776</v>
      </c>
      <c r="AH1676" s="21">
        <v>2030.1245127738616</v>
      </c>
      <c r="AI1676" s="21">
        <v>25924.492595263891</v>
      </c>
      <c r="AJ1676" s="21">
        <v>26535.830285934579</v>
      </c>
      <c r="AK1676" s="21">
        <v>26995.783712033903</v>
      </c>
      <c r="AL1676" s="21">
        <v>27356.105780145288</v>
      </c>
      <c r="AM1676" s="21">
        <v>27643.182255279127</v>
      </c>
      <c r="AN1676" s="21">
        <v>27867.635077713716</v>
      </c>
      <c r="AO1676" s="21">
        <v>28039.396373155803</v>
      </c>
      <c r="AP1676" s="21">
        <v>28179.673459255795</v>
      </c>
      <c r="AQ1676" s="21">
        <v>28294.648091502961</v>
      </c>
    </row>
    <row r="1677" spans="1:43" x14ac:dyDescent="0.25">
      <c r="A1677" s="17" t="s">
        <v>252</v>
      </c>
      <c r="B1677" s="8" t="s">
        <v>338</v>
      </c>
      <c r="C1677" s="8" t="s">
        <v>70</v>
      </c>
      <c r="D1677" s="8" t="str">
        <f t="shared" si="217"/>
        <v>Week_13-generic-fifi</v>
      </c>
      <c r="E1677" s="8" t="str">
        <f t="shared" si="218"/>
        <v>Umbrella-search.umb</v>
      </c>
      <c r="H1677" s="24">
        <f t="shared" si="219"/>
        <v>5.5491843166461385E-3</v>
      </c>
      <c r="I1677" s="6">
        <f t="shared" si="219"/>
        <v>1</v>
      </c>
      <c r="J1677" s="6">
        <f t="shared" si="221"/>
        <v>50373.125958940487</v>
      </c>
      <c r="K1677" s="18">
        <f t="shared" si="221"/>
        <v>0</v>
      </c>
      <c r="L1677" s="35">
        <f>Data!BT27</f>
        <v>3.4461504929258154E-2</v>
      </c>
      <c r="Q1677" s="21">
        <v>0</v>
      </c>
      <c r="R1677" s="21">
        <v>0</v>
      </c>
      <c r="S1677" s="21">
        <v>0</v>
      </c>
      <c r="T1677" s="21">
        <v>0</v>
      </c>
      <c r="U1677" s="21">
        <v>0</v>
      </c>
      <c r="V1677" s="21">
        <v>0</v>
      </c>
      <c r="W1677" s="21">
        <v>0</v>
      </c>
      <c r="X1677" s="21">
        <v>0</v>
      </c>
      <c r="Y1677" s="21">
        <v>0</v>
      </c>
      <c r="Z1677" s="21">
        <v>2804.8901497102033</v>
      </c>
      <c r="AA1677" s="21">
        <v>2853.3433361395328</v>
      </c>
      <c r="AB1677" s="21">
        <v>2889.7501572965275</v>
      </c>
      <c r="AC1677" s="21">
        <v>2918.2380171973064</v>
      </c>
      <c r="AD1677" s="21">
        <v>2940.9096181865557</v>
      </c>
      <c r="AE1677" s="21">
        <v>2958.6182733035321</v>
      </c>
      <c r="AF1677" s="21">
        <v>2972.1580082314777</v>
      </c>
      <c r="AG1677" s="21">
        <v>2983.2076319649154</v>
      </c>
      <c r="AH1677" s="21">
        <v>2992.2580372750213</v>
      </c>
      <c r="AI1677" s="21">
        <v>34697.663053535638</v>
      </c>
      <c r="AJ1677" s="21">
        <v>35297.049213727594</v>
      </c>
      <c r="AK1677" s="21">
        <v>35747.416802449821</v>
      </c>
      <c r="AL1677" s="21">
        <v>36099.823531838381</v>
      </c>
      <c r="AM1677" s="21">
        <v>36380.280708419952</v>
      </c>
      <c r="AN1677" s="21">
        <v>36599.344171009958</v>
      </c>
      <c r="AO1677" s="21">
        <v>36766.836349059275</v>
      </c>
      <c r="AP1677" s="21">
        <v>36903.52481124764</v>
      </c>
      <c r="AQ1677" s="21">
        <v>37015.482106252726</v>
      </c>
    </row>
    <row r="1678" spans="1:43" x14ac:dyDescent="0.25">
      <c r="A1678" s="17" t="s">
        <v>253</v>
      </c>
      <c r="B1678" s="8" t="s">
        <v>338</v>
      </c>
      <c r="C1678" s="8" t="s">
        <v>70</v>
      </c>
      <c r="D1678" s="8" t="str">
        <f t="shared" si="217"/>
        <v>Week_14-generic-fifi</v>
      </c>
      <c r="E1678" s="8" t="str">
        <f t="shared" si="218"/>
        <v>Umbrella-search.umb</v>
      </c>
      <c r="H1678" s="24">
        <f t="shared" si="219"/>
        <v>5.5491843166461385E-3</v>
      </c>
      <c r="I1678" s="6">
        <f t="shared" si="219"/>
        <v>1</v>
      </c>
      <c r="J1678" s="6">
        <f t="shared" si="221"/>
        <v>50373.125958940487</v>
      </c>
      <c r="K1678" s="18">
        <f t="shared" si="221"/>
        <v>0</v>
      </c>
      <c r="L1678" s="35">
        <f>Data!BT28</f>
        <v>3.4530231220421766E-2</v>
      </c>
      <c r="Q1678" s="21">
        <v>0</v>
      </c>
      <c r="R1678" s="21">
        <v>0</v>
      </c>
      <c r="S1678" s="21">
        <v>0</v>
      </c>
      <c r="T1678" s="21">
        <v>0</v>
      </c>
      <c r="U1678" s="21">
        <v>0</v>
      </c>
      <c r="V1678" s="21">
        <v>0</v>
      </c>
      <c r="W1678" s="21">
        <v>0</v>
      </c>
      <c r="X1678" s="21">
        <v>0</v>
      </c>
      <c r="Y1678" s="21">
        <v>0</v>
      </c>
      <c r="Z1678" s="21">
        <v>2305.4047117275031</v>
      </c>
      <c r="AA1678" s="21">
        <v>2346.6365245113484</v>
      </c>
      <c r="AB1678" s="21">
        <v>2377.6611527881591</v>
      </c>
      <c r="AC1678" s="21">
        <v>2401.9684448206121</v>
      </c>
      <c r="AD1678" s="21">
        <v>2421.3356768560461</v>
      </c>
      <c r="AE1678" s="21">
        <v>2436.4793158658031</v>
      </c>
      <c r="AF1678" s="21">
        <v>2448.0686024524862</v>
      </c>
      <c r="AG1678" s="21">
        <v>2457.5341506543309</v>
      </c>
      <c r="AH1678" s="21">
        <v>2465.2927377859787</v>
      </c>
      <c r="AI1678" s="21">
        <v>30856.612655032386</v>
      </c>
      <c r="AJ1678" s="21">
        <v>31408.478481307451</v>
      </c>
      <c r="AK1678" s="21">
        <v>31823.726586177752</v>
      </c>
      <c r="AL1678" s="21">
        <v>32149.066727595324</v>
      </c>
      <c r="AM1678" s="21">
        <v>32408.286800356305</v>
      </c>
      <c r="AN1678" s="21">
        <v>32610.976332799204</v>
      </c>
      <c r="AO1678" s="21">
        <v>32766.092753501533</v>
      </c>
      <c r="AP1678" s="21">
        <v>32892.784068456378</v>
      </c>
      <c r="AQ1678" s="21">
        <v>32996.628619763891</v>
      </c>
    </row>
    <row r="1679" spans="1:43" x14ac:dyDescent="0.25">
      <c r="A1679" s="17" t="s">
        <v>254</v>
      </c>
      <c r="B1679" s="8" t="s">
        <v>338</v>
      </c>
      <c r="C1679" s="8" t="s">
        <v>70</v>
      </c>
      <c r="D1679" s="8" t="str">
        <f t="shared" si="217"/>
        <v>Week_15-generic-fifi</v>
      </c>
      <c r="E1679" s="8" t="str">
        <f t="shared" si="218"/>
        <v>Umbrella-search.umb</v>
      </c>
      <c r="H1679" s="24">
        <f t="shared" si="219"/>
        <v>5.5491843166461385E-3</v>
      </c>
      <c r="I1679" s="6">
        <f t="shared" si="219"/>
        <v>1</v>
      </c>
      <c r="J1679" s="6">
        <f t="shared" si="221"/>
        <v>50373.125958940487</v>
      </c>
      <c r="K1679" s="18">
        <f t="shared" si="221"/>
        <v>0</v>
      </c>
      <c r="L1679" s="35">
        <f>Data!BT29</f>
        <v>4.8393259828831602E-2</v>
      </c>
      <c r="Q1679" s="21">
        <v>0</v>
      </c>
      <c r="R1679" s="21">
        <v>0</v>
      </c>
      <c r="S1679" s="21">
        <v>0</v>
      </c>
      <c r="T1679" s="21">
        <v>0</v>
      </c>
      <c r="U1679" s="21">
        <v>0</v>
      </c>
      <c r="V1679" s="21">
        <v>0</v>
      </c>
      <c r="W1679" s="21">
        <v>0</v>
      </c>
      <c r="X1679" s="21">
        <v>0</v>
      </c>
      <c r="Y1679" s="21">
        <v>0</v>
      </c>
      <c r="Z1679" s="21">
        <v>1084.5437603246412</v>
      </c>
      <c r="AA1679" s="21">
        <v>1128.4256083975249</v>
      </c>
      <c r="AB1679" s="21">
        <v>1161.4689076091488</v>
      </c>
      <c r="AC1679" s="21">
        <v>1187.3726384449023</v>
      </c>
      <c r="AD1679" s="21">
        <v>1208.0259704942821</v>
      </c>
      <c r="AE1679" s="21">
        <v>1224.1838341074795</v>
      </c>
      <c r="AF1679" s="21">
        <v>1236.5554195690172</v>
      </c>
      <c r="AG1679" s="21">
        <v>1246.663986491898</v>
      </c>
      <c r="AH1679" s="21">
        <v>1254.9528134111854</v>
      </c>
      <c r="AI1679" s="21">
        <v>17589.153419898688</v>
      </c>
      <c r="AJ1679" s="21">
        <v>18300.830151017031</v>
      </c>
      <c r="AK1679" s="21">
        <v>18836.727069698212</v>
      </c>
      <c r="AL1679" s="21">
        <v>19256.834318926627</v>
      </c>
      <c r="AM1679" s="21">
        <v>19591.790490671978</v>
      </c>
      <c r="AN1679" s="21">
        <v>19853.839061165119</v>
      </c>
      <c r="AO1679" s="21">
        <v>20054.481693293896</v>
      </c>
      <c r="AP1679" s="21">
        <v>20218.422643365509</v>
      </c>
      <c r="AQ1679" s="21">
        <v>20352.851011945761</v>
      </c>
    </row>
    <row r="1680" spans="1:43" x14ac:dyDescent="0.25">
      <c r="A1680" s="17" t="s">
        <v>255</v>
      </c>
      <c r="B1680" s="8" t="s">
        <v>338</v>
      </c>
      <c r="C1680" s="8" t="s">
        <v>70</v>
      </c>
      <c r="D1680" s="8" t="str">
        <f t="shared" si="217"/>
        <v>Week_16-generic-fifi</v>
      </c>
      <c r="E1680" s="8" t="str">
        <f t="shared" si="218"/>
        <v>Umbrella-search.umb</v>
      </c>
      <c r="H1680" s="24">
        <f t="shared" si="219"/>
        <v>5.5491843166461385E-3</v>
      </c>
      <c r="I1680" s="6">
        <f t="shared" si="219"/>
        <v>1</v>
      </c>
      <c r="J1680" s="6">
        <f t="shared" si="221"/>
        <v>50373.125958940487</v>
      </c>
      <c r="K1680" s="18">
        <f t="shared" si="221"/>
        <v>0</v>
      </c>
      <c r="L1680" s="35">
        <f>Data!BT30</f>
        <v>4.4325543564021408E-2</v>
      </c>
      <c r="Q1680" s="21">
        <v>0</v>
      </c>
      <c r="R1680" s="21">
        <v>0</v>
      </c>
      <c r="S1680" s="21">
        <v>0</v>
      </c>
      <c r="T1680" s="21">
        <v>0</v>
      </c>
      <c r="U1680" s="21">
        <v>0</v>
      </c>
      <c r="V1680" s="21">
        <v>0</v>
      </c>
      <c r="W1680" s="21">
        <v>0</v>
      </c>
      <c r="X1680" s="21">
        <v>0</v>
      </c>
      <c r="Y1680" s="21">
        <v>0</v>
      </c>
      <c r="Z1680" s="21">
        <v>1885.7426925045893</v>
      </c>
      <c r="AA1680" s="21">
        <v>1934.5301293722657</v>
      </c>
      <c r="AB1680" s="21">
        <v>1971.2632133523828</v>
      </c>
      <c r="AC1680" s="21">
        <v>2000.0581132190455</v>
      </c>
      <c r="AD1680" s="21">
        <v>2023.0136501240438</v>
      </c>
      <c r="AE1680" s="21">
        <v>2040.9713546000457</v>
      </c>
      <c r="AF1680" s="21">
        <v>2054.7199610226062</v>
      </c>
      <c r="AG1680" s="21">
        <v>2065.9530859913193</v>
      </c>
      <c r="AH1680" s="21">
        <v>2075.1634981583043</v>
      </c>
      <c r="AI1680" s="21">
        <v>25853.797233654146</v>
      </c>
      <c r="AJ1680" s="21">
        <v>26522.679847035153</v>
      </c>
      <c r="AK1680" s="21">
        <v>27026.295588866502</v>
      </c>
      <c r="AL1680" s="21">
        <v>27421.077711302994</v>
      </c>
      <c r="AM1680" s="21">
        <v>27735.801347189521</v>
      </c>
      <c r="AN1680" s="21">
        <v>27982.003998351756</v>
      </c>
      <c r="AO1680" s="21">
        <v>28170.499323884258</v>
      </c>
      <c r="AP1680" s="21">
        <v>28324.507045295963</v>
      </c>
      <c r="AQ1680" s="21">
        <v>28450.783090034252</v>
      </c>
    </row>
    <row r="1681" spans="1:43" x14ac:dyDescent="0.25">
      <c r="A1681" s="17" t="s">
        <v>256</v>
      </c>
      <c r="B1681" s="8" t="s">
        <v>338</v>
      </c>
      <c r="C1681" s="8" t="s">
        <v>70</v>
      </c>
      <c r="D1681" s="8" t="str">
        <f t="shared" si="217"/>
        <v>Week_17-generic-fifi</v>
      </c>
      <c r="E1681" s="8" t="str">
        <f t="shared" si="218"/>
        <v>Umbrella-search.umb</v>
      </c>
      <c r="H1681" s="24">
        <f t="shared" si="219"/>
        <v>5.5491843166461385E-3</v>
      </c>
      <c r="I1681" s="6">
        <f t="shared" si="219"/>
        <v>1</v>
      </c>
      <c r="J1681" s="6">
        <f t="shared" si="221"/>
        <v>50373.125958940487</v>
      </c>
      <c r="K1681" s="18">
        <f t="shared" si="221"/>
        <v>0</v>
      </c>
      <c r="L1681" s="35">
        <f>Data!BT31</f>
        <v>4.8066008794824484E-2</v>
      </c>
      <c r="Q1681" s="21">
        <v>0</v>
      </c>
      <c r="R1681" s="21">
        <v>0</v>
      </c>
      <c r="S1681" s="21">
        <v>0</v>
      </c>
      <c r="T1681" s="21">
        <v>0</v>
      </c>
      <c r="U1681" s="21">
        <v>0</v>
      </c>
      <c r="V1681" s="21">
        <v>0</v>
      </c>
      <c r="W1681" s="21">
        <v>0</v>
      </c>
      <c r="X1681" s="21">
        <v>0</v>
      </c>
      <c r="Y1681" s="21">
        <v>0</v>
      </c>
      <c r="Z1681" s="21">
        <v>1530.6906189972894</v>
      </c>
      <c r="AA1681" s="21">
        <v>1580.3097816676509</v>
      </c>
      <c r="AB1681" s="21">
        <v>1617.67969450696</v>
      </c>
      <c r="AC1681" s="21">
        <v>1646.9804978498194</v>
      </c>
      <c r="AD1681" s="21">
        <v>1670.3452510860839</v>
      </c>
      <c r="AE1681" s="21">
        <v>1688.6268278405137</v>
      </c>
      <c r="AF1681" s="21">
        <v>1702.6260185179419</v>
      </c>
      <c r="AG1681" s="21">
        <v>1714.0656639793306</v>
      </c>
      <c r="AH1681" s="21">
        <v>1723.4467781344044</v>
      </c>
      <c r="AI1681" s="21">
        <v>21728.005654764216</v>
      </c>
      <c r="AJ1681" s="21">
        <v>22432.344881584933</v>
      </c>
      <c r="AK1681" s="21">
        <v>22962.807188868461</v>
      </c>
      <c r="AL1681" s="21">
        <v>23378.729265362166</v>
      </c>
      <c r="AM1681" s="21">
        <v>23710.389683306246</v>
      </c>
      <c r="AN1681" s="21">
        <v>23969.894901518444</v>
      </c>
      <c r="AO1681" s="21">
        <v>24168.612062534652</v>
      </c>
      <c r="AP1681" s="21">
        <v>24330.996726155554</v>
      </c>
      <c r="AQ1681" s="21">
        <v>24464.160736491594</v>
      </c>
    </row>
    <row r="1682" spans="1:43" x14ac:dyDescent="0.25">
      <c r="A1682" s="17" t="s">
        <v>257</v>
      </c>
      <c r="B1682" s="8" t="s">
        <v>338</v>
      </c>
      <c r="C1682" s="8" t="s">
        <v>70</v>
      </c>
      <c r="D1682" s="8" t="str">
        <f t="shared" si="217"/>
        <v>Week_18-generic-fifi</v>
      </c>
      <c r="E1682" s="8" t="str">
        <f t="shared" si="218"/>
        <v>Umbrella-search.umb</v>
      </c>
      <c r="H1682" s="24">
        <f t="shared" si="219"/>
        <v>5.5491843166461385E-3</v>
      </c>
      <c r="I1682" s="6">
        <f t="shared" si="219"/>
        <v>1</v>
      </c>
      <c r="J1682" s="6">
        <f t="shared" si="221"/>
        <v>50373.125958940487</v>
      </c>
      <c r="K1682" s="18">
        <f t="shared" si="221"/>
        <v>0</v>
      </c>
      <c r="L1682" s="35">
        <f>Data!BT32</f>
        <v>4.1233851159657352E-2</v>
      </c>
      <c r="Q1682" s="21">
        <v>0</v>
      </c>
      <c r="R1682" s="21">
        <v>0</v>
      </c>
      <c r="S1682" s="21">
        <v>0</v>
      </c>
      <c r="T1682" s="21">
        <v>0</v>
      </c>
      <c r="U1682" s="21">
        <v>0</v>
      </c>
      <c r="V1682" s="21">
        <v>0</v>
      </c>
      <c r="W1682" s="21">
        <v>0</v>
      </c>
      <c r="X1682" s="21">
        <v>0</v>
      </c>
      <c r="Y1682" s="21">
        <v>0</v>
      </c>
      <c r="Z1682" s="21">
        <v>1048.1012747839839</v>
      </c>
      <c r="AA1682" s="21">
        <v>1085.0448392565634</v>
      </c>
      <c r="AB1682" s="21">
        <v>1112.8528810893279</v>
      </c>
      <c r="AC1682" s="21">
        <v>1134.645309252224</v>
      </c>
      <c r="AD1682" s="21">
        <v>1152.0149499189965</v>
      </c>
      <c r="AE1682" s="21">
        <v>1165.6000091849912</v>
      </c>
      <c r="AF1682" s="21">
        <v>1175.9990501306754</v>
      </c>
      <c r="AG1682" s="21">
        <v>1184.4940528415063</v>
      </c>
      <c r="AH1682" s="21">
        <v>1191.4584106202647</v>
      </c>
      <c r="AI1682" s="21">
        <v>17773.443403255136</v>
      </c>
      <c r="AJ1682" s="21">
        <v>18399.923275062585</v>
      </c>
      <c r="AK1682" s="21">
        <v>18871.485202865657</v>
      </c>
      <c r="AL1682" s="21">
        <v>19241.035834938466</v>
      </c>
      <c r="AM1682" s="21">
        <v>19535.58592542413</v>
      </c>
      <c r="AN1682" s="21">
        <v>19765.958016178229</v>
      </c>
      <c r="AO1682" s="21">
        <v>19942.30239256909</v>
      </c>
      <c r="AP1682" s="21">
        <v>20086.358557296659</v>
      </c>
      <c r="AQ1682" s="21">
        <v>20204.458422070024</v>
      </c>
    </row>
    <row r="1683" spans="1:43" x14ac:dyDescent="0.25">
      <c r="A1683" s="17" t="s">
        <v>258</v>
      </c>
      <c r="B1683" s="8" t="s">
        <v>338</v>
      </c>
      <c r="C1683" s="8" t="s">
        <v>70</v>
      </c>
      <c r="D1683" s="8" t="str">
        <f t="shared" si="217"/>
        <v>Week_19-generic-fifi</v>
      </c>
      <c r="E1683" s="8" t="str">
        <f t="shared" si="218"/>
        <v>Umbrella-search.umb</v>
      </c>
      <c r="H1683" s="24">
        <f t="shared" si="219"/>
        <v>5.5491843166461385E-3</v>
      </c>
      <c r="I1683" s="6">
        <f t="shared" si="219"/>
        <v>1</v>
      </c>
      <c r="J1683" s="6">
        <f t="shared" si="221"/>
        <v>50373.125958940487</v>
      </c>
      <c r="K1683" s="18">
        <f t="shared" si="221"/>
        <v>0</v>
      </c>
      <c r="L1683" s="35">
        <f>Data!BT33</f>
        <v>5.1106145826752179E-2</v>
      </c>
      <c r="Q1683" s="21">
        <v>0</v>
      </c>
      <c r="R1683" s="21">
        <v>0</v>
      </c>
      <c r="S1683" s="21">
        <v>0</v>
      </c>
      <c r="T1683" s="21">
        <v>0</v>
      </c>
      <c r="U1683" s="21">
        <v>0</v>
      </c>
      <c r="V1683" s="21">
        <v>0</v>
      </c>
      <c r="W1683" s="21">
        <v>0</v>
      </c>
      <c r="X1683" s="21">
        <v>0</v>
      </c>
      <c r="Y1683" s="21">
        <v>0</v>
      </c>
      <c r="Z1683" s="21">
        <v>2731.369525050829</v>
      </c>
      <c r="AA1683" s="21">
        <v>2809.2026550308701</v>
      </c>
      <c r="AB1683" s="21">
        <v>2867.6250705633884</v>
      </c>
      <c r="AC1683" s="21">
        <v>2913.2945902498764</v>
      </c>
      <c r="AD1683" s="21">
        <v>2949.6106273668565</v>
      </c>
      <c r="AE1683" s="21">
        <v>2977.9546035723624</v>
      </c>
      <c r="AF1683" s="21">
        <v>2999.6114612794604</v>
      </c>
      <c r="AG1683" s="21">
        <v>3017.2747004708799</v>
      </c>
      <c r="AH1683" s="21">
        <v>3031.7344559956964</v>
      </c>
      <c r="AI1683" s="21">
        <v>32533.130192041048</v>
      </c>
      <c r="AJ1683" s="21">
        <v>33460.194555786409</v>
      </c>
      <c r="AK1683" s="21">
        <v>34156.059407913133</v>
      </c>
      <c r="AL1683" s="21">
        <v>34700.025508487117</v>
      </c>
      <c r="AM1683" s="21">
        <v>35132.583004918772</v>
      </c>
      <c r="AN1683" s="21">
        <v>35470.185903243808</v>
      </c>
      <c r="AO1683" s="21">
        <v>35728.139052707324</v>
      </c>
      <c r="AP1683" s="21">
        <v>35938.52452232514</v>
      </c>
      <c r="AQ1683" s="21">
        <v>36110.753546893022</v>
      </c>
    </row>
    <row r="1684" spans="1:43" x14ac:dyDescent="0.25">
      <c r="A1684" s="17" t="s">
        <v>259</v>
      </c>
      <c r="B1684" s="8" t="s">
        <v>338</v>
      </c>
      <c r="C1684" s="8" t="s">
        <v>70</v>
      </c>
      <c r="D1684" s="8" t="str">
        <f t="shared" si="217"/>
        <v>Week_20-generic-fifi</v>
      </c>
      <c r="E1684" s="8" t="str">
        <f t="shared" si="218"/>
        <v>Umbrella-search.umb</v>
      </c>
      <c r="H1684" s="24">
        <f t="shared" si="219"/>
        <v>5.5491843166461385E-3</v>
      </c>
      <c r="I1684" s="6">
        <f t="shared" si="219"/>
        <v>1</v>
      </c>
      <c r="J1684" s="6">
        <f t="shared" si="221"/>
        <v>50373.125958940487</v>
      </c>
      <c r="K1684" s="18">
        <f t="shared" si="221"/>
        <v>0</v>
      </c>
      <c r="L1684" s="35">
        <f>Data!BT34</f>
        <v>5.179229488041856E-2</v>
      </c>
      <c r="Q1684" s="21">
        <v>0</v>
      </c>
      <c r="R1684" s="21">
        <v>0</v>
      </c>
      <c r="S1684" s="21">
        <v>0</v>
      </c>
      <c r="T1684" s="21">
        <v>0</v>
      </c>
      <c r="U1684" s="21">
        <v>0</v>
      </c>
      <c r="V1684" s="21">
        <v>0</v>
      </c>
      <c r="W1684" s="21">
        <v>0</v>
      </c>
      <c r="X1684" s="21">
        <v>0</v>
      </c>
      <c r="Y1684" s="21">
        <v>0</v>
      </c>
      <c r="Z1684" s="21">
        <v>1543.3474968145961</v>
      </c>
      <c r="AA1684" s="21">
        <v>1597.1158210739566</v>
      </c>
      <c r="AB1684" s="21">
        <v>1637.5932725996483</v>
      </c>
      <c r="AC1684" s="21">
        <v>1669.3180607280469</v>
      </c>
      <c r="AD1684" s="21">
        <v>1694.6069098116056</v>
      </c>
      <c r="AE1684" s="21">
        <v>1714.3875875712945</v>
      </c>
      <c r="AF1684" s="21">
        <v>1729.5304828118101</v>
      </c>
      <c r="AG1684" s="21">
        <v>1741.9016560626071</v>
      </c>
      <c r="AH1684" s="21">
        <v>1752.0444318125403</v>
      </c>
      <c r="AI1684" s="21">
        <v>22396.659302375516</v>
      </c>
      <c r="AJ1684" s="21">
        <v>23176.931303452417</v>
      </c>
      <c r="AK1684" s="21">
        <v>23764.329600414338</v>
      </c>
      <c r="AL1684" s="21">
        <v>24224.711512212096</v>
      </c>
      <c r="AM1684" s="21">
        <v>24591.696742850465</v>
      </c>
      <c r="AN1684" s="21">
        <v>24878.748817297866</v>
      </c>
      <c r="AO1684" s="21">
        <v>25098.4985925451</v>
      </c>
      <c r="AP1684" s="21">
        <v>25278.025855874086</v>
      </c>
      <c r="AQ1684" s="21">
        <v>25425.215191600812</v>
      </c>
    </row>
    <row r="1685" spans="1:43" x14ac:dyDescent="0.25">
      <c r="A1685" s="17" t="s">
        <v>260</v>
      </c>
      <c r="B1685" s="8" t="s">
        <v>338</v>
      </c>
      <c r="C1685" s="8" t="s">
        <v>70</v>
      </c>
      <c r="D1685" s="8" t="str">
        <f t="shared" si="217"/>
        <v>Week_21-generic-fifi</v>
      </c>
      <c r="E1685" s="8" t="str">
        <f t="shared" si="218"/>
        <v>Umbrella-search.umb</v>
      </c>
      <c r="H1685" s="24">
        <f t="shared" si="219"/>
        <v>5.5491843166461385E-3</v>
      </c>
      <c r="I1685" s="6">
        <f t="shared" si="219"/>
        <v>1</v>
      </c>
      <c r="J1685" s="6">
        <f t="shared" si="221"/>
        <v>50373.125958940487</v>
      </c>
      <c r="K1685" s="18">
        <f t="shared" si="221"/>
        <v>0</v>
      </c>
      <c r="L1685" s="35">
        <f>Data!BT35</f>
        <v>5.3032795061033672E-2</v>
      </c>
      <c r="Q1685" s="21">
        <v>0</v>
      </c>
      <c r="R1685" s="21">
        <v>0</v>
      </c>
      <c r="S1685" s="21">
        <v>0</v>
      </c>
      <c r="T1685" s="21">
        <v>0</v>
      </c>
      <c r="U1685" s="21">
        <v>0</v>
      </c>
      <c r="V1685" s="21">
        <v>0</v>
      </c>
      <c r="W1685" s="21">
        <v>0</v>
      </c>
      <c r="X1685" s="21">
        <v>0</v>
      </c>
      <c r="Y1685" s="21">
        <v>0</v>
      </c>
      <c r="Z1685" s="21">
        <v>1009.5867821596951</v>
      </c>
      <c r="AA1685" s="21">
        <v>1052.6877590544314</v>
      </c>
      <c r="AB1685" s="21">
        <v>1085.1702366232057</v>
      </c>
      <c r="AC1685" s="21">
        <v>1110.6534289297445</v>
      </c>
      <c r="AD1685" s="21">
        <v>1130.9856128782167</v>
      </c>
      <c r="AE1685" s="21">
        <v>1146.9021811169082</v>
      </c>
      <c r="AF1685" s="21">
        <v>1159.0956985966375</v>
      </c>
      <c r="AG1685" s="21">
        <v>1169.0635408818207</v>
      </c>
      <c r="AH1685" s="21">
        <v>1177.2405031426817</v>
      </c>
      <c r="AI1685" s="21">
        <v>17122.474249106453</v>
      </c>
      <c r="AJ1685" s="21">
        <v>17853.461797708016</v>
      </c>
      <c r="AK1685" s="21">
        <v>18404.360834370069</v>
      </c>
      <c r="AL1685" s="21">
        <v>18836.552808120294</v>
      </c>
      <c r="AM1685" s="21">
        <v>19181.384280003353</v>
      </c>
      <c r="AN1685" s="21">
        <v>19451.327423690462</v>
      </c>
      <c r="AO1685" s="21">
        <v>19658.128060091494</v>
      </c>
      <c r="AP1685" s="21">
        <v>19827.181504394815</v>
      </c>
      <c r="AQ1685" s="21">
        <v>19965.861832051251</v>
      </c>
    </row>
    <row r="1686" spans="1:43" x14ac:dyDescent="0.25">
      <c r="A1686" s="17" t="s">
        <v>261</v>
      </c>
      <c r="B1686" s="8" t="s">
        <v>338</v>
      </c>
      <c r="C1686" s="8" t="s">
        <v>70</v>
      </c>
      <c r="D1686" s="8" t="str">
        <f t="shared" si="217"/>
        <v>Week_22-generic-fifi</v>
      </c>
      <c r="E1686" s="8" t="str">
        <f t="shared" si="218"/>
        <v>Umbrella-search.umb</v>
      </c>
      <c r="H1686" s="24">
        <f t="shared" si="219"/>
        <v>5.5491843166461385E-3</v>
      </c>
      <c r="I1686" s="6">
        <f t="shared" si="219"/>
        <v>1</v>
      </c>
      <c r="J1686" s="6">
        <f t="shared" ref="J1686:K1701" si="222">J1685</f>
        <v>50373.125958940487</v>
      </c>
      <c r="K1686" s="18">
        <f t="shared" si="222"/>
        <v>0</v>
      </c>
      <c r="L1686" s="35">
        <f>Data!BT36</f>
        <v>5.5268879604339238E-2</v>
      </c>
      <c r="Q1686" s="21">
        <v>0</v>
      </c>
      <c r="R1686" s="21">
        <v>0</v>
      </c>
      <c r="S1686" s="21">
        <v>0</v>
      </c>
      <c r="T1686" s="21">
        <v>0</v>
      </c>
      <c r="U1686" s="21">
        <v>0</v>
      </c>
      <c r="V1686" s="21">
        <v>0</v>
      </c>
      <c r="W1686" s="21">
        <v>0</v>
      </c>
      <c r="X1686" s="21">
        <v>0</v>
      </c>
      <c r="Y1686" s="21">
        <v>0</v>
      </c>
      <c r="Z1686" s="21">
        <v>924.84301264403655</v>
      </c>
      <c r="AA1686" s="21">
        <v>968.83455245939899</v>
      </c>
      <c r="AB1686" s="21">
        <v>1001.9951388229273</v>
      </c>
      <c r="AC1686" s="21">
        <v>1028.0149242055077</v>
      </c>
      <c r="AD1686" s="21">
        <v>1048.7790028587292</v>
      </c>
      <c r="AE1686" s="21">
        <v>1065.0361670415232</v>
      </c>
      <c r="AF1686" s="21">
        <v>1077.4923293801023</v>
      </c>
      <c r="AG1686" s="21">
        <v>1087.676069105124</v>
      </c>
      <c r="AH1686" s="21">
        <v>1096.0310404760776</v>
      </c>
      <c r="AI1686" s="21">
        <v>15684.527353068743</v>
      </c>
      <c r="AJ1686" s="21">
        <v>16430.5853327523</v>
      </c>
      <c r="AK1686" s="21">
        <v>16992.959829560812</v>
      </c>
      <c r="AL1686" s="21">
        <v>17434.232596911152</v>
      </c>
      <c r="AM1686" s="21">
        <v>17786.373182010728</v>
      </c>
      <c r="AN1686" s="21">
        <v>18062.080445646079</v>
      </c>
      <c r="AO1686" s="21">
        <v>18273.326047594423</v>
      </c>
      <c r="AP1686" s="21">
        <v>18446.033352607188</v>
      </c>
      <c r="AQ1686" s="21">
        <v>18587.726348294294</v>
      </c>
    </row>
    <row r="1687" spans="1:43" x14ac:dyDescent="0.25">
      <c r="A1687" s="17" t="s">
        <v>278</v>
      </c>
      <c r="B1687" s="8" t="s">
        <v>338</v>
      </c>
      <c r="C1687" s="8" t="s">
        <v>70</v>
      </c>
      <c r="D1687" s="8" t="str">
        <f t="shared" si="217"/>
        <v>Week_23-generic-fifi</v>
      </c>
      <c r="E1687" s="8" t="str">
        <f t="shared" si="218"/>
        <v>Umbrella-search.umb</v>
      </c>
      <c r="H1687" s="24">
        <f t="shared" si="219"/>
        <v>5.5491843166461385E-3</v>
      </c>
      <c r="I1687" s="6">
        <f t="shared" si="219"/>
        <v>1</v>
      </c>
      <c r="J1687" s="6">
        <f t="shared" si="222"/>
        <v>50373.125958940487</v>
      </c>
      <c r="K1687" s="18">
        <f t="shared" si="222"/>
        <v>0</v>
      </c>
      <c r="L1687" s="35">
        <f>Data!BT37</f>
        <v>5.3846374207024636E-2</v>
      </c>
      <c r="Q1687" s="21">
        <v>0</v>
      </c>
      <c r="R1687" s="21">
        <v>0</v>
      </c>
      <c r="S1687" s="21">
        <v>0</v>
      </c>
      <c r="T1687" s="21">
        <v>0</v>
      </c>
      <c r="U1687" s="21">
        <v>0</v>
      </c>
      <c r="V1687" s="21">
        <v>0</v>
      </c>
      <c r="W1687" s="21">
        <v>0</v>
      </c>
      <c r="X1687" s="21">
        <v>0</v>
      </c>
      <c r="Y1687" s="21">
        <v>0</v>
      </c>
      <c r="Z1687" s="21">
        <v>849.06311219925635</v>
      </c>
      <c r="AA1687" s="21">
        <v>897.44828007630804</v>
      </c>
      <c r="AB1687" s="21">
        <v>933.87289306077298</v>
      </c>
      <c r="AC1687" s="21">
        <v>962.41936646083195</v>
      </c>
      <c r="AD1687" s="21">
        <v>985.17533792725442</v>
      </c>
      <c r="AE1687" s="21">
        <v>1002.9744341761649</v>
      </c>
      <c r="AF1687" s="21">
        <v>1016.6003145571681</v>
      </c>
      <c r="AG1687" s="21">
        <v>1027.7319302923572</v>
      </c>
      <c r="AH1687" s="21">
        <v>1036.858378216868</v>
      </c>
      <c r="AI1687" s="21">
        <v>13992.126873330255</v>
      </c>
      <c r="AJ1687" s="21">
        <v>14789.489752480058</v>
      </c>
      <c r="AK1687" s="21">
        <v>15389.748789609184</v>
      </c>
      <c r="AL1687" s="21">
        <v>15860.180106034148</v>
      </c>
      <c r="AM1687" s="21">
        <v>16235.186905068593</v>
      </c>
      <c r="AN1687" s="21">
        <v>16528.506929654617</v>
      </c>
      <c r="AO1687" s="21">
        <v>16753.054486028821</v>
      </c>
      <c r="AP1687" s="21">
        <v>16936.49783368349</v>
      </c>
      <c r="AQ1687" s="21">
        <v>17086.897038910804</v>
      </c>
    </row>
    <row r="1688" spans="1:43" x14ac:dyDescent="0.25">
      <c r="A1688" s="17" t="s">
        <v>279</v>
      </c>
      <c r="B1688" s="8" t="s">
        <v>338</v>
      </c>
      <c r="C1688" s="8" t="s">
        <v>70</v>
      </c>
      <c r="D1688" s="8" t="str">
        <f t="shared" si="217"/>
        <v>Week_24-generic-fifi</v>
      </c>
      <c r="E1688" s="8" t="str">
        <f t="shared" si="218"/>
        <v>Umbrella-search.umb</v>
      </c>
      <c r="H1688" s="24">
        <f t="shared" si="219"/>
        <v>5.5491843166461385E-3</v>
      </c>
      <c r="I1688" s="6">
        <f t="shared" si="219"/>
        <v>1</v>
      </c>
      <c r="J1688" s="6">
        <f t="shared" si="222"/>
        <v>50373.125958940487</v>
      </c>
      <c r="K1688" s="18">
        <f t="shared" si="222"/>
        <v>0</v>
      </c>
      <c r="L1688" s="35">
        <f>Data!BT38</f>
        <v>3.9001781405702089E-2</v>
      </c>
      <c r="Q1688" s="21">
        <v>0</v>
      </c>
      <c r="R1688" s="21">
        <v>0</v>
      </c>
      <c r="S1688" s="21">
        <v>0</v>
      </c>
      <c r="T1688" s="21">
        <v>0</v>
      </c>
      <c r="U1688" s="21">
        <v>0</v>
      </c>
      <c r="V1688" s="21">
        <v>0</v>
      </c>
      <c r="W1688" s="21">
        <v>0</v>
      </c>
      <c r="X1688" s="21">
        <v>0</v>
      </c>
      <c r="Y1688" s="21">
        <v>0</v>
      </c>
      <c r="Z1688" s="21">
        <v>2095.7589316831304</v>
      </c>
      <c r="AA1688" s="21">
        <v>2150.4793284738894</v>
      </c>
      <c r="AB1688" s="21">
        <v>2191.594135197096</v>
      </c>
      <c r="AC1688" s="21">
        <v>2223.7634732586707</v>
      </c>
      <c r="AD1688" s="21">
        <v>2249.3652390269981</v>
      </c>
      <c r="AE1688" s="21">
        <v>2269.361952719657</v>
      </c>
      <c r="AF1688" s="21">
        <v>2284.650883685998</v>
      </c>
      <c r="AG1688" s="21">
        <v>2297.1276554398123</v>
      </c>
      <c r="AH1688" s="21">
        <v>2307.3468483162269</v>
      </c>
      <c r="AI1688" s="21">
        <v>25688.952382631032</v>
      </c>
      <c r="AJ1688" s="21">
        <v>26359.692536121649</v>
      </c>
      <c r="AK1688" s="21">
        <v>26863.660953560433</v>
      </c>
      <c r="AL1688" s="21">
        <v>27257.979489510013</v>
      </c>
      <c r="AM1688" s="21">
        <v>27571.795421195267</v>
      </c>
      <c r="AN1688" s="21">
        <v>27816.906926194206</v>
      </c>
      <c r="AO1688" s="21">
        <v>28004.312363736703</v>
      </c>
      <c r="AP1688" s="21">
        <v>28157.24750843642</v>
      </c>
      <c r="AQ1688" s="21">
        <v>28282.510178308621</v>
      </c>
    </row>
    <row r="1689" spans="1:43" x14ac:dyDescent="0.25">
      <c r="A1689" s="17" t="s">
        <v>280</v>
      </c>
      <c r="B1689" s="8" t="s">
        <v>338</v>
      </c>
      <c r="C1689" s="8" t="s">
        <v>70</v>
      </c>
      <c r="D1689" s="8" t="str">
        <f t="shared" si="217"/>
        <v>Week_25-generic-fifi</v>
      </c>
      <c r="E1689" s="8" t="str">
        <f t="shared" si="218"/>
        <v>Umbrella-search.umb</v>
      </c>
      <c r="H1689" s="24">
        <f t="shared" si="219"/>
        <v>5.5491843166461385E-3</v>
      </c>
      <c r="I1689" s="6">
        <f t="shared" si="219"/>
        <v>1</v>
      </c>
      <c r="J1689" s="6">
        <f t="shared" si="222"/>
        <v>50373.125958940487</v>
      </c>
      <c r="K1689" s="18">
        <f t="shared" si="222"/>
        <v>0</v>
      </c>
      <c r="L1689" s="35">
        <f>Data!BT39</f>
        <v>3.9001781405702089E-2</v>
      </c>
      <c r="Q1689" s="21">
        <v>0</v>
      </c>
      <c r="R1689" s="21">
        <v>0</v>
      </c>
      <c r="S1689" s="21">
        <v>0</v>
      </c>
      <c r="T1689" s="21">
        <v>0</v>
      </c>
      <c r="U1689" s="21">
        <v>0</v>
      </c>
      <c r="V1689" s="21">
        <v>0</v>
      </c>
      <c r="W1689" s="21">
        <v>0</v>
      </c>
      <c r="X1689" s="21">
        <v>0</v>
      </c>
      <c r="Y1689" s="21">
        <v>0</v>
      </c>
      <c r="Z1689" s="21">
        <v>1157.2481751819917</v>
      </c>
      <c r="AA1689" s="21">
        <v>1198.3536378839888</v>
      </c>
      <c r="AB1689" s="21">
        <v>1229.2903170504142</v>
      </c>
      <c r="AC1689" s="21">
        <v>1253.5316548659109</v>
      </c>
      <c r="AD1689" s="21">
        <v>1272.8510951802557</v>
      </c>
      <c r="AE1689" s="21">
        <v>1287.9596210602258</v>
      </c>
      <c r="AF1689" s="21">
        <v>1299.5238385975774</v>
      </c>
      <c r="AG1689" s="21">
        <v>1308.9699576822484</v>
      </c>
      <c r="AH1689" s="21">
        <v>1316.7135297590266</v>
      </c>
      <c r="AI1689" s="21">
        <v>16832.223680360483</v>
      </c>
      <c r="AJ1689" s="21">
        <v>17430.104374858809</v>
      </c>
      <c r="AK1689" s="21">
        <v>17880.079682510452</v>
      </c>
      <c r="AL1689" s="21">
        <v>18232.670966879905</v>
      </c>
      <c r="AM1689" s="21">
        <v>18513.673043810624</v>
      </c>
      <c r="AN1689" s="21">
        <v>18733.427192096213</v>
      </c>
      <c r="AO1689" s="21">
        <v>18901.629225550652</v>
      </c>
      <c r="AP1689" s="21">
        <v>19039.023427377324</v>
      </c>
      <c r="AQ1689" s="21">
        <v>19151.654010925948</v>
      </c>
    </row>
    <row r="1690" spans="1:43" x14ac:dyDescent="0.25">
      <c r="A1690" s="17" t="s">
        <v>281</v>
      </c>
      <c r="B1690" s="8" t="s">
        <v>338</v>
      </c>
      <c r="C1690" s="8" t="s">
        <v>70</v>
      </c>
      <c r="D1690" s="8" t="str">
        <f t="shared" si="217"/>
        <v>Week_26-generic-fifi</v>
      </c>
      <c r="E1690" s="8" t="str">
        <f t="shared" si="218"/>
        <v>Umbrella-search.umb</v>
      </c>
      <c r="H1690" s="24">
        <f t="shared" si="219"/>
        <v>5.5491843166461385E-3</v>
      </c>
      <c r="I1690" s="6">
        <f t="shared" si="219"/>
        <v>1</v>
      </c>
      <c r="J1690" s="6">
        <f t="shared" si="222"/>
        <v>50373.125958940487</v>
      </c>
      <c r="K1690" s="18">
        <f t="shared" si="222"/>
        <v>0</v>
      </c>
      <c r="L1690" s="35">
        <f>Data!BT40</f>
        <v>2.7756801776790675E-2</v>
      </c>
      <c r="Q1690" s="21">
        <v>0</v>
      </c>
      <c r="R1690" s="21">
        <v>0</v>
      </c>
      <c r="S1690" s="21">
        <v>0</v>
      </c>
      <c r="T1690" s="21">
        <v>0</v>
      </c>
      <c r="U1690" s="21">
        <v>0</v>
      </c>
      <c r="V1690" s="21">
        <v>0</v>
      </c>
      <c r="W1690" s="21">
        <v>0</v>
      </c>
      <c r="X1690" s="21">
        <v>0</v>
      </c>
      <c r="Y1690" s="21">
        <v>0</v>
      </c>
      <c r="Z1690" s="21">
        <v>979.20758633332161</v>
      </c>
      <c r="AA1690" s="21">
        <v>1002.2568658541891</v>
      </c>
      <c r="AB1690" s="21">
        <v>1019.6298737317346</v>
      </c>
      <c r="AC1690" s="21">
        <v>1033.2619401351742</v>
      </c>
      <c r="AD1690" s="21">
        <v>1044.1391459056947</v>
      </c>
      <c r="AE1690" s="21">
        <v>1052.6550924599542</v>
      </c>
      <c r="AF1690" s="21">
        <v>1059.1795890962696</v>
      </c>
      <c r="AG1690" s="21">
        <v>1064.5136619115228</v>
      </c>
      <c r="AH1690" s="21">
        <v>1068.8896774912064</v>
      </c>
      <c r="AI1690" s="21">
        <v>16528.687955417106</v>
      </c>
      <c r="AJ1690" s="21">
        <v>16917.751882325778</v>
      </c>
      <c r="AK1690" s="21">
        <v>17211.002292210989</v>
      </c>
      <c r="AL1690" s="21">
        <v>17441.106894048989</v>
      </c>
      <c r="AM1690" s="21">
        <v>17624.710393977959</v>
      </c>
      <c r="AN1690" s="21">
        <v>17768.456648811862</v>
      </c>
      <c r="AO1690" s="21">
        <v>17878.587912573457</v>
      </c>
      <c r="AP1690" s="21">
        <v>17968.625230834983</v>
      </c>
      <c r="AQ1690" s="21">
        <v>18042.490871802362</v>
      </c>
    </row>
    <row r="1691" spans="1:43" x14ac:dyDescent="0.25">
      <c r="A1691" s="17" t="s">
        <v>282</v>
      </c>
      <c r="B1691" s="8" t="s">
        <v>338</v>
      </c>
      <c r="C1691" s="8" t="s">
        <v>70</v>
      </c>
      <c r="D1691" s="8" t="str">
        <f t="shared" si="217"/>
        <v>Week_27-generic-fifi</v>
      </c>
      <c r="E1691" s="8" t="str">
        <f t="shared" si="218"/>
        <v>Umbrella-search.umb</v>
      </c>
      <c r="H1691" s="24">
        <f t="shared" si="219"/>
        <v>5.5491843166461385E-3</v>
      </c>
      <c r="I1691" s="6">
        <f t="shared" si="219"/>
        <v>1</v>
      </c>
      <c r="J1691" s="6">
        <f t="shared" si="222"/>
        <v>50373.125958940487</v>
      </c>
      <c r="K1691" s="18">
        <f t="shared" si="222"/>
        <v>0</v>
      </c>
      <c r="L1691" s="35">
        <f>Data!BT41</f>
        <v>2.6623342793737587E-2</v>
      </c>
      <c r="Q1691" s="21">
        <v>0</v>
      </c>
      <c r="R1691" s="21">
        <v>0</v>
      </c>
      <c r="S1691" s="21">
        <v>0</v>
      </c>
      <c r="T1691" s="21">
        <v>0</v>
      </c>
      <c r="U1691" s="21">
        <v>0</v>
      </c>
      <c r="V1691" s="21">
        <v>0</v>
      </c>
      <c r="W1691" s="21">
        <v>0</v>
      </c>
      <c r="X1691" s="21">
        <v>0</v>
      </c>
      <c r="Y1691" s="21">
        <v>0</v>
      </c>
      <c r="Z1691" s="21">
        <v>1592.3193759875394</v>
      </c>
      <c r="AA1691" s="21">
        <v>1622.8549967788222</v>
      </c>
      <c r="AB1691" s="21">
        <v>1645.831950151452</v>
      </c>
      <c r="AC1691" s="21">
        <v>1663.8342879447034</v>
      </c>
      <c r="AD1691" s="21">
        <v>1678.178344229631</v>
      </c>
      <c r="AE1691" s="21">
        <v>1689.3944540438902</v>
      </c>
      <c r="AF1691" s="21">
        <v>1697.9781928221607</v>
      </c>
      <c r="AG1691" s="21">
        <v>1704.9890512907355</v>
      </c>
      <c r="AH1691" s="21">
        <v>1710.7356909183864</v>
      </c>
      <c r="AI1691" s="21">
        <v>22089.251347576683</v>
      </c>
      <c r="AJ1691" s="21">
        <v>22512.852927061707</v>
      </c>
      <c r="AK1691" s="21">
        <v>22831.597838354894</v>
      </c>
      <c r="AL1691" s="21">
        <v>23081.333017337118</v>
      </c>
      <c r="AM1691" s="21">
        <v>23280.319143738452</v>
      </c>
      <c r="AN1691" s="21">
        <v>23435.913224024978</v>
      </c>
      <c r="AO1691" s="21">
        <v>23554.990066418839</v>
      </c>
      <c r="AP1691" s="21">
        <v>23652.247323480467</v>
      </c>
      <c r="AQ1691" s="21">
        <v>23731.966862822504</v>
      </c>
    </row>
    <row r="1692" spans="1:43" x14ac:dyDescent="0.25">
      <c r="A1692" s="17" t="s">
        <v>283</v>
      </c>
      <c r="B1692" s="8" t="s">
        <v>338</v>
      </c>
      <c r="C1692" s="8" t="s">
        <v>70</v>
      </c>
      <c r="D1692" s="8" t="str">
        <f t="shared" si="217"/>
        <v>Week_28-generic-fifi</v>
      </c>
      <c r="E1692" s="8" t="str">
        <f t="shared" si="218"/>
        <v>Umbrella-search.umb</v>
      </c>
      <c r="H1692" s="24">
        <f t="shared" si="219"/>
        <v>5.5491843166461385E-3</v>
      </c>
      <c r="I1692" s="6">
        <f t="shared" si="219"/>
        <v>1</v>
      </c>
      <c r="J1692" s="6">
        <f t="shared" si="222"/>
        <v>50373.125958940487</v>
      </c>
      <c r="K1692" s="18">
        <f t="shared" si="222"/>
        <v>0</v>
      </c>
      <c r="L1692" s="35">
        <f>Data!BT42</f>
        <v>2.9846451654314321E-2</v>
      </c>
      <c r="Q1692" s="21">
        <v>0</v>
      </c>
      <c r="R1692" s="21">
        <v>0</v>
      </c>
      <c r="S1692" s="21">
        <v>0</v>
      </c>
      <c r="T1692" s="21">
        <v>0</v>
      </c>
      <c r="U1692" s="21">
        <v>0</v>
      </c>
      <c r="V1692" s="21">
        <v>0</v>
      </c>
      <c r="W1692" s="21">
        <v>0</v>
      </c>
      <c r="X1692" s="21">
        <v>0</v>
      </c>
      <c r="Y1692" s="21">
        <v>0</v>
      </c>
      <c r="Z1692" s="21">
        <v>1937.8523262897052</v>
      </c>
      <c r="AA1692" s="21">
        <v>1976.7266595219044</v>
      </c>
      <c r="AB1692" s="21">
        <v>2005.9595739590236</v>
      </c>
      <c r="AC1692" s="21">
        <v>2028.8501145212415</v>
      </c>
      <c r="AD1692" s="21">
        <v>2047.0795059524091</v>
      </c>
      <c r="AE1692" s="21">
        <v>2061.3268721122581</v>
      </c>
      <c r="AF1692" s="21">
        <v>2072.2259049785557</v>
      </c>
      <c r="AG1692" s="21">
        <v>2081.1245389769788</v>
      </c>
      <c r="AH1692" s="21">
        <v>2088.4161507450226</v>
      </c>
      <c r="AI1692" s="21">
        <v>24615.122907576733</v>
      </c>
      <c r="AJ1692" s="21">
        <v>25108.915173106478</v>
      </c>
      <c r="AK1692" s="21">
        <v>25480.239536709607</v>
      </c>
      <c r="AL1692" s="21">
        <v>25771.001356749151</v>
      </c>
      <c r="AM1692" s="21">
        <v>26002.556003365415</v>
      </c>
      <c r="AN1692" s="21">
        <v>26183.529890991518</v>
      </c>
      <c r="AO1692" s="21">
        <v>26321.972346042414</v>
      </c>
      <c r="AP1692" s="21">
        <v>26435.005195145062</v>
      </c>
      <c r="AQ1692" s="21">
        <v>26527.625214446729</v>
      </c>
    </row>
    <row r="1693" spans="1:43" x14ac:dyDescent="0.25">
      <c r="A1693" s="17" t="s">
        <v>284</v>
      </c>
      <c r="B1693" s="8" t="s">
        <v>338</v>
      </c>
      <c r="C1693" s="8" t="s">
        <v>70</v>
      </c>
      <c r="D1693" s="8" t="str">
        <f t="shared" si="217"/>
        <v>Week_29-generic-fifi</v>
      </c>
      <c r="E1693" s="8" t="str">
        <f t="shared" si="218"/>
        <v>Umbrella-search.umb</v>
      </c>
      <c r="H1693" s="24">
        <f t="shared" si="219"/>
        <v>5.5491843166461385E-3</v>
      </c>
      <c r="I1693" s="6">
        <f t="shared" si="219"/>
        <v>1</v>
      </c>
      <c r="J1693" s="6">
        <f t="shared" si="222"/>
        <v>50373.125958940487</v>
      </c>
      <c r="K1693" s="18">
        <f t="shared" si="222"/>
        <v>0</v>
      </c>
      <c r="L1693" s="35">
        <f>Data!BT43</f>
        <v>3.2564840357367876E-2</v>
      </c>
      <c r="Q1693" s="21">
        <v>0</v>
      </c>
      <c r="R1693" s="21">
        <v>0</v>
      </c>
      <c r="S1693" s="21">
        <v>0</v>
      </c>
      <c r="T1693" s="21">
        <v>0</v>
      </c>
      <c r="U1693" s="21">
        <v>0</v>
      </c>
      <c r="V1693" s="21">
        <v>0</v>
      </c>
      <c r="W1693" s="21">
        <v>0</v>
      </c>
      <c r="X1693" s="21">
        <v>0</v>
      </c>
      <c r="Y1693" s="21">
        <v>0</v>
      </c>
      <c r="Z1693" s="21">
        <v>1091.7456660586954</v>
      </c>
      <c r="AA1693" s="21">
        <v>1122.8160415713526</v>
      </c>
      <c r="AB1693" s="21">
        <v>1146.2117499669941</v>
      </c>
      <c r="AC1693" s="21">
        <v>1164.5528606580499</v>
      </c>
      <c r="AD1693" s="21">
        <v>1179.1757838540418</v>
      </c>
      <c r="AE1693" s="21">
        <v>1190.6157930103466</v>
      </c>
      <c r="AF1693" s="21">
        <v>1199.3749221331918</v>
      </c>
      <c r="AG1693" s="21">
        <v>1206.5318178073021</v>
      </c>
      <c r="AH1693" s="21">
        <v>1212.4002740646195</v>
      </c>
      <c r="AI1693" s="21">
        <v>17088.437925044953</v>
      </c>
      <c r="AJ1693" s="21">
        <v>17574.763815554448</v>
      </c>
      <c r="AK1693" s="21">
        <v>17940.962760107785</v>
      </c>
      <c r="AL1693" s="21">
        <v>18228.045128524202</v>
      </c>
      <c r="AM1693" s="21">
        <v>18456.928945594442</v>
      </c>
      <c r="AN1693" s="21">
        <v>18635.992524601086</v>
      </c>
      <c r="AO1693" s="21">
        <v>18773.093901731849</v>
      </c>
      <c r="AP1693" s="21">
        <v>18885.116482874375</v>
      </c>
      <c r="AQ1693" s="21">
        <v>18976.971897177082</v>
      </c>
    </row>
    <row r="1694" spans="1:43" x14ac:dyDescent="0.25">
      <c r="A1694" s="17" t="s">
        <v>285</v>
      </c>
      <c r="B1694" s="8" t="s">
        <v>338</v>
      </c>
      <c r="C1694" s="8" t="s">
        <v>70</v>
      </c>
      <c r="D1694" s="8" t="str">
        <f t="shared" si="217"/>
        <v>Week_30-generic-fifi</v>
      </c>
      <c r="E1694" s="8" t="str">
        <f t="shared" si="218"/>
        <v>Umbrella-search.umb</v>
      </c>
      <c r="H1694" s="24">
        <f t="shared" si="219"/>
        <v>5.5491843166461385E-3</v>
      </c>
      <c r="I1694" s="6">
        <f t="shared" si="219"/>
        <v>1</v>
      </c>
      <c r="J1694" s="6">
        <f t="shared" si="222"/>
        <v>50373.125958940487</v>
      </c>
      <c r="K1694" s="18">
        <f t="shared" si="222"/>
        <v>0</v>
      </c>
      <c r="L1694" s="35">
        <f>Data!BT44</f>
        <v>3.0911099696757111E-2</v>
      </c>
      <c r="Q1694" s="21">
        <v>0</v>
      </c>
      <c r="R1694" s="21">
        <v>0</v>
      </c>
      <c r="S1694" s="21">
        <v>0</v>
      </c>
      <c r="T1694" s="21">
        <v>0</v>
      </c>
      <c r="U1694" s="21">
        <v>0</v>
      </c>
      <c r="V1694" s="21">
        <v>0</v>
      </c>
      <c r="W1694" s="21">
        <v>0</v>
      </c>
      <c r="X1694" s="21">
        <v>0</v>
      </c>
      <c r="Y1694" s="21">
        <v>0</v>
      </c>
      <c r="Z1694" s="21">
        <v>1234.5091326154297</v>
      </c>
      <c r="AA1694" s="21">
        <v>1264.23235584847</v>
      </c>
      <c r="AB1694" s="21">
        <v>1286.6273107747454</v>
      </c>
      <c r="AC1694" s="21">
        <v>1304.1939197061449</v>
      </c>
      <c r="AD1694" s="21">
        <v>1318.2062166006212</v>
      </c>
      <c r="AE1694" s="21">
        <v>1329.1735786508477</v>
      </c>
      <c r="AF1694" s="21">
        <v>1337.5741610198379</v>
      </c>
      <c r="AG1694" s="21">
        <v>1344.4405318820197</v>
      </c>
      <c r="AH1694" s="21">
        <v>1350.0725357852543</v>
      </c>
      <c r="AI1694" s="21">
        <v>18484.23679516718</v>
      </c>
      <c r="AJ1694" s="21">
        <v>18929.280968628376</v>
      </c>
      <c r="AK1694" s="21">
        <v>19264.599387048958</v>
      </c>
      <c r="AL1694" s="21">
        <v>19527.623248596392</v>
      </c>
      <c r="AM1694" s="21">
        <v>19737.428593084172</v>
      </c>
      <c r="AN1694" s="21">
        <v>19901.642296975715</v>
      </c>
      <c r="AO1694" s="21">
        <v>20027.423751015467</v>
      </c>
      <c r="AP1694" s="21">
        <v>20130.233541228292</v>
      </c>
      <c r="AQ1694" s="21">
        <v>20214.561223404395</v>
      </c>
    </row>
    <row r="1695" spans="1:43" x14ac:dyDescent="0.25">
      <c r="A1695" s="17" t="s">
        <v>286</v>
      </c>
      <c r="B1695" s="8" t="s">
        <v>338</v>
      </c>
      <c r="C1695" s="8" t="s">
        <v>70</v>
      </c>
      <c r="D1695" s="8" t="str">
        <f t="shared" si="217"/>
        <v>Week_31-generic-fifi</v>
      </c>
      <c r="E1695" s="8" t="str">
        <f t="shared" si="218"/>
        <v>Umbrella-search.umb</v>
      </c>
      <c r="H1695" s="24">
        <f t="shared" si="219"/>
        <v>5.5491843166461385E-3</v>
      </c>
      <c r="I1695" s="6">
        <f t="shared" si="219"/>
        <v>1</v>
      </c>
      <c r="J1695" s="6">
        <f t="shared" si="222"/>
        <v>50373.125958940487</v>
      </c>
      <c r="K1695" s="18">
        <f t="shared" si="222"/>
        <v>0</v>
      </c>
      <c r="L1695" s="35">
        <f>Data!BT45</f>
        <v>4.5616318469427486E-2</v>
      </c>
      <c r="Q1695" s="21">
        <v>0</v>
      </c>
      <c r="R1695" s="21">
        <v>0</v>
      </c>
      <c r="S1695" s="21">
        <v>0</v>
      </c>
      <c r="T1695" s="21">
        <v>0</v>
      </c>
      <c r="U1695" s="21">
        <v>0</v>
      </c>
      <c r="V1695" s="21">
        <v>0</v>
      </c>
      <c r="W1695" s="21">
        <v>0</v>
      </c>
      <c r="X1695" s="21">
        <v>0</v>
      </c>
      <c r="Y1695" s="21">
        <v>0</v>
      </c>
      <c r="Z1695" s="21">
        <v>1316.0470012983628</v>
      </c>
      <c r="AA1695" s="21">
        <v>1364.7615483381412</v>
      </c>
      <c r="AB1695" s="21">
        <v>1401.4380163639355</v>
      </c>
      <c r="AC1695" s="21">
        <v>1430.1860431691671</v>
      </c>
      <c r="AD1695" s="21">
        <v>1453.1039681074747</v>
      </c>
      <c r="AE1695" s="21">
        <v>1471.0314027277814</v>
      </c>
      <c r="AF1695" s="21">
        <v>1484.7564451808275</v>
      </c>
      <c r="AG1695" s="21">
        <v>1495.9698910076061</v>
      </c>
      <c r="AH1695" s="21">
        <v>1505.1639381009738</v>
      </c>
      <c r="AI1695" s="21">
        <v>18395.768933040476</v>
      </c>
      <c r="AJ1695" s="21">
        <v>19076.703238682596</v>
      </c>
      <c r="AK1695" s="21">
        <v>19589.368690917152</v>
      </c>
      <c r="AL1695" s="21">
        <v>19991.210006514666</v>
      </c>
      <c r="AM1695" s="21">
        <v>20311.557874922059</v>
      </c>
      <c r="AN1695" s="21">
        <v>20562.148427168289</v>
      </c>
      <c r="AO1695" s="21">
        <v>20753.99773749939</v>
      </c>
      <c r="AP1695" s="21">
        <v>20910.73982814591</v>
      </c>
      <c r="AQ1695" s="21">
        <v>21039.254665170898</v>
      </c>
    </row>
    <row r="1696" spans="1:43" x14ac:dyDescent="0.25">
      <c r="A1696" s="17" t="s">
        <v>287</v>
      </c>
      <c r="B1696" s="8" t="s">
        <v>338</v>
      </c>
      <c r="C1696" s="8" t="s">
        <v>70</v>
      </c>
      <c r="D1696" s="8" t="str">
        <f t="shared" si="217"/>
        <v>Week_32-generic-fifi</v>
      </c>
      <c r="E1696" s="8" t="str">
        <f t="shared" si="218"/>
        <v>Umbrella-search.umb</v>
      </c>
      <c r="H1696" s="24">
        <f t="shared" si="219"/>
        <v>5.5491843166461385E-3</v>
      </c>
      <c r="I1696" s="6">
        <f t="shared" si="219"/>
        <v>1</v>
      </c>
      <c r="J1696" s="6">
        <f t="shared" si="222"/>
        <v>50373.125958940487</v>
      </c>
      <c r="K1696" s="18">
        <f t="shared" si="222"/>
        <v>0</v>
      </c>
      <c r="L1696" s="35">
        <f>Data!BT46</f>
        <v>4.8810636368271453E-2</v>
      </c>
      <c r="Q1696" s="21">
        <v>0</v>
      </c>
      <c r="R1696" s="21">
        <v>0</v>
      </c>
      <c r="S1696" s="21">
        <v>0</v>
      </c>
      <c r="T1696" s="21">
        <v>0</v>
      </c>
      <c r="U1696" s="21">
        <v>0</v>
      </c>
      <c r="V1696" s="21">
        <v>0</v>
      </c>
      <c r="W1696" s="21">
        <v>0</v>
      </c>
      <c r="X1696" s="21">
        <v>0</v>
      </c>
      <c r="Y1696" s="21">
        <v>0</v>
      </c>
      <c r="Z1696" s="21">
        <v>1475.7565341631559</v>
      </c>
      <c r="AA1696" s="21">
        <v>1534.0886933522152</v>
      </c>
      <c r="AB1696" s="21">
        <v>1577.9506781941445</v>
      </c>
      <c r="AC1696" s="21">
        <v>1612.291423964416</v>
      </c>
      <c r="AD1696" s="21">
        <v>1639.6394194620134</v>
      </c>
      <c r="AE1696" s="21">
        <v>1661.0119768564912</v>
      </c>
      <c r="AF1696" s="21">
        <v>1677.3610488905663</v>
      </c>
      <c r="AG1696" s="21">
        <v>1690.7086395700317</v>
      </c>
      <c r="AH1696" s="21">
        <v>1701.6453745462809</v>
      </c>
      <c r="AI1696" s="21">
        <v>20052.411493187166</v>
      </c>
      <c r="AJ1696" s="21">
        <v>20845.022220137736</v>
      </c>
      <c r="AK1696" s="21">
        <v>21441.013868216094</v>
      </c>
      <c r="AL1696" s="21">
        <v>21907.632005576332</v>
      </c>
      <c r="AM1696" s="21">
        <v>22279.233449674037</v>
      </c>
      <c r="AN1696" s="21">
        <v>22569.64132225639</v>
      </c>
      <c r="AO1696" s="21">
        <v>22791.790648632192</v>
      </c>
      <c r="AP1696" s="21">
        <v>22973.156188645906</v>
      </c>
      <c r="AQ1696" s="21">
        <v>23121.763296294626</v>
      </c>
    </row>
    <row r="1697" spans="1:43" x14ac:dyDescent="0.25">
      <c r="A1697" s="17" t="s">
        <v>288</v>
      </c>
      <c r="B1697" s="8" t="s">
        <v>338</v>
      </c>
      <c r="C1697" s="8" t="s">
        <v>70</v>
      </c>
      <c r="D1697" s="8" t="str">
        <f t="shared" si="217"/>
        <v>Week_33-generic-fifi</v>
      </c>
      <c r="E1697" s="8" t="str">
        <f t="shared" si="218"/>
        <v>Umbrella-search.umb</v>
      </c>
      <c r="H1697" s="24">
        <f t="shared" si="219"/>
        <v>5.5491843166461385E-3</v>
      </c>
      <c r="I1697" s="6">
        <f t="shared" si="219"/>
        <v>1</v>
      </c>
      <c r="J1697" s="6">
        <f t="shared" si="222"/>
        <v>50373.125958940487</v>
      </c>
      <c r="K1697" s="18">
        <f t="shared" si="222"/>
        <v>0</v>
      </c>
      <c r="L1697" s="35">
        <f>Data!BT47</f>
        <v>4.6782225344326633E-2</v>
      </c>
      <c r="Q1697" s="21">
        <v>0</v>
      </c>
      <c r="R1697" s="21">
        <v>0</v>
      </c>
      <c r="S1697" s="21">
        <v>0</v>
      </c>
      <c r="T1697" s="21">
        <v>0</v>
      </c>
      <c r="U1697" s="21">
        <v>0</v>
      </c>
      <c r="V1697" s="21">
        <v>0</v>
      </c>
      <c r="W1697" s="21">
        <v>0</v>
      </c>
      <c r="X1697" s="21">
        <v>0</v>
      </c>
      <c r="Y1697" s="21">
        <v>0</v>
      </c>
      <c r="Z1697" s="21">
        <v>1316.7587607127957</v>
      </c>
      <c r="AA1697" s="21">
        <v>1365.3640164995104</v>
      </c>
      <c r="AB1697" s="21">
        <v>1401.9694771981231</v>
      </c>
      <c r="AC1697" s="21">
        <v>1430.6698455237276</v>
      </c>
      <c r="AD1697" s="21">
        <v>1453.5556020831289</v>
      </c>
      <c r="AE1697" s="21">
        <v>1471.4620070686387</v>
      </c>
      <c r="AF1697" s="21">
        <v>1485.173714456937</v>
      </c>
      <c r="AG1697" s="21">
        <v>1496.3782470376959</v>
      </c>
      <c r="AH1697" s="21">
        <v>1505.5664451796001</v>
      </c>
      <c r="AI1697" s="21">
        <v>18505.447771252293</v>
      </c>
      <c r="AJ1697" s="21">
        <v>19188.535705964419</v>
      </c>
      <c r="AK1697" s="21">
        <v>19702.981070834529</v>
      </c>
      <c r="AL1697" s="21">
        <v>20106.329947570062</v>
      </c>
      <c r="AM1697" s="21">
        <v>20427.96150632752</v>
      </c>
      <c r="AN1697" s="21">
        <v>20679.614316331128</v>
      </c>
      <c r="AO1697" s="21">
        <v>20872.315737806002</v>
      </c>
      <c r="AP1697" s="21">
        <v>21029.781857387607</v>
      </c>
      <c r="AQ1697" s="21">
        <v>21158.910841298737</v>
      </c>
    </row>
    <row r="1698" spans="1:43" x14ac:dyDescent="0.25">
      <c r="A1698" s="17" t="s">
        <v>289</v>
      </c>
      <c r="B1698" s="8" t="s">
        <v>338</v>
      </c>
      <c r="C1698" s="8" t="s">
        <v>70</v>
      </c>
      <c r="D1698" s="8" t="str">
        <f t="shared" si="217"/>
        <v>Week_34-generic-fifi</v>
      </c>
      <c r="E1698" s="8" t="str">
        <f t="shared" si="218"/>
        <v>Umbrella-search.umb</v>
      </c>
      <c r="H1698" s="24">
        <f t="shared" si="219"/>
        <v>5.5491843166461385E-3</v>
      </c>
      <c r="I1698" s="6">
        <f t="shared" si="219"/>
        <v>1</v>
      </c>
      <c r="J1698" s="6">
        <f t="shared" si="222"/>
        <v>50373.125958940487</v>
      </c>
      <c r="K1698" s="18">
        <f t="shared" si="222"/>
        <v>0</v>
      </c>
      <c r="L1698" s="35">
        <f>Data!BT48</f>
        <v>4.802642104021012E-2</v>
      </c>
      <c r="Q1698" s="21">
        <v>0</v>
      </c>
      <c r="R1698" s="21">
        <v>0</v>
      </c>
      <c r="S1698" s="21">
        <v>0</v>
      </c>
      <c r="T1698" s="21">
        <v>0</v>
      </c>
      <c r="U1698" s="21">
        <v>0</v>
      </c>
      <c r="V1698" s="21">
        <v>0</v>
      </c>
      <c r="W1698" s="21">
        <v>0</v>
      </c>
      <c r="X1698" s="21">
        <v>0</v>
      </c>
      <c r="Y1698" s="21">
        <v>0</v>
      </c>
      <c r="Z1698" s="21">
        <v>1493.9322770885174</v>
      </c>
      <c r="AA1698" s="21">
        <v>1548.0135720102614</v>
      </c>
      <c r="AB1698" s="21">
        <v>1588.7153470155981</v>
      </c>
      <c r="AC1698" s="21">
        <v>1620.6078151195193</v>
      </c>
      <c r="AD1698" s="21">
        <v>1646.0245761271606</v>
      </c>
      <c r="AE1698" s="21">
        <v>1665.9011527322423</v>
      </c>
      <c r="AF1698" s="21">
        <v>1681.1147054630385</v>
      </c>
      <c r="AG1698" s="21">
        <v>1693.541612213957</v>
      </c>
      <c r="AH1698" s="21">
        <v>1703.7286259387372</v>
      </c>
      <c r="AI1698" s="21">
        <v>20348.768597648526</v>
      </c>
      <c r="AJ1698" s="21">
        <v>21085.406912986666</v>
      </c>
      <c r="AK1698" s="21">
        <v>21639.803530423211</v>
      </c>
      <c r="AL1698" s="21">
        <v>22074.209067680455</v>
      </c>
      <c r="AM1698" s="21">
        <v>22420.409358134177</v>
      </c>
      <c r="AN1698" s="21">
        <v>22691.147104451891</v>
      </c>
      <c r="AO1698" s="21">
        <v>22898.370061486079</v>
      </c>
      <c r="AP1698" s="21">
        <v>23067.636268353108</v>
      </c>
      <c r="AQ1698" s="21">
        <v>23206.393016678143</v>
      </c>
    </row>
    <row r="1699" spans="1:43" x14ac:dyDescent="0.25">
      <c r="A1699" s="17" t="s">
        <v>290</v>
      </c>
      <c r="B1699" s="8" t="s">
        <v>338</v>
      </c>
      <c r="C1699" s="8" t="s">
        <v>70</v>
      </c>
      <c r="D1699" s="8" t="str">
        <f t="shared" si="217"/>
        <v>Week_35-generic-fifi</v>
      </c>
      <c r="E1699" s="8" t="str">
        <f t="shared" si="218"/>
        <v>Umbrella-search.umb</v>
      </c>
      <c r="H1699" s="24">
        <f t="shared" si="219"/>
        <v>5.5491843166461385E-3</v>
      </c>
      <c r="I1699" s="6">
        <f t="shared" si="219"/>
        <v>1</v>
      </c>
      <c r="J1699" s="6">
        <f t="shared" si="222"/>
        <v>50373.125958940487</v>
      </c>
      <c r="K1699" s="18">
        <f t="shared" si="222"/>
        <v>0</v>
      </c>
      <c r="L1699" s="35">
        <f>Data!BT49</f>
        <v>3.9063675554210399E-2</v>
      </c>
      <c r="Q1699" s="21">
        <v>0</v>
      </c>
      <c r="R1699" s="21">
        <v>0</v>
      </c>
      <c r="S1699" s="21">
        <v>0</v>
      </c>
      <c r="T1699" s="21">
        <v>0</v>
      </c>
      <c r="U1699" s="21">
        <v>0</v>
      </c>
      <c r="V1699" s="21">
        <v>0</v>
      </c>
      <c r="W1699" s="21">
        <v>0</v>
      </c>
      <c r="X1699" s="21">
        <v>0</v>
      </c>
      <c r="Y1699" s="21">
        <v>0</v>
      </c>
      <c r="Z1699" s="21">
        <v>1354.286697412414</v>
      </c>
      <c r="AA1699" s="21">
        <v>1394.153333088844</v>
      </c>
      <c r="AB1699" s="21">
        <v>1424.1756076144404</v>
      </c>
      <c r="AC1699" s="21">
        <v>1447.7136992134481</v>
      </c>
      <c r="AD1699" s="21">
        <v>1466.4816834182855</v>
      </c>
      <c r="AE1699" s="21">
        <v>1481.1656202186384</v>
      </c>
      <c r="AF1699" s="21">
        <v>1492.4092406612024</v>
      </c>
      <c r="AG1699" s="21">
        <v>1501.5966889689632</v>
      </c>
      <c r="AH1699" s="21">
        <v>1509.1305379219352</v>
      </c>
      <c r="AI1699" s="21">
        <v>19647.489044360354</v>
      </c>
      <c r="AJ1699" s="21">
        <v>20225.859406547879</v>
      </c>
      <c r="AK1699" s="21">
        <v>20661.411428845273</v>
      </c>
      <c r="AL1699" s="21">
        <v>21002.893330498937</v>
      </c>
      <c r="AM1699" s="21">
        <v>21275.172283510747</v>
      </c>
      <c r="AN1699" s="21">
        <v>21488.20139172265</v>
      </c>
      <c r="AO1699" s="21">
        <v>21651.319666373289</v>
      </c>
      <c r="AP1699" s="21">
        <v>21784.607758412629</v>
      </c>
      <c r="AQ1699" s="21">
        <v>21893.906044402</v>
      </c>
    </row>
    <row r="1700" spans="1:43" x14ac:dyDescent="0.25">
      <c r="A1700" s="17" t="s">
        <v>291</v>
      </c>
      <c r="B1700" s="8" t="s">
        <v>338</v>
      </c>
      <c r="C1700" s="8" t="s">
        <v>70</v>
      </c>
      <c r="D1700" s="8" t="str">
        <f t="shared" si="217"/>
        <v>Week_36-generic-fifi</v>
      </c>
      <c r="E1700" s="8" t="str">
        <f t="shared" si="218"/>
        <v>Umbrella-search.umb</v>
      </c>
      <c r="H1700" s="24">
        <f t="shared" si="219"/>
        <v>5.5491843166461385E-3</v>
      </c>
      <c r="I1700" s="6">
        <f t="shared" si="219"/>
        <v>1</v>
      </c>
      <c r="J1700" s="6">
        <f t="shared" si="222"/>
        <v>50373.125958940487</v>
      </c>
      <c r="K1700" s="18">
        <f t="shared" si="222"/>
        <v>0</v>
      </c>
      <c r="L1700" s="35">
        <f>Data!BT50</f>
        <v>4.7447693916798539E-2</v>
      </c>
      <c r="Q1700" s="21">
        <v>0</v>
      </c>
      <c r="R1700" s="21">
        <v>0</v>
      </c>
      <c r="S1700" s="21">
        <v>0</v>
      </c>
      <c r="T1700" s="21">
        <v>0</v>
      </c>
      <c r="U1700" s="21">
        <v>0</v>
      </c>
      <c r="V1700" s="21">
        <v>0</v>
      </c>
      <c r="W1700" s="21">
        <v>0</v>
      </c>
      <c r="X1700" s="21">
        <v>0</v>
      </c>
      <c r="Y1700" s="21">
        <v>0</v>
      </c>
      <c r="Z1700" s="21">
        <v>1602.2958042810465</v>
      </c>
      <c r="AA1700" s="21">
        <v>1657.3478809248759</v>
      </c>
      <c r="AB1700" s="21">
        <v>1698.7737020196801</v>
      </c>
      <c r="AC1700" s="21">
        <v>1731.2290601777083</v>
      </c>
      <c r="AD1700" s="21">
        <v>1757.0909222221542</v>
      </c>
      <c r="AE1700" s="21">
        <v>1777.3132118382357</v>
      </c>
      <c r="AF1700" s="21">
        <v>1792.7897616781688</v>
      </c>
      <c r="AG1700" s="21">
        <v>1805.4303624039567</v>
      </c>
      <c r="AH1700" s="21">
        <v>1815.7917068760553</v>
      </c>
      <c r="AI1700" s="21">
        <v>21454.779232313253</v>
      </c>
      <c r="AJ1700" s="21">
        <v>22191.92785837717</v>
      </c>
      <c r="AK1700" s="21">
        <v>22746.620595967608</v>
      </c>
      <c r="AL1700" s="21">
        <v>23181.198619779258</v>
      </c>
      <c r="AM1700" s="21">
        <v>23527.489572559411</v>
      </c>
      <c r="AN1700" s="21">
        <v>23798.266515322241</v>
      </c>
      <c r="AO1700" s="21">
        <v>24005.497888709408</v>
      </c>
      <c r="AP1700" s="21">
        <v>24174.755835469921</v>
      </c>
      <c r="AQ1700" s="21">
        <v>24313.494486351286</v>
      </c>
    </row>
    <row r="1701" spans="1:43" x14ac:dyDescent="0.25">
      <c r="A1701" s="17" t="s">
        <v>292</v>
      </c>
      <c r="B1701" s="8" t="s">
        <v>338</v>
      </c>
      <c r="C1701" s="8" t="s">
        <v>70</v>
      </c>
      <c r="D1701" s="8" t="str">
        <f t="shared" si="217"/>
        <v>Week_37-generic-fifi</v>
      </c>
      <c r="E1701" s="8" t="str">
        <f t="shared" si="218"/>
        <v>Umbrella-search.umb</v>
      </c>
      <c r="H1701" s="24">
        <f t="shared" si="219"/>
        <v>5.5491843166461385E-3</v>
      </c>
      <c r="I1701" s="6">
        <f t="shared" si="219"/>
        <v>1</v>
      </c>
      <c r="J1701" s="6">
        <f t="shared" si="222"/>
        <v>50373.125958940487</v>
      </c>
      <c r="K1701" s="18">
        <f t="shared" si="222"/>
        <v>0</v>
      </c>
      <c r="L1701" s="35">
        <f>Data!BT51</f>
        <v>3.8623879425351677E-2</v>
      </c>
      <c r="Q1701" s="21">
        <v>0</v>
      </c>
      <c r="R1701" s="21">
        <v>0</v>
      </c>
      <c r="S1701" s="21">
        <v>0</v>
      </c>
      <c r="T1701" s="21">
        <v>0</v>
      </c>
      <c r="U1701" s="21">
        <v>0</v>
      </c>
      <c r="V1701" s="21">
        <v>0</v>
      </c>
      <c r="W1701" s="21">
        <v>0</v>
      </c>
      <c r="X1701" s="21">
        <v>0</v>
      </c>
      <c r="Y1701" s="21">
        <v>0</v>
      </c>
      <c r="Z1701" s="21">
        <v>1123.6433620936491</v>
      </c>
      <c r="AA1701" s="21">
        <v>1159.1055104181194</v>
      </c>
      <c r="AB1701" s="21">
        <v>1185.8221903030171</v>
      </c>
      <c r="AC1701" s="21">
        <v>1206.7764443741635</v>
      </c>
      <c r="AD1701" s="21">
        <v>1223.4901472193576</v>
      </c>
      <c r="AE1701" s="21">
        <v>1236.5709373212312</v>
      </c>
      <c r="AF1701" s="21">
        <v>1246.5897891581615</v>
      </c>
      <c r="AG1701" s="21">
        <v>1254.7784149926415</v>
      </c>
      <c r="AH1701" s="21">
        <v>1261.4946755395392</v>
      </c>
      <c r="AI1701" s="21">
        <v>17521.288600422311</v>
      </c>
      <c r="AJ1701" s="21">
        <v>18074.259904436694</v>
      </c>
      <c r="AK1701" s="21">
        <v>18490.860646718633</v>
      </c>
      <c r="AL1701" s="21">
        <v>18817.606254242219</v>
      </c>
      <c r="AM1701" s="21">
        <v>19078.227747690722</v>
      </c>
      <c r="AN1701" s="21">
        <v>19282.200205703935</v>
      </c>
      <c r="AO1701" s="21">
        <v>19438.426994738351</v>
      </c>
      <c r="AP1701" s="21">
        <v>19566.114552309526</v>
      </c>
      <c r="AQ1701" s="21">
        <v>19670.843101712031</v>
      </c>
    </row>
    <row r="1702" spans="1:43" x14ac:dyDescent="0.25">
      <c r="A1702" s="17" t="s">
        <v>293</v>
      </c>
      <c r="B1702" s="8" t="s">
        <v>338</v>
      </c>
      <c r="C1702" s="8" t="s">
        <v>70</v>
      </c>
      <c r="D1702" s="8" t="str">
        <f t="shared" si="217"/>
        <v>Week_38-generic-fifi</v>
      </c>
      <c r="E1702" s="8" t="str">
        <f t="shared" si="218"/>
        <v>Umbrella-search.umb</v>
      </c>
      <c r="H1702" s="24">
        <f t="shared" si="219"/>
        <v>5.5491843166461385E-3</v>
      </c>
      <c r="I1702" s="6">
        <f t="shared" si="219"/>
        <v>1</v>
      </c>
      <c r="J1702" s="6">
        <f t="shared" ref="J1702:K1716" si="223">J1701</f>
        <v>50373.125958940487</v>
      </c>
      <c r="K1702" s="18">
        <f t="shared" si="223"/>
        <v>0</v>
      </c>
      <c r="L1702" s="35">
        <f>Data!BT52</f>
        <v>3.9136565960348015E-2</v>
      </c>
      <c r="Q1702" s="21">
        <v>0</v>
      </c>
      <c r="R1702" s="21">
        <v>0</v>
      </c>
      <c r="S1702" s="21">
        <v>0</v>
      </c>
      <c r="T1702" s="21">
        <v>0</v>
      </c>
      <c r="U1702" s="21">
        <v>0</v>
      </c>
      <c r="V1702" s="21">
        <v>0</v>
      </c>
      <c r="W1702" s="21">
        <v>0</v>
      </c>
      <c r="X1702" s="21">
        <v>0</v>
      </c>
      <c r="Y1702" s="21">
        <v>0</v>
      </c>
      <c r="Z1702" s="21">
        <v>1341.481833293506</v>
      </c>
      <c r="AA1702" s="21">
        <v>1381.3697246656318</v>
      </c>
      <c r="AB1702" s="21">
        <v>1411.4084663486458</v>
      </c>
      <c r="AC1702" s="21">
        <v>1434.959765403745</v>
      </c>
      <c r="AD1702" s="21">
        <v>1453.7385334759183</v>
      </c>
      <c r="AE1702" s="21">
        <v>1468.4310712279423</v>
      </c>
      <c r="AF1702" s="21">
        <v>1479.6813911562886</v>
      </c>
      <c r="AG1702" s="21">
        <v>1488.8743917737218</v>
      </c>
      <c r="AH1702" s="21">
        <v>1496.4128531137605</v>
      </c>
      <c r="AI1702" s="21">
        <v>19458.325694735129</v>
      </c>
      <c r="AJ1702" s="21">
        <v>20036.903475165811</v>
      </c>
      <c r="AK1702" s="21">
        <v>20472.618372394849</v>
      </c>
      <c r="AL1702" s="21">
        <v>20814.2322773876</v>
      </c>
      <c r="AM1702" s="21">
        <v>21086.620151919702</v>
      </c>
      <c r="AN1702" s="21">
        <v>21299.736854483741</v>
      </c>
      <c r="AO1702" s="21">
        <v>21462.923849568328</v>
      </c>
      <c r="AP1702" s="21">
        <v>21596.269226066448</v>
      </c>
      <c r="AQ1702" s="21">
        <v>21705.615347908079</v>
      </c>
    </row>
    <row r="1703" spans="1:43" x14ac:dyDescent="0.25">
      <c r="A1703" s="17" t="s">
        <v>294</v>
      </c>
      <c r="B1703" s="8" t="s">
        <v>338</v>
      </c>
      <c r="C1703" s="8" t="s">
        <v>70</v>
      </c>
      <c r="D1703" s="8" t="str">
        <f t="shared" si="217"/>
        <v>Week_39-generic-fifi</v>
      </c>
      <c r="E1703" s="8" t="str">
        <f t="shared" si="218"/>
        <v>Umbrella-search.umb</v>
      </c>
      <c r="H1703" s="24">
        <f t="shared" si="219"/>
        <v>5.5491843166461385E-3</v>
      </c>
      <c r="I1703" s="6">
        <f t="shared" si="219"/>
        <v>1</v>
      </c>
      <c r="J1703" s="6">
        <f t="shared" si="223"/>
        <v>50373.125958940487</v>
      </c>
      <c r="K1703" s="18">
        <f t="shared" si="223"/>
        <v>0</v>
      </c>
      <c r="L1703" s="35">
        <f>Data!BT53</f>
        <v>3.9393648862423317E-2</v>
      </c>
      <c r="Q1703" s="21">
        <v>0</v>
      </c>
      <c r="R1703" s="21">
        <v>0</v>
      </c>
      <c r="S1703" s="21">
        <v>0</v>
      </c>
      <c r="T1703" s="21">
        <v>0</v>
      </c>
      <c r="U1703" s="21">
        <v>0</v>
      </c>
      <c r="V1703" s="21">
        <v>0</v>
      </c>
      <c r="W1703" s="21">
        <v>0</v>
      </c>
      <c r="X1703" s="21">
        <v>0</v>
      </c>
      <c r="Y1703" s="21">
        <v>0</v>
      </c>
      <c r="Z1703" s="21">
        <v>2003.2641621642101</v>
      </c>
      <c r="AA1703" s="21">
        <v>2053.7614056318198</v>
      </c>
      <c r="AB1703" s="21">
        <v>2091.7485055384032</v>
      </c>
      <c r="AC1703" s="21">
        <v>2121.5029218134555</v>
      </c>
      <c r="AD1703" s="21">
        <v>2145.2061479005101</v>
      </c>
      <c r="AE1703" s="21">
        <v>2163.7365921953556</v>
      </c>
      <c r="AF1703" s="21">
        <v>2177.9155480202576</v>
      </c>
      <c r="AG1703" s="21">
        <v>2189.4944644402908</v>
      </c>
      <c r="AH1703" s="21">
        <v>2198.9841115560735</v>
      </c>
      <c r="AI1703" s="21">
        <v>25047.193473646934</v>
      </c>
      <c r="AJ1703" s="21">
        <v>25678.570129261156</v>
      </c>
      <c r="AK1703" s="21">
        <v>26153.530076547908</v>
      </c>
      <c r="AL1703" s="21">
        <v>26525.555211930714</v>
      </c>
      <c r="AM1703" s="21">
        <v>26821.921163543735</v>
      </c>
      <c r="AN1703" s="21">
        <v>27053.610838910467</v>
      </c>
      <c r="AO1703" s="21">
        <v>27230.893024908808</v>
      </c>
      <c r="AP1703" s="21">
        <v>27375.666422878669</v>
      </c>
      <c r="AQ1703" s="21">
        <v>27494.317288698014</v>
      </c>
    </row>
    <row r="1704" spans="1:43" x14ac:dyDescent="0.25">
      <c r="A1704" s="17" t="s">
        <v>295</v>
      </c>
      <c r="B1704" s="8" t="s">
        <v>338</v>
      </c>
      <c r="C1704" s="8" t="s">
        <v>70</v>
      </c>
      <c r="D1704" s="8" t="str">
        <f t="shared" si="217"/>
        <v>Week_40-generic-fifi</v>
      </c>
      <c r="E1704" s="8" t="str">
        <f t="shared" si="218"/>
        <v>Umbrella-search.umb</v>
      </c>
      <c r="H1704" s="24">
        <f t="shared" si="219"/>
        <v>5.5491843166461385E-3</v>
      </c>
      <c r="I1704" s="6">
        <f t="shared" si="219"/>
        <v>1</v>
      </c>
      <c r="J1704" s="6">
        <f t="shared" si="223"/>
        <v>50373.125958940487</v>
      </c>
      <c r="K1704" s="18">
        <f t="shared" si="223"/>
        <v>0</v>
      </c>
      <c r="L1704" s="35">
        <f>Data!BT54</f>
        <v>3.7116469461434397E-2</v>
      </c>
      <c r="Q1704" s="21">
        <v>0</v>
      </c>
      <c r="R1704" s="21">
        <v>0</v>
      </c>
      <c r="S1704" s="21">
        <v>0</v>
      </c>
      <c r="T1704" s="21">
        <v>0</v>
      </c>
      <c r="U1704" s="21">
        <v>0</v>
      </c>
      <c r="V1704" s="21">
        <v>0</v>
      </c>
      <c r="W1704" s="21">
        <v>0</v>
      </c>
      <c r="X1704" s="21">
        <v>0</v>
      </c>
      <c r="Y1704" s="21">
        <v>0</v>
      </c>
      <c r="Z1704" s="21">
        <v>1890.0361135937176</v>
      </c>
      <c r="AA1704" s="21">
        <v>1938.9189358801318</v>
      </c>
      <c r="AB1704" s="21">
        <v>1975.6601191299856</v>
      </c>
      <c r="AC1704" s="21">
        <v>2004.4162968333012</v>
      </c>
      <c r="AD1704" s="21">
        <v>2027.3081452103997</v>
      </c>
      <c r="AE1704" s="21">
        <v>2045.1927962399327</v>
      </c>
      <c r="AF1704" s="21">
        <v>2058.8699495907849</v>
      </c>
      <c r="AG1704" s="21">
        <v>2070.0335889268049</v>
      </c>
      <c r="AH1704" s="21">
        <v>2079.1788557242016</v>
      </c>
      <c r="AI1704" s="21">
        <v>24268.366046490661</v>
      </c>
      <c r="AJ1704" s="21">
        <v>24896.029304404085</v>
      </c>
      <c r="AK1704" s="21">
        <v>25367.791974797328</v>
      </c>
      <c r="AL1704" s="21">
        <v>25737.025896616458</v>
      </c>
      <c r="AM1704" s="21">
        <v>26030.960891773706</v>
      </c>
      <c r="AN1704" s="21">
        <v>26260.602671989844</v>
      </c>
      <c r="AO1704" s="21">
        <v>26436.219508940831</v>
      </c>
      <c r="AP1704" s="21">
        <v>26579.562423856038</v>
      </c>
      <c r="AQ1704" s="21">
        <v>26696.989112497475</v>
      </c>
    </row>
    <row r="1705" spans="1:43" x14ac:dyDescent="0.25">
      <c r="A1705" s="17" t="s">
        <v>296</v>
      </c>
      <c r="B1705" s="8" t="s">
        <v>338</v>
      </c>
      <c r="C1705" s="8" t="s">
        <v>70</v>
      </c>
      <c r="D1705" s="8" t="str">
        <f t="shared" si="217"/>
        <v>Week_41-generic-fifi</v>
      </c>
      <c r="E1705" s="8" t="str">
        <f t="shared" si="218"/>
        <v>Umbrella-search.umb</v>
      </c>
      <c r="H1705" s="24">
        <f t="shared" si="219"/>
        <v>5.5491843166461385E-3</v>
      </c>
      <c r="I1705" s="6">
        <f t="shared" si="219"/>
        <v>1</v>
      </c>
      <c r="J1705" s="6">
        <f t="shared" si="223"/>
        <v>50373.125958940487</v>
      </c>
      <c r="K1705" s="18">
        <f t="shared" si="223"/>
        <v>0</v>
      </c>
      <c r="L1705" s="35">
        <f>Data!BT55</f>
        <v>3.8289791400377166E-2</v>
      </c>
      <c r="Q1705" s="21">
        <v>0</v>
      </c>
      <c r="R1705" s="21">
        <v>0</v>
      </c>
      <c r="S1705" s="21">
        <v>0</v>
      </c>
      <c r="T1705" s="21">
        <v>0</v>
      </c>
      <c r="U1705" s="21">
        <v>0</v>
      </c>
      <c r="V1705" s="21">
        <v>0</v>
      </c>
      <c r="W1705" s="21">
        <v>0</v>
      </c>
      <c r="X1705" s="21">
        <v>0</v>
      </c>
      <c r="Y1705" s="21">
        <v>0</v>
      </c>
      <c r="Z1705" s="21">
        <v>1066.5431351131722</v>
      </c>
      <c r="AA1705" s="21">
        <v>1099.2663444280377</v>
      </c>
      <c r="AB1705" s="21">
        <v>1123.928679120176</v>
      </c>
      <c r="AC1705" s="21">
        <v>1143.2782254555339</v>
      </c>
      <c r="AD1705" s="21">
        <v>1158.7166607073702</v>
      </c>
      <c r="AE1705" s="21">
        <v>1170.8027413011455</v>
      </c>
      <c r="AF1705" s="21">
        <v>1180.0619669935306</v>
      </c>
      <c r="AG1705" s="21">
        <v>1187.6313489200268</v>
      </c>
      <c r="AH1705" s="21">
        <v>1193.8408950819601</v>
      </c>
      <c r="AI1705" s="21">
        <v>17399.851540433829</v>
      </c>
      <c r="AJ1705" s="21">
        <v>17933.706164086521</v>
      </c>
      <c r="AK1705" s="21">
        <v>18336.05366242578</v>
      </c>
      <c r="AL1705" s="21">
        <v>18651.727002327076</v>
      </c>
      <c r="AM1705" s="21">
        <v>18903.593497506427</v>
      </c>
      <c r="AN1705" s="21">
        <v>19100.768840081852</v>
      </c>
      <c r="AO1705" s="21">
        <v>19251.82616455638</v>
      </c>
      <c r="AP1705" s="21">
        <v>19375.314955058886</v>
      </c>
      <c r="AQ1705" s="21">
        <v>19476.619044686398</v>
      </c>
    </row>
    <row r="1706" spans="1:43" x14ac:dyDescent="0.25">
      <c r="A1706" s="17" t="s">
        <v>297</v>
      </c>
      <c r="B1706" s="8" t="s">
        <v>338</v>
      </c>
      <c r="C1706" s="8" t="s">
        <v>70</v>
      </c>
      <c r="D1706" s="8" t="str">
        <f t="shared" si="217"/>
        <v>Week_42-generic-fifi</v>
      </c>
      <c r="E1706" s="8" t="str">
        <f t="shared" si="218"/>
        <v>Umbrella-search.umb</v>
      </c>
      <c r="H1706" s="24">
        <f t="shared" si="219"/>
        <v>5.5491843166461385E-3</v>
      </c>
      <c r="I1706" s="6">
        <f t="shared" si="219"/>
        <v>1</v>
      </c>
      <c r="J1706" s="6">
        <f t="shared" si="223"/>
        <v>50373.125958940487</v>
      </c>
      <c r="K1706" s="18">
        <f t="shared" si="223"/>
        <v>0</v>
      </c>
      <c r="L1706" s="35">
        <f>Data!BT56</f>
        <v>3.7488086783962538E-2</v>
      </c>
      <c r="Q1706" s="21">
        <v>0</v>
      </c>
      <c r="R1706" s="21">
        <v>0</v>
      </c>
      <c r="S1706" s="21">
        <v>0</v>
      </c>
      <c r="T1706" s="21">
        <v>0</v>
      </c>
      <c r="U1706" s="21">
        <v>0</v>
      </c>
      <c r="V1706" s="21">
        <v>0</v>
      </c>
      <c r="W1706" s="21">
        <v>0</v>
      </c>
      <c r="X1706" s="21">
        <v>0</v>
      </c>
      <c r="Y1706" s="21">
        <v>0</v>
      </c>
      <c r="Z1706" s="21">
        <v>1514.8208403039982</v>
      </c>
      <c r="AA1706" s="21">
        <v>1555.7540384259544</v>
      </c>
      <c r="AB1706" s="21">
        <v>1586.5740093868742</v>
      </c>
      <c r="AC1706" s="21">
        <v>1610.7338744384017</v>
      </c>
      <c r="AD1706" s="21">
        <v>1629.9946531790022</v>
      </c>
      <c r="AE1706" s="21">
        <v>1645.0621786471936</v>
      </c>
      <c r="AF1706" s="21">
        <v>1656.5981620306616</v>
      </c>
      <c r="AG1706" s="21">
        <v>1666.0235677302683</v>
      </c>
      <c r="AH1706" s="21">
        <v>1673.7518359557773</v>
      </c>
      <c r="AI1706" s="21">
        <v>20873.96333245709</v>
      </c>
      <c r="AJ1706" s="21">
        <v>21438.015564869234</v>
      </c>
      <c r="AK1706" s="21">
        <v>21862.709315198499</v>
      </c>
      <c r="AL1706" s="21">
        <v>22195.627983720045</v>
      </c>
      <c r="AM1706" s="21">
        <v>22461.038109121528</v>
      </c>
      <c r="AN1706" s="21">
        <v>22668.665945870045</v>
      </c>
      <c r="AO1706" s="21">
        <v>22827.629757129744</v>
      </c>
      <c r="AP1706" s="21">
        <v>22957.510181093043</v>
      </c>
      <c r="AQ1706" s="21">
        <v>23064.004350746993</v>
      </c>
    </row>
    <row r="1707" spans="1:43" x14ac:dyDescent="0.25">
      <c r="A1707" s="17" t="s">
        <v>298</v>
      </c>
      <c r="B1707" s="8" t="s">
        <v>338</v>
      </c>
      <c r="C1707" s="8" t="s">
        <v>70</v>
      </c>
      <c r="D1707" s="8" t="str">
        <f t="shared" si="217"/>
        <v>Week_43-generic-fifi</v>
      </c>
      <c r="E1707" s="8" t="str">
        <f t="shared" si="218"/>
        <v>Umbrella-search.umb</v>
      </c>
      <c r="H1707" s="24">
        <f t="shared" si="219"/>
        <v>5.5491843166461385E-3</v>
      </c>
      <c r="I1707" s="6">
        <f t="shared" si="219"/>
        <v>1</v>
      </c>
      <c r="J1707" s="6">
        <f t="shared" si="223"/>
        <v>50373.125958940487</v>
      </c>
      <c r="K1707" s="18">
        <f t="shared" si="223"/>
        <v>0</v>
      </c>
      <c r="L1707" s="35">
        <f>Data!BT57</f>
        <v>3.7585177395254639E-2</v>
      </c>
      <c r="Q1707" s="21">
        <v>0</v>
      </c>
      <c r="R1707" s="21">
        <v>0</v>
      </c>
      <c r="S1707" s="21">
        <v>0</v>
      </c>
      <c r="T1707" s="21">
        <v>0</v>
      </c>
      <c r="U1707" s="21">
        <v>0</v>
      </c>
      <c r="V1707" s="21">
        <v>0</v>
      </c>
      <c r="W1707" s="21">
        <v>0</v>
      </c>
      <c r="X1707" s="21">
        <v>0</v>
      </c>
      <c r="Y1707" s="21">
        <v>0</v>
      </c>
      <c r="Z1707" s="21">
        <v>1531.3411145668026</v>
      </c>
      <c r="AA1707" s="21">
        <v>1574.255399173139</v>
      </c>
      <c r="AB1707" s="21">
        <v>1606.5296227485003</v>
      </c>
      <c r="AC1707" s="21">
        <v>1631.802915636099</v>
      </c>
      <c r="AD1707" s="21">
        <v>1651.9321324418306</v>
      </c>
      <c r="AE1707" s="21">
        <v>1667.6653628179827</v>
      </c>
      <c r="AF1707" s="21">
        <v>1679.7019033578931</v>
      </c>
      <c r="AG1707" s="21">
        <v>1689.5297461564815</v>
      </c>
      <c r="AH1707" s="21">
        <v>1697.5831824915219</v>
      </c>
      <c r="AI1707" s="21">
        <v>21786.026983344153</v>
      </c>
      <c r="AJ1707" s="21">
        <v>22396.558336228933</v>
      </c>
      <c r="AK1707" s="21">
        <v>22855.716063394255</v>
      </c>
      <c r="AL1707" s="21">
        <v>23215.273209460265</v>
      </c>
      <c r="AM1707" s="21">
        <v>23501.646804678017</v>
      </c>
      <c r="AN1707" s="21">
        <v>23725.479743171923</v>
      </c>
      <c r="AO1707" s="21">
        <v>23896.72075178468</v>
      </c>
      <c r="AP1707" s="21">
        <v>24036.539141274392</v>
      </c>
      <c r="AQ1707" s="21">
        <v>24151.113470687254</v>
      </c>
    </row>
    <row r="1708" spans="1:43" x14ac:dyDescent="0.25">
      <c r="A1708" s="17" t="s">
        <v>299</v>
      </c>
      <c r="B1708" s="8" t="s">
        <v>338</v>
      </c>
      <c r="C1708" s="8" t="s">
        <v>70</v>
      </c>
      <c r="D1708" s="8" t="str">
        <f t="shared" si="217"/>
        <v>Week_44-generic-fifi</v>
      </c>
      <c r="E1708" s="8" t="str">
        <f t="shared" si="218"/>
        <v>Umbrella-search.umb</v>
      </c>
      <c r="H1708" s="24">
        <f t="shared" si="219"/>
        <v>5.5491843166461385E-3</v>
      </c>
      <c r="I1708" s="6">
        <f t="shared" si="219"/>
        <v>1</v>
      </c>
      <c r="J1708" s="6">
        <f t="shared" si="223"/>
        <v>50373.125958940487</v>
      </c>
      <c r="K1708" s="18">
        <f t="shared" si="223"/>
        <v>0</v>
      </c>
      <c r="L1708" s="35">
        <f>Data!BT58</f>
        <v>4.669078736291285E-2</v>
      </c>
      <c r="Q1708" s="21">
        <v>0</v>
      </c>
      <c r="R1708" s="21">
        <v>0</v>
      </c>
      <c r="S1708" s="21">
        <v>0</v>
      </c>
      <c r="T1708" s="21">
        <v>0</v>
      </c>
      <c r="U1708" s="21">
        <v>0</v>
      </c>
      <c r="V1708" s="21">
        <v>0</v>
      </c>
      <c r="W1708" s="21">
        <v>0</v>
      </c>
      <c r="X1708" s="21">
        <v>0</v>
      </c>
      <c r="Y1708" s="21">
        <v>0</v>
      </c>
      <c r="Z1708" s="21">
        <v>1861.2624409151415</v>
      </c>
      <c r="AA1708" s="21">
        <v>1922.2416359008689</v>
      </c>
      <c r="AB1708" s="21">
        <v>1968.0834401807022</v>
      </c>
      <c r="AC1708" s="21">
        <v>2003.9675573413099</v>
      </c>
      <c r="AD1708" s="21">
        <v>2032.5387847821489</v>
      </c>
      <c r="AE1708" s="21">
        <v>2054.8635765759309</v>
      </c>
      <c r="AF1708" s="21">
        <v>2071.9384640570502</v>
      </c>
      <c r="AG1708" s="21">
        <v>2085.876851113891</v>
      </c>
      <c r="AH1708" s="21">
        <v>2097.2963172046193</v>
      </c>
      <c r="AI1708" s="21">
        <v>23631.953787621314</v>
      </c>
      <c r="AJ1708" s="21">
        <v>24406.190395114732</v>
      </c>
      <c r="AK1708" s="21">
        <v>24988.231582035987</v>
      </c>
      <c r="AL1708" s="21">
        <v>25443.842666108649</v>
      </c>
      <c r="AM1708" s="21">
        <v>25806.603935930194</v>
      </c>
      <c r="AN1708" s="21">
        <v>26090.055874996626</v>
      </c>
      <c r="AO1708" s="21">
        <v>26306.851176407348</v>
      </c>
      <c r="AP1708" s="21">
        <v>26483.8231667943</v>
      </c>
      <c r="AQ1708" s="21">
        <v>26628.813088152579</v>
      </c>
    </row>
    <row r="1709" spans="1:43" x14ac:dyDescent="0.25">
      <c r="A1709" s="17" t="s">
        <v>300</v>
      </c>
      <c r="B1709" s="8" t="s">
        <v>338</v>
      </c>
      <c r="C1709" s="8" t="s">
        <v>70</v>
      </c>
      <c r="D1709" s="8" t="str">
        <f t="shared" si="217"/>
        <v>Week_45-generic-fifi</v>
      </c>
      <c r="E1709" s="8" t="str">
        <f t="shared" si="218"/>
        <v>Umbrella-search.umb</v>
      </c>
      <c r="H1709" s="24">
        <f t="shared" si="219"/>
        <v>5.5491843166461385E-3</v>
      </c>
      <c r="I1709" s="6">
        <f t="shared" si="219"/>
        <v>1</v>
      </c>
      <c r="J1709" s="6">
        <f t="shared" si="223"/>
        <v>50373.125958940487</v>
      </c>
      <c r="K1709" s="18">
        <f t="shared" si="223"/>
        <v>0</v>
      </c>
      <c r="L1709" s="35">
        <f>Data!BT59</f>
        <v>4.7405161421362967E-2</v>
      </c>
      <c r="Q1709" s="21">
        <v>0</v>
      </c>
      <c r="R1709" s="21">
        <v>0</v>
      </c>
      <c r="S1709" s="21">
        <v>0</v>
      </c>
      <c r="T1709" s="21">
        <v>0</v>
      </c>
      <c r="U1709" s="21">
        <v>0</v>
      </c>
      <c r="V1709" s="21">
        <v>0</v>
      </c>
      <c r="W1709" s="21">
        <v>0</v>
      </c>
      <c r="X1709" s="21">
        <v>0</v>
      </c>
      <c r="Y1709" s="21">
        <v>0</v>
      </c>
      <c r="Z1709" s="21">
        <v>1430.663447120206</v>
      </c>
      <c r="AA1709" s="21">
        <v>1477.9622778291948</v>
      </c>
      <c r="AB1709" s="21">
        <v>1513.5979779175648</v>
      </c>
      <c r="AC1709" s="21">
        <v>1541.5483963441152</v>
      </c>
      <c r="AD1709" s="21">
        <v>1563.8432593532698</v>
      </c>
      <c r="AE1709" s="21">
        <v>1581.2925797230996</v>
      </c>
      <c r="AF1709" s="21">
        <v>1594.657736634648</v>
      </c>
      <c r="AG1709" s="21">
        <v>1605.5816069313205</v>
      </c>
      <c r="AH1709" s="21">
        <v>1614.5414830306704</v>
      </c>
      <c r="AI1709" s="21">
        <v>20427.080706259298</v>
      </c>
      <c r="AJ1709" s="21">
        <v>21102.415659528033</v>
      </c>
      <c r="AK1709" s="21">
        <v>21611.223879374877</v>
      </c>
      <c r="AL1709" s="21">
        <v>22010.301282325323</v>
      </c>
      <c r="AM1709" s="21">
        <v>22328.628396182681</v>
      </c>
      <c r="AN1709" s="21">
        <v>22577.770621897169</v>
      </c>
      <c r="AO1709" s="21">
        <v>22768.598967608777</v>
      </c>
      <c r="AP1709" s="21">
        <v>22924.570506983746</v>
      </c>
      <c r="AQ1709" s="21">
        <v>23052.500043848559</v>
      </c>
    </row>
    <row r="1710" spans="1:43" x14ac:dyDescent="0.25">
      <c r="A1710" s="17" t="s">
        <v>301</v>
      </c>
      <c r="B1710" s="8" t="s">
        <v>338</v>
      </c>
      <c r="C1710" s="8" t="s">
        <v>70</v>
      </c>
      <c r="D1710" s="8" t="str">
        <f t="shared" si="217"/>
        <v>Week_46-generic-fifi</v>
      </c>
      <c r="E1710" s="8" t="str">
        <f t="shared" si="218"/>
        <v>Umbrella-search.umb</v>
      </c>
      <c r="H1710" s="24">
        <f t="shared" si="219"/>
        <v>5.5491843166461385E-3</v>
      </c>
      <c r="I1710" s="6">
        <f t="shared" si="219"/>
        <v>1</v>
      </c>
      <c r="J1710" s="6">
        <f t="shared" si="223"/>
        <v>50373.125958940487</v>
      </c>
      <c r="K1710" s="18">
        <f t="shared" si="223"/>
        <v>0</v>
      </c>
      <c r="L1710" s="35">
        <f>Data!BT60</f>
        <v>5.0779524097344951E-2</v>
      </c>
      <c r="Q1710" s="21">
        <v>0</v>
      </c>
      <c r="R1710" s="21">
        <v>0</v>
      </c>
      <c r="S1710" s="21">
        <v>0</v>
      </c>
      <c r="T1710" s="21">
        <v>0</v>
      </c>
      <c r="U1710" s="21">
        <v>0</v>
      </c>
      <c r="V1710" s="21">
        <v>0</v>
      </c>
      <c r="W1710" s="21">
        <v>0</v>
      </c>
      <c r="X1710" s="21">
        <v>0</v>
      </c>
      <c r="Y1710" s="21">
        <v>0</v>
      </c>
      <c r="Z1710" s="21">
        <v>1399.3888583603261</v>
      </c>
      <c r="AA1710" s="21">
        <v>1452.3655198309457</v>
      </c>
      <c r="AB1710" s="21">
        <v>1492.2533576863748</v>
      </c>
      <c r="AC1710" s="21">
        <v>1523.520222474152</v>
      </c>
      <c r="AD1710" s="21">
        <v>1548.4474928660977</v>
      </c>
      <c r="AE1710" s="21">
        <v>1567.9476247440609</v>
      </c>
      <c r="AF1710" s="21">
        <v>1582.8773181548638</v>
      </c>
      <c r="AG1710" s="21">
        <v>1595.0753996119952</v>
      </c>
      <c r="AH1710" s="21">
        <v>1605.0770830241579</v>
      </c>
      <c r="AI1710" s="21">
        <v>19916.760115079418</v>
      </c>
      <c r="AJ1710" s="21">
        <v>20670.748866600847</v>
      </c>
      <c r="AK1710" s="21">
        <v>21238.451327092498</v>
      </c>
      <c r="AL1710" s="21">
        <v>21683.456045979892</v>
      </c>
      <c r="AM1710" s="21">
        <v>22038.2326770457</v>
      </c>
      <c r="AN1710" s="21">
        <v>22315.767721365599</v>
      </c>
      <c r="AO1710" s="21">
        <v>22528.254136759137</v>
      </c>
      <c r="AP1710" s="21">
        <v>22701.862966638309</v>
      </c>
      <c r="AQ1710" s="21">
        <v>22844.211626967375</v>
      </c>
    </row>
    <row r="1711" spans="1:43" x14ac:dyDescent="0.25">
      <c r="A1711" s="17" t="s">
        <v>272</v>
      </c>
      <c r="B1711" s="8" t="s">
        <v>338</v>
      </c>
      <c r="C1711" s="8" t="s">
        <v>70</v>
      </c>
      <c r="D1711" s="8" t="str">
        <f t="shared" si="217"/>
        <v>Week_47-generic-fifi</v>
      </c>
      <c r="E1711" s="8" t="str">
        <f t="shared" si="218"/>
        <v>Umbrella-search.umb</v>
      </c>
      <c r="H1711" s="24">
        <f t="shared" si="219"/>
        <v>5.5491843166461385E-3</v>
      </c>
      <c r="I1711" s="6">
        <f t="shared" si="219"/>
        <v>1</v>
      </c>
      <c r="J1711" s="6">
        <f t="shared" si="223"/>
        <v>50373.125958940487</v>
      </c>
      <c r="K1711" s="18">
        <f t="shared" si="223"/>
        <v>0</v>
      </c>
      <c r="L1711" s="35">
        <f>Data!BT61</f>
        <v>5.3909193110309013E-2</v>
      </c>
      <c r="Q1711" s="21">
        <v>0</v>
      </c>
      <c r="R1711" s="21">
        <v>0</v>
      </c>
      <c r="S1711" s="21">
        <v>0</v>
      </c>
      <c r="T1711" s="21">
        <v>0</v>
      </c>
      <c r="U1711" s="21">
        <v>0</v>
      </c>
      <c r="V1711" s="21">
        <v>0</v>
      </c>
      <c r="W1711" s="21">
        <v>0</v>
      </c>
      <c r="X1711" s="21">
        <v>0</v>
      </c>
      <c r="Y1711" s="21">
        <v>0</v>
      </c>
      <c r="Z1711" s="21">
        <v>2084.2007738000452</v>
      </c>
      <c r="AA1711" s="21">
        <v>2156.8309277088456</v>
      </c>
      <c r="AB1711" s="21">
        <v>2211.4333847770931</v>
      </c>
      <c r="AC1711" s="21">
        <v>2254.1762149026658</v>
      </c>
      <c r="AD1711" s="21">
        <v>2288.2095544951644</v>
      </c>
      <c r="AE1711" s="21">
        <v>2314.8029390828738</v>
      </c>
      <c r="AF1711" s="21">
        <v>2335.1430911024186</v>
      </c>
      <c r="AG1711" s="21">
        <v>2351.7472466178847</v>
      </c>
      <c r="AH1711" s="21">
        <v>2365.350972350659</v>
      </c>
      <c r="AI1711" s="21">
        <v>25544.771556309966</v>
      </c>
      <c r="AJ1711" s="21">
        <v>26434.954840484264</v>
      </c>
      <c r="AK1711" s="21">
        <v>27104.183692980328</v>
      </c>
      <c r="AL1711" s="21">
        <v>27628.056366358709</v>
      </c>
      <c r="AM1711" s="21">
        <v>28045.182151991921</v>
      </c>
      <c r="AN1711" s="21">
        <v>28371.120968799645</v>
      </c>
      <c r="AO1711" s="21">
        <v>28620.417746390103</v>
      </c>
      <c r="AP1711" s="21">
        <v>28823.924704481615</v>
      </c>
      <c r="AQ1711" s="21">
        <v>28990.657233577087</v>
      </c>
    </row>
    <row r="1712" spans="1:43" x14ac:dyDescent="0.25">
      <c r="A1712" s="17" t="s">
        <v>273</v>
      </c>
      <c r="B1712" s="8" t="s">
        <v>338</v>
      </c>
      <c r="C1712" s="8" t="s">
        <v>70</v>
      </c>
      <c r="D1712" s="8" t="str">
        <f t="shared" si="217"/>
        <v>Week_48-generic-fifi</v>
      </c>
      <c r="E1712" s="8" t="str">
        <f t="shared" si="218"/>
        <v>Umbrella-search.umb</v>
      </c>
      <c r="H1712" s="24">
        <f t="shared" si="219"/>
        <v>5.5491843166461385E-3</v>
      </c>
      <c r="I1712" s="6">
        <f t="shared" si="219"/>
        <v>1</v>
      </c>
      <c r="J1712" s="6">
        <f t="shared" si="223"/>
        <v>50373.125958940487</v>
      </c>
      <c r="K1712" s="18">
        <f t="shared" si="223"/>
        <v>0</v>
      </c>
      <c r="L1712" s="35">
        <f>Data!BT62</f>
        <v>5.139225938182309E-2</v>
      </c>
      <c r="Q1712" s="21">
        <v>0</v>
      </c>
      <c r="R1712" s="21">
        <v>0</v>
      </c>
      <c r="S1712" s="21">
        <v>0</v>
      </c>
      <c r="T1712" s="21">
        <v>0</v>
      </c>
      <c r="U1712" s="21">
        <v>0</v>
      </c>
      <c r="V1712" s="21">
        <v>0</v>
      </c>
      <c r="W1712" s="21">
        <v>0</v>
      </c>
      <c r="X1712" s="21">
        <v>0</v>
      </c>
      <c r="Y1712" s="21">
        <v>0</v>
      </c>
      <c r="Z1712" s="21">
        <v>2098.6037831343438</v>
      </c>
      <c r="AA1712" s="21">
        <v>2169.8240886282474</v>
      </c>
      <c r="AB1712" s="21">
        <v>2223.3350399517835</v>
      </c>
      <c r="AC1712" s="21">
        <v>2265.2012309414395</v>
      </c>
      <c r="AD1712" s="21">
        <v>2298.5202229756369</v>
      </c>
      <c r="AE1712" s="21">
        <v>2324.5439330950157</v>
      </c>
      <c r="AF1712" s="21">
        <v>2344.4406708871975</v>
      </c>
      <c r="AG1712" s="21">
        <v>2360.6773685285625</v>
      </c>
      <c r="AH1712" s="21">
        <v>2373.9759906054123</v>
      </c>
      <c r="AI1712" s="21">
        <v>25879.255663089862</v>
      </c>
      <c r="AJ1712" s="21">
        <v>26757.519825716747</v>
      </c>
      <c r="AK1712" s="21">
        <v>27417.398360772404</v>
      </c>
      <c r="AL1712" s="21">
        <v>27933.677740886193</v>
      </c>
      <c r="AM1712" s="21">
        <v>28344.556021111919</v>
      </c>
      <c r="AN1712" s="21">
        <v>28665.47140918755</v>
      </c>
      <c r="AO1712" s="21">
        <v>28910.831094671536</v>
      </c>
      <c r="AP1712" s="21">
        <v>29111.056431517918</v>
      </c>
      <c r="AQ1712" s="21">
        <v>29275.050437179907</v>
      </c>
    </row>
    <row r="1713" spans="1:43" x14ac:dyDescent="0.25">
      <c r="A1713" s="17" t="s">
        <v>274</v>
      </c>
      <c r="B1713" s="8" t="s">
        <v>338</v>
      </c>
      <c r="C1713" s="8" t="s">
        <v>70</v>
      </c>
      <c r="D1713" s="8" t="str">
        <f t="shared" si="217"/>
        <v>Week_49-generic-fifi</v>
      </c>
      <c r="E1713" s="8" t="str">
        <f t="shared" si="218"/>
        <v>Umbrella-search.umb</v>
      </c>
      <c r="H1713" s="24">
        <f t="shared" si="219"/>
        <v>5.5491843166461385E-3</v>
      </c>
      <c r="I1713" s="6">
        <f t="shared" si="219"/>
        <v>1</v>
      </c>
      <c r="J1713" s="6">
        <f t="shared" si="223"/>
        <v>50373.125958940487</v>
      </c>
      <c r="K1713" s="18">
        <f t="shared" si="223"/>
        <v>0</v>
      </c>
      <c r="L1713" s="35">
        <f>Data!BT63</f>
        <v>3.9225134513418657E-2</v>
      </c>
      <c r="Q1713" s="21">
        <v>0</v>
      </c>
      <c r="R1713" s="21">
        <v>0</v>
      </c>
      <c r="S1713" s="21">
        <v>0</v>
      </c>
      <c r="T1713" s="21">
        <v>0</v>
      </c>
      <c r="U1713" s="21">
        <v>0</v>
      </c>
      <c r="V1713" s="21">
        <v>0</v>
      </c>
      <c r="W1713" s="21">
        <v>0</v>
      </c>
      <c r="X1713" s="21">
        <v>0</v>
      </c>
      <c r="Y1713" s="21">
        <v>0</v>
      </c>
      <c r="Z1713" s="21">
        <v>1362.2682635675283</v>
      </c>
      <c r="AA1713" s="21">
        <v>1403.2618721874005</v>
      </c>
      <c r="AB1713" s="21">
        <v>1434.107363418957</v>
      </c>
      <c r="AC1713" s="21">
        <v>1458.2727750537467</v>
      </c>
      <c r="AD1713" s="21">
        <v>1477.5278384610378</v>
      </c>
      <c r="AE1713" s="21">
        <v>1492.5835392472329</v>
      </c>
      <c r="AF1713" s="21">
        <v>1504.1055972665072</v>
      </c>
      <c r="AG1713" s="21">
        <v>1513.5160994592973</v>
      </c>
      <c r="AH1713" s="21">
        <v>1521.2295733168739</v>
      </c>
      <c r="AI1713" s="21">
        <v>20419.141556361272</v>
      </c>
      <c r="AJ1713" s="21">
        <v>21033.597842029372</v>
      </c>
      <c r="AK1713" s="21">
        <v>21495.943232197402</v>
      </c>
      <c r="AL1713" s="21">
        <v>21858.160406402352</v>
      </c>
      <c r="AM1713" s="21">
        <v>22146.776001366405</v>
      </c>
      <c r="AN1713" s="21">
        <v>22372.447033868069</v>
      </c>
      <c r="AO1713" s="21">
        <v>22545.152028918044</v>
      </c>
      <c r="AP1713" s="21">
        <v>22686.206754723531</v>
      </c>
      <c r="AQ1713" s="21">
        <v>22801.824595057471</v>
      </c>
    </row>
    <row r="1714" spans="1:43" x14ac:dyDescent="0.25">
      <c r="A1714" s="17" t="s">
        <v>275</v>
      </c>
      <c r="B1714" s="8" t="s">
        <v>338</v>
      </c>
      <c r="C1714" s="8" t="s">
        <v>70</v>
      </c>
      <c r="D1714" s="8" t="str">
        <f t="shared" si="217"/>
        <v>Week_50-generic-fifi</v>
      </c>
      <c r="E1714" s="8" t="str">
        <f t="shared" si="218"/>
        <v>Umbrella-search.umb</v>
      </c>
      <c r="H1714" s="24">
        <f t="shared" si="219"/>
        <v>5.5491843166461385E-3</v>
      </c>
      <c r="I1714" s="6">
        <f t="shared" si="219"/>
        <v>1</v>
      </c>
      <c r="J1714" s="6">
        <f t="shared" si="223"/>
        <v>50373.125958940487</v>
      </c>
      <c r="K1714" s="18">
        <f t="shared" si="223"/>
        <v>0</v>
      </c>
      <c r="L1714" s="35">
        <f>Data!BT64</f>
        <v>3.7141090087045747E-2</v>
      </c>
      <c r="Q1714" s="21">
        <v>0</v>
      </c>
      <c r="R1714" s="21">
        <v>0</v>
      </c>
      <c r="S1714" s="21">
        <v>0</v>
      </c>
      <c r="T1714" s="21">
        <v>0</v>
      </c>
      <c r="U1714" s="21">
        <v>0</v>
      </c>
      <c r="V1714" s="21">
        <v>0</v>
      </c>
      <c r="W1714" s="21">
        <v>0</v>
      </c>
      <c r="X1714" s="21">
        <v>0</v>
      </c>
      <c r="Y1714" s="21">
        <v>0</v>
      </c>
      <c r="Z1714" s="21">
        <v>1689.6314168317713</v>
      </c>
      <c r="AA1714" s="21">
        <v>1729.8623987117135</v>
      </c>
      <c r="AB1714" s="21">
        <v>1760.1640411872454</v>
      </c>
      <c r="AC1714" s="21">
        <v>1783.9253339188992</v>
      </c>
      <c r="AD1714" s="21">
        <v>1802.8735392440535</v>
      </c>
      <c r="AE1714" s="21">
        <v>1817.7004152349091</v>
      </c>
      <c r="AF1714" s="21">
        <v>1829.0546915112895</v>
      </c>
      <c r="AG1714" s="21">
        <v>1838.3334977952516</v>
      </c>
      <c r="AH1714" s="21">
        <v>1845.9429103446014</v>
      </c>
      <c r="AI1714" s="21">
        <v>23030.534140912965</v>
      </c>
      <c r="AJ1714" s="21">
        <v>23578.902851673454</v>
      </c>
      <c r="AK1714" s="21">
        <v>23991.929624617245</v>
      </c>
      <c r="AL1714" s="21">
        <v>24315.808109615296</v>
      </c>
      <c r="AM1714" s="21">
        <v>24574.081769363089</v>
      </c>
      <c r="AN1714" s="21">
        <v>24776.17961763273</v>
      </c>
      <c r="AO1714" s="21">
        <v>24930.944168542221</v>
      </c>
      <c r="AP1714" s="21">
        <v>25057.419009611647</v>
      </c>
      <c r="AQ1714" s="21">
        <v>25161.139166424724</v>
      </c>
    </row>
    <row r="1715" spans="1:43" x14ac:dyDescent="0.25">
      <c r="A1715" s="17" t="s">
        <v>276</v>
      </c>
      <c r="B1715" s="8" t="s">
        <v>338</v>
      </c>
      <c r="C1715" s="8" t="s">
        <v>70</v>
      </c>
      <c r="D1715" s="8" t="str">
        <f t="shared" si="217"/>
        <v>Week_51-generic-fifi</v>
      </c>
      <c r="E1715" s="8" t="str">
        <f t="shared" si="218"/>
        <v>Umbrella-search.umb</v>
      </c>
      <c r="H1715" s="24">
        <f t="shared" si="219"/>
        <v>5.5491843166461385E-3</v>
      </c>
      <c r="I1715" s="6">
        <f t="shared" si="219"/>
        <v>1</v>
      </c>
      <c r="J1715" s="6">
        <f t="shared" si="223"/>
        <v>50373.125958940487</v>
      </c>
      <c r="K1715" s="18">
        <f t="shared" si="223"/>
        <v>0</v>
      </c>
      <c r="L1715" s="35">
        <f>Data!BT65</f>
        <v>3.762055161233812E-2</v>
      </c>
      <c r="Q1715" s="21">
        <v>0</v>
      </c>
      <c r="R1715" s="21">
        <v>0</v>
      </c>
      <c r="S1715" s="21">
        <v>0</v>
      </c>
      <c r="T1715" s="21">
        <v>0</v>
      </c>
      <c r="U1715" s="21">
        <v>0</v>
      </c>
      <c r="V1715" s="21">
        <v>0</v>
      </c>
      <c r="W1715" s="21">
        <v>0</v>
      </c>
      <c r="X1715" s="21">
        <v>0</v>
      </c>
      <c r="Y1715" s="21">
        <v>0</v>
      </c>
      <c r="Z1715" s="21">
        <v>2066.1635506407338</v>
      </c>
      <c r="AA1715" s="21">
        <v>2117.1629186196633</v>
      </c>
      <c r="AB1715" s="21">
        <v>2155.4880931869398</v>
      </c>
      <c r="AC1715" s="21">
        <v>2185.479347773779</v>
      </c>
      <c r="AD1715" s="21">
        <v>2209.3507866825244</v>
      </c>
      <c r="AE1715" s="21">
        <v>2227.9982952229275</v>
      </c>
      <c r="AF1715" s="21">
        <v>2242.2571669967074</v>
      </c>
      <c r="AG1715" s="21">
        <v>2253.8944444795156</v>
      </c>
      <c r="AH1715" s="21">
        <v>2263.4268398727145</v>
      </c>
      <c r="AI1715" s="21">
        <v>25998.301140066436</v>
      </c>
      <c r="AJ1715" s="21">
        <v>26640.020391312592</v>
      </c>
      <c r="AK1715" s="21">
        <v>27122.261707270703</v>
      </c>
      <c r="AL1715" s="21">
        <v>27499.638255257549</v>
      </c>
      <c r="AM1715" s="21">
        <v>27800.009858078538</v>
      </c>
      <c r="AN1715" s="21">
        <v>28034.649338769705</v>
      </c>
      <c r="AO1715" s="21">
        <v>28214.067101791112</v>
      </c>
      <c r="AP1715" s="21">
        <v>28360.497641791073</v>
      </c>
      <c r="AQ1715" s="21">
        <v>28480.442689675452</v>
      </c>
    </row>
    <row r="1716" spans="1:43" x14ac:dyDescent="0.25">
      <c r="A1716" s="17" t="s">
        <v>277</v>
      </c>
      <c r="B1716" s="8" t="s">
        <v>338</v>
      </c>
      <c r="C1716" s="8" t="s">
        <v>70</v>
      </c>
      <c r="D1716" s="8" t="str">
        <f t="shared" si="217"/>
        <v>Week_52-generic-fifi</v>
      </c>
      <c r="E1716" s="8" t="str">
        <f t="shared" si="218"/>
        <v>Umbrella-search.umb</v>
      </c>
      <c r="H1716" s="24">
        <f t="shared" si="219"/>
        <v>5.5491843166461385E-3</v>
      </c>
      <c r="I1716" s="6">
        <f t="shared" si="219"/>
        <v>1</v>
      </c>
      <c r="J1716" s="6">
        <f t="shared" si="223"/>
        <v>50373.125958940487</v>
      </c>
      <c r="K1716" s="18">
        <f t="shared" si="223"/>
        <v>0</v>
      </c>
      <c r="L1716" s="35">
        <f>Data!BT66</f>
        <v>3.6644964047534527E-2</v>
      </c>
      <c r="Q1716" s="21">
        <v>0</v>
      </c>
      <c r="R1716" s="21">
        <v>0</v>
      </c>
      <c r="S1716" s="21">
        <v>0</v>
      </c>
      <c r="T1716" s="21">
        <v>0</v>
      </c>
      <c r="U1716" s="21">
        <v>0</v>
      </c>
      <c r="V1716" s="21">
        <v>0</v>
      </c>
      <c r="W1716" s="21">
        <v>0</v>
      </c>
      <c r="X1716" s="21">
        <v>0</v>
      </c>
      <c r="Y1716" s="21">
        <v>0</v>
      </c>
      <c r="Z1716" s="21">
        <v>1557.6245019214207</v>
      </c>
      <c r="AA1716" s="21">
        <v>1603.3231878583836</v>
      </c>
      <c r="AB1716" s="21">
        <v>1637.6845934578905</v>
      </c>
      <c r="AC1716" s="21">
        <v>1664.5873089289892</v>
      </c>
      <c r="AD1716" s="21">
        <v>1686.0108402871795</v>
      </c>
      <c r="AE1716" s="21">
        <v>1702.7531920324855</v>
      </c>
      <c r="AF1716" s="21">
        <v>1715.5600803846648</v>
      </c>
      <c r="AG1716" s="21">
        <v>1726.0156999352496</v>
      </c>
      <c r="AH1716" s="21">
        <v>1734.5826861947089</v>
      </c>
      <c r="AI1716" s="21">
        <v>20520.437843451746</v>
      </c>
      <c r="AJ1716" s="21">
        <v>21122.480918108118</v>
      </c>
      <c r="AK1716" s="21">
        <v>21575.16453148767</v>
      </c>
      <c r="AL1716" s="21">
        <v>21929.585959735465</v>
      </c>
      <c r="AM1716" s="21">
        <v>22211.823587020273</v>
      </c>
      <c r="AN1716" s="21">
        <v>22432.390474558932</v>
      </c>
      <c r="AO1716" s="21">
        <v>22601.110827939825</v>
      </c>
      <c r="AP1716" s="21">
        <v>22738.855124359077</v>
      </c>
      <c r="AQ1716" s="21">
        <v>22851.718210954135</v>
      </c>
    </row>
    <row r="1718" spans="1:43" x14ac:dyDescent="0.25">
      <c r="A1718" s="16" t="s">
        <v>328</v>
      </c>
      <c r="B1718" s="8" t="s">
        <v>338</v>
      </c>
      <c r="C1718" s="8" t="s">
        <v>70</v>
      </c>
      <c r="D1718" s="8" t="str">
        <f>A1718&amp;"-generic-cofi"</f>
        <v>Week_40_old-generic-cofi</v>
      </c>
      <c r="E1718" s="8" t="str">
        <f>IF(RIGHT(A1718,3)="old","Initial",B1718&amp;"-"&amp;C1718)</f>
        <v>Initial</v>
      </c>
      <c r="H1718" s="25">
        <f>SUMIFS(Data!N$2:N$48,Data!$L$2:$L$48,$C1718,Data!$M$2:$M$48,RIGHT($D1718,4))</f>
        <v>4.8822997204486266E-3</v>
      </c>
      <c r="I1718" s="42">
        <f>VLOOKUP(C1718,parms,8,FALSE)</f>
        <v>1</v>
      </c>
      <c r="J1718" s="28">
        <f>SUMIFS(Data!O$2:O$48,Data!$L$2:$L$48,$C1718,Data!$M$2:$M$48,RIGHT($D1718,4))</f>
        <v>44148.93580238444</v>
      </c>
      <c r="K1718" s="25">
        <f>SUMIFS(Data!Q$2:Q$48,Data!$L$2:$L$48,$C1718,Data!$M$2:$M$48,RIGHT($D1718,4))</f>
        <v>0</v>
      </c>
      <c r="L1718" s="35">
        <f>Data!BT2</f>
        <v>3.7116469461434397E-2</v>
      </c>
      <c r="Q1718" s="21">
        <v>0</v>
      </c>
      <c r="R1718" s="21">
        <v>0</v>
      </c>
      <c r="S1718" s="21">
        <v>0</v>
      </c>
      <c r="T1718" s="21">
        <v>0</v>
      </c>
      <c r="U1718" s="21">
        <v>0</v>
      </c>
      <c r="V1718" s="21">
        <v>0</v>
      </c>
      <c r="W1718" s="21">
        <v>0</v>
      </c>
      <c r="X1718" s="21">
        <v>0</v>
      </c>
      <c r="Y1718" s="21">
        <v>0</v>
      </c>
      <c r="Z1718" s="21">
        <v>249.63179162943825</v>
      </c>
      <c r="AA1718" s="21">
        <v>249.63179162943825</v>
      </c>
      <c r="AB1718" s="21">
        <v>249.63179162943825</v>
      </c>
      <c r="AC1718" s="21">
        <v>249.63179162943825</v>
      </c>
      <c r="AD1718" s="21">
        <v>249.63179162943825</v>
      </c>
      <c r="AE1718" s="21">
        <v>249.63179162943825</v>
      </c>
      <c r="AF1718" s="21">
        <v>249.63179162943825</v>
      </c>
      <c r="AG1718" s="21">
        <v>249.63179162943825</v>
      </c>
      <c r="AH1718" s="21">
        <v>249.63179162943825</v>
      </c>
      <c r="AI1718" s="21">
        <v>5585.5040247909183</v>
      </c>
      <c r="AJ1718" s="21">
        <v>5585.5040247909183</v>
      </c>
      <c r="AK1718" s="21">
        <v>5585.5040247909183</v>
      </c>
      <c r="AL1718" s="21">
        <v>5585.5040247909183</v>
      </c>
      <c r="AM1718" s="21">
        <v>5585.5040247909183</v>
      </c>
      <c r="AN1718" s="21">
        <v>5585.5040247909183</v>
      </c>
      <c r="AO1718" s="21">
        <v>5585.5040247909183</v>
      </c>
      <c r="AP1718" s="21">
        <v>5585.5040247909183</v>
      </c>
      <c r="AQ1718" s="21">
        <v>5585.5040247909183</v>
      </c>
    </row>
    <row r="1719" spans="1:43" x14ac:dyDescent="0.25">
      <c r="A1719" s="16" t="s">
        <v>316</v>
      </c>
      <c r="B1719" s="8" t="s">
        <v>338</v>
      </c>
      <c r="C1719" s="8" t="s">
        <v>70</v>
      </c>
      <c r="D1719" s="8" t="str">
        <f t="shared" ref="D1719:D1782" si="224">A1719&amp;"-generic-cofi"</f>
        <v>Week_41_old-generic-cofi</v>
      </c>
      <c r="E1719" s="8" t="str">
        <f t="shared" ref="E1719:E1782" si="225">IF(RIGHT(A1719,3)="old","Initial",B1719&amp;"-"&amp;C1719)</f>
        <v>Initial</v>
      </c>
      <c r="H1719" s="24">
        <f t="shared" ref="H1719:I1782" si="226">H1718</f>
        <v>4.8822997204486266E-3</v>
      </c>
      <c r="I1719" s="6">
        <f>I1718</f>
        <v>1</v>
      </c>
      <c r="J1719" s="6">
        <f t="shared" ref="J1719:K1734" si="227">J1718</f>
        <v>44148.93580238444</v>
      </c>
      <c r="K1719" s="18">
        <f t="shared" si="227"/>
        <v>0</v>
      </c>
      <c r="L1719" s="35">
        <f>Data!BT3</f>
        <v>3.8289791400377166E-2</v>
      </c>
      <c r="Q1719" s="21">
        <v>0</v>
      </c>
      <c r="R1719" s="21">
        <v>0</v>
      </c>
      <c r="S1719" s="21">
        <v>0</v>
      </c>
      <c r="T1719" s="21">
        <v>0</v>
      </c>
      <c r="U1719" s="21">
        <v>0</v>
      </c>
      <c r="V1719" s="21">
        <v>0</v>
      </c>
      <c r="W1719" s="21">
        <v>0</v>
      </c>
      <c r="X1719" s="21">
        <v>0</v>
      </c>
      <c r="Y1719" s="21">
        <v>0</v>
      </c>
      <c r="Z1719" s="21">
        <v>378.97951649381486</v>
      </c>
      <c r="AA1719" s="21">
        <v>378.97951649381486</v>
      </c>
      <c r="AB1719" s="21">
        <v>378.97951649381486</v>
      </c>
      <c r="AC1719" s="21">
        <v>378.97951649381486</v>
      </c>
      <c r="AD1719" s="21">
        <v>378.97951649381486</v>
      </c>
      <c r="AE1719" s="21">
        <v>378.97951649381486</v>
      </c>
      <c r="AF1719" s="21">
        <v>378.97951649381486</v>
      </c>
      <c r="AG1719" s="21">
        <v>378.97951649381486</v>
      </c>
      <c r="AH1719" s="21">
        <v>378.97951649381486</v>
      </c>
      <c r="AI1719" s="21">
        <v>7414.8923710210438</v>
      </c>
      <c r="AJ1719" s="21">
        <v>7414.8923710210438</v>
      </c>
      <c r="AK1719" s="21">
        <v>7414.8923710210438</v>
      </c>
      <c r="AL1719" s="21">
        <v>7414.8923710210438</v>
      </c>
      <c r="AM1719" s="21">
        <v>7414.8923710210438</v>
      </c>
      <c r="AN1719" s="21">
        <v>7414.8923710210438</v>
      </c>
      <c r="AO1719" s="21">
        <v>7414.8923710210438</v>
      </c>
      <c r="AP1719" s="21">
        <v>7414.8923710210438</v>
      </c>
      <c r="AQ1719" s="21">
        <v>7414.8923710210438</v>
      </c>
    </row>
    <row r="1720" spans="1:43" x14ac:dyDescent="0.25">
      <c r="A1720" s="16" t="s">
        <v>317</v>
      </c>
      <c r="B1720" s="8" t="s">
        <v>338</v>
      </c>
      <c r="C1720" s="8" t="s">
        <v>70</v>
      </c>
      <c r="D1720" s="8" t="str">
        <f t="shared" si="224"/>
        <v>Week_42_old-generic-cofi</v>
      </c>
      <c r="E1720" s="8" t="str">
        <f t="shared" si="225"/>
        <v>Initial</v>
      </c>
      <c r="H1720" s="24">
        <f t="shared" si="226"/>
        <v>4.8822997204486266E-3</v>
      </c>
      <c r="I1720" s="6">
        <f t="shared" si="226"/>
        <v>1</v>
      </c>
      <c r="J1720" s="6">
        <f t="shared" si="227"/>
        <v>44148.93580238444</v>
      </c>
      <c r="K1720" s="18">
        <f t="shared" si="227"/>
        <v>0</v>
      </c>
      <c r="L1720" s="35">
        <f>Data!BT4</f>
        <v>3.7488086783962538E-2</v>
      </c>
      <c r="Q1720" s="21">
        <v>0</v>
      </c>
      <c r="R1720" s="21">
        <v>0</v>
      </c>
      <c r="S1720" s="21">
        <v>0</v>
      </c>
      <c r="T1720" s="21">
        <v>0</v>
      </c>
      <c r="U1720" s="21">
        <v>0</v>
      </c>
      <c r="V1720" s="21">
        <v>0</v>
      </c>
      <c r="W1720" s="21">
        <v>0</v>
      </c>
      <c r="X1720" s="21">
        <v>0</v>
      </c>
      <c r="Y1720" s="21">
        <v>0</v>
      </c>
      <c r="Z1720" s="21">
        <v>367.0256003421257</v>
      </c>
      <c r="AA1720" s="21">
        <v>367.0256003421257</v>
      </c>
      <c r="AB1720" s="21">
        <v>367.0256003421257</v>
      </c>
      <c r="AC1720" s="21">
        <v>367.0256003421257</v>
      </c>
      <c r="AD1720" s="21">
        <v>367.0256003421257</v>
      </c>
      <c r="AE1720" s="21">
        <v>367.0256003421257</v>
      </c>
      <c r="AF1720" s="21">
        <v>367.0256003421257</v>
      </c>
      <c r="AG1720" s="21">
        <v>367.0256003421257</v>
      </c>
      <c r="AH1720" s="21">
        <v>367.0256003421257</v>
      </c>
      <c r="AI1720" s="21">
        <v>7385.1729419669773</v>
      </c>
      <c r="AJ1720" s="21">
        <v>7385.1729419669773</v>
      </c>
      <c r="AK1720" s="21">
        <v>7385.1729419669773</v>
      </c>
      <c r="AL1720" s="21">
        <v>7385.1729419669773</v>
      </c>
      <c r="AM1720" s="21">
        <v>7385.1729419669773</v>
      </c>
      <c r="AN1720" s="21">
        <v>7385.1729419669773</v>
      </c>
      <c r="AO1720" s="21">
        <v>7385.1729419669773</v>
      </c>
      <c r="AP1720" s="21">
        <v>7385.1729419669773</v>
      </c>
      <c r="AQ1720" s="21">
        <v>7385.1729419669773</v>
      </c>
    </row>
    <row r="1721" spans="1:43" x14ac:dyDescent="0.25">
      <c r="A1721" s="16" t="s">
        <v>318</v>
      </c>
      <c r="B1721" s="8" t="s">
        <v>338</v>
      </c>
      <c r="C1721" s="8" t="s">
        <v>70</v>
      </c>
      <c r="D1721" s="8" t="str">
        <f t="shared" si="224"/>
        <v>Week_43_old-generic-cofi</v>
      </c>
      <c r="E1721" s="8" t="str">
        <f t="shared" si="225"/>
        <v>Initial</v>
      </c>
      <c r="H1721" s="24">
        <f t="shared" si="226"/>
        <v>4.8822997204486266E-3</v>
      </c>
      <c r="I1721" s="6">
        <f t="shared" si="226"/>
        <v>1</v>
      </c>
      <c r="J1721" s="6">
        <f t="shared" si="227"/>
        <v>44148.93580238444</v>
      </c>
      <c r="K1721" s="18">
        <f t="shared" si="227"/>
        <v>0</v>
      </c>
      <c r="L1721" s="35">
        <f>Data!BT5</f>
        <v>3.7585177395254639E-2</v>
      </c>
      <c r="Q1721" s="21">
        <v>0</v>
      </c>
      <c r="R1721" s="21">
        <v>0</v>
      </c>
      <c r="S1721" s="21">
        <v>0</v>
      </c>
      <c r="T1721" s="21">
        <v>0</v>
      </c>
      <c r="U1721" s="21">
        <v>0</v>
      </c>
      <c r="V1721" s="21">
        <v>0</v>
      </c>
      <c r="W1721" s="21">
        <v>0</v>
      </c>
      <c r="X1721" s="21">
        <v>0</v>
      </c>
      <c r="Y1721" s="21">
        <v>0</v>
      </c>
      <c r="Z1721" s="21">
        <v>321.88229754593021</v>
      </c>
      <c r="AA1721" s="21">
        <v>321.88229754593021</v>
      </c>
      <c r="AB1721" s="21">
        <v>321.88229754593021</v>
      </c>
      <c r="AC1721" s="21">
        <v>321.88229754593021</v>
      </c>
      <c r="AD1721" s="21">
        <v>321.88229754593021</v>
      </c>
      <c r="AE1721" s="21">
        <v>321.88229754593021</v>
      </c>
      <c r="AF1721" s="21">
        <v>321.88229754593021</v>
      </c>
      <c r="AG1721" s="21">
        <v>321.88229754593021</v>
      </c>
      <c r="AH1721" s="21">
        <v>321.88229754593021</v>
      </c>
      <c r="AI1721" s="21">
        <v>7205.5882647085828</v>
      </c>
      <c r="AJ1721" s="21">
        <v>7205.5882647085828</v>
      </c>
      <c r="AK1721" s="21">
        <v>7205.5882647085828</v>
      </c>
      <c r="AL1721" s="21">
        <v>7205.5882647085828</v>
      </c>
      <c r="AM1721" s="21">
        <v>7205.5882647085828</v>
      </c>
      <c r="AN1721" s="21">
        <v>7205.5882647085828</v>
      </c>
      <c r="AO1721" s="21">
        <v>7205.5882647085828</v>
      </c>
      <c r="AP1721" s="21">
        <v>7205.5882647085828</v>
      </c>
      <c r="AQ1721" s="21">
        <v>7205.5882647085828</v>
      </c>
    </row>
    <row r="1722" spans="1:43" x14ac:dyDescent="0.25">
      <c r="A1722" s="16" t="s">
        <v>319</v>
      </c>
      <c r="B1722" s="8" t="s">
        <v>338</v>
      </c>
      <c r="C1722" s="8" t="s">
        <v>70</v>
      </c>
      <c r="D1722" s="8" t="str">
        <f t="shared" si="224"/>
        <v>Week_44_old-generic-cofi</v>
      </c>
      <c r="E1722" s="8" t="str">
        <f t="shared" si="225"/>
        <v>Initial</v>
      </c>
      <c r="H1722" s="24">
        <f t="shared" si="226"/>
        <v>4.8822997204486266E-3</v>
      </c>
      <c r="I1722" s="6">
        <f t="shared" si="226"/>
        <v>1</v>
      </c>
      <c r="J1722" s="6">
        <f t="shared" si="227"/>
        <v>44148.93580238444</v>
      </c>
      <c r="K1722" s="18">
        <f t="shared" si="227"/>
        <v>0</v>
      </c>
      <c r="L1722" s="35">
        <f>Data!BT6</f>
        <v>4.669078736291285E-2</v>
      </c>
      <c r="Q1722" s="21">
        <v>0</v>
      </c>
      <c r="R1722" s="21">
        <v>0</v>
      </c>
      <c r="S1722" s="21">
        <v>0</v>
      </c>
      <c r="T1722" s="21">
        <v>0</v>
      </c>
      <c r="U1722" s="21">
        <v>0</v>
      </c>
      <c r="V1722" s="21">
        <v>0</v>
      </c>
      <c r="W1722" s="21">
        <v>0</v>
      </c>
      <c r="X1722" s="21">
        <v>0</v>
      </c>
      <c r="Y1722" s="21">
        <v>0</v>
      </c>
      <c r="Z1722" s="21">
        <v>232.89884049930296</v>
      </c>
      <c r="AA1722" s="21">
        <v>232.89884049930296</v>
      </c>
      <c r="AB1722" s="21">
        <v>232.89884049930296</v>
      </c>
      <c r="AC1722" s="21">
        <v>232.89884049930296</v>
      </c>
      <c r="AD1722" s="21">
        <v>232.89884049930296</v>
      </c>
      <c r="AE1722" s="21">
        <v>232.89884049930296</v>
      </c>
      <c r="AF1722" s="21">
        <v>232.89884049930296</v>
      </c>
      <c r="AG1722" s="21">
        <v>232.89884049930296</v>
      </c>
      <c r="AH1722" s="21">
        <v>232.89884049930296</v>
      </c>
      <c r="AI1722" s="21">
        <v>5318.2890018784965</v>
      </c>
      <c r="AJ1722" s="21">
        <v>5318.2890018784965</v>
      </c>
      <c r="AK1722" s="21">
        <v>5318.2890018784965</v>
      </c>
      <c r="AL1722" s="21">
        <v>5318.2890018784965</v>
      </c>
      <c r="AM1722" s="21">
        <v>5318.2890018784965</v>
      </c>
      <c r="AN1722" s="21">
        <v>5318.2890018784965</v>
      </c>
      <c r="AO1722" s="21">
        <v>5318.2890018784965</v>
      </c>
      <c r="AP1722" s="21">
        <v>5318.2890018784965</v>
      </c>
      <c r="AQ1722" s="21">
        <v>5318.2890018784965</v>
      </c>
    </row>
    <row r="1723" spans="1:43" x14ac:dyDescent="0.25">
      <c r="A1723" s="16" t="s">
        <v>320</v>
      </c>
      <c r="B1723" s="8" t="s">
        <v>338</v>
      </c>
      <c r="C1723" s="8" t="s">
        <v>70</v>
      </c>
      <c r="D1723" s="8" t="str">
        <f t="shared" si="224"/>
        <v>Week_45_old-generic-cofi</v>
      </c>
      <c r="E1723" s="8" t="str">
        <f t="shared" si="225"/>
        <v>Initial</v>
      </c>
      <c r="H1723" s="24">
        <f t="shared" si="226"/>
        <v>4.8822997204486266E-3</v>
      </c>
      <c r="I1723" s="6">
        <f t="shared" si="226"/>
        <v>1</v>
      </c>
      <c r="J1723" s="6">
        <f t="shared" si="227"/>
        <v>44148.93580238444</v>
      </c>
      <c r="K1723" s="18">
        <f t="shared" si="227"/>
        <v>0</v>
      </c>
      <c r="L1723" s="35">
        <f>Data!BT7</f>
        <v>4.7405161421362967E-2</v>
      </c>
      <c r="Q1723" s="21">
        <v>0</v>
      </c>
      <c r="R1723" s="21">
        <v>0</v>
      </c>
      <c r="S1723" s="21">
        <v>0</v>
      </c>
      <c r="T1723" s="21">
        <v>0</v>
      </c>
      <c r="U1723" s="21">
        <v>0</v>
      </c>
      <c r="V1723" s="21">
        <v>0</v>
      </c>
      <c r="W1723" s="21">
        <v>0</v>
      </c>
      <c r="X1723" s="21">
        <v>0</v>
      </c>
      <c r="Y1723" s="21">
        <v>0</v>
      </c>
      <c r="Z1723" s="21">
        <v>361.07599141359049</v>
      </c>
      <c r="AA1723" s="21">
        <v>361.07599141359049</v>
      </c>
      <c r="AB1723" s="21">
        <v>361.07599141359049</v>
      </c>
      <c r="AC1723" s="21">
        <v>361.07599141359049</v>
      </c>
      <c r="AD1723" s="21">
        <v>361.07599141359049</v>
      </c>
      <c r="AE1723" s="21">
        <v>361.07599141359049</v>
      </c>
      <c r="AF1723" s="21">
        <v>361.07599141359049</v>
      </c>
      <c r="AG1723" s="21">
        <v>361.07599141359049</v>
      </c>
      <c r="AH1723" s="21">
        <v>361.07599141359049</v>
      </c>
      <c r="AI1723" s="21">
        <v>6949.6058836701868</v>
      </c>
      <c r="AJ1723" s="21">
        <v>6949.6058836701868</v>
      </c>
      <c r="AK1723" s="21">
        <v>6949.6058836701868</v>
      </c>
      <c r="AL1723" s="21">
        <v>6949.6058836701868</v>
      </c>
      <c r="AM1723" s="21">
        <v>6949.6058836701868</v>
      </c>
      <c r="AN1723" s="21">
        <v>6949.6058836701868</v>
      </c>
      <c r="AO1723" s="21">
        <v>6949.6058836701868</v>
      </c>
      <c r="AP1723" s="21">
        <v>6949.6058836701868</v>
      </c>
      <c r="AQ1723" s="21">
        <v>6949.6058836701868</v>
      </c>
    </row>
    <row r="1724" spans="1:43" x14ac:dyDescent="0.25">
      <c r="A1724" s="16" t="s">
        <v>321</v>
      </c>
      <c r="B1724" s="8" t="s">
        <v>338</v>
      </c>
      <c r="C1724" s="8" t="s">
        <v>70</v>
      </c>
      <c r="D1724" s="8" t="str">
        <f t="shared" si="224"/>
        <v>Week_46_old-generic-cofi</v>
      </c>
      <c r="E1724" s="8" t="str">
        <f t="shared" si="225"/>
        <v>Initial</v>
      </c>
      <c r="H1724" s="24">
        <f t="shared" si="226"/>
        <v>4.8822997204486266E-3</v>
      </c>
      <c r="I1724" s="6">
        <f t="shared" si="226"/>
        <v>1</v>
      </c>
      <c r="J1724" s="6">
        <f t="shared" si="227"/>
        <v>44148.93580238444</v>
      </c>
      <c r="K1724" s="18">
        <f t="shared" si="227"/>
        <v>0</v>
      </c>
      <c r="L1724" s="35">
        <f>Data!BT8</f>
        <v>5.0779524097344951E-2</v>
      </c>
      <c r="Q1724" s="21">
        <v>0</v>
      </c>
      <c r="R1724" s="21">
        <v>0</v>
      </c>
      <c r="S1724" s="21">
        <v>0</v>
      </c>
      <c r="T1724" s="21">
        <v>0</v>
      </c>
      <c r="U1724" s="21">
        <v>0</v>
      </c>
      <c r="V1724" s="21">
        <v>0</v>
      </c>
      <c r="W1724" s="21">
        <v>0</v>
      </c>
      <c r="X1724" s="21">
        <v>0</v>
      </c>
      <c r="Y1724" s="21">
        <v>0</v>
      </c>
      <c r="Z1724" s="21">
        <v>313.43609995095642</v>
      </c>
      <c r="AA1724" s="21">
        <v>313.43609995095642</v>
      </c>
      <c r="AB1724" s="21">
        <v>313.43609995095642</v>
      </c>
      <c r="AC1724" s="21">
        <v>313.43609995095642</v>
      </c>
      <c r="AD1724" s="21">
        <v>313.43609995095642</v>
      </c>
      <c r="AE1724" s="21">
        <v>313.43609995095642</v>
      </c>
      <c r="AF1724" s="21">
        <v>313.43609995095642</v>
      </c>
      <c r="AG1724" s="21">
        <v>313.43609995095642</v>
      </c>
      <c r="AH1724" s="21">
        <v>313.43609995095642</v>
      </c>
      <c r="AI1724" s="21">
        <v>6597.2595864420318</v>
      </c>
      <c r="AJ1724" s="21">
        <v>6597.2595864420318</v>
      </c>
      <c r="AK1724" s="21">
        <v>6597.2595864420318</v>
      </c>
      <c r="AL1724" s="21">
        <v>6597.2595864420318</v>
      </c>
      <c r="AM1724" s="21">
        <v>6597.2595864420318</v>
      </c>
      <c r="AN1724" s="21">
        <v>6597.2595864420318</v>
      </c>
      <c r="AO1724" s="21">
        <v>6597.2595864420318</v>
      </c>
      <c r="AP1724" s="21">
        <v>6597.2595864420318</v>
      </c>
      <c r="AQ1724" s="21">
        <v>6597.2595864420318</v>
      </c>
    </row>
    <row r="1725" spans="1:43" x14ac:dyDescent="0.25">
      <c r="A1725" s="16" t="s">
        <v>322</v>
      </c>
      <c r="B1725" s="8" t="s">
        <v>338</v>
      </c>
      <c r="C1725" s="8" t="s">
        <v>70</v>
      </c>
      <c r="D1725" s="8" t="str">
        <f t="shared" si="224"/>
        <v>Week_47_old-generic-cofi</v>
      </c>
      <c r="E1725" s="8" t="str">
        <f t="shared" si="225"/>
        <v>Initial</v>
      </c>
      <c r="H1725" s="24">
        <f t="shared" si="226"/>
        <v>4.8822997204486266E-3</v>
      </c>
      <c r="I1725" s="6">
        <f t="shared" si="226"/>
        <v>1</v>
      </c>
      <c r="J1725" s="6">
        <f t="shared" si="227"/>
        <v>44148.93580238444</v>
      </c>
      <c r="K1725" s="18">
        <f t="shared" si="227"/>
        <v>0</v>
      </c>
      <c r="L1725" s="35">
        <f>Data!BT9</f>
        <v>5.3909193110309013E-2</v>
      </c>
      <c r="Q1725" s="21">
        <v>0</v>
      </c>
      <c r="R1725" s="21">
        <v>0</v>
      </c>
      <c r="S1725" s="21">
        <v>0</v>
      </c>
      <c r="T1725" s="21">
        <v>0</v>
      </c>
      <c r="U1725" s="21">
        <v>0</v>
      </c>
      <c r="V1725" s="21">
        <v>0</v>
      </c>
      <c r="W1725" s="21">
        <v>0</v>
      </c>
      <c r="X1725" s="21">
        <v>0</v>
      </c>
      <c r="Y1725" s="21">
        <v>0</v>
      </c>
      <c r="Z1725" s="21">
        <v>269.70751653544045</v>
      </c>
      <c r="AA1725" s="21">
        <v>269.70751653544045</v>
      </c>
      <c r="AB1725" s="21">
        <v>269.70751653544045</v>
      </c>
      <c r="AC1725" s="21">
        <v>269.70751653544045</v>
      </c>
      <c r="AD1725" s="21">
        <v>269.70751653544045</v>
      </c>
      <c r="AE1725" s="21">
        <v>269.70751653544045</v>
      </c>
      <c r="AF1725" s="21">
        <v>269.70751653544045</v>
      </c>
      <c r="AG1725" s="21">
        <v>269.70751653544045</v>
      </c>
      <c r="AH1725" s="21">
        <v>269.70751653544045</v>
      </c>
      <c r="AI1725" s="21">
        <v>5753.0926296514845</v>
      </c>
      <c r="AJ1725" s="21">
        <v>5753.0926296514845</v>
      </c>
      <c r="AK1725" s="21">
        <v>5753.0926296514845</v>
      </c>
      <c r="AL1725" s="21">
        <v>5753.0926296514845</v>
      </c>
      <c r="AM1725" s="21">
        <v>5753.0926296514845</v>
      </c>
      <c r="AN1725" s="21">
        <v>5753.0926296514845</v>
      </c>
      <c r="AO1725" s="21">
        <v>5753.0926296514845</v>
      </c>
      <c r="AP1725" s="21">
        <v>5753.0926296514845</v>
      </c>
      <c r="AQ1725" s="21">
        <v>5753.0926296514845</v>
      </c>
    </row>
    <row r="1726" spans="1:43" x14ac:dyDescent="0.25">
      <c r="A1726" s="16" t="s">
        <v>323</v>
      </c>
      <c r="B1726" s="8" t="s">
        <v>338</v>
      </c>
      <c r="C1726" s="8" t="s">
        <v>70</v>
      </c>
      <c r="D1726" s="8" t="str">
        <f t="shared" si="224"/>
        <v>Week_48_old-generic-cofi</v>
      </c>
      <c r="E1726" s="8" t="str">
        <f t="shared" si="225"/>
        <v>Initial</v>
      </c>
      <c r="H1726" s="24">
        <f t="shared" si="226"/>
        <v>4.8822997204486266E-3</v>
      </c>
      <c r="I1726" s="6">
        <f t="shared" si="226"/>
        <v>1</v>
      </c>
      <c r="J1726" s="6">
        <f t="shared" si="227"/>
        <v>44148.93580238444</v>
      </c>
      <c r="K1726" s="18">
        <f t="shared" si="227"/>
        <v>0</v>
      </c>
      <c r="L1726" s="35">
        <f>Data!BT10</f>
        <v>5.139225938182309E-2</v>
      </c>
      <c r="Q1726" s="21">
        <v>0</v>
      </c>
      <c r="R1726" s="21">
        <v>0</v>
      </c>
      <c r="S1726" s="21">
        <v>0</v>
      </c>
      <c r="T1726" s="21">
        <v>0</v>
      </c>
      <c r="U1726" s="21">
        <v>0</v>
      </c>
      <c r="V1726" s="21">
        <v>0</v>
      </c>
      <c r="W1726" s="21">
        <v>0</v>
      </c>
      <c r="X1726" s="21">
        <v>0</v>
      </c>
      <c r="Y1726" s="21">
        <v>0</v>
      </c>
      <c r="Z1726" s="21">
        <v>206.95532896572232</v>
      </c>
      <c r="AA1726" s="21">
        <v>206.95532896572232</v>
      </c>
      <c r="AB1726" s="21">
        <v>206.95532896572232</v>
      </c>
      <c r="AC1726" s="21">
        <v>206.95532896572232</v>
      </c>
      <c r="AD1726" s="21">
        <v>206.95532896572232</v>
      </c>
      <c r="AE1726" s="21">
        <v>206.95532896572232</v>
      </c>
      <c r="AF1726" s="21">
        <v>206.95532896572232</v>
      </c>
      <c r="AG1726" s="21">
        <v>206.95532896572232</v>
      </c>
      <c r="AH1726" s="21">
        <v>206.95532896572232</v>
      </c>
      <c r="AI1726" s="21">
        <v>4666.4690445473798</v>
      </c>
      <c r="AJ1726" s="21">
        <v>4666.4690445473798</v>
      </c>
      <c r="AK1726" s="21">
        <v>4666.4690445473798</v>
      </c>
      <c r="AL1726" s="21">
        <v>4666.4690445473798</v>
      </c>
      <c r="AM1726" s="21">
        <v>4666.4690445473798</v>
      </c>
      <c r="AN1726" s="21">
        <v>4666.4690445473798</v>
      </c>
      <c r="AO1726" s="21">
        <v>4666.4690445473798</v>
      </c>
      <c r="AP1726" s="21">
        <v>4666.4690445473798</v>
      </c>
      <c r="AQ1726" s="21">
        <v>4666.4690445473798</v>
      </c>
    </row>
    <row r="1727" spans="1:43" x14ac:dyDescent="0.25">
      <c r="A1727" s="16" t="s">
        <v>324</v>
      </c>
      <c r="B1727" s="8" t="s">
        <v>338</v>
      </c>
      <c r="C1727" s="8" t="s">
        <v>70</v>
      </c>
      <c r="D1727" s="8" t="str">
        <f t="shared" si="224"/>
        <v>Week_49_old-generic-cofi</v>
      </c>
      <c r="E1727" s="8" t="str">
        <f t="shared" si="225"/>
        <v>Initial</v>
      </c>
      <c r="H1727" s="24">
        <f t="shared" si="226"/>
        <v>4.8822997204486266E-3</v>
      </c>
      <c r="I1727" s="6">
        <f t="shared" si="226"/>
        <v>1</v>
      </c>
      <c r="J1727" s="6">
        <f t="shared" si="227"/>
        <v>44148.93580238444</v>
      </c>
      <c r="K1727" s="18">
        <f t="shared" si="227"/>
        <v>0</v>
      </c>
      <c r="L1727" s="35">
        <f>Data!BT11</f>
        <v>3.9225134513418657E-2</v>
      </c>
      <c r="Q1727" s="21">
        <v>0</v>
      </c>
      <c r="R1727" s="21">
        <v>0</v>
      </c>
      <c r="S1727" s="21">
        <v>0</v>
      </c>
      <c r="T1727" s="21">
        <v>0</v>
      </c>
      <c r="U1727" s="21">
        <v>0</v>
      </c>
      <c r="V1727" s="21">
        <v>0</v>
      </c>
      <c r="W1727" s="21">
        <v>0</v>
      </c>
      <c r="X1727" s="21">
        <v>0</v>
      </c>
      <c r="Y1727" s="21">
        <v>0</v>
      </c>
      <c r="Z1727" s="21">
        <v>315.70659090844987</v>
      </c>
      <c r="AA1727" s="21">
        <v>315.70659090844987</v>
      </c>
      <c r="AB1727" s="21">
        <v>315.70659090844987</v>
      </c>
      <c r="AC1727" s="21">
        <v>315.70659090844987</v>
      </c>
      <c r="AD1727" s="21">
        <v>315.70659090844987</v>
      </c>
      <c r="AE1727" s="21">
        <v>315.70659090844987</v>
      </c>
      <c r="AF1727" s="21">
        <v>315.70659090844987</v>
      </c>
      <c r="AG1727" s="21">
        <v>315.70659090844987</v>
      </c>
      <c r="AH1727" s="21">
        <v>315.70659090844987</v>
      </c>
      <c r="AI1727" s="21">
        <v>6944.8885763889339</v>
      </c>
      <c r="AJ1727" s="21">
        <v>6944.8885763889339</v>
      </c>
      <c r="AK1727" s="21">
        <v>6944.8885763889339</v>
      </c>
      <c r="AL1727" s="21">
        <v>6944.8885763889339</v>
      </c>
      <c r="AM1727" s="21">
        <v>6944.8885763889339</v>
      </c>
      <c r="AN1727" s="21">
        <v>6944.8885763889339</v>
      </c>
      <c r="AO1727" s="21">
        <v>6944.8885763889339</v>
      </c>
      <c r="AP1727" s="21">
        <v>6944.8885763889339</v>
      </c>
      <c r="AQ1727" s="21">
        <v>6944.8885763889339</v>
      </c>
    </row>
    <row r="1728" spans="1:43" x14ac:dyDescent="0.25">
      <c r="A1728" s="16" t="s">
        <v>325</v>
      </c>
      <c r="B1728" s="8" t="s">
        <v>338</v>
      </c>
      <c r="C1728" s="8" t="s">
        <v>70</v>
      </c>
      <c r="D1728" s="8" t="str">
        <f t="shared" si="224"/>
        <v>Week_50_old-generic-cofi</v>
      </c>
      <c r="E1728" s="8" t="str">
        <f t="shared" si="225"/>
        <v>Initial</v>
      </c>
      <c r="H1728" s="24">
        <f t="shared" si="226"/>
        <v>4.8822997204486266E-3</v>
      </c>
      <c r="I1728" s="6">
        <f t="shared" si="226"/>
        <v>1</v>
      </c>
      <c r="J1728" s="6">
        <f t="shared" si="227"/>
        <v>44148.93580238444</v>
      </c>
      <c r="K1728" s="18">
        <f t="shared" si="227"/>
        <v>0</v>
      </c>
      <c r="L1728" s="35">
        <f>Data!BT12</f>
        <v>3.7141090087045747E-2</v>
      </c>
      <c r="Q1728" s="21">
        <v>0</v>
      </c>
      <c r="R1728" s="21">
        <v>0</v>
      </c>
      <c r="S1728" s="21">
        <v>0</v>
      </c>
      <c r="T1728" s="21">
        <v>0</v>
      </c>
      <c r="U1728" s="21">
        <v>0</v>
      </c>
      <c r="V1728" s="21">
        <v>0</v>
      </c>
      <c r="W1728" s="21">
        <v>0</v>
      </c>
      <c r="X1728" s="21">
        <v>0</v>
      </c>
      <c r="Y1728" s="21">
        <v>0</v>
      </c>
      <c r="Z1728" s="21">
        <v>481.04868850963641</v>
      </c>
      <c r="AA1728" s="21">
        <v>481.04868850963641</v>
      </c>
      <c r="AB1728" s="21">
        <v>481.04868850963641</v>
      </c>
      <c r="AC1728" s="21">
        <v>481.04868850963641</v>
      </c>
      <c r="AD1728" s="21">
        <v>481.04868850963641</v>
      </c>
      <c r="AE1728" s="21">
        <v>481.04868850963641</v>
      </c>
      <c r="AF1728" s="21">
        <v>481.04868850963641</v>
      </c>
      <c r="AG1728" s="21">
        <v>481.04868850963641</v>
      </c>
      <c r="AH1728" s="21">
        <v>481.04868850963641</v>
      </c>
      <c r="AI1728" s="21">
        <v>9279.9046769435736</v>
      </c>
      <c r="AJ1728" s="21">
        <v>9279.9046769435736</v>
      </c>
      <c r="AK1728" s="21">
        <v>9279.9046769435736</v>
      </c>
      <c r="AL1728" s="21">
        <v>9279.9046769435736</v>
      </c>
      <c r="AM1728" s="21">
        <v>9279.9046769435736</v>
      </c>
      <c r="AN1728" s="21">
        <v>9279.9046769435736</v>
      </c>
      <c r="AO1728" s="21">
        <v>9279.9046769435736</v>
      </c>
      <c r="AP1728" s="21">
        <v>9279.9046769435736</v>
      </c>
      <c r="AQ1728" s="21">
        <v>9279.9046769435736</v>
      </c>
    </row>
    <row r="1729" spans="1:43" x14ac:dyDescent="0.25">
      <c r="A1729" s="16" t="s">
        <v>326</v>
      </c>
      <c r="B1729" s="8" t="s">
        <v>338</v>
      </c>
      <c r="C1729" s="8" t="s">
        <v>70</v>
      </c>
      <c r="D1729" s="8" t="str">
        <f t="shared" si="224"/>
        <v>Week_51_old-generic-cofi</v>
      </c>
      <c r="E1729" s="8" t="str">
        <f t="shared" si="225"/>
        <v>Initial</v>
      </c>
      <c r="H1729" s="24">
        <f t="shared" si="226"/>
        <v>4.8822997204486266E-3</v>
      </c>
      <c r="I1729" s="6">
        <f t="shared" si="226"/>
        <v>1</v>
      </c>
      <c r="J1729" s="6">
        <f t="shared" si="227"/>
        <v>44148.93580238444</v>
      </c>
      <c r="K1729" s="18">
        <f t="shared" si="227"/>
        <v>0</v>
      </c>
      <c r="L1729" s="35">
        <f>Data!BT13</f>
        <v>3.762055161233812E-2</v>
      </c>
      <c r="Q1729" s="21">
        <v>0</v>
      </c>
      <c r="R1729" s="21">
        <v>0</v>
      </c>
      <c r="S1729" s="21">
        <v>0</v>
      </c>
      <c r="T1729" s="21">
        <v>0</v>
      </c>
      <c r="U1729" s="21">
        <v>0</v>
      </c>
      <c r="V1729" s="21">
        <v>0</v>
      </c>
      <c r="W1729" s="21">
        <v>0</v>
      </c>
      <c r="X1729" s="21">
        <v>0</v>
      </c>
      <c r="Y1729" s="21">
        <v>0</v>
      </c>
      <c r="Z1729" s="21">
        <v>283.23197647557265</v>
      </c>
      <c r="AA1729" s="21">
        <v>283.23197647557265</v>
      </c>
      <c r="AB1729" s="21">
        <v>283.23197647557265</v>
      </c>
      <c r="AC1729" s="21">
        <v>283.23197647557265</v>
      </c>
      <c r="AD1729" s="21">
        <v>283.23197647557265</v>
      </c>
      <c r="AE1729" s="21">
        <v>283.23197647557265</v>
      </c>
      <c r="AF1729" s="21">
        <v>283.23197647557265</v>
      </c>
      <c r="AG1729" s="21">
        <v>283.23197647557265</v>
      </c>
      <c r="AH1729" s="21">
        <v>283.23197647557265</v>
      </c>
      <c r="AI1729" s="21">
        <v>6395.482657724112</v>
      </c>
      <c r="AJ1729" s="21">
        <v>6395.482657724112</v>
      </c>
      <c r="AK1729" s="21">
        <v>6395.482657724112</v>
      </c>
      <c r="AL1729" s="21">
        <v>6395.482657724112</v>
      </c>
      <c r="AM1729" s="21">
        <v>6395.482657724112</v>
      </c>
      <c r="AN1729" s="21">
        <v>6395.482657724112</v>
      </c>
      <c r="AO1729" s="21">
        <v>6395.482657724112</v>
      </c>
      <c r="AP1729" s="21">
        <v>6395.482657724112</v>
      </c>
      <c r="AQ1729" s="21">
        <v>6395.482657724112</v>
      </c>
    </row>
    <row r="1730" spans="1:43" x14ac:dyDescent="0.25">
      <c r="A1730" s="16" t="s">
        <v>327</v>
      </c>
      <c r="B1730" s="8" t="s">
        <v>338</v>
      </c>
      <c r="C1730" s="8" t="s">
        <v>70</v>
      </c>
      <c r="D1730" s="8" t="str">
        <f t="shared" si="224"/>
        <v>Week_52_old-generic-cofi</v>
      </c>
      <c r="E1730" s="8" t="str">
        <f t="shared" si="225"/>
        <v>Initial</v>
      </c>
      <c r="H1730" s="24">
        <f t="shared" si="226"/>
        <v>4.8822997204486266E-3</v>
      </c>
      <c r="I1730" s="6">
        <f t="shared" si="226"/>
        <v>1</v>
      </c>
      <c r="J1730" s="6">
        <f t="shared" si="227"/>
        <v>44148.93580238444</v>
      </c>
      <c r="K1730" s="18">
        <f t="shared" si="227"/>
        <v>0</v>
      </c>
      <c r="L1730" s="35">
        <f>Data!BT14</f>
        <v>3.6644964047534527E-2</v>
      </c>
      <c r="Q1730" s="21">
        <v>0</v>
      </c>
      <c r="R1730" s="21">
        <v>0</v>
      </c>
      <c r="S1730" s="21">
        <v>0</v>
      </c>
      <c r="T1730" s="21">
        <v>0</v>
      </c>
      <c r="U1730" s="21">
        <v>0</v>
      </c>
      <c r="V1730" s="21">
        <v>0</v>
      </c>
      <c r="W1730" s="21">
        <v>0</v>
      </c>
      <c r="X1730" s="21">
        <v>0</v>
      </c>
      <c r="Y1730" s="21">
        <v>0</v>
      </c>
      <c r="Z1730" s="21">
        <v>294.25188345965091</v>
      </c>
      <c r="AA1730" s="21">
        <v>294.25188345965091</v>
      </c>
      <c r="AB1730" s="21">
        <v>294.25188345965091</v>
      </c>
      <c r="AC1730" s="21">
        <v>294.25188345965091</v>
      </c>
      <c r="AD1730" s="21">
        <v>294.25188345965091</v>
      </c>
      <c r="AE1730" s="21">
        <v>294.25188345965091</v>
      </c>
      <c r="AF1730" s="21">
        <v>294.25188345965091</v>
      </c>
      <c r="AG1730" s="21">
        <v>294.25188345965091</v>
      </c>
      <c r="AH1730" s="21">
        <v>294.25188345965091</v>
      </c>
      <c r="AI1730" s="21">
        <v>6087.6472288243049</v>
      </c>
      <c r="AJ1730" s="21">
        <v>6087.6472288243049</v>
      </c>
      <c r="AK1730" s="21">
        <v>6087.6472288243049</v>
      </c>
      <c r="AL1730" s="21">
        <v>6087.6472288243049</v>
      </c>
      <c r="AM1730" s="21">
        <v>6087.6472288243049</v>
      </c>
      <c r="AN1730" s="21">
        <v>6087.6472288243049</v>
      </c>
      <c r="AO1730" s="21">
        <v>6087.6472288243049</v>
      </c>
      <c r="AP1730" s="21">
        <v>6087.6472288243049</v>
      </c>
      <c r="AQ1730" s="21">
        <v>6087.6472288243049</v>
      </c>
    </row>
    <row r="1731" spans="1:43" x14ac:dyDescent="0.25">
      <c r="A1731" s="17" t="s">
        <v>262</v>
      </c>
      <c r="B1731" s="8" t="s">
        <v>338</v>
      </c>
      <c r="C1731" s="8" t="s">
        <v>70</v>
      </c>
      <c r="D1731" s="8" t="str">
        <f t="shared" si="224"/>
        <v>Week_01-generic-cofi</v>
      </c>
      <c r="E1731" s="8" t="str">
        <f t="shared" si="225"/>
        <v>Umbrella-search.umb</v>
      </c>
      <c r="H1731" s="24">
        <f t="shared" si="226"/>
        <v>4.8822997204486266E-3</v>
      </c>
      <c r="I1731" s="6">
        <f t="shared" si="226"/>
        <v>1</v>
      </c>
      <c r="J1731" s="6">
        <f t="shared" si="227"/>
        <v>44148.93580238444</v>
      </c>
      <c r="K1731" s="18">
        <f t="shared" si="227"/>
        <v>0</v>
      </c>
      <c r="L1731" s="35">
        <f>Data!BT15</f>
        <v>4.1998330200443579E-2</v>
      </c>
      <c r="Q1731" s="21">
        <v>0</v>
      </c>
      <c r="R1731" s="21">
        <v>0</v>
      </c>
      <c r="S1731" s="21">
        <v>0</v>
      </c>
      <c r="T1731" s="21">
        <v>0</v>
      </c>
      <c r="U1731" s="21">
        <v>0</v>
      </c>
      <c r="V1731" s="21">
        <v>0</v>
      </c>
      <c r="W1731" s="21">
        <v>0</v>
      </c>
      <c r="X1731" s="21">
        <v>0</v>
      </c>
      <c r="Y1731" s="21">
        <v>0</v>
      </c>
      <c r="Z1731" s="21">
        <v>657.77639753519929</v>
      </c>
      <c r="AA1731" s="21">
        <v>673.32508286971495</v>
      </c>
      <c r="AB1731" s="21">
        <v>684.74977812650161</v>
      </c>
      <c r="AC1731" s="21">
        <v>693.51028364683611</v>
      </c>
      <c r="AD1731" s="21">
        <v>700.35469006747053</v>
      </c>
      <c r="AE1731" s="21">
        <v>705.61196894873819</v>
      </c>
      <c r="AF1731" s="21">
        <v>709.57320576188465</v>
      </c>
      <c r="AG1731" s="21">
        <v>712.7646901923905</v>
      </c>
      <c r="AH1731" s="21">
        <v>715.34878716757964</v>
      </c>
      <c r="AI1731" s="21">
        <v>12655.02108970498</v>
      </c>
      <c r="AJ1731" s="21">
        <v>12954.163688257939</v>
      </c>
      <c r="AK1731" s="21">
        <v>13173.964459401221</v>
      </c>
      <c r="AL1731" s="21">
        <v>13342.508637227817</v>
      </c>
      <c r="AM1731" s="21">
        <v>13474.18880684808</v>
      </c>
      <c r="AN1731" s="21">
        <v>13575.334082607753</v>
      </c>
      <c r="AO1731" s="21">
        <v>13651.544684872488</v>
      </c>
      <c r="AP1731" s="21">
        <v>13712.945949689618</v>
      </c>
      <c r="AQ1731" s="21">
        <v>13762.661630947567</v>
      </c>
    </row>
    <row r="1732" spans="1:43" x14ac:dyDescent="0.25">
      <c r="A1732" s="17" t="s">
        <v>263</v>
      </c>
      <c r="B1732" s="8" t="s">
        <v>338</v>
      </c>
      <c r="C1732" s="8" t="s">
        <v>70</v>
      </c>
      <c r="D1732" s="8" t="str">
        <f t="shared" si="224"/>
        <v>Week_02-generic-cofi</v>
      </c>
      <c r="E1732" s="8" t="str">
        <f t="shared" si="225"/>
        <v>Umbrella-search.umb</v>
      </c>
      <c r="H1732" s="24">
        <f t="shared" si="226"/>
        <v>4.8822997204486266E-3</v>
      </c>
      <c r="I1732" s="6">
        <f t="shared" si="226"/>
        <v>1</v>
      </c>
      <c r="J1732" s="6">
        <f t="shared" si="227"/>
        <v>44148.93580238444</v>
      </c>
      <c r="K1732" s="18">
        <f t="shared" si="227"/>
        <v>0</v>
      </c>
      <c r="L1732" s="35">
        <f>Data!BT16</f>
        <v>4.2597778619165694E-2</v>
      </c>
      <c r="Q1732" s="21">
        <v>0</v>
      </c>
      <c r="R1732" s="21">
        <v>0</v>
      </c>
      <c r="S1732" s="21">
        <v>0</v>
      </c>
      <c r="T1732" s="21">
        <v>0</v>
      </c>
      <c r="U1732" s="21">
        <v>0</v>
      </c>
      <c r="V1732" s="21">
        <v>0</v>
      </c>
      <c r="W1732" s="21">
        <v>0</v>
      </c>
      <c r="X1732" s="21">
        <v>0</v>
      </c>
      <c r="Y1732" s="21">
        <v>0</v>
      </c>
      <c r="Z1732" s="21">
        <v>838.69244161303902</v>
      </c>
      <c r="AA1732" s="21">
        <v>854.9792356318012</v>
      </c>
      <c r="AB1732" s="21">
        <v>866.94687733439287</v>
      </c>
      <c r="AC1732" s="21">
        <v>876.12434223171567</v>
      </c>
      <c r="AD1732" s="21">
        <v>883.2947054125849</v>
      </c>
      <c r="AE1732" s="21">
        <v>888.80259835377205</v>
      </c>
      <c r="AF1732" s="21">
        <v>892.95279916619779</v>
      </c>
      <c r="AG1732" s="21">
        <v>896.29664383645661</v>
      </c>
      <c r="AH1732" s="21">
        <v>899.00417616601965</v>
      </c>
      <c r="AI1732" s="21">
        <v>15498.881914889595</v>
      </c>
      <c r="AJ1732" s="21">
        <v>15799.858869902375</v>
      </c>
      <c r="AK1732" s="21">
        <v>16021.018685282892</v>
      </c>
      <c r="AL1732" s="21">
        <v>16190.616546983045</v>
      </c>
      <c r="AM1732" s="21">
        <v>16323.123538477357</v>
      </c>
      <c r="AN1732" s="21">
        <v>16424.908386008748</v>
      </c>
      <c r="AO1732" s="21">
        <v>16501.603332956347</v>
      </c>
      <c r="AP1732" s="21">
        <v>16563.396966849603</v>
      </c>
      <c r="AQ1732" s="21">
        <v>16613.431665834054</v>
      </c>
    </row>
    <row r="1733" spans="1:43" x14ac:dyDescent="0.25">
      <c r="A1733" s="17" t="s">
        <v>264</v>
      </c>
      <c r="B1733" s="8" t="s">
        <v>338</v>
      </c>
      <c r="C1733" s="8" t="s">
        <v>70</v>
      </c>
      <c r="D1733" s="8" t="str">
        <f t="shared" si="224"/>
        <v>Week_03-generic-cofi</v>
      </c>
      <c r="E1733" s="8" t="str">
        <f t="shared" si="225"/>
        <v>Umbrella-search.umb</v>
      </c>
      <c r="H1733" s="24">
        <f t="shared" si="226"/>
        <v>4.8822997204486266E-3</v>
      </c>
      <c r="I1733" s="6">
        <f t="shared" si="226"/>
        <v>1</v>
      </c>
      <c r="J1733" s="6">
        <f t="shared" si="227"/>
        <v>44148.93580238444</v>
      </c>
      <c r="K1733" s="18">
        <f t="shared" si="227"/>
        <v>0</v>
      </c>
      <c r="L1733" s="35">
        <f>Data!BT17</f>
        <v>4.3849804821703663E-2</v>
      </c>
      <c r="Q1733" s="21">
        <v>0</v>
      </c>
      <c r="R1733" s="21">
        <v>0</v>
      </c>
      <c r="S1733" s="21">
        <v>0</v>
      </c>
      <c r="T1733" s="21">
        <v>0</v>
      </c>
      <c r="U1733" s="21">
        <v>0</v>
      </c>
      <c r="V1733" s="21">
        <v>0</v>
      </c>
      <c r="W1733" s="21">
        <v>0</v>
      </c>
      <c r="X1733" s="21">
        <v>0</v>
      </c>
      <c r="Y1733" s="21">
        <v>0</v>
      </c>
      <c r="Z1733" s="21">
        <v>621.67795798178554</v>
      </c>
      <c r="AA1733" s="21">
        <v>635.81411296349893</v>
      </c>
      <c r="AB1733" s="21">
        <v>646.19668910112</v>
      </c>
      <c r="AC1733" s="21">
        <v>654.15519442806283</v>
      </c>
      <c r="AD1733" s="21">
        <v>660.37090025730481</v>
      </c>
      <c r="AE1733" s="21">
        <v>665.14381320338123</v>
      </c>
      <c r="AF1733" s="21">
        <v>668.7391306796867</v>
      </c>
      <c r="AG1733" s="21">
        <v>671.63512714396666</v>
      </c>
      <c r="AH1733" s="21">
        <v>673.97947930566067</v>
      </c>
      <c r="AI1733" s="21">
        <v>13066.290093553635</v>
      </c>
      <c r="AJ1733" s="21">
        <v>13363.400678587297</v>
      </c>
      <c r="AK1733" s="21">
        <v>13581.61937202944</v>
      </c>
      <c r="AL1733" s="21">
        <v>13748.889480254789</v>
      </c>
      <c r="AM1733" s="21">
        <v>13879.529813337736</v>
      </c>
      <c r="AN1733" s="21">
        <v>13979.845844080039</v>
      </c>
      <c r="AO1733" s="21">
        <v>14055.411433177549</v>
      </c>
      <c r="AP1733" s="21">
        <v>14116.278847610305</v>
      </c>
      <c r="AQ1733" s="21">
        <v>14165.551923859603</v>
      </c>
    </row>
    <row r="1734" spans="1:43" x14ac:dyDescent="0.25">
      <c r="A1734" s="17" t="s">
        <v>265</v>
      </c>
      <c r="B1734" s="8" t="s">
        <v>338</v>
      </c>
      <c r="C1734" s="8" t="s">
        <v>70</v>
      </c>
      <c r="D1734" s="8" t="str">
        <f t="shared" si="224"/>
        <v>Week_04-generic-cofi</v>
      </c>
      <c r="E1734" s="8" t="str">
        <f t="shared" si="225"/>
        <v>Umbrella-search.umb</v>
      </c>
      <c r="H1734" s="24">
        <f t="shared" si="226"/>
        <v>4.8822997204486266E-3</v>
      </c>
      <c r="I1734" s="6">
        <f t="shared" si="226"/>
        <v>1</v>
      </c>
      <c r="J1734" s="6">
        <f t="shared" si="227"/>
        <v>44148.93580238444</v>
      </c>
      <c r="K1734" s="18">
        <f t="shared" si="227"/>
        <v>0</v>
      </c>
      <c r="L1734" s="35">
        <f>Data!BT18</f>
        <v>3.9210065454884278E-2</v>
      </c>
      <c r="Q1734" s="21">
        <v>0</v>
      </c>
      <c r="R1734" s="21">
        <v>0</v>
      </c>
      <c r="S1734" s="21">
        <v>0</v>
      </c>
      <c r="T1734" s="21">
        <v>0</v>
      </c>
      <c r="U1734" s="21">
        <v>0</v>
      </c>
      <c r="V1734" s="21">
        <v>0</v>
      </c>
      <c r="W1734" s="21">
        <v>0</v>
      </c>
      <c r="X1734" s="21">
        <v>0</v>
      </c>
      <c r="Y1734" s="21">
        <v>0</v>
      </c>
      <c r="Z1734" s="21">
        <v>443.57292425181157</v>
      </c>
      <c r="AA1734" s="21">
        <v>454.81614012306227</v>
      </c>
      <c r="AB1734" s="21">
        <v>463.0714507453651</v>
      </c>
      <c r="AC1734" s="21">
        <v>469.39755275706727</v>
      </c>
      <c r="AD1734" s="21">
        <v>474.33713654386315</v>
      </c>
      <c r="AE1734" s="21">
        <v>478.12927252427153</v>
      </c>
      <c r="AF1734" s="21">
        <v>480.98523324852283</v>
      </c>
      <c r="AG1734" s="21">
        <v>483.28527946828598</v>
      </c>
      <c r="AH1734" s="21">
        <v>485.14691144300662</v>
      </c>
      <c r="AI1734" s="21">
        <v>10186.339144115052</v>
      </c>
      <c r="AJ1734" s="21">
        <v>10444.531661451932</v>
      </c>
      <c r="AK1734" s="21">
        <v>10634.10904352644</v>
      </c>
      <c r="AL1734" s="21">
        <v>10779.383511439826</v>
      </c>
      <c r="AM1734" s="21">
        <v>10892.817566883912</v>
      </c>
      <c r="AN1734" s="21">
        <v>10979.901293290783</v>
      </c>
      <c r="AO1734" s="21">
        <v>11045.486415666244</v>
      </c>
      <c r="AP1734" s="21">
        <v>11098.305353794998</v>
      </c>
      <c r="AQ1734" s="21">
        <v>11141.05641820683</v>
      </c>
    </row>
    <row r="1735" spans="1:43" x14ac:dyDescent="0.25">
      <c r="A1735" s="17" t="s">
        <v>266</v>
      </c>
      <c r="B1735" s="8" t="s">
        <v>338</v>
      </c>
      <c r="C1735" s="8" t="s">
        <v>70</v>
      </c>
      <c r="D1735" s="8" t="str">
        <f t="shared" si="224"/>
        <v>Week_05-generic-cofi</v>
      </c>
      <c r="E1735" s="8" t="str">
        <f t="shared" si="225"/>
        <v>Umbrella-search.umb</v>
      </c>
      <c r="H1735" s="24">
        <f t="shared" si="226"/>
        <v>4.8822997204486266E-3</v>
      </c>
      <c r="I1735" s="6">
        <f t="shared" si="226"/>
        <v>1</v>
      </c>
      <c r="J1735" s="6">
        <f t="shared" ref="J1735:K1750" si="228">J1734</f>
        <v>44148.93580238444</v>
      </c>
      <c r="K1735" s="18">
        <f t="shared" si="228"/>
        <v>0</v>
      </c>
      <c r="L1735" s="35">
        <f>Data!BT19</f>
        <v>4.2394862921044461E-2</v>
      </c>
      <c r="Q1735" s="21">
        <v>0</v>
      </c>
      <c r="R1735" s="21">
        <v>0</v>
      </c>
      <c r="S1735" s="21">
        <v>0</v>
      </c>
      <c r="T1735" s="21">
        <v>0</v>
      </c>
      <c r="U1735" s="21">
        <v>0</v>
      </c>
      <c r="V1735" s="21">
        <v>0</v>
      </c>
      <c r="W1735" s="21">
        <v>0</v>
      </c>
      <c r="X1735" s="21">
        <v>0</v>
      </c>
      <c r="Y1735" s="21">
        <v>0</v>
      </c>
      <c r="Z1735" s="21">
        <v>618.66381089797551</v>
      </c>
      <c r="AA1735" s="21">
        <v>633.29146397864884</v>
      </c>
      <c r="AB1735" s="21">
        <v>644.04049104607429</v>
      </c>
      <c r="AC1735" s="21">
        <v>652.28363805369759</v>
      </c>
      <c r="AD1735" s="21">
        <v>658.72437678699043</v>
      </c>
      <c r="AE1735" s="21">
        <v>663.67196481386657</v>
      </c>
      <c r="AF1735" s="21">
        <v>667.40010154786489</v>
      </c>
      <c r="AG1735" s="21">
        <v>670.4039549959565</v>
      </c>
      <c r="AH1735" s="21">
        <v>672.83625568992215</v>
      </c>
      <c r="AI1735" s="21">
        <v>12916.473784869544</v>
      </c>
      <c r="AJ1735" s="21">
        <v>13221.870179846073</v>
      </c>
      <c r="AK1735" s="21">
        <v>13446.288553579188</v>
      </c>
      <c r="AL1735" s="21">
        <v>13618.389119917876</v>
      </c>
      <c r="AM1735" s="21">
        <v>13752.858975012552</v>
      </c>
      <c r="AN1735" s="21">
        <v>13856.1548037353</v>
      </c>
      <c r="AO1735" s="21">
        <v>13933.990907193824</v>
      </c>
      <c r="AP1735" s="21">
        <v>13996.705411634528</v>
      </c>
      <c r="AQ1735" s="21">
        <v>14047.487027751571</v>
      </c>
    </row>
    <row r="1736" spans="1:43" x14ac:dyDescent="0.25">
      <c r="A1736" s="17" t="s">
        <v>267</v>
      </c>
      <c r="B1736" s="8" t="s">
        <v>338</v>
      </c>
      <c r="C1736" s="8" t="s">
        <v>70</v>
      </c>
      <c r="D1736" s="8" t="str">
        <f t="shared" si="224"/>
        <v>Week_06-generic-cofi</v>
      </c>
      <c r="E1736" s="8" t="str">
        <f t="shared" si="225"/>
        <v>Umbrella-search.umb</v>
      </c>
      <c r="H1736" s="24">
        <f t="shared" si="226"/>
        <v>4.8822997204486266E-3</v>
      </c>
      <c r="I1736" s="6">
        <f t="shared" si="226"/>
        <v>1</v>
      </c>
      <c r="J1736" s="6">
        <f t="shared" si="228"/>
        <v>44148.93580238444</v>
      </c>
      <c r="K1736" s="18">
        <f t="shared" si="228"/>
        <v>0</v>
      </c>
      <c r="L1736" s="35">
        <f>Data!BT20</f>
        <v>3.5029386007661575E-2</v>
      </c>
      <c r="Q1736" s="21">
        <v>0</v>
      </c>
      <c r="R1736" s="21">
        <v>0</v>
      </c>
      <c r="S1736" s="21">
        <v>0</v>
      </c>
      <c r="T1736" s="21">
        <v>0</v>
      </c>
      <c r="U1736" s="21">
        <v>0</v>
      </c>
      <c r="V1736" s="21">
        <v>0</v>
      </c>
      <c r="W1736" s="21">
        <v>0</v>
      </c>
      <c r="X1736" s="21">
        <v>0</v>
      </c>
      <c r="Y1736" s="21">
        <v>0</v>
      </c>
      <c r="Z1736" s="21">
        <v>633.41430381718033</v>
      </c>
      <c r="AA1736" s="21">
        <v>646.5159544215137</v>
      </c>
      <c r="AB1736" s="21">
        <v>656.15176843520885</v>
      </c>
      <c r="AC1736" s="21">
        <v>663.54699264807471</v>
      </c>
      <c r="AD1736" s="21">
        <v>669.3292013148025</v>
      </c>
      <c r="AE1736" s="21">
        <v>673.77376321330723</v>
      </c>
      <c r="AF1736" s="21">
        <v>677.12471115223775</v>
      </c>
      <c r="AG1736" s="21">
        <v>679.82597683066706</v>
      </c>
      <c r="AH1736" s="21">
        <v>682.01421959970469</v>
      </c>
      <c r="AI1736" s="21">
        <v>13238.196962925012</v>
      </c>
      <c r="AJ1736" s="21">
        <v>13512.018109991581</v>
      </c>
      <c r="AK1736" s="21">
        <v>13713.404158653069</v>
      </c>
      <c r="AL1736" s="21">
        <v>13867.962453476746</v>
      </c>
      <c r="AM1736" s="21">
        <v>13988.809135892316</v>
      </c>
      <c r="AN1736" s="21">
        <v>14081.699342936488</v>
      </c>
      <c r="AO1736" s="21">
        <v>14151.733297902041</v>
      </c>
      <c r="AP1736" s="21">
        <v>14208.189059770275</v>
      </c>
      <c r="AQ1736" s="21">
        <v>14253.922774030663</v>
      </c>
    </row>
    <row r="1737" spans="1:43" x14ac:dyDescent="0.25">
      <c r="A1737" s="17" t="s">
        <v>268</v>
      </c>
      <c r="B1737" s="8" t="s">
        <v>338</v>
      </c>
      <c r="C1737" s="8" t="s">
        <v>70</v>
      </c>
      <c r="D1737" s="8" t="str">
        <f t="shared" si="224"/>
        <v>Week_07-generic-cofi</v>
      </c>
      <c r="E1737" s="8" t="str">
        <f t="shared" si="225"/>
        <v>Umbrella-search.umb</v>
      </c>
      <c r="H1737" s="24">
        <f t="shared" si="226"/>
        <v>4.8822997204486266E-3</v>
      </c>
      <c r="I1737" s="6">
        <f t="shared" si="226"/>
        <v>1</v>
      </c>
      <c r="J1737" s="6">
        <f t="shared" si="228"/>
        <v>44148.93580238444</v>
      </c>
      <c r="K1737" s="18">
        <f t="shared" si="228"/>
        <v>0</v>
      </c>
      <c r="L1737" s="35">
        <f>Data!BT21</f>
        <v>3.51190288335336E-2</v>
      </c>
      <c r="Q1737" s="21">
        <v>0</v>
      </c>
      <c r="R1737" s="21">
        <v>0</v>
      </c>
      <c r="S1737" s="21">
        <v>0</v>
      </c>
      <c r="T1737" s="21">
        <v>0</v>
      </c>
      <c r="U1737" s="21">
        <v>0</v>
      </c>
      <c r="V1737" s="21">
        <v>0</v>
      </c>
      <c r="W1737" s="21">
        <v>0</v>
      </c>
      <c r="X1737" s="21">
        <v>0</v>
      </c>
      <c r="Y1737" s="21">
        <v>0</v>
      </c>
      <c r="Z1737" s="21">
        <v>441.56935032839772</v>
      </c>
      <c r="AA1737" s="21">
        <v>448.91926037808315</v>
      </c>
      <c r="AB1737" s="21">
        <v>454.30638504148936</v>
      </c>
      <c r="AC1737" s="21">
        <v>458.42818175492317</v>
      </c>
      <c r="AD1737" s="21">
        <v>461.64178529561246</v>
      </c>
      <c r="AE1737" s="21">
        <v>464.10564642122978</v>
      </c>
      <c r="AF1737" s="21">
        <v>465.95909552537199</v>
      </c>
      <c r="AG1737" s="21">
        <v>467.45027402061783</v>
      </c>
      <c r="AH1737" s="21">
        <v>468.65611894580371</v>
      </c>
      <c r="AI1737" s="21">
        <v>10642.187988244563</v>
      </c>
      <c r="AJ1737" s="21">
        <v>10819.326923243714</v>
      </c>
      <c r="AK1737" s="21">
        <v>10949.161100687055</v>
      </c>
      <c r="AL1737" s="21">
        <v>11048.499823904753</v>
      </c>
      <c r="AM1737" s="21">
        <v>11125.950337565335</v>
      </c>
      <c r="AN1737" s="21">
        <v>11185.331436494069</v>
      </c>
      <c r="AO1737" s="21">
        <v>11230.001098865914</v>
      </c>
      <c r="AP1737" s="21">
        <v>11265.939738761621</v>
      </c>
      <c r="AQ1737" s="21">
        <v>11295.001602699767</v>
      </c>
    </row>
    <row r="1738" spans="1:43" x14ac:dyDescent="0.25">
      <c r="A1738" s="17" t="s">
        <v>269</v>
      </c>
      <c r="B1738" s="8" t="s">
        <v>338</v>
      </c>
      <c r="C1738" s="8" t="s">
        <v>70</v>
      </c>
      <c r="D1738" s="8" t="str">
        <f t="shared" si="224"/>
        <v>Week_08-generic-cofi</v>
      </c>
      <c r="E1738" s="8" t="str">
        <f t="shared" si="225"/>
        <v>Umbrella-search.umb</v>
      </c>
      <c r="H1738" s="24">
        <f t="shared" si="226"/>
        <v>4.8822997204486266E-3</v>
      </c>
      <c r="I1738" s="6">
        <f t="shared" si="226"/>
        <v>1</v>
      </c>
      <c r="J1738" s="6">
        <f t="shared" si="228"/>
        <v>44148.93580238444</v>
      </c>
      <c r="K1738" s="18">
        <f t="shared" si="228"/>
        <v>0</v>
      </c>
      <c r="L1738" s="35">
        <f>Data!BT22</f>
        <v>3.6394055538464247E-2</v>
      </c>
      <c r="Q1738" s="21">
        <v>0</v>
      </c>
      <c r="R1738" s="21">
        <v>0</v>
      </c>
      <c r="S1738" s="21">
        <v>0</v>
      </c>
      <c r="T1738" s="21">
        <v>0</v>
      </c>
      <c r="U1738" s="21">
        <v>0</v>
      </c>
      <c r="V1738" s="21">
        <v>0</v>
      </c>
      <c r="W1738" s="21">
        <v>0</v>
      </c>
      <c r="X1738" s="21">
        <v>0</v>
      </c>
      <c r="Y1738" s="21">
        <v>0</v>
      </c>
      <c r="Z1738" s="21">
        <v>731.65634792122989</v>
      </c>
      <c r="AA1738" s="21">
        <v>743.95481423438639</v>
      </c>
      <c r="AB1738" s="21">
        <v>752.99277010659648</v>
      </c>
      <c r="AC1738" s="21">
        <v>759.92436942144445</v>
      </c>
      <c r="AD1738" s="21">
        <v>765.34045288269988</v>
      </c>
      <c r="AE1738" s="21">
        <v>769.50115198072513</v>
      </c>
      <c r="AF1738" s="21">
        <v>772.63645694027218</v>
      </c>
      <c r="AG1738" s="21">
        <v>775.1627582070962</v>
      </c>
      <c r="AH1738" s="21">
        <v>777.20843323931547</v>
      </c>
      <c r="AI1738" s="21">
        <v>15325.19990461724</v>
      </c>
      <c r="AJ1738" s="21">
        <v>15582.802336831244</v>
      </c>
      <c r="AK1738" s="21">
        <v>15772.110446935472</v>
      </c>
      <c r="AL1738" s="21">
        <v>15917.299025508688</v>
      </c>
      <c r="AM1738" s="21">
        <v>16030.743762207352</v>
      </c>
      <c r="AN1738" s="21">
        <v>16117.893344933396</v>
      </c>
      <c r="AO1738" s="21">
        <v>16183.565125686087</v>
      </c>
      <c r="AP1738" s="21">
        <v>16236.480776651688</v>
      </c>
      <c r="AQ1738" s="21">
        <v>16279.329279091005</v>
      </c>
    </row>
    <row r="1739" spans="1:43" x14ac:dyDescent="0.25">
      <c r="A1739" s="17" t="s">
        <v>270</v>
      </c>
      <c r="B1739" s="8" t="s">
        <v>338</v>
      </c>
      <c r="C1739" s="8" t="s">
        <v>70</v>
      </c>
      <c r="D1739" s="8" t="str">
        <f t="shared" si="224"/>
        <v>Week_09-generic-cofi</v>
      </c>
      <c r="E1739" s="8" t="str">
        <f t="shared" si="225"/>
        <v>Umbrella-search.umb</v>
      </c>
      <c r="H1739" s="24">
        <f t="shared" si="226"/>
        <v>4.8822997204486266E-3</v>
      </c>
      <c r="I1739" s="6">
        <f t="shared" si="226"/>
        <v>1</v>
      </c>
      <c r="J1739" s="6">
        <f t="shared" si="228"/>
        <v>44148.93580238444</v>
      </c>
      <c r="K1739" s="18">
        <f t="shared" si="228"/>
        <v>0</v>
      </c>
      <c r="L1739" s="35">
        <f>Data!BT23</f>
        <v>3.9384678075240785E-2</v>
      </c>
      <c r="Q1739" s="21">
        <v>0</v>
      </c>
      <c r="R1739" s="21">
        <v>0</v>
      </c>
      <c r="S1739" s="21">
        <v>0</v>
      </c>
      <c r="T1739" s="21">
        <v>0</v>
      </c>
      <c r="U1739" s="21">
        <v>0</v>
      </c>
      <c r="V1739" s="21">
        <v>0</v>
      </c>
      <c r="W1739" s="21">
        <v>0</v>
      </c>
      <c r="X1739" s="21">
        <v>0</v>
      </c>
      <c r="Y1739" s="21">
        <v>0</v>
      </c>
      <c r="Z1739" s="21">
        <v>658.02103923729157</v>
      </c>
      <c r="AA1739" s="21">
        <v>670.96691789143483</v>
      </c>
      <c r="AB1739" s="21">
        <v>680.47612470980255</v>
      </c>
      <c r="AC1739" s="21">
        <v>687.76588099021399</v>
      </c>
      <c r="AD1739" s="21">
        <v>693.45964441035949</v>
      </c>
      <c r="AE1739" s="21">
        <v>697.83208147315713</v>
      </c>
      <c r="AF1739" s="21">
        <v>701.12592036657884</v>
      </c>
      <c r="AG1739" s="21">
        <v>703.77922586403179</v>
      </c>
      <c r="AH1739" s="21">
        <v>705.92721578429519</v>
      </c>
      <c r="AI1739" s="21">
        <v>13566.750855720051</v>
      </c>
      <c r="AJ1739" s="21">
        <v>13833.662549778834</v>
      </c>
      <c r="AK1739" s="21">
        <v>14029.71865140416</v>
      </c>
      <c r="AL1739" s="21">
        <v>14180.01522455005</v>
      </c>
      <c r="AM1739" s="21">
        <v>14297.406409856316</v>
      </c>
      <c r="AN1739" s="21">
        <v>14387.555144814774</v>
      </c>
      <c r="AO1739" s="21">
        <v>14455.46587860792</v>
      </c>
      <c r="AP1739" s="21">
        <v>14510.170413085692</v>
      </c>
      <c r="AQ1739" s="21">
        <v>14554.456602054041</v>
      </c>
    </row>
    <row r="1740" spans="1:43" x14ac:dyDescent="0.25">
      <c r="A1740" s="17" t="s">
        <v>249</v>
      </c>
      <c r="B1740" s="8" t="s">
        <v>338</v>
      </c>
      <c r="C1740" s="8" t="s">
        <v>70</v>
      </c>
      <c r="D1740" s="8" t="str">
        <f t="shared" si="224"/>
        <v>Week_10-generic-cofi</v>
      </c>
      <c r="E1740" s="8" t="str">
        <f t="shared" si="225"/>
        <v>Umbrella-search.umb</v>
      </c>
      <c r="H1740" s="24">
        <f t="shared" si="226"/>
        <v>4.8822997204486266E-3</v>
      </c>
      <c r="I1740" s="6">
        <f t="shared" si="226"/>
        <v>1</v>
      </c>
      <c r="J1740" s="6">
        <f t="shared" si="228"/>
        <v>44148.93580238444</v>
      </c>
      <c r="K1740" s="18">
        <f t="shared" si="228"/>
        <v>0</v>
      </c>
      <c r="L1740" s="35">
        <f>Data!BT24</f>
        <v>3.7814308672776263E-2</v>
      </c>
      <c r="Q1740" s="21">
        <v>0</v>
      </c>
      <c r="R1740" s="21">
        <v>0</v>
      </c>
      <c r="S1740" s="21">
        <v>0</v>
      </c>
      <c r="T1740" s="21">
        <v>0</v>
      </c>
      <c r="U1740" s="21">
        <v>0</v>
      </c>
      <c r="V1740" s="21">
        <v>0</v>
      </c>
      <c r="W1740" s="21">
        <v>0</v>
      </c>
      <c r="X1740" s="21">
        <v>0</v>
      </c>
      <c r="Y1740" s="21">
        <v>0</v>
      </c>
      <c r="Z1740" s="21">
        <v>670.63399710040801</v>
      </c>
      <c r="AA1740" s="21">
        <v>683.62816608613332</v>
      </c>
      <c r="AB1740" s="21">
        <v>693.17791892539162</v>
      </c>
      <c r="AC1740" s="21">
        <v>700.50228837397538</v>
      </c>
      <c r="AD1740" s="21">
        <v>706.22559468685995</v>
      </c>
      <c r="AE1740" s="21">
        <v>710.62247128744389</v>
      </c>
      <c r="AF1740" s="21">
        <v>713.9358733315197</v>
      </c>
      <c r="AG1740" s="21">
        <v>716.60575294849866</v>
      </c>
      <c r="AH1740" s="21">
        <v>718.76775272416853</v>
      </c>
      <c r="AI1740" s="21">
        <v>14041.025243711365</v>
      </c>
      <c r="AJ1740" s="21">
        <v>14313.083408878176</v>
      </c>
      <c r="AK1740" s="21">
        <v>14513.026032227099</v>
      </c>
      <c r="AL1740" s="21">
        <v>14666.375932122548</v>
      </c>
      <c r="AM1740" s="21">
        <v>14786.204465665673</v>
      </c>
      <c r="AN1740" s="21">
        <v>14878.261616972066</v>
      </c>
      <c r="AO1740" s="21">
        <v>14947.63412409903</v>
      </c>
      <c r="AP1740" s="21">
        <v>15003.533239356764</v>
      </c>
      <c r="AQ1740" s="21">
        <v>15048.798903725603</v>
      </c>
    </row>
    <row r="1741" spans="1:43" x14ac:dyDescent="0.25">
      <c r="A1741" s="17" t="s">
        <v>250</v>
      </c>
      <c r="B1741" s="8" t="s">
        <v>338</v>
      </c>
      <c r="C1741" s="8" t="s">
        <v>70</v>
      </c>
      <c r="D1741" s="8" t="str">
        <f t="shared" si="224"/>
        <v>Week_11-generic-cofi</v>
      </c>
      <c r="E1741" s="8" t="str">
        <f t="shared" si="225"/>
        <v>Umbrella-search.umb</v>
      </c>
      <c r="H1741" s="24">
        <f t="shared" si="226"/>
        <v>4.8822997204486266E-3</v>
      </c>
      <c r="I1741" s="6">
        <f t="shared" si="226"/>
        <v>1</v>
      </c>
      <c r="J1741" s="6">
        <f t="shared" si="228"/>
        <v>44148.93580238444</v>
      </c>
      <c r="K1741" s="18">
        <f t="shared" si="228"/>
        <v>0</v>
      </c>
      <c r="L1741" s="35">
        <f>Data!BT25</f>
        <v>3.8433136719002836E-2</v>
      </c>
      <c r="Q1741" s="21">
        <v>0</v>
      </c>
      <c r="R1741" s="21">
        <v>0</v>
      </c>
      <c r="S1741" s="21">
        <v>0</v>
      </c>
      <c r="T1741" s="21">
        <v>0</v>
      </c>
      <c r="U1741" s="21">
        <v>0</v>
      </c>
      <c r="V1741" s="21">
        <v>0</v>
      </c>
      <c r="W1741" s="21">
        <v>0</v>
      </c>
      <c r="X1741" s="21">
        <v>0</v>
      </c>
      <c r="Y1741" s="21">
        <v>0</v>
      </c>
      <c r="Z1741" s="21">
        <v>579.3702354291247</v>
      </c>
      <c r="AA1741" s="21">
        <v>589.61304393993032</v>
      </c>
      <c r="AB1741" s="21">
        <v>597.12840983691819</v>
      </c>
      <c r="AC1741" s="21">
        <v>602.88398662526674</v>
      </c>
      <c r="AD1741" s="21">
        <v>607.37530213804212</v>
      </c>
      <c r="AE1741" s="21">
        <v>610.82148505144437</v>
      </c>
      <c r="AF1741" s="21">
        <v>613.4156732821823</v>
      </c>
      <c r="AG1741" s="21">
        <v>615.50406212070811</v>
      </c>
      <c r="AH1741" s="21">
        <v>617.19375659430114</v>
      </c>
      <c r="AI1741" s="21">
        <v>12704.663827547009</v>
      </c>
      <c r="AJ1741" s="21">
        <v>12929.272257221235</v>
      </c>
      <c r="AK1741" s="21">
        <v>13094.072226953062</v>
      </c>
      <c r="AL1741" s="21">
        <v>13220.282832465859</v>
      </c>
      <c r="AM1741" s="21">
        <v>13318.770207625879</v>
      </c>
      <c r="AN1741" s="21">
        <v>13394.339494285183</v>
      </c>
      <c r="AO1741" s="21">
        <v>13451.225898455556</v>
      </c>
      <c r="AP1741" s="21">
        <v>13497.02092987449</v>
      </c>
      <c r="AQ1741" s="21">
        <v>13534.073230710004</v>
      </c>
    </row>
    <row r="1742" spans="1:43" x14ac:dyDescent="0.25">
      <c r="A1742" s="17" t="s">
        <v>251</v>
      </c>
      <c r="B1742" s="8" t="s">
        <v>338</v>
      </c>
      <c r="C1742" s="8" t="s">
        <v>70</v>
      </c>
      <c r="D1742" s="8" t="str">
        <f t="shared" si="224"/>
        <v>Week_12-generic-cofi</v>
      </c>
      <c r="E1742" s="8" t="str">
        <f t="shared" si="225"/>
        <v>Umbrella-search.umb</v>
      </c>
      <c r="H1742" s="24">
        <f t="shared" si="226"/>
        <v>4.8822997204486266E-3</v>
      </c>
      <c r="I1742" s="6">
        <f t="shared" si="226"/>
        <v>1</v>
      </c>
      <c r="J1742" s="6">
        <f t="shared" si="228"/>
        <v>44148.93580238444</v>
      </c>
      <c r="K1742" s="18">
        <f t="shared" si="228"/>
        <v>0</v>
      </c>
      <c r="L1742" s="35">
        <f>Data!BT26</f>
        <v>3.842030683757458E-2</v>
      </c>
      <c r="Q1742" s="21">
        <v>0</v>
      </c>
      <c r="R1742" s="21">
        <v>0</v>
      </c>
      <c r="S1742" s="21">
        <v>0</v>
      </c>
      <c r="T1742" s="21">
        <v>0</v>
      </c>
      <c r="U1742" s="21">
        <v>0</v>
      </c>
      <c r="V1742" s="21">
        <v>0</v>
      </c>
      <c r="W1742" s="21">
        <v>0</v>
      </c>
      <c r="X1742" s="21">
        <v>0</v>
      </c>
      <c r="Y1742" s="21">
        <v>0</v>
      </c>
      <c r="Z1742" s="21">
        <v>597.84633665343415</v>
      </c>
      <c r="AA1742" s="21">
        <v>609.27664182972876</v>
      </c>
      <c r="AB1742" s="21">
        <v>617.6701353999066</v>
      </c>
      <c r="AC1742" s="21">
        <v>624.102895896512</v>
      </c>
      <c r="AD1742" s="21">
        <v>629.12605790568057</v>
      </c>
      <c r="AE1742" s="21">
        <v>632.98267006567471</v>
      </c>
      <c r="AF1742" s="21">
        <v>635.88736812182765</v>
      </c>
      <c r="AG1742" s="21">
        <v>638.22681353884445</v>
      </c>
      <c r="AH1742" s="21">
        <v>640.12043010441084</v>
      </c>
      <c r="AI1742" s="21">
        <v>13118.586620220061</v>
      </c>
      <c r="AJ1742" s="21">
        <v>13369.402656645312</v>
      </c>
      <c r="AK1742" s="21">
        <v>13553.581710184397</v>
      </c>
      <c r="AL1742" s="21">
        <v>13694.736252092658</v>
      </c>
      <c r="AM1742" s="21">
        <v>13804.959869575283</v>
      </c>
      <c r="AN1742" s="21">
        <v>13889.585796974425</v>
      </c>
      <c r="AO1742" s="21">
        <v>13953.323802409954</v>
      </c>
      <c r="AP1742" s="21">
        <v>14004.658427153507</v>
      </c>
      <c r="AQ1742" s="21">
        <v>14046.21019625846</v>
      </c>
    </row>
    <row r="1743" spans="1:43" x14ac:dyDescent="0.25">
      <c r="A1743" s="17" t="s">
        <v>252</v>
      </c>
      <c r="B1743" s="8" t="s">
        <v>338</v>
      </c>
      <c r="C1743" s="8" t="s">
        <v>70</v>
      </c>
      <c r="D1743" s="8" t="str">
        <f t="shared" si="224"/>
        <v>Week_13-generic-cofi</v>
      </c>
      <c r="E1743" s="8" t="str">
        <f t="shared" si="225"/>
        <v>Umbrella-search.umb</v>
      </c>
      <c r="H1743" s="24">
        <f t="shared" si="226"/>
        <v>4.8822997204486266E-3</v>
      </c>
      <c r="I1743" s="6">
        <f t="shared" si="226"/>
        <v>1</v>
      </c>
      <c r="J1743" s="6">
        <f t="shared" si="228"/>
        <v>44148.93580238444</v>
      </c>
      <c r="K1743" s="18">
        <f t="shared" si="228"/>
        <v>0</v>
      </c>
      <c r="L1743" s="35">
        <f>Data!BT27</f>
        <v>3.4461504929258154E-2</v>
      </c>
      <c r="Q1743" s="21">
        <v>0</v>
      </c>
      <c r="R1743" s="21">
        <v>0</v>
      </c>
      <c r="S1743" s="21">
        <v>0</v>
      </c>
      <c r="T1743" s="21">
        <v>0</v>
      </c>
      <c r="U1743" s="21">
        <v>0</v>
      </c>
      <c r="V1743" s="21">
        <v>0</v>
      </c>
      <c r="W1743" s="21">
        <v>0</v>
      </c>
      <c r="X1743" s="21">
        <v>0</v>
      </c>
      <c r="Y1743" s="21">
        <v>0</v>
      </c>
      <c r="Z1743" s="21">
        <v>612.71581366600014</v>
      </c>
      <c r="AA1743" s="21">
        <v>621.01496777921898</v>
      </c>
      <c r="AB1743" s="21">
        <v>627.10004383581213</v>
      </c>
      <c r="AC1743" s="21">
        <v>631.75749168633206</v>
      </c>
      <c r="AD1743" s="21">
        <v>635.3897504798407</v>
      </c>
      <c r="AE1743" s="21">
        <v>638.17536650729471</v>
      </c>
      <c r="AF1743" s="21">
        <v>640.27135044384443</v>
      </c>
      <c r="AG1743" s="21">
        <v>641.95801878436009</v>
      </c>
      <c r="AH1743" s="21">
        <v>643.32220186409586</v>
      </c>
      <c r="AI1743" s="21">
        <v>13333.172658046769</v>
      </c>
      <c r="AJ1743" s="21">
        <v>13513.768706392933</v>
      </c>
      <c r="AK1743" s="21">
        <v>13646.184694180922</v>
      </c>
      <c r="AL1743" s="21">
        <v>13747.534381836742</v>
      </c>
      <c r="AM1743" s="21">
        <v>13826.575158249538</v>
      </c>
      <c r="AN1743" s="21">
        <v>13887.192329578682</v>
      </c>
      <c r="AO1743" s="21">
        <v>13932.802570233809</v>
      </c>
      <c r="AP1743" s="21">
        <v>13969.505785165382</v>
      </c>
      <c r="AQ1743" s="21">
        <v>13999.191470002657</v>
      </c>
    </row>
    <row r="1744" spans="1:43" x14ac:dyDescent="0.25">
      <c r="A1744" s="17" t="s">
        <v>253</v>
      </c>
      <c r="B1744" s="8" t="s">
        <v>338</v>
      </c>
      <c r="C1744" s="8" t="s">
        <v>70</v>
      </c>
      <c r="D1744" s="8" t="str">
        <f t="shared" si="224"/>
        <v>Week_14-generic-cofi</v>
      </c>
      <c r="E1744" s="8" t="str">
        <f t="shared" si="225"/>
        <v>Umbrella-search.umb</v>
      </c>
      <c r="H1744" s="24">
        <f t="shared" si="226"/>
        <v>4.8822997204486266E-3</v>
      </c>
      <c r="I1744" s="6">
        <f t="shared" si="226"/>
        <v>1</v>
      </c>
      <c r="J1744" s="6">
        <f t="shared" si="228"/>
        <v>44148.93580238444</v>
      </c>
      <c r="K1744" s="18">
        <f t="shared" si="228"/>
        <v>0</v>
      </c>
      <c r="L1744" s="35">
        <f>Data!BT28</f>
        <v>3.4530231220421766E-2</v>
      </c>
      <c r="Q1744" s="21">
        <v>0</v>
      </c>
      <c r="R1744" s="21">
        <v>0</v>
      </c>
      <c r="S1744" s="21">
        <v>0</v>
      </c>
      <c r="T1744" s="21">
        <v>0</v>
      </c>
      <c r="U1744" s="21">
        <v>0</v>
      </c>
      <c r="V1744" s="21">
        <v>0</v>
      </c>
      <c r="W1744" s="21">
        <v>0</v>
      </c>
      <c r="X1744" s="21">
        <v>0</v>
      </c>
      <c r="Y1744" s="21">
        <v>0</v>
      </c>
      <c r="Z1744" s="21">
        <v>743.60643093118722</v>
      </c>
      <c r="AA1744" s="21">
        <v>754.08295263801961</v>
      </c>
      <c r="AB1744" s="21">
        <v>761.77691126233231</v>
      </c>
      <c r="AC1744" s="21">
        <v>767.67434492286623</v>
      </c>
      <c r="AD1744" s="21">
        <v>772.27979629399636</v>
      </c>
      <c r="AE1744" s="21">
        <v>775.81602976369061</v>
      </c>
      <c r="AF1744" s="21">
        <v>778.47961323186428</v>
      </c>
      <c r="AG1744" s="21">
        <v>780.62501928746155</v>
      </c>
      <c r="AH1744" s="21">
        <v>782.36167393256392</v>
      </c>
      <c r="AI1744" s="21">
        <v>15853.046044004035</v>
      </c>
      <c r="AJ1744" s="21">
        <v>16076.396426801881</v>
      </c>
      <c r="AK1744" s="21">
        <v>16240.424971013299</v>
      </c>
      <c r="AL1744" s="21">
        <v>16366.153156613884</v>
      </c>
      <c r="AM1744" s="21">
        <v>16464.337397097817</v>
      </c>
      <c r="AN1744" s="21">
        <v>16539.72683657215</v>
      </c>
      <c r="AO1744" s="21">
        <v>16596.512132673106</v>
      </c>
      <c r="AP1744" s="21">
        <v>16642.250334452612</v>
      </c>
      <c r="AQ1744" s="21">
        <v>16679.274309644527</v>
      </c>
    </row>
    <row r="1745" spans="1:43" x14ac:dyDescent="0.25">
      <c r="A1745" s="17" t="s">
        <v>254</v>
      </c>
      <c r="B1745" s="8" t="s">
        <v>338</v>
      </c>
      <c r="C1745" s="8" t="s">
        <v>70</v>
      </c>
      <c r="D1745" s="8" t="str">
        <f t="shared" si="224"/>
        <v>Week_15-generic-cofi</v>
      </c>
      <c r="E1745" s="8" t="str">
        <f t="shared" si="225"/>
        <v>Umbrella-search.umb</v>
      </c>
      <c r="H1745" s="24">
        <f t="shared" si="226"/>
        <v>4.8822997204486266E-3</v>
      </c>
      <c r="I1745" s="6">
        <f t="shared" si="226"/>
        <v>1</v>
      </c>
      <c r="J1745" s="6">
        <f t="shared" si="228"/>
        <v>44148.93580238444</v>
      </c>
      <c r="K1745" s="18">
        <f t="shared" si="228"/>
        <v>0</v>
      </c>
      <c r="L1745" s="35">
        <f>Data!BT29</f>
        <v>4.8393259828831602E-2</v>
      </c>
      <c r="Q1745" s="21">
        <v>0</v>
      </c>
      <c r="R1745" s="21">
        <v>0</v>
      </c>
      <c r="S1745" s="21">
        <v>0</v>
      </c>
      <c r="T1745" s="21">
        <v>0</v>
      </c>
      <c r="U1745" s="21">
        <v>0</v>
      </c>
      <c r="V1745" s="21">
        <v>0</v>
      </c>
      <c r="W1745" s="21">
        <v>0</v>
      </c>
      <c r="X1745" s="21">
        <v>0</v>
      </c>
      <c r="Y1745" s="21">
        <v>0</v>
      </c>
      <c r="Z1745" s="21">
        <v>488.97824149744179</v>
      </c>
      <c r="AA1745" s="21">
        <v>505.8620144610681</v>
      </c>
      <c r="AB1745" s="21">
        <v>518.2719972682047</v>
      </c>
      <c r="AC1745" s="21">
        <v>527.7906134903435</v>
      </c>
      <c r="AD1745" s="21">
        <v>535.2296552567384</v>
      </c>
      <c r="AE1745" s="21">
        <v>540.9451029078632</v>
      </c>
      <c r="AF1745" s="21">
        <v>545.25254851409886</v>
      </c>
      <c r="AG1745" s="21">
        <v>548.72362094390871</v>
      </c>
      <c r="AH1745" s="21">
        <v>551.53459729077133</v>
      </c>
      <c r="AI1745" s="21">
        <v>10639.879909380788</v>
      </c>
      <c r="AJ1745" s="21">
        <v>11007.260912265707</v>
      </c>
      <c r="AK1745" s="21">
        <v>11277.294863758218</v>
      </c>
      <c r="AL1745" s="21">
        <v>11484.414373200787</v>
      </c>
      <c r="AM1745" s="21">
        <v>11646.28356147575</v>
      </c>
      <c r="AN1745" s="21">
        <v>11770.648352125927</v>
      </c>
      <c r="AO1745" s="21">
        <v>11864.375843611409</v>
      </c>
      <c r="AP1745" s="21">
        <v>11939.904345036828</v>
      </c>
      <c r="AQ1745" s="21">
        <v>12001.069542627498</v>
      </c>
    </row>
    <row r="1746" spans="1:43" x14ac:dyDescent="0.25">
      <c r="A1746" s="17" t="s">
        <v>255</v>
      </c>
      <c r="B1746" s="8" t="s">
        <v>338</v>
      </c>
      <c r="C1746" s="8" t="s">
        <v>70</v>
      </c>
      <c r="D1746" s="8" t="str">
        <f t="shared" si="224"/>
        <v>Week_16-generic-cofi</v>
      </c>
      <c r="E1746" s="8" t="str">
        <f t="shared" si="225"/>
        <v>Umbrella-search.umb</v>
      </c>
      <c r="H1746" s="24">
        <f t="shared" si="226"/>
        <v>4.8822997204486266E-3</v>
      </c>
      <c r="I1746" s="6">
        <f t="shared" si="226"/>
        <v>1</v>
      </c>
      <c r="J1746" s="6">
        <f t="shared" si="228"/>
        <v>44148.93580238444</v>
      </c>
      <c r="K1746" s="18">
        <f t="shared" si="228"/>
        <v>0</v>
      </c>
      <c r="L1746" s="35">
        <f>Data!BT30</f>
        <v>4.4325543564021408E-2</v>
      </c>
      <c r="Q1746" s="21">
        <v>0</v>
      </c>
      <c r="R1746" s="21">
        <v>0</v>
      </c>
      <c r="S1746" s="21">
        <v>0</v>
      </c>
      <c r="T1746" s="21">
        <v>0</v>
      </c>
      <c r="U1746" s="21">
        <v>0</v>
      </c>
      <c r="V1746" s="21">
        <v>0</v>
      </c>
      <c r="W1746" s="21">
        <v>0</v>
      </c>
      <c r="X1746" s="21">
        <v>0</v>
      </c>
      <c r="Y1746" s="21">
        <v>0</v>
      </c>
      <c r="Z1746" s="21">
        <v>779.27077169756194</v>
      </c>
      <c r="AA1746" s="21">
        <v>795.77606916394507</v>
      </c>
      <c r="AB1746" s="21">
        <v>807.90631684316486</v>
      </c>
      <c r="AC1746" s="21">
        <v>817.20980449498359</v>
      </c>
      <c r="AD1746" s="21">
        <v>824.47969181863687</v>
      </c>
      <c r="AE1746" s="21">
        <v>830.06472543552275</v>
      </c>
      <c r="AF1746" s="21">
        <v>834.27351953253674</v>
      </c>
      <c r="AG1746" s="21">
        <v>837.66489334526523</v>
      </c>
      <c r="AH1746" s="21">
        <v>840.41114894739337</v>
      </c>
      <c r="AI1746" s="21">
        <v>15160.831993209626</v>
      </c>
      <c r="AJ1746" s="21">
        <v>15481.945078640347</v>
      </c>
      <c r="AK1746" s="21">
        <v>15717.940901632724</v>
      </c>
      <c r="AL1746" s="21">
        <v>15898.941676155378</v>
      </c>
      <c r="AM1746" s="21">
        <v>16040.378445410015</v>
      </c>
      <c r="AN1746" s="21">
        <v>16149.036128230047</v>
      </c>
      <c r="AO1746" s="21">
        <v>16230.918860800448</v>
      </c>
      <c r="AP1746" s="21">
        <v>16296.898556778193</v>
      </c>
      <c r="AQ1746" s="21">
        <v>16350.327379347244</v>
      </c>
    </row>
    <row r="1747" spans="1:43" x14ac:dyDescent="0.25">
      <c r="A1747" s="17" t="s">
        <v>256</v>
      </c>
      <c r="B1747" s="8" t="s">
        <v>338</v>
      </c>
      <c r="C1747" s="8" t="s">
        <v>70</v>
      </c>
      <c r="D1747" s="8" t="str">
        <f t="shared" si="224"/>
        <v>Week_17-generic-cofi</v>
      </c>
      <c r="E1747" s="8" t="str">
        <f t="shared" si="225"/>
        <v>Umbrella-search.umb</v>
      </c>
      <c r="H1747" s="24">
        <f t="shared" si="226"/>
        <v>4.8822997204486266E-3</v>
      </c>
      <c r="I1747" s="6">
        <f t="shared" si="226"/>
        <v>1</v>
      </c>
      <c r="J1747" s="6">
        <f t="shared" si="228"/>
        <v>44148.93580238444</v>
      </c>
      <c r="K1747" s="18">
        <f t="shared" si="228"/>
        <v>0</v>
      </c>
      <c r="L1747" s="35">
        <f>Data!BT31</f>
        <v>4.8066008794824484E-2</v>
      </c>
      <c r="Q1747" s="21">
        <v>0</v>
      </c>
      <c r="R1747" s="21">
        <v>0</v>
      </c>
      <c r="S1747" s="21">
        <v>0</v>
      </c>
      <c r="T1747" s="21">
        <v>0</v>
      </c>
      <c r="U1747" s="21">
        <v>0</v>
      </c>
      <c r="V1747" s="21">
        <v>0</v>
      </c>
      <c r="W1747" s="21">
        <v>0</v>
      </c>
      <c r="X1747" s="21">
        <v>0</v>
      </c>
      <c r="Y1747" s="21">
        <v>0</v>
      </c>
      <c r="Z1747" s="21">
        <v>664.26920893582189</v>
      </c>
      <c r="AA1747" s="21">
        <v>682.28538896528426</v>
      </c>
      <c r="AB1747" s="21">
        <v>695.5303102056597</v>
      </c>
      <c r="AC1747" s="21">
        <v>705.69139894271939</v>
      </c>
      <c r="AD1747" s="21">
        <v>713.6336963278867</v>
      </c>
      <c r="AE1747" s="21">
        <v>719.73673522249089</v>
      </c>
      <c r="AF1747" s="21">
        <v>724.33687080179845</v>
      </c>
      <c r="AG1747" s="21">
        <v>728.04424240705384</v>
      </c>
      <c r="AH1747" s="21">
        <v>731.04688461265027</v>
      </c>
      <c r="AI1747" s="21">
        <v>13521.899720374755</v>
      </c>
      <c r="AJ1747" s="21">
        <v>13888.638049391817</v>
      </c>
      <c r="AK1747" s="21">
        <v>14158.252378051633</v>
      </c>
      <c r="AL1747" s="21">
        <v>14365.092046523492</v>
      </c>
      <c r="AM1747" s="21">
        <v>14526.765878980181</v>
      </c>
      <c r="AN1747" s="21">
        <v>14650.999666746126</v>
      </c>
      <c r="AO1747" s="21">
        <v>14744.640273847537</v>
      </c>
      <c r="AP1747" s="21">
        <v>14820.107729508682</v>
      </c>
      <c r="AQ1747" s="21">
        <v>14881.22967563243</v>
      </c>
    </row>
    <row r="1748" spans="1:43" x14ac:dyDescent="0.25">
      <c r="A1748" s="17" t="s">
        <v>257</v>
      </c>
      <c r="B1748" s="8" t="s">
        <v>338</v>
      </c>
      <c r="C1748" s="8" t="s">
        <v>70</v>
      </c>
      <c r="D1748" s="8" t="str">
        <f t="shared" si="224"/>
        <v>Week_18-generic-cofi</v>
      </c>
      <c r="E1748" s="8" t="str">
        <f t="shared" si="225"/>
        <v>Umbrella-search.umb</v>
      </c>
      <c r="H1748" s="24">
        <f t="shared" si="226"/>
        <v>4.8822997204486266E-3</v>
      </c>
      <c r="I1748" s="6">
        <f t="shared" si="226"/>
        <v>1</v>
      </c>
      <c r="J1748" s="6">
        <f t="shared" si="228"/>
        <v>44148.93580238444</v>
      </c>
      <c r="K1748" s="18">
        <f t="shared" si="228"/>
        <v>0</v>
      </c>
      <c r="L1748" s="35">
        <f>Data!BT32</f>
        <v>4.1233851159657352E-2</v>
      </c>
      <c r="Q1748" s="21">
        <v>0</v>
      </c>
      <c r="R1748" s="21">
        <v>0</v>
      </c>
      <c r="S1748" s="21">
        <v>0</v>
      </c>
      <c r="T1748" s="21">
        <v>0</v>
      </c>
      <c r="U1748" s="21">
        <v>0</v>
      </c>
      <c r="V1748" s="21">
        <v>0</v>
      </c>
      <c r="W1748" s="21">
        <v>0</v>
      </c>
      <c r="X1748" s="21">
        <v>0</v>
      </c>
      <c r="Y1748" s="21">
        <v>0</v>
      </c>
      <c r="Z1748" s="21">
        <v>409.61480129834803</v>
      </c>
      <c r="AA1748" s="21">
        <v>421.78406789902482</v>
      </c>
      <c r="AB1748" s="21">
        <v>430.72485577771249</v>
      </c>
      <c r="AC1748" s="21">
        <v>437.57995228666755</v>
      </c>
      <c r="AD1748" s="21">
        <v>442.93538734235153</v>
      </c>
      <c r="AE1748" s="21">
        <v>447.0486589033207</v>
      </c>
      <c r="AF1748" s="21">
        <v>450.14773286688887</v>
      </c>
      <c r="AG1748" s="21">
        <v>452.64444468491507</v>
      </c>
      <c r="AH1748" s="21">
        <v>454.66589913796349</v>
      </c>
      <c r="AI1748" s="21">
        <v>9939.4838247289772</v>
      </c>
      <c r="AJ1748" s="21">
        <v>10234.776446364838</v>
      </c>
      <c r="AK1748" s="21">
        <v>10451.728607807416</v>
      </c>
      <c r="AL1748" s="21">
        <v>10618.070548215197</v>
      </c>
      <c r="AM1748" s="21">
        <v>10748.022541994804</v>
      </c>
      <c r="AN1748" s="21">
        <v>10847.83289068675</v>
      </c>
      <c r="AO1748" s="21">
        <v>10923.033287339626</v>
      </c>
      <c r="AP1748" s="21">
        <v>10983.617100843489</v>
      </c>
      <c r="AQ1748" s="21">
        <v>11032.668584761588</v>
      </c>
    </row>
    <row r="1749" spans="1:43" x14ac:dyDescent="0.25">
      <c r="A1749" s="17" t="s">
        <v>258</v>
      </c>
      <c r="B1749" s="8" t="s">
        <v>338</v>
      </c>
      <c r="C1749" s="8" t="s">
        <v>70</v>
      </c>
      <c r="D1749" s="8" t="str">
        <f t="shared" si="224"/>
        <v>Week_19-generic-cofi</v>
      </c>
      <c r="E1749" s="8" t="str">
        <f t="shared" si="225"/>
        <v>Umbrella-search.umb</v>
      </c>
      <c r="H1749" s="24">
        <f t="shared" si="226"/>
        <v>4.8822997204486266E-3</v>
      </c>
      <c r="I1749" s="6">
        <f t="shared" si="226"/>
        <v>1</v>
      </c>
      <c r="J1749" s="6">
        <f t="shared" si="228"/>
        <v>44148.93580238444</v>
      </c>
      <c r="K1749" s="18">
        <f t="shared" si="228"/>
        <v>0</v>
      </c>
      <c r="L1749" s="35">
        <f>Data!BT33</f>
        <v>5.1106145826752179E-2</v>
      </c>
      <c r="Q1749" s="21">
        <v>0</v>
      </c>
      <c r="R1749" s="21">
        <v>0</v>
      </c>
      <c r="S1749" s="21">
        <v>0</v>
      </c>
      <c r="T1749" s="21">
        <v>0</v>
      </c>
      <c r="U1749" s="21">
        <v>0</v>
      </c>
      <c r="V1749" s="21">
        <v>0</v>
      </c>
      <c r="W1749" s="21">
        <v>0</v>
      </c>
      <c r="X1749" s="21">
        <v>0</v>
      </c>
      <c r="Y1749" s="21">
        <v>0</v>
      </c>
      <c r="Z1749" s="21">
        <v>423.04685421269295</v>
      </c>
      <c r="AA1749" s="21">
        <v>432.99175377189846</v>
      </c>
      <c r="AB1749" s="21">
        <v>440.27497222347853</v>
      </c>
      <c r="AC1749" s="21">
        <v>445.84321017232719</v>
      </c>
      <c r="AD1749" s="21">
        <v>450.18175095177293</v>
      </c>
      <c r="AE1749" s="21">
        <v>453.50604421325971</v>
      </c>
      <c r="AF1749" s="21">
        <v>456.00543598856171</v>
      </c>
      <c r="AG1749" s="21">
        <v>458.01534819077034</v>
      </c>
      <c r="AH1749" s="21">
        <v>459.63998863417879</v>
      </c>
      <c r="AI1749" s="21">
        <v>9984.6658745848599</v>
      </c>
      <c r="AJ1749" s="21">
        <v>10219.383372815093</v>
      </c>
      <c r="AK1749" s="21">
        <v>10391.280414493782</v>
      </c>
      <c r="AL1749" s="21">
        <v>10522.700834893565</v>
      </c>
      <c r="AM1749" s="21">
        <v>10625.098192620393</v>
      </c>
      <c r="AN1749" s="21">
        <v>10703.557486560425</v>
      </c>
      <c r="AO1749" s="21">
        <v>10762.547623273578</v>
      </c>
      <c r="AP1749" s="21">
        <v>10809.985162582674</v>
      </c>
      <c r="AQ1749" s="21">
        <v>10848.329596141837</v>
      </c>
    </row>
    <row r="1750" spans="1:43" x14ac:dyDescent="0.25">
      <c r="A1750" s="17" t="s">
        <v>259</v>
      </c>
      <c r="B1750" s="8" t="s">
        <v>338</v>
      </c>
      <c r="C1750" s="8" t="s">
        <v>70</v>
      </c>
      <c r="D1750" s="8" t="str">
        <f t="shared" si="224"/>
        <v>Week_20-generic-cofi</v>
      </c>
      <c r="E1750" s="8" t="str">
        <f t="shared" si="225"/>
        <v>Umbrella-search.umb</v>
      </c>
      <c r="H1750" s="24">
        <f t="shared" si="226"/>
        <v>4.8822997204486266E-3</v>
      </c>
      <c r="I1750" s="6">
        <f t="shared" si="226"/>
        <v>1</v>
      </c>
      <c r="J1750" s="6">
        <f t="shared" si="228"/>
        <v>44148.93580238444</v>
      </c>
      <c r="K1750" s="18">
        <f t="shared" si="228"/>
        <v>0</v>
      </c>
      <c r="L1750" s="35">
        <f>Data!BT34</f>
        <v>5.179229488041856E-2</v>
      </c>
      <c r="Q1750" s="21">
        <v>0</v>
      </c>
      <c r="R1750" s="21">
        <v>0</v>
      </c>
      <c r="S1750" s="21">
        <v>0</v>
      </c>
      <c r="T1750" s="21">
        <v>0</v>
      </c>
      <c r="U1750" s="21">
        <v>0</v>
      </c>
      <c r="V1750" s="21">
        <v>0</v>
      </c>
      <c r="W1750" s="21">
        <v>0</v>
      </c>
      <c r="X1750" s="21">
        <v>0</v>
      </c>
      <c r="Y1750" s="21">
        <v>0</v>
      </c>
      <c r="Z1750" s="21">
        <v>641.87264928848913</v>
      </c>
      <c r="AA1750" s="21">
        <v>660.70201084099983</v>
      </c>
      <c r="AB1750" s="21">
        <v>674.53798798267451</v>
      </c>
      <c r="AC1750" s="21">
        <v>685.14773455033685</v>
      </c>
      <c r="AD1750" s="21">
        <v>693.4374145049477</v>
      </c>
      <c r="AE1750" s="21">
        <v>699.80504174557916</v>
      </c>
      <c r="AF1750" s="21">
        <v>704.60307550425762</v>
      </c>
      <c r="AG1750" s="21">
        <v>708.46884525888458</v>
      </c>
      <c r="AH1750" s="21">
        <v>711.59898644723739</v>
      </c>
      <c r="AI1750" s="21">
        <v>12840.201341244632</v>
      </c>
      <c r="AJ1750" s="21">
        <v>13216.869195419962</v>
      </c>
      <c r="AK1750" s="21">
        <v>13493.647980820604</v>
      </c>
      <c r="AL1750" s="21">
        <v>13705.888340741494</v>
      </c>
      <c r="AM1750" s="21">
        <v>13871.717434393749</v>
      </c>
      <c r="AN1750" s="21">
        <v>13999.097243965531</v>
      </c>
      <c r="AO1750" s="21">
        <v>14095.078463249158</v>
      </c>
      <c r="AP1750" s="21">
        <v>14172.410410705286</v>
      </c>
      <c r="AQ1750" s="21">
        <v>14235.02663703854</v>
      </c>
    </row>
    <row r="1751" spans="1:43" x14ac:dyDescent="0.25">
      <c r="A1751" s="17" t="s">
        <v>260</v>
      </c>
      <c r="B1751" s="8" t="s">
        <v>338</v>
      </c>
      <c r="C1751" s="8" t="s">
        <v>70</v>
      </c>
      <c r="D1751" s="8" t="str">
        <f t="shared" si="224"/>
        <v>Week_21-generic-cofi</v>
      </c>
      <c r="E1751" s="8" t="str">
        <f t="shared" si="225"/>
        <v>Umbrella-search.umb</v>
      </c>
      <c r="H1751" s="24">
        <f t="shared" si="226"/>
        <v>4.8822997204486266E-3</v>
      </c>
      <c r="I1751" s="6">
        <f t="shared" si="226"/>
        <v>1</v>
      </c>
      <c r="J1751" s="6">
        <f t="shared" ref="J1751:K1766" si="229">J1750</f>
        <v>44148.93580238444</v>
      </c>
      <c r="K1751" s="18">
        <f t="shared" si="229"/>
        <v>0</v>
      </c>
      <c r="L1751" s="35">
        <f>Data!BT35</f>
        <v>5.3032795061033672E-2</v>
      </c>
      <c r="Q1751" s="21">
        <v>0</v>
      </c>
      <c r="R1751" s="21">
        <v>0</v>
      </c>
      <c r="S1751" s="21">
        <v>0</v>
      </c>
      <c r="T1751" s="21">
        <v>0</v>
      </c>
      <c r="U1751" s="21">
        <v>0</v>
      </c>
      <c r="V1751" s="21">
        <v>0</v>
      </c>
      <c r="W1751" s="21">
        <v>0</v>
      </c>
      <c r="X1751" s="21">
        <v>0</v>
      </c>
      <c r="Y1751" s="21">
        <v>0</v>
      </c>
      <c r="Z1751" s="21">
        <v>591.57035780678211</v>
      </c>
      <c r="AA1751" s="21">
        <v>613.2313460046214</v>
      </c>
      <c r="AB1751" s="21">
        <v>629.16791578382959</v>
      </c>
      <c r="AC1751" s="21">
        <v>641.40194735450314</v>
      </c>
      <c r="AD1751" s="21">
        <v>650.9707507418151</v>
      </c>
      <c r="AE1751" s="21">
        <v>658.32775350592374</v>
      </c>
      <c r="AF1751" s="21">
        <v>663.87582737872742</v>
      </c>
      <c r="AG1751" s="21">
        <v>668.34908019106354</v>
      </c>
      <c r="AH1751" s="21">
        <v>671.97343530553599</v>
      </c>
      <c r="AI1751" s="21">
        <v>12166.172501964384</v>
      </c>
      <c r="AJ1751" s="21">
        <v>12611.650060973521</v>
      </c>
      <c r="AK1751" s="21">
        <v>12939.39984502671</v>
      </c>
      <c r="AL1751" s="21">
        <v>13191.003625572974</v>
      </c>
      <c r="AM1751" s="21">
        <v>13387.79460928457</v>
      </c>
      <c r="AN1751" s="21">
        <v>13539.097938710025</v>
      </c>
      <c r="AO1751" s="21">
        <v>13653.199030658616</v>
      </c>
      <c r="AP1751" s="21">
        <v>13745.195468008091</v>
      </c>
      <c r="AQ1751" s="21">
        <v>13819.733566391733</v>
      </c>
    </row>
    <row r="1752" spans="1:43" x14ac:dyDescent="0.25">
      <c r="A1752" s="17" t="s">
        <v>261</v>
      </c>
      <c r="B1752" s="8" t="s">
        <v>338</v>
      </c>
      <c r="C1752" s="8" t="s">
        <v>70</v>
      </c>
      <c r="D1752" s="8" t="str">
        <f t="shared" si="224"/>
        <v>Week_22-generic-cofi</v>
      </c>
      <c r="E1752" s="8" t="str">
        <f t="shared" si="225"/>
        <v>Umbrella-search.umb</v>
      </c>
      <c r="H1752" s="24">
        <f t="shared" si="226"/>
        <v>4.8822997204486266E-3</v>
      </c>
      <c r="I1752" s="6">
        <f t="shared" si="226"/>
        <v>1</v>
      </c>
      <c r="J1752" s="6">
        <f t="shared" si="229"/>
        <v>44148.93580238444</v>
      </c>
      <c r="K1752" s="18">
        <f t="shared" si="229"/>
        <v>0</v>
      </c>
      <c r="L1752" s="35">
        <f>Data!BT36</f>
        <v>5.5268879604339238E-2</v>
      </c>
      <c r="Q1752" s="21">
        <v>0</v>
      </c>
      <c r="R1752" s="21">
        <v>0</v>
      </c>
      <c r="S1752" s="21">
        <v>0</v>
      </c>
      <c r="T1752" s="21">
        <v>0</v>
      </c>
      <c r="U1752" s="21">
        <v>0</v>
      </c>
      <c r="V1752" s="21">
        <v>0</v>
      </c>
      <c r="W1752" s="21">
        <v>0</v>
      </c>
      <c r="X1752" s="21">
        <v>0</v>
      </c>
      <c r="Y1752" s="21">
        <v>0</v>
      </c>
      <c r="Z1752" s="21">
        <v>569.30975095857139</v>
      </c>
      <c r="AA1752" s="21">
        <v>592.74816685315602</v>
      </c>
      <c r="AB1752" s="21">
        <v>609.99655687208804</v>
      </c>
      <c r="AC1752" s="21">
        <v>623.24032719959155</v>
      </c>
      <c r="AD1752" s="21">
        <v>633.60102448314558</v>
      </c>
      <c r="AE1752" s="21">
        <v>641.56827578447803</v>
      </c>
      <c r="AF1752" s="21">
        <v>647.57749511735187</v>
      </c>
      <c r="AG1752" s="21">
        <v>652.4232051736617</v>
      </c>
      <c r="AH1752" s="21">
        <v>656.34981824286945</v>
      </c>
      <c r="AI1752" s="21">
        <v>11618.417056693983</v>
      </c>
      <c r="AJ1752" s="21">
        <v>12096.745928723692</v>
      </c>
      <c r="AK1752" s="21">
        <v>12448.749365269527</v>
      </c>
      <c r="AL1752" s="21">
        <v>12719.026919463749</v>
      </c>
      <c r="AM1752" s="21">
        <v>12930.467004295962</v>
      </c>
      <c r="AN1752" s="21">
        <v>13093.06188038672</v>
      </c>
      <c r="AO1752" s="21">
        <v>13215.697433838814</v>
      </c>
      <c r="AP1752" s="21">
        <v>13314.5882051197</v>
      </c>
      <c r="AQ1752" s="21">
        <v>13394.722136044837</v>
      </c>
    </row>
    <row r="1753" spans="1:43" x14ac:dyDescent="0.25">
      <c r="A1753" s="17" t="s">
        <v>278</v>
      </c>
      <c r="B1753" s="8" t="s">
        <v>338</v>
      </c>
      <c r="C1753" s="8" t="s">
        <v>70</v>
      </c>
      <c r="D1753" s="8" t="str">
        <f t="shared" si="224"/>
        <v>Week_23-generic-cofi</v>
      </c>
      <c r="E1753" s="8" t="str">
        <f t="shared" si="225"/>
        <v>Umbrella-search.umb</v>
      </c>
      <c r="H1753" s="24">
        <f t="shared" si="226"/>
        <v>4.8822997204486266E-3</v>
      </c>
      <c r="I1753" s="6">
        <f t="shared" si="226"/>
        <v>1</v>
      </c>
      <c r="J1753" s="6">
        <f t="shared" si="229"/>
        <v>44148.93580238444</v>
      </c>
      <c r="K1753" s="18">
        <f t="shared" si="229"/>
        <v>0</v>
      </c>
      <c r="L1753" s="35">
        <f>Data!BT37</f>
        <v>5.3846374207024636E-2</v>
      </c>
      <c r="Q1753" s="21">
        <v>0</v>
      </c>
      <c r="R1753" s="21">
        <v>0</v>
      </c>
      <c r="S1753" s="21">
        <v>0</v>
      </c>
      <c r="T1753" s="21">
        <v>0</v>
      </c>
      <c r="U1753" s="21">
        <v>0</v>
      </c>
      <c r="V1753" s="21">
        <v>0</v>
      </c>
      <c r="W1753" s="21">
        <v>0</v>
      </c>
      <c r="X1753" s="21">
        <v>0</v>
      </c>
      <c r="Y1753" s="21">
        <v>0</v>
      </c>
      <c r="Z1753" s="21">
        <v>345.87260144964841</v>
      </c>
      <c r="AA1753" s="21">
        <v>363.16579239332799</v>
      </c>
      <c r="AB1753" s="21">
        <v>375.87282478107028</v>
      </c>
      <c r="AC1753" s="21">
        <v>385.6162185613199</v>
      </c>
      <c r="AD1753" s="21">
        <v>393.22919931529799</v>
      </c>
      <c r="AE1753" s="21">
        <v>399.07688643076483</v>
      </c>
      <c r="AF1753" s="21">
        <v>403.48312324754789</v>
      </c>
      <c r="AG1753" s="21">
        <v>407.03314846822445</v>
      </c>
      <c r="AH1753" s="21">
        <v>409.90760906982496</v>
      </c>
      <c r="AI1753" s="21">
        <v>8097.0580536678935</v>
      </c>
      <c r="AJ1753" s="21">
        <v>8501.9006761169039</v>
      </c>
      <c r="AK1753" s="21">
        <v>8799.3789340134499</v>
      </c>
      <c r="AL1753" s="21">
        <v>9027.4768658755456</v>
      </c>
      <c r="AM1753" s="21">
        <v>9205.7007172822632</v>
      </c>
      <c r="AN1753" s="21">
        <v>9342.5981235965173</v>
      </c>
      <c r="AO1753" s="21">
        <v>9445.7504263639712</v>
      </c>
      <c r="AP1753" s="21">
        <v>9528.8583689512889</v>
      </c>
      <c r="AQ1753" s="21">
        <v>9596.1509913405444</v>
      </c>
    </row>
    <row r="1754" spans="1:43" x14ac:dyDescent="0.25">
      <c r="A1754" s="17" t="s">
        <v>279</v>
      </c>
      <c r="B1754" s="8" t="s">
        <v>338</v>
      </c>
      <c r="C1754" s="8" t="s">
        <v>70</v>
      </c>
      <c r="D1754" s="8" t="str">
        <f t="shared" si="224"/>
        <v>Week_24-generic-cofi</v>
      </c>
      <c r="E1754" s="8" t="str">
        <f t="shared" si="225"/>
        <v>Umbrella-search.umb</v>
      </c>
      <c r="H1754" s="24">
        <f t="shared" si="226"/>
        <v>4.8822997204486266E-3</v>
      </c>
      <c r="I1754" s="6">
        <f t="shared" si="226"/>
        <v>1</v>
      </c>
      <c r="J1754" s="6">
        <f t="shared" si="229"/>
        <v>44148.93580238444</v>
      </c>
      <c r="K1754" s="18">
        <f t="shared" si="229"/>
        <v>0</v>
      </c>
      <c r="L1754" s="35">
        <f>Data!BT38</f>
        <v>3.9001781405702089E-2</v>
      </c>
      <c r="Q1754" s="21">
        <v>0</v>
      </c>
      <c r="R1754" s="21">
        <v>0</v>
      </c>
      <c r="S1754" s="21">
        <v>0</v>
      </c>
      <c r="T1754" s="21">
        <v>0</v>
      </c>
      <c r="U1754" s="21">
        <v>0</v>
      </c>
      <c r="V1754" s="21">
        <v>0</v>
      </c>
      <c r="W1754" s="21">
        <v>0</v>
      </c>
      <c r="X1754" s="21">
        <v>0</v>
      </c>
      <c r="Y1754" s="21">
        <v>0</v>
      </c>
      <c r="Z1754" s="21">
        <v>449.98412749401285</v>
      </c>
      <c r="AA1754" s="21">
        <v>459.59970114263655</v>
      </c>
      <c r="AB1754" s="21">
        <v>466.64977547149169</v>
      </c>
      <c r="AC1754" s="21">
        <v>472.04538573703189</v>
      </c>
      <c r="AD1754" s="21">
        <v>476.25336009187083</v>
      </c>
      <c r="AE1754" s="21">
        <v>479.48037652450341</v>
      </c>
      <c r="AF1754" s="21">
        <v>481.90844144119569</v>
      </c>
      <c r="AG1754" s="21">
        <v>483.86227921030127</v>
      </c>
      <c r="AH1754" s="21">
        <v>485.44252307852548</v>
      </c>
      <c r="AI1754" s="21">
        <v>9874.359355054663</v>
      </c>
      <c r="AJ1754" s="21">
        <v>10085.361530043085</v>
      </c>
      <c r="AK1754" s="21">
        <v>10240.066914409977</v>
      </c>
      <c r="AL1754" s="21">
        <v>10358.46707887461</v>
      </c>
      <c r="AM1754" s="21">
        <v>10450.8060046228</v>
      </c>
      <c r="AN1754" s="21">
        <v>10521.61899102287</v>
      </c>
      <c r="AO1754" s="21">
        <v>10574.899949305425</v>
      </c>
      <c r="AP1754" s="21">
        <v>10617.774564374782</v>
      </c>
      <c r="AQ1754" s="21">
        <v>10652.451111546272</v>
      </c>
    </row>
    <row r="1755" spans="1:43" x14ac:dyDescent="0.25">
      <c r="A1755" s="17" t="s">
        <v>280</v>
      </c>
      <c r="B1755" s="8" t="s">
        <v>338</v>
      </c>
      <c r="C1755" s="8" t="s">
        <v>70</v>
      </c>
      <c r="D1755" s="8" t="str">
        <f t="shared" si="224"/>
        <v>Week_25-generic-cofi</v>
      </c>
      <c r="E1755" s="8" t="str">
        <f t="shared" si="225"/>
        <v>Umbrella-search.umb</v>
      </c>
      <c r="H1755" s="24">
        <f t="shared" si="226"/>
        <v>4.8822997204486266E-3</v>
      </c>
      <c r="I1755" s="6">
        <f t="shared" si="226"/>
        <v>1</v>
      </c>
      <c r="J1755" s="6">
        <f t="shared" si="229"/>
        <v>44148.93580238444</v>
      </c>
      <c r="K1755" s="18">
        <f t="shared" si="229"/>
        <v>0</v>
      </c>
      <c r="L1755" s="35">
        <f>Data!BT39</f>
        <v>3.9001781405702089E-2</v>
      </c>
      <c r="Q1755" s="21">
        <v>0</v>
      </c>
      <c r="R1755" s="21">
        <v>0</v>
      </c>
      <c r="S1755" s="21">
        <v>0</v>
      </c>
      <c r="T1755" s="21">
        <v>0</v>
      </c>
      <c r="U1755" s="21">
        <v>0</v>
      </c>
      <c r="V1755" s="21">
        <v>0</v>
      </c>
      <c r="W1755" s="21">
        <v>0</v>
      </c>
      <c r="X1755" s="21">
        <v>0</v>
      </c>
      <c r="Y1755" s="21">
        <v>0</v>
      </c>
      <c r="Z1755" s="21">
        <v>421.77564289533899</v>
      </c>
      <c r="AA1755" s="21">
        <v>434.41071523772706</v>
      </c>
      <c r="AB1755" s="21">
        <v>443.69232949053452</v>
      </c>
      <c r="AC1755" s="21">
        <v>450.80776735550347</v>
      </c>
      <c r="AD1755" s="21">
        <v>456.3658990768601</v>
      </c>
      <c r="AE1755" s="21">
        <v>460.63436890621995</v>
      </c>
      <c r="AF1755" s="21">
        <v>463.85005653100802</v>
      </c>
      <c r="AG1755" s="21">
        <v>466.44049091837223</v>
      </c>
      <c r="AH1755" s="21">
        <v>468.53766425053459</v>
      </c>
      <c r="AI1755" s="21">
        <v>9169.2605508423912</v>
      </c>
      <c r="AJ1755" s="21">
        <v>9443.942771918033</v>
      </c>
      <c r="AK1755" s="21">
        <v>9645.7219425505173</v>
      </c>
      <c r="AL1755" s="21">
        <v>9800.4091674204938</v>
      </c>
      <c r="AM1755" s="21">
        <v>9921.2410807552023</v>
      </c>
      <c r="AN1755" s="21">
        <v>10014.03617852362</v>
      </c>
      <c r="AO1755" s="21">
        <v>10083.944145421363</v>
      </c>
      <c r="AP1755" s="21">
        <v>10140.259317332553</v>
      </c>
      <c r="AQ1755" s="21">
        <v>10185.851159883896</v>
      </c>
    </row>
    <row r="1756" spans="1:43" x14ac:dyDescent="0.25">
      <c r="A1756" s="17" t="s">
        <v>281</v>
      </c>
      <c r="B1756" s="8" t="s">
        <v>338</v>
      </c>
      <c r="C1756" s="8" t="s">
        <v>70</v>
      </c>
      <c r="D1756" s="8" t="str">
        <f t="shared" si="224"/>
        <v>Week_26-generic-cofi</v>
      </c>
      <c r="E1756" s="8" t="str">
        <f t="shared" si="225"/>
        <v>Umbrella-search.umb</v>
      </c>
      <c r="H1756" s="24">
        <f t="shared" si="226"/>
        <v>4.8822997204486266E-3</v>
      </c>
      <c r="I1756" s="6">
        <f t="shared" si="226"/>
        <v>1</v>
      </c>
      <c r="J1756" s="6">
        <f t="shared" si="229"/>
        <v>44148.93580238444</v>
      </c>
      <c r="K1756" s="18">
        <f t="shared" si="229"/>
        <v>0</v>
      </c>
      <c r="L1756" s="35">
        <f>Data!BT40</f>
        <v>2.7756801776790675E-2</v>
      </c>
      <c r="Q1756" s="21">
        <v>0</v>
      </c>
      <c r="R1756" s="21">
        <v>0</v>
      </c>
      <c r="S1756" s="21">
        <v>0</v>
      </c>
      <c r="T1756" s="21">
        <v>0</v>
      </c>
      <c r="U1756" s="21">
        <v>0</v>
      </c>
      <c r="V1756" s="21">
        <v>0</v>
      </c>
      <c r="W1756" s="21">
        <v>0</v>
      </c>
      <c r="X1756" s="21">
        <v>0</v>
      </c>
      <c r="Y1756" s="21">
        <v>0</v>
      </c>
      <c r="Z1756" s="21">
        <v>602.13223166255898</v>
      </c>
      <c r="AA1756" s="21">
        <v>613.63412154344132</v>
      </c>
      <c r="AB1756" s="21">
        <v>622.09762574461388</v>
      </c>
      <c r="AC1756" s="21">
        <v>628.59614936138439</v>
      </c>
      <c r="AD1756" s="21">
        <v>633.67932607459238</v>
      </c>
      <c r="AE1756" s="21">
        <v>637.58805217488111</v>
      </c>
      <c r="AF1756" s="21">
        <v>640.53597983234692</v>
      </c>
      <c r="AG1756" s="21">
        <v>642.91305470635893</v>
      </c>
      <c r="AH1756" s="21">
        <v>644.83917664528758</v>
      </c>
      <c r="AI1756" s="21">
        <v>11885.551964981925</v>
      </c>
      <c r="AJ1756" s="21">
        <v>12112.588988888227</v>
      </c>
      <c r="AK1756" s="21">
        <v>12279.650995702128</v>
      </c>
      <c r="AL1756" s="21">
        <v>12407.926042413252</v>
      </c>
      <c r="AM1756" s="21">
        <v>12508.263406525455</v>
      </c>
      <c r="AN1756" s="21">
        <v>12585.418165462022</v>
      </c>
      <c r="AO1756" s="21">
        <v>12643.607622062067</v>
      </c>
      <c r="AP1756" s="21">
        <v>12690.528955041891</v>
      </c>
      <c r="AQ1756" s="21">
        <v>12728.548880221479</v>
      </c>
    </row>
    <row r="1757" spans="1:43" x14ac:dyDescent="0.25">
      <c r="A1757" s="17" t="s">
        <v>282</v>
      </c>
      <c r="B1757" s="8" t="s">
        <v>338</v>
      </c>
      <c r="C1757" s="8" t="s">
        <v>70</v>
      </c>
      <c r="D1757" s="8" t="str">
        <f t="shared" si="224"/>
        <v>Week_27-generic-cofi</v>
      </c>
      <c r="E1757" s="8" t="str">
        <f t="shared" si="225"/>
        <v>Umbrella-search.umb</v>
      </c>
      <c r="H1757" s="24">
        <f t="shared" si="226"/>
        <v>4.8822997204486266E-3</v>
      </c>
      <c r="I1757" s="6">
        <f t="shared" si="226"/>
        <v>1</v>
      </c>
      <c r="J1757" s="6">
        <f t="shared" si="229"/>
        <v>44148.93580238444</v>
      </c>
      <c r="K1757" s="18">
        <f t="shared" si="229"/>
        <v>0</v>
      </c>
      <c r="L1757" s="35">
        <f>Data!BT41</f>
        <v>2.6623342793737587E-2</v>
      </c>
      <c r="Q1757" s="21">
        <v>0</v>
      </c>
      <c r="R1757" s="21">
        <v>0</v>
      </c>
      <c r="S1757" s="21">
        <v>0</v>
      </c>
      <c r="T1757" s="21">
        <v>0</v>
      </c>
      <c r="U1757" s="21">
        <v>0</v>
      </c>
      <c r="V1757" s="21">
        <v>0</v>
      </c>
      <c r="W1757" s="21">
        <v>0</v>
      </c>
      <c r="X1757" s="21">
        <v>0</v>
      </c>
      <c r="Y1757" s="21">
        <v>0</v>
      </c>
      <c r="Z1757" s="21">
        <v>541.79005512446679</v>
      </c>
      <c r="AA1757" s="21">
        <v>550.03593812357849</v>
      </c>
      <c r="AB1757" s="21">
        <v>556.09189740189561</v>
      </c>
      <c r="AC1757" s="21">
        <v>560.73388554611688</v>
      </c>
      <c r="AD1757" s="21">
        <v>564.35904025494847</v>
      </c>
      <c r="AE1757" s="21">
        <v>567.14262207485456</v>
      </c>
      <c r="AF1757" s="21">
        <v>569.23933103418335</v>
      </c>
      <c r="AG1757" s="21">
        <v>570.92816846893186</v>
      </c>
      <c r="AH1757" s="21">
        <v>572.29526279187724</v>
      </c>
      <c r="AI1757" s="21">
        <v>11421.630898474968</v>
      </c>
      <c r="AJ1757" s="21">
        <v>11595.464713173224</v>
      </c>
      <c r="AK1757" s="21">
        <v>11723.132120426098</v>
      </c>
      <c r="AL1757" s="21">
        <v>11820.991198341826</v>
      </c>
      <c r="AM1757" s="21">
        <v>11897.414120177538</v>
      </c>
      <c r="AN1757" s="21">
        <v>11956.095603571266</v>
      </c>
      <c r="AO1757" s="21">
        <v>12000.29692400613</v>
      </c>
      <c r="AP1757" s="21">
        <v>12035.899788334811</v>
      </c>
      <c r="AQ1757" s="21">
        <v>12064.719894227112</v>
      </c>
    </row>
    <row r="1758" spans="1:43" x14ac:dyDescent="0.25">
      <c r="A1758" s="17" t="s">
        <v>283</v>
      </c>
      <c r="B1758" s="8" t="s">
        <v>338</v>
      </c>
      <c r="C1758" s="8" t="s">
        <v>70</v>
      </c>
      <c r="D1758" s="8" t="str">
        <f t="shared" si="224"/>
        <v>Week_28-generic-cofi</v>
      </c>
      <c r="E1758" s="8" t="str">
        <f t="shared" si="225"/>
        <v>Umbrella-search.umb</v>
      </c>
      <c r="H1758" s="24">
        <f t="shared" si="226"/>
        <v>4.8822997204486266E-3</v>
      </c>
      <c r="I1758" s="6">
        <f t="shared" si="226"/>
        <v>1</v>
      </c>
      <c r="J1758" s="6">
        <f t="shared" si="229"/>
        <v>44148.93580238444</v>
      </c>
      <c r="K1758" s="18">
        <f t="shared" si="229"/>
        <v>0</v>
      </c>
      <c r="L1758" s="35">
        <f>Data!BT42</f>
        <v>2.9846451654314321E-2</v>
      </c>
      <c r="Q1758" s="21">
        <v>0</v>
      </c>
      <c r="R1758" s="21">
        <v>0</v>
      </c>
      <c r="S1758" s="21">
        <v>0</v>
      </c>
      <c r="T1758" s="21">
        <v>0</v>
      </c>
      <c r="U1758" s="21">
        <v>0</v>
      </c>
      <c r="V1758" s="21">
        <v>0</v>
      </c>
      <c r="W1758" s="21">
        <v>0</v>
      </c>
      <c r="X1758" s="21">
        <v>0</v>
      </c>
      <c r="Y1758" s="21">
        <v>0</v>
      </c>
      <c r="Z1758" s="21">
        <v>525.71798479056838</v>
      </c>
      <c r="AA1758" s="21">
        <v>534.12448476546251</v>
      </c>
      <c r="AB1758" s="21">
        <v>540.29391781558229</v>
      </c>
      <c r="AC1758" s="21">
        <v>545.01975176775227</v>
      </c>
      <c r="AD1758" s="21">
        <v>548.70818261737713</v>
      </c>
      <c r="AE1758" s="21">
        <v>551.53880473104311</v>
      </c>
      <c r="AF1758" s="21">
        <v>553.6699327061574</v>
      </c>
      <c r="AG1758" s="21">
        <v>555.38577530801081</v>
      </c>
      <c r="AH1758" s="21">
        <v>556.77420960506629</v>
      </c>
      <c r="AI1758" s="21">
        <v>11159.047036577533</v>
      </c>
      <c r="AJ1758" s="21">
        <v>11337.485917016829</v>
      </c>
      <c r="AK1758" s="21">
        <v>11468.440146445993</v>
      </c>
      <c r="AL1758" s="21">
        <v>11568.752110055777</v>
      </c>
      <c r="AM1758" s="21">
        <v>11647.043845421314</v>
      </c>
      <c r="AN1758" s="21">
        <v>11707.127476232914</v>
      </c>
      <c r="AO1758" s="21">
        <v>11752.363435441615</v>
      </c>
      <c r="AP1758" s="21">
        <v>11788.784423224779</v>
      </c>
      <c r="AQ1758" s="21">
        <v>11818.255744496413</v>
      </c>
    </row>
    <row r="1759" spans="1:43" x14ac:dyDescent="0.25">
      <c r="A1759" s="17" t="s">
        <v>284</v>
      </c>
      <c r="B1759" s="8" t="s">
        <v>338</v>
      </c>
      <c r="C1759" s="8" t="s">
        <v>70</v>
      </c>
      <c r="D1759" s="8" t="str">
        <f t="shared" si="224"/>
        <v>Week_29-generic-cofi</v>
      </c>
      <c r="E1759" s="8" t="str">
        <f t="shared" si="225"/>
        <v>Umbrella-search.umb</v>
      </c>
      <c r="H1759" s="24">
        <f t="shared" si="226"/>
        <v>4.8822997204486266E-3</v>
      </c>
      <c r="I1759" s="6">
        <f t="shared" si="226"/>
        <v>1</v>
      </c>
      <c r="J1759" s="6">
        <f t="shared" si="229"/>
        <v>44148.93580238444</v>
      </c>
      <c r="K1759" s="18">
        <f t="shared" si="229"/>
        <v>0</v>
      </c>
      <c r="L1759" s="35">
        <f>Data!BT43</f>
        <v>3.2564840357367876E-2</v>
      </c>
      <c r="Q1759" s="21">
        <v>0</v>
      </c>
      <c r="R1759" s="21">
        <v>0</v>
      </c>
      <c r="S1759" s="21">
        <v>0</v>
      </c>
      <c r="T1759" s="21">
        <v>0</v>
      </c>
      <c r="U1759" s="21">
        <v>0</v>
      </c>
      <c r="V1759" s="21">
        <v>0</v>
      </c>
      <c r="W1759" s="21">
        <v>0</v>
      </c>
      <c r="X1759" s="21">
        <v>0</v>
      </c>
      <c r="Y1759" s="21">
        <v>0</v>
      </c>
      <c r="Z1759" s="21">
        <v>472.19292316154252</v>
      </c>
      <c r="AA1759" s="21">
        <v>483.2977726597889</v>
      </c>
      <c r="AB1759" s="21">
        <v>491.4599279125992</v>
      </c>
      <c r="AC1759" s="21">
        <v>497.7205466793356</v>
      </c>
      <c r="AD1759" s="21">
        <v>502.6131552005948</v>
      </c>
      <c r="AE1759" s="21">
        <v>506.37214844636264</v>
      </c>
      <c r="AF1759" s="21">
        <v>509.20506489325197</v>
      </c>
      <c r="AG1759" s="21">
        <v>511.48791172227936</v>
      </c>
      <c r="AH1759" s="21">
        <v>513.33660828186544</v>
      </c>
      <c r="AI1759" s="21">
        <v>10221.996137429112</v>
      </c>
      <c r="AJ1759" s="21">
        <v>10462.393066543978</v>
      </c>
      <c r="AK1759" s="21">
        <v>10639.086776624805</v>
      </c>
      <c r="AL1759" s="21">
        <v>10774.616170888094</v>
      </c>
      <c r="AM1759" s="21">
        <v>10880.530984416873</v>
      </c>
      <c r="AN1759" s="21">
        <v>10961.905381520482</v>
      </c>
      <c r="AO1759" s="21">
        <v>11023.232139202226</v>
      </c>
      <c r="AP1759" s="21">
        <v>11072.651032040392</v>
      </c>
      <c r="AQ1759" s="21">
        <v>11112.671473187289</v>
      </c>
    </row>
    <row r="1760" spans="1:43" x14ac:dyDescent="0.25">
      <c r="A1760" s="17" t="s">
        <v>285</v>
      </c>
      <c r="B1760" s="8" t="s">
        <v>338</v>
      </c>
      <c r="C1760" s="8" t="s">
        <v>70</v>
      </c>
      <c r="D1760" s="8" t="str">
        <f t="shared" si="224"/>
        <v>Week_30-generic-cofi</v>
      </c>
      <c r="E1760" s="8" t="str">
        <f t="shared" si="225"/>
        <v>Umbrella-search.umb</v>
      </c>
      <c r="H1760" s="24">
        <f t="shared" si="226"/>
        <v>4.8822997204486266E-3</v>
      </c>
      <c r="I1760" s="6">
        <f t="shared" si="226"/>
        <v>1</v>
      </c>
      <c r="J1760" s="6">
        <f t="shared" si="229"/>
        <v>44148.93580238444</v>
      </c>
      <c r="K1760" s="18">
        <f t="shared" si="229"/>
        <v>0</v>
      </c>
      <c r="L1760" s="35">
        <f>Data!BT44</f>
        <v>3.0911099696757111E-2</v>
      </c>
      <c r="Q1760" s="21">
        <v>0</v>
      </c>
      <c r="R1760" s="21">
        <v>0</v>
      </c>
      <c r="S1760" s="21">
        <v>0</v>
      </c>
      <c r="T1760" s="21">
        <v>0</v>
      </c>
      <c r="U1760" s="21">
        <v>0</v>
      </c>
      <c r="V1760" s="21">
        <v>0</v>
      </c>
      <c r="W1760" s="21">
        <v>0</v>
      </c>
      <c r="X1760" s="21">
        <v>0</v>
      </c>
      <c r="Y1760" s="21">
        <v>0</v>
      </c>
      <c r="Z1760" s="21">
        <v>617.14046421705427</v>
      </c>
      <c r="AA1760" s="21">
        <v>629.2233159019853</v>
      </c>
      <c r="AB1760" s="21">
        <v>638.11049481687007</v>
      </c>
      <c r="AC1760" s="21">
        <v>644.93166047647503</v>
      </c>
      <c r="AD1760" s="21">
        <v>650.26532535164256</v>
      </c>
      <c r="AE1760" s="21">
        <v>654.36534270096286</v>
      </c>
      <c r="AF1760" s="21">
        <v>657.45667186966159</v>
      </c>
      <c r="AG1760" s="21">
        <v>659.94876325330597</v>
      </c>
      <c r="AH1760" s="21">
        <v>661.967635023394</v>
      </c>
      <c r="AI1760" s="21">
        <v>12389.741028821405</v>
      </c>
      <c r="AJ1760" s="21">
        <v>12632.316928387281</v>
      </c>
      <c r="AK1760" s="21">
        <v>12810.736350895766</v>
      </c>
      <c r="AL1760" s="21">
        <v>12947.678393975721</v>
      </c>
      <c r="AM1760" s="21">
        <v>13054.757301241481</v>
      </c>
      <c r="AN1760" s="21">
        <v>13137.069442669768</v>
      </c>
      <c r="AO1760" s="21">
        <v>13199.131112671605</v>
      </c>
      <c r="AP1760" s="21">
        <v>13249.162456674761</v>
      </c>
      <c r="AQ1760" s="21">
        <v>13289.693421426071</v>
      </c>
    </row>
    <row r="1761" spans="1:43" x14ac:dyDescent="0.25">
      <c r="A1761" s="17" t="s">
        <v>286</v>
      </c>
      <c r="B1761" s="8" t="s">
        <v>338</v>
      </c>
      <c r="C1761" s="8" t="s">
        <v>70</v>
      </c>
      <c r="D1761" s="8" t="str">
        <f t="shared" si="224"/>
        <v>Week_31-generic-cofi</v>
      </c>
      <c r="E1761" s="8" t="str">
        <f t="shared" si="225"/>
        <v>Umbrella-search.umb</v>
      </c>
      <c r="H1761" s="24">
        <f t="shared" si="226"/>
        <v>4.8822997204486266E-3</v>
      </c>
      <c r="I1761" s="6">
        <f t="shared" si="226"/>
        <v>1</v>
      </c>
      <c r="J1761" s="6">
        <f t="shared" si="229"/>
        <v>44148.93580238444</v>
      </c>
      <c r="K1761" s="18">
        <f t="shared" si="229"/>
        <v>0</v>
      </c>
      <c r="L1761" s="35">
        <f>Data!BT45</f>
        <v>4.5616318469427486E-2</v>
      </c>
      <c r="Q1761" s="21">
        <v>0</v>
      </c>
      <c r="R1761" s="21">
        <v>0</v>
      </c>
      <c r="S1761" s="21">
        <v>0</v>
      </c>
      <c r="T1761" s="21">
        <v>0</v>
      </c>
      <c r="U1761" s="21">
        <v>0</v>
      </c>
      <c r="V1761" s="21">
        <v>0</v>
      </c>
      <c r="W1761" s="21">
        <v>0</v>
      </c>
      <c r="X1761" s="21">
        <v>0</v>
      </c>
      <c r="Y1761" s="21">
        <v>0</v>
      </c>
      <c r="Z1761" s="21">
        <v>531.5481738533822</v>
      </c>
      <c r="AA1761" s="21">
        <v>548.2069613465186</v>
      </c>
      <c r="AB1761" s="21">
        <v>560.44933650260293</v>
      </c>
      <c r="AC1761" s="21">
        <v>569.83794313552721</v>
      </c>
      <c r="AD1761" s="21">
        <v>577.17421969906923</v>
      </c>
      <c r="AE1761" s="21">
        <v>582.80995664921124</v>
      </c>
      <c r="AF1761" s="21">
        <v>587.05681746008838</v>
      </c>
      <c r="AG1761" s="21">
        <v>590.47871890609565</v>
      </c>
      <c r="AH1761" s="21">
        <v>593.24961451250363</v>
      </c>
      <c r="AI1761" s="21">
        <v>10763.660554689088</v>
      </c>
      <c r="AJ1761" s="21">
        <v>11100.995047871411</v>
      </c>
      <c r="AK1761" s="21">
        <v>11348.898769575471</v>
      </c>
      <c r="AL1761" s="21">
        <v>11539.01469857154</v>
      </c>
      <c r="AM1761" s="21">
        <v>11687.571677128799</v>
      </c>
      <c r="AN1761" s="21">
        <v>11801.693336257253</v>
      </c>
      <c r="AO1761" s="21">
        <v>11887.690749925167</v>
      </c>
      <c r="AP1761" s="21">
        <v>11956.983031280237</v>
      </c>
      <c r="AQ1761" s="21">
        <v>12013.092677041301</v>
      </c>
    </row>
    <row r="1762" spans="1:43" x14ac:dyDescent="0.25">
      <c r="A1762" s="17" t="s">
        <v>287</v>
      </c>
      <c r="B1762" s="8" t="s">
        <v>338</v>
      </c>
      <c r="C1762" s="8" t="s">
        <v>70</v>
      </c>
      <c r="D1762" s="8" t="str">
        <f t="shared" si="224"/>
        <v>Week_32-generic-cofi</v>
      </c>
      <c r="E1762" s="8" t="str">
        <f t="shared" si="225"/>
        <v>Umbrella-search.umb</v>
      </c>
      <c r="H1762" s="24">
        <f t="shared" si="226"/>
        <v>4.8822997204486266E-3</v>
      </c>
      <c r="I1762" s="6">
        <f t="shared" si="226"/>
        <v>1</v>
      </c>
      <c r="J1762" s="6">
        <f t="shared" si="229"/>
        <v>44148.93580238444</v>
      </c>
      <c r="K1762" s="18">
        <f t="shared" si="229"/>
        <v>0</v>
      </c>
      <c r="L1762" s="35">
        <f>Data!BT46</f>
        <v>4.8810636368271453E-2</v>
      </c>
      <c r="Q1762" s="21">
        <v>0</v>
      </c>
      <c r="R1762" s="21">
        <v>0</v>
      </c>
      <c r="S1762" s="21">
        <v>0</v>
      </c>
      <c r="T1762" s="21">
        <v>0</v>
      </c>
      <c r="U1762" s="21">
        <v>0</v>
      </c>
      <c r="V1762" s="21">
        <v>0</v>
      </c>
      <c r="W1762" s="21">
        <v>0</v>
      </c>
      <c r="X1762" s="21">
        <v>0</v>
      </c>
      <c r="Y1762" s="21">
        <v>0</v>
      </c>
      <c r="Z1762" s="21">
        <v>409.6572560512281</v>
      </c>
      <c r="AA1762" s="21">
        <v>423.43718330512627</v>
      </c>
      <c r="AB1762" s="21">
        <v>433.54931867825326</v>
      </c>
      <c r="AC1762" s="21">
        <v>441.29409988934998</v>
      </c>
      <c r="AD1762" s="21">
        <v>447.33870630273839</v>
      </c>
      <c r="AE1762" s="21">
        <v>451.97715776815664</v>
      </c>
      <c r="AF1762" s="21">
        <v>455.46920832525421</v>
      </c>
      <c r="AG1762" s="21">
        <v>458.28059030443217</v>
      </c>
      <c r="AH1762" s="21">
        <v>460.5554242440644</v>
      </c>
      <c r="AI1762" s="21">
        <v>9074.387498755872</v>
      </c>
      <c r="AJ1762" s="21">
        <v>9379.6290092123636</v>
      </c>
      <c r="AK1762" s="21">
        <v>9603.6246383881735</v>
      </c>
      <c r="AL1762" s="21">
        <v>9775.1806031964406</v>
      </c>
      <c r="AM1762" s="21">
        <v>9909.0757071212975</v>
      </c>
      <c r="AN1762" s="21">
        <v>10011.822833822049</v>
      </c>
      <c r="AO1762" s="21">
        <v>10089.17583917535</v>
      </c>
      <c r="AP1762" s="21">
        <v>10151.451239181666</v>
      </c>
      <c r="AQ1762" s="21">
        <v>10201.841472379348</v>
      </c>
    </row>
    <row r="1763" spans="1:43" x14ac:dyDescent="0.25">
      <c r="A1763" s="17" t="s">
        <v>288</v>
      </c>
      <c r="B1763" s="8" t="s">
        <v>338</v>
      </c>
      <c r="C1763" s="8" t="s">
        <v>70</v>
      </c>
      <c r="D1763" s="8" t="str">
        <f t="shared" si="224"/>
        <v>Week_33-generic-cofi</v>
      </c>
      <c r="E1763" s="8" t="str">
        <f t="shared" si="225"/>
        <v>Umbrella-search.umb</v>
      </c>
      <c r="H1763" s="24">
        <f t="shared" si="226"/>
        <v>4.8822997204486266E-3</v>
      </c>
      <c r="I1763" s="6">
        <f t="shared" si="226"/>
        <v>1</v>
      </c>
      <c r="J1763" s="6">
        <f t="shared" si="229"/>
        <v>44148.93580238444</v>
      </c>
      <c r="K1763" s="18">
        <f t="shared" si="229"/>
        <v>0</v>
      </c>
      <c r="L1763" s="35">
        <f>Data!BT47</f>
        <v>4.6782225344326633E-2</v>
      </c>
      <c r="Q1763" s="21">
        <v>0</v>
      </c>
      <c r="R1763" s="21">
        <v>0</v>
      </c>
      <c r="S1763" s="21">
        <v>0</v>
      </c>
      <c r="T1763" s="21">
        <v>0</v>
      </c>
      <c r="U1763" s="21">
        <v>0</v>
      </c>
      <c r="V1763" s="21">
        <v>0</v>
      </c>
      <c r="W1763" s="21">
        <v>0</v>
      </c>
      <c r="X1763" s="21">
        <v>0</v>
      </c>
      <c r="Y1763" s="21">
        <v>0</v>
      </c>
      <c r="Z1763" s="21">
        <v>586.20895655359368</v>
      </c>
      <c r="AA1763" s="21">
        <v>604.52821662742383</v>
      </c>
      <c r="AB1763" s="21">
        <v>617.99559217299213</v>
      </c>
      <c r="AC1763" s="21">
        <v>628.32693014684867</v>
      </c>
      <c r="AD1763" s="21">
        <v>636.40220515591147</v>
      </c>
      <c r="AE1763" s="21">
        <v>642.60727661385147</v>
      </c>
      <c r="AF1763" s="21">
        <v>647.28424119293902</v>
      </c>
      <c r="AG1763" s="21">
        <v>651.05345879660467</v>
      </c>
      <c r="AH1763" s="21">
        <v>654.10614804050033</v>
      </c>
      <c r="AI1763" s="21">
        <v>11496.361039859026</v>
      </c>
      <c r="AJ1763" s="21">
        <v>11855.626836529897</v>
      </c>
      <c r="AK1763" s="21">
        <v>12119.740528073375</v>
      </c>
      <c r="AL1763" s="21">
        <v>12322.352224882894</v>
      </c>
      <c r="AM1763" s="21">
        <v>12480.719435009014</v>
      </c>
      <c r="AN1763" s="21">
        <v>12602.409390375777</v>
      </c>
      <c r="AO1763" s="21">
        <v>12694.131075571329</v>
      </c>
      <c r="AP1763" s="21">
        <v>12768.050598507809</v>
      </c>
      <c r="AQ1763" s="21">
        <v>12827.918018304063</v>
      </c>
    </row>
    <row r="1764" spans="1:43" x14ac:dyDescent="0.25">
      <c r="A1764" s="17" t="s">
        <v>289</v>
      </c>
      <c r="B1764" s="8" t="s">
        <v>338</v>
      </c>
      <c r="C1764" s="8" t="s">
        <v>70</v>
      </c>
      <c r="D1764" s="8" t="str">
        <f t="shared" si="224"/>
        <v>Week_34-generic-cofi</v>
      </c>
      <c r="E1764" s="8" t="str">
        <f t="shared" si="225"/>
        <v>Umbrella-search.umb</v>
      </c>
      <c r="H1764" s="24">
        <f t="shared" si="226"/>
        <v>4.8822997204486266E-3</v>
      </c>
      <c r="I1764" s="6">
        <f t="shared" si="226"/>
        <v>1</v>
      </c>
      <c r="J1764" s="6">
        <f t="shared" si="229"/>
        <v>44148.93580238444</v>
      </c>
      <c r="K1764" s="18">
        <f t="shared" si="229"/>
        <v>0</v>
      </c>
      <c r="L1764" s="35">
        <f>Data!BT48</f>
        <v>4.802642104021012E-2</v>
      </c>
      <c r="Q1764" s="21">
        <v>0</v>
      </c>
      <c r="R1764" s="21">
        <v>0</v>
      </c>
      <c r="S1764" s="21">
        <v>0</v>
      </c>
      <c r="T1764" s="21">
        <v>0</v>
      </c>
      <c r="U1764" s="21">
        <v>0</v>
      </c>
      <c r="V1764" s="21">
        <v>0</v>
      </c>
      <c r="W1764" s="21">
        <v>0</v>
      </c>
      <c r="X1764" s="21">
        <v>0</v>
      </c>
      <c r="Y1764" s="21">
        <v>0</v>
      </c>
      <c r="Z1764" s="21">
        <v>540.63928273228066</v>
      </c>
      <c r="AA1764" s="21">
        <v>557.17352948520067</v>
      </c>
      <c r="AB1764" s="21">
        <v>569.31919082596073</v>
      </c>
      <c r="AC1764" s="21">
        <v>578.63005833745979</v>
      </c>
      <c r="AD1764" s="21">
        <v>585.90300716302283</v>
      </c>
      <c r="AE1764" s="21">
        <v>591.48831206789635</v>
      </c>
      <c r="AF1764" s="21">
        <v>595.69599177297277</v>
      </c>
      <c r="AG1764" s="21">
        <v>599.0854945286676</v>
      </c>
      <c r="AH1764" s="21">
        <v>601.82955106624797</v>
      </c>
      <c r="AI1764" s="21">
        <v>11048.982425661203</v>
      </c>
      <c r="AJ1764" s="21">
        <v>11386.890912205683</v>
      </c>
      <c r="AK1764" s="21">
        <v>11635.11038679489</v>
      </c>
      <c r="AL1764" s="21">
        <v>11825.395508109605</v>
      </c>
      <c r="AM1764" s="21">
        <v>11974.031921191285</v>
      </c>
      <c r="AN1764" s="21">
        <v>12088.178150862255</v>
      </c>
      <c r="AO1764" s="21">
        <v>12174.170013827239</v>
      </c>
      <c r="AP1764" s="21">
        <v>12243.440889206724</v>
      </c>
      <c r="AQ1764" s="21">
        <v>12299.520854956751</v>
      </c>
    </row>
    <row r="1765" spans="1:43" x14ac:dyDescent="0.25">
      <c r="A1765" s="17" t="s">
        <v>290</v>
      </c>
      <c r="B1765" s="8" t="s">
        <v>338</v>
      </c>
      <c r="C1765" s="8" t="s">
        <v>70</v>
      </c>
      <c r="D1765" s="8" t="str">
        <f t="shared" si="224"/>
        <v>Week_35-generic-cofi</v>
      </c>
      <c r="E1765" s="8" t="str">
        <f t="shared" si="225"/>
        <v>Umbrella-search.umb</v>
      </c>
      <c r="H1765" s="24">
        <f t="shared" si="226"/>
        <v>4.8822997204486266E-3</v>
      </c>
      <c r="I1765" s="6">
        <f t="shared" si="226"/>
        <v>1</v>
      </c>
      <c r="J1765" s="6">
        <f t="shared" si="229"/>
        <v>44148.93580238444</v>
      </c>
      <c r="K1765" s="18">
        <f t="shared" si="229"/>
        <v>0</v>
      </c>
      <c r="L1765" s="35">
        <f>Data!BT49</f>
        <v>3.9063675554210399E-2</v>
      </c>
      <c r="Q1765" s="21">
        <v>0</v>
      </c>
      <c r="R1765" s="21">
        <v>0</v>
      </c>
      <c r="S1765" s="21">
        <v>0</v>
      </c>
      <c r="T1765" s="21">
        <v>0</v>
      </c>
      <c r="U1765" s="21">
        <v>0</v>
      </c>
      <c r="V1765" s="21">
        <v>0</v>
      </c>
      <c r="W1765" s="21">
        <v>0</v>
      </c>
      <c r="X1765" s="21">
        <v>0</v>
      </c>
      <c r="Y1765" s="21">
        <v>0</v>
      </c>
      <c r="Z1765" s="21">
        <v>584.41663163396231</v>
      </c>
      <c r="AA1765" s="21">
        <v>598.67995258112762</v>
      </c>
      <c r="AB1765" s="21">
        <v>609.16482989617714</v>
      </c>
      <c r="AC1765" s="21">
        <v>617.20785831147839</v>
      </c>
      <c r="AD1765" s="21">
        <v>623.494023320633</v>
      </c>
      <c r="AE1765" s="21">
        <v>628.32410208101817</v>
      </c>
      <c r="AF1765" s="21">
        <v>631.96450635364022</v>
      </c>
      <c r="AG1765" s="21">
        <v>634.89824320256889</v>
      </c>
      <c r="AH1765" s="21">
        <v>637.27418626840051</v>
      </c>
      <c r="AI1765" s="21">
        <v>11995.705436374787</v>
      </c>
      <c r="AJ1765" s="21">
        <v>12288.473621544837</v>
      </c>
      <c r="AK1765" s="21">
        <v>12503.685668909426</v>
      </c>
      <c r="AL1765" s="21">
        <v>12668.776452545399</v>
      </c>
      <c r="AM1765" s="21">
        <v>12797.80594912806</v>
      </c>
      <c r="AN1765" s="21">
        <v>12896.947894972545</v>
      </c>
      <c r="AO1765" s="21">
        <v>12971.670644052427</v>
      </c>
      <c r="AP1765" s="21">
        <v>13031.888374285725</v>
      </c>
      <c r="AQ1765" s="21">
        <v>13080.656858289385</v>
      </c>
    </row>
    <row r="1766" spans="1:43" x14ac:dyDescent="0.25">
      <c r="A1766" s="17" t="s">
        <v>291</v>
      </c>
      <c r="B1766" s="8" t="s">
        <v>338</v>
      </c>
      <c r="C1766" s="8" t="s">
        <v>70</v>
      </c>
      <c r="D1766" s="8" t="str">
        <f t="shared" si="224"/>
        <v>Week_36-generic-cofi</v>
      </c>
      <c r="E1766" s="8" t="str">
        <f t="shared" si="225"/>
        <v>Umbrella-search.umb</v>
      </c>
      <c r="H1766" s="24">
        <f t="shared" si="226"/>
        <v>4.8822997204486266E-3</v>
      </c>
      <c r="I1766" s="6">
        <f t="shared" si="226"/>
        <v>1</v>
      </c>
      <c r="J1766" s="6">
        <f t="shared" si="229"/>
        <v>44148.93580238444</v>
      </c>
      <c r="K1766" s="18">
        <f t="shared" si="229"/>
        <v>0</v>
      </c>
      <c r="L1766" s="35">
        <f>Data!BT50</f>
        <v>4.7447693916798539E-2</v>
      </c>
      <c r="Q1766" s="21">
        <v>0</v>
      </c>
      <c r="R1766" s="21">
        <v>0</v>
      </c>
      <c r="S1766" s="21">
        <v>0</v>
      </c>
      <c r="T1766" s="21">
        <v>0</v>
      </c>
      <c r="U1766" s="21">
        <v>0</v>
      </c>
      <c r="V1766" s="21">
        <v>0</v>
      </c>
      <c r="W1766" s="21">
        <v>0</v>
      </c>
      <c r="X1766" s="21">
        <v>0</v>
      </c>
      <c r="Y1766" s="21">
        <v>0</v>
      </c>
      <c r="Z1766" s="21">
        <v>556.93139039272478</v>
      </c>
      <c r="AA1766" s="21">
        <v>573.01943690616577</v>
      </c>
      <c r="AB1766" s="21">
        <v>584.83519399168711</v>
      </c>
      <c r="AC1766" s="21">
        <v>593.89173382844012</v>
      </c>
      <c r="AD1766" s="21">
        <v>600.96493465694255</v>
      </c>
      <c r="AE1766" s="21">
        <v>606.39611550735196</v>
      </c>
      <c r="AF1766" s="21">
        <v>610.48720041970216</v>
      </c>
      <c r="AG1766" s="21">
        <v>613.78244342548226</v>
      </c>
      <c r="AH1766" s="21">
        <v>616.44994132362535</v>
      </c>
      <c r="AI1766" s="21">
        <v>11270.725024685231</v>
      </c>
      <c r="AJ1766" s="21">
        <v>11596.301840007987</v>
      </c>
      <c r="AK1766" s="21">
        <v>11835.419532719616</v>
      </c>
      <c r="AL1766" s="21">
        <v>12018.698428353733</v>
      </c>
      <c r="AM1766" s="21">
        <v>12161.840120414241</v>
      </c>
      <c r="AN1766" s="21">
        <v>12271.751946144041</v>
      </c>
      <c r="AO1766" s="21">
        <v>12354.543998980609</v>
      </c>
      <c r="AP1766" s="21">
        <v>12421.230449858293</v>
      </c>
      <c r="AQ1766" s="21">
        <v>12475.213105231151</v>
      </c>
    </row>
    <row r="1767" spans="1:43" x14ac:dyDescent="0.25">
      <c r="A1767" s="17" t="s">
        <v>292</v>
      </c>
      <c r="B1767" s="8" t="s">
        <v>338</v>
      </c>
      <c r="C1767" s="8" t="s">
        <v>70</v>
      </c>
      <c r="D1767" s="8" t="str">
        <f t="shared" si="224"/>
        <v>Week_37-generic-cofi</v>
      </c>
      <c r="E1767" s="8" t="str">
        <f t="shared" si="225"/>
        <v>Umbrella-search.umb</v>
      </c>
      <c r="H1767" s="24">
        <f t="shared" si="226"/>
        <v>4.8822997204486266E-3</v>
      </c>
      <c r="I1767" s="6">
        <f t="shared" si="226"/>
        <v>1</v>
      </c>
      <c r="J1767" s="6">
        <f t="shared" ref="J1767:K1782" si="230">J1766</f>
        <v>44148.93580238444</v>
      </c>
      <c r="K1767" s="18">
        <f t="shared" si="230"/>
        <v>0</v>
      </c>
      <c r="L1767" s="35">
        <f>Data!BT51</f>
        <v>3.8623879425351677E-2</v>
      </c>
      <c r="Q1767" s="21">
        <v>0</v>
      </c>
      <c r="R1767" s="21">
        <v>0</v>
      </c>
      <c r="S1767" s="21">
        <v>0</v>
      </c>
      <c r="T1767" s="21">
        <v>0</v>
      </c>
      <c r="U1767" s="21">
        <v>0</v>
      </c>
      <c r="V1767" s="21">
        <v>0</v>
      </c>
      <c r="W1767" s="21">
        <v>0</v>
      </c>
      <c r="X1767" s="21">
        <v>0</v>
      </c>
      <c r="Y1767" s="21">
        <v>0</v>
      </c>
      <c r="Z1767" s="21">
        <v>576.3453259520096</v>
      </c>
      <c r="AA1767" s="21">
        <v>591.52898029072276</v>
      </c>
      <c r="AB1767" s="21">
        <v>602.69576900174866</v>
      </c>
      <c r="AC1767" s="21">
        <v>611.26555442147037</v>
      </c>
      <c r="AD1767" s="21">
        <v>617.96612215927723</v>
      </c>
      <c r="AE1767" s="21">
        <v>623.11646106211765</v>
      </c>
      <c r="AF1767" s="21">
        <v>626.999470417515</v>
      </c>
      <c r="AG1767" s="21">
        <v>630.12957695608054</v>
      </c>
      <c r="AH1767" s="21">
        <v>632.6651831416782</v>
      </c>
      <c r="AI1767" s="21">
        <v>11616.019014891008</v>
      </c>
      <c r="AJ1767" s="21">
        <v>11922.039745123688</v>
      </c>
      <c r="AK1767" s="21">
        <v>12147.102089106931</v>
      </c>
      <c r="AL1767" s="21">
        <v>12319.822827710288</v>
      </c>
      <c r="AM1767" s="21">
        <v>12454.870200783649</v>
      </c>
      <c r="AN1767" s="21">
        <v>12558.673306204355</v>
      </c>
      <c r="AO1767" s="21">
        <v>12636.933870619952</v>
      </c>
      <c r="AP1767" s="21">
        <v>12700.019967502152</v>
      </c>
      <c r="AQ1767" s="21">
        <v>12751.12413776245</v>
      </c>
    </row>
    <row r="1768" spans="1:43" x14ac:dyDescent="0.25">
      <c r="A1768" s="17" t="s">
        <v>293</v>
      </c>
      <c r="B1768" s="8" t="s">
        <v>338</v>
      </c>
      <c r="C1768" s="8" t="s">
        <v>70</v>
      </c>
      <c r="D1768" s="8" t="str">
        <f t="shared" si="224"/>
        <v>Week_38-generic-cofi</v>
      </c>
      <c r="E1768" s="8" t="str">
        <f t="shared" si="225"/>
        <v>Umbrella-search.umb</v>
      </c>
      <c r="H1768" s="24">
        <f t="shared" si="226"/>
        <v>4.8822997204486266E-3</v>
      </c>
      <c r="I1768" s="6">
        <f t="shared" si="226"/>
        <v>1</v>
      </c>
      <c r="J1768" s="6">
        <f t="shared" si="230"/>
        <v>44148.93580238444</v>
      </c>
      <c r="K1768" s="18">
        <f t="shared" si="230"/>
        <v>0</v>
      </c>
      <c r="L1768" s="35">
        <f>Data!BT52</f>
        <v>3.9136565960348015E-2</v>
      </c>
      <c r="Q1768" s="21">
        <v>0</v>
      </c>
      <c r="R1768" s="21">
        <v>0</v>
      </c>
      <c r="S1768" s="21">
        <v>0</v>
      </c>
      <c r="T1768" s="21">
        <v>0</v>
      </c>
      <c r="U1768" s="21">
        <v>0</v>
      </c>
      <c r="V1768" s="21">
        <v>0</v>
      </c>
      <c r="W1768" s="21">
        <v>0</v>
      </c>
      <c r="X1768" s="21">
        <v>0</v>
      </c>
      <c r="Y1768" s="21">
        <v>0</v>
      </c>
      <c r="Z1768" s="21">
        <v>595.11025210701303</v>
      </c>
      <c r="AA1768" s="21">
        <v>609.79516490384094</v>
      </c>
      <c r="AB1768" s="21">
        <v>620.59014011705153</v>
      </c>
      <c r="AC1768" s="21">
        <v>628.87116733043547</v>
      </c>
      <c r="AD1768" s="21">
        <v>635.34344298026519</v>
      </c>
      <c r="AE1768" s="21">
        <v>640.31658628338539</v>
      </c>
      <c r="AF1768" s="21">
        <v>644.06486062781664</v>
      </c>
      <c r="AG1768" s="21">
        <v>647.08555735463722</v>
      </c>
      <c r="AH1768" s="21">
        <v>649.53194850767113</v>
      </c>
      <c r="AI1768" s="21">
        <v>11917.822775598288</v>
      </c>
      <c r="AJ1768" s="21">
        <v>12211.906413996503</v>
      </c>
      <c r="AK1768" s="21">
        <v>12428.08921542283</v>
      </c>
      <c r="AL1768" s="21">
        <v>12593.927082237582</v>
      </c>
      <c r="AM1768" s="21">
        <v>12723.54244993859</v>
      </c>
      <c r="AN1768" s="21">
        <v>12823.135828332586</v>
      </c>
      <c r="AO1768" s="21">
        <v>12898.199682791643</v>
      </c>
      <c r="AP1768" s="21">
        <v>12958.69289076717</v>
      </c>
      <c r="AQ1768" s="21">
        <v>13007.684915519596</v>
      </c>
    </row>
    <row r="1769" spans="1:43" x14ac:dyDescent="0.25">
      <c r="A1769" s="17" t="s">
        <v>294</v>
      </c>
      <c r="B1769" s="8" t="s">
        <v>338</v>
      </c>
      <c r="C1769" s="8" t="s">
        <v>70</v>
      </c>
      <c r="D1769" s="8" t="str">
        <f t="shared" si="224"/>
        <v>Week_39-generic-cofi</v>
      </c>
      <c r="E1769" s="8" t="str">
        <f t="shared" si="225"/>
        <v>Umbrella-search.umb</v>
      </c>
      <c r="H1769" s="24">
        <f t="shared" si="226"/>
        <v>4.8822997204486266E-3</v>
      </c>
      <c r="I1769" s="6">
        <f t="shared" si="226"/>
        <v>1</v>
      </c>
      <c r="J1769" s="6">
        <f t="shared" si="230"/>
        <v>44148.93580238444</v>
      </c>
      <c r="K1769" s="18">
        <f t="shared" si="230"/>
        <v>0</v>
      </c>
      <c r="L1769" s="35">
        <f>Data!BT53</f>
        <v>3.9393648862423317E-2</v>
      </c>
      <c r="Q1769" s="21">
        <v>0</v>
      </c>
      <c r="R1769" s="21">
        <v>0</v>
      </c>
      <c r="S1769" s="21">
        <v>0</v>
      </c>
      <c r="T1769" s="21">
        <v>0</v>
      </c>
      <c r="U1769" s="21">
        <v>0</v>
      </c>
      <c r="V1769" s="21">
        <v>0</v>
      </c>
      <c r="W1769" s="21">
        <v>0</v>
      </c>
      <c r="X1769" s="21">
        <v>0</v>
      </c>
      <c r="Y1769" s="21">
        <v>0</v>
      </c>
      <c r="Z1769" s="21">
        <v>616.08191426841461</v>
      </c>
      <c r="AA1769" s="21">
        <v>628.75642529424522</v>
      </c>
      <c r="AB1769" s="21">
        <v>638.06199005080714</v>
      </c>
      <c r="AC1769" s="21">
        <v>645.19261142761684</v>
      </c>
      <c r="AD1769" s="21">
        <v>650.75996613729262</v>
      </c>
      <c r="AE1769" s="21">
        <v>655.03384001253823</v>
      </c>
      <c r="AF1769" s="21">
        <v>658.25245399292737</v>
      </c>
      <c r="AG1769" s="21">
        <v>660.84447065610448</v>
      </c>
      <c r="AH1769" s="21">
        <v>662.94234289095755</v>
      </c>
      <c r="AI1769" s="21">
        <v>12308.93558541852</v>
      </c>
      <c r="AJ1769" s="21">
        <v>12562.164476220945</v>
      </c>
      <c r="AK1769" s="21">
        <v>12748.083904338679</v>
      </c>
      <c r="AL1769" s="21">
        <v>12890.549308984397</v>
      </c>
      <c r="AM1769" s="21">
        <v>13001.781612539278</v>
      </c>
      <c r="AN1769" s="21">
        <v>13087.170969071631</v>
      </c>
      <c r="AO1769" s="21">
        <v>13151.476885608692</v>
      </c>
      <c r="AP1769" s="21">
        <v>13203.263775313555</v>
      </c>
      <c r="AQ1769" s="21">
        <v>13245.177964980861</v>
      </c>
    </row>
    <row r="1770" spans="1:43" x14ac:dyDescent="0.25">
      <c r="A1770" s="17" t="s">
        <v>295</v>
      </c>
      <c r="B1770" s="8" t="s">
        <v>338</v>
      </c>
      <c r="C1770" s="8" t="s">
        <v>70</v>
      </c>
      <c r="D1770" s="8" t="str">
        <f t="shared" si="224"/>
        <v>Week_40-generic-cofi</v>
      </c>
      <c r="E1770" s="8" t="str">
        <f t="shared" si="225"/>
        <v>Umbrella-search.umb</v>
      </c>
      <c r="H1770" s="24">
        <f t="shared" si="226"/>
        <v>4.8822997204486266E-3</v>
      </c>
      <c r="I1770" s="6">
        <f t="shared" si="226"/>
        <v>1</v>
      </c>
      <c r="J1770" s="6">
        <f t="shared" si="230"/>
        <v>44148.93580238444</v>
      </c>
      <c r="K1770" s="18">
        <f t="shared" si="230"/>
        <v>0</v>
      </c>
      <c r="L1770" s="35">
        <f>Data!BT54</f>
        <v>3.7116469461434397E-2</v>
      </c>
      <c r="Q1770" s="21">
        <v>0</v>
      </c>
      <c r="R1770" s="21">
        <v>0</v>
      </c>
      <c r="S1770" s="21">
        <v>0</v>
      </c>
      <c r="T1770" s="21">
        <v>0</v>
      </c>
      <c r="U1770" s="21">
        <v>0</v>
      </c>
      <c r="V1770" s="21">
        <v>0</v>
      </c>
      <c r="W1770" s="21">
        <v>0</v>
      </c>
      <c r="X1770" s="21">
        <v>0</v>
      </c>
      <c r="Y1770" s="21">
        <v>0</v>
      </c>
      <c r="Z1770" s="21">
        <v>443.93947338045382</v>
      </c>
      <c r="AA1770" s="21">
        <v>453.32934631732417</v>
      </c>
      <c r="AB1770" s="21">
        <v>460.21661465545526</v>
      </c>
      <c r="AC1770" s="21">
        <v>465.48948279472853</v>
      </c>
      <c r="AD1770" s="21">
        <v>469.6030502877374</v>
      </c>
      <c r="AE1770" s="21">
        <v>472.75858738270705</v>
      </c>
      <c r="AF1770" s="21">
        <v>475.13347391973639</v>
      </c>
      <c r="AG1770" s="21">
        <v>477.04494632821081</v>
      </c>
      <c r="AH1770" s="21">
        <v>478.59123522541398</v>
      </c>
      <c r="AI1770" s="21">
        <v>9933.1327117618275</v>
      </c>
      <c r="AJ1770" s="21">
        <v>10143.230843649688</v>
      </c>
      <c r="AK1770" s="21">
        <v>10297.333270954103</v>
      </c>
      <c r="AL1770" s="21">
        <v>10415.313541102632</v>
      </c>
      <c r="AM1770" s="21">
        <v>10507.354493252496</v>
      </c>
      <c r="AN1770" s="21">
        <v>10577.959543311561</v>
      </c>
      <c r="AO1770" s="21">
        <v>10631.097560005725</v>
      </c>
      <c r="AP1770" s="21">
        <v>10673.866699149105</v>
      </c>
      <c r="AQ1770" s="21">
        <v>10708.464867925773</v>
      </c>
    </row>
    <row r="1771" spans="1:43" x14ac:dyDescent="0.25">
      <c r="A1771" s="17" t="s">
        <v>296</v>
      </c>
      <c r="B1771" s="8" t="s">
        <v>338</v>
      </c>
      <c r="C1771" s="8" t="s">
        <v>70</v>
      </c>
      <c r="D1771" s="8" t="str">
        <f t="shared" si="224"/>
        <v>Week_41-generic-cofi</v>
      </c>
      <c r="E1771" s="8" t="str">
        <f t="shared" si="225"/>
        <v>Umbrella-search.umb</v>
      </c>
      <c r="H1771" s="24">
        <f t="shared" si="226"/>
        <v>4.8822997204486266E-3</v>
      </c>
      <c r="I1771" s="6">
        <f t="shared" si="226"/>
        <v>1</v>
      </c>
      <c r="J1771" s="6">
        <f t="shared" si="230"/>
        <v>44148.93580238444</v>
      </c>
      <c r="K1771" s="18">
        <f t="shared" si="230"/>
        <v>0</v>
      </c>
      <c r="L1771" s="35">
        <f>Data!BT55</f>
        <v>3.8289791400377166E-2</v>
      </c>
      <c r="Q1771" s="21">
        <v>0</v>
      </c>
      <c r="R1771" s="21">
        <v>0</v>
      </c>
      <c r="S1771" s="21">
        <v>0</v>
      </c>
      <c r="T1771" s="21">
        <v>0</v>
      </c>
      <c r="U1771" s="21">
        <v>0</v>
      </c>
      <c r="V1771" s="21">
        <v>0</v>
      </c>
      <c r="W1771" s="21">
        <v>0</v>
      </c>
      <c r="X1771" s="21">
        <v>0</v>
      </c>
      <c r="Y1771" s="21">
        <v>0</v>
      </c>
      <c r="Z1771" s="21">
        <v>631.87417751398903</v>
      </c>
      <c r="AA1771" s="21">
        <v>648.01805410197244</v>
      </c>
      <c r="AB1771" s="21">
        <v>659.89605842450703</v>
      </c>
      <c r="AC1771" s="21">
        <v>669.01517084564716</v>
      </c>
      <c r="AD1771" s="21">
        <v>676.14772503579388</v>
      </c>
      <c r="AE1771" s="21">
        <v>681.63184891364267</v>
      </c>
      <c r="AF1771" s="21">
        <v>685.7676535783321</v>
      </c>
      <c r="AG1771" s="21">
        <v>689.10235103732384</v>
      </c>
      <c r="AH1771" s="21">
        <v>691.8042791482502</v>
      </c>
      <c r="AI1771" s="21">
        <v>12362.881935256626</v>
      </c>
      <c r="AJ1771" s="21">
        <v>12678.743616801878</v>
      </c>
      <c r="AK1771" s="21">
        <v>12911.141727520229</v>
      </c>
      <c r="AL1771" s="21">
        <v>13089.560967028387</v>
      </c>
      <c r="AM1771" s="21">
        <v>13229.112365847262</v>
      </c>
      <c r="AN1771" s="21">
        <v>13336.411537791451</v>
      </c>
      <c r="AO1771" s="21">
        <v>13417.330281738235</v>
      </c>
      <c r="AP1771" s="21">
        <v>13482.575028940144</v>
      </c>
      <c r="AQ1771" s="21">
        <v>13535.439379821446</v>
      </c>
    </row>
    <row r="1772" spans="1:43" x14ac:dyDescent="0.25">
      <c r="A1772" s="17" t="s">
        <v>297</v>
      </c>
      <c r="B1772" s="8" t="s">
        <v>338</v>
      </c>
      <c r="C1772" s="8" t="s">
        <v>70</v>
      </c>
      <c r="D1772" s="8" t="str">
        <f t="shared" si="224"/>
        <v>Week_42-generic-cofi</v>
      </c>
      <c r="E1772" s="8" t="str">
        <f t="shared" si="225"/>
        <v>Umbrella-search.umb</v>
      </c>
      <c r="H1772" s="24">
        <f t="shared" si="226"/>
        <v>4.8822997204486266E-3</v>
      </c>
      <c r="I1772" s="6">
        <f t="shared" si="226"/>
        <v>1</v>
      </c>
      <c r="J1772" s="6">
        <f t="shared" si="230"/>
        <v>44148.93580238444</v>
      </c>
      <c r="K1772" s="18">
        <f t="shared" si="230"/>
        <v>0</v>
      </c>
      <c r="L1772" s="35">
        <f>Data!BT56</f>
        <v>3.7488086783962538E-2</v>
      </c>
      <c r="Q1772" s="21">
        <v>0</v>
      </c>
      <c r="R1772" s="21">
        <v>0</v>
      </c>
      <c r="S1772" s="21">
        <v>0</v>
      </c>
      <c r="T1772" s="21">
        <v>0</v>
      </c>
      <c r="U1772" s="21">
        <v>0</v>
      </c>
      <c r="V1772" s="21">
        <v>0</v>
      </c>
      <c r="W1772" s="21">
        <v>0</v>
      </c>
      <c r="X1772" s="21">
        <v>0</v>
      </c>
      <c r="Y1772" s="21">
        <v>0</v>
      </c>
      <c r="Z1772" s="21">
        <v>610.77980761448987</v>
      </c>
      <c r="AA1772" s="21">
        <v>624.34939096916878</v>
      </c>
      <c r="AB1772" s="21">
        <v>634.32227865272296</v>
      </c>
      <c r="AC1772" s="21">
        <v>641.97123193418656</v>
      </c>
      <c r="AD1772" s="21">
        <v>647.94835443975569</v>
      </c>
      <c r="AE1772" s="21">
        <v>652.54028913518607</v>
      </c>
      <c r="AF1772" s="21">
        <v>656.00074279206103</v>
      </c>
      <c r="AG1772" s="21">
        <v>658.78914282649077</v>
      </c>
      <c r="AH1772" s="21">
        <v>661.04714584033377</v>
      </c>
      <c r="AI1772" s="21">
        <v>12289.917936213795</v>
      </c>
      <c r="AJ1772" s="21">
        <v>12562.960796797157</v>
      </c>
      <c r="AK1772" s="21">
        <v>12763.632085680563</v>
      </c>
      <c r="AL1772" s="21">
        <v>12917.541902205563</v>
      </c>
      <c r="AM1772" s="21">
        <v>13037.811669104121</v>
      </c>
      <c r="AN1772" s="21">
        <v>13130.20912539153</v>
      </c>
      <c r="AO1772" s="21">
        <v>13199.839278410453</v>
      </c>
      <c r="AP1772" s="21">
        <v>13255.946581188391</v>
      </c>
      <c r="AQ1772" s="21">
        <v>13301.381403024167</v>
      </c>
    </row>
    <row r="1773" spans="1:43" x14ac:dyDescent="0.25">
      <c r="A1773" s="17" t="s">
        <v>298</v>
      </c>
      <c r="B1773" s="8" t="s">
        <v>338</v>
      </c>
      <c r="C1773" s="8" t="s">
        <v>70</v>
      </c>
      <c r="D1773" s="8" t="str">
        <f t="shared" si="224"/>
        <v>Week_43-generic-cofi</v>
      </c>
      <c r="E1773" s="8" t="str">
        <f t="shared" si="225"/>
        <v>Umbrella-search.umb</v>
      </c>
      <c r="H1773" s="24">
        <f t="shared" si="226"/>
        <v>4.8822997204486266E-3</v>
      </c>
      <c r="I1773" s="6">
        <f t="shared" si="226"/>
        <v>1</v>
      </c>
      <c r="J1773" s="6">
        <f t="shared" si="230"/>
        <v>44148.93580238444</v>
      </c>
      <c r="K1773" s="18">
        <f t="shared" si="230"/>
        <v>0</v>
      </c>
      <c r="L1773" s="35">
        <f>Data!BT57</f>
        <v>3.7585177395254639E-2</v>
      </c>
      <c r="Q1773" s="21">
        <v>0</v>
      </c>
      <c r="R1773" s="21">
        <v>0</v>
      </c>
      <c r="S1773" s="21">
        <v>0</v>
      </c>
      <c r="T1773" s="21">
        <v>0</v>
      </c>
      <c r="U1773" s="21">
        <v>0</v>
      </c>
      <c r="V1773" s="21">
        <v>0</v>
      </c>
      <c r="W1773" s="21">
        <v>0</v>
      </c>
      <c r="X1773" s="21">
        <v>0</v>
      </c>
      <c r="Y1773" s="21">
        <v>0</v>
      </c>
      <c r="Z1773" s="21">
        <v>453.47686557785607</v>
      </c>
      <c r="AA1773" s="21">
        <v>463.95528225440853</v>
      </c>
      <c r="AB1773" s="21">
        <v>471.64616636076505</v>
      </c>
      <c r="AC1773" s="21">
        <v>477.53781587121682</v>
      </c>
      <c r="AD1773" s="21">
        <v>482.13671574887763</v>
      </c>
      <c r="AE1773" s="21">
        <v>485.66632933944345</v>
      </c>
      <c r="AF1773" s="21">
        <v>488.32392558084683</v>
      </c>
      <c r="AG1773" s="21">
        <v>490.46376588642073</v>
      </c>
      <c r="AH1773" s="21">
        <v>492.19539574750922</v>
      </c>
      <c r="AI1773" s="21">
        <v>10151.436117602501</v>
      </c>
      <c r="AJ1773" s="21">
        <v>10386.003712070846</v>
      </c>
      <c r="AK1773" s="21">
        <v>10558.170198654621</v>
      </c>
      <c r="AL1773" s="21">
        <v>10690.059404416954</v>
      </c>
      <c r="AM1773" s="21">
        <v>10793.00939340886</v>
      </c>
      <c r="AN1773" s="21">
        <v>10872.022568289989</v>
      </c>
      <c r="AO1773" s="21">
        <v>10931.514949310595</v>
      </c>
      <c r="AP1773" s="21">
        <v>10979.416956695743</v>
      </c>
      <c r="AQ1773" s="21">
        <v>11018.180852383723</v>
      </c>
    </row>
    <row r="1774" spans="1:43" x14ac:dyDescent="0.25">
      <c r="A1774" s="17" t="s">
        <v>299</v>
      </c>
      <c r="B1774" s="8" t="s">
        <v>338</v>
      </c>
      <c r="C1774" s="8" t="s">
        <v>70</v>
      </c>
      <c r="D1774" s="8" t="str">
        <f t="shared" si="224"/>
        <v>Week_44-generic-cofi</v>
      </c>
      <c r="E1774" s="8" t="str">
        <f t="shared" si="225"/>
        <v>Umbrella-search.umb</v>
      </c>
      <c r="H1774" s="24">
        <f t="shared" si="226"/>
        <v>4.8822997204486266E-3</v>
      </c>
      <c r="I1774" s="6">
        <f t="shared" si="226"/>
        <v>1</v>
      </c>
      <c r="J1774" s="6">
        <f t="shared" si="230"/>
        <v>44148.93580238444</v>
      </c>
      <c r="K1774" s="18">
        <f t="shared" si="230"/>
        <v>0</v>
      </c>
      <c r="L1774" s="35">
        <f>Data!BT58</f>
        <v>4.669078736291285E-2</v>
      </c>
      <c r="Q1774" s="21">
        <v>0</v>
      </c>
      <c r="R1774" s="21">
        <v>0</v>
      </c>
      <c r="S1774" s="21">
        <v>0</v>
      </c>
      <c r="T1774" s="21">
        <v>0</v>
      </c>
      <c r="U1774" s="21">
        <v>0</v>
      </c>
      <c r="V1774" s="21">
        <v>0</v>
      </c>
      <c r="W1774" s="21">
        <v>0</v>
      </c>
      <c r="X1774" s="21">
        <v>0</v>
      </c>
      <c r="Y1774" s="21">
        <v>0</v>
      </c>
      <c r="Z1774" s="21">
        <v>443.79262552676664</v>
      </c>
      <c r="AA1774" s="21">
        <v>455.95711170183625</v>
      </c>
      <c r="AB1774" s="21">
        <v>464.88144141671387</v>
      </c>
      <c r="AC1774" s="21">
        <v>471.71502347341095</v>
      </c>
      <c r="AD1774" s="21">
        <v>477.04722531818487</v>
      </c>
      <c r="AE1774" s="21">
        <v>481.13821788097795</v>
      </c>
      <c r="AF1774" s="21">
        <v>484.21758108275452</v>
      </c>
      <c r="AG1774" s="21">
        <v>486.69635657220158</v>
      </c>
      <c r="AH1774" s="21">
        <v>488.70179049292227</v>
      </c>
      <c r="AI1774" s="21">
        <v>10134.088406768382</v>
      </c>
      <c r="AJ1774" s="21">
        <v>10411.866745637226</v>
      </c>
      <c r="AK1774" s="21">
        <v>10615.655499887864</v>
      </c>
      <c r="AL1774" s="21">
        <v>10771.701636560989</v>
      </c>
      <c r="AM1774" s="21">
        <v>10893.463472584135</v>
      </c>
      <c r="AN1774" s="21">
        <v>10986.882060271497</v>
      </c>
      <c r="AO1774" s="21">
        <v>11057.19990047065</v>
      </c>
      <c r="AP1774" s="21">
        <v>11113.803206847744</v>
      </c>
      <c r="AQ1774" s="21">
        <v>11159.597669120281</v>
      </c>
    </row>
    <row r="1775" spans="1:43" x14ac:dyDescent="0.25">
      <c r="A1775" s="17" t="s">
        <v>300</v>
      </c>
      <c r="B1775" s="8" t="s">
        <v>338</v>
      </c>
      <c r="C1775" s="8" t="s">
        <v>70</v>
      </c>
      <c r="D1775" s="8" t="str">
        <f t="shared" si="224"/>
        <v>Week_45-generic-cofi</v>
      </c>
      <c r="E1775" s="8" t="str">
        <f t="shared" si="225"/>
        <v>Umbrella-search.umb</v>
      </c>
      <c r="H1775" s="24">
        <f t="shared" si="226"/>
        <v>4.8822997204486266E-3</v>
      </c>
      <c r="I1775" s="6">
        <f t="shared" si="226"/>
        <v>1</v>
      </c>
      <c r="J1775" s="6">
        <f t="shared" si="230"/>
        <v>44148.93580238444</v>
      </c>
      <c r="K1775" s="18">
        <f t="shared" si="230"/>
        <v>0</v>
      </c>
      <c r="L1775" s="35">
        <f>Data!BT59</f>
        <v>4.7405161421362967E-2</v>
      </c>
      <c r="Q1775" s="21">
        <v>0</v>
      </c>
      <c r="R1775" s="21">
        <v>0</v>
      </c>
      <c r="S1775" s="21">
        <v>0</v>
      </c>
      <c r="T1775" s="21">
        <v>0</v>
      </c>
      <c r="U1775" s="21">
        <v>0</v>
      </c>
      <c r="V1775" s="21">
        <v>0</v>
      </c>
      <c r="W1775" s="21">
        <v>0</v>
      </c>
      <c r="X1775" s="21">
        <v>0</v>
      </c>
      <c r="Y1775" s="21">
        <v>0</v>
      </c>
      <c r="Z1775" s="21">
        <v>709.670821253138</v>
      </c>
      <c r="AA1775" s="21">
        <v>729.34097583724179</v>
      </c>
      <c r="AB1775" s="21">
        <v>743.80801330636245</v>
      </c>
      <c r="AC1775" s="21">
        <v>754.91092105533608</v>
      </c>
      <c r="AD1775" s="21">
        <v>763.59245382654444</v>
      </c>
      <c r="AE1775" s="21">
        <v>770.26566421669008</v>
      </c>
      <c r="AF1775" s="21">
        <v>775.29696850884989</v>
      </c>
      <c r="AG1775" s="21">
        <v>779.35281994095305</v>
      </c>
      <c r="AH1775" s="21">
        <v>782.63842164149446</v>
      </c>
      <c r="AI1775" s="21">
        <v>13658.98767055003</v>
      </c>
      <c r="AJ1775" s="21">
        <v>14037.577843480716</v>
      </c>
      <c r="AK1775" s="21">
        <v>14316.023963149513</v>
      </c>
      <c r="AL1775" s="21">
        <v>14529.720899121452</v>
      </c>
      <c r="AM1775" s="21">
        <v>14696.813789983189</v>
      </c>
      <c r="AN1775" s="21">
        <v>14825.252631925478</v>
      </c>
      <c r="AO1775" s="21">
        <v>14922.089815074767</v>
      </c>
      <c r="AP1775" s="21">
        <v>15000.152521114811</v>
      </c>
      <c r="AQ1775" s="21">
        <v>15063.39028117769</v>
      </c>
    </row>
    <row r="1776" spans="1:43" x14ac:dyDescent="0.25">
      <c r="A1776" s="17" t="s">
        <v>301</v>
      </c>
      <c r="B1776" s="8" t="s">
        <v>338</v>
      </c>
      <c r="C1776" s="8" t="s">
        <v>70</v>
      </c>
      <c r="D1776" s="8" t="str">
        <f t="shared" si="224"/>
        <v>Week_46-generic-cofi</v>
      </c>
      <c r="E1776" s="8" t="str">
        <f t="shared" si="225"/>
        <v>Umbrella-search.umb</v>
      </c>
      <c r="H1776" s="24">
        <f t="shared" si="226"/>
        <v>4.8822997204486266E-3</v>
      </c>
      <c r="I1776" s="6">
        <f t="shared" si="226"/>
        <v>1</v>
      </c>
      <c r="J1776" s="6">
        <f t="shared" si="230"/>
        <v>44148.93580238444</v>
      </c>
      <c r="K1776" s="18">
        <f t="shared" si="230"/>
        <v>0</v>
      </c>
      <c r="L1776" s="35">
        <f>Data!BT60</f>
        <v>5.0779524097344951E-2</v>
      </c>
      <c r="Q1776" s="21">
        <v>0</v>
      </c>
      <c r="R1776" s="21">
        <v>0</v>
      </c>
      <c r="S1776" s="21">
        <v>0</v>
      </c>
      <c r="T1776" s="21">
        <v>0</v>
      </c>
      <c r="U1776" s="21">
        <v>0</v>
      </c>
      <c r="V1776" s="21">
        <v>0</v>
      </c>
      <c r="W1776" s="21">
        <v>0</v>
      </c>
      <c r="X1776" s="21">
        <v>0</v>
      </c>
      <c r="Y1776" s="21">
        <v>0</v>
      </c>
      <c r="Z1776" s="21">
        <v>560.73674934291796</v>
      </c>
      <c r="AA1776" s="21">
        <v>578.7461394581577</v>
      </c>
      <c r="AB1776" s="21">
        <v>591.98199965190554</v>
      </c>
      <c r="AC1776" s="21">
        <v>602.13312912154765</v>
      </c>
      <c r="AD1776" s="21">
        <v>610.0657226820249</v>
      </c>
      <c r="AE1776" s="21">
        <v>616.15987119275701</v>
      </c>
      <c r="AF1776" s="21">
        <v>620.75238662124332</v>
      </c>
      <c r="AG1776" s="21">
        <v>624.45294717162756</v>
      </c>
      <c r="AH1776" s="21">
        <v>627.44959753867067</v>
      </c>
      <c r="AI1776" s="21">
        <v>11802.48827640385</v>
      </c>
      <c r="AJ1776" s="21">
        <v>12181.553169064046</v>
      </c>
      <c r="AK1776" s="21">
        <v>12460.143942627374</v>
      </c>
      <c r="AL1776" s="21">
        <v>12673.806747317993</v>
      </c>
      <c r="AM1776" s="21">
        <v>12840.773407892175</v>
      </c>
      <c r="AN1776" s="21">
        <v>12969.044145340476</v>
      </c>
      <c r="AO1776" s="21">
        <v>13065.708238727309</v>
      </c>
      <c r="AP1776" s="21">
        <v>13143.598304900454</v>
      </c>
      <c r="AQ1776" s="21">
        <v>13206.672342524975</v>
      </c>
    </row>
    <row r="1777" spans="1:43" x14ac:dyDescent="0.25">
      <c r="A1777" s="17" t="s">
        <v>272</v>
      </c>
      <c r="B1777" s="8" t="s">
        <v>338</v>
      </c>
      <c r="C1777" s="8" t="s">
        <v>70</v>
      </c>
      <c r="D1777" s="8" t="str">
        <f t="shared" si="224"/>
        <v>Week_47-generic-cofi</v>
      </c>
      <c r="E1777" s="8" t="str">
        <f t="shared" si="225"/>
        <v>Umbrella-search.umb</v>
      </c>
      <c r="H1777" s="24">
        <f t="shared" si="226"/>
        <v>4.8822997204486266E-3</v>
      </c>
      <c r="I1777" s="6">
        <f t="shared" si="226"/>
        <v>1</v>
      </c>
      <c r="J1777" s="6">
        <f t="shared" si="230"/>
        <v>44148.93580238444</v>
      </c>
      <c r="K1777" s="18">
        <f t="shared" si="230"/>
        <v>0</v>
      </c>
      <c r="L1777" s="35">
        <f>Data!BT61</f>
        <v>5.3909193110309013E-2</v>
      </c>
      <c r="Q1777" s="21">
        <v>0</v>
      </c>
      <c r="R1777" s="21">
        <v>0</v>
      </c>
      <c r="S1777" s="21">
        <v>0</v>
      </c>
      <c r="T1777" s="21">
        <v>0</v>
      </c>
      <c r="U1777" s="21">
        <v>0</v>
      </c>
      <c r="V1777" s="21">
        <v>0</v>
      </c>
      <c r="W1777" s="21">
        <v>0</v>
      </c>
      <c r="X1777" s="21">
        <v>0</v>
      </c>
      <c r="Y1777" s="21">
        <v>0</v>
      </c>
      <c r="Z1777" s="21">
        <v>518.12336196992044</v>
      </c>
      <c r="AA1777" s="21">
        <v>533.31551883916859</v>
      </c>
      <c r="AB1777" s="21">
        <v>544.46150598806719</v>
      </c>
      <c r="AC1777" s="21">
        <v>552.99651030540053</v>
      </c>
      <c r="AD1777" s="21">
        <v>559.65657271140469</v>
      </c>
      <c r="AE1777" s="21">
        <v>564.76647361392486</v>
      </c>
      <c r="AF1777" s="21">
        <v>568.61288913030671</v>
      </c>
      <c r="AG1777" s="21">
        <v>571.70917877347244</v>
      </c>
      <c r="AH1777" s="21">
        <v>574.21425876359922</v>
      </c>
      <c r="AI1777" s="21">
        <v>11052.015654920426</v>
      </c>
      <c r="AJ1777" s="21">
        <v>11376.077389779401</v>
      </c>
      <c r="AK1777" s="21">
        <v>11613.830854496402</v>
      </c>
      <c r="AL1777" s="21">
        <v>11795.889816229645</v>
      </c>
      <c r="AM1777" s="21">
        <v>11937.954659038603</v>
      </c>
      <c r="AN1777" s="21">
        <v>12046.953227555232</v>
      </c>
      <c r="AO1777" s="21">
        <v>12129.000569216791</v>
      </c>
      <c r="AP1777" s="21">
        <v>12195.047082692518</v>
      </c>
      <c r="AQ1777" s="21">
        <v>12248.482587245806</v>
      </c>
    </row>
    <row r="1778" spans="1:43" x14ac:dyDescent="0.25">
      <c r="A1778" s="17" t="s">
        <v>273</v>
      </c>
      <c r="B1778" s="8" t="s">
        <v>338</v>
      </c>
      <c r="C1778" s="8" t="s">
        <v>70</v>
      </c>
      <c r="D1778" s="8" t="str">
        <f t="shared" si="224"/>
        <v>Week_48-generic-cofi</v>
      </c>
      <c r="E1778" s="8" t="str">
        <f t="shared" si="225"/>
        <v>Umbrella-search.umb</v>
      </c>
      <c r="H1778" s="24">
        <f t="shared" si="226"/>
        <v>4.8822997204486266E-3</v>
      </c>
      <c r="I1778" s="6">
        <f t="shared" si="226"/>
        <v>1</v>
      </c>
      <c r="J1778" s="6">
        <f t="shared" si="230"/>
        <v>44148.93580238444</v>
      </c>
      <c r="K1778" s="18">
        <f t="shared" si="230"/>
        <v>0</v>
      </c>
      <c r="L1778" s="35">
        <f>Data!BT62</f>
        <v>5.139225938182309E-2</v>
      </c>
      <c r="Q1778" s="21">
        <v>0</v>
      </c>
      <c r="R1778" s="21">
        <v>0</v>
      </c>
      <c r="S1778" s="21">
        <v>0</v>
      </c>
      <c r="T1778" s="21">
        <v>0</v>
      </c>
      <c r="U1778" s="21">
        <v>0</v>
      </c>
      <c r="V1778" s="21">
        <v>0</v>
      </c>
      <c r="W1778" s="21">
        <v>0</v>
      </c>
      <c r="X1778" s="21">
        <v>0</v>
      </c>
      <c r="Y1778" s="21">
        <v>0</v>
      </c>
      <c r="Z1778" s="21">
        <v>440.93973935145152</v>
      </c>
      <c r="AA1778" s="21">
        <v>453.49626268734329</v>
      </c>
      <c r="AB1778" s="21">
        <v>462.70236684500748</v>
      </c>
      <c r="AC1778" s="21">
        <v>469.74764405878454</v>
      </c>
      <c r="AD1778" s="21">
        <v>475.24216450777192</v>
      </c>
      <c r="AE1778" s="21">
        <v>479.45568550705281</v>
      </c>
      <c r="AF1778" s="21">
        <v>482.62596277654347</v>
      </c>
      <c r="AG1778" s="21">
        <v>485.17699006829093</v>
      </c>
      <c r="AH1778" s="21">
        <v>487.24020437638188</v>
      </c>
      <c r="AI1778" s="21">
        <v>9942.3950785782417</v>
      </c>
      <c r="AJ1778" s="21">
        <v>10225.522011075742</v>
      </c>
      <c r="AK1778" s="21">
        <v>10433.103039732096</v>
      </c>
      <c r="AL1778" s="21">
        <v>10591.961321819585</v>
      </c>
      <c r="AM1778" s="21">
        <v>10715.852838496012</v>
      </c>
      <c r="AN1778" s="21">
        <v>10810.860130214269</v>
      </c>
      <c r="AO1778" s="21">
        <v>10882.34415922983</v>
      </c>
      <c r="AP1778" s="21">
        <v>10939.865219200732</v>
      </c>
      <c r="AQ1778" s="21">
        <v>10986.386977055869</v>
      </c>
    </row>
    <row r="1779" spans="1:43" x14ac:dyDescent="0.25">
      <c r="A1779" s="17" t="s">
        <v>274</v>
      </c>
      <c r="B1779" s="8" t="s">
        <v>338</v>
      </c>
      <c r="C1779" s="8" t="s">
        <v>70</v>
      </c>
      <c r="D1779" s="8" t="str">
        <f t="shared" si="224"/>
        <v>Week_49-generic-cofi</v>
      </c>
      <c r="E1779" s="8" t="str">
        <f t="shared" si="225"/>
        <v>Umbrella-search.umb</v>
      </c>
      <c r="H1779" s="24">
        <f t="shared" si="226"/>
        <v>4.8822997204486266E-3</v>
      </c>
      <c r="I1779" s="6">
        <f t="shared" si="226"/>
        <v>1</v>
      </c>
      <c r="J1779" s="6">
        <f t="shared" si="230"/>
        <v>44148.93580238444</v>
      </c>
      <c r="K1779" s="18">
        <f t="shared" si="230"/>
        <v>0</v>
      </c>
      <c r="L1779" s="35">
        <f>Data!BT63</f>
        <v>3.9225134513418657E-2</v>
      </c>
      <c r="Q1779" s="21">
        <v>0</v>
      </c>
      <c r="R1779" s="21">
        <v>0</v>
      </c>
      <c r="S1779" s="21">
        <v>0</v>
      </c>
      <c r="T1779" s="21">
        <v>0</v>
      </c>
      <c r="U1779" s="21">
        <v>0</v>
      </c>
      <c r="V1779" s="21">
        <v>0</v>
      </c>
      <c r="W1779" s="21">
        <v>0</v>
      </c>
      <c r="X1779" s="21">
        <v>0</v>
      </c>
      <c r="Y1779" s="21">
        <v>0</v>
      </c>
      <c r="Z1779" s="21">
        <v>481.38747557852378</v>
      </c>
      <c r="AA1779" s="21">
        <v>493.4170370620912</v>
      </c>
      <c r="AB1779" s="21">
        <v>502.25156332088045</v>
      </c>
      <c r="AC1779" s="21">
        <v>509.02280927792543</v>
      </c>
      <c r="AD1779" s="21">
        <v>514.3108793632756</v>
      </c>
      <c r="AE1779" s="21">
        <v>518.37118565792696</v>
      </c>
      <c r="AF1779" s="21">
        <v>521.42953005732409</v>
      </c>
      <c r="AG1779" s="21">
        <v>523.89286161285997</v>
      </c>
      <c r="AH1779" s="21">
        <v>525.8868693330719</v>
      </c>
      <c r="AI1779" s="21">
        <v>10589.523552048582</v>
      </c>
      <c r="AJ1779" s="21">
        <v>10854.148892576941</v>
      </c>
      <c r="AK1779" s="21">
        <v>11048.490101342726</v>
      </c>
      <c r="AL1779" s="21">
        <v>11197.443433484714</v>
      </c>
      <c r="AM1779" s="21">
        <v>11313.769980299006</v>
      </c>
      <c r="AN1779" s="21">
        <v>11403.088276509496</v>
      </c>
      <c r="AO1779" s="21">
        <v>11470.365494324044</v>
      </c>
      <c r="AP1779" s="21">
        <v>11524.553666736512</v>
      </c>
      <c r="AQ1779" s="21">
        <v>11568.417690599563</v>
      </c>
    </row>
    <row r="1780" spans="1:43" x14ac:dyDescent="0.25">
      <c r="A1780" s="17" t="s">
        <v>275</v>
      </c>
      <c r="B1780" s="8" t="s">
        <v>338</v>
      </c>
      <c r="C1780" s="8" t="s">
        <v>70</v>
      </c>
      <c r="D1780" s="8" t="str">
        <f t="shared" si="224"/>
        <v>Week_50-generic-cofi</v>
      </c>
      <c r="E1780" s="8" t="str">
        <f t="shared" si="225"/>
        <v>Umbrella-search.umb</v>
      </c>
      <c r="H1780" s="24">
        <f t="shared" si="226"/>
        <v>4.8822997204486266E-3</v>
      </c>
      <c r="I1780" s="6">
        <f t="shared" si="226"/>
        <v>1</v>
      </c>
      <c r="J1780" s="6">
        <f t="shared" si="230"/>
        <v>44148.93580238444</v>
      </c>
      <c r="K1780" s="18">
        <f t="shared" si="230"/>
        <v>0</v>
      </c>
      <c r="L1780" s="35">
        <f>Data!BT64</f>
        <v>3.7141090087045747E-2</v>
      </c>
      <c r="Q1780" s="21">
        <v>0</v>
      </c>
      <c r="R1780" s="21">
        <v>0</v>
      </c>
      <c r="S1780" s="21">
        <v>0</v>
      </c>
      <c r="T1780" s="21">
        <v>0</v>
      </c>
      <c r="U1780" s="21">
        <v>0</v>
      </c>
      <c r="V1780" s="21">
        <v>0</v>
      </c>
      <c r="W1780" s="21">
        <v>0</v>
      </c>
      <c r="X1780" s="21">
        <v>0</v>
      </c>
      <c r="Y1780" s="21">
        <v>0</v>
      </c>
      <c r="Z1780" s="21">
        <v>749.50048669959449</v>
      </c>
      <c r="AA1780" s="21">
        <v>763.99314675134667</v>
      </c>
      <c r="AB1780" s="21">
        <v>774.64862135269482</v>
      </c>
      <c r="AC1780" s="21">
        <v>782.8241275624531</v>
      </c>
      <c r="AD1780" s="21">
        <v>789.21471844721657</v>
      </c>
      <c r="AE1780" s="21">
        <v>794.12576407010852</v>
      </c>
      <c r="AF1780" s="21">
        <v>797.82764417165322</v>
      </c>
      <c r="AG1780" s="21">
        <v>800.81126619586473</v>
      </c>
      <c r="AH1780" s="21">
        <v>803.22784568615464</v>
      </c>
      <c r="AI1780" s="21">
        <v>14458.605205730069</v>
      </c>
      <c r="AJ1780" s="21">
        <v>14738.182942886533</v>
      </c>
      <c r="AK1780" s="21">
        <v>14943.737579974215</v>
      </c>
      <c r="AL1780" s="21">
        <v>15101.451175550928</v>
      </c>
      <c r="AM1780" s="21">
        <v>15224.731990271956</v>
      </c>
      <c r="AN1780" s="21">
        <v>15319.470914487201</v>
      </c>
      <c r="AO1780" s="21">
        <v>15390.883840638691</v>
      </c>
      <c r="AP1780" s="21">
        <v>15448.440858541584</v>
      </c>
      <c r="AQ1780" s="21">
        <v>15495.059065491956</v>
      </c>
    </row>
    <row r="1781" spans="1:43" x14ac:dyDescent="0.25">
      <c r="A1781" s="17" t="s">
        <v>276</v>
      </c>
      <c r="B1781" s="8" t="s">
        <v>338</v>
      </c>
      <c r="C1781" s="8" t="s">
        <v>70</v>
      </c>
      <c r="D1781" s="8" t="str">
        <f t="shared" si="224"/>
        <v>Week_51-generic-cofi</v>
      </c>
      <c r="E1781" s="8" t="str">
        <f t="shared" si="225"/>
        <v>Umbrella-search.umb</v>
      </c>
      <c r="H1781" s="24">
        <f t="shared" si="226"/>
        <v>4.8822997204486266E-3</v>
      </c>
      <c r="I1781" s="6">
        <f t="shared" si="226"/>
        <v>1</v>
      </c>
      <c r="J1781" s="6">
        <f t="shared" si="230"/>
        <v>44148.93580238444</v>
      </c>
      <c r="K1781" s="18">
        <f t="shared" si="230"/>
        <v>0</v>
      </c>
      <c r="L1781" s="35">
        <f>Data!BT65</f>
        <v>3.762055161233812E-2</v>
      </c>
      <c r="Q1781" s="21">
        <v>0</v>
      </c>
      <c r="R1781" s="21">
        <v>0</v>
      </c>
      <c r="S1781" s="21">
        <v>0</v>
      </c>
      <c r="T1781" s="21">
        <v>0</v>
      </c>
      <c r="U1781" s="21">
        <v>0</v>
      </c>
      <c r="V1781" s="21">
        <v>0</v>
      </c>
      <c r="W1781" s="21">
        <v>0</v>
      </c>
      <c r="X1781" s="21">
        <v>0</v>
      </c>
      <c r="Y1781" s="21">
        <v>0</v>
      </c>
      <c r="Z1781" s="21">
        <v>458.68336582719115</v>
      </c>
      <c r="AA1781" s="21">
        <v>467.8984131061174</v>
      </c>
      <c r="AB1781" s="21">
        <v>474.65607471464585</v>
      </c>
      <c r="AC1781" s="21">
        <v>479.82879478242586</v>
      </c>
      <c r="AD1781" s="21">
        <v>483.86353828865748</v>
      </c>
      <c r="AE1781" s="21">
        <v>486.95814202322561</v>
      </c>
      <c r="AF1781" s="21">
        <v>489.2868583711159</v>
      </c>
      <c r="AG1781" s="21">
        <v>491.16095365173584</v>
      </c>
      <c r="AH1781" s="21">
        <v>492.67684732572604</v>
      </c>
      <c r="AI1781" s="21">
        <v>10357.239842893678</v>
      </c>
      <c r="AJ1781" s="21">
        <v>10565.319014588344</v>
      </c>
      <c r="AK1781" s="21">
        <v>10717.909510061016</v>
      </c>
      <c r="AL1781" s="21">
        <v>10834.711440049319</v>
      </c>
      <c r="AM1781" s="21">
        <v>10925.817438897209</v>
      </c>
      <c r="AN1781" s="21">
        <v>10995.694734403303</v>
      </c>
      <c r="AO1781" s="21">
        <v>11048.278009791264</v>
      </c>
      <c r="AP1781" s="21">
        <v>11090.595773538398</v>
      </c>
      <c r="AQ1781" s="21">
        <v>11124.825212684349</v>
      </c>
    </row>
    <row r="1782" spans="1:43" x14ac:dyDescent="0.25">
      <c r="A1782" s="17" t="s">
        <v>277</v>
      </c>
      <c r="B1782" s="8" t="s">
        <v>338</v>
      </c>
      <c r="C1782" s="8" t="s">
        <v>70</v>
      </c>
      <c r="D1782" s="8" t="str">
        <f t="shared" si="224"/>
        <v>Week_52-generic-cofi</v>
      </c>
      <c r="E1782" s="8" t="str">
        <f t="shared" si="225"/>
        <v>Umbrella-search.umb</v>
      </c>
      <c r="H1782" s="24">
        <f t="shared" si="226"/>
        <v>4.8822997204486266E-3</v>
      </c>
      <c r="I1782" s="6">
        <f t="shared" si="226"/>
        <v>1</v>
      </c>
      <c r="J1782" s="6">
        <f t="shared" si="230"/>
        <v>44148.93580238444</v>
      </c>
      <c r="K1782" s="18">
        <f t="shared" si="230"/>
        <v>0</v>
      </c>
      <c r="L1782" s="35">
        <f>Data!BT66</f>
        <v>3.6644964047534527E-2</v>
      </c>
      <c r="Q1782" s="21">
        <v>0</v>
      </c>
      <c r="R1782" s="21">
        <v>0</v>
      </c>
      <c r="S1782" s="21">
        <v>0</v>
      </c>
      <c r="T1782" s="21">
        <v>0</v>
      </c>
      <c r="U1782" s="21">
        <v>0</v>
      </c>
      <c r="V1782" s="21">
        <v>0</v>
      </c>
      <c r="W1782" s="21">
        <v>0</v>
      </c>
      <c r="X1782" s="21">
        <v>0</v>
      </c>
      <c r="Y1782" s="21">
        <v>0</v>
      </c>
      <c r="Z1782" s="21">
        <v>443.31354038572141</v>
      </c>
      <c r="AA1782" s="21">
        <v>454.08384636572248</v>
      </c>
      <c r="AB1782" s="21">
        <v>461.98716665969522</v>
      </c>
      <c r="AC1782" s="21">
        <v>468.04027254543286</v>
      </c>
      <c r="AD1782" s="21">
        <v>472.76432853853572</v>
      </c>
      <c r="AE1782" s="21">
        <v>476.38937341359184</v>
      </c>
      <c r="AF1782" s="21">
        <v>479.1184173480313</v>
      </c>
      <c r="AG1782" s="21">
        <v>481.31549522229506</v>
      </c>
      <c r="AH1782" s="21">
        <v>483.09323451273843</v>
      </c>
      <c r="AI1782" s="21">
        <v>9171.5179998142339</v>
      </c>
      <c r="AJ1782" s="21">
        <v>9394.3401023675178</v>
      </c>
      <c r="AK1782" s="21">
        <v>9557.8484045759269</v>
      </c>
      <c r="AL1782" s="21">
        <v>9683.0784382390539</v>
      </c>
      <c r="AM1782" s="21">
        <v>9780.8123457916518</v>
      </c>
      <c r="AN1782" s="21">
        <v>9855.8092978197437</v>
      </c>
      <c r="AO1782" s="21">
        <v>9912.2692822028457</v>
      </c>
      <c r="AP1782" s="21">
        <v>9957.723655767144</v>
      </c>
      <c r="AQ1782" s="21">
        <v>9994.5025186168823</v>
      </c>
    </row>
    <row r="1784" spans="1:43" x14ac:dyDescent="0.25">
      <c r="A1784" s="16" t="s">
        <v>328</v>
      </c>
      <c r="B1784" s="8" t="s">
        <v>338</v>
      </c>
      <c r="C1784" s="8" t="s">
        <v>334</v>
      </c>
      <c r="E1784" s="8" t="str">
        <f>IF(RIGHT(A1784,3)="old","Initial",B1784&amp;"-"&amp;C1784)</f>
        <v>Initial</v>
      </c>
      <c r="F1784" s="4">
        <v>0</v>
      </c>
      <c r="G1784" s="19">
        <v>0</v>
      </c>
      <c r="H1784" s="4">
        <v>0</v>
      </c>
      <c r="I1784" s="42">
        <f>VLOOKUP(C1784,parms,8,FALSE)</f>
        <v>2.04</v>
      </c>
      <c r="J1784" s="6">
        <v>1</v>
      </c>
      <c r="K1784" s="18">
        <v>0</v>
      </c>
      <c r="L1784" s="35">
        <f>Data!BQ2</f>
        <v>3.1584228432180814E-3</v>
      </c>
      <c r="M1784" s="39">
        <f>VLOOKUP(C1784,Data!$CB$2:$EB$22,1+VALUE(MID(A1784,6,2)),FALSE)</f>
        <v>0</v>
      </c>
      <c r="Q1784" s="21">
        <v>0</v>
      </c>
      <c r="R1784" s="21">
        <v>0</v>
      </c>
      <c r="S1784" s="21">
        <v>0</v>
      </c>
      <c r="T1784" s="21">
        <v>0</v>
      </c>
      <c r="U1784" s="21">
        <v>0</v>
      </c>
      <c r="V1784" s="21">
        <v>0</v>
      </c>
      <c r="W1784" s="21">
        <v>0</v>
      </c>
      <c r="X1784" s="21">
        <v>0</v>
      </c>
      <c r="Y1784" s="21">
        <v>0</v>
      </c>
      <c r="Z1784" s="21">
        <v>0</v>
      </c>
      <c r="AA1784" s="21">
        <v>0</v>
      </c>
      <c r="AB1784" s="21">
        <v>0</v>
      </c>
      <c r="AC1784" s="21">
        <v>0</v>
      </c>
      <c r="AD1784" s="21">
        <v>0</v>
      </c>
      <c r="AE1784" s="21">
        <v>0</v>
      </c>
      <c r="AF1784" s="21">
        <v>0</v>
      </c>
      <c r="AG1784" s="21">
        <v>0</v>
      </c>
      <c r="AH1784" s="21">
        <v>0</v>
      </c>
      <c r="AI1784" s="21">
        <v>0</v>
      </c>
      <c r="AJ1784" s="21">
        <v>0</v>
      </c>
      <c r="AK1784" s="21">
        <v>0</v>
      </c>
      <c r="AL1784" s="21">
        <v>0</v>
      </c>
      <c r="AM1784" s="21">
        <v>0</v>
      </c>
      <c r="AN1784" s="21">
        <v>0</v>
      </c>
      <c r="AO1784" s="21">
        <v>0</v>
      </c>
      <c r="AP1784" s="21">
        <v>0</v>
      </c>
      <c r="AQ1784" s="21">
        <v>0</v>
      </c>
    </row>
    <row r="1785" spans="1:43" x14ac:dyDescent="0.25">
      <c r="A1785" s="16" t="s">
        <v>316</v>
      </c>
      <c r="B1785" s="8" t="s">
        <v>338</v>
      </c>
      <c r="C1785" s="8" t="s">
        <v>334</v>
      </c>
      <c r="E1785" s="8" t="str">
        <f t="shared" ref="E1785:E1848" si="231">IF(RIGHT(A1785,3)="old","Initial",B1785&amp;"-"&amp;C1785)</f>
        <v>Initial</v>
      </c>
      <c r="F1785" s="4">
        <v>0</v>
      </c>
      <c r="G1785" s="19">
        <v>0</v>
      </c>
      <c r="H1785" s="4">
        <v>0</v>
      </c>
      <c r="I1785" s="6">
        <f>I1784</f>
        <v>2.04</v>
      </c>
      <c r="J1785" s="6">
        <v>1</v>
      </c>
      <c r="K1785" s="18">
        <v>0</v>
      </c>
      <c r="L1785" s="35">
        <f>Data!BQ3</f>
        <v>3.7379499704140603E-3</v>
      </c>
      <c r="M1785" s="39">
        <f>VLOOKUP(C1785,Data!$CB$2:$EB$22,1+VALUE(MID(A1785,6,2)),FALSE)</f>
        <v>0</v>
      </c>
      <c r="Q1785" s="21">
        <v>0</v>
      </c>
      <c r="R1785" s="21">
        <v>0</v>
      </c>
      <c r="S1785" s="21">
        <v>0</v>
      </c>
      <c r="T1785" s="21">
        <v>0</v>
      </c>
      <c r="U1785" s="21">
        <v>0</v>
      </c>
      <c r="V1785" s="21">
        <v>0</v>
      </c>
      <c r="W1785" s="21">
        <v>0</v>
      </c>
      <c r="X1785" s="21">
        <v>0</v>
      </c>
      <c r="Y1785" s="21">
        <v>0</v>
      </c>
      <c r="Z1785" s="21">
        <v>0</v>
      </c>
      <c r="AA1785" s="21">
        <v>0</v>
      </c>
      <c r="AB1785" s="21">
        <v>0</v>
      </c>
      <c r="AC1785" s="21">
        <v>0</v>
      </c>
      <c r="AD1785" s="21">
        <v>0</v>
      </c>
      <c r="AE1785" s="21">
        <v>0</v>
      </c>
      <c r="AF1785" s="21">
        <v>0</v>
      </c>
      <c r="AG1785" s="21">
        <v>0</v>
      </c>
      <c r="AH1785" s="21">
        <v>0</v>
      </c>
      <c r="AI1785" s="21">
        <v>0</v>
      </c>
      <c r="AJ1785" s="21">
        <v>0</v>
      </c>
      <c r="AK1785" s="21">
        <v>0</v>
      </c>
      <c r="AL1785" s="21">
        <v>0</v>
      </c>
      <c r="AM1785" s="21">
        <v>0</v>
      </c>
      <c r="AN1785" s="21">
        <v>0</v>
      </c>
      <c r="AO1785" s="21">
        <v>0</v>
      </c>
      <c r="AP1785" s="21">
        <v>0</v>
      </c>
      <c r="AQ1785" s="21">
        <v>0</v>
      </c>
    </row>
    <row r="1786" spans="1:43" x14ac:dyDescent="0.25">
      <c r="A1786" s="16" t="s">
        <v>317</v>
      </c>
      <c r="B1786" s="8" t="s">
        <v>338</v>
      </c>
      <c r="C1786" s="8" t="s">
        <v>334</v>
      </c>
      <c r="E1786" s="8" t="str">
        <f t="shared" si="231"/>
        <v>Initial</v>
      </c>
      <c r="F1786" s="4">
        <v>0</v>
      </c>
      <c r="G1786" s="19">
        <v>0</v>
      </c>
      <c r="H1786" s="4">
        <v>0</v>
      </c>
      <c r="I1786" s="6">
        <f t="shared" ref="I1786:I1848" si="232">I1785</f>
        <v>2.04</v>
      </c>
      <c r="J1786" s="6">
        <v>1</v>
      </c>
      <c r="K1786" s="18">
        <v>0</v>
      </c>
      <c r="L1786" s="35">
        <f>Data!BQ4</f>
        <v>3.7379499704140603E-3</v>
      </c>
      <c r="M1786" s="39">
        <f>VLOOKUP(C1786,Data!$CB$2:$EB$22,1+VALUE(MID(A1786,6,2)),FALSE)</f>
        <v>0</v>
      </c>
      <c r="Q1786" s="21">
        <v>0</v>
      </c>
      <c r="R1786" s="21">
        <v>0</v>
      </c>
      <c r="S1786" s="21">
        <v>0</v>
      </c>
      <c r="T1786" s="21">
        <v>0</v>
      </c>
      <c r="U1786" s="21">
        <v>0</v>
      </c>
      <c r="V1786" s="21">
        <v>0</v>
      </c>
      <c r="W1786" s="21">
        <v>0</v>
      </c>
      <c r="X1786" s="21">
        <v>0</v>
      </c>
      <c r="Y1786" s="21">
        <v>0</v>
      </c>
      <c r="Z1786" s="21">
        <v>0</v>
      </c>
      <c r="AA1786" s="21">
        <v>0</v>
      </c>
      <c r="AB1786" s="21">
        <v>0</v>
      </c>
      <c r="AC1786" s="21">
        <v>0</v>
      </c>
      <c r="AD1786" s="21">
        <v>0</v>
      </c>
      <c r="AE1786" s="21">
        <v>0</v>
      </c>
      <c r="AF1786" s="21">
        <v>0</v>
      </c>
      <c r="AG1786" s="21">
        <v>0</v>
      </c>
      <c r="AH1786" s="21">
        <v>0</v>
      </c>
      <c r="AI1786" s="21">
        <v>0</v>
      </c>
      <c r="AJ1786" s="21">
        <v>0</v>
      </c>
      <c r="AK1786" s="21">
        <v>0</v>
      </c>
      <c r="AL1786" s="21">
        <v>0</v>
      </c>
      <c r="AM1786" s="21">
        <v>0</v>
      </c>
      <c r="AN1786" s="21">
        <v>0</v>
      </c>
      <c r="AO1786" s="21">
        <v>0</v>
      </c>
      <c r="AP1786" s="21">
        <v>0</v>
      </c>
      <c r="AQ1786" s="21">
        <v>0</v>
      </c>
    </row>
    <row r="1787" spans="1:43" x14ac:dyDescent="0.25">
      <c r="A1787" s="16" t="s">
        <v>318</v>
      </c>
      <c r="B1787" s="8" t="s">
        <v>338</v>
      </c>
      <c r="C1787" s="8" t="s">
        <v>334</v>
      </c>
      <c r="E1787" s="8" t="str">
        <f t="shared" si="231"/>
        <v>Initial</v>
      </c>
      <c r="F1787" s="4">
        <v>0</v>
      </c>
      <c r="G1787" s="19">
        <v>0</v>
      </c>
      <c r="H1787" s="4">
        <v>0</v>
      </c>
      <c r="I1787" s="6">
        <f t="shared" si="232"/>
        <v>2.04</v>
      </c>
      <c r="J1787" s="6">
        <v>1</v>
      </c>
      <c r="K1787" s="18">
        <v>0</v>
      </c>
      <c r="L1787" s="35">
        <f>Data!BQ5</f>
        <v>3.7379499704140603E-3</v>
      </c>
      <c r="M1787" s="39">
        <f>VLOOKUP(C1787,Data!$CB$2:$EB$22,1+VALUE(MID(A1787,6,2)),FALSE)</f>
        <v>0</v>
      </c>
      <c r="Q1787" s="21">
        <v>0</v>
      </c>
      <c r="R1787" s="21">
        <v>0</v>
      </c>
      <c r="S1787" s="21">
        <v>0</v>
      </c>
      <c r="T1787" s="21">
        <v>0</v>
      </c>
      <c r="U1787" s="21">
        <v>0</v>
      </c>
      <c r="V1787" s="21">
        <v>0</v>
      </c>
      <c r="W1787" s="21">
        <v>0</v>
      </c>
      <c r="X1787" s="21">
        <v>0</v>
      </c>
      <c r="Y1787" s="21">
        <v>0</v>
      </c>
      <c r="Z1787" s="21">
        <v>0</v>
      </c>
      <c r="AA1787" s="21">
        <v>0</v>
      </c>
      <c r="AB1787" s="21">
        <v>0</v>
      </c>
      <c r="AC1787" s="21">
        <v>0</v>
      </c>
      <c r="AD1787" s="21">
        <v>0</v>
      </c>
      <c r="AE1787" s="21">
        <v>0</v>
      </c>
      <c r="AF1787" s="21">
        <v>0</v>
      </c>
      <c r="AG1787" s="21">
        <v>0</v>
      </c>
      <c r="AH1787" s="21">
        <v>0</v>
      </c>
      <c r="AI1787" s="21">
        <v>0</v>
      </c>
      <c r="AJ1787" s="21">
        <v>0</v>
      </c>
      <c r="AK1787" s="21">
        <v>0</v>
      </c>
      <c r="AL1787" s="21">
        <v>0</v>
      </c>
      <c r="AM1787" s="21">
        <v>0</v>
      </c>
      <c r="AN1787" s="21">
        <v>0</v>
      </c>
      <c r="AO1787" s="21">
        <v>0</v>
      </c>
      <c r="AP1787" s="21">
        <v>0</v>
      </c>
      <c r="AQ1787" s="21">
        <v>0</v>
      </c>
    </row>
    <row r="1788" spans="1:43" x14ac:dyDescent="0.25">
      <c r="A1788" s="16" t="s">
        <v>319</v>
      </c>
      <c r="B1788" s="8" t="s">
        <v>338</v>
      </c>
      <c r="C1788" s="8" t="s">
        <v>334</v>
      </c>
      <c r="E1788" s="8" t="str">
        <f t="shared" si="231"/>
        <v>Initial</v>
      </c>
      <c r="F1788" s="4">
        <v>0</v>
      </c>
      <c r="G1788" s="19">
        <v>0</v>
      </c>
      <c r="H1788" s="4">
        <v>0</v>
      </c>
      <c r="I1788" s="6">
        <f t="shared" si="232"/>
        <v>2.04</v>
      </c>
      <c r="J1788" s="6">
        <v>1</v>
      </c>
      <c r="K1788" s="18">
        <v>0</v>
      </c>
      <c r="L1788" s="35">
        <f>Data!BQ6</f>
        <v>3.7379499704140603E-3</v>
      </c>
      <c r="M1788" s="39">
        <f>VLOOKUP(C1788,Data!$CB$2:$EB$22,1+VALUE(MID(A1788,6,2)),FALSE)</f>
        <v>25290.519993000009</v>
      </c>
      <c r="Q1788" s="21">
        <v>25290.519993000009</v>
      </c>
      <c r="R1788" s="21">
        <v>25290.519993000009</v>
      </c>
      <c r="S1788" s="21">
        <v>25290.519993000009</v>
      </c>
      <c r="T1788" s="21">
        <v>25290.519993000009</v>
      </c>
      <c r="U1788" s="21">
        <v>25290.519993000009</v>
      </c>
      <c r="V1788" s="21">
        <v>25290.519993000009</v>
      </c>
      <c r="W1788" s="21">
        <v>25290.519993000009</v>
      </c>
      <c r="X1788" s="21">
        <v>25290.519993000009</v>
      </c>
      <c r="Y1788" s="21">
        <v>25290.519993000009</v>
      </c>
      <c r="Z1788" s="21">
        <v>0</v>
      </c>
      <c r="AA1788" s="21">
        <v>0</v>
      </c>
      <c r="AB1788" s="21">
        <v>0</v>
      </c>
      <c r="AC1788" s="21">
        <v>0</v>
      </c>
      <c r="AD1788" s="21">
        <v>0</v>
      </c>
      <c r="AE1788" s="21">
        <v>0</v>
      </c>
      <c r="AF1788" s="21">
        <v>0</v>
      </c>
      <c r="AG1788" s="21">
        <v>0</v>
      </c>
      <c r="AH1788" s="21">
        <v>0</v>
      </c>
      <c r="AI1788" s="21">
        <v>-25290.519993000009</v>
      </c>
      <c r="AJ1788" s="21">
        <v>-25290.519993000009</v>
      </c>
      <c r="AK1788" s="21">
        <v>-25290.519993000009</v>
      </c>
      <c r="AL1788" s="21">
        <v>-25290.519993000009</v>
      </c>
      <c r="AM1788" s="21">
        <v>-25290.519993000009</v>
      </c>
      <c r="AN1788" s="21">
        <v>-25290.519993000009</v>
      </c>
      <c r="AO1788" s="21">
        <v>-25290.519993000009</v>
      </c>
      <c r="AP1788" s="21">
        <v>-25290.519993000009</v>
      </c>
      <c r="AQ1788" s="21">
        <v>-25290.519993000009</v>
      </c>
    </row>
    <row r="1789" spans="1:43" x14ac:dyDescent="0.25">
      <c r="A1789" s="16" t="s">
        <v>320</v>
      </c>
      <c r="B1789" s="8" t="s">
        <v>338</v>
      </c>
      <c r="C1789" s="8" t="s">
        <v>334</v>
      </c>
      <c r="E1789" s="8" t="str">
        <f t="shared" si="231"/>
        <v>Initial</v>
      </c>
      <c r="F1789" s="4">
        <v>0</v>
      </c>
      <c r="G1789" s="19">
        <v>0</v>
      </c>
      <c r="H1789" s="4">
        <v>0</v>
      </c>
      <c r="I1789" s="6">
        <f t="shared" si="232"/>
        <v>2.04</v>
      </c>
      <c r="J1789" s="6">
        <v>1</v>
      </c>
      <c r="K1789" s="18">
        <v>0</v>
      </c>
      <c r="L1789" s="35">
        <f>Data!BQ7</f>
        <v>3.2163755559376796E-3</v>
      </c>
      <c r="M1789" s="39">
        <f>VLOOKUP(C1789,Data!$CB$2:$EB$22,1+VALUE(MID(A1789,6,2)),FALSE)</f>
        <v>19642.719997</v>
      </c>
      <c r="Q1789" s="21">
        <v>19642.719997</v>
      </c>
      <c r="R1789" s="21">
        <v>19642.719997</v>
      </c>
      <c r="S1789" s="21">
        <v>19642.719997</v>
      </c>
      <c r="T1789" s="21">
        <v>19642.719997</v>
      </c>
      <c r="U1789" s="21">
        <v>19642.719997</v>
      </c>
      <c r="V1789" s="21">
        <v>19642.719997</v>
      </c>
      <c r="W1789" s="21">
        <v>19642.719997</v>
      </c>
      <c r="X1789" s="21">
        <v>19642.719997</v>
      </c>
      <c r="Y1789" s="21">
        <v>19642.719997</v>
      </c>
      <c r="Z1789" s="21">
        <v>0</v>
      </c>
      <c r="AA1789" s="21">
        <v>0</v>
      </c>
      <c r="AB1789" s="21">
        <v>0</v>
      </c>
      <c r="AC1789" s="21">
        <v>0</v>
      </c>
      <c r="AD1789" s="21">
        <v>0</v>
      </c>
      <c r="AE1789" s="21">
        <v>0</v>
      </c>
      <c r="AF1789" s="21">
        <v>0</v>
      </c>
      <c r="AG1789" s="21">
        <v>0</v>
      </c>
      <c r="AH1789" s="21">
        <v>0</v>
      </c>
      <c r="AI1789" s="21">
        <v>-19642.719997</v>
      </c>
      <c r="AJ1789" s="21">
        <v>-19642.719997</v>
      </c>
      <c r="AK1789" s="21">
        <v>-19642.719997</v>
      </c>
      <c r="AL1789" s="21">
        <v>-19642.719997</v>
      </c>
      <c r="AM1789" s="21">
        <v>-19642.719997</v>
      </c>
      <c r="AN1789" s="21">
        <v>-19642.719997</v>
      </c>
      <c r="AO1789" s="21">
        <v>-19642.719997</v>
      </c>
      <c r="AP1789" s="21">
        <v>-19642.719997</v>
      </c>
      <c r="AQ1789" s="21">
        <v>-19642.719997</v>
      </c>
    </row>
    <row r="1790" spans="1:43" x14ac:dyDescent="0.25">
      <c r="A1790" s="16" t="s">
        <v>321</v>
      </c>
      <c r="B1790" s="8" t="s">
        <v>338</v>
      </c>
      <c r="C1790" s="8" t="s">
        <v>334</v>
      </c>
      <c r="E1790" s="8" t="str">
        <f t="shared" si="231"/>
        <v>Initial</v>
      </c>
      <c r="F1790" s="4">
        <v>0</v>
      </c>
      <c r="G1790" s="19">
        <v>0</v>
      </c>
      <c r="H1790" s="4">
        <v>0</v>
      </c>
      <c r="I1790" s="6">
        <f t="shared" si="232"/>
        <v>2.04</v>
      </c>
      <c r="J1790" s="6">
        <v>1</v>
      </c>
      <c r="K1790" s="18">
        <v>0</v>
      </c>
      <c r="L1790" s="35">
        <f>Data!BQ8</f>
        <v>3.2163755559376796E-3</v>
      </c>
      <c r="M1790" s="39">
        <f>VLOOKUP(C1790,Data!$CB$2:$EB$22,1+VALUE(MID(A1790,6,2)),FALSE)</f>
        <v>16651.540014999999</v>
      </c>
      <c r="Q1790" s="21">
        <v>16651.540014999999</v>
      </c>
      <c r="R1790" s="21">
        <v>16651.540014999999</v>
      </c>
      <c r="S1790" s="21">
        <v>16651.540014999999</v>
      </c>
      <c r="T1790" s="21">
        <v>16651.540014999999</v>
      </c>
      <c r="U1790" s="21">
        <v>16651.540014999999</v>
      </c>
      <c r="V1790" s="21">
        <v>16651.540014999999</v>
      </c>
      <c r="W1790" s="21">
        <v>16651.540014999999</v>
      </c>
      <c r="X1790" s="21">
        <v>16651.540014999999</v>
      </c>
      <c r="Y1790" s="21">
        <v>16651.540014999999</v>
      </c>
      <c r="Z1790" s="21">
        <v>0</v>
      </c>
      <c r="AA1790" s="21">
        <v>0</v>
      </c>
      <c r="AB1790" s="21">
        <v>0</v>
      </c>
      <c r="AC1790" s="21">
        <v>0</v>
      </c>
      <c r="AD1790" s="21">
        <v>0</v>
      </c>
      <c r="AE1790" s="21">
        <v>0</v>
      </c>
      <c r="AF1790" s="21">
        <v>0</v>
      </c>
      <c r="AG1790" s="21">
        <v>0</v>
      </c>
      <c r="AH1790" s="21">
        <v>0</v>
      </c>
      <c r="AI1790" s="21">
        <v>-16651.540014999999</v>
      </c>
      <c r="AJ1790" s="21">
        <v>-16651.540014999999</v>
      </c>
      <c r="AK1790" s="21">
        <v>-16651.540014999999</v>
      </c>
      <c r="AL1790" s="21">
        <v>-16651.540014999999</v>
      </c>
      <c r="AM1790" s="21">
        <v>-16651.540014999999</v>
      </c>
      <c r="AN1790" s="21">
        <v>-16651.540014999999</v>
      </c>
      <c r="AO1790" s="21">
        <v>-16651.540014999999</v>
      </c>
      <c r="AP1790" s="21">
        <v>-16651.540014999999</v>
      </c>
      <c r="AQ1790" s="21">
        <v>-16651.540014999999</v>
      </c>
    </row>
    <row r="1791" spans="1:43" x14ac:dyDescent="0.25">
      <c r="A1791" s="16" t="s">
        <v>322</v>
      </c>
      <c r="B1791" s="8" t="s">
        <v>338</v>
      </c>
      <c r="C1791" s="8" t="s">
        <v>334</v>
      </c>
      <c r="E1791" s="8" t="str">
        <f t="shared" si="231"/>
        <v>Initial</v>
      </c>
      <c r="F1791" s="4">
        <v>0</v>
      </c>
      <c r="G1791" s="19">
        <v>0</v>
      </c>
      <c r="H1791" s="4">
        <v>0</v>
      </c>
      <c r="I1791" s="6">
        <f t="shared" si="232"/>
        <v>2.04</v>
      </c>
      <c r="J1791" s="6">
        <v>1</v>
      </c>
      <c r="K1791" s="18">
        <v>0</v>
      </c>
      <c r="L1791" s="35">
        <f>Data!BQ9</f>
        <v>3.2163755559376796E-3</v>
      </c>
      <c r="M1791" s="39">
        <f>VLOOKUP(C1791,Data!$CB$2:$EB$22,1+VALUE(MID(A1791,6,2)),FALSE)</f>
        <v>14029.320003999999</v>
      </c>
      <c r="Q1791" s="21">
        <v>14029.320003999999</v>
      </c>
      <c r="R1791" s="21">
        <v>14029.320003999999</v>
      </c>
      <c r="S1791" s="21">
        <v>14029.320003999999</v>
      </c>
      <c r="T1791" s="21">
        <v>14029.320003999999</v>
      </c>
      <c r="U1791" s="21">
        <v>14029.320003999999</v>
      </c>
      <c r="V1791" s="21">
        <v>14029.320003999999</v>
      </c>
      <c r="W1791" s="21">
        <v>14029.320003999999</v>
      </c>
      <c r="X1791" s="21">
        <v>14029.320003999999</v>
      </c>
      <c r="Y1791" s="21">
        <v>14029.320003999999</v>
      </c>
      <c r="Z1791" s="21">
        <v>0</v>
      </c>
      <c r="AA1791" s="21">
        <v>0</v>
      </c>
      <c r="AB1791" s="21">
        <v>0</v>
      </c>
      <c r="AC1791" s="21">
        <v>0</v>
      </c>
      <c r="AD1791" s="21">
        <v>0</v>
      </c>
      <c r="AE1791" s="21">
        <v>0</v>
      </c>
      <c r="AF1791" s="21">
        <v>0</v>
      </c>
      <c r="AG1791" s="21">
        <v>0</v>
      </c>
      <c r="AH1791" s="21">
        <v>0</v>
      </c>
      <c r="AI1791" s="21">
        <v>-14029.320003999999</v>
      </c>
      <c r="AJ1791" s="21">
        <v>-14029.320003999999</v>
      </c>
      <c r="AK1791" s="21">
        <v>-14029.320003999999</v>
      </c>
      <c r="AL1791" s="21">
        <v>-14029.320003999999</v>
      </c>
      <c r="AM1791" s="21">
        <v>-14029.320003999999</v>
      </c>
      <c r="AN1791" s="21">
        <v>-14029.320003999999</v>
      </c>
      <c r="AO1791" s="21">
        <v>-14029.320003999999</v>
      </c>
      <c r="AP1791" s="21">
        <v>-14029.320003999999</v>
      </c>
      <c r="AQ1791" s="21">
        <v>-14029.320003999999</v>
      </c>
    </row>
    <row r="1792" spans="1:43" x14ac:dyDescent="0.25">
      <c r="A1792" s="16" t="s">
        <v>323</v>
      </c>
      <c r="B1792" s="8" t="s">
        <v>338</v>
      </c>
      <c r="C1792" s="8" t="s">
        <v>334</v>
      </c>
      <c r="E1792" s="8" t="str">
        <f t="shared" si="231"/>
        <v>Initial</v>
      </c>
      <c r="F1792" s="4">
        <v>0</v>
      </c>
      <c r="G1792" s="19">
        <v>0</v>
      </c>
      <c r="H1792" s="4">
        <v>0</v>
      </c>
      <c r="I1792" s="6">
        <f t="shared" si="232"/>
        <v>2.04</v>
      </c>
      <c r="J1792" s="6">
        <v>1</v>
      </c>
      <c r="K1792" s="18">
        <v>0</v>
      </c>
      <c r="L1792" s="35">
        <f>Data!BQ10</f>
        <v>3.2163755559376796E-3</v>
      </c>
      <c r="M1792" s="39">
        <f>VLOOKUP(C1792,Data!$CB$2:$EB$22,1+VALUE(MID(A1792,6,2)),FALSE)</f>
        <v>15175.330008000001</v>
      </c>
      <c r="Q1792" s="21">
        <v>15175.330008000001</v>
      </c>
      <c r="R1792" s="21">
        <v>15175.330008000001</v>
      </c>
      <c r="S1792" s="21">
        <v>15175.330008000001</v>
      </c>
      <c r="T1792" s="21">
        <v>15175.330008000001</v>
      </c>
      <c r="U1792" s="21">
        <v>15175.330008000001</v>
      </c>
      <c r="V1792" s="21">
        <v>15175.330008000001</v>
      </c>
      <c r="W1792" s="21">
        <v>15175.330008000001</v>
      </c>
      <c r="X1792" s="21">
        <v>15175.330008000001</v>
      </c>
      <c r="Y1792" s="21">
        <v>15175.330008000001</v>
      </c>
      <c r="Z1792" s="21">
        <v>0</v>
      </c>
      <c r="AA1792" s="21">
        <v>0</v>
      </c>
      <c r="AB1792" s="21">
        <v>0</v>
      </c>
      <c r="AC1792" s="21">
        <v>0</v>
      </c>
      <c r="AD1792" s="21">
        <v>0</v>
      </c>
      <c r="AE1792" s="21">
        <v>0</v>
      </c>
      <c r="AF1792" s="21">
        <v>0</v>
      </c>
      <c r="AG1792" s="21">
        <v>0</v>
      </c>
      <c r="AH1792" s="21">
        <v>0</v>
      </c>
      <c r="AI1792" s="21">
        <v>-15175.330008000001</v>
      </c>
      <c r="AJ1792" s="21">
        <v>-15175.330008000001</v>
      </c>
      <c r="AK1792" s="21">
        <v>-15175.330008000001</v>
      </c>
      <c r="AL1792" s="21">
        <v>-15175.330008000001</v>
      </c>
      <c r="AM1792" s="21">
        <v>-15175.330008000001</v>
      </c>
      <c r="AN1792" s="21">
        <v>-15175.330008000001</v>
      </c>
      <c r="AO1792" s="21">
        <v>-15175.330008000001</v>
      </c>
      <c r="AP1792" s="21">
        <v>-15175.330008000001</v>
      </c>
      <c r="AQ1792" s="21">
        <v>-15175.330008000001</v>
      </c>
    </row>
    <row r="1793" spans="1:43" x14ac:dyDescent="0.25">
      <c r="A1793" s="16" t="s">
        <v>324</v>
      </c>
      <c r="B1793" s="8" t="s">
        <v>338</v>
      </c>
      <c r="C1793" s="8" t="s">
        <v>334</v>
      </c>
      <c r="E1793" s="8" t="str">
        <f t="shared" si="231"/>
        <v>Initial</v>
      </c>
      <c r="F1793" s="4">
        <v>0</v>
      </c>
      <c r="G1793" s="19">
        <v>0</v>
      </c>
      <c r="H1793" s="4">
        <v>0</v>
      </c>
      <c r="I1793" s="6">
        <f t="shared" si="232"/>
        <v>2.04</v>
      </c>
      <c r="J1793" s="6">
        <v>1</v>
      </c>
      <c r="K1793" s="18">
        <v>0</v>
      </c>
      <c r="L1793" s="35">
        <f>Data!BQ11</f>
        <v>3.2163755559376796E-3</v>
      </c>
      <c r="M1793" s="39">
        <f>VLOOKUP(C1793,Data!$CB$2:$EB$22,1+VALUE(MID(A1793,6,2)),FALSE)</f>
        <v>13680.870150000001</v>
      </c>
      <c r="Q1793" s="21">
        <v>13680.870150000001</v>
      </c>
      <c r="R1793" s="21">
        <v>13680.870150000001</v>
      </c>
      <c r="S1793" s="21">
        <v>13680.870150000001</v>
      </c>
      <c r="T1793" s="21">
        <v>13680.870150000001</v>
      </c>
      <c r="U1793" s="21">
        <v>13680.870150000001</v>
      </c>
      <c r="V1793" s="21">
        <v>13680.870150000001</v>
      </c>
      <c r="W1793" s="21">
        <v>13680.870150000001</v>
      </c>
      <c r="X1793" s="21">
        <v>13680.870150000001</v>
      </c>
      <c r="Y1793" s="21">
        <v>13680.870150000001</v>
      </c>
      <c r="Z1793" s="21">
        <v>0</v>
      </c>
      <c r="AA1793" s="21">
        <v>0</v>
      </c>
      <c r="AB1793" s="21">
        <v>0</v>
      </c>
      <c r="AC1793" s="21">
        <v>0</v>
      </c>
      <c r="AD1793" s="21">
        <v>0</v>
      </c>
      <c r="AE1793" s="21">
        <v>0</v>
      </c>
      <c r="AF1793" s="21">
        <v>0</v>
      </c>
      <c r="AG1793" s="21">
        <v>0</v>
      </c>
      <c r="AH1793" s="21">
        <v>0</v>
      </c>
      <c r="AI1793" s="21">
        <v>-13680.870150000001</v>
      </c>
      <c r="AJ1793" s="21">
        <v>-13680.870150000001</v>
      </c>
      <c r="AK1793" s="21">
        <v>-13680.870150000001</v>
      </c>
      <c r="AL1793" s="21">
        <v>-13680.870150000001</v>
      </c>
      <c r="AM1793" s="21">
        <v>-13680.870150000001</v>
      </c>
      <c r="AN1793" s="21">
        <v>-13680.870150000001</v>
      </c>
      <c r="AO1793" s="21">
        <v>-13680.870150000001</v>
      </c>
      <c r="AP1793" s="21">
        <v>-13680.870150000001</v>
      </c>
      <c r="AQ1793" s="21">
        <v>-13680.870150000001</v>
      </c>
    </row>
    <row r="1794" spans="1:43" x14ac:dyDescent="0.25">
      <c r="A1794" s="16" t="s">
        <v>325</v>
      </c>
      <c r="B1794" s="8" t="s">
        <v>338</v>
      </c>
      <c r="C1794" s="8" t="s">
        <v>334</v>
      </c>
      <c r="E1794" s="8" t="str">
        <f t="shared" si="231"/>
        <v>Initial</v>
      </c>
      <c r="F1794" s="4">
        <v>0</v>
      </c>
      <c r="G1794" s="19">
        <v>0</v>
      </c>
      <c r="H1794" s="4">
        <v>0</v>
      </c>
      <c r="I1794" s="6">
        <f t="shared" si="232"/>
        <v>2.04</v>
      </c>
      <c r="J1794" s="6">
        <v>1</v>
      </c>
      <c r="K1794" s="18">
        <v>0</v>
      </c>
      <c r="L1794" s="35">
        <f>Data!BQ12</f>
        <v>2.8107065669004949E-3</v>
      </c>
      <c r="M1794" s="39">
        <f>VLOOKUP(C1794,Data!$CB$2:$EB$22,1+VALUE(MID(A1794,6,2)),FALSE)</f>
        <v>13971.599985000001</v>
      </c>
      <c r="Q1794" s="21">
        <v>13971.599985000001</v>
      </c>
      <c r="R1794" s="21">
        <v>13971.599985000001</v>
      </c>
      <c r="S1794" s="21">
        <v>13971.599985000001</v>
      </c>
      <c r="T1794" s="21">
        <v>13971.599985000001</v>
      </c>
      <c r="U1794" s="21">
        <v>13971.599985000001</v>
      </c>
      <c r="V1794" s="21">
        <v>13971.599985000001</v>
      </c>
      <c r="W1794" s="21">
        <v>13971.599985000001</v>
      </c>
      <c r="X1794" s="21">
        <v>13971.599985000001</v>
      </c>
      <c r="Y1794" s="21">
        <v>13971.599985000001</v>
      </c>
      <c r="Z1794" s="21">
        <v>0</v>
      </c>
      <c r="AA1794" s="21">
        <v>0</v>
      </c>
      <c r="AB1794" s="21">
        <v>0</v>
      </c>
      <c r="AC1794" s="21">
        <v>0</v>
      </c>
      <c r="AD1794" s="21">
        <v>0</v>
      </c>
      <c r="AE1794" s="21">
        <v>0</v>
      </c>
      <c r="AF1794" s="21">
        <v>0</v>
      </c>
      <c r="AG1794" s="21">
        <v>0</v>
      </c>
      <c r="AH1794" s="21">
        <v>0</v>
      </c>
      <c r="AI1794" s="21">
        <v>-13971.599985000001</v>
      </c>
      <c r="AJ1794" s="21">
        <v>-13971.599985000001</v>
      </c>
      <c r="AK1794" s="21">
        <v>-13971.599985000001</v>
      </c>
      <c r="AL1794" s="21">
        <v>-13971.599985000001</v>
      </c>
      <c r="AM1794" s="21">
        <v>-13971.599985000001</v>
      </c>
      <c r="AN1794" s="21">
        <v>-13971.599985000001</v>
      </c>
      <c r="AO1794" s="21">
        <v>-13971.599985000001</v>
      </c>
      <c r="AP1794" s="21">
        <v>-13971.599985000001</v>
      </c>
      <c r="AQ1794" s="21">
        <v>-13971.599985000001</v>
      </c>
    </row>
    <row r="1795" spans="1:43" x14ac:dyDescent="0.25">
      <c r="A1795" s="16" t="s">
        <v>326</v>
      </c>
      <c r="B1795" s="8" t="s">
        <v>338</v>
      </c>
      <c r="C1795" s="8" t="s">
        <v>334</v>
      </c>
      <c r="E1795" s="8" t="str">
        <f t="shared" si="231"/>
        <v>Initial</v>
      </c>
      <c r="F1795" s="4">
        <v>0</v>
      </c>
      <c r="G1795" s="19">
        <v>0</v>
      </c>
      <c r="H1795" s="4">
        <v>0</v>
      </c>
      <c r="I1795" s="6">
        <f t="shared" si="232"/>
        <v>2.04</v>
      </c>
      <c r="J1795" s="6">
        <v>1</v>
      </c>
      <c r="K1795" s="18">
        <v>0</v>
      </c>
      <c r="L1795" s="35">
        <f>Data!BQ13</f>
        <v>2.8107065669004949E-3</v>
      </c>
      <c r="M1795" s="39">
        <f>VLOOKUP(C1795,Data!$CB$2:$EB$22,1+VALUE(MID(A1795,6,2)),FALSE)</f>
        <v>16890.889996999998</v>
      </c>
      <c r="Q1795" s="21">
        <v>16890.889996999998</v>
      </c>
      <c r="R1795" s="21">
        <v>16890.889996999998</v>
      </c>
      <c r="S1795" s="21">
        <v>16890.889996999998</v>
      </c>
      <c r="T1795" s="21">
        <v>16890.889996999998</v>
      </c>
      <c r="U1795" s="21">
        <v>16890.889996999998</v>
      </c>
      <c r="V1795" s="21">
        <v>16890.889996999998</v>
      </c>
      <c r="W1795" s="21">
        <v>16890.889996999998</v>
      </c>
      <c r="X1795" s="21">
        <v>16890.889996999998</v>
      </c>
      <c r="Y1795" s="21">
        <v>16890.889996999998</v>
      </c>
      <c r="Z1795" s="21">
        <v>0</v>
      </c>
      <c r="AA1795" s="21">
        <v>0</v>
      </c>
      <c r="AB1795" s="21">
        <v>0</v>
      </c>
      <c r="AC1795" s="21">
        <v>0</v>
      </c>
      <c r="AD1795" s="21">
        <v>0</v>
      </c>
      <c r="AE1795" s="21">
        <v>0</v>
      </c>
      <c r="AF1795" s="21">
        <v>0</v>
      </c>
      <c r="AG1795" s="21">
        <v>0</v>
      </c>
      <c r="AH1795" s="21">
        <v>0</v>
      </c>
      <c r="AI1795" s="21">
        <v>-16890.889996999998</v>
      </c>
      <c r="AJ1795" s="21">
        <v>-16890.889996999998</v>
      </c>
      <c r="AK1795" s="21">
        <v>-16890.889996999998</v>
      </c>
      <c r="AL1795" s="21">
        <v>-16890.889996999998</v>
      </c>
      <c r="AM1795" s="21">
        <v>-16890.889996999998</v>
      </c>
      <c r="AN1795" s="21">
        <v>-16890.889996999998</v>
      </c>
      <c r="AO1795" s="21">
        <v>-16890.889996999998</v>
      </c>
      <c r="AP1795" s="21">
        <v>-16890.889996999998</v>
      </c>
      <c r="AQ1795" s="21">
        <v>-16890.889996999998</v>
      </c>
    </row>
    <row r="1796" spans="1:43" x14ac:dyDescent="0.25">
      <c r="A1796" s="16" t="s">
        <v>327</v>
      </c>
      <c r="B1796" s="8" t="s">
        <v>338</v>
      </c>
      <c r="C1796" s="8" t="s">
        <v>334</v>
      </c>
      <c r="E1796" s="8" t="str">
        <f t="shared" si="231"/>
        <v>Initial</v>
      </c>
      <c r="F1796" s="4">
        <v>0</v>
      </c>
      <c r="G1796" s="19">
        <v>0</v>
      </c>
      <c r="H1796" s="4">
        <v>0</v>
      </c>
      <c r="I1796" s="6">
        <f t="shared" si="232"/>
        <v>2.04</v>
      </c>
      <c r="J1796" s="6">
        <v>1</v>
      </c>
      <c r="K1796" s="18">
        <v>0</v>
      </c>
      <c r="L1796" s="35">
        <f>Data!BQ14</f>
        <v>2.8107065669004949E-3</v>
      </c>
      <c r="M1796" s="39">
        <f>VLOOKUP(C1796,Data!$CB$2:$EB$22,1+VALUE(MID(A1796,6,2)),FALSE)</f>
        <v>16137.209999000001</v>
      </c>
      <c r="Q1796" s="21">
        <v>16137.209999000001</v>
      </c>
      <c r="R1796" s="21">
        <v>16137.209999000001</v>
      </c>
      <c r="S1796" s="21">
        <v>16137.209999000001</v>
      </c>
      <c r="T1796" s="21">
        <v>16137.209999000001</v>
      </c>
      <c r="U1796" s="21">
        <v>16137.209999000001</v>
      </c>
      <c r="V1796" s="21">
        <v>16137.209999000001</v>
      </c>
      <c r="W1796" s="21">
        <v>16137.209999000001</v>
      </c>
      <c r="X1796" s="21">
        <v>16137.209999000001</v>
      </c>
      <c r="Y1796" s="21">
        <v>16137.209999000001</v>
      </c>
      <c r="Z1796" s="21">
        <v>0</v>
      </c>
      <c r="AA1796" s="21">
        <v>0</v>
      </c>
      <c r="AB1796" s="21">
        <v>0</v>
      </c>
      <c r="AC1796" s="21">
        <v>0</v>
      </c>
      <c r="AD1796" s="21">
        <v>0</v>
      </c>
      <c r="AE1796" s="21">
        <v>0</v>
      </c>
      <c r="AF1796" s="21">
        <v>0</v>
      </c>
      <c r="AG1796" s="21">
        <v>0</v>
      </c>
      <c r="AH1796" s="21">
        <v>0</v>
      </c>
      <c r="AI1796" s="21">
        <v>-16137.209999000001</v>
      </c>
      <c r="AJ1796" s="21">
        <v>-16137.209999000001</v>
      </c>
      <c r="AK1796" s="21">
        <v>-16137.209999000001</v>
      </c>
      <c r="AL1796" s="21">
        <v>-16137.209999000001</v>
      </c>
      <c r="AM1796" s="21">
        <v>-16137.209999000001</v>
      </c>
      <c r="AN1796" s="21">
        <v>-16137.209999000001</v>
      </c>
      <c r="AO1796" s="21">
        <v>-16137.209999000001</v>
      </c>
      <c r="AP1796" s="21">
        <v>-16137.209999000001</v>
      </c>
      <c r="AQ1796" s="21">
        <v>-16137.209999000001</v>
      </c>
    </row>
    <row r="1797" spans="1:43" x14ac:dyDescent="0.25">
      <c r="A1797" s="17" t="s">
        <v>262</v>
      </c>
      <c r="B1797" s="8" t="s">
        <v>338</v>
      </c>
      <c r="C1797" s="8" t="s">
        <v>334</v>
      </c>
      <c r="E1797" s="8" t="str">
        <f t="shared" si="231"/>
        <v>Umbrella-social.display.umb</v>
      </c>
      <c r="F1797" s="4">
        <v>0</v>
      </c>
      <c r="G1797" s="19">
        <v>0</v>
      </c>
      <c r="H1797" s="4">
        <v>0</v>
      </c>
      <c r="I1797" s="6">
        <f t="shared" si="232"/>
        <v>2.04</v>
      </c>
      <c r="J1797" s="6">
        <v>1</v>
      </c>
      <c r="K1797" s="18">
        <v>0</v>
      </c>
      <c r="L1797" s="35">
        <f>Data!BQ15</f>
        <v>2.8107065669004949E-3</v>
      </c>
      <c r="Q1797" s="21">
        <v>2558.2605470608883</v>
      </c>
      <c r="R1797" s="21">
        <v>5417.6541373153004</v>
      </c>
      <c r="S1797" s="21">
        <v>7972.7752144997539</v>
      </c>
      <c r="T1797" s="21">
        <v>10310.212786349135</v>
      </c>
      <c r="U1797" s="21">
        <v>12457.893452519611</v>
      </c>
      <c r="V1797" s="21">
        <v>14367.87533699877</v>
      </c>
      <c r="W1797" s="21">
        <v>16003.756571313103</v>
      </c>
      <c r="X1797" s="21">
        <v>17478.329520921532</v>
      </c>
      <c r="Y1797" s="21">
        <v>18799.067648801727</v>
      </c>
      <c r="Z1797" s="21">
        <v>0</v>
      </c>
      <c r="AA1797" s="21">
        <v>0</v>
      </c>
      <c r="AB1797" s="21">
        <v>0</v>
      </c>
      <c r="AC1797" s="21">
        <v>0</v>
      </c>
      <c r="AD1797" s="21">
        <v>0</v>
      </c>
      <c r="AE1797" s="21">
        <v>0</v>
      </c>
      <c r="AF1797" s="21">
        <v>0</v>
      </c>
      <c r="AG1797" s="21">
        <v>0</v>
      </c>
      <c r="AH1797" s="21">
        <v>0</v>
      </c>
      <c r="AI1797" s="21">
        <v>-2558.2605470608883</v>
      </c>
      <c r="AJ1797" s="21">
        <v>-5417.6541373153004</v>
      </c>
      <c r="AK1797" s="21">
        <v>-7972.7752144997539</v>
      </c>
      <c r="AL1797" s="21">
        <v>-10310.212786349135</v>
      </c>
      <c r="AM1797" s="21">
        <v>-12457.893452519611</v>
      </c>
      <c r="AN1797" s="21">
        <v>-14367.87533699877</v>
      </c>
      <c r="AO1797" s="21">
        <v>-16003.756571313103</v>
      </c>
      <c r="AP1797" s="21">
        <v>-17478.329520921532</v>
      </c>
      <c r="AQ1797" s="21">
        <v>-18799.067648801727</v>
      </c>
    </row>
    <row r="1798" spans="1:43" x14ac:dyDescent="0.25">
      <c r="A1798" s="17" t="s">
        <v>263</v>
      </c>
      <c r="B1798" s="8" t="s">
        <v>338</v>
      </c>
      <c r="C1798" s="8" t="s">
        <v>334</v>
      </c>
      <c r="E1798" s="8" t="str">
        <f t="shared" si="231"/>
        <v>Umbrella-social.display.umb</v>
      </c>
      <c r="F1798" s="4">
        <v>0</v>
      </c>
      <c r="G1798" s="19">
        <v>0</v>
      </c>
      <c r="H1798" s="4">
        <v>0</v>
      </c>
      <c r="I1798" s="6">
        <f t="shared" si="232"/>
        <v>2.04</v>
      </c>
      <c r="J1798" s="6">
        <v>1</v>
      </c>
      <c r="K1798" s="18">
        <v>0</v>
      </c>
      <c r="L1798" s="35">
        <f>Data!BQ16</f>
        <v>2.6658247851015005E-3</v>
      </c>
      <c r="Q1798" s="21">
        <v>6189.8446725520962</v>
      </c>
      <c r="R1798" s="21">
        <v>8911.9794971995016</v>
      </c>
      <c r="S1798" s="21">
        <v>11344.42948636939</v>
      </c>
      <c r="T1798" s="21">
        <v>13569.716168714447</v>
      </c>
      <c r="U1798" s="21">
        <v>15614.293859391881</v>
      </c>
      <c r="V1798" s="21">
        <v>17432.591670047415</v>
      </c>
      <c r="W1798" s="21">
        <v>18989.93541340272</v>
      </c>
      <c r="X1798" s="21">
        <v>20393.721561615846</v>
      </c>
      <c r="Y1798" s="21">
        <v>21651.053397822052</v>
      </c>
      <c r="Z1798" s="21">
        <v>0</v>
      </c>
      <c r="AA1798" s="21">
        <v>0</v>
      </c>
      <c r="AB1798" s="21">
        <v>0</v>
      </c>
      <c r="AC1798" s="21">
        <v>0</v>
      </c>
      <c r="AD1798" s="21">
        <v>0</v>
      </c>
      <c r="AE1798" s="21">
        <v>0</v>
      </c>
      <c r="AF1798" s="21">
        <v>0</v>
      </c>
      <c r="AG1798" s="21">
        <v>0</v>
      </c>
      <c r="AH1798" s="21">
        <v>0</v>
      </c>
      <c r="AI1798" s="21">
        <v>-6189.8446725520962</v>
      </c>
      <c r="AJ1798" s="21">
        <v>-8911.9794971995016</v>
      </c>
      <c r="AK1798" s="21">
        <v>-11344.42948636939</v>
      </c>
      <c r="AL1798" s="21">
        <v>-13569.716168714447</v>
      </c>
      <c r="AM1798" s="21">
        <v>-15614.293859391881</v>
      </c>
      <c r="AN1798" s="21">
        <v>-17432.591670047415</v>
      </c>
      <c r="AO1798" s="21">
        <v>-18989.93541340272</v>
      </c>
      <c r="AP1798" s="21">
        <v>-20393.721561615846</v>
      </c>
      <c r="AQ1798" s="21">
        <v>-21651.053397822052</v>
      </c>
    </row>
    <row r="1799" spans="1:43" x14ac:dyDescent="0.25">
      <c r="A1799" s="17" t="s">
        <v>264</v>
      </c>
      <c r="B1799" s="8" t="s">
        <v>338</v>
      </c>
      <c r="C1799" s="8" t="s">
        <v>334</v>
      </c>
      <c r="E1799" s="8" t="str">
        <f t="shared" si="231"/>
        <v>Umbrella-social.display.umb</v>
      </c>
      <c r="F1799" s="4">
        <v>0</v>
      </c>
      <c r="G1799" s="19">
        <v>0</v>
      </c>
      <c r="H1799" s="4">
        <v>0</v>
      </c>
      <c r="I1799" s="6">
        <f t="shared" si="232"/>
        <v>2.04</v>
      </c>
      <c r="J1799" s="6">
        <v>1</v>
      </c>
      <c r="K1799" s="18">
        <v>0</v>
      </c>
      <c r="L1799" s="35">
        <f>Data!BQ17</f>
        <v>2.6658247851015005E-3</v>
      </c>
      <c r="Q1799" s="21">
        <v>3943.8331566562006</v>
      </c>
      <c r="R1799" s="21">
        <v>6654.7889372884756</v>
      </c>
      <c r="S1799" s="21">
        <v>9077.2603256225775</v>
      </c>
      <c r="T1799" s="21">
        <v>11293.377298341642</v>
      </c>
      <c r="U1799" s="21">
        <v>13329.563444415113</v>
      </c>
      <c r="V1799" s="21">
        <v>15140.39382935641</v>
      </c>
      <c r="W1799" s="21">
        <v>16691.348320080255</v>
      </c>
      <c r="X1799" s="21">
        <v>18089.371428541439</v>
      </c>
      <c r="Y1799" s="21">
        <v>19341.544028936209</v>
      </c>
      <c r="Z1799" s="21">
        <v>0</v>
      </c>
      <c r="AA1799" s="21">
        <v>0</v>
      </c>
      <c r="AB1799" s="21">
        <v>0</v>
      </c>
      <c r="AC1799" s="21">
        <v>0</v>
      </c>
      <c r="AD1799" s="21">
        <v>0</v>
      </c>
      <c r="AE1799" s="21">
        <v>0</v>
      </c>
      <c r="AF1799" s="21">
        <v>0</v>
      </c>
      <c r="AG1799" s="21">
        <v>0</v>
      </c>
      <c r="AH1799" s="21">
        <v>0</v>
      </c>
      <c r="AI1799" s="21">
        <v>-3943.8331566562006</v>
      </c>
      <c r="AJ1799" s="21">
        <v>-6654.7889372884756</v>
      </c>
      <c r="AK1799" s="21">
        <v>-9077.2603256225775</v>
      </c>
      <c r="AL1799" s="21">
        <v>-11293.377298341642</v>
      </c>
      <c r="AM1799" s="21">
        <v>-13329.563444415113</v>
      </c>
      <c r="AN1799" s="21">
        <v>-15140.39382935641</v>
      </c>
      <c r="AO1799" s="21">
        <v>-16691.348320080255</v>
      </c>
      <c r="AP1799" s="21">
        <v>-18089.371428541439</v>
      </c>
      <c r="AQ1799" s="21">
        <v>-19341.544028936209</v>
      </c>
    </row>
    <row r="1800" spans="1:43" x14ac:dyDescent="0.25">
      <c r="A1800" s="17" t="s">
        <v>265</v>
      </c>
      <c r="B1800" s="8" t="s">
        <v>338</v>
      </c>
      <c r="C1800" s="8" t="s">
        <v>334</v>
      </c>
      <c r="E1800" s="8" t="str">
        <f t="shared" si="231"/>
        <v>Umbrella-social.display.umb</v>
      </c>
      <c r="F1800" s="4">
        <v>0</v>
      </c>
      <c r="G1800" s="19">
        <v>0</v>
      </c>
      <c r="H1800" s="4">
        <v>0</v>
      </c>
      <c r="I1800" s="6">
        <f t="shared" si="232"/>
        <v>2.04</v>
      </c>
      <c r="J1800" s="6">
        <v>1</v>
      </c>
      <c r="K1800" s="18">
        <v>0</v>
      </c>
      <c r="L1800" s="35">
        <f>Data!BQ18</f>
        <v>2.6658247851015005E-3</v>
      </c>
      <c r="Q1800" s="21">
        <v>1438.7550273596926</v>
      </c>
      <c r="R1800" s="21">
        <v>4160.9415635078421</v>
      </c>
      <c r="S1800" s="21">
        <v>6593.4608450607511</v>
      </c>
      <c r="T1800" s="21">
        <v>8818.7232979739601</v>
      </c>
      <c r="U1800" s="21">
        <v>10863.350446341135</v>
      </c>
      <c r="V1800" s="21">
        <v>12681.68239905301</v>
      </c>
      <c r="W1800" s="21">
        <v>14239.069251681933</v>
      </c>
      <c r="X1800" s="21">
        <v>15642.886166912809</v>
      </c>
      <c r="Y1800" s="21">
        <v>16900.251031423832</v>
      </c>
      <c r="Z1800" s="21">
        <v>0</v>
      </c>
      <c r="AA1800" s="21">
        <v>0</v>
      </c>
      <c r="AB1800" s="21">
        <v>0</v>
      </c>
      <c r="AC1800" s="21">
        <v>0</v>
      </c>
      <c r="AD1800" s="21">
        <v>0</v>
      </c>
      <c r="AE1800" s="21">
        <v>0</v>
      </c>
      <c r="AF1800" s="21">
        <v>0</v>
      </c>
      <c r="AG1800" s="21">
        <v>0</v>
      </c>
      <c r="AH1800" s="21">
        <v>0</v>
      </c>
      <c r="AI1800" s="21">
        <v>-1438.7550273596926</v>
      </c>
      <c r="AJ1800" s="21">
        <v>-4160.9415635078421</v>
      </c>
      <c r="AK1800" s="21">
        <v>-6593.4608450607511</v>
      </c>
      <c r="AL1800" s="21">
        <v>-8818.7232979739601</v>
      </c>
      <c r="AM1800" s="21">
        <v>-10863.350446341135</v>
      </c>
      <c r="AN1800" s="21">
        <v>-12681.68239905301</v>
      </c>
      <c r="AO1800" s="21">
        <v>-14239.069251681933</v>
      </c>
      <c r="AP1800" s="21">
        <v>-15642.886166912809</v>
      </c>
      <c r="AQ1800" s="21">
        <v>-16900.251031423832</v>
      </c>
    </row>
    <row r="1801" spans="1:43" x14ac:dyDescent="0.25">
      <c r="A1801" s="17" t="s">
        <v>266</v>
      </c>
      <c r="B1801" s="8" t="s">
        <v>338</v>
      </c>
      <c r="C1801" s="8" t="s">
        <v>334</v>
      </c>
      <c r="E1801" s="8" t="str">
        <f t="shared" si="231"/>
        <v>Umbrella-social.display.umb</v>
      </c>
      <c r="F1801" s="4">
        <v>0</v>
      </c>
      <c r="G1801" s="19">
        <v>0</v>
      </c>
      <c r="H1801" s="4">
        <v>0</v>
      </c>
      <c r="I1801" s="6">
        <f t="shared" si="232"/>
        <v>2.04</v>
      </c>
      <c r="J1801" s="6">
        <v>1</v>
      </c>
      <c r="K1801" s="18">
        <v>0</v>
      </c>
      <c r="L1801" s="35">
        <f>Data!BQ19</f>
        <v>2.6658247851015005E-3</v>
      </c>
      <c r="Q1801" s="21">
        <v>3863.2959987428135</v>
      </c>
      <c r="R1801" s="21">
        <v>6586.5895837112248</v>
      </c>
      <c r="S1801" s="21">
        <v>9020.0863363831413</v>
      </c>
      <c r="T1801" s="21">
        <v>11246.287678876421</v>
      </c>
      <c r="U1801" s="21">
        <v>13291.740911888781</v>
      </c>
      <c r="V1801" s="21">
        <v>15110.812541000318</v>
      </c>
      <c r="W1801" s="21">
        <v>16668.825845889158</v>
      </c>
      <c r="X1801" s="21">
        <v>18073.211568626728</v>
      </c>
      <c r="Y1801" s="21">
        <v>19331.083109020554</v>
      </c>
      <c r="Z1801" s="21">
        <v>0</v>
      </c>
      <c r="AA1801" s="21">
        <v>0</v>
      </c>
      <c r="AB1801" s="21">
        <v>0</v>
      </c>
      <c r="AC1801" s="21">
        <v>0</v>
      </c>
      <c r="AD1801" s="21">
        <v>0</v>
      </c>
      <c r="AE1801" s="21">
        <v>0</v>
      </c>
      <c r="AF1801" s="21">
        <v>0</v>
      </c>
      <c r="AG1801" s="21">
        <v>0</v>
      </c>
      <c r="AH1801" s="21">
        <v>0</v>
      </c>
      <c r="AI1801" s="21">
        <v>-3863.2959987428135</v>
      </c>
      <c r="AJ1801" s="21">
        <v>-6586.5895837112248</v>
      </c>
      <c r="AK1801" s="21">
        <v>-9020.0863363831413</v>
      </c>
      <c r="AL1801" s="21">
        <v>-11246.287678876421</v>
      </c>
      <c r="AM1801" s="21">
        <v>-13291.740911888781</v>
      </c>
      <c r="AN1801" s="21">
        <v>-15110.812541000318</v>
      </c>
      <c r="AO1801" s="21">
        <v>-16668.825845889158</v>
      </c>
      <c r="AP1801" s="21">
        <v>-18073.211568626728</v>
      </c>
      <c r="AQ1801" s="21">
        <v>-19331.083109020554</v>
      </c>
    </row>
    <row r="1802" spans="1:43" x14ac:dyDescent="0.25">
      <c r="A1802" s="17" t="s">
        <v>267</v>
      </c>
      <c r="B1802" s="8" t="s">
        <v>338</v>
      </c>
      <c r="C1802" s="8" t="s">
        <v>334</v>
      </c>
      <c r="E1802" s="8" t="str">
        <f t="shared" si="231"/>
        <v>Umbrella-social.display.umb</v>
      </c>
      <c r="F1802" s="4">
        <v>0</v>
      </c>
      <c r="G1802" s="19">
        <v>0</v>
      </c>
      <c r="H1802" s="4">
        <v>0</v>
      </c>
      <c r="I1802" s="6">
        <f t="shared" si="232"/>
        <v>2.04</v>
      </c>
      <c r="J1802" s="6">
        <v>1</v>
      </c>
      <c r="K1802" s="18">
        <v>0</v>
      </c>
      <c r="L1802" s="35">
        <f>Data!BQ20</f>
        <v>2.7527538541808972E-3</v>
      </c>
      <c r="Q1802" s="21">
        <v>3069.9928235866487</v>
      </c>
      <c r="R1802" s="21">
        <v>5890.3730434088975</v>
      </c>
      <c r="S1802" s="21">
        <v>8410.629567645643</v>
      </c>
      <c r="T1802" s="21">
        <v>10716.182952510293</v>
      </c>
      <c r="U1802" s="21">
        <v>12834.559589101786</v>
      </c>
      <c r="V1802" s="21">
        <v>14718.481857448287</v>
      </c>
      <c r="W1802" s="21">
        <v>16332.041684097721</v>
      </c>
      <c r="X1802" s="21">
        <v>17786.4951896241</v>
      </c>
      <c r="Y1802" s="21">
        <v>19089.212204942498</v>
      </c>
      <c r="Z1802" s="21">
        <v>0</v>
      </c>
      <c r="AA1802" s="21">
        <v>0</v>
      </c>
      <c r="AB1802" s="21">
        <v>0</v>
      </c>
      <c r="AC1802" s="21">
        <v>0</v>
      </c>
      <c r="AD1802" s="21">
        <v>0</v>
      </c>
      <c r="AE1802" s="21">
        <v>0</v>
      </c>
      <c r="AF1802" s="21">
        <v>0</v>
      </c>
      <c r="AG1802" s="21">
        <v>0</v>
      </c>
      <c r="AH1802" s="21">
        <v>0</v>
      </c>
      <c r="AI1802" s="21">
        <v>-3069.9928235866487</v>
      </c>
      <c r="AJ1802" s="21">
        <v>-5890.3730434088975</v>
      </c>
      <c r="AK1802" s="21">
        <v>-8410.629567645643</v>
      </c>
      <c r="AL1802" s="21">
        <v>-10716.182952510293</v>
      </c>
      <c r="AM1802" s="21">
        <v>-12834.559589101786</v>
      </c>
      <c r="AN1802" s="21">
        <v>-14718.481857448287</v>
      </c>
      <c r="AO1802" s="21">
        <v>-16332.041684097721</v>
      </c>
      <c r="AP1802" s="21">
        <v>-17786.4951896241</v>
      </c>
      <c r="AQ1802" s="21">
        <v>-19089.212204942498</v>
      </c>
    </row>
    <row r="1803" spans="1:43" x14ac:dyDescent="0.25">
      <c r="A1803" s="17" t="s">
        <v>268</v>
      </c>
      <c r="B1803" s="8" t="s">
        <v>338</v>
      </c>
      <c r="C1803" s="8" t="s">
        <v>334</v>
      </c>
      <c r="E1803" s="8" t="str">
        <f t="shared" si="231"/>
        <v>Umbrella-social.display.umb</v>
      </c>
      <c r="F1803" s="4">
        <v>0</v>
      </c>
      <c r="G1803" s="19">
        <v>0</v>
      </c>
      <c r="H1803" s="4">
        <v>0</v>
      </c>
      <c r="I1803" s="6">
        <f t="shared" si="232"/>
        <v>2.04</v>
      </c>
      <c r="J1803" s="6">
        <v>1</v>
      </c>
      <c r="K1803" s="18">
        <v>0</v>
      </c>
      <c r="L1803" s="35">
        <f>Data!BQ21</f>
        <v>2.7527538541808972E-3</v>
      </c>
      <c r="Q1803" s="21">
        <v>3231.1579322851371</v>
      </c>
      <c r="R1803" s="21">
        <v>6033.5149662143558</v>
      </c>
      <c r="S1803" s="21">
        <v>8537.66531839052</v>
      </c>
      <c r="T1803" s="21">
        <v>10828.487965815182</v>
      </c>
      <c r="U1803" s="21">
        <v>12933.327053437839</v>
      </c>
      <c r="V1803" s="21">
        <v>14805.210434922941</v>
      </c>
      <c r="W1803" s="21">
        <v>16408.458552557277</v>
      </c>
      <c r="X1803" s="21">
        <v>17853.61745103545</v>
      </c>
      <c r="Y1803" s="21">
        <v>19148.009315023868</v>
      </c>
      <c r="Z1803" s="21">
        <v>0</v>
      </c>
      <c r="AA1803" s="21">
        <v>0</v>
      </c>
      <c r="AB1803" s="21">
        <v>0</v>
      </c>
      <c r="AC1803" s="21">
        <v>0</v>
      </c>
      <c r="AD1803" s="21">
        <v>0</v>
      </c>
      <c r="AE1803" s="21">
        <v>0</v>
      </c>
      <c r="AF1803" s="21">
        <v>0</v>
      </c>
      <c r="AG1803" s="21">
        <v>0</v>
      </c>
      <c r="AH1803" s="21">
        <v>0</v>
      </c>
      <c r="AI1803" s="21">
        <v>-3231.1579322851371</v>
      </c>
      <c r="AJ1803" s="21">
        <v>-6033.5149662143558</v>
      </c>
      <c r="AK1803" s="21">
        <v>-8537.66531839052</v>
      </c>
      <c r="AL1803" s="21">
        <v>-10828.487965815182</v>
      </c>
      <c r="AM1803" s="21">
        <v>-12933.327053437839</v>
      </c>
      <c r="AN1803" s="21">
        <v>-14805.210434922941</v>
      </c>
      <c r="AO1803" s="21">
        <v>-16408.458552557277</v>
      </c>
      <c r="AP1803" s="21">
        <v>-17853.61745103545</v>
      </c>
      <c r="AQ1803" s="21">
        <v>-19148.009315023868</v>
      </c>
    </row>
    <row r="1804" spans="1:43" x14ac:dyDescent="0.25">
      <c r="A1804" s="17" t="s">
        <v>269</v>
      </c>
      <c r="B1804" s="8" t="s">
        <v>338</v>
      </c>
      <c r="C1804" s="8" t="s">
        <v>334</v>
      </c>
      <c r="E1804" s="8" t="str">
        <f t="shared" si="231"/>
        <v>Umbrella-social.display.umb</v>
      </c>
      <c r="F1804" s="4">
        <v>0</v>
      </c>
      <c r="G1804" s="19">
        <v>0</v>
      </c>
      <c r="H1804" s="4">
        <v>0</v>
      </c>
      <c r="I1804" s="6">
        <f t="shared" si="232"/>
        <v>2.04</v>
      </c>
      <c r="J1804" s="6">
        <v>1</v>
      </c>
      <c r="K1804" s="18">
        <v>0</v>
      </c>
      <c r="L1804" s="35">
        <f>Data!BQ22</f>
        <v>2.7527538541808972E-3</v>
      </c>
      <c r="Q1804" s="21">
        <v>4296.0795430232865</v>
      </c>
      <c r="R1804" s="21">
        <v>7081.1816232751953</v>
      </c>
      <c r="S1804" s="21">
        <v>9569.9078992255982</v>
      </c>
      <c r="T1804" s="21">
        <v>11846.640447921862</v>
      </c>
      <c r="U1804" s="21">
        <v>13938.516985055969</v>
      </c>
      <c r="V1804" s="21">
        <v>15798.874709747419</v>
      </c>
      <c r="W1804" s="21">
        <v>17392.248059268055</v>
      </c>
      <c r="X1804" s="21">
        <v>18828.507744419283</v>
      </c>
      <c r="Y1804" s="21">
        <v>20114.927561441767</v>
      </c>
      <c r="Z1804" s="21">
        <v>0</v>
      </c>
      <c r="AA1804" s="21">
        <v>0</v>
      </c>
      <c r="AB1804" s="21">
        <v>0</v>
      </c>
      <c r="AC1804" s="21">
        <v>0</v>
      </c>
      <c r="AD1804" s="21">
        <v>0</v>
      </c>
      <c r="AE1804" s="21">
        <v>0</v>
      </c>
      <c r="AF1804" s="21">
        <v>0</v>
      </c>
      <c r="AG1804" s="21">
        <v>0</v>
      </c>
      <c r="AH1804" s="21">
        <v>0</v>
      </c>
      <c r="AI1804" s="21">
        <v>-4296.0795430232865</v>
      </c>
      <c r="AJ1804" s="21">
        <v>-7081.1816232751953</v>
      </c>
      <c r="AK1804" s="21">
        <v>-9569.9078992255982</v>
      </c>
      <c r="AL1804" s="21">
        <v>-11846.640447921862</v>
      </c>
      <c r="AM1804" s="21">
        <v>-13938.516985055969</v>
      </c>
      <c r="AN1804" s="21">
        <v>-15798.874709747419</v>
      </c>
      <c r="AO1804" s="21">
        <v>-17392.248059268055</v>
      </c>
      <c r="AP1804" s="21">
        <v>-18828.507744419283</v>
      </c>
      <c r="AQ1804" s="21">
        <v>-20114.927561441767</v>
      </c>
    </row>
    <row r="1805" spans="1:43" x14ac:dyDescent="0.25">
      <c r="A1805" s="17" t="s">
        <v>270</v>
      </c>
      <c r="B1805" s="8" t="s">
        <v>338</v>
      </c>
      <c r="C1805" s="8" t="s">
        <v>334</v>
      </c>
      <c r="E1805" s="8" t="str">
        <f t="shared" si="231"/>
        <v>Umbrella-social.display.umb</v>
      </c>
      <c r="F1805" s="4">
        <v>0</v>
      </c>
      <c r="G1805" s="19">
        <v>0</v>
      </c>
      <c r="H1805" s="4">
        <v>0</v>
      </c>
      <c r="I1805" s="6">
        <f t="shared" si="232"/>
        <v>2.04</v>
      </c>
      <c r="J1805" s="6">
        <v>1</v>
      </c>
      <c r="K1805" s="18">
        <v>0</v>
      </c>
      <c r="L1805" s="35">
        <f>Data!BQ23</f>
        <v>2.7527538541808972E-3</v>
      </c>
      <c r="Q1805" s="21">
        <v>4497.3069512214588</v>
      </c>
      <c r="R1805" s="21">
        <v>7310.8574006751751</v>
      </c>
      <c r="S1805" s="21">
        <v>9825.0039566653577</v>
      </c>
      <c r="T1805" s="21">
        <v>12124.99434655937</v>
      </c>
      <c r="U1805" s="21">
        <v>14238.237962903837</v>
      </c>
      <c r="V1805" s="21">
        <v>16117.598287401863</v>
      </c>
      <c r="W1805" s="21">
        <v>17727.246669061558</v>
      </c>
      <c r="X1805" s="21">
        <v>19178.176864118428</v>
      </c>
      <c r="Y1805" s="21">
        <v>20477.736487703463</v>
      </c>
      <c r="Z1805" s="21">
        <v>0</v>
      </c>
      <c r="AA1805" s="21">
        <v>0</v>
      </c>
      <c r="AB1805" s="21">
        <v>0</v>
      </c>
      <c r="AC1805" s="21">
        <v>0</v>
      </c>
      <c r="AD1805" s="21">
        <v>0</v>
      </c>
      <c r="AE1805" s="21">
        <v>0</v>
      </c>
      <c r="AF1805" s="21">
        <v>0</v>
      </c>
      <c r="AG1805" s="21">
        <v>0</v>
      </c>
      <c r="AH1805" s="21">
        <v>0</v>
      </c>
      <c r="AI1805" s="21">
        <v>-4497.3069512214588</v>
      </c>
      <c r="AJ1805" s="21">
        <v>-7310.8574006751751</v>
      </c>
      <c r="AK1805" s="21">
        <v>-9825.0039566653577</v>
      </c>
      <c r="AL1805" s="21">
        <v>-12124.99434655937</v>
      </c>
      <c r="AM1805" s="21">
        <v>-14238.237962903837</v>
      </c>
      <c r="AN1805" s="21">
        <v>-16117.598287401863</v>
      </c>
      <c r="AO1805" s="21">
        <v>-17727.246669061558</v>
      </c>
      <c r="AP1805" s="21">
        <v>-19178.176864118428</v>
      </c>
      <c r="AQ1805" s="21">
        <v>-20477.736487703463</v>
      </c>
    </row>
    <row r="1806" spans="1:43" x14ac:dyDescent="0.25">
      <c r="A1806" s="17" t="s">
        <v>249</v>
      </c>
      <c r="B1806" s="8" t="s">
        <v>338</v>
      </c>
      <c r="C1806" s="8" t="s">
        <v>334</v>
      </c>
      <c r="E1806" s="8" t="str">
        <f t="shared" si="231"/>
        <v>Umbrella-social.display.umb</v>
      </c>
      <c r="F1806" s="4">
        <v>0</v>
      </c>
      <c r="G1806" s="19">
        <v>0</v>
      </c>
      <c r="H1806" s="4">
        <v>0</v>
      </c>
      <c r="I1806" s="6">
        <f t="shared" si="232"/>
        <v>2.04</v>
      </c>
      <c r="J1806" s="6">
        <v>1</v>
      </c>
      <c r="K1806" s="18">
        <v>0</v>
      </c>
      <c r="L1806" s="35">
        <f>Data!BQ24</f>
        <v>2.7527538541808972E-3</v>
      </c>
      <c r="Q1806" s="21">
        <v>4597.4384482617606</v>
      </c>
      <c r="R1806" s="21">
        <v>7415.8196399540811</v>
      </c>
      <c r="S1806" s="21">
        <v>9934.2824259040153</v>
      </c>
      <c r="T1806" s="21">
        <v>12238.223091483684</v>
      </c>
      <c r="U1806" s="21">
        <v>14355.094847561282</v>
      </c>
      <c r="V1806" s="21">
        <v>16237.681958757719</v>
      </c>
      <c r="W1806" s="21">
        <v>17850.093772757973</v>
      </c>
      <c r="X1806" s="21">
        <v>19303.515071334812</v>
      </c>
      <c r="Y1806" s="21">
        <v>20605.305803740077</v>
      </c>
      <c r="Z1806" s="21">
        <v>0</v>
      </c>
      <c r="AA1806" s="21">
        <v>0</v>
      </c>
      <c r="AB1806" s="21">
        <v>0</v>
      </c>
      <c r="AC1806" s="21">
        <v>0</v>
      </c>
      <c r="AD1806" s="21">
        <v>0</v>
      </c>
      <c r="AE1806" s="21">
        <v>0</v>
      </c>
      <c r="AF1806" s="21">
        <v>0</v>
      </c>
      <c r="AG1806" s="21">
        <v>0</v>
      </c>
      <c r="AH1806" s="21">
        <v>0</v>
      </c>
      <c r="AI1806" s="21">
        <v>-4597.4384482617606</v>
      </c>
      <c r="AJ1806" s="21">
        <v>-7415.8196399540811</v>
      </c>
      <c r="AK1806" s="21">
        <v>-9934.2824259040153</v>
      </c>
      <c r="AL1806" s="21">
        <v>-12238.223091483684</v>
      </c>
      <c r="AM1806" s="21">
        <v>-14355.094847561282</v>
      </c>
      <c r="AN1806" s="21">
        <v>-16237.681958757719</v>
      </c>
      <c r="AO1806" s="21">
        <v>-17850.093772757973</v>
      </c>
      <c r="AP1806" s="21">
        <v>-19303.515071334812</v>
      </c>
      <c r="AQ1806" s="21">
        <v>-20605.305803740077</v>
      </c>
    </row>
    <row r="1807" spans="1:43" x14ac:dyDescent="0.25">
      <c r="A1807" s="17" t="s">
        <v>250</v>
      </c>
      <c r="B1807" s="8" t="s">
        <v>338</v>
      </c>
      <c r="C1807" s="8" t="s">
        <v>334</v>
      </c>
      <c r="E1807" s="8" t="str">
        <f t="shared" si="231"/>
        <v>Umbrella-social.display.umb</v>
      </c>
      <c r="F1807" s="4">
        <v>0</v>
      </c>
      <c r="G1807" s="19">
        <v>0</v>
      </c>
      <c r="H1807" s="4">
        <v>0</v>
      </c>
      <c r="I1807" s="6">
        <f t="shared" si="232"/>
        <v>2.04</v>
      </c>
      <c r="J1807" s="6">
        <v>1</v>
      </c>
      <c r="K1807" s="18">
        <v>0</v>
      </c>
      <c r="L1807" s="35">
        <f>Data!BQ25</f>
        <v>2.7527538541808972E-3</v>
      </c>
      <c r="Q1807" s="21">
        <v>4679.0034220226244</v>
      </c>
      <c r="R1807" s="21">
        <v>7487.894674782835</v>
      </c>
      <c r="S1807" s="21">
        <v>9997.87692340373</v>
      </c>
      <c r="T1807" s="21">
        <v>12294.06121168203</v>
      </c>
      <c r="U1807" s="21">
        <v>14403.804906103018</v>
      </c>
      <c r="V1807" s="21">
        <v>16280.053054432543</v>
      </c>
      <c r="W1807" s="21">
        <v>17887.035344464679</v>
      </c>
      <c r="X1807" s="21">
        <v>19335.562658006616</v>
      </c>
      <c r="Y1807" s="21">
        <v>20632.969866660398</v>
      </c>
      <c r="Z1807" s="21">
        <v>0</v>
      </c>
      <c r="AA1807" s="21">
        <v>0</v>
      </c>
      <c r="AB1807" s="21">
        <v>0</v>
      </c>
      <c r="AC1807" s="21">
        <v>0</v>
      </c>
      <c r="AD1807" s="21">
        <v>0</v>
      </c>
      <c r="AE1807" s="21">
        <v>0</v>
      </c>
      <c r="AF1807" s="21">
        <v>0</v>
      </c>
      <c r="AG1807" s="21">
        <v>0</v>
      </c>
      <c r="AH1807" s="21">
        <v>0</v>
      </c>
      <c r="AI1807" s="21">
        <v>-4679.0034220226244</v>
      </c>
      <c r="AJ1807" s="21">
        <v>-7487.894674782835</v>
      </c>
      <c r="AK1807" s="21">
        <v>-9997.87692340373</v>
      </c>
      <c r="AL1807" s="21">
        <v>-12294.06121168203</v>
      </c>
      <c r="AM1807" s="21">
        <v>-14403.804906103018</v>
      </c>
      <c r="AN1807" s="21">
        <v>-16280.053054432543</v>
      </c>
      <c r="AO1807" s="21">
        <v>-17887.035344464679</v>
      </c>
      <c r="AP1807" s="21">
        <v>-19335.562658006616</v>
      </c>
      <c r="AQ1807" s="21">
        <v>-20632.969866660398</v>
      </c>
    </row>
    <row r="1808" spans="1:43" x14ac:dyDescent="0.25">
      <c r="A1808" s="17" t="s">
        <v>251</v>
      </c>
      <c r="B1808" s="8" t="s">
        <v>338</v>
      </c>
      <c r="C1808" s="8" t="s">
        <v>334</v>
      </c>
      <c r="E1808" s="8" t="str">
        <f t="shared" si="231"/>
        <v>Umbrella-social.display.umb</v>
      </c>
      <c r="F1808" s="4">
        <v>0</v>
      </c>
      <c r="G1808" s="19">
        <v>0</v>
      </c>
      <c r="H1808" s="4">
        <v>0</v>
      </c>
      <c r="I1808" s="6">
        <f t="shared" si="232"/>
        <v>2.04</v>
      </c>
      <c r="J1808" s="6">
        <v>1</v>
      </c>
      <c r="K1808" s="18">
        <v>0</v>
      </c>
      <c r="L1808" s="35">
        <f>Data!BQ26</f>
        <v>2.7527538541808972E-3</v>
      </c>
      <c r="Q1808" s="21">
        <v>3395.0631328405793</v>
      </c>
      <c r="R1808" s="21">
        <v>6188.0573767050255</v>
      </c>
      <c r="S1808" s="21">
        <v>8683.8404108104496</v>
      </c>
      <c r="T1808" s="21">
        <v>10967.011770864843</v>
      </c>
      <c r="U1808" s="21">
        <v>13064.8181141553</v>
      </c>
      <c r="V1808" s="21">
        <v>14930.447470994708</v>
      </c>
      <c r="W1808" s="21">
        <v>16528.338573445089</v>
      </c>
      <c r="X1808" s="21">
        <v>17968.668985881206</v>
      </c>
      <c r="Y1808" s="21">
        <v>19258.735897242699</v>
      </c>
      <c r="Z1808" s="21">
        <v>0</v>
      </c>
      <c r="AA1808" s="21">
        <v>0</v>
      </c>
      <c r="AB1808" s="21">
        <v>0</v>
      </c>
      <c r="AC1808" s="21">
        <v>0</v>
      </c>
      <c r="AD1808" s="21">
        <v>0</v>
      </c>
      <c r="AE1808" s="21">
        <v>0</v>
      </c>
      <c r="AF1808" s="21">
        <v>0</v>
      </c>
      <c r="AG1808" s="21">
        <v>0</v>
      </c>
      <c r="AH1808" s="21">
        <v>0</v>
      </c>
      <c r="AI1808" s="21">
        <v>-3395.0631328405793</v>
      </c>
      <c r="AJ1808" s="21">
        <v>-6188.0573767050255</v>
      </c>
      <c r="AK1808" s="21">
        <v>-8683.8404108104496</v>
      </c>
      <c r="AL1808" s="21">
        <v>-10967.011770864843</v>
      </c>
      <c r="AM1808" s="21">
        <v>-13064.8181141553</v>
      </c>
      <c r="AN1808" s="21">
        <v>-14930.447470994708</v>
      </c>
      <c r="AO1808" s="21">
        <v>-16528.338573445089</v>
      </c>
      <c r="AP1808" s="21">
        <v>-17968.668985881206</v>
      </c>
      <c r="AQ1808" s="21">
        <v>-19258.735897242699</v>
      </c>
    </row>
    <row r="1809" spans="1:43" x14ac:dyDescent="0.25">
      <c r="A1809" s="17" t="s">
        <v>252</v>
      </c>
      <c r="B1809" s="8" t="s">
        <v>338</v>
      </c>
      <c r="C1809" s="8" t="s">
        <v>334</v>
      </c>
      <c r="E1809" s="8" t="str">
        <f t="shared" si="231"/>
        <v>Umbrella-social.display.umb</v>
      </c>
      <c r="F1809" s="4">
        <v>0</v>
      </c>
      <c r="G1809" s="19">
        <v>0</v>
      </c>
      <c r="H1809" s="4">
        <v>0</v>
      </c>
      <c r="I1809" s="6">
        <f t="shared" si="232"/>
        <v>2.04</v>
      </c>
      <c r="J1809" s="6">
        <v>1</v>
      </c>
      <c r="K1809" s="18">
        <v>0</v>
      </c>
      <c r="L1809" s="35">
        <f>Data!BQ27</f>
        <v>2.7527538541808972E-3</v>
      </c>
      <c r="Q1809" s="21">
        <v>5902.1618874386122</v>
      </c>
      <c r="R1809" s="21">
        <v>8708.1128763843972</v>
      </c>
      <c r="S1809" s="21">
        <v>11215.461783684941</v>
      </c>
      <c r="T1809" s="21">
        <v>13509.259683607701</v>
      </c>
      <c r="U1809" s="21">
        <v>15616.792216746055</v>
      </c>
      <c r="V1809" s="21">
        <v>17491.076467594492</v>
      </c>
      <c r="W1809" s="21">
        <v>19096.373120543038</v>
      </c>
      <c r="X1809" s="21">
        <v>20543.383099105358</v>
      </c>
      <c r="Y1809" s="21">
        <v>21839.429857222091</v>
      </c>
      <c r="Z1809" s="21">
        <v>0</v>
      </c>
      <c r="AA1809" s="21">
        <v>0</v>
      </c>
      <c r="AB1809" s="21">
        <v>0</v>
      </c>
      <c r="AC1809" s="21">
        <v>0</v>
      </c>
      <c r="AD1809" s="21">
        <v>0</v>
      </c>
      <c r="AE1809" s="21">
        <v>0</v>
      </c>
      <c r="AF1809" s="21">
        <v>0</v>
      </c>
      <c r="AG1809" s="21">
        <v>0</v>
      </c>
      <c r="AH1809" s="21">
        <v>0</v>
      </c>
      <c r="AI1809" s="21">
        <v>-5902.1618874386122</v>
      </c>
      <c r="AJ1809" s="21">
        <v>-8708.1128763843972</v>
      </c>
      <c r="AK1809" s="21">
        <v>-11215.461783684941</v>
      </c>
      <c r="AL1809" s="21">
        <v>-13509.259683607701</v>
      </c>
      <c r="AM1809" s="21">
        <v>-15616.792216746055</v>
      </c>
      <c r="AN1809" s="21">
        <v>-17491.076467594492</v>
      </c>
      <c r="AO1809" s="21">
        <v>-19096.373120543038</v>
      </c>
      <c r="AP1809" s="21">
        <v>-20543.383099105358</v>
      </c>
      <c r="AQ1809" s="21">
        <v>-21839.429857222091</v>
      </c>
    </row>
    <row r="1810" spans="1:43" x14ac:dyDescent="0.25">
      <c r="A1810" s="17" t="s">
        <v>253</v>
      </c>
      <c r="B1810" s="8" t="s">
        <v>338</v>
      </c>
      <c r="C1810" s="8" t="s">
        <v>334</v>
      </c>
      <c r="E1810" s="8" t="str">
        <f t="shared" si="231"/>
        <v>Umbrella-social.display.umb</v>
      </c>
      <c r="F1810" s="4">
        <v>0</v>
      </c>
      <c r="G1810" s="19">
        <v>0</v>
      </c>
      <c r="H1810" s="4">
        <v>0</v>
      </c>
      <c r="I1810" s="6">
        <f t="shared" si="232"/>
        <v>2.04</v>
      </c>
      <c r="J1810" s="6">
        <v>1</v>
      </c>
      <c r="K1810" s="18">
        <v>0</v>
      </c>
      <c r="L1810" s="35">
        <f>Data!BQ28</f>
        <v>2.7527538541808972E-3</v>
      </c>
      <c r="Q1810" s="21">
        <v>5646.1051523199349</v>
      </c>
      <c r="R1810" s="21">
        <v>8438.6666200344989</v>
      </c>
      <c r="S1810" s="21">
        <v>10934.051991713633</v>
      </c>
      <c r="T1810" s="21">
        <v>13216.901088097946</v>
      </c>
      <c r="U1810" s="21">
        <v>15314.377343447302</v>
      </c>
      <c r="V1810" s="21">
        <v>17179.717809231948</v>
      </c>
      <c r="W1810" s="21">
        <v>18777.354908108162</v>
      </c>
      <c r="X1810" s="21">
        <v>20217.460197626235</v>
      </c>
      <c r="Y1810" s="21">
        <v>21507.322879438812</v>
      </c>
      <c r="Z1810" s="21">
        <v>0</v>
      </c>
      <c r="AA1810" s="21">
        <v>0</v>
      </c>
      <c r="AB1810" s="21">
        <v>0</v>
      </c>
      <c r="AC1810" s="21">
        <v>0</v>
      </c>
      <c r="AD1810" s="21">
        <v>0</v>
      </c>
      <c r="AE1810" s="21">
        <v>0</v>
      </c>
      <c r="AF1810" s="21">
        <v>0</v>
      </c>
      <c r="AG1810" s="21">
        <v>0</v>
      </c>
      <c r="AH1810" s="21">
        <v>0</v>
      </c>
      <c r="AI1810" s="21">
        <v>-5646.1051523199349</v>
      </c>
      <c r="AJ1810" s="21">
        <v>-8438.6666200344989</v>
      </c>
      <c r="AK1810" s="21">
        <v>-10934.051991713633</v>
      </c>
      <c r="AL1810" s="21">
        <v>-13216.901088097946</v>
      </c>
      <c r="AM1810" s="21">
        <v>-15314.377343447302</v>
      </c>
      <c r="AN1810" s="21">
        <v>-17179.717809231948</v>
      </c>
      <c r="AO1810" s="21">
        <v>-18777.354908108162</v>
      </c>
      <c r="AP1810" s="21">
        <v>-20217.460197626235</v>
      </c>
      <c r="AQ1810" s="21">
        <v>-21507.322879438812</v>
      </c>
    </row>
    <row r="1811" spans="1:43" x14ac:dyDescent="0.25">
      <c r="A1811" s="17" t="s">
        <v>254</v>
      </c>
      <c r="B1811" s="8" t="s">
        <v>338</v>
      </c>
      <c r="C1811" s="8" t="s">
        <v>334</v>
      </c>
      <c r="E1811" s="8" t="str">
        <f t="shared" si="231"/>
        <v>Umbrella-social.display.umb</v>
      </c>
      <c r="F1811" s="4">
        <v>0</v>
      </c>
      <c r="G1811" s="19">
        <v>0</v>
      </c>
      <c r="H1811" s="4">
        <v>0</v>
      </c>
      <c r="I1811" s="6">
        <f t="shared" si="232"/>
        <v>2.04</v>
      </c>
      <c r="J1811" s="6">
        <v>1</v>
      </c>
      <c r="K1811" s="18">
        <v>0</v>
      </c>
      <c r="L1811" s="35">
        <f>Data!BQ29</f>
        <v>2.8396829232602938E-3</v>
      </c>
      <c r="Q1811" s="21">
        <v>1018.2076578427016</v>
      </c>
      <c r="R1811" s="21">
        <v>3926.9975643703151</v>
      </c>
      <c r="S1811" s="21">
        <v>6526.2663162200988</v>
      </c>
      <c r="T1811" s="21">
        <v>8904.0611861745201</v>
      </c>
      <c r="U1811" s="21">
        <v>11088.846795490255</v>
      </c>
      <c r="V1811" s="21">
        <v>13031.823678845112</v>
      </c>
      <c r="W1811" s="21">
        <v>14695.969438302982</v>
      </c>
      <c r="X1811" s="21">
        <v>16196.017153225212</v>
      </c>
      <c r="Y1811" s="21">
        <v>17539.574215850858</v>
      </c>
      <c r="Z1811" s="21">
        <v>0</v>
      </c>
      <c r="AA1811" s="21">
        <v>0</v>
      </c>
      <c r="AB1811" s="21">
        <v>0</v>
      </c>
      <c r="AC1811" s="21">
        <v>0</v>
      </c>
      <c r="AD1811" s="21">
        <v>0</v>
      </c>
      <c r="AE1811" s="21">
        <v>0</v>
      </c>
      <c r="AF1811" s="21">
        <v>0</v>
      </c>
      <c r="AG1811" s="21">
        <v>0</v>
      </c>
      <c r="AH1811" s="21">
        <v>0</v>
      </c>
      <c r="AI1811" s="21">
        <v>-1018.2076578427016</v>
      </c>
      <c r="AJ1811" s="21">
        <v>-3926.9975643703151</v>
      </c>
      <c r="AK1811" s="21">
        <v>-6526.2663162200988</v>
      </c>
      <c r="AL1811" s="21">
        <v>-8904.0611861745201</v>
      </c>
      <c r="AM1811" s="21">
        <v>-11088.846795490255</v>
      </c>
      <c r="AN1811" s="21">
        <v>-13031.823678845112</v>
      </c>
      <c r="AO1811" s="21">
        <v>-14695.969438302982</v>
      </c>
      <c r="AP1811" s="21">
        <v>-16196.017153225212</v>
      </c>
      <c r="AQ1811" s="21">
        <v>-17539.574215850858</v>
      </c>
    </row>
    <row r="1812" spans="1:43" x14ac:dyDescent="0.25">
      <c r="A1812" s="17" t="s">
        <v>255</v>
      </c>
      <c r="B1812" s="8" t="s">
        <v>338</v>
      </c>
      <c r="C1812" s="8" t="s">
        <v>334</v>
      </c>
      <c r="E1812" s="8" t="str">
        <f t="shared" si="231"/>
        <v>Umbrella-social.display.umb</v>
      </c>
      <c r="F1812" s="4">
        <v>0</v>
      </c>
      <c r="G1812" s="19">
        <v>0</v>
      </c>
      <c r="H1812" s="4">
        <v>0</v>
      </c>
      <c r="I1812" s="6">
        <f t="shared" si="232"/>
        <v>2.04</v>
      </c>
      <c r="J1812" s="6">
        <v>1</v>
      </c>
      <c r="K1812" s="18">
        <v>0</v>
      </c>
      <c r="L1812" s="35">
        <f>Data!BQ30</f>
        <v>2.8396829232602938E-3</v>
      </c>
      <c r="Q1812" s="21">
        <v>4860.8076983263536</v>
      </c>
      <c r="R1812" s="21">
        <v>7752.7512853012404</v>
      </c>
      <c r="S1812" s="21">
        <v>10336.947617972775</v>
      </c>
      <c r="T1812" s="21">
        <v>12701.025304864663</v>
      </c>
      <c r="U1812" s="21">
        <v>14873.149080914918</v>
      </c>
      <c r="V1812" s="21">
        <v>16804.873495332246</v>
      </c>
      <c r="W1812" s="21">
        <v>18459.370363445745</v>
      </c>
      <c r="X1812" s="21">
        <v>19950.727198819754</v>
      </c>
      <c r="Y1812" s="21">
        <v>21286.495615689189</v>
      </c>
      <c r="Z1812" s="21">
        <v>0</v>
      </c>
      <c r="AA1812" s="21">
        <v>0</v>
      </c>
      <c r="AB1812" s="21">
        <v>0</v>
      </c>
      <c r="AC1812" s="21">
        <v>0</v>
      </c>
      <c r="AD1812" s="21">
        <v>0</v>
      </c>
      <c r="AE1812" s="21">
        <v>0</v>
      </c>
      <c r="AF1812" s="21">
        <v>0</v>
      </c>
      <c r="AG1812" s="21">
        <v>0</v>
      </c>
      <c r="AH1812" s="21">
        <v>0</v>
      </c>
      <c r="AI1812" s="21">
        <v>-4860.8076983263536</v>
      </c>
      <c r="AJ1812" s="21">
        <v>-7752.7512853012404</v>
      </c>
      <c r="AK1812" s="21">
        <v>-10336.947617972775</v>
      </c>
      <c r="AL1812" s="21">
        <v>-12701.025304864663</v>
      </c>
      <c r="AM1812" s="21">
        <v>-14873.149080914918</v>
      </c>
      <c r="AN1812" s="21">
        <v>-16804.873495332246</v>
      </c>
      <c r="AO1812" s="21">
        <v>-18459.370363445745</v>
      </c>
      <c r="AP1812" s="21">
        <v>-19950.727198819754</v>
      </c>
      <c r="AQ1812" s="21">
        <v>-21286.495615689189</v>
      </c>
    </row>
    <row r="1813" spans="1:43" x14ac:dyDescent="0.25">
      <c r="A1813" s="17" t="s">
        <v>256</v>
      </c>
      <c r="B1813" s="8" t="s">
        <v>338</v>
      </c>
      <c r="C1813" s="8" t="s">
        <v>334</v>
      </c>
      <c r="E1813" s="8" t="str">
        <f t="shared" si="231"/>
        <v>Umbrella-social.display.umb</v>
      </c>
      <c r="F1813" s="4">
        <v>0</v>
      </c>
      <c r="G1813" s="19">
        <v>0</v>
      </c>
      <c r="H1813" s="4">
        <v>0</v>
      </c>
      <c r="I1813" s="6">
        <f t="shared" si="232"/>
        <v>2.04</v>
      </c>
      <c r="J1813" s="6">
        <v>1</v>
      </c>
      <c r="K1813" s="18">
        <v>0</v>
      </c>
      <c r="L1813" s="35">
        <f>Data!BQ31</f>
        <v>2.8396829232602938E-3</v>
      </c>
      <c r="Q1813" s="21">
        <v>4020.274409978218</v>
      </c>
      <c r="R1813" s="21">
        <v>6930.9394788848176</v>
      </c>
      <c r="S1813" s="21">
        <v>9531.8692766623808</v>
      </c>
      <c r="T1813" s="21">
        <v>11911.239011673368</v>
      </c>
      <c r="U1813" s="21">
        <v>14097.426344019021</v>
      </c>
      <c r="V1813" s="21">
        <v>16041.656027148125</v>
      </c>
      <c r="W1813" s="21">
        <v>17706.866040540401</v>
      </c>
      <c r="X1813" s="21">
        <v>19207.878176999908</v>
      </c>
      <c r="Y1813" s="21">
        <v>20552.295592860977</v>
      </c>
      <c r="Z1813" s="21">
        <v>0</v>
      </c>
      <c r="AA1813" s="21">
        <v>0</v>
      </c>
      <c r="AB1813" s="21">
        <v>0</v>
      </c>
      <c r="AC1813" s="21">
        <v>0</v>
      </c>
      <c r="AD1813" s="21">
        <v>0</v>
      </c>
      <c r="AE1813" s="21">
        <v>0</v>
      </c>
      <c r="AF1813" s="21">
        <v>0</v>
      </c>
      <c r="AG1813" s="21">
        <v>0</v>
      </c>
      <c r="AH1813" s="21">
        <v>0</v>
      </c>
      <c r="AI1813" s="21">
        <v>-4020.274409978218</v>
      </c>
      <c r="AJ1813" s="21">
        <v>-6930.9394788848176</v>
      </c>
      <c r="AK1813" s="21">
        <v>-9531.8692766623808</v>
      </c>
      <c r="AL1813" s="21">
        <v>-11911.239011673368</v>
      </c>
      <c r="AM1813" s="21">
        <v>-14097.426344019021</v>
      </c>
      <c r="AN1813" s="21">
        <v>-16041.656027148125</v>
      </c>
      <c r="AO1813" s="21">
        <v>-17706.866040540401</v>
      </c>
      <c r="AP1813" s="21">
        <v>-19207.878176999908</v>
      </c>
      <c r="AQ1813" s="21">
        <v>-20552.295592860977</v>
      </c>
    </row>
    <row r="1814" spans="1:43" x14ac:dyDescent="0.25">
      <c r="A1814" s="17" t="s">
        <v>257</v>
      </c>
      <c r="B1814" s="8" t="s">
        <v>338</v>
      </c>
      <c r="C1814" s="8" t="s">
        <v>334</v>
      </c>
      <c r="E1814" s="8" t="str">
        <f t="shared" si="231"/>
        <v>Umbrella-social.display.umb</v>
      </c>
      <c r="F1814" s="4">
        <v>0</v>
      </c>
      <c r="G1814" s="19">
        <v>0</v>
      </c>
      <c r="H1814" s="4">
        <v>0</v>
      </c>
      <c r="I1814" s="6">
        <f t="shared" si="232"/>
        <v>2.04</v>
      </c>
      <c r="J1814" s="6">
        <v>1</v>
      </c>
      <c r="K1814" s="18">
        <v>0</v>
      </c>
      <c r="L1814" s="35">
        <f>Data!BQ32</f>
        <v>2.8396829232602938E-3</v>
      </c>
      <c r="Q1814" s="21">
        <v>0</v>
      </c>
      <c r="R1814" s="21">
        <v>2192.4317560310924</v>
      </c>
      <c r="S1814" s="21">
        <v>4773.910095881195</v>
      </c>
      <c r="T1814" s="21">
        <v>7135.3989155715662</v>
      </c>
      <c r="U1814" s="21">
        <v>9305.2278399865754</v>
      </c>
      <c r="V1814" s="21">
        <v>11234.899884042223</v>
      </c>
      <c r="W1814" s="21">
        <v>12887.655128220746</v>
      </c>
      <c r="X1814" s="21">
        <v>14377.432615273538</v>
      </c>
      <c r="Y1814" s="21">
        <v>15711.792845483991</v>
      </c>
      <c r="Z1814" s="21">
        <v>0</v>
      </c>
      <c r="AA1814" s="21">
        <v>0</v>
      </c>
      <c r="AB1814" s="21">
        <v>0</v>
      </c>
      <c r="AC1814" s="21">
        <v>0</v>
      </c>
      <c r="AD1814" s="21">
        <v>0</v>
      </c>
      <c r="AE1814" s="21">
        <v>0</v>
      </c>
      <c r="AF1814" s="21">
        <v>0</v>
      </c>
      <c r="AG1814" s="21">
        <v>0</v>
      </c>
      <c r="AH1814" s="21">
        <v>0</v>
      </c>
      <c r="AI1814" s="21">
        <v>0</v>
      </c>
      <c r="AJ1814" s="21">
        <v>-2192.4317560310924</v>
      </c>
      <c r="AK1814" s="21">
        <v>-4773.910095881195</v>
      </c>
      <c r="AL1814" s="21">
        <v>-7135.3989155715662</v>
      </c>
      <c r="AM1814" s="21">
        <v>-9305.2278399865754</v>
      </c>
      <c r="AN1814" s="21">
        <v>-11234.899884042223</v>
      </c>
      <c r="AO1814" s="21">
        <v>-12887.655128220746</v>
      </c>
      <c r="AP1814" s="21">
        <v>-14377.432615273538</v>
      </c>
      <c r="AQ1814" s="21">
        <v>-15711.792845483991</v>
      </c>
    </row>
    <row r="1815" spans="1:43" x14ac:dyDescent="0.25">
      <c r="A1815" s="17" t="s">
        <v>258</v>
      </c>
      <c r="B1815" s="8" t="s">
        <v>338</v>
      </c>
      <c r="C1815" s="8" t="s">
        <v>334</v>
      </c>
      <c r="E1815" s="8" t="str">
        <f t="shared" si="231"/>
        <v>Umbrella-social.display.umb</v>
      </c>
      <c r="F1815" s="4">
        <v>0</v>
      </c>
      <c r="G1815" s="19">
        <v>0</v>
      </c>
      <c r="H1815" s="4">
        <v>0</v>
      </c>
      <c r="I1815" s="6">
        <f t="shared" si="232"/>
        <v>2.04</v>
      </c>
      <c r="J1815" s="6">
        <v>1</v>
      </c>
      <c r="K1815" s="18">
        <v>0</v>
      </c>
      <c r="L1815" s="35">
        <f>Data!BQ33</f>
        <v>2.6658247851015005E-3</v>
      </c>
      <c r="Q1815" s="21">
        <v>4510.2919897819183</v>
      </c>
      <c r="R1815" s="21">
        <v>7223.0215730113032</v>
      </c>
      <c r="S1815" s="21">
        <v>9647.0752664007796</v>
      </c>
      <c r="T1815" s="21">
        <v>11864.65015684655</v>
      </c>
      <c r="U1815" s="21">
        <v>13902.167337615796</v>
      </c>
      <c r="V1815" s="21">
        <v>15714.182612481687</v>
      </c>
      <c r="W1815" s="21">
        <v>17266.150301438156</v>
      </c>
      <c r="X1815" s="21">
        <v>18665.087662351256</v>
      </c>
      <c r="Y1815" s="21">
        <v>19918.078485347098</v>
      </c>
      <c r="Z1815" s="21">
        <v>0</v>
      </c>
      <c r="AA1815" s="21">
        <v>0</v>
      </c>
      <c r="AB1815" s="21">
        <v>0</v>
      </c>
      <c r="AC1815" s="21">
        <v>0</v>
      </c>
      <c r="AD1815" s="21">
        <v>0</v>
      </c>
      <c r="AE1815" s="21">
        <v>0</v>
      </c>
      <c r="AF1815" s="21">
        <v>0</v>
      </c>
      <c r="AG1815" s="21">
        <v>0</v>
      </c>
      <c r="AH1815" s="21">
        <v>0</v>
      </c>
      <c r="AI1815" s="21">
        <v>-4510.2919897819183</v>
      </c>
      <c r="AJ1815" s="21">
        <v>-7223.0215730113032</v>
      </c>
      <c r="AK1815" s="21">
        <v>-9647.0752664007796</v>
      </c>
      <c r="AL1815" s="21">
        <v>-11864.65015684655</v>
      </c>
      <c r="AM1815" s="21">
        <v>-13902.167337615796</v>
      </c>
      <c r="AN1815" s="21">
        <v>-15714.182612481687</v>
      </c>
      <c r="AO1815" s="21">
        <v>-17266.150301438156</v>
      </c>
      <c r="AP1815" s="21">
        <v>-18665.087662351256</v>
      </c>
      <c r="AQ1815" s="21">
        <v>-19918.078485347098</v>
      </c>
    </row>
    <row r="1816" spans="1:43" x14ac:dyDescent="0.25">
      <c r="A1816" s="17" t="s">
        <v>259</v>
      </c>
      <c r="B1816" s="8" t="s">
        <v>338</v>
      </c>
      <c r="C1816" s="8" t="s">
        <v>334</v>
      </c>
      <c r="E1816" s="8" t="str">
        <f t="shared" si="231"/>
        <v>Umbrella-social.display.umb</v>
      </c>
      <c r="F1816" s="4">
        <v>0</v>
      </c>
      <c r="G1816" s="19">
        <v>0</v>
      </c>
      <c r="H1816" s="4">
        <v>0</v>
      </c>
      <c r="I1816" s="6">
        <f t="shared" si="232"/>
        <v>2.04</v>
      </c>
      <c r="J1816" s="6">
        <v>1</v>
      </c>
      <c r="K1816" s="18">
        <v>0</v>
      </c>
      <c r="L1816" s="35">
        <f>Data!BQ34</f>
        <v>2.6658247851015005E-3</v>
      </c>
      <c r="Q1816" s="21">
        <v>2324.6253635125627</v>
      </c>
      <c r="R1816" s="21">
        <v>5004.5454423190267</v>
      </c>
      <c r="S1816" s="21">
        <v>7399.2914181399183</v>
      </c>
      <c r="T1816" s="21">
        <v>9590.0156958087809</v>
      </c>
      <c r="U1816" s="21">
        <v>11602.894589646081</v>
      </c>
      <c r="V1816" s="21">
        <v>13392.994001720484</v>
      </c>
      <c r="W1816" s="21">
        <v>14926.197257133474</v>
      </c>
      <c r="X1816" s="21">
        <v>16308.216804585434</v>
      </c>
      <c r="Y1816" s="21">
        <v>17546.057248044883</v>
      </c>
      <c r="Z1816" s="21">
        <v>0</v>
      </c>
      <c r="AA1816" s="21">
        <v>0</v>
      </c>
      <c r="AB1816" s="21">
        <v>0</v>
      </c>
      <c r="AC1816" s="21">
        <v>0</v>
      </c>
      <c r="AD1816" s="21">
        <v>0</v>
      </c>
      <c r="AE1816" s="21">
        <v>0</v>
      </c>
      <c r="AF1816" s="21">
        <v>0</v>
      </c>
      <c r="AG1816" s="21">
        <v>0</v>
      </c>
      <c r="AH1816" s="21">
        <v>0</v>
      </c>
      <c r="AI1816" s="21">
        <v>-2324.6253635125627</v>
      </c>
      <c r="AJ1816" s="21">
        <v>-5004.5454423190267</v>
      </c>
      <c r="AK1816" s="21">
        <v>-7399.2914181399183</v>
      </c>
      <c r="AL1816" s="21">
        <v>-9590.0156958087809</v>
      </c>
      <c r="AM1816" s="21">
        <v>-11602.894589646081</v>
      </c>
      <c r="AN1816" s="21">
        <v>-13392.994001720484</v>
      </c>
      <c r="AO1816" s="21">
        <v>-14926.197257133474</v>
      </c>
      <c r="AP1816" s="21">
        <v>-16308.216804585434</v>
      </c>
      <c r="AQ1816" s="21">
        <v>-17546.057248044883</v>
      </c>
    </row>
    <row r="1817" spans="1:43" x14ac:dyDescent="0.25">
      <c r="A1817" s="17" t="s">
        <v>260</v>
      </c>
      <c r="B1817" s="8" t="s">
        <v>338</v>
      </c>
      <c r="C1817" s="8" t="s">
        <v>334</v>
      </c>
      <c r="E1817" s="8" t="str">
        <f t="shared" si="231"/>
        <v>Umbrella-social.display.umb</v>
      </c>
      <c r="F1817" s="4">
        <v>0</v>
      </c>
      <c r="G1817" s="19">
        <v>0</v>
      </c>
      <c r="H1817" s="4">
        <v>0</v>
      </c>
      <c r="I1817" s="6">
        <f t="shared" si="232"/>
        <v>2.04</v>
      </c>
      <c r="J1817" s="6">
        <v>1</v>
      </c>
      <c r="K1817" s="18">
        <v>0</v>
      </c>
      <c r="L1817" s="35">
        <f>Data!BQ35</f>
        <v>2.6658247851015005E-3</v>
      </c>
      <c r="Q1817" s="21">
        <v>3875.7661446581365</v>
      </c>
      <c r="R1817" s="21">
        <v>6626.0977154174734</v>
      </c>
      <c r="S1817" s="21">
        <v>9083.7553567615487</v>
      </c>
      <c r="T1817" s="21">
        <v>11332.05898520379</v>
      </c>
      <c r="U1817" s="21">
        <v>13397.820382305592</v>
      </c>
      <c r="V1817" s="21">
        <v>15234.952505226453</v>
      </c>
      <c r="W1817" s="21">
        <v>16808.434484703957</v>
      </c>
      <c r="X1817" s="21">
        <v>18226.76355246166</v>
      </c>
      <c r="Y1817" s="21">
        <v>19497.123811914418</v>
      </c>
      <c r="Z1817" s="21">
        <v>0</v>
      </c>
      <c r="AA1817" s="21">
        <v>0</v>
      </c>
      <c r="AB1817" s="21">
        <v>0</v>
      </c>
      <c r="AC1817" s="21">
        <v>0</v>
      </c>
      <c r="AD1817" s="21">
        <v>0</v>
      </c>
      <c r="AE1817" s="21">
        <v>0</v>
      </c>
      <c r="AF1817" s="21">
        <v>0</v>
      </c>
      <c r="AG1817" s="21">
        <v>0</v>
      </c>
      <c r="AH1817" s="21">
        <v>0</v>
      </c>
      <c r="AI1817" s="21">
        <v>-3875.7661446581365</v>
      </c>
      <c r="AJ1817" s="21">
        <v>-6626.0977154174734</v>
      </c>
      <c r="AK1817" s="21">
        <v>-9083.7553567615487</v>
      </c>
      <c r="AL1817" s="21">
        <v>-11332.05898520379</v>
      </c>
      <c r="AM1817" s="21">
        <v>-13397.820382305592</v>
      </c>
      <c r="AN1817" s="21">
        <v>-15234.952505226453</v>
      </c>
      <c r="AO1817" s="21">
        <v>-16808.434484703957</v>
      </c>
      <c r="AP1817" s="21">
        <v>-18226.76355246166</v>
      </c>
      <c r="AQ1817" s="21">
        <v>-19497.123811914418</v>
      </c>
    </row>
    <row r="1818" spans="1:43" x14ac:dyDescent="0.25">
      <c r="A1818" s="17" t="s">
        <v>261</v>
      </c>
      <c r="B1818" s="8" t="s">
        <v>338</v>
      </c>
      <c r="C1818" s="8" t="s">
        <v>334</v>
      </c>
      <c r="E1818" s="8" t="str">
        <f t="shared" si="231"/>
        <v>Umbrella-social.display.umb</v>
      </c>
      <c r="F1818" s="4">
        <v>0</v>
      </c>
      <c r="G1818" s="19">
        <v>0</v>
      </c>
      <c r="H1818" s="4">
        <v>0</v>
      </c>
      <c r="I1818" s="6">
        <f t="shared" si="232"/>
        <v>2.04</v>
      </c>
      <c r="J1818" s="6">
        <v>1</v>
      </c>
      <c r="K1818" s="18">
        <v>0</v>
      </c>
      <c r="L1818" s="35">
        <f>Data!BQ36</f>
        <v>2.6658247851015005E-3</v>
      </c>
      <c r="Q1818" s="21">
        <v>1509.18961712695</v>
      </c>
      <c r="R1818" s="21">
        <v>4221.1289761071212</v>
      </c>
      <c r="S1818" s="21">
        <v>6644.4911117777183</v>
      </c>
      <c r="T1818" s="21">
        <v>8861.3780297248977</v>
      </c>
      <c r="U1818" s="21">
        <v>10898.308380766603</v>
      </c>
      <c r="V1818" s="21">
        <v>12709.795559228636</v>
      </c>
      <c r="W1818" s="21">
        <v>14261.31969578134</v>
      </c>
      <c r="X1818" s="21">
        <v>15659.852131561976</v>
      </c>
      <c r="Y1818" s="21">
        <v>16912.483728272506</v>
      </c>
      <c r="Z1818" s="21">
        <v>0</v>
      </c>
      <c r="AA1818" s="21">
        <v>0</v>
      </c>
      <c r="AB1818" s="21">
        <v>0</v>
      </c>
      <c r="AC1818" s="21">
        <v>0</v>
      </c>
      <c r="AD1818" s="21">
        <v>0</v>
      </c>
      <c r="AE1818" s="21">
        <v>0</v>
      </c>
      <c r="AF1818" s="21">
        <v>0</v>
      </c>
      <c r="AG1818" s="21">
        <v>0</v>
      </c>
      <c r="AH1818" s="21">
        <v>0</v>
      </c>
      <c r="AI1818" s="21">
        <v>-1509.18961712695</v>
      </c>
      <c r="AJ1818" s="21">
        <v>-4221.1289761071212</v>
      </c>
      <c r="AK1818" s="21">
        <v>-6644.4911117777183</v>
      </c>
      <c r="AL1818" s="21">
        <v>-8861.3780297248977</v>
      </c>
      <c r="AM1818" s="21">
        <v>-10898.308380766603</v>
      </c>
      <c r="AN1818" s="21">
        <v>-12709.795559228636</v>
      </c>
      <c r="AO1818" s="21">
        <v>-14261.31969578134</v>
      </c>
      <c r="AP1818" s="21">
        <v>-15659.852131561976</v>
      </c>
      <c r="AQ1818" s="21">
        <v>-16912.483728272506</v>
      </c>
    </row>
    <row r="1819" spans="1:43" x14ac:dyDescent="0.25">
      <c r="A1819" s="17" t="s">
        <v>278</v>
      </c>
      <c r="B1819" s="8" t="s">
        <v>338</v>
      </c>
      <c r="C1819" s="8" t="s">
        <v>334</v>
      </c>
      <c r="E1819" s="8" t="str">
        <f t="shared" si="231"/>
        <v>Umbrella-social.display.umb</v>
      </c>
      <c r="F1819" s="4">
        <v>0</v>
      </c>
      <c r="G1819" s="19">
        <v>0</v>
      </c>
      <c r="H1819" s="4">
        <v>0</v>
      </c>
      <c r="I1819" s="6">
        <f t="shared" si="232"/>
        <v>2.04</v>
      </c>
      <c r="J1819" s="6">
        <v>1</v>
      </c>
      <c r="K1819" s="18">
        <v>0</v>
      </c>
      <c r="L1819" s="35">
        <f>Data!BQ37</f>
        <v>2.7527538541808972E-3</v>
      </c>
      <c r="Q1819" s="21">
        <v>0</v>
      </c>
      <c r="R1819" s="21">
        <v>728.67645003903954</v>
      </c>
      <c r="S1819" s="21">
        <v>3231.0820961282484</v>
      </c>
      <c r="T1819" s="21">
        <v>5520.2109173037388</v>
      </c>
      <c r="U1819" s="21">
        <v>7623.5737080049321</v>
      </c>
      <c r="V1819" s="21">
        <v>9494.133203628744</v>
      </c>
      <c r="W1819" s="21">
        <v>11096.262897711786</v>
      </c>
      <c r="X1819" s="21">
        <v>12540.404628311739</v>
      </c>
      <c r="Y1819" s="21">
        <v>13833.891544796294</v>
      </c>
      <c r="Z1819" s="21">
        <v>0</v>
      </c>
      <c r="AA1819" s="21">
        <v>0</v>
      </c>
      <c r="AB1819" s="21">
        <v>0</v>
      </c>
      <c r="AC1819" s="21">
        <v>0</v>
      </c>
      <c r="AD1819" s="21">
        <v>0</v>
      </c>
      <c r="AE1819" s="21">
        <v>0</v>
      </c>
      <c r="AF1819" s="21">
        <v>0</v>
      </c>
      <c r="AG1819" s="21">
        <v>0</v>
      </c>
      <c r="AH1819" s="21">
        <v>0</v>
      </c>
      <c r="AI1819" s="21">
        <v>0</v>
      </c>
      <c r="AJ1819" s="21">
        <v>-728.67645003903954</v>
      </c>
      <c r="AK1819" s="21">
        <v>-3231.0820961282484</v>
      </c>
      <c r="AL1819" s="21">
        <v>-5520.2109173037388</v>
      </c>
      <c r="AM1819" s="21">
        <v>-7623.5737080049321</v>
      </c>
      <c r="AN1819" s="21">
        <v>-9494.133203628744</v>
      </c>
      <c r="AO1819" s="21">
        <v>-11096.262897711786</v>
      </c>
      <c r="AP1819" s="21">
        <v>-12540.404628311739</v>
      </c>
      <c r="AQ1819" s="21">
        <v>-13833.891544796294</v>
      </c>
    </row>
    <row r="1820" spans="1:43" x14ac:dyDescent="0.25">
      <c r="A1820" s="17" t="s">
        <v>279</v>
      </c>
      <c r="B1820" s="8" t="s">
        <v>338</v>
      </c>
      <c r="C1820" s="8" t="s">
        <v>334</v>
      </c>
      <c r="E1820" s="8" t="str">
        <f t="shared" si="231"/>
        <v>Umbrella-social.display.umb</v>
      </c>
      <c r="F1820" s="4">
        <v>0</v>
      </c>
      <c r="G1820" s="19">
        <v>0</v>
      </c>
      <c r="H1820" s="4">
        <v>0</v>
      </c>
      <c r="I1820" s="6">
        <f t="shared" si="232"/>
        <v>2.04</v>
      </c>
      <c r="J1820" s="6">
        <v>1</v>
      </c>
      <c r="K1820" s="18">
        <v>0</v>
      </c>
      <c r="L1820" s="35">
        <f>Data!BQ38</f>
        <v>2.7527538541808972E-3</v>
      </c>
      <c r="Q1820" s="21">
        <v>1434.5164917884836</v>
      </c>
      <c r="R1820" s="21">
        <v>4225.9991844171736</v>
      </c>
      <c r="S1820" s="21">
        <v>6720.4410326251009</v>
      </c>
      <c r="T1820" s="21">
        <v>9002.3493384589838</v>
      </c>
      <c r="U1820" s="21">
        <v>11099.024739038217</v>
      </c>
      <c r="V1820" s="21">
        <v>12963.644264075119</v>
      </c>
      <c r="W1820" s="21">
        <v>14560.676173448528</v>
      </c>
      <c r="X1820" s="21">
        <v>16000.22877810484</v>
      </c>
      <c r="Y1820" s="21">
        <v>17289.6012825455</v>
      </c>
      <c r="Z1820" s="21">
        <v>0</v>
      </c>
      <c r="AA1820" s="21">
        <v>0</v>
      </c>
      <c r="AB1820" s="21">
        <v>0</v>
      </c>
      <c r="AC1820" s="21">
        <v>0</v>
      </c>
      <c r="AD1820" s="21">
        <v>0</v>
      </c>
      <c r="AE1820" s="21">
        <v>0</v>
      </c>
      <c r="AF1820" s="21">
        <v>0</v>
      </c>
      <c r="AG1820" s="21">
        <v>0</v>
      </c>
      <c r="AH1820" s="21">
        <v>0</v>
      </c>
      <c r="AI1820" s="21">
        <v>-1434.5164917884836</v>
      </c>
      <c r="AJ1820" s="21">
        <v>-4225.9991844171736</v>
      </c>
      <c r="AK1820" s="21">
        <v>-6720.4410326251009</v>
      </c>
      <c r="AL1820" s="21">
        <v>-9002.3493384589838</v>
      </c>
      <c r="AM1820" s="21">
        <v>-11099.024739038217</v>
      </c>
      <c r="AN1820" s="21">
        <v>-12963.644264075119</v>
      </c>
      <c r="AO1820" s="21">
        <v>-14560.676173448528</v>
      </c>
      <c r="AP1820" s="21">
        <v>-16000.22877810484</v>
      </c>
      <c r="AQ1820" s="21">
        <v>-17289.6012825455</v>
      </c>
    </row>
    <row r="1821" spans="1:43" x14ac:dyDescent="0.25">
      <c r="A1821" s="17" t="s">
        <v>280</v>
      </c>
      <c r="B1821" s="8" t="s">
        <v>338</v>
      </c>
      <c r="C1821" s="8" t="s">
        <v>334</v>
      </c>
      <c r="E1821" s="8" t="str">
        <f t="shared" si="231"/>
        <v>Umbrella-social.display.umb</v>
      </c>
      <c r="F1821" s="4">
        <v>0</v>
      </c>
      <c r="G1821" s="19">
        <v>0</v>
      </c>
      <c r="H1821" s="4">
        <v>0</v>
      </c>
      <c r="I1821" s="6">
        <f t="shared" si="232"/>
        <v>2.04</v>
      </c>
      <c r="J1821" s="6">
        <v>1</v>
      </c>
      <c r="K1821" s="18">
        <v>0</v>
      </c>
      <c r="L1821" s="35">
        <f>Data!BQ39</f>
        <v>2.7527538541808972E-3</v>
      </c>
      <c r="Q1821" s="21">
        <v>0</v>
      </c>
      <c r="R1821" s="21">
        <v>1882.3649182076085</v>
      </c>
      <c r="S1821" s="21">
        <v>4391.5789798924643</v>
      </c>
      <c r="T1821" s="21">
        <v>6686.9571831890617</v>
      </c>
      <c r="U1821" s="21">
        <v>8796.0448239584894</v>
      </c>
      <c r="V1821" s="21">
        <v>10671.697920505923</v>
      </c>
      <c r="W1821" s="21">
        <v>12278.186910059811</v>
      </c>
      <c r="X1821" s="21">
        <v>13726.260022077109</v>
      </c>
      <c r="Y1821" s="21">
        <v>15023.266866750671</v>
      </c>
      <c r="Z1821" s="21">
        <v>0</v>
      </c>
      <c r="AA1821" s="21">
        <v>0</v>
      </c>
      <c r="AB1821" s="21">
        <v>0</v>
      </c>
      <c r="AC1821" s="21">
        <v>0</v>
      </c>
      <c r="AD1821" s="21">
        <v>0</v>
      </c>
      <c r="AE1821" s="21">
        <v>0</v>
      </c>
      <c r="AF1821" s="21">
        <v>0</v>
      </c>
      <c r="AG1821" s="21">
        <v>0</v>
      </c>
      <c r="AH1821" s="21">
        <v>0</v>
      </c>
      <c r="AI1821" s="21">
        <v>0</v>
      </c>
      <c r="AJ1821" s="21">
        <v>-1882.3649182076085</v>
      </c>
      <c r="AK1821" s="21">
        <v>-4391.5789798924643</v>
      </c>
      <c r="AL1821" s="21">
        <v>-6686.9571831890617</v>
      </c>
      <c r="AM1821" s="21">
        <v>-8796.0448239584894</v>
      </c>
      <c r="AN1821" s="21">
        <v>-10671.697920505923</v>
      </c>
      <c r="AO1821" s="21">
        <v>-12278.186910059811</v>
      </c>
      <c r="AP1821" s="21">
        <v>-13726.260022077109</v>
      </c>
      <c r="AQ1821" s="21">
        <v>-15023.266866750671</v>
      </c>
    </row>
    <row r="1822" spans="1:43" x14ac:dyDescent="0.25">
      <c r="A1822" s="17" t="s">
        <v>281</v>
      </c>
      <c r="B1822" s="8" t="s">
        <v>338</v>
      </c>
      <c r="C1822" s="8" t="s">
        <v>334</v>
      </c>
      <c r="E1822" s="8" t="str">
        <f t="shared" si="231"/>
        <v>Umbrella-social.display.umb</v>
      </c>
      <c r="F1822" s="4">
        <v>0</v>
      </c>
      <c r="G1822" s="19">
        <v>0</v>
      </c>
      <c r="H1822" s="4">
        <v>0</v>
      </c>
      <c r="I1822" s="6">
        <f t="shared" si="232"/>
        <v>2.04</v>
      </c>
      <c r="J1822" s="6">
        <v>1</v>
      </c>
      <c r="K1822" s="18">
        <v>0</v>
      </c>
      <c r="L1822" s="35">
        <f>Data!BQ40</f>
        <v>2.7527538541808972E-3</v>
      </c>
      <c r="Q1822" s="21">
        <v>455.13728078083028</v>
      </c>
      <c r="R1822" s="21">
        <v>3266.4727919239417</v>
      </c>
      <c r="S1822" s="21">
        <v>5778.6597340439075</v>
      </c>
      <c r="T1822" s="21">
        <v>8076.7829518960179</v>
      </c>
      <c r="U1822" s="21">
        <v>10188.371964317785</v>
      </c>
      <c r="V1822" s="21">
        <v>12066.252442333047</v>
      </c>
      <c r="W1822" s="21">
        <v>13674.645141536685</v>
      </c>
      <c r="X1822" s="21">
        <v>15124.436591776868</v>
      </c>
      <c r="Y1822" s="21">
        <v>16422.980922478473</v>
      </c>
      <c r="Z1822" s="21">
        <v>0</v>
      </c>
      <c r="AA1822" s="21">
        <v>0</v>
      </c>
      <c r="AB1822" s="21">
        <v>0</v>
      </c>
      <c r="AC1822" s="21">
        <v>0</v>
      </c>
      <c r="AD1822" s="21">
        <v>0</v>
      </c>
      <c r="AE1822" s="21">
        <v>0</v>
      </c>
      <c r="AF1822" s="21">
        <v>0</v>
      </c>
      <c r="AG1822" s="21">
        <v>0</v>
      </c>
      <c r="AH1822" s="21">
        <v>0</v>
      </c>
      <c r="AI1822" s="21">
        <v>-455.13728078083028</v>
      </c>
      <c r="AJ1822" s="21">
        <v>-3266.4727919239417</v>
      </c>
      <c r="AK1822" s="21">
        <v>-5778.6597340439075</v>
      </c>
      <c r="AL1822" s="21">
        <v>-8076.7829518960179</v>
      </c>
      <c r="AM1822" s="21">
        <v>-10188.371964317785</v>
      </c>
      <c r="AN1822" s="21">
        <v>-12066.252442333047</v>
      </c>
      <c r="AO1822" s="21">
        <v>-13674.645141536685</v>
      </c>
      <c r="AP1822" s="21">
        <v>-15124.436591776868</v>
      </c>
      <c r="AQ1822" s="21">
        <v>-16422.980922478473</v>
      </c>
    </row>
    <row r="1823" spans="1:43" x14ac:dyDescent="0.25">
      <c r="A1823" s="17" t="s">
        <v>282</v>
      </c>
      <c r="B1823" s="8" t="s">
        <v>338</v>
      </c>
      <c r="C1823" s="8" t="s">
        <v>334</v>
      </c>
      <c r="E1823" s="8" t="str">
        <f t="shared" si="231"/>
        <v>Umbrella-social.display.umb</v>
      </c>
      <c r="F1823" s="4">
        <v>0</v>
      </c>
      <c r="G1823" s="19">
        <v>0</v>
      </c>
      <c r="H1823" s="4">
        <v>0</v>
      </c>
      <c r="I1823" s="6">
        <f t="shared" si="232"/>
        <v>2.04</v>
      </c>
      <c r="J1823" s="6">
        <v>1</v>
      </c>
      <c r="K1823" s="18">
        <v>0</v>
      </c>
      <c r="L1823" s="35">
        <f>Data!BQ41</f>
        <v>2.7527538541808972E-3</v>
      </c>
      <c r="Q1823" s="21">
        <v>1719.5349268281132</v>
      </c>
      <c r="R1823" s="21">
        <v>4531.0298155471501</v>
      </c>
      <c r="S1823" s="21">
        <v>7043.3530331940283</v>
      </c>
      <c r="T1823" s="21">
        <v>9341.6242314416268</v>
      </c>
      <c r="U1823" s="21">
        <v>11453.330126581304</v>
      </c>
      <c r="V1823" s="21">
        <v>13331.317169948443</v>
      </c>
      <c r="W1823" s="21">
        <v>14939.797451432871</v>
      </c>
      <c r="X1823" s="21">
        <v>16389.670000870152</v>
      </c>
      <c r="Y1823" s="21">
        <v>17688.285514272717</v>
      </c>
      <c r="Z1823" s="21">
        <v>0</v>
      </c>
      <c r="AA1823" s="21">
        <v>0</v>
      </c>
      <c r="AB1823" s="21">
        <v>0</v>
      </c>
      <c r="AC1823" s="21">
        <v>0</v>
      </c>
      <c r="AD1823" s="21">
        <v>0</v>
      </c>
      <c r="AE1823" s="21">
        <v>0</v>
      </c>
      <c r="AF1823" s="21">
        <v>0</v>
      </c>
      <c r="AG1823" s="21">
        <v>0</v>
      </c>
      <c r="AH1823" s="21">
        <v>0</v>
      </c>
      <c r="AI1823" s="21">
        <v>-1719.5349268281132</v>
      </c>
      <c r="AJ1823" s="21">
        <v>-4531.0298155471501</v>
      </c>
      <c r="AK1823" s="21">
        <v>-7043.3530331940283</v>
      </c>
      <c r="AL1823" s="21">
        <v>-9341.6242314416268</v>
      </c>
      <c r="AM1823" s="21">
        <v>-11453.330126581304</v>
      </c>
      <c r="AN1823" s="21">
        <v>-13331.317169948443</v>
      </c>
      <c r="AO1823" s="21">
        <v>-14939.797451432871</v>
      </c>
      <c r="AP1823" s="21">
        <v>-16389.670000870152</v>
      </c>
      <c r="AQ1823" s="21">
        <v>-17688.285514272717</v>
      </c>
    </row>
    <row r="1824" spans="1:43" x14ac:dyDescent="0.25">
      <c r="A1824" s="17" t="s">
        <v>283</v>
      </c>
      <c r="B1824" s="8" t="s">
        <v>338</v>
      </c>
      <c r="C1824" s="8" t="s">
        <v>334</v>
      </c>
      <c r="E1824" s="8" t="str">
        <f t="shared" si="231"/>
        <v>Umbrella-social.display.umb</v>
      </c>
      <c r="F1824" s="4">
        <v>0</v>
      </c>
      <c r="G1824" s="19">
        <v>0</v>
      </c>
      <c r="H1824" s="4">
        <v>0</v>
      </c>
      <c r="I1824" s="6">
        <f t="shared" si="232"/>
        <v>2.04</v>
      </c>
      <c r="J1824" s="6">
        <v>1</v>
      </c>
      <c r="K1824" s="18">
        <v>0</v>
      </c>
      <c r="L1824" s="35">
        <f>Data!BQ42</f>
        <v>2.578895716022103E-3</v>
      </c>
      <c r="Q1824" s="21">
        <v>2939.0047155208849</v>
      </c>
      <c r="R1824" s="21">
        <v>5568.0420510970325</v>
      </c>
      <c r="S1824" s="21">
        <v>7917.3165892571715</v>
      </c>
      <c r="T1824" s="21">
        <v>10066.455537438875</v>
      </c>
      <c r="U1824" s="21">
        <v>12041.11510359883</v>
      </c>
      <c r="V1824" s="21">
        <v>13797.226554220804</v>
      </c>
      <c r="W1824" s="21">
        <v>15301.317519371574</v>
      </c>
      <c r="X1824" s="21">
        <v>16657.096557218138</v>
      </c>
      <c r="Y1824" s="21">
        <v>17871.433272318784</v>
      </c>
      <c r="Z1824" s="21">
        <v>0</v>
      </c>
      <c r="AA1824" s="21">
        <v>0</v>
      </c>
      <c r="AB1824" s="21">
        <v>0</v>
      </c>
      <c r="AC1824" s="21">
        <v>0</v>
      </c>
      <c r="AD1824" s="21">
        <v>0</v>
      </c>
      <c r="AE1824" s="21">
        <v>0</v>
      </c>
      <c r="AF1824" s="21">
        <v>0</v>
      </c>
      <c r="AG1824" s="21">
        <v>0</v>
      </c>
      <c r="AH1824" s="21">
        <v>0</v>
      </c>
      <c r="AI1824" s="21">
        <v>-2939.0047155208849</v>
      </c>
      <c r="AJ1824" s="21">
        <v>-5568.0420510970325</v>
      </c>
      <c r="AK1824" s="21">
        <v>-7917.3165892571715</v>
      </c>
      <c r="AL1824" s="21">
        <v>-10066.455537438875</v>
      </c>
      <c r="AM1824" s="21">
        <v>-12041.11510359883</v>
      </c>
      <c r="AN1824" s="21">
        <v>-13797.226554220804</v>
      </c>
      <c r="AO1824" s="21">
        <v>-15301.317519371574</v>
      </c>
      <c r="AP1824" s="21">
        <v>-16657.096557218138</v>
      </c>
      <c r="AQ1824" s="21">
        <v>-17871.433272318784</v>
      </c>
    </row>
    <row r="1825" spans="1:43" x14ac:dyDescent="0.25">
      <c r="A1825" s="17" t="s">
        <v>284</v>
      </c>
      <c r="B1825" s="8" t="s">
        <v>338</v>
      </c>
      <c r="C1825" s="8" t="s">
        <v>334</v>
      </c>
      <c r="E1825" s="8" t="str">
        <f t="shared" si="231"/>
        <v>Umbrella-social.display.umb</v>
      </c>
      <c r="F1825" s="4">
        <v>0</v>
      </c>
      <c r="G1825" s="19">
        <v>0</v>
      </c>
      <c r="H1825" s="4">
        <v>0</v>
      </c>
      <c r="I1825" s="6">
        <f t="shared" si="232"/>
        <v>2.04</v>
      </c>
      <c r="J1825" s="6">
        <v>1</v>
      </c>
      <c r="K1825" s="18">
        <v>0</v>
      </c>
      <c r="L1825" s="35">
        <f>Data!BQ43</f>
        <v>2.578895716022103E-3</v>
      </c>
      <c r="Q1825" s="21">
        <v>641.6442251236964</v>
      </c>
      <c r="R1825" s="21">
        <v>3275.1924182003477</v>
      </c>
      <c r="S1825" s="21">
        <v>5628.5089879339366</v>
      </c>
      <c r="T1825" s="21">
        <v>7781.3031654812903</v>
      </c>
      <c r="U1825" s="21">
        <v>9759.3559640845579</v>
      </c>
      <c r="V1825" s="21">
        <v>11518.480327216277</v>
      </c>
      <c r="W1825" s="21">
        <v>13025.158540126249</v>
      </c>
      <c r="X1825" s="21">
        <v>14383.265787276661</v>
      </c>
      <c r="Y1825" s="21">
        <v>15599.690471364978</v>
      </c>
      <c r="Z1825" s="21">
        <v>0</v>
      </c>
      <c r="AA1825" s="21">
        <v>0</v>
      </c>
      <c r="AB1825" s="21">
        <v>0</v>
      </c>
      <c r="AC1825" s="21">
        <v>0</v>
      </c>
      <c r="AD1825" s="21">
        <v>0</v>
      </c>
      <c r="AE1825" s="21">
        <v>0</v>
      </c>
      <c r="AF1825" s="21">
        <v>0</v>
      </c>
      <c r="AG1825" s="21">
        <v>0</v>
      </c>
      <c r="AH1825" s="21">
        <v>0</v>
      </c>
      <c r="AI1825" s="21">
        <v>-641.6442251236964</v>
      </c>
      <c r="AJ1825" s="21">
        <v>-3275.1924182003477</v>
      </c>
      <c r="AK1825" s="21">
        <v>-5628.5089879339366</v>
      </c>
      <c r="AL1825" s="21">
        <v>-7781.3031654812903</v>
      </c>
      <c r="AM1825" s="21">
        <v>-9759.3559640845579</v>
      </c>
      <c r="AN1825" s="21">
        <v>-11518.480327216277</v>
      </c>
      <c r="AO1825" s="21">
        <v>-13025.158540126249</v>
      </c>
      <c r="AP1825" s="21">
        <v>-14383.265787276661</v>
      </c>
      <c r="AQ1825" s="21">
        <v>-15599.690471364978</v>
      </c>
    </row>
    <row r="1826" spans="1:43" x14ac:dyDescent="0.25">
      <c r="A1826" s="17" t="s">
        <v>285</v>
      </c>
      <c r="B1826" s="8" t="s">
        <v>338</v>
      </c>
      <c r="C1826" s="8" t="s">
        <v>334</v>
      </c>
      <c r="E1826" s="8" t="str">
        <f t="shared" si="231"/>
        <v>Umbrella-social.display.umb</v>
      </c>
      <c r="F1826" s="4">
        <v>0</v>
      </c>
      <c r="G1826" s="19">
        <v>0</v>
      </c>
      <c r="H1826" s="4">
        <v>0</v>
      </c>
      <c r="I1826" s="6">
        <f t="shared" si="232"/>
        <v>2.04</v>
      </c>
      <c r="J1826" s="6">
        <v>1</v>
      </c>
      <c r="K1826" s="18">
        <v>0</v>
      </c>
      <c r="L1826" s="35">
        <f>Data!BQ44</f>
        <v>2.578895716022103E-3</v>
      </c>
      <c r="Q1826" s="21">
        <v>2106.6629370944866</v>
      </c>
      <c r="R1826" s="21">
        <v>4735.6749563862822</v>
      </c>
      <c r="S1826" s="21">
        <v>7084.9309160629018</v>
      </c>
      <c r="T1826" s="21">
        <v>9234.0375192752526</v>
      </c>
      <c r="U1826" s="21">
        <v>11208.679930444256</v>
      </c>
      <c r="V1826" s="21">
        <v>12964.774400618642</v>
      </c>
      <c r="W1826" s="21">
        <v>14468.853251431048</v>
      </c>
      <c r="X1826" s="21">
        <v>15824.619952011422</v>
      </c>
      <c r="Y1826" s="21">
        <v>17038.946575368216</v>
      </c>
      <c r="Z1826" s="21">
        <v>0</v>
      </c>
      <c r="AA1826" s="21">
        <v>0</v>
      </c>
      <c r="AB1826" s="21">
        <v>0</v>
      </c>
      <c r="AC1826" s="21">
        <v>0</v>
      </c>
      <c r="AD1826" s="21">
        <v>0</v>
      </c>
      <c r="AE1826" s="21">
        <v>0</v>
      </c>
      <c r="AF1826" s="21">
        <v>0</v>
      </c>
      <c r="AG1826" s="21">
        <v>0</v>
      </c>
      <c r="AH1826" s="21">
        <v>0</v>
      </c>
      <c r="AI1826" s="21">
        <v>-2106.6629370944866</v>
      </c>
      <c r="AJ1826" s="21">
        <v>-4735.6749563862822</v>
      </c>
      <c r="AK1826" s="21">
        <v>-7084.9309160629018</v>
      </c>
      <c r="AL1826" s="21">
        <v>-9234.0375192752526</v>
      </c>
      <c r="AM1826" s="21">
        <v>-11208.679930444256</v>
      </c>
      <c r="AN1826" s="21">
        <v>-12964.774400618642</v>
      </c>
      <c r="AO1826" s="21">
        <v>-14468.853251431048</v>
      </c>
      <c r="AP1826" s="21">
        <v>-15824.619952011422</v>
      </c>
      <c r="AQ1826" s="21">
        <v>-17038.946575368216</v>
      </c>
    </row>
    <row r="1827" spans="1:43" x14ac:dyDescent="0.25">
      <c r="A1827" s="17" t="s">
        <v>286</v>
      </c>
      <c r="B1827" s="8" t="s">
        <v>338</v>
      </c>
      <c r="C1827" s="8" t="s">
        <v>334</v>
      </c>
      <c r="E1827" s="8" t="str">
        <f t="shared" si="231"/>
        <v>Umbrella-social.display.umb</v>
      </c>
      <c r="F1827" s="4">
        <v>0</v>
      </c>
      <c r="G1827" s="19">
        <v>0</v>
      </c>
      <c r="H1827" s="4">
        <v>0</v>
      </c>
      <c r="I1827" s="6">
        <f t="shared" si="232"/>
        <v>2.04</v>
      </c>
      <c r="J1827" s="6">
        <v>1</v>
      </c>
      <c r="K1827" s="18">
        <v>0</v>
      </c>
      <c r="L1827" s="35">
        <f>Data!BQ45</f>
        <v>2.578895716022103E-3</v>
      </c>
      <c r="Q1827" s="21">
        <v>1492.1246733883827</v>
      </c>
      <c r="R1827" s="21">
        <v>4112.7823946117123</v>
      </c>
      <c r="S1827" s="21">
        <v>6454.5759994966265</v>
      </c>
      <c r="T1827" s="21">
        <v>8596.8448079168411</v>
      </c>
      <c r="U1827" s="21">
        <v>10565.213691218045</v>
      </c>
      <c r="V1827" s="21">
        <v>12315.727711049209</v>
      </c>
      <c r="W1827" s="21">
        <v>13815.028731273456</v>
      </c>
      <c r="X1827" s="21">
        <v>15166.487691863664</v>
      </c>
      <c r="Y1827" s="21">
        <v>16376.956679250832</v>
      </c>
      <c r="Z1827" s="21">
        <v>0</v>
      </c>
      <c r="AA1827" s="21">
        <v>0</v>
      </c>
      <c r="AB1827" s="21">
        <v>0</v>
      </c>
      <c r="AC1827" s="21">
        <v>0</v>
      </c>
      <c r="AD1827" s="21">
        <v>0</v>
      </c>
      <c r="AE1827" s="21">
        <v>0</v>
      </c>
      <c r="AF1827" s="21">
        <v>0</v>
      </c>
      <c r="AG1827" s="21">
        <v>0</v>
      </c>
      <c r="AH1827" s="21">
        <v>0</v>
      </c>
      <c r="AI1827" s="21">
        <v>-1492.1246733883827</v>
      </c>
      <c r="AJ1827" s="21">
        <v>-4112.7823946117123</v>
      </c>
      <c r="AK1827" s="21">
        <v>-6454.5759994966265</v>
      </c>
      <c r="AL1827" s="21">
        <v>-8596.8448079168411</v>
      </c>
      <c r="AM1827" s="21">
        <v>-10565.213691218045</v>
      </c>
      <c r="AN1827" s="21">
        <v>-12315.727711049209</v>
      </c>
      <c r="AO1827" s="21">
        <v>-13815.028731273456</v>
      </c>
      <c r="AP1827" s="21">
        <v>-15166.487691863664</v>
      </c>
      <c r="AQ1827" s="21">
        <v>-16376.956679250832</v>
      </c>
    </row>
    <row r="1828" spans="1:43" x14ac:dyDescent="0.25">
      <c r="A1828" s="17" t="s">
        <v>287</v>
      </c>
      <c r="B1828" s="8" t="s">
        <v>338</v>
      </c>
      <c r="C1828" s="8" t="s">
        <v>334</v>
      </c>
      <c r="E1828" s="8" t="str">
        <f t="shared" si="231"/>
        <v>Umbrella-social.display.umb</v>
      </c>
      <c r="F1828" s="4">
        <v>0</v>
      </c>
      <c r="G1828" s="19">
        <v>0</v>
      </c>
      <c r="H1828" s="4">
        <v>0</v>
      </c>
      <c r="I1828" s="6">
        <f t="shared" si="232"/>
        <v>2.04</v>
      </c>
      <c r="J1828" s="6">
        <v>1</v>
      </c>
      <c r="K1828" s="18">
        <v>0</v>
      </c>
      <c r="L1828" s="35">
        <f>Data!BQ46</f>
        <v>3.0135410614190871E-3</v>
      </c>
      <c r="Q1828" s="21">
        <v>0</v>
      </c>
      <c r="R1828" s="21">
        <v>1989.9075736547122</v>
      </c>
      <c r="S1828" s="21">
        <v>4732.1994040740437</v>
      </c>
      <c r="T1828" s="21">
        <v>7240.791188320748</v>
      </c>
      <c r="U1828" s="21">
        <v>9545.789228522377</v>
      </c>
      <c r="V1828" s="21">
        <v>11595.669154803463</v>
      </c>
      <c r="W1828" s="21">
        <v>13351.382887800131</v>
      </c>
      <c r="X1828" s="21">
        <v>14933.965576842034</v>
      </c>
      <c r="Y1828" s="21">
        <v>16351.449732268813</v>
      </c>
      <c r="Z1828" s="21">
        <v>0</v>
      </c>
      <c r="AA1828" s="21">
        <v>0</v>
      </c>
      <c r="AB1828" s="21">
        <v>0</v>
      </c>
      <c r="AC1828" s="21">
        <v>0</v>
      </c>
      <c r="AD1828" s="21">
        <v>0</v>
      </c>
      <c r="AE1828" s="21">
        <v>0</v>
      </c>
      <c r="AF1828" s="21">
        <v>0</v>
      </c>
      <c r="AG1828" s="21">
        <v>0</v>
      </c>
      <c r="AH1828" s="21">
        <v>0</v>
      </c>
      <c r="AI1828" s="21">
        <v>0</v>
      </c>
      <c r="AJ1828" s="21">
        <v>-1989.9075736547122</v>
      </c>
      <c r="AK1828" s="21">
        <v>-4732.1994040740437</v>
      </c>
      <c r="AL1828" s="21">
        <v>-7240.791188320748</v>
      </c>
      <c r="AM1828" s="21">
        <v>-9545.789228522377</v>
      </c>
      <c r="AN1828" s="21">
        <v>-11595.669154803463</v>
      </c>
      <c r="AO1828" s="21">
        <v>-13351.382887800131</v>
      </c>
      <c r="AP1828" s="21">
        <v>-14933.965576842034</v>
      </c>
      <c r="AQ1828" s="21">
        <v>-16351.449732268813</v>
      </c>
    </row>
    <row r="1829" spans="1:43" x14ac:dyDescent="0.25">
      <c r="A1829" s="17" t="s">
        <v>288</v>
      </c>
      <c r="B1829" s="8" t="s">
        <v>338</v>
      </c>
      <c r="C1829" s="8" t="s">
        <v>334</v>
      </c>
      <c r="E1829" s="8" t="str">
        <f t="shared" si="231"/>
        <v>Umbrella-social.display.umb</v>
      </c>
      <c r="F1829" s="4">
        <v>0</v>
      </c>
      <c r="G1829" s="19">
        <v>0</v>
      </c>
      <c r="H1829" s="4">
        <v>0</v>
      </c>
      <c r="I1829" s="6">
        <f t="shared" si="232"/>
        <v>2.04</v>
      </c>
      <c r="J1829" s="6">
        <v>1</v>
      </c>
      <c r="K1829" s="18">
        <v>0</v>
      </c>
      <c r="L1829" s="35">
        <f>Data!BQ47</f>
        <v>3.0135410614190871E-3</v>
      </c>
      <c r="Q1829" s="21">
        <v>407.37553479277113</v>
      </c>
      <c r="R1829" s="21">
        <v>3483.1074173047509</v>
      </c>
      <c r="S1829" s="21">
        <v>6231.5572836119863</v>
      </c>
      <c r="T1829" s="21">
        <v>8745.8097658547813</v>
      </c>
      <c r="U1829" s="21">
        <v>11055.98661650243</v>
      </c>
      <c r="V1829" s="21">
        <v>13110.475244228877</v>
      </c>
      <c r="W1829" s="21">
        <v>14870.13196599512</v>
      </c>
      <c r="X1829" s="21">
        <v>16456.271360785566</v>
      </c>
      <c r="Y1829" s="21">
        <v>17876.939464231309</v>
      </c>
      <c r="Z1829" s="21">
        <v>0</v>
      </c>
      <c r="AA1829" s="21">
        <v>0</v>
      </c>
      <c r="AB1829" s="21">
        <v>0</v>
      </c>
      <c r="AC1829" s="21">
        <v>0</v>
      </c>
      <c r="AD1829" s="21">
        <v>0</v>
      </c>
      <c r="AE1829" s="21">
        <v>0</v>
      </c>
      <c r="AF1829" s="21">
        <v>0</v>
      </c>
      <c r="AG1829" s="21">
        <v>0</v>
      </c>
      <c r="AH1829" s="21">
        <v>0</v>
      </c>
      <c r="AI1829" s="21">
        <v>-407.37553479277113</v>
      </c>
      <c r="AJ1829" s="21">
        <v>-3483.1074173047509</v>
      </c>
      <c r="AK1829" s="21">
        <v>-6231.5572836119863</v>
      </c>
      <c r="AL1829" s="21">
        <v>-8745.8097658547813</v>
      </c>
      <c r="AM1829" s="21">
        <v>-11055.98661650243</v>
      </c>
      <c r="AN1829" s="21">
        <v>-13110.475244228877</v>
      </c>
      <c r="AO1829" s="21">
        <v>-14870.13196599512</v>
      </c>
      <c r="AP1829" s="21">
        <v>-16456.271360785566</v>
      </c>
      <c r="AQ1829" s="21">
        <v>-17876.939464231309</v>
      </c>
    </row>
    <row r="1830" spans="1:43" x14ac:dyDescent="0.25">
      <c r="A1830" s="17" t="s">
        <v>289</v>
      </c>
      <c r="B1830" s="8" t="s">
        <v>338</v>
      </c>
      <c r="C1830" s="8" t="s">
        <v>334</v>
      </c>
      <c r="E1830" s="8" t="str">
        <f t="shared" si="231"/>
        <v>Umbrella-social.display.umb</v>
      </c>
      <c r="F1830" s="4">
        <v>0</v>
      </c>
      <c r="G1830" s="19">
        <v>0</v>
      </c>
      <c r="H1830" s="4">
        <v>0</v>
      </c>
      <c r="I1830" s="6">
        <f t="shared" si="232"/>
        <v>2.04</v>
      </c>
      <c r="J1830" s="6">
        <v>1</v>
      </c>
      <c r="K1830" s="18">
        <v>0</v>
      </c>
      <c r="L1830" s="35">
        <f>Data!BQ48</f>
        <v>3.0135410614190871E-3</v>
      </c>
      <c r="Q1830" s="21">
        <v>347.08020256710182</v>
      </c>
      <c r="R1830" s="21">
        <v>3414.7809862399358</v>
      </c>
      <c r="S1830" s="21">
        <v>6156.0546134463175</v>
      </c>
      <c r="T1830" s="21">
        <v>8663.7412567480023</v>
      </c>
      <c r="U1830" s="21">
        <v>10967.886095434502</v>
      </c>
      <c r="V1830" s="21">
        <v>13017.010205971608</v>
      </c>
      <c r="W1830" s="21">
        <v>14772.072425032607</v>
      </c>
      <c r="X1830" s="21">
        <v>16354.070273830883</v>
      </c>
      <c r="Y1830" s="21">
        <v>17771.028959224172</v>
      </c>
      <c r="Z1830" s="21">
        <v>0</v>
      </c>
      <c r="AA1830" s="21">
        <v>0</v>
      </c>
      <c r="AB1830" s="21">
        <v>0</v>
      </c>
      <c r="AC1830" s="21">
        <v>0</v>
      </c>
      <c r="AD1830" s="21">
        <v>0</v>
      </c>
      <c r="AE1830" s="21">
        <v>0</v>
      </c>
      <c r="AF1830" s="21">
        <v>0</v>
      </c>
      <c r="AG1830" s="21">
        <v>0</v>
      </c>
      <c r="AH1830" s="21">
        <v>0</v>
      </c>
      <c r="AI1830" s="21">
        <v>-347.08020256710182</v>
      </c>
      <c r="AJ1830" s="21">
        <v>-3414.7809862399358</v>
      </c>
      <c r="AK1830" s="21">
        <v>-6156.0546134463175</v>
      </c>
      <c r="AL1830" s="21">
        <v>-8663.7412567480023</v>
      </c>
      <c r="AM1830" s="21">
        <v>-10967.886095434502</v>
      </c>
      <c r="AN1830" s="21">
        <v>-13017.010205971608</v>
      </c>
      <c r="AO1830" s="21">
        <v>-14772.072425032607</v>
      </c>
      <c r="AP1830" s="21">
        <v>-16354.070273830883</v>
      </c>
      <c r="AQ1830" s="21">
        <v>-17771.028959224172</v>
      </c>
    </row>
    <row r="1831" spans="1:43" x14ac:dyDescent="0.25">
      <c r="A1831" s="17" t="s">
        <v>290</v>
      </c>
      <c r="B1831" s="8" t="s">
        <v>338</v>
      </c>
      <c r="C1831" s="8" t="s">
        <v>334</v>
      </c>
      <c r="E1831" s="8" t="str">
        <f t="shared" si="231"/>
        <v>Umbrella-social.display.umb</v>
      </c>
      <c r="F1831" s="4">
        <v>0</v>
      </c>
      <c r="G1831" s="19">
        <v>0</v>
      </c>
      <c r="H1831" s="4">
        <v>0</v>
      </c>
      <c r="I1831" s="6">
        <f t="shared" si="232"/>
        <v>2.04</v>
      </c>
      <c r="J1831" s="6">
        <v>1</v>
      </c>
      <c r="K1831" s="18">
        <v>0</v>
      </c>
      <c r="L1831" s="35">
        <f>Data!BQ49</f>
        <v>3.0135410614190871E-3</v>
      </c>
      <c r="Q1831" s="21">
        <v>352.33376860876433</v>
      </c>
      <c r="R1831" s="21">
        <v>3420.8932503095766</v>
      </c>
      <c r="S1831" s="21">
        <v>6162.9341783610616</v>
      </c>
      <c r="T1831" s="21">
        <v>8671.3228350388399</v>
      </c>
      <c r="U1831" s="21">
        <v>10976.112628829978</v>
      </c>
      <c r="V1831" s="21">
        <v>13025.810322088191</v>
      </c>
      <c r="W1831" s="21">
        <v>14781.363796178224</v>
      </c>
      <c r="X1831" s="21">
        <v>16363.804466776732</v>
      </c>
      <c r="Y1831" s="21">
        <v>17781.159771421379</v>
      </c>
      <c r="Z1831" s="21">
        <v>0</v>
      </c>
      <c r="AA1831" s="21">
        <v>0</v>
      </c>
      <c r="AB1831" s="21">
        <v>0</v>
      </c>
      <c r="AC1831" s="21">
        <v>0</v>
      </c>
      <c r="AD1831" s="21">
        <v>0</v>
      </c>
      <c r="AE1831" s="21">
        <v>0</v>
      </c>
      <c r="AF1831" s="21">
        <v>0</v>
      </c>
      <c r="AG1831" s="21">
        <v>0</v>
      </c>
      <c r="AH1831" s="21">
        <v>0</v>
      </c>
      <c r="AI1831" s="21">
        <v>-352.33376860876433</v>
      </c>
      <c r="AJ1831" s="21">
        <v>-3420.8932503095766</v>
      </c>
      <c r="AK1831" s="21">
        <v>-6162.9341783610616</v>
      </c>
      <c r="AL1831" s="21">
        <v>-8671.3228350388399</v>
      </c>
      <c r="AM1831" s="21">
        <v>-10976.112628829978</v>
      </c>
      <c r="AN1831" s="21">
        <v>-13025.810322088191</v>
      </c>
      <c r="AO1831" s="21">
        <v>-14781.363796178224</v>
      </c>
      <c r="AP1831" s="21">
        <v>-16363.804466776732</v>
      </c>
      <c r="AQ1831" s="21">
        <v>-17781.159771421379</v>
      </c>
    </row>
    <row r="1832" spans="1:43" x14ac:dyDescent="0.25">
      <c r="A1832" s="17" t="s">
        <v>291</v>
      </c>
      <c r="B1832" s="8" t="s">
        <v>338</v>
      </c>
      <c r="C1832" s="8" t="s">
        <v>334</v>
      </c>
      <c r="E1832" s="8" t="str">
        <f t="shared" si="231"/>
        <v>Umbrella-social.display.umb</v>
      </c>
      <c r="F1832" s="4">
        <v>0</v>
      </c>
      <c r="G1832" s="19">
        <v>0</v>
      </c>
      <c r="H1832" s="4">
        <v>0</v>
      </c>
      <c r="I1832" s="6">
        <f t="shared" si="232"/>
        <v>2.04</v>
      </c>
      <c r="J1832" s="6">
        <v>1</v>
      </c>
      <c r="K1832" s="18">
        <v>0</v>
      </c>
      <c r="L1832" s="35">
        <f>Data!BQ50</f>
        <v>3.0135410614190871E-3</v>
      </c>
      <c r="Q1832" s="21">
        <v>490.96403846950875</v>
      </c>
      <c r="R1832" s="21">
        <v>3552.6322477181857</v>
      </c>
      <c r="S1832" s="21">
        <v>6288.5145108263423</v>
      </c>
      <c r="T1832" s="21">
        <v>8791.2718601999059</v>
      </c>
      <c r="U1832" s="21">
        <v>11090.88531943897</v>
      </c>
      <c r="V1832" s="21">
        <v>13135.979879091508</v>
      </c>
      <c r="W1832" s="21">
        <v>14887.590390621857</v>
      </c>
      <c r="X1832" s="21">
        <v>16466.477146418169</v>
      </c>
      <c r="Y1832" s="21">
        <v>17880.649131683254</v>
      </c>
      <c r="Z1832" s="21">
        <v>0</v>
      </c>
      <c r="AA1832" s="21">
        <v>0</v>
      </c>
      <c r="AB1832" s="21">
        <v>0</v>
      </c>
      <c r="AC1832" s="21">
        <v>0</v>
      </c>
      <c r="AD1832" s="21">
        <v>0</v>
      </c>
      <c r="AE1832" s="21">
        <v>0</v>
      </c>
      <c r="AF1832" s="21">
        <v>0</v>
      </c>
      <c r="AG1832" s="21">
        <v>0</v>
      </c>
      <c r="AH1832" s="21">
        <v>0</v>
      </c>
      <c r="AI1832" s="21">
        <v>-490.96403846950875</v>
      </c>
      <c r="AJ1832" s="21">
        <v>-3552.6322477181857</v>
      </c>
      <c r="AK1832" s="21">
        <v>-6288.5145108263423</v>
      </c>
      <c r="AL1832" s="21">
        <v>-8791.2718601999059</v>
      </c>
      <c r="AM1832" s="21">
        <v>-11090.88531943897</v>
      </c>
      <c r="AN1832" s="21">
        <v>-13135.979879091508</v>
      </c>
      <c r="AO1832" s="21">
        <v>-14887.590390621857</v>
      </c>
      <c r="AP1832" s="21">
        <v>-16466.477146418169</v>
      </c>
      <c r="AQ1832" s="21">
        <v>-17880.649131683254</v>
      </c>
    </row>
    <row r="1833" spans="1:43" x14ac:dyDescent="0.25">
      <c r="A1833" s="17" t="s">
        <v>292</v>
      </c>
      <c r="B1833" s="8" t="s">
        <v>338</v>
      </c>
      <c r="C1833" s="8" t="s">
        <v>334</v>
      </c>
      <c r="E1833" s="8" t="str">
        <f t="shared" si="231"/>
        <v>Umbrella-social.display.umb</v>
      </c>
      <c r="F1833" s="4">
        <v>0</v>
      </c>
      <c r="G1833" s="19">
        <v>0</v>
      </c>
      <c r="H1833" s="4">
        <v>0</v>
      </c>
      <c r="I1833" s="6">
        <f t="shared" si="232"/>
        <v>2.04</v>
      </c>
      <c r="J1833" s="6">
        <v>1</v>
      </c>
      <c r="K1833" s="18">
        <v>0</v>
      </c>
      <c r="L1833" s="35">
        <f>Data!BQ51</f>
        <v>3.1584228432180814E-3</v>
      </c>
      <c r="Q1833" s="21">
        <v>0</v>
      </c>
      <c r="R1833" s="21">
        <v>1609.3341075568856</v>
      </c>
      <c r="S1833" s="21">
        <v>4479.6926250256147</v>
      </c>
      <c r="T1833" s="21">
        <v>7105.4284307612088</v>
      </c>
      <c r="U1833" s="21">
        <v>9518.0703979845803</v>
      </c>
      <c r="V1833" s="21">
        <v>11663.679197136638</v>
      </c>
      <c r="W1833" s="21">
        <v>13501.3856983435</v>
      </c>
      <c r="X1833" s="21">
        <v>15157.875037066584</v>
      </c>
      <c r="Y1833" s="21">
        <v>16641.556281928064</v>
      </c>
      <c r="Z1833" s="21">
        <v>0</v>
      </c>
      <c r="AA1833" s="21">
        <v>0</v>
      </c>
      <c r="AB1833" s="21">
        <v>0</v>
      </c>
      <c r="AC1833" s="21">
        <v>0</v>
      </c>
      <c r="AD1833" s="21">
        <v>0</v>
      </c>
      <c r="AE1833" s="21">
        <v>0</v>
      </c>
      <c r="AF1833" s="21">
        <v>0</v>
      </c>
      <c r="AG1833" s="21">
        <v>0</v>
      </c>
      <c r="AH1833" s="21">
        <v>0</v>
      </c>
      <c r="AI1833" s="21">
        <v>0</v>
      </c>
      <c r="AJ1833" s="21">
        <v>-1609.3341075568856</v>
      </c>
      <c r="AK1833" s="21">
        <v>-4479.6926250256147</v>
      </c>
      <c r="AL1833" s="21">
        <v>-7105.4284307612088</v>
      </c>
      <c r="AM1833" s="21">
        <v>-9518.0703979845803</v>
      </c>
      <c r="AN1833" s="21">
        <v>-11663.679197136638</v>
      </c>
      <c r="AO1833" s="21">
        <v>-13501.3856983435</v>
      </c>
      <c r="AP1833" s="21">
        <v>-15157.875037066584</v>
      </c>
      <c r="AQ1833" s="21">
        <v>-16641.556281928064</v>
      </c>
    </row>
    <row r="1834" spans="1:43" x14ac:dyDescent="0.25">
      <c r="A1834" s="17" t="s">
        <v>293</v>
      </c>
      <c r="B1834" s="8" t="s">
        <v>338</v>
      </c>
      <c r="C1834" s="8" t="s">
        <v>334</v>
      </c>
      <c r="E1834" s="8" t="str">
        <f t="shared" si="231"/>
        <v>Umbrella-social.display.umb</v>
      </c>
      <c r="F1834" s="4">
        <v>0</v>
      </c>
      <c r="G1834" s="19">
        <v>0</v>
      </c>
      <c r="H1834" s="4">
        <v>0</v>
      </c>
      <c r="I1834" s="6">
        <f t="shared" si="232"/>
        <v>2.04</v>
      </c>
      <c r="J1834" s="6">
        <v>1</v>
      </c>
      <c r="K1834" s="18">
        <v>0</v>
      </c>
      <c r="L1834" s="35">
        <f>Data!BQ52</f>
        <v>3.1584228432180814E-3</v>
      </c>
      <c r="Q1834" s="21">
        <v>0</v>
      </c>
      <c r="R1834" s="21">
        <v>2907.3817008483829</v>
      </c>
      <c r="S1834" s="21">
        <v>5785.9273185723578</v>
      </c>
      <c r="T1834" s="21">
        <v>8419.176342342118</v>
      </c>
      <c r="U1834" s="21">
        <v>10838.702260329541</v>
      </c>
      <c r="V1834" s="21">
        <v>12990.435768328165</v>
      </c>
      <c r="W1834" s="21">
        <v>14833.384286291352</v>
      </c>
      <c r="X1834" s="21">
        <v>16494.600926658837</v>
      </c>
      <c r="Y1834" s="21">
        <v>17982.514822693956</v>
      </c>
      <c r="Z1834" s="21">
        <v>0</v>
      </c>
      <c r="AA1834" s="21">
        <v>0</v>
      </c>
      <c r="AB1834" s="21">
        <v>0</v>
      </c>
      <c r="AC1834" s="21">
        <v>0</v>
      </c>
      <c r="AD1834" s="21">
        <v>0</v>
      </c>
      <c r="AE1834" s="21">
        <v>0</v>
      </c>
      <c r="AF1834" s="21">
        <v>0</v>
      </c>
      <c r="AG1834" s="21">
        <v>0</v>
      </c>
      <c r="AH1834" s="21">
        <v>0</v>
      </c>
      <c r="AI1834" s="21">
        <v>0</v>
      </c>
      <c r="AJ1834" s="21">
        <v>-2907.3817008483829</v>
      </c>
      <c r="AK1834" s="21">
        <v>-5785.9273185723578</v>
      </c>
      <c r="AL1834" s="21">
        <v>-8419.176342342118</v>
      </c>
      <c r="AM1834" s="21">
        <v>-10838.702260329541</v>
      </c>
      <c r="AN1834" s="21">
        <v>-12990.435768328165</v>
      </c>
      <c r="AO1834" s="21">
        <v>-14833.384286291352</v>
      </c>
      <c r="AP1834" s="21">
        <v>-16494.600926658837</v>
      </c>
      <c r="AQ1834" s="21">
        <v>-17982.514822693956</v>
      </c>
    </row>
    <row r="1835" spans="1:43" x14ac:dyDescent="0.25">
      <c r="A1835" s="17" t="s">
        <v>294</v>
      </c>
      <c r="B1835" s="8" t="s">
        <v>338</v>
      </c>
      <c r="C1835" s="8" t="s">
        <v>334</v>
      </c>
      <c r="E1835" s="8" t="str">
        <f t="shared" si="231"/>
        <v>Umbrella-social.display.umb</v>
      </c>
      <c r="F1835" s="4">
        <v>0</v>
      </c>
      <c r="G1835" s="19">
        <v>0</v>
      </c>
      <c r="H1835" s="4">
        <v>0</v>
      </c>
      <c r="I1835" s="6">
        <f t="shared" si="232"/>
        <v>2.04</v>
      </c>
      <c r="J1835" s="6">
        <v>1</v>
      </c>
      <c r="K1835" s="18">
        <v>0</v>
      </c>
      <c r="L1835" s="35">
        <f>Data!BQ53</f>
        <v>3.1584228432180814E-3</v>
      </c>
      <c r="Q1835" s="21">
        <v>782.51936215090484</v>
      </c>
      <c r="R1835" s="21">
        <v>3984.7582905697827</v>
      </c>
      <c r="S1835" s="21">
        <v>6846.2521188000956</v>
      </c>
      <c r="T1835" s="21">
        <v>9463.9226151216972</v>
      </c>
      <c r="U1835" s="21">
        <v>11869.11788634018</v>
      </c>
      <c r="V1835" s="21">
        <v>14008.109126702817</v>
      </c>
      <c r="W1835" s="21">
        <v>15840.140764205375</v>
      </c>
      <c r="X1835" s="21">
        <v>17491.518894272853</v>
      </c>
      <c r="Y1835" s="21">
        <v>18970.619400339321</v>
      </c>
      <c r="Z1835" s="21">
        <v>0</v>
      </c>
      <c r="AA1835" s="21">
        <v>0</v>
      </c>
      <c r="AB1835" s="21">
        <v>0</v>
      </c>
      <c r="AC1835" s="21">
        <v>0</v>
      </c>
      <c r="AD1835" s="21">
        <v>0</v>
      </c>
      <c r="AE1835" s="21">
        <v>0</v>
      </c>
      <c r="AF1835" s="21">
        <v>0</v>
      </c>
      <c r="AG1835" s="21">
        <v>0</v>
      </c>
      <c r="AH1835" s="21">
        <v>0</v>
      </c>
      <c r="AI1835" s="21">
        <v>-782.51936215090484</v>
      </c>
      <c r="AJ1835" s="21">
        <v>-3984.7582905697827</v>
      </c>
      <c r="AK1835" s="21">
        <v>-6846.2521188000956</v>
      </c>
      <c r="AL1835" s="21">
        <v>-9463.9226151216972</v>
      </c>
      <c r="AM1835" s="21">
        <v>-11869.11788634018</v>
      </c>
      <c r="AN1835" s="21">
        <v>-14008.109126702817</v>
      </c>
      <c r="AO1835" s="21">
        <v>-15840.140764205375</v>
      </c>
      <c r="AP1835" s="21">
        <v>-17491.518894272853</v>
      </c>
      <c r="AQ1835" s="21">
        <v>-18970.619400339321</v>
      </c>
    </row>
    <row r="1836" spans="1:43" x14ac:dyDescent="0.25">
      <c r="A1836" s="17" t="s">
        <v>295</v>
      </c>
      <c r="B1836" s="8" t="s">
        <v>338</v>
      </c>
      <c r="C1836" s="8" t="s">
        <v>334</v>
      </c>
      <c r="E1836" s="8" t="str">
        <f t="shared" si="231"/>
        <v>Umbrella-social.display.umb</v>
      </c>
      <c r="F1836" s="4">
        <v>0</v>
      </c>
      <c r="G1836" s="19">
        <v>0</v>
      </c>
      <c r="H1836" s="4">
        <v>0</v>
      </c>
      <c r="I1836" s="6">
        <f t="shared" si="232"/>
        <v>2.04</v>
      </c>
      <c r="J1836" s="6">
        <v>1</v>
      </c>
      <c r="K1836" s="18">
        <v>0</v>
      </c>
      <c r="L1836" s="35">
        <f>Data!BQ54</f>
        <v>3.1584228432180814E-3</v>
      </c>
      <c r="Q1836" s="21">
        <v>0</v>
      </c>
      <c r="R1836" s="21">
        <v>2259.1725979376697</v>
      </c>
      <c r="S1836" s="21">
        <v>5125.6701944197539</v>
      </c>
      <c r="T1836" s="21">
        <v>7747.8861451721441</v>
      </c>
      <c r="U1836" s="21">
        <v>10157.284071823167</v>
      </c>
      <c r="V1836" s="21">
        <v>12300.009234034107</v>
      </c>
      <c r="W1836" s="21">
        <v>14135.244007225836</v>
      </c>
      <c r="X1836" s="21">
        <v>15789.506466658042</v>
      </c>
      <c r="Y1836" s="21">
        <v>17271.192393683923</v>
      </c>
      <c r="Z1836" s="21">
        <v>0</v>
      </c>
      <c r="AA1836" s="21">
        <v>0</v>
      </c>
      <c r="AB1836" s="21">
        <v>0</v>
      </c>
      <c r="AC1836" s="21">
        <v>0</v>
      </c>
      <c r="AD1836" s="21">
        <v>0</v>
      </c>
      <c r="AE1836" s="21">
        <v>0</v>
      </c>
      <c r="AF1836" s="21">
        <v>0</v>
      </c>
      <c r="AG1836" s="21">
        <v>0</v>
      </c>
      <c r="AH1836" s="21">
        <v>0</v>
      </c>
      <c r="AI1836" s="21">
        <v>0</v>
      </c>
      <c r="AJ1836" s="21">
        <v>-2259.1725979376697</v>
      </c>
      <c r="AK1836" s="21">
        <v>-5125.6701944197539</v>
      </c>
      <c r="AL1836" s="21">
        <v>-7747.8861451721441</v>
      </c>
      <c r="AM1836" s="21">
        <v>-10157.284071823167</v>
      </c>
      <c r="AN1836" s="21">
        <v>-12300.009234034107</v>
      </c>
      <c r="AO1836" s="21">
        <v>-14135.244007225836</v>
      </c>
      <c r="AP1836" s="21">
        <v>-15789.506466658042</v>
      </c>
      <c r="AQ1836" s="21">
        <v>-17271.192393683923</v>
      </c>
    </row>
    <row r="1837" spans="1:43" x14ac:dyDescent="0.25">
      <c r="A1837" s="17" t="s">
        <v>296</v>
      </c>
      <c r="B1837" s="8" t="s">
        <v>338</v>
      </c>
      <c r="C1837" s="8" t="s">
        <v>334</v>
      </c>
      <c r="E1837" s="8" t="str">
        <f t="shared" si="231"/>
        <v>Umbrella-social.display.umb</v>
      </c>
      <c r="F1837" s="4">
        <v>0</v>
      </c>
      <c r="G1837" s="19">
        <v>0</v>
      </c>
      <c r="H1837" s="4">
        <v>0</v>
      </c>
      <c r="I1837" s="6">
        <f t="shared" si="232"/>
        <v>2.04</v>
      </c>
      <c r="J1837" s="6">
        <v>1</v>
      </c>
      <c r="K1837" s="18">
        <v>0</v>
      </c>
      <c r="L1837" s="35">
        <f>Data!BQ55</f>
        <v>3.7379499704140603E-3</v>
      </c>
      <c r="Q1837" s="21">
        <v>0</v>
      </c>
      <c r="R1837" s="21">
        <v>215.76611210165288</v>
      </c>
      <c r="S1837" s="21">
        <v>3634.3843213760811</v>
      </c>
      <c r="T1837" s="21">
        <v>6761.6237048411222</v>
      </c>
      <c r="U1837" s="21">
        <v>9635.0949745549533</v>
      </c>
      <c r="V1837" s="21">
        <v>12190.524592095819</v>
      </c>
      <c r="W1837" s="21">
        <v>14379.246168595031</v>
      </c>
      <c r="X1837" s="21">
        <v>16352.133912677549</v>
      </c>
      <c r="Y1837" s="21">
        <v>18119.208242852448</v>
      </c>
      <c r="Z1837" s="21">
        <v>0</v>
      </c>
      <c r="AA1837" s="21">
        <v>0</v>
      </c>
      <c r="AB1837" s="21">
        <v>0</v>
      </c>
      <c r="AC1837" s="21">
        <v>0</v>
      </c>
      <c r="AD1837" s="21">
        <v>0</v>
      </c>
      <c r="AE1837" s="21">
        <v>0</v>
      </c>
      <c r="AF1837" s="21">
        <v>0</v>
      </c>
      <c r="AG1837" s="21">
        <v>0</v>
      </c>
      <c r="AH1837" s="21">
        <v>0</v>
      </c>
      <c r="AI1837" s="21">
        <v>0</v>
      </c>
      <c r="AJ1837" s="21">
        <v>-215.76611210165288</v>
      </c>
      <c r="AK1837" s="21">
        <v>-3634.3843213760811</v>
      </c>
      <c r="AL1837" s="21">
        <v>-6761.6237048411222</v>
      </c>
      <c r="AM1837" s="21">
        <v>-9635.0949745549533</v>
      </c>
      <c r="AN1837" s="21">
        <v>-12190.524592095819</v>
      </c>
      <c r="AO1837" s="21">
        <v>-14379.246168595031</v>
      </c>
      <c r="AP1837" s="21">
        <v>-16352.133912677549</v>
      </c>
      <c r="AQ1837" s="21">
        <v>-18119.208242852448</v>
      </c>
    </row>
    <row r="1838" spans="1:43" x14ac:dyDescent="0.25">
      <c r="A1838" s="17" t="s">
        <v>297</v>
      </c>
      <c r="B1838" s="8" t="s">
        <v>338</v>
      </c>
      <c r="C1838" s="8" t="s">
        <v>334</v>
      </c>
      <c r="E1838" s="8" t="str">
        <f t="shared" si="231"/>
        <v>Umbrella-social.display.umb</v>
      </c>
      <c r="F1838" s="4">
        <v>0</v>
      </c>
      <c r="G1838" s="19">
        <v>0</v>
      </c>
      <c r="H1838" s="4">
        <v>0</v>
      </c>
      <c r="I1838" s="6">
        <f t="shared" si="232"/>
        <v>2.04</v>
      </c>
      <c r="J1838" s="6">
        <v>1</v>
      </c>
      <c r="K1838" s="18">
        <v>0</v>
      </c>
      <c r="L1838" s="35">
        <f>Data!BQ56</f>
        <v>3.7379499704140603E-3</v>
      </c>
      <c r="Q1838" s="21">
        <v>0</v>
      </c>
      <c r="R1838" s="21">
        <v>919.02282168113697</v>
      </c>
      <c r="S1838" s="21">
        <v>4328.5130400389135</v>
      </c>
      <c r="T1838" s="21">
        <v>7447.4154175981612</v>
      </c>
      <c r="U1838" s="21">
        <v>10313.215584862723</v>
      </c>
      <c r="V1838" s="21">
        <v>12861.824611152013</v>
      </c>
      <c r="W1838" s="21">
        <v>15044.702307384028</v>
      </c>
      <c r="X1838" s="21">
        <v>17012.323645555516</v>
      </c>
      <c r="Y1838" s="21">
        <v>18774.680155515012</v>
      </c>
      <c r="Z1838" s="21">
        <v>0</v>
      </c>
      <c r="AA1838" s="21">
        <v>0</v>
      </c>
      <c r="AB1838" s="21">
        <v>0</v>
      </c>
      <c r="AC1838" s="21">
        <v>0</v>
      </c>
      <c r="AD1838" s="21">
        <v>0</v>
      </c>
      <c r="AE1838" s="21">
        <v>0</v>
      </c>
      <c r="AF1838" s="21">
        <v>0</v>
      </c>
      <c r="AG1838" s="21">
        <v>0</v>
      </c>
      <c r="AH1838" s="21">
        <v>0</v>
      </c>
      <c r="AI1838" s="21">
        <v>0</v>
      </c>
      <c r="AJ1838" s="21">
        <v>-919.02282168113697</v>
      </c>
      <c r="AK1838" s="21">
        <v>-4328.5130400389135</v>
      </c>
      <c r="AL1838" s="21">
        <v>-7447.4154175981612</v>
      </c>
      <c r="AM1838" s="21">
        <v>-10313.215584862723</v>
      </c>
      <c r="AN1838" s="21">
        <v>-12861.824611152013</v>
      </c>
      <c r="AO1838" s="21">
        <v>-15044.702307384028</v>
      </c>
      <c r="AP1838" s="21">
        <v>-17012.323645555516</v>
      </c>
      <c r="AQ1838" s="21">
        <v>-18774.680155515012</v>
      </c>
    </row>
    <row r="1839" spans="1:43" x14ac:dyDescent="0.25">
      <c r="A1839" s="17" t="s">
        <v>298</v>
      </c>
      <c r="B1839" s="8" t="s">
        <v>338</v>
      </c>
      <c r="C1839" s="8" t="s">
        <v>334</v>
      </c>
      <c r="E1839" s="8" t="str">
        <f t="shared" si="231"/>
        <v>Umbrella-social.display.umb</v>
      </c>
      <c r="F1839" s="4">
        <v>0</v>
      </c>
      <c r="G1839" s="19">
        <v>0</v>
      </c>
      <c r="H1839" s="4">
        <v>0</v>
      </c>
      <c r="I1839" s="6">
        <f t="shared" si="232"/>
        <v>2.04</v>
      </c>
      <c r="J1839" s="6">
        <v>1</v>
      </c>
      <c r="K1839" s="18">
        <v>0</v>
      </c>
      <c r="L1839" s="35">
        <f>Data!BQ57</f>
        <v>3.7379499704140603E-3</v>
      </c>
      <c r="Q1839" s="21">
        <v>0</v>
      </c>
      <c r="R1839" s="21">
        <v>0</v>
      </c>
      <c r="S1839" s="21">
        <v>2478.6403323712393</v>
      </c>
      <c r="T1839" s="21">
        <v>5591.5512336967004</v>
      </c>
      <c r="U1839" s="21">
        <v>8451.8739397776499</v>
      </c>
      <c r="V1839" s="21">
        <v>10995.607943862009</v>
      </c>
      <c r="W1839" s="21">
        <v>13174.315569931217</v>
      </c>
      <c r="X1839" s="21">
        <v>15138.174917576222</v>
      </c>
      <c r="Y1839" s="21">
        <v>16897.164013421956</v>
      </c>
      <c r="Z1839" s="21">
        <v>0</v>
      </c>
      <c r="AA1839" s="21">
        <v>0</v>
      </c>
      <c r="AB1839" s="21">
        <v>0</v>
      </c>
      <c r="AC1839" s="21">
        <v>0</v>
      </c>
      <c r="AD1839" s="21">
        <v>0</v>
      </c>
      <c r="AE1839" s="21">
        <v>0</v>
      </c>
      <c r="AF1839" s="21">
        <v>0</v>
      </c>
      <c r="AG1839" s="21">
        <v>0</v>
      </c>
      <c r="AH1839" s="21">
        <v>0</v>
      </c>
      <c r="AI1839" s="21">
        <v>0</v>
      </c>
      <c r="AJ1839" s="21">
        <v>0</v>
      </c>
      <c r="AK1839" s="21">
        <v>-2478.6403323712393</v>
      </c>
      <c r="AL1839" s="21">
        <v>-5591.5512336967004</v>
      </c>
      <c r="AM1839" s="21">
        <v>-8451.8739397776499</v>
      </c>
      <c r="AN1839" s="21">
        <v>-10995.607943862009</v>
      </c>
      <c r="AO1839" s="21">
        <v>-13174.315569931217</v>
      </c>
      <c r="AP1839" s="21">
        <v>-15138.174917576222</v>
      </c>
      <c r="AQ1839" s="21">
        <v>-16897.164013421956</v>
      </c>
    </row>
    <row r="1840" spans="1:43" x14ac:dyDescent="0.25">
      <c r="A1840" s="17" t="s">
        <v>299</v>
      </c>
      <c r="B1840" s="8" t="s">
        <v>338</v>
      </c>
      <c r="C1840" s="8" t="s">
        <v>334</v>
      </c>
      <c r="E1840" s="8" t="str">
        <f t="shared" si="231"/>
        <v>Umbrella-social.display.umb</v>
      </c>
      <c r="F1840" s="4">
        <v>0</v>
      </c>
      <c r="G1840" s="19">
        <v>0</v>
      </c>
      <c r="H1840" s="4">
        <v>0</v>
      </c>
      <c r="I1840" s="6">
        <f t="shared" si="232"/>
        <v>2.04</v>
      </c>
      <c r="J1840" s="6">
        <v>1</v>
      </c>
      <c r="K1840" s="18">
        <v>0</v>
      </c>
      <c r="L1840" s="35">
        <f>Data!BQ58</f>
        <v>3.7379499704140603E-3</v>
      </c>
      <c r="Q1840" s="21">
        <v>0</v>
      </c>
      <c r="R1840" s="21">
        <v>0</v>
      </c>
      <c r="S1840" s="21">
        <v>3224.2110245985018</v>
      </c>
      <c r="T1840" s="21">
        <v>6326.2496691118413</v>
      </c>
      <c r="U1840" s="21">
        <v>9176.5709304241846</v>
      </c>
      <c r="V1840" s="21">
        <v>11711.412040636757</v>
      </c>
      <c r="W1840" s="21">
        <v>13882.500703655569</v>
      </c>
      <c r="X1840" s="21">
        <v>15839.493699388888</v>
      </c>
      <c r="Y1840" s="21">
        <v>17592.331874185511</v>
      </c>
      <c r="Z1840" s="21">
        <v>0</v>
      </c>
      <c r="AA1840" s="21">
        <v>0</v>
      </c>
      <c r="AB1840" s="21">
        <v>0</v>
      </c>
      <c r="AC1840" s="21">
        <v>0</v>
      </c>
      <c r="AD1840" s="21">
        <v>0</v>
      </c>
      <c r="AE1840" s="21">
        <v>0</v>
      </c>
      <c r="AF1840" s="21">
        <v>0</v>
      </c>
      <c r="AG1840" s="21">
        <v>0</v>
      </c>
      <c r="AH1840" s="21">
        <v>0</v>
      </c>
      <c r="AI1840" s="21">
        <v>0</v>
      </c>
      <c r="AJ1840" s="21">
        <v>0</v>
      </c>
      <c r="AK1840" s="21">
        <v>-3224.2110245985018</v>
      </c>
      <c r="AL1840" s="21">
        <v>-6326.2496691118413</v>
      </c>
      <c r="AM1840" s="21">
        <v>-9176.5709304241846</v>
      </c>
      <c r="AN1840" s="21">
        <v>-11711.412040636757</v>
      </c>
      <c r="AO1840" s="21">
        <v>-13882.500703655569</v>
      </c>
      <c r="AP1840" s="21">
        <v>-15839.493699388888</v>
      </c>
      <c r="AQ1840" s="21">
        <v>-17592.331874185511</v>
      </c>
    </row>
    <row r="1841" spans="1:43" x14ac:dyDescent="0.25">
      <c r="A1841" s="17" t="s">
        <v>300</v>
      </c>
      <c r="B1841" s="8" t="s">
        <v>338</v>
      </c>
      <c r="C1841" s="8" t="s">
        <v>334</v>
      </c>
      <c r="E1841" s="8" t="str">
        <f t="shared" si="231"/>
        <v>Umbrella-social.display.umb</v>
      </c>
      <c r="F1841" s="4">
        <v>0</v>
      </c>
      <c r="G1841" s="19">
        <v>0</v>
      </c>
      <c r="H1841" s="4">
        <v>0</v>
      </c>
      <c r="I1841" s="6">
        <f t="shared" si="232"/>
        <v>2.04</v>
      </c>
      <c r="J1841" s="6">
        <v>1</v>
      </c>
      <c r="K1841" s="18">
        <v>0</v>
      </c>
      <c r="L1841" s="35">
        <f>Data!BQ59</f>
        <v>3.2163755559376796E-3</v>
      </c>
      <c r="Q1841" s="21">
        <v>1746.369123970316</v>
      </c>
      <c r="R1841" s="21">
        <v>5036.516756144033</v>
      </c>
      <c r="S1841" s="21">
        <v>7976.5604856504069</v>
      </c>
      <c r="T1841" s="21">
        <v>10666.105149948375</v>
      </c>
      <c r="U1841" s="21">
        <v>13137.326367285648</v>
      </c>
      <c r="V1841" s="21">
        <v>15335.037835981306</v>
      </c>
      <c r="W1841" s="21">
        <v>17217.36020439248</v>
      </c>
      <c r="X1841" s="21">
        <v>18914.071587270359</v>
      </c>
      <c r="Y1841" s="21">
        <v>20433.774935256257</v>
      </c>
      <c r="Z1841" s="21">
        <v>0</v>
      </c>
      <c r="AA1841" s="21">
        <v>0</v>
      </c>
      <c r="AB1841" s="21">
        <v>0</v>
      </c>
      <c r="AC1841" s="21">
        <v>0</v>
      </c>
      <c r="AD1841" s="21">
        <v>0</v>
      </c>
      <c r="AE1841" s="21">
        <v>0</v>
      </c>
      <c r="AF1841" s="21">
        <v>0</v>
      </c>
      <c r="AG1841" s="21">
        <v>0</v>
      </c>
      <c r="AH1841" s="21">
        <v>0</v>
      </c>
      <c r="AI1841" s="21">
        <v>-1746.369123970316</v>
      </c>
      <c r="AJ1841" s="21">
        <v>-5036.516756144033</v>
      </c>
      <c r="AK1841" s="21">
        <v>-7976.5604856504069</v>
      </c>
      <c r="AL1841" s="21">
        <v>-10666.105149948375</v>
      </c>
      <c r="AM1841" s="21">
        <v>-13137.326367285648</v>
      </c>
      <c r="AN1841" s="21">
        <v>-15335.037835981306</v>
      </c>
      <c r="AO1841" s="21">
        <v>-17217.36020439248</v>
      </c>
      <c r="AP1841" s="21">
        <v>-18914.071587270359</v>
      </c>
      <c r="AQ1841" s="21">
        <v>-20433.774935256257</v>
      </c>
    </row>
    <row r="1842" spans="1:43" x14ac:dyDescent="0.25">
      <c r="A1842" s="17" t="s">
        <v>301</v>
      </c>
      <c r="B1842" s="8" t="s">
        <v>338</v>
      </c>
      <c r="C1842" s="8" t="s">
        <v>334</v>
      </c>
      <c r="E1842" s="8" t="str">
        <f t="shared" si="231"/>
        <v>Umbrella-social.display.umb</v>
      </c>
      <c r="F1842" s="4">
        <v>0</v>
      </c>
      <c r="G1842" s="19">
        <v>0</v>
      </c>
      <c r="H1842" s="4">
        <v>0</v>
      </c>
      <c r="I1842" s="6">
        <f t="shared" si="232"/>
        <v>2.04</v>
      </c>
      <c r="J1842" s="6">
        <v>1</v>
      </c>
      <c r="K1842" s="18">
        <v>0</v>
      </c>
      <c r="L1842" s="35">
        <f>Data!BQ60</f>
        <v>3.2163755559376796E-3</v>
      </c>
      <c r="Q1842" s="21">
        <v>175.80846791623586</v>
      </c>
      <c r="R1842" s="21">
        <v>3457.6459243133386</v>
      </c>
      <c r="S1842" s="21">
        <v>6390.2713712629866</v>
      </c>
      <c r="T1842" s="21">
        <v>9073.0009269792699</v>
      </c>
      <c r="U1842" s="21">
        <v>11537.98389306076</v>
      </c>
      <c r="V1842" s="21">
        <v>13730.144303269175</v>
      </c>
      <c r="W1842" s="21">
        <v>15607.71680535117</v>
      </c>
      <c r="X1842" s="21">
        <v>17300.144026825972</v>
      </c>
      <c r="Y1842" s="21">
        <v>18816.011958523279</v>
      </c>
      <c r="Z1842" s="21">
        <v>0</v>
      </c>
      <c r="AA1842" s="21">
        <v>0</v>
      </c>
      <c r="AB1842" s="21">
        <v>0</v>
      </c>
      <c r="AC1842" s="21">
        <v>0</v>
      </c>
      <c r="AD1842" s="21">
        <v>0</v>
      </c>
      <c r="AE1842" s="21">
        <v>0</v>
      </c>
      <c r="AF1842" s="21">
        <v>0</v>
      </c>
      <c r="AG1842" s="21">
        <v>0</v>
      </c>
      <c r="AH1842" s="21">
        <v>0</v>
      </c>
      <c r="AI1842" s="21">
        <v>-175.80846791623586</v>
      </c>
      <c r="AJ1842" s="21">
        <v>-3457.6459243133386</v>
      </c>
      <c r="AK1842" s="21">
        <v>-6390.2713712629866</v>
      </c>
      <c r="AL1842" s="21">
        <v>-9073.0009269792699</v>
      </c>
      <c r="AM1842" s="21">
        <v>-11537.98389306076</v>
      </c>
      <c r="AN1842" s="21">
        <v>-13730.144303269175</v>
      </c>
      <c r="AO1842" s="21">
        <v>-15607.71680535117</v>
      </c>
      <c r="AP1842" s="21">
        <v>-17300.144026825972</v>
      </c>
      <c r="AQ1842" s="21">
        <v>-18816.011958523279</v>
      </c>
    </row>
    <row r="1843" spans="1:43" x14ac:dyDescent="0.25">
      <c r="A1843" s="17" t="s">
        <v>272</v>
      </c>
      <c r="B1843" s="8" t="s">
        <v>338</v>
      </c>
      <c r="C1843" s="8" t="s">
        <v>334</v>
      </c>
      <c r="E1843" s="8" t="str">
        <f t="shared" si="231"/>
        <v>Umbrella-social.display.umb</v>
      </c>
      <c r="F1843" s="4">
        <v>0</v>
      </c>
      <c r="G1843" s="19">
        <v>0</v>
      </c>
      <c r="H1843" s="4">
        <v>0</v>
      </c>
      <c r="I1843" s="6">
        <f t="shared" si="232"/>
        <v>2.04</v>
      </c>
      <c r="J1843" s="6">
        <v>1</v>
      </c>
      <c r="K1843" s="18">
        <v>0</v>
      </c>
      <c r="L1843" s="35">
        <f>Data!BQ61</f>
        <v>3.2163755559376796E-3</v>
      </c>
      <c r="Q1843" s="21">
        <v>1627.4283608411474</v>
      </c>
      <c r="R1843" s="21">
        <v>4913.0175623530213</v>
      </c>
      <c r="S1843" s="21">
        <v>7848.9884889478444</v>
      </c>
      <c r="T1843" s="21">
        <v>10534.805214478738</v>
      </c>
      <c r="U1843" s="21">
        <v>13002.602866946732</v>
      </c>
      <c r="V1843" s="21">
        <v>15197.269442615025</v>
      </c>
      <c r="W1843" s="21">
        <v>17076.984224485757</v>
      </c>
      <c r="X1843" s="21">
        <v>18771.344949809609</v>
      </c>
      <c r="Y1843" s="21">
        <v>20288.943004855857</v>
      </c>
      <c r="Z1843" s="21">
        <v>0</v>
      </c>
      <c r="AA1843" s="21">
        <v>0</v>
      </c>
      <c r="AB1843" s="21">
        <v>0</v>
      </c>
      <c r="AC1843" s="21">
        <v>0</v>
      </c>
      <c r="AD1843" s="21">
        <v>0</v>
      </c>
      <c r="AE1843" s="21">
        <v>0</v>
      </c>
      <c r="AF1843" s="21">
        <v>0</v>
      </c>
      <c r="AG1843" s="21">
        <v>0</v>
      </c>
      <c r="AH1843" s="21">
        <v>0</v>
      </c>
      <c r="AI1843" s="21">
        <v>-1627.4283608411474</v>
      </c>
      <c r="AJ1843" s="21">
        <v>-4913.0175623530213</v>
      </c>
      <c r="AK1843" s="21">
        <v>-7848.9884889478444</v>
      </c>
      <c r="AL1843" s="21">
        <v>-10534.805214478738</v>
      </c>
      <c r="AM1843" s="21">
        <v>-13002.602866946732</v>
      </c>
      <c r="AN1843" s="21">
        <v>-15197.269442615025</v>
      </c>
      <c r="AO1843" s="21">
        <v>-17076.984224485757</v>
      </c>
      <c r="AP1843" s="21">
        <v>-18771.344949809609</v>
      </c>
      <c r="AQ1843" s="21">
        <v>-20288.943004855857</v>
      </c>
    </row>
    <row r="1844" spans="1:43" x14ac:dyDescent="0.25">
      <c r="A1844" s="17" t="s">
        <v>273</v>
      </c>
      <c r="B1844" s="8" t="s">
        <v>338</v>
      </c>
      <c r="C1844" s="8" t="s">
        <v>334</v>
      </c>
      <c r="E1844" s="8" t="str">
        <f t="shared" si="231"/>
        <v>Umbrella-social.display.umb</v>
      </c>
      <c r="F1844" s="4">
        <v>0</v>
      </c>
      <c r="G1844" s="19">
        <v>0</v>
      </c>
      <c r="H1844" s="4">
        <v>0</v>
      </c>
      <c r="I1844" s="6">
        <f t="shared" si="232"/>
        <v>2.04</v>
      </c>
      <c r="J1844" s="6">
        <v>1</v>
      </c>
      <c r="K1844" s="18">
        <v>0</v>
      </c>
      <c r="L1844" s="35">
        <f>Data!BQ62</f>
        <v>3.2163755559376796E-3</v>
      </c>
      <c r="Q1844" s="21">
        <v>0</v>
      </c>
      <c r="R1844" s="21">
        <v>3012.5830803997833</v>
      </c>
      <c r="S1844" s="21">
        <v>5927.0059590459969</v>
      </c>
      <c r="T1844" s="21">
        <v>8593.0762181877217</v>
      </c>
      <c r="U1844" s="21">
        <v>11042.758451645199</v>
      </c>
      <c r="V1844" s="21">
        <v>13221.310725931055</v>
      </c>
      <c r="W1844" s="21">
        <v>15087.229175947145</v>
      </c>
      <c r="X1844" s="21">
        <v>16769.150816717472</v>
      </c>
      <c r="Y1844" s="21">
        <v>18275.60963046176</v>
      </c>
      <c r="Z1844" s="21">
        <v>0</v>
      </c>
      <c r="AA1844" s="21">
        <v>0</v>
      </c>
      <c r="AB1844" s="21">
        <v>0</v>
      </c>
      <c r="AC1844" s="21">
        <v>0</v>
      </c>
      <c r="AD1844" s="21">
        <v>0</v>
      </c>
      <c r="AE1844" s="21">
        <v>0</v>
      </c>
      <c r="AF1844" s="21">
        <v>0</v>
      </c>
      <c r="AG1844" s="21">
        <v>0</v>
      </c>
      <c r="AH1844" s="21">
        <v>0</v>
      </c>
      <c r="AI1844" s="21">
        <v>0</v>
      </c>
      <c r="AJ1844" s="21">
        <v>-3012.5830803997833</v>
      </c>
      <c r="AK1844" s="21">
        <v>-5927.0059590459969</v>
      </c>
      <c r="AL1844" s="21">
        <v>-8593.0762181877217</v>
      </c>
      <c r="AM1844" s="21">
        <v>-11042.758451645199</v>
      </c>
      <c r="AN1844" s="21">
        <v>-13221.310725931055</v>
      </c>
      <c r="AO1844" s="21">
        <v>-15087.229175947145</v>
      </c>
      <c r="AP1844" s="21">
        <v>-16769.150816717472</v>
      </c>
      <c r="AQ1844" s="21">
        <v>-18275.60963046176</v>
      </c>
    </row>
    <row r="1845" spans="1:43" x14ac:dyDescent="0.25">
      <c r="A1845" s="17" t="s">
        <v>274</v>
      </c>
      <c r="B1845" s="8" t="s">
        <v>338</v>
      </c>
      <c r="C1845" s="8" t="s">
        <v>334</v>
      </c>
      <c r="E1845" s="8" t="str">
        <f t="shared" si="231"/>
        <v>Umbrella-social.display.umb</v>
      </c>
      <c r="F1845" s="4">
        <v>0</v>
      </c>
      <c r="G1845" s="19">
        <v>0</v>
      </c>
      <c r="H1845" s="4">
        <v>0</v>
      </c>
      <c r="I1845" s="6">
        <f t="shared" si="232"/>
        <v>2.04</v>
      </c>
      <c r="J1845" s="6">
        <v>1</v>
      </c>
      <c r="K1845" s="18">
        <v>0</v>
      </c>
      <c r="L1845" s="35">
        <f>Data!BQ63</f>
        <v>3.2163755559376796E-3</v>
      </c>
      <c r="Q1845" s="21">
        <v>0</v>
      </c>
      <c r="R1845" s="21">
        <v>1802.8099561138301</v>
      </c>
      <c r="S1845" s="21">
        <v>4732.0892165547684</v>
      </c>
      <c r="T1845" s="21">
        <v>7411.72727744234</v>
      </c>
      <c r="U1845" s="21">
        <v>9873.8945941682741</v>
      </c>
      <c r="V1845" s="21">
        <v>12063.547569350474</v>
      </c>
      <c r="W1845" s="21">
        <v>13938.977286429568</v>
      </c>
      <c r="X1845" s="21">
        <v>15629.470208967407</v>
      </c>
      <c r="Y1845" s="21">
        <v>17143.607534859661</v>
      </c>
      <c r="Z1845" s="21">
        <v>0</v>
      </c>
      <c r="AA1845" s="21">
        <v>0</v>
      </c>
      <c r="AB1845" s="21">
        <v>0</v>
      </c>
      <c r="AC1845" s="21">
        <v>0</v>
      </c>
      <c r="AD1845" s="21">
        <v>0</v>
      </c>
      <c r="AE1845" s="21">
        <v>0</v>
      </c>
      <c r="AF1845" s="21">
        <v>0</v>
      </c>
      <c r="AG1845" s="21">
        <v>0</v>
      </c>
      <c r="AH1845" s="21">
        <v>0</v>
      </c>
      <c r="AI1845" s="21">
        <v>0</v>
      </c>
      <c r="AJ1845" s="21">
        <v>-1802.8099561138301</v>
      </c>
      <c r="AK1845" s="21">
        <v>-4732.0892165547684</v>
      </c>
      <c r="AL1845" s="21">
        <v>-7411.72727744234</v>
      </c>
      <c r="AM1845" s="21">
        <v>-9873.8945941682741</v>
      </c>
      <c r="AN1845" s="21">
        <v>-12063.547569350474</v>
      </c>
      <c r="AO1845" s="21">
        <v>-13938.977286429568</v>
      </c>
      <c r="AP1845" s="21">
        <v>-15629.470208967407</v>
      </c>
      <c r="AQ1845" s="21">
        <v>-17143.607534859661</v>
      </c>
    </row>
    <row r="1846" spans="1:43" x14ac:dyDescent="0.25">
      <c r="A1846" s="17" t="s">
        <v>275</v>
      </c>
      <c r="B1846" s="8" t="s">
        <v>338</v>
      </c>
      <c r="C1846" s="8" t="s">
        <v>334</v>
      </c>
      <c r="E1846" s="8" t="str">
        <f t="shared" si="231"/>
        <v>Umbrella-social.display.umb</v>
      </c>
      <c r="F1846" s="4">
        <v>0</v>
      </c>
      <c r="G1846" s="19">
        <v>0</v>
      </c>
      <c r="H1846" s="4">
        <v>0</v>
      </c>
      <c r="I1846" s="6">
        <f t="shared" si="232"/>
        <v>2.04</v>
      </c>
      <c r="J1846" s="6">
        <v>1</v>
      </c>
      <c r="K1846" s="18">
        <v>0</v>
      </c>
      <c r="L1846" s="35">
        <f>Data!BQ64</f>
        <v>2.8107065669004949E-3</v>
      </c>
      <c r="Q1846" s="21">
        <v>3491.4595295305662</v>
      </c>
      <c r="R1846" s="21">
        <v>6350.8800694539859</v>
      </c>
      <c r="S1846" s="21">
        <v>8906.0206946839644</v>
      </c>
      <c r="T1846" s="21">
        <v>11243.493358402096</v>
      </c>
      <c r="U1846" s="21">
        <v>13391.192181010856</v>
      </c>
      <c r="V1846" s="21">
        <v>15301.192145466803</v>
      </c>
      <c r="W1846" s="21">
        <v>16937.0861414926</v>
      </c>
      <c r="X1846" s="21">
        <v>18411.67218366728</v>
      </c>
      <c r="Y1846" s="21">
        <v>19732.420963656703</v>
      </c>
      <c r="Z1846" s="21">
        <v>0</v>
      </c>
      <c r="AA1846" s="21">
        <v>0</v>
      </c>
      <c r="AB1846" s="21">
        <v>0</v>
      </c>
      <c r="AC1846" s="21">
        <v>0</v>
      </c>
      <c r="AD1846" s="21">
        <v>0</v>
      </c>
      <c r="AE1846" s="21">
        <v>0</v>
      </c>
      <c r="AF1846" s="21">
        <v>0</v>
      </c>
      <c r="AG1846" s="21">
        <v>0</v>
      </c>
      <c r="AH1846" s="21">
        <v>0</v>
      </c>
      <c r="AI1846" s="21">
        <v>-3491.4595295305662</v>
      </c>
      <c r="AJ1846" s="21">
        <v>-6350.8800694539859</v>
      </c>
      <c r="AK1846" s="21">
        <v>-8906.0206946839644</v>
      </c>
      <c r="AL1846" s="21">
        <v>-11243.493358402096</v>
      </c>
      <c r="AM1846" s="21">
        <v>-13391.192181010856</v>
      </c>
      <c r="AN1846" s="21">
        <v>-15301.192145466803</v>
      </c>
      <c r="AO1846" s="21">
        <v>-16937.0861414926</v>
      </c>
      <c r="AP1846" s="21">
        <v>-18411.67218366728</v>
      </c>
      <c r="AQ1846" s="21">
        <v>-19732.420963656703</v>
      </c>
    </row>
    <row r="1847" spans="1:43" x14ac:dyDescent="0.25">
      <c r="A1847" s="17" t="s">
        <v>276</v>
      </c>
      <c r="B1847" s="8" t="s">
        <v>338</v>
      </c>
      <c r="C1847" s="8" t="s">
        <v>334</v>
      </c>
      <c r="E1847" s="8" t="str">
        <f t="shared" si="231"/>
        <v>Umbrella-social.display.umb</v>
      </c>
      <c r="F1847" s="4">
        <v>0</v>
      </c>
      <c r="G1847" s="19">
        <v>0</v>
      </c>
      <c r="H1847" s="4">
        <v>0</v>
      </c>
      <c r="I1847" s="6">
        <f t="shared" si="232"/>
        <v>2.04</v>
      </c>
      <c r="J1847" s="6">
        <v>1</v>
      </c>
      <c r="K1847" s="18">
        <v>0</v>
      </c>
      <c r="L1847" s="35">
        <f>Data!BQ65</f>
        <v>2.8107065669004949E-3</v>
      </c>
      <c r="Q1847" s="21">
        <v>3036.5505867268098</v>
      </c>
      <c r="R1847" s="21">
        <v>5920.4215630601366</v>
      </c>
      <c r="S1847" s="21">
        <v>8497.4131322620124</v>
      </c>
      <c r="T1847" s="21">
        <v>10854.866356420494</v>
      </c>
      <c r="U1847" s="21">
        <v>13020.93088297901</v>
      </c>
      <c r="V1847" s="21">
        <v>14947.262903337534</v>
      </c>
      <c r="W1847" s="21">
        <v>16597.146540761667</v>
      </c>
      <c r="X1847" s="21">
        <v>18084.341944811138</v>
      </c>
      <c r="Y1847" s="21">
        <v>19416.385164037976</v>
      </c>
      <c r="Z1847" s="21">
        <v>0</v>
      </c>
      <c r="AA1847" s="21">
        <v>0</v>
      </c>
      <c r="AB1847" s="21">
        <v>0</v>
      </c>
      <c r="AC1847" s="21">
        <v>0</v>
      </c>
      <c r="AD1847" s="21">
        <v>0</v>
      </c>
      <c r="AE1847" s="21">
        <v>0</v>
      </c>
      <c r="AF1847" s="21">
        <v>0</v>
      </c>
      <c r="AG1847" s="21">
        <v>0</v>
      </c>
      <c r="AH1847" s="21">
        <v>0</v>
      </c>
      <c r="AI1847" s="21">
        <v>-3036.5505867268098</v>
      </c>
      <c r="AJ1847" s="21">
        <v>-5920.4215630601366</v>
      </c>
      <c r="AK1847" s="21">
        <v>-8497.4131322620124</v>
      </c>
      <c r="AL1847" s="21">
        <v>-10854.866356420494</v>
      </c>
      <c r="AM1847" s="21">
        <v>-13020.93088297901</v>
      </c>
      <c r="AN1847" s="21">
        <v>-14947.262903337534</v>
      </c>
      <c r="AO1847" s="21">
        <v>-16597.146540761667</v>
      </c>
      <c r="AP1847" s="21">
        <v>-18084.341944811138</v>
      </c>
      <c r="AQ1847" s="21">
        <v>-19416.385164037976</v>
      </c>
    </row>
    <row r="1848" spans="1:43" x14ac:dyDescent="0.25">
      <c r="A1848" s="17" t="s">
        <v>277</v>
      </c>
      <c r="B1848" s="8" t="s">
        <v>338</v>
      </c>
      <c r="C1848" s="8" t="s">
        <v>334</v>
      </c>
      <c r="E1848" s="8" t="str">
        <f t="shared" si="231"/>
        <v>Umbrella-social.display.umb</v>
      </c>
      <c r="F1848" s="4">
        <v>0</v>
      </c>
      <c r="G1848" s="19">
        <v>0</v>
      </c>
      <c r="H1848" s="4">
        <v>0</v>
      </c>
      <c r="I1848" s="6">
        <f t="shared" si="232"/>
        <v>2.04</v>
      </c>
      <c r="J1848" s="6">
        <v>1</v>
      </c>
      <c r="K1848" s="18">
        <v>0</v>
      </c>
      <c r="L1848" s="35">
        <f>Data!BQ66</f>
        <v>2.8107065669004949E-3</v>
      </c>
      <c r="Q1848" s="21">
        <v>0</v>
      </c>
      <c r="R1848" s="21">
        <v>2350.4875402433709</v>
      </c>
      <c r="S1848" s="21">
        <v>4906.0010916616939</v>
      </c>
      <c r="T1848" s="21">
        <v>7243.7411227472539</v>
      </c>
      <c r="U1848" s="21">
        <v>9391.7460061198781</v>
      </c>
      <c r="V1848" s="21">
        <v>11302.009869241598</v>
      </c>
      <c r="W1848" s="21">
        <v>12938.141569907983</v>
      </c>
      <c r="X1848" s="21">
        <v>14412.935063402463</v>
      </c>
      <c r="Y1848" s="21">
        <v>15733.87425977169</v>
      </c>
      <c r="Z1848" s="21">
        <v>0</v>
      </c>
      <c r="AA1848" s="21">
        <v>0</v>
      </c>
      <c r="AB1848" s="21">
        <v>0</v>
      </c>
      <c r="AC1848" s="21">
        <v>0</v>
      </c>
      <c r="AD1848" s="21">
        <v>0</v>
      </c>
      <c r="AE1848" s="21">
        <v>0</v>
      </c>
      <c r="AF1848" s="21">
        <v>0</v>
      </c>
      <c r="AG1848" s="21">
        <v>0</v>
      </c>
      <c r="AH1848" s="21">
        <v>0</v>
      </c>
      <c r="AI1848" s="21">
        <v>0</v>
      </c>
      <c r="AJ1848" s="21">
        <v>-2350.4875402433709</v>
      </c>
      <c r="AK1848" s="21">
        <v>-4906.0010916616939</v>
      </c>
      <c r="AL1848" s="21">
        <v>-7243.7411227472539</v>
      </c>
      <c r="AM1848" s="21">
        <v>-9391.7460061198781</v>
      </c>
      <c r="AN1848" s="21">
        <v>-11302.009869241598</v>
      </c>
      <c r="AO1848" s="21">
        <v>-12938.141569907983</v>
      </c>
      <c r="AP1848" s="21">
        <v>-14412.935063402463</v>
      </c>
      <c r="AQ1848" s="21">
        <v>-15733.87425977169</v>
      </c>
    </row>
    <row r="1850" spans="1:43" x14ac:dyDescent="0.25">
      <c r="A1850" s="16" t="s">
        <v>328</v>
      </c>
      <c r="B1850" s="8" t="s">
        <v>338</v>
      </c>
      <c r="C1850" s="8" t="s">
        <v>334</v>
      </c>
      <c r="D1850" s="8" t="str">
        <f>A1850&amp;"-generic-fifi"</f>
        <v>Week_40_old-generic-fifi</v>
      </c>
      <c r="E1850" s="8" t="str">
        <f>IF(RIGHT(A1850,3)="old","Initial",B1850&amp;"-"&amp;C1850)</f>
        <v>Initial</v>
      </c>
      <c r="H1850" s="25">
        <f>SUMIFS(Data!N$2:N$48,Data!$L$2:$L$48,$C1850,Data!$M$2:$M$48,RIGHT($D1850,4))</f>
        <v>4.3031938998825984E-3</v>
      </c>
      <c r="I1850" s="42">
        <f>VLOOKUP(C1850,parms,8,FALSE)</f>
        <v>2.04</v>
      </c>
      <c r="J1850" s="28">
        <f>SUMIFS(Data!O$2:O$48,Data!$L$2:$L$48,$C1850,Data!$M$2:$M$48,RIGHT($D1850,4))</f>
        <v>5312771.2546917005</v>
      </c>
      <c r="K1850" s="25">
        <f>SUMIFS(Data!Q$2:Q$48,Data!$L$2:$L$48,$C1850,Data!$M$2:$M$48,RIGHT($D1850,4))</f>
        <v>0</v>
      </c>
      <c r="L1850" s="35">
        <f>Data!BQ2</f>
        <v>3.1584228432180814E-3</v>
      </c>
      <c r="Q1850" s="21">
        <v>0</v>
      </c>
      <c r="R1850" s="21">
        <v>0</v>
      </c>
      <c r="S1850" s="21">
        <v>0</v>
      </c>
      <c r="T1850" s="21">
        <v>0</v>
      </c>
      <c r="U1850" s="21">
        <v>0</v>
      </c>
      <c r="V1850" s="21">
        <v>0</v>
      </c>
      <c r="W1850" s="21">
        <v>0</v>
      </c>
      <c r="X1850" s="21">
        <v>0</v>
      </c>
      <c r="Y1850" s="21">
        <v>0</v>
      </c>
      <c r="Z1850" s="21">
        <v>0</v>
      </c>
      <c r="AA1850" s="21">
        <v>0</v>
      </c>
      <c r="AB1850" s="21">
        <v>0</v>
      </c>
      <c r="AC1850" s="21">
        <v>0</v>
      </c>
      <c r="AD1850" s="21">
        <v>0</v>
      </c>
      <c r="AE1850" s="21">
        <v>0</v>
      </c>
      <c r="AF1850" s="21">
        <v>0</v>
      </c>
      <c r="AG1850" s="21">
        <v>0</v>
      </c>
      <c r="AH1850" s="21">
        <v>0</v>
      </c>
      <c r="AI1850" s="21">
        <v>0</v>
      </c>
      <c r="AJ1850" s="21">
        <v>0</v>
      </c>
      <c r="AK1850" s="21">
        <v>0</v>
      </c>
      <c r="AL1850" s="21">
        <v>0</v>
      </c>
      <c r="AM1850" s="21">
        <v>0</v>
      </c>
      <c r="AN1850" s="21">
        <v>0</v>
      </c>
      <c r="AO1850" s="21">
        <v>0</v>
      </c>
      <c r="AP1850" s="21">
        <v>0</v>
      </c>
      <c r="AQ1850" s="21">
        <v>0</v>
      </c>
    </row>
    <row r="1851" spans="1:43" x14ac:dyDescent="0.25">
      <c r="A1851" s="16" t="s">
        <v>316</v>
      </c>
      <c r="B1851" s="8" t="s">
        <v>338</v>
      </c>
      <c r="C1851" s="8" t="s">
        <v>334</v>
      </c>
      <c r="D1851" s="8" t="str">
        <f t="shared" ref="D1851:D1914" si="233">A1851&amp;"-generic-fifi"</f>
        <v>Week_41_old-generic-fifi</v>
      </c>
      <c r="E1851" s="8" t="str">
        <f t="shared" ref="E1851:E1914" si="234">IF(RIGHT(A1851,3)="old","Initial",B1851&amp;"-"&amp;C1851)</f>
        <v>Initial</v>
      </c>
      <c r="H1851" s="24">
        <f t="shared" ref="H1851:I1914" si="235">H1850</f>
        <v>4.3031938998825984E-3</v>
      </c>
      <c r="I1851" s="6">
        <f>I1850</f>
        <v>2.04</v>
      </c>
      <c r="J1851" s="6">
        <f t="shared" ref="J1851:K1866" si="236">J1850</f>
        <v>5312771.2546917005</v>
      </c>
      <c r="K1851" s="18">
        <f t="shared" si="236"/>
        <v>0</v>
      </c>
      <c r="L1851" s="35">
        <f>Data!BQ3</f>
        <v>3.7379499704140603E-3</v>
      </c>
      <c r="Q1851" s="21">
        <v>0</v>
      </c>
      <c r="R1851" s="21">
        <v>0</v>
      </c>
      <c r="S1851" s="21">
        <v>0</v>
      </c>
      <c r="T1851" s="21">
        <v>0</v>
      </c>
      <c r="U1851" s="21">
        <v>0</v>
      </c>
      <c r="V1851" s="21">
        <v>0</v>
      </c>
      <c r="W1851" s="21">
        <v>0</v>
      </c>
      <c r="X1851" s="21">
        <v>0</v>
      </c>
      <c r="Y1851" s="21">
        <v>0</v>
      </c>
      <c r="Z1851" s="21">
        <v>0</v>
      </c>
      <c r="AA1851" s="21">
        <v>0</v>
      </c>
      <c r="AB1851" s="21">
        <v>0</v>
      </c>
      <c r="AC1851" s="21">
        <v>0</v>
      </c>
      <c r="AD1851" s="21">
        <v>0</v>
      </c>
      <c r="AE1851" s="21">
        <v>0</v>
      </c>
      <c r="AF1851" s="21">
        <v>0</v>
      </c>
      <c r="AG1851" s="21">
        <v>0</v>
      </c>
      <c r="AH1851" s="21">
        <v>0</v>
      </c>
      <c r="AI1851" s="21">
        <v>0</v>
      </c>
      <c r="AJ1851" s="21">
        <v>0</v>
      </c>
      <c r="AK1851" s="21">
        <v>0</v>
      </c>
      <c r="AL1851" s="21">
        <v>0</v>
      </c>
      <c r="AM1851" s="21">
        <v>0</v>
      </c>
      <c r="AN1851" s="21">
        <v>0</v>
      </c>
      <c r="AO1851" s="21">
        <v>0</v>
      </c>
      <c r="AP1851" s="21">
        <v>0</v>
      </c>
      <c r="AQ1851" s="21">
        <v>0</v>
      </c>
    </row>
    <row r="1852" spans="1:43" x14ac:dyDescent="0.25">
      <c r="A1852" s="16" t="s">
        <v>317</v>
      </c>
      <c r="B1852" s="8" t="s">
        <v>338</v>
      </c>
      <c r="C1852" s="8" t="s">
        <v>334</v>
      </c>
      <c r="D1852" s="8" t="str">
        <f t="shared" si="233"/>
        <v>Week_42_old-generic-fifi</v>
      </c>
      <c r="E1852" s="8" t="str">
        <f t="shared" si="234"/>
        <v>Initial</v>
      </c>
      <c r="H1852" s="24">
        <f t="shared" si="235"/>
        <v>4.3031938998825984E-3</v>
      </c>
      <c r="I1852" s="6">
        <f t="shared" si="235"/>
        <v>2.04</v>
      </c>
      <c r="J1852" s="6">
        <f t="shared" si="236"/>
        <v>5312771.2546917005</v>
      </c>
      <c r="K1852" s="18">
        <f t="shared" si="236"/>
        <v>0</v>
      </c>
      <c r="L1852" s="35">
        <f>Data!BQ4</f>
        <v>3.7379499704140603E-3</v>
      </c>
      <c r="Q1852" s="21">
        <v>0</v>
      </c>
      <c r="R1852" s="21">
        <v>0</v>
      </c>
      <c r="S1852" s="21">
        <v>0</v>
      </c>
      <c r="T1852" s="21">
        <v>0</v>
      </c>
      <c r="U1852" s="21">
        <v>0</v>
      </c>
      <c r="V1852" s="21">
        <v>0</v>
      </c>
      <c r="W1852" s="21">
        <v>0</v>
      </c>
      <c r="X1852" s="21">
        <v>0</v>
      </c>
      <c r="Y1852" s="21">
        <v>0</v>
      </c>
      <c r="Z1852" s="21">
        <v>0</v>
      </c>
      <c r="AA1852" s="21">
        <v>0</v>
      </c>
      <c r="AB1852" s="21">
        <v>0</v>
      </c>
      <c r="AC1852" s="21">
        <v>0</v>
      </c>
      <c r="AD1852" s="21">
        <v>0</v>
      </c>
      <c r="AE1852" s="21">
        <v>0</v>
      </c>
      <c r="AF1852" s="21">
        <v>0</v>
      </c>
      <c r="AG1852" s="21">
        <v>0</v>
      </c>
      <c r="AH1852" s="21">
        <v>0</v>
      </c>
      <c r="AI1852" s="21">
        <v>0</v>
      </c>
      <c r="AJ1852" s="21">
        <v>0</v>
      </c>
      <c r="AK1852" s="21">
        <v>0</v>
      </c>
      <c r="AL1852" s="21">
        <v>0</v>
      </c>
      <c r="AM1852" s="21">
        <v>0</v>
      </c>
      <c r="AN1852" s="21">
        <v>0</v>
      </c>
      <c r="AO1852" s="21">
        <v>0</v>
      </c>
      <c r="AP1852" s="21">
        <v>0</v>
      </c>
      <c r="AQ1852" s="21">
        <v>0</v>
      </c>
    </row>
    <row r="1853" spans="1:43" x14ac:dyDescent="0.25">
      <c r="A1853" s="16" t="s">
        <v>318</v>
      </c>
      <c r="B1853" s="8" t="s">
        <v>338</v>
      </c>
      <c r="C1853" s="8" t="s">
        <v>334</v>
      </c>
      <c r="D1853" s="8" t="str">
        <f t="shared" si="233"/>
        <v>Week_43_old-generic-fifi</v>
      </c>
      <c r="E1853" s="8" t="str">
        <f t="shared" si="234"/>
        <v>Initial</v>
      </c>
      <c r="H1853" s="24">
        <f t="shared" si="235"/>
        <v>4.3031938998825984E-3</v>
      </c>
      <c r="I1853" s="6">
        <f t="shared" si="235"/>
        <v>2.04</v>
      </c>
      <c r="J1853" s="6">
        <f t="shared" si="236"/>
        <v>5312771.2546917005</v>
      </c>
      <c r="K1853" s="18">
        <f t="shared" si="236"/>
        <v>0</v>
      </c>
      <c r="L1853" s="35">
        <f>Data!BQ5</f>
        <v>3.7379499704140603E-3</v>
      </c>
      <c r="Q1853" s="21">
        <v>0</v>
      </c>
      <c r="R1853" s="21">
        <v>0</v>
      </c>
      <c r="S1853" s="21">
        <v>0</v>
      </c>
      <c r="T1853" s="21">
        <v>0</v>
      </c>
      <c r="U1853" s="21">
        <v>0</v>
      </c>
      <c r="V1853" s="21">
        <v>0</v>
      </c>
      <c r="W1853" s="21">
        <v>0</v>
      </c>
      <c r="X1853" s="21">
        <v>0</v>
      </c>
      <c r="Y1853" s="21">
        <v>0</v>
      </c>
      <c r="Z1853" s="21">
        <v>0</v>
      </c>
      <c r="AA1853" s="21">
        <v>0</v>
      </c>
      <c r="AB1853" s="21">
        <v>0</v>
      </c>
      <c r="AC1853" s="21">
        <v>0</v>
      </c>
      <c r="AD1853" s="21">
        <v>0</v>
      </c>
      <c r="AE1853" s="21">
        <v>0</v>
      </c>
      <c r="AF1853" s="21">
        <v>0</v>
      </c>
      <c r="AG1853" s="21">
        <v>0</v>
      </c>
      <c r="AH1853" s="21">
        <v>0</v>
      </c>
      <c r="AI1853" s="21">
        <v>0</v>
      </c>
      <c r="AJ1853" s="21">
        <v>0</v>
      </c>
      <c r="AK1853" s="21">
        <v>0</v>
      </c>
      <c r="AL1853" s="21">
        <v>0</v>
      </c>
      <c r="AM1853" s="21">
        <v>0</v>
      </c>
      <c r="AN1853" s="21">
        <v>0</v>
      </c>
      <c r="AO1853" s="21">
        <v>0</v>
      </c>
      <c r="AP1853" s="21">
        <v>0</v>
      </c>
      <c r="AQ1853" s="21">
        <v>0</v>
      </c>
    </row>
    <row r="1854" spans="1:43" x14ac:dyDescent="0.25">
      <c r="A1854" s="16" t="s">
        <v>319</v>
      </c>
      <c r="B1854" s="8" t="s">
        <v>338</v>
      </c>
      <c r="C1854" s="8" t="s">
        <v>334</v>
      </c>
      <c r="D1854" s="8" t="str">
        <f t="shared" si="233"/>
        <v>Week_44_old-generic-fifi</v>
      </c>
      <c r="E1854" s="8" t="str">
        <f t="shared" si="234"/>
        <v>Initial</v>
      </c>
      <c r="H1854" s="24">
        <f t="shared" si="235"/>
        <v>4.3031938998825984E-3</v>
      </c>
      <c r="I1854" s="6">
        <f t="shared" si="235"/>
        <v>2.04</v>
      </c>
      <c r="J1854" s="6">
        <f t="shared" si="236"/>
        <v>5312771.2546917005</v>
      </c>
      <c r="K1854" s="18">
        <f t="shared" si="236"/>
        <v>0</v>
      </c>
      <c r="L1854" s="35">
        <f>Data!BQ6</f>
        <v>3.7379499704140603E-3</v>
      </c>
      <c r="Q1854" s="21">
        <v>0</v>
      </c>
      <c r="R1854" s="21">
        <v>0</v>
      </c>
      <c r="S1854" s="21">
        <v>0</v>
      </c>
      <c r="T1854" s="21">
        <v>0</v>
      </c>
      <c r="U1854" s="21">
        <v>0</v>
      </c>
      <c r="V1854" s="21">
        <v>0</v>
      </c>
      <c r="W1854" s="21">
        <v>0</v>
      </c>
      <c r="X1854" s="21">
        <v>0</v>
      </c>
      <c r="Y1854" s="21">
        <v>0</v>
      </c>
      <c r="Z1854" s="21">
        <v>1243.8792619852541</v>
      </c>
      <c r="AA1854" s="21">
        <v>1243.8792619852541</v>
      </c>
      <c r="AB1854" s="21">
        <v>1243.8792619852541</v>
      </c>
      <c r="AC1854" s="21">
        <v>1243.8792619852541</v>
      </c>
      <c r="AD1854" s="21">
        <v>1243.8792619852541</v>
      </c>
      <c r="AE1854" s="21">
        <v>1243.8792619852541</v>
      </c>
      <c r="AF1854" s="21">
        <v>1243.8792619852541</v>
      </c>
      <c r="AG1854" s="21">
        <v>1243.8792619852541</v>
      </c>
      <c r="AH1854" s="21">
        <v>1243.8792619852541</v>
      </c>
      <c r="AI1854" s="21">
        <v>15793.20389776039</v>
      </c>
      <c r="AJ1854" s="21">
        <v>15793.20389776039</v>
      </c>
      <c r="AK1854" s="21">
        <v>15793.20389776039</v>
      </c>
      <c r="AL1854" s="21">
        <v>15793.20389776039</v>
      </c>
      <c r="AM1854" s="21">
        <v>15793.20389776039</v>
      </c>
      <c r="AN1854" s="21">
        <v>15793.20389776039</v>
      </c>
      <c r="AO1854" s="21">
        <v>15793.20389776039</v>
      </c>
      <c r="AP1854" s="21">
        <v>15793.20389776039</v>
      </c>
      <c r="AQ1854" s="21">
        <v>15793.20389776039</v>
      </c>
    </row>
    <row r="1855" spans="1:43" x14ac:dyDescent="0.25">
      <c r="A1855" s="16" t="s">
        <v>320</v>
      </c>
      <c r="B1855" s="8" t="s">
        <v>338</v>
      </c>
      <c r="C1855" s="8" t="s">
        <v>334</v>
      </c>
      <c r="D1855" s="8" t="str">
        <f t="shared" si="233"/>
        <v>Week_45_old-generic-fifi</v>
      </c>
      <c r="E1855" s="8" t="str">
        <f t="shared" si="234"/>
        <v>Initial</v>
      </c>
      <c r="H1855" s="24">
        <f t="shared" si="235"/>
        <v>4.3031938998825984E-3</v>
      </c>
      <c r="I1855" s="6">
        <f t="shared" si="235"/>
        <v>2.04</v>
      </c>
      <c r="J1855" s="6">
        <f t="shared" si="236"/>
        <v>5312771.2546917005</v>
      </c>
      <c r="K1855" s="18">
        <f t="shared" si="236"/>
        <v>0</v>
      </c>
      <c r="L1855" s="35">
        <f>Data!BQ7</f>
        <v>3.2163755559376796E-3</v>
      </c>
      <c r="Q1855" s="21">
        <v>0</v>
      </c>
      <c r="R1855" s="21">
        <v>0</v>
      </c>
      <c r="S1855" s="21">
        <v>0</v>
      </c>
      <c r="T1855" s="21">
        <v>0</v>
      </c>
      <c r="U1855" s="21">
        <v>0</v>
      </c>
      <c r="V1855" s="21">
        <v>0</v>
      </c>
      <c r="W1855" s="21">
        <v>0</v>
      </c>
      <c r="X1855" s="21">
        <v>0</v>
      </c>
      <c r="Y1855" s="21">
        <v>0</v>
      </c>
      <c r="Z1855" s="21">
        <v>910.18525179502797</v>
      </c>
      <c r="AA1855" s="21">
        <v>910.18525179502797</v>
      </c>
      <c r="AB1855" s="21">
        <v>910.18525179502797</v>
      </c>
      <c r="AC1855" s="21">
        <v>910.18525179502797</v>
      </c>
      <c r="AD1855" s="21">
        <v>910.18525179502797</v>
      </c>
      <c r="AE1855" s="21">
        <v>910.18525179502797</v>
      </c>
      <c r="AF1855" s="21">
        <v>910.18525179502797</v>
      </c>
      <c r="AG1855" s="21">
        <v>910.18525179502797</v>
      </c>
      <c r="AH1855" s="21">
        <v>910.18525179502797</v>
      </c>
      <c r="AI1855" s="21">
        <v>12995.668291860551</v>
      </c>
      <c r="AJ1855" s="21">
        <v>12995.668291860551</v>
      </c>
      <c r="AK1855" s="21">
        <v>12995.668291860551</v>
      </c>
      <c r="AL1855" s="21">
        <v>12995.668291860551</v>
      </c>
      <c r="AM1855" s="21">
        <v>12995.668291860551</v>
      </c>
      <c r="AN1855" s="21">
        <v>12995.668291860551</v>
      </c>
      <c r="AO1855" s="21">
        <v>12995.668291860551</v>
      </c>
      <c r="AP1855" s="21">
        <v>12995.668291860551</v>
      </c>
      <c r="AQ1855" s="21">
        <v>12995.668291860551</v>
      </c>
    </row>
    <row r="1856" spans="1:43" x14ac:dyDescent="0.25">
      <c r="A1856" s="16" t="s">
        <v>321</v>
      </c>
      <c r="B1856" s="8" t="s">
        <v>338</v>
      </c>
      <c r="C1856" s="8" t="s">
        <v>334</v>
      </c>
      <c r="D1856" s="8" t="str">
        <f t="shared" si="233"/>
        <v>Week_46_old-generic-fifi</v>
      </c>
      <c r="E1856" s="8" t="str">
        <f t="shared" si="234"/>
        <v>Initial</v>
      </c>
      <c r="H1856" s="24">
        <f t="shared" si="235"/>
        <v>4.3031938998825984E-3</v>
      </c>
      <c r="I1856" s="6">
        <f t="shared" si="235"/>
        <v>2.04</v>
      </c>
      <c r="J1856" s="6">
        <f t="shared" si="236"/>
        <v>5312771.2546917005</v>
      </c>
      <c r="K1856" s="18">
        <f t="shared" si="236"/>
        <v>0</v>
      </c>
      <c r="L1856" s="35">
        <f>Data!BQ8</f>
        <v>3.2163755559376796E-3</v>
      </c>
      <c r="Q1856" s="21">
        <v>0</v>
      </c>
      <c r="R1856" s="21">
        <v>0</v>
      </c>
      <c r="S1856" s="21">
        <v>0</v>
      </c>
      <c r="T1856" s="21">
        <v>0</v>
      </c>
      <c r="U1856" s="21">
        <v>0</v>
      </c>
      <c r="V1856" s="21">
        <v>0</v>
      </c>
      <c r="W1856" s="21">
        <v>0</v>
      </c>
      <c r="X1856" s="21">
        <v>0</v>
      </c>
      <c r="Y1856" s="21">
        <v>0</v>
      </c>
      <c r="Z1856" s="21">
        <v>830.46664189196258</v>
      </c>
      <c r="AA1856" s="21">
        <v>830.46664189196258</v>
      </c>
      <c r="AB1856" s="21">
        <v>830.46664189196258</v>
      </c>
      <c r="AC1856" s="21">
        <v>830.46664189196258</v>
      </c>
      <c r="AD1856" s="21">
        <v>830.46664189196258</v>
      </c>
      <c r="AE1856" s="21">
        <v>830.46664189196258</v>
      </c>
      <c r="AF1856" s="21">
        <v>830.46664189196258</v>
      </c>
      <c r="AG1856" s="21">
        <v>830.46664189196258</v>
      </c>
      <c r="AH1856" s="21">
        <v>830.46664189196258</v>
      </c>
      <c r="AI1856" s="21">
        <v>11819.59166769275</v>
      </c>
      <c r="AJ1856" s="21">
        <v>11819.59166769275</v>
      </c>
      <c r="AK1856" s="21">
        <v>11819.59166769275</v>
      </c>
      <c r="AL1856" s="21">
        <v>11819.59166769275</v>
      </c>
      <c r="AM1856" s="21">
        <v>11819.59166769275</v>
      </c>
      <c r="AN1856" s="21">
        <v>11819.59166769275</v>
      </c>
      <c r="AO1856" s="21">
        <v>11819.59166769275</v>
      </c>
      <c r="AP1856" s="21">
        <v>11819.59166769275</v>
      </c>
      <c r="AQ1856" s="21">
        <v>11819.59166769275</v>
      </c>
    </row>
    <row r="1857" spans="1:43" x14ac:dyDescent="0.25">
      <c r="A1857" s="16" t="s">
        <v>322</v>
      </c>
      <c r="B1857" s="8" t="s">
        <v>338</v>
      </c>
      <c r="C1857" s="8" t="s">
        <v>334</v>
      </c>
      <c r="D1857" s="8" t="str">
        <f t="shared" si="233"/>
        <v>Week_47_old-generic-fifi</v>
      </c>
      <c r="E1857" s="8" t="str">
        <f t="shared" si="234"/>
        <v>Initial</v>
      </c>
      <c r="H1857" s="24">
        <f t="shared" si="235"/>
        <v>4.3031938998825984E-3</v>
      </c>
      <c r="I1857" s="6">
        <f t="shared" si="235"/>
        <v>2.04</v>
      </c>
      <c r="J1857" s="6">
        <f t="shared" si="236"/>
        <v>5312771.2546917005</v>
      </c>
      <c r="K1857" s="18">
        <f t="shared" si="236"/>
        <v>0</v>
      </c>
      <c r="L1857" s="35">
        <f>Data!BQ9</f>
        <v>3.2163755559376796E-3</v>
      </c>
      <c r="Q1857" s="21">
        <v>0</v>
      </c>
      <c r="R1857" s="21">
        <v>0</v>
      </c>
      <c r="S1857" s="21">
        <v>0</v>
      </c>
      <c r="T1857" s="21">
        <v>0</v>
      </c>
      <c r="U1857" s="21">
        <v>0</v>
      </c>
      <c r="V1857" s="21">
        <v>0</v>
      </c>
      <c r="W1857" s="21">
        <v>0</v>
      </c>
      <c r="X1857" s="21">
        <v>0</v>
      </c>
      <c r="Y1857" s="21">
        <v>0</v>
      </c>
      <c r="Z1857" s="21">
        <v>1094.504874212317</v>
      </c>
      <c r="AA1857" s="21">
        <v>1094.504874212317</v>
      </c>
      <c r="AB1857" s="21">
        <v>1094.504874212317</v>
      </c>
      <c r="AC1857" s="21">
        <v>1094.504874212317</v>
      </c>
      <c r="AD1857" s="21">
        <v>1094.504874212317</v>
      </c>
      <c r="AE1857" s="21">
        <v>1094.504874212317</v>
      </c>
      <c r="AF1857" s="21">
        <v>1094.504874212317</v>
      </c>
      <c r="AG1857" s="21">
        <v>1094.504874212317</v>
      </c>
      <c r="AH1857" s="21">
        <v>1094.504874212317</v>
      </c>
      <c r="AI1857" s="21">
        <v>13414.675462405206</v>
      </c>
      <c r="AJ1857" s="21">
        <v>13414.675462405206</v>
      </c>
      <c r="AK1857" s="21">
        <v>13414.675462405206</v>
      </c>
      <c r="AL1857" s="21">
        <v>13414.675462405206</v>
      </c>
      <c r="AM1857" s="21">
        <v>13414.675462405206</v>
      </c>
      <c r="AN1857" s="21">
        <v>13414.675462405206</v>
      </c>
      <c r="AO1857" s="21">
        <v>13414.675462405206</v>
      </c>
      <c r="AP1857" s="21">
        <v>13414.675462405206</v>
      </c>
      <c r="AQ1857" s="21">
        <v>13414.675462405206</v>
      </c>
    </row>
    <row r="1858" spans="1:43" x14ac:dyDescent="0.25">
      <c r="A1858" s="16" t="s">
        <v>323</v>
      </c>
      <c r="B1858" s="8" t="s">
        <v>338</v>
      </c>
      <c r="C1858" s="8" t="s">
        <v>334</v>
      </c>
      <c r="D1858" s="8" t="str">
        <f t="shared" si="233"/>
        <v>Week_48_old-generic-fifi</v>
      </c>
      <c r="E1858" s="8" t="str">
        <f t="shared" si="234"/>
        <v>Initial</v>
      </c>
      <c r="H1858" s="24">
        <f t="shared" si="235"/>
        <v>4.3031938998825984E-3</v>
      </c>
      <c r="I1858" s="6">
        <f t="shared" si="235"/>
        <v>2.04</v>
      </c>
      <c r="J1858" s="6">
        <f t="shared" si="236"/>
        <v>5312771.2546917005</v>
      </c>
      <c r="K1858" s="18">
        <f t="shared" si="236"/>
        <v>0</v>
      </c>
      <c r="L1858" s="35">
        <f>Data!BQ10</f>
        <v>3.2163755559376796E-3</v>
      </c>
      <c r="Q1858" s="21">
        <v>0</v>
      </c>
      <c r="R1858" s="21">
        <v>0</v>
      </c>
      <c r="S1858" s="21">
        <v>0</v>
      </c>
      <c r="T1858" s="21">
        <v>0</v>
      </c>
      <c r="U1858" s="21">
        <v>0</v>
      </c>
      <c r="V1858" s="21">
        <v>0</v>
      </c>
      <c r="W1858" s="21">
        <v>0</v>
      </c>
      <c r="X1858" s="21">
        <v>0</v>
      </c>
      <c r="Y1858" s="21">
        <v>0</v>
      </c>
      <c r="Z1858" s="21">
        <v>1152.3899510666915</v>
      </c>
      <c r="AA1858" s="21">
        <v>1152.3899510666915</v>
      </c>
      <c r="AB1858" s="21">
        <v>1152.3899510666915</v>
      </c>
      <c r="AC1858" s="21">
        <v>1152.3899510666915</v>
      </c>
      <c r="AD1858" s="21">
        <v>1152.3899510666915</v>
      </c>
      <c r="AE1858" s="21">
        <v>1152.3899510666915</v>
      </c>
      <c r="AF1858" s="21">
        <v>1152.3899510666915</v>
      </c>
      <c r="AG1858" s="21">
        <v>1152.3899510666915</v>
      </c>
      <c r="AH1858" s="21">
        <v>1152.3899510666915</v>
      </c>
      <c r="AI1858" s="21">
        <v>14210.874109208344</v>
      </c>
      <c r="AJ1858" s="21">
        <v>14210.874109208344</v>
      </c>
      <c r="AK1858" s="21">
        <v>14210.874109208344</v>
      </c>
      <c r="AL1858" s="21">
        <v>14210.874109208344</v>
      </c>
      <c r="AM1858" s="21">
        <v>14210.874109208344</v>
      </c>
      <c r="AN1858" s="21">
        <v>14210.874109208344</v>
      </c>
      <c r="AO1858" s="21">
        <v>14210.874109208344</v>
      </c>
      <c r="AP1858" s="21">
        <v>14210.874109208344</v>
      </c>
      <c r="AQ1858" s="21">
        <v>14210.874109208344</v>
      </c>
    </row>
    <row r="1859" spans="1:43" x14ac:dyDescent="0.25">
      <c r="A1859" s="16" t="s">
        <v>324</v>
      </c>
      <c r="B1859" s="8" t="s">
        <v>338</v>
      </c>
      <c r="C1859" s="8" t="s">
        <v>334</v>
      </c>
      <c r="D1859" s="8" t="str">
        <f t="shared" si="233"/>
        <v>Week_49_old-generic-fifi</v>
      </c>
      <c r="E1859" s="8" t="str">
        <f t="shared" si="234"/>
        <v>Initial</v>
      </c>
      <c r="H1859" s="24">
        <f t="shared" si="235"/>
        <v>4.3031938998825984E-3</v>
      </c>
      <c r="I1859" s="6">
        <f t="shared" si="235"/>
        <v>2.04</v>
      </c>
      <c r="J1859" s="6">
        <f t="shared" si="236"/>
        <v>5312771.2546917005</v>
      </c>
      <c r="K1859" s="18">
        <f t="shared" si="236"/>
        <v>0</v>
      </c>
      <c r="L1859" s="35">
        <f>Data!BQ11</f>
        <v>3.2163755559376796E-3</v>
      </c>
      <c r="Q1859" s="21">
        <v>0</v>
      </c>
      <c r="R1859" s="21">
        <v>0</v>
      </c>
      <c r="S1859" s="21">
        <v>0</v>
      </c>
      <c r="T1859" s="21">
        <v>0</v>
      </c>
      <c r="U1859" s="21">
        <v>0</v>
      </c>
      <c r="V1859" s="21">
        <v>0</v>
      </c>
      <c r="W1859" s="21">
        <v>0</v>
      </c>
      <c r="X1859" s="21">
        <v>0</v>
      </c>
      <c r="Y1859" s="21">
        <v>0</v>
      </c>
      <c r="Z1859" s="21">
        <v>687.67628754502289</v>
      </c>
      <c r="AA1859" s="21">
        <v>687.67628754502289</v>
      </c>
      <c r="AB1859" s="21">
        <v>687.67628754502289</v>
      </c>
      <c r="AC1859" s="21">
        <v>687.67628754502289</v>
      </c>
      <c r="AD1859" s="21">
        <v>687.67628754502289</v>
      </c>
      <c r="AE1859" s="21">
        <v>687.67628754502289</v>
      </c>
      <c r="AF1859" s="21">
        <v>687.67628754502289</v>
      </c>
      <c r="AG1859" s="21">
        <v>687.67628754502289</v>
      </c>
      <c r="AH1859" s="21">
        <v>687.67628754502289</v>
      </c>
      <c r="AI1859" s="21">
        <v>10307.631643390157</v>
      </c>
      <c r="AJ1859" s="21">
        <v>10307.631643390157</v>
      </c>
      <c r="AK1859" s="21">
        <v>10307.631643390157</v>
      </c>
      <c r="AL1859" s="21">
        <v>10307.631643390157</v>
      </c>
      <c r="AM1859" s="21">
        <v>10307.631643390157</v>
      </c>
      <c r="AN1859" s="21">
        <v>10307.631643390157</v>
      </c>
      <c r="AO1859" s="21">
        <v>10307.631643390157</v>
      </c>
      <c r="AP1859" s="21">
        <v>10307.631643390157</v>
      </c>
      <c r="AQ1859" s="21">
        <v>10307.631643390157</v>
      </c>
    </row>
    <row r="1860" spans="1:43" x14ac:dyDescent="0.25">
      <c r="A1860" s="16" t="s">
        <v>325</v>
      </c>
      <c r="B1860" s="8" t="s">
        <v>338</v>
      </c>
      <c r="C1860" s="8" t="s">
        <v>334</v>
      </c>
      <c r="D1860" s="8" t="str">
        <f t="shared" si="233"/>
        <v>Week_50_old-generic-fifi</v>
      </c>
      <c r="E1860" s="8" t="str">
        <f t="shared" si="234"/>
        <v>Initial</v>
      </c>
      <c r="H1860" s="24">
        <f t="shared" si="235"/>
        <v>4.3031938998825984E-3</v>
      </c>
      <c r="I1860" s="6">
        <f t="shared" si="235"/>
        <v>2.04</v>
      </c>
      <c r="J1860" s="6">
        <f t="shared" si="236"/>
        <v>5312771.2546917005</v>
      </c>
      <c r="K1860" s="18">
        <f t="shared" si="236"/>
        <v>0</v>
      </c>
      <c r="L1860" s="35">
        <f>Data!BQ12</f>
        <v>2.8107065669004949E-3</v>
      </c>
      <c r="Q1860" s="21">
        <v>0</v>
      </c>
      <c r="R1860" s="21">
        <v>0</v>
      </c>
      <c r="S1860" s="21">
        <v>0</v>
      </c>
      <c r="T1860" s="21">
        <v>0</v>
      </c>
      <c r="U1860" s="21">
        <v>0</v>
      </c>
      <c r="V1860" s="21">
        <v>0</v>
      </c>
      <c r="W1860" s="21">
        <v>0</v>
      </c>
      <c r="X1860" s="21">
        <v>0</v>
      </c>
      <c r="Y1860" s="21">
        <v>0</v>
      </c>
      <c r="Z1860" s="21">
        <v>911.16857403543725</v>
      </c>
      <c r="AA1860" s="21">
        <v>911.16857403543725</v>
      </c>
      <c r="AB1860" s="21">
        <v>911.16857403543725</v>
      </c>
      <c r="AC1860" s="21">
        <v>911.16857403543725</v>
      </c>
      <c r="AD1860" s="21">
        <v>911.16857403543725</v>
      </c>
      <c r="AE1860" s="21">
        <v>911.16857403543725</v>
      </c>
      <c r="AF1860" s="21">
        <v>911.16857403543725</v>
      </c>
      <c r="AG1860" s="21">
        <v>911.16857403543725</v>
      </c>
      <c r="AH1860" s="21">
        <v>911.16857403543725</v>
      </c>
      <c r="AI1860" s="21">
        <v>12419.690320270287</v>
      </c>
      <c r="AJ1860" s="21">
        <v>12419.690320270287</v>
      </c>
      <c r="AK1860" s="21">
        <v>12419.690320270287</v>
      </c>
      <c r="AL1860" s="21">
        <v>12419.690320270287</v>
      </c>
      <c r="AM1860" s="21">
        <v>12419.690320270287</v>
      </c>
      <c r="AN1860" s="21">
        <v>12419.690320270287</v>
      </c>
      <c r="AO1860" s="21">
        <v>12419.690320270287</v>
      </c>
      <c r="AP1860" s="21">
        <v>12419.690320270287</v>
      </c>
      <c r="AQ1860" s="21">
        <v>12419.690320270287</v>
      </c>
    </row>
    <row r="1861" spans="1:43" x14ac:dyDescent="0.25">
      <c r="A1861" s="16" t="s">
        <v>326</v>
      </c>
      <c r="B1861" s="8" t="s">
        <v>338</v>
      </c>
      <c r="C1861" s="8" t="s">
        <v>334</v>
      </c>
      <c r="D1861" s="8" t="str">
        <f t="shared" si="233"/>
        <v>Week_51_old-generic-fifi</v>
      </c>
      <c r="E1861" s="8" t="str">
        <f t="shared" si="234"/>
        <v>Initial</v>
      </c>
      <c r="H1861" s="24">
        <f t="shared" si="235"/>
        <v>4.3031938998825984E-3</v>
      </c>
      <c r="I1861" s="6">
        <f t="shared" si="235"/>
        <v>2.04</v>
      </c>
      <c r="J1861" s="6">
        <f t="shared" si="236"/>
        <v>5312771.2546917005</v>
      </c>
      <c r="K1861" s="18">
        <f t="shared" si="236"/>
        <v>0</v>
      </c>
      <c r="L1861" s="35">
        <f>Data!BQ13</f>
        <v>2.8107065669004949E-3</v>
      </c>
      <c r="Q1861" s="21">
        <v>0</v>
      </c>
      <c r="R1861" s="21">
        <v>0</v>
      </c>
      <c r="S1861" s="21">
        <v>0</v>
      </c>
      <c r="T1861" s="21">
        <v>0</v>
      </c>
      <c r="U1861" s="21">
        <v>0</v>
      </c>
      <c r="V1861" s="21">
        <v>0</v>
      </c>
      <c r="W1861" s="21">
        <v>0</v>
      </c>
      <c r="X1861" s="21">
        <v>0</v>
      </c>
      <c r="Y1861" s="21">
        <v>0</v>
      </c>
      <c r="Z1861" s="21">
        <v>1245.7669022611938</v>
      </c>
      <c r="AA1861" s="21">
        <v>1245.7669022611938</v>
      </c>
      <c r="AB1861" s="21">
        <v>1245.7669022611938</v>
      </c>
      <c r="AC1861" s="21">
        <v>1245.7669022611938</v>
      </c>
      <c r="AD1861" s="21">
        <v>1245.7669022611938</v>
      </c>
      <c r="AE1861" s="21">
        <v>1245.7669022611938</v>
      </c>
      <c r="AF1861" s="21">
        <v>1245.7669022611938</v>
      </c>
      <c r="AG1861" s="21">
        <v>1245.7669022611938</v>
      </c>
      <c r="AH1861" s="21">
        <v>1245.7669022611938</v>
      </c>
      <c r="AI1861" s="21">
        <v>15675.343350854537</v>
      </c>
      <c r="AJ1861" s="21">
        <v>15675.343350854537</v>
      </c>
      <c r="AK1861" s="21">
        <v>15675.343350854537</v>
      </c>
      <c r="AL1861" s="21">
        <v>15675.343350854537</v>
      </c>
      <c r="AM1861" s="21">
        <v>15675.343350854537</v>
      </c>
      <c r="AN1861" s="21">
        <v>15675.343350854537</v>
      </c>
      <c r="AO1861" s="21">
        <v>15675.343350854537</v>
      </c>
      <c r="AP1861" s="21">
        <v>15675.343350854537</v>
      </c>
      <c r="AQ1861" s="21">
        <v>15675.343350854537</v>
      </c>
    </row>
    <row r="1862" spans="1:43" x14ac:dyDescent="0.25">
      <c r="A1862" s="16" t="s">
        <v>327</v>
      </c>
      <c r="B1862" s="8" t="s">
        <v>338</v>
      </c>
      <c r="C1862" s="8" t="s">
        <v>334</v>
      </c>
      <c r="D1862" s="8" t="str">
        <f t="shared" si="233"/>
        <v>Week_52_old-generic-fifi</v>
      </c>
      <c r="E1862" s="8" t="str">
        <f t="shared" si="234"/>
        <v>Initial</v>
      </c>
      <c r="H1862" s="24">
        <f t="shared" si="235"/>
        <v>4.3031938998825984E-3</v>
      </c>
      <c r="I1862" s="6">
        <f t="shared" si="235"/>
        <v>2.04</v>
      </c>
      <c r="J1862" s="6">
        <f t="shared" si="236"/>
        <v>5312771.2546917005</v>
      </c>
      <c r="K1862" s="18">
        <f t="shared" si="236"/>
        <v>0</v>
      </c>
      <c r="L1862" s="35">
        <f>Data!BQ14</f>
        <v>2.8107065669004949E-3</v>
      </c>
      <c r="Q1862" s="21">
        <v>0</v>
      </c>
      <c r="R1862" s="21">
        <v>0</v>
      </c>
      <c r="S1862" s="21">
        <v>0</v>
      </c>
      <c r="T1862" s="21">
        <v>0</v>
      </c>
      <c r="U1862" s="21">
        <v>0</v>
      </c>
      <c r="V1862" s="21">
        <v>0</v>
      </c>
      <c r="W1862" s="21">
        <v>0</v>
      </c>
      <c r="X1862" s="21">
        <v>0</v>
      </c>
      <c r="Y1862" s="21">
        <v>0</v>
      </c>
      <c r="Z1862" s="21">
        <v>938.67019139701961</v>
      </c>
      <c r="AA1862" s="21">
        <v>938.67019139701961</v>
      </c>
      <c r="AB1862" s="21">
        <v>938.67019139701961</v>
      </c>
      <c r="AC1862" s="21">
        <v>938.67019139701961</v>
      </c>
      <c r="AD1862" s="21">
        <v>938.67019139701961</v>
      </c>
      <c r="AE1862" s="21">
        <v>938.67019139701961</v>
      </c>
      <c r="AF1862" s="21">
        <v>938.67019139701961</v>
      </c>
      <c r="AG1862" s="21">
        <v>938.67019139701961</v>
      </c>
      <c r="AH1862" s="21">
        <v>938.67019139701961</v>
      </c>
      <c r="AI1862" s="21">
        <v>12366.217464031151</v>
      </c>
      <c r="AJ1862" s="21">
        <v>12366.217464031151</v>
      </c>
      <c r="AK1862" s="21">
        <v>12366.217464031151</v>
      </c>
      <c r="AL1862" s="21">
        <v>12366.217464031151</v>
      </c>
      <c r="AM1862" s="21">
        <v>12366.217464031151</v>
      </c>
      <c r="AN1862" s="21">
        <v>12366.217464031151</v>
      </c>
      <c r="AO1862" s="21">
        <v>12366.217464031151</v>
      </c>
      <c r="AP1862" s="21">
        <v>12366.217464031151</v>
      </c>
      <c r="AQ1862" s="21">
        <v>12366.217464031151</v>
      </c>
    </row>
    <row r="1863" spans="1:43" x14ac:dyDescent="0.25">
      <c r="A1863" s="17" t="s">
        <v>262</v>
      </c>
      <c r="B1863" s="8" t="s">
        <v>338</v>
      </c>
      <c r="C1863" s="8" t="s">
        <v>334</v>
      </c>
      <c r="D1863" s="8" t="str">
        <f t="shared" si="233"/>
        <v>Week_01-generic-fifi</v>
      </c>
      <c r="E1863" s="8" t="str">
        <f t="shared" si="234"/>
        <v>Umbrella-social.display.umb</v>
      </c>
      <c r="H1863" s="24">
        <f t="shared" si="235"/>
        <v>4.3031938998825984E-3</v>
      </c>
      <c r="I1863" s="6">
        <f t="shared" si="235"/>
        <v>2.04</v>
      </c>
      <c r="J1863" s="6">
        <f t="shared" si="236"/>
        <v>5312771.2546917005</v>
      </c>
      <c r="K1863" s="18">
        <f t="shared" si="236"/>
        <v>0</v>
      </c>
      <c r="L1863" s="35">
        <f>Data!BQ15</f>
        <v>2.8107065669004949E-3</v>
      </c>
      <c r="Q1863" s="21">
        <v>0</v>
      </c>
      <c r="R1863" s="21">
        <v>0</v>
      </c>
      <c r="S1863" s="21">
        <v>0</v>
      </c>
      <c r="T1863" s="21">
        <v>0</v>
      </c>
      <c r="U1863" s="21">
        <v>0</v>
      </c>
      <c r="V1863" s="21">
        <v>0</v>
      </c>
      <c r="W1863" s="21">
        <v>0</v>
      </c>
      <c r="X1863" s="21">
        <v>0</v>
      </c>
      <c r="Y1863" s="21">
        <v>0</v>
      </c>
      <c r="Z1863" s="21">
        <v>230.92440774106873</v>
      </c>
      <c r="AA1863" s="21">
        <v>446.27643762663769</v>
      </c>
      <c r="AB1863" s="21">
        <v>606.75469080255243</v>
      </c>
      <c r="AC1863" s="21">
        <v>731.35290064265348</v>
      </c>
      <c r="AD1863" s="21">
        <v>829.85621143781634</v>
      </c>
      <c r="AE1863" s="21">
        <v>906.31483383743375</v>
      </c>
      <c r="AF1863" s="21">
        <v>964.45910895800125</v>
      </c>
      <c r="AG1863" s="21">
        <v>1011.6816322833637</v>
      </c>
      <c r="AH1863" s="21">
        <v>1050.1953941718423</v>
      </c>
      <c r="AI1863" s="21">
        <v>3203.5485915776112</v>
      </c>
      <c r="AJ1863" s="21">
        <v>6191.0660167900023</v>
      </c>
      <c r="AK1863" s="21">
        <v>8417.335153818547</v>
      </c>
      <c r="AL1863" s="21">
        <v>10145.850660476959</v>
      </c>
      <c r="AM1863" s="21">
        <v>11512.359058833048</v>
      </c>
      <c r="AN1863" s="21">
        <v>12573.047768607305</v>
      </c>
      <c r="AO1863" s="21">
        <v>13379.666750519575</v>
      </c>
      <c r="AP1863" s="21">
        <v>14034.771377914929</v>
      </c>
      <c r="AQ1863" s="21">
        <v>14569.061836256325</v>
      </c>
    </row>
    <row r="1864" spans="1:43" x14ac:dyDescent="0.25">
      <c r="A1864" s="17" t="s">
        <v>263</v>
      </c>
      <c r="B1864" s="8" t="s">
        <v>338</v>
      </c>
      <c r="C1864" s="8" t="s">
        <v>334</v>
      </c>
      <c r="D1864" s="8" t="str">
        <f t="shared" si="233"/>
        <v>Week_02-generic-fifi</v>
      </c>
      <c r="E1864" s="8" t="str">
        <f t="shared" si="234"/>
        <v>Umbrella-social.display.umb</v>
      </c>
      <c r="H1864" s="24">
        <f t="shared" si="235"/>
        <v>4.3031938998825984E-3</v>
      </c>
      <c r="I1864" s="6">
        <f t="shared" si="235"/>
        <v>2.04</v>
      </c>
      <c r="J1864" s="6">
        <f t="shared" si="236"/>
        <v>5312771.2546917005</v>
      </c>
      <c r="K1864" s="18">
        <f t="shared" si="236"/>
        <v>0</v>
      </c>
      <c r="L1864" s="35">
        <f>Data!BQ16</f>
        <v>2.6658247851015005E-3</v>
      </c>
      <c r="Q1864" s="21">
        <v>0</v>
      </c>
      <c r="R1864" s="21">
        <v>0</v>
      </c>
      <c r="S1864" s="21">
        <v>0</v>
      </c>
      <c r="T1864" s="21">
        <v>0</v>
      </c>
      <c r="U1864" s="21">
        <v>0</v>
      </c>
      <c r="V1864" s="21">
        <v>0</v>
      </c>
      <c r="W1864" s="21">
        <v>0</v>
      </c>
      <c r="X1864" s="21">
        <v>0</v>
      </c>
      <c r="Y1864" s="21">
        <v>0</v>
      </c>
      <c r="Z1864" s="21">
        <v>669.18328857880942</v>
      </c>
      <c r="AA1864" s="21">
        <v>882.66120398726275</v>
      </c>
      <c r="AB1864" s="21">
        <v>1041.6337057554231</v>
      </c>
      <c r="AC1864" s="21">
        <v>1164.9908119514969</v>
      </c>
      <c r="AD1864" s="21">
        <v>1262.4552670663143</v>
      </c>
      <c r="AE1864" s="21">
        <v>1338.0693763342367</v>
      </c>
      <c r="AF1864" s="21">
        <v>1395.5454629405619</v>
      </c>
      <c r="AG1864" s="21">
        <v>1442.2073516436199</v>
      </c>
      <c r="AH1864" s="21">
        <v>1480.250425174012</v>
      </c>
      <c r="AI1864" s="21">
        <v>8563.3762467531724</v>
      </c>
      <c r="AJ1864" s="21">
        <v>11295.201355383091</v>
      </c>
      <c r="AK1864" s="21">
        <v>13329.533904869741</v>
      </c>
      <c r="AL1864" s="21">
        <v>14908.104875031173</v>
      </c>
      <c r="AM1864" s="21">
        <v>16155.333869056885</v>
      </c>
      <c r="AN1864" s="21">
        <v>17122.949286649713</v>
      </c>
      <c r="AO1864" s="21">
        <v>17858.456827261238</v>
      </c>
      <c r="AP1864" s="21">
        <v>18455.577700074766</v>
      </c>
      <c r="AQ1864" s="21">
        <v>18942.405685447084</v>
      </c>
    </row>
    <row r="1865" spans="1:43" x14ac:dyDescent="0.25">
      <c r="A1865" s="17" t="s">
        <v>264</v>
      </c>
      <c r="B1865" s="8" t="s">
        <v>338</v>
      </c>
      <c r="C1865" s="8" t="s">
        <v>334</v>
      </c>
      <c r="D1865" s="8" t="str">
        <f t="shared" si="233"/>
        <v>Week_03-generic-fifi</v>
      </c>
      <c r="E1865" s="8" t="str">
        <f t="shared" si="234"/>
        <v>Umbrella-social.display.umb</v>
      </c>
      <c r="H1865" s="24">
        <f t="shared" si="235"/>
        <v>4.3031938998825984E-3</v>
      </c>
      <c r="I1865" s="6">
        <f t="shared" si="235"/>
        <v>2.04</v>
      </c>
      <c r="J1865" s="6">
        <f t="shared" si="236"/>
        <v>5312771.2546917005</v>
      </c>
      <c r="K1865" s="18">
        <f t="shared" si="236"/>
        <v>0</v>
      </c>
      <c r="L1865" s="35">
        <f>Data!BQ17</f>
        <v>2.6658247851015005E-3</v>
      </c>
      <c r="Q1865" s="21">
        <v>0</v>
      </c>
      <c r="R1865" s="21">
        <v>0</v>
      </c>
      <c r="S1865" s="21">
        <v>0</v>
      </c>
      <c r="T1865" s="21">
        <v>0</v>
      </c>
      <c r="U1865" s="21">
        <v>0</v>
      </c>
      <c r="V1865" s="21">
        <v>0</v>
      </c>
      <c r="W1865" s="21">
        <v>0</v>
      </c>
      <c r="X1865" s="21">
        <v>0</v>
      </c>
      <c r="Y1865" s="21">
        <v>0</v>
      </c>
      <c r="Z1865" s="21">
        <v>410.91678467134142</v>
      </c>
      <c r="AA1865" s="21">
        <v>633.85599177933534</v>
      </c>
      <c r="AB1865" s="21">
        <v>799.99933321549338</v>
      </c>
      <c r="AC1865" s="21">
        <v>929.00576373355159</v>
      </c>
      <c r="AD1865" s="21">
        <v>1030.9987786967454</v>
      </c>
      <c r="AE1865" s="21">
        <v>1110.1704300423191</v>
      </c>
      <c r="AF1865" s="21">
        <v>1170.3804779958373</v>
      </c>
      <c r="AG1865" s="21">
        <v>1219.2828107199316</v>
      </c>
      <c r="AH1865" s="21">
        <v>1259.167985203122</v>
      </c>
      <c r="AI1865" s="21">
        <v>5458.4560264622833</v>
      </c>
      <c r="AJ1865" s="21">
        <v>8419.8922684660101</v>
      </c>
      <c r="AK1865" s="21">
        <v>10626.874696901299</v>
      </c>
      <c r="AL1865" s="21">
        <v>12340.545090474769</v>
      </c>
      <c r="AM1865" s="21">
        <v>13695.379957169693</v>
      </c>
      <c r="AN1865" s="21">
        <v>14747.064856723902</v>
      </c>
      <c r="AO1865" s="21">
        <v>15546.871317217667</v>
      </c>
      <c r="AP1865" s="21">
        <v>16196.470561452463</v>
      </c>
      <c r="AQ1865" s="21">
        <v>16726.289442417376</v>
      </c>
    </row>
    <row r="1866" spans="1:43" x14ac:dyDescent="0.25">
      <c r="A1866" s="17" t="s">
        <v>265</v>
      </c>
      <c r="B1866" s="8" t="s">
        <v>338</v>
      </c>
      <c r="C1866" s="8" t="s">
        <v>334</v>
      </c>
      <c r="D1866" s="8" t="str">
        <f t="shared" si="233"/>
        <v>Week_04-generic-fifi</v>
      </c>
      <c r="E1866" s="8" t="str">
        <f t="shared" si="234"/>
        <v>Umbrella-social.display.umb</v>
      </c>
      <c r="H1866" s="24">
        <f t="shared" si="235"/>
        <v>4.3031938998825984E-3</v>
      </c>
      <c r="I1866" s="6">
        <f t="shared" si="235"/>
        <v>2.04</v>
      </c>
      <c r="J1866" s="6">
        <f t="shared" si="236"/>
        <v>5312771.2546917005</v>
      </c>
      <c r="K1866" s="18">
        <f t="shared" si="236"/>
        <v>0</v>
      </c>
      <c r="L1866" s="35">
        <f>Data!BQ18</f>
        <v>2.6658247851015005E-3</v>
      </c>
      <c r="Q1866" s="21">
        <v>0</v>
      </c>
      <c r="R1866" s="21">
        <v>0</v>
      </c>
      <c r="S1866" s="21">
        <v>0</v>
      </c>
      <c r="T1866" s="21">
        <v>0</v>
      </c>
      <c r="U1866" s="21">
        <v>0</v>
      </c>
      <c r="V1866" s="21">
        <v>0</v>
      </c>
      <c r="W1866" s="21">
        <v>0</v>
      </c>
      <c r="X1866" s="21">
        <v>0</v>
      </c>
      <c r="Y1866" s="21">
        <v>0</v>
      </c>
      <c r="Z1866" s="21">
        <v>119.34855946799711</v>
      </c>
      <c r="AA1866" s="21">
        <v>314.52788608498537</v>
      </c>
      <c r="AB1866" s="21">
        <v>459.87457474403141</v>
      </c>
      <c r="AC1866" s="21">
        <v>572.65389554500655</v>
      </c>
      <c r="AD1866" s="21">
        <v>661.76389403864175</v>
      </c>
      <c r="AE1866" s="21">
        <v>730.8959349416474</v>
      </c>
      <c r="AF1866" s="21">
        <v>783.44517159422526</v>
      </c>
      <c r="AG1866" s="21">
        <v>826.10684576010863</v>
      </c>
      <c r="AH1866" s="21">
        <v>860.88864859773992</v>
      </c>
      <c r="AI1866" s="21">
        <v>1807.5634543507533</v>
      </c>
      <c r="AJ1866" s="21">
        <v>4763.6026341303723</v>
      </c>
      <c r="AK1866" s="21">
        <v>6964.9141857912618</v>
      </c>
      <c r="AL1866" s="21">
        <v>8672.9848956099722</v>
      </c>
      <c r="AM1866" s="21">
        <v>10022.577864409372</v>
      </c>
      <c r="AN1866" s="21">
        <v>11069.599723893667</v>
      </c>
      <c r="AO1866" s="21">
        <v>11865.470911201119</v>
      </c>
      <c r="AP1866" s="21">
        <v>12511.592518930687</v>
      </c>
      <c r="AQ1866" s="21">
        <v>13038.371526285142</v>
      </c>
    </row>
    <row r="1867" spans="1:43" x14ac:dyDescent="0.25">
      <c r="A1867" s="17" t="s">
        <v>266</v>
      </c>
      <c r="B1867" s="8" t="s">
        <v>338</v>
      </c>
      <c r="C1867" s="8" t="s">
        <v>334</v>
      </c>
      <c r="D1867" s="8" t="str">
        <f t="shared" si="233"/>
        <v>Week_05-generic-fifi</v>
      </c>
      <c r="E1867" s="8" t="str">
        <f t="shared" si="234"/>
        <v>Umbrella-social.display.umb</v>
      </c>
      <c r="H1867" s="24">
        <f t="shared" si="235"/>
        <v>4.3031938998825984E-3</v>
      </c>
      <c r="I1867" s="6">
        <f t="shared" si="235"/>
        <v>2.04</v>
      </c>
      <c r="J1867" s="6">
        <f t="shared" ref="J1867:K1882" si="237">J1866</f>
        <v>5312771.2546917005</v>
      </c>
      <c r="K1867" s="18">
        <f t="shared" si="237"/>
        <v>0</v>
      </c>
      <c r="L1867" s="35">
        <f>Data!BQ19</f>
        <v>2.6658247851015005E-3</v>
      </c>
      <c r="Q1867" s="21">
        <v>0</v>
      </c>
      <c r="R1867" s="21">
        <v>0</v>
      </c>
      <c r="S1867" s="21">
        <v>0</v>
      </c>
      <c r="T1867" s="21">
        <v>0</v>
      </c>
      <c r="U1867" s="21">
        <v>0</v>
      </c>
      <c r="V1867" s="21">
        <v>0</v>
      </c>
      <c r="W1867" s="21">
        <v>0</v>
      </c>
      <c r="X1867" s="21">
        <v>0</v>
      </c>
      <c r="Y1867" s="21">
        <v>0</v>
      </c>
      <c r="Z1867" s="21">
        <v>327.76218923322944</v>
      </c>
      <c r="AA1867" s="21">
        <v>510.58582291621491</v>
      </c>
      <c r="AB1867" s="21">
        <v>646.72072604095604</v>
      </c>
      <c r="AC1867" s="21">
        <v>752.34727877284422</v>
      </c>
      <c r="AD1867" s="21">
        <v>835.79897449559542</v>
      </c>
      <c r="AE1867" s="21">
        <v>900.53786290169319</v>
      </c>
      <c r="AF1867" s="21">
        <v>949.74513472271883</v>
      </c>
      <c r="AG1867" s="21">
        <v>989.69209049821529</v>
      </c>
      <c r="AH1867" s="21">
        <v>1022.2592889856392</v>
      </c>
      <c r="AI1867" s="21">
        <v>4873.0979249318571</v>
      </c>
      <c r="AJ1867" s="21">
        <v>7591.2804950851778</v>
      </c>
      <c r="AK1867" s="21">
        <v>9615.3050339739912</v>
      </c>
      <c r="AL1867" s="21">
        <v>11185.737963225629</v>
      </c>
      <c r="AM1867" s="21">
        <v>12426.47987494506</v>
      </c>
      <c r="AN1867" s="21">
        <v>13389.003781354721</v>
      </c>
      <c r="AO1867" s="21">
        <v>14120.606943890247</v>
      </c>
      <c r="AP1867" s="21">
        <v>14714.529713787284</v>
      </c>
      <c r="AQ1867" s="21">
        <v>15198.731835274148</v>
      </c>
    </row>
    <row r="1868" spans="1:43" x14ac:dyDescent="0.25">
      <c r="A1868" s="17" t="s">
        <v>267</v>
      </c>
      <c r="B1868" s="8" t="s">
        <v>338</v>
      </c>
      <c r="C1868" s="8" t="s">
        <v>334</v>
      </c>
      <c r="D1868" s="8" t="str">
        <f t="shared" si="233"/>
        <v>Week_06-generic-fifi</v>
      </c>
      <c r="E1868" s="8" t="str">
        <f t="shared" si="234"/>
        <v>Umbrella-social.display.umb</v>
      </c>
      <c r="H1868" s="24">
        <f t="shared" si="235"/>
        <v>4.3031938998825984E-3</v>
      </c>
      <c r="I1868" s="6">
        <f t="shared" si="235"/>
        <v>2.04</v>
      </c>
      <c r="J1868" s="6">
        <f t="shared" si="237"/>
        <v>5312771.2546917005</v>
      </c>
      <c r="K1868" s="18">
        <f t="shared" si="237"/>
        <v>0</v>
      </c>
      <c r="L1868" s="35">
        <f>Data!BQ20</f>
        <v>2.7527538541808972E-3</v>
      </c>
      <c r="Q1868" s="21">
        <v>0</v>
      </c>
      <c r="R1868" s="21">
        <v>0</v>
      </c>
      <c r="S1868" s="21">
        <v>0</v>
      </c>
      <c r="T1868" s="21">
        <v>0</v>
      </c>
      <c r="U1868" s="21">
        <v>0</v>
      </c>
      <c r="V1868" s="21">
        <v>0</v>
      </c>
      <c r="W1868" s="21">
        <v>0</v>
      </c>
      <c r="X1868" s="21">
        <v>0</v>
      </c>
      <c r="Y1868" s="21">
        <v>0</v>
      </c>
      <c r="Z1868" s="21">
        <v>197.54127926388077</v>
      </c>
      <c r="AA1868" s="21">
        <v>345.8764112171848</v>
      </c>
      <c r="AB1868" s="21">
        <v>456.2711032864151</v>
      </c>
      <c r="AC1868" s="21">
        <v>541.88371268492813</v>
      </c>
      <c r="AD1868" s="21">
        <v>609.49349056648305</v>
      </c>
      <c r="AE1868" s="21">
        <v>661.92158881918226</v>
      </c>
      <c r="AF1868" s="21">
        <v>701.75760105207371</v>
      </c>
      <c r="AG1868" s="21">
        <v>734.08685615907609</v>
      </c>
      <c r="AH1868" s="21">
        <v>760.4363504584087</v>
      </c>
      <c r="AI1868" s="21">
        <v>3383.9444827600501</v>
      </c>
      <c r="AJ1868" s="21">
        <v>5924.972126416942</v>
      </c>
      <c r="AK1868" s="21">
        <v>7816.0680560663732</v>
      </c>
      <c r="AL1868" s="21">
        <v>9282.6390852120821</v>
      </c>
      <c r="AM1868" s="21">
        <v>10440.815926505591</v>
      </c>
      <c r="AN1868" s="21">
        <v>11338.925802501833</v>
      </c>
      <c r="AO1868" s="21">
        <v>12021.329269326516</v>
      </c>
      <c r="AP1868" s="21">
        <v>12575.13961650435</v>
      </c>
      <c r="AQ1868" s="21">
        <v>13026.514773079267</v>
      </c>
    </row>
    <row r="1869" spans="1:43" x14ac:dyDescent="0.25">
      <c r="A1869" s="17" t="s">
        <v>268</v>
      </c>
      <c r="B1869" s="8" t="s">
        <v>338</v>
      </c>
      <c r="C1869" s="8" t="s">
        <v>334</v>
      </c>
      <c r="D1869" s="8" t="str">
        <f t="shared" si="233"/>
        <v>Week_07-generic-fifi</v>
      </c>
      <c r="E1869" s="8" t="str">
        <f t="shared" si="234"/>
        <v>Umbrella-social.display.umb</v>
      </c>
      <c r="H1869" s="24">
        <f t="shared" si="235"/>
        <v>4.3031938998825984E-3</v>
      </c>
      <c r="I1869" s="6">
        <f t="shared" si="235"/>
        <v>2.04</v>
      </c>
      <c r="J1869" s="6">
        <f t="shared" si="237"/>
        <v>5312771.2546917005</v>
      </c>
      <c r="K1869" s="18">
        <f t="shared" si="237"/>
        <v>0</v>
      </c>
      <c r="L1869" s="35">
        <f>Data!BQ21</f>
        <v>2.7527538541808972E-3</v>
      </c>
      <c r="Q1869" s="21">
        <v>0</v>
      </c>
      <c r="R1869" s="21">
        <v>0</v>
      </c>
      <c r="S1869" s="21">
        <v>0</v>
      </c>
      <c r="T1869" s="21">
        <v>0</v>
      </c>
      <c r="U1869" s="21">
        <v>0</v>
      </c>
      <c r="V1869" s="21">
        <v>0</v>
      </c>
      <c r="W1869" s="21">
        <v>0</v>
      </c>
      <c r="X1869" s="21">
        <v>0</v>
      </c>
      <c r="Y1869" s="21">
        <v>0</v>
      </c>
      <c r="Z1869" s="21">
        <v>386.39915365404119</v>
      </c>
      <c r="AA1869" s="21">
        <v>658.91861711705644</v>
      </c>
      <c r="AB1869" s="21">
        <v>861.97190150380902</v>
      </c>
      <c r="AC1869" s="21">
        <v>1019.609269023001</v>
      </c>
      <c r="AD1869" s="21">
        <v>1144.2187255206488</v>
      </c>
      <c r="AE1869" s="21">
        <v>1240.9320811566058</v>
      </c>
      <c r="AF1869" s="21">
        <v>1314.4733197781804</v>
      </c>
      <c r="AG1869" s="21">
        <v>1374.1964432770765</v>
      </c>
      <c r="AH1869" s="21">
        <v>1422.90228995553</v>
      </c>
      <c r="AI1869" s="21">
        <v>5138.0244095953303</v>
      </c>
      <c r="AJ1869" s="21">
        <v>8761.768514936879</v>
      </c>
      <c r="AK1869" s="21">
        <v>11461.807378276988</v>
      </c>
      <c r="AL1869" s="21">
        <v>13557.941995857271</v>
      </c>
      <c r="AM1869" s="21">
        <v>15214.898081544146</v>
      </c>
      <c r="AN1869" s="21">
        <v>16500.914309303098</v>
      </c>
      <c r="AO1869" s="21">
        <v>17478.8064076068</v>
      </c>
      <c r="AP1869" s="21">
        <v>18272.956351913737</v>
      </c>
      <c r="AQ1869" s="21">
        <v>18920.607431781169</v>
      </c>
    </row>
    <row r="1870" spans="1:43" x14ac:dyDescent="0.25">
      <c r="A1870" s="17" t="s">
        <v>269</v>
      </c>
      <c r="B1870" s="8" t="s">
        <v>338</v>
      </c>
      <c r="C1870" s="8" t="s">
        <v>334</v>
      </c>
      <c r="D1870" s="8" t="str">
        <f t="shared" si="233"/>
        <v>Week_08-generic-fifi</v>
      </c>
      <c r="E1870" s="8" t="str">
        <f t="shared" si="234"/>
        <v>Umbrella-social.display.umb</v>
      </c>
      <c r="H1870" s="24">
        <f t="shared" si="235"/>
        <v>4.3031938998825984E-3</v>
      </c>
      <c r="I1870" s="6">
        <f t="shared" si="235"/>
        <v>2.04</v>
      </c>
      <c r="J1870" s="6">
        <f t="shared" si="237"/>
        <v>5312771.2546917005</v>
      </c>
      <c r="K1870" s="18">
        <f t="shared" si="237"/>
        <v>0</v>
      </c>
      <c r="L1870" s="35">
        <f>Data!BQ22</f>
        <v>2.7527538541808972E-3</v>
      </c>
      <c r="Q1870" s="21">
        <v>0</v>
      </c>
      <c r="R1870" s="21">
        <v>0</v>
      </c>
      <c r="S1870" s="21">
        <v>0</v>
      </c>
      <c r="T1870" s="21">
        <v>0</v>
      </c>
      <c r="U1870" s="21">
        <v>0</v>
      </c>
      <c r="V1870" s="21">
        <v>0</v>
      </c>
      <c r="W1870" s="21">
        <v>0</v>
      </c>
      <c r="X1870" s="21">
        <v>0</v>
      </c>
      <c r="Y1870" s="21">
        <v>0</v>
      </c>
      <c r="Z1870" s="21">
        <v>410.56394315940605</v>
      </c>
      <c r="AA1870" s="21">
        <v>619.06316300822084</v>
      </c>
      <c r="AB1870" s="21">
        <v>774.58911320336847</v>
      </c>
      <c r="AC1870" s="21">
        <v>895.45260263791454</v>
      </c>
      <c r="AD1870" s="21">
        <v>991.08082317608148</v>
      </c>
      <c r="AE1870" s="21">
        <v>1065.3633401777658</v>
      </c>
      <c r="AF1870" s="21">
        <v>1121.8894315736441</v>
      </c>
      <c r="AG1870" s="21">
        <v>1167.8240743792906</v>
      </c>
      <c r="AH1870" s="21">
        <v>1205.3066510453468</v>
      </c>
      <c r="AI1870" s="21">
        <v>5897.5953283600293</v>
      </c>
      <c r="AJ1870" s="21">
        <v>8892.607543715867</v>
      </c>
      <c r="AK1870" s="21">
        <v>11126.678831738187</v>
      </c>
      <c r="AL1870" s="21">
        <v>12862.837017411392</v>
      </c>
      <c r="AM1870" s="21">
        <v>14236.500136401619</v>
      </c>
      <c r="AN1870" s="21">
        <v>15303.54031990323</v>
      </c>
      <c r="AO1870" s="21">
        <v>16115.516184080248</v>
      </c>
      <c r="AP1870" s="21">
        <v>16775.34990629118</v>
      </c>
      <c r="AQ1870" s="21">
        <v>17313.772904033096</v>
      </c>
    </row>
    <row r="1871" spans="1:43" x14ac:dyDescent="0.25">
      <c r="A1871" s="17" t="s">
        <v>270</v>
      </c>
      <c r="B1871" s="8" t="s">
        <v>338</v>
      </c>
      <c r="C1871" s="8" t="s">
        <v>334</v>
      </c>
      <c r="D1871" s="8" t="str">
        <f t="shared" si="233"/>
        <v>Week_09-generic-fifi</v>
      </c>
      <c r="E1871" s="8" t="str">
        <f t="shared" si="234"/>
        <v>Umbrella-social.display.umb</v>
      </c>
      <c r="H1871" s="24">
        <f t="shared" si="235"/>
        <v>4.3031938998825984E-3</v>
      </c>
      <c r="I1871" s="6">
        <f t="shared" si="235"/>
        <v>2.04</v>
      </c>
      <c r="J1871" s="6">
        <f t="shared" si="237"/>
        <v>5312771.2546917005</v>
      </c>
      <c r="K1871" s="18">
        <f t="shared" si="237"/>
        <v>0</v>
      </c>
      <c r="L1871" s="35">
        <f>Data!BQ23</f>
        <v>2.7527538541808972E-3</v>
      </c>
      <c r="Q1871" s="21">
        <v>0</v>
      </c>
      <c r="R1871" s="21">
        <v>0</v>
      </c>
      <c r="S1871" s="21">
        <v>0</v>
      </c>
      <c r="T1871" s="21">
        <v>0</v>
      </c>
      <c r="U1871" s="21">
        <v>0</v>
      </c>
      <c r="V1871" s="21">
        <v>0</v>
      </c>
      <c r="W1871" s="21">
        <v>0</v>
      </c>
      <c r="X1871" s="21">
        <v>0</v>
      </c>
      <c r="Y1871" s="21">
        <v>0</v>
      </c>
      <c r="Z1871" s="21">
        <v>420.57721659688036</v>
      </c>
      <c r="AA1871" s="21">
        <v>625.01281454565185</v>
      </c>
      <c r="AB1871" s="21">
        <v>777.22599742100283</v>
      </c>
      <c r="AC1871" s="21">
        <v>895.3180195057447</v>
      </c>
      <c r="AD1871" s="21">
        <v>988.6105829266977</v>
      </c>
      <c r="AE1871" s="21">
        <v>1060.9785951627634</v>
      </c>
      <c r="AF1871" s="21">
        <v>1115.9812261970144</v>
      </c>
      <c r="AG1871" s="21">
        <v>1160.6305234790598</v>
      </c>
      <c r="AH1871" s="21">
        <v>1197.0295717123927</v>
      </c>
      <c r="AI1871" s="21">
        <v>5983.6931007000248</v>
      </c>
      <c r="AJ1871" s="21">
        <v>8892.2669100037547</v>
      </c>
      <c r="AK1871" s="21">
        <v>11057.854907319881</v>
      </c>
      <c r="AL1871" s="21">
        <v>12737.989707568657</v>
      </c>
      <c r="AM1871" s="21">
        <v>14065.294292932438</v>
      </c>
      <c r="AN1871" s="21">
        <v>15094.898271560161</v>
      </c>
      <c r="AO1871" s="21">
        <v>15877.43914836532</v>
      </c>
      <c r="AP1871" s="21">
        <v>16512.679673897062</v>
      </c>
      <c r="AQ1871" s="21">
        <v>17030.54113949947</v>
      </c>
    </row>
    <row r="1872" spans="1:43" x14ac:dyDescent="0.25">
      <c r="A1872" s="17" t="s">
        <v>249</v>
      </c>
      <c r="B1872" s="8" t="s">
        <v>338</v>
      </c>
      <c r="C1872" s="8" t="s">
        <v>334</v>
      </c>
      <c r="D1872" s="8" t="str">
        <f t="shared" si="233"/>
        <v>Week_10-generic-fifi</v>
      </c>
      <c r="E1872" s="8" t="str">
        <f t="shared" si="234"/>
        <v>Umbrella-social.display.umb</v>
      </c>
      <c r="H1872" s="24">
        <f t="shared" si="235"/>
        <v>4.3031938998825984E-3</v>
      </c>
      <c r="I1872" s="6">
        <f t="shared" si="235"/>
        <v>2.04</v>
      </c>
      <c r="J1872" s="6">
        <f t="shared" si="237"/>
        <v>5312771.2546917005</v>
      </c>
      <c r="K1872" s="18">
        <f t="shared" si="237"/>
        <v>0</v>
      </c>
      <c r="L1872" s="35">
        <f>Data!BQ24</f>
        <v>2.7527538541808972E-3</v>
      </c>
      <c r="Q1872" s="21">
        <v>0</v>
      </c>
      <c r="R1872" s="21">
        <v>0</v>
      </c>
      <c r="S1872" s="21">
        <v>0</v>
      </c>
      <c r="T1872" s="21">
        <v>0</v>
      </c>
      <c r="U1872" s="21">
        <v>0</v>
      </c>
      <c r="V1872" s="21">
        <v>0</v>
      </c>
      <c r="W1872" s="21">
        <v>0</v>
      </c>
      <c r="X1872" s="21">
        <v>0</v>
      </c>
      <c r="Y1872" s="21">
        <v>0</v>
      </c>
      <c r="Z1872" s="21">
        <v>380.36513146365024</v>
      </c>
      <c r="AA1872" s="21">
        <v>560.85798589516889</v>
      </c>
      <c r="AB1872" s="21">
        <v>695.2023355454578</v>
      </c>
      <c r="AC1872" s="21">
        <v>799.40167812276991</v>
      </c>
      <c r="AD1872" s="21">
        <v>881.69761548621182</v>
      </c>
      <c r="AE1872" s="21">
        <v>945.52043777730455</v>
      </c>
      <c r="AF1872" s="21">
        <v>994.01840515460333</v>
      </c>
      <c r="AG1872" s="21">
        <v>1033.3803535571535</v>
      </c>
      <c r="AH1872" s="21">
        <v>1065.4638518064614</v>
      </c>
      <c r="AI1872" s="21">
        <v>5746.5259630158034</v>
      </c>
      <c r="AJ1872" s="21">
        <v>8473.3975617303531</v>
      </c>
      <c r="AK1872" s="21">
        <v>10503.061243780126</v>
      </c>
      <c r="AL1872" s="21">
        <v>12077.296571675646</v>
      </c>
      <c r="AM1872" s="21">
        <v>13320.617006674393</v>
      </c>
      <c r="AN1872" s="21">
        <v>14284.847097685661</v>
      </c>
      <c r="AO1872" s="21">
        <v>15017.550507208818</v>
      </c>
      <c r="AP1872" s="21">
        <v>15612.227673277495</v>
      </c>
      <c r="AQ1872" s="21">
        <v>16096.942596973489</v>
      </c>
    </row>
    <row r="1873" spans="1:43" x14ac:dyDescent="0.25">
      <c r="A1873" s="17" t="s">
        <v>250</v>
      </c>
      <c r="B1873" s="8" t="s">
        <v>338</v>
      </c>
      <c r="C1873" s="8" t="s">
        <v>334</v>
      </c>
      <c r="D1873" s="8" t="str">
        <f t="shared" si="233"/>
        <v>Week_11-generic-fifi</v>
      </c>
      <c r="E1873" s="8" t="str">
        <f t="shared" si="234"/>
        <v>Umbrella-social.display.umb</v>
      </c>
      <c r="H1873" s="24">
        <f t="shared" si="235"/>
        <v>4.3031938998825984E-3</v>
      </c>
      <c r="I1873" s="6">
        <f t="shared" si="235"/>
        <v>2.04</v>
      </c>
      <c r="J1873" s="6">
        <f t="shared" si="237"/>
        <v>5312771.2546917005</v>
      </c>
      <c r="K1873" s="18">
        <f t="shared" si="237"/>
        <v>0</v>
      </c>
      <c r="L1873" s="35">
        <f>Data!BQ25</f>
        <v>2.7527538541808972E-3</v>
      </c>
      <c r="Q1873" s="21">
        <v>0</v>
      </c>
      <c r="R1873" s="21">
        <v>0</v>
      </c>
      <c r="S1873" s="21">
        <v>0</v>
      </c>
      <c r="T1873" s="21">
        <v>0</v>
      </c>
      <c r="U1873" s="21">
        <v>0</v>
      </c>
      <c r="V1873" s="21">
        <v>0</v>
      </c>
      <c r="W1873" s="21">
        <v>0</v>
      </c>
      <c r="X1873" s="21">
        <v>0</v>
      </c>
      <c r="Y1873" s="21">
        <v>0</v>
      </c>
      <c r="Z1873" s="21">
        <v>526.86231540371136</v>
      </c>
      <c r="AA1873" s="21">
        <v>771.04542381369924</v>
      </c>
      <c r="AB1873" s="21">
        <v>952.90771656281765</v>
      </c>
      <c r="AC1873" s="21">
        <v>1094.041260554955</v>
      </c>
      <c r="AD1873" s="21">
        <v>1205.5643612108179</v>
      </c>
      <c r="AE1873" s="21">
        <v>1292.0936194885842</v>
      </c>
      <c r="AF1873" s="21">
        <v>1357.8723838023514</v>
      </c>
      <c r="AG1873" s="21">
        <v>1411.2786690363464</v>
      </c>
      <c r="AH1873" s="21">
        <v>1454.8233838858905</v>
      </c>
      <c r="AI1873" s="21">
        <v>7020.2564694657931</v>
      </c>
      <c r="AJ1873" s="21">
        <v>10273.911165258465</v>
      </c>
      <c r="AK1873" s="21">
        <v>12697.162743321294</v>
      </c>
      <c r="AL1873" s="21">
        <v>14577.717959175436</v>
      </c>
      <c r="AM1873" s="21">
        <v>16063.724352087191</v>
      </c>
      <c r="AN1873" s="21">
        <v>17216.696518557474</v>
      </c>
      <c r="AO1873" s="21">
        <v>18093.175595208351</v>
      </c>
      <c r="AP1873" s="21">
        <v>18804.795706312332</v>
      </c>
      <c r="AQ1873" s="21">
        <v>19385.013833887682</v>
      </c>
    </row>
    <row r="1874" spans="1:43" x14ac:dyDescent="0.25">
      <c r="A1874" s="17" t="s">
        <v>251</v>
      </c>
      <c r="B1874" s="8" t="s">
        <v>338</v>
      </c>
      <c r="C1874" s="8" t="s">
        <v>334</v>
      </c>
      <c r="D1874" s="8" t="str">
        <f t="shared" si="233"/>
        <v>Week_12-generic-fifi</v>
      </c>
      <c r="E1874" s="8" t="str">
        <f t="shared" si="234"/>
        <v>Umbrella-social.display.umb</v>
      </c>
      <c r="H1874" s="24">
        <f t="shared" si="235"/>
        <v>4.3031938998825984E-3</v>
      </c>
      <c r="I1874" s="6">
        <f t="shared" si="235"/>
        <v>2.04</v>
      </c>
      <c r="J1874" s="6">
        <f t="shared" si="237"/>
        <v>5312771.2546917005</v>
      </c>
      <c r="K1874" s="18">
        <f t="shared" si="237"/>
        <v>0</v>
      </c>
      <c r="L1874" s="35">
        <f>Data!BQ26</f>
        <v>2.7527538541808972E-3</v>
      </c>
      <c r="Q1874" s="21">
        <v>0</v>
      </c>
      <c r="R1874" s="21">
        <v>0</v>
      </c>
      <c r="S1874" s="21">
        <v>0</v>
      </c>
      <c r="T1874" s="21">
        <v>0</v>
      </c>
      <c r="U1874" s="21">
        <v>0</v>
      </c>
      <c r="V1874" s="21">
        <v>0</v>
      </c>
      <c r="W1874" s="21">
        <v>0</v>
      </c>
      <c r="X1874" s="21">
        <v>0</v>
      </c>
      <c r="Y1874" s="21">
        <v>0</v>
      </c>
      <c r="Z1874" s="21">
        <v>341.31385421815935</v>
      </c>
      <c r="AA1874" s="21">
        <v>568.39512160928371</v>
      </c>
      <c r="AB1874" s="21">
        <v>737.69545067940498</v>
      </c>
      <c r="AC1874" s="21">
        <v>869.20157885301182</v>
      </c>
      <c r="AD1874" s="21">
        <v>973.20694826776207</v>
      </c>
      <c r="AE1874" s="21">
        <v>1053.9656073229376</v>
      </c>
      <c r="AF1874" s="21">
        <v>1115.399265228634</v>
      </c>
      <c r="AG1874" s="21">
        <v>1165.3071936076553</v>
      </c>
      <c r="AH1874" s="21">
        <v>1206.0212339146128</v>
      </c>
      <c r="AI1874" s="21">
        <v>4757.0261494266824</v>
      </c>
      <c r="AJ1874" s="21">
        <v>7921.9475661063407</v>
      </c>
      <c r="AK1874" s="21">
        <v>10281.553197521289</v>
      </c>
      <c r="AL1874" s="21">
        <v>12114.406106362929</v>
      </c>
      <c r="AM1874" s="21">
        <v>13563.970065962742</v>
      </c>
      <c r="AN1874" s="21">
        <v>14689.535431008109</v>
      </c>
      <c r="AO1874" s="21">
        <v>15545.760613492315</v>
      </c>
      <c r="AP1874" s="21">
        <v>16241.347146030106</v>
      </c>
      <c r="AQ1874" s="21">
        <v>16808.79482503705</v>
      </c>
    </row>
    <row r="1875" spans="1:43" x14ac:dyDescent="0.25">
      <c r="A1875" s="17" t="s">
        <v>252</v>
      </c>
      <c r="B1875" s="8" t="s">
        <v>338</v>
      </c>
      <c r="C1875" s="8" t="s">
        <v>334</v>
      </c>
      <c r="D1875" s="8" t="str">
        <f t="shared" si="233"/>
        <v>Week_13-generic-fifi</v>
      </c>
      <c r="E1875" s="8" t="str">
        <f t="shared" si="234"/>
        <v>Umbrella-social.display.umb</v>
      </c>
      <c r="H1875" s="24">
        <f t="shared" si="235"/>
        <v>4.3031938998825984E-3</v>
      </c>
      <c r="I1875" s="6">
        <f t="shared" si="235"/>
        <v>2.04</v>
      </c>
      <c r="J1875" s="6">
        <f t="shared" si="237"/>
        <v>5312771.2546917005</v>
      </c>
      <c r="K1875" s="18">
        <f t="shared" si="237"/>
        <v>0</v>
      </c>
      <c r="L1875" s="35">
        <f>Data!BQ27</f>
        <v>2.7527538541808972E-3</v>
      </c>
      <c r="Q1875" s="21">
        <v>0</v>
      </c>
      <c r="R1875" s="21">
        <v>0</v>
      </c>
      <c r="S1875" s="21">
        <v>0</v>
      </c>
      <c r="T1875" s="21">
        <v>0</v>
      </c>
      <c r="U1875" s="21">
        <v>0</v>
      </c>
      <c r="V1875" s="21">
        <v>0</v>
      </c>
      <c r="W1875" s="21">
        <v>0</v>
      </c>
      <c r="X1875" s="21">
        <v>0</v>
      </c>
      <c r="Y1875" s="21">
        <v>0</v>
      </c>
      <c r="Z1875" s="21">
        <v>797.00178151879118</v>
      </c>
      <c r="AA1875" s="21">
        <v>1076.8699368902203</v>
      </c>
      <c r="AB1875" s="21">
        <v>1285.3490404812733</v>
      </c>
      <c r="AC1875" s="21">
        <v>1447.167896919834</v>
      </c>
      <c r="AD1875" s="21">
        <v>1575.0554558474321</v>
      </c>
      <c r="AE1875" s="21">
        <v>1674.2960119788668</v>
      </c>
      <c r="AF1875" s="21">
        <v>1749.7470645023859</v>
      </c>
      <c r="AG1875" s="21">
        <v>1811.0131643217087</v>
      </c>
      <c r="AH1875" s="21">
        <v>1860.9712332238687</v>
      </c>
      <c r="AI1875" s="21">
        <v>9859.2450299930006</v>
      </c>
      <c r="AJ1875" s="21">
        <v>13321.331042700382</v>
      </c>
      <c r="AK1875" s="21">
        <v>15900.304658067416</v>
      </c>
      <c r="AL1875" s="21">
        <v>17902.071521198843</v>
      </c>
      <c r="AM1875" s="21">
        <v>19484.094057399576</v>
      </c>
      <c r="AN1875" s="21">
        <v>20711.741200104887</v>
      </c>
      <c r="AO1875" s="21">
        <v>21645.102243768641</v>
      </c>
      <c r="AP1875" s="21">
        <v>22402.9894959146</v>
      </c>
      <c r="AQ1875" s="21">
        <v>23020.991681045292</v>
      </c>
    </row>
    <row r="1876" spans="1:43" x14ac:dyDescent="0.25">
      <c r="A1876" s="17" t="s">
        <v>253</v>
      </c>
      <c r="B1876" s="8" t="s">
        <v>338</v>
      </c>
      <c r="C1876" s="8" t="s">
        <v>334</v>
      </c>
      <c r="D1876" s="8" t="str">
        <f t="shared" si="233"/>
        <v>Week_14-generic-fifi</v>
      </c>
      <c r="E1876" s="8" t="str">
        <f t="shared" si="234"/>
        <v>Umbrella-social.display.umb</v>
      </c>
      <c r="H1876" s="24">
        <f t="shared" si="235"/>
        <v>4.3031938998825984E-3</v>
      </c>
      <c r="I1876" s="6">
        <f t="shared" si="235"/>
        <v>2.04</v>
      </c>
      <c r="J1876" s="6">
        <f t="shared" si="237"/>
        <v>5312771.2546917005</v>
      </c>
      <c r="K1876" s="18">
        <f t="shared" si="237"/>
        <v>0</v>
      </c>
      <c r="L1876" s="35">
        <f>Data!BQ28</f>
        <v>2.7527538541808972E-3</v>
      </c>
      <c r="Q1876" s="21">
        <v>0</v>
      </c>
      <c r="R1876" s="21">
        <v>0</v>
      </c>
      <c r="S1876" s="21">
        <v>0</v>
      </c>
      <c r="T1876" s="21">
        <v>0</v>
      </c>
      <c r="U1876" s="21">
        <v>0</v>
      </c>
      <c r="V1876" s="21">
        <v>0</v>
      </c>
      <c r="W1876" s="21">
        <v>0</v>
      </c>
      <c r="X1876" s="21">
        <v>0</v>
      </c>
      <c r="Y1876" s="21">
        <v>0</v>
      </c>
      <c r="Z1876" s="21">
        <v>634.35304741261314</v>
      </c>
      <c r="AA1876" s="21">
        <v>868.37357244547604</v>
      </c>
      <c r="AB1876" s="21">
        <v>1042.8516651495925</v>
      </c>
      <c r="AC1876" s="21">
        <v>1178.3854999632631</v>
      </c>
      <c r="AD1876" s="21">
        <v>1285.5769515157931</v>
      </c>
      <c r="AE1876" s="21">
        <v>1368.8115315667244</v>
      </c>
      <c r="AF1876" s="21">
        <v>1432.1295573761431</v>
      </c>
      <c r="AG1876" s="21">
        <v>1483.5693036699051</v>
      </c>
      <c r="AH1876" s="21">
        <v>1525.5335076438537</v>
      </c>
      <c r="AI1876" s="21">
        <v>8490.4772558927725</v>
      </c>
      <c r="AJ1876" s="21">
        <v>11622.717186492811</v>
      </c>
      <c r="AK1876" s="21">
        <v>13958.013412779052</v>
      </c>
      <c r="AL1876" s="21">
        <v>15772.061515145775</v>
      </c>
      <c r="AM1876" s="21">
        <v>17206.761931806519</v>
      </c>
      <c r="AN1876" s="21">
        <v>18320.812398985163</v>
      </c>
      <c r="AO1876" s="21">
        <v>19168.29040861348</v>
      </c>
      <c r="AP1876" s="21">
        <v>19856.783981297463</v>
      </c>
      <c r="AQ1876" s="21">
        <v>20418.452473087185</v>
      </c>
    </row>
    <row r="1877" spans="1:43" x14ac:dyDescent="0.25">
      <c r="A1877" s="17" t="s">
        <v>254</v>
      </c>
      <c r="B1877" s="8" t="s">
        <v>338</v>
      </c>
      <c r="C1877" s="8" t="s">
        <v>334</v>
      </c>
      <c r="D1877" s="8" t="str">
        <f t="shared" si="233"/>
        <v>Week_15-generic-fifi</v>
      </c>
      <c r="E1877" s="8" t="str">
        <f t="shared" si="234"/>
        <v>Umbrella-social.display.umb</v>
      </c>
      <c r="H1877" s="24">
        <f t="shared" si="235"/>
        <v>4.3031938998825984E-3</v>
      </c>
      <c r="I1877" s="6">
        <f t="shared" si="235"/>
        <v>2.04</v>
      </c>
      <c r="J1877" s="6">
        <f t="shared" si="237"/>
        <v>5312771.2546917005</v>
      </c>
      <c r="K1877" s="18">
        <f t="shared" si="237"/>
        <v>0</v>
      </c>
      <c r="L1877" s="35">
        <f>Data!BQ29</f>
        <v>2.8396829232602938E-3</v>
      </c>
      <c r="Q1877" s="21">
        <v>0</v>
      </c>
      <c r="R1877" s="21">
        <v>0</v>
      </c>
      <c r="S1877" s="21">
        <v>0</v>
      </c>
      <c r="T1877" s="21">
        <v>0</v>
      </c>
      <c r="U1877" s="21">
        <v>0</v>
      </c>
      <c r="V1877" s="21">
        <v>0</v>
      </c>
      <c r="W1877" s="21">
        <v>0</v>
      </c>
      <c r="X1877" s="21">
        <v>0</v>
      </c>
      <c r="Y1877" s="21">
        <v>0</v>
      </c>
      <c r="Z1877" s="21">
        <v>68.338912672957264</v>
      </c>
      <c r="AA1877" s="21">
        <v>239.97605679257444</v>
      </c>
      <c r="AB1877" s="21">
        <v>367.71842387250553</v>
      </c>
      <c r="AC1877" s="21">
        <v>466.78649389185983</v>
      </c>
      <c r="AD1877" s="21">
        <v>545.02618333055068</v>
      </c>
      <c r="AE1877" s="21">
        <v>605.69898697625285</v>
      </c>
      <c r="AF1877" s="21">
        <v>651.80091568393414</v>
      </c>
      <c r="AG1877" s="21">
        <v>689.21611251251431</v>
      </c>
      <c r="AH1877" s="21">
        <v>719.71152879174406</v>
      </c>
      <c r="AI1877" s="21">
        <v>1108.3219170371669</v>
      </c>
      <c r="AJ1877" s="21">
        <v>3891.9367151800584</v>
      </c>
      <c r="AK1877" s="21">
        <v>5963.6650999502172</v>
      </c>
      <c r="AL1877" s="21">
        <v>7570.3531344303492</v>
      </c>
      <c r="AM1877" s="21">
        <v>8839.2460564185076</v>
      </c>
      <c r="AN1877" s="21">
        <v>9823.238856690763</v>
      </c>
      <c r="AO1877" s="21">
        <v>10570.920902042173</v>
      </c>
      <c r="AP1877" s="21">
        <v>11177.721347841252</v>
      </c>
      <c r="AQ1877" s="21">
        <v>11672.296647761368</v>
      </c>
    </row>
    <row r="1878" spans="1:43" x14ac:dyDescent="0.25">
      <c r="A1878" s="17" t="s">
        <v>255</v>
      </c>
      <c r="B1878" s="8" t="s">
        <v>338</v>
      </c>
      <c r="C1878" s="8" t="s">
        <v>334</v>
      </c>
      <c r="D1878" s="8" t="str">
        <f t="shared" si="233"/>
        <v>Week_16-generic-fifi</v>
      </c>
      <c r="E1878" s="8" t="str">
        <f t="shared" si="234"/>
        <v>Umbrella-social.display.umb</v>
      </c>
      <c r="H1878" s="24">
        <f t="shared" si="235"/>
        <v>4.3031938998825984E-3</v>
      </c>
      <c r="I1878" s="6">
        <f t="shared" si="235"/>
        <v>2.04</v>
      </c>
      <c r="J1878" s="6">
        <f t="shared" si="237"/>
        <v>5312771.2546917005</v>
      </c>
      <c r="K1878" s="18">
        <f t="shared" si="237"/>
        <v>0</v>
      </c>
      <c r="L1878" s="35">
        <f>Data!BQ30</f>
        <v>2.8396829232602938E-3</v>
      </c>
      <c r="Q1878" s="21">
        <v>0</v>
      </c>
      <c r="R1878" s="21">
        <v>0</v>
      </c>
      <c r="S1878" s="21">
        <v>0</v>
      </c>
      <c r="T1878" s="21">
        <v>0</v>
      </c>
      <c r="U1878" s="21">
        <v>0</v>
      </c>
      <c r="V1878" s="21">
        <v>0</v>
      </c>
      <c r="W1878" s="21">
        <v>0</v>
      </c>
      <c r="X1878" s="21">
        <v>0</v>
      </c>
      <c r="Y1878" s="21">
        <v>0</v>
      </c>
      <c r="Z1878" s="21">
        <v>465.86494885123864</v>
      </c>
      <c r="AA1878" s="21">
        <v>679.632030909744</v>
      </c>
      <c r="AB1878" s="21">
        <v>838.89776279917203</v>
      </c>
      <c r="AC1878" s="21">
        <v>962.53507132113543</v>
      </c>
      <c r="AD1878" s="21">
        <v>1060.2614511048516</v>
      </c>
      <c r="AE1878" s="21">
        <v>1136.1062276580492</v>
      </c>
      <c r="AF1878" s="21">
        <v>1193.7761704306938</v>
      </c>
      <c r="AG1878" s="21">
        <v>1240.6083983680608</v>
      </c>
      <c r="AH1878" s="21">
        <v>1278.7999685426937</v>
      </c>
      <c r="AI1878" s="21">
        <v>6387.0738959988166</v>
      </c>
      <c r="AJ1878" s="21">
        <v>9317.8506221862663</v>
      </c>
      <c r="AK1878" s="21">
        <v>11501.406180908802</v>
      </c>
      <c r="AL1878" s="21">
        <v>13196.491049988204</v>
      </c>
      <c r="AM1878" s="21">
        <v>14536.333445957678</v>
      </c>
      <c r="AN1878" s="21">
        <v>15576.175987589804</v>
      </c>
      <c r="AO1878" s="21">
        <v>16366.839004790791</v>
      </c>
      <c r="AP1878" s="21">
        <v>17008.915429058841</v>
      </c>
      <c r="AQ1878" s="21">
        <v>17532.527221513097</v>
      </c>
    </row>
    <row r="1879" spans="1:43" x14ac:dyDescent="0.25">
      <c r="A1879" s="17" t="s">
        <v>256</v>
      </c>
      <c r="B1879" s="8" t="s">
        <v>338</v>
      </c>
      <c r="C1879" s="8" t="s">
        <v>334</v>
      </c>
      <c r="D1879" s="8" t="str">
        <f t="shared" si="233"/>
        <v>Week_17-generic-fifi</v>
      </c>
      <c r="E1879" s="8" t="str">
        <f t="shared" si="234"/>
        <v>Umbrella-social.display.umb</v>
      </c>
      <c r="H1879" s="24">
        <f t="shared" si="235"/>
        <v>4.3031938998825984E-3</v>
      </c>
      <c r="I1879" s="6">
        <f t="shared" si="235"/>
        <v>2.04</v>
      </c>
      <c r="J1879" s="6">
        <f t="shared" si="237"/>
        <v>5312771.2546917005</v>
      </c>
      <c r="K1879" s="18">
        <f t="shared" si="237"/>
        <v>0</v>
      </c>
      <c r="L1879" s="35">
        <f>Data!BQ31</f>
        <v>2.8396829232602938E-3</v>
      </c>
      <c r="Q1879" s="21">
        <v>0</v>
      </c>
      <c r="R1879" s="21">
        <v>0</v>
      </c>
      <c r="S1879" s="21">
        <v>0</v>
      </c>
      <c r="T1879" s="21">
        <v>0</v>
      </c>
      <c r="U1879" s="21">
        <v>0</v>
      </c>
      <c r="V1879" s="21">
        <v>0</v>
      </c>
      <c r="W1879" s="21">
        <v>0</v>
      </c>
      <c r="X1879" s="21">
        <v>0</v>
      </c>
      <c r="Y1879" s="21">
        <v>0</v>
      </c>
      <c r="Z1879" s="21">
        <v>332.23800334470855</v>
      </c>
      <c r="AA1879" s="21">
        <v>523.14207108386029</v>
      </c>
      <c r="AB1879" s="21">
        <v>665.20649954426449</v>
      </c>
      <c r="AC1879" s="21">
        <v>775.37248602332818</v>
      </c>
      <c r="AD1879" s="21">
        <v>862.36642408440787</v>
      </c>
      <c r="AE1879" s="21">
        <v>929.82218075754838</v>
      </c>
      <c r="AF1879" s="21">
        <v>981.07388471253921</v>
      </c>
      <c r="AG1879" s="21">
        <v>1022.665853273342</v>
      </c>
      <c r="AH1879" s="21">
        <v>1056.5634243923928</v>
      </c>
      <c r="AI1879" s="21">
        <v>4716.086402966439</v>
      </c>
      <c r="AJ1879" s="21">
        <v>7425.9512259905641</v>
      </c>
      <c r="AK1879" s="21">
        <v>9442.542081529069</v>
      </c>
      <c r="AL1879" s="21">
        <v>11006.337630722288</v>
      </c>
      <c r="AM1879" s="21">
        <v>12241.208188274648</v>
      </c>
      <c r="AN1879" s="21">
        <v>13198.736146080071</v>
      </c>
      <c r="AO1879" s="21">
        <v>13926.249138927591</v>
      </c>
      <c r="AP1879" s="21">
        <v>14516.643119831384</v>
      </c>
      <c r="AQ1879" s="21">
        <v>14997.815871409352</v>
      </c>
    </row>
    <row r="1880" spans="1:43" x14ac:dyDescent="0.25">
      <c r="A1880" s="17" t="s">
        <v>257</v>
      </c>
      <c r="B1880" s="8" t="s">
        <v>338</v>
      </c>
      <c r="C1880" s="8" t="s">
        <v>334</v>
      </c>
      <c r="D1880" s="8" t="str">
        <f t="shared" si="233"/>
        <v>Week_18-generic-fifi</v>
      </c>
      <c r="E1880" s="8" t="str">
        <f t="shared" si="234"/>
        <v>Umbrella-social.display.umb</v>
      </c>
      <c r="H1880" s="24">
        <f t="shared" si="235"/>
        <v>4.3031938998825984E-3</v>
      </c>
      <c r="I1880" s="6">
        <f t="shared" si="235"/>
        <v>2.04</v>
      </c>
      <c r="J1880" s="6">
        <f t="shared" si="237"/>
        <v>5312771.2546917005</v>
      </c>
      <c r="K1880" s="18">
        <f t="shared" si="237"/>
        <v>0</v>
      </c>
      <c r="L1880" s="35">
        <f>Data!BQ32</f>
        <v>2.8396829232602938E-3</v>
      </c>
      <c r="Q1880" s="21">
        <v>0</v>
      </c>
      <c r="R1880" s="21">
        <v>0</v>
      </c>
      <c r="S1880" s="21">
        <v>0</v>
      </c>
      <c r="T1880" s="21">
        <v>0</v>
      </c>
      <c r="U1880" s="21">
        <v>0</v>
      </c>
      <c r="V1880" s="21">
        <v>0</v>
      </c>
      <c r="W1880" s="21">
        <v>0</v>
      </c>
      <c r="X1880" s="21">
        <v>0</v>
      </c>
      <c r="Y1880" s="21">
        <v>0</v>
      </c>
      <c r="Z1880" s="21">
        <v>0</v>
      </c>
      <c r="AA1880" s="21">
        <v>133.35300353893044</v>
      </c>
      <c r="AB1880" s="21">
        <v>267.4379467842856</v>
      </c>
      <c r="AC1880" s="21">
        <v>371.54134601827468</v>
      </c>
      <c r="AD1880" s="21">
        <v>453.84411138626291</v>
      </c>
      <c r="AE1880" s="21">
        <v>517.72757255653255</v>
      </c>
      <c r="AF1880" s="21">
        <v>566.30911740133581</v>
      </c>
      <c r="AG1880" s="21">
        <v>605.76499852765119</v>
      </c>
      <c r="AH1880" s="21">
        <v>637.94452125611781</v>
      </c>
      <c r="AI1880" s="21">
        <v>0</v>
      </c>
      <c r="AJ1880" s="21">
        <v>2261.3674060665121</v>
      </c>
      <c r="AK1880" s="21">
        <v>4535.1468654905739</v>
      </c>
      <c r="AL1880" s="21">
        <v>6300.5066822250064</v>
      </c>
      <c r="AM1880" s="21">
        <v>7696.1767165934061</v>
      </c>
      <c r="AN1880" s="21">
        <v>8779.4967247174773</v>
      </c>
      <c r="AO1880" s="21">
        <v>9603.3306027172675</v>
      </c>
      <c r="AP1880" s="21">
        <v>10272.413721873534</v>
      </c>
      <c r="AQ1880" s="21">
        <v>10818.10614656412</v>
      </c>
    </row>
    <row r="1881" spans="1:43" x14ac:dyDescent="0.25">
      <c r="A1881" s="17" t="s">
        <v>258</v>
      </c>
      <c r="B1881" s="8" t="s">
        <v>338</v>
      </c>
      <c r="C1881" s="8" t="s">
        <v>334</v>
      </c>
      <c r="D1881" s="8" t="str">
        <f t="shared" si="233"/>
        <v>Week_19-generic-fifi</v>
      </c>
      <c r="E1881" s="8" t="str">
        <f t="shared" si="234"/>
        <v>Umbrella-social.display.umb</v>
      </c>
      <c r="H1881" s="24">
        <f t="shared" si="235"/>
        <v>4.3031938998825984E-3</v>
      </c>
      <c r="I1881" s="6">
        <f t="shared" si="235"/>
        <v>2.04</v>
      </c>
      <c r="J1881" s="6">
        <f t="shared" si="237"/>
        <v>5312771.2546917005</v>
      </c>
      <c r="K1881" s="18">
        <f t="shared" si="237"/>
        <v>0</v>
      </c>
      <c r="L1881" s="35">
        <f>Data!BQ33</f>
        <v>2.6658247851015005E-3</v>
      </c>
      <c r="Q1881" s="21">
        <v>0</v>
      </c>
      <c r="R1881" s="21">
        <v>0</v>
      </c>
      <c r="S1881" s="21">
        <v>0</v>
      </c>
      <c r="T1881" s="21">
        <v>0</v>
      </c>
      <c r="U1881" s="21">
        <v>0</v>
      </c>
      <c r="V1881" s="21">
        <v>0</v>
      </c>
      <c r="W1881" s="21">
        <v>0</v>
      </c>
      <c r="X1881" s="21">
        <v>0</v>
      </c>
      <c r="Y1881" s="21">
        <v>0</v>
      </c>
      <c r="Z1881" s="21">
        <v>675.70419608389534</v>
      </c>
      <c r="AA1881" s="21">
        <v>989.78719068298085</v>
      </c>
      <c r="AB1881" s="21">
        <v>1223.8264896459491</v>
      </c>
      <c r="AC1881" s="21">
        <v>1405.5338509610629</v>
      </c>
      <c r="AD1881" s="21">
        <v>1549.177663708301</v>
      </c>
      <c r="AE1881" s="21">
        <v>1660.6707150394584</v>
      </c>
      <c r="AF1881" s="21">
        <v>1745.4545009563637</v>
      </c>
      <c r="AG1881" s="21">
        <v>1814.3108675260601</v>
      </c>
      <c r="AH1881" s="21">
        <v>1870.4672584684852</v>
      </c>
      <c r="AI1881" s="21">
        <v>8048.2601789652435</v>
      </c>
      <c r="AJ1881" s="21">
        <v>11789.278324142075</v>
      </c>
      <c r="AK1881" s="21">
        <v>14576.902229799647</v>
      </c>
      <c r="AL1881" s="21">
        <v>16741.204492199249</v>
      </c>
      <c r="AM1881" s="21">
        <v>18452.134785053015</v>
      </c>
      <c r="AN1881" s="21">
        <v>19780.119856716636</v>
      </c>
      <c r="AO1881" s="21">
        <v>20789.972943276753</v>
      </c>
      <c r="AP1881" s="21">
        <v>21610.11577551442</v>
      </c>
      <c r="AQ1881" s="21">
        <v>22278.990184813199</v>
      </c>
    </row>
    <row r="1882" spans="1:43" x14ac:dyDescent="0.25">
      <c r="A1882" s="17" t="s">
        <v>259</v>
      </c>
      <c r="B1882" s="8" t="s">
        <v>338</v>
      </c>
      <c r="C1882" s="8" t="s">
        <v>334</v>
      </c>
      <c r="D1882" s="8" t="str">
        <f t="shared" si="233"/>
        <v>Week_20-generic-fifi</v>
      </c>
      <c r="E1882" s="8" t="str">
        <f t="shared" si="234"/>
        <v>Umbrella-social.display.umb</v>
      </c>
      <c r="H1882" s="24">
        <f t="shared" si="235"/>
        <v>4.3031938998825984E-3</v>
      </c>
      <c r="I1882" s="6">
        <f t="shared" si="235"/>
        <v>2.04</v>
      </c>
      <c r="J1882" s="6">
        <f t="shared" si="237"/>
        <v>5312771.2546917005</v>
      </c>
      <c r="K1882" s="18">
        <f t="shared" si="237"/>
        <v>0</v>
      </c>
      <c r="L1882" s="35">
        <f>Data!BQ34</f>
        <v>2.6658247851015005E-3</v>
      </c>
      <c r="Q1882" s="21">
        <v>0</v>
      </c>
      <c r="R1882" s="21">
        <v>0</v>
      </c>
      <c r="S1882" s="21">
        <v>0</v>
      </c>
      <c r="T1882" s="21">
        <v>0</v>
      </c>
      <c r="U1882" s="21">
        <v>0</v>
      </c>
      <c r="V1882" s="21">
        <v>0</v>
      </c>
      <c r="W1882" s="21">
        <v>0</v>
      </c>
      <c r="X1882" s="21">
        <v>0</v>
      </c>
      <c r="Y1882" s="21">
        <v>0</v>
      </c>
      <c r="Z1882" s="21">
        <v>219.33766965479956</v>
      </c>
      <c r="AA1882" s="21">
        <v>431.32613700650916</v>
      </c>
      <c r="AB1882" s="21">
        <v>589.63822720077906</v>
      </c>
      <c r="AC1882" s="21">
        <v>712.79352840025945</v>
      </c>
      <c r="AD1882" s="21">
        <v>810.32966762196975</v>
      </c>
      <c r="AE1882" s="21">
        <v>886.15966131027233</v>
      </c>
      <c r="AF1882" s="21">
        <v>943.90718936159271</v>
      </c>
      <c r="AG1882" s="21">
        <v>990.865408266077</v>
      </c>
      <c r="AH1882" s="21">
        <v>1029.2061116663137</v>
      </c>
      <c r="AI1882" s="21">
        <v>3182.9714756881285</v>
      </c>
      <c r="AJ1882" s="21">
        <v>6259.2932302562494</v>
      </c>
      <c r="AK1882" s="21">
        <v>8556.6772962855157</v>
      </c>
      <c r="AL1882" s="21">
        <v>10343.87514248616</v>
      </c>
      <c r="AM1882" s="21">
        <v>11759.294342845375</v>
      </c>
      <c r="AN1882" s="21">
        <v>12859.719578927006</v>
      </c>
      <c r="AO1882" s="21">
        <v>13697.73675522024</v>
      </c>
      <c r="AP1882" s="21">
        <v>14379.182270517851</v>
      </c>
      <c r="AQ1882" s="21">
        <v>14935.572631885503</v>
      </c>
    </row>
    <row r="1883" spans="1:43" x14ac:dyDescent="0.25">
      <c r="A1883" s="17" t="s">
        <v>260</v>
      </c>
      <c r="B1883" s="8" t="s">
        <v>338</v>
      </c>
      <c r="C1883" s="8" t="s">
        <v>334</v>
      </c>
      <c r="D1883" s="8" t="str">
        <f t="shared" si="233"/>
        <v>Week_21-generic-fifi</v>
      </c>
      <c r="E1883" s="8" t="str">
        <f t="shared" si="234"/>
        <v>Umbrella-social.display.umb</v>
      </c>
      <c r="H1883" s="24">
        <f t="shared" si="235"/>
        <v>4.3031938998825984E-3</v>
      </c>
      <c r="I1883" s="6">
        <f t="shared" si="235"/>
        <v>2.04</v>
      </c>
      <c r="J1883" s="6">
        <f t="shared" ref="J1883:K1898" si="238">J1882</f>
        <v>5312771.2546917005</v>
      </c>
      <c r="K1883" s="18">
        <f t="shared" si="238"/>
        <v>0</v>
      </c>
      <c r="L1883" s="35">
        <f>Data!BQ35</f>
        <v>2.6658247851015005E-3</v>
      </c>
      <c r="Q1883" s="21">
        <v>0</v>
      </c>
      <c r="R1883" s="21">
        <v>0</v>
      </c>
      <c r="S1883" s="21">
        <v>0</v>
      </c>
      <c r="T1883" s="21">
        <v>0</v>
      </c>
      <c r="U1883" s="21">
        <v>0</v>
      </c>
      <c r="V1883" s="21">
        <v>0</v>
      </c>
      <c r="W1883" s="21">
        <v>0</v>
      </c>
      <c r="X1883" s="21">
        <v>0</v>
      </c>
      <c r="Y1883" s="21">
        <v>0</v>
      </c>
      <c r="Z1883" s="21">
        <v>236.10957408634644</v>
      </c>
      <c r="AA1883" s="21">
        <v>368.50622454289601</v>
      </c>
      <c r="AB1883" s="21">
        <v>466.9133388864218</v>
      </c>
      <c r="AC1883" s="21">
        <v>543.14211994272648</v>
      </c>
      <c r="AD1883" s="21">
        <v>603.27742066429539</v>
      </c>
      <c r="AE1883" s="21">
        <v>649.86495229678269</v>
      </c>
      <c r="AF1883" s="21">
        <v>685.23357203919761</v>
      </c>
      <c r="AG1883" s="21">
        <v>713.91631842245886</v>
      </c>
      <c r="AH1883" s="21">
        <v>737.2783977531775</v>
      </c>
      <c r="AI1883" s="21">
        <v>4004.3908792196107</v>
      </c>
      <c r="AJ1883" s="21">
        <v>6249.8226520690632</v>
      </c>
      <c r="AK1883" s="21">
        <v>7918.7958508578013</v>
      </c>
      <c r="AL1883" s="21">
        <v>9211.6270999805638</v>
      </c>
      <c r="AM1883" s="21">
        <v>10231.514796870464</v>
      </c>
      <c r="AN1883" s="21">
        <v>11021.633907780653</v>
      </c>
      <c r="AO1883" s="21">
        <v>11621.481579587973</v>
      </c>
      <c r="AP1883" s="21">
        <v>12107.937617859836</v>
      </c>
      <c r="AQ1883" s="21">
        <v>12504.155762564642</v>
      </c>
    </row>
    <row r="1884" spans="1:43" x14ac:dyDescent="0.25">
      <c r="A1884" s="17" t="s">
        <v>261</v>
      </c>
      <c r="B1884" s="8" t="s">
        <v>338</v>
      </c>
      <c r="C1884" s="8" t="s">
        <v>334</v>
      </c>
      <c r="D1884" s="8" t="str">
        <f t="shared" si="233"/>
        <v>Week_22-generic-fifi</v>
      </c>
      <c r="E1884" s="8" t="str">
        <f t="shared" si="234"/>
        <v>Umbrella-social.display.umb</v>
      </c>
      <c r="H1884" s="24">
        <f t="shared" si="235"/>
        <v>4.3031938998825984E-3</v>
      </c>
      <c r="I1884" s="6">
        <f t="shared" si="235"/>
        <v>2.04</v>
      </c>
      <c r="J1884" s="6">
        <f t="shared" si="238"/>
        <v>5312771.2546917005</v>
      </c>
      <c r="K1884" s="18">
        <f t="shared" si="238"/>
        <v>0</v>
      </c>
      <c r="L1884" s="35">
        <f>Data!BQ36</f>
        <v>2.6658247851015005E-3</v>
      </c>
      <c r="Q1884" s="21">
        <v>0</v>
      </c>
      <c r="R1884" s="21">
        <v>0</v>
      </c>
      <c r="S1884" s="21">
        <v>0</v>
      </c>
      <c r="T1884" s="21">
        <v>0</v>
      </c>
      <c r="U1884" s="21">
        <v>0</v>
      </c>
      <c r="V1884" s="21">
        <v>0</v>
      </c>
      <c r="W1884" s="21">
        <v>0</v>
      </c>
      <c r="X1884" s="21">
        <v>0</v>
      </c>
      <c r="Y1884" s="21">
        <v>0</v>
      </c>
      <c r="Z1884" s="21">
        <v>93.491844747246702</v>
      </c>
      <c r="AA1884" s="21">
        <v>238.38536142612966</v>
      </c>
      <c r="AB1884" s="21">
        <v>346.35924786022861</v>
      </c>
      <c r="AC1884" s="21">
        <v>430.19182317571386</v>
      </c>
      <c r="AD1884" s="21">
        <v>496.46785071960727</v>
      </c>
      <c r="AE1884" s="21">
        <v>547.91164518771188</v>
      </c>
      <c r="AF1884" s="21">
        <v>587.03313591351889</v>
      </c>
      <c r="AG1884" s="21">
        <v>618.80612957771154</v>
      </c>
      <c r="AH1884" s="21">
        <v>644.71963451754084</v>
      </c>
      <c r="AI1884" s="21">
        <v>1585.5397901907936</v>
      </c>
      <c r="AJ1884" s="21">
        <v>4042.8069096505146</v>
      </c>
      <c r="AK1884" s="21">
        <v>5873.9494409122854</v>
      </c>
      <c r="AL1884" s="21">
        <v>7295.6764828400019</v>
      </c>
      <c r="AM1884" s="21">
        <v>8419.6598536967267</v>
      </c>
      <c r="AN1884" s="21">
        <v>9292.101544285777</v>
      </c>
      <c r="AO1884" s="21">
        <v>9955.5677574623423</v>
      </c>
      <c r="AP1884" s="21">
        <v>10494.409897589663</v>
      </c>
      <c r="AQ1884" s="21">
        <v>10933.880241730187</v>
      </c>
    </row>
    <row r="1885" spans="1:43" x14ac:dyDescent="0.25">
      <c r="A1885" s="17" t="s">
        <v>278</v>
      </c>
      <c r="B1885" s="8" t="s">
        <v>338</v>
      </c>
      <c r="C1885" s="8" t="s">
        <v>334</v>
      </c>
      <c r="D1885" s="8" t="str">
        <f t="shared" si="233"/>
        <v>Week_23-generic-fifi</v>
      </c>
      <c r="E1885" s="8" t="str">
        <f t="shared" si="234"/>
        <v>Umbrella-social.display.umb</v>
      </c>
      <c r="H1885" s="24">
        <f t="shared" si="235"/>
        <v>4.3031938998825984E-3</v>
      </c>
      <c r="I1885" s="6">
        <f t="shared" si="235"/>
        <v>2.04</v>
      </c>
      <c r="J1885" s="6">
        <f t="shared" si="238"/>
        <v>5312771.2546917005</v>
      </c>
      <c r="K1885" s="18">
        <f t="shared" si="238"/>
        <v>0</v>
      </c>
      <c r="L1885" s="35">
        <f>Data!BQ37</f>
        <v>2.7527538541808972E-3</v>
      </c>
      <c r="Q1885" s="21">
        <v>0</v>
      </c>
      <c r="R1885" s="21">
        <v>0</v>
      </c>
      <c r="S1885" s="21">
        <v>0</v>
      </c>
      <c r="T1885" s="21">
        <v>0</v>
      </c>
      <c r="U1885" s="21">
        <v>0</v>
      </c>
      <c r="V1885" s="21">
        <v>0</v>
      </c>
      <c r="W1885" s="21">
        <v>0</v>
      </c>
      <c r="X1885" s="21">
        <v>0</v>
      </c>
      <c r="Y1885" s="21">
        <v>0</v>
      </c>
      <c r="Z1885" s="21">
        <v>0</v>
      </c>
      <c r="AA1885" s="21">
        <v>43.030584841434909</v>
      </c>
      <c r="AB1885" s="21">
        <v>175.49831785821638</v>
      </c>
      <c r="AC1885" s="21">
        <v>278.34537086953492</v>
      </c>
      <c r="AD1885" s="21">
        <v>359.6560150226033</v>
      </c>
      <c r="AE1885" s="21">
        <v>422.76947448804833</v>
      </c>
      <c r="AF1885" s="21">
        <v>470.76569575443716</v>
      </c>
      <c r="AG1885" s="21">
        <v>509.74621938136647</v>
      </c>
      <c r="AH1885" s="21">
        <v>541.53814928526936</v>
      </c>
      <c r="AI1885" s="21">
        <v>0</v>
      </c>
      <c r="AJ1885" s="21">
        <v>709.12208278065179</v>
      </c>
      <c r="AK1885" s="21">
        <v>2892.1227341601084</v>
      </c>
      <c r="AL1885" s="21">
        <v>4586.9896923477563</v>
      </c>
      <c r="AM1885" s="21">
        <v>5926.9476210287366</v>
      </c>
      <c r="AN1885" s="21">
        <v>6967.0252307695428</v>
      </c>
      <c r="AO1885" s="21">
        <v>7757.9784682270456</v>
      </c>
      <c r="AP1885" s="21">
        <v>8400.3576086469911</v>
      </c>
      <c r="AQ1885" s="21">
        <v>8924.2723923327503</v>
      </c>
    </row>
    <row r="1886" spans="1:43" x14ac:dyDescent="0.25">
      <c r="A1886" s="17" t="s">
        <v>279</v>
      </c>
      <c r="B1886" s="8" t="s">
        <v>338</v>
      </c>
      <c r="C1886" s="8" t="s">
        <v>334</v>
      </c>
      <c r="D1886" s="8" t="str">
        <f t="shared" si="233"/>
        <v>Week_24-generic-fifi</v>
      </c>
      <c r="E1886" s="8" t="str">
        <f t="shared" si="234"/>
        <v>Umbrella-social.display.umb</v>
      </c>
      <c r="H1886" s="24">
        <f t="shared" si="235"/>
        <v>4.3031938998825984E-3</v>
      </c>
      <c r="I1886" s="6">
        <f t="shared" si="235"/>
        <v>2.04</v>
      </c>
      <c r="J1886" s="6">
        <f t="shared" si="238"/>
        <v>5312771.2546917005</v>
      </c>
      <c r="K1886" s="18">
        <f t="shared" si="238"/>
        <v>0</v>
      </c>
      <c r="L1886" s="35">
        <f>Data!BQ38</f>
        <v>2.7527538541808972E-3</v>
      </c>
      <c r="Q1886" s="21">
        <v>0</v>
      </c>
      <c r="R1886" s="21">
        <v>0</v>
      </c>
      <c r="S1886" s="21">
        <v>0</v>
      </c>
      <c r="T1886" s="21">
        <v>0</v>
      </c>
      <c r="U1886" s="21">
        <v>0</v>
      </c>
      <c r="V1886" s="21">
        <v>0</v>
      </c>
      <c r="W1886" s="21">
        <v>0</v>
      </c>
      <c r="X1886" s="21">
        <v>0</v>
      </c>
      <c r="Y1886" s="21">
        <v>0</v>
      </c>
      <c r="Z1886" s="21">
        <v>175.57975869413895</v>
      </c>
      <c r="AA1886" s="21">
        <v>471.61369490509861</v>
      </c>
      <c r="AB1886" s="21">
        <v>692.34409701270533</v>
      </c>
      <c r="AC1886" s="21">
        <v>863.81175452447405</v>
      </c>
      <c r="AD1886" s="21">
        <v>999.43487766261956</v>
      </c>
      <c r="AE1886" s="21">
        <v>1104.7517621001659</v>
      </c>
      <c r="AF1886" s="21">
        <v>1184.8724503021861</v>
      </c>
      <c r="AG1886" s="21">
        <v>1249.9649847544229</v>
      </c>
      <c r="AH1886" s="21">
        <v>1303.0691391472749</v>
      </c>
      <c r="AI1886" s="21">
        <v>2152.1845820431145</v>
      </c>
      <c r="AJ1886" s="21">
        <v>5780.8470088130971</v>
      </c>
      <c r="AK1886" s="21">
        <v>8486.469637169208</v>
      </c>
      <c r="AL1886" s="21">
        <v>10588.249771511064</v>
      </c>
      <c r="AM1886" s="21">
        <v>12250.662322691971</v>
      </c>
      <c r="AN1886" s="21">
        <v>13541.593444827464</v>
      </c>
      <c r="AO1886" s="21">
        <v>14523.679940067803</v>
      </c>
      <c r="AP1886" s="21">
        <v>15321.557497800719</v>
      </c>
      <c r="AQ1886" s="21">
        <v>15972.486415671185</v>
      </c>
    </row>
    <row r="1887" spans="1:43" x14ac:dyDescent="0.25">
      <c r="A1887" s="17" t="s">
        <v>280</v>
      </c>
      <c r="B1887" s="8" t="s">
        <v>338</v>
      </c>
      <c r="C1887" s="8" t="s">
        <v>334</v>
      </c>
      <c r="D1887" s="8" t="str">
        <f t="shared" si="233"/>
        <v>Week_25-generic-fifi</v>
      </c>
      <c r="E1887" s="8" t="str">
        <f t="shared" si="234"/>
        <v>Umbrella-social.display.umb</v>
      </c>
      <c r="H1887" s="24">
        <f t="shared" si="235"/>
        <v>4.3031938998825984E-3</v>
      </c>
      <c r="I1887" s="6">
        <f t="shared" si="235"/>
        <v>2.04</v>
      </c>
      <c r="J1887" s="6">
        <f t="shared" si="238"/>
        <v>5312771.2546917005</v>
      </c>
      <c r="K1887" s="18">
        <f t="shared" si="238"/>
        <v>0</v>
      </c>
      <c r="L1887" s="35">
        <f>Data!BQ39</f>
        <v>2.7527538541808972E-3</v>
      </c>
      <c r="Q1887" s="21">
        <v>0</v>
      </c>
      <c r="R1887" s="21">
        <v>0</v>
      </c>
      <c r="S1887" s="21">
        <v>0</v>
      </c>
      <c r="T1887" s="21">
        <v>0</v>
      </c>
      <c r="U1887" s="21">
        <v>0</v>
      </c>
      <c r="V1887" s="21">
        <v>0</v>
      </c>
      <c r="W1887" s="21">
        <v>0</v>
      </c>
      <c r="X1887" s="21">
        <v>0</v>
      </c>
      <c r="Y1887" s="21">
        <v>0</v>
      </c>
      <c r="Z1887" s="21">
        <v>0</v>
      </c>
      <c r="AA1887" s="21">
        <v>131.63315248513189</v>
      </c>
      <c r="AB1887" s="21">
        <v>282.71982191499251</v>
      </c>
      <c r="AC1887" s="21">
        <v>399.97109593645456</v>
      </c>
      <c r="AD1887" s="21">
        <v>492.63089714817374</v>
      </c>
      <c r="AE1887" s="21">
        <v>564.52701552193082</v>
      </c>
      <c r="AF1887" s="21">
        <v>619.18439541181488</v>
      </c>
      <c r="AG1887" s="21">
        <v>663.5622904420826</v>
      </c>
      <c r="AH1887" s="21">
        <v>699.74696333711302</v>
      </c>
      <c r="AI1887" s="21">
        <v>0</v>
      </c>
      <c r="AJ1887" s="21">
        <v>1914.6097733377683</v>
      </c>
      <c r="AK1887" s="21">
        <v>4112.1717738690359</v>
      </c>
      <c r="AL1887" s="21">
        <v>5817.5965163415103</v>
      </c>
      <c r="AM1887" s="21">
        <v>7165.3372461362378</v>
      </c>
      <c r="AN1887" s="21">
        <v>8211.0693303768894</v>
      </c>
      <c r="AO1887" s="21">
        <v>9006.0632338620107</v>
      </c>
      <c r="AP1887" s="21">
        <v>9651.5415950575698</v>
      </c>
      <c r="AQ1887" s="21">
        <v>10177.849193575965</v>
      </c>
    </row>
    <row r="1888" spans="1:43" x14ac:dyDescent="0.25">
      <c r="A1888" s="17" t="s">
        <v>281</v>
      </c>
      <c r="B1888" s="8" t="s">
        <v>338</v>
      </c>
      <c r="C1888" s="8" t="s">
        <v>334</v>
      </c>
      <c r="D1888" s="8" t="str">
        <f t="shared" si="233"/>
        <v>Week_26-generic-fifi</v>
      </c>
      <c r="E1888" s="8" t="str">
        <f t="shared" si="234"/>
        <v>Umbrella-social.display.umb</v>
      </c>
      <c r="H1888" s="24">
        <f t="shared" si="235"/>
        <v>4.3031938998825984E-3</v>
      </c>
      <c r="I1888" s="6">
        <f t="shared" si="235"/>
        <v>2.04</v>
      </c>
      <c r="J1888" s="6">
        <f t="shared" si="238"/>
        <v>5312771.2546917005</v>
      </c>
      <c r="K1888" s="18">
        <f t="shared" si="238"/>
        <v>0</v>
      </c>
      <c r="L1888" s="35">
        <f>Data!BQ40</f>
        <v>2.7527538541808972E-3</v>
      </c>
      <c r="Q1888" s="21">
        <v>0</v>
      </c>
      <c r="R1888" s="21">
        <v>0</v>
      </c>
      <c r="S1888" s="21">
        <v>0</v>
      </c>
      <c r="T1888" s="21">
        <v>0</v>
      </c>
      <c r="U1888" s="21">
        <v>0</v>
      </c>
      <c r="V1888" s="21">
        <v>0</v>
      </c>
      <c r="W1888" s="21">
        <v>0</v>
      </c>
      <c r="X1888" s="21">
        <v>0</v>
      </c>
      <c r="Y1888" s="21">
        <v>0</v>
      </c>
      <c r="Z1888" s="21">
        <v>26.601926883501982</v>
      </c>
      <c r="AA1888" s="21">
        <v>173.77690080241817</v>
      </c>
      <c r="AB1888" s="21">
        <v>283.37305385416448</v>
      </c>
      <c r="AC1888" s="21">
        <v>368.40976473925673</v>
      </c>
      <c r="AD1888" s="21">
        <v>435.59871964718485</v>
      </c>
      <c r="AE1888" s="21">
        <v>487.72325895142018</v>
      </c>
      <c r="AF1888" s="21">
        <v>527.34403504549903</v>
      </c>
      <c r="AG1888" s="21">
        <v>559.50934171130609</v>
      </c>
      <c r="AH1888" s="21">
        <v>585.73320612127986</v>
      </c>
      <c r="AI1888" s="21">
        <v>449.03139498406</v>
      </c>
      <c r="AJ1888" s="21">
        <v>2933.2944385961</v>
      </c>
      <c r="AK1888" s="21">
        <v>4783.239884474031</v>
      </c>
      <c r="AL1888" s="21">
        <v>6218.6303763285996</v>
      </c>
      <c r="AM1888" s="21">
        <v>7352.7568733282924</v>
      </c>
      <c r="AN1888" s="21">
        <v>8232.6012056273157</v>
      </c>
      <c r="AO1888" s="21">
        <v>8901.3863067136936</v>
      </c>
      <c r="AP1888" s="21">
        <v>9444.3256428561035</v>
      </c>
      <c r="AQ1888" s="21">
        <v>9886.9754730526583</v>
      </c>
    </row>
    <row r="1889" spans="1:43" x14ac:dyDescent="0.25">
      <c r="A1889" s="17" t="s">
        <v>282</v>
      </c>
      <c r="B1889" s="8" t="s">
        <v>338</v>
      </c>
      <c r="C1889" s="8" t="s">
        <v>334</v>
      </c>
      <c r="D1889" s="8" t="str">
        <f t="shared" si="233"/>
        <v>Week_27-generic-fifi</v>
      </c>
      <c r="E1889" s="8" t="str">
        <f t="shared" si="234"/>
        <v>Umbrella-social.display.umb</v>
      </c>
      <c r="H1889" s="24">
        <f t="shared" si="235"/>
        <v>4.3031938998825984E-3</v>
      </c>
      <c r="I1889" s="6">
        <f t="shared" si="235"/>
        <v>2.04</v>
      </c>
      <c r="J1889" s="6">
        <f t="shared" si="238"/>
        <v>5312771.2546917005</v>
      </c>
      <c r="K1889" s="18">
        <f t="shared" si="238"/>
        <v>0</v>
      </c>
      <c r="L1889" s="35">
        <f>Data!BQ41</f>
        <v>2.7527538541808972E-3</v>
      </c>
      <c r="Q1889" s="21">
        <v>0</v>
      </c>
      <c r="R1889" s="21">
        <v>0</v>
      </c>
      <c r="S1889" s="21">
        <v>0</v>
      </c>
      <c r="T1889" s="21">
        <v>0</v>
      </c>
      <c r="U1889" s="21">
        <v>0</v>
      </c>
      <c r="V1889" s="21">
        <v>0</v>
      </c>
      <c r="W1889" s="21">
        <v>0</v>
      </c>
      <c r="X1889" s="21">
        <v>0</v>
      </c>
      <c r="Y1889" s="21">
        <v>0</v>
      </c>
      <c r="Z1889" s="21">
        <v>152.82153983977</v>
      </c>
      <c r="AA1889" s="21">
        <v>367.03802656941303</v>
      </c>
      <c r="AB1889" s="21">
        <v>526.55568479103749</v>
      </c>
      <c r="AC1889" s="21">
        <v>650.32702518900908</v>
      </c>
      <c r="AD1889" s="21">
        <v>748.11909820950291</v>
      </c>
      <c r="AE1889" s="21">
        <v>823.98476447013115</v>
      </c>
      <c r="AF1889" s="21">
        <v>881.65107095521751</v>
      </c>
      <c r="AG1889" s="21">
        <v>928.46606693062347</v>
      </c>
      <c r="AH1889" s="21">
        <v>966.63334882623531</v>
      </c>
      <c r="AI1889" s="21">
        <v>2119.9976937734632</v>
      </c>
      <c r="AJ1889" s="21">
        <v>5091.6891078977487</v>
      </c>
      <c r="AK1889" s="21">
        <v>7304.5778662531393</v>
      </c>
      <c r="AL1889" s="21">
        <v>9021.5803023892058</v>
      </c>
      <c r="AM1889" s="21">
        <v>10378.188601783011</v>
      </c>
      <c r="AN1889" s="21">
        <v>11430.625566348026</v>
      </c>
      <c r="AO1889" s="21">
        <v>12230.594189128529</v>
      </c>
      <c r="AP1889" s="21">
        <v>12880.029364339653</v>
      </c>
      <c r="AQ1889" s="21">
        <v>13409.500207789706</v>
      </c>
    </row>
    <row r="1890" spans="1:43" x14ac:dyDescent="0.25">
      <c r="A1890" s="17" t="s">
        <v>283</v>
      </c>
      <c r="B1890" s="8" t="s">
        <v>338</v>
      </c>
      <c r="C1890" s="8" t="s">
        <v>334</v>
      </c>
      <c r="D1890" s="8" t="str">
        <f t="shared" si="233"/>
        <v>Week_28-generic-fifi</v>
      </c>
      <c r="E1890" s="8" t="str">
        <f t="shared" si="234"/>
        <v>Umbrella-social.display.umb</v>
      </c>
      <c r="H1890" s="24">
        <f t="shared" si="235"/>
        <v>4.3031938998825984E-3</v>
      </c>
      <c r="I1890" s="6">
        <f t="shared" si="235"/>
        <v>2.04</v>
      </c>
      <c r="J1890" s="6">
        <f t="shared" si="238"/>
        <v>5312771.2546917005</v>
      </c>
      <c r="K1890" s="18">
        <f t="shared" si="238"/>
        <v>0</v>
      </c>
      <c r="L1890" s="35">
        <f>Data!BQ42</f>
        <v>2.578895716022103E-3</v>
      </c>
      <c r="Q1890" s="21">
        <v>0</v>
      </c>
      <c r="R1890" s="21">
        <v>0</v>
      </c>
      <c r="S1890" s="21">
        <v>0</v>
      </c>
      <c r="T1890" s="21">
        <v>0</v>
      </c>
      <c r="U1890" s="21">
        <v>0</v>
      </c>
      <c r="V1890" s="21">
        <v>0</v>
      </c>
      <c r="W1890" s="21">
        <v>0</v>
      </c>
      <c r="X1890" s="21">
        <v>0</v>
      </c>
      <c r="Y1890" s="21">
        <v>0</v>
      </c>
      <c r="Z1890" s="21">
        <v>325.12044724159432</v>
      </c>
      <c r="AA1890" s="21">
        <v>562.38185099420559</v>
      </c>
      <c r="AB1890" s="21">
        <v>739.11951521571757</v>
      </c>
      <c r="AC1890" s="21">
        <v>876.2955150058026</v>
      </c>
      <c r="AD1890" s="21">
        <v>984.70788172591165</v>
      </c>
      <c r="AE1890" s="21">
        <v>1068.8341136444456</v>
      </c>
      <c r="AF1890" s="21">
        <v>1132.7934020649898</v>
      </c>
      <c r="AG1890" s="21">
        <v>1184.7273970768099</v>
      </c>
      <c r="AH1890" s="21">
        <v>1227.0754425429197</v>
      </c>
      <c r="AI1890" s="21">
        <v>4129.7676092485417</v>
      </c>
      <c r="AJ1890" s="21">
        <v>7143.5259515968692</v>
      </c>
      <c r="AK1890" s="21">
        <v>9388.4954305354659</v>
      </c>
      <c r="AL1890" s="21">
        <v>11130.941977671311</v>
      </c>
      <c r="AM1890" s="21">
        <v>12508.025099699576</v>
      </c>
      <c r="AN1890" s="21">
        <v>13576.619187253615</v>
      </c>
      <c r="AO1890" s="21">
        <v>14389.047319260551</v>
      </c>
      <c r="AP1890" s="21">
        <v>15048.726931042444</v>
      </c>
      <c r="AQ1890" s="21">
        <v>15586.64322626385</v>
      </c>
    </row>
    <row r="1891" spans="1:43" x14ac:dyDescent="0.25">
      <c r="A1891" s="17" t="s">
        <v>284</v>
      </c>
      <c r="B1891" s="8" t="s">
        <v>338</v>
      </c>
      <c r="C1891" s="8" t="s">
        <v>334</v>
      </c>
      <c r="D1891" s="8" t="str">
        <f t="shared" si="233"/>
        <v>Week_29-generic-fifi</v>
      </c>
      <c r="E1891" s="8" t="str">
        <f t="shared" si="234"/>
        <v>Umbrella-social.display.umb</v>
      </c>
      <c r="H1891" s="24">
        <f t="shared" si="235"/>
        <v>4.3031938998825984E-3</v>
      </c>
      <c r="I1891" s="6">
        <f t="shared" si="235"/>
        <v>2.04</v>
      </c>
      <c r="J1891" s="6">
        <f t="shared" si="238"/>
        <v>5312771.2546917005</v>
      </c>
      <c r="K1891" s="18">
        <f t="shared" si="238"/>
        <v>0</v>
      </c>
      <c r="L1891" s="35">
        <f>Data!BQ43</f>
        <v>2.578895716022103E-3</v>
      </c>
      <c r="Q1891" s="21">
        <v>0</v>
      </c>
      <c r="R1891" s="21">
        <v>0</v>
      </c>
      <c r="S1891" s="21">
        <v>0</v>
      </c>
      <c r="T1891" s="21">
        <v>0</v>
      </c>
      <c r="U1891" s="21">
        <v>0</v>
      </c>
      <c r="V1891" s="21">
        <v>0</v>
      </c>
      <c r="W1891" s="21">
        <v>0</v>
      </c>
      <c r="X1891" s="21">
        <v>0</v>
      </c>
      <c r="Y1891" s="21">
        <v>0</v>
      </c>
      <c r="Z1891" s="21">
        <v>45.409913575380799</v>
      </c>
      <c r="AA1891" s="21">
        <v>211.03194213082389</v>
      </c>
      <c r="AB1891" s="21">
        <v>334.36689436983795</v>
      </c>
      <c r="AC1891" s="21">
        <v>430.06521533055013</v>
      </c>
      <c r="AD1891" s="21">
        <v>505.67895315186888</v>
      </c>
      <c r="AE1891" s="21">
        <v>564.34007157344956</v>
      </c>
      <c r="AF1891" s="21">
        <v>608.92986249028411</v>
      </c>
      <c r="AG1891" s="21">
        <v>645.12950187543947</v>
      </c>
      <c r="AH1891" s="21">
        <v>674.64273022953182</v>
      </c>
      <c r="AI1891" s="21">
        <v>710.77405062291461</v>
      </c>
      <c r="AJ1891" s="21">
        <v>3303.1559963255968</v>
      </c>
      <c r="AK1891" s="21">
        <v>5233.6437837728472</v>
      </c>
      <c r="AL1891" s="21">
        <v>6731.5520128678809</v>
      </c>
      <c r="AM1891" s="21">
        <v>7915.0883484916394</v>
      </c>
      <c r="AN1891" s="21">
        <v>8833.2755343219687</v>
      </c>
      <c r="AO1891" s="21">
        <v>9531.212698500367</v>
      </c>
      <c r="AP1891" s="21">
        <v>10097.823869740851</v>
      </c>
      <c r="AQ1891" s="21">
        <v>10559.77667283031</v>
      </c>
    </row>
    <row r="1892" spans="1:43" x14ac:dyDescent="0.25">
      <c r="A1892" s="17" t="s">
        <v>285</v>
      </c>
      <c r="B1892" s="8" t="s">
        <v>338</v>
      </c>
      <c r="C1892" s="8" t="s">
        <v>334</v>
      </c>
      <c r="D1892" s="8" t="str">
        <f t="shared" si="233"/>
        <v>Week_30-generic-fifi</v>
      </c>
      <c r="E1892" s="8" t="str">
        <f t="shared" si="234"/>
        <v>Umbrella-social.display.umb</v>
      </c>
      <c r="H1892" s="24">
        <f t="shared" si="235"/>
        <v>4.3031938998825984E-3</v>
      </c>
      <c r="I1892" s="6">
        <f t="shared" si="235"/>
        <v>2.04</v>
      </c>
      <c r="J1892" s="6">
        <f t="shared" si="238"/>
        <v>5312771.2546917005</v>
      </c>
      <c r="K1892" s="18">
        <f t="shared" si="238"/>
        <v>0</v>
      </c>
      <c r="L1892" s="35">
        <f>Data!BQ44</f>
        <v>2.578895716022103E-3</v>
      </c>
      <c r="Q1892" s="21">
        <v>0</v>
      </c>
      <c r="R1892" s="21">
        <v>0</v>
      </c>
      <c r="S1892" s="21">
        <v>0</v>
      </c>
      <c r="T1892" s="21">
        <v>0</v>
      </c>
      <c r="U1892" s="21">
        <v>0</v>
      </c>
      <c r="V1892" s="21">
        <v>0</v>
      </c>
      <c r="W1892" s="21">
        <v>0</v>
      </c>
      <c r="X1892" s="21">
        <v>0</v>
      </c>
      <c r="Y1892" s="21">
        <v>0</v>
      </c>
      <c r="Z1892" s="21">
        <v>156.39748424903746</v>
      </c>
      <c r="AA1892" s="21">
        <v>320.68717993618833</v>
      </c>
      <c r="AB1892" s="21">
        <v>443.06812095871948</v>
      </c>
      <c r="AC1892" s="21">
        <v>538.05432053122922</v>
      </c>
      <c r="AD1892" s="21">
        <v>613.12403391719454</v>
      </c>
      <c r="AE1892" s="21">
        <v>671.37692505524342</v>
      </c>
      <c r="AF1892" s="21">
        <v>715.66541121903833</v>
      </c>
      <c r="AG1892" s="21">
        <v>751.62700062211775</v>
      </c>
      <c r="AH1892" s="21">
        <v>780.95086592940106</v>
      </c>
      <c r="AI1892" s="21">
        <v>2341.7308601865147</v>
      </c>
      <c r="AJ1892" s="21">
        <v>4801.63136465144</v>
      </c>
      <c r="AK1892" s="21">
        <v>6634.0344091581537</v>
      </c>
      <c r="AL1892" s="21">
        <v>8056.2575088379044</v>
      </c>
      <c r="AM1892" s="21">
        <v>9180.2721651181164</v>
      </c>
      <c r="AN1892" s="21">
        <v>10052.489474290685</v>
      </c>
      <c r="AO1892" s="21">
        <v>10715.618522041594</v>
      </c>
      <c r="AP1892" s="21">
        <v>11254.069406279943</v>
      </c>
      <c r="AQ1892" s="21">
        <v>11693.134015661219</v>
      </c>
    </row>
    <row r="1893" spans="1:43" x14ac:dyDescent="0.25">
      <c r="A1893" s="17" t="s">
        <v>286</v>
      </c>
      <c r="B1893" s="8" t="s">
        <v>338</v>
      </c>
      <c r="C1893" s="8" t="s">
        <v>334</v>
      </c>
      <c r="D1893" s="8" t="str">
        <f t="shared" si="233"/>
        <v>Week_31-generic-fifi</v>
      </c>
      <c r="E1893" s="8" t="str">
        <f t="shared" si="234"/>
        <v>Umbrella-social.display.umb</v>
      </c>
      <c r="H1893" s="24">
        <f t="shared" si="235"/>
        <v>4.3031938998825984E-3</v>
      </c>
      <c r="I1893" s="6">
        <f t="shared" si="235"/>
        <v>2.04</v>
      </c>
      <c r="J1893" s="6">
        <f t="shared" si="238"/>
        <v>5312771.2546917005</v>
      </c>
      <c r="K1893" s="18">
        <f t="shared" si="238"/>
        <v>0</v>
      </c>
      <c r="L1893" s="35">
        <f>Data!BQ45</f>
        <v>2.578895716022103E-3</v>
      </c>
      <c r="Q1893" s="21">
        <v>0</v>
      </c>
      <c r="R1893" s="21">
        <v>0</v>
      </c>
      <c r="S1893" s="21">
        <v>0</v>
      </c>
      <c r="T1893" s="21">
        <v>0</v>
      </c>
      <c r="U1893" s="21">
        <v>0</v>
      </c>
      <c r="V1893" s="21">
        <v>0</v>
      </c>
      <c r="W1893" s="21">
        <v>0</v>
      </c>
      <c r="X1893" s="21">
        <v>0</v>
      </c>
      <c r="Y1893" s="21">
        <v>0</v>
      </c>
      <c r="Z1893" s="21">
        <v>128.89293170999639</v>
      </c>
      <c r="AA1893" s="21">
        <v>323.92157923105685</v>
      </c>
      <c r="AB1893" s="21">
        <v>469.28460315594418</v>
      </c>
      <c r="AC1893" s="21">
        <v>582.16683488296599</v>
      </c>
      <c r="AD1893" s="21">
        <v>671.42338595472233</v>
      </c>
      <c r="AE1893" s="21">
        <v>740.71503330474638</v>
      </c>
      <c r="AF1893" s="21">
        <v>793.41610196489091</v>
      </c>
      <c r="AG1893" s="21">
        <v>836.22276626430266</v>
      </c>
      <c r="AH1893" s="21">
        <v>871.13869598030726</v>
      </c>
      <c r="AI1893" s="21">
        <v>1801.67166256223</v>
      </c>
      <c r="AJ1893" s="21">
        <v>4527.7915743749027</v>
      </c>
      <c r="AK1893" s="21">
        <v>6559.6829862257928</v>
      </c>
      <c r="AL1893" s="21">
        <v>8137.5563064397147</v>
      </c>
      <c r="AM1893" s="21">
        <v>9385.1887144435914</v>
      </c>
      <c r="AN1893" s="21">
        <v>10353.750728097528</v>
      </c>
      <c r="AO1893" s="21">
        <v>11090.408826660778</v>
      </c>
      <c r="AP1893" s="21">
        <v>11688.762460284299</v>
      </c>
      <c r="AQ1893" s="21">
        <v>12176.819022477159</v>
      </c>
    </row>
    <row r="1894" spans="1:43" x14ac:dyDescent="0.25">
      <c r="A1894" s="17" t="s">
        <v>287</v>
      </c>
      <c r="B1894" s="8" t="s">
        <v>338</v>
      </c>
      <c r="C1894" s="8" t="s">
        <v>334</v>
      </c>
      <c r="D1894" s="8" t="str">
        <f t="shared" si="233"/>
        <v>Week_32-generic-fifi</v>
      </c>
      <c r="E1894" s="8" t="str">
        <f t="shared" si="234"/>
        <v>Umbrella-social.display.umb</v>
      </c>
      <c r="H1894" s="24">
        <f t="shared" si="235"/>
        <v>4.3031938998825984E-3</v>
      </c>
      <c r="I1894" s="6">
        <f t="shared" si="235"/>
        <v>2.04</v>
      </c>
      <c r="J1894" s="6">
        <f t="shared" si="238"/>
        <v>5312771.2546917005</v>
      </c>
      <c r="K1894" s="18">
        <f t="shared" si="238"/>
        <v>0</v>
      </c>
      <c r="L1894" s="35">
        <f>Data!BQ46</f>
        <v>3.0135410614190871E-3</v>
      </c>
      <c r="Q1894" s="21">
        <v>0</v>
      </c>
      <c r="R1894" s="21">
        <v>0</v>
      </c>
      <c r="S1894" s="21">
        <v>0</v>
      </c>
      <c r="T1894" s="21">
        <v>0</v>
      </c>
      <c r="U1894" s="21">
        <v>0</v>
      </c>
      <c r="V1894" s="21">
        <v>0</v>
      </c>
      <c r="W1894" s="21">
        <v>0</v>
      </c>
      <c r="X1894" s="21">
        <v>0</v>
      </c>
      <c r="Y1894" s="21">
        <v>0</v>
      </c>
      <c r="Z1894" s="21">
        <v>0</v>
      </c>
      <c r="AA1894" s="21">
        <v>165.53109489960164</v>
      </c>
      <c r="AB1894" s="21">
        <v>362.42339880043482</v>
      </c>
      <c r="AC1894" s="21">
        <v>515.2646865413767</v>
      </c>
      <c r="AD1894" s="21">
        <v>636.08092970325936</v>
      </c>
      <c r="AE1894" s="21">
        <v>729.84566403732379</v>
      </c>
      <c r="AF1894" s="21">
        <v>801.14253900427013</v>
      </c>
      <c r="AG1894" s="21">
        <v>859.04073834414453</v>
      </c>
      <c r="AH1894" s="21">
        <v>906.25703939180403</v>
      </c>
      <c r="AI1894" s="21">
        <v>0</v>
      </c>
      <c r="AJ1894" s="21">
        <v>2249.2176405824771</v>
      </c>
      <c r="AK1894" s="21">
        <v>4924.567812689299</v>
      </c>
      <c r="AL1894" s="21">
        <v>7001.3578007261403</v>
      </c>
      <c r="AM1894" s="21">
        <v>8642.995135109908</v>
      </c>
      <c r="AN1894" s="21">
        <v>9917.0596524540415</v>
      </c>
      <c r="AO1894" s="21">
        <v>10885.833458918152</v>
      </c>
      <c r="AP1894" s="21">
        <v>11672.547588926118</v>
      </c>
      <c r="AQ1894" s="21">
        <v>12314.117303086839</v>
      </c>
    </row>
    <row r="1895" spans="1:43" x14ac:dyDescent="0.25">
      <c r="A1895" s="17" t="s">
        <v>288</v>
      </c>
      <c r="B1895" s="8" t="s">
        <v>338</v>
      </c>
      <c r="C1895" s="8" t="s">
        <v>334</v>
      </c>
      <c r="D1895" s="8" t="str">
        <f t="shared" si="233"/>
        <v>Week_33-generic-fifi</v>
      </c>
      <c r="E1895" s="8" t="str">
        <f t="shared" si="234"/>
        <v>Umbrella-social.display.umb</v>
      </c>
      <c r="H1895" s="24">
        <f t="shared" si="235"/>
        <v>4.3031938998825984E-3</v>
      </c>
      <c r="I1895" s="6">
        <f t="shared" si="235"/>
        <v>2.04</v>
      </c>
      <c r="J1895" s="6">
        <f t="shared" si="238"/>
        <v>5312771.2546917005</v>
      </c>
      <c r="K1895" s="18">
        <f t="shared" si="238"/>
        <v>0</v>
      </c>
      <c r="L1895" s="35">
        <f>Data!BQ47</f>
        <v>3.0135410614190871E-3</v>
      </c>
      <c r="Q1895" s="21">
        <v>0</v>
      </c>
      <c r="R1895" s="21">
        <v>0</v>
      </c>
      <c r="S1895" s="21">
        <v>0</v>
      </c>
      <c r="T1895" s="21">
        <v>0</v>
      </c>
      <c r="U1895" s="21">
        <v>0</v>
      </c>
      <c r="V1895" s="21">
        <v>0</v>
      </c>
      <c r="W1895" s="21">
        <v>0</v>
      </c>
      <c r="X1895" s="21">
        <v>0</v>
      </c>
      <c r="Y1895" s="21">
        <v>0</v>
      </c>
      <c r="Z1895" s="21">
        <v>31.393505421461118</v>
      </c>
      <c r="AA1895" s="21">
        <v>244.30928194402932</v>
      </c>
      <c r="AB1895" s="21">
        <v>402.87863738985993</v>
      </c>
      <c r="AC1895" s="21">
        <v>525.92683976357148</v>
      </c>
      <c r="AD1895" s="21">
        <v>623.15864554186282</v>
      </c>
      <c r="AE1895" s="21">
        <v>698.59663478128175</v>
      </c>
      <c r="AF1895" s="21">
        <v>755.94270410664024</v>
      </c>
      <c r="AG1895" s="21">
        <v>802.50099301430794</v>
      </c>
      <c r="AH1895" s="21">
        <v>840.46148300864388</v>
      </c>
      <c r="AI1895" s="21">
        <v>441.19765310609409</v>
      </c>
      <c r="AJ1895" s="21">
        <v>3433.4707251919267</v>
      </c>
      <c r="AK1895" s="21">
        <v>5661.9707457541544</v>
      </c>
      <c r="AL1895" s="21">
        <v>7391.2640303802382</v>
      </c>
      <c r="AM1895" s="21">
        <v>8757.739164033952</v>
      </c>
      <c r="AN1895" s="21">
        <v>9817.9286319078255</v>
      </c>
      <c r="AO1895" s="21">
        <v>10623.858102399878</v>
      </c>
      <c r="AP1895" s="21">
        <v>11278.178399637409</v>
      </c>
      <c r="AQ1895" s="21">
        <v>11811.667058244138</v>
      </c>
    </row>
    <row r="1896" spans="1:43" x14ac:dyDescent="0.25">
      <c r="A1896" s="17" t="s">
        <v>289</v>
      </c>
      <c r="B1896" s="8" t="s">
        <v>338</v>
      </c>
      <c r="C1896" s="8" t="s">
        <v>334</v>
      </c>
      <c r="D1896" s="8" t="str">
        <f t="shared" si="233"/>
        <v>Week_34-generic-fifi</v>
      </c>
      <c r="E1896" s="8" t="str">
        <f t="shared" si="234"/>
        <v>Umbrella-social.display.umb</v>
      </c>
      <c r="H1896" s="24">
        <f t="shared" si="235"/>
        <v>4.3031938998825984E-3</v>
      </c>
      <c r="I1896" s="6">
        <f t="shared" si="235"/>
        <v>2.04</v>
      </c>
      <c r="J1896" s="6">
        <f t="shared" si="238"/>
        <v>5312771.2546917005</v>
      </c>
      <c r="K1896" s="18">
        <f t="shared" si="238"/>
        <v>0</v>
      </c>
      <c r="L1896" s="35">
        <f>Data!BQ48</f>
        <v>3.0135410614190871E-3</v>
      </c>
      <c r="Q1896" s="21">
        <v>0</v>
      </c>
      <c r="R1896" s="21">
        <v>0</v>
      </c>
      <c r="S1896" s="21">
        <v>0</v>
      </c>
      <c r="T1896" s="21">
        <v>0</v>
      </c>
      <c r="U1896" s="21">
        <v>0</v>
      </c>
      <c r="V1896" s="21">
        <v>0</v>
      </c>
      <c r="W1896" s="21">
        <v>0</v>
      </c>
      <c r="X1896" s="21">
        <v>0</v>
      </c>
      <c r="Y1896" s="21">
        <v>0</v>
      </c>
      <c r="Z1896" s="21">
        <v>30.275848671580452</v>
      </c>
      <c r="AA1896" s="21">
        <v>271.16676474602349</v>
      </c>
      <c r="AB1896" s="21">
        <v>450.65618108313703</v>
      </c>
      <c r="AC1896" s="21">
        <v>589.99800971267189</v>
      </c>
      <c r="AD1896" s="21">
        <v>700.14838459847715</v>
      </c>
      <c r="AE1896" s="21">
        <v>785.63983553947503</v>
      </c>
      <c r="AF1896" s="21">
        <v>850.64857877493876</v>
      </c>
      <c r="AG1896" s="21">
        <v>903.44248526206354</v>
      </c>
      <c r="AH1896" s="21">
        <v>946.49765288168123</v>
      </c>
      <c r="AI1896" s="21">
        <v>412.38565372994606</v>
      </c>
      <c r="AJ1896" s="21">
        <v>3693.5474464368135</v>
      </c>
      <c r="AK1896" s="21">
        <v>6138.3628204569504</v>
      </c>
      <c r="AL1896" s="21">
        <v>8036.3301314528007</v>
      </c>
      <c r="AM1896" s="21">
        <v>9536.6822718213971</v>
      </c>
      <c r="AN1896" s="21">
        <v>10701.156578291257</v>
      </c>
      <c r="AO1896" s="21">
        <v>11586.637060378745</v>
      </c>
      <c r="AP1896" s="21">
        <v>12305.73992932944</v>
      </c>
      <c r="AQ1896" s="21">
        <v>12892.191976896158</v>
      </c>
    </row>
    <row r="1897" spans="1:43" x14ac:dyDescent="0.25">
      <c r="A1897" s="17" t="s">
        <v>290</v>
      </c>
      <c r="B1897" s="8" t="s">
        <v>338</v>
      </c>
      <c r="C1897" s="8" t="s">
        <v>334</v>
      </c>
      <c r="D1897" s="8" t="str">
        <f t="shared" si="233"/>
        <v>Week_35-generic-fifi</v>
      </c>
      <c r="E1897" s="8" t="str">
        <f t="shared" si="234"/>
        <v>Umbrella-social.display.umb</v>
      </c>
      <c r="H1897" s="24">
        <f t="shared" si="235"/>
        <v>4.3031938998825984E-3</v>
      </c>
      <c r="I1897" s="6">
        <f t="shared" si="235"/>
        <v>2.04</v>
      </c>
      <c r="J1897" s="6">
        <f t="shared" si="238"/>
        <v>5312771.2546917005</v>
      </c>
      <c r="K1897" s="18">
        <f t="shared" si="238"/>
        <v>0</v>
      </c>
      <c r="L1897" s="35">
        <f>Data!BQ49</f>
        <v>3.0135410614190871E-3</v>
      </c>
      <c r="Q1897" s="21">
        <v>0</v>
      </c>
      <c r="R1897" s="21">
        <v>0</v>
      </c>
      <c r="S1897" s="21">
        <v>0</v>
      </c>
      <c r="T1897" s="21">
        <v>0</v>
      </c>
      <c r="U1897" s="21">
        <v>0</v>
      </c>
      <c r="V1897" s="21">
        <v>0</v>
      </c>
      <c r="W1897" s="21">
        <v>0</v>
      </c>
      <c r="X1897" s="21">
        <v>0</v>
      </c>
      <c r="Y1897" s="21">
        <v>0</v>
      </c>
      <c r="Z1897" s="21">
        <v>26.936441563414238</v>
      </c>
      <c r="AA1897" s="21">
        <v>238.08039733461229</v>
      </c>
      <c r="AB1897" s="21">
        <v>395.39713931903276</v>
      </c>
      <c r="AC1897" s="21">
        <v>517.52018974168709</v>
      </c>
      <c r="AD1897" s="21">
        <v>614.05496621266661</v>
      </c>
      <c r="AE1897" s="21">
        <v>688.97602996463866</v>
      </c>
      <c r="AF1897" s="21">
        <v>745.94502089176683</v>
      </c>
      <c r="AG1897" s="21">
        <v>792.20845491890759</v>
      </c>
      <c r="AH1897" s="21">
        <v>829.93681645302877</v>
      </c>
      <c r="AI1897" s="21">
        <v>390.78390234683775</v>
      </c>
      <c r="AJ1897" s="21">
        <v>3453.9820905324045</v>
      </c>
      <c r="AK1897" s="21">
        <v>5736.2750278690819</v>
      </c>
      <c r="AL1897" s="21">
        <v>7507.9909428429464</v>
      </c>
      <c r="AM1897" s="21">
        <v>8908.4816710892155</v>
      </c>
      <c r="AN1897" s="21">
        <v>9995.4086726400765</v>
      </c>
      <c r="AO1897" s="21">
        <v>10821.893660824348</v>
      </c>
      <c r="AP1897" s="21">
        <v>11493.066400643364</v>
      </c>
      <c r="AQ1897" s="21">
        <v>12040.415474749774</v>
      </c>
    </row>
    <row r="1898" spans="1:43" x14ac:dyDescent="0.25">
      <c r="A1898" s="17" t="s">
        <v>291</v>
      </c>
      <c r="B1898" s="8" t="s">
        <v>338</v>
      </c>
      <c r="C1898" s="8" t="s">
        <v>334</v>
      </c>
      <c r="D1898" s="8" t="str">
        <f t="shared" si="233"/>
        <v>Week_36-generic-fifi</v>
      </c>
      <c r="E1898" s="8" t="str">
        <f t="shared" si="234"/>
        <v>Umbrella-social.display.umb</v>
      </c>
      <c r="H1898" s="24">
        <f t="shared" si="235"/>
        <v>4.3031938998825984E-3</v>
      </c>
      <c r="I1898" s="6">
        <f t="shared" si="235"/>
        <v>2.04</v>
      </c>
      <c r="J1898" s="6">
        <f t="shared" si="238"/>
        <v>5312771.2546917005</v>
      </c>
      <c r="K1898" s="18">
        <f t="shared" si="238"/>
        <v>0</v>
      </c>
      <c r="L1898" s="35">
        <f>Data!BQ50</f>
        <v>3.0135410614190871E-3</v>
      </c>
      <c r="Q1898" s="21">
        <v>0</v>
      </c>
      <c r="R1898" s="21">
        <v>0</v>
      </c>
      <c r="S1898" s="21">
        <v>0</v>
      </c>
      <c r="T1898" s="21">
        <v>0</v>
      </c>
      <c r="U1898" s="21">
        <v>0</v>
      </c>
      <c r="V1898" s="21">
        <v>0</v>
      </c>
      <c r="W1898" s="21">
        <v>0</v>
      </c>
      <c r="X1898" s="21">
        <v>0</v>
      </c>
      <c r="Y1898" s="21">
        <v>0</v>
      </c>
      <c r="Z1898" s="21">
        <v>45.304269909211691</v>
      </c>
      <c r="AA1898" s="21">
        <v>298.5299354927069</v>
      </c>
      <c r="AB1898" s="21">
        <v>487.27756241791406</v>
      </c>
      <c r="AC1898" s="21">
        <v>633.85426346582233</v>
      </c>
      <c r="AD1898" s="21">
        <v>749.758040968557</v>
      </c>
      <c r="AE1898" s="21">
        <v>839.73903412717289</v>
      </c>
      <c r="AF1898" s="21">
        <v>908.17770056519214</v>
      </c>
      <c r="AG1898" s="21">
        <v>963.76848551142405</v>
      </c>
      <c r="AH1898" s="21">
        <v>1009.1129596554731</v>
      </c>
      <c r="AI1898" s="21">
        <v>606.62526019619997</v>
      </c>
      <c r="AJ1898" s="21">
        <v>3997.3229931202577</v>
      </c>
      <c r="AK1898" s="21">
        <v>6524.6582426314308</v>
      </c>
      <c r="AL1898" s="21">
        <v>8487.3237836516273</v>
      </c>
      <c r="AM1898" s="21">
        <v>10039.278143057885</v>
      </c>
      <c r="AN1898" s="21">
        <v>11244.125798630836</v>
      </c>
      <c r="AO1898" s="21">
        <v>12160.5211829653</v>
      </c>
      <c r="AP1898" s="21">
        <v>12904.883126113227</v>
      </c>
      <c r="AQ1898" s="21">
        <v>13512.046721977744</v>
      </c>
    </row>
    <row r="1899" spans="1:43" x14ac:dyDescent="0.25">
      <c r="A1899" s="17" t="s">
        <v>292</v>
      </c>
      <c r="B1899" s="8" t="s">
        <v>338</v>
      </c>
      <c r="C1899" s="8" t="s">
        <v>334</v>
      </c>
      <c r="D1899" s="8" t="str">
        <f t="shared" si="233"/>
        <v>Week_37-generic-fifi</v>
      </c>
      <c r="E1899" s="8" t="str">
        <f t="shared" si="234"/>
        <v>Umbrella-social.display.umb</v>
      </c>
      <c r="H1899" s="24">
        <f t="shared" si="235"/>
        <v>4.3031938998825984E-3</v>
      </c>
      <c r="I1899" s="6">
        <f t="shared" si="235"/>
        <v>2.04</v>
      </c>
      <c r="J1899" s="6">
        <f t="shared" ref="J1899:K1914" si="239">J1898</f>
        <v>5312771.2546917005</v>
      </c>
      <c r="K1899" s="18">
        <f t="shared" si="239"/>
        <v>0</v>
      </c>
      <c r="L1899" s="35">
        <f>Data!BQ51</f>
        <v>3.1584228432180814E-3</v>
      </c>
      <c r="Q1899" s="21">
        <v>0</v>
      </c>
      <c r="R1899" s="21">
        <v>0</v>
      </c>
      <c r="S1899" s="21">
        <v>0</v>
      </c>
      <c r="T1899" s="21">
        <v>0</v>
      </c>
      <c r="U1899" s="21">
        <v>0</v>
      </c>
      <c r="V1899" s="21">
        <v>0</v>
      </c>
      <c r="W1899" s="21">
        <v>0</v>
      </c>
      <c r="X1899" s="21">
        <v>0</v>
      </c>
      <c r="Y1899" s="21">
        <v>0</v>
      </c>
      <c r="Z1899" s="21">
        <v>0</v>
      </c>
      <c r="AA1899" s="21">
        <v>94.959461129171288</v>
      </c>
      <c r="AB1899" s="21">
        <v>243.28640685729857</v>
      </c>
      <c r="AC1899" s="21">
        <v>358.45244223125616</v>
      </c>
      <c r="AD1899" s="21">
        <v>449.50588765435663</v>
      </c>
      <c r="AE1899" s="21">
        <v>520.18452844384478</v>
      </c>
      <c r="AF1899" s="21">
        <v>573.93564564533517</v>
      </c>
      <c r="AG1899" s="21">
        <v>617.59139270070352</v>
      </c>
      <c r="AH1899" s="21">
        <v>653.19729770605898</v>
      </c>
      <c r="AI1899" s="21">
        <v>0</v>
      </c>
      <c r="AJ1899" s="21">
        <v>1480.7297225381781</v>
      </c>
      <c r="AK1899" s="21">
        <v>3793.6337194783509</v>
      </c>
      <c r="AL1899" s="21">
        <v>5589.4502666377148</v>
      </c>
      <c r="AM1899" s="21">
        <v>7009.2723820359106</v>
      </c>
      <c r="AN1899" s="21">
        <v>8111.3844088010273</v>
      </c>
      <c r="AO1899" s="21">
        <v>8949.5407748277285</v>
      </c>
      <c r="AP1899" s="21">
        <v>9630.2771801929703</v>
      </c>
      <c r="AQ1899" s="21">
        <v>10185.490122772573</v>
      </c>
    </row>
    <row r="1900" spans="1:43" x14ac:dyDescent="0.25">
      <c r="A1900" s="17" t="s">
        <v>293</v>
      </c>
      <c r="B1900" s="8" t="s">
        <v>338</v>
      </c>
      <c r="C1900" s="8" t="s">
        <v>334</v>
      </c>
      <c r="D1900" s="8" t="str">
        <f t="shared" si="233"/>
        <v>Week_38-generic-fifi</v>
      </c>
      <c r="E1900" s="8" t="str">
        <f t="shared" si="234"/>
        <v>Umbrella-social.display.umb</v>
      </c>
      <c r="H1900" s="24">
        <f t="shared" si="235"/>
        <v>4.3031938998825984E-3</v>
      </c>
      <c r="I1900" s="6">
        <f t="shared" si="235"/>
        <v>2.04</v>
      </c>
      <c r="J1900" s="6">
        <f t="shared" si="239"/>
        <v>5312771.2546917005</v>
      </c>
      <c r="K1900" s="18">
        <f t="shared" si="239"/>
        <v>0</v>
      </c>
      <c r="L1900" s="35">
        <f>Data!BQ52</f>
        <v>3.1584228432180814E-3</v>
      </c>
      <c r="Q1900" s="21">
        <v>0</v>
      </c>
      <c r="R1900" s="21">
        <v>0</v>
      </c>
      <c r="S1900" s="21">
        <v>0</v>
      </c>
      <c r="T1900" s="21">
        <v>0</v>
      </c>
      <c r="U1900" s="21">
        <v>0</v>
      </c>
      <c r="V1900" s="21">
        <v>0</v>
      </c>
      <c r="W1900" s="21">
        <v>0</v>
      </c>
      <c r="X1900" s="21">
        <v>0</v>
      </c>
      <c r="Y1900" s="21">
        <v>0</v>
      </c>
      <c r="Z1900" s="21">
        <v>0</v>
      </c>
      <c r="AA1900" s="21">
        <v>195.31058890425845</v>
      </c>
      <c r="AB1900" s="21">
        <v>358.05695388805162</v>
      </c>
      <c r="AC1900" s="21">
        <v>484.36061310490146</v>
      </c>
      <c r="AD1900" s="21">
        <v>584.17604330640279</v>
      </c>
      <c r="AE1900" s="21">
        <v>661.62601076224564</v>
      </c>
      <c r="AF1900" s="21">
        <v>720.50659489612678</v>
      </c>
      <c r="AG1900" s="21">
        <v>768.31424214748495</v>
      </c>
      <c r="AH1900" s="21">
        <v>807.29599754192088</v>
      </c>
      <c r="AI1900" s="21">
        <v>0</v>
      </c>
      <c r="AJ1900" s="21">
        <v>2832.9992670859224</v>
      </c>
      <c r="AK1900" s="21">
        <v>5193.6512691440221</v>
      </c>
      <c r="AL1900" s="21">
        <v>7025.6982462129845</v>
      </c>
      <c r="AM1900" s="21">
        <v>8473.530860876479</v>
      </c>
      <c r="AN1900" s="21">
        <v>9596.9502426376439</v>
      </c>
      <c r="AO1900" s="21">
        <v>10451.018896225323</v>
      </c>
      <c r="AP1900" s="21">
        <v>11144.473513223034</v>
      </c>
      <c r="AQ1900" s="21">
        <v>11709.907702335509</v>
      </c>
    </row>
    <row r="1901" spans="1:43" x14ac:dyDescent="0.25">
      <c r="A1901" s="17" t="s">
        <v>294</v>
      </c>
      <c r="B1901" s="8" t="s">
        <v>338</v>
      </c>
      <c r="C1901" s="8" t="s">
        <v>334</v>
      </c>
      <c r="D1901" s="8" t="str">
        <f t="shared" si="233"/>
        <v>Week_39-generic-fifi</v>
      </c>
      <c r="E1901" s="8" t="str">
        <f t="shared" si="234"/>
        <v>Umbrella-social.display.umb</v>
      </c>
      <c r="H1901" s="24">
        <f t="shared" si="235"/>
        <v>4.3031938998825984E-3</v>
      </c>
      <c r="I1901" s="6">
        <f t="shared" si="235"/>
        <v>2.04</v>
      </c>
      <c r="J1901" s="6">
        <f t="shared" si="239"/>
        <v>5312771.2546917005</v>
      </c>
      <c r="K1901" s="18">
        <f t="shared" si="239"/>
        <v>0</v>
      </c>
      <c r="L1901" s="35">
        <f>Data!BQ53</f>
        <v>3.1584228432180814E-3</v>
      </c>
      <c r="Q1901" s="21">
        <v>0</v>
      </c>
      <c r="R1901" s="21">
        <v>0</v>
      </c>
      <c r="S1901" s="21">
        <v>0</v>
      </c>
      <c r="T1901" s="21">
        <v>0</v>
      </c>
      <c r="U1901" s="21">
        <v>0</v>
      </c>
      <c r="V1901" s="21">
        <v>0</v>
      </c>
      <c r="W1901" s="21">
        <v>0</v>
      </c>
      <c r="X1901" s="21">
        <v>0</v>
      </c>
      <c r="Y1901" s="21">
        <v>0</v>
      </c>
      <c r="Z1901" s="21">
        <v>81.530919992627801</v>
      </c>
      <c r="AA1901" s="21">
        <v>378.24234943350456</v>
      </c>
      <c r="AB1901" s="21">
        <v>599.48597280529179</v>
      </c>
      <c r="AC1901" s="21">
        <v>771.35675110646037</v>
      </c>
      <c r="AD1901" s="21">
        <v>907.30345217472609</v>
      </c>
      <c r="AE1901" s="21">
        <v>1012.8742895237584</v>
      </c>
      <c r="AF1901" s="21">
        <v>1093.1901254079305</v>
      </c>
      <c r="AG1901" s="21">
        <v>1158.4424535532282</v>
      </c>
      <c r="AH1901" s="21">
        <v>1211.6779670413378</v>
      </c>
      <c r="AI1901" s="21">
        <v>1019.3966256220491</v>
      </c>
      <c r="AJ1901" s="21">
        <v>4729.2361562304877</v>
      </c>
      <c r="AK1901" s="21">
        <v>7495.4873297237937</v>
      </c>
      <c r="AL1901" s="21">
        <v>9644.4204149764682</v>
      </c>
      <c r="AM1901" s="21">
        <v>11344.187918470485</v>
      </c>
      <c r="AN1901" s="21">
        <v>12664.160210791348</v>
      </c>
      <c r="AO1901" s="21">
        <v>13668.364408312271</v>
      </c>
      <c r="AP1901" s="21">
        <v>14484.226698733057</v>
      </c>
      <c r="AQ1901" s="21">
        <v>15149.840466098163</v>
      </c>
    </row>
    <row r="1902" spans="1:43" x14ac:dyDescent="0.25">
      <c r="A1902" s="17" t="s">
        <v>295</v>
      </c>
      <c r="B1902" s="8" t="s">
        <v>338</v>
      </c>
      <c r="C1902" s="8" t="s">
        <v>334</v>
      </c>
      <c r="D1902" s="8" t="str">
        <f t="shared" si="233"/>
        <v>Week_40-generic-fifi</v>
      </c>
      <c r="E1902" s="8" t="str">
        <f t="shared" si="234"/>
        <v>Umbrella-social.display.umb</v>
      </c>
      <c r="H1902" s="24">
        <f t="shared" si="235"/>
        <v>4.3031938998825984E-3</v>
      </c>
      <c r="I1902" s="6">
        <f t="shared" si="235"/>
        <v>2.04</v>
      </c>
      <c r="J1902" s="6">
        <f t="shared" si="239"/>
        <v>5312771.2546917005</v>
      </c>
      <c r="K1902" s="18">
        <f t="shared" si="239"/>
        <v>0</v>
      </c>
      <c r="L1902" s="35">
        <f>Data!BQ54</f>
        <v>3.1584228432180814E-3</v>
      </c>
      <c r="Q1902" s="21">
        <v>0</v>
      </c>
      <c r="R1902" s="21">
        <v>0</v>
      </c>
      <c r="S1902" s="21">
        <v>0</v>
      </c>
      <c r="T1902" s="21">
        <v>0</v>
      </c>
      <c r="U1902" s="21">
        <v>0</v>
      </c>
      <c r="V1902" s="21">
        <v>0</v>
      </c>
      <c r="W1902" s="21">
        <v>0</v>
      </c>
      <c r="X1902" s="21">
        <v>0</v>
      </c>
      <c r="Y1902" s="21">
        <v>0</v>
      </c>
      <c r="Z1902" s="21">
        <v>0</v>
      </c>
      <c r="AA1902" s="21">
        <v>213.26101691373563</v>
      </c>
      <c r="AB1902" s="21">
        <v>445.63263390447639</v>
      </c>
      <c r="AC1902" s="21">
        <v>626.0943917797797</v>
      </c>
      <c r="AD1902" s="21">
        <v>768.80067308010052</v>
      </c>
      <c r="AE1902" s="21">
        <v>879.59427356147717</v>
      </c>
      <c r="AF1902" s="21">
        <v>963.86622409874781</v>
      </c>
      <c r="AG1902" s="21">
        <v>1032.3201216079478</v>
      </c>
      <c r="AH1902" s="21">
        <v>1088.1585642295397</v>
      </c>
      <c r="AI1902" s="21">
        <v>0</v>
      </c>
      <c r="AJ1902" s="21">
        <v>2738.3055724097653</v>
      </c>
      <c r="AK1902" s="21">
        <v>5721.9943069195469</v>
      </c>
      <c r="AL1902" s="21">
        <v>8039.152146397978</v>
      </c>
      <c r="AM1902" s="21">
        <v>9871.5236269326142</v>
      </c>
      <c r="AN1902" s="21">
        <v>11294.131180699533</v>
      </c>
      <c r="AO1902" s="21">
        <v>12376.196506531644</v>
      </c>
      <c r="AP1902" s="21">
        <v>13255.15550107884</v>
      </c>
      <c r="AQ1902" s="21">
        <v>13972.130036782364</v>
      </c>
    </row>
    <row r="1903" spans="1:43" x14ac:dyDescent="0.25">
      <c r="A1903" s="17" t="s">
        <v>296</v>
      </c>
      <c r="B1903" s="8" t="s">
        <v>338</v>
      </c>
      <c r="C1903" s="8" t="s">
        <v>334</v>
      </c>
      <c r="D1903" s="8" t="str">
        <f t="shared" si="233"/>
        <v>Week_41-generic-fifi</v>
      </c>
      <c r="E1903" s="8" t="str">
        <f t="shared" si="234"/>
        <v>Umbrella-social.display.umb</v>
      </c>
      <c r="H1903" s="24">
        <f t="shared" si="235"/>
        <v>4.3031938998825984E-3</v>
      </c>
      <c r="I1903" s="6">
        <f t="shared" si="235"/>
        <v>2.04</v>
      </c>
      <c r="J1903" s="6">
        <f t="shared" si="239"/>
        <v>5312771.2546917005</v>
      </c>
      <c r="K1903" s="18">
        <f t="shared" si="239"/>
        <v>0</v>
      </c>
      <c r="L1903" s="35">
        <f>Data!BQ55</f>
        <v>3.7379499704140603E-3</v>
      </c>
      <c r="Q1903" s="21">
        <v>0</v>
      </c>
      <c r="R1903" s="21">
        <v>0</v>
      </c>
      <c r="S1903" s="21">
        <v>0</v>
      </c>
      <c r="T1903" s="21">
        <v>0</v>
      </c>
      <c r="U1903" s="21">
        <v>0</v>
      </c>
      <c r="V1903" s="21">
        <v>0</v>
      </c>
      <c r="W1903" s="21">
        <v>0</v>
      </c>
      <c r="X1903" s="21">
        <v>0</v>
      </c>
      <c r="Y1903" s="21">
        <v>0</v>
      </c>
      <c r="Z1903" s="21">
        <v>0</v>
      </c>
      <c r="AA1903" s="21">
        <v>10.605997601513474</v>
      </c>
      <c r="AB1903" s="21">
        <v>164.1428459566134</v>
      </c>
      <c r="AC1903" s="21">
        <v>283.2286137695753</v>
      </c>
      <c r="AD1903" s="21">
        <v>377.29205410581267</v>
      </c>
      <c r="AE1903" s="21">
        <v>450.2439024356957</v>
      </c>
      <c r="AF1903" s="21">
        <v>505.68196872363166</v>
      </c>
      <c r="AG1903" s="21">
        <v>550.67792885615552</v>
      </c>
      <c r="AH1903" s="21">
        <v>587.35511114557141</v>
      </c>
      <c r="AI1903" s="21">
        <v>0</v>
      </c>
      <c r="AJ1903" s="21">
        <v>173.02889834357208</v>
      </c>
      <c r="AK1903" s="21">
        <v>2677.8674551839035</v>
      </c>
      <c r="AL1903" s="21">
        <v>4620.6624648805728</v>
      </c>
      <c r="AM1903" s="21">
        <v>6155.2369638850723</v>
      </c>
      <c r="AN1903" s="21">
        <v>7345.3916690724236</v>
      </c>
      <c r="AO1903" s="21">
        <v>8249.8221523237717</v>
      </c>
      <c r="AP1903" s="21">
        <v>8983.8975032865983</v>
      </c>
      <c r="AQ1903" s="21">
        <v>9582.2582312749219</v>
      </c>
    </row>
    <row r="1904" spans="1:43" x14ac:dyDescent="0.25">
      <c r="A1904" s="17" t="s">
        <v>297</v>
      </c>
      <c r="B1904" s="8" t="s">
        <v>338</v>
      </c>
      <c r="C1904" s="8" t="s">
        <v>334</v>
      </c>
      <c r="D1904" s="8" t="str">
        <f t="shared" si="233"/>
        <v>Week_42-generic-fifi</v>
      </c>
      <c r="E1904" s="8" t="str">
        <f t="shared" si="234"/>
        <v>Umbrella-social.display.umb</v>
      </c>
      <c r="H1904" s="24">
        <f t="shared" si="235"/>
        <v>4.3031938998825984E-3</v>
      </c>
      <c r="I1904" s="6">
        <f t="shared" si="235"/>
        <v>2.04</v>
      </c>
      <c r="J1904" s="6">
        <f t="shared" si="239"/>
        <v>5312771.2546917005</v>
      </c>
      <c r="K1904" s="18">
        <f t="shared" si="239"/>
        <v>0</v>
      </c>
      <c r="L1904" s="35">
        <f>Data!BQ56</f>
        <v>3.7379499704140603E-3</v>
      </c>
      <c r="Q1904" s="21">
        <v>0</v>
      </c>
      <c r="R1904" s="21">
        <v>0</v>
      </c>
      <c r="S1904" s="21">
        <v>0</v>
      </c>
      <c r="T1904" s="21">
        <v>0</v>
      </c>
      <c r="U1904" s="21">
        <v>0</v>
      </c>
      <c r="V1904" s="21">
        <v>0</v>
      </c>
      <c r="W1904" s="21">
        <v>0</v>
      </c>
      <c r="X1904" s="21">
        <v>0</v>
      </c>
      <c r="Y1904" s="21">
        <v>0</v>
      </c>
      <c r="Z1904" s="21">
        <v>0</v>
      </c>
      <c r="AA1904" s="21">
        <v>61.813114649687996</v>
      </c>
      <c r="AB1904" s="21">
        <v>267.69022875994693</v>
      </c>
      <c r="AC1904" s="21">
        <v>427.443058682073</v>
      </c>
      <c r="AD1904" s="21">
        <v>553.67909732582723</v>
      </c>
      <c r="AE1904" s="21">
        <v>651.61860786543161</v>
      </c>
      <c r="AF1904" s="21">
        <v>726.0692073438122</v>
      </c>
      <c r="AG1904" s="21">
        <v>786.51354445634797</v>
      </c>
      <c r="AH1904" s="21">
        <v>835.79541920892848</v>
      </c>
      <c r="AI1904" s="21">
        <v>0</v>
      </c>
      <c r="AJ1904" s="21">
        <v>851.77379022829905</v>
      </c>
      <c r="AK1904" s="21">
        <v>3688.7240199777134</v>
      </c>
      <c r="AL1904" s="21">
        <v>5890.0897691982636</v>
      </c>
      <c r="AM1904" s="21">
        <v>7629.6000609602597</v>
      </c>
      <c r="AN1904" s="21">
        <v>8979.1891987702638</v>
      </c>
      <c r="AO1904" s="21">
        <v>10005.105295408655</v>
      </c>
      <c r="AP1904" s="21">
        <v>10838.017573198906</v>
      </c>
      <c r="AQ1904" s="21">
        <v>11517.113093388387</v>
      </c>
    </row>
    <row r="1905" spans="1:43" x14ac:dyDescent="0.25">
      <c r="A1905" s="17" t="s">
        <v>298</v>
      </c>
      <c r="B1905" s="8" t="s">
        <v>338</v>
      </c>
      <c r="C1905" s="8" t="s">
        <v>334</v>
      </c>
      <c r="D1905" s="8" t="str">
        <f t="shared" si="233"/>
        <v>Week_43-generic-fifi</v>
      </c>
      <c r="E1905" s="8" t="str">
        <f t="shared" si="234"/>
        <v>Umbrella-social.display.umb</v>
      </c>
      <c r="H1905" s="24">
        <f t="shared" si="235"/>
        <v>4.3031938998825984E-3</v>
      </c>
      <c r="I1905" s="6">
        <f t="shared" si="235"/>
        <v>2.04</v>
      </c>
      <c r="J1905" s="6">
        <f t="shared" si="239"/>
        <v>5312771.2546917005</v>
      </c>
      <c r="K1905" s="18">
        <f t="shared" si="239"/>
        <v>0</v>
      </c>
      <c r="L1905" s="35">
        <f>Data!BQ57</f>
        <v>3.7379499704140603E-3</v>
      </c>
      <c r="Q1905" s="21">
        <v>0</v>
      </c>
      <c r="R1905" s="21">
        <v>0</v>
      </c>
      <c r="S1905" s="21">
        <v>0</v>
      </c>
      <c r="T1905" s="21">
        <v>0</v>
      </c>
      <c r="U1905" s="21">
        <v>0</v>
      </c>
      <c r="V1905" s="21">
        <v>0</v>
      </c>
      <c r="W1905" s="21">
        <v>0</v>
      </c>
      <c r="X1905" s="21">
        <v>0</v>
      </c>
      <c r="Y1905" s="21">
        <v>0</v>
      </c>
      <c r="Z1905" s="21">
        <v>0</v>
      </c>
      <c r="AA1905" s="21">
        <v>0</v>
      </c>
      <c r="AB1905" s="21">
        <v>162.83233430800553</v>
      </c>
      <c r="AC1905" s="21">
        <v>340.54385214406108</v>
      </c>
      <c r="AD1905" s="21">
        <v>481.01278270448222</v>
      </c>
      <c r="AE1905" s="21">
        <v>590.02312305182022</v>
      </c>
      <c r="AF1905" s="21">
        <v>672.90856260479438</v>
      </c>
      <c r="AG1905" s="21">
        <v>740.21426494617072</v>
      </c>
      <c r="AH1905" s="21">
        <v>795.10032757058548</v>
      </c>
      <c r="AI1905" s="21">
        <v>0</v>
      </c>
      <c r="AJ1905" s="21">
        <v>0</v>
      </c>
      <c r="AK1905" s="21">
        <v>2316.5770155649866</v>
      </c>
      <c r="AL1905" s="21">
        <v>4844.8366475951671</v>
      </c>
      <c r="AM1905" s="21">
        <v>6843.2548200064402</v>
      </c>
      <c r="AN1905" s="21">
        <v>8394.1190877254357</v>
      </c>
      <c r="AO1905" s="21">
        <v>9573.3105855898793</v>
      </c>
      <c r="AP1905" s="21">
        <v>10530.852855822048</v>
      </c>
      <c r="AQ1905" s="21">
        <v>11311.703856275515</v>
      </c>
    </row>
    <row r="1906" spans="1:43" x14ac:dyDescent="0.25">
      <c r="A1906" s="17" t="s">
        <v>299</v>
      </c>
      <c r="B1906" s="8" t="s">
        <v>338</v>
      </c>
      <c r="C1906" s="8" t="s">
        <v>334</v>
      </c>
      <c r="D1906" s="8" t="str">
        <f t="shared" si="233"/>
        <v>Week_44-generic-fifi</v>
      </c>
      <c r="E1906" s="8" t="str">
        <f t="shared" si="234"/>
        <v>Umbrella-social.display.umb</v>
      </c>
      <c r="H1906" s="24">
        <f t="shared" si="235"/>
        <v>4.3031938998825984E-3</v>
      </c>
      <c r="I1906" s="6">
        <f t="shared" si="235"/>
        <v>2.04</v>
      </c>
      <c r="J1906" s="6">
        <f t="shared" si="239"/>
        <v>5312771.2546917005</v>
      </c>
      <c r="K1906" s="18">
        <f t="shared" si="239"/>
        <v>0</v>
      </c>
      <c r="L1906" s="35">
        <f>Data!BQ58</f>
        <v>3.7379499704140603E-3</v>
      </c>
      <c r="Q1906" s="21">
        <v>0</v>
      </c>
      <c r="R1906" s="21">
        <v>0</v>
      </c>
      <c r="S1906" s="21">
        <v>0</v>
      </c>
      <c r="T1906" s="21">
        <v>0</v>
      </c>
      <c r="U1906" s="21">
        <v>0</v>
      </c>
      <c r="V1906" s="21">
        <v>0</v>
      </c>
      <c r="W1906" s="21">
        <v>0</v>
      </c>
      <c r="X1906" s="21">
        <v>0</v>
      </c>
      <c r="Y1906" s="21">
        <v>0</v>
      </c>
      <c r="Z1906" s="21">
        <v>0</v>
      </c>
      <c r="AA1906" s="21">
        <v>0</v>
      </c>
      <c r="AB1906" s="21">
        <v>258.84750506866106</v>
      </c>
      <c r="AC1906" s="21">
        <v>471.20020047805923</v>
      </c>
      <c r="AD1906" s="21">
        <v>639.1383897059701</v>
      </c>
      <c r="AE1906" s="21">
        <v>769.52839470588492</v>
      </c>
      <c r="AF1906" s="21">
        <v>868.71099990544644</v>
      </c>
      <c r="AG1906" s="21">
        <v>949.28002107219947</v>
      </c>
      <c r="AH1906" s="21">
        <v>1015.0035191346165</v>
      </c>
      <c r="AI1906" s="21">
        <v>0</v>
      </c>
      <c r="AJ1906" s="21">
        <v>0</v>
      </c>
      <c r="AK1906" s="21">
        <v>3286.5178726843287</v>
      </c>
      <c r="AL1906" s="21">
        <v>5982.7035229595967</v>
      </c>
      <c r="AM1906" s="21">
        <v>8114.970010354823</v>
      </c>
      <c r="AN1906" s="21">
        <v>9770.4971970586266</v>
      </c>
      <c r="AO1906" s="21">
        <v>11029.792335179767</v>
      </c>
      <c r="AP1906" s="21">
        <v>12052.755751338553</v>
      </c>
      <c r="AQ1906" s="21">
        <v>12887.229512173804</v>
      </c>
    </row>
    <row r="1907" spans="1:43" x14ac:dyDescent="0.25">
      <c r="A1907" s="17" t="s">
        <v>300</v>
      </c>
      <c r="B1907" s="8" t="s">
        <v>338</v>
      </c>
      <c r="C1907" s="8" t="s">
        <v>334</v>
      </c>
      <c r="D1907" s="8" t="str">
        <f t="shared" si="233"/>
        <v>Week_45-generic-fifi</v>
      </c>
      <c r="E1907" s="8" t="str">
        <f t="shared" si="234"/>
        <v>Umbrella-social.display.umb</v>
      </c>
      <c r="H1907" s="24">
        <f t="shared" si="235"/>
        <v>4.3031938998825984E-3</v>
      </c>
      <c r="I1907" s="6">
        <f t="shared" si="235"/>
        <v>2.04</v>
      </c>
      <c r="J1907" s="6">
        <f t="shared" si="239"/>
        <v>5312771.2546917005</v>
      </c>
      <c r="K1907" s="18">
        <f t="shared" si="239"/>
        <v>0</v>
      </c>
      <c r="L1907" s="35">
        <f>Data!BQ59</f>
        <v>3.2163755559376796E-3</v>
      </c>
      <c r="Q1907" s="21">
        <v>0</v>
      </c>
      <c r="R1907" s="21">
        <v>0</v>
      </c>
      <c r="S1907" s="21">
        <v>0</v>
      </c>
      <c r="T1907" s="21">
        <v>0</v>
      </c>
      <c r="U1907" s="21">
        <v>0</v>
      </c>
      <c r="V1907" s="21">
        <v>0</v>
      </c>
      <c r="W1907" s="21">
        <v>0</v>
      </c>
      <c r="X1907" s="21">
        <v>0</v>
      </c>
      <c r="Y1907" s="21">
        <v>0</v>
      </c>
      <c r="Z1907" s="21">
        <v>129.42588497561155</v>
      </c>
      <c r="AA1907" s="21">
        <v>340.08471872782559</v>
      </c>
      <c r="AB1907" s="21">
        <v>496.90840933994633</v>
      </c>
      <c r="AC1907" s="21">
        <v>618.55788744607219</v>
      </c>
      <c r="AD1907" s="21">
        <v>714.6509261028873</v>
      </c>
      <c r="AE1907" s="21">
        <v>789.18254199214869</v>
      </c>
      <c r="AF1907" s="21">
        <v>845.82425167059512</v>
      </c>
      <c r="AG1907" s="21">
        <v>891.79990705514922</v>
      </c>
      <c r="AH1907" s="21">
        <v>929.27738113570672</v>
      </c>
      <c r="AI1907" s="21">
        <v>1847.9489380941145</v>
      </c>
      <c r="AJ1907" s="21">
        <v>4855.7457803247389</v>
      </c>
      <c r="AK1907" s="21">
        <v>7094.8818896839875</v>
      </c>
      <c r="AL1907" s="21">
        <v>8831.7989208348972</v>
      </c>
      <c r="AM1907" s="21">
        <v>10203.819894673012</v>
      </c>
      <c r="AN1907" s="21">
        <v>11267.98584928829</v>
      </c>
      <c r="AO1907" s="21">
        <v>12076.718872607729</v>
      </c>
      <c r="AP1907" s="21">
        <v>12733.161465695481</v>
      </c>
      <c r="AQ1907" s="21">
        <v>13268.266622153686</v>
      </c>
    </row>
    <row r="1908" spans="1:43" x14ac:dyDescent="0.25">
      <c r="A1908" s="17" t="s">
        <v>301</v>
      </c>
      <c r="B1908" s="8" t="s">
        <v>338</v>
      </c>
      <c r="C1908" s="8" t="s">
        <v>334</v>
      </c>
      <c r="D1908" s="8" t="str">
        <f t="shared" si="233"/>
        <v>Week_46-generic-fifi</v>
      </c>
      <c r="E1908" s="8" t="str">
        <f t="shared" si="234"/>
        <v>Umbrella-social.display.umb</v>
      </c>
      <c r="H1908" s="24">
        <f t="shared" si="235"/>
        <v>4.3031938998825984E-3</v>
      </c>
      <c r="I1908" s="6">
        <f t="shared" si="235"/>
        <v>2.04</v>
      </c>
      <c r="J1908" s="6">
        <f t="shared" si="239"/>
        <v>5312771.2546917005</v>
      </c>
      <c r="K1908" s="18">
        <f t="shared" si="239"/>
        <v>0</v>
      </c>
      <c r="L1908" s="35">
        <f>Data!BQ60</f>
        <v>3.2163755559376796E-3</v>
      </c>
      <c r="Q1908" s="21">
        <v>0</v>
      </c>
      <c r="R1908" s="21">
        <v>0</v>
      </c>
      <c r="S1908" s="21">
        <v>0</v>
      </c>
      <c r="T1908" s="21">
        <v>0</v>
      </c>
      <c r="U1908" s="21">
        <v>0</v>
      </c>
      <c r="V1908" s="21">
        <v>0</v>
      </c>
      <c r="W1908" s="21">
        <v>0</v>
      </c>
      <c r="X1908" s="21">
        <v>0</v>
      </c>
      <c r="Y1908" s="21">
        <v>0</v>
      </c>
      <c r="Z1908" s="21">
        <v>13.653015355443731</v>
      </c>
      <c r="AA1908" s="21">
        <v>244.34501320154905</v>
      </c>
      <c r="AB1908" s="21">
        <v>416.16204330310893</v>
      </c>
      <c r="AC1908" s="21">
        <v>549.4961993008053</v>
      </c>
      <c r="AD1908" s="21">
        <v>654.8605018417062</v>
      </c>
      <c r="AE1908" s="21">
        <v>736.61123890415251</v>
      </c>
      <c r="AF1908" s="21">
        <v>798.75819397173268</v>
      </c>
      <c r="AG1908" s="21">
        <v>849.21569690612807</v>
      </c>
      <c r="AH1908" s="21">
        <v>890.3564288198728</v>
      </c>
      <c r="AI1908" s="21">
        <v>194.31613311576857</v>
      </c>
      <c r="AJ1908" s="21">
        <v>3477.6330997470918</v>
      </c>
      <c r="AK1908" s="21">
        <v>5923.0138470454331</v>
      </c>
      <c r="AL1908" s="21">
        <v>7820.6882384681739</v>
      </c>
      <c r="AM1908" s="21">
        <v>9320.2825262622191</v>
      </c>
      <c r="AN1908" s="21">
        <v>10483.797448920286</v>
      </c>
      <c r="AO1908" s="21">
        <v>11368.302130066535</v>
      </c>
      <c r="AP1908" s="21">
        <v>12086.437032989639</v>
      </c>
      <c r="AQ1908" s="21">
        <v>12671.971270731774</v>
      </c>
    </row>
    <row r="1909" spans="1:43" x14ac:dyDescent="0.25">
      <c r="A1909" s="17" t="s">
        <v>272</v>
      </c>
      <c r="B1909" s="8" t="s">
        <v>338</v>
      </c>
      <c r="C1909" s="8" t="s">
        <v>334</v>
      </c>
      <c r="D1909" s="8" t="str">
        <f t="shared" si="233"/>
        <v>Week_47-generic-fifi</v>
      </c>
      <c r="E1909" s="8" t="str">
        <f t="shared" si="234"/>
        <v>Umbrella-social.display.umb</v>
      </c>
      <c r="H1909" s="24">
        <f t="shared" si="235"/>
        <v>4.3031938998825984E-3</v>
      </c>
      <c r="I1909" s="6">
        <f t="shared" si="235"/>
        <v>2.04</v>
      </c>
      <c r="J1909" s="6">
        <f t="shared" si="239"/>
        <v>5312771.2546917005</v>
      </c>
      <c r="K1909" s="18">
        <f t="shared" si="239"/>
        <v>0</v>
      </c>
      <c r="L1909" s="35">
        <f>Data!BQ61</f>
        <v>3.2163755559376796E-3</v>
      </c>
      <c r="Q1909" s="21">
        <v>0</v>
      </c>
      <c r="R1909" s="21">
        <v>0</v>
      </c>
      <c r="S1909" s="21">
        <v>0</v>
      </c>
      <c r="T1909" s="21">
        <v>0</v>
      </c>
      <c r="U1909" s="21">
        <v>0</v>
      </c>
      <c r="V1909" s="21">
        <v>0</v>
      </c>
      <c r="W1909" s="21">
        <v>0</v>
      </c>
      <c r="X1909" s="21">
        <v>0</v>
      </c>
      <c r="Y1909" s="21">
        <v>0</v>
      </c>
      <c r="Z1909" s="21">
        <v>177.54837981461449</v>
      </c>
      <c r="AA1909" s="21">
        <v>488.361743752959</v>
      </c>
      <c r="AB1909" s="21">
        <v>719.80355487569454</v>
      </c>
      <c r="AC1909" s="21">
        <v>899.37588665584087</v>
      </c>
      <c r="AD1909" s="21">
        <v>1041.2530449636806</v>
      </c>
      <c r="AE1909" s="21">
        <v>1151.3165811064803</v>
      </c>
      <c r="AF1909" s="21">
        <v>1234.9753381281259</v>
      </c>
      <c r="AG1909" s="21">
        <v>1302.8903926505573</v>
      </c>
      <c r="AH1909" s="21">
        <v>1358.2592037439833</v>
      </c>
      <c r="AI1909" s="21">
        <v>2176.1016786727305</v>
      </c>
      <c r="AJ1909" s="21">
        <v>5985.550594660398</v>
      </c>
      <c r="AK1909" s="21">
        <v>8822.1910316225039</v>
      </c>
      <c r="AL1909" s="21">
        <v>11023.099049132827</v>
      </c>
      <c r="AM1909" s="21">
        <v>12762.0004273452</v>
      </c>
      <c r="AN1909" s="21">
        <v>14110.981736051506</v>
      </c>
      <c r="AO1909" s="21">
        <v>15136.33584956447</v>
      </c>
      <c r="AP1909" s="21">
        <v>15968.729050266873</v>
      </c>
      <c r="AQ1909" s="21">
        <v>16647.350634380029</v>
      </c>
    </row>
    <row r="1910" spans="1:43" x14ac:dyDescent="0.25">
      <c r="A1910" s="17" t="s">
        <v>273</v>
      </c>
      <c r="B1910" s="8" t="s">
        <v>338</v>
      </c>
      <c r="C1910" s="8" t="s">
        <v>334</v>
      </c>
      <c r="D1910" s="8" t="str">
        <f t="shared" si="233"/>
        <v>Week_48-generic-fifi</v>
      </c>
      <c r="E1910" s="8" t="str">
        <f t="shared" si="234"/>
        <v>Umbrella-social.display.umb</v>
      </c>
      <c r="H1910" s="24">
        <f t="shared" si="235"/>
        <v>4.3031938998825984E-3</v>
      </c>
      <c r="I1910" s="6">
        <f t="shared" si="235"/>
        <v>2.04</v>
      </c>
      <c r="J1910" s="6">
        <f t="shared" si="239"/>
        <v>5312771.2546917005</v>
      </c>
      <c r="K1910" s="18">
        <f t="shared" si="239"/>
        <v>0</v>
      </c>
      <c r="L1910" s="35">
        <f>Data!BQ62</f>
        <v>3.2163755559376796E-3</v>
      </c>
      <c r="Q1910" s="21">
        <v>0</v>
      </c>
      <c r="R1910" s="21">
        <v>0</v>
      </c>
      <c r="S1910" s="21">
        <v>0</v>
      </c>
      <c r="T1910" s="21">
        <v>0</v>
      </c>
      <c r="U1910" s="21">
        <v>0</v>
      </c>
      <c r="V1910" s="21">
        <v>0</v>
      </c>
      <c r="W1910" s="21">
        <v>0</v>
      </c>
      <c r="X1910" s="21">
        <v>0</v>
      </c>
      <c r="Y1910" s="21">
        <v>0</v>
      </c>
      <c r="Z1910" s="21">
        <v>0</v>
      </c>
      <c r="AA1910" s="21">
        <v>316.47835463449627</v>
      </c>
      <c r="AB1910" s="21">
        <v>573.87506034407431</v>
      </c>
      <c r="AC1910" s="21">
        <v>773.82487519906658</v>
      </c>
      <c r="AD1910" s="21">
        <v>931.97925368507595</v>
      </c>
      <c r="AE1910" s="21">
        <v>1054.7931652287984</v>
      </c>
      <c r="AF1910" s="21">
        <v>1148.225679333076</v>
      </c>
      <c r="AG1910" s="21">
        <v>1224.1333827793633</v>
      </c>
      <c r="AH1910" s="21">
        <v>1286.0611977151273</v>
      </c>
      <c r="AI1910" s="21">
        <v>0</v>
      </c>
      <c r="AJ1910" s="21">
        <v>3902.7015567406161</v>
      </c>
      <c r="AK1910" s="21">
        <v>7076.8286632621093</v>
      </c>
      <c r="AL1910" s="21">
        <v>9542.5405904041818</v>
      </c>
      <c r="AM1910" s="21">
        <v>11492.845658931024</v>
      </c>
      <c r="AN1910" s="21">
        <v>13007.344318166804</v>
      </c>
      <c r="AO1910" s="21">
        <v>14159.52175117349</v>
      </c>
      <c r="AP1910" s="21">
        <v>15095.589283345054</v>
      </c>
      <c r="AQ1910" s="21">
        <v>15859.261667936653</v>
      </c>
    </row>
    <row r="1911" spans="1:43" x14ac:dyDescent="0.25">
      <c r="A1911" s="17" t="s">
        <v>274</v>
      </c>
      <c r="B1911" s="8" t="s">
        <v>338</v>
      </c>
      <c r="C1911" s="8" t="s">
        <v>334</v>
      </c>
      <c r="D1911" s="8" t="str">
        <f t="shared" si="233"/>
        <v>Week_49-generic-fifi</v>
      </c>
      <c r="E1911" s="8" t="str">
        <f t="shared" si="234"/>
        <v>Umbrella-social.display.umb</v>
      </c>
      <c r="H1911" s="24">
        <f t="shared" si="235"/>
        <v>4.3031938998825984E-3</v>
      </c>
      <c r="I1911" s="6">
        <f t="shared" si="235"/>
        <v>2.04</v>
      </c>
      <c r="J1911" s="6">
        <f t="shared" si="239"/>
        <v>5312771.2546917005</v>
      </c>
      <c r="K1911" s="18">
        <f t="shared" si="239"/>
        <v>0</v>
      </c>
      <c r="L1911" s="35">
        <f>Data!BQ63</f>
        <v>3.2163755559376796E-3</v>
      </c>
      <c r="Q1911" s="21">
        <v>0</v>
      </c>
      <c r="R1911" s="21">
        <v>0</v>
      </c>
      <c r="S1911" s="21">
        <v>0</v>
      </c>
      <c r="T1911" s="21">
        <v>0</v>
      </c>
      <c r="U1911" s="21">
        <v>0</v>
      </c>
      <c r="V1911" s="21">
        <v>0</v>
      </c>
      <c r="W1911" s="21">
        <v>0</v>
      </c>
      <c r="X1911" s="21">
        <v>0</v>
      </c>
      <c r="Y1911" s="21">
        <v>0</v>
      </c>
      <c r="Z1911" s="21">
        <v>0</v>
      </c>
      <c r="AA1911" s="21">
        <v>124.97597855347169</v>
      </c>
      <c r="AB1911" s="21">
        <v>301.91911046529202</v>
      </c>
      <c r="AC1911" s="21">
        <v>439.2556120371691</v>
      </c>
      <c r="AD1911" s="21">
        <v>547.80257832251755</v>
      </c>
      <c r="AE1911" s="21">
        <v>632.03572307909951</v>
      </c>
      <c r="AF1911" s="21">
        <v>696.07871085183274</v>
      </c>
      <c r="AG1911" s="21">
        <v>748.0817427447771</v>
      </c>
      <c r="AH1911" s="21">
        <v>790.48723632555698</v>
      </c>
      <c r="AI1911" s="21">
        <v>0</v>
      </c>
      <c r="AJ1911" s="21">
        <v>1873.2743509308139</v>
      </c>
      <c r="AK1911" s="21">
        <v>4525.488275720867</v>
      </c>
      <c r="AL1911" s="21">
        <v>6584.0354366946276</v>
      </c>
      <c r="AM1911" s="21">
        <v>8211.0540859360535</v>
      </c>
      <c r="AN1911" s="21">
        <v>9473.6310338991807</v>
      </c>
      <c r="AO1911" s="21">
        <v>10433.576198883882</v>
      </c>
      <c r="AP1911" s="21">
        <v>11213.053558799169</v>
      </c>
      <c r="AQ1911" s="21">
        <v>11848.672694435292</v>
      </c>
    </row>
    <row r="1912" spans="1:43" x14ac:dyDescent="0.25">
      <c r="A1912" s="17" t="s">
        <v>275</v>
      </c>
      <c r="B1912" s="8" t="s">
        <v>338</v>
      </c>
      <c r="C1912" s="8" t="s">
        <v>334</v>
      </c>
      <c r="D1912" s="8" t="str">
        <f t="shared" si="233"/>
        <v>Week_50-generic-fifi</v>
      </c>
      <c r="E1912" s="8" t="str">
        <f t="shared" si="234"/>
        <v>Umbrella-social.display.umb</v>
      </c>
      <c r="H1912" s="24">
        <f t="shared" si="235"/>
        <v>4.3031938998825984E-3</v>
      </c>
      <c r="I1912" s="6">
        <f t="shared" si="235"/>
        <v>2.04</v>
      </c>
      <c r="J1912" s="6">
        <f t="shared" si="239"/>
        <v>5312771.2546917005</v>
      </c>
      <c r="K1912" s="18">
        <f t="shared" si="239"/>
        <v>0</v>
      </c>
      <c r="L1912" s="35">
        <f>Data!BQ64</f>
        <v>2.8107065669004949E-3</v>
      </c>
      <c r="Q1912" s="21">
        <v>0</v>
      </c>
      <c r="R1912" s="21">
        <v>0</v>
      </c>
      <c r="S1912" s="21">
        <v>0</v>
      </c>
      <c r="T1912" s="21">
        <v>0</v>
      </c>
      <c r="U1912" s="21">
        <v>0</v>
      </c>
      <c r="V1912" s="21">
        <v>0</v>
      </c>
      <c r="W1912" s="21">
        <v>0</v>
      </c>
      <c r="X1912" s="21">
        <v>0</v>
      </c>
      <c r="Y1912" s="21">
        <v>0</v>
      </c>
      <c r="Z1912" s="21">
        <v>312.62305116266901</v>
      </c>
      <c r="AA1912" s="21">
        <v>519.45298549570612</v>
      </c>
      <c r="AB1912" s="21">
        <v>673.58014034873906</v>
      </c>
      <c r="AC1912" s="21">
        <v>793.24790644497909</v>
      </c>
      <c r="AD1912" s="21">
        <v>887.85257733760591</v>
      </c>
      <c r="AE1912" s="21">
        <v>961.28504658911572</v>
      </c>
      <c r="AF1912" s="21">
        <v>1017.1278805466651</v>
      </c>
      <c r="AG1912" s="21">
        <v>1062.4812722830643</v>
      </c>
      <c r="AH1912" s="21">
        <v>1099.4705476085028</v>
      </c>
      <c r="AI1912" s="21">
        <v>4261.2109252435184</v>
      </c>
      <c r="AJ1912" s="21">
        <v>7080.4079504454166</v>
      </c>
      <c r="AK1912" s="21">
        <v>9181.2393309014387</v>
      </c>
      <c r="AL1912" s="21">
        <v>10812.371745457298</v>
      </c>
      <c r="AM1912" s="21">
        <v>12101.881446317344</v>
      </c>
      <c r="AN1912" s="21">
        <v>13102.803288383697</v>
      </c>
      <c r="AO1912" s="21">
        <v>13863.969470056754</v>
      </c>
      <c r="AP1912" s="21">
        <v>14482.159228122398</v>
      </c>
      <c r="AQ1912" s="21">
        <v>14986.341832531769</v>
      </c>
    </row>
    <row r="1913" spans="1:43" x14ac:dyDescent="0.25">
      <c r="A1913" s="17" t="s">
        <v>276</v>
      </c>
      <c r="B1913" s="8" t="s">
        <v>338</v>
      </c>
      <c r="C1913" s="8" t="s">
        <v>334</v>
      </c>
      <c r="D1913" s="8" t="str">
        <f t="shared" si="233"/>
        <v>Week_51-generic-fifi</v>
      </c>
      <c r="E1913" s="8" t="str">
        <f t="shared" si="234"/>
        <v>Umbrella-social.display.umb</v>
      </c>
      <c r="H1913" s="24">
        <f t="shared" si="235"/>
        <v>4.3031938998825984E-3</v>
      </c>
      <c r="I1913" s="6">
        <f t="shared" si="235"/>
        <v>2.04</v>
      </c>
      <c r="J1913" s="6">
        <f t="shared" si="239"/>
        <v>5312771.2546917005</v>
      </c>
      <c r="K1913" s="18">
        <f t="shared" si="239"/>
        <v>0</v>
      </c>
      <c r="L1913" s="35">
        <f>Data!BQ65</f>
        <v>2.8107065669004949E-3</v>
      </c>
      <c r="Q1913" s="21">
        <v>0</v>
      </c>
      <c r="R1913" s="21">
        <v>0</v>
      </c>
      <c r="S1913" s="21">
        <v>0</v>
      </c>
      <c r="T1913" s="21">
        <v>0</v>
      </c>
      <c r="U1913" s="21">
        <v>0</v>
      </c>
      <c r="V1913" s="21">
        <v>0</v>
      </c>
      <c r="W1913" s="21">
        <v>0</v>
      </c>
      <c r="X1913" s="21">
        <v>0</v>
      </c>
      <c r="Y1913" s="21">
        <v>0</v>
      </c>
      <c r="Z1913" s="21">
        <v>338.42987761919528</v>
      </c>
      <c r="AA1913" s="21">
        <v>602.0006221486625</v>
      </c>
      <c r="AB1913" s="21">
        <v>798.10521732721293</v>
      </c>
      <c r="AC1913" s="21">
        <v>950.15099158960254</v>
      </c>
      <c r="AD1913" s="21">
        <v>1070.198295669989</v>
      </c>
      <c r="AE1913" s="21">
        <v>1163.270891510246</v>
      </c>
      <c r="AF1913" s="21">
        <v>1233.9773739184593</v>
      </c>
      <c r="AG1913" s="21">
        <v>1291.3512004041324</v>
      </c>
      <c r="AH1913" s="21">
        <v>1338.10660789903</v>
      </c>
      <c r="AI1913" s="21">
        <v>4258.4246878283911</v>
      </c>
      <c r="AJ1913" s="21">
        <v>7574.9054116624875</v>
      </c>
      <c r="AK1913" s="21">
        <v>10042.467245681737</v>
      </c>
      <c r="AL1913" s="21">
        <v>11955.641943358663</v>
      </c>
      <c r="AM1913" s="21">
        <v>13466.183527333054</v>
      </c>
      <c r="AN1913" s="21">
        <v>14637.305423173451</v>
      </c>
      <c r="AO1913" s="21">
        <v>15526.997055587295</v>
      </c>
      <c r="AP1913" s="21">
        <v>16248.925393772279</v>
      </c>
      <c r="AQ1913" s="21">
        <v>16837.243372570185</v>
      </c>
    </row>
    <row r="1914" spans="1:43" x14ac:dyDescent="0.25">
      <c r="A1914" s="17" t="s">
        <v>277</v>
      </c>
      <c r="B1914" s="8" t="s">
        <v>338</v>
      </c>
      <c r="C1914" s="8" t="s">
        <v>334</v>
      </c>
      <c r="D1914" s="8" t="str">
        <f t="shared" si="233"/>
        <v>Week_52-generic-fifi</v>
      </c>
      <c r="E1914" s="8" t="str">
        <f t="shared" si="234"/>
        <v>Umbrella-social.display.umb</v>
      </c>
      <c r="H1914" s="24">
        <f t="shared" si="235"/>
        <v>4.3031938998825984E-3</v>
      </c>
      <c r="I1914" s="6">
        <f t="shared" si="235"/>
        <v>2.04</v>
      </c>
      <c r="J1914" s="6">
        <f t="shared" si="239"/>
        <v>5312771.2546917005</v>
      </c>
      <c r="K1914" s="18">
        <f t="shared" si="239"/>
        <v>0</v>
      </c>
      <c r="L1914" s="35">
        <f>Data!BQ66</f>
        <v>2.8107065669004949E-3</v>
      </c>
      <c r="Q1914" s="21">
        <v>0</v>
      </c>
      <c r="R1914" s="21">
        <v>0</v>
      </c>
      <c r="S1914" s="21">
        <v>0</v>
      </c>
      <c r="T1914" s="21">
        <v>0</v>
      </c>
      <c r="U1914" s="21">
        <v>0</v>
      </c>
      <c r="V1914" s="21">
        <v>0</v>
      </c>
      <c r="W1914" s="21">
        <v>0</v>
      </c>
      <c r="X1914" s="21">
        <v>0</v>
      </c>
      <c r="Y1914" s="21">
        <v>0</v>
      </c>
      <c r="Z1914" s="21">
        <v>0</v>
      </c>
      <c r="AA1914" s="21">
        <v>206.93953778917182</v>
      </c>
      <c r="AB1914" s="21">
        <v>397.88234013341616</v>
      </c>
      <c r="AC1914" s="21">
        <v>546.12672153084259</v>
      </c>
      <c r="AD1914" s="21">
        <v>663.32399720101398</v>
      </c>
      <c r="AE1914" s="21">
        <v>754.29078761229118</v>
      </c>
      <c r="AF1914" s="21">
        <v>823.46719072442227</v>
      </c>
      <c r="AG1914" s="21">
        <v>879.64849331380788</v>
      </c>
      <c r="AH1914" s="21">
        <v>925.46833416532047</v>
      </c>
      <c r="AI1914" s="21">
        <v>0</v>
      </c>
      <c r="AJ1914" s="21">
        <v>2726.2603517837847</v>
      </c>
      <c r="AK1914" s="21">
        <v>5241.7767052606296</v>
      </c>
      <c r="AL1914" s="21">
        <v>7194.7760387677172</v>
      </c>
      <c r="AM1914" s="21">
        <v>8738.7549681213568</v>
      </c>
      <c r="AN1914" s="21">
        <v>9937.1685563451301</v>
      </c>
      <c r="AO1914" s="21">
        <v>10848.51148819101</v>
      </c>
      <c r="AP1914" s="21">
        <v>11588.65452415861</v>
      </c>
      <c r="AQ1914" s="21">
        <v>12192.293716422519</v>
      </c>
    </row>
    <row r="1916" spans="1:43" x14ac:dyDescent="0.25">
      <c r="A1916" s="16" t="s">
        <v>328</v>
      </c>
      <c r="B1916" s="8" t="s">
        <v>338</v>
      </c>
      <c r="C1916" s="8" t="s">
        <v>334</v>
      </c>
      <c r="D1916" s="8" t="str">
        <f>A1916&amp;"-generic-cofi"</f>
        <v>Week_40_old-generic-cofi</v>
      </c>
      <c r="E1916" s="8" t="str">
        <f>IF(RIGHT(A1916,3)="old","Initial",B1916&amp;"-"&amp;C1916)</f>
        <v>Initial</v>
      </c>
      <c r="H1916" s="25">
        <f>SUMIFS(Data!N$2:N$48,Data!$L$2:$L$48,$C1916,Data!$M$2:$M$48,RIGHT($D1916,4))</f>
        <v>3.7860487552035266E-3</v>
      </c>
      <c r="I1916" s="42">
        <f>VLOOKUP(C1916,parms,8,FALSE)</f>
        <v>2.04</v>
      </c>
      <c r="J1916" s="28">
        <f>SUMIFS(Data!O$2:O$48,Data!$L$2:$L$48,$C1916,Data!$M$2:$M$48,RIGHT($D1916,4))</f>
        <v>4656316.0929763103</v>
      </c>
      <c r="K1916" s="25">
        <f>SUMIFS(Data!Q$2:Q$48,Data!$L$2:$L$48,$C1916,Data!$M$2:$M$48,RIGHT($D1916,4))</f>
        <v>0</v>
      </c>
      <c r="L1916" s="35">
        <f>Data!BQ2</f>
        <v>3.1584228432180814E-3</v>
      </c>
      <c r="Q1916" s="21">
        <v>0</v>
      </c>
      <c r="R1916" s="21">
        <v>0</v>
      </c>
      <c r="S1916" s="21">
        <v>0</v>
      </c>
      <c r="T1916" s="21">
        <v>0</v>
      </c>
      <c r="U1916" s="21">
        <v>0</v>
      </c>
      <c r="V1916" s="21">
        <v>0</v>
      </c>
      <c r="W1916" s="21">
        <v>0</v>
      </c>
      <c r="X1916" s="21">
        <v>0</v>
      </c>
      <c r="Y1916" s="21">
        <v>0</v>
      </c>
      <c r="Z1916" s="21">
        <v>0</v>
      </c>
      <c r="AA1916" s="21">
        <v>0</v>
      </c>
      <c r="AB1916" s="21">
        <v>0</v>
      </c>
      <c r="AC1916" s="21">
        <v>0</v>
      </c>
      <c r="AD1916" s="21">
        <v>0</v>
      </c>
      <c r="AE1916" s="21">
        <v>0</v>
      </c>
      <c r="AF1916" s="21">
        <v>0</v>
      </c>
      <c r="AG1916" s="21">
        <v>0</v>
      </c>
      <c r="AH1916" s="21">
        <v>0</v>
      </c>
      <c r="AI1916" s="21">
        <v>0</v>
      </c>
      <c r="AJ1916" s="21">
        <v>0</v>
      </c>
      <c r="AK1916" s="21">
        <v>0</v>
      </c>
      <c r="AL1916" s="21">
        <v>0</v>
      </c>
      <c r="AM1916" s="21">
        <v>0</v>
      </c>
      <c r="AN1916" s="21">
        <v>0</v>
      </c>
      <c r="AO1916" s="21">
        <v>0</v>
      </c>
      <c r="AP1916" s="21">
        <v>0</v>
      </c>
      <c r="AQ1916" s="21">
        <v>0</v>
      </c>
    </row>
    <row r="1917" spans="1:43" x14ac:dyDescent="0.25">
      <c r="A1917" s="16" t="s">
        <v>316</v>
      </c>
      <c r="B1917" s="8" t="s">
        <v>338</v>
      </c>
      <c r="C1917" s="8" t="s">
        <v>334</v>
      </c>
      <c r="D1917" s="8" t="str">
        <f t="shared" ref="D1917:D1980" si="240">A1917&amp;"-generic-cofi"</f>
        <v>Week_41_old-generic-cofi</v>
      </c>
      <c r="E1917" s="8" t="str">
        <f t="shared" ref="E1917:E1980" si="241">IF(RIGHT(A1917,3)="old","Initial",B1917&amp;"-"&amp;C1917)</f>
        <v>Initial</v>
      </c>
      <c r="H1917" s="24">
        <f t="shared" ref="H1917:I1980" si="242">H1916</f>
        <v>3.7860487552035266E-3</v>
      </c>
      <c r="I1917" s="6">
        <f>I1916</f>
        <v>2.04</v>
      </c>
      <c r="J1917" s="6">
        <f t="shared" ref="J1917:K1932" si="243">J1916</f>
        <v>4656316.0929763103</v>
      </c>
      <c r="K1917" s="18">
        <f t="shared" si="243"/>
        <v>0</v>
      </c>
      <c r="L1917" s="35">
        <f>Data!BQ3</f>
        <v>3.7379499704140603E-3</v>
      </c>
      <c r="Q1917" s="21">
        <v>0</v>
      </c>
      <c r="R1917" s="21">
        <v>0</v>
      </c>
      <c r="S1917" s="21">
        <v>0</v>
      </c>
      <c r="T1917" s="21">
        <v>0</v>
      </c>
      <c r="U1917" s="21">
        <v>0</v>
      </c>
      <c r="V1917" s="21">
        <v>0</v>
      </c>
      <c r="W1917" s="21">
        <v>0</v>
      </c>
      <c r="X1917" s="21">
        <v>0</v>
      </c>
      <c r="Y1917" s="21">
        <v>0</v>
      </c>
      <c r="Z1917" s="21">
        <v>0</v>
      </c>
      <c r="AA1917" s="21">
        <v>0</v>
      </c>
      <c r="AB1917" s="21">
        <v>0</v>
      </c>
      <c r="AC1917" s="21">
        <v>0</v>
      </c>
      <c r="AD1917" s="21">
        <v>0</v>
      </c>
      <c r="AE1917" s="21">
        <v>0</v>
      </c>
      <c r="AF1917" s="21">
        <v>0</v>
      </c>
      <c r="AG1917" s="21">
        <v>0</v>
      </c>
      <c r="AH1917" s="21">
        <v>0</v>
      </c>
      <c r="AI1917" s="21">
        <v>0</v>
      </c>
      <c r="AJ1917" s="21">
        <v>0</v>
      </c>
      <c r="AK1917" s="21">
        <v>0</v>
      </c>
      <c r="AL1917" s="21">
        <v>0</v>
      </c>
      <c r="AM1917" s="21">
        <v>0</v>
      </c>
      <c r="AN1917" s="21">
        <v>0</v>
      </c>
      <c r="AO1917" s="21">
        <v>0</v>
      </c>
      <c r="AP1917" s="21">
        <v>0</v>
      </c>
      <c r="AQ1917" s="21">
        <v>0</v>
      </c>
    </row>
    <row r="1918" spans="1:43" x14ac:dyDescent="0.25">
      <c r="A1918" s="16" t="s">
        <v>317</v>
      </c>
      <c r="B1918" s="8" t="s">
        <v>338</v>
      </c>
      <c r="C1918" s="8" t="s">
        <v>334</v>
      </c>
      <c r="D1918" s="8" t="str">
        <f t="shared" si="240"/>
        <v>Week_42_old-generic-cofi</v>
      </c>
      <c r="E1918" s="8" t="str">
        <f t="shared" si="241"/>
        <v>Initial</v>
      </c>
      <c r="H1918" s="24">
        <f t="shared" si="242"/>
        <v>3.7860487552035266E-3</v>
      </c>
      <c r="I1918" s="6">
        <f t="shared" si="242"/>
        <v>2.04</v>
      </c>
      <c r="J1918" s="6">
        <f t="shared" si="243"/>
        <v>4656316.0929763103</v>
      </c>
      <c r="K1918" s="18">
        <f t="shared" si="243"/>
        <v>0</v>
      </c>
      <c r="L1918" s="35">
        <f>Data!BQ4</f>
        <v>3.7379499704140603E-3</v>
      </c>
      <c r="Q1918" s="21">
        <v>0</v>
      </c>
      <c r="R1918" s="21">
        <v>0</v>
      </c>
      <c r="S1918" s="21">
        <v>0</v>
      </c>
      <c r="T1918" s="21">
        <v>0</v>
      </c>
      <c r="U1918" s="21">
        <v>0</v>
      </c>
      <c r="V1918" s="21">
        <v>0</v>
      </c>
      <c r="W1918" s="21">
        <v>0</v>
      </c>
      <c r="X1918" s="21">
        <v>0</v>
      </c>
      <c r="Y1918" s="21">
        <v>0</v>
      </c>
      <c r="Z1918" s="21">
        <v>0</v>
      </c>
      <c r="AA1918" s="21">
        <v>0</v>
      </c>
      <c r="AB1918" s="21">
        <v>0</v>
      </c>
      <c r="AC1918" s="21">
        <v>0</v>
      </c>
      <c r="AD1918" s="21">
        <v>0</v>
      </c>
      <c r="AE1918" s="21">
        <v>0</v>
      </c>
      <c r="AF1918" s="21">
        <v>0</v>
      </c>
      <c r="AG1918" s="21">
        <v>0</v>
      </c>
      <c r="AH1918" s="21">
        <v>0</v>
      </c>
      <c r="AI1918" s="21">
        <v>0</v>
      </c>
      <c r="AJ1918" s="21">
        <v>0</v>
      </c>
      <c r="AK1918" s="21">
        <v>0</v>
      </c>
      <c r="AL1918" s="21">
        <v>0</v>
      </c>
      <c r="AM1918" s="21">
        <v>0</v>
      </c>
      <c r="AN1918" s="21">
        <v>0</v>
      </c>
      <c r="AO1918" s="21">
        <v>0</v>
      </c>
      <c r="AP1918" s="21">
        <v>0</v>
      </c>
      <c r="AQ1918" s="21">
        <v>0</v>
      </c>
    </row>
    <row r="1919" spans="1:43" x14ac:dyDescent="0.25">
      <c r="A1919" s="16" t="s">
        <v>318</v>
      </c>
      <c r="B1919" s="8" t="s">
        <v>338</v>
      </c>
      <c r="C1919" s="8" t="s">
        <v>334</v>
      </c>
      <c r="D1919" s="8" t="str">
        <f t="shared" si="240"/>
        <v>Week_43_old-generic-cofi</v>
      </c>
      <c r="E1919" s="8" t="str">
        <f t="shared" si="241"/>
        <v>Initial</v>
      </c>
      <c r="H1919" s="24">
        <f t="shared" si="242"/>
        <v>3.7860487552035266E-3</v>
      </c>
      <c r="I1919" s="6">
        <f t="shared" si="242"/>
        <v>2.04</v>
      </c>
      <c r="J1919" s="6">
        <f t="shared" si="243"/>
        <v>4656316.0929763103</v>
      </c>
      <c r="K1919" s="18">
        <f t="shared" si="243"/>
        <v>0</v>
      </c>
      <c r="L1919" s="35">
        <f>Data!BQ5</f>
        <v>3.7379499704140603E-3</v>
      </c>
      <c r="Q1919" s="21">
        <v>0</v>
      </c>
      <c r="R1919" s="21">
        <v>0</v>
      </c>
      <c r="S1919" s="21">
        <v>0</v>
      </c>
      <c r="T1919" s="21">
        <v>0</v>
      </c>
      <c r="U1919" s="21">
        <v>0</v>
      </c>
      <c r="V1919" s="21">
        <v>0</v>
      </c>
      <c r="W1919" s="21">
        <v>0</v>
      </c>
      <c r="X1919" s="21">
        <v>0</v>
      </c>
      <c r="Y1919" s="21">
        <v>0</v>
      </c>
      <c r="Z1919" s="21">
        <v>0</v>
      </c>
      <c r="AA1919" s="21">
        <v>0</v>
      </c>
      <c r="AB1919" s="21">
        <v>0</v>
      </c>
      <c r="AC1919" s="21">
        <v>0</v>
      </c>
      <c r="AD1919" s="21">
        <v>0</v>
      </c>
      <c r="AE1919" s="21">
        <v>0</v>
      </c>
      <c r="AF1919" s="21">
        <v>0</v>
      </c>
      <c r="AG1919" s="21">
        <v>0</v>
      </c>
      <c r="AH1919" s="21">
        <v>0</v>
      </c>
      <c r="AI1919" s="21">
        <v>0</v>
      </c>
      <c r="AJ1919" s="21">
        <v>0</v>
      </c>
      <c r="AK1919" s="21">
        <v>0</v>
      </c>
      <c r="AL1919" s="21">
        <v>0</v>
      </c>
      <c r="AM1919" s="21">
        <v>0</v>
      </c>
      <c r="AN1919" s="21">
        <v>0</v>
      </c>
      <c r="AO1919" s="21">
        <v>0</v>
      </c>
      <c r="AP1919" s="21">
        <v>0</v>
      </c>
      <c r="AQ1919" s="21">
        <v>0</v>
      </c>
    </row>
    <row r="1920" spans="1:43" x14ac:dyDescent="0.25">
      <c r="A1920" s="16" t="s">
        <v>319</v>
      </c>
      <c r="B1920" s="8" t="s">
        <v>338</v>
      </c>
      <c r="C1920" s="8" t="s">
        <v>334</v>
      </c>
      <c r="D1920" s="8" t="str">
        <f t="shared" si="240"/>
        <v>Week_44_old-generic-cofi</v>
      </c>
      <c r="E1920" s="8" t="str">
        <f t="shared" si="241"/>
        <v>Initial</v>
      </c>
      <c r="H1920" s="24">
        <f t="shared" si="242"/>
        <v>3.7860487552035266E-3</v>
      </c>
      <c r="I1920" s="6">
        <f t="shared" si="242"/>
        <v>2.04</v>
      </c>
      <c r="J1920" s="6">
        <f t="shared" si="243"/>
        <v>4656316.0929763103</v>
      </c>
      <c r="K1920" s="18">
        <f t="shared" si="243"/>
        <v>0</v>
      </c>
      <c r="L1920" s="35">
        <f>Data!BQ6</f>
        <v>3.7379499704140603E-3</v>
      </c>
      <c r="Q1920" s="21">
        <v>0</v>
      </c>
      <c r="R1920" s="21">
        <v>0</v>
      </c>
      <c r="S1920" s="21">
        <v>0</v>
      </c>
      <c r="T1920" s="21">
        <v>0</v>
      </c>
      <c r="U1920" s="21">
        <v>0</v>
      </c>
      <c r="V1920" s="21">
        <v>0</v>
      </c>
      <c r="W1920" s="21">
        <v>0</v>
      </c>
      <c r="X1920" s="21">
        <v>0</v>
      </c>
      <c r="Y1920" s="21">
        <v>0</v>
      </c>
      <c r="Z1920" s="21">
        <v>302.16933903319318</v>
      </c>
      <c r="AA1920" s="21">
        <v>302.16933903319318</v>
      </c>
      <c r="AB1920" s="21">
        <v>302.16933903319318</v>
      </c>
      <c r="AC1920" s="21">
        <v>302.16933903319318</v>
      </c>
      <c r="AD1920" s="21">
        <v>302.16933903319318</v>
      </c>
      <c r="AE1920" s="21">
        <v>302.16933903319318</v>
      </c>
      <c r="AF1920" s="21">
        <v>302.16933903319318</v>
      </c>
      <c r="AG1920" s="21">
        <v>302.16933903319318</v>
      </c>
      <c r="AH1920" s="21">
        <v>302.16933903319318</v>
      </c>
      <c r="AI1920" s="21">
        <v>6900.0939164827469</v>
      </c>
      <c r="AJ1920" s="21">
        <v>6900.0939164827469</v>
      </c>
      <c r="AK1920" s="21">
        <v>6900.0939164827469</v>
      </c>
      <c r="AL1920" s="21">
        <v>6900.0939164827469</v>
      </c>
      <c r="AM1920" s="21">
        <v>6900.0939164827469</v>
      </c>
      <c r="AN1920" s="21">
        <v>6900.0939164827469</v>
      </c>
      <c r="AO1920" s="21">
        <v>6900.0939164827469</v>
      </c>
      <c r="AP1920" s="21">
        <v>6900.0939164827469</v>
      </c>
      <c r="AQ1920" s="21">
        <v>6900.0939164827469</v>
      </c>
    </row>
    <row r="1921" spans="1:43" x14ac:dyDescent="0.25">
      <c r="A1921" s="16" t="s">
        <v>320</v>
      </c>
      <c r="B1921" s="8" t="s">
        <v>338</v>
      </c>
      <c r="C1921" s="8" t="s">
        <v>334</v>
      </c>
      <c r="D1921" s="8" t="str">
        <f t="shared" si="240"/>
        <v>Week_45_old-generic-cofi</v>
      </c>
      <c r="E1921" s="8" t="str">
        <f t="shared" si="241"/>
        <v>Initial</v>
      </c>
      <c r="H1921" s="24">
        <f t="shared" si="242"/>
        <v>3.7860487552035266E-3</v>
      </c>
      <c r="I1921" s="6">
        <f t="shared" si="242"/>
        <v>2.04</v>
      </c>
      <c r="J1921" s="6">
        <f t="shared" si="243"/>
        <v>4656316.0929763103</v>
      </c>
      <c r="K1921" s="18">
        <f t="shared" si="243"/>
        <v>0</v>
      </c>
      <c r="L1921" s="35">
        <f>Data!BQ7</f>
        <v>3.2163755559376796E-3</v>
      </c>
      <c r="Q1921" s="21">
        <v>0</v>
      </c>
      <c r="R1921" s="21">
        <v>0</v>
      </c>
      <c r="S1921" s="21">
        <v>0</v>
      </c>
      <c r="T1921" s="21">
        <v>0</v>
      </c>
      <c r="U1921" s="21">
        <v>0</v>
      </c>
      <c r="V1921" s="21">
        <v>0</v>
      </c>
      <c r="W1921" s="21">
        <v>0</v>
      </c>
      <c r="X1921" s="21">
        <v>0</v>
      </c>
      <c r="Y1921" s="21">
        <v>0</v>
      </c>
      <c r="Z1921" s="21">
        <v>462.13007827286657</v>
      </c>
      <c r="AA1921" s="21">
        <v>462.13007827286657</v>
      </c>
      <c r="AB1921" s="21">
        <v>462.13007827286657</v>
      </c>
      <c r="AC1921" s="21">
        <v>462.13007827286657</v>
      </c>
      <c r="AD1921" s="21">
        <v>462.13007827286657</v>
      </c>
      <c r="AE1921" s="21">
        <v>462.13007827286657</v>
      </c>
      <c r="AF1921" s="21">
        <v>462.13007827286657</v>
      </c>
      <c r="AG1921" s="21">
        <v>462.13007827286657</v>
      </c>
      <c r="AH1921" s="21">
        <v>462.13007827286657</v>
      </c>
      <c r="AI1921" s="21">
        <v>8894.5872540923392</v>
      </c>
      <c r="AJ1921" s="21">
        <v>8894.5872540923392</v>
      </c>
      <c r="AK1921" s="21">
        <v>8894.5872540923392</v>
      </c>
      <c r="AL1921" s="21">
        <v>8894.5872540923392</v>
      </c>
      <c r="AM1921" s="21">
        <v>8894.5872540923392</v>
      </c>
      <c r="AN1921" s="21">
        <v>8894.5872540923392</v>
      </c>
      <c r="AO1921" s="21">
        <v>8894.5872540923392</v>
      </c>
      <c r="AP1921" s="21">
        <v>8894.5872540923392</v>
      </c>
      <c r="AQ1921" s="21">
        <v>8894.5872540923392</v>
      </c>
    </row>
    <row r="1922" spans="1:43" x14ac:dyDescent="0.25">
      <c r="A1922" s="16" t="s">
        <v>321</v>
      </c>
      <c r="B1922" s="8" t="s">
        <v>338</v>
      </c>
      <c r="C1922" s="8" t="s">
        <v>334</v>
      </c>
      <c r="D1922" s="8" t="str">
        <f t="shared" si="240"/>
        <v>Week_46_old-generic-cofi</v>
      </c>
      <c r="E1922" s="8" t="str">
        <f t="shared" si="241"/>
        <v>Initial</v>
      </c>
      <c r="H1922" s="24">
        <f t="shared" si="242"/>
        <v>3.7860487552035266E-3</v>
      </c>
      <c r="I1922" s="6">
        <f t="shared" si="242"/>
        <v>2.04</v>
      </c>
      <c r="J1922" s="6">
        <f t="shared" si="243"/>
        <v>4656316.0929763103</v>
      </c>
      <c r="K1922" s="18">
        <f t="shared" si="243"/>
        <v>0</v>
      </c>
      <c r="L1922" s="35">
        <f>Data!BQ8</f>
        <v>3.2163755559376796E-3</v>
      </c>
      <c r="Q1922" s="21">
        <v>0</v>
      </c>
      <c r="R1922" s="21">
        <v>0</v>
      </c>
      <c r="S1922" s="21">
        <v>0</v>
      </c>
      <c r="T1922" s="21">
        <v>0</v>
      </c>
      <c r="U1922" s="21">
        <v>0</v>
      </c>
      <c r="V1922" s="21">
        <v>0</v>
      </c>
      <c r="W1922" s="21">
        <v>0</v>
      </c>
      <c r="X1922" s="21">
        <v>0</v>
      </c>
      <c r="Y1922" s="21">
        <v>0</v>
      </c>
      <c r="Z1922" s="21">
        <v>342.12942466464358</v>
      </c>
      <c r="AA1922" s="21">
        <v>342.12942466464358</v>
      </c>
      <c r="AB1922" s="21">
        <v>342.12942466464358</v>
      </c>
      <c r="AC1922" s="21">
        <v>342.12942466464358</v>
      </c>
      <c r="AD1922" s="21">
        <v>342.12942466464358</v>
      </c>
      <c r="AE1922" s="21">
        <v>342.12942466464358</v>
      </c>
      <c r="AF1922" s="21">
        <v>342.12942466464358</v>
      </c>
      <c r="AG1922" s="21">
        <v>342.12942466464358</v>
      </c>
      <c r="AH1922" s="21">
        <v>342.12942466464358</v>
      </c>
      <c r="AI1922" s="21">
        <v>7201.2018622803471</v>
      </c>
      <c r="AJ1922" s="21">
        <v>7201.2018622803471</v>
      </c>
      <c r="AK1922" s="21">
        <v>7201.2018622803471</v>
      </c>
      <c r="AL1922" s="21">
        <v>7201.2018622803471</v>
      </c>
      <c r="AM1922" s="21">
        <v>7201.2018622803471</v>
      </c>
      <c r="AN1922" s="21">
        <v>7201.2018622803471</v>
      </c>
      <c r="AO1922" s="21">
        <v>7201.2018622803471</v>
      </c>
      <c r="AP1922" s="21">
        <v>7201.2018622803471</v>
      </c>
      <c r="AQ1922" s="21">
        <v>7201.2018622803471</v>
      </c>
    </row>
    <row r="1923" spans="1:43" x14ac:dyDescent="0.25">
      <c r="A1923" s="16" t="s">
        <v>322</v>
      </c>
      <c r="B1923" s="8" t="s">
        <v>338</v>
      </c>
      <c r="C1923" s="8" t="s">
        <v>334</v>
      </c>
      <c r="D1923" s="8" t="str">
        <f t="shared" si="240"/>
        <v>Week_47_old-generic-cofi</v>
      </c>
      <c r="E1923" s="8" t="str">
        <f t="shared" si="241"/>
        <v>Initial</v>
      </c>
      <c r="H1923" s="24">
        <f t="shared" si="242"/>
        <v>3.7860487552035266E-3</v>
      </c>
      <c r="I1923" s="6">
        <f t="shared" si="242"/>
        <v>2.04</v>
      </c>
      <c r="J1923" s="6">
        <f t="shared" si="243"/>
        <v>4656316.0929763103</v>
      </c>
      <c r="K1923" s="18">
        <f t="shared" si="243"/>
        <v>0</v>
      </c>
      <c r="L1923" s="35">
        <f>Data!BQ9</f>
        <v>3.2163755559376796E-3</v>
      </c>
      <c r="Q1923" s="21">
        <v>0</v>
      </c>
      <c r="R1923" s="21">
        <v>0</v>
      </c>
      <c r="S1923" s="21">
        <v>0</v>
      </c>
      <c r="T1923" s="21">
        <v>0</v>
      </c>
      <c r="U1923" s="21">
        <v>0</v>
      </c>
      <c r="V1923" s="21">
        <v>0</v>
      </c>
      <c r="W1923" s="21">
        <v>0</v>
      </c>
      <c r="X1923" s="21">
        <v>0</v>
      </c>
      <c r="Y1923" s="21">
        <v>0</v>
      </c>
      <c r="Z1923" s="21">
        <v>282.50230969530594</v>
      </c>
      <c r="AA1923" s="21">
        <v>282.50230969530594</v>
      </c>
      <c r="AB1923" s="21">
        <v>282.50230969530594</v>
      </c>
      <c r="AC1923" s="21">
        <v>282.50230969530594</v>
      </c>
      <c r="AD1923" s="21">
        <v>282.50230969530594</v>
      </c>
      <c r="AE1923" s="21">
        <v>282.50230969530594</v>
      </c>
      <c r="AF1923" s="21">
        <v>282.50230969530594</v>
      </c>
      <c r="AG1923" s="21">
        <v>282.50230969530594</v>
      </c>
      <c r="AH1923" s="21">
        <v>282.50230969530594</v>
      </c>
      <c r="AI1923" s="21">
        <v>6026.0165406032384</v>
      </c>
      <c r="AJ1923" s="21">
        <v>6026.0165406032384</v>
      </c>
      <c r="AK1923" s="21">
        <v>6026.0165406032384</v>
      </c>
      <c r="AL1923" s="21">
        <v>6026.0165406032384</v>
      </c>
      <c r="AM1923" s="21">
        <v>6026.0165406032384</v>
      </c>
      <c r="AN1923" s="21">
        <v>6026.0165406032384</v>
      </c>
      <c r="AO1923" s="21">
        <v>6026.0165406032384</v>
      </c>
      <c r="AP1923" s="21">
        <v>6026.0165406032384</v>
      </c>
      <c r="AQ1923" s="21">
        <v>6026.0165406032384</v>
      </c>
    </row>
    <row r="1924" spans="1:43" x14ac:dyDescent="0.25">
      <c r="A1924" s="16" t="s">
        <v>323</v>
      </c>
      <c r="B1924" s="8" t="s">
        <v>338</v>
      </c>
      <c r="C1924" s="8" t="s">
        <v>334</v>
      </c>
      <c r="D1924" s="8" t="str">
        <f t="shared" si="240"/>
        <v>Week_48_old-generic-cofi</v>
      </c>
      <c r="E1924" s="8" t="str">
        <f t="shared" si="241"/>
        <v>Initial</v>
      </c>
      <c r="H1924" s="24">
        <f t="shared" si="242"/>
        <v>3.7860487552035266E-3</v>
      </c>
      <c r="I1924" s="6">
        <f t="shared" si="242"/>
        <v>2.04</v>
      </c>
      <c r="J1924" s="6">
        <f t="shared" si="243"/>
        <v>4656316.0929763103</v>
      </c>
      <c r="K1924" s="18">
        <f t="shared" si="243"/>
        <v>0</v>
      </c>
      <c r="L1924" s="35">
        <f>Data!BQ10</f>
        <v>3.2163755559376796E-3</v>
      </c>
      <c r="Q1924" s="21">
        <v>0</v>
      </c>
      <c r="R1924" s="21">
        <v>0</v>
      </c>
      <c r="S1924" s="21">
        <v>0</v>
      </c>
      <c r="T1924" s="21">
        <v>0</v>
      </c>
      <c r="U1924" s="21">
        <v>0</v>
      </c>
      <c r="V1924" s="21">
        <v>0</v>
      </c>
      <c r="W1924" s="21">
        <v>0</v>
      </c>
      <c r="X1924" s="21">
        <v>0</v>
      </c>
      <c r="Y1924" s="21">
        <v>0</v>
      </c>
      <c r="Z1924" s="21">
        <v>250.75095734500132</v>
      </c>
      <c r="AA1924" s="21">
        <v>250.75095734500132</v>
      </c>
      <c r="AB1924" s="21">
        <v>250.75095734500132</v>
      </c>
      <c r="AC1924" s="21">
        <v>250.75095734500132</v>
      </c>
      <c r="AD1924" s="21">
        <v>250.75095734500132</v>
      </c>
      <c r="AE1924" s="21">
        <v>250.75095734500132</v>
      </c>
      <c r="AF1924" s="21">
        <v>250.75095734500132</v>
      </c>
      <c r="AG1924" s="21">
        <v>250.75095734500132</v>
      </c>
      <c r="AH1924" s="21">
        <v>250.75095734500132</v>
      </c>
      <c r="AI1924" s="21">
        <v>5653.9813987339976</v>
      </c>
      <c r="AJ1924" s="21">
        <v>5653.9813987339976</v>
      </c>
      <c r="AK1924" s="21">
        <v>5653.9813987339976</v>
      </c>
      <c r="AL1924" s="21">
        <v>5653.9813987339976</v>
      </c>
      <c r="AM1924" s="21">
        <v>5653.9813987339976</v>
      </c>
      <c r="AN1924" s="21">
        <v>5653.9813987339976</v>
      </c>
      <c r="AO1924" s="21">
        <v>5653.9813987339976</v>
      </c>
      <c r="AP1924" s="21">
        <v>5653.9813987339976</v>
      </c>
      <c r="AQ1924" s="21">
        <v>5653.9813987339976</v>
      </c>
    </row>
    <row r="1925" spans="1:43" x14ac:dyDescent="0.25">
      <c r="A1925" s="16" t="s">
        <v>324</v>
      </c>
      <c r="B1925" s="8" t="s">
        <v>338</v>
      </c>
      <c r="C1925" s="8" t="s">
        <v>334</v>
      </c>
      <c r="D1925" s="8" t="str">
        <f t="shared" si="240"/>
        <v>Week_49_old-generic-cofi</v>
      </c>
      <c r="E1925" s="8" t="str">
        <f t="shared" si="241"/>
        <v>Initial</v>
      </c>
      <c r="H1925" s="24">
        <f t="shared" si="242"/>
        <v>3.7860487552035266E-3</v>
      </c>
      <c r="I1925" s="6">
        <f t="shared" si="242"/>
        <v>2.04</v>
      </c>
      <c r="J1925" s="6">
        <f t="shared" si="243"/>
        <v>4656316.0929763103</v>
      </c>
      <c r="K1925" s="18">
        <f t="shared" si="243"/>
        <v>0</v>
      </c>
      <c r="L1925" s="35">
        <f>Data!BQ11</f>
        <v>3.2163755559376796E-3</v>
      </c>
      <c r="Q1925" s="21">
        <v>0</v>
      </c>
      <c r="R1925" s="21">
        <v>0</v>
      </c>
      <c r="S1925" s="21">
        <v>0</v>
      </c>
      <c r="T1925" s="21">
        <v>0</v>
      </c>
      <c r="U1925" s="21">
        <v>0</v>
      </c>
      <c r="V1925" s="21">
        <v>0</v>
      </c>
      <c r="W1925" s="21">
        <v>0</v>
      </c>
      <c r="X1925" s="21">
        <v>0</v>
      </c>
      <c r="Y1925" s="21">
        <v>0</v>
      </c>
      <c r="Z1925" s="21">
        <v>253.46668352760497</v>
      </c>
      <c r="AA1925" s="21">
        <v>253.46668352760497</v>
      </c>
      <c r="AB1925" s="21">
        <v>253.46668352760497</v>
      </c>
      <c r="AC1925" s="21">
        <v>253.46668352760497</v>
      </c>
      <c r="AD1925" s="21">
        <v>253.46668352760497</v>
      </c>
      <c r="AE1925" s="21">
        <v>253.46668352760497</v>
      </c>
      <c r="AF1925" s="21">
        <v>253.46668352760497</v>
      </c>
      <c r="AG1925" s="21">
        <v>253.46668352760497</v>
      </c>
      <c r="AH1925" s="21">
        <v>253.46668352760497</v>
      </c>
      <c r="AI1925" s="21">
        <v>5575.7400244979754</v>
      </c>
      <c r="AJ1925" s="21">
        <v>5575.7400244979754</v>
      </c>
      <c r="AK1925" s="21">
        <v>5575.7400244979754</v>
      </c>
      <c r="AL1925" s="21">
        <v>5575.7400244979754</v>
      </c>
      <c r="AM1925" s="21">
        <v>5575.7400244979754</v>
      </c>
      <c r="AN1925" s="21">
        <v>5575.7400244979754</v>
      </c>
      <c r="AO1925" s="21">
        <v>5575.7400244979754</v>
      </c>
      <c r="AP1925" s="21">
        <v>5575.7400244979754</v>
      </c>
      <c r="AQ1925" s="21">
        <v>5575.7400244979754</v>
      </c>
    </row>
    <row r="1926" spans="1:43" x14ac:dyDescent="0.25">
      <c r="A1926" s="16" t="s">
        <v>325</v>
      </c>
      <c r="B1926" s="8" t="s">
        <v>338</v>
      </c>
      <c r="C1926" s="8" t="s">
        <v>334</v>
      </c>
      <c r="D1926" s="8" t="str">
        <f t="shared" si="240"/>
        <v>Week_50_old-generic-cofi</v>
      </c>
      <c r="E1926" s="8" t="str">
        <f t="shared" si="241"/>
        <v>Initial</v>
      </c>
      <c r="H1926" s="24">
        <f t="shared" si="242"/>
        <v>3.7860487552035266E-3</v>
      </c>
      <c r="I1926" s="6">
        <f t="shared" si="242"/>
        <v>2.04</v>
      </c>
      <c r="J1926" s="6">
        <f t="shared" si="243"/>
        <v>4656316.0929763103</v>
      </c>
      <c r="K1926" s="18">
        <f t="shared" si="243"/>
        <v>0</v>
      </c>
      <c r="L1926" s="35">
        <f>Data!BQ12</f>
        <v>2.8107065669004949E-3</v>
      </c>
      <c r="Q1926" s="21">
        <v>0</v>
      </c>
      <c r="R1926" s="21">
        <v>0</v>
      </c>
      <c r="S1926" s="21">
        <v>0</v>
      </c>
      <c r="T1926" s="21">
        <v>0</v>
      </c>
      <c r="U1926" s="21">
        <v>0</v>
      </c>
      <c r="V1926" s="21">
        <v>0</v>
      </c>
      <c r="W1926" s="21">
        <v>0</v>
      </c>
      <c r="X1926" s="21">
        <v>0</v>
      </c>
      <c r="Y1926" s="21">
        <v>0</v>
      </c>
      <c r="Z1926" s="21">
        <v>421.04315129164968</v>
      </c>
      <c r="AA1926" s="21">
        <v>421.04315129164968</v>
      </c>
      <c r="AB1926" s="21">
        <v>421.04315129164968</v>
      </c>
      <c r="AC1926" s="21">
        <v>421.04315129164968</v>
      </c>
      <c r="AD1926" s="21">
        <v>421.04315129164968</v>
      </c>
      <c r="AE1926" s="21">
        <v>421.04315129164968</v>
      </c>
      <c r="AF1926" s="21">
        <v>421.04315129164968</v>
      </c>
      <c r="AG1926" s="21">
        <v>421.04315129164968</v>
      </c>
      <c r="AH1926" s="21">
        <v>421.04315129164968</v>
      </c>
      <c r="AI1926" s="21">
        <v>8122.3385536538472</v>
      </c>
      <c r="AJ1926" s="21">
        <v>8122.3385536538472</v>
      </c>
      <c r="AK1926" s="21">
        <v>8122.3385536538472</v>
      </c>
      <c r="AL1926" s="21">
        <v>8122.3385536538472</v>
      </c>
      <c r="AM1926" s="21">
        <v>8122.3385536538472</v>
      </c>
      <c r="AN1926" s="21">
        <v>8122.3385536538472</v>
      </c>
      <c r="AO1926" s="21">
        <v>8122.3385536538472</v>
      </c>
      <c r="AP1926" s="21">
        <v>8122.3385536538472</v>
      </c>
      <c r="AQ1926" s="21">
        <v>8122.3385536538472</v>
      </c>
    </row>
    <row r="1927" spans="1:43" x14ac:dyDescent="0.25">
      <c r="A1927" s="16" t="s">
        <v>326</v>
      </c>
      <c r="B1927" s="8" t="s">
        <v>338</v>
      </c>
      <c r="C1927" s="8" t="s">
        <v>334</v>
      </c>
      <c r="D1927" s="8" t="str">
        <f t="shared" si="240"/>
        <v>Week_51_old-generic-cofi</v>
      </c>
      <c r="E1927" s="8" t="str">
        <f t="shared" si="241"/>
        <v>Initial</v>
      </c>
      <c r="H1927" s="24">
        <f t="shared" si="242"/>
        <v>3.7860487552035266E-3</v>
      </c>
      <c r="I1927" s="6">
        <f t="shared" si="242"/>
        <v>2.04</v>
      </c>
      <c r="J1927" s="6">
        <f t="shared" si="243"/>
        <v>4656316.0929763103</v>
      </c>
      <c r="K1927" s="18">
        <f t="shared" si="243"/>
        <v>0</v>
      </c>
      <c r="L1927" s="35">
        <f>Data!BQ13</f>
        <v>2.8107065669004949E-3</v>
      </c>
      <c r="Q1927" s="21">
        <v>0</v>
      </c>
      <c r="R1927" s="21">
        <v>0</v>
      </c>
      <c r="S1927" s="21">
        <v>0</v>
      </c>
      <c r="T1927" s="21">
        <v>0</v>
      </c>
      <c r="U1927" s="21">
        <v>0</v>
      </c>
      <c r="V1927" s="21">
        <v>0</v>
      </c>
      <c r="W1927" s="21">
        <v>0</v>
      </c>
      <c r="X1927" s="21">
        <v>0</v>
      </c>
      <c r="Y1927" s="21">
        <v>0</v>
      </c>
      <c r="Z1927" s="21">
        <v>285.38623129957472</v>
      </c>
      <c r="AA1927" s="21">
        <v>285.38623129957472</v>
      </c>
      <c r="AB1927" s="21">
        <v>285.38623129957472</v>
      </c>
      <c r="AC1927" s="21">
        <v>285.38623129957472</v>
      </c>
      <c r="AD1927" s="21">
        <v>285.38623129957472</v>
      </c>
      <c r="AE1927" s="21">
        <v>285.38623129957472</v>
      </c>
      <c r="AF1927" s="21">
        <v>285.38623129957472</v>
      </c>
      <c r="AG1927" s="21">
        <v>285.38623129957472</v>
      </c>
      <c r="AH1927" s="21">
        <v>285.38623129957472</v>
      </c>
      <c r="AI1927" s="21">
        <v>6444.1265274547322</v>
      </c>
      <c r="AJ1927" s="21">
        <v>6444.1265274547322</v>
      </c>
      <c r="AK1927" s="21">
        <v>6444.1265274547322</v>
      </c>
      <c r="AL1927" s="21">
        <v>6444.1265274547322</v>
      </c>
      <c r="AM1927" s="21">
        <v>6444.1265274547322</v>
      </c>
      <c r="AN1927" s="21">
        <v>6444.1265274547322</v>
      </c>
      <c r="AO1927" s="21">
        <v>6444.1265274547322</v>
      </c>
      <c r="AP1927" s="21">
        <v>6444.1265274547322</v>
      </c>
      <c r="AQ1927" s="21">
        <v>6444.1265274547322</v>
      </c>
    </row>
    <row r="1928" spans="1:43" x14ac:dyDescent="0.25">
      <c r="A1928" s="16" t="s">
        <v>327</v>
      </c>
      <c r="B1928" s="8" t="s">
        <v>338</v>
      </c>
      <c r="C1928" s="8" t="s">
        <v>334</v>
      </c>
      <c r="D1928" s="8" t="str">
        <f t="shared" si="240"/>
        <v>Week_52_old-generic-cofi</v>
      </c>
      <c r="E1928" s="8" t="str">
        <f t="shared" si="241"/>
        <v>Initial</v>
      </c>
      <c r="H1928" s="24">
        <f t="shared" si="242"/>
        <v>3.7860487552035266E-3</v>
      </c>
      <c r="I1928" s="6">
        <f t="shared" si="242"/>
        <v>2.04</v>
      </c>
      <c r="J1928" s="6">
        <f t="shared" si="243"/>
        <v>4656316.0929763103</v>
      </c>
      <c r="K1928" s="18">
        <f t="shared" si="243"/>
        <v>0</v>
      </c>
      <c r="L1928" s="35">
        <f>Data!BQ14</f>
        <v>2.8107065669004949E-3</v>
      </c>
      <c r="Q1928" s="21">
        <v>0</v>
      </c>
      <c r="R1928" s="21">
        <v>0</v>
      </c>
      <c r="S1928" s="21">
        <v>0</v>
      </c>
      <c r="T1928" s="21">
        <v>0</v>
      </c>
      <c r="U1928" s="21">
        <v>0</v>
      </c>
      <c r="V1928" s="21">
        <v>0</v>
      </c>
      <c r="W1928" s="21">
        <v>0</v>
      </c>
      <c r="X1928" s="21">
        <v>0</v>
      </c>
      <c r="Y1928" s="21">
        <v>0</v>
      </c>
      <c r="Z1928" s="21">
        <v>275.15781050123468</v>
      </c>
      <c r="AA1928" s="21">
        <v>275.15781050123468</v>
      </c>
      <c r="AB1928" s="21">
        <v>275.15781050123468</v>
      </c>
      <c r="AC1928" s="21">
        <v>275.15781050123468</v>
      </c>
      <c r="AD1928" s="21">
        <v>275.15781050123468</v>
      </c>
      <c r="AE1928" s="21">
        <v>275.15781050123468</v>
      </c>
      <c r="AF1928" s="21">
        <v>275.15781050123468</v>
      </c>
      <c r="AG1928" s="21">
        <v>275.15781050123468</v>
      </c>
      <c r="AH1928" s="21">
        <v>275.15781050123468</v>
      </c>
      <c r="AI1928" s="21">
        <v>5692.6183883437952</v>
      </c>
      <c r="AJ1928" s="21">
        <v>5692.6183883437952</v>
      </c>
      <c r="AK1928" s="21">
        <v>5692.6183883437952</v>
      </c>
      <c r="AL1928" s="21">
        <v>5692.6183883437952</v>
      </c>
      <c r="AM1928" s="21">
        <v>5692.6183883437952</v>
      </c>
      <c r="AN1928" s="21">
        <v>5692.6183883437952</v>
      </c>
      <c r="AO1928" s="21">
        <v>5692.6183883437952</v>
      </c>
      <c r="AP1928" s="21">
        <v>5692.6183883437952</v>
      </c>
      <c r="AQ1928" s="21">
        <v>5692.6183883437952</v>
      </c>
    </row>
    <row r="1929" spans="1:43" x14ac:dyDescent="0.25">
      <c r="A1929" s="17" t="s">
        <v>262</v>
      </c>
      <c r="B1929" s="8" t="s">
        <v>338</v>
      </c>
      <c r="C1929" s="8" t="s">
        <v>334</v>
      </c>
      <c r="D1929" s="8" t="str">
        <f t="shared" si="240"/>
        <v>Week_01-generic-cofi</v>
      </c>
      <c r="E1929" s="8" t="str">
        <f t="shared" si="241"/>
        <v>Umbrella-social.display.umb</v>
      </c>
      <c r="H1929" s="24">
        <f t="shared" si="242"/>
        <v>3.7860487552035266E-3</v>
      </c>
      <c r="I1929" s="6">
        <f t="shared" si="242"/>
        <v>2.04</v>
      </c>
      <c r="J1929" s="6">
        <f t="shared" si="243"/>
        <v>4656316.0929763103</v>
      </c>
      <c r="K1929" s="18">
        <f t="shared" si="243"/>
        <v>0</v>
      </c>
      <c r="L1929" s="35">
        <f>Data!BQ15</f>
        <v>2.8107065669004949E-3</v>
      </c>
      <c r="Q1929" s="21">
        <v>0</v>
      </c>
      <c r="R1929" s="21">
        <v>0</v>
      </c>
      <c r="S1929" s="21">
        <v>0</v>
      </c>
      <c r="T1929" s="21">
        <v>0</v>
      </c>
      <c r="U1929" s="21">
        <v>0</v>
      </c>
      <c r="V1929" s="21">
        <v>0</v>
      </c>
      <c r="W1929" s="21">
        <v>0</v>
      </c>
      <c r="X1929" s="21">
        <v>0</v>
      </c>
      <c r="Y1929" s="21">
        <v>0</v>
      </c>
      <c r="Z1929" s="21">
        <v>102.05403848007894</v>
      </c>
      <c r="AA1929" s="21">
        <v>194.83147543411866</v>
      </c>
      <c r="AB1929" s="21">
        <v>262.21734768905281</v>
      </c>
      <c r="AC1929" s="21">
        <v>313.33937309674229</v>
      </c>
      <c r="AD1929" s="21">
        <v>352.90619750874447</v>
      </c>
      <c r="AE1929" s="21">
        <v>383.03379589743076</v>
      </c>
      <c r="AF1929" s="21">
        <v>405.56330604029984</v>
      </c>
      <c r="AG1929" s="21">
        <v>423.59368579563233</v>
      </c>
      <c r="AH1929" s="21">
        <v>438.10578902188365</v>
      </c>
      <c r="AI1929" s="21">
        <v>1963.4271069841045</v>
      </c>
      <c r="AJ1929" s="21">
        <v>3748.3808172444633</v>
      </c>
      <c r="AK1929" s="21">
        <v>5044.8238603968648</v>
      </c>
      <c r="AL1929" s="21">
        <v>6028.3652463556464</v>
      </c>
      <c r="AM1929" s="21">
        <v>6789.5950491622243</v>
      </c>
      <c r="AN1929" s="21">
        <v>7369.2227074662524</v>
      </c>
      <c r="AO1929" s="21">
        <v>7802.6700416471249</v>
      </c>
      <c r="AP1929" s="21">
        <v>8149.5581892214868</v>
      </c>
      <c r="AQ1929" s="21">
        <v>8428.7578884997802</v>
      </c>
    </row>
    <row r="1930" spans="1:43" x14ac:dyDescent="0.25">
      <c r="A1930" s="17" t="s">
        <v>263</v>
      </c>
      <c r="B1930" s="8" t="s">
        <v>338</v>
      </c>
      <c r="C1930" s="8" t="s">
        <v>334</v>
      </c>
      <c r="D1930" s="8" t="str">
        <f t="shared" si="240"/>
        <v>Week_02-generic-cofi</v>
      </c>
      <c r="E1930" s="8" t="str">
        <f t="shared" si="241"/>
        <v>Umbrella-social.display.umb</v>
      </c>
      <c r="H1930" s="24">
        <f t="shared" si="242"/>
        <v>3.7860487552035266E-3</v>
      </c>
      <c r="I1930" s="6">
        <f t="shared" si="242"/>
        <v>2.04</v>
      </c>
      <c r="J1930" s="6">
        <f t="shared" si="243"/>
        <v>4656316.0929763103</v>
      </c>
      <c r="K1930" s="18">
        <f t="shared" si="243"/>
        <v>0</v>
      </c>
      <c r="L1930" s="35">
        <f>Data!BQ16</f>
        <v>2.6658247851015005E-3</v>
      </c>
      <c r="Q1930" s="21">
        <v>0</v>
      </c>
      <c r="R1930" s="21">
        <v>0</v>
      </c>
      <c r="S1930" s="21">
        <v>0</v>
      </c>
      <c r="T1930" s="21">
        <v>0</v>
      </c>
      <c r="U1930" s="21">
        <v>0</v>
      </c>
      <c r="V1930" s="21">
        <v>0</v>
      </c>
      <c r="W1930" s="21">
        <v>0</v>
      </c>
      <c r="X1930" s="21">
        <v>0</v>
      </c>
      <c r="Y1930" s="21">
        <v>0</v>
      </c>
      <c r="Z1930" s="21">
        <v>281.98969141150752</v>
      </c>
      <c r="AA1930" s="21">
        <v>367.87909860046454</v>
      </c>
      <c r="AB1930" s="21">
        <v>430.21326955889066</v>
      </c>
      <c r="AC1930" s="21">
        <v>477.47114562033136</v>
      </c>
      <c r="AD1930" s="21">
        <v>514.0226949762382</v>
      </c>
      <c r="AE1930" s="21">
        <v>541.83831915984365</v>
      </c>
      <c r="AF1930" s="21">
        <v>562.62822808628323</v>
      </c>
      <c r="AG1930" s="21">
        <v>579.25908852415159</v>
      </c>
      <c r="AH1930" s="21">
        <v>592.63937057473288</v>
      </c>
      <c r="AI1930" s="21">
        <v>5211.1175820272992</v>
      </c>
      <c r="AJ1930" s="21">
        <v>6798.3380143484319</v>
      </c>
      <c r="AK1930" s="21">
        <v>7950.2620177281315</v>
      </c>
      <c r="AL1930" s="21">
        <v>8823.5788670084985</v>
      </c>
      <c r="AM1930" s="21">
        <v>9499.0447698416119</v>
      </c>
      <c r="AN1930" s="21">
        <v>10013.072383804008</v>
      </c>
      <c r="AO1930" s="21">
        <v>10397.266073271958</v>
      </c>
      <c r="AP1930" s="21">
        <v>10704.601312366025</v>
      </c>
      <c r="AQ1930" s="21">
        <v>10951.866461305521</v>
      </c>
    </row>
    <row r="1931" spans="1:43" x14ac:dyDescent="0.25">
      <c r="A1931" s="17" t="s">
        <v>264</v>
      </c>
      <c r="B1931" s="8" t="s">
        <v>338</v>
      </c>
      <c r="C1931" s="8" t="s">
        <v>334</v>
      </c>
      <c r="D1931" s="8" t="str">
        <f t="shared" si="240"/>
        <v>Week_03-generic-cofi</v>
      </c>
      <c r="E1931" s="8" t="str">
        <f t="shared" si="241"/>
        <v>Umbrella-social.display.umb</v>
      </c>
      <c r="H1931" s="24">
        <f t="shared" si="242"/>
        <v>3.7860487552035266E-3</v>
      </c>
      <c r="I1931" s="6">
        <f t="shared" si="242"/>
        <v>2.04</v>
      </c>
      <c r="J1931" s="6">
        <f t="shared" si="243"/>
        <v>4656316.0929763103</v>
      </c>
      <c r="K1931" s="18">
        <f t="shared" si="243"/>
        <v>0</v>
      </c>
      <c r="L1931" s="35">
        <f>Data!BQ17</f>
        <v>2.6658247851015005E-3</v>
      </c>
      <c r="Q1931" s="21">
        <v>0</v>
      </c>
      <c r="R1931" s="21">
        <v>0</v>
      </c>
      <c r="S1931" s="21">
        <v>0</v>
      </c>
      <c r="T1931" s="21">
        <v>0</v>
      </c>
      <c r="U1931" s="21">
        <v>0</v>
      </c>
      <c r="V1931" s="21">
        <v>0</v>
      </c>
      <c r="W1931" s="21">
        <v>0</v>
      </c>
      <c r="X1931" s="21">
        <v>0</v>
      </c>
      <c r="Y1931" s="21">
        <v>0</v>
      </c>
      <c r="Z1931" s="21">
        <v>147.20110745673236</v>
      </c>
      <c r="AA1931" s="21">
        <v>224.42222915855868</v>
      </c>
      <c r="AB1931" s="21">
        <v>280.51361733885579</v>
      </c>
      <c r="AC1931" s="21">
        <v>323.07072004466721</v>
      </c>
      <c r="AD1931" s="21">
        <v>356.01035375366229</v>
      </c>
      <c r="AE1931" s="21">
        <v>381.09332330996745</v>
      </c>
      <c r="AF1931" s="21">
        <v>399.85137794045335</v>
      </c>
      <c r="AG1931" s="21">
        <v>414.8641806539145</v>
      </c>
      <c r="AH1931" s="21">
        <v>426.94801212203998</v>
      </c>
      <c r="AI1931" s="21">
        <v>3093.8403837994501</v>
      </c>
      <c r="AJ1931" s="21">
        <v>4716.8568741721638</v>
      </c>
      <c r="AK1931" s="21">
        <v>5895.7732895026893</v>
      </c>
      <c r="AL1931" s="21">
        <v>6790.2290802476155</v>
      </c>
      <c r="AM1931" s="21">
        <v>7482.5470305483996</v>
      </c>
      <c r="AN1931" s="21">
        <v>8009.7353479441726</v>
      </c>
      <c r="AO1931" s="21">
        <v>8403.9879995716201</v>
      </c>
      <c r="AP1931" s="21">
        <v>8719.5237731225952</v>
      </c>
      <c r="AQ1931" s="21">
        <v>8973.499075571337</v>
      </c>
    </row>
    <row r="1932" spans="1:43" x14ac:dyDescent="0.25">
      <c r="A1932" s="17" t="s">
        <v>265</v>
      </c>
      <c r="B1932" s="8" t="s">
        <v>338</v>
      </c>
      <c r="C1932" s="8" t="s">
        <v>334</v>
      </c>
      <c r="D1932" s="8" t="str">
        <f t="shared" si="240"/>
        <v>Week_04-generic-cofi</v>
      </c>
      <c r="E1932" s="8" t="str">
        <f t="shared" si="241"/>
        <v>Umbrella-social.display.umb</v>
      </c>
      <c r="H1932" s="24">
        <f t="shared" si="242"/>
        <v>3.7860487552035266E-3</v>
      </c>
      <c r="I1932" s="6">
        <f t="shared" si="242"/>
        <v>2.04</v>
      </c>
      <c r="J1932" s="6">
        <f t="shared" si="243"/>
        <v>4656316.0929763103</v>
      </c>
      <c r="K1932" s="18">
        <f t="shared" si="243"/>
        <v>0</v>
      </c>
      <c r="L1932" s="35">
        <f>Data!BQ18</f>
        <v>2.6658247851015005E-3</v>
      </c>
      <c r="Q1932" s="21">
        <v>0</v>
      </c>
      <c r="R1932" s="21">
        <v>0</v>
      </c>
      <c r="S1932" s="21">
        <v>0</v>
      </c>
      <c r="T1932" s="21">
        <v>0</v>
      </c>
      <c r="U1932" s="21">
        <v>0</v>
      </c>
      <c r="V1932" s="21">
        <v>0</v>
      </c>
      <c r="W1932" s="21">
        <v>0</v>
      </c>
      <c r="X1932" s="21">
        <v>0</v>
      </c>
      <c r="Y1932" s="21">
        <v>0</v>
      </c>
      <c r="Z1932" s="21">
        <v>42.748614795954012</v>
      </c>
      <c r="AA1932" s="21">
        <v>111.24850924498087</v>
      </c>
      <c r="AB1932" s="21">
        <v>160.96248496692508</v>
      </c>
      <c r="AC1932" s="21">
        <v>198.65096010689967</v>
      </c>
      <c r="AD1932" s="21">
        <v>227.80206278934187</v>
      </c>
      <c r="AE1932" s="21">
        <v>249.98577304451035</v>
      </c>
      <c r="AF1932" s="21">
        <v>266.56638204061795</v>
      </c>
      <c r="AG1932" s="21">
        <v>279.82990241582388</v>
      </c>
      <c r="AH1932" s="21">
        <v>290.50102555367783</v>
      </c>
      <c r="AI1932" s="21">
        <v>981.69176801585138</v>
      </c>
      <c r="AJ1932" s="21">
        <v>2554.7434987336601</v>
      </c>
      <c r="AK1932" s="21">
        <v>3696.389864458512</v>
      </c>
      <c r="AL1932" s="21">
        <v>4561.8790965794296</v>
      </c>
      <c r="AM1932" s="21">
        <v>5231.3135956511242</v>
      </c>
      <c r="AN1932" s="21">
        <v>5740.7468450206188</v>
      </c>
      <c r="AO1932" s="21">
        <v>6121.5088284874828</v>
      </c>
      <c r="AP1932" s="21">
        <v>6426.0962128834453</v>
      </c>
      <c r="AQ1932" s="21">
        <v>6671.1510243648745</v>
      </c>
    </row>
    <row r="1933" spans="1:43" x14ac:dyDescent="0.25">
      <c r="A1933" s="17" t="s">
        <v>266</v>
      </c>
      <c r="B1933" s="8" t="s">
        <v>338</v>
      </c>
      <c r="C1933" s="8" t="s">
        <v>334</v>
      </c>
      <c r="D1933" s="8" t="str">
        <f t="shared" si="240"/>
        <v>Week_05-generic-cofi</v>
      </c>
      <c r="E1933" s="8" t="str">
        <f t="shared" si="241"/>
        <v>Umbrella-social.display.umb</v>
      </c>
      <c r="H1933" s="24">
        <f t="shared" si="242"/>
        <v>3.7860487552035266E-3</v>
      </c>
      <c r="I1933" s="6">
        <f t="shared" si="242"/>
        <v>2.04</v>
      </c>
      <c r="J1933" s="6">
        <f t="shared" ref="J1933:K1948" si="244">J1932</f>
        <v>4656316.0929763103</v>
      </c>
      <c r="K1933" s="18">
        <f t="shared" si="244"/>
        <v>0</v>
      </c>
      <c r="L1933" s="35">
        <f>Data!BQ19</f>
        <v>2.6658247851015005E-3</v>
      </c>
      <c r="Q1933" s="21">
        <v>0</v>
      </c>
      <c r="R1933" s="21">
        <v>0</v>
      </c>
      <c r="S1933" s="21">
        <v>0</v>
      </c>
      <c r="T1933" s="21">
        <v>0</v>
      </c>
      <c r="U1933" s="21">
        <v>0</v>
      </c>
      <c r="V1933" s="21">
        <v>0</v>
      </c>
      <c r="W1933" s="21">
        <v>0</v>
      </c>
      <c r="X1933" s="21">
        <v>0</v>
      </c>
      <c r="Y1933" s="21">
        <v>0</v>
      </c>
      <c r="Z1933" s="21">
        <v>144.59776090081235</v>
      </c>
      <c r="AA1933" s="21">
        <v>222.61558260418138</v>
      </c>
      <c r="AB1933" s="21">
        <v>279.23217115000512</v>
      </c>
      <c r="AC1933" s="21">
        <v>322.15110218046982</v>
      </c>
      <c r="AD1933" s="21">
        <v>355.34487204371135</v>
      </c>
      <c r="AE1933" s="21">
        <v>380.60348526929641</v>
      </c>
      <c r="AF1933" s="21">
        <v>399.48121826176776</v>
      </c>
      <c r="AG1933" s="21">
        <v>414.58161979231602</v>
      </c>
      <c r="AH1933" s="21">
        <v>426.73004550805723</v>
      </c>
      <c r="AI1933" s="21">
        <v>3018.9145625234896</v>
      </c>
      <c r="AJ1933" s="21">
        <v>4647.7719985540834</v>
      </c>
      <c r="AK1933" s="21">
        <v>5829.8141171635953</v>
      </c>
      <c r="AL1933" s="21">
        <v>6725.8763043553427</v>
      </c>
      <c r="AM1933" s="21">
        <v>7418.8964078542631</v>
      </c>
      <c r="AN1933" s="21">
        <v>7946.2461733058444</v>
      </c>
      <c r="AO1933" s="21">
        <v>8340.375810468724</v>
      </c>
      <c r="AP1933" s="21">
        <v>8655.6422557893711</v>
      </c>
      <c r="AQ1933" s="21">
        <v>8909.2772987977041</v>
      </c>
    </row>
    <row r="1934" spans="1:43" x14ac:dyDescent="0.25">
      <c r="A1934" s="17" t="s">
        <v>267</v>
      </c>
      <c r="B1934" s="8" t="s">
        <v>338</v>
      </c>
      <c r="C1934" s="8" t="s">
        <v>334</v>
      </c>
      <c r="D1934" s="8" t="str">
        <f t="shared" si="240"/>
        <v>Week_06-generic-cofi</v>
      </c>
      <c r="E1934" s="8" t="str">
        <f t="shared" si="241"/>
        <v>Umbrella-social.display.umb</v>
      </c>
      <c r="H1934" s="24">
        <f t="shared" si="242"/>
        <v>3.7860487552035266E-3</v>
      </c>
      <c r="I1934" s="6">
        <f t="shared" si="242"/>
        <v>2.04</v>
      </c>
      <c r="J1934" s="6">
        <f t="shared" si="244"/>
        <v>4656316.0929763103</v>
      </c>
      <c r="K1934" s="18">
        <f t="shared" si="244"/>
        <v>0</v>
      </c>
      <c r="L1934" s="35">
        <f>Data!BQ20</f>
        <v>2.7527538541808972E-3</v>
      </c>
      <c r="Q1934" s="21">
        <v>0</v>
      </c>
      <c r="R1934" s="21">
        <v>0</v>
      </c>
      <c r="S1934" s="21">
        <v>0</v>
      </c>
      <c r="T1934" s="21">
        <v>0</v>
      </c>
      <c r="U1934" s="21">
        <v>0</v>
      </c>
      <c r="V1934" s="21">
        <v>0</v>
      </c>
      <c r="W1934" s="21">
        <v>0</v>
      </c>
      <c r="X1934" s="21">
        <v>0</v>
      </c>
      <c r="Y1934" s="21">
        <v>0</v>
      </c>
      <c r="Z1934" s="21">
        <v>116.27919830574007</v>
      </c>
      <c r="AA1934" s="21">
        <v>201.14260633542688</v>
      </c>
      <c r="AB1934" s="21">
        <v>262.68923695633697</v>
      </c>
      <c r="AC1934" s="21">
        <v>309.31925626368042</v>
      </c>
      <c r="AD1934" s="21">
        <v>345.36514142909203</v>
      </c>
      <c r="AE1934" s="21">
        <v>372.78141285447015</v>
      </c>
      <c r="AF1934" s="21">
        <v>393.26352695696079</v>
      </c>
      <c r="AG1934" s="21">
        <v>409.64149180319487</v>
      </c>
      <c r="AH1934" s="21">
        <v>422.81356987832913</v>
      </c>
      <c r="AI1934" s="21">
        <v>2430.2055078104031</v>
      </c>
      <c r="AJ1934" s="21">
        <v>4203.829033000512</v>
      </c>
      <c r="AK1934" s="21">
        <v>5490.137873287078</v>
      </c>
      <c r="AL1934" s="21">
        <v>6464.6933518349333</v>
      </c>
      <c r="AM1934" s="21">
        <v>7218.0431335607709</v>
      </c>
      <c r="AN1934" s="21">
        <v>7791.0361950229926</v>
      </c>
      <c r="AO1934" s="21">
        <v>8219.1071417506737</v>
      </c>
      <c r="AP1934" s="21">
        <v>8561.4024186013958</v>
      </c>
      <c r="AQ1934" s="21">
        <v>8836.6954817968581</v>
      </c>
    </row>
    <row r="1935" spans="1:43" x14ac:dyDescent="0.25">
      <c r="A1935" s="17" t="s">
        <v>268</v>
      </c>
      <c r="B1935" s="8" t="s">
        <v>338</v>
      </c>
      <c r="C1935" s="8" t="s">
        <v>334</v>
      </c>
      <c r="D1935" s="8" t="str">
        <f t="shared" si="240"/>
        <v>Week_07-generic-cofi</v>
      </c>
      <c r="E1935" s="8" t="str">
        <f t="shared" si="241"/>
        <v>Umbrella-social.display.umb</v>
      </c>
      <c r="H1935" s="24">
        <f t="shared" si="242"/>
        <v>3.7860487552035266E-3</v>
      </c>
      <c r="I1935" s="6">
        <f t="shared" si="242"/>
        <v>2.04</v>
      </c>
      <c r="J1935" s="6">
        <f t="shared" si="244"/>
        <v>4656316.0929763103</v>
      </c>
      <c r="K1935" s="18">
        <f t="shared" si="244"/>
        <v>0</v>
      </c>
      <c r="L1935" s="35">
        <f>Data!BQ21</f>
        <v>2.7527538541808972E-3</v>
      </c>
      <c r="Q1935" s="21">
        <v>0</v>
      </c>
      <c r="R1935" s="21">
        <v>0</v>
      </c>
      <c r="S1935" s="21">
        <v>0</v>
      </c>
      <c r="T1935" s="21">
        <v>0</v>
      </c>
      <c r="U1935" s="21">
        <v>0</v>
      </c>
      <c r="V1935" s="21">
        <v>0</v>
      </c>
      <c r="W1935" s="21">
        <v>0</v>
      </c>
      <c r="X1935" s="21">
        <v>0</v>
      </c>
      <c r="Y1935" s="21">
        <v>0</v>
      </c>
      <c r="Z1935" s="21">
        <v>83.036712620919232</v>
      </c>
      <c r="AA1935" s="21">
        <v>139.91358107926231</v>
      </c>
      <c r="AB1935" s="21">
        <v>181.21831001430877</v>
      </c>
      <c r="AC1935" s="21">
        <v>212.55012763489799</v>
      </c>
      <c r="AD1935" s="21">
        <v>236.7969697587956</v>
      </c>
      <c r="AE1935" s="21">
        <v>255.25743234429299</v>
      </c>
      <c r="AF1935" s="21">
        <v>269.06091896721955</v>
      </c>
      <c r="AG1935" s="21">
        <v>280.10696590081557</v>
      </c>
      <c r="AH1935" s="21">
        <v>288.99693523332252</v>
      </c>
      <c r="AI1935" s="21">
        <v>2001.2537214832851</v>
      </c>
      <c r="AJ1935" s="21">
        <v>3372.033477519758</v>
      </c>
      <c r="AK1935" s="21">
        <v>4367.5117411341507</v>
      </c>
      <c r="AL1935" s="21">
        <v>5122.6345613292651</v>
      </c>
      <c r="AM1935" s="21">
        <v>5707.0035892337155</v>
      </c>
      <c r="AN1935" s="21">
        <v>6151.9160656968352</v>
      </c>
      <c r="AO1935" s="21">
        <v>6484.5915546662427</v>
      </c>
      <c r="AP1935" s="21">
        <v>6750.8104575563011</v>
      </c>
      <c r="AQ1935" s="21">
        <v>6965.0661000185928</v>
      </c>
    </row>
    <row r="1936" spans="1:43" x14ac:dyDescent="0.25">
      <c r="A1936" s="17" t="s">
        <v>269</v>
      </c>
      <c r="B1936" s="8" t="s">
        <v>338</v>
      </c>
      <c r="C1936" s="8" t="s">
        <v>334</v>
      </c>
      <c r="D1936" s="8" t="str">
        <f t="shared" si="240"/>
        <v>Week_08-generic-cofi</v>
      </c>
      <c r="E1936" s="8" t="str">
        <f t="shared" si="241"/>
        <v>Umbrella-social.display.umb</v>
      </c>
      <c r="H1936" s="24">
        <f t="shared" si="242"/>
        <v>3.7860487552035266E-3</v>
      </c>
      <c r="I1936" s="6">
        <f t="shared" si="242"/>
        <v>2.04</v>
      </c>
      <c r="J1936" s="6">
        <f t="shared" si="244"/>
        <v>4656316.0929763103</v>
      </c>
      <c r="K1936" s="18">
        <f t="shared" si="244"/>
        <v>0</v>
      </c>
      <c r="L1936" s="35">
        <f>Data!BQ22</f>
        <v>2.7527538541808972E-3</v>
      </c>
      <c r="Q1936" s="21">
        <v>0</v>
      </c>
      <c r="R1936" s="21">
        <v>0</v>
      </c>
      <c r="S1936" s="21">
        <v>0</v>
      </c>
      <c r="T1936" s="21">
        <v>0</v>
      </c>
      <c r="U1936" s="21">
        <v>0</v>
      </c>
      <c r="V1936" s="21">
        <v>0</v>
      </c>
      <c r="W1936" s="21">
        <v>0</v>
      </c>
      <c r="X1936" s="21">
        <v>0</v>
      </c>
      <c r="Y1936" s="21">
        <v>0</v>
      </c>
      <c r="Z1936" s="21">
        <v>176.16124332825586</v>
      </c>
      <c r="AA1936" s="21">
        <v>262.56616243090366</v>
      </c>
      <c r="AB1936" s="21">
        <v>325.39476552653008</v>
      </c>
      <c r="AC1936" s="21">
        <v>373.10905175754448</v>
      </c>
      <c r="AD1936" s="21">
        <v>410.07263175367518</v>
      </c>
      <c r="AE1936" s="21">
        <v>438.24206173386921</v>
      </c>
      <c r="AF1936" s="21">
        <v>459.32286837360687</v>
      </c>
      <c r="AG1936" s="21">
        <v>476.20489477085243</v>
      </c>
      <c r="AH1936" s="21">
        <v>489.80066791709771</v>
      </c>
      <c r="AI1936" s="21">
        <v>3689.8555956246441</v>
      </c>
      <c r="AJ1936" s="21">
        <v>5499.684296971358</v>
      </c>
      <c r="AK1936" s="21">
        <v>6815.6858664294696</v>
      </c>
      <c r="AL1936" s="21">
        <v>7815.1044826609595</v>
      </c>
      <c r="AM1936" s="21">
        <v>8589.3398928237657</v>
      </c>
      <c r="AN1936" s="21">
        <v>9179.3739257029138</v>
      </c>
      <c r="AO1936" s="21">
        <v>9620.9303706411083</v>
      </c>
      <c r="AP1936" s="21">
        <v>9974.5395890506607</v>
      </c>
      <c r="AQ1936" s="21">
        <v>10259.315279053242</v>
      </c>
    </row>
    <row r="1937" spans="1:43" x14ac:dyDescent="0.25">
      <c r="A1937" s="17" t="s">
        <v>270</v>
      </c>
      <c r="B1937" s="8" t="s">
        <v>338</v>
      </c>
      <c r="C1937" s="8" t="s">
        <v>334</v>
      </c>
      <c r="D1937" s="8" t="str">
        <f t="shared" si="240"/>
        <v>Week_09-generic-cofi</v>
      </c>
      <c r="E1937" s="8" t="str">
        <f t="shared" si="241"/>
        <v>Umbrella-social.display.umb</v>
      </c>
      <c r="H1937" s="24">
        <f t="shared" si="242"/>
        <v>3.7860487552035266E-3</v>
      </c>
      <c r="I1937" s="6">
        <f t="shared" si="242"/>
        <v>2.04</v>
      </c>
      <c r="J1937" s="6">
        <f t="shared" si="244"/>
        <v>4656316.0929763103</v>
      </c>
      <c r="K1937" s="18">
        <f t="shared" si="244"/>
        <v>0</v>
      </c>
      <c r="L1937" s="35">
        <f>Data!BQ23</f>
        <v>2.7527538541808972E-3</v>
      </c>
      <c r="Q1937" s="21">
        <v>0</v>
      </c>
      <c r="R1937" s="21">
        <v>0</v>
      </c>
      <c r="S1937" s="21">
        <v>0</v>
      </c>
      <c r="T1937" s="21">
        <v>0</v>
      </c>
      <c r="U1937" s="21">
        <v>0</v>
      </c>
      <c r="V1937" s="21">
        <v>0</v>
      </c>
      <c r="W1937" s="21">
        <v>0</v>
      </c>
      <c r="X1937" s="21">
        <v>0</v>
      </c>
      <c r="Y1937" s="21">
        <v>0</v>
      </c>
      <c r="Z1937" s="21">
        <v>166.91770396108723</v>
      </c>
      <c r="AA1937" s="21">
        <v>245.18780722654373</v>
      </c>
      <c r="AB1937" s="21">
        <v>301.98130023496583</v>
      </c>
      <c r="AC1937" s="21">
        <v>345.03031423636617</v>
      </c>
      <c r="AD1937" s="21">
        <v>378.3215939658873</v>
      </c>
      <c r="AE1937" s="21">
        <v>403.65237719893599</v>
      </c>
      <c r="AF1937" s="21">
        <v>422.58269610479505</v>
      </c>
      <c r="AG1937" s="21">
        <v>437.72423546545406</v>
      </c>
      <c r="AH1937" s="21">
        <v>449.90507553187001</v>
      </c>
      <c r="AI1937" s="21">
        <v>3441.4262888519656</v>
      </c>
      <c r="AJ1937" s="21">
        <v>5055.1603902489933</v>
      </c>
      <c r="AK1937" s="21">
        <v>6226.1004118088313</v>
      </c>
      <c r="AL1937" s="21">
        <v>7113.6635940109591</v>
      </c>
      <c r="AM1937" s="21">
        <v>7800.046659029681</v>
      </c>
      <c r="AN1937" s="21">
        <v>8322.3041623784393</v>
      </c>
      <c r="AO1937" s="21">
        <v>8712.6000722368808</v>
      </c>
      <c r="AP1937" s="21">
        <v>9024.7808078502003</v>
      </c>
      <c r="AQ1937" s="21">
        <v>9275.9193164091121</v>
      </c>
    </row>
    <row r="1938" spans="1:43" x14ac:dyDescent="0.25">
      <c r="A1938" s="17" t="s">
        <v>249</v>
      </c>
      <c r="B1938" s="8" t="s">
        <v>338</v>
      </c>
      <c r="C1938" s="8" t="s">
        <v>334</v>
      </c>
      <c r="D1938" s="8" t="str">
        <f t="shared" si="240"/>
        <v>Week_10-generic-cofi</v>
      </c>
      <c r="E1938" s="8" t="str">
        <f t="shared" si="241"/>
        <v>Umbrella-social.display.umb</v>
      </c>
      <c r="H1938" s="24">
        <f t="shared" si="242"/>
        <v>3.7860487552035266E-3</v>
      </c>
      <c r="I1938" s="6">
        <f t="shared" si="242"/>
        <v>2.04</v>
      </c>
      <c r="J1938" s="6">
        <f t="shared" si="244"/>
        <v>4656316.0929763103</v>
      </c>
      <c r="K1938" s="18">
        <f t="shared" si="244"/>
        <v>0</v>
      </c>
      <c r="L1938" s="35">
        <f>Data!BQ24</f>
        <v>2.7527538541808972E-3</v>
      </c>
      <c r="Q1938" s="21">
        <v>0</v>
      </c>
      <c r="R1938" s="21">
        <v>0</v>
      </c>
      <c r="S1938" s="21">
        <v>0</v>
      </c>
      <c r="T1938" s="21">
        <v>0</v>
      </c>
      <c r="U1938" s="21">
        <v>0</v>
      </c>
      <c r="V1938" s="21">
        <v>0</v>
      </c>
      <c r="W1938" s="21">
        <v>0</v>
      </c>
      <c r="X1938" s="21">
        <v>0</v>
      </c>
      <c r="Y1938" s="21">
        <v>0</v>
      </c>
      <c r="Z1938" s="21">
        <v>173.05632758386136</v>
      </c>
      <c r="AA1938" s="21">
        <v>252.23119284974354</v>
      </c>
      <c r="AB1938" s="21">
        <v>309.66060422333192</v>
      </c>
      <c r="AC1938" s="21">
        <v>353.17759752772332</v>
      </c>
      <c r="AD1938" s="21">
        <v>386.82078814569815</v>
      </c>
      <c r="AE1938" s="21">
        <v>412.41247217819824</v>
      </c>
      <c r="AF1938" s="21">
        <v>431.53328132333519</v>
      </c>
      <c r="AG1938" s="21">
        <v>446.82404623357894</v>
      </c>
      <c r="AH1938" s="21">
        <v>459.12266188166876</v>
      </c>
      <c r="AI1938" s="21">
        <v>3623.2703303068242</v>
      </c>
      <c r="AJ1938" s="21">
        <v>5280.9499091416164</v>
      </c>
      <c r="AK1938" s="21">
        <v>6483.3461764267504</v>
      </c>
      <c r="AL1938" s="21">
        <v>7394.458950546812</v>
      </c>
      <c r="AM1938" s="21">
        <v>8098.8444883936982</v>
      </c>
      <c r="AN1938" s="21">
        <v>8634.6560981287457</v>
      </c>
      <c r="AO1938" s="21">
        <v>9034.9873742761702</v>
      </c>
      <c r="AP1938" s="21">
        <v>9355.1292356024223</v>
      </c>
      <c r="AQ1938" s="21">
        <v>9612.624640732738</v>
      </c>
    </row>
    <row r="1939" spans="1:43" x14ac:dyDescent="0.25">
      <c r="A1939" s="17" t="s">
        <v>250</v>
      </c>
      <c r="B1939" s="8" t="s">
        <v>338</v>
      </c>
      <c r="C1939" s="8" t="s">
        <v>334</v>
      </c>
      <c r="D1939" s="8" t="str">
        <f t="shared" si="240"/>
        <v>Week_11-generic-cofi</v>
      </c>
      <c r="E1939" s="8" t="str">
        <f t="shared" si="241"/>
        <v>Umbrella-social.display.umb</v>
      </c>
      <c r="H1939" s="24">
        <f t="shared" si="242"/>
        <v>3.7860487552035266E-3</v>
      </c>
      <c r="I1939" s="6">
        <f t="shared" si="242"/>
        <v>2.04</v>
      </c>
      <c r="J1939" s="6">
        <f t="shared" si="244"/>
        <v>4656316.0929763103</v>
      </c>
      <c r="K1939" s="18">
        <f t="shared" si="244"/>
        <v>0</v>
      </c>
      <c r="L1939" s="35">
        <f>Data!BQ25</f>
        <v>2.7527538541808972E-3</v>
      </c>
      <c r="Q1939" s="21">
        <v>0</v>
      </c>
      <c r="R1939" s="21">
        <v>0</v>
      </c>
      <c r="S1939" s="21">
        <v>0</v>
      </c>
      <c r="T1939" s="21">
        <v>0</v>
      </c>
      <c r="U1939" s="21">
        <v>0</v>
      </c>
      <c r="V1939" s="21">
        <v>0</v>
      </c>
      <c r="W1939" s="21">
        <v>0</v>
      </c>
      <c r="X1939" s="21">
        <v>0</v>
      </c>
      <c r="Y1939" s="21">
        <v>0</v>
      </c>
      <c r="Z1939" s="21">
        <v>150.35424831972489</v>
      </c>
      <c r="AA1939" s="21">
        <v>217.51309608722039</v>
      </c>
      <c r="AB1939" s="21">
        <v>266.26098488129185</v>
      </c>
      <c r="AC1939" s="21">
        <v>303.2230736415874</v>
      </c>
      <c r="AD1939" s="21">
        <v>331.81525372221307</v>
      </c>
      <c r="AE1939" s="21">
        <v>353.57620351516522</v>
      </c>
      <c r="AF1939" s="21">
        <v>369.84237112348075</v>
      </c>
      <c r="AG1939" s="21">
        <v>382.8555527343006</v>
      </c>
      <c r="AH1939" s="21">
        <v>393.32606555515412</v>
      </c>
      <c r="AI1939" s="21">
        <v>3297.0285029067686</v>
      </c>
      <c r="AJ1939" s="21">
        <v>4769.7147607699644</v>
      </c>
      <c r="AK1939" s="21">
        <v>5838.678096403879</v>
      </c>
      <c r="AL1939" s="21">
        <v>6649.1976629047276</v>
      </c>
      <c r="AM1939" s="21">
        <v>7276.1785014215393</v>
      </c>
      <c r="AN1939" s="21">
        <v>7753.3613713403129</v>
      </c>
      <c r="AO1939" s="21">
        <v>8110.0524448351707</v>
      </c>
      <c r="AP1939" s="21">
        <v>8395.4107314406756</v>
      </c>
      <c r="AQ1939" s="21">
        <v>8625.0123529192751</v>
      </c>
    </row>
    <row r="1940" spans="1:43" x14ac:dyDescent="0.25">
      <c r="A1940" s="17" t="s">
        <v>251</v>
      </c>
      <c r="B1940" s="8" t="s">
        <v>338</v>
      </c>
      <c r="C1940" s="8" t="s">
        <v>334</v>
      </c>
      <c r="D1940" s="8" t="str">
        <f t="shared" si="240"/>
        <v>Week_12-generic-cofi</v>
      </c>
      <c r="E1940" s="8" t="str">
        <f t="shared" si="241"/>
        <v>Umbrella-social.display.umb</v>
      </c>
      <c r="H1940" s="24">
        <f t="shared" si="242"/>
        <v>3.7860487552035266E-3</v>
      </c>
      <c r="I1940" s="6">
        <f t="shared" si="242"/>
        <v>2.04</v>
      </c>
      <c r="J1940" s="6">
        <f t="shared" si="244"/>
        <v>4656316.0929763103</v>
      </c>
      <c r="K1940" s="18">
        <f t="shared" si="244"/>
        <v>0</v>
      </c>
      <c r="L1940" s="35">
        <f>Data!BQ26</f>
        <v>2.7527538541808972E-3</v>
      </c>
      <c r="Q1940" s="21">
        <v>0</v>
      </c>
      <c r="R1940" s="21">
        <v>0</v>
      </c>
      <c r="S1940" s="21">
        <v>0</v>
      </c>
      <c r="T1940" s="21">
        <v>0</v>
      </c>
      <c r="U1940" s="21">
        <v>0</v>
      </c>
      <c r="V1940" s="21">
        <v>0</v>
      </c>
      <c r="W1940" s="21">
        <v>0</v>
      </c>
      <c r="X1940" s="21">
        <v>0</v>
      </c>
      <c r="Y1940" s="21">
        <v>0</v>
      </c>
      <c r="Z1940" s="21">
        <v>118.91605892774918</v>
      </c>
      <c r="AA1940" s="21">
        <v>195.69101079254293</v>
      </c>
      <c r="AB1940" s="21">
        <v>251.48469432825488</v>
      </c>
      <c r="AC1940" s="21">
        <v>293.83373610210197</v>
      </c>
      <c r="AD1940" s="21">
        <v>326.62529028270654</v>
      </c>
      <c r="AE1940" s="21">
        <v>351.60430214027139</v>
      </c>
      <c r="AF1940" s="21">
        <v>370.29040457404608</v>
      </c>
      <c r="AG1940" s="21">
        <v>385.24965419516417</v>
      </c>
      <c r="AH1940" s="21">
        <v>397.29331439357566</v>
      </c>
      <c r="AI1940" s="21">
        <v>2609.38392348667</v>
      </c>
      <c r="AJ1940" s="21">
        <v>4294.0624011359769</v>
      </c>
      <c r="AK1940" s="21">
        <v>5518.3473477019006</v>
      </c>
      <c r="AL1940" s="21">
        <v>6447.6155203621001</v>
      </c>
      <c r="AM1940" s="21">
        <v>7167.1630320821068</v>
      </c>
      <c r="AN1940" s="21">
        <v>7715.2793466777202</v>
      </c>
      <c r="AO1940" s="21">
        <v>8125.3098818549906</v>
      </c>
      <c r="AP1940" s="21">
        <v>8453.5618086404738</v>
      </c>
      <c r="AQ1940" s="21">
        <v>8717.8367399242725</v>
      </c>
    </row>
    <row r="1941" spans="1:43" x14ac:dyDescent="0.25">
      <c r="A1941" s="17" t="s">
        <v>252</v>
      </c>
      <c r="B1941" s="8" t="s">
        <v>338</v>
      </c>
      <c r="C1941" s="8" t="s">
        <v>334</v>
      </c>
      <c r="D1941" s="8" t="str">
        <f t="shared" si="240"/>
        <v>Week_13-generic-cofi</v>
      </c>
      <c r="E1941" s="8" t="str">
        <f t="shared" si="241"/>
        <v>Umbrella-social.display.umb</v>
      </c>
      <c r="H1941" s="24">
        <f t="shared" si="242"/>
        <v>3.7860487552035266E-3</v>
      </c>
      <c r="I1941" s="6">
        <f t="shared" si="242"/>
        <v>2.04</v>
      </c>
      <c r="J1941" s="6">
        <f t="shared" si="244"/>
        <v>4656316.0929763103</v>
      </c>
      <c r="K1941" s="18">
        <f t="shared" si="244"/>
        <v>0</v>
      </c>
      <c r="L1941" s="35">
        <f>Data!BQ27</f>
        <v>2.7527538541808972E-3</v>
      </c>
      <c r="Q1941" s="21">
        <v>0</v>
      </c>
      <c r="R1941" s="21">
        <v>0</v>
      </c>
      <c r="S1941" s="21">
        <v>0</v>
      </c>
      <c r="T1941" s="21">
        <v>0</v>
      </c>
      <c r="U1941" s="21">
        <v>0</v>
      </c>
      <c r="V1941" s="21">
        <v>0</v>
      </c>
      <c r="W1941" s="21">
        <v>0</v>
      </c>
      <c r="X1941" s="21">
        <v>0</v>
      </c>
      <c r="Y1941" s="21">
        <v>0</v>
      </c>
      <c r="Z1941" s="21">
        <v>187.95289372879361</v>
      </c>
      <c r="AA1941" s="21">
        <v>251.14003893577205</v>
      </c>
      <c r="AB1941" s="21">
        <v>297.01493174226152</v>
      </c>
      <c r="AC1941" s="21">
        <v>331.80580526842391</v>
      </c>
      <c r="AD1941" s="21">
        <v>358.72303401347438</v>
      </c>
      <c r="AE1941" s="21">
        <v>379.21258575802074</v>
      </c>
      <c r="AF1941" s="21">
        <v>394.53054557731053</v>
      </c>
      <c r="AG1941" s="21">
        <v>406.78669864240993</v>
      </c>
      <c r="AH1941" s="21">
        <v>416.64919856557827</v>
      </c>
      <c r="AI1941" s="21">
        <v>4090.0011518742699</v>
      </c>
      <c r="AJ1941" s="21">
        <v>5465.0025767158459</v>
      </c>
      <c r="AK1941" s="21">
        <v>6463.2759243525616</v>
      </c>
      <c r="AL1941" s="21">
        <v>7220.3523916190898</v>
      </c>
      <c r="AM1941" s="21">
        <v>7806.0922245549727</v>
      </c>
      <c r="AN1941" s="21">
        <v>8251.9608066982455</v>
      </c>
      <c r="AO1941" s="21">
        <v>8585.2915262330043</v>
      </c>
      <c r="AP1941" s="21">
        <v>8851.9949494116627</v>
      </c>
      <c r="AQ1941" s="21">
        <v>9066.6106185075787</v>
      </c>
    </row>
    <row r="1942" spans="1:43" x14ac:dyDescent="0.25">
      <c r="A1942" s="17" t="s">
        <v>253</v>
      </c>
      <c r="B1942" s="8" t="s">
        <v>338</v>
      </c>
      <c r="C1942" s="8" t="s">
        <v>334</v>
      </c>
      <c r="D1942" s="8" t="str">
        <f t="shared" si="240"/>
        <v>Week_14-generic-cofi</v>
      </c>
      <c r="E1942" s="8" t="str">
        <f t="shared" si="241"/>
        <v>Umbrella-social.display.umb</v>
      </c>
      <c r="H1942" s="24">
        <f t="shared" si="242"/>
        <v>3.7860487552035266E-3</v>
      </c>
      <c r="I1942" s="6">
        <f t="shared" si="242"/>
        <v>2.04</v>
      </c>
      <c r="J1942" s="6">
        <f t="shared" si="244"/>
        <v>4656316.0929763103</v>
      </c>
      <c r="K1942" s="18">
        <f t="shared" si="244"/>
        <v>0</v>
      </c>
      <c r="L1942" s="35">
        <f>Data!BQ28</f>
        <v>2.7527538541808972E-3</v>
      </c>
      <c r="Q1942" s="21">
        <v>0</v>
      </c>
      <c r="R1942" s="21">
        <v>0</v>
      </c>
      <c r="S1942" s="21">
        <v>0</v>
      </c>
      <c r="T1942" s="21">
        <v>0</v>
      </c>
      <c r="U1942" s="21">
        <v>0</v>
      </c>
      <c r="V1942" s="21">
        <v>0</v>
      </c>
      <c r="W1942" s="21">
        <v>0</v>
      </c>
      <c r="X1942" s="21">
        <v>0</v>
      </c>
      <c r="Y1942" s="21">
        <v>0</v>
      </c>
      <c r="Z1942" s="21">
        <v>220.94131858671997</v>
      </c>
      <c r="AA1942" s="21">
        <v>299.09016398705916</v>
      </c>
      <c r="AB1942" s="21">
        <v>355.88387669726524</v>
      </c>
      <c r="AC1942" s="21">
        <v>398.99397030445249</v>
      </c>
      <c r="AD1942" s="21">
        <v>432.37512861876627</v>
      </c>
      <c r="AE1942" s="21">
        <v>457.80395178471576</v>
      </c>
      <c r="AF1942" s="21">
        <v>476.8268714115863</v>
      </c>
      <c r="AG1942" s="21">
        <v>492.05608747651002</v>
      </c>
      <c r="AH1942" s="21">
        <v>504.31727817339078</v>
      </c>
      <c r="AI1942" s="21">
        <v>4710.2778444130536</v>
      </c>
      <c r="AJ1942" s="21">
        <v>6376.3436460037019</v>
      </c>
      <c r="AK1942" s="21">
        <v>7587.1364863471608</v>
      </c>
      <c r="AL1942" s="21">
        <v>8506.2064008720226</v>
      </c>
      <c r="AM1942" s="21">
        <v>9217.8638284393419</v>
      </c>
      <c r="AN1942" s="21">
        <v>9759.9843477439135</v>
      </c>
      <c r="AO1942" s="21">
        <v>10165.536543357017</v>
      </c>
      <c r="AP1942" s="21">
        <v>10490.21025978654</v>
      </c>
      <c r="AQ1942" s="21">
        <v>10751.608242088218</v>
      </c>
    </row>
    <row r="1943" spans="1:43" x14ac:dyDescent="0.25">
      <c r="A1943" s="17" t="s">
        <v>254</v>
      </c>
      <c r="B1943" s="8" t="s">
        <v>338</v>
      </c>
      <c r="C1943" s="8" t="s">
        <v>334</v>
      </c>
      <c r="D1943" s="8" t="str">
        <f t="shared" si="240"/>
        <v>Week_15-generic-cofi</v>
      </c>
      <c r="E1943" s="8" t="str">
        <f t="shared" si="241"/>
        <v>Umbrella-social.display.umb</v>
      </c>
      <c r="H1943" s="24">
        <f t="shared" si="242"/>
        <v>3.7860487552035266E-3</v>
      </c>
      <c r="I1943" s="6">
        <f t="shared" si="242"/>
        <v>2.04</v>
      </c>
      <c r="J1943" s="6">
        <f t="shared" si="244"/>
        <v>4656316.0929763103</v>
      </c>
      <c r="K1943" s="18">
        <f t="shared" si="244"/>
        <v>0</v>
      </c>
      <c r="L1943" s="35">
        <f>Data!BQ29</f>
        <v>2.8396829232602938E-3</v>
      </c>
      <c r="Q1943" s="21">
        <v>0</v>
      </c>
      <c r="R1943" s="21">
        <v>0</v>
      </c>
      <c r="S1943" s="21">
        <v>0</v>
      </c>
      <c r="T1943" s="21">
        <v>0</v>
      </c>
      <c r="U1943" s="21">
        <v>0</v>
      </c>
      <c r="V1943" s="21">
        <v>0</v>
      </c>
      <c r="W1943" s="21">
        <v>0</v>
      </c>
      <c r="X1943" s="21">
        <v>0</v>
      </c>
      <c r="Y1943" s="21">
        <v>0</v>
      </c>
      <c r="Z1943" s="21">
        <v>33.318205335510449</v>
      </c>
      <c r="AA1943" s="21">
        <v>115.51107705768045</v>
      </c>
      <c r="AB1943" s="21">
        <v>175.12394184296491</v>
      </c>
      <c r="AC1943" s="21">
        <v>220.29006642859287</v>
      </c>
      <c r="AD1943" s="21">
        <v>255.20624593335569</v>
      </c>
      <c r="AE1943" s="21">
        <v>281.76414102664461</v>
      </c>
      <c r="AF1943" s="21">
        <v>301.60566230962723</v>
      </c>
      <c r="AG1943" s="21">
        <v>317.47177935181423</v>
      </c>
      <c r="AH1943" s="21">
        <v>330.23253089347634</v>
      </c>
      <c r="AI1943" s="21">
        <v>724.98461788463044</v>
      </c>
      <c r="AJ1943" s="21">
        <v>2513.4533273570623</v>
      </c>
      <c r="AK1943" s="21">
        <v>3810.5943216622245</v>
      </c>
      <c r="AL1943" s="21">
        <v>4793.3827175048373</v>
      </c>
      <c r="AM1943" s="21">
        <v>5553.1383166238684</v>
      </c>
      <c r="AN1943" s="21">
        <v>6131.0225463457873</v>
      </c>
      <c r="AO1943" s="21">
        <v>6562.7624189091403</v>
      </c>
      <c r="AP1943" s="21">
        <v>6907.9998254654665</v>
      </c>
      <c r="AQ1943" s="21">
        <v>7185.6662990102623</v>
      </c>
    </row>
    <row r="1944" spans="1:43" x14ac:dyDescent="0.25">
      <c r="A1944" s="17" t="s">
        <v>255</v>
      </c>
      <c r="B1944" s="8" t="s">
        <v>338</v>
      </c>
      <c r="C1944" s="8" t="s">
        <v>334</v>
      </c>
      <c r="D1944" s="8" t="str">
        <f t="shared" si="240"/>
        <v>Week_16-generic-cofi</v>
      </c>
      <c r="E1944" s="8" t="str">
        <f t="shared" si="241"/>
        <v>Umbrella-social.display.umb</v>
      </c>
      <c r="H1944" s="24">
        <f t="shared" si="242"/>
        <v>3.7860487552035266E-3</v>
      </c>
      <c r="I1944" s="6">
        <f t="shared" si="242"/>
        <v>2.04</v>
      </c>
      <c r="J1944" s="6">
        <f t="shared" si="244"/>
        <v>4656316.0929763103</v>
      </c>
      <c r="K1944" s="18">
        <f t="shared" si="244"/>
        <v>0</v>
      </c>
      <c r="L1944" s="35">
        <f>Data!BQ30</f>
        <v>2.8396829232602938E-3</v>
      </c>
      <c r="Q1944" s="21">
        <v>0</v>
      </c>
      <c r="R1944" s="21">
        <v>0</v>
      </c>
      <c r="S1944" s="21">
        <v>0</v>
      </c>
      <c r="T1944" s="21">
        <v>0</v>
      </c>
      <c r="U1944" s="21">
        <v>0</v>
      </c>
      <c r="V1944" s="21">
        <v>0</v>
      </c>
      <c r="W1944" s="21">
        <v>0</v>
      </c>
      <c r="X1944" s="21">
        <v>0</v>
      </c>
      <c r="Y1944" s="21">
        <v>0</v>
      </c>
      <c r="Z1944" s="21">
        <v>207.03947943093598</v>
      </c>
      <c r="AA1944" s="21">
        <v>298.58492031960145</v>
      </c>
      <c r="AB1944" s="21">
        <v>365.06103534979093</v>
      </c>
      <c r="AC1944" s="21">
        <v>415.48368419679247</v>
      </c>
      <c r="AD1944" s="21">
        <v>454.5014290356583</v>
      </c>
      <c r="AE1944" s="21">
        <v>484.20610514863216</v>
      </c>
      <c r="AF1944" s="21">
        <v>506.41605825092142</v>
      </c>
      <c r="AG1944" s="21">
        <v>524.18849783493044</v>
      </c>
      <c r="AH1944" s="21">
        <v>538.4913408606468</v>
      </c>
      <c r="AI1944" s="21">
        <v>4027.984723174266</v>
      </c>
      <c r="AJ1944" s="21">
        <v>5809.0152705332412</v>
      </c>
      <c r="AK1944" s="21">
        <v>7102.3182508805194</v>
      </c>
      <c r="AL1944" s="21">
        <v>8083.298592484658</v>
      </c>
      <c r="AM1944" s="21">
        <v>8842.3947831031692</v>
      </c>
      <c r="AN1944" s="21">
        <v>9420.3037979382407</v>
      </c>
      <c r="AO1944" s="21">
        <v>9852.4018308560662</v>
      </c>
      <c r="AP1944" s="21">
        <v>10198.167359897623</v>
      </c>
      <c r="AQ1944" s="21">
        <v>10476.4313574883</v>
      </c>
    </row>
    <row r="1945" spans="1:43" x14ac:dyDescent="0.25">
      <c r="A1945" s="17" t="s">
        <v>256</v>
      </c>
      <c r="B1945" s="8" t="s">
        <v>338</v>
      </c>
      <c r="C1945" s="8" t="s">
        <v>334</v>
      </c>
      <c r="D1945" s="8" t="str">
        <f t="shared" si="240"/>
        <v>Week_17-generic-cofi</v>
      </c>
      <c r="E1945" s="8" t="str">
        <f t="shared" si="241"/>
        <v>Umbrella-social.display.umb</v>
      </c>
      <c r="H1945" s="24">
        <f t="shared" si="242"/>
        <v>3.7860487552035266E-3</v>
      </c>
      <c r="I1945" s="6">
        <f t="shared" si="242"/>
        <v>2.04</v>
      </c>
      <c r="J1945" s="6">
        <f t="shared" si="244"/>
        <v>4656316.0929763103</v>
      </c>
      <c r="K1945" s="18">
        <f t="shared" si="244"/>
        <v>0</v>
      </c>
      <c r="L1945" s="35">
        <f>Data!BQ31</f>
        <v>2.8396829232602938E-3</v>
      </c>
      <c r="Q1945" s="21">
        <v>0</v>
      </c>
      <c r="R1945" s="21">
        <v>0</v>
      </c>
      <c r="S1945" s="21">
        <v>0</v>
      </c>
      <c r="T1945" s="21">
        <v>0</v>
      </c>
      <c r="U1945" s="21">
        <v>0</v>
      </c>
      <c r="V1945" s="21">
        <v>0</v>
      </c>
      <c r="W1945" s="21">
        <v>0</v>
      </c>
      <c r="X1945" s="21">
        <v>0</v>
      </c>
      <c r="Y1945" s="21">
        <v>0</v>
      </c>
      <c r="Z1945" s="21">
        <v>154.75256556838201</v>
      </c>
      <c r="AA1945" s="21">
        <v>240.80343439907048</v>
      </c>
      <c r="AB1945" s="21">
        <v>303.20569953735077</v>
      </c>
      <c r="AC1945" s="21">
        <v>350.48053565672313</v>
      </c>
      <c r="AD1945" s="21">
        <v>387.02199574303313</v>
      </c>
      <c r="AE1945" s="21">
        <v>414.81340019430576</v>
      </c>
      <c r="AF1945" s="21">
        <v>435.5745468738474</v>
      </c>
      <c r="AG1945" s="21">
        <v>452.17481561852287</v>
      </c>
      <c r="AH1945" s="21">
        <v>465.52507101040641</v>
      </c>
      <c r="AI1945" s="21">
        <v>3150.1515423824976</v>
      </c>
      <c r="AJ1945" s="21">
        <v>4901.8076533796711</v>
      </c>
      <c r="AK1945" s="21">
        <v>6172.0715165442007</v>
      </c>
      <c r="AL1945" s="21">
        <v>7134.4006215276968</v>
      </c>
      <c r="AM1945" s="21">
        <v>7878.2405470824851</v>
      </c>
      <c r="AN1945" s="21">
        <v>8443.9638698306753</v>
      </c>
      <c r="AO1945" s="21">
        <v>8866.5788875137787</v>
      </c>
      <c r="AP1945" s="21">
        <v>9204.4948503150299</v>
      </c>
      <c r="AQ1945" s="21">
        <v>9476.2533666244653</v>
      </c>
    </row>
    <row r="1946" spans="1:43" x14ac:dyDescent="0.25">
      <c r="A1946" s="17" t="s">
        <v>257</v>
      </c>
      <c r="B1946" s="8" t="s">
        <v>338</v>
      </c>
      <c r="C1946" s="8" t="s">
        <v>334</v>
      </c>
      <c r="D1946" s="8" t="str">
        <f t="shared" si="240"/>
        <v>Week_18-generic-cofi</v>
      </c>
      <c r="E1946" s="8" t="str">
        <f t="shared" si="241"/>
        <v>Umbrella-social.display.umb</v>
      </c>
      <c r="H1946" s="24">
        <f t="shared" si="242"/>
        <v>3.7860487552035266E-3</v>
      </c>
      <c r="I1946" s="6">
        <f t="shared" si="242"/>
        <v>2.04</v>
      </c>
      <c r="J1946" s="6">
        <f t="shared" si="244"/>
        <v>4656316.0929763103</v>
      </c>
      <c r="K1946" s="18">
        <f t="shared" si="244"/>
        <v>0</v>
      </c>
      <c r="L1946" s="35">
        <f>Data!BQ32</f>
        <v>2.8396829232602938E-3</v>
      </c>
      <c r="Q1946" s="21">
        <v>0</v>
      </c>
      <c r="R1946" s="21">
        <v>0</v>
      </c>
      <c r="S1946" s="21">
        <v>0</v>
      </c>
      <c r="T1946" s="21">
        <v>0</v>
      </c>
      <c r="U1946" s="21">
        <v>0</v>
      </c>
      <c r="V1946" s="21">
        <v>0</v>
      </c>
      <c r="W1946" s="21">
        <v>0</v>
      </c>
      <c r="X1946" s="21">
        <v>0</v>
      </c>
      <c r="Y1946" s="21">
        <v>0</v>
      </c>
      <c r="Z1946" s="21">
        <v>0</v>
      </c>
      <c r="AA1946" s="21">
        <v>56.266680419365905</v>
      </c>
      <c r="AB1946" s="21">
        <v>111.59988060152737</v>
      </c>
      <c r="AC1946" s="21">
        <v>153.57716345140929</v>
      </c>
      <c r="AD1946" s="21">
        <v>186.06703873961212</v>
      </c>
      <c r="AE1946" s="21">
        <v>210.80590065952049</v>
      </c>
      <c r="AF1946" s="21">
        <v>229.30579832421921</v>
      </c>
      <c r="AG1946" s="21">
        <v>244.11121459168692</v>
      </c>
      <c r="AH1946" s="21">
        <v>256.02767269075457</v>
      </c>
      <c r="AI1946" s="21">
        <v>0</v>
      </c>
      <c r="AJ1946" s="21">
        <v>1365.3358182536397</v>
      </c>
      <c r="AK1946" s="21">
        <v>2708.0203268158607</v>
      </c>
      <c r="AL1946" s="21">
        <v>3726.6176103368193</v>
      </c>
      <c r="AM1946" s="21">
        <v>4514.9987647066328</v>
      </c>
      <c r="AN1946" s="21">
        <v>5115.298160909445</v>
      </c>
      <c r="AO1946" s="21">
        <v>5564.2063376027072</v>
      </c>
      <c r="AP1946" s="21">
        <v>5923.4662936453842</v>
      </c>
      <c r="AQ1946" s="21">
        <v>6212.6244054819572</v>
      </c>
    </row>
    <row r="1947" spans="1:43" x14ac:dyDescent="0.25">
      <c r="A1947" s="17" t="s">
        <v>258</v>
      </c>
      <c r="B1947" s="8" t="s">
        <v>338</v>
      </c>
      <c r="C1947" s="8" t="s">
        <v>334</v>
      </c>
      <c r="D1947" s="8" t="str">
        <f t="shared" si="240"/>
        <v>Week_19-generic-cofi</v>
      </c>
      <c r="E1947" s="8" t="str">
        <f t="shared" si="241"/>
        <v>Umbrella-social.display.umb</v>
      </c>
      <c r="H1947" s="24">
        <f t="shared" si="242"/>
        <v>3.7860487552035266E-3</v>
      </c>
      <c r="I1947" s="6">
        <f t="shared" si="242"/>
        <v>2.04</v>
      </c>
      <c r="J1947" s="6">
        <f t="shared" si="244"/>
        <v>4656316.0929763103</v>
      </c>
      <c r="K1947" s="18">
        <f t="shared" si="244"/>
        <v>0</v>
      </c>
      <c r="L1947" s="35">
        <f>Data!BQ33</f>
        <v>2.6658247851015005E-3</v>
      </c>
      <c r="Q1947" s="21">
        <v>0</v>
      </c>
      <c r="R1947" s="21">
        <v>0</v>
      </c>
      <c r="S1947" s="21">
        <v>0</v>
      </c>
      <c r="T1947" s="21">
        <v>0</v>
      </c>
      <c r="U1947" s="21">
        <v>0</v>
      </c>
      <c r="V1947" s="21">
        <v>0</v>
      </c>
      <c r="W1947" s="21">
        <v>0</v>
      </c>
      <c r="X1947" s="21">
        <v>0</v>
      </c>
      <c r="Y1947" s="21">
        <v>0</v>
      </c>
      <c r="Z1947" s="21">
        <v>112.36505502784752</v>
      </c>
      <c r="AA1947" s="21">
        <v>162.70973447172264</v>
      </c>
      <c r="AB1947" s="21">
        <v>199.27377925031516</v>
      </c>
      <c r="AC1947" s="21">
        <v>227.01201327514372</v>
      </c>
      <c r="AD1947" s="21">
        <v>248.4791832252526</v>
      </c>
      <c r="AE1947" s="21">
        <v>264.8244161871902</v>
      </c>
      <c r="AF1947" s="21">
        <v>277.04694056532969</v>
      </c>
      <c r="AG1947" s="21">
        <v>286.82834923885457</v>
      </c>
      <c r="AH1947" s="21">
        <v>294.70086782399289</v>
      </c>
      <c r="AI1947" s="21">
        <v>2652.0171920917614</v>
      </c>
      <c r="AJ1947" s="21">
        <v>3840.2420844519033</v>
      </c>
      <c r="AK1947" s="21">
        <v>4703.2192381693885</v>
      </c>
      <c r="AL1947" s="21">
        <v>5357.8914002030297</v>
      </c>
      <c r="AM1947" s="21">
        <v>5864.5551824539707</v>
      </c>
      <c r="AN1947" s="21">
        <v>6250.3320488744121</v>
      </c>
      <c r="AO1947" s="21">
        <v>6538.8055851847303</v>
      </c>
      <c r="AP1947" s="21">
        <v>6769.6644047584368</v>
      </c>
      <c r="AQ1947" s="21">
        <v>6955.469988422099</v>
      </c>
    </row>
    <row r="1948" spans="1:43" x14ac:dyDescent="0.25">
      <c r="A1948" s="17" t="s">
        <v>259</v>
      </c>
      <c r="B1948" s="8" t="s">
        <v>338</v>
      </c>
      <c r="C1948" s="8" t="s">
        <v>334</v>
      </c>
      <c r="D1948" s="8" t="str">
        <f t="shared" si="240"/>
        <v>Week_20-generic-cofi</v>
      </c>
      <c r="E1948" s="8" t="str">
        <f t="shared" si="241"/>
        <v>Umbrella-social.display.umb</v>
      </c>
      <c r="H1948" s="24">
        <f t="shared" si="242"/>
        <v>3.7860487552035266E-3</v>
      </c>
      <c r="I1948" s="6">
        <f t="shared" si="242"/>
        <v>2.04</v>
      </c>
      <c r="J1948" s="6">
        <f t="shared" si="244"/>
        <v>4656316.0929763103</v>
      </c>
      <c r="K1948" s="18">
        <f t="shared" si="244"/>
        <v>0</v>
      </c>
      <c r="L1948" s="35">
        <f>Data!BQ34</f>
        <v>2.6658247851015005E-3</v>
      </c>
      <c r="Q1948" s="21">
        <v>0</v>
      </c>
      <c r="R1948" s="21">
        <v>0</v>
      </c>
      <c r="S1948" s="21">
        <v>0</v>
      </c>
      <c r="T1948" s="21">
        <v>0</v>
      </c>
      <c r="U1948" s="21">
        <v>0</v>
      </c>
      <c r="V1948" s="21">
        <v>0</v>
      </c>
      <c r="W1948" s="21">
        <v>0</v>
      </c>
      <c r="X1948" s="21">
        <v>0</v>
      </c>
      <c r="Y1948" s="21">
        <v>0</v>
      </c>
      <c r="Z1948" s="21">
        <v>98.390525437474238</v>
      </c>
      <c r="AA1948" s="21">
        <v>191.15530140771466</v>
      </c>
      <c r="AB1948" s="21">
        <v>258.69769908923666</v>
      </c>
      <c r="AC1948" s="21">
        <v>310.05218120581287</v>
      </c>
      <c r="AD1948" s="21">
        <v>349.87978597269995</v>
      </c>
      <c r="AE1948" s="21">
        <v>380.26178087645962</v>
      </c>
      <c r="AF1948" s="21">
        <v>403.01809726452996</v>
      </c>
      <c r="AG1948" s="21">
        <v>421.25566006555687</v>
      </c>
      <c r="AH1948" s="21">
        <v>435.95311151204953</v>
      </c>
      <c r="AI1948" s="21">
        <v>1968.2317950273145</v>
      </c>
      <c r="AJ1948" s="21">
        <v>3823.9245125059056</v>
      </c>
      <c r="AK1948" s="21">
        <v>5175.0616676137079</v>
      </c>
      <c r="AL1948" s="21">
        <v>6202.3711983798612</v>
      </c>
      <c r="AM1948" s="21">
        <v>6999.0938266352041</v>
      </c>
      <c r="AN1948" s="21">
        <v>7606.8638136339914</v>
      </c>
      <c r="AO1948" s="21">
        <v>8062.0875788649673</v>
      </c>
      <c r="AP1948" s="21">
        <v>8426.9169240604024</v>
      </c>
      <c r="AQ1948" s="21">
        <v>8720.9288841981743</v>
      </c>
    </row>
    <row r="1949" spans="1:43" x14ac:dyDescent="0.25">
      <c r="A1949" s="17" t="s">
        <v>260</v>
      </c>
      <c r="B1949" s="8" t="s">
        <v>338</v>
      </c>
      <c r="C1949" s="8" t="s">
        <v>334</v>
      </c>
      <c r="D1949" s="8" t="str">
        <f t="shared" si="240"/>
        <v>Week_21-generic-cofi</v>
      </c>
      <c r="E1949" s="8" t="str">
        <f t="shared" si="241"/>
        <v>Umbrella-social.display.umb</v>
      </c>
      <c r="H1949" s="24">
        <f t="shared" si="242"/>
        <v>3.7860487552035266E-3</v>
      </c>
      <c r="I1949" s="6">
        <f t="shared" si="242"/>
        <v>2.04</v>
      </c>
      <c r="J1949" s="6">
        <f t="shared" ref="J1949:K1964" si="245">J1948</f>
        <v>4656316.0929763103</v>
      </c>
      <c r="K1949" s="18">
        <f t="shared" si="245"/>
        <v>0</v>
      </c>
      <c r="L1949" s="35">
        <f>Data!BQ35</f>
        <v>2.6658247851015005E-3</v>
      </c>
      <c r="Q1949" s="21">
        <v>0</v>
      </c>
      <c r="R1949" s="21">
        <v>0</v>
      </c>
      <c r="S1949" s="21">
        <v>0</v>
      </c>
      <c r="T1949" s="21">
        <v>0</v>
      </c>
      <c r="U1949" s="21">
        <v>0</v>
      </c>
      <c r="V1949" s="21">
        <v>0</v>
      </c>
      <c r="W1949" s="21">
        <v>0</v>
      </c>
      <c r="X1949" s="21">
        <v>0</v>
      </c>
      <c r="Y1949" s="21">
        <v>0</v>
      </c>
      <c r="Z1949" s="21">
        <v>147.34610495950861</v>
      </c>
      <c r="AA1949" s="21">
        <v>227.25163431964728</v>
      </c>
      <c r="AB1949" s="21">
        <v>285.11818291785846</v>
      </c>
      <c r="AC1949" s="21">
        <v>328.90275547686485</v>
      </c>
      <c r="AD1949" s="21">
        <v>362.70808376655202</v>
      </c>
      <c r="AE1949" s="21">
        <v>388.39221102038158</v>
      </c>
      <c r="AF1949" s="21">
        <v>407.56196582770662</v>
      </c>
      <c r="AG1949" s="21">
        <v>422.87776318536237</v>
      </c>
      <c r="AH1949" s="21">
        <v>435.18633947223628</v>
      </c>
      <c r="AI1949" s="21">
        <v>3030.3041840636652</v>
      </c>
      <c r="AJ1949" s="21">
        <v>4673.6327268601717</v>
      </c>
      <c r="AK1949" s="21">
        <v>5863.7099561338637</v>
      </c>
      <c r="AL1949" s="21">
        <v>6764.1787772096404</v>
      </c>
      <c r="AM1949" s="21">
        <v>7459.4155314355894</v>
      </c>
      <c r="AN1949" s="21">
        <v>7987.6325365793055</v>
      </c>
      <c r="AO1949" s="21">
        <v>8381.8756569934831</v>
      </c>
      <c r="AP1949" s="21">
        <v>8696.8587020351533</v>
      </c>
      <c r="AQ1949" s="21">
        <v>8949.9955612159956</v>
      </c>
    </row>
    <row r="1950" spans="1:43" x14ac:dyDescent="0.25">
      <c r="A1950" s="17" t="s">
        <v>261</v>
      </c>
      <c r="B1950" s="8" t="s">
        <v>338</v>
      </c>
      <c r="C1950" s="8" t="s">
        <v>334</v>
      </c>
      <c r="D1950" s="8" t="str">
        <f t="shared" si="240"/>
        <v>Week_22-generic-cofi</v>
      </c>
      <c r="E1950" s="8" t="str">
        <f t="shared" si="241"/>
        <v>Umbrella-social.display.umb</v>
      </c>
      <c r="H1950" s="24">
        <f t="shared" si="242"/>
        <v>3.7860487552035266E-3</v>
      </c>
      <c r="I1950" s="6">
        <f t="shared" si="242"/>
        <v>2.04</v>
      </c>
      <c r="J1950" s="6">
        <f t="shared" si="245"/>
        <v>4656316.0929763103</v>
      </c>
      <c r="K1950" s="18">
        <f t="shared" si="245"/>
        <v>0</v>
      </c>
      <c r="L1950" s="35">
        <f>Data!BQ36</f>
        <v>2.6658247851015005E-3</v>
      </c>
      <c r="Q1950" s="21">
        <v>0</v>
      </c>
      <c r="R1950" s="21">
        <v>0</v>
      </c>
      <c r="S1950" s="21">
        <v>0</v>
      </c>
      <c r="T1950" s="21">
        <v>0</v>
      </c>
      <c r="U1950" s="21">
        <v>0</v>
      </c>
      <c r="V1950" s="21">
        <v>0</v>
      </c>
      <c r="W1950" s="21">
        <v>0</v>
      </c>
      <c r="X1950" s="21">
        <v>0</v>
      </c>
      <c r="Y1950" s="21">
        <v>0</v>
      </c>
      <c r="Z1950" s="21">
        <v>61.784756125024373</v>
      </c>
      <c r="AA1950" s="21">
        <v>155.5777759898252</v>
      </c>
      <c r="AB1950" s="21">
        <v>223.70172490440885</v>
      </c>
      <c r="AC1950" s="21">
        <v>275.38353564555217</v>
      </c>
      <c r="AD1950" s="21">
        <v>315.38406521554958</v>
      </c>
      <c r="AE1950" s="21">
        <v>345.84197750462749</v>
      </c>
      <c r="AF1950" s="21">
        <v>368.61860612294709</v>
      </c>
      <c r="AG1950" s="21">
        <v>386.84678231863592</v>
      </c>
      <c r="AH1950" s="21">
        <v>401.51813309747945</v>
      </c>
      <c r="AI1950" s="21">
        <v>1260.8971885656292</v>
      </c>
      <c r="AJ1950" s="21">
        <v>3175.0158558837634</v>
      </c>
      <c r="AK1950" s="21">
        <v>4565.2826635502024</v>
      </c>
      <c r="AL1950" s="21">
        <v>5619.999942544121</v>
      </c>
      <c r="AM1950" s="21">
        <v>6436.3267914174139</v>
      </c>
      <c r="AN1950" s="21">
        <v>7057.9088511922228</v>
      </c>
      <c r="AO1950" s="21">
        <v>7522.732033980682</v>
      </c>
      <c r="AP1950" s="21">
        <v>7894.7308498587299</v>
      </c>
      <c r="AQ1950" s="21">
        <v>8194.1423246255836</v>
      </c>
    </row>
    <row r="1951" spans="1:43" x14ac:dyDescent="0.25">
      <c r="A1951" s="17" t="s">
        <v>278</v>
      </c>
      <c r="B1951" s="8" t="s">
        <v>338</v>
      </c>
      <c r="C1951" s="8" t="s">
        <v>334</v>
      </c>
      <c r="D1951" s="8" t="str">
        <f t="shared" si="240"/>
        <v>Week_23-generic-cofi</v>
      </c>
      <c r="E1951" s="8" t="str">
        <f t="shared" si="241"/>
        <v>Umbrella-social.display.umb</v>
      </c>
      <c r="H1951" s="24">
        <f t="shared" si="242"/>
        <v>3.7860487552035266E-3</v>
      </c>
      <c r="I1951" s="6">
        <f t="shared" si="242"/>
        <v>2.04</v>
      </c>
      <c r="J1951" s="6">
        <f t="shared" si="245"/>
        <v>4656316.0929763103</v>
      </c>
      <c r="K1951" s="18">
        <f t="shared" si="245"/>
        <v>0</v>
      </c>
      <c r="L1951" s="35">
        <f>Data!BQ37</f>
        <v>2.7527538541808972E-3</v>
      </c>
      <c r="Q1951" s="21">
        <v>0</v>
      </c>
      <c r="R1951" s="21">
        <v>0</v>
      </c>
      <c r="S1951" s="21">
        <v>0</v>
      </c>
      <c r="T1951" s="21">
        <v>0</v>
      </c>
      <c r="U1951" s="21">
        <v>0</v>
      </c>
      <c r="V1951" s="21">
        <v>0</v>
      </c>
      <c r="W1951" s="21">
        <v>0</v>
      </c>
      <c r="X1951" s="21">
        <v>0</v>
      </c>
      <c r="Y1951" s="21">
        <v>0</v>
      </c>
      <c r="Z1951" s="21">
        <v>0</v>
      </c>
      <c r="AA1951" s="21">
        <v>18.799158823434546</v>
      </c>
      <c r="AB1951" s="21">
        <v>75.796416553481848</v>
      </c>
      <c r="AC1951" s="21">
        <v>119.03580970329807</v>
      </c>
      <c r="AD1951" s="21">
        <v>152.50302533886705</v>
      </c>
      <c r="AE1951" s="21">
        <v>177.98611043101221</v>
      </c>
      <c r="AF1951" s="21">
        <v>197.04264573497898</v>
      </c>
      <c r="AG1951" s="21">
        <v>212.29354895651855</v>
      </c>
      <c r="AH1951" s="21">
        <v>224.56860890677947</v>
      </c>
      <c r="AI1951" s="21">
        <v>0</v>
      </c>
      <c r="AJ1951" s="21">
        <v>440.09811622974757</v>
      </c>
      <c r="AK1951" s="21">
        <v>1774.4336571362742</v>
      </c>
      <c r="AL1951" s="21">
        <v>2786.6904102644935</v>
      </c>
      <c r="AM1951" s="21">
        <v>3570.1753893002601</v>
      </c>
      <c r="AN1951" s="21">
        <v>4166.7477067166674</v>
      </c>
      <c r="AO1951" s="21">
        <v>4612.8711406379107</v>
      </c>
      <c r="AP1951" s="21">
        <v>4969.9027419792892</v>
      </c>
      <c r="AQ1951" s="21">
        <v>5257.268299739394</v>
      </c>
    </row>
    <row r="1952" spans="1:43" x14ac:dyDescent="0.25">
      <c r="A1952" s="17" t="s">
        <v>279</v>
      </c>
      <c r="B1952" s="8" t="s">
        <v>338</v>
      </c>
      <c r="C1952" s="8" t="s">
        <v>334</v>
      </c>
      <c r="D1952" s="8" t="str">
        <f t="shared" si="240"/>
        <v>Week_24-generic-cofi</v>
      </c>
      <c r="E1952" s="8" t="str">
        <f t="shared" si="241"/>
        <v>Umbrella-social.display.umb</v>
      </c>
      <c r="H1952" s="24">
        <f t="shared" si="242"/>
        <v>3.7860487552035266E-3</v>
      </c>
      <c r="I1952" s="6">
        <f t="shared" si="242"/>
        <v>2.04</v>
      </c>
      <c r="J1952" s="6">
        <f t="shared" si="245"/>
        <v>4656316.0929763103</v>
      </c>
      <c r="K1952" s="18">
        <f t="shared" si="245"/>
        <v>0</v>
      </c>
      <c r="L1952" s="35">
        <f>Data!BQ38</f>
        <v>2.7527538541808972E-3</v>
      </c>
      <c r="Q1952" s="21">
        <v>0</v>
      </c>
      <c r="R1952" s="21">
        <v>0</v>
      </c>
      <c r="S1952" s="21">
        <v>0</v>
      </c>
      <c r="T1952" s="21">
        <v>0</v>
      </c>
      <c r="U1952" s="21">
        <v>0</v>
      </c>
      <c r="V1952" s="21">
        <v>0</v>
      </c>
      <c r="W1952" s="21">
        <v>0</v>
      </c>
      <c r="X1952" s="21">
        <v>0</v>
      </c>
      <c r="Y1952" s="21">
        <v>0</v>
      </c>
      <c r="Z1952" s="21">
        <v>41.141763713336289</v>
      </c>
      <c r="AA1952" s="21">
        <v>109.13254781540834</v>
      </c>
      <c r="AB1952" s="21">
        <v>158.54833404835182</v>
      </c>
      <c r="AC1952" s="21">
        <v>196.0595903241983</v>
      </c>
      <c r="AD1952" s="21">
        <v>225.1082979987001</v>
      </c>
      <c r="AE1952" s="21">
        <v>247.23799661108873</v>
      </c>
      <c r="AF1952" s="21">
        <v>263.79387779588825</v>
      </c>
      <c r="AG1952" s="21">
        <v>277.0485858644451</v>
      </c>
      <c r="AH1952" s="21">
        <v>287.72055601245654</v>
      </c>
      <c r="AI1952" s="21">
        <v>902.8064204589881</v>
      </c>
      <c r="AJ1952" s="21">
        <v>2394.7822347941942</v>
      </c>
      <c r="AK1952" s="21">
        <v>3479.1521075585151</v>
      </c>
      <c r="AL1952" s="21">
        <v>4302.2914178049323</v>
      </c>
      <c r="AM1952" s="21">
        <v>4939.7302980947306</v>
      </c>
      <c r="AN1952" s="21">
        <v>5425.3398633358665</v>
      </c>
      <c r="AO1952" s="21">
        <v>5788.6387227172436</v>
      </c>
      <c r="AP1952" s="21">
        <v>6079.4973166506788</v>
      </c>
      <c r="AQ1952" s="21">
        <v>6313.6808396445722</v>
      </c>
    </row>
    <row r="1953" spans="1:43" x14ac:dyDescent="0.25">
      <c r="A1953" s="17" t="s">
        <v>280</v>
      </c>
      <c r="B1953" s="8" t="s">
        <v>338</v>
      </c>
      <c r="C1953" s="8" t="s">
        <v>334</v>
      </c>
      <c r="D1953" s="8" t="str">
        <f t="shared" si="240"/>
        <v>Week_25-generic-cofi</v>
      </c>
      <c r="E1953" s="8" t="str">
        <f t="shared" si="241"/>
        <v>Umbrella-social.display.umb</v>
      </c>
      <c r="H1953" s="24">
        <f t="shared" si="242"/>
        <v>3.7860487552035266E-3</v>
      </c>
      <c r="I1953" s="6">
        <f t="shared" si="242"/>
        <v>2.04</v>
      </c>
      <c r="J1953" s="6">
        <f t="shared" si="245"/>
        <v>4656316.0929763103</v>
      </c>
      <c r="K1953" s="18">
        <f t="shared" si="245"/>
        <v>0</v>
      </c>
      <c r="L1953" s="35">
        <f>Data!BQ39</f>
        <v>2.7527538541808972E-3</v>
      </c>
      <c r="Q1953" s="21">
        <v>0</v>
      </c>
      <c r="R1953" s="21">
        <v>0</v>
      </c>
      <c r="S1953" s="21">
        <v>0</v>
      </c>
      <c r="T1953" s="21">
        <v>0</v>
      </c>
      <c r="U1953" s="21">
        <v>0</v>
      </c>
      <c r="V1953" s="21">
        <v>0</v>
      </c>
      <c r="W1953" s="21">
        <v>0</v>
      </c>
      <c r="X1953" s="21">
        <v>0</v>
      </c>
      <c r="Y1953" s="21">
        <v>0</v>
      </c>
      <c r="Z1953" s="21">
        <v>0</v>
      </c>
      <c r="AA1953" s="21">
        <v>51.844406100587996</v>
      </c>
      <c r="AB1953" s="21">
        <v>110.11375687283328</v>
      </c>
      <c r="AC1953" s="21">
        <v>154.29602530503584</v>
      </c>
      <c r="AD1953" s="21">
        <v>188.47673413284542</v>
      </c>
      <c r="AE1953" s="21">
        <v>214.49211616880581</v>
      </c>
      <c r="AF1953" s="21">
        <v>233.93947081932021</v>
      </c>
      <c r="AG1953" s="21">
        <v>249.49812405951062</v>
      </c>
      <c r="AH1953" s="21">
        <v>262.01722474055401</v>
      </c>
      <c r="AI1953" s="21">
        <v>0</v>
      </c>
      <c r="AJ1953" s="21">
        <v>1127.0799432055762</v>
      </c>
      <c r="AK1953" s="21">
        <v>2393.836021606543</v>
      </c>
      <c r="AL1953" s="21">
        <v>3354.3436701780179</v>
      </c>
      <c r="AM1953" s="21">
        <v>4097.4207784320761</v>
      </c>
      <c r="AN1953" s="21">
        <v>4662.9864298289203</v>
      </c>
      <c r="AO1953" s="21">
        <v>5085.7653759793302</v>
      </c>
      <c r="AP1953" s="21">
        <v>5424.0052620007109</v>
      </c>
      <c r="AQ1953" s="21">
        <v>5696.1662981826894</v>
      </c>
    </row>
    <row r="1954" spans="1:43" x14ac:dyDescent="0.25">
      <c r="A1954" s="17" t="s">
        <v>281</v>
      </c>
      <c r="B1954" s="8" t="s">
        <v>338</v>
      </c>
      <c r="C1954" s="8" t="s">
        <v>334</v>
      </c>
      <c r="D1954" s="8" t="str">
        <f t="shared" si="240"/>
        <v>Week_26-generic-cofi</v>
      </c>
      <c r="E1954" s="8" t="str">
        <f t="shared" si="241"/>
        <v>Umbrella-social.display.umb</v>
      </c>
      <c r="H1954" s="24">
        <f t="shared" si="242"/>
        <v>3.7860487552035266E-3</v>
      </c>
      <c r="I1954" s="6">
        <f t="shared" si="242"/>
        <v>2.04</v>
      </c>
      <c r="J1954" s="6">
        <f t="shared" si="245"/>
        <v>4656316.0929763103</v>
      </c>
      <c r="K1954" s="18">
        <f t="shared" si="245"/>
        <v>0</v>
      </c>
      <c r="L1954" s="35">
        <f>Data!BQ40</f>
        <v>2.7527538541808972E-3</v>
      </c>
      <c r="Q1954" s="21">
        <v>0</v>
      </c>
      <c r="R1954" s="21">
        <v>0</v>
      </c>
      <c r="S1954" s="21">
        <v>0</v>
      </c>
      <c r="T1954" s="21">
        <v>0</v>
      </c>
      <c r="U1954" s="21">
        <v>0</v>
      </c>
      <c r="V1954" s="21">
        <v>0</v>
      </c>
      <c r="W1954" s="21">
        <v>0</v>
      </c>
      <c r="X1954" s="21">
        <v>0</v>
      </c>
      <c r="Y1954" s="21">
        <v>0</v>
      </c>
      <c r="Z1954" s="21">
        <v>17.969889375077802</v>
      </c>
      <c r="AA1954" s="21">
        <v>115.87943123608774</v>
      </c>
      <c r="AB1954" s="21">
        <v>186.93564999864537</v>
      </c>
      <c r="AC1954" s="21">
        <v>240.80200838944828</v>
      </c>
      <c r="AD1954" s="21">
        <v>282.46565460857954</v>
      </c>
      <c r="AE1954" s="21">
        <v>314.17057940617269</v>
      </c>
      <c r="AF1954" s="21">
        <v>337.8671627501264</v>
      </c>
      <c r="AG1954" s="21">
        <v>356.82271393947065</v>
      </c>
      <c r="AH1954" s="21">
        <v>372.07313199821209</v>
      </c>
      <c r="AI1954" s="21">
        <v>354.70955172543785</v>
      </c>
      <c r="AJ1954" s="21">
        <v>2287.3563798871978</v>
      </c>
      <c r="AK1954" s="21">
        <v>3689.942616145669</v>
      </c>
      <c r="AL1954" s="21">
        <v>4753.2163758819197</v>
      </c>
      <c r="AM1954" s="21">
        <v>5575.6195062056586</v>
      </c>
      <c r="AN1954" s="21">
        <v>6201.4463784645368</v>
      </c>
      <c r="AO1954" s="21">
        <v>6669.1957496440627</v>
      </c>
      <c r="AP1954" s="21">
        <v>7043.3613844312149</v>
      </c>
      <c r="AQ1954" s="21">
        <v>7344.3910034974306</v>
      </c>
    </row>
    <row r="1955" spans="1:43" x14ac:dyDescent="0.25">
      <c r="A1955" s="17" t="s">
        <v>282</v>
      </c>
      <c r="B1955" s="8" t="s">
        <v>338</v>
      </c>
      <c r="C1955" s="8" t="s">
        <v>334</v>
      </c>
      <c r="D1955" s="8" t="str">
        <f t="shared" si="240"/>
        <v>Week_27-generic-cofi</v>
      </c>
      <c r="E1955" s="8" t="str">
        <f t="shared" si="241"/>
        <v>Umbrella-social.display.umb</v>
      </c>
      <c r="H1955" s="24">
        <f t="shared" si="242"/>
        <v>3.7860487552035266E-3</v>
      </c>
      <c r="I1955" s="6">
        <f t="shared" si="242"/>
        <v>2.04</v>
      </c>
      <c r="J1955" s="6">
        <f t="shared" si="245"/>
        <v>4656316.0929763103</v>
      </c>
      <c r="K1955" s="18">
        <f t="shared" si="245"/>
        <v>0</v>
      </c>
      <c r="L1955" s="35">
        <f>Data!BQ41</f>
        <v>2.7527538541808972E-3</v>
      </c>
      <c r="Q1955" s="21">
        <v>0</v>
      </c>
      <c r="R1955" s="21">
        <v>0</v>
      </c>
      <c r="S1955" s="21">
        <v>0</v>
      </c>
      <c r="T1955" s="21">
        <v>0</v>
      </c>
      <c r="U1955" s="21">
        <v>0</v>
      </c>
      <c r="V1955" s="21">
        <v>0</v>
      </c>
      <c r="W1955" s="21">
        <v>0</v>
      </c>
      <c r="X1955" s="21">
        <v>0</v>
      </c>
      <c r="Y1955" s="21">
        <v>0</v>
      </c>
      <c r="Z1955" s="21">
        <v>57.044020594178853</v>
      </c>
      <c r="AA1955" s="21">
        <v>135.30043365080235</v>
      </c>
      <c r="AB1955" s="21">
        <v>192.09292471772599</v>
      </c>
      <c r="AC1955" s="21">
        <v>235.14618371245845</v>
      </c>
      <c r="AD1955" s="21">
        <v>268.44564881323117</v>
      </c>
      <c r="AE1955" s="21">
        <v>293.78546848025593</v>
      </c>
      <c r="AF1955" s="21">
        <v>312.72452003994277</v>
      </c>
      <c r="AG1955" s="21">
        <v>327.8743128523177</v>
      </c>
      <c r="AH1955" s="21">
        <v>340.06277612410804</v>
      </c>
      <c r="AI1955" s="21">
        <v>1202.5612910927957</v>
      </c>
      <c r="AJ1955" s="21">
        <v>2852.3070863824714</v>
      </c>
      <c r="AK1955" s="21">
        <v>4049.5658116691884</v>
      </c>
      <c r="AL1955" s="21">
        <v>4957.1838614344488</v>
      </c>
      <c r="AM1955" s="21">
        <v>5659.1793962367619</v>
      </c>
      <c r="AN1955" s="21">
        <v>6193.3753722115962</v>
      </c>
      <c r="AO1955" s="21">
        <v>6592.6349275244656</v>
      </c>
      <c r="AP1955" s="21">
        <v>6912.0120368949274</v>
      </c>
      <c r="AQ1955" s="21">
        <v>7168.9605124036307</v>
      </c>
    </row>
    <row r="1956" spans="1:43" x14ac:dyDescent="0.25">
      <c r="A1956" s="17" t="s">
        <v>283</v>
      </c>
      <c r="B1956" s="8" t="s">
        <v>338</v>
      </c>
      <c r="C1956" s="8" t="s">
        <v>334</v>
      </c>
      <c r="D1956" s="8" t="str">
        <f t="shared" si="240"/>
        <v>Week_28-generic-cofi</v>
      </c>
      <c r="E1956" s="8" t="str">
        <f t="shared" si="241"/>
        <v>Umbrella-social.display.umb</v>
      </c>
      <c r="H1956" s="24">
        <f t="shared" si="242"/>
        <v>3.7860487552035266E-3</v>
      </c>
      <c r="I1956" s="6">
        <f t="shared" si="242"/>
        <v>2.04</v>
      </c>
      <c r="J1956" s="6">
        <f t="shared" si="245"/>
        <v>4656316.0929763103</v>
      </c>
      <c r="K1956" s="18">
        <f t="shared" si="245"/>
        <v>0</v>
      </c>
      <c r="L1956" s="35">
        <f>Data!BQ42</f>
        <v>2.578895716022103E-3</v>
      </c>
      <c r="Q1956" s="21">
        <v>0</v>
      </c>
      <c r="R1956" s="21">
        <v>0</v>
      </c>
      <c r="S1956" s="21">
        <v>0</v>
      </c>
      <c r="T1956" s="21">
        <v>0</v>
      </c>
      <c r="U1956" s="21">
        <v>0</v>
      </c>
      <c r="V1956" s="21">
        <v>0</v>
      </c>
      <c r="W1956" s="21">
        <v>0</v>
      </c>
      <c r="X1956" s="21">
        <v>0</v>
      </c>
      <c r="Y1956" s="21">
        <v>0</v>
      </c>
      <c r="Z1956" s="21">
        <v>96.058750513118895</v>
      </c>
      <c r="AA1956" s="21">
        <v>164.17148909250926</v>
      </c>
      <c r="AB1956" s="21">
        <v>213.62149145664458</v>
      </c>
      <c r="AC1956" s="21">
        <v>251.12206335837078</v>
      </c>
      <c r="AD1956" s="21">
        <v>280.13578407328544</v>
      </c>
      <c r="AE1956" s="21">
        <v>302.22072667006512</v>
      </c>
      <c r="AF1956" s="21">
        <v>318.73121629772686</v>
      </c>
      <c r="AG1956" s="21">
        <v>331.94130139443791</v>
      </c>
      <c r="AH1956" s="21">
        <v>342.57131937520319</v>
      </c>
      <c r="AI1956" s="21">
        <v>2038.9717420030534</v>
      </c>
      <c r="AJ1956" s="21">
        <v>3484.7530840667423</v>
      </c>
      <c r="AK1956" s="21">
        <v>4534.3936105556431</v>
      </c>
      <c r="AL1956" s="21">
        <v>5330.3919554032664</v>
      </c>
      <c r="AM1956" s="21">
        <v>5946.2458609774421</v>
      </c>
      <c r="AN1956" s="21">
        <v>6415.0274518065189</v>
      </c>
      <c r="AO1956" s="21">
        <v>6765.4840381936101</v>
      </c>
      <c r="AP1956" s="21">
        <v>7045.8852518026806</v>
      </c>
      <c r="AQ1956" s="21">
        <v>7271.5211898508715</v>
      </c>
    </row>
    <row r="1957" spans="1:43" x14ac:dyDescent="0.25">
      <c r="A1957" s="17" t="s">
        <v>284</v>
      </c>
      <c r="B1957" s="8" t="s">
        <v>338</v>
      </c>
      <c r="C1957" s="8" t="s">
        <v>334</v>
      </c>
      <c r="D1957" s="8" t="str">
        <f t="shared" si="240"/>
        <v>Week_29-generic-cofi</v>
      </c>
      <c r="E1957" s="8" t="str">
        <f t="shared" si="241"/>
        <v>Umbrella-social.display.umb</v>
      </c>
      <c r="H1957" s="24">
        <f t="shared" si="242"/>
        <v>3.7860487552035266E-3</v>
      </c>
      <c r="I1957" s="6">
        <f t="shared" si="242"/>
        <v>2.04</v>
      </c>
      <c r="J1957" s="6">
        <f t="shared" si="245"/>
        <v>4656316.0929763103</v>
      </c>
      <c r="K1957" s="18">
        <f t="shared" si="245"/>
        <v>0</v>
      </c>
      <c r="L1957" s="35">
        <f>Data!BQ43</f>
        <v>2.578895716022103E-3</v>
      </c>
      <c r="Q1957" s="21">
        <v>0</v>
      </c>
      <c r="R1957" s="21">
        <v>0</v>
      </c>
      <c r="S1957" s="21">
        <v>0</v>
      </c>
      <c r="T1957" s="21">
        <v>0</v>
      </c>
      <c r="U1957" s="21">
        <v>0</v>
      </c>
      <c r="V1957" s="21">
        <v>0</v>
      </c>
      <c r="W1957" s="21">
        <v>0</v>
      </c>
      <c r="X1957" s="21">
        <v>0</v>
      </c>
      <c r="Y1957" s="21">
        <v>0</v>
      </c>
      <c r="Z1957" s="21">
        <v>21.460001680637038</v>
      </c>
      <c r="AA1957" s="21">
        <v>98.456104866676924</v>
      </c>
      <c r="AB1957" s="21">
        <v>154.33573558383472</v>
      </c>
      <c r="AC1957" s="21">
        <v>196.69778207347807</v>
      </c>
      <c r="AD1957" s="21">
        <v>229.46370076258998</v>
      </c>
      <c r="AE1957" s="21">
        <v>254.39803760553386</v>
      </c>
      <c r="AF1957" s="21">
        <v>273.03442872052</v>
      </c>
      <c r="AG1957" s="21">
        <v>287.94235212197754</v>
      </c>
      <c r="AH1957" s="21">
        <v>299.9364190521344</v>
      </c>
      <c r="AI1957" s="21">
        <v>464.56446831086276</v>
      </c>
      <c r="AJ1957" s="21">
        <v>2131.3701969844647</v>
      </c>
      <c r="AK1957" s="21">
        <v>3341.0481513411373</v>
      </c>
      <c r="AL1957" s="21">
        <v>4258.0984804554173</v>
      </c>
      <c r="AM1957" s="21">
        <v>4967.4125719011163</v>
      </c>
      <c r="AN1957" s="21">
        <v>5507.1891809858153</v>
      </c>
      <c r="AO1957" s="21">
        <v>5910.6283446173156</v>
      </c>
      <c r="AP1957" s="21">
        <v>6233.3539255228443</v>
      </c>
      <c r="AQ1957" s="21">
        <v>6493.0005653141507</v>
      </c>
    </row>
    <row r="1958" spans="1:43" x14ac:dyDescent="0.25">
      <c r="A1958" s="17" t="s">
        <v>285</v>
      </c>
      <c r="B1958" s="8" t="s">
        <v>338</v>
      </c>
      <c r="C1958" s="8" t="s">
        <v>334</v>
      </c>
      <c r="D1958" s="8" t="str">
        <f t="shared" si="240"/>
        <v>Week_30-generic-cofi</v>
      </c>
      <c r="E1958" s="8" t="str">
        <f t="shared" si="241"/>
        <v>Umbrella-social.display.umb</v>
      </c>
      <c r="H1958" s="24">
        <f t="shared" si="242"/>
        <v>3.7860487552035266E-3</v>
      </c>
      <c r="I1958" s="6">
        <f t="shared" si="242"/>
        <v>2.04</v>
      </c>
      <c r="J1958" s="6">
        <f t="shared" si="245"/>
        <v>4656316.0929763103</v>
      </c>
      <c r="K1958" s="18">
        <f t="shared" si="245"/>
        <v>0</v>
      </c>
      <c r="L1958" s="35">
        <f>Data!BQ44</f>
        <v>2.578895716022103E-3</v>
      </c>
      <c r="Q1958" s="21">
        <v>0</v>
      </c>
      <c r="R1958" s="21">
        <v>0</v>
      </c>
      <c r="S1958" s="21">
        <v>0</v>
      </c>
      <c r="T1958" s="21">
        <v>0</v>
      </c>
      <c r="U1958" s="21">
        <v>0</v>
      </c>
      <c r="V1958" s="21">
        <v>0</v>
      </c>
      <c r="W1958" s="21">
        <v>0</v>
      </c>
      <c r="X1958" s="21">
        <v>0</v>
      </c>
      <c r="Y1958" s="21">
        <v>0</v>
      </c>
      <c r="Z1958" s="21">
        <v>85.134016282142966</v>
      </c>
      <c r="AA1958" s="21">
        <v>172.42595858606126</v>
      </c>
      <c r="AB1958" s="21">
        <v>235.80033201678683</v>
      </c>
      <c r="AC1958" s="21">
        <v>283.86025444217262</v>
      </c>
      <c r="AD1958" s="21">
        <v>321.04392581027855</v>
      </c>
      <c r="AE1958" s="21">
        <v>349.34776242121512</v>
      </c>
      <c r="AF1958" s="21">
        <v>370.50749705728987</v>
      </c>
      <c r="AG1958" s="21">
        <v>387.43745456043723</v>
      </c>
      <c r="AH1958" s="21">
        <v>401.06083865922386</v>
      </c>
      <c r="AI1958" s="21">
        <v>1709.1545209523597</v>
      </c>
      <c r="AJ1958" s="21">
        <v>3461.631666362784</v>
      </c>
      <c r="AK1958" s="21">
        <v>4733.9385724844842</v>
      </c>
      <c r="AL1958" s="21">
        <v>5698.7918388655889</v>
      </c>
      <c r="AM1958" s="21">
        <v>6445.2929767161168</v>
      </c>
      <c r="AN1958" s="21">
        <v>7013.5221337143876</v>
      </c>
      <c r="AO1958" s="21">
        <v>7438.3259629563208</v>
      </c>
      <c r="AP1958" s="21">
        <v>7778.2125872421884</v>
      </c>
      <c r="AQ1958" s="21">
        <v>8051.7162881124077</v>
      </c>
    </row>
    <row r="1959" spans="1:43" x14ac:dyDescent="0.25">
      <c r="A1959" s="17" t="s">
        <v>286</v>
      </c>
      <c r="B1959" s="8" t="s">
        <v>338</v>
      </c>
      <c r="C1959" s="8" t="s">
        <v>334</v>
      </c>
      <c r="D1959" s="8" t="str">
        <f t="shared" si="240"/>
        <v>Week_31-generic-cofi</v>
      </c>
      <c r="E1959" s="8" t="str">
        <f t="shared" si="241"/>
        <v>Umbrella-social.display.umb</v>
      </c>
      <c r="H1959" s="24">
        <f t="shared" si="242"/>
        <v>3.7860487552035266E-3</v>
      </c>
      <c r="I1959" s="6">
        <f t="shared" si="242"/>
        <v>2.04</v>
      </c>
      <c r="J1959" s="6">
        <f t="shared" si="245"/>
        <v>4656316.0929763103</v>
      </c>
      <c r="K1959" s="18">
        <f t="shared" si="245"/>
        <v>0</v>
      </c>
      <c r="L1959" s="35">
        <f>Data!BQ45</f>
        <v>2.578895716022103E-3</v>
      </c>
      <c r="Q1959" s="21">
        <v>0</v>
      </c>
      <c r="R1959" s="21">
        <v>0</v>
      </c>
      <c r="S1959" s="21">
        <v>0</v>
      </c>
      <c r="T1959" s="21">
        <v>0</v>
      </c>
      <c r="U1959" s="21">
        <v>0</v>
      </c>
      <c r="V1959" s="21">
        <v>0</v>
      </c>
      <c r="W1959" s="21">
        <v>0</v>
      </c>
      <c r="X1959" s="21">
        <v>0</v>
      </c>
      <c r="Y1959" s="21">
        <v>0</v>
      </c>
      <c r="Z1959" s="21">
        <v>56.269871068740265</v>
      </c>
      <c r="AA1959" s="21">
        <v>139.65536882589114</v>
      </c>
      <c r="AB1959" s="21">
        <v>200.23375809152924</v>
      </c>
      <c r="AC1959" s="21">
        <v>246.20054419733572</v>
      </c>
      <c r="AD1959" s="21">
        <v>281.78440287718371</v>
      </c>
      <c r="AE1959" s="21">
        <v>308.88387156281561</v>
      </c>
      <c r="AF1959" s="21">
        <v>329.15202414231902</v>
      </c>
      <c r="AG1959" s="21">
        <v>345.37476077740649</v>
      </c>
      <c r="AH1959" s="21">
        <v>358.43350600127246</v>
      </c>
      <c r="AI1959" s="21">
        <v>1139.4447792931433</v>
      </c>
      <c r="AJ1959" s="21">
        <v>2827.9713083849892</v>
      </c>
      <c r="AK1959" s="21">
        <v>4054.6620413777141</v>
      </c>
      <c r="AL1959" s="21">
        <v>4985.4730323103504</v>
      </c>
      <c r="AM1959" s="21">
        <v>5706.0334535405018</v>
      </c>
      <c r="AN1959" s="21">
        <v>6254.7880095575174</v>
      </c>
      <c r="AO1959" s="21">
        <v>6665.2108558160326</v>
      </c>
      <c r="AP1959" s="21">
        <v>6993.7154749596684</v>
      </c>
      <c r="AQ1959" s="21">
        <v>7258.150398780198</v>
      </c>
    </row>
    <row r="1960" spans="1:43" x14ac:dyDescent="0.25">
      <c r="A1960" s="17" t="s">
        <v>287</v>
      </c>
      <c r="B1960" s="8" t="s">
        <v>338</v>
      </c>
      <c r="C1960" s="8" t="s">
        <v>334</v>
      </c>
      <c r="D1960" s="8" t="str">
        <f t="shared" si="240"/>
        <v>Week_32-generic-cofi</v>
      </c>
      <c r="E1960" s="8" t="str">
        <f t="shared" si="241"/>
        <v>Umbrella-social.display.umb</v>
      </c>
      <c r="H1960" s="24">
        <f t="shared" si="242"/>
        <v>3.7860487552035266E-3</v>
      </c>
      <c r="I1960" s="6">
        <f t="shared" si="242"/>
        <v>2.04</v>
      </c>
      <c r="J1960" s="6">
        <f t="shared" si="245"/>
        <v>4656316.0929763103</v>
      </c>
      <c r="K1960" s="18">
        <f t="shared" si="245"/>
        <v>0</v>
      </c>
      <c r="L1960" s="35">
        <f>Data!BQ46</f>
        <v>3.0135410614190871E-3</v>
      </c>
      <c r="Q1960" s="21">
        <v>0</v>
      </c>
      <c r="R1960" s="21">
        <v>0</v>
      </c>
      <c r="S1960" s="21">
        <v>0</v>
      </c>
      <c r="T1960" s="21">
        <v>0</v>
      </c>
      <c r="U1960" s="21">
        <v>0</v>
      </c>
      <c r="V1960" s="21">
        <v>0</v>
      </c>
      <c r="W1960" s="21">
        <v>0</v>
      </c>
      <c r="X1960" s="21">
        <v>0</v>
      </c>
      <c r="Y1960" s="21">
        <v>0</v>
      </c>
      <c r="Z1960" s="21">
        <v>0</v>
      </c>
      <c r="AA1960" s="21">
        <v>49.537626134337629</v>
      </c>
      <c r="AB1960" s="21">
        <v>107.2556614227129</v>
      </c>
      <c r="AC1960" s="21">
        <v>151.03376693321528</v>
      </c>
      <c r="AD1960" s="21">
        <v>184.91166845860599</v>
      </c>
      <c r="AE1960" s="21">
        <v>210.70336600745924</v>
      </c>
      <c r="AF1960" s="21">
        <v>229.98794853996034</v>
      </c>
      <c r="AG1960" s="21">
        <v>245.41948674770268</v>
      </c>
      <c r="AH1960" s="21">
        <v>257.8385556633076</v>
      </c>
      <c r="AI1960" s="21">
        <v>0</v>
      </c>
      <c r="AJ1960" s="21">
        <v>1097.3163752658199</v>
      </c>
      <c r="AK1960" s="21">
        <v>2375.8383839375929</v>
      </c>
      <c r="AL1960" s="21">
        <v>3345.5746390523823</v>
      </c>
      <c r="AM1960" s="21">
        <v>4096.0097931843638</v>
      </c>
      <c r="AN1960" s="21">
        <v>4667.3260688070732</v>
      </c>
      <c r="AO1960" s="21">
        <v>5094.5021338387896</v>
      </c>
      <c r="AP1960" s="21">
        <v>5436.3287592199831</v>
      </c>
      <c r="AQ1960" s="21">
        <v>5711.4256653513376</v>
      </c>
    </row>
    <row r="1961" spans="1:43" x14ac:dyDescent="0.25">
      <c r="A1961" s="17" t="s">
        <v>288</v>
      </c>
      <c r="B1961" s="8" t="s">
        <v>338</v>
      </c>
      <c r="C1961" s="8" t="s">
        <v>334</v>
      </c>
      <c r="D1961" s="8" t="str">
        <f t="shared" si="240"/>
        <v>Week_33-generic-cofi</v>
      </c>
      <c r="E1961" s="8" t="str">
        <f t="shared" si="241"/>
        <v>Umbrella-social.display.umb</v>
      </c>
      <c r="H1961" s="24">
        <f t="shared" si="242"/>
        <v>3.7860487552035266E-3</v>
      </c>
      <c r="I1961" s="6">
        <f t="shared" si="242"/>
        <v>2.04</v>
      </c>
      <c r="J1961" s="6">
        <f t="shared" si="245"/>
        <v>4656316.0929763103</v>
      </c>
      <c r="K1961" s="18">
        <f t="shared" si="245"/>
        <v>0</v>
      </c>
      <c r="L1961" s="35">
        <f>Data!BQ47</f>
        <v>3.0135410614190871E-3</v>
      </c>
      <c r="Q1961" s="21">
        <v>0</v>
      </c>
      <c r="R1961" s="21">
        <v>0</v>
      </c>
      <c r="S1961" s="21">
        <v>0</v>
      </c>
      <c r="T1961" s="21">
        <v>0</v>
      </c>
      <c r="U1961" s="21">
        <v>0</v>
      </c>
      <c r="V1961" s="21">
        <v>0</v>
      </c>
      <c r="W1961" s="21">
        <v>0</v>
      </c>
      <c r="X1961" s="21">
        <v>0</v>
      </c>
      <c r="Y1961" s="21">
        <v>0</v>
      </c>
      <c r="Z1961" s="21">
        <v>15.193872008280003</v>
      </c>
      <c r="AA1961" s="21">
        <v>116.71915822414934</v>
      </c>
      <c r="AB1961" s="21">
        <v>190.40914008257971</v>
      </c>
      <c r="AC1961" s="21">
        <v>246.27869681856095</v>
      </c>
      <c r="AD1961" s="21">
        <v>289.49646937210815</v>
      </c>
      <c r="AE1961" s="21">
        <v>322.38727691357587</v>
      </c>
      <c r="AF1961" s="21">
        <v>346.97232010938325</v>
      </c>
      <c r="AG1961" s="21">
        <v>366.64005518319829</v>
      </c>
      <c r="AH1961" s="21">
        <v>382.46452347250613</v>
      </c>
      <c r="AI1961" s="21">
        <v>297.97265334792849</v>
      </c>
      <c r="AJ1961" s="21">
        <v>2289.0226568733337</v>
      </c>
      <c r="AK1961" s="21">
        <v>3734.1841935475454</v>
      </c>
      <c r="AL1961" s="21">
        <v>4829.8627706028692</v>
      </c>
      <c r="AM1961" s="21">
        <v>5677.4225205171742</v>
      </c>
      <c r="AN1961" s="21">
        <v>6322.4563333955703</v>
      </c>
      <c r="AO1961" s="21">
        <v>6804.602724370563</v>
      </c>
      <c r="AP1961" s="21">
        <v>7190.3139638818002</v>
      </c>
      <c r="AQ1961" s="21">
        <v>7500.653474535543</v>
      </c>
    </row>
    <row r="1962" spans="1:43" x14ac:dyDescent="0.25">
      <c r="A1962" s="17" t="s">
        <v>289</v>
      </c>
      <c r="B1962" s="8" t="s">
        <v>338</v>
      </c>
      <c r="C1962" s="8" t="s">
        <v>334</v>
      </c>
      <c r="D1962" s="8" t="str">
        <f t="shared" si="240"/>
        <v>Week_34-generic-cofi</v>
      </c>
      <c r="E1962" s="8" t="str">
        <f t="shared" si="241"/>
        <v>Umbrella-social.display.umb</v>
      </c>
      <c r="H1962" s="24">
        <f t="shared" si="242"/>
        <v>3.7860487552035266E-3</v>
      </c>
      <c r="I1962" s="6">
        <f t="shared" si="242"/>
        <v>2.04</v>
      </c>
      <c r="J1962" s="6">
        <f t="shared" si="245"/>
        <v>4656316.0929763103</v>
      </c>
      <c r="K1962" s="18">
        <f t="shared" si="245"/>
        <v>0</v>
      </c>
      <c r="L1962" s="35">
        <f>Data!BQ48</f>
        <v>3.0135410614190871E-3</v>
      </c>
      <c r="Q1962" s="21">
        <v>0</v>
      </c>
      <c r="R1962" s="21">
        <v>0</v>
      </c>
      <c r="S1962" s="21">
        <v>0</v>
      </c>
      <c r="T1962" s="21">
        <v>0</v>
      </c>
      <c r="U1962" s="21">
        <v>0</v>
      </c>
      <c r="V1962" s="21">
        <v>0</v>
      </c>
      <c r="W1962" s="21">
        <v>0</v>
      </c>
      <c r="X1962" s="21">
        <v>0</v>
      </c>
      <c r="Y1962" s="21">
        <v>0</v>
      </c>
      <c r="Z1962" s="21">
        <v>11.921506448568262</v>
      </c>
      <c r="AA1962" s="21">
        <v>105.40254581250574</v>
      </c>
      <c r="AB1962" s="21">
        <v>173.29070821898776</v>
      </c>
      <c r="AC1962" s="21">
        <v>224.7867549844031</v>
      </c>
      <c r="AD1962" s="21">
        <v>264.63935297914554</v>
      </c>
      <c r="AE1962" s="21">
        <v>294.98145516693711</v>
      </c>
      <c r="AF1962" s="21">
        <v>317.66948604846931</v>
      </c>
      <c r="AG1962" s="21">
        <v>335.82529569084642</v>
      </c>
      <c r="AH1962" s="21">
        <v>350.4373793999905</v>
      </c>
      <c r="AI1962" s="21">
        <v>243.63844701026682</v>
      </c>
      <c r="AJ1962" s="21">
        <v>2154.0996252005975</v>
      </c>
      <c r="AK1962" s="21">
        <v>3541.5221401699605</v>
      </c>
      <c r="AL1962" s="21">
        <v>4593.9408856717637</v>
      </c>
      <c r="AM1962" s="21">
        <v>5408.4038167327635</v>
      </c>
      <c r="AN1962" s="21">
        <v>6028.5018461179834</v>
      </c>
      <c r="AO1962" s="21">
        <v>6492.174506410116</v>
      </c>
      <c r="AP1962" s="21">
        <v>6863.2226859809152</v>
      </c>
      <c r="AQ1962" s="21">
        <v>7161.8481489489313</v>
      </c>
    </row>
    <row r="1963" spans="1:43" x14ac:dyDescent="0.25">
      <c r="A1963" s="17" t="s">
        <v>290</v>
      </c>
      <c r="B1963" s="8" t="s">
        <v>338</v>
      </c>
      <c r="C1963" s="8" t="s">
        <v>334</v>
      </c>
      <c r="D1963" s="8" t="str">
        <f t="shared" si="240"/>
        <v>Week_35-generic-cofi</v>
      </c>
      <c r="E1963" s="8" t="str">
        <f t="shared" si="241"/>
        <v>Umbrella-social.display.umb</v>
      </c>
      <c r="H1963" s="24">
        <f t="shared" si="242"/>
        <v>3.7860487552035266E-3</v>
      </c>
      <c r="I1963" s="6">
        <f t="shared" si="242"/>
        <v>2.04</v>
      </c>
      <c r="J1963" s="6">
        <f t="shared" si="245"/>
        <v>4656316.0929763103</v>
      </c>
      <c r="K1963" s="18">
        <f t="shared" si="245"/>
        <v>0</v>
      </c>
      <c r="L1963" s="35">
        <f>Data!BQ49</f>
        <v>3.0135410614190871E-3</v>
      </c>
      <c r="Q1963" s="21">
        <v>0</v>
      </c>
      <c r="R1963" s="21">
        <v>0</v>
      </c>
      <c r="S1963" s="21">
        <v>0</v>
      </c>
      <c r="T1963" s="21">
        <v>0</v>
      </c>
      <c r="U1963" s="21">
        <v>0</v>
      </c>
      <c r="V1963" s="21">
        <v>0</v>
      </c>
      <c r="W1963" s="21">
        <v>0</v>
      </c>
      <c r="X1963" s="21">
        <v>0</v>
      </c>
      <c r="Y1963" s="21">
        <v>0</v>
      </c>
      <c r="Z1963" s="21">
        <v>12.712283511769574</v>
      </c>
      <c r="AA1963" s="21">
        <v>110.91390174485271</v>
      </c>
      <c r="AB1963" s="21">
        <v>182.22611268929677</v>
      </c>
      <c r="AC1963" s="21">
        <v>236.31660748507358</v>
      </c>
      <c r="AD1963" s="21">
        <v>278.17502373895218</v>
      </c>
      <c r="AE1963" s="21">
        <v>310.04288434802834</v>
      </c>
      <c r="AF1963" s="21">
        <v>333.87087972046487</v>
      </c>
      <c r="AG1963" s="21">
        <v>352.93829567773668</v>
      </c>
      <c r="AH1963" s="21">
        <v>368.28359464081666</v>
      </c>
      <c r="AI1963" s="21">
        <v>260.93167130531401</v>
      </c>
      <c r="AJ1963" s="21">
        <v>2276.61298825526</v>
      </c>
      <c r="AK1963" s="21">
        <v>3740.363727371735</v>
      </c>
      <c r="AL1963" s="21">
        <v>4850.6224150202725</v>
      </c>
      <c r="AM1963" s="21">
        <v>5709.8060936414931</v>
      </c>
      <c r="AN1963" s="21">
        <v>6363.9241458350525</v>
      </c>
      <c r="AO1963" s="21">
        <v>6853.0163416336081</v>
      </c>
      <c r="AP1963" s="21">
        <v>7244.3931315390737</v>
      </c>
      <c r="AQ1963" s="21">
        <v>7559.3699412844671</v>
      </c>
    </row>
    <row r="1964" spans="1:43" x14ac:dyDescent="0.25">
      <c r="A1964" s="17" t="s">
        <v>291</v>
      </c>
      <c r="B1964" s="8" t="s">
        <v>338</v>
      </c>
      <c r="C1964" s="8" t="s">
        <v>334</v>
      </c>
      <c r="D1964" s="8" t="str">
        <f t="shared" si="240"/>
        <v>Week_36-generic-cofi</v>
      </c>
      <c r="E1964" s="8" t="str">
        <f t="shared" si="241"/>
        <v>Umbrella-social.display.umb</v>
      </c>
      <c r="H1964" s="24">
        <f t="shared" si="242"/>
        <v>3.7860487552035266E-3</v>
      </c>
      <c r="I1964" s="6">
        <f t="shared" si="242"/>
        <v>2.04</v>
      </c>
      <c r="J1964" s="6">
        <f t="shared" si="245"/>
        <v>4656316.0929763103</v>
      </c>
      <c r="K1964" s="18">
        <f t="shared" si="245"/>
        <v>0</v>
      </c>
      <c r="L1964" s="35">
        <f>Data!BQ50</f>
        <v>3.0135410614190871E-3</v>
      </c>
      <c r="Q1964" s="21">
        <v>0</v>
      </c>
      <c r="R1964" s="21">
        <v>0</v>
      </c>
      <c r="S1964" s="21">
        <v>0</v>
      </c>
      <c r="T1964" s="21">
        <v>0</v>
      </c>
      <c r="U1964" s="21">
        <v>0</v>
      </c>
      <c r="V1964" s="21">
        <v>0</v>
      </c>
      <c r="W1964" s="21">
        <v>0</v>
      </c>
      <c r="X1964" s="21">
        <v>0</v>
      </c>
      <c r="Y1964" s="21">
        <v>0</v>
      </c>
      <c r="Z1964" s="21">
        <v>17.146572045408604</v>
      </c>
      <c r="AA1964" s="21">
        <v>111.54119248131308</v>
      </c>
      <c r="AB1964" s="21">
        <v>180.12082039028871</v>
      </c>
      <c r="AC1964" s="21">
        <v>232.16061590926745</v>
      </c>
      <c r="AD1964" s="21">
        <v>272.44759235721148</v>
      </c>
      <c r="AE1964" s="21">
        <v>303.1298031219755</v>
      </c>
      <c r="AF1964" s="21">
        <v>326.07827964508158</v>
      </c>
      <c r="AG1964" s="21">
        <v>344.44681430061542</v>
      </c>
      <c r="AH1964" s="21">
        <v>359.23321392702843</v>
      </c>
      <c r="AI1964" s="21">
        <v>346.99839508683488</v>
      </c>
      <c r="AJ1964" s="21">
        <v>2257.2800367669661</v>
      </c>
      <c r="AK1964" s="21">
        <v>3645.1388319270786</v>
      </c>
      <c r="AL1964" s="21">
        <v>4698.2779362279907</v>
      </c>
      <c r="AM1964" s="21">
        <v>5513.5730362232716</v>
      </c>
      <c r="AN1964" s="21">
        <v>6134.4946912860996</v>
      </c>
      <c r="AO1964" s="21">
        <v>6598.9073156939039</v>
      </c>
      <c r="AP1964" s="21">
        <v>6970.6347973554002</v>
      </c>
      <c r="AQ1964" s="21">
        <v>7269.8699404434783</v>
      </c>
    </row>
    <row r="1965" spans="1:43" x14ac:dyDescent="0.25">
      <c r="A1965" s="17" t="s">
        <v>292</v>
      </c>
      <c r="B1965" s="8" t="s">
        <v>338</v>
      </c>
      <c r="C1965" s="8" t="s">
        <v>334</v>
      </c>
      <c r="D1965" s="8" t="str">
        <f t="shared" si="240"/>
        <v>Week_37-generic-cofi</v>
      </c>
      <c r="E1965" s="8" t="str">
        <f t="shared" si="241"/>
        <v>Umbrella-social.display.umb</v>
      </c>
      <c r="H1965" s="24">
        <f t="shared" si="242"/>
        <v>3.7860487552035266E-3</v>
      </c>
      <c r="I1965" s="6">
        <f t="shared" si="242"/>
        <v>2.04</v>
      </c>
      <c r="J1965" s="6">
        <f t="shared" ref="J1965:K1980" si="246">J1964</f>
        <v>4656316.0929763103</v>
      </c>
      <c r="K1965" s="18">
        <f t="shared" si="246"/>
        <v>0</v>
      </c>
      <c r="L1965" s="35">
        <f>Data!BQ51</f>
        <v>3.1584228432180814E-3</v>
      </c>
      <c r="Q1965" s="21">
        <v>0</v>
      </c>
      <c r="R1965" s="21">
        <v>0</v>
      </c>
      <c r="S1965" s="21">
        <v>0</v>
      </c>
      <c r="T1965" s="21">
        <v>0</v>
      </c>
      <c r="U1965" s="21">
        <v>0</v>
      </c>
      <c r="V1965" s="21">
        <v>0</v>
      </c>
      <c r="W1965" s="21">
        <v>0</v>
      </c>
      <c r="X1965" s="21">
        <v>0</v>
      </c>
      <c r="Y1965" s="21">
        <v>0</v>
      </c>
      <c r="Z1965" s="21">
        <v>0</v>
      </c>
      <c r="AA1965" s="21">
        <v>52.903042228355943</v>
      </c>
      <c r="AB1965" s="21">
        <v>134.01765631759125</v>
      </c>
      <c r="AC1965" s="21">
        <v>195.55662504563969</v>
      </c>
      <c r="AD1965" s="21">
        <v>243.18976822217493</v>
      </c>
      <c r="AE1965" s="21">
        <v>279.46091383281328</v>
      </c>
      <c r="AF1965" s="21">
        <v>306.58590143844685</v>
      </c>
      <c r="AG1965" s="21">
        <v>328.29472595954189</v>
      </c>
      <c r="AH1965" s="21">
        <v>345.76812480331552</v>
      </c>
      <c r="AI1965" s="21">
        <v>0</v>
      </c>
      <c r="AJ1965" s="21">
        <v>1066.2405276820689</v>
      </c>
      <c r="AK1965" s="21">
        <v>2701.0744670216927</v>
      </c>
      <c r="AL1965" s="21">
        <v>3941.3687814086825</v>
      </c>
      <c r="AM1965" s="21">
        <v>4901.3965147189228</v>
      </c>
      <c r="AN1965" s="21">
        <v>5632.4275444390078</v>
      </c>
      <c r="AO1965" s="21">
        <v>6179.1212671394824</v>
      </c>
      <c r="AP1965" s="21">
        <v>6616.6542999812718</v>
      </c>
      <c r="AQ1965" s="21">
        <v>6968.8239525915014</v>
      </c>
    </row>
    <row r="1966" spans="1:43" x14ac:dyDescent="0.25">
      <c r="A1966" s="17" t="s">
        <v>293</v>
      </c>
      <c r="B1966" s="8" t="s">
        <v>338</v>
      </c>
      <c r="C1966" s="8" t="s">
        <v>334</v>
      </c>
      <c r="D1966" s="8" t="str">
        <f t="shared" si="240"/>
        <v>Week_38-generic-cofi</v>
      </c>
      <c r="E1966" s="8" t="str">
        <f t="shared" si="241"/>
        <v>Umbrella-social.display.umb</v>
      </c>
      <c r="H1966" s="24">
        <f t="shared" si="242"/>
        <v>3.7860487552035266E-3</v>
      </c>
      <c r="I1966" s="6">
        <f t="shared" si="242"/>
        <v>2.04</v>
      </c>
      <c r="J1966" s="6">
        <f t="shared" si="246"/>
        <v>4656316.0929763103</v>
      </c>
      <c r="K1966" s="18">
        <f t="shared" si="246"/>
        <v>0</v>
      </c>
      <c r="L1966" s="35">
        <f>Data!BQ52</f>
        <v>3.1584228432180814E-3</v>
      </c>
      <c r="Q1966" s="21">
        <v>0</v>
      </c>
      <c r="R1966" s="21">
        <v>0</v>
      </c>
      <c r="S1966" s="21">
        <v>0</v>
      </c>
      <c r="T1966" s="21">
        <v>0</v>
      </c>
      <c r="U1966" s="21">
        <v>0</v>
      </c>
      <c r="V1966" s="21">
        <v>0</v>
      </c>
      <c r="W1966" s="21">
        <v>0</v>
      </c>
      <c r="X1966" s="21">
        <v>0</v>
      </c>
      <c r="Y1966" s="21">
        <v>0</v>
      </c>
      <c r="Z1966" s="21">
        <v>0</v>
      </c>
      <c r="AA1966" s="21">
        <v>93.763426601502005</v>
      </c>
      <c r="AB1966" s="21">
        <v>170.01692377670076</v>
      </c>
      <c r="AC1966" s="21">
        <v>227.83749224870783</v>
      </c>
      <c r="AD1966" s="21">
        <v>272.57015784610167</v>
      </c>
      <c r="AE1966" s="21">
        <v>306.61761598742373</v>
      </c>
      <c r="AF1966" s="21">
        <v>332.06971829555511</v>
      </c>
      <c r="AG1966" s="21">
        <v>352.43279954938242</v>
      </c>
      <c r="AH1966" s="21">
        <v>368.81799346424373</v>
      </c>
      <c r="AI1966" s="21">
        <v>0</v>
      </c>
      <c r="AJ1966" s="21">
        <v>1877.7292058288681</v>
      </c>
      <c r="AK1966" s="21">
        <v>3404.8003025475768</v>
      </c>
      <c r="AL1966" s="21">
        <v>4562.7290819526625</v>
      </c>
      <c r="AM1966" s="21">
        <v>5458.5563324198201</v>
      </c>
      <c r="AN1966" s="21">
        <v>6140.3990172857348</v>
      </c>
      <c r="AO1966" s="21">
        <v>6650.1090138800473</v>
      </c>
      <c r="AP1966" s="21">
        <v>7057.9050360271867</v>
      </c>
      <c r="AQ1966" s="21">
        <v>7386.0389179923295</v>
      </c>
    </row>
    <row r="1967" spans="1:43" x14ac:dyDescent="0.25">
      <c r="A1967" s="17" t="s">
        <v>294</v>
      </c>
      <c r="B1967" s="8" t="s">
        <v>338</v>
      </c>
      <c r="C1967" s="8" t="s">
        <v>334</v>
      </c>
      <c r="D1967" s="8" t="str">
        <f t="shared" si="240"/>
        <v>Week_39-generic-cofi</v>
      </c>
      <c r="E1967" s="8" t="str">
        <f t="shared" si="241"/>
        <v>Umbrella-social.display.umb</v>
      </c>
      <c r="H1967" s="24">
        <f t="shared" si="242"/>
        <v>3.7860487552035266E-3</v>
      </c>
      <c r="I1967" s="6">
        <f t="shared" si="242"/>
        <v>2.04</v>
      </c>
      <c r="J1967" s="6">
        <f t="shared" si="246"/>
        <v>4656316.0929763103</v>
      </c>
      <c r="K1967" s="18">
        <f t="shared" si="246"/>
        <v>0</v>
      </c>
      <c r="L1967" s="35">
        <f>Data!BQ53</f>
        <v>3.1584228432180814E-3</v>
      </c>
      <c r="Q1967" s="21">
        <v>0</v>
      </c>
      <c r="R1967" s="21">
        <v>0</v>
      </c>
      <c r="S1967" s="21">
        <v>0</v>
      </c>
      <c r="T1967" s="21">
        <v>0</v>
      </c>
      <c r="U1967" s="21">
        <v>0</v>
      </c>
      <c r="V1967" s="21">
        <v>0</v>
      </c>
      <c r="W1967" s="21">
        <v>0</v>
      </c>
      <c r="X1967" s="21">
        <v>0</v>
      </c>
      <c r="Y1967" s="21">
        <v>0</v>
      </c>
      <c r="Z1967" s="21">
        <v>27.478846353412941</v>
      </c>
      <c r="AA1967" s="21">
        <v>125.86351900385716</v>
      </c>
      <c r="AB1967" s="21">
        <v>197.3725820338606</v>
      </c>
      <c r="AC1967" s="21">
        <v>251.6563726494991</v>
      </c>
      <c r="AD1967" s="21">
        <v>293.69536325278483</v>
      </c>
      <c r="AE1967" s="21">
        <v>325.72216746651276</v>
      </c>
      <c r="AF1967" s="21">
        <v>349.68302538962013</v>
      </c>
      <c r="AG1967" s="21">
        <v>368.86661065906861</v>
      </c>
      <c r="AH1967" s="21">
        <v>384.31251842827254</v>
      </c>
      <c r="AI1967" s="21">
        <v>549.01035380566304</v>
      </c>
      <c r="AJ1967" s="21">
        <v>2514.6752600460236</v>
      </c>
      <c r="AK1967" s="21">
        <v>3943.3821092888975</v>
      </c>
      <c r="AL1967" s="21">
        <v>5027.9386699431516</v>
      </c>
      <c r="AM1967" s="21">
        <v>5867.8517000575421</v>
      </c>
      <c r="AN1967" s="21">
        <v>6507.7274388896276</v>
      </c>
      <c r="AO1967" s="21">
        <v>6986.4505598192854</v>
      </c>
      <c r="AP1967" s="21">
        <v>7369.7267279882935</v>
      </c>
      <c r="AQ1967" s="21">
        <v>7678.3264115469547</v>
      </c>
    </row>
    <row r="1968" spans="1:43" x14ac:dyDescent="0.25">
      <c r="A1968" s="17" t="s">
        <v>295</v>
      </c>
      <c r="B1968" s="8" t="s">
        <v>338</v>
      </c>
      <c r="C1968" s="8" t="s">
        <v>334</v>
      </c>
      <c r="D1968" s="8" t="str">
        <f t="shared" si="240"/>
        <v>Week_40-generic-cofi</v>
      </c>
      <c r="E1968" s="8" t="str">
        <f t="shared" si="241"/>
        <v>Umbrella-social.display.umb</v>
      </c>
      <c r="H1968" s="24">
        <f t="shared" si="242"/>
        <v>3.7860487552035266E-3</v>
      </c>
      <c r="I1968" s="6">
        <f t="shared" si="242"/>
        <v>2.04</v>
      </c>
      <c r="J1968" s="6">
        <f t="shared" si="246"/>
        <v>4656316.0929763103</v>
      </c>
      <c r="K1968" s="18">
        <f t="shared" si="246"/>
        <v>0</v>
      </c>
      <c r="L1968" s="35">
        <f>Data!BQ54</f>
        <v>3.1584228432180814E-3</v>
      </c>
      <c r="Q1968" s="21">
        <v>0</v>
      </c>
      <c r="R1968" s="21">
        <v>0</v>
      </c>
      <c r="S1968" s="21">
        <v>0</v>
      </c>
      <c r="T1968" s="21">
        <v>0</v>
      </c>
      <c r="U1968" s="21">
        <v>0</v>
      </c>
      <c r="V1968" s="21">
        <v>0</v>
      </c>
      <c r="W1968" s="21">
        <v>0</v>
      </c>
      <c r="X1968" s="21">
        <v>0</v>
      </c>
      <c r="Y1968" s="21">
        <v>0</v>
      </c>
      <c r="Z1968" s="21">
        <v>0</v>
      </c>
      <c r="AA1968" s="21">
        <v>54.540944959184912</v>
      </c>
      <c r="AB1968" s="21">
        <v>112.71149941249085</v>
      </c>
      <c r="AC1968" s="21">
        <v>156.85487997263272</v>
      </c>
      <c r="AD1968" s="21">
        <v>191.03101511894505</v>
      </c>
      <c r="AE1968" s="21">
        <v>217.06052588323638</v>
      </c>
      <c r="AF1968" s="21">
        <v>236.52995328371881</v>
      </c>
      <c r="AG1968" s="21">
        <v>252.11434117483506</v>
      </c>
      <c r="AH1968" s="21">
        <v>264.65998849902377</v>
      </c>
      <c r="AI1968" s="21">
        <v>0</v>
      </c>
      <c r="AJ1968" s="21">
        <v>1220.3520456947367</v>
      </c>
      <c r="AK1968" s="21">
        <v>2521.9164974916839</v>
      </c>
      <c r="AL1968" s="21">
        <v>3509.6233443525839</v>
      </c>
      <c r="AM1968" s="21">
        <v>4274.3133670676816</v>
      </c>
      <c r="AN1968" s="21">
        <v>4856.722907888935</v>
      </c>
      <c r="AO1968" s="21">
        <v>5292.3507756214076</v>
      </c>
      <c r="AP1968" s="21">
        <v>5641.0509981433352</v>
      </c>
      <c r="AQ1968" s="21">
        <v>5921.75948949961</v>
      </c>
    </row>
    <row r="1969" spans="1:43" x14ac:dyDescent="0.25">
      <c r="A1969" s="17" t="s">
        <v>296</v>
      </c>
      <c r="B1969" s="8" t="s">
        <v>338</v>
      </c>
      <c r="C1969" s="8" t="s">
        <v>334</v>
      </c>
      <c r="D1969" s="8" t="str">
        <f t="shared" si="240"/>
        <v>Week_41-generic-cofi</v>
      </c>
      <c r="E1969" s="8" t="str">
        <f t="shared" si="241"/>
        <v>Umbrella-social.display.umb</v>
      </c>
      <c r="H1969" s="24">
        <f t="shared" si="242"/>
        <v>3.7860487552035266E-3</v>
      </c>
      <c r="I1969" s="6">
        <f t="shared" si="242"/>
        <v>2.04</v>
      </c>
      <c r="J1969" s="6">
        <f t="shared" si="246"/>
        <v>4656316.0929763103</v>
      </c>
      <c r="K1969" s="18">
        <f t="shared" si="246"/>
        <v>0</v>
      </c>
      <c r="L1969" s="35">
        <f>Data!BQ55</f>
        <v>3.7379499704140603E-3</v>
      </c>
      <c r="Q1969" s="21">
        <v>0</v>
      </c>
      <c r="R1969" s="21">
        <v>0</v>
      </c>
      <c r="S1969" s="21">
        <v>0</v>
      </c>
      <c r="T1969" s="21">
        <v>0</v>
      </c>
      <c r="U1969" s="21">
        <v>0</v>
      </c>
      <c r="V1969" s="21">
        <v>0</v>
      </c>
      <c r="W1969" s="21">
        <v>0</v>
      </c>
      <c r="X1969" s="21">
        <v>0</v>
      </c>
      <c r="Y1969" s="21">
        <v>0</v>
      </c>
      <c r="Z1969" s="21">
        <v>0</v>
      </c>
      <c r="AA1969" s="21">
        <v>6.8695534793347521</v>
      </c>
      <c r="AB1969" s="21">
        <v>105.07782866641024</v>
      </c>
      <c r="AC1969" s="21">
        <v>179.49583974143397</v>
      </c>
      <c r="AD1969" s="21">
        <v>237.03552592202507</v>
      </c>
      <c r="AE1969" s="21">
        <v>280.8068839499179</v>
      </c>
      <c r="AF1969" s="21">
        <v>313.51264713434375</v>
      </c>
      <c r="AG1969" s="21">
        <v>339.66807955460592</v>
      </c>
      <c r="AH1969" s="21">
        <v>360.70626538621514</v>
      </c>
      <c r="AI1969" s="21">
        <v>0</v>
      </c>
      <c r="AJ1969" s="21">
        <v>134.40568017367144</v>
      </c>
      <c r="AK1969" s="21">
        <v>2055.8915620304711</v>
      </c>
      <c r="AL1969" s="21">
        <v>3511.9109999458146</v>
      </c>
      <c r="AM1969" s="21">
        <v>4637.6989687485375</v>
      </c>
      <c r="AN1969" s="21">
        <v>5494.1038523500774</v>
      </c>
      <c r="AO1969" s="21">
        <v>6134.0057556725442</v>
      </c>
      <c r="AP1969" s="21">
        <v>6645.7477044407005</v>
      </c>
      <c r="AQ1969" s="21">
        <v>7057.3685885088971</v>
      </c>
    </row>
    <row r="1970" spans="1:43" x14ac:dyDescent="0.25">
      <c r="A1970" s="17" t="s">
        <v>297</v>
      </c>
      <c r="B1970" s="8" t="s">
        <v>338</v>
      </c>
      <c r="C1970" s="8" t="s">
        <v>334</v>
      </c>
      <c r="D1970" s="8" t="str">
        <f t="shared" si="240"/>
        <v>Week_42-generic-cofi</v>
      </c>
      <c r="E1970" s="8" t="str">
        <f t="shared" si="241"/>
        <v>Umbrella-social.display.umb</v>
      </c>
      <c r="H1970" s="24">
        <f t="shared" si="242"/>
        <v>3.7860487552035266E-3</v>
      </c>
      <c r="I1970" s="6">
        <f t="shared" si="242"/>
        <v>2.04</v>
      </c>
      <c r="J1970" s="6">
        <f t="shared" si="246"/>
        <v>4656316.0929763103</v>
      </c>
      <c r="K1970" s="18">
        <f t="shared" si="246"/>
        <v>0</v>
      </c>
      <c r="L1970" s="35">
        <f>Data!BQ56</f>
        <v>3.7379499704140603E-3</v>
      </c>
      <c r="Q1970" s="21">
        <v>0</v>
      </c>
      <c r="R1970" s="21">
        <v>0</v>
      </c>
      <c r="S1970" s="21">
        <v>0</v>
      </c>
      <c r="T1970" s="21">
        <v>0</v>
      </c>
      <c r="U1970" s="21">
        <v>0</v>
      </c>
      <c r="V1970" s="21">
        <v>0</v>
      </c>
      <c r="W1970" s="21">
        <v>0</v>
      </c>
      <c r="X1970" s="21">
        <v>0</v>
      </c>
      <c r="Y1970" s="21">
        <v>0</v>
      </c>
      <c r="Z1970" s="21">
        <v>0</v>
      </c>
      <c r="AA1970" s="21">
        <v>27.267263491560769</v>
      </c>
      <c r="AB1970" s="21">
        <v>116.73068773083078</v>
      </c>
      <c r="AC1970" s="21">
        <v>184.55662530675653</v>
      </c>
      <c r="AD1970" s="21">
        <v>237.0233344252477</v>
      </c>
      <c r="AE1970" s="21">
        <v>276.9522903982284</v>
      </c>
      <c r="AF1970" s="21">
        <v>306.79789416962791</v>
      </c>
      <c r="AG1970" s="21">
        <v>330.67365113249161</v>
      </c>
      <c r="AH1970" s="21">
        <v>349.88368546891957</v>
      </c>
      <c r="AI1970" s="21">
        <v>0</v>
      </c>
      <c r="AJ1970" s="21">
        <v>548.66324406702631</v>
      </c>
      <c r="AK1970" s="21">
        <v>2348.8179454603087</v>
      </c>
      <c r="AL1970" s="21">
        <v>3713.5899899235415</v>
      </c>
      <c r="AM1970" s="21">
        <v>4769.3085015879715</v>
      </c>
      <c r="AN1970" s="21">
        <v>5572.7463134947466</v>
      </c>
      <c r="AO1970" s="21">
        <v>6173.2901044557739</v>
      </c>
      <c r="AP1970" s="21">
        <v>6653.7105277907031</v>
      </c>
      <c r="AQ1970" s="21">
        <v>7040.2487574493425</v>
      </c>
    </row>
    <row r="1971" spans="1:43" x14ac:dyDescent="0.25">
      <c r="A1971" s="17" t="s">
        <v>298</v>
      </c>
      <c r="B1971" s="8" t="s">
        <v>338</v>
      </c>
      <c r="C1971" s="8" t="s">
        <v>334</v>
      </c>
      <c r="D1971" s="8" t="str">
        <f t="shared" si="240"/>
        <v>Week_43-generic-cofi</v>
      </c>
      <c r="E1971" s="8" t="str">
        <f t="shared" si="241"/>
        <v>Umbrella-social.display.umb</v>
      </c>
      <c r="H1971" s="24">
        <f t="shared" si="242"/>
        <v>3.7860487552035266E-3</v>
      </c>
      <c r="I1971" s="6">
        <f t="shared" si="242"/>
        <v>2.04</v>
      </c>
      <c r="J1971" s="6">
        <f t="shared" si="246"/>
        <v>4656316.0929763103</v>
      </c>
      <c r="K1971" s="18">
        <f t="shared" si="246"/>
        <v>0</v>
      </c>
      <c r="L1971" s="35">
        <f>Data!BQ57</f>
        <v>3.7379499704140603E-3</v>
      </c>
      <c r="Q1971" s="21">
        <v>0</v>
      </c>
      <c r="R1971" s="21">
        <v>0</v>
      </c>
      <c r="S1971" s="21">
        <v>0</v>
      </c>
      <c r="T1971" s="21">
        <v>0</v>
      </c>
      <c r="U1971" s="21">
        <v>0</v>
      </c>
      <c r="V1971" s="21">
        <v>0</v>
      </c>
      <c r="W1971" s="21">
        <v>0</v>
      </c>
      <c r="X1971" s="21">
        <v>0</v>
      </c>
      <c r="Y1971" s="21">
        <v>0</v>
      </c>
      <c r="Z1971" s="21">
        <v>0</v>
      </c>
      <c r="AA1971" s="21">
        <v>0</v>
      </c>
      <c r="AB1971" s="21">
        <v>52.434710122809136</v>
      </c>
      <c r="AC1971" s="21">
        <v>108.54249592277087</v>
      </c>
      <c r="AD1971" s="21">
        <v>151.95939621377298</v>
      </c>
      <c r="AE1971" s="21">
        <v>185.01094701948895</v>
      </c>
      <c r="AF1971" s="21">
        <v>209.72241645800545</v>
      </c>
      <c r="AG1971" s="21">
        <v>229.49547361669067</v>
      </c>
      <c r="AH1971" s="21">
        <v>245.40782861716448</v>
      </c>
      <c r="AI1971" s="21">
        <v>0</v>
      </c>
      <c r="AJ1971" s="21">
        <v>0</v>
      </c>
      <c r="AK1971" s="21">
        <v>1173.7922054268838</v>
      </c>
      <c r="AL1971" s="21">
        <v>2429.8090973197909</v>
      </c>
      <c r="AM1971" s="21">
        <v>3401.7305406921987</v>
      </c>
      <c r="AN1971" s="21">
        <v>4141.6154875557449</v>
      </c>
      <c r="AO1971" s="21">
        <v>4694.8011568125985</v>
      </c>
      <c r="AP1971" s="21">
        <v>5137.4365850616596</v>
      </c>
      <c r="AQ1971" s="21">
        <v>5493.6471605715788</v>
      </c>
    </row>
    <row r="1972" spans="1:43" x14ac:dyDescent="0.25">
      <c r="A1972" s="17" t="s">
        <v>299</v>
      </c>
      <c r="B1972" s="8" t="s">
        <v>338</v>
      </c>
      <c r="C1972" s="8" t="s">
        <v>334</v>
      </c>
      <c r="D1972" s="8" t="str">
        <f t="shared" si="240"/>
        <v>Week_44-generic-cofi</v>
      </c>
      <c r="E1972" s="8" t="str">
        <f t="shared" si="241"/>
        <v>Umbrella-social.display.umb</v>
      </c>
      <c r="H1972" s="24">
        <f t="shared" si="242"/>
        <v>3.7860487552035266E-3</v>
      </c>
      <c r="I1972" s="6">
        <f t="shared" si="242"/>
        <v>2.04</v>
      </c>
      <c r="J1972" s="6">
        <f t="shared" si="246"/>
        <v>4656316.0929763103</v>
      </c>
      <c r="K1972" s="18">
        <f t="shared" si="246"/>
        <v>0</v>
      </c>
      <c r="L1972" s="35">
        <f>Data!BQ58</f>
        <v>3.7379499704140603E-3</v>
      </c>
      <c r="Q1972" s="21">
        <v>0</v>
      </c>
      <c r="R1972" s="21">
        <v>0</v>
      </c>
      <c r="S1972" s="21">
        <v>0</v>
      </c>
      <c r="T1972" s="21">
        <v>0</v>
      </c>
      <c r="U1972" s="21">
        <v>0</v>
      </c>
      <c r="V1972" s="21">
        <v>0</v>
      </c>
      <c r="W1972" s="21">
        <v>0</v>
      </c>
      <c r="X1972" s="21">
        <v>0</v>
      </c>
      <c r="Y1972" s="21">
        <v>0</v>
      </c>
      <c r="Z1972" s="21">
        <v>0</v>
      </c>
      <c r="AA1972" s="21">
        <v>0</v>
      </c>
      <c r="AB1972" s="21">
        <v>66.693294126413051</v>
      </c>
      <c r="AC1972" s="21">
        <v>120.19072587930485</v>
      </c>
      <c r="AD1972" s="21">
        <v>161.61242678697127</v>
      </c>
      <c r="AE1972" s="21">
        <v>193.16230335045191</v>
      </c>
      <c r="AF1972" s="21">
        <v>216.76223115313923</v>
      </c>
      <c r="AG1972" s="21">
        <v>235.65376851783441</v>
      </c>
      <c r="AH1972" s="21">
        <v>250.86241083724804</v>
      </c>
      <c r="AI1972" s="21">
        <v>0</v>
      </c>
      <c r="AJ1972" s="21">
        <v>0</v>
      </c>
      <c r="AK1972" s="21">
        <v>1522.9539652972717</v>
      </c>
      <c r="AL1972" s="21">
        <v>2744.5779214757972</v>
      </c>
      <c r="AM1972" s="21">
        <v>3690.4502835024432</v>
      </c>
      <c r="AN1972" s="21">
        <v>4410.8976724995791</v>
      </c>
      <c r="AO1972" s="21">
        <v>4949.8064803282477</v>
      </c>
      <c r="AP1972" s="21">
        <v>5381.1983034040513</v>
      </c>
      <c r="AQ1972" s="21">
        <v>5728.4905226673045</v>
      </c>
    </row>
    <row r="1973" spans="1:43" x14ac:dyDescent="0.25">
      <c r="A1973" s="17" t="s">
        <v>300</v>
      </c>
      <c r="B1973" s="8" t="s">
        <v>338</v>
      </c>
      <c r="C1973" s="8" t="s">
        <v>334</v>
      </c>
      <c r="D1973" s="8" t="str">
        <f t="shared" si="240"/>
        <v>Week_45-generic-cofi</v>
      </c>
      <c r="E1973" s="8" t="str">
        <f t="shared" si="241"/>
        <v>Umbrella-social.display.umb</v>
      </c>
      <c r="H1973" s="24">
        <f t="shared" si="242"/>
        <v>3.7860487552035266E-3</v>
      </c>
      <c r="I1973" s="6">
        <f t="shared" si="242"/>
        <v>2.04</v>
      </c>
      <c r="J1973" s="6">
        <f t="shared" si="246"/>
        <v>4656316.0929763103</v>
      </c>
      <c r="K1973" s="18">
        <f t="shared" si="246"/>
        <v>0</v>
      </c>
      <c r="L1973" s="35">
        <f>Data!BQ59</f>
        <v>3.2163755559376796E-3</v>
      </c>
      <c r="Q1973" s="21">
        <v>0</v>
      </c>
      <c r="R1973" s="21">
        <v>0</v>
      </c>
      <c r="S1973" s="21">
        <v>0</v>
      </c>
      <c r="T1973" s="21">
        <v>0</v>
      </c>
      <c r="U1973" s="21">
        <v>0</v>
      </c>
      <c r="V1973" s="21">
        <v>0</v>
      </c>
      <c r="W1973" s="21">
        <v>0</v>
      </c>
      <c r="X1973" s="21">
        <v>0</v>
      </c>
      <c r="Y1973" s="21">
        <v>0</v>
      </c>
      <c r="Z1973" s="21">
        <v>69.620002694874188</v>
      </c>
      <c r="AA1973" s="21">
        <v>180.64344864699447</v>
      </c>
      <c r="AB1973" s="21">
        <v>261.18949839232215</v>
      </c>
      <c r="AC1973" s="21">
        <v>322.23178344686613</v>
      </c>
      <c r="AD1973" s="21">
        <v>369.4321780168047</v>
      </c>
      <c r="AE1973" s="21">
        <v>405.34137890898984</v>
      </c>
      <c r="AF1973" s="21">
        <v>432.17429751679282</v>
      </c>
      <c r="AG1973" s="21">
        <v>453.63456089310597</v>
      </c>
      <c r="AH1973" s="21">
        <v>470.89708967677393</v>
      </c>
      <c r="AI1973" s="21">
        <v>1339.9716177618475</v>
      </c>
      <c r="AJ1973" s="21">
        <v>3476.8325876467397</v>
      </c>
      <c r="AK1973" s="21">
        <v>5027.0971151360409</v>
      </c>
      <c r="AL1973" s="21">
        <v>6201.9739650393994</v>
      </c>
      <c r="AM1973" s="21">
        <v>7110.4368582121215</v>
      </c>
      <c r="AN1973" s="21">
        <v>7801.5788885122611</v>
      </c>
      <c r="AO1973" s="21">
        <v>8318.0303100060573</v>
      </c>
      <c r="AP1973" s="21">
        <v>8731.0745892483919</v>
      </c>
      <c r="AQ1973" s="21">
        <v>9063.3253465816015</v>
      </c>
    </row>
    <row r="1974" spans="1:43" x14ac:dyDescent="0.25">
      <c r="A1974" s="17" t="s">
        <v>301</v>
      </c>
      <c r="B1974" s="8" t="s">
        <v>338</v>
      </c>
      <c r="C1974" s="8" t="s">
        <v>334</v>
      </c>
      <c r="D1974" s="8" t="str">
        <f t="shared" si="240"/>
        <v>Week_46-generic-cofi</v>
      </c>
      <c r="E1974" s="8" t="str">
        <f t="shared" si="241"/>
        <v>Umbrella-social.display.umb</v>
      </c>
      <c r="H1974" s="24">
        <f t="shared" si="242"/>
        <v>3.7860487552035266E-3</v>
      </c>
      <c r="I1974" s="6">
        <f t="shared" si="242"/>
        <v>2.04</v>
      </c>
      <c r="J1974" s="6">
        <f t="shared" si="246"/>
        <v>4656316.0929763103</v>
      </c>
      <c r="K1974" s="18">
        <f t="shared" si="246"/>
        <v>0</v>
      </c>
      <c r="L1974" s="35">
        <f>Data!BQ60</f>
        <v>3.2163755559376796E-3</v>
      </c>
      <c r="Q1974" s="21">
        <v>0</v>
      </c>
      <c r="R1974" s="21">
        <v>0</v>
      </c>
      <c r="S1974" s="21">
        <v>0</v>
      </c>
      <c r="T1974" s="21">
        <v>0</v>
      </c>
      <c r="U1974" s="21">
        <v>0</v>
      </c>
      <c r="V1974" s="21">
        <v>0</v>
      </c>
      <c r="W1974" s="21">
        <v>0</v>
      </c>
      <c r="X1974" s="21">
        <v>0</v>
      </c>
      <c r="Y1974" s="21">
        <v>0</v>
      </c>
      <c r="Z1974" s="21">
        <v>5.9500412509494982</v>
      </c>
      <c r="AA1974" s="21">
        <v>105.10858239761895</v>
      </c>
      <c r="AB1974" s="21">
        <v>177.0849191527893</v>
      </c>
      <c r="AC1974" s="21">
        <v>231.65800779405396</v>
      </c>
      <c r="AD1974" s="21">
        <v>273.87499905884908</v>
      </c>
      <c r="AE1974" s="21">
        <v>306.0055521364809</v>
      </c>
      <c r="AF1974" s="21">
        <v>330.02324637675207</v>
      </c>
      <c r="AG1974" s="21">
        <v>349.23774326412394</v>
      </c>
      <c r="AH1974" s="21">
        <v>364.69800570368972</v>
      </c>
      <c r="AI1974" s="21">
        <v>125.23754184248149</v>
      </c>
      <c r="AJ1974" s="21">
        <v>2212.3444075156785</v>
      </c>
      <c r="AK1974" s="21">
        <v>3727.3153305501569</v>
      </c>
      <c r="AL1974" s="21">
        <v>4875.9795471374255</v>
      </c>
      <c r="AM1974" s="21">
        <v>5764.5703966789706</v>
      </c>
      <c r="AN1974" s="21">
        <v>6440.8600753160472</v>
      </c>
      <c r="AO1974" s="21">
        <v>6946.3888373050322</v>
      </c>
      <c r="AP1974" s="21">
        <v>7350.8190347478585</v>
      </c>
      <c r="AQ1974" s="21">
        <v>7676.2294281399854</v>
      </c>
    </row>
    <row r="1975" spans="1:43" x14ac:dyDescent="0.25">
      <c r="A1975" s="17" t="s">
        <v>272</v>
      </c>
      <c r="B1975" s="8" t="s">
        <v>338</v>
      </c>
      <c r="C1975" s="8" t="s">
        <v>334</v>
      </c>
      <c r="D1975" s="8" t="str">
        <f t="shared" si="240"/>
        <v>Week_47-generic-cofi</v>
      </c>
      <c r="E1975" s="8" t="str">
        <f t="shared" si="241"/>
        <v>Umbrella-social.display.umb</v>
      </c>
      <c r="H1975" s="24">
        <f t="shared" si="242"/>
        <v>3.7860487552035266E-3</v>
      </c>
      <c r="I1975" s="6">
        <f t="shared" si="242"/>
        <v>2.04</v>
      </c>
      <c r="J1975" s="6">
        <f t="shared" si="246"/>
        <v>4656316.0929763103</v>
      </c>
      <c r="K1975" s="18">
        <f t="shared" si="246"/>
        <v>0</v>
      </c>
      <c r="L1975" s="35">
        <f>Data!BQ61</f>
        <v>3.2163755559376796E-3</v>
      </c>
      <c r="Q1975" s="21">
        <v>0</v>
      </c>
      <c r="R1975" s="21">
        <v>0</v>
      </c>
      <c r="S1975" s="21">
        <v>0</v>
      </c>
      <c r="T1975" s="21">
        <v>0</v>
      </c>
      <c r="U1975" s="21">
        <v>0</v>
      </c>
      <c r="V1975" s="21">
        <v>0</v>
      </c>
      <c r="W1975" s="21">
        <v>0</v>
      </c>
      <c r="X1975" s="21">
        <v>0</v>
      </c>
      <c r="Y1975" s="21">
        <v>0</v>
      </c>
      <c r="Z1975" s="21">
        <v>47.835929904476423</v>
      </c>
      <c r="AA1975" s="21">
        <v>129.9254136425173</v>
      </c>
      <c r="AB1975" s="21">
        <v>189.49749643272173</v>
      </c>
      <c r="AC1975" s="21">
        <v>234.65629633917857</v>
      </c>
      <c r="AD1975" s="21">
        <v>269.58331302743062</v>
      </c>
      <c r="AE1975" s="21">
        <v>296.16090490070059</v>
      </c>
      <c r="AF1975" s="21">
        <v>316.02460379820911</v>
      </c>
      <c r="AG1975" s="21">
        <v>331.91370187839124</v>
      </c>
      <c r="AH1975" s="21">
        <v>344.69671949362595</v>
      </c>
      <c r="AI1975" s="21">
        <v>1020.3814090950837</v>
      </c>
      <c r="AJ1975" s="21">
        <v>2771.4204974074805</v>
      </c>
      <c r="AK1975" s="21">
        <v>4042.1441125139881</v>
      </c>
      <c r="AL1975" s="21">
        <v>5005.4200428368422</v>
      </c>
      <c r="AM1975" s="21">
        <v>5750.4432623083439</v>
      </c>
      <c r="AN1975" s="21">
        <v>6317.3660899852757</v>
      </c>
      <c r="AO1975" s="21">
        <v>6741.0758226350745</v>
      </c>
      <c r="AP1975" s="21">
        <v>7080.0039112220811</v>
      </c>
      <c r="AQ1975" s="21">
        <v>7352.6766397081192</v>
      </c>
    </row>
    <row r="1976" spans="1:43" x14ac:dyDescent="0.25">
      <c r="A1976" s="17" t="s">
        <v>273</v>
      </c>
      <c r="B1976" s="8" t="s">
        <v>338</v>
      </c>
      <c r="C1976" s="8" t="s">
        <v>334</v>
      </c>
      <c r="D1976" s="8" t="str">
        <f t="shared" si="240"/>
        <v>Week_48-generic-cofi</v>
      </c>
      <c r="E1976" s="8" t="str">
        <f t="shared" si="241"/>
        <v>Umbrella-social.display.umb</v>
      </c>
      <c r="H1976" s="24">
        <f t="shared" si="242"/>
        <v>3.7860487552035266E-3</v>
      </c>
      <c r="I1976" s="6">
        <f t="shared" si="242"/>
        <v>2.04</v>
      </c>
      <c r="J1976" s="6">
        <f t="shared" si="246"/>
        <v>4656316.0929763103</v>
      </c>
      <c r="K1976" s="18">
        <f t="shared" si="246"/>
        <v>0</v>
      </c>
      <c r="L1976" s="35">
        <f>Data!BQ62</f>
        <v>3.2163755559376796E-3</v>
      </c>
      <c r="Q1976" s="21">
        <v>0</v>
      </c>
      <c r="R1976" s="21">
        <v>0</v>
      </c>
      <c r="S1976" s="21">
        <v>0</v>
      </c>
      <c r="T1976" s="21">
        <v>0</v>
      </c>
      <c r="U1976" s="21">
        <v>0</v>
      </c>
      <c r="V1976" s="21">
        <v>0</v>
      </c>
      <c r="W1976" s="21">
        <v>0</v>
      </c>
      <c r="X1976" s="21">
        <v>0</v>
      </c>
      <c r="Y1976" s="21">
        <v>0</v>
      </c>
      <c r="Z1976" s="21">
        <v>0</v>
      </c>
      <c r="AA1976" s="21">
        <v>71.730364450899103</v>
      </c>
      <c r="AB1976" s="21">
        <v>128.65924039231589</v>
      </c>
      <c r="AC1976" s="21">
        <v>171.87349210519537</v>
      </c>
      <c r="AD1976" s="21">
        <v>205.33930607947127</v>
      </c>
      <c r="AE1976" s="21">
        <v>230.83416212999987</v>
      </c>
      <c r="AF1976" s="21">
        <v>249.90779955293098</v>
      </c>
      <c r="AG1976" s="21">
        <v>265.17829047972134</v>
      </c>
      <c r="AH1976" s="21">
        <v>277.47334043942618</v>
      </c>
      <c r="AI1976" s="21">
        <v>0</v>
      </c>
      <c r="AJ1976" s="21">
        <v>1617.3902210542396</v>
      </c>
      <c r="AK1976" s="21">
        <v>2901.0335978599655</v>
      </c>
      <c r="AL1976" s="21">
        <v>3875.4369577987222</v>
      </c>
      <c r="AM1976" s="21">
        <v>4630.0306459245567</v>
      </c>
      <c r="AN1976" s="21">
        <v>5204.893623116548</v>
      </c>
      <c r="AO1976" s="21">
        <v>5634.9697127048021</v>
      </c>
      <c r="AP1976" s="21">
        <v>5979.2917147572907</v>
      </c>
      <c r="AQ1976" s="21">
        <v>6256.5228946687239</v>
      </c>
    </row>
    <row r="1977" spans="1:43" x14ac:dyDescent="0.25">
      <c r="A1977" s="17" t="s">
        <v>274</v>
      </c>
      <c r="B1977" s="8" t="s">
        <v>338</v>
      </c>
      <c r="C1977" s="8" t="s">
        <v>334</v>
      </c>
      <c r="D1977" s="8" t="str">
        <f t="shared" si="240"/>
        <v>Week_49-generic-cofi</v>
      </c>
      <c r="E1977" s="8" t="str">
        <f t="shared" si="241"/>
        <v>Umbrella-social.display.umb</v>
      </c>
      <c r="H1977" s="24">
        <f t="shared" si="242"/>
        <v>3.7860487552035266E-3</v>
      </c>
      <c r="I1977" s="6">
        <f t="shared" si="242"/>
        <v>2.04</v>
      </c>
      <c r="J1977" s="6">
        <f t="shared" si="246"/>
        <v>4656316.0929763103</v>
      </c>
      <c r="K1977" s="18">
        <f t="shared" si="246"/>
        <v>0</v>
      </c>
      <c r="L1977" s="35">
        <f>Data!BQ63</f>
        <v>3.2163755559376796E-3</v>
      </c>
      <c r="Q1977" s="21">
        <v>0</v>
      </c>
      <c r="R1977" s="21">
        <v>0</v>
      </c>
      <c r="S1977" s="21">
        <v>0</v>
      </c>
      <c r="T1977" s="21">
        <v>0</v>
      </c>
      <c r="U1977" s="21">
        <v>0</v>
      </c>
      <c r="V1977" s="21">
        <v>0</v>
      </c>
      <c r="W1977" s="21">
        <v>0</v>
      </c>
      <c r="X1977" s="21">
        <v>0</v>
      </c>
      <c r="Y1977" s="21">
        <v>0</v>
      </c>
      <c r="Z1977" s="21">
        <v>0</v>
      </c>
      <c r="AA1977" s="21">
        <v>48.000475667779014</v>
      </c>
      <c r="AB1977" s="21">
        <v>114.66189594201406</v>
      </c>
      <c r="AC1977" s="21">
        <v>165.21548676703301</v>
      </c>
      <c r="AD1977" s="21">
        <v>204.33117864612757</v>
      </c>
      <c r="AE1977" s="21">
        <v>234.10665198710353</v>
      </c>
      <c r="AF1977" s="21">
        <v>256.36744146267455</v>
      </c>
      <c r="AG1977" s="21">
        <v>274.17878914514881</v>
      </c>
      <c r="AH1977" s="21">
        <v>288.51183248733372</v>
      </c>
      <c r="AI1977" s="21">
        <v>0</v>
      </c>
      <c r="AJ1977" s="21">
        <v>1055.9106611209841</v>
      </c>
      <c r="AK1977" s="21">
        <v>2522.3233033665392</v>
      </c>
      <c r="AL1977" s="21">
        <v>3634.3971894575807</v>
      </c>
      <c r="AM1977" s="21">
        <v>4494.861080651568</v>
      </c>
      <c r="AN1977" s="21">
        <v>5149.8595843802477</v>
      </c>
      <c r="AO1977" s="21">
        <v>5639.5506677543153</v>
      </c>
      <c r="AP1977" s="21">
        <v>6031.3632830505767</v>
      </c>
      <c r="AQ1977" s="21">
        <v>6346.6604350219568</v>
      </c>
    </row>
    <row r="1978" spans="1:43" x14ac:dyDescent="0.25">
      <c r="A1978" s="17" t="s">
        <v>275</v>
      </c>
      <c r="B1978" s="8" t="s">
        <v>338</v>
      </c>
      <c r="C1978" s="8" t="s">
        <v>334</v>
      </c>
      <c r="D1978" s="8" t="str">
        <f t="shared" si="240"/>
        <v>Week_50-generic-cofi</v>
      </c>
      <c r="E1978" s="8" t="str">
        <f t="shared" si="241"/>
        <v>Umbrella-social.display.umb</v>
      </c>
      <c r="H1978" s="24">
        <f t="shared" si="242"/>
        <v>3.7860487552035266E-3</v>
      </c>
      <c r="I1978" s="6">
        <f t="shared" si="242"/>
        <v>2.04</v>
      </c>
      <c r="J1978" s="6">
        <f t="shared" si="246"/>
        <v>4656316.0929763103</v>
      </c>
      <c r="K1978" s="18">
        <f t="shared" si="246"/>
        <v>0</v>
      </c>
      <c r="L1978" s="35">
        <f>Data!BQ64</f>
        <v>2.8107065669004949E-3</v>
      </c>
      <c r="Q1978" s="21">
        <v>0</v>
      </c>
      <c r="R1978" s="21">
        <v>0</v>
      </c>
      <c r="S1978" s="21">
        <v>0</v>
      </c>
      <c r="T1978" s="21">
        <v>0</v>
      </c>
      <c r="U1978" s="21">
        <v>0</v>
      </c>
      <c r="V1978" s="21">
        <v>0</v>
      </c>
      <c r="W1978" s="21">
        <v>0</v>
      </c>
      <c r="X1978" s="21">
        <v>0</v>
      </c>
      <c r="Y1978" s="21">
        <v>0</v>
      </c>
      <c r="Z1978" s="21">
        <v>150.25523816577299</v>
      </c>
      <c r="AA1978" s="21">
        <v>246.70557982475867</v>
      </c>
      <c r="AB1978" s="21">
        <v>316.75889722166318</v>
      </c>
      <c r="AC1978" s="21">
        <v>369.9048505001129</v>
      </c>
      <c r="AD1978" s="21">
        <v>411.03777649255011</v>
      </c>
      <c r="AE1978" s="21">
        <v>442.35784903270746</v>
      </c>
      <c r="AF1978" s="21">
        <v>465.77902824360677</v>
      </c>
      <c r="AG1978" s="21">
        <v>484.52301293304345</v>
      </c>
      <c r="AH1978" s="21">
        <v>499.60944902654609</v>
      </c>
      <c r="AI1978" s="21">
        <v>2898.5720587031501</v>
      </c>
      <c r="AJ1978" s="21">
        <v>4759.1944822400083</v>
      </c>
      <c r="AK1978" s="21">
        <v>6110.5922165546381</v>
      </c>
      <c r="AL1978" s="21">
        <v>7135.8301855371283</v>
      </c>
      <c r="AM1978" s="21">
        <v>7929.3249843197373</v>
      </c>
      <c r="AN1978" s="21">
        <v>8533.5201408393168</v>
      </c>
      <c r="AO1978" s="21">
        <v>8985.3378376552682</v>
      </c>
      <c r="AP1978" s="21">
        <v>9346.9278291444098</v>
      </c>
      <c r="AQ1978" s="21">
        <v>9637.9600930432043</v>
      </c>
    </row>
    <row r="1979" spans="1:43" x14ac:dyDescent="0.25">
      <c r="A1979" s="17" t="s">
        <v>276</v>
      </c>
      <c r="B1979" s="8" t="s">
        <v>338</v>
      </c>
      <c r="C1979" s="8" t="s">
        <v>334</v>
      </c>
      <c r="D1979" s="8" t="str">
        <f t="shared" si="240"/>
        <v>Week_51-generic-cofi</v>
      </c>
      <c r="E1979" s="8" t="str">
        <f t="shared" si="241"/>
        <v>Umbrella-social.display.umb</v>
      </c>
      <c r="H1979" s="24">
        <f t="shared" si="242"/>
        <v>3.7860487552035266E-3</v>
      </c>
      <c r="I1979" s="6">
        <f t="shared" si="242"/>
        <v>2.04</v>
      </c>
      <c r="J1979" s="6">
        <f t="shared" si="246"/>
        <v>4656316.0929763103</v>
      </c>
      <c r="K1979" s="18">
        <f t="shared" si="246"/>
        <v>0</v>
      </c>
      <c r="L1979" s="35">
        <f>Data!BQ65</f>
        <v>2.8107065669004949E-3</v>
      </c>
      <c r="Q1979" s="21">
        <v>0</v>
      </c>
      <c r="R1979" s="21">
        <v>0</v>
      </c>
      <c r="S1979" s="21">
        <v>0</v>
      </c>
      <c r="T1979" s="21">
        <v>0</v>
      </c>
      <c r="U1979" s="21">
        <v>0</v>
      </c>
      <c r="V1979" s="21">
        <v>0</v>
      </c>
      <c r="W1979" s="21">
        <v>0</v>
      </c>
      <c r="X1979" s="21">
        <v>0</v>
      </c>
      <c r="Y1979" s="21">
        <v>0</v>
      </c>
      <c r="Z1979" s="21">
        <v>81.521276559554877</v>
      </c>
      <c r="AA1979" s="21">
        <v>143.25745845285164</v>
      </c>
      <c r="AB1979" s="21">
        <v>188.01785108984481</v>
      </c>
      <c r="AC1979" s="21">
        <v>221.92082039785328</v>
      </c>
      <c r="AD1979" s="21">
        <v>248.12199913036247</v>
      </c>
      <c r="AE1979" s="21">
        <v>268.04598876687459</v>
      </c>
      <c r="AF1979" s="21">
        <v>282.92786953478259</v>
      </c>
      <c r="AG1979" s="21">
        <v>294.82571995653745</v>
      </c>
      <c r="AH1979" s="21">
        <v>304.39316626699275</v>
      </c>
      <c r="AI1979" s="21">
        <v>1840.7805395416917</v>
      </c>
      <c r="AJ1979" s="21">
        <v>3234.8063326947931</v>
      </c>
      <c r="AK1979" s="21">
        <v>4245.5125334033874</v>
      </c>
      <c r="AL1979" s="21">
        <v>5011.0541044958063</v>
      </c>
      <c r="AM1979" s="21">
        <v>5602.6863992700664</v>
      </c>
      <c r="AN1979" s="21">
        <v>6052.5774453962713</v>
      </c>
      <c r="AO1979" s="21">
        <v>6388.6158106607327</v>
      </c>
      <c r="AP1979" s="21">
        <v>6657.2736683764961</v>
      </c>
      <c r="AQ1979" s="21">
        <v>6873.3101403830406</v>
      </c>
    </row>
    <row r="1980" spans="1:43" x14ac:dyDescent="0.25">
      <c r="A1980" s="17" t="s">
        <v>277</v>
      </c>
      <c r="B1980" s="8" t="s">
        <v>338</v>
      </c>
      <c r="C1980" s="8" t="s">
        <v>334</v>
      </c>
      <c r="D1980" s="8" t="str">
        <f t="shared" si="240"/>
        <v>Week_52-generic-cofi</v>
      </c>
      <c r="E1980" s="8" t="str">
        <f t="shared" si="241"/>
        <v>Umbrella-social.display.umb</v>
      </c>
      <c r="H1980" s="24">
        <f t="shared" si="242"/>
        <v>3.7860487552035266E-3</v>
      </c>
      <c r="I1980" s="6">
        <f t="shared" si="242"/>
        <v>2.04</v>
      </c>
      <c r="J1980" s="6">
        <f t="shared" si="246"/>
        <v>4656316.0929763103</v>
      </c>
      <c r="K1980" s="18">
        <f t="shared" si="246"/>
        <v>0</v>
      </c>
      <c r="L1980" s="35">
        <f>Data!BQ66</f>
        <v>2.8107065669004949E-3</v>
      </c>
      <c r="Q1980" s="21">
        <v>0</v>
      </c>
      <c r="R1980" s="21">
        <v>0</v>
      </c>
      <c r="S1980" s="21">
        <v>0</v>
      </c>
      <c r="T1980" s="21">
        <v>0</v>
      </c>
      <c r="U1980" s="21">
        <v>0</v>
      </c>
      <c r="V1980" s="21">
        <v>0</v>
      </c>
      <c r="W1980" s="21">
        <v>0</v>
      </c>
      <c r="X1980" s="21">
        <v>0</v>
      </c>
      <c r="Y1980" s="21">
        <v>0</v>
      </c>
      <c r="Z1980" s="21">
        <v>0</v>
      </c>
      <c r="AA1980" s="21">
        <v>63.836902059945373</v>
      </c>
      <c r="AB1980" s="21">
        <v>121.39392448342539</v>
      </c>
      <c r="AC1980" s="21">
        <v>165.05710955341289</v>
      </c>
      <c r="AD1980" s="21">
        <v>198.85094774442578</v>
      </c>
      <c r="AE1980" s="21">
        <v>224.58210398924373</v>
      </c>
      <c r="AF1980" s="21">
        <v>243.82365395553879</v>
      </c>
      <c r="AG1980" s="21">
        <v>259.22234503094757</v>
      </c>
      <c r="AH1980" s="21">
        <v>271.61611538907289</v>
      </c>
      <c r="AI1980" s="21">
        <v>0</v>
      </c>
      <c r="AJ1980" s="21">
        <v>1320.6934662671199</v>
      </c>
      <c r="AK1980" s="21">
        <v>2511.4652769213858</v>
      </c>
      <c r="AL1980" s="21">
        <v>3414.7936242806318</v>
      </c>
      <c r="AM1980" s="21">
        <v>4113.9394139219976</v>
      </c>
      <c r="AN1980" s="21">
        <v>4646.2799385313856</v>
      </c>
      <c r="AO1980" s="21">
        <v>5044.3598656787772</v>
      </c>
      <c r="AP1980" s="21">
        <v>5362.9365828456121</v>
      </c>
      <c r="AQ1980" s="21">
        <v>5619.345822739815</v>
      </c>
    </row>
    <row r="1982" spans="1:43" x14ac:dyDescent="0.25">
      <c r="A1982" s="16" t="s">
        <v>328</v>
      </c>
      <c r="B1982" s="8" t="s">
        <v>338</v>
      </c>
      <c r="C1982" s="8" t="s">
        <v>334</v>
      </c>
      <c r="D1982" s="8" t="str">
        <f>A1982&amp;"-generic-refi"</f>
        <v>Week_40_old-generic-refi</v>
      </c>
      <c r="E1982" s="8" t="str">
        <f>IF(RIGHT(A1982,3)="old","Initial",B1982&amp;"-"&amp;C1982)</f>
        <v>Initial</v>
      </c>
      <c r="H1982" s="25">
        <f>SUMIFS(Data!N$2:N$48,Data!$L$2:$L$48,$C1982,Data!$M$2:$M$48,RIGHT($D1982,4))</f>
        <v>5.1707695545850103E-3</v>
      </c>
      <c r="I1982" s="42">
        <f>VLOOKUP(C1982,parms,8,FALSE)</f>
        <v>2.04</v>
      </c>
      <c r="J1982" s="28">
        <f>SUMIFS(Data!O$2:O$48,Data!$L$2:$L$48,$C1982,Data!$M$2:$M$48,RIGHT($D1982,4))</f>
        <v>5999900.7456418928</v>
      </c>
      <c r="K1982" s="25">
        <f>SUMIFS(Data!Q$2:Q$48,Data!$L$2:$L$48,$C1982,Data!$M$2:$M$48,RIGHT($D1982,4))</f>
        <v>0</v>
      </c>
      <c r="L1982" s="35">
        <f>Data!BQ2</f>
        <v>3.1584228432180814E-3</v>
      </c>
      <c r="Q1982" s="21">
        <v>0</v>
      </c>
      <c r="R1982" s="21">
        <v>0</v>
      </c>
      <c r="S1982" s="21">
        <v>0</v>
      </c>
      <c r="T1982" s="21">
        <v>0</v>
      </c>
      <c r="U1982" s="21">
        <v>0</v>
      </c>
      <c r="V1982" s="21">
        <v>0</v>
      </c>
      <c r="W1982" s="21">
        <v>0</v>
      </c>
      <c r="X1982" s="21">
        <v>0</v>
      </c>
      <c r="Y1982" s="21">
        <v>0</v>
      </c>
      <c r="Z1982" s="21">
        <v>0</v>
      </c>
      <c r="AA1982" s="21">
        <v>0</v>
      </c>
      <c r="AB1982" s="21">
        <v>0</v>
      </c>
      <c r="AC1982" s="21">
        <v>0</v>
      </c>
      <c r="AD1982" s="21">
        <v>0</v>
      </c>
      <c r="AE1982" s="21">
        <v>0</v>
      </c>
      <c r="AF1982" s="21">
        <v>0</v>
      </c>
      <c r="AG1982" s="21">
        <v>0</v>
      </c>
      <c r="AH1982" s="21">
        <v>0</v>
      </c>
      <c r="AI1982" s="21">
        <v>0</v>
      </c>
      <c r="AJ1982" s="21">
        <v>0</v>
      </c>
      <c r="AK1982" s="21">
        <v>0</v>
      </c>
      <c r="AL1982" s="21">
        <v>0</v>
      </c>
      <c r="AM1982" s="21">
        <v>0</v>
      </c>
      <c r="AN1982" s="21">
        <v>0</v>
      </c>
      <c r="AO1982" s="21">
        <v>0</v>
      </c>
      <c r="AP1982" s="21">
        <v>0</v>
      </c>
      <c r="AQ1982" s="21">
        <v>0</v>
      </c>
    </row>
    <row r="1983" spans="1:43" x14ac:dyDescent="0.25">
      <c r="A1983" s="16" t="s">
        <v>316</v>
      </c>
      <c r="B1983" s="8" t="s">
        <v>338</v>
      </c>
      <c r="C1983" s="8" t="s">
        <v>334</v>
      </c>
      <c r="D1983" s="8" t="str">
        <f t="shared" ref="D1983:D2046" si="247">A1983&amp;"-generic-refi"</f>
        <v>Week_41_old-generic-refi</v>
      </c>
      <c r="E1983" s="8" t="str">
        <f t="shared" ref="E1983:E2046" si="248">IF(RIGHT(A1983,3)="old","Initial",B1983&amp;"-"&amp;C1983)</f>
        <v>Initial</v>
      </c>
      <c r="H1983" s="24">
        <f t="shared" ref="H1983:I2046" si="249">H1982</f>
        <v>5.1707695545850103E-3</v>
      </c>
      <c r="I1983" s="6">
        <f>I1982</f>
        <v>2.04</v>
      </c>
      <c r="J1983" s="6">
        <f t="shared" ref="J1983:K1998" si="250">J1982</f>
        <v>5999900.7456418928</v>
      </c>
      <c r="K1983" s="18">
        <f t="shared" si="250"/>
        <v>0</v>
      </c>
      <c r="L1983" s="35">
        <f>Data!BQ3</f>
        <v>3.7379499704140603E-3</v>
      </c>
      <c r="Q1983" s="21">
        <v>0</v>
      </c>
      <c r="R1983" s="21">
        <v>0</v>
      </c>
      <c r="S1983" s="21">
        <v>0</v>
      </c>
      <c r="T1983" s="21">
        <v>0</v>
      </c>
      <c r="U1983" s="21">
        <v>0</v>
      </c>
      <c r="V1983" s="21">
        <v>0</v>
      </c>
      <c r="W1983" s="21">
        <v>0</v>
      </c>
      <c r="X1983" s="21">
        <v>0</v>
      </c>
      <c r="Y1983" s="21">
        <v>0</v>
      </c>
      <c r="Z1983" s="21">
        <v>0</v>
      </c>
      <c r="AA1983" s="21">
        <v>0</v>
      </c>
      <c r="AB1983" s="21">
        <v>0</v>
      </c>
      <c r="AC1983" s="21">
        <v>0</v>
      </c>
      <c r="AD1983" s="21">
        <v>0</v>
      </c>
      <c r="AE1983" s="21">
        <v>0</v>
      </c>
      <c r="AF1983" s="21">
        <v>0</v>
      </c>
      <c r="AG1983" s="21">
        <v>0</v>
      </c>
      <c r="AH1983" s="21">
        <v>0</v>
      </c>
      <c r="AI1983" s="21">
        <v>0</v>
      </c>
      <c r="AJ1983" s="21">
        <v>0</v>
      </c>
      <c r="AK1983" s="21">
        <v>0</v>
      </c>
      <c r="AL1983" s="21">
        <v>0</v>
      </c>
      <c r="AM1983" s="21">
        <v>0</v>
      </c>
      <c r="AN1983" s="21">
        <v>0</v>
      </c>
      <c r="AO1983" s="21">
        <v>0</v>
      </c>
      <c r="AP1983" s="21">
        <v>0</v>
      </c>
      <c r="AQ1983" s="21">
        <v>0</v>
      </c>
    </row>
    <row r="1984" spans="1:43" x14ac:dyDescent="0.25">
      <c r="A1984" s="16" t="s">
        <v>317</v>
      </c>
      <c r="B1984" s="8" t="s">
        <v>338</v>
      </c>
      <c r="C1984" s="8" t="s">
        <v>334</v>
      </c>
      <c r="D1984" s="8" t="str">
        <f t="shared" si="247"/>
        <v>Week_42_old-generic-refi</v>
      </c>
      <c r="E1984" s="8" t="str">
        <f t="shared" si="248"/>
        <v>Initial</v>
      </c>
      <c r="H1984" s="24">
        <f t="shared" si="249"/>
        <v>5.1707695545850103E-3</v>
      </c>
      <c r="I1984" s="6">
        <f t="shared" si="249"/>
        <v>2.04</v>
      </c>
      <c r="J1984" s="6">
        <f t="shared" si="250"/>
        <v>5999900.7456418928</v>
      </c>
      <c r="K1984" s="18">
        <f t="shared" si="250"/>
        <v>0</v>
      </c>
      <c r="L1984" s="35">
        <f>Data!BQ4</f>
        <v>3.7379499704140603E-3</v>
      </c>
      <c r="Q1984" s="21">
        <v>0</v>
      </c>
      <c r="R1984" s="21">
        <v>0</v>
      </c>
      <c r="S1984" s="21">
        <v>0</v>
      </c>
      <c r="T1984" s="21">
        <v>0</v>
      </c>
      <c r="U1984" s="21">
        <v>0</v>
      </c>
      <c r="V1984" s="21">
        <v>0</v>
      </c>
      <c r="W1984" s="21">
        <v>0</v>
      </c>
      <c r="X1984" s="21">
        <v>0</v>
      </c>
      <c r="Y1984" s="21">
        <v>0</v>
      </c>
      <c r="Z1984" s="21">
        <v>0</v>
      </c>
      <c r="AA1984" s="21">
        <v>0</v>
      </c>
      <c r="AB1984" s="21">
        <v>0</v>
      </c>
      <c r="AC1984" s="21">
        <v>0</v>
      </c>
      <c r="AD1984" s="21">
        <v>0</v>
      </c>
      <c r="AE1984" s="21">
        <v>0</v>
      </c>
      <c r="AF1984" s="21">
        <v>0</v>
      </c>
      <c r="AG1984" s="21">
        <v>0</v>
      </c>
      <c r="AH1984" s="21">
        <v>0</v>
      </c>
      <c r="AI1984" s="21">
        <v>0</v>
      </c>
      <c r="AJ1984" s="21">
        <v>0</v>
      </c>
      <c r="AK1984" s="21">
        <v>0</v>
      </c>
      <c r="AL1984" s="21">
        <v>0</v>
      </c>
      <c r="AM1984" s="21">
        <v>0</v>
      </c>
      <c r="AN1984" s="21">
        <v>0</v>
      </c>
      <c r="AO1984" s="21">
        <v>0</v>
      </c>
      <c r="AP1984" s="21">
        <v>0</v>
      </c>
      <c r="AQ1984" s="21">
        <v>0</v>
      </c>
    </row>
    <row r="1985" spans="1:43" x14ac:dyDescent="0.25">
      <c r="A1985" s="16" t="s">
        <v>318</v>
      </c>
      <c r="B1985" s="8" t="s">
        <v>338</v>
      </c>
      <c r="C1985" s="8" t="s">
        <v>334</v>
      </c>
      <c r="D1985" s="8" t="str">
        <f t="shared" si="247"/>
        <v>Week_43_old-generic-refi</v>
      </c>
      <c r="E1985" s="8" t="str">
        <f t="shared" si="248"/>
        <v>Initial</v>
      </c>
      <c r="H1985" s="24">
        <f t="shared" si="249"/>
        <v>5.1707695545850103E-3</v>
      </c>
      <c r="I1985" s="6">
        <f t="shared" si="249"/>
        <v>2.04</v>
      </c>
      <c r="J1985" s="6">
        <f t="shared" si="250"/>
        <v>5999900.7456418928</v>
      </c>
      <c r="K1985" s="18">
        <f t="shared" si="250"/>
        <v>0</v>
      </c>
      <c r="L1985" s="35">
        <f>Data!BQ5</f>
        <v>3.7379499704140603E-3</v>
      </c>
      <c r="Q1985" s="21">
        <v>0</v>
      </c>
      <c r="R1985" s="21">
        <v>0</v>
      </c>
      <c r="S1985" s="21">
        <v>0</v>
      </c>
      <c r="T1985" s="21">
        <v>0</v>
      </c>
      <c r="U1985" s="21">
        <v>0</v>
      </c>
      <c r="V1985" s="21">
        <v>0</v>
      </c>
      <c r="W1985" s="21">
        <v>0</v>
      </c>
      <c r="X1985" s="21">
        <v>0</v>
      </c>
      <c r="Y1985" s="21">
        <v>0</v>
      </c>
      <c r="Z1985" s="21">
        <v>0</v>
      </c>
      <c r="AA1985" s="21">
        <v>0</v>
      </c>
      <c r="AB1985" s="21">
        <v>0</v>
      </c>
      <c r="AC1985" s="21">
        <v>0</v>
      </c>
      <c r="AD1985" s="21">
        <v>0</v>
      </c>
      <c r="AE1985" s="21">
        <v>0</v>
      </c>
      <c r="AF1985" s="21">
        <v>0</v>
      </c>
      <c r="AG1985" s="21">
        <v>0</v>
      </c>
      <c r="AH1985" s="21">
        <v>0</v>
      </c>
      <c r="AI1985" s="21">
        <v>0</v>
      </c>
      <c r="AJ1985" s="21">
        <v>0</v>
      </c>
      <c r="AK1985" s="21">
        <v>0</v>
      </c>
      <c r="AL1985" s="21">
        <v>0</v>
      </c>
      <c r="AM1985" s="21">
        <v>0</v>
      </c>
      <c r="AN1985" s="21">
        <v>0</v>
      </c>
      <c r="AO1985" s="21">
        <v>0</v>
      </c>
      <c r="AP1985" s="21">
        <v>0</v>
      </c>
      <c r="AQ1985" s="21">
        <v>0</v>
      </c>
    </row>
    <row r="1986" spans="1:43" x14ac:dyDescent="0.25">
      <c r="A1986" s="16" t="s">
        <v>319</v>
      </c>
      <c r="B1986" s="8" t="s">
        <v>338</v>
      </c>
      <c r="C1986" s="8" t="s">
        <v>334</v>
      </c>
      <c r="D1986" s="8" t="str">
        <f t="shared" si="247"/>
        <v>Week_44_old-generic-refi</v>
      </c>
      <c r="E1986" s="8" t="str">
        <f t="shared" si="248"/>
        <v>Initial</v>
      </c>
      <c r="H1986" s="24">
        <f t="shared" si="249"/>
        <v>5.1707695545850103E-3</v>
      </c>
      <c r="I1986" s="6">
        <f t="shared" si="249"/>
        <v>2.04</v>
      </c>
      <c r="J1986" s="6">
        <f t="shared" si="250"/>
        <v>5999900.7456418928</v>
      </c>
      <c r="K1986" s="18">
        <f t="shared" si="250"/>
        <v>0</v>
      </c>
      <c r="L1986" s="35">
        <f>Data!BQ6</f>
        <v>3.7379499704140603E-3</v>
      </c>
      <c r="Q1986" s="21">
        <v>0</v>
      </c>
      <c r="R1986" s="21">
        <v>0</v>
      </c>
      <c r="S1986" s="21">
        <v>0</v>
      </c>
      <c r="T1986" s="21">
        <v>0</v>
      </c>
      <c r="U1986" s="21">
        <v>0</v>
      </c>
      <c r="V1986" s="21">
        <v>0</v>
      </c>
      <c r="W1986" s="21">
        <v>0</v>
      </c>
      <c r="X1986" s="21">
        <v>0</v>
      </c>
      <c r="Y1986" s="21">
        <v>0</v>
      </c>
      <c r="Z1986" s="21">
        <v>573.86017999668366</v>
      </c>
      <c r="AA1986" s="21">
        <v>573.86017999668366</v>
      </c>
      <c r="AB1986" s="21">
        <v>573.86017999668366</v>
      </c>
      <c r="AC1986" s="21">
        <v>573.86017999668366</v>
      </c>
      <c r="AD1986" s="21">
        <v>573.86017999668366</v>
      </c>
      <c r="AE1986" s="21">
        <v>573.86017999668366</v>
      </c>
      <c r="AF1986" s="21">
        <v>573.86017999668366</v>
      </c>
      <c r="AG1986" s="21">
        <v>573.86017999668366</v>
      </c>
      <c r="AH1986" s="21">
        <v>573.86017999668366</v>
      </c>
      <c r="AI1986" s="21">
        <v>9059.7813391132149</v>
      </c>
      <c r="AJ1986" s="21">
        <v>9059.7813391132149</v>
      </c>
      <c r="AK1986" s="21">
        <v>9059.7813391132149</v>
      </c>
      <c r="AL1986" s="21">
        <v>9059.7813391132149</v>
      </c>
      <c r="AM1986" s="21">
        <v>9059.7813391132149</v>
      </c>
      <c r="AN1986" s="21">
        <v>9059.7813391132149</v>
      </c>
      <c r="AO1986" s="21">
        <v>9059.7813391132149</v>
      </c>
      <c r="AP1986" s="21">
        <v>9059.7813391132149</v>
      </c>
      <c r="AQ1986" s="21">
        <v>9059.7813391132149</v>
      </c>
    </row>
    <row r="1987" spans="1:43" x14ac:dyDescent="0.25">
      <c r="A1987" s="16" t="s">
        <v>320</v>
      </c>
      <c r="B1987" s="8" t="s">
        <v>338</v>
      </c>
      <c r="C1987" s="8" t="s">
        <v>334</v>
      </c>
      <c r="D1987" s="8" t="str">
        <f t="shared" si="247"/>
        <v>Week_45_old-generic-refi</v>
      </c>
      <c r="E1987" s="8" t="str">
        <f t="shared" si="248"/>
        <v>Initial</v>
      </c>
      <c r="H1987" s="24">
        <f t="shared" si="249"/>
        <v>5.1707695545850103E-3</v>
      </c>
      <c r="I1987" s="6">
        <f t="shared" si="249"/>
        <v>2.04</v>
      </c>
      <c r="J1987" s="6">
        <f t="shared" si="250"/>
        <v>5999900.7456418928</v>
      </c>
      <c r="K1987" s="18">
        <f t="shared" si="250"/>
        <v>0</v>
      </c>
      <c r="L1987" s="35">
        <f>Data!BQ7</f>
        <v>3.2163755559376796E-3</v>
      </c>
      <c r="Q1987" s="21">
        <v>0</v>
      </c>
      <c r="R1987" s="21">
        <v>0</v>
      </c>
      <c r="S1987" s="21">
        <v>0</v>
      </c>
      <c r="T1987" s="21">
        <v>0</v>
      </c>
      <c r="U1987" s="21">
        <v>0</v>
      </c>
      <c r="V1987" s="21">
        <v>0</v>
      </c>
      <c r="W1987" s="21">
        <v>0</v>
      </c>
      <c r="X1987" s="21">
        <v>0</v>
      </c>
      <c r="Y1987" s="21">
        <v>0</v>
      </c>
      <c r="Z1987" s="21">
        <v>1068.5917865235535</v>
      </c>
      <c r="AA1987" s="21">
        <v>1068.5917865235535</v>
      </c>
      <c r="AB1987" s="21">
        <v>1068.5917865235535</v>
      </c>
      <c r="AC1987" s="21">
        <v>1068.5917865235535</v>
      </c>
      <c r="AD1987" s="21">
        <v>1068.5917865235535</v>
      </c>
      <c r="AE1987" s="21">
        <v>1068.5917865235535</v>
      </c>
      <c r="AF1987" s="21">
        <v>1068.5917865235535</v>
      </c>
      <c r="AG1987" s="21">
        <v>1068.5917865235535</v>
      </c>
      <c r="AH1987" s="21">
        <v>1068.5917865235535</v>
      </c>
      <c r="AI1987" s="21">
        <v>13159.187644179752</v>
      </c>
      <c r="AJ1987" s="21">
        <v>13159.187644179752</v>
      </c>
      <c r="AK1987" s="21">
        <v>13159.187644179752</v>
      </c>
      <c r="AL1987" s="21">
        <v>13159.187644179752</v>
      </c>
      <c r="AM1987" s="21">
        <v>13159.187644179752</v>
      </c>
      <c r="AN1987" s="21">
        <v>13159.187644179752</v>
      </c>
      <c r="AO1987" s="21">
        <v>13159.187644179752</v>
      </c>
      <c r="AP1987" s="21">
        <v>13159.187644179752</v>
      </c>
      <c r="AQ1987" s="21">
        <v>13159.187644179752</v>
      </c>
    </row>
    <row r="1988" spans="1:43" x14ac:dyDescent="0.25">
      <c r="A1988" s="16" t="s">
        <v>321</v>
      </c>
      <c r="B1988" s="8" t="s">
        <v>338</v>
      </c>
      <c r="C1988" s="8" t="s">
        <v>334</v>
      </c>
      <c r="D1988" s="8" t="str">
        <f t="shared" si="247"/>
        <v>Week_46_old-generic-refi</v>
      </c>
      <c r="E1988" s="8" t="str">
        <f t="shared" si="248"/>
        <v>Initial</v>
      </c>
      <c r="H1988" s="24">
        <f t="shared" si="249"/>
        <v>5.1707695545850103E-3</v>
      </c>
      <c r="I1988" s="6">
        <f t="shared" si="249"/>
        <v>2.04</v>
      </c>
      <c r="J1988" s="6">
        <f t="shared" si="250"/>
        <v>5999900.7456418928</v>
      </c>
      <c r="K1988" s="18">
        <f t="shared" si="250"/>
        <v>0</v>
      </c>
      <c r="L1988" s="35">
        <f>Data!BQ8</f>
        <v>3.2163755559376796E-3</v>
      </c>
      <c r="Q1988" s="21">
        <v>0</v>
      </c>
      <c r="R1988" s="21">
        <v>0</v>
      </c>
      <c r="S1988" s="21">
        <v>0</v>
      </c>
      <c r="T1988" s="21">
        <v>0</v>
      </c>
      <c r="U1988" s="21">
        <v>0</v>
      </c>
      <c r="V1988" s="21">
        <v>0</v>
      </c>
      <c r="W1988" s="21">
        <v>0</v>
      </c>
      <c r="X1988" s="21">
        <v>0</v>
      </c>
      <c r="Y1988" s="21">
        <v>0</v>
      </c>
      <c r="Z1988" s="21">
        <v>742.31781871387773</v>
      </c>
      <c r="AA1988" s="21">
        <v>742.31781871387773</v>
      </c>
      <c r="AB1988" s="21">
        <v>742.31781871387773</v>
      </c>
      <c r="AC1988" s="21">
        <v>742.31781871387773</v>
      </c>
      <c r="AD1988" s="21">
        <v>742.31781871387773</v>
      </c>
      <c r="AE1988" s="21">
        <v>742.31781871387773</v>
      </c>
      <c r="AF1988" s="21">
        <v>742.31781871387773</v>
      </c>
      <c r="AG1988" s="21">
        <v>742.31781871387773</v>
      </c>
      <c r="AH1988" s="21">
        <v>742.31781871387773</v>
      </c>
      <c r="AI1988" s="21">
        <v>10108.918139145531</v>
      </c>
      <c r="AJ1988" s="21">
        <v>10108.918139145531</v>
      </c>
      <c r="AK1988" s="21">
        <v>10108.918139145531</v>
      </c>
      <c r="AL1988" s="21">
        <v>10108.918139145531</v>
      </c>
      <c r="AM1988" s="21">
        <v>10108.918139145531</v>
      </c>
      <c r="AN1988" s="21">
        <v>10108.918139145531</v>
      </c>
      <c r="AO1988" s="21">
        <v>10108.918139145531</v>
      </c>
      <c r="AP1988" s="21">
        <v>10108.918139145531</v>
      </c>
      <c r="AQ1988" s="21">
        <v>10108.918139145531</v>
      </c>
    </row>
    <row r="1989" spans="1:43" x14ac:dyDescent="0.25">
      <c r="A1989" s="16" t="s">
        <v>322</v>
      </c>
      <c r="B1989" s="8" t="s">
        <v>338</v>
      </c>
      <c r="C1989" s="8" t="s">
        <v>334</v>
      </c>
      <c r="D1989" s="8" t="str">
        <f t="shared" si="247"/>
        <v>Week_47_old-generic-refi</v>
      </c>
      <c r="E1989" s="8" t="str">
        <f t="shared" si="248"/>
        <v>Initial</v>
      </c>
      <c r="H1989" s="24">
        <f t="shared" si="249"/>
        <v>5.1707695545850103E-3</v>
      </c>
      <c r="I1989" s="6">
        <f t="shared" si="249"/>
        <v>2.04</v>
      </c>
      <c r="J1989" s="6">
        <f t="shared" si="250"/>
        <v>5999900.7456418928</v>
      </c>
      <c r="K1989" s="18">
        <f t="shared" si="250"/>
        <v>0</v>
      </c>
      <c r="L1989" s="35">
        <f>Data!BQ9</f>
        <v>3.2163755559376796E-3</v>
      </c>
      <c r="Q1989" s="21">
        <v>0</v>
      </c>
      <c r="R1989" s="21">
        <v>0</v>
      </c>
      <c r="S1989" s="21">
        <v>0</v>
      </c>
      <c r="T1989" s="21">
        <v>0</v>
      </c>
      <c r="U1989" s="21">
        <v>0</v>
      </c>
      <c r="V1989" s="21">
        <v>0</v>
      </c>
      <c r="W1989" s="21">
        <v>0</v>
      </c>
      <c r="X1989" s="21">
        <v>0</v>
      </c>
      <c r="Y1989" s="21">
        <v>0</v>
      </c>
      <c r="Z1989" s="21">
        <v>662.32368254907328</v>
      </c>
      <c r="AA1989" s="21">
        <v>662.32368254907328</v>
      </c>
      <c r="AB1989" s="21">
        <v>662.32368254907328</v>
      </c>
      <c r="AC1989" s="21">
        <v>662.32368254907328</v>
      </c>
      <c r="AD1989" s="21">
        <v>662.32368254907328</v>
      </c>
      <c r="AE1989" s="21">
        <v>662.32368254907328</v>
      </c>
      <c r="AF1989" s="21">
        <v>662.32368254907328</v>
      </c>
      <c r="AG1989" s="21">
        <v>662.32368254907328</v>
      </c>
      <c r="AH1989" s="21">
        <v>662.32368254907328</v>
      </c>
      <c r="AI1989" s="21">
        <v>9050.9841166982296</v>
      </c>
      <c r="AJ1989" s="21">
        <v>9050.9841166982296</v>
      </c>
      <c r="AK1989" s="21">
        <v>9050.9841166982296</v>
      </c>
      <c r="AL1989" s="21">
        <v>9050.9841166982296</v>
      </c>
      <c r="AM1989" s="21">
        <v>9050.9841166982296</v>
      </c>
      <c r="AN1989" s="21">
        <v>9050.9841166982296</v>
      </c>
      <c r="AO1989" s="21">
        <v>9050.9841166982296</v>
      </c>
      <c r="AP1989" s="21">
        <v>9050.9841166982296</v>
      </c>
      <c r="AQ1989" s="21">
        <v>9050.9841166982296</v>
      </c>
    </row>
    <row r="1990" spans="1:43" x14ac:dyDescent="0.25">
      <c r="A1990" s="16" t="s">
        <v>323</v>
      </c>
      <c r="B1990" s="8" t="s">
        <v>338</v>
      </c>
      <c r="C1990" s="8" t="s">
        <v>334</v>
      </c>
      <c r="D1990" s="8" t="str">
        <f t="shared" si="247"/>
        <v>Week_48_old-generic-refi</v>
      </c>
      <c r="E1990" s="8" t="str">
        <f t="shared" si="248"/>
        <v>Initial</v>
      </c>
      <c r="H1990" s="24">
        <f t="shared" si="249"/>
        <v>5.1707695545850103E-3</v>
      </c>
      <c r="I1990" s="6">
        <f t="shared" si="249"/>
        <v>2.04</v>
      </c>
      <c r="J1990" s="6">
        <f t="shared" si="250"/>
        <v>5999900.7456418928</v>
      </c>
      <c r="K1990" s="18">
        <f t="shared" si="250"/>
        <v>0</v>
      </c>
      <c r="L1990" s="35">
        <f>Data!BQ10</f>
        <v>3.2163755559376796E-3</v>
      </c>
      <c r="Q1990" s="21">
        <v>0</v>
      </c>
      <c r="R1990" s="21">
        <v>0</v>
      </c>
      <c r="S1990" s="21">
        <v>0</v>
      </c>
      <c r="T1990" s="21">
        <v>0</v>
      </c>
      <c r="U1990" s="21">
        <v>0</v>
      </c>
      <c r="V1990" s="21">
        <v>0</v>
      </c>
      <c r="W1990" s="21">
        <v>0</v>
      </c>
      <c r="X1990" s="21">
        <v>0</v>
      </c>
      <c r="Y1990" s="21">
        <v>0</v>
      </c>
      <c r="Z1990" s="21">
        <v>427.22096460148879</v>
      </c>
      <c r="AA1990" s="21">
        <v>427.22096460148879</v>
      </c>
      <c r="AB1990" s="21">
        <v>427.22096460148879</v>
      </c>
      <c r="AC1990" s="21">
        <v>427.22096460148879</v>
      </c>
      <c r="AD1990" s="21">
        <v>427.22096460148879</v>
      </c>
      <c r="AE1990" s="21">
        <v>427.22096460148879</v>
      </c>
      <c r="AF1990" s="21">
        <v>427.22096460148879</v>
      </c>
      <c r="AG1990" s="21">
        <v>427.22096460148879</v>
      </c>
      <c r="AH1990" s="21">
        <v>427.22096460148879</v>
      </c>
      <c r="AI1990" s="21">
        <v>6941.4971139566915</v>
      </c>
      <c r="AJ1990" s="21">
        <v>6941.4971139566915</v>
      </c>
      <c r="AK1990" s="21">
        <v>6941.4971139566915</v>
      </c>
      <c r="AL1990" s="21">
        <v>6941.4971139566915</v>
      </c>
      <c r="AM1990" s="21">
        <v>6941.4971139566915</v>
      </c>
      <c r="AN1990" s="21">
        <v>6941.4971139566915</v>
      </c>
      <c r="AO1990" s="21">
        <v>6941.4971139566915</v>
      </c>
      <c r="AP1990" s="21">
        <v>6941.4971139566915</v>
      </c>
      <c r="AQ1990" s="21">
        <v>6941.4971139566915</v>
      </c>
    </row>
    <row r="1991" spans="1:43" x14ac:dyDescent="0.25">
      <c r="A1991" s="16" t="s">
        <v>324</v>
      </c>
      <c r="B1991" s="8" t="s">
        <v>338</v>
      </c>
      <c r="C1991" s="8" t="s">
        <v>334</v>
      </c>
      <c r="D1991" s="8" t="str">
        <f t="shared" si="247"/>
        <v>Week_49_old-generic-refi</v>
      </c>
      <c r="E1991" s="8" t="str">
        <f t="shared" si="248"/>
        <v>Initial</v>
      </c>
      <c r="H1991" s="24">
        <f t="shared" si="249"/>
        <v>5.1707695545850103E-3</v>
      </c>
      <c r="I1991" s="6">
        <f t="shared" si="249"/>
        <v>2.04</v>
      </c>
      <c r="J1991" s="6">
        <f t="shared" si="250"/>
        <v>5999900.7456418928</v>
      </c>
      <c r="K1991" s="18">
        <f t="shared" si="250"/>
        <v>0</v>
      </c>
      <c r="L1991" s="35">
        <f>Data!BQ11</f>
        <v>3.2163755559376796E-3</v>
      </c>
      <c r="Q1991" s="21">
        <v>0</v>
      </c>
      <c r="R1991" s="21">
        <v>0</v>
      </c>
      <c r="S1991" s="21">
        <v>0</v>
      </c>
      <c r="T1991" s="21">
        <v>0</v>
      </c>
      <c r="U1991" s="21">
        <v>0</v>
      </c>
      <c r="V1991" s="21">
        <v>0</v>
      </c>
      <c r="W1991" s="21">
        <v>0</v>
      </c>
      <c r="X1991" s="21">
        <v>0</v>
      </c>
      <c r="Y1991" s="21">
        <v>0</v>
      </c>
      <c r="Z1991" s="21">
        <v>520.07268893471053</v>
      </c>
      <c r="AA1991" s="21">
        <v>520.07268893471053</v>
      </c>
      <c r="AB1991" s="21">
        <v>520.07268893471053</v>
      </c>
      <c r="AC1991" s="21">
        <v>520.07268893471053</v>
      </c>
      <c r="AD1991" s="21">
        <v>520.07268893471053</v>
      </c>
      <c r="AE1991" s="21">
        <v>520.07268893471053</v>
      </c>
      <c r="AF1991" s="21">
        <v>520.07268893471053</v>
      </c>
      <c r="AG1991" s="21">
        <v>520.07268893471053</v>
      </c>
      <c r="AH1991" s="21">
        <v>520.07268893471053</v>
      </c>
      <c r="AI1991" s="21">
        <v>7535.8179923669741</v>
      </c>
      <c r="AJ1991" s="21">
        <v>7535.8179923669741</v>
      </c>
      <c r="AK1991" s="21">
        <v>7535.8179923669741</v>
      </c>
      <c r="AL1991" s="21">
        <v>7535.8179923669741</v>
      </c>
      <c r="AM1991" s="21">
        <v>7535.8179923669741</v>
      </c>
      <c r="AN1991" s="21">
        <v>7535.8179923669741</v>
      </c>
      <c r="AO1991" s="21">
        <v>7535.8179923669741</v>
      </c>
      <c r="AP1991" s="21">
        <v>7535.8179923669741</v>
      </c>
      <c r="AQ1991" s="21">
        <v>7535.8179923669741</v>
      </c>
    </row>
    <row r="1992" spans="1:43" x14ac:dyDescent="0.25">
      <c r="A1992" s="16" t="s">
        <v>325</v>
      </c>
      <c r="B1992" s="8" t="s">
        <v>338</v>
      </c>
      <c r="C1992" s="8" t="s">
        <v>334</v>
      </c>
      <c r="D1992" s="8" t="str">
        <f t="shared" si="247"/>
        <v>Week_50_old-generic-refi</v>
      </c>
      <c r="E1992" s="8" t="str">
        <f t="shared" si="248"/>
        <v>Initial</v>
      </c>
      <c r="H1992" s="24">
        <f t="shared" si="249"/>
        <v>5.1707695545850103E-3</v>
      </c>
      <c r="I1992" s="6">
        <f t="shared" si="249"/>
        <v>2.04</v>
      </c>
      <c r="J1992" s="6">
        <f t="shared" si="250"/>
        <v>5999900.7456418928</v>
      </c>
      <c r="K1992" s="18">
        <f t="shared" si="250"/>
        <v>0</v>
      </c>
      <c r="L1992" s="35">
        <f>Data!BQ12</f>
        <v>2.8107065669004949E-3</v>
      </c>
      <c r="Q1992" s="21">
        <v>0</v>
      </c>
      <c r="R1992" s="21">
        <v>0</v>
      </c>
      <c r="S1992" s="21">
        <v>0</v>
      </c>
      <c r="T1992" s="21">
        <v>0</v>
      </c>
      <c r="U1992" s="21">
        <v>0</v>
      </c>
      <c r="V1992" s="21">
        <v>0</v>
      </c>
      <c r="W1992" s="21">
        <v>0</v>
      </c>
      <c r="X1992" s="21">
        <v>0</v>
      </c>
      <c r="Y1992" s="21">
        <v>0</v>
      </c>
      <c r="Z1992" s="21">
        <v>803.86008243876711</v>
      </c>
      <c r="AA1992" s="21">
        <v>803.86008243876711</v>
      </c>
      <c r="AB1992" s="21">
        <v>803.86008243876711</v>
      </c>
      <c r="AC1992" s="21">
        <v>803.86008243876711</v>
      </c>
      <c r="AD1992" s="21">
        <v>803.86008243876711</v>
      </c>
      <c r="AE1992" s="21">
        <v>803.86008243876711</v>
      </c>
      <c r="AF1992" s="21">
        <v>803.86008243876711</v>
      </c>
      <c r="AG1992" s="21">
        <v>803.86008243876711</v>
      </c>
      <c r="AH1992" s="21">
        <v>803.86008243876711</v>
      </c>
      <c r="AI1992" s="21">
        <v>10416.556344070801</v>
      </c>
      <c r="AJ1992" s="21">
        <v>10416.556344070801</v>
      </c>
      <c r="AK1992" s="21">
        <v>10416.556344070801</v>
      </c>
      <c r="AL1992" s="21">
        <v>10416.556344070801</v>
      </c>
      <c r="AM1992" s="21">
        <v>10416.556344070801</v>
      </c>
      <c r="AN1992" s="21">
        <v>10416.556344070801</v>
      </c>
      <c r="AO1992" s="21">
        <v>10416.556344070801</v>
      </c>
      <c r="AP1992" s="21">
        <v>10416.556344070801</v>
      </c>
      <c r="AQ1992" s="21">
        <v>10416.556344070801</v>
      </c>
    </row>
    <row r="1993" spans="1:43" x14ac:dyDescent="0.25">
      <c r="A1993" s="16" t="s">
        <v>326</v>
      </c>
      <c r="B1993" s="8" t="s">
        <v>338</v>
      </c>
      <c r="C1993" s="8" t="s">
        <v>334</v>
      </c>
      <c r="D1993" s="8" t="str">
        <f t="shared" si="247"/>
        <v>Week_51_old-generic-refi</v>
      </c>
      <c r="E1993" s="8" t="str">
        <f t="shared" si="248"/>
        <v>Initial</v>
      </c>
      <c r="H1993" s="24">
        <f t="shared" si="249"/>
        <v>5.1707695545850103E-3</v>
      </c>
      <c r="I1993" s="6">
        <f t="shared" si="249"/>
        <v>2.04</v>
      </c>
      <c r="J1993" s="6">
        <f t="shared" si="250"/>
        <v>5999900.7456418928</v>
      </c>
      <c r="K1993" s="18">
        <f t="shared" si="250"/>
        <v>0</v>
      </c>
      <c r="L1993" s="35">
        <f>Data!BQ13</f>
        <v>2.8107065669004949E-3</v>
      </c>
      <c r="Q1993" s="21">
        <v>0</v>
      </c>
      <c r="R1993" s="21">
        <v>0</v>
      </c>
      <c r="S1993" s="21">
        <v>0</v>
      </c>
      <c r="T1993" s="21">
        <v>0</v>
      </c>
      <c r="U1993" s="21">
        <v>0</v>
      </c>
      <c r="V1993" s="21">
        <v>0</v>
      </c>
      <c r="W1993" s="21">
        <v>0</v>
      </c>
      <c r="X1993" s="21">
        <v>0</v>
      </c>
      <c r="Y1993" s="21">
        <v>0</v>
      </c>
      <c r="Z1993" s="21">
        <v>851.51490621179028</v>
      </c>
      <c r="AA1993" s="21">
        <v>851.51490621179028</v>
      </c>
      <c r="AB1993" s="21">
        <v>851.51490621179028</v>
      </c>
      <c r="AC1993" s="21">
        <v>851.51490621179028</v>
      </c>
      <c r="AD1993" s="21">
        <v>851.51490621179028</v>
      </c>
      <c r="AE1993" s="21">
        <v>851.51490621179028</v>
      </c>
      <c r="AF1993" s="21">
        <v>851.51490621179028</v>
      </c>
      <c r="AG1993" s="21">
        <v>851.51490621179028</v>
      </c>
      <c r="AH1993" s="21">
        <v>851.51490621179028</v>
      </c>
      <c r="AI1993" s="21">
        <v>11447.987521214754</v>
      </c>
      <c r="AJ1993" s="21">
        <v>11447.987521214754</v>
      </c>
      <c r="AK1993" s="21">
        <v>11447.987521214754</v>
      </c>
      <c r="AL1993" s="21">
        <v>11447.987521214754</v>
      </c>
      <c r="AM1993" s="21">
        <v>11447.987521214754</v>
      </c>
      <c r="AN1993" s="21">
        <v>11447.987521214754</v>
      </c>
      <c r="AO1993" s="21">
        <v>11447.987521214754</v>
      </c>
      <c r="AP1993" s="21">
        <v>11447.987521214754</v>
      </c>
      <c r="AQ1993" s="21">
        <v>11447.987521214754</v>
      </c>
    </row>
    <row r="1994" spans="1:43" x14ac:dyDescent="0.25">
      <c r="A1994" s="16" t="s">
        <v>327</v>
      </c>
      <c r="B1994" s="8" t="s">
        <v>338</v>
      </c>
      <c r="C1994" s="8" t="s">
        <v>334</v>
      </c>
      <c r="D1994" s="8" t="str">
        <f t="shared" si="247"/>
        <v>Week_52_old-generic-refi</v>
      </c>
      <c r="E1994" s="8" t="str">
        <f t="shared" si="248"/>
        <v>Initial</v>
      </c>
      <c r="H1994" s="24">
        <f t="shared" si="249"/>
        <v>5.1707695545850103E-3</v>
      </c>
      <c r="I1994" s="6">
        <f t="shared" si="249"/>
        <v>2.04</v>
      </c>
      <c r="J1994" s="6">
        <f t="shared" si="250"/>
        <v>5999900.7456418928</v>
      </c>
      <c r="K1994" s="18">
        <f t="shared" si="250"/>
        <v>0</v>
      </c>
      <c r="L1994" s="35">
        <f>Data!BQ14</f>
        <v>2.8107065669004949E-3</v>
      </c>
      <c r="Q1994" s="21">
        <v>0</v>
      </c>
      <c r="R1994" s="21">
        <v>0</v>
      </c>
      <c r="S1994" s="21">
        <v>0</v>
      </c>
      <c r="T1994" s="21">
        <v>0</v>
      </c>
      <c r="U1994" s="21">
        <v>0</v>
      </c>
      <c r="V1994" s="21">
        <v>0</v>
      </c>
      <c r="W1994" s="21">
        <v>0</v>
      </c>
      <c r="X1994" s="21">
        <v>0</v>
      </c>
      <c r="Y1994" s="21">
        <v>0</v>
      </c>
      <c r="Z1994" s="21">
        <v>565.74620424483248</v>
      </c>
      <c r="AA1994" s="21">
        <v>565.74620424483248</v>
      </c>
      <c r="AB1994" s="21">
        <v>565.74620424483248</v>
      </c>
      <c r="AC1994" s="21">
        <v>565.74620424483248</v>
      </c>
      <c r="AD1994" s="21">
        <v>565.74620424483248</v>
      </c>
      <c r="AE1994" s="21">
        <v>565.74620424483248</v>
      </c>
      <c r="AF1994" s="21">
        <v>565.74620424483248</v>
      </c>
      <c r="AG1994" s="21">
        <v>565.74620424483248</v>
      </c>
      <c r="AH1994" s="21">
        <v>565.74620424483248</v>
      </c>
      <c r="AI1994" s="21">
        <v>7769.4252915859843</v>
      </c>
      <c r="AJ1994" s="21">
        <v>7769.4252915859843</v>
      </c>
      <c r="AK1994" s="21">
        <v>7769.4252915859843</v>
      </c>
      <c r="AL1994" s="21">
        <v>7769.4252915859843</v>
      </c>
      <c r="AM1994" s="21">
        <v>7769.4252915859843</v>
      </c>
      <c r="AN1994" s="21">
        <v>7769.4252915859843</v>
      </c>
      <c r="AO1994" s="21">
        <v>7769.4252915859843</v>
      </c>
      <c r="AP1994" s="21">
        <v>7769.4252915859843</v>
      </c>
      <c r="AQ1994" s="21">
        <v>7769.4252915859843</v>
      </c>
    </row>
    <row r="1995" spans="1:43" x14ac:dyDescent="0.25">
      <c r="A1995" s="17" t="s">
        <v>262</v>
      </c>
      <c r="B1995" s="8" t="s">
        <v>338</v>
      </c>
      <c r="C1995" s="8" t="s">
        <v>334</v>
      </c>
      <c r="D1995" s="8" t="str">
        <f t="shared" si="247"/>
        <v>Week_01-generic-refi</v>
      </c>
      <c r="E1995" s="8" t="str">
        <f t="shared" si="248"/>
        <v>Umbrella-social.display.umb</v>
      </c>
      <c r="H1995" s="24">
        <f t="shared" si="249"/>
        <v>5.1707695545850103E-3</v>
      </c>
      <c r="I1995" s="6">
        <f t="shared" si="249"/>
        <v>2.04</v>
      </c>
      <c r="J1995" s="6">
        <f t="shared" si="250"/>
        <v>5999900.7456418928</v>
      </c>
      <c r="K1995" s="18">
        <f t="shared" si="250"/>
        <v>0</v>
      </c>
      <c r="L1995" s="35">
        <f>Data!BQ15</f>
        <v>2.8107065669004949E-3</v>
      </c>
      <c r="Q1995" s="21">
        <v>0</v>
      </c>
      <c r="R1995" s="21">
        <v>0</v>
      </c>
      <c r="S1995" s="21">
        <v>0</v>
      </c>
      <c r="T1995" s="21">
        <v>0</v>
      </c>
      <c r="U1995" s="21">
        <v>0</v>
      </c>
      <c r="V1995" s="21">
        <v>0</v>
      </c>
      <c r="W1995" s="21">
        <v>0</v>
      </c>
      <c r="X1995" s="21">
        <v>0</v>
      </c>
      <c r="Y1995" s="21">
        <v>0</v>
      </c>
      <c r="Z1995" s="21">
        <v>175.60182773144004</v>
      </c>
      <c r="AA1995" s="21">
        <v>342.78864586142163</v>
      </c>
      <c r="AB1995" s="21">
        <v>469.996900262488</v>
      </c>
      <c r="AC1995" s="21">
        <v>570.63849349973805</v>
      </c>
      <c r="AD1995" s="21">
        <v>651.58550862359516</v>
      </c>
      <c r="AE1995" s="21">
        <v>715.40464228293251</v>
      </c>
      <c r="AF1995" s="21">
        <v>764.60334081259771</v>
      </c>
      <c r="AG1995" s="21">
        <v>805.04087894934503</v>
      </c>
      <c r="AH1995" s="21">
        <v>838.37693634598111</v>
      </c>
      <c r="AI1995" s="21">
        <v>2368.5539165705204</v>
      </c>
      <c r="AJ1995" s="21">
        <v>4623.6044362402108</v>
      </c>
      <c r="AK1995" s="21">
        <v>6339.4157866923442</v>
      </c>
      <c r="AL1995" s="21">
        <v>7696.8904947378051</v>
      </c>
      <c r="AM1995" s="21">
        <v>8788.7206435647677</v>
      </c>
      <c r="AN1995" s="21">
        <v>9649.5263705537782</v>
      </c>
      <c r="AO1995" s="21">
        <v>10313.128632546333</v>
      </c>
      <c r="AP1995" s="21">
        <v>10858.558543883835</v>
      </c>
      <c r="AQ1995" s="21">
        <v>11308.202208359689</v>
      </c>
    </row>
    <row r="1996" spans="1:43" x14ac:dyDescent="0.25">
      <c r="A1996" s="17" t="s">
        <v>263</v>
      </c>
      <c r="B1996" s="8" t="s">
        <v>338</v>
      </c>
      <c r="C1996" s="8" t="s">
        <v>334</v>
      </c>
      <c r="D1996" s="8" t="str">
        <f t="shared" si="247"/>
        <v>Week_02-generic-refi</v>
      </c>
      <c r="E1996" s="8" t="str">
        <f t="shared" si="248"/>
        <v>Umbrella-social.display.umb</v>
      </c>
      <c r="H1996" s="24">
        <f t="shared" si="249"/>
        <v>5.1707695545850103E-3</v>
      </c>
      <c r="I1996" s="6">
        <f t="shared" si="249"/>
        <v>2.04</v>
      </c>
      <c r="J1996" s="6">
        <f t="shared" si="250"/>
        <v>5999900.7456418928</v>
      </c>
      <c r="K1996" s="18">
        <f t="shared" si="250"/>
        <v>0</v>
      </c>
      <c r="L1996" s="35">
        <f>Data!BQ16</f>
        <v>2.6658247851015005E-3</v>
      </c>
      <c r="Q1996" s="21">
        <v>0</v>
      </c>
      <c r="R1996" s="21">
        <v>0</v>
      </c>
      <c r="S1996" s="21">
        <v>0</v>
      </c>
      <c r="T1996" s="21">
        <v>0</v>
      </c>
      <c r="U1996" s="21">
        <v>0</v>
      </c>
      <c r="V1996" s="21">
        <v>0</v>
      </c>
      <c r="W1996" s="21">
        <v>0</v>
      </c>
      <c r="X1996" s="21">
        <v>0</v>
      </c>
      <c r="Y1996" s="21">
        <v>0</v>
      </c>
      <c r="Z1996" s="21">
        <v>572.56809113928853</v>
      </c>
      <c r="AA1996" s="21">
        <v>762.18776457733873</v>
      </c>
      <c r="AB1996" s="21">
        <v>906.37684350286645</v>
      </c>
      <c r="AC1996" s="21">
        <v>1020.3944089680482</v>
      </c>
      <c r="AD1996" s="21">
        <v>1112.0515405994736</v>
      </c>
      <c r="AE1996" s="21">
        <v>1184.2823742049661</v>
      </c>
      <c r="AF1996" s="21">
        <v>1239.9434208130745</v>
      </c>
      <c r="AG1996" s="21">
        <v>1285.6769535226397</v>
      </c>
      <c r="AH1996" s="21">
        <v>1323.3671360579128</v>
      </c>
      <c r="AI1996" s="21">
        <v>7115.0754092596408</v>
      </c>
      <c r="AJ1996" s="21">
        <v>9471.403497516143</v>
      </c>
      <c r="AK1996" s="21">
        <v>11263.183699073419</v>
      </c>
      <c r="AL1996" s="21">
        <v>12680.03453099939</v>
      </c>
      <c r="AM1996" s="21">
        <v>13819.021165857777</v>
      </c>
      <c r="AN1996" s="21">
        <v>14716.60493961324</v>
      </c>
      <c r="AO1996" s="21">
        <v>15408.282576044196</v>
      </c>
      <c r="AP1996" s="21">
        <v>15976.594954949082</v>
      </c>
      <c r="AQ1996" s="21">
        <v>16444.955827790654</v>
      </c>
    </row>
    <row r="1997" spans="1:43" x14ac:dyDescent="0.25">
      <c r="A1997" s="17" t="s">
        <v>264</v>
      </c>
      <c r="B1997" s="8" t="s">
        <v>338</v>
      </c>
      <c r="C1997" s="8" t="s">
        <v>334</v>
      </c>
      <c r="D1997" s="8" t="str">
        <f t="shared" si="247"/>
        <v>Week_03-generic-refi</v>
      </c>
      <c r="E1997" s="8" t="str">
        <f t="shared" si="248"/>
        <v>Umbrella-social.display.umb</v>
      </c>
      <c r="H1997" s="24">
        <f t="shared" si="249"/>
        <v>5.1707695545850103E-3</v>
      </c>
      <c r="I1997" s="6">
        <f t="shared" si="249"/>
        <v>2.04</v>
      </c>
      <c r="J1997" s="6">
        <f t="shared" si="250"/>
        <v>5999900.7456418928</v>
      </c>
      <c r="K1997" s="18">
        <f t="shared" si="250"/>
        <v>0</v>
      </c>
      <c r="L1997" s="35">
        <f>Data!BQ17</f>
        <v>2.6658247851015005E-3</v>
      </c>
      <c r="Q1997" s="21">
        <v>0</v>
      </c>
      <c r="R1997" s="21">
        <v>0</v>
      </c>
      <c r="S1997" s="21">
        <v>0</v>
      </c>
      <c r="T1997" s="21">
        <v>0</v>
      </c>
      <c r="U1997" s="21">
        <v>0</v>
      </c>
      <c r="V1997" s="21">
        <v>0</v>
      </c>
      <c r="W1997" s="21">
        <v>0</v>
      </c>
      <c r="X1997" s="21">
        <v>0</v>
      </c>
      <c r="Y1997" s="21">
        <v>0</v>
      </c>
      <c r="Z1997" s="21">
        <v>265.70733783734937</v>
      </c>
      <c r="AA1997" s="21">
        <v>413.85019489746486</v>
      </c>
      <c r="AB1997" s="21">
        <v>526.57506226019666</v>
      </c>
      <c r="AC1997" s="21">
        <v>615.7641272176769</v>
      </c>
      <c r="AD1997" s="21">
        <v>687.50260091122618</v>
      </c>
      <c r="AE1997" s="21">
        <v>744.06439858402916</v>
      </c>
      <c r="AF1997" s="21">
        <v>787.6700112888542</v>
      </c>
      <c r="AG1997" s="21">
        <v>823.51181398342953</v>
      </c>
      <c r="AH1997" s="21">
        <v>853.06012977785576</v>
      </c>
      <c r="AI1997" s="21">
        <v>3720.1346736065498</v>
      </c>
      <c r="AJ1997" s="21">
        <v>5794.2639907796911</v>
      </c>
      <c r="AK1997" s="21">
        <v>7372.5105347667468</v>
      </c>
      <c r="AL1997" s="21">
        <v>8621.2352999743052</v>
      </c>
      <c r="AM1997" s="21">
        <v>9625.6365543436914</v>
      </c>
      <c r="AN1997" s="21">
        <v>10417.551096248131</v>
      </c>
      <c r="AO1997" s="21">
        <v>11028.067738759444</v>
      </c>
      <c r="AP1997" s="21">
        <v>11529.884263865255</v>
      </c>
      <c r="AQ1997" s="21">
        <v>11943.586478595997</v>
      </c>
    </row>
    <row r="1998" spans="1:43" x14ac:dyDescent="0.25">
      <c r="A1998" s="17" t="s">
        <v>265</v>
      </c>
      <c r="B1998" s="8" t="s">
        <v>338</v>
      </c>
      <c r="C1998" s="8" t="s">
        <v>334</v>
      </c>
      <c r="D1998" s="8" t="str">
        <f t="shared" si="247"/>
        <v>Week_04-generic-refi</v>
      </c>
      <c r="E1998" s="8" t="str">
        <f t="shared" si="248"/>
        <v>Umbrella-social.display.umb</v>
      </c>
      <c r="H1998" s="24">
        <f t="shared" si="249"/>
        <v>5.1707695545850103E-3</v>
      </c>
      <c r="I1998" s="6">
        <f t="shared" si="249"/>
        <v>2.04</v>
      </c>
      <c r="J1998" s="6">
        <f t="shared" si="250"/>
        <v>5999900.7456418928</v>
      </c>
      <c r="K1998" s="18">
        <f t="shared" si="250"/>
        <v>0</v>
      </c>
      <c r="L1998" s="35">
        <f>Data!BQ18</f>
        <v>2.6658247851015005E-3</v>
      </c>
      <c r="Q1998" s="21">
        <v>0</v>
      </c>
      <c r="R1998" s="21">
        <v>0</v>
      </c>
      <c r="S1998" s="21">
        <v>0</v>
      </c>
      <c r="T1998" s="21">
        <v>0</v>
      </c>
      <c r="U1998" s="21">
        <v>0</v>
      </c>
      <c r="V1998" s="21">
        <v>0</v>
      </c>
      <c r="W1998" s="21">
        <v>0</v>
      </c>
      <c r="X1998" s="21">
        <v>0</v>
      </c>
      <c r="Y1998" s="21">
        <v>0</v>
      </c>
      <c r="Z1998" s="21">
        <v>87.648714024593843</v>
      </c>
      <c r="AA1998" s="21">
        <v>233.38388130353562</v>
      </c>
      <c r="AB1998" s="21">
        <v>344.20328771346288</v>
      </c>
      <c r="AC1998" s="21">
        <v>431.83019263432709</v>
      </c>
      <c r="AD1998" s="21">
        <v>502.27465909105729</v>
      </c>
      <c r="AE1998" s="21">
        <v>557.78830589196934</v>
      </c>
      <c r="AF1998" s="21">
        <v>600.56737383694485</v>
      </c>
      <c r="AG1998" s="21">
        <v>635.71622949310836</v>
      </c>
      <c r="AH1998" s="21">
        <v>664.6833752370635</v>
      </c>
      <c r="AI1998" s="21">
        <v>1303.9761188007681</v>
      </c>
      <c r="AJ1998" s="21">
        <v>3472.1217660700727</v>
      </c>
      <c r="AK1998" s="21">
        <v>5120.8152017509919</v>
      </c>
      <c r="AL1998" s="21">
        <v>6424.4668599963215</v>
      </c>
      <c r="AM1998" s="21">
        <v>7472.4902449767678</v>
      </c>
      <c r="AN1998" s="21">
        <v>8298.3833627653312</v>
      </c>
      <c r="AO1998" s="21">
        <v>8934.8203442497506</v>
      </c>
      <c r="AP1998" s="21">
        <v>9457.7403766640509</v>
      </c>
      <c r="AQ1998" s="21">
        <v>9888.6932628563136</v>
      </c>
    </row>
    <row r="1999" spans="1:43" x14ac:dyDescent="0.25">
      <c r="A1999" s="17" t="s">
        <v>266</v>
      </c>
      <c r="B1999" s="8" t="s">
        <v>338</v>
      </c>
      <c r="C1999" s="8" t="s">
        <v>334</v>
      </c>
      <c r="D1999" s="8" t="str">
        <f t="shared" si="247"/>
        <v>Week_05-generic-refi</v>
      </c>
      <c r="E1999" s="8" t="str">
        <f t="shared" si="248"/>
        <v>Umbrella-social.display.umb</v>
      </c>
      <c r="H1999" s="24">
        <f t="shared" si="249"/>
        <v>5.1707695545850103E-3</v>
      </c>
      <c r="I1999" s="6">
        <f t="shared" si="249"/>
        <v>2.04</v>
      </c>
      <c r="J1999" s="6">
        <f t="shared" ref="J1999:K2014" si="251">J1998</f>
        <v>5999900.7456418928</v>
      </c>
      <c r="K1999" s="18">
        <f t="shared" si="251"/>
        <v>0</v>
      </c>
      <c r="L1999" s="35">
        <f>Data!BQ19</f>
        <v>2.6658247851015005E-3</v>
      </c>
      <c r="Q1999" s="21">
        <v>0</v>
      </c>
      <c r="R1999" s="21">
        <v>0</v>
      </c>
      <c r="S1999" s="21">
        <v>0</v>
      </c>
      <c r="T1999" s="21">
        <v>0</v>
      </c>
      <c r="U1999" s="21">
        <v>0</v>
      </c>
      <c r="V1999" s="21">
        <v>0</v>
      </c>
      <c r="W1999" s="21">
        <v>0</v>
      </c>
      <c r="X1999" s="21">
        <v>0</v>
      </c>
      <c r="Y1999" s="21">
        <v>0</v>
      </c>
      <c r="Z1999" s="21">
        <v>303.24438042502578</v>
      </c>
      <c r="AA1999" s="21">
        <v>477.01548740284881</v>
      </c>
      <c r="AB1999" s="21">
        <v>609.14460418867247</v>
      </c>
      <c r="AC1999" s="21">
        <v>713.61731109135167</v>
      </c>
      <c r="AD1999" s="21">
        <v>797.5982009731664</v>
      </c>
      <c r="AE1999" s="21">
        <v>863.77614017695464</v>
      </c>
      <c r="AF1999" s="21">
        <v>914.7707446934794</v>
      </c>
      <c r="AG1999" s="21">
        <v>956.66834260764529</v>
      </c>
      <c r="AH1999" s="21">
        <v>991.19607454132381</v>
      </c>
      <c r="AI1999" s="21">
        <v>4083.6963544537048</v>
      </c>
      <c r="AJ1999" s="21">
        <v>6423.8170026256812</v>
      </c>
      <c r="AK1999" s="21">
        <v>8203.1581128523248</v>
      </c>
      <c r="AL1999" s="21">
        <v>9610.0590807133358</v>
      </c>
      <c r="AM1999" s="21">
        <v>10741.003216837027</v>
      </c>
      <c r="AN1999" s="21">
        <v>11632.200635542649</v>
      </c>
      <c r="AO1999" s="21">
        <v>12318.928878516397</v>
      </c>
      <c r="AP1999" s="21">
        <v>12883.150604975557</v>
      </c>
      <c r="AQ1999" s="21">
        <v>13348.124672516369</v>
      </c>
    </row>
    <row r="2000" spans="1:43" x14ac:dyDescent="0.25">
      <c r="A2000" s="17" t="s">
        <v>267</v>
      </c>
      <c r="B2000" s="8" t="s">
        <v>338</v>
      </c>
      <c r="C2000" s="8" t="s">
        <v>334</v>
      </c>
      <c r="D2000" s="8" t="str">
        <f t="shared" si="247"/>
        <v>Week_06-generic-refi</v>
      </c>
      <c r="E2000" s="8" t="str">
        <f t="shared" si="248"/>
        <v>Umbrella-social.display.umb</v>
      </c>
      <c r="H2000" s="24">
        <f t="shared" si="249"/>
        <v>5.1707695545850103E-3</v>
      </c>
      <c r="I2000" s="6">
        <f t="shared" si="249"/>
        <v>2.04</v>
      </c>
      <c r="J2000" s="6">
        <f t="shared" si="251"/>
        <v>5999900.7456418928</v>
      </c>
      <c r="K2000" s="18">
        <f t="shared" si="251"/>
        <v>0</v>
      </c>
      <c r="L2000" s="35">
        <f>Data!BQ20</f>
        <v>2.7527538541808972E-3</v>
      </c>
      <c r="Q2000" s="21">
        <v>0</v>
      </c>
      <c r="R2000" s="21">
        <v>0</v>
      </c>
      <c r="S2000" s="21">
        <v>0</v>
      </c>
      <c r="T2000" s="21">
        <v>0</v>
      </c>
      <c r="U2000" s="21">
        <v>0</v>
      </c>
      <c r="V2000" s="21">
        <v>0</v>
      </c>
      <c r="W2000" s="21">
        <v>0</v>
      </c>
      <c r="X2000" s="21">
        <v>0</v>
      </c>
      <c r="Y2000" s="21">
        <v>0</v>
      </c>
      <c r="Z2000" s="21">
        <v>251.7208427346435</v>
      </c>
      <c r="AA2000" s="21">
        <v>445.16177185267571</v>
      </c>
      <c r="AB2000" s="21">
        <v>592.17729878704392</v>
      </c>
      <c r="AC2000" s="21">
        <v>708.36967724672741</v>
      </c>
      <c r="AD2000" s="21">
        <v>801.73533151076936</v>
      </c>
      <c r="AE2000" s="21">
        <v>875.28225784683832</v>
      </c>
      <c r="AF2000" s="21">
        <v>931.93759031845491</v>
      </c>
      <c r="AG2000" s="21">
        <v>978.47331800128427</v>
      </c>
      <c r="AH2000" s="21">
        <v>1016.8139378124482</v>
      </c>
      <c r="AI2000" s="21">
        <v>3404.7656339173009</v>
      </c>
      <c r="AJ2000" s="21">
        <v>6021.2395837856757</v>
      </c>
      <c r="AK2000" s="21">
        <v>8009.7654774719949</v>
      </c>
      <c r="AL2000" s="21">
        <v>9581.3787487642767</v>
      </c>
      <c r="AM2000" s="21">
        <v>10844.238699386333</v>
      </c>
      <c r="AN2000" s="21">
        <v>11839.03136156278</v>
      </c>
      <c r="AO2000" s="21">
        <v>12605.349028713079</v>
      </c>
      <c r="AP2000" s="21">
        <v>13234.789343001465</v>
      </c>
      <c r="AQ2000" s="21">
        <v>13753.382969567985</v>
      </c>
    </row>
    <row r="2001" spans="1:43" x14ac:dyDescent="0.25">
      <c r="A2001" s="17" t="s">
        <v>268</v>
      </c>
      <c r="B2001" s="8" t="s">
        <v>338</v>
      </c>
      <c r="C2001" s="8" t="s">
        <v>334</v>
      </c>
      <c r="D2001" s="8" t="str">
        <f t="shared" si="247"/>
        <v>Week_07-generic-refi</v>
      </c>
      <c r="E2001" s="8" t="str">
        <f t="shared" si="248"/>
        <v>Umbrella-social.display.umb</v>
      </c>
      <c r="H2001" s="24">
        <f t="shared" si="249"/>
        <v>5.1707695545850103E-3</v>
      </c>
      <c r="I2001" s="6">
        <f t="shared" si="249"/>
        <v>2.04</v>
      </c>
      <c r="J2001" s="6">
        <f t="shared" si="251"/>
        <v>5999900.7456418928</v>
      </c>
      <c r="K2001" s="18">
        <f t="shared" si="251"/>
        <v>0</v>
      </c>
      <c r="L2001" s="35">
        <f>Data!BQ21</f>
        <v>2.7527538541808972E-3</v>
      </c>
      <c r="Q2001" s="21">
        <v>0</v>
      </c>
      <c r="R2001" s="21">
        <v>0</v>
      </c>
      <c r="S2001" s="21">
        <v>0</v>
      </c>
      <c r="T2001" s="21">
        <v>0</v>
      </c>
      <c r="U2001" s="21">
        <v>0</v>
      </c>
      <c r="V2001" s="21">
        <v>0</v>
      </c>
      <c r="W2001" s="21">
        <v>0</v>
      </c>
      <c r="X2001" s="21">
        <v>0</v>
      </c>
      <c r="Y2001" s="21">
        <v>0</v>
      </c>
      <c r="Z2001" s="21">
        <v>164.73764199945336</v>
      </c>
      <c r="AA2001" s="21">
        <v>283.7140946649605</v>
      </c>
      <c r="AB2001" s="21">
        <v>374.23018093354625</v>
      </c>
      <c r="AC2001" s="21">
        <v>445.83580609242642</v>
      </c>
      <c r="AD2001" s="21">
        <v>503.42333407340681</v>
      </c>
      <c r="AE2001" s="21">
        <v>548.82198677100359</v>
      </c>
      <c r="AF2001" s="21">
        <v>583.81761058840709</v>
      </c>
      <c r="AG2001" s="21">
        <v>612.57952140266298</v>
      </c>
      <c r="AH2001" s="21">
        <v>636.28901589097279</v>
      </c>
      <c r="AI2001" s="21">
        <v>2619.3115097871423</v>
      </c>
      <c r="AJ2001" s="21">
        <v>4511.0248309080189</v>
      </c>
      <c r="AK2001" s="21">
        <v>5950.221262923109</v>
      </c>
      <c r="AL2001" s="21">
        <v>7088.7433145182204</v>
      </c>
      <c r="AM2001" s="21">
        <v>8004.3790674038391</v>
      </c>
      <c r="AN2001" s="21">
        <v>8726.2129609595013</v>
      </c>
      <c r="AO2001" s="21">
        <v>9282.6397687282461</v>
      </c>
      <c r="AP2001" s="21">
        <v>9739.9511829556141</v>
      </c>
      <c r="AQ2001" s="21">
        <v>10116.929698920232</v>
      </c>
    </row>
    <row r="2002" spans="1:43" x14ac:dyDescent="0.25">
      <c r="A2002" s="17" t="s">
        <v>269</v>
      </c>
      <c r="B2002" s="8" t="s">
        <v>338</v>
      </c>
      <c r="C2002" s="8" t="s">
        <v>334</v>
      </c>
      <c r="D2002" s="8" t="str">
        <f t="shared" si="247"/>
        <v>Week_08-generic-refi</v>
      </c>
      <c r="E2002" s="8" t="str">
        <f t="shared" si="248"/>
        <v>Umbrella-social.display.umb</v>
      </c>
      <c r="H2002" s="24">
        <f t="shared" si="249"/>
        <v>5.1707695545850103E-3</v>
      </c>
      <c r="I2002" s="6">
        <f t="shared" si="249"/>
        <v>2.04</v>
      </c>
      <c r="J2002" s="6">
        <f t="shared" si="251"/>
        <v>5999900.7456418928</v>
      </c>
      <c r="K2002" s="18">
        <f t="shared" si="251"/>
        <v>0</v>
      </c>
      <c r="L2002" s="35">
        <f>Data!BQ22</f>
        <v>2.7527538541808972E-3</v>
      </c>
      <c r="Q2002" s="21">
        <v>0</v>
      </c>
      <c r="R2002" s="21">
        <v>0</v>
      </c>
      <c r="S2002" s="21">
        <v>0</v>
      </c>
      <c r="T2002" s="21">
        <v>0</v>
      </c>
      <c r="U2002" s="21">
        <v>0</v>
      </c>
      <c r="V2002" s="21">
        <v>0</v>
      </c>
      <c r="W2002" s="21">
        <v>0</v>
      </c>
      <c r="X2002" s="21">
        <v>0</v>
      </c>
      <c r="Y2002" s="21">
        <v>0</v>
      </c>
      <c r="Z2002" s="21">
        <v>259.77914473011458</v>
      </c>
      <c r="AA2002" s="21">
        <v>395.474230907986</v>
      </c>
      <c r="AB2002" s="21">
        <v>498.81195349836543</v>
      </c>
      <c r="AC2002" s="21">
        <v>580.63449244106971</v>
      </c>
      <c r="AD2002" s="21">
        <v>646.49228682830096</v>
      </c>
      <c r="AE2002" s="21">
        <v>698.44939221838013</v>
      </c>
      <c r="AF2002" s="21">
        <v>738.52655615941126</v>
      </c>
      <c r="AG2002" s="21">
        <v>771.48363865903139</v>
      </c>
      <c r="AH2002" s="21">
        <v>798.66524055356922</v>
      </c>
      <c r="AI2002" s="21">
        <v>3890.88610405488</v>
      </c>
      <c r="AJ2002" s="21">
        <v>5923.2822217129142</v>
      </c>
      <c r="AK2002" s="21">
        <v>7471.0404502239162</v>
      </c>
      <c r="AL2002" s="21">
        <v>8696.5513745184926</v>
      </c>
      <c r="AM2002" s="21">
        <v>9682.9476354315684</v>
      </c>
      <c r="AN2002" s="21">
        <v>10461.143974399418</v>
      </c>
      <c r="AO2002" s="21">
        <v>11061.406479806037</v>
      </c>
      <c r="AP2002" s="21">
        <v>11555.026760453211</v>
      </c>
      <c r="AQ2002" s="21">
        <v>11962.143802921282</v>
      </c>
    </row>
    <row r="2003" spans="1:43" x14ac:dyDescent="0.25">
      <c r="A2003" s="17" t="s">
        <v>270</v>
      </c>
      <c r="B2003" s="8" t="s">
        <v>338</v>
      </c>
      <c r="C2003" s="8" t="s">
        <v>334</v>
      </c>
      <c r="D2003" s="8" t="str">
        <f t="shared" si="247"/>
        <v>Week_09-generic-refi</v>
      </c>
      <c r="E2003" s="8" t="str">
        <f t="shared" si="248"/>
        <v>Umbrella-social.display.umb</v>
      </c>
      <c r="H2003" s="24">
        <f t="shared" si="249"/>
        <v>5.1707695545850103E-3</v>
      </c>
      <c r="I2003" s="6">
        <f t="shared" si="249"/>
        <v>2.04</v>
      </c>
      <c r="J2003" s="6">
        <f t="shared" si="251"/>
        <v>5999900.7456418928</v>
      </c>
      <c r="K2003" s="18">
        <f t="shared" si="251"/>
        <v>0</v>
      </c>
      <c r="L2003" s="35">
        <f>Data!BQ23</f>
        <v>2.7527538541808972E-3</v>
      </c>
      <c r="Q2003" s="21">
        <v>0</v>
      </c>
      <c r="R2003" s="21">
        <v>0</v>
      </c>
      <c r="S2003" s="21">
        <v>0</v>
      </c>
      <c r="T2003" s="21">
        <v>0</v>
      </c>
      <c r="U2003" s="21">
        <v>0</v>
      </c>
      <c r="V2003" s="21">
        <v>0</v>
      </c>
      <c r="W2003" s="21">
        <v>0</v>
      </c>
      <c r="X2003" s="21">
        <v>0</v>
      </c>
      <c r="Y2003" s="21">
        <v>0</v>
      </c>
      <c r="Z2003" s="21">
        <v>354.51057604115624</v>
      </c>
      <c r="AA2003" s="21">
        <v>531.92791713783208</v>
      </c>
      <c r="AB2003" s="21">
        <v>666.81809713803659</v>
      </c>
      <c r="AC2003" s="21">
        <v>773.46630900107834</v>
      </c>
      <c r="AD2003" s="21">
        <v>859.18973401349263</v>
      </c>
      <c r="AE2003" s="21">
        <v>926.7366228194137</v>
      </c>
      <c r="AF2003" s="21">
        <v>978.78320216936788</v>
      </c>
      <c r="AG2003" s="21">
        <v>1021.5430888518632</v>
      </c>
      <c r="AH2003" s="21">
        <v>1056.7798986256844</v>
      </c>
      <c r="AI2003" s="21">
        <v>4766.4476092599843</v>
      </c>
      <c r="AJ2003" s="21">
        <v>7151.8502416862166</v>
      </c>
      <c r="AK2003" s="21">
        <v>8965.4688455497635</v>
      </c>
      <c r="AL2003" s="21">
        <v>10399.369972401995</v>
      </c>
      <c r="AM2003" s="21">
        <v>11551.934216805706</v>
      </c>
      <c r="AN2003" s="21">
        <v>12460.112218876244</v>
      </c>
      <c r="AO2003" s="21">
        <v>13159.88624672908</v>
      </c>
      <c r="AP2003" s="21">
        <v>13734.799305532568</v>
      </c>
      <c r="AQ2003" s="21">
        <v>14208.563472401542</v>
      </c>
    </row>
    <row r="2004" spans="1:43" x14ac:dyDescent="0.25">
      <c r="A2004" s="17" t="s">
        <v>249</v>
      </c>
      <c r="B2004" s="8" t="s">
        <v>338</v>
      </c>
      <c r="C2004" s="8" t="s">
        <v>334</v>
      </c>
      <c r="D2004" s="8" t="str">
        <f t="shared" si="247"/>
        <v>Week_10-generic-refi</v>
      </c>
      <c r="E2004" s="8" t="str">
        <f t="shared" si="248"/>
        <v>Umbrella-social.display.umb</v>
      </c>
      <c r="H2004" s="24">
        <f t="shared" si="249"/>
        <v>5.1707695545850103E-3</v>
      </c>
      <c r="I2004" s="6">
        <f t="shared" si="249"/>
        <v>2.04</v>
      </c>
      <c r="J2004" s="6">
        <f t="shared" si="251"/>
        <v>5999900.7456418928</v>
      </c>
      <c r="K2004" s="18">
        <f t="shared" si="251"/>
        <v>0</v>
      </c>
      <c r="L2004" s="35">
        <f>Data!BQ24</f>
        <v>2.7527538541808972E-3</v>
      </c>
      <c r="Q2004" s="21">
        <v>0</v>
      </c>
      <c r="R2004" s="21">
        <v>0</v>
      </c>
      <c r="S2004" s="21">
        <v>0</v>
      </c>
      <c r="T2004" s="21">
        <v>0</v>
      </c>
      <c r="U2004" s="21">
        <v>0</v>
      </c>
      <c r="V2004" s="21">
        <v>0</v>
      </c>
      <c r="W2004" s="21">
        <v>0</v>
      </c>
      <c r="X2004" s="21">
        <v>0</v>
      </c>
      <c r="Y2004" s="21">
        <v>0</v>
      </c>
      <c r="Z2004" s="21">
        <v>378.59631974915209</v>
      </c>
      <c r="AA2004" s="21">
        <v>563.64516092062456</v>
      </c>
      <c r="AB2004" s="21">
        <v>704.29846447718433</v>
      </c>
      <c r="AC2004" s="21">
        <v>815.47537057845886</v>
      </c>
      <c r="AD2004" s="21">
        <v>904.81834540163425</v>
      </c>
      <c r="AE2004" s="21">
        <v>975.20267056198065</v>
      </c>
      <c r="AF2004" s="21">
        <v>1029.4256963703551</v>
      </c>
      <c r="AG2004" s="21">
        <v>1073.9665929813741</v>
      </c>
      <c r="AH2004" s="21">
        <v>1110.6658080697678</v>
      </c>
      <c r="AI2004" s="21">
        <v>5183.9199593306184</v>
      </c>
      <c r="AJ2004" s="21">
        <v>7717.6962565629583</v>
      </c>
      <c r="AK2004" s="21">
        <v>9643.5878450911932</v>
      </c>
      <c r="AL2004" s="21">
        <v>11165.874651621392</v>
      </c>
      <c r="AM2004" s="21">
        <v>12389.20093941706</v>
      </c>
      <c r="AN2004" s="21">
        <v>13352.936424919104</v>
      </c>
      <c r="AO2004" s="21">
        <v>14095.38375227182</v>
      </c>
      <c r="AP2004" s="21">
        <v>14705.258785133545</v>
      </c>
      <c r="AQ2004" s="21">
        <v>15207.761803954603</v>
      </c>
    </row>
    <row r="2005" spans="1:43" x14ac:dyDescent="0.25">
      <c r="A2005" s="17" t="s">
        <v>250</v>
      </c>
      <c r="B2005" s="8" t="s">
        <v>338</v>
      </c>
      <c r="C2005" s="8" t="s">
        <v>334</v>
      </c>
      <c r="D2005" s="8" t="str">
        <f t="shared" si="247"/>
        <v>Week_11-generic-refi</v>
      </c>
      <c r="E2005" s="8" t="str">
        <f t="shared" si="248"/>
        <v>Umbrella-social.display.umb</v>
      </c>
      <c r="H2005" s="24">
        <f t="shared" si="249"/>
        <v>5.1707695545850103E-3</v>
      </c>
      <c r="I2005" s="6">
        <f t="shared" si="249"/>
        <v>2.04</v>
      </c>
      <c r="J2005" s="6">
        <f t="shared" si="251"/>
        <v>5999900.7456418928</v>
      </c>
      <c r="K2005" s="18">
        <f t="shared" si="251"/>
        <v>0</v>
      </c>
      <c r="L2005" s="35">
        <f>Data!BQ25</f>
        <v>2.7527538541808972E-3</v>
      </c>
      <c r="Q2005" s="21">
        <v>0</v>
      </c>
      <c r="R2005" s="21">
        <v>0</v>
      </c>
      <c r="S2005" s="21">
        <v>0</v>
      </c>
      <c r="T2005" s="21">
        <v>0</v>
      </c>
      <c r="U2005" s="21">
        <v>0</v>
      </c>
      <c r="V2005" s="21">
        <v>0</v>
      </c>
      <c r="W2005" s="21">
        <v>0</v>
      </c>
      <c r="X2005" s="21">
        <v>0</v>
      </c>
      <c r="Y2005" s="21">
        <v>0</v>
      </c>
      <c r="Z2005" s="21">
        <v>319.5714590446641</v>
      </c>
      <c r="AA2005" s="21">
        <v>472.1784568925782</v>
      </c>
      <c r="AB2005" s="21">
        <v>588.23641199267058</v>
      </c>
      <c r="AC2005" s="21">
        <v>680.01763406102839</v>
      </c>
      <c r="AD2005" s="21">
        <v>753.80727898169232</v>
      </c>
      <c r="AE2005" s="21">
        <v>811.96246971146275</v>
      </c>
      <c r="AF2005" s="21">
        <v>856.78035417587375</v>
      </c>
      <c r="AG2005" s="21">
        <v>893.607032995027</v>
      </c>
      <c r="AH2005" s="21">
        <v>923.95869656019067</v>
      </c>
      <c r="AI2005" s="21">
        <v>4542.7860020151311</v>
      </c>
      <c r="AJ2005" s="21">
        <v>6712.1315865848892</v>
      </c>
      <c r="AK2005" s="21">
        <v>8361.9236406916789</v>
      </c>
      <c r="AL2005" s="21">
        <v>9666.6160312649718</v>
      </c>
      <c r="AM2005" s="21">
        <v>10715.553777587334</v>
      </c>
      <c r="AN2005" s="21">
        <v>11542.243955682361</v>
      </c>
      <c r="AO2005" s="21">
        <v>12179.341081919791</v>
      </c>
      <c r="AP2005" s="21">
        <v>12702.841276650806</v>
      </c>
      <c r="AQ2005" s="21">
        <v>13134.297554986437</v>
      </c>
    </row>
    <row r="2006" spans="1:43" x14ac:dyDescent="0.25">
      <c r="A2006" s="17" t="s">
        <v>251</v>
      </c>
      <c r="B2006" s="8" t="s">
        <v>338</v>
      </c>
      <c r="C2006" s="8" t="s">
        <v>334</v>
      </c>
      <c r="D2006" s="8" t="str">
        <f t="shared" si="247"/>
        <v>Week_12-generic-refi</v>
      </c>
      <c r="E2006" s="8" t="str">
        <f t="shared" si="248"/>
        <v>Umbrella-social.display.umb</v>
      </c>
      <c r="H2006" s="24">
        <f t="shared" si="249"/>
        <v>5.1707695545850103E-3</v>
      </c>
      <c r="I2006" s="6">
        <f t="shared" si="249"/>
        <v>2.04</v>
      </c>
      <c r="J2006" s="6">
        <f t="shared" si="251"/>
        <v>5999900.7456418928</v>
      </c>
      <c r="K2006" s="18">
        <f t="shared" si="251"/>
        <v>0</v>
      </c>
      <c r="L2006" s="35">
        <f>Data!BQ26</f>
        <v>2.7527538541808972E-3</v>
      </c>
      <c r="Q2006" s="21">
        <v>0</v>
      </c>
      <c r="R2006" s="21">
        <v>0</v>
      </c>
      <c r="S2006" s="21">
        <v>0</v>
      </c>
      <c r="T2006" s="21">
        <v>0</v>
      </c>
      <c r="U2006" s="21">
        <v>0</v>
      </c>
      <c r="V2006" s="21">
        <v>0</v>
      </c>
      <c r="W2006" s="21">
        <v>0</v>
      </c>
      <c r="X2006" s="21">
        <v>0</v>
      </c>
      <c r="Y2006" s="21">
        <v>0</v>
      </c>
      <c r="Z2006" s="21">
        <v>195.81087815137505</v>
      </c>
      <c r="AA2006" s="21">
        <v>329.30267417013124</v>
      </c>
      <c r="AB2006" s="21">
        <v>430.91654274615536</v>
      </c>
      <c r="AC2006" s="21">
        <v>511.34060941537473</v>
      </c>
      <c r="AD2006" s="21">
        <v>576.04894036712665</v>
      </c>
      <c r="AE2006" s="21">
        <v>627.08180037624595</v>
      </c>
      <c r="AF2006" s="21">
        <v>666.43441687884058</v>
      </c>
      <c r="AG2006" s="21">
        <v>698.78721336842932</v>
      </c>
      <c r="AH2006" s="21">
        <v>725.46420452379141</v>
      </c>
      <c r="AI2006" s="21">
        <v>2952.451855814742</v>
      </c>
      <c r="AJ2006" s="21">
        <v>4965.2516788507837</v>
      </c>
      <c r="AK2006" s="21">
        <v>6497.39359908603</v>
      </c>
      <c r="AL2006" s="21">
        <v>7710.0340158566542</v>
      </c>
      <c r="AM2006" s="21">
        <v>8685.7113306659012</v>
      </c>
      <c r="AN2006" s="21">
        <v>9455.1888166152712</v>
      </c>
      <c r="AO2006" s="21">
        <v>10048.550670262804</v>
      </c>
      <c r="AP2006" s="21">
        <v>10536.368685984278</v>
      </c>
      <c r="AQ2006" s="21">
        <v>10938.60646147351</v>
      </c>
    </row>
    <row r="2007" spans="1:43" x14ac:dyDescent="0.25">
      <c r="A2007" s="17" t="s">
        <v>252</v>
      </c>
      <c r="B2007" s="8" t="s">
        <v>338</v>
      </c>
      <c r="C2007" s="8" t="s">
        <v>334</v>
      </c>
      <c r="D2007" s="8" t="str">
        <f t="shared" si="247"/>
        <v>Week_13-generic-refi</v>
      </c>
      <c r="E2007" s="8" t="str">
        <f t="shared" si="248"/>
        <v>Umbrella-social.display.umb</v>
      </c>
      <c r="H2007" s="24">
        <f t="shared" si="249"/>
        <v>5.1707695545850103E-3</v>
      </c>
      <c r="I2007" s="6">
        <f t="shared" si="249"/>
        <v>2.04</v>
      </c>
      <c r="J2007" s="6">
        <f t="shared" si="251"/>
        <v>5999900.7456418928</v>
      </c>
      <c r="K2007" s="18">
        <f t="shared" si="251"/>
        <v>0</v>
      </c>
      <c r="L2007" s="35">
        <f>Data!BQ27</f>
        <v>2.7527538541808972E-3</v>
      </c>
      <c r="Q2007" s="21">
        <v>0</v>
      </c>
      <c r="R2007" s="21">
        <v>0</v>
      </c>
      <c r="S2007" s="21">
        <v>0</v>
      </c>
      <c r="T2007" s="21">
        <v>0</v>
      </c>
      <c r="U2007" s="21">
        <v>0</v>
      </c>
      <c r="V2007" s="21">
        <v>0</v>
      </c>
      <c r="W2007" s="21">
        <v>0</v>
      </c>
      <c r="X2007" s="21">
        <v>0</v>
      </c>
      <c r="Y2007" s="21">
        <v>0</v>
      </c>
      <c r="Z2007" s="21">
        <v>396.68166796458138</v>
      </c>
      <c r="AA2007" s="21">
        <v>540.9712665852918</v>
      </c>
      <c r="AB2007" s="21">
        <v>650.72213230385864</v>
      </c>
      <c r="AC2007" s="21">
        <v>737.52964470623692</v>
      </c>
      <c r="AD2007" s="21">
        <v>807.3296779887944</v>
      </c>
      <c r="AE2007" s="21">
        <v>862.34761534894142</v>
      </c>
      <c r="AF2007" s="21">
        <v>904.75234656195005</v>
      </c>
      <c r="AG2007" s="21">
        <v>939.59958144458449</v>
      </c>
      <c r="AH2007" s="21">
        <v>968.32230956017236</v>
      </c>
      <c r="AI2007" s="21">
        <v>5630.5096368275599</v>
      </c>
      <c r="AJ2007" s="21">
        <v>7678.5598522472192</v>
      </c>
      <c r="AK2007" s="21">
        <v>9236.3664185283051</v>
      </c>
      <c r="AL2007" s="21">
        <v>10468.51444704335</v>
      </c>
      <c r="AM2007" s="21">
        <v>11459.257886398393</v>
      </c>
      <c r="AN2007" s="21">
        <v>12240.183882031602</v>
      </c>
      <c r="AO2007" s="21">
        <v>12842.077710317222</v>
      </c>
      <c r="AP2007" s="21">
        <v>13336.70024437641</v>
      </c>
      <c r="AQ2007" s="21">
        <v>13744.391374346236</v>
      </c>
    </row>
    <row r="2008" spans="1:43" x14ac:dyDescent="0.25">
      <c r="A2008" s="17" t="s">
        <v>253</v>
      </c>
      <c r="B2008" s="8" t="s">
        <v>338</v>
      </c>
      <c r="C2008" s="8" t="s">
        <v>334</v>
      </c>
      <c r="D2008" s="8" t="str">
        <f t="shared" si="247"/>
        <v>Week_14-generic-refi</v>
      </c>
      <c r="E2008" s="8" t="str">
        <f t="shared" si="248"/>
        <v>Umbrella-social.display.umb</v>
      </c>
      <c r="H2008" s="24">
        <f t="shared" si="249"/>
        <v>5.1707695545850103E-3</v>
      </c>
      <c r="I2008" s="6">
        <f t="shared" si="249"/>
        <v>2.04</v>
      </c>
      <c r="J2008" s="6">
        <f t="shared" si="251"/>
        <v>5999900.7456418928</v>
      </c>
      <c r="K2008" s="18">
        <f t="shared" si="251"/>
        <v>0</v>
      </c>
      <c r="L2008" s="35">
        <f>Data!BQ28</f>
        <v>2.7527538541808972E-3</v>
      </c>
      <c r="Q2008" s="21">
        <v>0</v>
      </c>
      <c r="R2008" s="21">
        <v>0</v>
      </c>
      <c r="S2008" s="21">
        <v>0</v>
      </c>
      <c r="T2008" s="21">
        <v>0</v>
      </c>
      <c r="U2008" s="21">
        <v>0</v>
      </c>
      <c r="V2008" s="21">
        <v>0</v>
      </c>
      <c r="W2008" s="21">
        <v>0</v>
      </c>
      <c r="X2008" s="21">
        <v>0</v>
      </c>
      <c r="Y2008" s="21">
        <v>0</v>
      </c>
      <c r="Z2008" s="21">
        <v>358.37583543067313</v>
      </c>
      <c r="AA2008" s="21">
        <v>495.16438937404735</v>
      </c>
      <c r="AB2008" s="21">
        <v>599.28991604798443</v>
      </c>
      <c r="AC2008" s="21">
        <v>681.70517992638997</v>
      </c>
      <c r="AD2008" s="21">
        <v>748.01584246030325</v>
      </c>
      <c r="AE2008" s="21">
        <v>800.31351017295231</v>
      </c>
      <c r="AF2008" s="21">
        <v>840.64194765328023</v>
      </c>
      <c r="AG2008" s="21">
        <v>873.79756164142134</v>
      </c>
      <c r="AH2008" s="21">
        <v>901.13682909803299</v>
      </c>
      <c r="AI2008" s="21">
        <v>5382.3677617277881</v>
      </c>
      <c r="AJ2008" s="21">
        <v>7436.76493399641</v>
      </c>
      <c r="AK2008" s="21">
        <v>9000.6032917618613</v>
      </c>
      <c r="AL2008" s="21">
        <v>10238.379992973709</v>
      </c>
      <c r="AM2008" s="21">
        <v>11234.285232657172</v>
      </c>
      <c r="AN2008" s="21">
        <v>12019.73238863476</v>
      </c>
      <c r="AO2008" s="21">
        <v>12625.416311252255</v>
      </c>
      <c r="AP2008" s="21">
        <v>13123.373177221203</v>
      </c>
      <c r="AQ2008" s="21">
        <v>13533.975615331699</v>
      </c>
    </row>
    <row r="2009" spans="1:43" x14ac:dyDescent="0.25">
      <c r="A2009" s="17" t="s">
        <v>254</v>
      </c>
      <c r="B2009" s="8" t="s">
        <v>338</v>
      </c>
      <c r="C2009" s="8" t="s">
        <v>334</v>
      </c>
      <c r="D2009" s="8" t="str">
        <f t="shared" si="247"/>
        <v>Week_15-generic-refi</v>
      </c>
      <c r="E2009" s="8" t="str">
        <f t="shared" si="248"/>
        <v>Umbrella-social.display.umb</v>
      </c>
      <c r="H2009" s="24">
        <f t="shared" si="249"/>
        <v>5.1707695545850103E-3</v>
      </c>
      <c r="I2009" s="6">
        <f t="shared" si="249"/>
        <v>2.04</v>
      </c>
      <c r="J2009" s="6">
        <f t="shared" si="251"/>
        <v>5999900.7456418928</v>
      </c>
      <c r="K2009" s="18">
        <f t="shared" si="251"/>
        <v>0</v>
      </c>
      <c r="L2009" s="35">
        <f>Data!BQ29</f>
        <v>2.8396829232602938E-3</v>
      </c>
      <c r="Q2009" s="21">
        <v>0</v>
      </c>
      <c r="R2009" s="21">
        <v>0</v>
      </c>
      <c r="S2009" s="21">
        <v>0</v>
      </c>
      <c r="T2009" s="21">
        <v>0</v>
      </c>
      <c r="U2009" s="21">
        <v>0</v>
      </c>
      <c r="V2009" s="21">
        <v>0</v>
      </c>
      <c r="W2009" s="21">
        <v>0</v>
      </c>
      <c r="X2009" s="21">
        <v>0</v>
      </c>
      <c r="Y2009" s="21">
        <v>0</v>
      </c>
      <c r="Z2009" s="21">
        <v>72.89424825556948</v>
      </c>
      <c r="AA2009" s="21">
        <v>258.66711847768488</v>
      </c>
      <c r="AB2009" s="21">
        <v>399.86058300641707</v>
      </c>
      <c r="AC2009" s="21">
        <v>511.45342761161908</v>
      </c>
      <c r="AD2009" s="21">
        <v>601.12726342790529</v>
      </c>
      <c r="AE2009" s="21">
        <v>671.76779333565662</v>
      </c>
      <c r="AF2009" s="21">
        <v>726.18574052334998</v>
      </c>
      <c r="AG2009" s="21">
        <v>770.8845344465675</v>
      </c>
      <c r="AH2009" s="21">
        <v>807.71246549371426</v>
      </c>
      <c r="AI2009" s="21">
        <v>1014.6729157872031</v>
      </c>
      <c r="AJ2009" s="21">
        <v>3600.5929905995431</v>
      </c>
      <c r="AK2009" s="21">
        <v>5565.9769237896298</v>
      </c>
      <c r="AL2009" s="21">
        <v>7119.3263268805276</v>
      </c>
      <c r="AM2009" s="21">
        <v>8367.5676440626685</v>
      </c>
      <c r="AN2009" s="21">
        <v>9350.8692648290871</v>
      </c>
      <c r="AO2009" s="21">
        <v>10108.355876811152</v>
      </c>
      <c r="AP2009" s="21">
        <v>10730.553877992641</v>
      </c>
      <c r="AQ2009" s="21">
        <v>11243.191089738126</v>
      </c>
    </row>
    <row r="2010" spans="1:43" x14ac:dyDescent="0.25">
      <c r="A2010" s="17" t="s">
        <v>255</v>
      </c>
      <c r="B2010" s="8" t="s">
        <v>338</v>
      </c>
      <c r="C2010" s="8" t="s">
        <v>334</v>
      </c>
      <c r="D2010" s="8" t="str">
        <f t="shared" si="247"/>
        <v>Week_16-generic-refi</v>
      </c>
      <c r="E2010" s="8" t="str">
        <f t="shared" si="248"/>
        <v>Umbrella-social.display.umb</v>
      </c>
      <c r="H2010" s="24">
        <f t="shared" si="249"/>
        <v>5.1707695545850103E-3</v>
      </c>
      <c r="I2010" s="6">
        <f t="shared" si="249"/>
        <v>2.04</v>
      </c>
      <c r="J2010" s="6">
        <f t="shared" si="251"/>
        <v>5999900.7456418928</v>
      </c>
      <c r="K2010" s="18">
        <f t="shared" si="251"/>
        <v>0</v>
      </c>
      <c r="L2010" s="35">
        <f>Data!BQ30</f>
        <v>2.8396829232602938E-3</v>
      </c>
      <c r="Q2010" s="21">
        <v>0</v>
      </c>
      <c r="R2010" s="21">
        <v>0</v>
      </c>
      <c r="S2010" s="21">
        <v>0</v>
      </c>
      <c r="T2010" s="21">
        <v>0</v>
      </c>
      <c r="U2010" s="21">
        <v>0</v>
      </c>
      <c r="V2010" s="21">
        <v>0</v>
      </c>
      <c r="W2010" s="21">
        <v>0</v>
      </c>
      <c r="X2010" s="21">
        <v>0</v>
      </c>
      <c r="Y2010" s="21">
        <v>0</v>
      </c>
      <c r="Z2010" s="21">
        <v>372.93118943348287</v>
      </c>
      <c r="AA2010" s="21">
        <v>549.27105108176852</v>
      </c>
      <c r="AB2010" s="21">
        <v>683.42012605516629</v>
      </c>
      <c r="AC2010" s="21">
        <v>789.53840866495671</v>
      </c>
      <c r="AD2010" s="21">
        <v>874.87687090872157</v>
      </c>
      <c r="AE2010" s="21">
        <v>942.14979655175046</v>
      </c>
      <c r="AF2010" s="21">
        <v>994.00504063819506</v>
      </c>
      <c r="AG2010" s="21">
        <v>1036.6219899235903</v>
      </c>
      <c r="AH2010" s="21">
        <v>1071.7515559465417</v>
      </c>
      <c r="AI2010" s="21">
        <v>5046.9897077353899</v>
      </c>
      <c r="AJ2010" s="21">
        <v>7433.4499771334831</v>
      </c>
      <c r="AK2010" s="21">
        <v>9248.92966849816</v>
      </c>
      <c r="AL2010" s="21">
        <v>10685.06023442846</v>
      </c>
      <c r="AM2010" s="21">
        <v>11839.971255071499</v>
      </c>
      <c r="AN2010" s="21">
        <v>12750.395947212122</v>
      </c>
      <c r="AO2010" s="21">
        <v>13452.168527815957</v>
      </c>
      <c r="AP2010" s="21">
        <v>14028.916492353888</v>
      </c>
      <c r="AQ2010" s="21">
        <v>14504.335452147461</v>
      </c>
    </row>
    <row r="2011" spans="1:43" x14ac:dyDescent="0.25">
      <c r="A2011" s="17" t="s">
        <v>256</v>
      </c>
      <c r="B2011" s="8" t="s">
        <v>338</v>
      </c>
      <c r="C2011" s="8" t="s">
        <v>334</v>
      </c>
      <c r="D2011" s="8" t="str">
        <f t="shared" si="247"/>
        <v>Week_17-generic-refi</v>
      </c>
      <c r="E2011" s="8" t="str">
        <f t="shared" si="248"/>
        <v>Umbrella-social.display.umb</v>
      </c>
      <c r="H2011" s="24">
        <f t="shared" si="249"/>
        <v>5.1707695545850103E-3</v>
      </c>
      <c r="I2011" s="6">
        <f t="shared" si="249"/>
        <v>2.04</v>
      </c>
      <c r="J2011" s="6">
        <f t="shared" si="251"/>
        <v>5999900.7456418928</v>
      </c>
      <c r="K2011" s="18">
        <f t="shared" si="251"/>
        <v>0</v>
      </c>
      <c r="L2011" s="35">
        <f>Data!BQ31</f>
        <v>2.8396829232602938E-3</v>
      </c>
      <c r="Q2011" s="21">
        <v>0</v>
      </c>
      <c r="R2011" s="21">
        <v>0</v>
      </c>
      <c r="S2011" s="21">
        <v>0</v>
      </c>
      <c r="T2011" s="21">
        <v>0</v>
      </c>
      <c r="U2011" s="21">
        <v>0</v>
      </c>
      <c r="V2011" s="21">
        <v>0</v>
      </c>
      <c r="W2011" s="21">
        <v>0</v>
      </c>
      <c r="X2011" s="21">
        <v>0</v>
      </c>
      <c r="Y2011" s="21">
        <v>0</v>
      </c>
      <c r="Z2011" s="21">
        <v>358.47512978980046</v>
      </c>
      <c r="AA2011" s="21">
        <v>570.0098000107397</v>
      </c>
      <c r="AB2011" s="21">
        <v>730.76543894599217</v>
      </c>
      <c r="AC2011" s="21">
        <v>857.81019955559998</v>
      </c>
      <c r="AD2011" s="21">
        <v>959.88984100647315</v>
      </c>
      <c r="AE2011" s="21">
        <v>1040.2970181737994</v>
      </c>
      <c r="AF2011" s="21">
        <v>1102.2341547998265</v>
      </c>
      <c r="AG2011" s="21">
        <v>1153.1063357913786</v>
      </c>
      <c r="AH2011" s="21">
        <v>1195.0182468592882</v>
      </c>
      <c r="AI2011" s="21">
        <v>4553.2455936374417</v>
      </c>
      <c r="AJ2011" s="21">
        <v>7240.0967167538929</v>
      </c>
      <c r="AK2011" s="21">
        <v>9281.9675295589823</v>
      </c>
      <c r="AL2011" s="21">
        <v>10895.652687521309</v>
      </c>
      <c r="AM2011" s="21">
        <v>12192.238249562448</v>
      </c>
      <c r="AN2011" s="21">
        <v>13213.546548826142</v>
      </c>
      <c r="AO2011" s="21">
        <v>14000.253829162</v>
      </c>
      <c r="AP2011" s="21">
        <v>14646.41729962182</v>
      </c>
      <c r="AQ2011" s="21">
        <v>15178.77005866199</v>
      </c>
    </row>
    <row r="2012" spans="1:43" x14ac:dyDescent="0.25">
      <c r="A2012" s="17" t="s">
        <v>257</v>
      </c>
      <c r="B2012" s="8" t="s">
        <v>338</v>
      </c>
      <c r="C2012" s="8" t="s">
        <v>334</v>
      </c>
      <c r="D2012" s="8" t="str">
        <f t="shared" si="247"/>
        <v>Week_18-generic-refi</v>
      </c>
      <c r="E2012" s="8" t="str">
        <f t="shared" si="248"/>
        <v>Umbrella-social.display.umb</v>
      </c>
      <c r="H2012" s="24">
        <f t="shared" si="249"/>
        <v>5.1707695545850103E-3</v>
      </c>
      <c r="I2012" s="6">
        <f t="shared" si="249"/>
        <v>2.04</v>
      </c>
      <c r="J2012" s="6">
        <f t="shared" si="251"/>
        <v>5999900.7456418928</v>
      </c>
      <c r="K2012" s="18">
        <f t="shared" si="251"/>
        <v>0</v>
      </c>
      <c r="L2012" s="35">
        <f>Data!BQ32</f>
        <v>2.8396829232602938E-3</v>
      </c>
      <c r="Q2012" s="21">
        <v>0</v>
      </c>
      <c r="R2012" s="21">
        <v>0</v>
      </c>
      <c r="S2012" s="21">
        <v>0</v>
      </c>
      <c r="T2012" s="21">
        <v>0</v>
      </c>
      <c r="U2012" s="21">
        <v>0</v>
      </c>
      <c r="V2012" s="21">
        <v>0</v>
      </c>
      <c r="W2012" s="21">
        <v>0</v>
      </c>
      <c r="X2012" s="21">
        <v>0</v>
      </c>
      <c r="Y2012" s="21">
        <v>0</v>
      </c>
      <c r="Z2012" s="21">
        <v>0</v>
      </c>
      <c r="AA2012" s="21">
        <v>102.70425305647872</v>
      </c>
      <c r="AB2012" s="21">
        <v>207.85273470642466</v>
      </c>
      <c r="AC2012" s="21">
        <v>291.03954175201011</v>
      </c>
      <c r="AD2012" s="21">
        <v>357.9491080015643</v>
      </c>
      <c r="AE2012" s="21">
        <v>410.70083241264689</v>
      </c>
      <c r="AF2012" s="21">
        <v>451.36779874074767</v>
      </c>
      <c r="AG2012" s="21">
        <v>484.79277334525619</v>
      </c>
      <c r="AH2012" s="21">
        <v>512.34785669924293</v>
      </c>
      <c r="AI2012" s="21">
        <v>0</v>
      </c>
      <c r="AJ2012" s="21">
        <v>1647.0029295437987</v>
      </c>
      <c r="AK2012" s="21">
        <v>3333.2024019191917</v>
      </c>
      <c r="AL2012" s="21">
        <v>4667.2164356723079</v>
      </c>
      <c r="AM2012" s="21">
        <v>5740.2026884121988</v>
      </c>
      <c r="AN2012" s="21">
        <v>6586.148616238208</v>
      </c>
      <c r="AO2012" s="21">
        <v>7238.2989477459832</v>
      </c>
      <c r="AP2012" s="21">
        <v>7774.3140537930431</v>
      </c>
      <c r="AQ2012" s="21">
        <v>8216.1974389229908</v>
      </c>
    </row>
    <row r="2013" spans="1:43" x14ac:dyDescent="0.25">
      <c r="A2013" s="17" t="s">
        <v>258</v>
      </c>
      <c r="B2013" s="8" t="s">
        <v>338</v>
      </c>
      <c r="C2013" s="8" t="s">
        <v>334</v>
      </c>
      <c r="D2013" s="8" t="str">
        <f t="shared" si="247"/>
        <v>Week_19-generic-refi</v>
      </c>
      <c r="E2013" s="8" t="str">
        <f t="shared" si="248"/>
        <v>Umbrella-social.display.umb</v>
      </c>
      <c r="H2013" s="24">
        <f t="shared" si="249"/>
        <v>5.1707695545850103E-3</v>
      </c>
      <c r="I2013" s="6">
        <f t="shared" si="249"/>
        <v>2.04</v>
      </c>
      <c r="J2013" s="6">
        <f t="shared" si="251"/>
        <v>5999900.7456418928</v>
      </c>
      <c r="K2013" s="18">
        <f t="shared" si="251"/>
        <v>0</v>
      </c>
      <c r="L2013" s="35">
        <f>Data!BQ33</f>
        <v>2.6658247851015005E-3</v>
      </c>
      <c r="Q2013" s="21">
        <v>0</v>
      </c>
      <c r="R2013" s="21">
        <v>0</v>
      </c>
      <c r="S2013" s="21">
        <v>0</v>
      </c>
      <c r="T2013" s="21">
        <v>0</v>
      </c>
      <c r="U2013" s="21">
        <v>0</v>
      </c>
      <c r="V2013" s="21">
        <v>0</v>
      </c>
      <c r="W2013" s="21">
        <v>0</v>
      </c>
      <c r="X2013" s="21">
        <v>0</v>
      </c>
      <c r="Y2013" s="21">
        <v>0</v>
      </c>
      <c r="Z2013" s="21">
        <v>244.60386475225368</v>
      </c>
      <c r="AA2013" s="21">
        <v>361.73876772848996</v>
      </c>
      <c r="AB2013" s="21">
        <v>450.85958222784024</v>
      </c>
      <c r="AC2013" s="21">
        <v>521.3664954165971</v>
      </c>
      <c r="AD2013" s="21">
        <v>578.072946955269</v>
      </c>
      <c r="AE2013" s="21">
        <v>622.77933533461578</v>
      </c>
      <c r="AF2013" s="21">
        <v>657.24275689309457</v>
      </c>
      <c r="AG2013" s="21">
        <v>685.5684100599459</v>
      </c>
      <c r="AH2013" s="21">
        <v>708.91906352984506</v>
      </c>
      <c r="AI2013" s="21">
        <v>3614.594548100175</v>
      </c>
      <c r="AJ2013" s="21">
        <v>5345.5368703688</v>
      </c>
      <c r="AK2013" s="21">
        <v>6662.5054740246433</v>
      </c>
      <c r="AL2013" s="21">
        <v>7704.410123706205</v>
      </c>
      <c r="AM2013" s="21">
        <v>8542.3806552895658</v>
      </c>
      <c r="AN2013" s="21">
        <v>9203.0221699480007</v>
      </c>
      <c r="AO2013" s="21">
        <v>9712.2998782144932</v>
      </c>
      <c r="AP2013" s="21">
        <v>10130.877694276307</v>
      </c>
      <c r="AQ2013" s="21">
        <v>10475.938246824655</v>
      </c>
    </row>
    <row r="2014" spans="1:43" x14ac:dyDescent="0.25">
      <c r="A2014" s="17" t="s">
        <v>259</v>
      </c>
      <c r="B2014" s="8" t="s">
        <v>338</v>
      </c>
      <c r="C2014" s="8" t="s">
        <v>334</v>
      </c>
      <c r="D2014" s="8" t="str">
        <f t="shared" si="247"/>
        <v>Week_20-generic-refi</v>
      </c>
      <c r="E2014" s="8" t="str">
        <f t="shared" si="248"/>
        <v>Umbrella-social.display.umb</v>
      </c>
      <c r="H2014" s="24">
        <f t="shared" si="249"/>
        <v>5.1707695545850103E-3</v>
      </c>
      <c r="I2014" s="6">
        <f t="shared" si="249"/>
        <v>2.04</v>
      </c>
      <c r="J2014" s="6">
        <f t="shared" si="251"/>
        <v>5999900.7456418928</v>
      </c>
      <c r="K2014" s="18">
        <f t="shared" si="251"/>
        <v>0</v>
      </c>
      <c r="L2014" s="35">
        <f>Data!BQ34</f>
        <v>2.6658247851015005E-3</v>
      </c>
      <c r="Q2014" s="21">
        <v>0</v>
      </c>
      <c r="R2014" s="21">
        <v>0</v>
      </c>
      <c r="S2014" s="21">
        <v>0</v>
      </c>
      <c r="T2014" s="21">
        <v>0</v>
      </c>
      <c r="U2014" s="21">
        <v>0</v>
      </c>
      <c r="V2014" s="21">
        <v>0</v>
      </c>
      <c r="W2014" s="21">
        <v>0</v>
      </c>
      <c r="X2014" s="21">
        <v>0</v>
      </c>
      <c r="Y2014" s="21">
        <v>0</v>
      </c>
      <c r="Z2014" s="21">
        <v>104.38780572612855</v>
      </c>
      <c r="AA2014" s="21">
        <v>207.33193425660582</v>
      </c>
      <c r="AB2014" s="21">
        <v>285.80888569783218</v>
      </c>
      <c r="AC2014" s="21">
        <v>348.00323390346961</v>
      </c>
      <c r="AD2014" s="21">
        <v>398.1056845524584</v>
      </c>
      <c r="AE2014" s="21">
        <v>437.66315534361718</v>
      </c>
      <c r="AF2014" s="21">
        <v>468.19639289473935</v>
      </c>
      <c r="AG2014" s="21">
        <v>493.31979523193718</v>
      </c>
      <c r="AH2014" s="21">
        <v>514.05147267254983</v>
      </c>
      <c r="AI2014" s="21">
        <v>1680.0589143128361</v>
      </c>
      <c r="AJ2014" s="21">
        <v>3336.8827129426436</v>
      </c>
      <c r="AK2014" s="21">
        <v>4599.9220202621054</v>
      </c>
      <c r="AL2014" s="21">
        <v>5600.9026271051853</v>
      </c>
      <c r="AM2014" s="21">
        <v>6407.2714194772934</v>
      </c>
      <c r="AN2014" s="21">
        <v>7043.9251068315161</v>
      </c>
      <c r="AO2014" s="21">
        <v>7535.3391908211588</v>
      </c>
      <c r="AP2014" s="21">
        <v>7939.6852325917462</v>
      </c>
      <c r="AQ2014" s="21">
        <v>8273.3491050189587</v>
      </c>
    </row>
    <row r="2015" spans="1:43" x14ac:dyDescent="0.25">
      <c r="A2015" s="17" t="s">
        <v>260</v>
      </c>
      <c r="B2015" s="8" t="s">
        <v>338</v>
      </c>
      <c r="C2015" s="8" t="s">
        <v>334</v>
      </c>
      <c r="D2015" s="8" t="str">
        <f t="shared" si="247"/>
        <v>Week_21-generic-refi</v>
      </c>
      <c r="E2015" s="8" t="str">
        <f t="shared" si="248"/>
        <v>Umbrella-social.display.umb</v>
      </c>
      <c r="H2015" s="24">
        <f t="shared" si="249"/>
        <v>5.1707695545850103E-3</v>
      </c>
      <c r="I2015" s="6">
        <f t="shared" si="249"/>
        <v>2.04</v>
      </c>
      <c r="J2015" s="6">
        <f t="shared" ref="J2015:K2030" si="252">J2014</f>
        <v>5999900.7456418928</v>
      </c>
      <c r="K2015" s="18">
        <f t="shared" si="252"/>
        <v>0</v>
      </c>
      <c r="L2015" s="35">
        <f>Data!BQ35</f>
        <v>2.6658247851015005E-3</v>
      </c>
      <c r="Q2015" s="21">
        <v>0</v>
      </c>
      <c r="R2015" s="21">
        <v>0</v>
      </c>
      <c r="S2015" s="21">
        <v>0</v>
      </c>
      <c r="T2015" s="21">
        <v>0</v>
      </c>
      <c r="U2015" s="21">
        <v>0</v>
      </c>
      <c r="V2015" s="21">
        <v>0</v>
      </c>
      <c r="W2015" s="21">
        <v>0</v>
      </c>
      <c r="X2015" s="21">
        <v>0</v>
      </c>
      <c r="Y2015" s="21">
        <v>0</v>
      </c>
      <c r="Z2015" s="21">
        <v>402.02994211789047</v>
      </c>
      <c r="AA2015" s="21">
        <v>633.66350579127811</v>
      </c>
      <c r="AB2015" s="21">
        <v>809.5065853443632</v>
      </c>
      <c r="AC2015" s="21">
        <v>948.34193646292431</v>
      </c>
      <c r="AD2015" s="21">
        <v>1059.7972832532926</v>
      </c>
      <c r="AE2015" s="21">
        <v>1147.5198895277842</v>
      </c>
      <c r="AF2015" s="21">
        <v>1215.045122782979</v>
      </c>
      <c r="AG2015" s="21">
        <v>1270.4733552933153</v>
      </c>
      <c r="AH2015" s="21">
        <v>1316.1138737486101</v>
      </c>
      <c r="AI2015" s="21">
        <v>4974.7469906838533</v>
      </c>
      <c r="AJ2015" s="21">
        <v>7840.9971205999445</v>
      </c>
      <c r="AK2015" s="21">
        <v>10016.891846826018</v>
      </c>
      <c r="AL2015" s="21">
        <v>11734.850319120769</v>
      </c>
      <c r="AM2015" s="21">
        <v>13114.006677774325</v>
      </c>
      <c r="AN2015" s="21">
        <v>14199.492423637015</v>
      </c>
      <c r="AO2015" s="21">
        <v>15035.054444619522</v>
      </c>
      <c r="AP2015" s="21">
        <v>15720.927321219502</v>
      </c>
      <c r="AQ2015" s="21">
        <v>16285.686330567489</v>
      </c>
    </row>
    <row r="2016" spans="1:43" x14ac:dyDescent="0.25">
      <c r="A2016" s="17" t="s">
        <v>261</v>
      </c>
      <c r="B2016" s="8" t="s">
        <v>338</v>
      </c>
      <c r="C2016" s="8" t="s">
        <v>334</v>
      </c>
      <c r="D2016" s="8" t="str">
        <f t="shared" si="247"/>
        <v>Week_22-generic-refi</v>
      </c>
      <c r="E2016" s="8" t="str">
        <f t="shared" si="248"/>
        <v>Umbrella-social.display.umb</v>
      </c>
      <c r="H2016" s="24">
        <f t="shared" si="249"/>
        <v>5.1707695545850103E-3</v>
      </c>
      <c r="I2016" s="6">
        <f t="shared" si="249"/>
        <v>2.04</v>
      </c>
      <c r="J2016" s="6">
        <f t="shared" si="252"/>
        <v>5999900.7456418928</v>
      </c>
      <c r="K2016" s="18">
        <f t="shared" si="252"/>
        <v>0</v>
      </c>
      <c r="L2016" s="35">
        <f>Data!BQ36</f>
        <v>2.6658247851015005E-3</v>
      </c>
      <c r="Q2016" s="21">
        <v>0</v>
      </c>
      <c r="R2016" s="21">
        <v>0</v>
      </c>
      <c r="S2016" s="21">
        <v>0</v>
      </c>
      <c r="T2016" s="21">
        <v>0</v>
      </c>
      <c r="U2016" s="21">
        <v>0</v>
      </c>
      <c r="V2016" s="21">
        <v>0</v>
      </c>
      <c r="W2016" s="21">
        <v>0</v>
      </c>
      <c r="X2016" s="21">
        <v>0</v>
      </c>
      <c r="Y2016" s="21">
        <v>0</v>
      </c>
      <c r="Z2016" s="21">
        <v>107.10314616791797</v>
      </c>
      <c r="AA2016" s="21">
        <v>275.91014276996162</v>
      </c>
      <c r="AB2016" s="21">
        <v>404.35184801823931</v>
      </c>
      <c r="AC2016" s="21">
        <v>505.96888564847455</v>
      </c>
      <c r="AD2016" s="21">
        <v>587.70129634941134</v>
      </c>
      <c r="AE2016" s="21">
        <v>652.13974911809748</v>
      </c>
      <c r="AF2016" s="21">
        <v>701.81608899589139</v>
      </c>
      <c r="AG2016" s="21">
        <v>742.64624886878642</v>
      </c>
      <c r="AH2016" s="21">
        <v>776.30606773029444</v>
      </c>
      <c r="AI2016" s="21">
        <v>1459.1847422894368</v>
      </c>
      <c r="AJ2016" s="21">
        <v>3759.0293560715722</v>
      </c>
      <c r="AK2016" s="21">
        <v>5508.9329142554143</v>
      </c>
      <c r="AL2016" s="21">
        <v>6893.3743258477343</v>
      </c>
      <c r="AM2016" s="21">
        <v>8006.9054489984856</v>
      </c>
      <c r="AN2016" s="21">
        <v>8884.8218357812548</v>
      </c>
      <c r="AO2016" s="21">
        <v>9561.6176143927914</v>
      </c>
      <c r="AP2016" s="21">
        <v>10117.892088518493</v>
      </c>
      <c r="AQ2016" s="21">
        <v>10576.47706821586</v>
      </c>
    </row>
    <row r="2017" spans="1:43" x14ac:dyDescent="0.25">
      <c r="A2017" s="17" t="s">
        <v>278</v>
      </c>
      <c r="B2017" s="8" t="s">
        <v>338</v>
      </c>
      <c r="C2017" s="8" t="s">
        <v>334</v>
      </c>
      <c r="D2017" s="8" t="str">
        <f t="shared" si="247"/>
        <v>Week_23-generic-refi</v>
      </c>
      <c r="E2017" s="8" t="str">
        <f t="shared" si="248"/>
        <v>Umbrella-social.display.umb</v>
      </c>
      <c r="H2017" s="24">
        <f t="shared" si="249"/>
        <v>5.1707695545850103E-3</v>
      </c>
      <c r="I2017" s="6">
        <f t="shared" si="249"/>
        <v>2.04</v>
      </c>
      <c r="J2017" s="6">
        <f t="shared" si="252"/>
        <v>5999900.7456418928</v>
      </c>
      <c r="K2017" s="18">
        <f t="shared" si="252"/>
        <v>0</v>
      </c>
      <c r="L2017" s="35">
        <f>Data!BQ37</f>
        <v>2.7527538541808972E-3</v>
      </c>
      <c r="Q2017" s="21">
        <v>0</v>
      </c>
      <c r="R2017" s="21">
        <v>0</v>
      </c>
      <c r="S2017" s="21">
        <v>0</v>
      </c>
      <c r="T2017" s="21">
        <v>0</v>
      </c>
      <c r="U2017" s="21">
        <v>0</v>
      </c>
      <c r="V2017" s="21">
        <v>0</v>
      </c>
      <c r="W2017" s="21">
        <v>0</v>
      </c>
      <c r="X2017" s="21">
        <v>0</v>
      </c>
      <c r="Y2017" s="21">
        <v>0</v>
      </c>
      <c r="Z2017" s="21">
        <v>0</v>
      </c>
      <c r="AA2017" s="21">
        <v>33.209349283690798</v>
      </c>
      <c r="AB2017" s="21">
        <v>136.7194710721526</v>
      </c>
      <c r="AC2017" s="21">
        <v>218.60948038371012</v>
      </c>
      <c r="AD2017" s="21">
        <v>284.47688009978276</v>
      </c>
      <c r="AE2017" s="21">
        <v>336.40700852020041</v>
      </c>
      <c r="AF2017" s="21">
        <v>376.44078558128899</v>
      </c>
      <c r="AG2017" s="21">
        <v>409.34533650322032</v>
      </c>
      <c r="AH2017" s="21">
        <v>436.47146952363084</v>
      </c>
      <c r="AI2017" s="21">
        <v>0</v>
      </c>
      <c r="AJ2017" s="21">
        <v>522.38628084658683</v>
      </c>
      <c r="AK2017" s="21">
        <v>2150.6105224340863</v>
      </c>
      <c r="AL2017" s="21">
        <v>3438.7483006640682</v>
      </c>
      <c r="AM2017" s="21">
        <v>4474.8488780280668</v>
      </c>
      <c r="AN2017" s="21">
        <v>5291.7148279655448</v>
      </c>
      <c r="AO2017" s="21">
        <v>5921.450018755746</v>
      </c>
      <c r="AP2017" s="21">
        <v>6439.0417918494859</v>
      </c>
      <c r="AQ2017" s="21">
        <v>6865.7384916623041</v>
      </c>
    </row>
    <row r="2018" spans="1:43" x14ac:dyDescent="0.25">
      <c r="A2018" s="17" t="s">
        <v>279</v>
      </c>
      <c r="B2018" s="8" t="s">
        <v>338</v>
      </c>
      <c r="C2018" s="8" t="s">
        <v>334</v>
      </c>
      <c r="D2018" s="8" t="str">
        <f t="shared" si="247"/>
        <v>Week_24-generic-refi</v>
      </c>
      <c r="E2018" s="8" t="str">
        <f t="shared" si="248"/>
        <v>Umbrella-social.display.umb</v>
      </c>
      <c r="H2018" s="24">
        <f t="shared" si="249"/>
        <v>5.1707695545850103E-3</v>
      </c>
      <c r="I2018" s="6">
        <f t="shared" si="249"/>
        <v>2.04</v>
      </c>
      <c r="J2018" s="6">
        <f t="shared" si="252"/>
        <v>5999900.7456418928</v>
      </c>
      <c r="K2018" s="18">
        <f t="shared" si="252"/>
        <v>0</v>
      </c>
      <c r="L2018" s="35">
        <f>Data!BQ38</f>
        <v>2.7527538541808972E-3</v>
      </c>
      <c r="Q2018" s="21">
        <v>0</v>
      </c>
      <c r="R2018" s="21">
        <v>0</v>
      </c>
      <c r="S2018" s="21">
        <v>0</v>
      </c>
      <c r="T2018" s="21">
        <v>0</v>
      </c>
      <c r="U2018" s="21">
        <v>0</v>
      </c>
      <c r="V2018" s="21">
        <v>0</v>
      </c>
      <c r="W2018" s="21">
        <v>0</v>
      </c>
      <c r="X2018" s="21">
        <v>0</v>
      </c>
      <c r="Y2018" s="21">
        <v>0</v>
      </c>
      <c r="Z2018" s="21">
        <v>68.223509592567709</v>
      </c>
      <c r="AA2018" s="21">
        <v>185.14180067934791</v>
      </c>
      <c r="AB2018" s="21">
        <v>274.14797770766023</v>
      </c>
      <c r="AC2018" s="21">
        <v>344.59791606351547</v>
      </c>
      <c r="AD2018" s="21">
        <v>401.28608812630046</v>
      </c>
      <c r="AE2018" s="21">
        <v>445.99657804103521</v>
      </c>
      <c r="AF2018" s="21">
        <v>480.47594863678057</v>
      </c>
      <c r="AG2018" s="21">
        <v>508.82366583741913</v>
      </c>
      <c r="AH2018" s="21">
        <v>532.19929214698936</v>
      </c>
      <c r="AI2018" s="21">
        <v>1018.8951513165975</v>
      </c>
      <c r="AJ2018" s="21">
        <v>2765.0304732895484</v>
      </c>
      <c r="AK2018" s="21">
        <v>4094.3077671866918</v>
      </c>
      <c r="AL2018" s="21">
        <v>5146.4538826535208</v>
      </c>
      <c r="AM2018" s="21">
        <v>5993.0726508276075</v>
      </c>
      <c r="AN2018" s="21">
        <v>6660.8087678812462</v>
      </c>
      <c r="AO2018" s="21">
        <v>7175.7465617627886</v>
      </c>
      <c r="AP2018" s="21">
        <v>7599.1101761402479</v>
      </c>
      <c r="AQ2018" s="21">
        <v>7948.2172866956471</v>
      </c>
    </row>
    <row r="2019" spans="1:43" x14ac:dyDescent="0.25">
      <c r="A2019" s="17" t="s">
        <v>280</v>
      </c>
      <c r="B2019" s="8" t="s">
        <v>338</v>
      </c>
      <c r="C2019" s="8" t="s">
        <v>334</v>
      </c>
      <c r="D2019" s="8" t="str">
        <f t="shared" si="247"/>
        <v>Week_25-generic-refi</v>
      </c>
      <c r="E2019" s="8" t="str">
        <f t="shared" si="248"/>
        <v>Umbrella-social.display.umb</v>
      </c>
      <c r="H2019" s="24">
        <f t="shared" si="249"/>
        <v>5.1707695545850103E-3</v>
      </c>
      <c r="I2019" s="6">
        <f t="shared" si="249"/>
        <v>2.04</v>
      </c>
      <c r="J2019" s="6">
        <f t="shared" si="252"/>
        <v>5999900.7456418928</v>
      </c>
      <c r="K2019" s="18">
        <f t="shared" si="252"/>
        <v>0</v>
      </c>
      <c r="L2019" s="35">
        <f>Data!BQ39</f>
        <v>2.7527538541808972E-3</v>
      </c>
      <c r="Q2019" s="21">
        <v>0</v>
      </c>
      <c r="R2019" s="21">
        <v>0</v>
      </c>
      <c r="S2019" s="21">
        <v>0</v>
      </c>
      <c r="T2019" s="21">
        <v>0</v>
      </c>
      <c r="U2019" s="21">
        <v>0</v>
      </c>
      <c r="V2019" s="21">
        <v>0</v>
      </c>
      <c r="W2019" s="21">
        <v>0</v>
      </c>
      <c r="X2019" s="21">
        <v>0</v>
      </c>
      <c r="Y2019" s="21">
        <v>0</v>
      </c>
      <c r="Z2019" s="21">
        <v>0</v>
      </c>
      <c r="AA2019" s="21">
        <v>106.48687212676661</v>
      </c>
      <c r="AB2019" s="21">
        <v>230.81639829203093</v>
      </c>
      <c r="AC2019" s="21">
        <v>329.13922552754087</v>
      </c>
      <c r="AD2019" s="21">
        <v>408.19482653508408</v>
      </c>
      <c r="AE2019" s="21">
        <v>470.50220879743244</v>
      </c>
      <c r="AF2019" s="21">
        <v>518.52209724901763</v>
      </c>
      <c r="AG2019" s="21">
        <v>557.98072353028135</v>
      </c>
      <c r="AH2019" s="21">
        <v>590.50257943654776</v>
      </c>
      <c r="AI2019" s="21">
        <v>0</v>
      </c>
      <c r="AJ2019" s="21">
        <v>1449.2539665289346</v>
      </c>
      <c r="AK2019" s="21">
        <v>3141.3410318450437</v>
      </c>
      <c r="AL2019" s="21">
        <v>4479.4848285918388</v>
      </c>
      <c r="AM2019" s="21">
        <v>5555.4075320037655</v>
      </c>
      <c r="AN2019" s="21">
        <v>6403.392068353437</v>
      </c>
      <c r="AO2019" s="21">
        <v>7056.9281561435855</v>
      </c>
      <c r="AP2019" s="21">
        <v>7593.948067704403</v>
      </c>
      <c r="AQ2019" s="21">
        <v>8036.5606426604081</v>
      </c>
    </row>
    <row r="2020" spans="1:43" x14ac:dyDescent="0.25">
      <c r="A2020" s="17" t="s">
        <v>281</v>
      </c>
      <c r="B2020" s="8" t="s">
        <v>338</v>
      </c>
      <c r="C2020" s="8" t="s">
        <v>334</v>
      </c>
      <c r="D2020" s="8" t="str">
        <f t="shared" si="247"/>
        <v>Week_26-generic-refi</v>
      </c>
      <c r="E2020" s="8" t="str">
        <f t="shared" si="248"/>
        <v>Umbrella-social.display.umb</v>
      </c>
      <c r="H2020" s="24">
        <f t="shared" si="249"/>
        <v>5.1707695545850103E-3</v>
      </c>
      <c r="I2020" s="6">
        <f t="shared" si="249"/>
        <v>2.04</v>
      </c>
      <c r="J2020" s="6">
        <f t="shared" si="252"/>
        <v>5999900.7456418928</v>
      </c>
      <c r="K2020" s="18">
        <f t="shared" si="252"/>
        <v>0</v>
      </c>
      <c r="L2020" s="35">
        <f>Data!BQ40</f>
        <v>2.7527538541808972E-3</v>
      </c>
      <c r="Q2020" s="21">
        <v>0</v>
      </c>
      <c r="R2020" s="21">
        <v>0</v>
      </c>
      <c r="S2020" s="21">
        <v>0</v>
      </c>
      <c r="T2020" s="21">
        <v>0</v>
      </c>
      <c r="U2020" s="21">
        <v>0</v>
      </c>
      <c r="V2020" s="21">
        <v>0</v>
      </c>
      <c r="W2020" s="21">
        <v>0</v>
      </c>
      <c r="X2020" s="21">
        <v>0</v>
      </c>
      <c r="Y2020" s="21">
        <v>0</v>
      </c>
      <c r="Z2020" s="21">
        <v>34.441912619500677</v>
      </c>
      <c r="AA2020" s="21">
        <v>227.38180628762177</v>
      </c>
      <c r="AB2020" s="21">
        <v>374.09350738382062</v>
      </c>
      <c r="AC2020" s="21">
        <v>490.09786899353122</v>
      </c>
      <c r="AD2020" s="21">
        <v>583.35438830001397</v>
      </c>
      <c r="AE2020" s="21">
        <v>656.8437385814027</v>
      </c>
      <c r="AF2020" s="21">
        <v>713.4742518810632</v>
      </c>
      <c r="AG2020" s="21">
        <v>760.00331643126037</v>
      </c>
      <c r="AH2020" s="21">
        <v>798.34880514916392</v>
      </c>
      <c r="AI2020" s="21">
        <v>447.18773206119397</v>
      </c>
      <c r="AJ2020" s="21">
        <v>2952.2853561903457</v>
      </c>
      <c r="AK2020" s="21">
        <v>4857.1642636091665</v>
      </c>
      <c r="AL2020" s="21">
        <v>6363.3444792828341</v>
      </c>
      <c r="AM2020" s="21">
        <v>7574.1707138565507</v>
      </c>
      <c r="AN2020" s="21">
        <v>8528.3435046085324</v>
      </c>
      <c r="AO2020" s="21">
        <v>9263.6241229560164</v>
      </c>
      <c r="AP2020" s="21">
        <v>9867.7493084821763</v>
      </c>
      <c r="AQ2020" s="21">
        <v>10365.620385619412</v>
      </c>
    </row>
    <row r="2021" spans="1:43" x14ac:dyDescent="0.25">
      <c r="A2021" s="17" t="s">
        <v>282</v>
      </c>
      <c r="B2021" s="8" t="s">
        <v>338</v>
      </c>
      <c r="C2021" s="8" t="s">
        <v>334</v>
      </c>
      <c r="D2021" s="8" t="str">
        <f t="shared" si="247"/>
        <v>Week_27-generic-refi</v>
      </c>
      <c r="E2021" s="8" t="str">
        <f t="shared" si="248"/>
        <v>Umbrella-social.display.umb</v>
      </c>
      <c r="H2021" s="24">
        <f t="shared" si="249"/>
        <v>5.1707695545850103E-3</v>
      </c>
      <c r="I2021" s="6">
        <f t="shared" si="249"/>
        <v>2.04</v>
      </c>
      <c r="J2021" s="6">
        <f t="shared" si="252"/>
        <v>5999900.7456418928</v>
      </c>
      <c r="K2021" s="18">
        <f t="shared" si="252"/>
        <v>0</v>
      </c>
      <c r="L2021" s="35">
        <f>Data!BQ41</f>
        <v>2.7527538541808972E-3</v>
      </c>
      <c r="Q2021" s="21">
        <v>0</v>
      </c>
      <c r="R2021" s="21">
        <v>0</v>
      </c>
      <c r="S2021" s="21">
        <v>0</v>
      </c>
      <c r="T2021" s="21">
        <v>0</v>
      </c>
      <c r="U2021" s="21">
        <v>0</v>
      </c>
      <c r="V2021" s="21">
        <v>0</v>
      </c>
      <c r="W2021" s="21">
        <v>0</v>
      </c>
      <c r="X2021" s="21">
        <v>0</v>
      </c>
      <c r="Y2021" s="21">
        <v>0</v>
      </c>
      <c r="Z2021" s="21">
        <v>119.71116029730628</v>
      </c>
      <c r="AA2021" s="21">
        <v>290.48343667393965</v>
      </c>
      <c r="AB2021" s="21">
        <v>420.33737396786762</v>
      </c>
      <c r="AC2021" s="21">
        <v>523.01252649706737</v>
      </c>
      <c r="AD2021" s="21">
        <v>605.55221397853632</v>
      </c>
      <c r="AE2021" s="21">
        <v>670.59598133890165</v>
      </c>
      <c r="AF2021" s="21">
        <v>720.71796162156113</v>
      </c>
      <c r="AG2021" s="21">
        <v>761.89930111456954</v>
      </c>
      <c r="AH2021" s="21">
        <v>795.8374329425634</v>
      </c>
      <c r="AI2021" s="21">
        <v>1607.4864441053232</v>
      </c>
      <c r="AJ2021" s="21">
        <v>3900.6236806226352</v>
      </c>
      <c r="AK2021" s="21">
        <v>5644.3077564872719</v>
      </c>
      <c r="AL2021" s="21">
        <v>7023.0339790652761</v>
      </c>
      <c r="AM2021" s="21">
        <v>8131.38033873327</v>
      </c>
      <c r="AN2021" s="21">
        <v>9004.7907546515289</v>
      </c>
      <c r="AO2021" s="21">
        <v>9677.8307924891906</v>
      </c>
      <c r="AP2021" s="21">
        <v>10230.815533600249</v>
      </c>
      <c r="AQ2021" s="21">
        <v>10686.538180647278</v>
      </c>
    </row>
    <row r="2022" spans="1:43" x14ac:dyDescent="0.25">
      <c r="A2022" s="17" t="s">
        <v>283</v>
      </c>
      <c r="B2022" s="8" t="s">
        <v>338</v>
      </c>
      <c r="C2022" s="8" t="s">
        <v>334</v>
      </c>
      <c r="D2022" s="8" t="str">
        <f t="shared" si="247"/>
        <v>Week_28-generic-refi</v>
      </c>
      <c r="E2022" s="8" t="str">
        <f t="shared" si="248"/>
        <v>Umbrella-social.display.umb</v>
      </c>
      <c r="H2022" s="24">
        <f t="shared" si="249"/>
        <v>5.1707695545850103E-3</v>
      </c>
      <c r="I2022" s="6">
        <f t="shared" si="249"/>
        <v>2.04</v>
      </c>
      <c r="J2022" s="6">
        <f t="shared" si="252"/>
        <v>5999900.7456418928</v>
      </c>
      <c r="K2022" s="18">
        <f t="shared" si="252"/>
        <v>0</v>
      </c>
      <c r="L2022" s="35">
        <f>Data!BQ42</f>
        <v>2.578895716022103E-3</v>
      </c>
      <c r="Q2022" s="21">
        <v>0</v>
      </c>
      <c r="R2022" s="21">
        <v>0</v>
      </c>
      <c r="S2022" s="21">
        <v>0</v>
      </c>
      <c r="T2022" s="21">
        <v>0</v>
      </c>
      <c r="U2022" s="21">
        <v>0</v>
      </c>
      <c r="V2022" s="21">
        <v>0</v>
      </c>
      <c r="W2022" s="21">
        <v>0</v>
      </c>
      <c r="X2022" s="21">
        <v>0</v>
      </c>
      <c r="Y2022" s="21">
        <v>0</v>
      </c>
      <c r="Z2022" s="21">
        <v>192.21140689048158</v>
      </c>
      <c r="AA2022" s="21">
        <v>335.79481230755835</v>
      </c>
      <c r="AB2022" s="21">
        <v>445.0070291643969</v>
      </c>
      <c r="AC2022" s="21">
        <v>531.38518278010281</v>
      </c>
      <c r="AD2022" s="21">
        <v>600.84035095197646</v>
      </c>
      <c r="AE2022" s="21">
        <v>655.58551484382201</v>
      </c>
      <c r="AF2022" s="21">
        <v>697.77969425322715</v>
      </c>
      <c r="AG2022" s="21">
        <v>732.45340728850817</v>
      </c>
      <c r="AH2022" s="21">
        <v>761.03289897530556</v>
      </c>
      <c r="AI2022" s="21">
        <v>2677.9152525498475</v>
      </c>
      <c r="AJ2022" s="21">
        <v>4678.3386280393242</v>
      </c>
      <c r="AK2022" s="21">
        <v>6199.8979673991789</v>
      </c>
      <c r="AL2022" s="21">
        <v>7403.3300570794281</v>
      </c>
      <c r="AM2022" s="21">
        <v>8370.9888304312699</v>
      </c>
      <c r="AN2022" s="21">
        <v>9133.705839587994</v>
      </c>
      <c r="AO2022" s="21">
        <v>9721.5608396486914</v>
      </c>
      <c r="AP2022" s="21">
        <v>10204.639687578989</v>
      </c>
      <c r="AQ2022" s="21">
        <v>10602.813021494616</v>
      </c>
    </row>
    <row r="2023" spans="1:43" x14ac:dyDescent="0.25">
      <c r="A2023" s="17" t="s">
        <v>284</v>
      </c>
      <c r="B2023" s="8" t="s">
        <v>338</v>
      </c>
      <c r="C2023" s="8" t="s">
        <v>334</v>
      </c>
      <c r="D2023" s="8" t="str">
        <f t="shared" si="247"/>
        <v>Week_29-generic-refi</v>
      </c>
      <c r="E2023" s="8" t="str">
        <f t="shared" si="248"/>
        <v>Umbrella-social.display.umb</v>
      </c>
      <c r="H2023" s="24">
        <f t="shared" si="249"/>
        <v>5.1707695545850103E-3</v>
      </c>
      <c r="I2023" s="6">
        <f t="shared" si="249"/>
        <v>2.04</v>
      </c>
      <c r="J2023" s="6">
        <f t="shared" si="252"/>
        <v>5999900.7456418928</v>
      </c>
      <c r="K2023" s="18">
        <f t="shared" si="252"/>
        <v>0</v>
      </c>
      <c r="L2023" s="35">
        <f>Data!BQ43</f>
        <v>2.578895716022103E-3</v>
      </c>
      <c r="Q2023" s="21">
        <v>0</v>
      </c>
      <c r="R2023" s="21">
        <v>0</v>
      </c>
      <c r="S2023" s="21">
        <v>0</v>
      </c>
      <c r="T2023" s="21">
        <v>0</v>
      </c>
      <c r="U2023" s="21">
        <v>0</v>
      </c>
      <c r="V2023" s="21">
        <v>0</v>
      </c>
      <c r="W2023" s="21">
        <v>0</v>
      </c>
      <c r="X2023" s="21">
        <v>0</v>
      </c>
      <c r="Y2023" s="21">
        <v>0</v>
      </c>
      <c r="Z2023" s="21">
        <v>44.008655275503948</v>
      </c>
      <c r="AA2023" s="21">
        <v>206.68129638060472</v>
      </c>
      <c r="AB2023" s="21">
        <v>330.37943611340768</v>
      </c>
      <c r="AC2023" s="21">
        <v>428.18848290224736</v>
      </c>
      <c r="AD2023" s="21">
        <v>506.81847217136982</v>
      </c>
      <c r="AE2023" s="21">
        <v>568.78228252184624</v>
      </c>
      <c r="AF2023" s="21">
        <v>616.53169524883094</v>
      </c>
      <c r="AG2023" s="21">
        <v>655.76415087237103</v>
      </c>
      <c r="AH2023" s="21">
        <v>688.09659371458531</v>
      </c>
      <c r="AI2023" s="21">
        <v>601.3384449721849</v>
      </c>
      <c r="AJ2023" s="21">
        <v>2824.1128612609014</v>
      </c>
      <c r="AK2023" s="21">
        <v>4514.335989579924</v>
      </c>
      <c r="AL2023" s="21">
        <v>5850.8080933515384</v>
      </c>
      <c r="AM2023" s="21">
        <v>6925.2157338320339</v>
      </c>
      <c r="AN2023" s="21">
        <v>7771.8951228622909</v>
      </c>
      <c r="AO2023" s="21">
        <v>8424.3476328930283</v>
      </c>
      <c r="AP2023" s="21">
        <v>8960.4236322483557</v>
      </c>
      <c r="AQ2023" s="21">
        <v>9402.2172016990298</v>
      </c>
    </row>
    <row r="2024" spans="1:43" x14ac:dyDescent="0.25">
      <c r="A2024" s="17" t="s">
        <v>285</v>
      </c>
      <c r="B2024" s="8" t="s">
        <v>338</v>
      </c>
      <c r="C2024" s="8" t="s">
        <v>334</v>
      </c>
      <c r="D2024" s="8" t="str">
        <f t="shared" si="247"/>
        <v>Week_30-generic-refi</v>
      </c>
      <c r="E2024" s="8" t="str">
        <f t="shared" si="248"/>
        <v>Umbrella-social.display.umb</v>
      </c>
      <c r="H2024" s="24">
        <f t="shared" si="249"/>
        <v>5.1707695545850103E-3</v>
      </c>
      <c r="I2024" s="6">
        <f t="shared" si="249"/>
        <v>2.04</v>
      </c>
      <c r="J2024" s="6">
        <f t="shared" si="252"/>
        <v>5999900.7456418928</v>
      </c>
      <c r="K2024" s="18">
        <f t="shared" si="252"/>
        <v>0</v>
      </c>
      <c r="L2024" s="35">
        <f>Data!BQ44</f>
        <v>2.578895716022103E-3</v>
      </c>
      <c r="Q2024" s="21">
        <v>0</v>
      </c>
      <c r="R2024" s="21">
        <v>0</v>
      </c>
      <c r="S2024" s="21">
        <v>0</v>
      </c>
      <c r="T2024" s="21">
        <v>0</v>
      </c>
      <c r="U2024" s="21">
        <v>0</v>
      </c>
      <c r="V2024" s="21">
        <v>0</v>
      </c>
      <c r="W2024" s="21">
        <v>0</v>
      </c>
      <c r="X2024" s="21">
        <v>0</v>
      </c>
      <c r="Y2024" s="21">
        <v>0</v>
      </c>
      <c r="Z2024" s="21">
        <v>158.87116082214547</v>
      </c>
      <c r="AA2024" s="21">
        <v>329.07516780584649</v>
      </c>
      <c r="AB2024" s="21">
        <v>458.53591835383753</v>
      </c>
      <c r="AC2024" s="21">
        <v>560.92848352372732</v>
      </c>
      <c r="AD2024" s="21">
        <v>643.26121754547535</v>
      </c>
      <c r="AE2024" s="21">
        <v>708.15659810946772</v>
      </c>
      <c r="AF2024" s="21">
        <v>758.17406346391351</v>
      </c>
      <c r="AG2024" s="21">
        <v>799.27667104453121</v>
      </c>
      <c r="AH2024" s="21">
        <v>833.15517176419542</v>
      </c>
      <c r="AI2024" s="21">
        <v>2102.3088001153087</v>
      </c>
      <c r="AJ2024" s="21">
        <v>4354.5827801443165</v>
      </c>
      <c r="AK2024" s="21">
        <v>6067.7097802753333</v>
      </c>
      <c r="AL2024" s="21">
        <v>7422.6491519591709</v>
      </c>
      <c r="AM2024" s="21">
        <v>8512.1409790205016</v>
      </c>
      <c r="AN2024" s="21">
        <v>9370.8879595328763</v>
      </c>
      <c r="AO2024" s="21">
        <v>10032.758603833327</v>
      </c>
      <c r="AP2024" s="21">
        <v>10576.660802176009</v>
      </c>
      <c r="AQ2024" s="21">
        <v>11024.967907311322</v>
      </c>
    </row>
    <row r="2025" spans="1:43" x14ac:dyDescent="0.25">
      <c r="A2025" s="17" t="s">
        <v>286</v>
      </c>
      <c r="B2025" s="8" t="s">
        <v>338</v>
      </c>
      <c r="C2025" s="8" t="s">
        <v>334</v>
      </c>
      <c r="D2025" s="8" t="str">
        <f t="shared" si="247"/>
        <v>Week_31-generic-refi</v>
      </c>
      <c r="E2025" s="8" t="str">
        <f t="shared" si="248"/>
        <v>Umbrella-social.display.umb</v>
      </c>
      <c r="H2025" s="24">
        <f t="shared" si="249"/>
        <v>5.1707695545850103E-3</v>
      </c>
      <c r="I2025" s="6">
        <f t="shared" si="249"/>
        <v>2.04</v>
      </c>
      <c r="J2025" s="6">
        <f t="shared" si="252"/>
        <v>5999900.7456418928</v>
      </c>
      <c r="K2025" s="18">
        <f t="shared" si="252"/>
        <v>0</v>
      </c>
      <c r="L2025" s="35">
        <f>Data!BQ45</f>
        <v>2.578895716022103E-3</v>
      </c>
      <c r="Q2025" s="21">
        <v>0</v>
      </c>
      <c r="R2025" s="21">
        <v>0</v>
      </c>
      <c r="S2025" s="21">
        <v>0</v>
      </c>
      <c r="T2025" s="21">
        <v>0</v>
      </c>
      <c r="U2025" s="21">
        <v>0</v>
      </c>
      <c r="V2025" s="21">
        <v>0</v>
      </c>
      <c r="W2025" s="21">
        <v>0</v>
      </c>
      <c r="X2025" s="21">
        <v>0</v>
      </c>
      <c r="Y2025" s="21">
        <v>0</v>
      </c>
      <c r="Z2025" s="21">
        <v>95.490634367915746</v>
      </c>
      <c r="AA2025" s="21">
        <v>242.45043060374809</v>
      </c>
      <c r="AB2025" s="21">
        <v>354.28860416245499</v>
      </c>
      <c r="AC2025" s="21">
        <v>442.78370121062721</v>
      </c>
      <c r="AD2025" s="21">
        <v>513.97217768601081</v>
      </c>
      <c r="AE2025" s="21">
        <v>570.10506475707211</v>
      </c>
      <c r="AF2025" s="21">
        <v>613.38350005813288</v>
      </c>
      <c r="AG2025" s="21">
        <v>648.95864034666863</v>
      </c>
      <c r="AH2025" s="21">
        <v>678.28893637480553</v>
      </c>
      <c r="AI2025" s="21">
        <v>1319.2866955870318</v>
      </c>
      <c r="AJ2025" s="21">
        <v>3349.6649127125634</v>
      </c>
      <c r="AK2025" s="21">
        <v>4894.807171023187</v>
      </c>
      <c r="AL2025" s="21">
        <v>6117.4443954289791</v>
      </c>
      <c r="AM2025" s="21">
        <v>7100.9755083465816</v>
      </c>
      <c r="AN2025" s="21">
        <v>7876.5004756686394</v>
      </c>
      <c r="AO2025" s="21">
        <v>8474.4299404423891</v>
      </c>
      <c r="AP2025" s="21">
        <v>8965.9316420173946</v>
      </c>
      <c r="AQ2025" s="21">
        <v>9371.1553540985387</v>
      </c>
    </row>
    <row r="2026" spans="1:43" x14ac:dyDescent="0.25">
      <c r="A2026" s="17" t="s">
        <v>287</v>
      </c>
      <c r="B2026" s="8" t="s">
        <v>338</v>
      </c>
      <c r="C2026" s="8" t="s">
        <v>334</v>
      </c>
      <c r="D2026" s="8" t="str">
        <f t="shared" si="247"/>
        <v>Week_32-generic-refi</v>
      </c>
      <c r="E2026" s="8" t="str">
        <f t="shared" si="248"/>
        <v>Umbrella-social.display.umb</v>
      </c>
      <c r="H2026" s="24">
        <f t="shared" si="249"/>
        <v>5.1707695545850103E-3</v>
      </c>
      <c r="I2026" s="6">
        <f t="shared" si="249"/>
        <v>2.04</v>
      </c>
      <c r="J2026" s="6">
        <f t="shared" si="252"/>
        <v>5999900.7456418928</v>
      </c>
      <c r="K2026" s="18">
        <f t="shared" si="252"/>
        <v>0</v>
      </c>
      <c r="L2026" s="35">
        <f>Data!BQ46</f>
        <v>3.0135410614190871E-3</v>
      </c>
      <c r="Q2026" s="21">
        <v>0</v>
      </c>
      <c r="R2026" s="21">
        <v>0</v>
      </c>
      <c r="S2026" s="21">
        <v>0</v>
      </c>
      <c r="T2026" s="21">
        <v>0</v>
      </c>
      <c r="U2026" s="21">
        <v>0</v>
      </c>
      <c r="V2026" s="21">
        <v>0</v>
      </c>
      <c r="W2026" s="21">
        <v>0</v>
      </c>
      <c r="X2026" s="21">
        <v>0</v>
      </c>
      <c r="Y2026" s="21">
        <v>0</v>
      </c>
      <c r="Z2026" s="21">
        <v>0</v>
      </c>
      <c r="AA2026" s="21">
        <v>98.19801540184892</v>
      </c>
      <c r="AB2026" s="21">
        <v>216.97931448969146</v>
      </c>
      <c r="AC2026" s="21">
        <v>310.93754252113928</v>
      </c>
      <c r="AD2026" s="21">
        <v>386.50090118304263</v>
      </c>
      <c r="AE2026" s="21">
        <v>446.06803978151726</v>
      </c>
      <c r="AF2026" s="21">
        <v>491.98423859994188</v>
      </c>
      <c r="AG2026" s="21">
        <v>529.72013032200186</v>
      </c>
      <c r="AH2026" s="21">
        <v>560.82647804694875</v>
      </c>
      <c r="AI2026" s="21">
        <v>0</v>
      </c>
      <c r="AJ2026" s="21">
        <v>1389.6378931688364</v>
      </c>
      <c r="AK2026" s="21">
        <v>3070.5577522597878</v>
      </c>
      <c r="AL2026" s="21">
        <v>4400.1967832848468</v>
      </c>
      <c r="AM2026" s="21">
        <v>5469.522941272674</v>
      </c>
      <c r="AN2026" s="21">
        <v>6312.4804353252648</v>
      </c>
      <c r="AO2026" s="21">
        <v>6962.2582289725651</v>
      </c>
      <c r="AP2026" s="21">
        <v>7496.2733498983544</v>
      </c>
      <c r="AQ2026" s="21">
        <v>7936.4712433056629</v>
      </c>
    </row>
    <row r="2027" spans="1:43" x14ac:dyDescent="0.25">
      <c r="A2027" s="17" t="s">
        <v>288</v>
      </c>
      <c r="B2027" s="8" t="s">
        <v>338</v>
      </c>
      <c r="C2027" s="8" t="s">
        <v>334</v>
      </c>
      <c r="D2027" s="8" t="str">
        <f t="shared" si="247"/>
        <v>Week_33-generic-refi</v>
      </c>
      <c r="E2027" s="8" t="str">
        <f t="shared" si="248"/>
        <v>Umbrella-social.display.umb</v>
      </c>
      <c r="H2027" s="24">
        <f t="shared" si="249"/>
        <v>5.1707695545850103E-3</v>
      </c>
      <c r="I2027" s="6">
        <f t="shared" si="249"/>
        <v>2.04</v>
      </c>
      <c r="J2027" s="6">
        <f t="shared" si="252"/>
        <v>5999900.7456418928</v>
      </c>
      <c r="K2027" s="18">
        <f t="shared" si="252"/>
        <v>0</v>
      </c>
      <c r="L2027" s="35">
        <f>Data!BQ47</f>
        <v>3.0135410614190871E-3</v>
      </c>
      <c r="Q2027" s="21">
        <v>0</v>
      </c>
      <c r="R2027" s="21">
        <v>0</v>
      </c>
      <c r="S2027" s="21">
        <v>0</v>
      </c>
      <c r="T2027" s="21">
        <v>0</v>
      </c>
      <c r="U2027" s="21">
        <v>0</v>
      </c>
      <c r="V2027" s="21">
        <v>0</v>
      </c>
      <c r="W2027" s="21">
        <v>0</v>
      </c>
      <c r="X2027" s="21">
        <v>0</v>
      </c>
      <c r="Y2027" s="21">
        <v>0</v>
      </c>
      <c r="Z2027" s="21">
        <v>29.600485347622794</v>
      </c>
      <c r="AA2027" s="21">
        <v>232.80601199286468</v>
      </c>
      <c r="AB2027" s="21">
        <v>387.33948484385576</v>
      </c>
      <c r="AC2027" s="21">
        <v>509.53965669393682</v>
      </c>
      <c r="AD2027" s="21">
        <v>607.78536706618024</v>
      </c>
      <c r="AE2027" s="21">
        <v>685.21227450824767</v>
      </c>
      <c r="AF2027" s="21">
        <v>744.88103919121306</v>
      </c>
      <c r="AG2027" s="21">
        <v>793.90926951955475</v>
      </c>
      <c r="AH2027" s="21">
        <v>834.31649415460663</v>
      </c>
      <c r="AI2027" s="21">
        <v>377.19194568474967</v>
      </c>
      <c r="AJ2027" s="21">
        <v>2966.5916487328136</v>
      </c>
      <c r="AK2027" s="21">
        <v>4935.7749446671123</v>
      </c>
      <c r="AL2027" s="21">
        <v>6492.9426749200402</v>
      </c>
      <c r="AM2027" s="21">
        <v>7744.8643990164646</v>
      </c>
      <c r="AN2027" s="21">
        <v>8731.4970681585564</v>
      </c>
      <c r="AO2027" s="21">
        <v>9491.8419470705066</v>
      </c>
      <c r="AP2027" s="21">
        <v>10116.597027058153</v>
      </c>
      <c r="AQ2027" s="21">
        <v>10631.496681601824</v>
      </c>
    </row>
    <row r="2028" spans="1:43" x14ac:dyDescent="0.25">
      <c r="A2028" s="17" t="s">
        <v>289</v>
      </c>
      <c r="B2028" s="8" t="s">
        <v>338</v>
      </c>
      <c r="C2028" s="8" t="s">
        <v>334</v>
      </c>
      <c r="D2028" s="8" t="str">
        <f t="shared" si="247"/>
        <v>Week_34-generic-refi</v>
      </c>
      <c r="E2028" s="8" t="str">
        <f t="shared" si="248"/>
        <v>Umbrella-social.display.umb</v>
      </c>
      <c r="H2028" s="24">
        <f t="shared" si="249"/>
        <v>5.1707695545850103E-3</v>
      </c>
      <c r="I2028" s="6">
        <f t="shared" si="249"/>
        <v>2.04</v>
      </c>
      <c r="J2028" s="6">
        <f t="shared" si="252"/>
        <v>5999900.7456418928</v>
      </c>
      <c r="K2028" s="18">
        <f t="shared" si="252"/>
        <v>0</v>
      </c>
      <c r="L2028" s="35">
        <f>Data!BQ48</f>
        <v>3.0135410614190871E-3</v>
      </c>
      <c r="Q2028" s="21">
        <v>0</v>
      </c>
      <c r="R2028" s="21">
        <v>0</v>
      </c>
      <c r="S2028" s="21">
        <v>0</v>
      </c>
      <c r="T2028" s="21">
        <v>0</v>
      </c>
      <c r="U2028" s="21">
        <v>0</v>
      </c>
      <c r="V2028" s="21">
        <v>0</v>
      </c>
      <c r="W2028" s="21">
        <v>0</v>
      </c>
      <c r="X2028" s="21">
        <v>0</v>
      </c>
      <c r="Y2028" s="21">
        <v>0</v>
      </c>
      <c r="Z2028" s="21">
        <v>21.148018987108049</v>
      </c>
      <c r="AA2028" s="21">
        <v>191.4251676577598</v>
      </c>
      <c r="AB2028" s="21">
        <v>320.97195577933223</v>
      </c>
      <c r="AC2028" s="21">
        <v>423.4524253180918</v>
      </c>
      <c r="AD2028" s="21">
        <v>505.87280990825963</v>
      </c>
      <c r="AE2028" s="21">
        <v>570.84838287170498</v>
      </c>
      <c r="AF2028" s="21">
        <v>620.93540637983392</v>
      </c>
      <c r="AG2028" s="21">
        <v>662.10053267772366</v>
      </c>
      <c r="AH2028" s="21">
        <v>696.03466187246124</v>
      </c>
      <c r="AI2028" s="21">
        <v>293.22024199763803</v>
      </c>
      <c r="AJ2028" s="21">
        <v>2654.136731164454</v>
      </c>
      <c r="AK2028" s="21">
        <v>4450.321072883673</v>
      </c>
      <c r="AL2028" s="21">
        <v>5871.2271207033245</v>
      </c>
      <c r="AM2028" s="21">
        <v>7013.9972841782082</v>
      </c>
      <c r="AN2028" s="21">
        <v>7914.8926938092909</v>
      </c>
      <c r="AO2028" s="21">
        <v>8609.3562822403383</v>
      </c>
      <c r="AP2028" s="21">
        <v>9180.1165176216637</v>
      </c>
      <c r="AQ2028" s="21">
        <v>9650.6179665056352</v>
      </c>
    </row>
    <row r="2029" spans="1:43" x14ac:dyDescent="0.25">
      <c r="A2029" s="17" t="s">
        <v>290</v>
      </c>
      <c r="B2029" s="8" t="s">
        <v>338</v>
      </c>
      <c r="C2029" s="8" t="s">
        <v>334</v>
      </c>
      <c r="D2029" s="8" t="str">
        <f t="shared" si="247"/>
        <v>Week_35-generic-refi</v>
      </c>
      <c r="E2029" s="8" t="str">
        <f t="shared" si="248"/>
        <v>Umbrella-social.display.umb</v>
      </c>
      <c r="H2029" s="24">
        <f t="shared" si="249"/>
        <v>5.1707695545850103E-3</v>
      </c>
      <c r="I2029" s="6">
        <f t="shared" si="249"/>
        <v>2.04</v>
      </c>
      <c r="J2029" s="6">
        <f t="shared" si="252"/>
        <v>5999900.7456418928</v>
      </c>
      <c r="K2029" s="18">
        <f t="shared" si="252"/>
        <v>0</v>
      </c>
      <c r="L2029" s="35">
        <f>Data!BQ49</f>
        <v>3.0135410614190871E-3</v>
      </c>
      <c r="Q2029" s="21">
        <v>0</v>
      </c>
      <c r="R2029" s="21">
        <v>0</v>
      </c>
      <c r="S2029" s="21">
        <v>0</v>
      </c>
      <c r="T2029" s="21">
        <v>0</v>
      </c>
      <c r="U2029" s="21">
        <v>0</v>
      </c>
      <c r="V2029" s="21">
        <v>0</v>
      </c>
      <c r="W2029" s="21">
        <v>0</v>
      </c>
      <c r="X2029" s="21">
        <v>0</v>
      </c>
      <c r="Y2029" s="21">
        <v>0</v>
      </c>
      <c r="Z2029" s="21">
        <v>22.642262998528658</v>
      </c>
      <c r="AA2029" s="21">
        <v>202.25217979195907</v>
      </c>
      <c r="AB2029" s="21">
        <v>338.89317040422691</v>
      </c>
      <c r="AC2029" s="21">
        <v>446.98124756246995</v>
      </c>
      <c r="AD2029" s="21">
        <v>533.90832917482305</v>
      </c>
      <c r="AE2029" s="21">
        <v>602.43441314724623</v>
      </c>
      <c r="AF2029" s="21">
        <v>655.25682090030625</v>
      </c>
      <c r="AG2029" s="21">
        <v>698.66896022725223</v>
      </c>
      <c r="AH2029" s="21">
        <v>734.45456377841845</v>
      </c>
      <c r="AI2029" s="21">
        <v>312.13197568886767</v>
      </c>
      <c r="AJ2029" s="21">
        <v>2788.1211551136271</v>
      </c>
      <c r="AK2029" s="21">
        <v>4671.7677836623143</v>
      </c>
      <c r="AL2029" s="21">
        <v>6161.8019323693361</v>
      </c>
      <c r="AM2029" s="21">
        <v>7360.1239254622687</v>
      </c>
      <c r="AN2029" s="21">
        <v>8304.781355592977</v>
      </c>
      <c r="AO2029" s="21">
        <v>9032.9577968646372</v>
      </c>
      <c r="AP2029" s="21">
        <v>9631.4102049954217</v>
      </c>
      <c r="AQ2029" s="21">
        <v>10124.727994757421</v>
      </c>
    </row>
    <row r="2030" spans="1:43" x14ac:dyDescent="0.25">
      <c r="A2030" s="17" t="s">
        <v>291</v>
      </c>
      <c r="B2030" s="8" t="s">
        <v>338</v>
      </c>
      <c r="C2030" s="8" t="s">
        <v>334</v>
      </c>
      <c r="D2030" s="8" t="str">
        <f t="shared" si="247"/>
        <v>Week_36-generic-refi</v>
      </c>
      <c r="E2030" s="8" t="str">
        <f t="shared" si="248"/>
        <v>Umbrella-social.display.umb</v>
      </c>
      <c r="H2030" s="24">
        <f t="shared" si="249"/>
        <v>5.1707695545850103E-3</v>
      </c>
      <c r="I2030" s="6">
        <f t="shared" si="249"/>
        <v>2.04</v>
      </c>
      <c r="J2030" s="6">
        <f t="shared" si="252"/>
        <v>5999900.7456418928</v>
      </c>
      <c r="K2030" s="18">
        <f t="shared" si="252"/>
        <v>0</v>
      </c>
      <c r="L2030" s="35">
        <f>Data!BQ50</f>
        <v>3.0135410614190871E-3</v>
      </c>
      <c r="Q2030" s="21">
        <v>0</v>
      </c>
      <c r="R2030" s="21">
        <v>0</v>
      </c>
      <c r="S2030" s="21">
        <v>0</v>
      </c>
      <c r="T2030" s="21">
        <v>0</v>
      </c>
      <c r="U2030" s="21">
        <v>0</v>
      </c>
      <c r="V2030" s="21">
        <v>0</v>
      </c>
      <c r="W2030" s="21">
        <v>0</v>
      </c>
      <c r="X2030" s="21">
        <v>0</v>
      </c>
      <c r="Y2030" s="21">
        <v>0</v>
      </c>
      <c r="Z2030" s="21">
        <v>27.970158293172293</v>
      </c>
      <c r="AA2030" s="21">
        <v>186.25619784826003</v>
      </c>
      <c r="AB2030" s="21">
        <v>306.71828740348366</v>
      </c>
      <c r="AC2030" s="21">
        <v>402.03949311016754</v>
      </c>
      <c r="AD2030" s="21">
        <v>478.72203091205074</v>
      </c>
      <c r="AE2030" s="21">
        <v>539.18856530751611</v>
      </c>
      <c r="AF2030" s="21">
        <v>585.80941348232966</v>
      </c>
      <c r="AG2030" s="21">
        <v>624.13275853810137</v>
      </c>
      <c r="AH2030" s="21">
        <v>655.72944594385285</v>
      </c>
      <c r="AI2030" s="21">
        <v>395.3397286473612</v>
      </c>
      <c r="AJ2030" s="21">
        <v>2632.6084373356948</v>
      </c>
      <c r="AK2030" s="21">
        <v>4335.2605745844658</v>
      </c>
      <c r="AL2030" s="21">
        <v>5682.5629102891116</v>
      </c>
      <c r="AM2030" s="21">
        <v>6766.4199756954158</v>
      </c>
      <c r="AN2030" s="21">
        <v>7621.0745346574549</v>
      </c>
      <c r="AO2030" s="21">
        <v>8280.0294563119296</v>
      </c>
      <c r="AP2030" s="21">
        <v>8821.7046472923957</v>
      </c>
      <c r="AQ2030" s="21">
        <v>9268.3029716284636</v>
      </c>
    </row>
    <row r="2031" spans="1:43" x14ac:dyDescent="0.25">
      <c r="A2031" s="17" t="s">
        <v>292</v>
      </c>
      <c r="B2031" s="8" t="s">
        <v>338</v>
      </c>
      <c r="C2031" s="8" t="s">
        <v>334</v>
      </c>
      <c r="D2031" s="8" t="str">
        <f t="shared" si="247"/>
        <v>Week_37-generic-refi</v>
      </c>
      <c r="E2031" s="8" t="str">
        <f t="shared" si="248"/>
        <v>Umbrella-social.display.umb</v>
      </c>
      <c r="H2031" s="24">
        <f t="shared" si="249"/>
        <v>5.1707695545850103E-3</v>
      </c>
      <c r="I2031" s="6">
        <f t="shared" si="249"/>
        <v>2.04</v>
      </c>
      <c r="J2031" s="6">
        <f t="shared" ref="J2031:K2046" si="253">J2030</f>
        <v>5999900.7456418928</v>
      </c>
      <c r="K2031" s="18">
        <f t="shared" si="253"/>
        <v>0</v>
      </c>
      <c r="L2031" s="35">
        <f>Data!BQ51</f>
        <v>3.1584228432180814E-3</v>
      </c>
      <c r="Q2031" s="21">
        <v>0</v>
      </c>
      <c r="R2031" s="21">
        <v>0</v>
      </c>
      <c r="S2031" s="21">
        <v>0</v>
      </c>
      <c r="T2031" s="21">
        <v>0</v>
      </c>
      <c r="U2031" s="21">
        <v>0</v>
      </c>
      <c r="V2031" s="21">
        <v>0</v>
      </c>
      <c r="W2031" s="21">
        <v>0</v>
      </c>
      <c r="X2031" s="21">
        <v>0</v>
      </c>
      <c r="Y2031" s="21">
        <v>0</v>
      </c>
      <c r="Z2031" s="21">
        <v>0</v>
      </c>
      <c r="AA2031" s="21">
        <v>87.483988726677509</v>
      </c>
      <c r="AB2031" s="21">
        <v>226.21421227018058</v>
      </c>
      <c r="AC2031" s="21">
        <v>335.97304414282212</v>
      </c>
      <c r="AD2031" s="21">
        <v>424.25935466956724</v>
      </c>
      <c r="AE2031" s="21">
        <v>493.86709361474948</v>
      </c>
      <c r="AF2031" s="21">
        <v>547.53037745532345</v>
      </c>
      <c r="AG2031" s="21">
        <v>591.63848929285746</v>
      </c>
      <c r="AH2031" s="21">
        <v>628.00155007179285</v>
      </c>
      <c r="AI2031" s="21">
        <v>0</v>
      </c>
      <c r="AJ2031" s="21">
        <v>1231.936046258767</v>
      </c>
      <c r="AK2031" s="21">
        <v>3185.5136731629859</v>
      </c>
      <c r="AL2031" s="21">
        <v>4731.1206276150961</v>
      </c>
      <c r="AM2031" s="21">
        <v>5974.3548458089645</v>
      </c>
      <c r="AN2031" s="21">
        <v>6954.5602977237422</v>
      </c>
      <c r="AO2031" s="21">
        <v>7710.2383902071851</v>
      </c>
      <c r="AP2031" s="21">
        <v>8331.362023182337</v>
      </c>
      <c r="AQ2031" s="21">
        <v>8843.4210408138497</v>
      </c>
    </row>
    <row r="2032" spans="1:43" x14ac:dyDescent="0.25">
      <c r="A2032" s="17" t="s">
        <v>293</v>
      </c>
      <c r="B2032" s="8" t="s">
        <v>338</v>
      </c>
      <c r="C2032" s="8" t="s">
        <v>334</v>
      </c>
      <c r="D2032" s="8" t="str">
        <f t="shared" si="247"/>
        <v>Week_38-generic-refi</v>
      </c>
      <c r="E2032" s="8" t="str">
        <f t="shared" si="248"/>
        <v>Umbrella-social.display.umb</v>
      </c>
      <c r="H2032" s="24">
        <f t="shared" si="249"/>
        <v>5.1707695545850103E-3</v>
      </c>
      <c r="I2032" s="6">
        <f t="shared" si="249"/>
        <v>2.04</v>
      </c>
      <c r="J2032" s="6">
        <f t="shared" si="253"/>
        <v>5999900.7456418928</v>
      </c>
      <c r="K2032" s="18">
        <f t="shared" si="253"/>
        <v>0</v>
      </c>
      <c r="L2032" s="35">
        <f>Data!BQ52</f>
        <v>3.1584228432180814E-3</v>
      </c>
      <c r="Q2032" s="21">
        <v>0</v>
      </c>
      <c r="R2032" s="21">
        <v>0</v>
      </c>
      <c r="S2032" s="21">
        <v>0</v>
      </c>
      <c r="T2032" s="21">
        <v>0</v>
      </c>
      <c r="U2032" s="21">
        <v>0</v>
      </c>
      <c r="V2032" s="21">
        <v>0</v>
      </c>
      <c r="W2032" s="21">
        <v>0</v>
      </c>
      <c r="X2032" s="21">
        <v>0</v>
      </c>
      <c r="Y2032" s="21">
        <v>0</v>
      </c>
      <c r="Z2032" s="21">
        <v>0</v>
      </c>
      <c r="AA2032" s="21">
        <v>180.96620826084254</v>
      </c>
      <c r="AB2032" s="21">
        <v>334.76758909977195</v>
      </c>
      <c r="AC2032" s="21">
        <v>456.40082796245611</v>
      </c>
      <c r="AD2032" s="21">
        <v>554.20049340078174</v>
      </c>
      <c r="AE2032" s="21">
        <v>631.28243669586539</v>
      </c>
      <c r="AF2032" s="21">
        <v>690.68988249396193</v>
      </c>
      <c r="AG2032" s="21">
        <v>739.5065647243656</v>
      </c>
      <c r="AH2032" s="21">
        <v>779.74183868914736</v>
      </c>
      <c r="AI2032" s="21">
        <v>0</v>
      </c>
      <c r="AJ2032" s="21">
        <v>2382.3537630063001</v>
      </c>
      <c r="AK2032" s="21">
        <v>4407.0925356121261</v>
      </c>
      <c r="AL2032" s="21">
        <v>6008.3495166584653</v>
      </c>
      <c r="AM2032" s="21">
        <v>7295.8462444559464</v>
      </c>
      <c r="AN2032" s="21">
        <v>8310.6017583925022</v>
      </c>
      <c r="AO2032" s="21">
        <v>9092.6789948436799</v>
      </c>
      <c r="AP2032" s="21">
        <v>9735.332713053067</v>
      </c>
      <c r="AQ2032" s="21">
        <v>10265.015338648138</v>
      </c>
    </row>
    <row r="2033" spans="1:43" x14ac:dyDescent="0.25">
      <c r="A2033" s="17" t="s">
        <v>294</v>
      </c>
      <c r="B2033" s="8" t="s">
        <v>338</v>
      </c>
      <c r="C2033" s="8" t="s">
        <v>334</v>
      </c>
      <c r="D2033" s="8" t="str">
        <f t="shared" si="247"/>
        <v>Week_39-generic-refi</v>
      </c>
      <c r="E2033" s="8" t="str">
        <f t="shared" si="248"/>
        <v>Umbrella-social.display.umb</v>
      </c>
      <c r="H2033" s="24">
        <f t="shared" si="249"/>
        <v>5.1707695545850103E-3</v>
      </c>
      <c r="I2033" s="6">
        <f t="shared" si="249"/>
        <v>2.04</v>
      </c>
      <c r="J2033" s="6">
        <f t="shared" si="253"/>
        <v>5999900.7456418928</v>
      </c>
      <c r="K2033" s="18">
        <f t="shared" si="253"/>
        <v>0</v>
      </c>
      <c r="L2033" s="35">
        <f>Data!BQ53</f>
        <v>3.1584228432180814E-3</v>
      </c>
      <c r="Q2033" s="21">
        <v>0</v>
      </c>
      <c r="R2033" s="21">
        <v>0</v>
      </c>
      <c r="S2033" s="21">
        <v>0</v>
      </c>
      <c r="T2033" s="21">
        <v>0</v>
      </c>
      <c r="U2033" s="21">
        <v>0</v>
      </c>
      <c r="V2033" s="21">
        <v>0</v>
      </c>
      <c r="W2033" s="21">
        <v>0</v>
      </c>
      <c r="X2033" s="21">
        <v>0</v>
      </c>
      <c r="Y2033" s="21">
        <v>0</v>
      </c>
      <c r="Z2033" s="21">
        <v>42.64795077178573</v>
      </c>
      <c r="AA2033" s="21">
        <v>199.93099636549127</v>
      </c>
      <c r="AB2033" s="21">
        <v>319.66946106095617</v>
      </c>
      <c r="AC2033" s="21">
        <v>414.44664171126601</v>
      </c>
      <c r="AD2033" s="21">
        <v>490.71234179325705</v>
      </c>
      <c r="AE2033" s="21">
        <v>550.86515732644239</v>
      </c>
      <c r="AF2033" s="21">
        <v>597.25418471988723</v>
      </c>
      <c r="AG2033" s="21">
        <v>635.39424263705359</v>
      </c>
      <c r="AH2033" s="21">
        <v>666.84519019725064</v>
      </c>
      <c r="AI2033" s="21">
        <v>598.11953050534919</v>
      </c>
      <c r="AJ2033" s="21">
        <v>2803.9479392455514</v>
      </c>
      <c r="AK2033" s="21">
        <v>4483.2294285325461</v>
      </c>
      <c r="AL2033" s="21">
        <v>5812.4394319985677</v>
      </c>
      <c r="AM2033" s="21">
        <v>6882.0337243667736</v>
      </c>
      <c r="AN2033" s="21">
        <v>7725.6516036362682</v>
      </c>
      <c r="AO2033" s="21">
        <v>8376.2381566371423</v>
      </c>
      <c r="AP2033" s="21">
        <v>8911.1363902459216</v>
      </c>
      <c r="AQ2033" s="21">
        <v>9352.2226710221203</v>
      </c>
    </row>
    <row r="2034" spans="1:43" x14ac:dyDescent="0.25">
      <c r="A2034" s="17" t="s">
        <v>295</v>
      </c>
      <c r="B2034" s="8" t="s">
        <v>338</v>
      </c>
      <c r="C2034" s="8" t="s">
        <v>334</v>
      </c>
      <c r="D2034" s="8" t="str">
        <f t="shared" si="247"/>
        <v>Week_40-generic-refi</v>
      </c>
      <c r="E2034" s="8" t="str">
        <f t="shared" si="248"/>
        <v>Umbrella-social.display.umb</v>
      </c>
      <c r="H2034" s="24">
        <f t="shared" si="249"/>
        <v>5.1707695545850103E-3</v>
      </c>
      <c r="I2034" s="6">
        <f t="shared" si="249"/>
        <v>2.04</v>
      </c>
      <c r="J2034" s="6">
        <f t="shared" si="253"/>
        <v>5999900.7456418928</v>
      </c>
      <c r="K2034" s="18">
        <f t="shared" si="253"/>
        <v>0</v>
      </c>
      <c r="L2034" s="35">
        <f>Data!BQ54</f>
        <v>3.1584228432180814E-3</v>
      </c>
      <c r="Q2034" s="21">
        <v>0</v>
      </c>
      <c r="R2034" s="21">
        <v>0</v>
      </c>
      <c r="S2034" s="21">
        <v>0</v>
      </c>
      <c r="T2034" s="21">
        <v>0</v>
      </c>
      <c r="U2034" s="21">
        <v>0</v>
      </c>
      <c r="V2034" s="21">
        <v>0</v>
      </c>
      <c r="W2034" s="21">
        <v>0</v>
      </c>
      <c r="X2034" s="21">
        <v>0</v>
      </c>
      <c r="Y2034" s="21">
        <v>0</v>
      </c>
      <c r="Z2034" s="21">
        <v>0</v>
      </c>
      <c r="AA2034" s="21">
        <v>92.50984318441877</v>
      </c>
      <c r="AB2034" s="21">
        <v>195.07805522388608</v>
      </c>
      <c r="AC2034" s="21">
        <v>276.24289335011957</v>
      </c>
      <c r="AD2034" s="21">
        <v>341.54056463067525</v>
      </c>
      <c r="AE2034" s="21">
        <v>393.03170459528343</v>
      </c>
      <c r="AF2034" s="21">
        <v>432.73378883192754</v>
      </c>
      <c r="AG2034" s="21">
        <v>465.37067722796922</v>
      </c>
      <c r="AH2034" s="21">
        <v>492.27976317653355</v>
      </c>
      <c r="AI2034" s="21">
        <v>0</v>
      </c>
      <c r="AJ2034" s="21">
        <v>1447.015463865986</v>
      </c>
      <c r="AK2034" s="21">
        <v>3051.3613779145385</v>
      </c>
      <c r="AL2034" s="21">
        <v>4320.9211549937063</v>
      </c>
      <c r="AM2034" s="21">
        <v>5342.2907395150223</v>
      </c>
      <c r="AN2034" s="21">
        <v>6147.7020689055935</v>
      </c>
      <c r="AO2034" s="21">
        <v>6768.7119837490127</v>
      </c>
      <c r="AP2034" s="21">
        <v>7279.2099002506684</v>
      </c>
      <c r="AQ2034" s="21">
        <v>7700.1149860851428</v>
      </c>
    </row>
    <row r="2035" spans="1:43" x14ac:dyDescent="0.25">
      <c r="A2035" s="17" t="s">
        <v>296</v>
      </c>
      <c r="B2035" s="8" t="s">
        <v>338</v>
      </c>
      <c r="C2035" s="8" t="s">
        <v>334</v>
      </c>
      <c r="D2035" s="8" t="str">
        <f t="shared" si="247"/>
        <v>Week_41-generic-refi</v>
      </c>
      <c r="E2035" s="8" t="str">
        <f t="shared" si="248"/>
        <v>Umbrella-social.display.umb</v>
      </c>
      <c r="H2035" s="24">
        <f t="shared" si="249"/>
        <v>5.1707695545850103E-3</v>
      </c>
      <c r="I2035" s="6">
        <f t="shared" si="249"/>
        <v>2.04</v>
      </c>
      <c r="J2035" s="6">
        <f t="shared" si="253"/>
        <v>5999900.7456418928</v>
      </c>
      <c r="K2035" s="18">
        <f t="shared" si="253"/>
        <v>0</v>
      </c>
      <c r="L2035" s="35">
        <f>Data!BQ55</f>
        <v>3.7379499704140603E-3</v>
      </c>
      <c r="Q2035" s="21">
        <v>0</v>
      </c>
      <c r="R2035" s="21">
        <v>0</v>
      </c>
      <c r="S2035" s="21">
        <v>0</v>
      </c>
      <c r="T2035" s="21">
        <v>0</v>
      </c>
      <c r="U2035" s="21">
        <v>0</v>
      </c>
      <c r="V2035" s="21">
        <v>0</v>
      </c>
      <c r="W2035" s="21">
        <v>0</v>
      </c>
      <c r="X2035" s="21">
        <v>0</v>
      </c>
      <c r="Y2035" s="21">
        <v>0</v>
      </c>
      <c r="Z2035" s="21">
        <v>0</v>
      </c>
      <c r="AA2035" s="21">
        <v>14.209538472602958</v>
      </c>
      <c r="AB2035" s="21">
        <v>222.02458089072167</v>
      </c>
      <c r="AC2035" s="21">
        <v>386.28775569694557</v>
      </c>
      <c r="AD2035" s="21">
        <v>518.30502113230136</v>
      </c>
      <c r="AE2035" s="21">
        <v>622.31180382583739</v>
      </c>
      <c r="AF2035" s="21">
        <v>702.4411450956228</v>
      </c>
      <c r="AG2035" s="21">
        <v>768.26409361411038</v>
      </c>
      <c r="AH2035" s="21">
        <v>822.50048665338841</v>
      </c>
      <c r="AI2035" s="21">
        <v>0</v>
      </c>
      <c r="AJ2035" s="21">
        <v>178.38521301722096</v>
      </c>
      <c r="AK2035" s="21">
        <v>2787.2757608288052</v>
      </c>
      <c r="AL2035" s="21">
        <v>4849.4202481525781</v>
      </c>
      <c r="AM2035" s="21">
        <v>6506.7526141574954</v>
      </c>
      <c r="AN2035" s="21">
        <v>7812.4440074278909</v>
      </c>
      <c r="AO2035" s="21">
        <v>8818.3802409586224</v>
      </c>
      <c r="AP2035" s="21">
        <v>9644.7153619431028</v>
      </c>
      <c r="AQ2035" s="21">
        <v>10325.593952352734</v>
      </c>
    </row>
    <row r="2036" spans="1:43" x14ac:dyDescent="0.25">
      <c r="A2036" s="17" t="s">
        <v>297</v>
      </c>
      <c r="B2036" s="8" t="s">
        <v>338</v>
      </c>
      <c r="C2036" s="8" t="s">
        <v>334</v>
      </c>
      <c r="D2036" s="8" t="str">
        <f t="shared" si="247"/>
        <v>Week_42-generic-refi</v>
      </c>
      <c r="E2036" s="8" t="str">
        <f t="shared" si="248"/>
        <v>Umbrella-social.display.umb</v>
      </c>
      <c r="H2036" s="24">
        <f t="shared" si="249"/>
        <v>5.1707695545850103E-3</v>
      </c>
      <c r="I2036" s="6">
        <f t="shared" si="249"/>
        <v>2.04</v>
      </c>
      <c r="J2036" s="6">
        <f t="shared" si="253"/>
        <v>5999900.7456418928</v>
      </c>
      <c r="K2036" s="18">
        <f t="shared" si="253"/>
        <v>0</v>
      </c>
      <c r="L2036" s="35">
        <f>Data!BQ56</f>
        <v>3.7379499704140603E-3</v>
      </c>
      <c r="Q2036" s="21">
        <v>0</v>
      </c>
      <c r="R2036" s="21">
        <v>0</v>
      </c>
      <c r="S2036" s="21">
        <v>0</v>
      </c>
      <c r="T2036" s="21">
        <v>0</v>
      </c>
      <c r="U2036" s="21">
        <v>0</v>
      </c>
      <c r="V2036" s="21">
        <v>0</v>
      </c>
      <c r="W2036" s="21">
        <v>0</v>
      </c>
      <c r="X2036" s="21">
        <v>0</v>
      </c>
      <c r="Y2036" s="21">
        <v>0</v>
      </c>
      <c r="Z2036" s="21">
        <v>0</v>
      </c>
      <c r="AA2036" s="21">
        <v>53.085969218643768</v>
      </c>
      <c r="AB2036" s="21">
        <v>232.0727096232674</v>
      </c>
      <c r="AC2036" s="21">
        <v>373.60494559875531</v>
      </c>
      <c r="AD2036" s="21">
        <v>487.39375726986015</v>
      </c>
      <c r="AE2036" s="21">
        <v>577.06875693391885</v>
      </c>
      <c r="AF2036" s="21">
        <v>646.17604318541703</v>
      </c>
      <c r="AG2036" s="21">
        <v>702.95894840547874</v>
      </c>
      <c r="AH2036" s="21">
        <v>749.7569915352293</v>
      </c>
      <c r="AI2036" s="21">
        <v>0</v>
      </c>
      <c r="AJ2036" s="21">
        <v>704.39782111170405</v>
      </c>
      <c r="AK2036" s="21">
        <v>3079.3732016991717</v>
      </c>
      <c r="AL2036" s="21">
        <v>4957.3646956020157</v>
      </c>
      <c r="AM2036" s="21">
        <v>6467.2286424745671</v>
      </c>
      <c r="AN2036" s="21">
        <v>7657.1263744231364</v>
      </c>
      <c r="AO2036" s="21">
        <v>8574.11108008058</v>
      </c>
      <c r="AP2036" s="21">
        <v>9327.5635516492184</v>
      </c>
      <c r="AQ2036" s="21">
        <v>9948.5268701697514</v>
      </c>
    </row>
    <row r="2037" spans="1:43" x14ac:dyDescent="0.25">
      <c r="A2037" s="17" t="s">
        <v>298</v>
      </c>
      <c r="B2037" s="8" t="s">
        <v>338</v>
      </c>
      <c r="C2037" s="8" t="s">
        <v>334</v>
      </c>
      <c r="D2037" s="8" t="str">
        <f t="shared" si="247"/>
        <v>Week_43-generic-refi</v>
      </c>
      <c r="E2037" s="8" t="str">
        <f t="shared" si="248"/>
        <v>Umbrella-social.display.umb</v>
      </c>
      <c r="H2037" s="24">
        <f t="shared" si="249"/>
        <v>5.1707695545850103E-3</v>
      </c>
      <c r="I2037" s="6">
        <f t="shared" si="249"/>
        <v>2.04</v>
      </c>
      <c r="J2037" s="6">
        <f t="shared" si="253"/>
        <v>5999900.7456418928</v>
      </c>
      <c r="K2037" s="18">
        <f t="shared" si="253"/>
        <v>0</v>
      </c>
      <c r="L2037" s="35">
        <f>Data!BQ57</f>
        <v>3.7379499704140603E-3</v>
      </c>
      <c r="Q2037" s="21">
        <v>0</v>
      </c>
      <c r="R2037" s="21">
        <v>0</v>
      </c>
      <c r="S2037" s="21">
        <v>0</v>
      </c>
      <c r="T2037" s="21">
        <v>0</v>
      </c>
      <c r="U2037" s="21">
        <v>0</v>
      </c>
      <c r="V2037" s="21">
        <v>0</v>
      </c>
      <c r="W2037" s="21">
        <v>0</v>
      </c>
      <c r="X2037" s="21">
        <v>0</v>
      </c>
      <c r="Y2037" s="21">
        <v>0</v>
      </c>
      <c r="Z2037" s="21">
        <v>0</v>
      </c>
      <c r="AA2037" s="21">
        <v>0</v>
      </c>
      <c r="AB2037" s="21">
        <v>101.53070817524559</v>
      </c>
      <c r="AC2037" s="21">
        <v>214.13094308252718</v>
      </c>
      <c r="AD2037" s="21">
        <v>304.68313591551379</v>
      </c>
      <c r="AE2037" s="21">
        <v>376.06216113721968</v>
      </c>
      <c r="AF2037" s="21">
        <v>431.08106772981768</v>
      </c>
      <c r="AG2037" s="21">
        <v>476.29600721006744</v>
      </c>
      <c r="AH2037" s="21">
        <v>513.56620488485146</v>
      </c>
      <c r="AI2037" s="21">
        <v>0</v>
      </c>
      <c r="AJ2037" s="21">
        <v>0</v>
      </c>
      <c r="AK2037" s="21">
        <v>1492.0064033816668</v>
      </c>
      <c r="AL2037" s="21">
        <v>3146.6808809197291</v>
      </c>
      <c r="AM2037" s="21">
        <v>4477.356633854225</v>
      </c>
      <c r="AN2037" s="21">
        <v>5526.2803005158166</v>
      </c>
      <c r="AO2037" s="21">
        <v>6334.789986093172</v>
      </c>
      <c r="AP2037" s="21">
        <v>6999.2291537645642</v>
      </c>
      <c r="AQ2037" s="21">
        <v>7546.9193510012256</v>
      </c>
    </row>
    <row r="2038" spans="1:43" x14ac:dyDescent="0.25">
      <c r="A2038" s="17" t="s">
        <v>299</v>
      </c>
      <c r="B2038" s="8" t="s">
        <v>338</v>
      </c>
      <c r="C2038" s="8" t="s">
        <v>334</v>
      </c>
      <c r="D2038" s="8" t="str">
        <f t="shared" si="247"/>
        <v>Week_44-generic-refi</v>
      </c>
      <c r="E2038" s="8" t="str">
        <f t="shared" si="248"/>
        <v>Umbrella-social.display.umb</v>
      </c>
      <c r="H2038" s="24">
        <f t="shared" si="249"/>
        <v>5.1707695545850103E-3</v>
      </c>
      <c r="I2038" s="6">
        <f t="shared" si="249"/>
        <v>2.04</v>
      </c>
      <c r="J2038" s="6">
        <f t="shared" si="253"/>
        <v>5999900.7456418928</v>
      </c>
      <c r="K2038" s="18">
        <f t="shared" si="253"/>
        <v>0</v>
      </c>
      <c r="L2038" s="35">
        <f>Data!BQ58</f>
        <v>3.7379499704140603E-3</v>
      </c>
      <c r="Q2038" s="21">
        <v>0</v>
      </c>
      <c r="R2038" s="21">
        <v>0</v>
      </c>
      <c r="S2038" s="21">
        <v>0</v>
      </c>
      <c r="T2038" s="21">
        <v>0</v>
      </c>
      <c r="U2038" s="21">
        <v>0</v>
      </c>
      <c r="V2038" s="21">
        <v>0</v>
      </c>
      <c r="W2038" s="21">
        <v>0</v>
      </c>
      <c r="X2038" s="21">
        <v>0</v>
      </c>
      <c r="Y2038" s="21">
        <v>0</v>
      </c>
      <c r="Z2038" s="21">
        <v>0</v>
      </c>
      <c r="AA2038" s="21">
        <v>0</v>
      </c>
      <c r="AB2038" s="21">
        <v>113.63853222717931</v>
      </c>
      <c r="AC2038" s="21">
        <v>208.582891189827</v>
      </c>
      <c r="AD2038" s="21">
        <v>284.97167357185725</v>
      </c>
      <c r="AE2038" s="21">
        <v>345.21166007835478</v>
      </c>
      <c r="AF2038" s="21">
        <v>391.66169796086604</v>
      </c>
      <c r="AG2038" s="21">
        <v>429.84705278132429</v>
      </c>
      <c r="AH2038" s="21">
        <v>461.33197216028418</v>
      </c>
      <c r="AI2038" s="21">
        <v>0</v>
      </c>
      <c r="AJ2038" s="21">
        <v>0</v>
      </c>
      <c r="AK2038" s="21">
        <v>1794.061148626769</v>
      </c>
      <c r="AL2038" s="21">
        <v>3292.9892178105079</v>
      </c>
      <c r="AM2038" s="21">
        <v>4498.9722939429157</v>
      </c>
      <c r="AN2038" s="21">
        <v>5450.0072753614777</v>
      </c>
      <c r="AO2038" s="21">
        <v>6183.3343140340494</v>
      </c>
      <c r="AP2038" s="21">
        <v>6786.1831909709426</v>
      </c>
      <c r="AQ2038" s="21">
        <v>7283.2493666631353</v>
      </c>
    </row>
    <row r="2039" spans="1:43" x14ac:dyDescent="0.25">
      <c r="A2039" s="17" t="s">
        <v>300</v>
      </c>
      <c r="B2039" s="8" t="s">
        <v>338</v>
      </c>
      <c r="C2039" s="8" t="s">
        <v>334</v>
      </c>
      <c r="D2039" s="8" t="str">
        <f t="shared" si="247"/>
        <v>Week_45-generic-refi</v>
      </c>
      <c r="E2039" s="8" t="str">
        <f t="shared" si="248"/>
        <v>Umbrella-social.display.umb</v>
      </c>
      <c r="H2039" s="24">
        <f t="shared" si="249"/>
        <v>5.1707695545850103E-3</v>
      </c>
      <c r="I2039" s="6">
        <f t="shared" si="249"/>
        <v>2.04</v>
      </c>
      <c r="J2039" s="6">
        <f t="shared" si="253"/>
        <v>5999900.7456418928</v>
      </c>
      <c r="K2039" s="18">
        <f t="shared" si="253"/>
        <v>0</v>
      </c>
      <c r="L2039" s="35">
        <f>Data!BQ59</f>
        <v>3.2163755559376796E-3</v>
      </c>
      <c r="Q2039" s="21">
        <v>0</v>
      </c>
      <c r="R2039" s="21">
        <v>0</v>
      </c>
      <c r="S2039" s="21">
        <v>0</v>
      </c>
      <c r="T2039" s="21">
        <v>0</v>
      </c>
      <c r="U2039" s="21">
        <v>0</v>
      </c>
      <c r="V2039" s="21">
        <v>0</v>
      </c>
      <c r="W2039" s="21">
        <v>0</v>
      </c>
      <c r="X2039" s="21">
        <v>0</v>
      </c>
      <c r="Y2039" s="21">
        <v>0</v>
      </c>
      <c r="Z2039" s="21">
        <v>144.77108319370572</v>
      </c>
      <c r="AA2039" s="21">
        <v>384.35969331150636</v>
      </c>
      <c r="AB2039" s="21">
        <v>566.4950648338222</v>
      </c>
      <c r="AC2039" s="21">
        <v>710.47588094507557</v>
      </c>
      <c r="AD2039" s="21">
        <v>826.19682911199789</v>
      </c>
      <c r="AE2039" s="21">
        <v>917.37114269485153</v>
      </c>
      <c r="AF2039" s="21">
        <v>987.6174209750161</v>
      </c>
      <c r="AG2039" s="21">
        <v>1045.3249462842198</v>
      </c>
      <c r="AH2039" s="21">
        <v>1092.8763553079971</v>
      </c>
      <c r="AI2039" s="21">
        <v>1782.7854127485759</v>
      </c>
      <c r="AJ2039" s="21">
        <v>4733.2025109421993</v>
      </c>
      <c r="AK2039" s="21">
        <v>6976.1109449494443</v>
      </c>
      <c r="AL2039" s="21">
        <v>8749.164603291747</v>
      </c>
      <c r="AM2039" s="21">
        <v>10174.211745236407</v>
      </c>
      <c r="AN2039" s="21">
        <v>11296.979031956154</v>
      </c>
      <c r="AO2039" s="21">
        <v>12162.027752011594</v>
      </c>
      <c r="AP2039" s="21">
        <v>12872.66783328675</v>
      </c>
      <c r="AQ2039" s="21">
        <v>13458.24028665993</v>
      </c>
    </row>
    <row r="2040" spans="1:43" x14ac:dyDescent="0.25">
      <c r="A2040" s="17" t="s">
        <v>301</v>
      </c>
      <c r="B2040" s="8" t="s">
        <v>338</v>
      </c>
      <c r="C2040" s="8" t="s">
        <v>334</v>
      </c>
      <c r="D2040" s="8" t="str">
        <f t="shared" si="247"/>
        <v>Week_46-generic-refi</v>
      </c>
      <c r="E2040" s="8" t="str">
        <f t="shared" si="248"/>
        <v>Umbrella-social.display.umb</v>
      </c>
      <c r="H2040" s="24">
        <f t="shared" si="249"/>
        <v>5.1707695545850103E-3</v>
      </c>
      <c r="I2040" s="6">
        <f t="shared" si="249"/>
        <v>2.04</v>
      </c>
      <c r="J2040" s="6">
        <f t="shared" si="253"/>
        <v>5999900.7456418928</v>
      </c>
      <c r="K2040" s="18">
        <f t="shared" si="253"/>
        <v>0</v>
      </c>
      <c r="L2040" s="35">
        <f>Data!BQ60</f>
        <v>3.2163755559376796E-3</v>
      </c>
      <c r="Q2040" s="21">
        <v>0</v>
      </c>
      <c r="R2040" s="21">
        <v>0</v>
      </c>
      <c r="S2040" s="21">
        <v>0</v>
      </c>
      <c r="T2040" s="21">
        <v>0</v>
      </c>
      <c r="U2040" s="21">
        <v>0</v>
      </c>
      <c r="V2040" s="21">
        <v>0</v>
      </c>
      <c r="W2040" s="21">
        <v>0</v>
      </c>
      <c r="X2040" s="21">
        <v>0</v>
      </c>
      <c r="Y2040" s="21">
        <v>0</v>
      </c>
      <c r="Z2040" s="21">
        <v>11.646014493469956</v>
      </c>
      <c r="AA2040" s="21">
        <v>210.65361009159892</v>
      </c>
      <c r="AB2040" s="21">
        <v>362.00151935109528</v>
      </c>
      <c r="AC2040" s="21">
        <v>481.68730695876314</v>
      </c>
      <c r="AD2040" s="21">
        <v>577.9152635463488</v>
      </c>
      <c r="AE2040" s="21">
        <v>653.75452750109002</v>
      </c>
      <c r="AF2040" s="21">
        <v>712.20152557029576</v>
      </c>
      <c r="AG2040" s="21">
        <v>760.22708945815236</v>
      </c>
      <c r="AH2040" s="21">
        <v>799.80887972056337</v>
      </c>
      <c r="AI2040" s="21">
        <v>158.59596010474866</v>
      </c>
      <c r="AJ2040" s="21">
        <v>2868.6905344949705</v>
      </c>
      <c r="AK2040" s="21">
        <v>4929.7533120069711</v>
      </c>
      <c r="AL2040" s="21">
        <v>6559.6398630819631</v>
      </c>
      <c r="AM2040" s="21">
        <v>7870.0765942472408</v>
      </c>
      <c r="AN2040" s="21">
        <v>8902.8591729812579</v>
      </c>
      <c r="AO2040" s="21">
        <v>9698.7930763113254</v>
      </c>
      <c r="AP2040" s="21">
        <v>10352.807410454332</v>
      </c>
      <c r="AQ2040" s="21">
        <v>10891.834047665863</v>
      </c>
    </row>
    <row r="2041" spans="1:43" x14ac:dyDescent="0.25">
      <c r="A2041" s="17" t="s">
        <v>272</v>
      </c>
      <c r="B2041" s="8" t="s">
        <v>338</v>
      </c>
      <c r="C2041" s="8" t="s">
        <v>334</v>
      </c>
      <c r="D2041" s="8" t="str">
        <f t="shared" si="247"/>
        <v>Week_47-generic-refi</v>
      </c>
      <c r="E2041" s="8" t="str">
        <f t="shared" si="248"/>
        <v>Umbrella-social.display.umb</v>
      </c>
      <c r="H2041" s="24">
        <f t="shared" si="249"/>
        <v>5.1707695545850103E-3</v>
      </c>
      <c r="I2041" s="6">
        <f t="shared" si="249"/>
        <v>2.04</v>
      </c>
      <c r="J2041" s="6">
        <f t="shared" si="253"/>
        <v>5999900.7456418928</v>
      </c>
      <c r="K2041" s="18">
        <f t="shared" si="253"/>
        <v>0</v>
      </c>
      <c r="L2041" s="35">
        <f>Data!BQ61</f>
        <v>3.2163755559376796E-3</v>
      </c>
      <c r="Q2041" s="21">
        <v>0</v>
      </c>
      <c r="R2041" s="21">
        <v>0</v>
      </c>
      <c r="S2041" s="21">
        <v>0</v>
      </c>
      <c r="T2041" s="21">
        <v>0</v>
      </c>
      <c r="U2041" s="21">
        <v>0</v>
      </c>
      <c r="V2041" s="21">
        <v>0</v>
      </c>
      <c r="W2041" s="21">
        <v>0</v>
      </c>
      <c r="X2041" s="21">
        <v>0</v>
      </c>
      <c r="Y2041" s="21">
        <v>0</v>
      </c>
      <c r="Z2041" s="21">
        <v>103.67948648386141</v>
      </c>
      <c r="AA2041" s="21">
        <v>288.1457369394455</v>
      </c>
      <c r="AB2041" s="21">
        <v>428.4085506958433</v>
      </c>
      <c r="AC2041" s="21">
        <v>539.31083716645185</v>
      </c>
      <c r="AD2041" s="21">
        <v>628.46236399694817</v>
      </c>
      <c r="AE2041" s="21">
        <v>698.71493356072642</v>
      </c>
      <c r="AF2041" s="21">
        <v>752.84977717843958</v>
      </c>
      <c r="AG2041" s="21">
        <v>797.32742869611184</v>
      </c>
      <c r="AH2041" s="21">
        <v>833.98156937556541</v>
      </c>
      <c r="AI2041" s="21">
        <v>1416.8319963756237</v>
      </c>
      <c r="AJ2041" s="21">
        <v>3937.6554954155572</v>
      </c>
      <c r="AK2041" s="21">
        <v>5854.4169414000835</v>
      </c>
      <c r="AL2041" s="21">
        <v>7369.9521091715033</v>
      </c>
      <c r="AM2041" s="21">
        <v>8588.2522765710473</v>
      </c>
      <c r="AN2041" s="21">
        <v>9548.2887482125134</v>
      </c>
      <c r="AO2041" s="21">
        <v>10288.068440006276</v>
      </c>
      <c r="AP2041" s="21">
        <v>10895.87777559449</v>
      </c>
      <c r="AQ2041" s="21">
        <v>11396.774925797745</v>
      </c>
    </row>
    <row r="2042" spans="1:43" x14ac:dyDescent="0.25">
      <c r="A2042" s="17" t="s">
        <v>273</v>
      </c>
      <c r="B2042" s="8" t="s">
        <v>338</v>
      </c>
      <c r="C2042" s="8" t="s">
        <v>334</v>
      </c>
      <c r="D2042" s="8" t="str">
        <f t="shared" si="247"/>
        <v>Week_48-generic-refi</v>
      </c>
      <c r="E2042" s="8" t="str">
        <f t="shared" si="248"/>
        <v>Umbrella-social.display.umb</v>
      </c>
      <c r="H2042" s="24">
        <f t="shared" si="249"/>
        <v>5.1707695545850103E-3</v>
      </c>
      <c r="I2042" s="6">
        <f t="shared" si="249"/>
        <v>2.04</v>
      </c>
      <c r="J2042" s="6">
        <f t="shared" si="253"/>
        <v>5999900.7456418928</v>
      </c>
      <c r="K2042" s="18">
        <f t="shared" si="253"/>
        <v>0</v>
      </c>
      <c r="L2042" s="35">
        <f>Data!BQ62</f>
        <v>3.2163755559376796E-3</v>
      </c>
      <c r="Q2042" s="21">
        <v>0</v>
      </c>
      <c r="R2042" s="21">
        <v>0</v>
      </c>
      <c r="S2042" s="21">
        <v>0</v>
      </c>
      <c r="T2042" s="21">
        <v>0</v>
      </c>
      <c r="U2042" s="21">
        <v>0</v>
      </c>
      <c r="V2042" s="21">
        <v>0</v>
      </c>
      <c r="W2042" s="21">
        <v>0</v>
      </c>
      <c r="X2042" s="21">
        <v>0</v>
      </c>
      <c r="Y2042" s="21">
        <v>0</v>
      </c>
      <c r="Z2042" s="21">
        <v>0</v>
      </c>
      <c r="AA2042" s="21">
        <v>113.40209548022931</v>
      </c>
      <c r="AB2042" s="21">
        <v>207.48561813175283</v>
      </c>
      <c r="AC2042" s="21">
        <v>281.953940950375</v>
      </c>
      <c r="AD2042" s="21">
        <v>341.87668447359943</v>
      </c>
      <c r="AE2042" s="21">
        <v>389.13850169756392</v>
      </c>
      <c r="AF2042" s="21">
        <v>425.58567348438208</v>
      </c>
      <c r="AG2042" s="21">
        <v>455.55132023739617</v>
      </c>
      <c r="AH2042" s="21">
        <v>480.2612314302803</v>
      </c>
      <c r="AI2042" s="21">
        <v>0</v>
      </c>
      <c r="AJ2042" s="21">
        <v>1842.5601356593859</v>
      </c>
      <c r="AK2042" s="21">
        <v>3371.2316079632369</v>
      </c>
      <c r="AL2042" s="21">
        <v>4581.1948137924383</v>
      </c>
      <c r="AM2042" s="21">
        <v>5554.8210767611354</v>
      </c>
      <c r="AN2042" s="21">
        <v>6322.732286751776</v>
      </c>
      <c r="AO2042" s="21">
        <v>6914.9268622358659</v>
      </c>
      <c r="AP2042" s="21">
        <v>7401.8094538893938</v>
      </c>
      <c r="AQ2042" s="21">
        <v>7803.296720300883</v>
      </c>
    </row>
    <row r="2043" spans="1:43" x14ac:dyDescent="0.25">
      <c r="A2043" s="17" t="s">
        <v>274</v>
      </c>
      <c r="B2043" s="8" t="s">
        <v>338</v>
      </c>
      <c r="C2043" s="8" t="s">
        <v>334</v>
      </c>
      <c r="D2043" s="8" t="str">
        <f t="shared" si="247"/>
        <v>Week_49-generic-refi</v>
      </c>
      <c r="E2043" s="8" t="str">
        <f t="shared" si="248"/>
        <v>Umbrella-social.display.umb</v>
      </c>
      <c r="H2043" s="24">
        <f t="shared" si="249"/>
        <v>5.1707695545850103E-3</v>
      </c>
      <c r="I2043" s="6">
        <f t="shared" si="249"/>
        <v>2.04</v>
      </c>
      <c r="J2043" s="6">
        <f t="shared" si="253"/>
        <v>5999900.7456418928</v>
      </c>
      <c r="K2043" s="18">
        <f t="shared" si="253"/>
        <v>0</v>
      </c>
      <c r="L2043" s="35">
        <f>Data!BQ63</f>
        <v>3.2163755559376796E-3</v>
      </c>
      <c r="Q2043" s="21">
        <v>0</v>
      </c>
      <c r="R2043" s="21">
        <v>0</v>
      </c>
      <c r="S2043" s="21">
        <v>0</v>
      </c>
      <c r="T2043" s="21">
        <v>0</v>
      </c>
      <c r="U2043" s="21">
        <v>0</v>
      </c>
      <c r="V2043" s="21">
        <v>0</v>
      </c>
      <c r="W2043" s="21">
        <v>0</v>
      </c>
      <c r="X2043" s="21">
        <v>0</v>
      </c>
      <c r="Y2043" s="21">
        <v>0</v>
      </c>
      <c r="Z2043" s="21">
        <v>0</v>
      </c>
      <c r="AA2043" s="21">
        <v>91.33929345352918</v>
      </c>
      <c r="AB2043" s="21">
        <v>222.70447368608308</v>
      </c>
      <c r="AC2043" s="21">
        <v>326.60412127457892</v>
      </c>
      <c r="AD2043" s="21">
        <v>410.153601501531</v>
      </c>
      <c r="AE2043" s="21">
        <v>476.00969379055857</v>
      </c>
      <c r="AF2043" s="21">
        <v>526.76922970663236</v>
      </c>
      <c r="AG2043" s="21">
        <v>568.48239369997145</v>
      </c>
      <c r="AH2043" s="21">
        <v>602.86493240035918</v>
      </c>
      <c r="AI2043" s="21">
        <v>0</v>
      </c>
      <c r="AJ2043" s="21">
        <v>1323.5001676921413</v>
      </c>
      <c r="AK2043" s="21">
        <v>3226.972720336194</v>
      </c>
      <c r="AL2043" s="21">
        <v>4732.4715676257274</v>
      </c>
      <c r="AM2043" s="21">
        <v>5943.0978699544312</v>
      </c>
      <c r="AN2043" s="21">
        <v>6897.3481809930408</v>
      </c>
      <c r="AO2043" s="21">
        <v>7632.8504140060249</v>
      </c>
      <c r="AP2043" s="21">
        <v>8237.2713313655622</v>
      </c>
      <c r="AQ2043" s="21">
        <v>8735.4719853786846</v>
      </c>
    </row>
    <row r="2044" spans="1:43" x14ac:dyDescent="0.25">
      <c r="A2044" s="17" t="s">
        <v>275</v>
      </c>
      <c r="B2044" s="8" t="s">
        <v>338</v>
      </c>
      <c r="C2044" s="8" t="s">
        <v>334</v>
      </c>
      <c r="D2044" s="8" t="str">
        <f t="shared" si="247"/>
        <v>Week_50-generic-refi</v>
      </c>
      <c r="E2044" s="8" t="str">
        <f t="shared" si="248"/>
        <v>Umbrella-social.display.umb</v>
      </c>
      <c r="H2044" s="24">
        <f t="shared" si="249"/>
        <v>5.1707695545850103E-3</v>
      </c>
      <c r="I2044" s="6">
        <f t="shared" si="249"/>
        <v>2.04</v>
      </c>
      <c r="J2044" s="6">
        <f t="shared" si="253"/>
        <v>5999900.7456418928</v>
      </c>
      <c r="K2044" s="18">
        <f t="shared" si="253"/>
        <v>0</v>
      </c>
      <c r="L2044" s="35">
        <f>Data!BQ64</f>
        <v>2.8107065669004949E-3</v>
      </c>
      <c r="Q2044" s="21">
        <v>0</v>
      </c>
      <c r="R2044" s="21">
        <v>0</v>
      </c>
      <c r="S2044" s="21">
        <v>0</v>
      </c>
      <c r="T2044" s="21">
        <v>0</v>
      </c>
      <c r="U2044" s="21">
        <v>0</v>
      </c>
      <c r="V2044" s="21">
        <v>0</v>
      </c>
      <c r="W2044" s="21">
        <v>0</v>
      </c>
      <c r="X2044" s="21">
        <v>0</v>
      </c>
      <c r="Y2044" s="21">
        <v>0</v>
      </c>
      <c r="Z2044" s="21">
        <v>266.87804980593307</v>
      </c>
      <c r="AA2044" s="21">
        <v>447.82534525074249</v>
      </c>
      <c r="AB2044" s="21">
        <v>585.50316632996976</v>
      </c>
      <c r="AC2044" s="21">
        <v>694.4284481746987</v>
      </c>
      <c r="AD2044" s="21">
        <v>782.03740080645855</v>
      </c>
      <c r="AE2044" s="21">
        <v>851.10884332359524</v>
      </c>
      <c r="AF2044" s="21">
        <v>904.35645268175278</v>
      </c>
      <c r="AG2044" s="21">
        <v>948.12189704405273</v>
      </c>
      <c r="AH2044" s="21">
        <v>984.20137210821451</v>
      </c>
      <c r="AI2044" s="21">
        <v>3458.2513842027906</v>
      </c>
      <c r="AJ2044" s="21">
        <v>5802.997366102767</v>
      </c>
      <c r="AK2044" s="21">
        <v>7587.0501035515281</v>
      </c>
      <c r="AL2044" s="21">
        <v>8998.5225232133671</v>
      </c>
      <c r="AM2044" s="21">
        <v>10133.774305544866</v>
      </c>
      <c r="AN2044" s="21">
        <v>11028.813863378375</v>
      </c>
      <c r="AO2044" s="21">
        <v>11718.805486527008</v>
      </c>
      <c r="AP2044" s="21">
        <v>12285.925594966924</v>
      </c>
      <c r="AQ2044" s="21">
        <v>12753.449599555082</v>
      </c>
    </row>
    <row r="2045" spans="1:43" x14ac:dyDescent="0.25">
      <c r="A2045" s="17" t="s">
        <v>276</v>
      </c>
      <c r="B2045" s="8" t="s">
        <v>338</v>
      </c>
      <c r="C2045" s="8" t="s">
        <v>334</v>
      </c>
      <c r="D2045" s="8" t="str">
        <f t="shared" si="247"/>
        <v>Week_51-generic-refi</v>
      </c>
      <c r="E2045" s="8" t="str">
        <f t="shared" si="248"/>
        <v>Umbrella-social.display.umb</v>
      </c>
      <c r="H2045" s="24">
        <f t="shared" si="249"/>
        <v>5.1707695545850103E-3</v>
      </c>
      <c r="I2045" s="6">
        <f t="shared" si="249"/>
        <v>2.04</v>
      </c>
      <c r="J2045" s="6">
        <f t="shared" si="253"/>
        <v>5999900.7456418928</v>
      </c>
      <c r="K2045" s="18">
        <f t="shared" si="253"/>
        <v>0</v>
      </c>
      <c r="L2045" s="35">
        <f>Data!BQ65</f>
        <v>2.8107065669004949E-3</v>
      </c>
      <c r="Q2045" s="21">
        <v>0</v>
      </c>
      <c r="R2045" s="21">
        <v>0</v>
      </c>
      <c r="S2045" s="21">
        <v>0</v>
      </c>
      <c r="T2045" s="21">
        <v>0</v>
      </c>
      <c r="U2045" s="21">
        <v>0</v>
      </c>
      <c r="V2045" s="21">
        <v>0</v>
      </c>
      <c r="W2045" s="21">
        <v>0</v>
      </c>
      <c r="X2045" s="21">
        <v>0</v>
      </c>
      <c r="Y2045" s="21">
        <v>0</v>
      </c>
      <c r="Z2045" s="21">
        <v>221.76696940777614</v>
      </c>
      <c r="AA2045" s="21">
        <v>398.45247162490625</v>
      </c>
      <c r="AB2045" s="21">
        <v>532.70275358481126</v>
      </c>
      <c r="AC2045" s="21">
        <v>638.78396301903229</v>
      </c>
      <c r="AD2045" s="21">
        <v>724.00857571444942</v>
      </c>
      <c r="AE2045" s="21">
        <v>791.1309037988209</v>
      </c>
      <c r="AF2045" s="21">
        <v>842.82934823436142</v>
      </c>
      <c r="AG2045" s="21">
        <v>885.28792329145801</v>
      </c>
      <c r="AH2045" s="21">
        <v>920.26521667325278</v>
      </c>
      <c r="AI2045" s="21">
        <v>2981.4927253503465</v>
      </c>
      <c r="AJ2045" s="21">
        <v>5356.8984989965211</v>
      </c>
      <c r="AK2045" s="21">
        <v>7161.794151891052</v>
      </c>
      <c r="AL2045" s="21">
        <v>8587.9774787819606</v>
      </c>
      <c r="AM2045" s="21">
        <v>9733.7593030578937</v>
      </c>
      <c r="AN2045" s="21">
        <v>10636.169312206513</v>
      </c>
      <c r="AO2045" s="21">
        <v>11331.216624293236</v>
      </c>
      <c r="AP2045" s="21">
        <v>11902.040733039144</v>
      </c>
      <c r="AQ2045" s="21">
        <v>12372.284548196811</v>
      </c>
    </row>
    <row r="2046" spans="1:43" x14ac:dyDescent="0.25">
      <c r="A2046" s="17" t="s">
        <v>277</v>
      </c>
      <c r="B2046" s="8" t="s">
        <v>338</v>
      </c>
      <c r="C2046" s="8" t="s">
        <v>334</v>
      </c>
      <c r="D2046" s="8" t="str">
        <f t="shared" si="247"/>
        <v>Week_52-generic-refi</v>
      </c>
      <c r="E2046" s="8" t="str">
        <f t="shared" si="248"/>
        <v>Umbrella-social.display.umb</v>
      </c>
      <c r="H2046" s="24">
        <f t="shared" si="249"/>
        <v>5.1707695545850103E-3</v>
      </c>
      <c r="I2046" s="6">
        <f t="shared" si="249"/>
        <v>2.04</v>
      </c>
      <c r="J2046" s="6">
        <f t="shared" si="253"/>
        <v>5999900.7456418928</v>
      </c>
      <c r="K2046" s="18">
        <f t="shared" si="253"/>
        <v>0</v>
      </c>
      <c r="L2046" s="35">
        <f>Data!BQ66</f>
        <v>2.8107065669004949E-3</v>
      </c>
      <c r="Q2046" s="21">
        <v>0</v>
      </c>
      <c r="R2046" s="21">
        <v>0</v>
      </c>
      <c r="S2046" s="21">
        <v>0</v>
      </c>
      <c r="T2046" s="21">
        <v>0</v>
      </c>
      <c r="U2046" s="21">
        <v>0</v>
      </c>
      <c r="V2046" s="21">
        <v>0</v>
      </c>
      <c r="W2046" s="21">
        <v>0</v>
      </c>
      <c r="X2046" s="21">
        <v>0</v>
      </c>
      <c r="Y2046" s="21">
        <v>0</v>
      </c>
      <c r="Z2046" s="21">
        <v>0</v>
      </c>
      <c r="AA2046" s="21">
        <v>119.50365082157809</v>
      </c>
      <c r="AB2046" s="21">
        <v>231.85898959255312</v>
      </c>
      <c r="AC2046" s="21">
        <v>320.74561679712639</v>
      </c>
      <c r="AD2046" s="21">
        <v>392.23821093378729</v>
      </c>
      <c r="AE2046" s="21">
        <v>448.60221670909357</v>
      </c>
      <c r="AF2046" s="21">
        <v>492.05324564984954</v>
      </c>
      <c r="AG2046" s="21">
        <v>527.76601625240517</v>
      </c>
      <c r="AH2046" s="21">
        <v>557.20676133110226</v>
      </c>
      <c r="AI2046" s="21">
        <v>0</v>
      </c>
      <c r="AJ2046" s="21">
        <v>1641.1505374028493</v>
      </c>
      <c r="AK2046" s="21">
        <v>3184.1328926395668</v>
      </c>
      <c r="AL2046" s="21">
        <v>4404.8180767475324</v>
      </c>
      <c r="AM2046" s="21">
        <v>5386.6300003253455</v>
      </c>
      <c r="AN2046" s="21">
        <v>6160.6801463449747</v>
      </c>
      <c r="AO2046" s="21">
        <v>6757.3956358432451</v>
      </c>
      <c r="AP2046" s="21">
        <v>7247.8411767416992</v>
      </c>
      <c r="AQ2046" s="21">
        <v>7652.15262894647</v>
      </c>
    </row>
    <row r="2048" spans="1:43" x14ac:dyDescent="0.25">
      <c r="A2048" s="16" t="s">
        <v>328</v>
      </c>
      <c r="B2048" s="8" t="s">
        <v>338</v>
      </c>
      <c r="C2048" s="8" t="s">
        <v>335</v>
      </c>
      <c r="E2048" s="8" t="str">
        <f>IF(RIGHT(A2048,3)="old","Initial",B2048&amp;"-"&amp;C2048)</f>
        <v>Initial</v>
      </c>
      <c r="F2048" s="4">
        <v>0</v>
      </c>
      <c r="G2048" s="19">
        <v>0</v>
      </c>
      <c r="H2048" s="4">
        <v>0</v>
      </c>
      <c r="I2048" s="42">
        <f>VLOOKUP(C2048,parms,8,FALSE)</f>
        <v>2.04</v>
      </c>
      <c r="J2048" s="6">
        <v>1</v>
      </c>
      <c r="K2048" s="18">
        <v>0</v>
      </c>
      <c r="L2048" s="35">
        <f>Data!BR2</f>
        <v>4.0496729639443564E-3</v>
      </c>
      <c r="M2048" s="39">
        <f>VLOOKUP(C2048,Data!$CB$2:$EB$22,1+VALUE(MID(A2048,6,2)),FALSE)</f>
        <v>0</v>
      </c>
      <c r="Q2048" s="21">
        <v>0</v>
      </c>
      <c r="R2048" s="21">
        <v>0</v>
      </c>
      <c r="S2048" s="21">
        <v>0</v>
      </c>
      <c r="T2048" s="21">
        <v>0</v>
      </c>
      <c r="U2048" s="21">
        <v>0</v>
      </c>
      <c r="V2048" s="21">
        <v>0</v>
      </c>
      <c r="W2048" s="21">
        <v>0</v>
      </c>
      <c r="X2048" s="21">
        <v>0</v>
      </c>
      <c r="Y2048" s="21">
        <v>0</v>
      </c>
      <c r="Z2048" s="21">
        <v>0</v>
      </c>
      <c r="AA2048" s="21">
        <v>0</v>
      </c>
      <c r="AB2048" s="21">
        <v>0</v>
      </c>
      <c r="AC2048" s="21">
        <v>0</v>
      </c>
      <c r="AD2048" s="21">
        <v>0</v>
      </c>
      <c r="AE2048" s="21">
        <v>0</v>
      </c>
      <c r="AF2048" s="21">
        <v>0</v>
      </c>
      <c r="AG2048" s="21">
        <v>0</v>
      </c>
      <c r="AH2048" s="21">
        <v>0</v>
      </c>
      <c r="AI2048" s="21">
        <v>0</v>
      </c>
      <c r="AJ2048" s="21">
        <v>0</v>
      </c>
      <c r="AK2048" s="21">
        <v>0</v>
      </c>
      <c r="AL2048" s="21">
        <v>0</v>
      </c>
      <c r="AM2048" s="21">
        <v>0</v>
      </c>
      <c r="AN2048" s="21">
        <v>0</v>
      </c>
      <c r="AO2048" s="21">
        <v>0</v>
      </c>
      <c r="AP2048" s="21">
        <v>0</v>
      </c>
      <c r="AQ2048" s="21">
        <v>0</v>
      </c>
    </row>
    <row r="2049" spans="1:43" x14ac:dyDescent="0.25">
      <c r="A2049" s="16" t="s">
        <v>316</v>
      </c>
      <c r="B2049" s="8" t="s">
        <v>338</v>
      </c>
      <c r="C2049" s="8" t="s">
        <v>335</v>
      </c>
      <c r="E2049" s="8" t="str">
        <f t="shared" ref="E2049:E2112" si="254">IF(RIGHT(A2049,3)="old","Initial",B2049&amp;"-"&amp;C2049)</f>
        <v>Initial</v>
      </c>
      <c r="F2049" s="4">
        <v>0</v>
      </c>
      <c r="G2049" s="19">
        <v>0</v>
      </c>
      <c r="H2049" s="4">
        <v>0</v>
      </c>
      <c r="I2049" s="6">
        <f>I2048</f>
        <v>2.04</v>
      </c>
      <c r="J2049" s="6">
        <v>1</v>
      </c>
      <c r="K2049" s="18">
        <v>0</v>
      </c>
      <c r="L2049" s="35">
        <f>Data!BR3</f>
        <v>4.7927322233836875E-3</v>
      </c>
      <c r="M2049" s="39">
        <f>VLOOKUP(C2049,Data!$CB$2:$EB$22,1+VALUE(MID(A2049,6,2)),FALSE)</f>
        <v>0</v>
      </c>
      <c r="Q2049" s="21">
        <v>0</v>
      </c>
      <c r="R2049" s="21">
        <v>0</v>
      </c>
      <c r="S2049" s="21">
        <v>0</v>
      </c>
      <c r="T2049" s="21">
        <v>0</v>
      </c>
      <c r="U2049" s="21">
        <v>0</v>
      </c>
      <c r="V2049" s="21">
        <v>0</v>
      </c>
      <c r="W2049" s="21">
        <v>0</v>
      </c>
      <c r="X2049" s="21">
        <v>0</v>
      </c>
      <c r="Y2049" s="21">
        <v>0</v>
      </c>
      <c r="Z2049" s="21">
        <v>0</v>
      </c>
      <c r="AA2049" s="21">
        <v>0</v>
      </c>
      <c r="AB2049" s="21">
        <v>0</v>
      </c>
      <c r="AC2049" s="21">
        <v>0</v>
      </c>
      <c r="AD2049" s="21">
        <v>0</v>
      </c>
      <c r="AE2049" s="21">
        <v>0</v>
      </c>
      <c r="AF2049" s="21">
        <v>0</v>
      </c>
      <c r="AG2049" s="21">
        <v>0</v>
      </c>
      <c r="AH2049" s="21">
        <v>0</v>
      </c>
      <c r="AI2049" s="21">
        <v>0</v>
      </c>
      <c r="AJ2049" s="21">
        <v>0</v>
      </c>
      <c r="AK2049" s="21">
        <v>0</v>
      </c>
      <c r="AL2049" s="21">
        <v>0</v>
      </c>
      <c r="AM2049" s="21">
        <v>0</v>
      </c>
      <c r="AN2049" s="21">
        <v>0</v>
      </c>
      <c r="AO2049" s="21">
        <v>0</v>
      </c>
      <c r="AP2049" s="21">
        <v>0</v>
      </c>
      <c r="AQ2049" s="21">
        <v>0</v>
      </c>
    </row>
    <row r="2050" spans="1:43" x14ac:dyDescent="0.25">
      <c r="A2050" s="16" t="s">
        <v>317</v>
      </c>
      <c r="B2050" s="8" t="s">
        <v>338</v>
      </c>
      <c r="C2050" s="8" t="s">
        <v>335</v>
      </c>
      <c r="E2050" s="8" t="str">
        <f t="shared" si="254"/>
        <v>Initial</v>
      </c>
      <c r="F2050" s="4">
        <v>0</v>
      </c>
      <c r="G2050" s="19">
        <v>0</v>
      </c>
      <c r="H2050" s="4">
        <v>0</v>
      </c>
      <c r="I2050" s="6">
        <f t="shared" ref="I2050:I2112" si="255">I2049</f>
        <v>2.04</v>
      </c>
      <c r="J2050" s="6">
        <v>1</v>
      </c>
      <c r="K2050" s="18">
        <v>0</v>
      </c>
      <c r="L2050" s="35">
        <f>Data!BR4</f>
        <v>4.7927322233836875E-3</v>
      </c>
      <c r="M2050" s="39">
        <f>VLOOKUP(C2050,Data!$CB$2:$EB$22,1+VALUE(MID(A2050,6,2)),FALSE)</f>
        <v>0</v>
      </c>
      <c r="Q2050" s="21">
        <v>0</v>
      </c>
      <c r="R2050" s="21">
        <v>0</v>
      </c>
      <c r="S2050" s="21">
        <v>0</v>
      </c>
      <c r="T2050" s="21">
        <v>0</v>
      </c>
      <c r="U2050" s="21">
        <v>0</v>
      </c>
      <c r="V2050" s="21">
        <v>0</v>
      </c>
      <c r="W2050" s="21">
        <v>0</v>
      </c>
      <c r="X2050" s="21">
        <v>0</v>
      </c>
      <c r="Y2050" s="21">
        <v>0</v>
      </c>
      <c r="Z2050" s="21">
        <v>0</v>
      </c>
      <c r="AA2050" s="21">
        <v>0</v>
      </c>
      <c r="AB2050" s="21">
        <v>0</v>
      </c>
      <c r="AC2050" s="21">
        <v>0</v>
      </c>
      <c r="AD2050" s="21">
        <v>0</v>
      </c>
      <c r="AE2050" s="21">
        <v>0</v>
      </c>
      <c r="AF2050" s="21">
        <v>0</v>
      </c>
      <c r="AG2050" s="21">
        <v>0</v>
      </c>
      <c r="AH2050" s="21">
        <v>0</v>
      </c>
      <c r="AI2050" s="21">
        <v>0</v>
      </c>
      <c r="AJ2050" s="21">
        <v>0</v>
      </c>
      <c r="AK2050" s="21">
        <v>0</v>
      </c>
      <c r="AL2050" s="21">
        <v>0</v>
      </c>
      <c r="AM2050" s="21">
        <v>0</v>
      </c>
      <c r="AN2050" s="21">
        <v>0</v>
      </c>
      <c r="AO2050" s="21">
        <v>0</v>
      </c>
      <c r="AP2050" s="21">
        <v>0</v>
      </c>
      <c r="AQ2050" s="21">
        <v>0</v>
      </c>
    </row>
    <row r="2051" spans="1:43" x14ac:dyDescent="0.25">
      <c r="A2051" s="16" t="s">
        <v>318</v>
      </c>
      <c r="B2051" s="8" t="s">
        <v>338</v>
      </c>
      <c r="C2051" s="8" t="s">
        <v>335</v>
      </c>
      <c r="E2051" s="8" t="str">
        <f t="shared" si="254"/>
        <v>Initial</v>
      </c>
      <c r="F2051" s="4">
        <v>0</v>
      </c>
      <c r="G2051" s="19">
        <v>0</v>
      </c>
      <c r="H2051" s="4">
        <v>0</v>
      </c>
      <c r="I2051" s="6">
        <f t="shared" si="255"/>
        <v>2.04</v>
      </c>
      <c r="J2051" s="6">
        <v>1</v>
      </c>
      <c r="K2051" s="18">
        <v>0</v>
      </c>
      <c r="L2051" s="35">
        <f>Data!BR5</f>
        <v>4.7927322233836875E-3</v>
      </c>
      <c r="M2051" s="39">
        <f>VLOOKUP(C2051,Data!$CB$2:$EB$22,1+VALUE(MID(A2051,6,2)),FALSE)</f>
        <v>0</v>
      </c>
      <c r="Q2051" s="21">
        <v>0</v>
      </c>
      <c r="R2051" s="21">
        <v>0</v>
      </c>
      <c r="S2051" s="21">
        <v>0</v>
      </c>
      <c r="T2051" s="21">
        <v>0</v>
      </c>
      <c r="U2051" s="21">
        <v>0</v>
      </c>
      <c r="V2051" s="21">
        <v>0</v>
      </c>
      <c r="W2051" s="21">
        <v>0</v>
      </c>
      <c r="X2051" s="21">
        <v>0</v>
      </c>
      <c r="Y2051" s="21">
        <v>0</v>
      </c>
      <c r="Z2051" s="21">
        <v>0</v>
      </c>
      <c r="AA2051" s="21">
        <v>0</v>
      </c>
      <c r="AB2051" s="21">
        <v>0</v>
      </c>
      <c r="AC2051" s="21">
        <v>0</v>
      </c>
      <c r="AD2051" s="21">
        <v>0</v>
      </c>
      <c r="AE2051" s="21">
        <v>0</v>
      </c>
      <c r="AF2051" s="21">
        <v>0</v>
      </c>
      <c r="AG2051" s="21">
        <v>0</v>
      </c>
      <c r="AH2051" s="21">
        <v>0</v>
      </c>
      <c r="AI2051" s="21">
        <v>0</v>
      </c>
      <c r="AJ2051" s="21">
        <v>0</v>
      </c>
      <c r="AK2051" s="21">
        <v>0</v>
      </c>
      <c r="AL2051" s="21">
        <v>0</v>
      </c>
      <c r="AM2051" s="21">
        <v>0</v>
      </c>
      <c r="AN2051" s="21">
        <v>0</v>
      </c>
      <c r="AO2051" s="21">
        <v>0</v>
      </c>
      <c r="AP2051" s="21">
        <v>0</v>
      </c>
      <c r="AQ2051" s="21">
        <v>0</v>
      </c>
    </row>
    <row r="2052" spans="1:43" x14ac:dyDescent="0.25">
      <c r="A2052" s="16" t="s">
        <v>319</v>
      </c>
      <c r="B2052" s="8" t="s">
        <v>338</v>
      </c>
      <c r="C2052" s="8" t="s">
        <v>335</v>
      </c>
      <c r="E2052" s="8" t="str">
        <f t="shared" si="254"/>
        <v>Initial</v>
      </c>
      <c r="F2052" s="4">
        <v>0</v>
      </c>
      <c r="G2052" s="19">
        <v>0</v>
      </c>
      <c r="H2052" s="4">
        <v>0</v>
      </c>
      <c r="I2052" s="6">
        <f t="shared" si="255"/>
        <v>2.04</v>
      </c>
      <c r="J2052" s="6">
        <v>1</v>
      </c>
      <c r="K2052" s="18">
        <v>0</v>
      </c>
      <c r="L2052" s="35">
        <f>Data!BR6</f>
        <v>4.7927322233836875E-3</v>
      </c>
      <c r="M2052" s="39">
        <f>VLOOKUP(C2052,Data!$CB$2:$EB$22,1+VALUE(MID(A2052,6,2)),FALSE)</f>
        <v>0</v>
      </c>
      <c r="Q2052" s="21">
        <v>0</v>
      </c>
      <c r="R2052" s="21">
        <v>0</v>
      </c>
      <c r="S2052" s="21">
        <v>0</v>
      </c>
      <c r="T2052" s="21">
        <v>0</v>
      </c>
      <c r="U2052" s="21">
        <v>0</v>
      </c>
      <c r="V2052" s="21">
        <v>0</v>
      </c>
      <c r="W2052" s="21">
        <v>0</v>
      </c>
      <c r="X2052" s="21">
        <v>0</v>
      </c>
      <c r="Y2052" s="21">
        <v>0</v>
      </c>
      <c r="Z2052" s="21">
        <v>0</v>
      </c>
      <c r="AA2052" s="21">
        <v>0</v>
      </c>
      <c r="AB2052" s="21">
        <v>0</v>
      </c>
      <c r="AC2052" s="21">
        <v>0</v>
      </c>
      <c r="AD2052" s="21">
        <v>0</v>
      </c>
      <c r="AE2052" s="21">
        <v>0</v>
      </c>
      <c r="AF2052" s="21">
        <v>0</v>
      </c>
      <c r="AG2052" s="21">
        <v>0</v>
      </c>
      <c r="AH2052" s="21">
        <v>0</v>
      </c>
      <c r="AI2052" s="21">
        <v>0</v>
      </c>
      <c r="AJ2052" s="21">
        <v>0</v>
      </c>
      <c r="AK2052" s="21">
        <v>0</v>
      </c>
      <c r="AL2052" s="21">
        <v>0</v>
      </c>
      <c r="AM2052" s="21">
        <v>0</v>
      </c>
      <c r="AN2052" s="21">
        <v>0</v>
      </c>
      <c r="AO2052" s="21">
        <v>0</v>
      </c>
      <c r="AP2052" s="21">
        <v>0</v>
      </c>
      <c r="AQ2052" s="21">
        <v>0</v>
      </c>
    </row>
    <row r="2053" spans="1:43" x14ac:dyDescent="0.25">
      <c r="A2053" s="16" t="s">
        <v>320</v>
      </c>
      <c r="B2053" s="8" t="s">
        <v>338</v>
      </c>
      <c r="C2053" s="8" t="s">
        <v>335</v>
      </c>
      <c r="E2053" s="8" t="str">
        <f t="shared" si="254"/>
        <v>Initial</v>
      </c>
      <c r="F2053" s="4">
        <v>0</v>
      </c>
      <c r="G2053" s="19">
        <v>0</v>
      </c>
      <c r="H2053" s="4">
        <v>0</v>
      </c>
      <c r="I2053" s="6">
        <f t="shared" si="255"/>
        <v>2.04</v>
      </c>
      <c r="J2053" s="6">
        <v>1</v>
      </c>
      <c r="K2053" s="18">
        <v>0</v>
      </c>
      <c r="L2053" s="35">
        <f>Data!BR7</f>
        <v>4.1239788898882893E-3</v>
      </c>
      <c r="M2053" s="39">
        <f>VLOOKUP(C2053,Data!$CB$2:$EB$22,1+VALUE(MID(A2053,6,2)),FALSE)</f>
        <v>0</v>
      </c>
      <c r="Q2053" s="21">
        <v>0</v>
      </c>
      <c r="R2053" s="21">
        <v>0</v>
      </c>
      <c r="S2053" s="21">
        <v>0</v>
      </c>
      <c r="T2053" s="21">
        <v>0</v>
      </c>
      <c r="U2053" s="21">
        <v>0</v>
      </c>
      <c r="V2053" s="21">
        <v>0</v>
      </c>
      <c r="W2053" s="21">
        <v>0</v>
      </c>
      <c r="X2053" s="21">
        <v>0</v>
      </c>
      <c r="Y2053" s="21">
        <v>0</v>
      </c>
      <c r="Z2053" s="21">
        <v>0</v>
      </c>
      <c r="AA2053" s="21">
        <v>0</v>
      </c>
      <c r="AB2053" s="21">
        <v>0</v>
      </c>
      <c r="AC2053" s="21">
        <v>0</v>
      </c>
      <c r="AD2053" s="21">
        <v>0</v>
      </c>
      <c r="AE2053" s="21">
        <v>0</v>
      </c>
      <c r="AF2053" s="21">
        <v>0</v>
      </c>
      <c r="AG2053" s="21">
        <v>0</v>
      </c>
      <c r="AH2053" s="21">
        <v>0</v>
      </c>
      <c r="AI2053" s="21">
        <v>0</v>
      </c>
      <c r="AJ2053" s="21">
        <v>0</v>
      </c>
      <c r="AK2053" s="21">
        <v>0</v>
      </c>
      <c r="AL2053" s="21">
        <v>0</v>
      </c>
      <c r="AM2053" s="21">
        <v>0</v>
      </c>
      <c r="AN2053" s="21">
        <v>0</v>
      </c>
      <c r="AO2053" s="21">
        <v>0</v>
      </c>
      <c r="AP2053" s="21">
        <v>0</v>
      </c>
      <c r="AQ2053" s="21">
        <v>0</v>
      </c>
    </row>
    <row r="2054" spans="1:43" x14ac:dyDescent="0.25">
      <c r="A2054" s="16" t="s">
        <v>321</v>
      </c>
      <c r="B2054" s="8" t="s">
        <v>338</v>
      </c>
      <c r="C2054" s="8" t="s">
        <v>335</v>
      </c>
      <c r="E2054" s="8" t="str">
        <f t="shared" si="254"/>
        <v>Initial</v>
      </c>
      <c r="F2054" s="4">
        <v>0</v>
      </c>
      <c r="G2054" s="19">
        <v>0</v>
      </c>
      <c r="H2054" s="4">
        <v>0</v>
      </c>
      <c r="I2054" s="6">
        <f t="shared" si="255"/>
        <v>2.04</v>
      </c>
      <c r="J2054" s="6">
        <v>1</v>
      </c>
      <c r="K2054" s="18">
        <v>0</v>
      </c>
      <c r="L2054" s="35">
        <f>Data!BR8</f>
        <v>4.1239788898882893E-3</v>
      </c>
      <c r="M2054" s="39">
        <f>VLOOKUP(C2054,Data!$CB$2:$EB$22,1+VALUE(MID(A2054,6,2)),FALSE)</f>
        <v>0</v>
      </c>
      <c r="Q2054" s="21">
        <v>0</v>
      </c>
      <c r="R2054" s="21">
        <v>0</v>
      </c>
      <c r="S2054" s="21">
        <v>0</v>
      </c>
      <c r="T2054" s="21">
        <v>0</v>
      </c>
      <c r="U2054" s="21">
        <v>0</v>
      </c>
      <c r="V2054" s="21">
        <v>0</v>
      </c>
      <c r="W2054" s="21">
        <v>0</v>
      </c>
      <c r="X2054" s="21">
        <v>0</v>
      </c>
      <c r="Y2054" s="21">
        <v>0</v>
      </c>
      <c r="Z2054" s="21">
        <v>0</v>
      </c>
      <c r="AA2054" s="21">
        <v>0</v>
      </c>
      <c r="AB2054" s="21">
        <v>0</v>
      </c>
      <c r="AC2054" s="21">
        <v>0</v>
      </c>
      <c r="AD2054" s="21">
        <v>0</v>
      </c>
      <c r="AE2054" s="21">
        <v>0</v>
      </c>
      <c r="AF2054" s="21">
        <v>0</v>
      </c>
      <c r="AG2054" s="21">
        <v>0</v>
      </c>
      <c r="AH2054" s="21">
        <v>0</v>
      </c>
      <c r="AI2054" s="21">
        <v>0</v>
      </c>
      <c r="AJ2054" s="21">
        <v>0</v>
      </c>
      <c r="AK2054" s="21">
        <v>0</v>
      </c>
      <c r="AL2054" s="21">
        <v>0</v>
      </c>
      <c r="AM2054" s="21">
        <v>0</v>
      </c>
      <c r="AN2054" s="21">
        <v>0</v>
      </c>
      <c r="AO2054" s="21">
        <v>0</v>
      </c>
      <c r="AP2054" s="21">
        <v>0</v>
      </c>
      <c r="AQ2054" s="21">
        <v>0</v>
      </c>
    </row>
    <row r="2055" spans="1:43" x14ac:dyDescent="0.25">
      <c r="A2055" s="16" t="s">
        <v>322</v>
      </c>
      <c r="B2055" s="8" t="s">
        <v>338</v>
      </c>
      <c r="C2055" s="8" t="s">
        <v>335</v>
      </c>
      <c r="E2055" s="8" t="str">
        <f t="shared" si="254"/>
        <v>Initial</v>
      </c>
      <c r="F2055" s="4">
        <v>0</v>
      </c>
      <c r="G2055" s="19">
        <v>0</v>
      </c>
      <c r="H2055" s="4">
        <v>0</v>
      </c>
      <c r="I2055" s="6">
        <f t="shared" si="255"/>
        <v>2.04</v>
      </c>
      <c r="J2055" s="6">
        <v>1</v>
      </c>
      <c r="K2055" s="18">
        <v>0</v>
      </c>
      <c r="L2055" s="35">
        <f>Data!BR9</f>
        <v>4.1239788898882893E-3</v>
      </c>
      <c r="M2055" s="39">
        <f>VLOOKUP(C2055,Data!$CB$2:$EB$22,1+VALUE(MID(A2055,6,2)),FALSE)</f>
        <v>0</v>
      </c>
      <c r="Q2055" s="21">
        <v>0</v>
      </c>
      <c r="R2055" s="21">
        <v>0</v>
      </c>
      <c r="S2055" s="21">
        <v>0</v>
      </c>
      <c r="T2055" s="21">
        <v>0</v>
      </c>
      <c r="U2055" s="21">
        <v>0</v>
      </c>
      <c r="V2055" s="21">
        <v>0</v>
      </c>
      <c r="W2055" s="21">
        <v>0</v>
      </c>
      <c r="X2055" s="21">
        <v>0</v>
      </c>
      <c r="Y2055" s="21">
        <v>0</v>
      </c>
      <c r="Z2055" s="21">
        <v>0</v>
      </c>
      <c r="AA2055" s="21">
        <v>0</v>
      </c>
      <c r="AB2055" s="21">
        <v>0</v>
      </c>
      <c r="AC2055" s="21">
        <v>0</v>
      </c>
      <c r="AD2055" s="21">
        <v>0</v>
      </c>
      <c r="AE2055" s="21">
        <v>0</v>
      </c>
      <c r="AF2055" s="21">
        <v>0</v>
      </c>
      <c r="AG2055" s="21">
        <v>0</v>
      </c>
      <c r="AH2055" s="21">
        <v>0</v>
      </c>
      <c r="AI2055" s="21">
        <v>0</v>
      </c>
      <c r="AJ2055" s="21">
        <v>0</v>
      </c>
      <c r="AK2055" s="21">
        <v>0</v>
      </c>
      <c r="AL2055" s="21">
        <v>0</v>
      </c>
      <c r="AM2055" s="21">
        <v>0</v>
      </c>
      <c r="AN2055" s="21">
        <v>0</v>
      </c>
      <c r="AO2055" s="21">
        <v>0</v>
      </c>
      <c r="AP2055" s="21">
        <v>0</v>
      </c>
      <c r="AQ2055" s="21">
        <v>0</v>
      </c>
    </row>
    <row r="2056" spans="1:43" x14ac:dyDescent="0.25">
      <c r="A2056" s="16" t="s">
        <v>323</v>
      </c>
      <c r="B2056" s="8" t="s">
        <v>338</v>
      </c>
      <c r="C2056" s="8" t="s">
        <v>335</v>
      </c>
      <c r="E2056" s="8" t="str">
        <f t="shared" si="254"/>
        <v>Initial</v>
      </c>
      <c r="F2056" s="4">
        <v>0</v>
      </c>
      <c r="G2056" s="19">
        <v>0</v>
      </c>
      <c r="H2056" s="4">
        <v>0</v>
      </c>
      <c r="I2056" s="6">
        <f t="shared" si="255"/>
        <v>2.04</v>
      </c>
      <c r="J2056" s="6">
        <v>1</v>
      </c>
      <c r="K2056" s="18">
        <v>0</v>
      </c>
      <c r="L2056" s="35">
        <f>Data!BR10</f>
        <v>4.1239788898882893E-3</v>
      </c>
      <c r="M2056" s="39">
        <f>VLOOKUP(C2056,Data!$CB$2:$EB$22,1+VALUE(MID(A2056,6,2)),FALSE)</f>
        <v>0</v>
      </c>
      <c r="Q2056" s="21">
        <v>0</v>
      </c>
      <c r="R2056" s="21">
        <v>0</v>
      </c>
      <c r="S2056" s="21">
        <v>0</v>
      </c>
      <c r="T2056" s="21">
        <v>0</v>
      </c>
      <c r="U2056" s="21">
        <v>0</v>
      </c>
      <c r="V2056" s="21">
        <v>0</v>
      </c>
      <c r="W2056" s="21">
        <v>0</v>
      </c>
      <c r="X2056" s="21">
        <v>0</v>
      </c>
      <c r="Y2056" s="21">
        <v>0</v>
      </c>
      <c r="Z2056" s="21">
        <v>0</v>
      </c>
      <c r="AA2056" s="21">
        <v>0</v>
      </c>
      <c r="AB2056" s="21">
        <v>0</v>
      </c>
      <c r="AC2056" s="21">
        <v>0</v>
      </c>
      <c r="AD2056" s="21">
        <v>0</v>
      </c>
      <c r="AE2056" s="21">
        <v>0</v>
      </c>
      <c r="AF2056" s="21">
        <v>0</v>
      </c>
      <c r="AG2056" s="21">
        <v>0</v>
      </c>
      <c r="AH2056" s="21">
        <v>0</v>
      </c>
      <c r="AI2056" s="21">
        <v>0</v>
      </c>
      <c r="AJ2056" s="21">
        <v>0</v>
      </c>
      <c r="AK2056" s="21">
        <v>0</v>
      </c>
      <c r="AL2056" s="21">
        <v>0</v>
      </c>
      <c r="AM2056" s="21">
        <v>0</v>
      </c>
      <c r="AN2056" s="21">
        <v>0</v>
      </c>
      <c r="AO2056" s="21">
        <v>0</v>
      </c>
      <c r="AP2056" s="21">
        <v>0</v>
      </c>
      <c r="AQ2056" s="21">
        <v>0</v>
      </c>
    </row>
    <row r="2057" spans="1:43" x14ac:dyDescent="0.25">
      <c r="A2057" s="16" t="s">
        <v>324</v>
      </c>
      <c r="B2057" s="8" t="s">
        <v>338</v>
      </c>
      <c r="C2057" s="8" t="s">
        <v>335</v>
      </c>
      <c r="E2057" s="8" t="str">
        <f t="shared" si="254"/>
        <v>Initial</v>
      </c>
      <c r="F2057" s="4">
        <v>0</v>
      </c>
      <c r="G2057" s="19">
        <v>0</v>
      </c>
      <c r="H2057" s="4">
        <v>0</v>
      </c>
      <c r="I2057" s="6">
        <f t="shared" si="255"/>
        <v>2.04</v>
      </c>
      <c r="J2057" s="6">
        <v>1</v>
      </c>
      <c r="K2057" s="18">
        <v>0</v>
      </c>
      <c r="L2057" s="35">
        <f>Data!BR11</f>
        <v>4.1239788898882893E-3</v>
      </c>
      <c r="M2057" s="39">
        <f>VLOOKUP(C2057,Data!$CB$2:$EB$22,1+VALUE(MID(A2057,6,2)),FALSE)</f>
        <v>0</v>
      </c>
      <c r="Q2057" s="21">
        <v>0</v>
      </c>
      <c r="R2057" s="21">
        <v>0</v>
      </c>
      <c r="S2057" s="21">
        <v>0</v>
      </c>
      <c r="T2057" s="21">
        <v>0</v>
      </c>
      <c r="U2057" s="21">
        <v>0</v>
      </c>
      <c r="V2057" s="21">
        <v>0</v>
      </c>
      <c r="W2057" s="21">
        <v>0</v>
      </c>
      <c r="X2057" s="21">
        <v>0</v>
      </c>
      <c r="Y2057" s="21">
        <v>0</v>
      </c>
      <c r="Z2057" s="21">
        <v>0</v>
      </c>
      <c r="AA2057" s="21">
        <v>0</v>
      </c>
      <c r="AB2057" s="21">
        <v>0</v>
      </c>
      <c r="AC2057" s="21">
        <v>0</v>
      </c>
      <c r="AD2057" s="21">
        <v>0</v>
      </c>
      <c r="AE2057" s="21">
        <v>0</v>
      </c>
      <c r="AF2057" s="21">
        <v>0</v>
      </c>
      <c r="AG2057" s="21">
        <v>0</v>
      </c>
      <c r="AH2057" s="21">
        <v>0</v>
      </c>
      <c r="AI2057" s="21">
        <v>0</v>
      </c>
      <c r="AJ2057" s="21">
        <v>0</v>
      </c>
      <c r="AK2057" s="21">
        <v>0</v>
      </c>
      <c r="AL2057" s="21">
        <v>0</v>
      </c>
      <c r="AM2057" s="21">
        <v>0</v>
      </c>
      <c r="AN2057" s="21">
        <v>0</v>
      </c>
      <c r="AO2057" s="21">
        <v>0</v>
      </c>
      <c r="AP2057" s="21">
        <v>0</v>
      </c>
      <c r="AQ2057" s="21">
        <v>0</v>
      </c>
    </row>
    <row r="2058" spans="1:43" x14ac:dyDescent="0.25">
      <c r="A2058" s="16" t="s">
        <v>325</v>
      </c>
      <c r="B2058" s="8" t="s">
        <v>338</v>
      </c>
      <c r="C2058" s="8" t="s">
        <v>335</v>
      </c>
      <c r="E2058" s="8" t="str">
        <f t="shared" si="254"/>
        <v>Initial</v>
      </c>
      <c r="F2058" s="4">
        <v>0</v>
      </c>
      <c r="G2058" s="19">
        <v>0</v>
      </c>
      <c r="H2058" s="4">
        <v>0</v>
      </c>
      <c r="I2058" s="6">
        <f t="shared" si="255"/>
        <v>2.04</v>
      </c>
      <c r="J2058" s="6">
        <v>1</v>
      </c>
      <c r="K2058" s="18">
        <v>0</v>
      </c>
      <c r="L2058" s="35">
        <f>Data!BR12</f>
        <v>3.6038374082807572E-3</v>
      </c>
      <c r="M2058" s="39">
        <f>VLOOKUP(C2058,Data!$CB$2:$EB$22,1+VALUE(MID(A2058,6,2)),FALSE)</f>
        <v>0</v>
      </c>
      <c r="Q2058" s="21">
        <v>0</v>
      </c>
      <c r="R2058" s="21">
        <v>0</v>
      </c>
      <c r="S2058" s="21">
        <v>0</v>
      </c>
      <c r="T2058" s="21">
        <v>0</v>
      </c>
      <c r="U2058" s="21">
        <v>0</v>
      </c>
      <c r="V2058" s="21">
        <v>0</v>
      </c>
      <c r="W2058" s="21">
        <v>0</v>
      </c>
      <c r="X2058" s="21">
        <v>0</v>
      </c>
      <c r="Y2058" s="21">
        <v>0</v>
      </c>
      <c r="Z2058" s="21">
        <v>0</v>
      </c>
      <c r="AA2058" s="21">
        <v>0</v>
      </c>
      <c r="AB2058" s="21">
        <v>0</v>
      </c>
      <c r="AC2058" s="21">
        <v>0</v>
      </c>
      <c r="AD2058" s="21">
        <v>0</v>
      </c>
      <c r="AE2058" s="21">
        <v>0</v>
      </c>
      <c r="AF2058" s="21">
        <v>0</v>
      </c>
      <c r="AG2058" s="21">
        <v>0</v>
      </c>
      <c r="AH2058" s="21">
        <v>0</v>
      </c>
      <c r="AI2058" s="21">
        <v>0</v>
      </c>
      <c r="AJ2058" s="21">
        <v>0</v>
      </c>
      <c r="AK2058" s="21">
        <v>0</v>
      </c>
      <c r="AL2058" s="21">
        <v>0</v>
      </c>
      <c r="AM2058" s="21">
        <v>0</v>
      </c>
      <c r="AN2058" s="21">
        <v>0</v>
      </c>
      <c r="AO2058" s="21">
        <v>0</v>
      </c>
      <c r="AP2058" s="21">
        <v>0</v>
      </c>
      <c r="AQ2058" s="21">
        <v>0</v>
      </c>
    </row>
    <row r="2059" spans="1:43" x14ac:dyDescent="0.25">
      <c r="A2059" s="16" t="s">
        <v>326</v>
      </c>
      <c r="B2059" s="8" t="s">
        <v>338</v>
      </c>
      <c r="C2059" s="8" t="s">
        <v>335</v>
      </c>
      <c r="E2059" s="8" t="str">
        <f t="shared" si="254"/>
        <v>Initial</v>
      </c>
      <c r="F2059" s="4">
        <v>0</v>
      </c>
      <c r="G2059" s="19">
        <v>0</v>
      </c>
      <c r="H2059" s="4">
        <v>0</v>
      </c>
      <c r="I2059" s="6">
        <f t="shared" si="255"/>
        <v>2.04</v>
      </c>
      <c r="J2059" s="6">
        <v>1</v>
      </c>
      <c r="K2059" s="18">
        <v>0</v>
      </c>
      <c r="L2059" s="35">
        <f>Data!BR13</f>
        <v>3.6038374082807572E-3</v>
      </c>
      <c r="M2059" s="39">
        <f>VLOOKUP(C2059,Data!$CB$2:$EB$22,1+VALUE(MID(A2059,6,2)),FALSE)</f>
        <v>0</v>
      </c>
      <c r="Q2059" s="21">
        <v>0</v>
      </c>
      <c r="R2059" s="21">
        <v>0</v>
      </c>
      <c r="S2059" s="21">
        <v>0</v>
      </c>
      <c r="T2059" s="21">
        <v>0</v>
      </c>
      <c r="U2059" s="21">
        <v>0</v>
      </c>
      <c r="V2059" s="21">
        <v>0</v>
      </c>
      <c r="W2059" s="21">
        <v>0</v>
      </c>
      <c r="X2059" s="21">
        <v>0</v>
      </c>
      <c r="Y2059" s="21">
        <v>0</v>
      </c>
      <c r="Z2059" s="21">
        <v>0</v>
      </c>
      <c r="AA2059" s="21">
        <v>0</v>
      </c>
      <c r="AB2059" s="21">
        <v>0</v>
      </c>
      <c r="AC2059" s="21">
        <v>0</v>
      </c>
      <c r="AD2059" s="21">
        <v>0</v>
      </c>
      <c r="AE2059" s="21">
        <v>0</v>
      </c>
      <c r="AF2059" s="21">
        <v>0</v>
      </c>
      <c r="AG2059" s="21">
        <v>0</v>
      </c>
      <c r="AH2059" s="21">
        <v>0</v>
      </c>
      <c r="AI2059" s="21">
        <v>0</v>
      </c>
      <c r="AJ2059" s="21">
        <v>0</v>
      </c>
      <c r="AK2059" s="21">
        <v>0</v>
      </c>
      <c r="AL2059" s="21">
        <v>0</v>
      </c>
      <c r="AM2059" s="21">
        <v>0</v>
      </c>
      <c r="AN2059" s="21">
        <v>0</v>
      </c>
      <c r="AO2059" s="21">
        <v>0</v>
      </c>
      <c r="AP2059" s="21">
        <v>0</v>
      </c>
      <c r="AQ2059" s="21">
        <v>0</v>
      </c>
    </row>
    <row r="2060" spans="1:43" x14ac:dyDescent="0.25">
      <c r="A2060" s="16" t="s">
        <v>327</v>
      </c>
      <c r="B2060" s="8" t="s">
        <v>338</v>
      </c>
      <c r="C2060" s="8" t="s">
        <v>335</v>
      </c>
      <c r="E2060" s="8" t="str">
        <f t="shared" si="254"/>
        <v>Initial</v>
      </c>
      <c r="F2060" s="4">
        <v>0</v>
      </c>
      <c r="G2060" s="19">
        <v>0</v>
      </c>
      <c r="H2060" s="4">
        <v>0</v>
      </c>
      <c r="I2060" s="6">
        <f t="shared" si="255"/>
        <v>2.04</v>
      </c>
      <c r="J2060" s="6">
        <v>1</v>
      </c>
      <c r="K2060" s="18">
        <v>0</v>
      </c>
      <c r="L2060" s="35">
        <f>Data!BR14</f>
        <v>3.6038374082807572E-3</v>
      </c>
      <c r="M2060" s="39">
        <f>VLOOKUP(C2060,Data!$CB$2:$EB$22,1+VALUE(MID(A2060,6,2)),FALSE)</f>
        <v>0</v>
      </c>
      <c r="Q2060" s="21">
        <v>0</v>
      </c>
      <c r="R2060" s="21">
        <v>0</v>
      </c>
      <c r="S2060" s="21">
        <v>0</v>
      </c>
      <c r="T2060" s="21">
        <v>0</v>
      </c>
      <c r="U2060" s="21">
        <v>0</v>
      </c>
      <c r="V2060" s="21">
        <v>0</v>
      </c>
      <c r="W2060" s="21">
        <v>0</v>
      </c>
      <c r="X2060" s="21">
        <v>0</v>
      </c>
      <c r="Y2060" s="21">
        <v>0</v>
      </c>
      <c r="Z2060" s="21">
        <v>0</v>
      </c>
      <c r="AA2060" s="21">
        <v>0</v>
      </c>
      <c r="AB2060" s="21">
        <v>0</v>
      </c>
      <c r="AC2060" s="21">
        <v>0</v>
      </c>
      <c r="AD2060" s="21">
        <v>0</v>
      </c>
      <c r="AE2060" s="21">
        <v>0</v>
      </c>
      <c r="AF2060" s="21">
        <v>0</v>
      </c>
      <c r="AG2060" s="21">
        <v>0</v>
      </c>
      <c r="AH2060" s="21">
        <v>0</v>
      </c>
      <c r="AI2060" s="21">
        <v>0</v>
      </c>
      <c r="AJ2060" s="21">
        <v>0</v>
      </c>
      <c r="AK2060" s="21">
        <v>0</v>
      </c>
      <c r="AL2060" s="21">
        <v>0</v>
      </c>
      <c r="AM2060" s="21">
        <v>0</v>
      </c>
      <c r="AN2060" s="21">
        <v>0</v>
      </c>
      <c r="AO2060" s="21">
        <v>0</v>
      </c>
      <c r="AP2060" s="21">
        <v>0</v>
      </c>
      <c r="AQ2060" s="21">
        <v>0</v>
      </c>
    </row>
    <row r="2061" spans="1:43" x14ac:dyDescent="0.25">
      <c r="A2061" s="17" t="s">
        <v>262</v>
      </c>
      <c r="B2061" s="8" t="s">
        <v>338</v>
      </c>
      <c r="C2061" s="8" t="s">
        <v>335</v>
      </c>
      <c r="E2061" s="8" t="str">
        <f t="shared" si="254"/>
        <v>Umbrella-social.video.umb</v>
      </c>
      <c r="F2061" s="4">
        <v>0</v>
      </c>
      <c r="G2061" s="19">
        <v>0</v>
      </c>
      <c r="H2061" s="4">
        <v>0</v>
      </c>
      <c r="I2061" s="6">
        <f t="shared" si="255"/>
        <v>2.04</v>
      </c>
      <c r="J2061" s="6">
        <v>1</v>
      </c>
      <c r="K2061" s="18">
        <v>0</v>
      </c>
      <c r="L2061" s="35">
        <f>Data!BR15</f>
        <v>3.6038374082807572E-3</v>
      </c>
      <c r="Q2061" s="21">
        <v>6774.1791248877025</v>
      </c>
      <c r="R2061" s="21">
        <v>12580.600267632004</v>
      </c>
      <c r="S2061" s="21">
        <v>17769.143445339985</v>
      </c>
      <c r="T2061" s="21">
        <v>22515.677881684103</v>
      </c>
      <c r="U2061" s="21">
        <v>26876.857251733873</v>
      </c>
      <c r="V2061" s="21">
        <v>30755.357788995345</v>
      </c>
      <c r="W2061" s="21">
        <v>34077.251831065296</v>
      </c>
      <c r="X2061" s="21">
        <v>37071.588701569555</v>
      </c>
      <c r="Y2061" s="21">
        <v>39753.539562024846</v>
      </c>
      <c r="Z2061" s="21">
        <v>0</v>
      </c>
      <c r="AA2061" s="21">
        <v>0</v>
      </c>
      <c r="AB2061" s="21">
        <v>0</v>
      </c>
      <c r="AC2061" s="21">
        <v>0</v>
      </c>
      <c r="AD2061" s="21">
        <v>0</v>
      </c>
      <c r="AE2061" s="21">
        <v>0</v>
      </c>
      <c r="AF2061" s="21">
        <v>0</v>
      </c>
      <c r="AG2061" s="21">
        <v>0</v>
      </c>
      <c r="AH2061" s="21">
        <v>0</v>
      </c>
      <c r="AI2061" s="21">
        <v>-6774.1791248877025</v>
      </c>
      <c r="AJ2061" s="21">
        <v>-12580.600267632004</v>
      </c>
      <c r="AK2061" s="21">
        <v>-17769.143445339985</v>
      </c>
      <c r="AL2061" s="21">
        <v>-22515.677881684103</v>
      </c>
      <c r="AM2061" s="21">
        <v>-26876.857251733873</v>
      </c>
      <c r="AN2061" s="21">
        <v>-30755.357788995345</v>
      </c>
      <c r="AO2061" s="21">
        <v>-34077.251831065296</v>
      </c>
      <c r="AP2061" s="21">
        <v>-37071.588701569555</v>
      </c>
      <c r="AQ2061" s="21">
        <v>-39753.539562024846</v>
      </c>
    </row>
    <row r="2062" spans="1:43" x14ac:dyDescent="0.25">
      <c r="A2062" s="17" t="s">
        <v>263</v>
      </c>
      <c r="B2062" s="8" t="s">
        <v>338</v>
      </c>
      <c r="C2062" s="8" t="s">
        <v>335</v>
      </c>
      <c r="E2062" s="8" t="str">
        <f t="shared" si="254"/>
        <v>Umbrella-social.video.umb</v>
      </c>
      <c r="F2062" s="4">
        <v>0</v>
      </c>
      <c r="G2062" s="19">
        <v>0</v>
      </c>
      <c r="H2062" s="4">
        <v>0</v>
      </c>
      <c r="I2062" s="6">
        <f t="shared" si="255"/>
        <v>2.04</v>
      </c>
      <c r="J2062" s="6">
        <v>1</v>
      </c>
      <c r="K2062" s="18">
        <v>0</v>
      </c>
      <c r="L2062" s="35">
        <f>Data!BR16</f>
        <v>3.4180725934209242E-3</v>
      </c>
      <c r="Q2062" s="21">
        <v>13667.364398879981</v>
      </c>
      <c r="R2062" s="21">
        <v>18837.617462808663</v>
      </c>
      <c r="S2062" s="21">
        <v>23457.651938891107</v>
      </c>
      <c r="T2062" s="21">
        <v>27684.249382329919</v>
      </c>
      <c r="U2062" s="21">
        <v>31567.588425829446</v>
      </c>
      <c r="V2062" s="21">
        <v>35021.150012477898</v>
      </c>
      <c r="W2062" s="21">
        <v>37979.066123563091</v>
      </c>
      <c r="X2062" s="21">
        <v>40645.328308672892</v>
      </c>
      <c r="Y2062" s="21">
        <v>43033.422281915096</v>
      </c>
      <c r="Z2062" s="21">
        <v>0</v>
      </c>
      <c r="AA2062" s="21">
        <v>0</v>
      </c>
      <c r="AB2062" s="21">
        <v>0</v>
      </c>
      <c r="AC2062" s="21">
        <v>0</v>
      </c>
      <c r="AD2062" s="21">
        <v>0</v>
      </c>
      <c r="AE2062" s="21">
        <v>0</v>
      </c>
      <c r="AF2062" s="21">
        <v>0</v>
      </c>
      <c r="AG2062" s="21">
        <v>0</v>
      </c>
      <c r="AH2062" s="21">
        <v>0</v>
      </c>
      <c r="AI2062" s="21">
        <v>-13667.364398879981</v>
      </c>
      <c r="AJ2062" s="21">
        <v>-18837.617462808663</v>
      </c>
      <c r="AK2062" s="21">
        <v>-23457.651938891107</v>
      </c>
      <c r="AL2062" s="21">
        <v>-27684.249382329919</v>
      </c>
      <c r="AM2062" s="21">
        <v>-31567.588425829446</v>
      </c>
      <c r="AN2062" s="21">
        <v>-35021.150012477898</v>
      </c>
      <c r="AO2062" s="21">
        <v>-37979.066123563091</v>
      </c>
      <c r="AP2062" s="21">
        <v>-40645.328308672892</v>
      </c>
      <c r="AQ2062" s="21">
        <v>-43033.422281915096</v>
      </c>
    </row>
    <row r="2063" spans="1:43" x14ac:dyDescent="0.25">
      <c r="A2063" s="17" t="s">
        <v>264</v>
      </c>
      <c r="B2063" s="8" t="s">
        <v>338</v>
      </c>
      <c r="C2063" s="8" t="s">
        <v>335</v>
      </c>
      <c r="E2063" s="8" t="str">
        <f t="shared" si="254"/>
        <v>Umbrella-social.video.umb</v>
      </c>
      <c r="F2063" s="4">
        <v>0</v>
      </c>
      <c r="G2063" s="19">
        <v>0</v>
      </c>
      <c r="H2063" s="4">
        <v>0</v>
      </c>
      <c r="I2063" s="6">
        <f t="shared" si="255"/>
        <v>2.04</v>
      </c>
      <c r="J2063" s="6">
        <v>1</v>
      </c>
      <c r="K2063" s="18">
        <v>0</v>
      </c>
      <c r="L2063" s="35">
        <f>Data!BR17</f>
        <v>3.4180725934209242E-3</v>
      </c>
      <c r="Q2063" s="21">
        <v>8588.5733270407218</v>
      </c>
      <c r="R2063" s="21">
        <v>13739.538126609177</v>
      </c>
      <c r="S2063" s="21">
        <v>18342.361424165454</v>
      </c>
      <c r="T2063" s="21">
        <v>22553.120652513378</v>
      </c>
      <c r="U2063" s="21">
        <v>26421.983658166257</v>
      </c>
      <c r="V2063" s="21">
        <v>29862.66088614257</v>
      </c>
      <c r="W2063" s="21">
        <v>32809.556440008222</v>
      </c>
      <c r="X2063" s="21">
        <v>35465.876144838803</v>
      </c>
      <c r="Y2063" s="21">
        <v>37845.070715536305</v>
      </c>
      <c r="Z2063" s="21">
        <v>0</v>
      </c>
      <c r="AA2063" s="21">
        <v>0</v>
      </c>
      <c r="AB2063" s="21">
        <v>0</v>
      </c>
      <c r="AC2063" s="21">
        <v>0</v>
      </c>
      <c r="AD2063" s="21">
        <v>0</v>
      </c>
      <c r="AE2063" s="21">
        <v>0</v>
      </c>
      <c r="AF2063" s="21">
        <v>0</v>
      </c>
      <c r="AG2063" s="21">
        <v>0</v>
      </c>
      <c r="AH2063" s="21">
        <v>0</v>
      </c>
      <c r="AI2063" s="21">
        <v>-8588.5733270407218</v>
      </c>
      <c r="AJ2063" s="21">
        <v>-13739.538126609177</v>
      </c>
      <c r="AK2063" s="21">
        <v>-18342.361424165454</v>
      </c>
      <c r="AL2063" s="21">
        <v>-22553.120652513378</v>
      </c>
      <c r="AM2063" s="21">
        <v>-26421.983658166257</v>
      </c>
      <c r="AN2063" s="21">
        <v>-29862.66088614257</v>
      </c>
      <c r="AO2063" s="21">
        <v>-32809.556440008222</v>
      </c>
      <c r="AP2063" s="21">
        <v>-35465.876144838803</v>
      </c>
      <c r="AQ2063" s="21">
        <v>-37845.070715536305</v>
      </c>
    </row>
    <row r="2064" spans="1:43" x14ac:dyDescent="0.25">
      <c r="A2064" s="17" t="s">
        <v>265</v>
      </c>
      <c r="B2064" s="8" t="s">
        <v>338</v>
      </c>
      <c r="C2064" s="8" t="s">
        <v>335</v>
      </c>
      <c r="E2064" s="8" t="str">
        <f t="shared" si="254"/>
        <v>Umbrella-social.video.umb</v>
      </c>
      <c r="F2064" s="4">
        <v>0</v>
      </c>
      <c r="G2064" s="19">
        <v>0</v>
      </c>
      <c r="H2064" s="4">
        <v>0</v>
      </c>
      <c r="I2064" s="6">
        <f t="shared" si="255"/>
        <v>2.04</v>
      </c>
      <c r="J2064" s="6">
        <v>1</v>
      </c>
      <c r="K2064" s="18">
        <v>0</v>
      </c>
      <c r="L2064" s="35">
        <f>Data!BR18</f>
        <v>3.4180725934209242E-3</v>
      </c>
      <c r="Q2064" s="21">
        <v>3803.6514134832241</v>
      </c>
      <c r="R2064" s="21">
        <v>8978.4575841728238</v>
      </c>
      <c r="S2064" s="21">
        <v>13602.608606888856</v>
      </c>
      <c r="T2064" s="21">
        <v>17832.789910254778</v>
      </c>
      <c r="U2064" s="21">
        <v>21719.570828078122</v>
      </c>
      <c r="V2064" s="21">
        <v>25176.172912077021</v>
      </c>
      <c r="W2064" s="21">
        <v>28136.721980759958</v>
      </c>
      <c r="X2064" s="21">
        <v>30805.340691813646</v>
      </c>
      <c r="Y2064" s="21">
        <v>33195.556709444689</v>
      </c>
      <c r="Z2064" s="21">
        <v>0</v>
      </c>
      <c r="AA2064" s="21">
        <v>0</v>
      </c>
      <c r="AB2064" s="21">
        <v>0</v>
      </c>
      <c r="AC2064" s="21">
        <v>0</v>
      </c>
      <c r="AD2064" s="21">
        <v>0</v>
      </c>
      <c r="AE2064" s="21">
        <v>0</v>
      </c>
      <c r="AF2064" s="21">
        <v>0</v>
      </c>
      <c r="AG2064" s="21">
        <v>0</v>
      </c>
      <c r="AH2064" s="21">
        <v>0</v>
      </c>
      <c r="AI2064" s="21">
        <v>-3803.6514134832241</v>
      </c>
      <c r="AJ2064" s="21">
        <v>-8978.4575841728238</v>
      </c>
      <c r="AK2064" s="21">
        <v>-13602.608606888856</v>
      </c>
      <c r="AL2064" s="21">
        <v>-17832.789910254778</v>
      </c>
      <c r="AM2064" s="21">
        <v>-21719.570828078122</v>
      </c>
      <c r="AN2064" s="21">
        <v>-25176.172912077021</v>
      </c>
      <c r="AO2064" s="21">
        <v>-28136.721980759958</v>
      </c>
      <c r="AP2064" s="21">
        <v>-30805.340691813646</v>
      </c>
      <c r="AQ2064" s="21">
        <v>-33195.556709444689</v>
      </c>
    </row>
    <row r="2065" spans="1:43" x14ac:dyDescent="0.25">
      <c r="A2065" s="17" t="s">
        <v>266</v>
      </c>
      <c r="B2065" s="8" t="s">
        <v>338</v>
      </c>
      <c r="C2065" s="8" t="s">
        <v>335</v>
      </c>
      <c r="E2065" s="8" t="str">
        <f t="shared" si="254"/>
        <v>Umbrella-social.video.umb</v>
      </c>
      <c r="F2065" s="4">
        <v>0</v>
      </c>
      <c r="G2065" s="19">
        <v>0</v>
      </c>
      <c r="H2065" s="4">
        <v>0</v>
      </c>
      <c r="I2065" s="6">
        <f t="shared" si="255"/>
        <v>2.04</v>
      </c>
      <c r="J2065" s="6">
        <v>1</v>
      </c>
      <c r="K2065" s="18">
        <v>0</v>
      </c>
      <c r="L2065" s="35">
        <f>Data!BR19</f>
        <v>3.4180725934209242E-3</v>
      </c>
      <c r="Q2065" s="21">
        <v>9076.3392384150065</v>
      </c>
      <c r="R2065" s="21">
        <v>14247.173340513318</v>
      </c>
      <c r="S2065" s="21">
        <v>18867.749333795928</v>
      </c>
      <c r="T2065" s="21">
        <v>23094.757484541533</v>
      </c>
      <c r="U2065" s="21">
        <v>26978.543204528953</v>
      </c>
      <c r="V2065" s="21">
        <v>30432.492519646985</v>
      </c>
      <c r="W2065" s="21">
        <v>33390.754117599368</v>
      </c>
      <c r="X2065" s="21">
        <v>36057.319902759162</v>
      </c>
      <c r="Y2065" s="21">
        <v>38445.691090259497</v>
      </c>
      <c r="Z2065" s="21">
        <v>0</v>
      </c>
      <c r="AA2065" s="21">
        <v>0</v>
      </c>
      <c r="AB2065" s="21">
        <v>0</v>
      </c>
      <c r="AC2065" s="21">
        <v>0</v>
      </c>
      <c r="AD2065" s="21">
        <v>0</v>
      </c>
      <c r="AE2065" s="21">
        <v>0</v>
      </c>
      <c r="AF2065" s="21">
        <v>0</v>
      </c>
      <c r="AG2065" s="21">
        <v>0</v>
      </c>
      <c r="AH2065" s="21">
        <v>0</v>
      </c>
      <c r="AI2065" s="21">
        <v>-9076.3392384150065</v>
      </c>
      <c r="AJ2065" s="21">
        <v>-14247.173340513318</v>
      </c>
      <c r="AK2065" s="21">
        <v>-18867.749333795928</v>
      </c>
      <c r="AL2065" s="21">
        <v>-23094.757484541533</v>
      </c>
      <c r="AM2065" s="21">
        <v>-26978.543204528953</v>
      </c>
      <c r="AN2065" s="21">
        <v>-30432.492519646985</v>
      </c>
      <c r="AO2065" s="21">
        <v>-33390.754117599368</v>
      </c>
      <c r="AP2065" s="21">
        <v>-36057.319902759162</v>
      </c>
      <c r="AQ2065" s="21">
        <v>-38445.691090259497</v>
      </c>
    </row>
    <row r="2066" spans="1:43" x14ac:dyDescent="0.25">
      <c r="A2066" s="17" t="s">
        <v>267</v>
      </c>
      <c r="B2066" s="8" t="s">
        <v>338</v>
      </c>
      <c r="C2066" s="8" t="s">
        <v>335</v>
      </c>
      <c r="E2066" s="8" t="str">
        <f t="shared" si="254"/>
        <v>Umbrella-social.video.umb</v>
      </c>
      <c r="F2066" s="4">
        <v>0</v>
      </c>
      <c r="G2066" s="19">
        <v>0</v>
      </c>
      <c r="H2066" s="4">
        <v>0</v>
      </c>
      <c r="I2066" s="6">
        <f t="shared" si="255"/>
        <v>2.04</v>
      </c>
      <c r="J2066" s="6">
        <v>1</v>
      </c>
      <c r="K2066" s="18">
        <v>0</v>
      </c>
      <c r="L2066" s="35">
        <f>Data!BR20</f>
        <v>3.5295314823368239E-3</v>
      </c>
      <c r="Q2066" s="21">
        <v>7200.4239223758359</v>
      </c>
      <c r="R2066" s="21">
        <v>12550.890478495316</v>
      </c>
      <c r="S2066" s="21">
        <v>17331.993852414798</v>
      </c>
      <c r="T2066" s="21">
        <v>21705.81569711764</v>
      </c>
      <c r="U2066" s="21">
        <v>25724.527285185632</v>
      </c>
      <c r="V2066" s="21">
        <v>29298.465063762706</v>
      </c>
      <c r="W2066" s="21">
        <v>32359.501578407755</v>
      </c>
      <c r="X2066" s="21">
        <v>35118.704551927389</v>
      </c>
      <c r="Y2066" s="21">
        <v>37590.050898422087</v>
      </c>
      <c r="Z2066" s="21">
        <v>0</v>
      </c>
      <c r="AA2066" s="21">
        <v>0</v>
      </c>
      <c r="AB2066" s="21">
        <v>0</v>
      </c>
      <c r="AC2066" s="21">
        <v>0</v>
      </c>
      <c r="AD2066" s="21">
        <v>0</v>
      </c>
      <c r="AE2066" s="21">
        <v>0</v>
      </c>
      <c r="AF2066" s="21">
        <v>0</v>
      </c>
      <c r="AG2066" s="21">
        <v>0</v>
      </c>
      <c r="AH2066" s="21">
        <v>0</v>
      </c>
      <c r="AI2066" s="21">
        <v>-7200.4239223758359</v>
      </c>
      <c r="AJ2066" s="21">
        <v>-12550.890478495316</v>
      </c>
      <c r="AK2066" s="21">
        <v>-17331.993852414798</v>
      </c>
      <c r="AL2066" s="21">
        <v>-21705.81569711764</v>
      </c>
      <c r="AM2066" s="21">
        <v>-25724.527285185632</v>
      </c>
      <c r="AN2066" s="21">
        <v>-29298.465063762706</v>
      </c>
      <c r="AO2066" s="21">
        <v>-32359.501578407755</v>
      </c>
      <c r="AP2066" s="21">
        <v>-35118.704551927389</v>
      </c>
      <c r="AQ2066" s="21">
        <v>-37590.050898422087</v>
      </c>
    </row>
    <row r="2067" spans="1:43" x14ac:dyDescent="0.25">
      <c r="A2067" s="17" t="s">
        <v>268</v>
      </c>
      <c r="B2067" s="8" t="s">
        <v>338</v>
      </c>
      <c r="C2067" s="8" t="s">
        <v>335</v>
      </c>
      <c r="E2067" s="8" t="str">
        <f t="shared" si="254"/>
        <v>Umbrella-social.video.umb</v>
      </c>
      <c r="F2067" s="4">
        <v>0</v>
      </c>
      <c r="G2067" s="19">
        <v>0</v>
      </c>
      <c r="H2067" s="4">
        <v>0</v>
      </c>
      <c r="I2067" s="6">
        <f t="shared" si="255"/>
        <v>2.04</v>
      </c>
      <c r="J2067" s="6">
        <v>1</v>
      </c>
      <c r="K2067" s="18">
        <v>0</v>
      </c>
      <c r="L2067" s="35">
        <f>Data!BR21</f>
        <v>3.5295314823368239E-3</v>
      </c>
      <c r="Q2067" s="21">
        <v>7541.8606714838143</v>
      </c>
      <c r="R2067" s="21">
        <v>12877.366733688843</v>
      </c>
      <c r="S2067" s="21">
        <v>17645.099859172155</v>
      </c>
      <c r="T2067" s="21">
        <v>22006.697077044679</v>
      </c>
      <c r="U2067" s="21">
        <v>26014.171096798993</v>
      </c>
      <c r="V2067" s="21">
        <v>29578.115782037381</v>
      </c>
      <c r="W2067" s="21">
        <v>32630.592272118873</v>
      </c>
      <c r="X2067" s="21">
        <v>35382.079898168537</v>
      </c>
      <c r="Y2067" s="21">
        <v>37846.515392225199</v>
      </c>
      <c r="Z2067" s="21">
        <v>0</v>
      </c>
      <c r="AA2067" s="21">
        <v>0</v>
      </c>
      <c r="AB2067" s="21">
        <v>0</v>
      </c>
      <c r="AC2067" s="21">
        <v>0</v>
      </c>
      <c r="AD2067" s="21">
        <v>0</v>
      </c>
      <c r="AE2067" s="21">
        <v>0</v>
      </c>
      <c r="AF2067" s="21">
        <v>0</v>
      </c>
      <c r="AG2067" s="21">
        <v>0</v>
      </c>
      <c r="AH2067" s="21">
        <v>0</v>
      </c>
      <c r="AI2067" s="21">
        <v>-7541.8606714838143</v>
      </c>
      <c r="AJ2067" s="21">
        <v>-12877.366733688843</v>
      </c>
      <c r="AK2067" s="21">
        <v>-17645.099859172155</v>
      </c>
      <c r="AL2067" s="21">
        <v>-22006.697077044679</v>
      </c>
      <c r="AM2067" s="21">
        <v>-26014.171096798993</v>
      </c>
      <c r="AN2067" s="21">
        <v>-29578.115782037381</v>
      </c>
      <c r="AO2067" s="21">
        <v>-32630.592272118873</v>
      </c>
      <c r="AP2067" s="21">
        <v>-35382.079898168537</v>
      </c>
      <c r="AQ2067" s="21">
        <v>-37846.515392225199</v>
      </c>
    </row>
    <row r="2068" spans="1:43" x14ac:dyDescent="0.25">
      <c r="A2068" s="17" t="s">
        <v>269</v>
      </c>
      <c r="B2068" s="8" t="s">
        <v>338</v>
      </c>
      <c r="C2068" s="8" t="s">
        <v>335</v>
      </c>
      <c r="E2068" s="8" t="str">
        <f t="shared" si="254"/>
        <v>Umbrella-social.video.umb</v>
      </c>
      <c r="F2068" s="4">
        <v>0</v>
      </c>
      <c r="G2068" s="19">
        <v>0</v>
      </c>
      <c r="H2068" s="4">
        <v>0</v>
      </c>
      <c r="I2068" s="6">
        <f t="shared" si="255"/>
        <v>2.04</v>
      </c>
      <c r="J2068" s="6">
        <v>1</v>
      </c>
      <c r="K2068" s="18">
        <v>0</v>
      </c>
      <c r="L2068" s="35">
        <f>Data!BR22</f>
        <v>3.5295314823368239E-3</v>
      </c>
      <c r="Q2068" s="21">
        <v>9736.7623958741005</v>
      </c>
      <c r="R2068" s="21">
        <v>15026.794716033153</v>
      </c>
      <c r="S2068" s="21">
        <v>19753.882169304135</v>
      </c>
      <c r="T2068" s="21">
        <v>24078.33775020008</v>
      </c>
      <c r="U2068" s="21">
        <v>28051.651603238202</v>
      </c>
      <c r="V2068" s="21">
        <v>31585.221496332968</v>
      </c>
      <c r="W2068" s="21">
        <v>34611.675742265885</v>
      </c>
      <c r="X2068" s="21">
        <v>37339.710890103837</v>
      </c>
      <c r="Y2068" s="21">
        <v>39783.138011382747</v>
      </c>
      <c r="Z2068" s="21">
        <v>0</v>
      </c>
      <c r="AA2068" s="21">
        <v>0</v>
      </c>
      <c r="AB2068" s="21">
        <v>0</v>
      </c>
      <c r="AC2068" s="21">
        <v>0</v>
      </c>
      <c r="AD2068" s="21">
        <v>0</v>
      </c>
      <c r="AE2068" s="21">
        <v>0</v>
      </c>
      <c r="AF2068" s="21">
        <v>0</v>
      </c>
      <c r="AG2068" s="21">
        <v>0</v>
      </c>
      <c r="AH2068" s="21">
        <v>0</v>
      </c>
      <c r="AI2068" s="21">
        <v>-9736.7623958741005</v>
      </c>
      <c r="AJ2068" s="21">
        <v>-15026.794716033153</v>
      </c>
      <c r="AK2068" s="21">
        <v>-19753.882169304135</v>
      </c>
      <c r="AL2068" s="21">
        <v>-24078.33775020008</v>
      </c>
      <c r="AM2068" s="21">
        <v>-28051.651603238202</v>
      </c>
      <c r="AN2068" s="21">
        <v>-31585.221496332968</v>
      </c>
      <c r="AO2068" s="21">
        <v>-34611.675742265885</v>
      </c>
      <c r="AP2068" s="21">
        <v>-37339.710890103837</v>
      </c>
      <c r="AQ2068" s="21">
        <v>-39783.138011382747</v>
      </c>
    </row>
    <row r="2069" spans="1:43" x14ac:dyDescent="0.25">
      <c r="A2069" s="17" t="s">
        <v>270</v>
      </c>
      <c r="B2069" s="8" t="s">
        <v>338</v>
      </c>
      <c r="C2069" s="8" t="s">
        <v>335</v>
      </c>
      <c r="E2069" s="8" t="str">
        <f t="shared" si="254"/>
        <v>Umbrella-social.video.umb</v>
      </c>
      <c r="F2069" s="4">
        <v>0</v>
      </c>
      <c r="G2069" s="19">
        <v>0</v>
      </c>
      <c r="H2069" s="4">
        <v>0</v>
      </c>
      <c r="I2069" s="6">
        <f t="shared" si="255"/>
        <v>2.04</v>
      </c>
      <c r="J2069" s="6">
        <v>1</v>
      </c>
      <c r="K2069" s="18">
        <v>0</v>
      </c>
      <c r="L2069" s="35">
        <f>Data!BR23</f>
        <v>3.5295314823368239E-3</v>
      </c>
      <c r="Q2069" s="21">
        <v>10026.491487926087</v>
      </c>
      <c r="R2069" s="21">
        <v>15374.38500406288</v>
      </c>
      <c r="S2069" s="21">
        <v>20153.175397433912</v>
      </c>
      <c r="T2069" s="21">
        <v>24524.933475538342</v>
      </c>
      <c r="U2069" s="21">
        <v>28541.706141591952</v>
      </c>
      <c r="V2069" s="21">
        <v>32113.925451027426</v>
      </c>
      <c r="W2069" s="21">
        <v>35173.481858236199</v>
      </c>
      <c r="X2069" s="21">
        <v>37931.35548916422</v>
      </c>
      <c r="Y2069" s="21">
        <v>40401.507919791111</v>
      </c>
      <c r="Z2069" s="21">
        <v>0</v>
      </c>
      <c r="AA2069" s="21">
        <v>0</v>
      </c>
      <c r="AB2069" s="21">
        <v>0</v>
      </c>
      <c r="AC2069" s="21">
        <v>0</v>
      </c>
      <c r="AD2069" s="21">
        <v>0</v>
      </c>
      <c r="AE2069" s="21">
        <v>0</v>
      </c>
      <c r="AF2069" s="21">
        <v>0</v>
      </c>
      <c r="AG2069" s="21">
        <v>0</v>
      </c>
      <c r="AH2069" s="21">
        <v>0</v>
      </c>
      <c r="AI2069" s="21">
        <v>-10026.491487926087</v>
      </c>
      <c r="AJ2069" s="21">
        <v>-15374.38500406288</v>
      </c>
      <c r="AK2069" s="21">
        <v>-20153.175397433912</v>
      </c>
      <c r="AL2069" s="21">
        <v>-24524.933475538342</v>
      </c>
      <c r="AM2069" s="21">
        <v>-28541.706141591952</v>
      </c>
      <c r="AN2069" s="21">
        <v>-32113.925451027426</v>
      </c>
      <c r="AO2069" s="21">
        <v>-35173.481858236199</v>
      </c>
      <c r="AP2069" s="21">
        <v>-37931.35548916422</v>
      </c>
      <c r="AQ2069" s="21">
        <v>-40401.507919791111</v>
      </c>
    </row>
    <row r="2070" spans="1:43" x14ac:dyDescent="0.25">
      <c r="A2070" s="17" t="s">
        <v>249</v>
      </c>
      <c r="B2070" s="8" t="s">
        <v>338</v>
      </c>
      <c r="C2070" s="8" t="s">
        <v>335</v>
      </c>
      <c r="E2070" s="8" t="str">
        <f t="shared" si="254"/>
        <v>Umbrella-social.video.umb</v>
      </c>
      <c r="F2070" s="4">
        <v>0</v>
      </c>
      <c r="G2070" s="19">
        <v>0</v>
      </c>
      <c r="H2070" s="4">
        <v>0</v>
      </c>
      <c r="I2070" s="6">
        <f t="shared" si="255"/>
        <v>2.04</v>
      </c>
      <c r="J2070" s="6">
        <v>1</v>
      </c>
      <c r="K2070" s="18">
        <v>0</v>
      </c>
      <c r="L2070" s="35">
        <f>Data!BR24</f>
        <v>3.5295314823368239E-3</v>
      </c>
      <c r="Q2070" s="21">
        <v>10218.65300746709</v>
      </c>
      <c r="R2070" s="21">
        <v>15568.826610147506</v>
      </c>
      <c r="S2070" s="21">
        <v>20349.653538798513</v>
      </c>
      <c r="T2070" s="21">
        <v>24723.278155729346</v>
      </c>
      <c r="U2070" s="21">
        <v>28741.762962059409</v>
      </c>
      <c r="V2070" s="21">
        <v>32315.50531110882</v>
      </c>
      <c r="W2070" s="21">
        <v>35376.36563229507</v>
      </c>
      <c r="X2070" s="21">
        <v>38135.414926782774</v>
      </c>
      <c r="Y2070" s="21">
        <v>40606.620150939569</v>
      </c>
      <c r="Z2070" s="21">
        <v>0</v>
      </c>
      <c r="AA2070" s="21">
        <v>0</v>
      </c>
      <c r="AB2070" s="21">
        <v>0</v>
      </c>
      <c r="AC2070" s="21">
        <v>0</v>
      </c>
      <c r="AD2070" s="21">
        <v>0</v>
      </c>
      <c r="AE2070" s="21">
        <v>0</v>
      </c>
      <c r="AF2070" s="21">
        <v>0</v>
      </c>
      <c r="AG2070" s="21">
        <v>0</v>
      </c>
      <c r="AH2070" s="21">
        <v>0</v>
      </c>
      <c r="AI2070" s="21">
        <v>-10218.65300746709</v>
      </c>
      <c r="AJ2070" s="21">
        <v>-15568.826610147506</v>
      </c>
      <c r="AK2070" s="21">
        <v>-20349.653538798513</v>
      </c>
      <c r="AL2070" s="21">
        <v>-24723.278155729346</v>
      </c>
      <c r="AM2070" s="21">
        <v>-28741.762962059409</v>
      </c>
      <c r="AN2070" s="21">
        <v>-32315.50531110882</v>
      </c>
      <c r="AO2070" s="21">
        <v>-35376.36563229507</v>
      </c>
      <c r="AP2070" s="21">
        <v>-38135.414926782774</v>
      </c>
      <c r="AQ2070" s="21">
        <v>-40606.620150939569</v>
      </c>
    </row>
    <row r="2071" spans="1:43" x14ac:dyDescent="0.25">
      <c r="A2071" s="17" t="s">
        <v>250</v>
      </c>
      <c r="B2071" s="8" t="s">
        <v>338</v>
      </c>
      <c r="C2071" s="8" t="s">
        <v>335</v>
      </c>
      <c r="E2071" s="8" t="str">
        <f t="shared" si="254"/>
        <v>Umbrella-social.video.umb</v>
      </c>
      <c r="F2071" s="4">
        <v>0</v>
      </c>
      <c r="G2071" s="19">
        <v>0</v>
      </c>
      <c r="H2071" s="4">
        <v>0</v>
      </c>
      <c r="I2071" s="6">
        <f t="shared" si="255"/>
        <v>2.04</v>
      </c>
      <c r="J2071" s="6">
        <v>1</v>
      </c>
      <c r="K2071" s="18">
        <v>0</v>
      </c>
      <c r="L2071" s="35">
        <f>Data!BR25</f>
        <v>3.5295314823368239E-3</v>
      </c>
      <c r="Q2071" s="21">
        <v>10323.074358655818</v>
      </c>
      <c r="R2071" s="21">
        <v>15664.385004333164</v>
      </c>
      <c r="S2071" s="21">
        <v>20437.291551140086</v>
      </c>
      <c r="T2071" s="21">
        <v>24803.672634978451</v>
      </c>
      <c r="U2071" s="21">
        <v>28815.500253793343</v>
      </c>
      <c r="V2071" s="21">
        <v>32383.322445379745</v>
      </c>
      <c r="W2071" s="21">
        <v>35439.111880352</v>
      </c>
      <c r="X2071" s="21">
        <v>38193.590501567618</v>
      </c>
      <c r="Y2071" s="21">
        <v>40660.701758562587</v>
      </c>
      <c r="Z2071" s="21">
        <v>0</v>
      </c>
      <c r="AA2071" s="21">
        <v>0</v>
      </c>
      <c r="AB2071" s="21">
        <v>0</v>
      </c>
      <c r="AC2071" s="21">
        <v>0</v>
      </c>
      <c r="AD2071" s="21">
        <v>0</v>
      </c>
      <c r="AE2071" s="21">
        <v>0</v>
      </c>
      <c r="AF2071" s="21">
        <v>0</v>
      </c>
      <c r="AG2071" s="21">
        <v>0</v>
      </c>
      <c r="AH2071" s="21">
        <v>0</v>
      </c>
      <c r="AI2071" s="21">
        <v>-10323.074358655818</v>
      </c>
      <c r="AJ2071" s="21">
        <v>-15664.385004333164</v>
      </c>
      <c r="AK2071" s="21">
        <v>-20437.291551140086</v>
      </c>
      <c r="AL2071" s="21">
        <v>-24803.672634978451</v>
      </c>
      <c r="AM2071" s="21">
        <v>-28815.500253793343</v>
      </c>
      <c r="AN2071" s="21">
        <v>-32383.322445379745</v>
      </c>
      <c r="AO2071" s="21">
        <v>-35439.111880352</v>
      </c>
      <c r="AP2071" s="21">
        <v>-38193.590501567618</v>
      </c>
      <c r="AQ2071" s="21">
        <v>-40660.701758562587</v>
      </c>
    </row>
    <row r="2072" spans="1:43" x14ac:dyDescent="0.25">
      <c r="A2072" s="17" t="s">
        <v>251</v>
      </c>
      <c r="B2072" s="8" t="s">
        <v>338</v>
      </c>
      <c r="C2072" s="8" t="s">
        <v>335</v>
      </c>
      <c r="E2072" s="8" t="str">
        <f t="shared" si="254"/>
        <v>Umbrella-social.video.umb</v>
      </c>
      <c r="F2072" s="4">
        <v>0</v>
      </c>
      <c r="G2072" s="19">
        <v>0</v>
      </c>
      <c r="H2072" s="4">
        <v>0</v>
      </c>
      <c r="I2072" s="6">
        <f t="shared" si="255"/>
        <v>2.04</v>
      </c>
      <c r="J2072" s="6">
        <v>1</v>
      </c>
      <c r="K2072" s="18">
        <v>0</v>
      </c>
      <c r="L2072" s="35">
        <f>Data!BR26</f>
        <v>3.5295314823368239E-3</v>
      </c>
      <c r="Q2072" s="21">
        <v>7707.2429503240037</v>
      </c>
      <c r="R2072" s="21">
        <v>13015.810437900403</v>
      </c>
      <c r="S2072" s="21">
        <v>17759.470643706696</v>
      </c>
      <c r="T2072" s="21">
        <v>22099.049328347486</v>
      </c>
      <c r="U2072" s="21">
        <v>26086.289454145655</v>
      </c>
      <c r="V2072" s="21">
        <v>29632.240063945581</v>
      </c>
      <c r="W2072" s="21">
        <v>32669.304247308057</v>
      </c>
      <c r="X2072" s="21">
        <v>35406.899640716685</v>
      </c>
      <c r="Y2072" s="21">
        <v>37858.891991095334</v>
      </c>
      <c r="Z2072" s="21">
        <v>0</v>
      </c>
      <c r="AA2072" s="21">
        <v>0</v>
      </c>
      <c r="AB2072" s="21">
        <v>0</v>
      </c>
      <c r="AC2072" s="21">
        <v>0</v>
      </c>
      <c r="AD2072" s="21">
        <v>0</v>
      </c>
      <c r="AE2072" s="21">
        <v>0</v>
      </c>
      <c r="AF2072" s="21">
        <v>0</v>
      </c>
      <c r="AG2072" s="21">
        <v>0</v>
      </c>
      <c r="AH2072" s="21">
        <v>0</v>
      </c>
      <c r="AI2072" s="21">
        <v>-7707.2429503240037</v>
      </c>
      <c r="AJ2072" s="21">
        <v>-13015.810437900403</v>
      </c>
      <c r="AK2072" s="21">
        <v>-17759.470643706696</v>
      </c>
      <c r="AL2072" s="21">
        <v>-22099.049328347486</v>
      </c>
      <c r="AM2072" s="21">
        <v>-26086.289454145655</v>
      </c>
      <c r="AN2072" s="21">
        <v>-29632.240063945581</v>
      </c>
      <c r="AO2072" s="21">
        <v>-32669.304247308057</v>
      </c>
      <c r="AP2072" s="21">
        <v>-35406.899640716685</v>
      </c>
      <c r="AQ2072" s="21">
        <v>-37858.891991095334</v>
      </c>
    </row>
    <row r="2073" spans="1:43" x14ac:dyDescent="0.25">
      <c r="A2073" s="17" t="s">
        <v>252</v>
      </c>
      <c r="B2073" s="8" t="s">
        <v>338</v>
      </c>
      <c r="C2073" s="8" t="s">
        <v>335</v>
      </c>
      <c r="E2073" s="8" t="str">
        <f t="shared" si="254"/>
        <v>Umbrella-social.video.umb</v>
      </c>
      <c r="F2073" s="4">
        <v>0</v>
      </c>
      <c r="G2073" s="19">
        <v>0</v>
      </c>
      <c r="H2073" s="4">
        <v>0</v>
      </c>
      <c r="I2073" s="6">
        <f t="shared" si="255"/>
        <v>2.04</v>
      </c>
      <c r="J2073" s="6">
        <v>1</v>
      </c>
      <c r="K2073" s="18">
        <v>0</v>
      </c>
      <c r="L2073" s="35">
        <f>Data!BR27</f>
        <v>3.5295314823368239E-3</v>
      </c>
      <c r="Q2073" s="21">
        <v>12945.741770736462</v>
      </c>
      <c r="R2073" s="21">
        <v>18288.763104301572</v>
      </c>
      <c r="S2073" s="21">
        <v>23063.185567143009</v>
      </c>
      <c r="T2073" s="21">
        <v>27431.001756474543</v>
      </c>
      <c r="U2073" s="21">
        <v>31444.108409610701</v>
      </c>
      <c r="V2073" s="21">
        <v>35013.073505469627</v>
      </c>
      <c r="W2073" s="21">
        <v>38069.834176835568</v>
      </c>
      <c r="X2073" s="21">
        <v>40825.192728284033</v>
      </c>
      <c r="Y2073" s="21">
        <v>43293.089098483986</v>
      </c>
      <c r="Z2073" s="21">
        <v>0</v>
      </c>
      <c r="AA2073" s="21">
        <v>0</v>
      </c>
      <c r="AB2073" s="21">
        <v>0</v>
      </c>
      <c r="AC2073" s="21">
        <v>0</v>
      </c>
      <c r="AD2073" s="21">
        <v>0</v>
      </c>
      <c r="AE2073" s="21">
        <v>0</v>
      </c>
      <c r="AF2073" s="21">
        <v>0</v>
      </c>
      <c r="AG2073" s="21">
        <v>0</v>
      </c>
      <c r="AH2073" s="21">
        <v>0</v>
      </c>
      <c r="AI2073" s="21">
        <v>-12945.741770736462</v>
      </c>
      <c r="AJ2073" s="21">
        <v>-18288.763104301572</v>
      </c>
      <c r="AK2073" s="21">
        <v>-23063.185567143009</v>
      </c>
      <c r="AL2073" s="21">
        <v>-27431.001756474543</v>
      </c>
      <c r="AM2073" s="21">
        <v>-31444.108409610701</v>
      </c>
      <c r="AN2073" s="21">
        <v>-35013.073505469627</v>
      </c>
      <c r="AO2073" s="21">
        <v>-38069.834176835568</v>
      </c>
      <c r="AP2073" s="21">
        <v>-40825.192728284033</v>
      </c>
      <c r="AQ2073" s="21">
        <v>-43293.089098483986</v>
      </c>
    </row>
    <row r="2074" spans="1:43" x14ac:dyDescent="0.25">
      <c r="A2074" s="17" t="s">
        <v>253</v>
      </c>
      <c r="B2074" s="8" t="s">
        <v>338</v>
      </c>
      <c r="C2074" s="8" t="s">
        <v>335</v>
      </c>
      <c r="E2074" s="8" t="str">
        <f t="shared" si="254"/>
        <v>Umbrella-social.video.umb</v>
      </c>
      <c r="F2074" s="4">
        <v>0</v>
      </c>
      <c r="G2074" s="19">
        <v>0</v>
      </c>
      <c r="H2074" s="4">
        <v>0</v>
      </c>
      <c r="I2074" s="6">
        <f t="shared" si="255"/>
        <v>2.04</v>
      </c>
      <c r="J2074" s="6">
        <v>1</v>
      </c>
      <c r="K2074" s="18">
        <v>0</v>
      </c>
      <c r="L2074" s="35">
        <f>Data!BR28</f>
        <v>3.5295314823368239E-3</v>
      </c>
      <c r="Q2074" s="21">
        <v>12123.623238747809</v>
      </c>
      <c r="R2074" s="21">
        <v>17431.095169530297</v>
      </c>
      <c r="S2074" s="21">
        <v>22173.754936520625</v>
      </c>
      <c r="T2074" s="21">
        <v>26512.499877821578</v>
      </c>
      <c r="U2074" s="21">
        <v>30498.907263217319</v>
      </c>
      <c r="V2074" s="21">
        <v>34044.126448199197</v>
      </c>
      <c r="W2074" s="21">
        <v>37080.551280440668</v>
      </c>
      <c r="X2074" s="21">
        <v>39817.577889783774</v>
      </c>
      <c r="Y2074" s="21">
        <v>42269.055707788983</v>
      </c>
      <c r="Z2074" s="21">
        <v>0</v>
      </c>
      <c r="AA2074" s="21">
        <v>0</v>
      </c>
      <c r="AB2074" s="21">
        <v>0</v>
      </c>
      <c r="AC2074" s="21">
        <v>0</v>
      </c>
      <c r="AD2074" s="21">
        <v>0</v>
      </c>
      <c r="AE2074" s="21">
        <v>0</v>
      </c>
      <c r="AF2074" s="21">
        <v>0</v>
      </c>
      <c r="AG2074" s="21">
        <v>0</v>
      </c>
      <c r="AH2074" s="21">
        <v>0</v>
      </c>
      <c r="AI2074" s="21">
        <v>-12123.623238747809</v>
      </c>
      <c r="AJ2074" s="21">
        <v>-17431.095169530297</v>
      </c>
      <c r="AK2074" s="21">
        <v>-22173.754936520625</v>
      </c>
      <c r="AL2074" s="21">
        <v>-26512.499877821578</v>
      </c>
      <c r="AM2074" s="21">
        <v>-30498.907263217319</v>
      </c>
      <c r="AN2074" s="21">
        <v>-34044.126448199197</v>
      </c>
      <c r="AO2074" s="21">
        <v>-37080.551280440668</v>
      </c>
      <c r="AP2074" s="21">
        <v>-39817.577889783774</v>
      </c>
      <c r="AQ2074" s="21">
        <v>-42269.055707788983</v>
      </c>
    </row>
    <row r="2075" spans="1:43" x14ac:dyDescent="0.25">
      <c r="A2075" s="17" t="s">
        <v>254</v>
      </c>
      <c r="B2075" s="8" t="s">
        <v>338</v>
      </c>
      <c r="C2075" s="8" t="s">
        <v>335</v>
      </c>
      <c r="E2075" s="8" t="str">
        <f t="shared" si="254"/>
        <v>Umbrella-social.video.umb</v>
      </c>
      <c r="F2075" s="4">
        <v>0</v>
      </c>
      <c r="G2075" s="19">
        <v>0</v>
      </c>
      <c r="H2075" s="4">
        <v>0</v>
      </c>
      <c r="I2075" s="6">
        <f t="shared" si="255"/>
        <v>2.04</v>
      </c>
      <c r="J2075" s="6">
        <v>1</v>
      </c>
      <c r="K2075" s="18">
        <v>0</v>
      </c>
      <c r="L2075" s="35">
        <f>Data!BR29</f>
        <v>3.6409903712527236E-3</v>
      </c>
      <c r="Q2075" s="21">
        <v>2827.6735861846851</v>
      </c>
      <c r="R2075" s="21">
        <v>8351.6649648056755</v>
      </c>
      <c r="S2075" s="21">
        <v>13287.850114822084</v>
      </c>
      <c r="T2075" s="21">
        <v>17803.45804233733</v>
      </c>
      <c r="U2075" s="21">
        <v>21952.513644975199</v>
      </c>
      <c r="V2075" s="21">
        <v>25642.359978365163</v>
      </c>
      <c r="W2075" s="21">
        <v>28802.684278382992</v>
      </c>
      <c r="X2075" s="21">
        <v>31651.376919328148</v>
      </c>
      <c r="Y2075" s="21">
        <v>34202.88213787954</v>
      </c>
      <c r="Z2075" s="21">
        <v>0</v>
      </c>
      <c r="AA2075" s="21">
        <v>0</v>
      </c>
      <c r="AB2075" s="21">
        <v>0</v>
      </c>
      <c r="AC2075" s="21">
        <v>0</v>
      </c>
      <c r="AD2075" s="21">
        <v>0</v>
      </c>
      <c r="AE2075" s="21">
        <v>0</v>
      </c>
      <c r="AF2075" s="21">
        <v>0</v>
      </c>
      <c r="AG2075" s="21">
        <v>0</v>
      </c>
      <c r="AH2075" s="21">
        <v>0</v>
      </c>
      <c r="AI2075" s="21">
        <v>-2827.6735861846851</v>
      </c>
      <c r="AJ2075" s="21">
        <v>-8351.6649648056755</v>
      </c>
      <c r="AK2075" s="21">
        <v>-13287.850114822084</v>
      </c>
      <c r="AL2075" s="21">
        <v>-17803.45804233733</v>
      </c>
      <c r="AM2075" s="21">
        <v>-21952.513644975199</v>
      </c>
      <c r="AN2075" s="21">
        <v>-25642.359978365163</v>
      </c>
      <c r="AO2075" s="21">
        <v>-28802.684278382992</v>
      </c>
      <c r="AP2075" s="21">
        <v>-31651.376919328148</v>
      </c>
      <c r="AQ2075" s="21">
        <v>-34202.88213787954</v>
      </c>
    </row>
    <row r="2076" spans="1:43" x14ac:dyDescent="0.25">
      <c r="A2076" s="17" t="s">
        <v>255</v>
      </c>
      <c r="B2076" s="8" t="s">
        <v>338</v>
      </c>
      <c r="C2076" s="8" t="s">
        <v>335</v>
      </c>
      <c r="E2076" s="8" t="str">
        <f t="shared" si="254"/>
        <v>Umbrella-social.video.umb</v>
      </c>
      <c r="F2076" s="4">
        <v>0</v>
      </c>
      <c r="G2076" s="19">
        <v>0</v>
      </c>
      <c r="H2076" s="4">
        <v>0</v>
      </c>
      <c r="I2076" s="6">
        <f t="shared" si="255"/>
        <v>2.04</v>
      </c>
      <c r="J2076" s="6">
        <v>1</v>
      </c>
      <c r="K2076" s="18">
        <v>0</v>
      </c>
      <c r="L2076" s="35">
        <f>Data!BR30</f>
        <v>3.6409903712527236E-3</v>
      </c>
      <c r="Q2076" s="21">
        <v>11237.56872623633</v>
      </c>
      <c r="R2076" s="21">
        <v>16727.131136234111</v>
      </c>
      <c r="S2076" s="21">
        <v>21632.509948183306</v>
      </c>
      <c r="T2076" s="21">
        <v>26120.091742992259</v>
      </c>
      <c r="U2076" s="21">
        <v>30243.269003589634</v>
      </c>
      <c r="V2076" s="21">
        <v>33910.1186159422</v>
      </c>
      <c r="W2076" s="21">
        <v>37050.721808633767</v>
      </c>
      <c r="X2076" s="21">
        <v>39881.652343655849</v>
      </c>
      <c r="Y2076" s="21">
        <v>42417.238768286792</v>
      </c>
      <c r="Z2076" s="21">
        <v>0</v>
      </c>
      <c r="AA2076" s="21">
        <v>0</v>
      </c>
      <c r="AB2076" s="21">
        <v>0</v>
      </c>
      <c r="AC2076" s="21">
        <v>0</v>
      </c>
      <c r="AD2076" s="21">
        <v>0</v>
      </c>
      <c r="AE2076" s="21">
        <v>0</v>
      </c>
      <c r="AF2076" s="21">
        <v>0</v>
      </c>
      <c r="AG2076" s="21">
        <v>0</v>
      </c>
      <c r="AH2076" s="21">
        <v>0</v>
      </c>
      <c r="AI2076" s="21">
        <v>-11237.56872623633</v>
      </c>
      <c r="AJ2076" s="21">
        <v>-16727.131136234111</v>
      </c>
      <c r="AK2076" s="21">
        <v>-21632.509948183306</v>
      </c>
      <c r="AL2076" s="21">
        <v>-26120.091742992259</v>
      </c>
      <c r="AM2076" s="21">
        <v>-30243.269003589634</v>
      </c>
      <c r="AN2076" s="21">
        <v>-33910.1186159422</v>
      </c>
      <c r="AO2076" s="21">
        <v>-37050.721808633767</v>
      </c>
      <c r="AP2076" s="21">
        <v>-39881.652343655849</v>
      </c>
      <c r="AQ2076" s="21">
        <v>-42417.238768286792</v>
      </c>
    </row>
    <row r="2077" spans="1:43" x14ac:dyDescent="0.25">
      <c r="A2077" s="17" t="s">
        <v>256</v>
      </c>
      <c r="B2077" s="8" t="s">
        <v>338</v>
      </c>
      <c r="C2077" s="8" t="s">
        <v>335</v>
      </c>
      <c r="E2077" s="8" t="str">
        <f t="shared" si="254"/>
        <v>Umbrella-social.video.umb</v>
      </c>
      <c r="F2077" s="4">
        <v>0</v>
      </c>
      <c r="G2077" s="19">
        <v>0</v>
      </c>
      <c r="H2077" s="4">
        <v>0</v>
      </c>
      <c r="I2077" s="6">
        <f t="shared" si="255"/>
        <v>2.04</v>
      </c>
      <c r="J2077" s="6">
        <v>1</v>
      </c>
      <c r="K2077" s="18">
        <v>0</v>
      </c>
      <c r="L2077" s="35">
        <f>Data!BR31</f>
        <v>3.6409903712527236E-3</v>
      </c>
      <c r="Q2077" s="21">
        <v>9055.1456215487906</v>
      </c>
      <c r="R2077" s="21">
        <v>14580.113932299204</v>
      </c>
      <c r="S2077" s="21">
        <v>19517.141805405041</v>
      </c>
      <c r="T2077" s="21">
        <v>24033.635488530217</v>
      </c>
      <c r="U2077" s="21">
        <v>28183.410946948112</v>
      </c>
      <c r="V2077" s="21">
        <v>31873.910362836537</v>
      </c>
      <c r="W2077" s="21">
        <v>35034.775848480167</v>
      </c>
      <c r="X2077" s="21">
        <v>37883.966914898287</v>
      </c>
      <c r="Y2077" s="21">
        <v>40435.911390596593</v>
      </c>
      <c r="Z2077" s="21">
        <v>0</v>
      </c>
      <c r="AA2077" s="21">
        <v>0</v>
      </c>
      <c r="AB2077" s="21">
        <v>0</v>
      </c>
      <c r="AC2077" s="21">
        <v>0</v>
      </c>
      <c r="AD2077" s="21">
        <v>0</v>
      </c>
      <c r="AE2077" s="21">
        <v>0</v>
      </c>
      <c r="AF2077" s="21">
        <v>0</v>
      </c>
      <c r="AG2077" s="21">
        <v>0</v>
      </c>
      <c r="AH2077" s="21">
        <v>0</v>
      </c>
      <c r="AI2077" s="21">
        <v>-9055.1456215487906</v>
      </c>
      <c r="AJ2077" s="21">
        <v>-14580.113932299204</v>
      </c>
      <c r="AK2077" s="21">
        <v>-19517.141805405041</v>
      </c>
      <c r="AL2077" s="21">
        <v>-24033.635488530217</v>
      </c>
      <c r="AM2077" s="21">
        <v>-28183.410946948112</v>
      </c>
      <c r="AN2077" s="21">
        <v>-31873.910362836537</v>
      </c>
      <c r="AO2077" s="21">
        <v>-35034.775848480167</v>
      </c>
      <c r="AP2077" s="21">
        <v>-37883.966914898287</v>
      </c>
      <c r="AQ2077" s="21">
        <v>-40435.911390596593</v>
      </c>
    </row>
    <row r="2078" spans="1:43" x14ac:dyDescent="0.25">
      <c r="A2078" s="17" t="s">
        <v>257</v>
      </c>
      <c r="B2078" s="8" t="s">
        <v>338</v>
      </c>
      <c r="C2078" s="8" t="s">
        <v>335</v>
      </c>
      <c r="E2078" s="8" t="str">
        <f t="shared" si="254"/>
        <v>Umbrella-social.video.umb</v>
      </c>
      <c r="F2078" s="4">
        <v>0</v>
      </c>
      <c r="G2078" s="19">
        <v>0</v>
      </c>
      <c r="H2078" s="4">
        <v>0</v>
      </c>
      <c r="I2078" s="6">
        <f t="shared" si="255"/>
        <v>2.04</v>
      </c>
      <c r="J2078" s="6">
        <v>1</v>
      </c>
      <c r="K2078" s="18">
        <v>0</v>
      </c>
      <c r="L2078" s="35">
        <f>Data!BR32</f>
        <v>3.6409903712527236E-3</v>
      </c>
      <c r="Q2078" s="21">
        <v>0</v>
      </c>
      <c r="R2078" s="21">
        <v>5031.5593483840676</v>
      </c>
      <c r="S2078" s="21">
        <v>9933.2613115408367</v>
      </c>
      <c r="T2078" s="21">
        <v>14417.263967813828</v>
      </c>
      <c r="U2078" s="21">
        <v>18537.329079483439</v>
      </c>
      <c r="V2078" s="21">
        <v>22201.386775556093</v>
      </c>
      <c r="W2078" s="21">
        <v>25339.632830869057</v>
      </c>
      <c r="X2078" s="21">
        <v>28168.418752610363</v>
      </c>
      <c r="Y2078" s="21">
        <v>30702.097759377328</v>
      </c>
      <c r="Z2078" s="21">
        <v>0</v>
      </c>
      <c r="AA2078" s="21">
        <v>0</v>
      </c>
      <c r="AB2078" s="21">
        <v>0</v>
      </c>
      <c r="AC2078" s="21">
        <v>0</v>
      </c>
      <c r="AD2078" s="21">
        <v>0</v>
      </c>
      <c r="AE2078" s="21">
        <v>0</v>
      </c>
      <c r="AF2078" s="21">
        <v>0</v>
      </c>
      <c r="AG2078" s="21">
        <v>0</v>
      </c>
      <c r="AH2078" s="21">
        <v>0</v>
      </c>
      <c r="AI2078" s="21">
        <v>0</v>
      </c>
      <c r="AJ2078" s="21">
        <v>-5031.5593483840676</v>
      </c>
      <c r="AK2078" s="21">
        <v>-9933.2613115408367</v>
      </c>
      <c r="AL2078" s="21">
        <v>-14417.263967813828</v>
      </c>
      <c r="AM2078" s="21">
        <v>-18537.329079483439</v>
      </c>
      <c r="AN2078" s="21">
        <v>-22201.386775556093</v>
      </c>
      <c r="AO2078" s="21">
        <v>-25339.632830869057</v>
      </c>
      <c r="AP2078" s="21">
        <v>-28168.418752610363</v>
      </c>
      <c r="AQ2078" s="21">
        <v>-30702.097759377328</v>
      </c>
    </row>
    <row r="2079" spans="1:43" x14ac:dyDescent="0.25">
      <c r="A2079" s="17" t="s">
        <v>258</v>
      </c>
      <c r="B2079" s="8" t="s">
        <v>338</v>
      </c>
      <c r="C2079" s="8" t="s">
        <v>335</v>
      </c>
      <c r="E2079" s="8" t="str">
        <f t="shared" si="254"/>
        <v>Umbrella-social.video.umb</v>
      </c>
      <c r="F2079" s="4">
        <v>0</v>
      </c>
      <c r="G2079" s="19">
        <v>0</v>
      </c>
      <c r="H2079" s="4">
        <v>0</v>
      </c>
      <c r="I2079" s="6">
        <f t="shared" si="255"/>
        <v>2.04</v>
      </c>
      <c r="J2079" s="6">
        <v>1</v>
      </c>
      <c r="K2079" s="18">
        <v>0</v>
      </c>
      <c r="L2079" s="35">
        <f>Data!BR33</f>
        <v>3.4180725934209242E-3</v>
      </c>
      <c r="Q2079" s="21">
        <v>10514.329596375524</v>
      </c>
      <c r="R2079" s="21">
        <v>15712.456488896582</v>
      </c>
      <c r="S2079" s="21">
        <v>20334.151604446281</v>
      </c>
      <c r="T2079" s="21">
        <v>24562.210511950827</v>
      </c>
      <c r="U2079" s="21">
        <v>28446.939603650626</v>
      </c>
      <c r="V2079" s="21">
        <v>31901.730911295886</v>
      </c>
      <c r="W2079" s="21">
        <v>34860.709398115687</v>
      </c>
      <c r="X2079" s="21">
        <v>37527.923873724401</v>
      </c>
      <c r="Y2079" s="21">
        <v>39916.874392481383</v>
      </c>
      <c r="Z2079" s="21">
        <v>0</v>
      </c>
      <c r="AA2079" s="21">
        <v>0</v>
      </c>
      <c r="AB2079" s="21">
        <v>0</v>
      </c>
      <c r="AC2079" s="21">
        <v>0</v>
      </c>
      <c r="AD2079" s="21">
        <v>0</v>
      </c>
      <c r="AE2079" s="21">
        <v>0</v>
      </c>
      <c r="AF2079" s="21">
        <v>0</v>
      </c>
      <c r="AG2079" s="21">
        <v>0</v>
      </c>
      <c r="AH2079" s="21">
        <v>0</v>
      </c>
      <c r="AI2079" s="21">
        <v>-10514.329596375524</v>
      </c>
      <c r="AJ2079" s="21">
        <v>-15712.456488896582</v>
      </c>
      <c r="AK2079" s="21">
        <v>-20334.151604446281</v>
      </c>
      <c r="AL2079" s="21">
        <v>-24562.210511950827</v>
      </c>
      <c r="AM2079" s="21">
        <v>-28446.939603650626</v>
      </c>
      <c r="AN2079" s="21">
        <v>-31901.730911295886</v>
      </c>
      <c r="AO2079" s="21">
        <v>-34860.709398115687</v>
      </c>
      <c r="AP2079" s="21">
        <v>-37527.923873724401</v>
      </c>
      <c r="AQ2079" s="21">
        <v>-39916.874392481383</v>
      </c>
    </row>
    <row r="2080" spans="1:43" x14ac:dyDescent="0.25">
      <c r="A2080" s="17" t="s">
        <v>259</v>
      </c>
      <c r="B2080" s="8" t="s">
        <v>338</v>
      </c>
      <c r="C2080" s="8" t="s">
        <v>335</v>
      </c>
      <c r="E2080" s="8" t="str">
        <f t="shared" si="254"/>
        <v>Umbrella-social.video.umb</v>
      </c>
      <c r="F2080" s="4">
        <v>0</v>
      </c>
      <c r="G2080" s="19">
        <v>0</v>
      </c>
      <c r="H2080" s="4">
        <v>0</v>
      </c>
      <c r="I2080" s="6">
        <f t="shared" si="255"/>
        <v>2.04</v>
      </c>
      <c r="J2080" s="6">
        <v>1</v>
      </c>
      <c r="K2080" s="18">
        <v>0</v>
      </c>
      <c r="L2080" s="35">
        <f>Data!BR34</f>
        <v>3.4180725934209242E-3</v>
      </c>
      <c r="Q2080" s="21">
        <v>5499.4739760519697</v>
      </c>
      <c r="R2080" s="21">
        <v>10591.492091298524</v>
      </c>
      <c r="S2080" s="21">
        <v>15141.656065044857</v>
      </c>
      <c r="T2080" s="21">
        <v>19304.186284671934</v>
      </c>
      <c r="U2080" s="21">
        <v>23128.781424337227</v>
      </c>
      <c r="V2080" s="21">
        <v>26530.083929747052</v>
      </c>
      <c r="W2080" s="21">
        <v>29443.264272047407</v>
      </c>
      <c r="X2080" s="21">
        <v>32069.188128347516</v>
      </c>
      <c r="Y2080" s="21">
        <v>34421.161393834824</v>
      </c>
      <c r="Z2080" s="21">
        <v>0</v>
      </c>
      <c r="AA2080" s="21">
        <v>0</v>
      </c>
      <c r="AB2080" s="21">
        <v>0</v>
      </c>
      <c r="AC2080" s="21">
        <v>0</v>
      </c>
      <c r="AD2080" s="21">
        <v>0</v>
      </c>
      <c r="AE2080" s="21">
        <v>0</v>
      </c>
      <c r="AF2080" s="21">
        <v>0</v>
      </c>
      <c r="AG2080" s="21">
        <v>0</v>
      </c>
      <c r="AH2080" s="21">
        <v>0</v>
      </c>
      <c r="AI2080" s="21">
        <v>-5499.4739760519697</v>
      </c>
      <c r="AJ2080" s="21">
        <v>-10591.492091298524</v>
      </c>
      <c r="AK2080" s="21">
        <v>-15141.656065044857</v>
      </c>
      <c r="AL2080" s="21">
        <v>-19304.186284671934</v>
      </c>
      <c r="AM2080" s="21">
        <v>-23128.781424337227</v>
      </c>
      <c r="AN2080" s="21">
        <v>-26530.083929747052</v>
      </c>
      <c r="AO2080" s="21">
        <v>-29443.264272047407</v>
      </c>
      <c r="AP2080" s="21">
        <v>-32069.188128347516</v>
      </c>
      <c r="AQ2080" s="21">
        <v>-34421.161393834824</v>
      </c>
    </row>
    <row r="2081" spans="1:43" x14ac:dyDescent="0.25">
      <c r="A2081" s="17" t="s">
        <v>260</v>
      </c>
      <c r="B2081" s="8" t="s">
        <v>338</v>
      </c>
      <c r="C2081" s="8" t="s">
        <v>335</v>
      </c>
      <c r="E2081" s="8" t="str">
        <f t="shared" si="254"/>
        <v>Umbrella-social.video.umb</v>
      </c>
      <c r="F2081" s="4">
        <v>0</v>
      </c>
      <c r="G2081" s="19">
        <v>0</v>
      </c>
      <c r="H2081" s="4">
        <v>0</v>
      </c>
      <c r="I2081" s="6">
        <f t="shared" si="255"/>
        <v>2.04</v>
      </c>
      <c r="J2081" s="6">
        <v>1</v>
      </c>
      <c r="K2081" s="18">
        <v>0</v>
      </c>
      <c r="L2081" s="35">
        <f>Data!BR35</f>
        <v>3.4180725934209242E-3</v>
      </c>
      <c r="Q2081" s="21">
        <v>9048.6190020853519</v>
      </c>
      <c r="R2081" s="21">
        <v>14270.054073723439</v>
      </c>
      <c r="S2081" s="21">
        <v>18935.846863420757</v>
      </c>
      <c r="T2081" s="21">
        <v>23204.21822013487</v>
      </c>
      <c r="U2081" s="21">
        <v>27126.0103169822</v>
      </c>
      <c r="V2081" s="21">
        <v>30613.759427251131</v>
      </c>
      <c r="W2081" s="21">
        <v>33600.970439834804</v>
      </c>
      <c r="X2081" s="21">
        <v>36293.630919078598</v>
      </c>
      <c r="Y2081" s="21">
        <v>38705.374555777009</v>
      </c>
      <c r="Z2081" s="21">
        <v>0</v>
      </c>
      <c r="AA2081" s="21">
        <v>0</v>
      </c>
      <c r="AB2081" s="21">
        <v>0</v>
      </c>
      <c r="AC2081" s="21">
        <v>0</v>
      </c>
      <c r="AD2081" s="21">
        <v>0</v>
      </c>
      <c r="AE2081" s="21">
        <v>0</v>
      </c>
      <c r="AF2081" s="21">
        <v>0</v>
      </c>
      <c r="AG2081" s="21">
        <v>0</v>
      </c>
      <c r="AH2081" s="21">
        <v>0</v>
      </c>
      <c r="AI2081" s="21">
        <v>-9048.6190020853519</v>
      </c>
      <c r="AJ2081" s="21">
        <v>-14270.054073723439</v>
      </c>
      <c r="AK2081" s="21">
        <v>-18935.846863420757</v>
      </c>
      <c r="AL2081" s="21">
        <v>-23204.21822013487</v>
      </c>
      <c r="AM2081" s="21">
        <v>-27126.0103169822</v>
      </c>
      <c r="AN2081" s="21">
        <v>-30613.759427251131</v>
      </c>
      <c r="AO2081" s="21">
        <v>-33600.970439834804</v>
      </c>
      <c r="AP2081" s="21">
        <v>-36293.630919078598</v>
      </c>
      <c r="AQ2081" s="21">
        <v>-38705.374555777009</v>
      </c>
    </row>
    <row r="2082" spans="1:43" x14ac:dyDescent="0.25">
      <c r="A2082" s="17" t="s">
        <v>261</v>
      </c>
      <c r="B2082" s="8" t="s">
        <v>338</v>
      </c>
      <c r="C2082" s="8" t="s">
        <v>335</v>
      </c>
      <c r="E2082" s="8" t="str">
        <f t="shared" si="254"/>
        <v>Umbrella-social.video.umb</v>
      </c>
      <c r="F2082" s="4">
        <v>0</v>
      </c>
      <c r="G2082" s="19">
        <v>0</v>
      </c>
      <c r="H2082" s="4">
        <v>0</v>
      </c>
      <c r="I2082" s="6">
        <f t="shared" si="255"/>
        <v>2.04</v>
      </c>
      <c r="J2082" s="6">
        <v>1</v>
      </c>
      <c r="K2082" s="18">
        <v>0</v>
      </c>
      <c r="L2082" s="35">
        <f>Data!BR36</f>
        <v>3.4180725934209242E-3</v>
      </c>
      <c r="Q2082" s="21">
        <v>3982.4914340096293</v>
      </c>
      <c r="R2082" s="21">
        <v>9121.1595501307311</v>
      </c>
      <c r="S2082" s="21">
        <v>13713.016998804742</v>
      </c>
      <c r="T2082" s="21">
        <v>17913.659873078661</v>
      </c>
      <c r="U2082" s="21">
        <v>21773.297150816707</v>
      </c>
      <c r="V2082" s="21">
        <v>25205.760207917319</v>
      </c>
      <c r="W2082" s="21">
        <v>28145.63381436955</v>
      </c>
      <c r="X2082" s="21">
        <v>30795.616154784373</v>
      </c>
      <c r="Y2082" s="21">
        <v>33169.139797957469</v>
      </c>
      <c r="Z2082" s="21">
        <v>0</v>
      </c>
      <c r="AA2082" s="21">
        <v>0</v>
      </c>
      <c r="AB2082" s="21">
        <v>0</v>
      </c>
      <c r="AC2082" s="21">
        <v>0</v>
      </c>
      <c r="AD2082" s="21">
        <v>0</v>
      </c>
      <c r="AE2082" s="21">
        <v>0</v>
      </c>
      <c r="AF2082" s="21">
        <v>0</v>
      </c>
      <c r="AG2082" s="21">
        <v>0</v>
      </c>
      <c r="AH2082" s="21">
        <v>0</v>
      </c>
      <c r="AI2082" s="21">
        <v>-3982.4914340096293</v>
      </c>
      <c r="AJ2082" s="21">
        <v>-9121.1595501307311</v>
      </c>
      <c r="AK2082" s="21">
        <v>-13713.016998804742</v>
      </c>
      <c r="AL2082" s="21">
        <v>-17913.659873078661</v>
      </c>
      <c r="AM2082" s="21">
        <v>-21773.297150816707</v>
      </c>
      <c r="AN2082" s="21">
        <v>-25205.760207917319</v>
      </c>
      <c r="AO2082" s="21">
        <v>-28145.63381436955</v>
      </c>
      <c r="AP2082" s="21">
        <v>-30795.616154784373</v>
      </c>
      <c r="AQ2082" s="21">
        <v>-33169.139797957469</v>
      </c>
    </row>
    <row r="2083" spans="1:43" x14ac:dyDescent="0.25">
      <c r="A2083" s="17" t="s">
        <v>278</v>
      </c>
      <c r="B2083" s="8" t="s">
        <v>338</v>
      </c>
      <c r="C2083" s="8" t="s">
        <v>335</v>
      </c>
      <c r="E2083" s="8" t="str">
        <f t="shared" si="254"/>
        <v>Umbrella-social.video.umb</v>
      </c>
      <c r="F2083" s="4">
        <v>0</v>
      </c>
      <c r="G2083" s="19">
        <v>0</v>
      </c>
      <c r="H2083" s="4">
        <v>0</v>
      </c>
      <c r="I2083" s="6">
        <f t="shared" si="255"/>
        <v>2.04</v>
      </c>
      <c r="J2083" s="6">
        <v>1</v>
      </c>
      <c r="K2083" s="18">
        <v>0</v>
      </c>
      <c r="L2083" s="35">
        <f>Data!BR37</f>
        <v>3.5295314823368239E-3</v>
      </c>
      <c r="Q2083" s="21">
        <v>0</v>
      </c>
      <c r="R2083" s="21">
        <v>2352.879034230456</v>
      </c>
      <c r="S2083" s="21">
        <v>7106.3300146665424</v>
      </c>
      <c r="T2083" s="21">
        <v>11454.668326919142</v>
      </c>
      <c r="U2083" s="21">
        <v>15450.118232373316</v>
      </c>
      <c r="V2083" s="21">
        <v>19003.347857667599</v>
      </c>
      <c r="W2083" s="21">
        <v>22046.677629941685</v>
      </c>
      <c r="X2083" s="21">
        <v>24789.902590741483</v>
      </c>
      <c r="Y2083" s="21">
        <v>27246.949506318248</v>
      </c>
      <c r="Z2083" s="21">
        <v>0</v>
      </c>
      <c r="AA2083" s="21">
        <v>0</v>
      </c>
      <c r="AB2083" s="21">
        <v>0</v>
      </c>
      <c r="AC2083" s="21">
        <v>0</v>
      </c>
      <c r="AD2083" s="21">
        <v>0</v>
      </c>
      <c r="AE2083" s="21">
        <v>0</v>
      </c>
      <c r="AF2083" s="21">
        <v>0</v>
      </c>
      <c r="AG2083" s="21">
        <v>0</v>
      </c>
      <c r="AH2083" s="21">
        <v>0</v>
      </c>
      <c r="AI2083" s="21">
        <v>0</v>
      </c>
      <c r="AJ2083" s="21">
        <v>-2352.879034230456</v>
      </c>
      <c r="AK2083" s="21">
        <v>-7106.3300146665424</v>
      </c>
      <c r="AL2083" s="21">
        <v>-11454.668326919142</v>
      </c>
      <c r="AM2083" s="21">
        <v>-15450.118232373316</v>
      </c>
      <c r="AN2083" s="21">
        <v>-19003.347857667599</v>
      </c>
      <c r="AO2083" s="21">
        <v>-22046.677629941685</v>
      </c>
      <c r="AP2083" s="21">
        <v>-24789.902590741483</v>
      </c>
      <c r="AQ2083" s="21">
        <v>-27246.949506318248</v>
      </c>
    </row>
    <row r="2084" spans="1:43" x14ac:dyDescent="0.25">
      <c r="A2084" s="17" t="s">
        <v>279</v>
      </c>
      <c r="B2084" s="8" t="s">
        <v>338</v>
      </c>
      <c r="C2084" s="8" t="s">
        <v>335</v>
      </c>
      <c r="E2084" s="8" t="str">
        <f t="shared" si="254"/>
        <v>Umbrella-social.video.umb</v>
      </c>
      <c r="F2084" s="4">
        <v>0</v>
      </c>
      <c r="G2084" s="19">
        <v>0</v>
      </c>
      <c r="H2084" s="4">
        <v>0</v>
      </c>
      <c r="I2084" s="6">
        <f t="shared" si="255"/>
        <v>2.04</v>
      </c>
      <c r="J2084" s="6">
        <v>1</v>
      </c>
      <c r="K2084" s="18">
        <v>0</v>
      </c>
      <c r="L2084" s="35">
        <f>Data!BR38</f>
        <v>3.5295314823368239E-3</v>
      </c>
      <c r="Q2084" s="21">
        <v>4353.4941230301974</v>
      </c>
      <c r="R2084" s="21">
        <v>9853.4792204744499</v>
      </c>
      <c r="S2084" s="21">
        <v>14603.951054331901</v>
      </c>
      <c r="T2084" s="21">
        <v>18949.702466337818</v>
      </c>
      <c r="U2084" s="21">
        <v>22942.66216173393</v>
      </c>
      <c r="V2084" s="21">
        <v>26493.692736012828</v>
      </c>
      <c r="W2084" s="21">
        <v>29535.117132225983</v>
      </c>
      <c r="X2084" s="21">
        <v>32276.637383652229</v>
      </c>
      <c r="Y2084" s="21">
        <v>34732.148789339015</v>
      </c>
      <c r="Z2084" s="21">
        <v>0</v>
      </c>
      <c r="AA2084" s="21">
        <v>0</v>
      </c>
      <c r="AB2084" s="21">
        <v>0</v>
      </c>
      <c r="AC2084" s="21">
        <v>0</v>
      </c>
      <c r="AD2084" s="21">
        <v>0</v>
      </c>
      <c r="AE2084" s="21">
        <v>0</v>
      </c>
      <c r="AF2084" s="21">
        <v>0</v>
      </c>
      <c r="AG2084" s="21">
        <v>0</v>
      </c>
      <c r="AH2084" s="21">
        <v>0</v>
      </c>
      <c r="AI2084" s="21">
        <v>-4353.4941230301974</v>
      </c>
      <c r="AJ2084" s="21">
        <v>-9853.4792204744499</v>
      </c>
      <c r="AK2084" s="21">
        <v>-14603.951054331901</v>
      </c>
      <c r="AL2084" s="21">
        <v>-18949.702466337818</v>
      </c>
      <c r="AM2084" s="21">
        <v>-22942.66216173393</v>
      </c>
      <c r="AN2084" s="21">
        <v>-26493.692736012828</v>
      </c>
      <c r="AO2084" s="21">
        <v>-29535.117132225983</v>
      </c>
      <c r="AP2084" s="21">
        <v>-32276.637383652229</v>
      </c>
      <c r="AQ2084" s="21">
        <v>-34732.148789339015</v>
      </c>
    </row>
    <row r="2085" spans="1:43" x14ac:dyDescent="0.25">
      <c r="A2085" s="17" t="s">
        <v>280</v>
      </c>
      <c r="B2085" s="8" t="s">
        <v>338</v>
      </c>
      <c r="C2085" s="8" t="s">
        <v>335</v>
      </c>
      <c r="E2085" s="8" t="str">
        <f t="shared" si="254"/>
        <v>Umbrella-social.video.umb</v>
      </c>
      <c r="F2085" s="4">
        <v>0</v>
      </c>
      <c r="G2085" s="19">
        <v>0</v>
      </c>
      <c r="H2085" s="4">
        <v>0</v>
      </c>
      <c r="I2085" s="6">
        <f t="shared" si="255"/>
        <v>2.04</v>
      </c>
      <c r="J2085" s="6">
        <v>1</v>
      </c>
      <c r="K2085" s="18">
        <v>0</v>
      </c>
      <c r="L2085" s="35">
        <f>Data!BR39</f>
        <v>3.5295314823368239E-3</v>
      </c>
      <c r="Q2085" s="21">
        <v>0</v>
      </c>
      <c r="R2085" s="21">
        <v>4724.5953214131614</v>
      </c>
      <c r="S2085" s="21">
        <v>9493.1857791554339</v>
      </c>
      <c r="T2085" s="21">
        <v>13855.416906919438</v>
      </c>
      <c r="U2085" s="21">
        <v>17863.596469995067</v>
      </c>
      <c r="V2085" s="21">
        <v>21428.151719397214</v>
      </c>
      <c r="W2085" s="21">
        <v>24481.174952041943</v>
      </c>
      <c r="X2085" s="21">
        <v>27233.141520858604</v>
      </c>
      <c r="Y2085" s="21">
        <v>29698.01538210264</v>
      </c>
      <c r="Z2085" s="21">
        <v>0</v>
      </c>
      <c r="AA2085" s="21">
        <v>0</v>
      </c>
      <c r="AB2085" s="21">
        <v>0</v>
      </c>
      <c r="AC2085" s="21">
        <v>0</v>
      </c>
      <c r="AD2085" s="21">
        <v>0</v>
      </c>
      <c r="AE2085" s="21">
        <v>0</v>
      </c>
      <c r="AF2085" s="21">
        <v>0</v>
      </c>
      <c r="AG2085" s="21">
        <v>0</v>
      </c>
      <c r="AH2085" s="21">
        <v>0</v>
      </c>
      <c r="AI2085" s="21">
        <v>0</v>
      </c>
      <c r="AJ2085" s="21">
        <v>-4724.5953214131614</v>
      </c>
      <c r="AK2085" s="21">
        <v>-9493.1857791554339</v>
      </c>
      <c r="AL2085" s="21">
        <v>-13855.416906919438</v>
      </c>
      <c r="AM2085" s="21">
        <v>-17863.596469995067</v>
      </c>
      <c r="AN2085" s="21">
        <v>-21428.151719397214</v>
      </c>
      <c r="AO2085" s="21">
        <v>-24481.174952041943</v>
      </c>
      <c r="AP2085" s="21">
        <v>-27233.141520858604</v>
      </c>
      <c r="AQ2085" s="21">
        <v>-29698.01538210264</v>
      </c>
    </row>
    <row r="2086" spans="1:43" x14ac:dyDescent="0.25">
      <c r="A2086" s="17" t="s">
        <v>281</v>
      </c>
      <c r="B2086" s="8" t="s">
        <v>338</v>
      </c>
      <c r="C2086" s="8" t="s">
        <v>335</v>
      </c>
      <c r="E2086" s="8" t="str">
        <f t="shared" si="254"/>
        <v>Umbrella-social.video.umb</v>
      </c>
      <c r="F2086" s="4">
        <v>0</v>
      </c>
      <c r="G2086" s="19">
        <v>0</v>
      </c>
      <c r="H2086" s="4">
        <v>0</v>
      </c>
      <c r="I2086" s="6">
        <f t="shared" si="255"/>
        <v>2.04</v>
      </c>
      <c r="J2086" s="6">
        <v>1</v>
      </c>
      <c r="K2086" s="18">
        <v>0</v>
      </c>
      <c r="L2086" s="35">
        <f>Data!BR40</f>
        <v>3.5295314823368239E-3</v>
      </c>
      <c r="Q2086" s="21">
        <v>2511.2545308423992</v>
      </c>
      <c r="R2086" s="21">
        <v>7883.2213989878164</v>
      </c>
      <c r="S2086" s="21">
        <v>12647.378431191319</v>
      </c>
      <c r="T2086" s="21">
        <v>17005.612261852752</v>
      </c>
      <c r="U2086" s="21">
        <v>21010.071212746694</v>
      </c>
      <c r="V2086" s="21">
        <v>24571.324198422331</v>
      </c>
      <c r="W2086" s="21">
        <v>27621.509827456244</v>
      </c>
      <c r="X2086" s="21">
        <v>30370.923993651319</v>
      </c>
      <c r="Y2086" s="21">
        <v>32833.508083648267</v>
      </c>
      <c r="Z2086" s="21">
        <v>0</v>
      </c>
      <c r="AA2086" s="21">
        <v>0</v>
      </c>
      <c r="AB2086" s="21">
        <v>0</v>
      </c>
      <c r="AC2086" s="21">
        <v>0</v>
      </c>
      <c r="AD2086" s="21">
        <v>0</v>
      </c>
      <c r="AE2086" s="21">
        <v>0</v>
      </c>
      <c r="AF2086" s="21">
        <v>0</v>
      </c>
      <c r="AG2086" s="21">
        <v>0</v>
      </c>
      <c r="AH2086" s="21">
        <v>0</v>
      </c>
      <c r="AI2086" s="21">
        <v>-2511.2545308423992</v>
      </c>
      <c r="AJ2086" s="21">
        <v>-7883.2213989878164</v>
      </c>
      <c r="AK2086" s="21">
        <v>-12647.378431191319</v>
      </c>
      <c r="AL2086" s="21">
        <v>-17005.612261852752</v>
      </c>
      <c r="AM2086" s="21">
        <v>-21010.071212746694</v>
      </c>
      <c r="AN2086" s="21">
        <v>-24571.324198422331</v>
      </c>
      <c r="AO2086" s="21">
        <v>-27621.509827456244</v>
      </c>
      <c r="AP2086" s="21">
        <v>-30370.923993651319</v>
      </c>
      <c r="AQ2086" s="21">
        <v>-32833.508083648267</v>
      </c>
    </row>
    <row r="2087" spans="1:43" x14ac:dyDescent="0.25">
      <c r="A2087" s="17" t="s">
        <v>282</v>
      </c>
      <c r="B2087" s="8" t="s">
        <v>338</v>
      </c>
      <c r="C2087" s="8" t="s">
        <v>335</v>
      </c>
      <c r="E2087" s="8" t="str">
        <f t="shared" si="254"/>
        <v>Umbrella-social.video.umb</v>
      </c>
      <c r="F2087" s="4">
        <v>0</v>
      </c>
      <c r="G2087" s="19">
        <v>0</v>
      </c>
      <c r="H2087" s="4">
        <v>0</v>
      </c>
      <c r="I2087" s="6">
        <f t="shared" si="255"/>
        <v>2.04</v>
      </c>
      <c r="J2087" s="6">
        <v>1</v>
      </c>
      <c r="K2087" s="18">
        <v>0</v>
      </c>
      <c r="L2087" s="35">
        <f>Data!BR41</f>
        <v>3.5295314823368239E-3</v>
      </c>
      <c r="Q2087" s="21">
        <v>4877.6108127508733</v>
      </c>
      <c r="R2087" s="21">
        <v>10219.055051354017</v>
      </c>
      <c r="S2087" s="21">
        <v>14992.107432838631</v>
      </c>
      <c r="T2087" s="21">
        <v>19358.521501817482</v>
      </c>
      <c r="U2087" s="21">
        <v>23370.461631058686</v>
      </c>
      <c r="V2087" s="21">
        <v>26938.372600430179</v>
      </c>
      <c r="W2087" s="21">
        <v>29994.253966507651</v>
      </c>
      <c r="X2087" s="21">
        <v>32748.806179753668</v>
      </c>
      <c r="Y2087" s="21">
        <v>35215.989622020606</v>
      </c>
      <c r="Z2087" s="21">
        <v>0</v>
      </c>
      <c r="AA2087" s="21">
        <v>0</v>
      </c>
      <c r="AB2087" s="21">
        <v>0</v>
      </c>
      <c r="AC2087" s="21">
        <v>0</v>
      </c>
      <c r="AD2087" s="21">
        <v>0</v>
      </c>
      <c r="AE2087" s="21">
        <v>0</v>
      </c>
      <c r="AF2087" s="21">
        <v>0</v>
      </c>
      <c r="AG2087" s="21">
        <v>0</v>
      </c>
      <c r="AH2087" s="21">
        <v>0</v>
      </c>
      <c r="AI2087" s="21">
        <v>-4877.6108127508733</v>
      </c>
      <c r="AJ2087" s="21">
        <v>-10219.055051354017</v>
      </c>
      <c r="AK2087" s="21">
        <v>-14992.107432838631</v>
      </c>
      <c r="AL2087" s="21">
        <v>-19358.521501817482</v>
      </c>
      <c r="AM2087" s="21">
        <v>-23370.461631058686</v>
      </c>
      <c r="AN2087" s="21">
        <v>-26938.372600430179</v>
      </c>
      <c r="AO2087" s="21">
        <v>-29994.253966507651</v>
      </c>
      <c r="AP2087" s="21">
        <v>-32748.806179753668</v>
      </c>
      <c r="AQ2087" s="21">
        <v>-35215.989622020606</v>
      </c>
    </row>
    <row r="2088" spans="1:43" x14ac:dyDescent="0.25">
      <c r="A2088" s="17" t="s">
        <v>283</v>
      </c>
      <c r="B2088" s="8" t="s">
        <v>338</v>
      </c>
      <c r="C2088" s="8" t="s">
        <v>335</v>
      </c>
      <c r="E2088" s="8" t="str">
        <f t="shared" si="254"/>
        <v>Umbrella-social.video.umb</v>
      </c>
      <c r="F2088" s="4">
        <v>0</v>
      </c>
      <c r="G2088" s="19">
        <v>0</v>
      </c>
      <c r="H2088" s="4">
        <v>0</v>
      </c>
      <c r="I2088" s="6">
        <f t="shared" si="255"/>
        <v>2.04</v>
      </c>
      <c r="J2088" s="6">
        <v>1</v>
      </c>
      <c r="K2088" s="18">
        <v>0</v>
      </c>
      <c r="L2088" s="35">
        <f>Data!BR42</f>
        <v>3.306613704505025E-3</v>
      </c>
      <c r="Q2088" s="21">
        <v>7088.9046398952351</v>
      </c>
      <c r="R2088" s="21">
        <v>12087.955595485308</v>
      </c>
      <c r="S2088" s="21">
        <v>16555.037062999814</v>
      </c>
      <c r="T2088" s="21">
        <v>20641.593834898096</v>
      </c>
      <c r="U2088" s="21">
        <v>24396.357923731426</v>
      </c>
      <c r="V2088" s="21">
        <v>27735.561531945918</v>
      </c>
      <c r="W2088" s="21">
        <v>30595.549880385224</v>
      </c>
      <c r="X2088" s="21">
        <v>33173.529659949294</v>
      </c>
      <c r="Y2088" s="21">
        <v>35482.558688415287</v>
      </c>
      <c r="Z2088" s="21">
        <v>0</v>
      </c>
      <c r="AA2088" s="21">
        <v>0</v>
      </c>
      <c r="AB2088" s="21">
        <v>0</v>
      </c>
      <c r="AC2088" s="21">
        <v>0</v>
      </c>
      <c r="AD2088" s="21">
        <v>0</v>
      </c>
      <c r="AE2088" s="21">
        <v>0</v>
      </c>
      <c r="AF2088" s="21">
        <v>0</v>
      </c>
      <c r="AG2088" s="21">
        <v>0</v>
      </c>
      <c r="AH2088" s="21">
        <v>0</v>
      </c>
      <c r="AI2088" s="21">
        <v>-7088.9046398952351</v>
      </c>
      <c r="AJ2088" s="21">
        <v>-12087.955595485308</v>
      </c>
      <c r="AK2088" s="21">
        <v>-16555.037062999814</v>
      </c>
      <c r="AL2088" s="21">
        <v>-20641.593834898096</v>
      </c>
      <c r="AM2088" s="21">
        <v>-24396.357923731426</v>
      </c>
      <c r="AN2088" s="21">
        <v>-27735.561531945918</v>
      </c>
      <c r="AO2088" s="21">
        <v>-30595.549880385224</v>
      </c>
      <c r="AP2088" s="21">
        <v>-33173.529659949294</v>
      </c>
      <c r="AQ2088" s="21">
        <v>-35482.558688415287</v>
      </c>
    </row>
    <row r="2089" spans="1:43" x14ac:dyDescent="0.25">
      <c r="A2089" s="17" t="s">
        <v>284</v>
      </c>
      <c r="B2089" s="8" t="s">
        <v>338</v>
      </c>
      <c r="C2089" s="8" t="s">
        <v>335</v>
      </c>
      <c r="E2089" s="8" t="str">
        <f t="shared" si="254"/>
        <v>Umbrella-social.video.umb</v>
      </c>
      <c r="F2089" s="4">
        <v>0</v>
      </c>
      <c r="G2089" s="19">
        <v>0</v>
      </c>
      <c r="H2089" s="4">
        <v>0</v>
      </c>
      <c r="I2089" s="6">
        <f t="shared" si="255"/>
        <v>2.04</v>
      </c>
      <c r="J2089" s="6">
        <v>1</v>
      </c>
      <c r="K2089" s="18">
        <v>0</v>
      </c>
      <c r="L2089" s="35">
        <f>Data!BR43</f>
        <v>3.306613704505025E-3</v>
      </c>
      <c r="Q2089" s="21">
        <v>2294.828246937484</v>
      </c>
      <c r="R2089" s="21">
        <v>7294.7828812122907</v>
      </c>
      <c r="S2089" s="21">
        <v>11762.69516169873</v>
      </c>
      <c r="T2089" s="21">
        <v>15849.923540217385</v>
      </c>
      <c r="U2089" s="21">
        <v>19605.377094120522</v>
      </c>
      <c r="V2089" s="21">
        <v>22945.183927071444</v>
      </c>
      <c r="W2089" s="21">
        <v>25805.702926350539</v>
      </c>
      <c r="X2089" s="21">
        <v>28384.152865295506</v>
      </c>
      <c r="Y2089" s="21">
        <v>30693.608525199666</v>
      </c>
      <c r="Z2089" s="21">
        <v>0</v>
      </c>
      <c r="AA2089" s="21">
        <v>0</v>
      </c>
      <c r="AB2089" s="21">
        <v>0</v>
      </c>
      <c r="AC2089" s="21">
        <v>0</v>
      </c>
      <c r="AD2089" s="21">
        <v>0</v>
      </c>
      <c r="AE2089" s="21">
        <v>0</v>
      </c>
      <c r="AF2089" s="21">
        <v>0</v>
      </c>
      <c r="AG2089" s="21">
        <v>0</v>
      </c>
      <c r="AH2089" s="21">
        <v>0</v>
      </c>
      <c r="AI2089" s="21">
        <v>-2294.828246937484</v>
      </c>
      <c r="AJ2089" s="21">
        <v>-7294.7828812122907</v>
      </c>
      <c r="AK2089" s="21">
        <v>-11762.69516169873</v>
      </c>
      <c r="AL2089" s="21">
        <v>-15849.923540217385</v>
      </c>
      <c r="AM2089" s="21">
        <v>-19605.377094120522</v>
      </c>
      <c r="AN2089" s="21">
        <v>-22945.183927071444</v>
      </c>
      <c r="AO2089" s="21">
        <v>-25805.702926350539</v>
      </c>
      <c r="AP2089" s="21">
        <v>-28384.152865295506</v>
      </c>
      <c r="AQ2089" s="21">
        <v>-30693.608525199666</v>
      </c>
    </row>
    <row r="2090" spans="1:43" x14ac:dyDescent="0.25">
      <c r="A2090" s="17" t="s">
        <v>285</v>
      </c>
      <c r="B2090" s="8" t="s">
        <v>338</v>
      </c>
      <c r="C2090" s="8" t="s">
        <v>335</v>
      </c>
      <c r="E2090" s="8" t="str">
        <f t="shared" si="254"/>
        <v>Umbrella-social.video.umb</v>
      </c>
      <c r="F2090" s="4">
        <v>0</v>
      </c>
      <c r="G2090" s="19">
        <v>0</v>
      </c>
      <c r="H2090" s="4">
        <v>0</v>
      </c>
      <c r="I2090" s="6">
        <f t="shared" si="255"/>
        <v>2.04</v>
      </c>
      <c r="J2090" s="6">
        <v>1</v>
      </c>
      <c r="K2090" s="18">
        <v>0</v>
      </c>
      <c r="L2090" s="35">
        <f>Data!BR44</f>
        <v>3.306613704505025E-3</v>
      </c>
      <c r="Q2090" s="21">
        <v>5581.0330276194309</v>
      </c>
      <c r="R2090" s="21">
        <v>10568.586558391899</v>
      </c>
      <c r="S2090" s="21">
        <v>15025.401335997711</v>
      </c>
      <c r="T2090" s="21">
        <v>19102.538470660646</v>
      </c>
      <c r="U2090" s="21">
        <v>22848.670230009844</v>
      </c>
      <c r="V2090" s="21">
        <v>26180.193806590305</v>
      </c>
      <c r="W2090" s="21">
        <v>29033.608652251856</v>
      </c>
      <c r="X2090" s="21">
        <v>31605.660567724946</v>
      </c>
      <c r="Y2090" s="21">
        <v>33909.381881024266</v>
      </c>
      <c r="Z2090" s="21">
        <v>0</v>
      </c>
      <c r="AA2090" s="21">
        <v>0</v>
      </c>
      <c r="AB2090" s="21">
        <v>0</v>
      </c>
      <c r="AC2090" s="21">
        <v>0</v>
      </c>
      <c r="AD2090" s="21">
        <v>0</v>
      </c>
      <c r="AE2090" s="21">
        <v>0</v>
      </c>
      <c r="AF2090" s="21">
        <v>0</v>
      </c>
      <c r="AG2090" s="21">
        <v>0</v>
      </c>
      <c r="AH2090" s="21">
        <v>0</v>
      </c>
      <c r="AI2090" s="21">
        <v>-5581.0330276194309</v>
      </c>
      <c r="AJ2090" s="21">
        <v>-10568.586558391899</v>
      </c>
      <c r="AK2090" s="21">
        <v>-15025.401335997711</v>
      </c>
      <c r="AL2090" s="21">
        <v>-19102.538470660646</v>
      </c>
      <c r="AM2090" s="21">
        <v>-22848.670230009844</v>
      </c>
      <c r="AN2090" s="21">
        <v>-26180.193806590305</v>
      </c>
      <c r="AO2090" s="21">
        <v>-29033.608652251856</v>
      </c>
      <c r="AP2090" s="21">
        <v>-31605.660567724946</v>
      </c>
      <c r="AQ2090" s="21">
        <v>-33909.381881024266</v>
      </c>
    </row>
    <row r="2091" spans="1:43" x14ac:dyDescent="0.25">
      <c r="A2091" s="17" t="s">
        <v>286</v>
      </c>
      <c r="B2091" s="8" t="s">
        <v>338</v>
      </c>
      <c r="C2091" s="8" t="s">
        <v>335</v>
      </c>
      <c r="E2091" s="8" t="str">
        <f t="shared" si="254"/>
        <v>Umbrella-social.video.umb</v>
      </c>
      <c r="F2091" s="4">
        <v>0</v>
      </c>
      <c r="G2091" s="19">
        <v>0</v>
      </c>
      <c r="H2091" s="4">
        <v>0</v>
      </c>
      <c r="I2091" s="6">
        <f t="shared" si="255"/>
        <v>2.04</v>
      </c>
      <c r="J2091" s="6">
        <v>1</v>
      </c>
      <c r="K2091" s="18">
        <v>0</v>
      </c>
      <c r="L2091" s="35">
        <f>Data!BR45</f>
        <v>3.306613704505025E-3</v>
      </c>
      <c r="Q2091" s="21">
        <v>4106.8093295333329</v>
      </c>
      <c r="R2091" s="21">
        <v>9083.6138346605458</v>
      </c>
      <c r="S2091" s="21">
        <v>13530.830522985147</v>
      </c>
      <c r="T2091" s="21">
        <v>17599.160267791409</v>
      </c>
      <c r="U2091" s="21">
        <v>21337.221743997623</v>
      </c>
      <c r="V2091" s="21">
        <v>24661.565198014388</v>
      </c>
      <c r="W2091" s="21">
        <v>27508.834611987964</v>
      </c>
      <c r="X2091" s="21">
        <v>30075.344580093923</v>
      </c>
      <c r="Y2091" s="21">
        <v>32374.10379621309</v>
      </c>
      <c r="Z2091" s="21">
        <v>0</v>
      </c>
      <c r="AA2091" s="21">
        <v>0</v>
      </c>
      <c r="AB2091" s="21">
        <v>0</v>
      </c>
      <c r="AC2091" s="21">
        <v>0</v>
      </c>
      <c r="AD2091" s="21">
        <v>0</v>
      </c>
      <c r="AE2091" s="21">
        <v>0</v>
      </c>
      <c r="AF2091" s="21">
        <v>0</v>
      </c>
      <c r="AG2091" s="21">
        <v>0</v>
      </c>
      <c r="AH2091" s="21">
        <v>0</v>
      </c>
      <c r="AI2091" s="21">
        <v>-4106.8093295333329</v>
      </c>
      <c r="AJ2091" s="21">
        <v>-9083.6138346605458</v>
      </c>
      <c r="AK2091" s="21">
        <v>-13530.830522985147</v>
      </c>
      <c r="AL2091" s="21">
        <v>-17599.160267791409</v>
      </c>
      <c r="AM2091" s="21">
        <v>-21337.221743997623</v>
      </c>
      <c r="AN2091" s="21">
        <v>-24661.565198014388</v>
      </c>
      <c r="AO2091" s="21">
        <v>-27508.834611987964</v>
      </c>
      <c r="AP2091" s="21">
        <v>-30075.344580093923</v>
      </c>
      <c r="AQ2091" s="21">
        <v>-32374.10379621309</v>
      </c>
    </row>
    <row r="2092" spans="1:43" x14ac:dyDescent="0.25">
      <c r="A2092" s="17" t="s">
        <v>287</v>
      </c>
      <c r="B2092" s="8" t="s">
        <v>338</v>
      </c>
      <c r="C2092" s="8" t="s">
        <v>335</v>
      </c>
      <c r="E2092" s="8" t="str">
        <f t="shared" si="254"/>
        <v>Umbrella-social.video.umb</v>
      </c>
      <c r="F2092" s="4">
        <v>0</v>
      </c>
      <c r="G2092" s="19">
        <v>0</v>
      </c>
      <c r="H2092" s="4">
        <v>0</v>
      </c>
      <c r="I2092" s="6">
        <f t="shared" si="255"/>
        <v>2.04</v>
      </c>
      <c r="J2092" s="6">
        <v>1</v>
      </c>
      <c r="K2092" s="18">
        <v>0</v>
      </c>
      <c r="L2092" s="35">
        <f>Data!BR46</f>
        <v>3.8639081490845235E-3</v>
      </c>
      <c r="Q2092" s="21">
        <v>0</v>
      </c>
      <c r="R2092" s="21">
        <v>4967.2252482538852</v>
      </c>
      <c r="S2092" s="21">
        <v>10184.138225687993</v>
      </c>
      <c r="T2092" s="21">
        <v>14956.483986540254</v>
      </c>
      <c r="U2092" s="21">
        <v>19341.495110178221</v>
      </c>
      <c r="V2092" s="21">
        <v>23241.173879556438</v>
      </c>
      <c r="W2092" s="21">
        <v>26581.229271230823</v>
      </c>
      <c r="X2092" s="21">
        <v>29591.923598620855</v>
      </c>
      <c r="Y2092" s="21">
        <v>32288.534260461296</v>
      </c>
      <c r="Z2092" s="21">
        <v>0</v>
      </c>
      <c r="AA2092" s="21">
        <v>0</v>
      </c>
      <c r="AB2092" s="21">
        <v>0</v>
      </c>
      <c r="AC2092" s="21">
        <v>0</v>
      </c>
      <c r="AD2092" s="21">
        <v>0</v>
      </c>
      <c r="AE2092" s="21">
        <v>0</v>
      </c>
      <c r="AF2092" s="21">
        <v>0</v>
      </c>
      <c r="AG2092" s="21">
        <v>0</v>
      </c>
      <c r="AH2092" s="21">
        <v>0</v>
      </c>
      <c r="AI2092" s="21">
        <v>0</v>
      </c>
      <c r="AJ2092" s="21">
        <v>-4967.2252482538852</v>
      </c>
      <c r="AK2092" s="21">
        <v>-10184.138225687993</v>
      </c>
      <c r="AL2092" s="21">
        <v>-14956.483986540254</v>
      </c>
      <c r="AM2092" s="21">
        <v>-19341.495110178221</v>
      </c>
      <c r="AN2092" s="21">
        <v>-23241.173879556438</v>
      </c>
      <c r="AO2092" s="21">
        <v>-26581.229271230823</v>
      </c>
      <c r="AP2092" s="21">
        <v>-29591.923598620855</v>
      </c>
      <c r="AQ2092" s="21">
        <v>-32288.534260461296</v>
      </c>
    </row>
    <row r="2093" spans="1:43" x14ac:dyDescent="0.25">
      <c r="A2093" s="17" t="s">
        <v>288</v>
      </c>
      <c r="B2093" s="8" t="s">
        <v>338</v>
      </c>
      <c r="C2093" s="8" t="s">
        <v>335</v>
      </c>
      <c r="E2093" s="8" t="str">
        <f t="shared" si="254"/>
        <v>Umbrella-social.video.umb</v>
      </c>
      <c r="F2093" s="4">
        <v>0</v>
      </c>
      <c r="G2093" s="19">
        <v>0</v>
      </c>
      <c r="H2093" s="4">
        <v>0</v>
      </c>
      <c r="I2093" s="6">
        <f t="shared" si="255"/>
        <v>2.04</v>
      </c>
      <c r="J2093" s="6">
        <v>1</v>
      </c>
      <c r="K2093" s="18">
        <v>0</v>
      </c>
      <c r="L2093" s="35">
        <f>Data!BR47</f>
        <v>3.8639081490845235E-3</v>
      </c>
      <c r="Q2093" s="21">
        <v>2530.5547627380306</v>
      </c>
      <c r="R2093" s="21">
        <v>8426.3367383815021</v>
      </c>
      <c r="S2093" s="21">
        <v>13643.950615581223</v>
      </c>
      <c r="T2093" s="21">
        <v>18417.001326469734</v>
      </c>
      <c r="U2093" s="21">
        <v>22802.607977592706</v>
      </c>
      <c r="V2093" s="21">
        <v>26702.823525552463</v>
      </c>
      <c r="W2093" s="21">
        <v>30043.32857143999</v>
      </c>
      <c r="X2093" s="21">
        <v>33054.434102718173</v>
      </c>
      <c r="Y2093" s="21">
        <v>35751.409088097258</v>
      </c>
      <c r="Z2093" s="21">
        <v>0</v>
      </c>
      <c r="AA2093" s="21">
        <v>0</v>
      </c>
      <c r="AB2093" s="21">
        <v>0</v>
      </c>
      <c r="AC2093" s="21">
        <v>0</v>
      </c>
      <c r="AD2093" s="21">
        <v>0</v>
      </c>
      <c r="AE2093" s="21">
        <v>0</v>
      </c>
      <c r="AF2093" s="21">
        <v>0</v>
      </c>
      <c r="AG2093" s="21">
        <v>0</v>
      </c>
      <c r="AH2093" s="21">
        <v>0</v>
      </c>
      <c r="AI2093" s="21">
        <v>-2530.5547627380306</v>
      </c>
      <c r="AJ2093" s="21">
        <v>-8426.3367383815021</v>
      </c>
      <c r="AK2093" s="21">
        <v>-13643.950615581223</v>
      </c>
      <c r="AL2093" s="21">
        <v>-18417.001326469734</v>
      </c>
      <c r="AM2093" s="21">
        <v>-22802.607977592706</v>
      </c>
      <c r="AN2093" s="21">
        <v>-26702.823525552463</v>
      </c>
      <c r="AO2093" s="21">
        <v>-30043.32857143999</v>
      </c>
      <c r="AP2093" s="21">
        <v>-33054.434102718173</v>
      </c>
      <c r="AQ2093" s="21">
        <v>-35751.409088097258</v>
      </c>
    </row>
    <row r="2094" spans="1:43" x14ac:dyDescent="0.25">
      <c r="A2094" s="17" t="s">
        <v>289</v>
      </c>
      <c r="B2094" s="8" t="s">
        <v>338</v>
      </c>
      <c r="C2094" s="8" t="s">
        <v>335</v>
      </c>
      <c r="E2094" s="8" t="str">
        <f t="shared" si="254"/>
        <v>Umbrella-social.video.umb</v>
      </c>
      <c r="F2094" s="4">
        <v>0</v>
      </c>
      <c r="G2094" s="19">
        <v>0</v>
      </c>
      <c r="H2094" s="4">
        <v>0</v>
      </c>
      <c r="I2094" s="6">
        <f t="shared" si="255"/>
        <v>2.04</v>
      </c>
      <c r="J2094" s="6">
        <v>1</v>
      </c>
      <c r="K2094" s="18">
        <v>0</v>
      </c>
      <c r="L2094" s="35">
        <f>Data!BR48</f>
        <v>3.8639081490845235E-3</v>
      </c>
      <c r="Q2094" s="21">
        <v>2226.8197303802567</v>
      </c>
      <c r="R2094" s="21">
        <v>8054.6220797809756</v>
      </c>
      <c r="S2094" s="21">
        <v>13262.293443204737</v>
      </c>
      <c r="T2094" s="21">
        <v>18026.242226475242</v>
      </c>
      <c r="U2094" s="21">
        <v>22403.491151849383</v>
      </c>
      <c r="V2094" s="21">
        <v>26296.273255478165</v>
      </c>
      <c r="W2094" s="21">
        <v>29630.412650689865</v>
      </c>
      <c r="X2094" s="21">
        <v>32635.779627759555</v>
      </c>
      <c r="Y2094" s="21">
        <v>35327.615137352434</v>
      </c>
      <c r="Z2094" s="21">
        <v>0</v>
      </c>
      <c r="AA2094" s="21">
        <v>0</v>
      </c>
      <c r="AB2094" s="21">
        <v>0</v>
      </c>
      <c r="AC2094" s="21">
        <v>0</v>
      </c>
      <c r="AD2094" s="21">
        <v>0</v>
      </c>
      <c r="AE2094" s="21">
        <v>0</v>
      </c>
      <c r="AF2094" s="21">
        <v>0</v>
      </c>
      <c r="AG2094" s="21">
        <v>0</v>
      </c>
      <c r="AH2094" s="21">
        <v>0</v>
      </c>
      <c r="AI2094" s="21">
        <v>-2226.8197303802567</v>
      </c>
      <c r="AJ2094" s="21">
        <v>-8054.6220797809756</v>
      </c>
      <c r="AK2094" s="21">
        <v>-13262.293443204737</v>
      </c>
      <c r="AL2094" s="21">
        <v>-18026.242226475242</v>
      </c>
      <c r="AM2094" s="21">
        <v>-22403.491151849383</v>
      </c>
      <c r="AN2094" s="21">
        <v>-26296.273255478165</v>
      </c>
      <c r="AO2094" s="21">
        <v>-29630.412650689865</v>
      </c>
      <c r="AP2094" s="21">
        <v>-32635.779627759555</v>
      </c>
      <c r="AQ2094" s="21">
        <v>-35327.615137352434</v>
      </c>
    </row>
    <row r="2095" spans="1:43" x14ac:dyDescent="0.25">
      <c r="A2095" s="17" t="s">
        <v>290</v>
      </c>
      <c r="B2095" s="8" t="s">
        <v>338</v>
      </c>
      <c r="C2095" s="8" t="s">
        <v>335</v>
      </c>
      <c r="E2095" s="8" t="str">
        <f t="shared" si="254"/>
        <v>Umbrella-social.video.umb</v>
      </c>
      <c r="F2095" s="4">
        <v>0</v>
      </c>
      <c r="G2095" s="19">
        <v>0</v>
      </c>
      <c r="H2095" s="4">
        <v>0</v>
      </c>
      <c r="I2095" s="6">
        <f t="shared" si="255"/>
        <v>2.04</v>
      </c>
      <c r="J2095" s="6">
        <v>1</v>
      </c>
      <c r="K2095" s="18">
        <v>0</v>
      </c>
      <c r="L2095" s="35">
        <f>Data!BR49</f>
        <v>3.8639081490845235E-3</v>
      </c>
      <c r="Q2095" s="21">
        <v>2271.9777389630117</v>
      </c>
      <c r="R2095" s="21">
        <v>8098.0769914753964</v>
      </c>
      <c r="S2095" s="21">
        <v>13304.226260390797</v>
      </c>
      <c r="T2095" s="21">
        <v>18066.783484858966</v>
      </c>
      <c r="U2095" s="21">
        <v>22442.753115713065</v>
      </c>
      <c r="V2095" s="21">
        <v>26334.397609958429</v>
      </c>
      <c r="W2095" s="21">
        <v>29667.562517355069</v>
      </c>
      <c r="X2095" s="21">
        <v>32672.05117680172</v>
      </c>
      <c r="Y2095" s="21">
        <v>35363.099945501614</v>
      </c>
      <c r="Z2095" s="21">
        <v>0</v>
      </c>
      <c r="AA2095" s="21">
        <v>0</v>
      </c>
      <c r="AB2095" s="21">
        <v>0</v>
      </c>
      <c r="AC2095" s="21">
        <v>0</v>
      </c>
      <c r="AD2095" s="21">
        <v>0</v>
      </c>
      <c r="AE2095" s="21">
        <v>0</v>
      </c>
      <c r="AF2095" s="21">
        <v>0</v>
      </c>
      <c r="AG2095" s="21">
        <v>0</v>
      </c>
      <c r="AH2095" s="21">
        <v>0</v>
      </c>
      <c r="AI2095" s="21">
        <v>-2271.9777389630117</v>
      </c>
      <c r="AJ2095" s="21">
        <v>-8098.0769914753964</v>
      </c>
      <c r="AK2095" s="21">
        <v>-13304.226260390797</v>
      </c>
      <c r="AL2095" s="21">
        <v>-18066.783484858966</v>
      </c>
      <c r="AM2095" s="21">
        <v>-22442.753115713065</v>
      </c>
      <c r="AN2095" s="21">
        <v>-26334.397609958429</v>
      </c>
      <c r="AO2095" s="21">
        <v>-29667.562517355069</v>
      </c>
      <c r="AP2095" s="21">
        <v>-32672.05117680172</v>
      </c>
      <c r="AQ2095" s="21">
        <v>-35363.099945501614</v>
      </c>
    </row>
    <row r="2096" spans="1:43" x14ac:dyDescent="0.25">
      <c r="A2096" s="17" t="s">
        <v>291</v>
      </c>
      <c r="B2096" s="8" t="s">
        <v>338</v>
      </c>
      <c r="C2096" s="8" t="s">
        <v>335</v>
      </c>
      <c r="E2096" s="8" t="str">
        <f t="shared" si="254"/>
        <v>Umbrella-social.video.umb</v>
      </c>
      <c r="F2096" s="4">
        <v>0</v>
      </c>
      <c r="G2096" s="19">
        <v>0</v>
      </c>
      <c r="H2096" s="4">
        <v>0</v>
      </c>
      <c r="I2096" s="6">
        <f t="shared" si="255"/>
        <v>2.04</v>
      </c>
      <c r="J2096" s="6">
        <v>1</v>
      </c>
      <c r="K2096" s="18">
        <v>0</v>
      </c>
      <c r="L2096" s="35">
        <f>Data!BR50</f>
        <v>3.8639081490845235E-3</v>
      </c>
      <c r="Q2096" s="21">
        <v>2511.3030626288214</v>
      </c>
      <c r="R2096" s="21">
        <v>8330.1592691454443</v>
      </c>
      <c r="S2096" s="21">
        <v>13529.835041582981</v>
      </c>
      <c r="T2096" s="21">
        <v>18286.474812060605</v>
      </c>
      <c r="U2096" s="21">
        <v>22657.003666740482</v>
      </c>
      <c r="V2096" s="21">
        <v>26543.810062592747</v>
      </c>
      <c r="W2096" s="21">
        <v>29872.83046752161</v>
      </c>
      <c r="X2096" s="21">
        <v>32873.583717397974</v>
      </c>
      <c r="Y2096" s="21">
        <v>35561.28649007636</v>
      </c>
      <c r="Z2096" s="21">
        <v>0</v>
      </c>
      <c r="AA2096" s="21">
        <v>0</v>
      </c>
      <c r="AB2096" s="21">
        <v>0</v>
      </c>
      <c r="AC2096" s="21">
        <v>0</v>
      </c>
      <c r="AD2096" s="21">
        <v>0</v>
      </c>
      <c r="AE2096" s="21">
        <v>0</v>
      </c>
      <c r="AF2096" s="21">
        <v>0</v>
      </c>
      <c r="AG2096" s="21">
        <v>0</v>
      </c>
      <c r="AH2096" s="21">
        <v>0</v>
      </c>
      <c r="AI2096" s="21">
        <v>-2511.3030626288214</v>
      </c>
      <c r="AJ2096" s="21">
        <v>-8330.1592691454443</v>
      </c>
      <c r="AK2096" s="21">
        <v>-13529.835041582981</v>
      </c>
      <c r="AL2096" s="21">
        <v>-18286.474812060605</v>
      </c>
      <c r="AM2096" s="21">
        <v>-22657.003666740482</v>
      </c>
      <c r="AN2096" s="21">
        <v>-26543.810062592747</v>
      </c>
      <c r="AO2096" s="21">
        <v>-29872.83046752161</v>
      </c>
      <c r="AP2096" s="21">
        <v>-32873.583717397974</v>
      </c>
      <c r="AQ2096" s="21">
        <v>-35561.28649007636</v>
      </c>
    </row>
    <row r="2097" spans="1:43" x14ac:dyDescent="0.25">
      <c r="A2097" s="17" t="s">
        <v>292</v>
      </c>
      <c r="B2097" s="8" t="s">
        <v>338</v>
      </c>
      <c r="C2097" s="8" t="s">
        <v>335</v>
      </c>
      <c r="E2097" s="8" t="str">
        <f t="shared" si="254"/>
        <v>Umbrella-social.video.umb</v>
      </c>
      <c r="F2097" s="4">
        <v>0</v>
      </c>
      <c r="G2097" s="19">
        <v>0</v>
      </c>
      <c r="H2097" s="4">
        <v>0</v>
      </c>
      <c r="I2097" s="6">
        <f t="shared" si="255"/>
        <v>2.04</v>
      </c>
      <c r="J2097" s="6">
        <v>1</v>
      </c>
      <c r="K2097" s="18">
        <v>0</v>
      </c>
      <c r="L2097" s="35">
        <f>Data!BR51</f>
        <v>4.0496729639443564E-3</v>
      </c>
      <c r="Q2097" s="21">
        <v>0</v>
      </c>
      <c r="R2097" s="21">
        <v>4463.9941446824059</v>
      </c>
      <c r="S2097" s="21">
        <v>9912.0798647865413</v>
      </c>
      <c r="T2097" s="21">
        <v>14895.88529016654</v>
      </c>
      <c r="U2097" s="21">
        <v>19475.204441328951</v>
      </c>
      <c r="V2097" s="21">
        <v>23547.683757379782</v>
      </c>
      <c r="W2097" s="21">
        <v>27035.744065513918</v>
      </c>
      <c r="X2097" s="21">
        <v>30179.847392350574</v>
      </c>
      <c r="Y2097" s="21">
        <v>32995.950303784462</v>
      </c>
      <c r="Z2097" s="21">
        <v>0</v>
      </c>
      <c r="AA2097" s="21">
        <v>0</v>
      </c>
      <c r="AB2097" s="21">
        <v>0</v>
      </c>
      <c r="AC2097" s="21">
        <v>0</v>
      </c>
      <c r="AD2097" s="21">
        <v>0</v>
      </c>
      <c r="AE2097" s="21">
        <v>0</v>
      </c>
      <c r="AF2097" s="21">
        <v>0</v>
      </c>
      <c r="AG2097" s="21">
        <v>0</v>
      </c>
      <c r="AH2097" s="21">
        <v>0</v>
      </c>
      <c r="AI2097" s="21">
        <v>0</v>
      </c>
      <c r="AJ2097" s="21">
        <v>-4463.9941446824059</v>
      </c>
      <c r="AK2097" s="21">
        <v>-9912.0798647865413</v>
      </c>
      <c r="AL2097" s="21">
        <v>-14895.88529016654</v>
      </c>
      <c r="AM2097" s="21">
        <v>-19475.204441328951</v>
      </c>
      <c r="AN2097" s="21">
        <v>-23547.683757379782</v>
      </c>
      <c r="AO2097" s="21">
        <v>-27035.744065513918</v>
      </c>
      <c r="AP2097" s="21">
        <v>-30179.847392350574</v>
      </c>
      <c r="AQ2097" s="21">
        <v>-32995.950303784462</v>
      </c>
    </row>
    <row r="2098" spans="1:43" x14ac:dyDescent="0.25">
      <c r="A2098" s="17" t="s">
        <v>293</v>
      </c>
      <c r="B2098" s="8" t="s">
        <v>338</v>
      </c>
      <c r="C2098" s="8" t="s">
        <v>335</v>
      </c>
      <c r="E2098" s="8" t="str">
        <f t="shared" si="254"/>
        <v>Umbrella-social.video.umb</v>
      </c>
      <c r="F2098" s="4">
        <v>0</v>
      </c>
      <c r="G2098" s="19">
        <v>0</v>
      </c>
      <c r="H2098" s="4">
        <v>0</v>
      </c>
      <c r="I2098" s="6">
        <f t="shared" si="255"/>
        <v>2.04</v>
      </c>
      <c r="J2098" s="6">
        <v>1</v>
      </c>
      <c r="K2098" s="18">
        <v>0</v>
      </c>
      <c r="L2098" s="35">
        <f>Data!BR52</f>
        <v>4.0496729639443564E-3</v>
      </c>
      <c r="Q2098" s="21">
        <v>1153.3263215563359</v>
      </c>
      <c r="R2098" s="21">
        <v>7375.9896330175798</v>
      </c>
      <c r="S2098" s="21">
        <v>12841.416682252413</v>
      </c>
      <c r="T2098" s="21">
        <v>17841.139065635722</v>
      </c>
      <c r="U2098" s="21">
        <v>22435.039608644667</v>
      </c>
      <c r="V2098" s="21">
        <v>26520.492448187713</v>
      </c>
      <c r="W2098" s="21">
        <v>30019.656063522983</v>
      </c>
      <c r="X2098" s="21">
        <v>33173.772737511397</v>
      </c>
      <c r="Y2098" s="21">
        <v>35998.841042800159</v>
      </c>
      <c r="Z2098" s="21">
        <v>0</v>
      </c>
      <c r="AA2098" s="21">
        <v>0</v>
      </c>
      <c r="AB2098" s="21">
        <v>0</v>
      </c>
      <c r="AC2098" s="21">
        <v>0</v>
      </c>
      <c r="AD2098" s="21">
        <v>0</v>
      </c>
      <c r="AE2098" s="21">
        <v>0</v>
      </c>
      <c r="AF2098" s="21">
        <v>0</v>
      </c>
      <c r="AG2098" s="21">
        <v>0</v>
      </c>
      <c r="AH2098" s="21">
        <v>0</v>
      </c>
      <c r="AI2098" s="21">
        <v>-1153.3263215563359</v>
      </c>
      <c r="AJ2098" s="21">
        <v>-7375.9896330175798</v>
      </c>
      <c r="AK2098" s="21">
        <v>-12841.416682252413</v>
      </c>
      <c r="AL2098" s="21">
        <v>-17841.139065635722</v>
      </c>
      <c r="AM2098" s="21">
        <v>-22435.039608644667</v>
      </c>
      <c r="AN2098" s="21">
        <v>-26520.492448187713</v>
      </c>
      <c r="AO2098" s="21">
        <v>-30019.656063522983</v>
      </c>
      <c r="AP2098" s="21">
        <v>-33173.772737511397</v>
      </c>
      <c r="AQ2098" s="21">
        <v>-35998.841042800159</v>
      </c>
    </row>
    <row r="2099" spans="1:43" x14ac:dyDescent="0.25">
      <c r="A2099" s="17" t="s">
        <v>294</v>
      </c>
      <c r="B2099" s="8" t="s">
        <v>338</v>
      </c>
      <c r="C2099" s="8" t="s">
        <v>335</v>
      </c>
      <c r="E2099" s="8" t="str">
        <f t="shared" si="254"/>
        <v>Umbrella-social.video.umb</v>
      </c>
      <c r="F2099" s="4">
        <v>0</v>
      </c>
      <c r="G2099" s="19">
        <v>0</v>
      </c>
      <c r="H2099" s="4">
        <v>0</v>
      </c>
      <c r="I2099" s="6">
        <f t="shared" si="255"/>
        <v>2.04</v>
      </c>
      <c r="J2099" s="6">
        <v>1</v>
      </c>
      <c r="K2099" s="18">
        <v>0</v>
      </c>
      <c r="L2099" s="35">
        <f>Data!BR53</f>
        <v>4.0496729639443564E-3</v>
      </c>
      <c r="Q2099" s="21">
        <v>3242.2754532806598</v>
      </c>
      <c r="R2099" s="21">
        <v>9330.146029535239</v>
      </c>
      <c r="S2099" s="21">
        <v>14770.207552713084</v>
      </c>
      <c r="T2099" s="21">
        <v>19746.762454875712</v>
      </c>
      <c r="U2099" s="21">
        <v>24319.345979429607</v>
      </c>
      <c r="V2099" s="21">
        <v>28385.845262791157</v>
      </c>
      <c r="W2099" s="21">
        <v>31868.769477934529</v>
      </c>
      <c r="X2099" s="21">
        <v>35008.25147936077</v>
      </c>
      <c r="Y2099" s="21">
        <v>37820.209562119846</v>
      </c>
      <c r="Z2099" s="21">
        <v>0</v>
      </c>
      <c r="AA2099" s="21">
        <v>0</v>
      </c>
      <c r="AB2099" s="21">
        <v>0</v>
      </c>
      <c r="AC2099" s="21">
        <v>0</v>
      </c>
      <c r="AD2099" s="21">
        <v>0</v>
      </c>
      <c r="AE2099" s="21">
        <v>0</v>
      </c>
      <c r="AF2099" s="21">
        <v>0</v>
      </c>
      <c r="AG2099" s="21">
        <v>0</v>
      </c>
      <c r="AH2099" s="21">
        <v>0</v>
      </c>
      <c r="AI2099" s="21">
        <v>-3242.2754532806598</v>
      </c>
      <c r="AJ2099" s="21">
        <v>-9330.146029535239</v>
      </c>
      <c r="AK2099" s="21">
        <v>-14770.207552713084</v>
      </c>
      <c r="AL2099" s="21">
        <v>-19746.762454875712</v>
      </c>
      <c r="AM2099" s="21">
        <v>-24319.345979429607</v>
      </c>
      <c r="AN2099" s="21">
        <v>-28385.845262791157</v>
      </c>
      <c r="AO2099" s="21">
        <v>-31868.769477934529</v>
      </c>
      <c r="AP2099" s="21">
        <v>-35008.25147936077</v>
      </c>
      <c r="AQ2099" s="21">
        <v>-37820.209562119846</v>
      </c>
    </row>
    <row r="2100" spans="1:43" x14ac:dyDescent="0.25">
      <c r="A2100" s="17" t="s">
        <v>295</v>
      </c>
      <c r="B2100" s="8" t="s">
        <v>338</v>
      </c>
      <c r="C2100" s="8" t="s">
        <v>335</v>
      </c>
      <c r="E2100" s="8" t="str">
        <f t="shared" si="254"/>
        <v>Umbrella-social.video.umb</v>
      </c>
      <c r="F2100" s="4">
        <v>0</v>
      </c>
      <c r="G2100" s="19">
        <v>0</v>
      </c>
      <c r="H2100" s="4">
        <v>0</v>
      </c>
      <c r="I2100" s="6">
        <f t="shared" si="255"/>
        <v>2.04</v>
      </c>
      <c r="J2100" s="6">
        <v>1</v>
      </c>
      <c r="K2100" s="18">
        <v>0</v>
      </c>
      <c r="L2100" s="35">
        <f>Data!BR54</f>
        <v>4.0496729639443564E-3</v>
      </c>
      <c r="Q2100" s="21">
        <v>0</v>
      </c>
      <c r="R2100" s="21">
        <v>5670.9952621213934</v>
      </c>
      <c r="S2100" s="21">
        <v>11128.644593480225</v>
      </c>
      <c r="T2100" s="21">
        <v>16121.220743210826</v>
      </c>
      <c r="U2100" s="21">
        <v>20708.580683510863</v>
      </c>
      <c r="V2100" s="21">
        <v>24788.213316776288</v>
      </c>
      <c r="W2100" s="21">
        <v>28282.396909154639</v>
      </c>
      <c r="X2100" s="21">
        <v>31432.021746524035</v>
      </c>
      <c r="Y2100" s="21">
        <v>34253.068770380443</v>
      </c>
      <c r="Z2100" s="21">
        <v>0</v>
      </c>
      <c r="AA2100" s="21">
        <v>0</v>
      </c>
      <c r="AB2100" s="21">
        <v>0</v>
      </c>
      <c r="AC2100" s="21">
        <v>0</v>
      </c>
      <c r="AD2100" s="21">
        <v>0</v>
      </c>
      <c r="AE2100" s="21">
        <v>0</v>
      </c>
      <c r="AF2100" s="21">
        <v>0</v>
      </c>
      <c r="AG2100" s="21">
        <v>0</v>
      </c>
      <c r="AH2100" s="21">
        <v>0</v>
      </c>
      <c r="AI2100" s="21">
        <v>0</v>
      </c>
      <c r="AJ2100" s="21">
        <v>-5670.9952621213934</v>
      </c>
      <c r="AK2100" s="21">
        <v>-11128.644593480225</v>
      </c>
      <c r="AL2100" s="21">
        <v>-16121.220743210826</v>
      </c>
      <c r="AM2100" s="21">
        <v>-20708.580683510863</v>
      </c>
      <c r="AN2100" s="21">
        <v>-24788.213316776288</v>
      </c>
      <c r="AO2100" s="21">
        <v>-28282.396909154639</v>
      </c>
      <c r="AP2100" s="21">
        <v>-31432.021746524035</v>
      </c>
      <c r="AQ2100" s="21">
        <v>-34253.068770380443</v>
      </c>
    </row>
    <row r="2101" spans="1:43" x14ac:dyDescent="0.25">
      <c r="A2101" s="17" t="s">
        <v>296</v>
      </c>
      <c r="B2101" s="8" t="s">
        <v>338</v>
      </c>
      <c r="C2101" s="8" t="s">
        <v>335</v>
      </c>
      <c r="E2101" s="8" t="str">
        <f t="shared" si="254"/>
        <v>Umbrella-social.video.umb</v>
      </c>
      <c r="F2101" s="4">
        <v>0</v>
      </c>
      <c r="G2101" s="19">
        <v>0</v>
      </c>
      <c r="H2101" s="4">
        <v>0</v>
      </c>
      <c r="I2101" s="6">
        <f t="shared" si="255"/>
        <v>2.04</v>
      </c>
      <c r="J2101" s="6">
        <v>1</v>
      </c>
      <c r="K2101" s="18">
        <v>0</v>
      </c>
      <c r="L2101" s="35">
        <f>Data!BR55</f>
        <v>4.7927322233836875E-3</v>
      </c>
      <c r="Q2101" s="21">
        <v>0</v>
      </c>
      <c r="R2101" s="21">
        <v>2133.5013904951738</v>
      </c>
      <c r="S2101" s="21">
        <v>8619.1243807282917</v>
      </c>
      <c r="T2101" s="21">
        <v>14551.990555863835</v>
      </c>
      <c r="U2101" s="21">
        <v>20003.392580516331</v>
      </c>
      <c r="V2101" s="21">
        <v>24851.425898405843</v>
      </c>
      <c r="W2101" s="21">
        <v>29003.754021278495</v>
      </c>
      <c r="X2101" s="21">
        <v>32746.61641991686</v>
      </c>
      <c r="Y2101" s="21">
        <v>36099.018080304319</v>
      </c>
      <c r="Z2101" s="21">
        <v>0</v>
      </c>
      <c r="AA2101" s="21">
        <v>0</v>
      </c>
      <c r="AB2101" s="21">
        <v>0</v>
      </c>
      <c r="AC2101" s="21">
        <v>0</v>
      </c>
      <c r="AD2101" s="21">
        <v>0</v>
      </c>
      <c r="AE2101" s="21">
        <v>0</v>
      </c>
      <c r="AF2101" s="21">
        <v>0</v>
      </c>
      <c r="AG2101" s="21">
        <v>0</v>
      </c>
      <c r="AH2101" s="21">
        <v>0</v>
      </c>
      <c r="AI2101" s="21">
        <v>0</v>
      </c>
      <c r="AJ2101" s="21">
        <v>-2133.5013904951738</v>
      </c>
      <c r="AK2101" s="21">
        <v>-8619.1243807282917</v>
      </c>
      <c r="AL2101" s="21">
        <v>-14551.990555863835</v>
      </c>
      <c r="AM2101" s="21">
        <v>-20003.392580516331</v>
      </c>
      <c r="AN2101" s="21">
        <v>-24851.425898405843</v>
      </c>
      <c r="AO2101" s="21">
        <v>-29003.754021278495</v>
      </c>
      <c r="AP2101" s="21">
        <v>-32746.61641991686</v>
      </c>
      <c r="AQ2101" s="21">
        <v>-36099.018080304319</v>
      </c>
    </row>
    <row r="2102" spans="1:43" x14ac:dyDescent="0.25">
      <c r="A2102" s="17" t="s">
        <v>297</v>
      </c>
      <c r="B2102" s="8" t="s">
        <v>338</v>
      </c>
      <c r="C2102" s="8" t="s">
        <v>335</v>
      </c>
      <c r="E2102" s="8" t="str">
        <f t="shared" si="254"/>
        <v>Umbrella-social.video.umb</v>
      </c>
      <c r="F2102" s="4">
        <v>0</v>
      </c>
      <c r="G2102" s="19">
        <v>0</v>
      </c>
      <c r="H2102" s="4">
        <v>0</v>
      </c>
      <c r="I2102" s="6">
        <f t="shared" si="255"/>
        <v>2.04</v>
      </c>
      <c r="J2102" s="6">
        <v>1</v>
      </c>
      <c r="K2102" s="18">
        <v>0</v>
      </c>
      <c r="L2102" s="35">
        <f>Data!BR56</f>
        <v>4.7927322233836875E-3</v>
      </c>
      <c r="Q2102" s="21">
        <v>0</v>
      </c>
      <c r="R2102" s="21">
        <v>3824.9051368098249</v>
      </c>
      <c r="S2102" s="21">
        <v>10296.840150788072</v>
      </c>
      <c r="T2102" s="21">
        <v>16217.216223675145</v>
      </c>
      <c r="U2102" s="21">
        <v>21657.116142275354</v>
      </c>
      <c r="V2102" s="21">
        <v>26494.923936086409</v>
      </c>
      <c r="W2102" s="21">
        <v>30638.488974009535</v>
      </c>
      <c r="X2102" s="21">
        <v>34373.455313495302</v>
      </c>
      <c r="Y2102" s="21">
        <v>37718.78268999928</v>
      </c>
      <c r="Z2102" s="21">
        <v>0</v>
      </c>
      <c r="AA2102" s="21">
        <v>0</v>
      </c>
      <c r="AB2102" s="21">
        <v>0</v>
      </c>
      <c r="AC2102" s="21">
        <v>0</v>
      </c>
      <c r="AD2102" s="21">
        <v>0</v>
      </c>
      <c r="AE2102" s="21">
        <v>0</v>
      </c>
      <c r="AF2102" s="21">
        <v>0</v>
      </c>
      <c r="AG2102" s="21">
        <v>0</v>
      </c>
      <c r="AH2102" s="21">
        <v>0</v>
      </c>
      <c r="AI2102" s="21">
        <v>0</v>
      </c>
      <c r="AJ2102" s="21">
        <v>-3824.9051368098249</v>
      </c>
      <c r="AK2102" s="21">
        <v>-10296.840150788072</v>
      </c>
      <c r="AL2102" s="21">
        <v>-16217.216223675145</v>
      </c>
      <c r="AM2102" s="21">
        <v>-21657.116142275354</v>
      </c>
      <c r="AN2102" s="21">
        <v>-26494.923936086409</v>
      </c>
      <c r="AO2102" s="21">
        <v>-30638.488974009535</v>
      </c>
      <c r="AP2102" s="21">
        <v>-34373.455313495302</v>
      </c>
      <c r="AQ2102" s="21">
        <v>-37718.78268999928</v>
      </c>
    </row>
    <row r="2103" spans="1:43" x14ac:dyDescent="0.25">
      <c r="A2103" s="17" t="s">
        <v>298</v>
      </c>
      <c r="B2103" s="8" t="s">
        <v>338</v>
      </c>
      <c r="C2103" s="8" t="s">
        <v>335</v>
      </c>
      <c r="E2103" s="8" t="str">
        <f t="shared" si="254"/>
        <v>Umbrella-social.video.umb</v>
      </c>
      <c r="F2103" s="4">
        <v>0</v>
      </c>
      <c r="G2103" s="19">
        <v>0</v>
      </c>
      <c r="H2103" s="4">
        <v>0</v>
      </c>
      <c r="I2103" s="6">
        <f t="shared" si="255"/>
        <v>2.04</v>
      </c>
      <c r="J2103" s="6">
        <v>1</v>
      </c>
      <c r="K2103" s="18">
        <v>0</v>
      </c>
      <c r="L2103" s="35">
        <f>Data!BR57</f>
        <v>4.7927322233836875E-3</v>
      </c>
      <c r="Q2103" s="21">
        <v>0</v>
      </c>
      <c r="R2103" s="21">
        <v>0</v>
      </c>
      <c r="S2103" s="21">
        <v>6399.3545274377711</v>
      </c>
      <c r="T2103" s="21">
        <v>12318.175600185279</v>
      </c>
      <c r="U2103" s="21">
        <v>17756.705513033707</v>
      </c>
      <c r="V2103" s="21">
        <v>22593.286866236256</v>
      </c>
      <c r="W2103" s="21">
        <v>26735.812830031449</v>
      </c>
      <c r="X2103" s="21">
        <v>30469.835925784133</v>
      </c>
      <c r="Y2103" s="21">
        <v>33814.322944640546</v>
      </c>
      <c r="Z2103" s="21">
        <v>0</v>
      </c>
      <c r="AA2103" s="21">
        <v>0</v>
      </c>
      <c r="AB2103" s="21">
        <v>0</v>
      </c>
      <c r="AC2103" s="21">
        <v>0</v>
      </c>
      <c r="AD2103" s="21">
        <v>0</v>
      </c>
      <c r="AE2103" s="21">
        <v>0</v>
      </c>
      <c r="AF2103" s="21">
        <v>0</v>
      </c>
      <c r="AG2103" s="21">
        <v>0</v>
      </c>
      <c r="AH2103" s="21">
        <v>0</v>
      </c>
      <c r="AI2103" s="21">
        <v>0</v>
      </c>
      <c r="AJ2103" s="21">
        <v>0</v>
      </c>
      <c r="AK2103" s="21">
        <v>-6399.3545274377711</v>
      </c>
      <c r="AL2103" s="21">
        <v>-12318.175600185279</v>
      </c>
      <c r="AM2103" s="21">
        <v>-17756.705513033707</v>
      </c>
      <c r="AN2103" s="21">
        <v>-22593.286866236256</v>
      </c>
      <c r="AO2103" s="21">
        <v>-26735.812830031449</v>
      </c>
      <c r="AP2103" s="21">
        <v>-30469.835925784133</v>
      </c>
      <c r="AQ2103" s="21">
        <v>-33814.322944640546</v>
      </c>
    </row>
    <row r="2104" spans="1:43" x14ac:dyDescent="0.25">
      <c r="A2104" s="17" t="s">
        <v>299</v>
      </c>
      <c r="B2104" s="8" t="s">
        <v>338</v>
      </c>
      <c r="C2104" s="8" t="s">
        <v>335</v>
      </c>
      <c r="E2104" s="8" t="str">
        <f t="shared" si="254"/>
        <v>Umbrella-social.video.umb</v>
      </c>
      <c r="F2104" s="4">
        <v>0</v>
      </c>
      <c r="G2104" s="19">
        <v>0</v>
      </c>
      <c r="H2104" s="4">
        <v>0</v>
      </c>
      <c r="I2104" s="6">
        <f t="shared" si="255"/>
        <v>2.04</v>
      </c>
      <c r="J2104" s="6">
        <v>1</v>
      </c>
      <c r="K2104" s="18">
        <v>0</v>
      </c>
      <c r="L2104" s="35">
        <f>Data!BR58</f>
        <v>4.7927322233836875E-3</v>
      </c>
      <c r="Q2104" s="21">
        <v>0</v>
      </c>
      <c r="R2104" s="21">
        <v>1662.5704397918801</v>
      </c>
      <c r="S2104" s="21">
        <v>8119.6430963372677</v>
      </c>
      <c r="T2104" s="21">
        <v>14022.312191964302</v>
      </c>
      <c r="U2104" s="21">
        <v>19445.974569482572</v>
      </c>
      <c r="V2104" s="21">
        <v>24269.33755890033</v>
      </c>
      <c r="W2104" s="21">
        <v>28400.536938415215</v>
      </c>
      <c r="X2104" s="21">
        <v>32124.35334678795</v>
      </c>
      <c r="Y2104" s="21">
        <v>35459.696446411486</v>
      </c>
      <c r="Z2104" s="21">
        <v>0</v>
      </c>
      <c r="AA2104" s="21">
        <v>0</v>
      </c>
      <c r="AB2104" s="21">
        <v>0</v>
      </c>
      <c r="AC2104" s="21">
        <v>0</v>
      </c>
      <c r="AD2104" s="21">
        <v>0</v>
      </c>
      <c r="AE2104" s="21">
        <v>0</v>
      </c>
      <c r="AF2104" s="21">
        <v>0</v>
      </c>
      <c r="AG2104" s="21">
        <v>0</v>
      </c>
      <c r="AH2104" s="21">
        <v>0</v>
      </c>
      <c r="AI2104" s="21">
        <v>0</v>
      </c>
      <c r="AJ2104" s="21">
        <v>-1662.5704397918801</v>
      </c>
      <c r="AK2104" s="21">
        <v>-8119.6430963372677</v>
      </c>
      <c r="AL2104" s="21">
        <v>-14022.312191964302</v>
      </c>
      <c r="AM2104" s="21">
        <v>-19445.974569482572</v>
      </c>
      <c r="AN2104" s="21">
        <v>-24269.33755890033</v>
      </c>
      <c r="AO2104" s="21">
        <v>-28400.536938415215</v>
      </c>
      <c r="AP2104" s="21">
        <v>-32124.35334678795</v>
      </c>
      <c r="AQ2104" s="21">
        <v>-35459.696446411486</v>
      </c>
    </row>
    <row r="2105" spans="1:43" x14ac:dyDescent="0.25">
      <c r="A2105" s="17" t="s">
        <v>300</v>
      </c>
      <c r="B2105" s="8" t="s">
        <v>338</v>
      </c>
      <c r="C2105" s="8" t="s">
        <v>335</v>
      </c>
      <c r="E2105" s="8" t="str">
        <f t="shared" si="254"/>
        <v>Umbrella-social.video.umb</v>
      </c>
      <c r="F2105" s="4">
        <v>0</v>
      </c>
      <c r="G2105" s="19">
        <v>0</v>
      </c>
      <c r="H2105" s="4">
        <v>0</v>
      </c>
      <c r="I2105" s="6">
        <f t="shared" si="255"/>
        <v>2.04</v>
      </c>
      <c r="J2105" s="6">
        <v>1</v>
      </c>
      <c r="K2105" s="18">
        <v>0</v>
      </c>
      <c r="L2105" s="35">
        <f>Data!BR59</f>
        <v>4.1239788898882893E-3</v>
      </c>
      <c r="Q2105" s="21">
        <v>5413.3788937674899</v>
      </c>
      <c r="R2105" s="21">
        <v>11999.389893044196</v>
      </c>
      <c r="S2105" s="21">
        <v>17579.340933196272</v>
      </c>
      <c r="T2105" s="21">
        <v>22683.911221517719</v>
      </c>
      <c r="U2105" s="21">
        <v>27374.08182383313</v>
      </c>
      <c r="V2105" s="21">
        <v>31545.158918635749</v>
      </c>
      <c r="W2105" s="21">
        <v>35117.646105213775</v>
      </c>
      <c r="X2105" s="21">
        <v>38337.863640640746</v>
      </c>
      <c r="Y2105" s="21">
        <v>41222.131790761894</v>
      </c>
      <c r="Z2105" s="21">
        <v>0</v>
      </c>
      <c r="AA2105" s="21">
        <v>0</v>
      </c>
      <c r="AB2105" s="21">
        <v>0</v>
      </c>
      <c r="AC2105" s="21">
        <v>0</v>
      </c>
      <c r="AD2105" s="21">
        <v>0</v>
      </c>
      <c r="AE2105" s="21">
        <v>0</v>
      </c>
      <c r="AF2105" s="21">
        <v>0</v>
      </c>
      <c r="AG2105" s="21">
        <v>0</v>
      </c>
      <c r="AH2105" s="21">
        <v>0</v>
      </c>
      <c r="AI2105" s="21">
        <v>-5413.3788937674899</v>
      </c>
      <c r="AJ2105" s="21">
        <v>-11999.389893044196</v>
      </c>
      <c r="AK2105" s="21">
        <v>-17579.340933196272</v>
      </c>
      <c r="AL2105" s="21">
        <v>-22683.911221517719</v>
      </c>
      <c r="AM2105" s="21">
        <v>-27374.08182383313</v>
      </c>
      <c r="AN2105" s="21">
        <v>-31545.158918635749</v>
      </c>
      <c r="AO2105" s="21">
        <v>-35117.646105213775</v>
      </c>
      <c r="AP2105" s="21">
        <v>-38337.863640640746</v>
      </c>
      <c r="AQ2105" s="21">
        <v>-41222.131790761894</v>
      </c>
    </row>
    <row r="2106" spans="1:43" x14ac:dyDescent="0.25">
      <c r="A2106" s="17" t="s">
        <v>301</v>
      </c>
      <c r="B2106" s="8" t="s">
        <v>338</v>
      </c>
      <c r="C2106" s="8" t="s">
        <v>335</v>
      </c>
      <c r="E2106" s="8" t="str">
        <f t="shared" si="254"/>
        <v>Umbrella-social.video.umb</v>
      </c>
      <c r="F2106" s="4">
        <v>0</v>
      </c>
      <c r="G2106" s="19">
        <v>0</v>
      </c>
      <c r="H2106" s="4">
        <v>0</v>
      </c>
      <c r="I2106" s="6">
        <f t="shared" si="255"/>
        <v>2.04</v>
      </c>
      <c r="J2106" s="6">
        <v>1</v>
      </c>
      <c r="K2106" s="18">
        <v>0</v>
      </c>
      <c r="L2106" s="35">
        <f>Data!BR60</f>
        <v>4.1239788898882893E-3</v>
      </c>
      <c r="Q2106" s="21">
        <v>1835.2079273634999</v>
      </c>
      <c r="R2106" s="21">
        <v>8065.1864536886678</v>
      </c>
      <c r="S2106" s="21">
        <v>13632.241453270392</v>
      </c>
      <c r="T2106" s="21">
        <v>18724.942331098002</v>
      </c>
      <c r="U2106" s="21">
        <v>23404.266075444742</v>
      </c>
      <c r="V2106" s="21">
        <v>27565.688716781959</v>
      </c>
      <c r="W2106" s="21">
        <v>31129.918358874605</v>
      </c>
      <c r="X2106" s="21">
        <v>34342.685942676813</v>
      </c>
      <c r="Y2106" s="21">
        <v>37220.285856174203</v>
      </c>
      <c r="Z2106" s="21">
        <v>0</v>
      </c>
      <c r="AA2106" s="21">
        <v>0</v>
      </c>
      <c r="AB2106" s="21">
        <v>0</v>
      </c>
      <c r="AC2106" s="21">
        <v>0</v>
      </c>
      <c r="AD2106" s="21">
        <v>0</v>
      </c>
      <c r="AE2106" s="21">
        <v>0</v>
      </c>
      <c r="AF2106" s="21">
        <v>0</v>
      </c>
      <c r="AG2106" s="21">
        <v>0</v>
      </c>
      <c r="AH2106" s="21">
        <v>0</v>
      </c>
      <c r="AI2106" s="21">
        <v>-1835.2079273634999</v>
      </c>
      <c r="AJ2106" s="21">
        <v>-8065.1864536886678</v>
      </c>
      <c r="AK2106" s="21">
        <v>-13632.241453270392</v>
      </c>
      <c r="AL2106" s="21">
        <v>-18724.942331098002</v>
      </c>
      <c r="AM2106" s="21">
        <v>-23404.266075444742</v>
      </c>
      <c r="AN2106" s="21">
        <v>-27565.688716781959</v>
      </c>
      <c r="AO2106" s="21">
        <v>-31129.918358874605</v>
      </c>
      <c r="AP2106" s="21">
        <v>-34342.685942676813</v>
      </c>
      <c r="AQ2106" s="21">
        <v>-37220.285856174203</v>
      </c>
    </row>
    <row r="2107" spans="1:43" x14ac:dyDescent="0.25">
      <c r="A2107" s="17" t="s">
        <v>272</v>
      </c>
      <c r="B2107" s="8" t="s">
        <v>338</v>
      </c>
      <c r="C2107" s="8" t="s">
        <v>335</v>
      </c>
      <c r="E2107" s="8" t="str">
        <f t="shared" si="254"/>
        <v>Umbrella-social.video.umb</v>
      </c>
      <c r="F2107" s="4">
        <v>0</v>
      </c>
      <c r="G2107" s="19">
        <v>0</v>
      </c>
      <c r="H2107" s="4">
        <v>0</v>
      </c>
      <c r="I2107" s="6">
        <f t="shared" si="255"/>
        <v>2.04</v>
      </c>
      <c r="J2107" s="6">
        <v>1</v>
      </c>
      <c r="K2107" s="18">
        <v>0</v>
      </c>
      <c r="L2107" s="35">
        <f>Data!BR61</f>
        <v>4.1239788898882893E-3</v>
      </c>
      <c r="Q2107" s="21">
        <v>4936.9940078125746</v>
      </c>
      <c r="R2107" s="21">
        <v>11186.545157819575</v>
      </c>
      <c r="S2107" s="21">
        <v>16771.075042725697</v>
      </c>
      <c r="T2107" s="21">
        <v>21879.818912158604</v>
      </c>
      <c r="U2107" s="21">
        <v>26573.836694238049</v>
      </c>
      <c r="V2107" s="21">
        <v>30748.333470745936</v>
      </c>
      <c r="W2107" s="21">
        <v>34323.751982754671</v>
      </c>
      <c r="X2107" s="21">
        <v>37546.610395465665</v>
      </c>
      <c r="Y2107" s="21">
        <v>40433.244860532104</v>
      </c>
      <c r="Z2107" s="21">
        <v>0</v>
      </c>
      <c r="AA2107" s="21">
        <v>0</v>
      </c>
      <c r="AB2107" s="21">
        <v>0</v>
      </c>
      <c r="AC2107" s="21">
        <v>0</v>
      </c>
      <c r="AD2107" s="21">
        <v>0</v>
      </c>
      <c r="AE2107" s="21">
        <v>0</v>
      </c>
      <c r="AF2107" s="21">
        <v>0</v>
      </c>
      <c r="AG2107" s="21">
        <v>0</v>
      </c>
      <c r="AH2107" s="21">
        <v>0</v>
      </c>
      <c r="AI2107" s="21">
        <v>-4936.9940078125746</v>
      </c>
      <c r="AJ2107" s="21">
        <v>-11186.545157819575</v>
      </c>
      <c r="AK2107" s="21">
        <v>-16771.075042725697</v>
      </c>
      <c r="AL2107" s="21">
        <v>-21879.818912158604</v>
      </c>
      <c r="AM2107" s="21">
        <v>-26573.836694238049</v>
      </c>
      <c r="AN2107" s="21">
        <v>-30748.333470745936</v>
      </c>
      <c r="AO2107" s="21">
        <v>-34323.751982754671</v>
      </c>
      <c r="AP2107" s="21">
        <v>-37546.610395465665</v>
      </c>
      <c r="AQ2107" s="21">
        <v>-40433.244860532104</v>
      </c>
    </row>
    <row r="2108" spans="1:43" x14ac:dyDescent="0.25">
      <c r="A2108" s="17" t="s">
        <v>273</v>
      </c>
      <c r="B2108" s="8" t="s">
        <v>338</v>
      </c>
      <c r="C2108" s="8" t="s">
        <v>335</v>
      </c>
      <c r="E2108" s="8" t="str">
        <f t="shared" si="254"/>
        <v>Umbrella-social.video.umb</v>
      </c>
      <c r="F2108" s="4">
        <v>0</v>
      </c>
      <c r="G2108" s="19">
        <v>0</v>
      </c>
      <c r="H2108" s="4">
        <v>0</v>
      </c>
      <c r="I2108" s="6">
        <f t="shared" si="255"/>
        <v>2.04</v>
      </c>
      <c r="J2108" s="6">
        <v>1</v>
      </c>
      <c r="K2108" s="18">
        <v>0</v>
      </c>
      <c r="L2108" s="35">
        <f>Data!BR62</f>
        <v>4.1239788898882893E-3</v>
      </c>
      <c r="Q2108" s="21">
        <v>883.98094160316509</v>
      </c>
      <c r="R2108" s="21">
        <v>7093.7624137239754</v>
      </c>
      <c r="S2108" s="21">
        <v>12642.774092789039</v>
      </c>
      <c r="T2108" s="21">
        <v>17718.951641657084</v>
      </c>
      <c r="U2108" s="21">
        <v>22383.107533557504</v>
      </c>
      <c r="V2108" s="21">
        <v>26531.039121348451</v>
      </c>
      <c r="W2108" s="21">
        <v>30083.716528548386</v>
      </c>
      <c r="X2108" s="21">
        <v>33286.069412015422</v>
      </c>
      <c r="Y2108" s="21">
        <v>36154.34221333576</v>
      </c>
      <c r="Z2108" s="21">
        <v>0</v>
      </c>
      <c r="AA2108" s="21">
        <v>0</v>
      </c>
      <c r="AB2108" s="21">
        <v>0</v>
      </c>
      <c r="AC2108" s="21">
        <v>0</v>
      </c>
      <c r="AD2108" s="21">
        <v>0</v>
      </c>
      <c r="AE2108" s="21">
        <v>0</v>
      </c>
      <c r="AF2108" s="21">
        <v>0</v>
      </c>
      <c r="AG2108" s="21">
        <v>0</v>
      </c>
      <c r="AH2108" s="21">
        <v>0</v>
      </c>
      <c r="AI2108" s="21">
        <v>-883.98094160316509</v>
      </c>
      <c r="AJ2108" s="21">
        <v>-7093.7624137239754</v>
      </c>
      <c r="AK2108" s="21">
        <v>-12642.774092789039</v>
      </c>
      <c r="AL2108" s="21">
        <v>-17718.951641657084</v>
      </c>
      <c r="AM2108" s="21">
        <v>-22383.107533557504</v>
      </c>
      <c r="AN2108" s="21">
        <v>-26531.039121348451</v>
      </c>
      <c r="AO2108" s="21">
        <v>-30083.716528548386</v>
      </c>
      <c r="AP2108" s="21">
        <v>-33286.069412015422</v>
      </c>
      <c r="AQ2108" s="21">
        <v>-36154.34221333576</v>
      </c>
    </row>
    <row r="2109" spans="1:43" x14ac:dyDescent="0.25">
      <c r="A2109" s="17" t="s">
        <v>274</v>
      </c>
      <c r="B2109" s="8" t="s">
        <v>338</v>
      </c>
      <c r="C2109" s="8" t="s">
        <v>335</v>
      </c>
      <c r="E2109" s="8" t="str">
        <f t="shared" si="254"/>
        <v>Umbrella-social.video.umb</v>
      </c>
      <c r="F2109" s="4">
        <v>0</v>
      </c>
      <c r="G2109" s="19">
        <v>0</v>
      </c>
      <c r="H2109" s="4">
        <v>0</v>
      </c>
      <c r="I2109" s="6">
        <f t="shared" si="255"/>
        <v>2.04</v>
      </c>
      <c r="J2109" s="6">
        <v>1</v>
      </c>
      <c r="K2109" s="18">
        <v>0</v>
      </c>
      <c r="L2109" s="35">
        <f>Data!BR63</f>
        <v>4.1239788898882893E-3</v>
      </c>
      <c r="Q2109" s="21">
        <v>0</v>
      </c>
      <c r="R2109" s="21">
        <v>4955.2303750265464</v>
      </c>
      <c r="S2109" s="21">
        <v>10523.897435194467</v>
      </c>
      <c r="T2109" s="21">
        <v>15618.015619182759</v>
      </c>
      <c r="U2109" s="21">
        <v>20298.688607557859</v>
      </c>
      <c r="V2109" s="21">
        <v>24461.304713511385</v>
      </c>
      <c r="W2109" s="21">
        <v>28026.565633417154</v>
      </c>
      <c r="X2109" s="21">
        <v>31240.25750231924</v>
      </c>
      <c r="Y2109" s="21">
        <v>34118.688859968337</v>
      </c>
      <c r="Z2109" s="21">
        <v>0</v>
      </c>
      <c r="AA2109" s="21">
        <v>0</v>
      </c>
      <c r="AB2109" s="21">
        <v>0</v>
      </c>
      <c r="AC2109" s="21">
        <v>0</v>
      </c>
      <c r="AD2109" s="21">
        <v>0</v>
      </c>
      <c r="AE2109" s="21">
        <v>0</v>
      </c>
      <c r="AF2109" s="21">
        <v>0</v>
      </c>
      <c r="AG2109" s="21">
        <v>0</v>
      </c>
      <c r="AH2109" s="21">
        <v>0</v>
      </c>
      <c r="AI2109" s="21">
        <v>0</v>
      </c>
      <c r="AJ2109" s="21">
        <v>-4955.2303750265464</v>
      </c>
      <c r="AK2109" s="21">
        <v>-10523.897435194467</v>
      </c>
      <c r="AL2109" s="21">
        <v>-15618.015619182759</v>
      </c>
      <c r="AM2109" s="21">
        <v>-20298.688607557859</v>
      </c>
      <c r="AN2109" s="21">
        <v>-24461.304713511385</v>
      </c>
      <c r="AO2109" s="21">
        <v>-28026.565633417154</v>
      </c>
      <c r="AP2109" s="21">
        <v>-31240.25750231924</v>
      </c>
      <c r="AQ2109" s="21">
        <v>-34118.688859968337</v>
      </c>
    </row>
    <row r="2110" spans="1:43" x14ac:dyDescent="0.25">
      <c r="A2110" s="17" t="s">
        <v>275</v>
      </c>
      <c r="B2110" s="8" t="s">
        <v>338</v>
      </c>
      <c r="C2110" s="8" t="s">
        <v>335</v>
      </c>
      <c r="E2110" s="8" t="str">
        <f t="shared" si="254"/>
        <v>Umbrella-social.video.umb</v>
      </c>
      <c r="F2110" s="4">
        <v>0</v>
      </c>
      <c r="G2110" s="19">
        <v>0</v>
      </c>
      <c r="H2110" s="4">
        <v>0</v>
      </c>
      <c r="I2110" s="6">
        <f t="shared" si="255"/>
        <v>2.04</v>
      </c>
      <c r="J2110" s="6">
        <v>1</v>
      </c>
      <c r="K2110" s="18">
        <v>0</v>
      </c>
      <c r="L2110" s="35">
        <f>Data!BR64</f>
        <v>3.6038374082807572E-3</v>
      </c>
      <c r="Q2110" s="21">
        <v>8684.2541721272264</v>
      </c>
      <c r="R2110" s="21">
        <v>14184.526580757994</v>
      </c>
      <c r="S2110" s="21">
        <v>19034.565742640341</v>
      </c>
      <c r="T2110" s="21">
        <v>23471.47782281748</v>
      </c>
      <c r="U2110" s="21">
        <v>27548.135426855381</v>
      </c>
      <c r="V2110" s="21">
        <v>31173.609013329333</v>
      </c>
      <c r="W2110" s="21">
        <v>34278.78111364731</v>
      </c>
      <c r="X2110" s="21">
        <v>37077.770156844839</v>
      </c>
      <c r="Y2110" s="21">
        <v>39584.750178488299</v>
      </c>
      <c r="Z2110" s="21">
        <v>0</v>
      </c>
      <c r="AA2110" s="21">
        <v>0</v>
      </c>
      <c r="AB2110" s="21">
        <v>0</v>
      </c>
      <c r="AC2110" s="21">
        <v>0</v>
      </c>
      <c r="AD2110" s="21">
        <v>0</v>
      </c>
      <c r="AE2110" s="21">
        <v>0</v>
      </c>
      <c r="AF2110" s="21">
        <v>0</v>
      </c>
      <c r="AG2110" s="21">
        <v>0</v>
      </c>
      <c r="AH2110" s="21">
        <v>0</v>
      </c>
      <c r="AI2110" s="21">
        <v>-8684.2541721272264</v>
      </c>
      <c r="AJ2110" s="21">
        <v>-14184.526580757994</v>
      </c>
      <c r="AK2110" s="21">
        <v>-19034.565742640341</v>
      </c>
      <c r="AL2110" s="21">
        <v>-23471.47782281748</v>
      </c>
      <c r="AM2110" s="21">
        <v>-27548.135426855381</v>
      </c>
      <c r="AN2110" s="21">
        <v>-31173.609013329333</v>
      </c>
      <c r="AO2110" s="21">
        <v>-34278.78111364731</v>
      </c>
      <c r="AP2110" s="21">
        <v>-37077.770156844839</v>
      </c>
      <c r="AQ2110" s="21">
        <v>-39584.750178488299</v>
      </c>
    </row>
    <row r="2111" spans="1:43" x14ac:dyDescent="0.25">
      <c r="A2111" s="17" t="s">
        <v>276</v>
      </c>
      <c r="B2111" s="8" t="s">
        <v>338</v>
      </c>
      <c r="C2111" s="8" t="s">
        <v>335</v>
      </c>
      <c r="E2111" s="8" t="str">
        <f t="shared" si="254"/>
        <v>Umbrella-social.video.umb</v>
      </c>
      <c r="F2111" s="4">
        <v>0</v>
      </c>
      <c r="G2111" s="19">
        <v>0</v>
      </c>
      <c r="H2111" s="4">
        <v>0</v>
      </c>
      <c r="I2111" s="6">
        <f t="shared" si="255"/>
        <v>2.04</v>
      </c>
      <c r="J2111" s="6">
        <v>1</v>
      </c>
      <c r="K2111" s="18">
        <v>0</v>
      </c>
      <c r="L2111" s="35">
        <f>Data!BR65</f>
        <v>3.6038374082807572E-3</v>
      </c>
      <c r="Q2111" s="21">
        <v>7171.3646509269211</v>
      </c>
      <c r="R2111" s="21">
        <v>12659.174432126199</v>
      </c>
      <c r="S2111" s="21">
        <v>17563.006863425762</v>
      </c>
      <c r="T2111" s="21">
        <v>22049.099063154568</v>
      </c>
      <c r="U2111" s="21">
        <v>26170.969013543679</v>
      </c>
      <c r="V2111" s="21">
        <v>29836.647585069826</v>
      </c>
      <c r="W2111" s="21">
        <v>32976.259655754759</v>
      </c>
      <c r="X2111" s="21">
        <v>35806.289877431991</v>
      </c>
      <c r="Y2111" s="21">
        <v>38341.074594440783</v>
      </c>
      <c r="Z2111" s="21">
        <v>0</v>
      </c>
      <c r="AA2111" s="21">
        <v>0</v>
      </c>
      <c r="AB2111" s="21">
        <v>0</v>
      </c>
      <c r="AC2111" s="21">
        <v>0</v>
      </c>
      <c r="AD2111" s="21">
        <v>0</v>
      </c>
      <c r="AE2111" s="21">
        <v>0</v>
      </c>
      <c r="AF2111" s="21">
        <v>0</v>
      </c>
      <c r="AG2111" s="21">
        <v>0</v>
      </c>
      <c r="AH2111" s="21">
        <v>0</v>
      </c>
      <c r="AI2111" s="21">
        <v>-7171.3646509269211</v>
      </c>
      <c r="AJ2111" s="21">
        <v>-12659.174432126199</v>
      </c>
      <c r="AK2111" s="21">
        <v>-17563.006863425762</v>
      </c>
      <c r="AL2111" s="21">
        <v>-22049.099063154568</v>
      </c>
      <c r="AM2111" s="21">
        <v>-26170.969013543679</v>
      </c>
      <c r="AN2111" s="21">
        <v>-29836.647585069826</v>
      </c>
      <c r="AO2111" s="21">
        <v>-32976.259655754759</v>
      </c>
      <c r="AP2111" s="21">
        <v>-35806.289877431991</v>
      </c>
      <c r="AQ2111" s="21">
        <v>-38341.074594440783</v>
      </c>
    </row>
    <row r="2112" spans="1:43" x14ac:dyDescent="0.25">
      <c r="A2112" s="17" t="s">
        <v>277</v>
      </c>
      <c r="B2112" s="8" t="s">
        <v>338</v>
      </c>
      <c r="C2112" s="8" t="s">
        <v>335</v>
      </c>
      <c r="E2112" s="8" t="str">
        <f t="shared" si="254"/>
        <v>Umbrella-social.video.umb</v>
      </c>
      <c r="F2112" s="4">
        <v>0</v>
      </c>
      <c r="G2112" s="19">
        <v>0</v>
      </c>
      <c r="H2112" s="4">
        <v>0</v>
      </c>
      <c r="I2112" s="6">
        <f t="shared" si="255"/>
        <v>2.04</v>
      </c>
      <c r="J2112" s="6">
        <v>1</v>
      </c>
      <c r="K2112" s="18">
        <v>0</v>
      </c>
      <c r="L2112" s="35">
        <f>Data!BR66</f>
        <v>3.6038374082807572E-3</v>
      </c>
      <c r="Q2112" s="21">
        <v>13.042991950364533</v>
      </c>
      <c r="R2112" s="21">
        <v>5450.3091051621077</v>
      </c>
      <c r="S2112" s="21">
        <v>10309.010857972378</v>
      </c>
      <c r="T2112" s="21">
        <v>14753.68610993332</v>
      </c>
      <c r="U2112" s="21">
        <v>18837.608781217808</v>
      </c>
      <c r="V2112" s="21">
        <v>22469.525228855775</v>
      </c>
      <c r="W2112" s="21">
        <v>25580.241123715768</v>
      </c>
      <c r="X2112" s="21">
        <v>28384.212402176661</v>
      </c>
      <c r="Y2112" s="21">
        <v>30895.664966118358</v>
      </c>
      <c r="Z2112" s="21">
        <v>0</v>
      </c>
      <c r="AA2112" s="21">
        <v>0</v>
      </c>
      <c r="AB2112" s="21">
        <v>0</v>
      </c>
      <c r="AC2112" s="21">
        <v>0</v>
      </c>
      <c r="AD2112" s="21">
        <v>0</v>
      </c>
      <c r="AE2112" s="21">
        <v>0</v>
      </c>
      <c r="AF2112" s="21">
        <v>0</v>
      </c>
      <c r="AG2112" s="21">
        <v>0</v>
      </c>
      <c r="AH2112" s="21">
        <v>0</v>
      </c>
      <c r="AI2112" s="21">
        <v>-13.042991950364533</v>
      </c>
      <c r="AJ2112" s="21">
        <v>-5450.3091051621077</v>
      </c>
      <c r="AK2112" s="21">
        <v>-10309.010857972378</v>
      </c>
      <c r="AL2112" s="21">
        <v>-14753.68610993332</v>
      </c>
      <c r="AM2112" s="21">
        <v>-18837.608781217808</v>
      </c>
      <c r="AN2112" s="21">
        <v>-22469.525228855775</v>
      </c>
      <c r="AO2112" s="21">
        <v>-25580.241123715768</v>
      </c>
      <c r="AP2112" s="21">
        <v>-28384.212402176661</v>
      </c>
      <c r="AQ2112" s="21">
        <v>-30895.664966118358</v>
      </c>
    </row>
    <row r="2114" spans="1:43" x14ac:dyDescent="0.25">
      <c r="A2114" s="16" t="s">
        <v>328</v>
      </c>
      <c r="B2114" s="8" t="s">
        <v>338</v>
      </c>
      <c r="C2114" s="8" t="s">
        <v>335</v>
      </c>
      <c r="D2114" s="8" t="str">
        <f t="shared" ref="D2114:D2178" si="256">A2114&amp;"-generic-fifi"</f>
        <v>Week_40_old-generic-fifi</v>
      </c>
      <c r="E2114" s="8" t="str">
        <f>IF(RIGHT(A2114,3)="old","Initial",B2114&amp;"-"&amp;C2114)</f>
        <v>Initial</v>
      </c>
      <c r="H2114" s="25">
        <f>SUMIFS(Data!N$2:N$48,Data!$L$2:$L$48,$C2114,Data!$M$2:$M$48,RIGHT($D2114,4))</f>
        <v>8.6066249493784355E-3</v>
      </c>
      <c r="I2114" s="42">
        <f>VLOOKUP(C2114,parms,8,FALSE)</f>
        <v>2.04</v>
      </c>
      <c r="J2114" s="28">
        <f>SUMIFS(Data!O$2:O$48,Data!$L$2:$L$48,$C2114,Data!$M$2:$M$48,RIGHT($D2114,4))</f>
        <v>8414062.4994616378</v>
      </c>
      <c r="K2114" s="25">
        <f>SUMIFS(Data!Q$2:Q$48,Data!$L$2:$L$48,$C2114,Data!$M$2:$M$48,RIGHT($D2114,4))</f>
        <v>4.9999999999999996E-2</v>
      </c>
      <c r="L2114" s="35">
        <f>Data!BR2</f>
        <v>4.0496729639443564E-3</v>
      </c>
      <c r="Q2114" s="21">
        <v>0</v>
      </c>
      <c r="R2114" s="21">
        <v>0</v>
      </c>
      <c r="S2114" s="21">
        <v>0</v>
      </c>
      <c r="T2114" s="21">
        <v>0</v>
      </c>
      <c r="U2114" s="21">
        <v>0</v>
      </c>
      <c r="V2114" s="21">
        <v>0</v>
      </c>
      <c r="W2114" s="21">
        <v>0</v>
      </c>
      <c r="X2114" s="21">
        <v>0</v>
      </c>
      <c r="Y2114" s="21">
        <v>0</v>
      </c>
      <c r="Z2114" s="21">
        <v>0</v>
      </c>
      <c r="AA2114" s="21">
        <v>0</v>
      </c>
      <c r="AB2114" s="21">
        <v>0</v>
      </c>
      <c r="AC2114" s="21">
        <v>0</v>
      </c>
      <c r="AD2114" s="21">
        <v>0</v>
      </c>
      <c r="AE2114" s="21">
        <v>0</v>
      </c>
      <c r="AF2114" s="21">
        <v>0</v>
      </c>
      <c r="AG2114" s="21">
        <v>0</v>
      </c>
      <c r="AH2114" s="21">
        <v>0</v>
      </c>
      <c r="AI2114" s="21">
        <v>0</v>
      </c>
      <c r="AJ2114" s="21">
        <v>0</v>
      </c>
      <c r="AK2114" s="21">
        <v>0</v>
      </c>
      <c r="AL2114" s="21">
        <v>0</v>
      </c>
      <c r="AM2114" s="21">
        <v>0</v>
      </c>
      <c r="AN2114" s="21">
        <v>0</v>
      </c>
      <c r="AO2114" s="21">
        <v>0</v>
      </c>
      <c r="AP2114" s="21">
        <v>0</v>
      </c>
      <c r="AQ2114" s="21">
        <v>0</v>
      </c>
    </row>
    <row r="2115" spans="1:43" x14ac:dyDescent="0.25">
      <c r="A2115" s="16" t="s">
        <v>316</v>
      </c>
      <c r="B2115" s="8" t="s">
        <v>338</v>
      </c>
      <c r="C2115" s="8" t="s">
        <v>335</v>
      </c>
      <c r="D2115" s="8" t="str">
        <f t="shared" si="256"/>
        <v>Week_41_old-generic-fifi</v>
      </c>
      <c r="E2115" s="8" t="str">
        <f t="shared" ref="E2115:E2178" si="257">IF(RIGHT(A2115,3)="old","Initial",B2115&amp;"-"&amp;C2115)</f>
        <v>Initial</v>
      </c>
      <c r="H2115" s="24">
        <f t="shared" ref="H2115:I2178" si="258">H2114</f>
        <v>8.6066249493784355E-3</v>
      </c>
      <c r="I2115" s="6">
        <f>I2114</f>
        <v>2.04</v>
      </c>
      <c r="J2115" s="6">
        <f t="shared" ref="J2115:K2130" si="259">J2114</f>
        <v>8414062.4994616378</v>
      </c>
      <c r="K2115" s="18">
        <f t="shared" si="259"/>
        <v>4.9999999999999996E-2</v>
      </c>
      <c r="L2115" s="35">
        <f>Data!BR3</f>
        <v>4.7927322233836875E-3</v>
      </c>
      <c r="Q2115" s="21">
        <v>0</v>
      </c>
      <c r="R2115" s="21">
        <v>0</v>
      </c>
      <c r="S2115" s="21">
        <v>0</v>
      </c>
      <c r="T2115" s="21">
        <v>0</v>
      </c>
      <c r="U2115" s="21">
        <v>0</v>
      </c>
      <c r="V2115" s="21">
        <v>0</v>
      </c>
      <c r="W2115" s="21">
        <v>0</v>
      </c>
      <c r="X2115" s="21">
        <v>0</v>
      </c>
      <c r="Y2115" s="21">
        <v>0</v>
      </c>
      <c r="Z2115" s="21">
        <v>0</v>
      </c>
      <c r="AA2115" s="21">
        <v>0</v>
      </c>
      <c r="AB2115" s="21">
        <v>0</v>
      </c>
      <c r="AC2115" s="21">
        <v>0</v>
      </c>
      <c r="AD2115" s="21">
        <v>0</v>
      </c>
      <c r="AE2115" s="21">
        <v>0</v>
      </c>
      <c r="AF2115" s="21">
        <v>0</v>
      </c>
      <c r="AG2115" s="21">
        <v>0</v>
      </c>
      <c r="AH2115" s="21">
        <v>0</v>
      </c>
      <c r="AI2115" s="21">
        <v>0</v>
      </c>
      <c r="AJ2115" s="21">
        <v>0</v>
      </c>
      <c r="AK2115" s="21">
        <v>0</v>
      </c>
      <c r="AL2115" s="21">
        <v>0</v>
      </c>
      <c r="AM2115" s="21">
        <v>0</v>
      </c>
      <c r="AN2115" s="21">
        <v>0</v>
      </c>
      <c r="AO2115" s="21">
        <v>0</v>
      </c>
      <c r="AP2115" s="21">
        <v>0</v>
      </c>
      <c r="AQ2115" s="21">
        <v>0</v>
      </c>
    </row>
    <row r="2116" spans="1:43" x14ac:dyDescent="0.25">
      <c r="A2116" s="16" t="s">
        <v>317</v>
      </c>
      <c r="B2116" s="8" t="s">
        <v>338</v>
      </c>
      <c r="C2116" s="8" t="s">
        <v>335</v>
      </c>
      <c r="D2116" s="8" t="str">
        <f t="shared" si="256"/>
        <v>Week_42_old-generic-fifi</v>
      </c>
      <c r="E2116" s="8" t="str">
        <f t="shared" si="257"/>
        <v>Initial</v>
      </c>
      <c r="H2116" s="24">
        <f t="shared" si="258"/>
        <v>8.6066249493784355E-3</v>
      </c>
      <c r="I2116" s="6">
        <f t="shared" si="258"/>
        <v>2.04</v>
      </c>
      <c r="J2116" s="6">
        <f t="shared" si="259"/>
        <v>8414062.4994616378</v>
      </c>
      <c r="K2116" s="18">
        <f t="shared" si="259"/>
        <v>4.9999999999999996E-2</v>
      </c>
      <c r="L2116" s="35">
        <f>Data!BR4</f>
        <v>4.7927322233836875E-3</v>
      </c>
      <c r="Q2116" s="21">
        <v>0</v>
      </c>
      <c r="R2116" s="21">
        <v>0</v>
      </c>
      <c r="S2116" s="21">
        <v>0</v>
      </c>
      <c r="T2116" s="21">
        <v>0</v>
      </c>
      <c r="U2116" s="21">
        <v>0</v>
      </c>
      <c r="V2116" s="21">
        <v>0</v>
      </c>
      <c r="W2116" s="21">
        <v>0</v>
      </c>
      <c r="X2116" s="21">
        <v>0</v>
      </c>
      <c r="Y2116" s="21">
        <v>0</v>
      </c>
      <c r="Z2116" s="21">
        <v>0</v>
      </c>
      <c r="AA2116" s="21">
        <v>0</v>
      </c>
      <c r="AB2116" s="21">
        <v>0</v>
      </c>
      <c r="AC2116" s="21">
        <v>0</v>
      </c>
      <c r="AD2116" s="21">
        <v>0</v>
      </c>
      <c r="AE2116" s="21">
        <v>0</v>
      </c>
      <c r="AF2116" s="21">
        <v>0</v>
      </c>
      <c r="AG2116" s="21">
        <v>0</v>
      </c>
      <c r="AH2116" s="21">
        <v>0</v>
      </c>
      <c r="AI2116" s="21">
        <v>0</v>
      </c>
      <c r="AJ2116" s="21">
        <v>0</v>
      </c>
      <c r="AK2116" s="21">
        <v>0</v>
      </c>
      <c r="AL2116" s="21">
        <v>0</v>
      </c>
      <c r="AM2116" s="21">
        <v>0</v>
      </c>
      <c r="AN2116" s="21">
        <v>0</v>
      </c>
      <c r="AO2116" s="21">
        <v>0</v>
      </c>
      <c r="AP2116" s="21">
        <v>0</v>
      </c>
      <c r="AQ2116" s="21">
        <v>0</v>
      </c>
    </row>
    <row r="2117" spans="1:43" x14ac:dyDescent="0.25">
      <c r="A2117" s="16" t="s">
        <v>318</v>
      </c>
      <c r="B2117" s="8" t="s">
        <v>338</v>
      </c>
      <c r="C2117" s="8" t="s">
        <v>335</v>
      </c>
      <c r="D2117" s="8" t="str">
        <f t="shared" si="256"/>
        <v>Week_43_old-generic-fifi</v>
      </c>
      <c r="E2117" s="8" t="str">
        <f t="shared" si="257"/>
        <v>Initial</v>
      </c>
      <c r="H2117" s="24">
        <f t="shared" si="258"/>
        <v>8.6066249493784355E-3</v>
      </c>
      <c r="I2117" s="6">
        <f t="shared" si="258"/>
        <v>2.04</v>
      </c>
      <c r="J2117" s="6">
        <f t="shared" si="259"/>
        <v>8414062.4994616378</v>
      </c>
      <c r="K2117" s="18">
        <f t="shared" si="259"/>
        <v>4.9999999999999996E-2</v>
      </c>
      <c r="L2117" s="35">
        <f>Data!BR5</f>
        <v>4.7927322233836875E-3</v>
      </c>
      <c r="Q2117" s="21">
        <v>0</v>
      </c>
      <c r="R2117" s="21">
        <v>0</v>
      </c>
      <c r="S2117" s="21">
        <v>0</v>
      </c>
      <c r="T2117" s="21">
        <v>0</v>
      </c>
      <c r="U2117" s="21">
        <v>0</v>
      </c>
      <c r="V2117" s="21">
        <v>0</v>
      </c>
      <c r="W2117" s="21">
        <v>0</v>
      </c>
      <c r="X2117" s="21">
        <v>0</v>
      </c>
      <c r="Y2117" s="21">
        <v>0</v>
      </c>
      <c r="Z2117" s="21">
        <v>0</v>
      </c>
      <c r="AA2117" s="21">
        <v>0</v>
      </c>
      <c r="AB2117" s="21">
        <v>0</v>
      </c>
      <c r="AC2117" s="21">
        <v>0</v>
      </c>
      <c r="AD2117" s="21">
        <v>0</v>
      </c>
      <c r="AE2117" s="21">
        <v>0</v>
      </c>
      <c r="AF2117" s="21">
        <v>0</v>
      </c>
      <c r="AG2117" s="21">
        <v>0</v>
      </c>
      <c r="AH2117" s="21">
        <v>0</v>
      </c>
      <c r="AI2117" s="21">
        <v>0</v>
      </c>
      <c r="AJ2117" s="21">
        <v>0</v>
      </c>
      <c r="AK2117" s="21">
        <v>0</v>
      </c>
      <c r="AL2117" s="21">
        <v>0</v>
      </c>
      <c r="AM2117" s="21">
        <v>0</v>
      </c>
      <c r="AN2117" s="21">
        <v>0</v>
      </c>
      <c r="AO2117" s="21">
        <v>0</v>
      </c>
      <c r="AP2117" s="21">
        <v>0</v>
      </c>
      <c r="AQ2117" s="21">
        <v>0</v>
      </c>
    </row>
    <row r="2118" spans="1:43" x14ac:dyDescent="0.25">
      <c r="A2118" s="16" t="s">
        <v>319</v>
      </c>
      <c r="B2118" s="8" t="s">
        <v>338</v>
      </c>
      <c r="C2118" s="8" t="s">
        <v>335</v>
      </c>
      <c r="D2118" s="8" t="str">
        <f t="shared" si="256"/>
        <v>Week_44_old-generic-fifi</v>
      </c>
      <c r="E2118" s="8" t="str">
        <f t="shared" si="257"/>
        <v>Initial</v>
      </c>
      <c r="H2118" s="24">
        <f t="shared" si="258"/>
        <v>8.6066249493784355E-3</v>
      </c>
      <c r="I2118" s="6">
        <f t="shared" si="258"/>
        <v>2.04</v>
      </c>
      <c r="J2118" s="6">
        <f t="shared" si="259"/>
        <v>8414062.4994616378</v>
      </c>
      <c r="K2118" s="18">
        <f t="shared" si="259"/>
        <v>4.9999999999999996E-2</v>
      </c>
      <c r="L2118" s="35">
        <f>Data!BR6</f>
        <v>4.7927322233836875E-3</v>
      </c>
      <c r="Q2118" s="21">
        <v>0</v>
      </c>
      <c r="R2118" s="21">
        <v>0</v>
      </c>
      <c r="S2118" s="21">
        <v>0</v>
      </c>
      <c r="T2118" s="21">
        <v>0</v>
      </c>
      <c r="U2118" s="21">
        <v>0</v>
      </c>
      <c r="V2118" s="21">
        <v>0</v>
      </c>
      <c r="W2118" s="21">
        <v>0</v>
      </c>
      <c r="X2118" s="21">
        <v>0</v>
      </c>
      <c r="Y2118" s="21">
        <v>0</v>
      </c>
      <c r="Z2118" s="21">
        <v>0</v>
      </c>
      <c r="AA2118" s="21">
        <v>0</v>
      </c>
      <c r="AB2118" s="21">
        <v>0</v>
      </c>
      <c r="AC2118" s="21">
        <v>0</v>
      </c>
      <c r="AD2118" s="21">
        <v>0</v>
      </c>
      <c r="AE2118" s="21">
        <v>0</v>
      </c>
      <c r="AF2118" s="21">
        <v>0</v>
      </c>
      <c r="AG2118" s="21">
        <v>0</v>
      </c>
      <c r="AH2118" s="21">
        <v>0</v>
      </c>
      <c r="AI2118" s="21">
        <v>0</v>
      </c>
      <c r="AJ2118" s="21">
        <v>0</v>
      </c>
      <c r="AK2118" s="21">
        <v>0</v>
      </c>
      <c r="AL2118" s="21">
        <v>0</v>
      </c>
      <c r="AM2118" s="21">
        <v>0</v>
      </c>
      <c r="AN2118" s="21">
        <v>0</v>
      </c>
      <c r="AO2118" s="21">
        <v>0</v>
      </c>
      <c r="AP2118" s="21">
        <v>0</v>
      </c>
      <c r="AQ2118" s="21">
        <v>0</v>
      </c>
    </row>
    <row r="2119" spans="1:43" x14ac:dyDescent="0.25">
      <c r="A2119" s="16" t="s">
        <v>320</v>
      </c>
      <c r="B2119" s="8" t="s">
        <v>338</v>
      </c>
      <c r="C2119" s="8" t="s">
        <v>335</v>
      </c>
      <c r="D2119" s="8" t="str">
        <f t="shared" si="256"/>
        <v>Week_45_old-generic-fifi</v>
      </c>
      <c r="E2119" s="8" t="str">
        <f t="shared" si="257"/>
        <v>Initial</v>
      </c>
      <c r="H2119" s="24">
        <f t="shared" si="258"/>
        <v>8.6066249493784355E-3</v>
      </c>
      <c r="I2119" s="6">
        <f t="shared" si="258"/>
        <v>2.04</v>
      </c>
      <c r="J2119" s="6">
        <f t="shared" si="259"/>
        <v>8414062.4994616378</v>
      </c>
      <c r="K2119" s="18">
        <f t="shared" si="259"/>
        <v>4.9999999999999996E-2</v>
      </c>
      <c r="L2119" s="35">
        <f>Data!BR7</f>
        <v>4.1239788898882893E-3</v>
      </c>
      <c r="Q2119" s="21">
        <v>0</v>
      </c>
      <c r="R2119" s="21">
        <v>0</v>
      </c>
      <c r="S2119" s="21">
        <v>0</v>
      </c>
      <c r="T2119" s="21">
        <v>0</v>
      </c>
      <c r="U2119" s="21">
        <v>0</v>
      </c>
      <c r="V2119" s="21">
        <v>0</v>
      </c>
      <c r="W2119" s="21">
        <v>0</v>
      </c>
      <c r="X2119" s="21">
        <v>0</v>
      </c>
      <c r="Y2119" s="21">
        <v>0</v>
      </c>
      <c r="Z2119" s="21">
        <v>0</v>
      </c>
      <c r="AA2119" s="21">
        <v>0</v>
      </c>
      <c r="AB2119" s="21">
        <v>0</v>
      </c>
      <c r="AC2119" s="21">
        <v>0</v>
      </c>
      <c r="AD2119" s="21">
        <v>0</v>
      </c>
      <c r="AE2119" s="21">
        <v>0</v>
      </c>
      <c r="AF2119" s="21">
        <v>0</v>
      </c>
      <c r="AG2119" s="21">
        <v>0</v>
      </c>
      <c r="AH2119" s="21">
        <v>0</v>
      </c>
      <c r="AI2119" s="21">
        <v>0</v>
      </c>
      <c r="AJ2119" s="21">
        <v>0</v>
      </c>
      <c r="AK2119" s="21">
        <v>0</v>
      </c>
      <c r="AL2119" s="21">
        <v>0</v>
      </c>
      <c r="AM2119" s="21">
        <v>0</v>
      </c>
      <c r="AN2119" s="21">
        <v>0</v>
      </c>
      <c r="AO2119" s="21">
        <v>0</v>
      </c>
      <c r="AP2119" s="21">
        <v>0</v>
      </c>
      <c r="AQ2119" s="21">
        <v>0</v>
      </c>
    </row>
    <row r="2120" spans="1:43" x14ac:dyDescent="0.25">
      <c r="A2120" s="16" t="s">
        <v>321</v>
      </c>
      <c r="B2120" s="8" t="s">
        <v>338</v>
      </c>
      <c r="C2120" s="8" t="s">
        <v>335</v>
      </c>
      <c r="D2120" s="8" t="str">
        <f t="shared" si="256"/>
        <v>Week_46_old-generic-fifi</v>
      </c>
      <c r="E2120" s="8" t="str">
        <f t="shared" si="257"/>
        <v>Initial</v>
      </c>
      <c r="H2120" s="24">
        <f t="shared" si="258"/>
        <v>8.6066249493784355E-3</v>
      </c>
      <c r="I2120" s="6">
        <f t="shared" si="258"/>
        <v>2.04</v>
      </c>
      <c r="J2120" s="6">
        <f t="shared" si="259"/>
        <v>8414062.4994616378</v>
      </c>
      <c r="K2120" s="18">
        <f t="shared" si="259"/>
        <v>4.9999999999999996E-2</v>
      </c>
      <c r="L2120" s="35">
        <f>Data!BR8</f>
        <v>4.1239788898882893E-3</v>
      </c>
      <c r="Q2120" s="21">
        <v>0</v>
      </c>
      <c r="R2120" s="21">
        <v>0</v>
      </c>
      <c r="S2120" s="21">
        <v>0</v>
      </c>
      <c r="T2120" s="21">
        <v>0</v>
      </c>
      <c r="U2120" s="21">
        <v>0</v>
      </c>
      <c r="V2120" s="21">
        <v>0</v>
      </c>
      <c r="W2120" s="21">
        <v>0</v>
      </c>
      <c r="X2120" s="21">
        <v>0</v>
      </c>
      <c r="Y2120" s="21">
        <v>0</v>
      </c>
      <c r="Z2120" s="21">
        <v>0</v>
      </c>
      <c r="AA2120" s="21">
        <v>0</v>
      </c>
      <c r="AB2120" s="21">
        <v>0</v>
      </c>
      <c r="AC2120" s="21">
        <v>0</v>
      </c>
      <c r="AD2120" s="21">
        <v>0</v>
      </c>
      <c r="AE2120" s="21">
        <v>0</v>
      </c>
      <c r="AF2120" s="21">
        <v>0</v>
      </c>
      <c r="AG2120" s="21">
        <v>0</v>
      </c>
      <c r="AH2120" s="21">
        <v>0</v>
      </c>
      <c r="AI2120" s="21">
        <v>0</v>
      </c>
      <c r="AJ2120" s="21">
        <v>0</v>
      </c>
      <c r="AK2120" s="21">
        <v>0</v>
      </c>
      <c r="AL2120" s="21">
        <v>0</v>
      </c>
      <c r="AM2120" s="21">
        <v>0</v>
      </c>
      <c r="AN2120" s="21">
        <v>0</v>
      </c>
      <c r="AO2120" s="21">
        <v>0</v>
      </c>
      <c r="AP2120" s="21">
        <v>0</v>
      </c>
      <c r="AQ2120" s="21">
        <v>0</v>
      </c>
    </row>
    <row r="2121" spans="1:43" x14ac:dyDescent="0.25">
      <c r="A2121" s="16" t="s">
        <v>322</v>
      </c>
      <c r="B2121" s="8" t="s">
        <v>338</v>
      </c>
      <c r="C2121" s="8" t="s">
        <v>335</v>
      </c>
      <c r="D2121" s="8" t="str">
        <f t="shared" si="256"/>
        <v>Week_47_old-generic-fifi</v>
      </c>
      <c r="E2121" s="8" t="str">
        <f t="shared" si="257"/>
        <v>Initial</v>
      </c>
      <c r="H2121" s="24">
        <f t="shared" si="258"/>
        <v>8.6066249493784355E-3</v>
      </c>
      <c r="I2121" s="6">
        <f t="shared" si="258"/>
        <v>2.04</v>
      </c>
      <c r="J2121" s="6">
        <f t="shared" si="259"/>
        <v>8414062.4994616378</v>
      </c>
      <c r="K2121" s="18">
        <f t="shared" si="259"/>
        <v>4.9999999999999996E-2</v>
      </c>
      <c r="L2121" s="35">
        <f>Data!BR9</f>
        <v>4.1239788898882893E-3</v>
      </c>
      <c r="Q2121" s="21">
        <v>0</v>
      </c>
      <c r="R2121" s="21">
        <v>0</v>
      </c>
      <c r="S2121" s="21">
        <v>0</v>
      </c>
      <c r="T2121" s="21">
        <v>0</v>
      </c>
      <c r="U2121" s="21">
        <v>0</v>
      </c>
      <c r="V2121" s="21">
        <v>0</v>
      </c>
      <c r="W2121" s="21">
        <v>0</v>
      </c>
      <c r="X2121" s="21">
        <v>0</v>
      </c>
      <c r="Y2121" s="21">
        <v>0</v>
      </c>
      <c r="Z2121" s="21">
        <v>0</v>
      </c>
      <c r="AA2121" s="21">
        <v>0</v>
      </c>
      <c r="AB2121" s="21">
        <v>0</v>
      </c>
      <c r="AC2121" s="21">
        <v>0</v>
      </c>
      <c r="AD2121" s="21">
        <v>0</v>
      </c>
      <c r="AE2121" s="21">
        <v>0</v>
      </c>
      <c r="AF2121" s="21">
        <v>0</v>
      </c>
      <c r="AG2121" s="21">
        <v>0</v>
      </c>
      <c r="AH2121" s="21">
        <v>0</v>
      </c>
      <c r="AI2121" s="21">
        <v>0</v>
      </c>
      <c r="AJ2121" s="21">
        <v>0</v>
      </c>
      <c r="AK2121" s="21">
        <v>0</v>
      </c>
      <c r="AL2121" s="21">
        <v>0</v>
      </c>
      <c r="AM2121" s="21">
        <v>0</v>
      </c>
      <c r="AN2121" s="21">
        <v>0</v>
      </c>
      <c r="AO2121" s="21">
        <v>0</v>
      </c>
      <c r="AP2121" s="21">
        <v>0</v>
      </c>
      <c r="AQ2121" s="21">
        <v>0</v>
      </c>
    </row>
    <row r="2122" spans="1:43" x14ac:dyDescent="0.25">
      <c r="A2122" s="16" t="s">
        <v>323</v>
      </c>
      <c r="B2122" s="8" t="s">
        <v>338</v>
      </c>
      <c r="C2122" s="8" t="s">
        <v>335</v>
      </c>
      <c r="D2122" s="8" t="str">
        <f t="shared" si="256"/>
        <v>Week_48_old-generic-fifi</v>
      </c>
      <c r="E2122" s="8" t="str">
        <f t="shared" si="257"/>
        <v>Initial</v>
      </c>
      <c r="H2122" s="24">
        <f t="shared" si="258"/>
        <v>8.6066249493784355E-3</v>
      </c>
      <c r="I2122" s="6">
        <f t="shared" si="258"/>
        <v>2.04</v>
      </c>
      <c r="J2122" s="6">
        <f t="shared" si="259"/>
        <v>8414062.4994616378</v>
      </c>
      <c r="K2122" s="18">
        <f t="shared" si="259"/>
        <v>4.9999999999999996E-2</v>
      </c>
      <c r="L2122" s="35">
        <f>Data!BR10</f>
        <v>4.1239788898882893E-3</v>
      </c>
      <c r="Q2122" s="21">
        <v>0</v>
      </c>
      <c r="R2122" s="21">
        <v>0</v>
      </c>
      <c r="S2122" s="21">
        <v>0</v>
      </c>
      <c r="T2122" s="21">
        <v>0</v>
      </c>
      <c r="U2122" s="21">
        <v>0</v>
      </c>
      <c r="V2122" s="21">
        <v>0</v>
      </c>
      <c r="W2122" s="21">
        <v>0</v>
      </c>
      <c r="X2122" s="21">
        <v>0</v>
      </c>
      <c r="Y2122" s="21">
        <v>0</v>
      </c>
      <c r="Z2122" s="21">
        <v>0</v>
      </c>
      <c r="AA2122" s="21">
        <v>0</v>
      </c>
      <c r="AB2122" s="21">
        <v>0</v>
      </c>
      <c r="AC2122" s="21">
        <v>0</v>
      </c>
      <c r="AD2122" s="21">
        <v>0</v>
      </c>
      <c r="AE2122" s="21">
        <v>0</v>
      </c>
      <c r="AF2122" s="21">
        <v>0</v>
      </c>
      <c r="AG2122" s="21">
        <v>0</v>
      </c>
      <c r="AH2122" s="21">
        <v>0</v>
      </c>
      <c r="AI2122" s="21">
        <v>0</v>
      </c>
      <c r="AJ2122" s="21">
        <v>0</v>
      </c>
      <c r="AK2122" s="21">
        <v>0</v>
      </c>
      <c r="AL2122" s="21">
        <v>0</v>
      </c>
      <c r="AM2122" s="21">
        <v>0</v>
      </c>
      <c r="AN2122" s="21">
        <v>0</v>
      </c>
      <c r="AO2122" s="21">
        <v>0</v>
      </c>
      <c r="AP2122" s="21">
        <v>0</v>
      </c>
      <c r="AQ2122" s="21">
        <v>0</v>
      </c>
    </row>
    <row r="2123" spans="1:43" x14ac:dyDescent="0.25">
      <c r="A2123" s="16" t="s">
        <v>324</v>
      </c>
      <c r="B2123" s="8" t="s">
        <v>338</v>
      </c>
      <c r="C2123" s="8" t="s">
        <v>335</v>
      </c>
      <c r="D2123" s="8" t="str">
        <f t="shared" si="256"/>
        <v>Week_49_old-generic-fifi</v>
      </c>
      <c r="E2123" s="8" t="str">
        <f t="shared" si="257"/>
        <v>Initial</v>
      </c>
      <c r="H2123" s="24">
        <f t="shared" si="258"/>
        <v>8.6066249493784355E-3</v>
      </c>
      <c r="I2123" s="6">
        <f t="shared" si="258"/>
        <v>2.04</v>
      </c>
      <c r="J2123" s="6">
        <f t="shared" si="259"/>
        <v>8414062.4994616378</v>
      </c>
      <c r="K2123" s="18">
        <f t="shared" si="259"/>
        <v>4.9999999999999996E-2</v>
      </c>
      <c r="L2123" s="35">
        <f>Data!BR11</f>
        <v>4.1239788898882893E-3</v>
      </c>
      <c r="Q2123" s="21">
        <v>0</v>
      </c>
      <c r="R2123" s="21">
        <v>0</v>
      </c>
      <c r="S2123" s="21">
        <v>0</v>
      </c>
      <c r="T2123" s="21">
        <v>0</v>
      </c>
      <c r="U2123" s="21">
        <v>0</v>
      </c>
      <c r="V2123" s="21">
        <v>0</v>
      </c>
      <c r="W2123" s="21">
        <v>0</v>
      </c>
      <c r="X2123" s="21">
        <v>0</v>
      </c>
      <c r="Y2123" s="21">
        <v>0</v>
      </c>
      <c r="Z2123" s="21">
        <v>0</v>
      </c>
      <c r="AA2123" s="21">
        <v>0</v>
      </c>
      <c r="AB2123" s="21">
        <v>0</v>
      </c>
      <c r="AC2123" s="21">
        <v>0</v>
      </c>
      <c r="AD2123" s="21">
        <v>0</v>
      </c>
      <c r="AE2123" s="21">
        <v>0</v>
      </c>
      <c r="AF2123" s="21">
        <v>0</v>
      </c>
      <c r="AG2123" s="21">
        <v>0</v>
      </c>
      <c r="AH2123" s="21">
        <v>0</v>
      </c>
      <c r="AI2123" s="21">
        <v>0</v>
      </c>
      <c r="AJ2123" s="21">
        <v>0</v>
      </c>
      <c r="AK2123" s="21">
        <v>0</v>
      </c>
      <c r="AL2123" s="21">
        <v>0</v>
      </c>
      <c r="AM2123" s="21">
        <v>0</v>
      </c>
      <c r="AN2123" s="21">
        <v>0</v>
      </c>
      <c r="AO2123" s="21">
        <v>0</v>
      </c>
      <c r="AP2123" s="21">
        <v>0</v>
      </c>
      <c r="AQ2123" s="21">
        <v>0</v>
      </c>
    </row>
    <row r="2124" spans="1:43" x14ac:dyDescent="0.25">
      <c r="A2124" s="16" t="s">
        <v>325</v>
      </c>
      <c r="B2124" s="8" t="s">
        <v>338</v>
      </c>
      <c r="C2124" s="8" t="s">
        <v>335</v>
      </c>
      <c r="D2124" s="8" t="str">
        <f t="shared" si="256"/>
        <v>Week_50_old-generic-fifi</v>
      </c>
      <c r="E2124" s="8" t="str">
        <f t="shared" si="257"/>
        <v>Initial</v>
      </c>
      <c r="H2124" s="24">
        <f t="shared" si="258"/>
        <v>8.6066249493784355E-3</v>
      </c>
      <c r="I2124" s="6">
        <f t="shared" si="258"/>
        <v>2.04</v>
      </c>
      <c r="J2124" s="6">
        <f t="shared" si="259"/>
        <v>8414062.4994616378</v>
      </c>
      <c r="K2124" s="18">
        <f t="shared" si="259"/>
        <v>4.9999999999999996E-2</v>
      </c>
      <c r="L2124" s="35">
        <f>Data!BR12</f>
        <v>3.6038374082807572E-3</v>
      </c>
      <c r="Q2124" s="21">
        <v>0</v>
      </c>
      <c r="R2124" s="21">
        <v>0</v>
      </c>
      <c r="S2124" s="21">
        <v>0</v>
      </c>
      <c r="T2124" s="21">
        <v>0</v>
      </c>
      <c r="U2124" s="21">
        <v>0</v>
      </c>
      <c r="V2124" s="21">
        <v>0</v>
      </c>
      <c r="W2124" s="21">
        <v>0</v>
      </c>
      <c r="X2124" s="21">
        <v>0</v>
      </c>
      <c r="Y2124" s="21">
        <v>0</v>
      </c>
      <c r="Z2124" s="21">
        <v>0</v>
      </c>
      <c r="AA2124" s="21">
        <v>0</v>
      </c>
      <c r="AB2124" s="21">
        <v>0</v>
      </c>
      <c r="AC2124" s="21">
        <v>0</v>
      </c>
      <c r="AD2124" s="21">
        <v>0</v>
      </c>
      <c r="AE2124" s="21">
        <v>0</v>
      </c>
      <c r="AF2124" s="21">
        <v>0</v>
      </c>
      <c r="AG2124" s="21">
        <v>0</v>
      </c>
      <c r="AH2124" s="21">
        <v>0</v>
      </c>
      <c r="AI2124" s="21">
        <v>0</v>
      </c>
      <c r="AJ2124" s="21">
        <v>0</v>
      </c>
      <c r="AK2124" s="21">
        <v>0</v>
      </c>
      <c r="AL2124" s="21">
        <v>0</v>
      </c>
      <c r="AM2124" s="21">
        <v>0</v>
      </c>
      <c r="AN2124" s="21">
        <v>0</v>
      </c>
      <c r="AO2124" s="21">
        <v>0</v>
      </c>
      <c r="AP2124" s="21">
        <v>0</v>
      </c>
      <c r="AQ2124" s="21">
        <v>0</v>
      </c>
    </row>
    <row r="2125" spans="1:43" x14ac:dyDescent="0.25">
      <c r="A2125" s="16" t="s">
        <v>326</v>
      </c>
      <c r="B2125" s="8" t="s">
        <v>338</v>
      </c>
      <c r="C2125" s="8" t="s">
        <v>335</v>
      </c>
      <c r="D2125" s="8" t="str">
        <f t="shared" si="256"/>
        <v>Week_51_old-generic-fifi</v>
      </c>
      <c r="E2125" s="8" t="str">
        <f t="shared" si="257"/>
        <v>Initial</v>
      </c>
      <c r="H2125" s="24">
        <f t="shared" si="258"/>
        <v>8.6066249493784355E-3</v>
      </c>
      <c r="I2125" s="6">
        <f t="shared" si="258"/>
        <v>2.04</v>
      </c>
      <c r="J2125" s="6">
        <f t="shared" si="259"/>
        <v>8414062.4994616378</v>
      </c>
      <c r="K2125" s="18">
        <f t="shared" si="259"/>
        <v>4.9999999999999996E-2</v>
      </c>
      <c r="L2125" s="35">
        <f>Data!BR13</f>
        <v>3.6038374082807572E-3</v>
      </c>
      <c r="Q2125" s="21">
        <v>0</v>
      </c>
      <c r="R2125" s="21">
        <v>0</v>
      </c>
      <c r="S2125" s="21">
        <v>0</v>
      </c>
      <c r="T2125" s="21">
        <v>0</v>
      </c>
      <c r="U2125" s="21">
        <v>0</v>
      </c>
      <c r="V2125" s="21">
        <v>0</v>
      </c>
      <c r="W2125" s="21">
        <v>0</v>
      </c>
      <c r="X2125" s="21">
        <v>0</v>
      </c>
      <c r="Y2125" s="21">
        <v>0</v>
      </c>
      <c r="Z2125" s="21">
        <v>0</v>
      </c>
      <c r="AA2125" s="21">
        <v>0</v>
      </c>
      <c r="AB2125" s="21">
        <v>0</v>
      </c>
      <c r="AC2125" s="21">
        <v>0</v>
      </c>
      <c r="AD2125" s="21">
        <v>0</v>
      </c>
      <c r="AE2125" s="21">
        <v>0</v>
      </c>
      <c r="AF2125" s="21">
        <v>0</v>
      </c>
      <c r="AG2125" s="21">
        <v>0</v>
      </c>
      <c r="AH2125" s="21">
        <v>0</v>
      </c>
      <c r="AI2125" s="21">
        <v>0</v>
      </c>
      <c r="AJ2125" s="21">
        <v>0</v>
      </c>
      <c r="AK2125" s="21">
        <v>0</v>
      </c>
      <c r="AL2125" s="21">
        <v>0</v>
      </c>
      <c r="AM2125" s="21">
        <v>0</v>
      </c>
      <c r="AN2125" s="21">
        <v>0</v>
      </c>
      <c r="AO2125" s="21">
        <v>0</v>
      </c>
      <c r="AP2125" s="21">
        <v>0</v>
      </c>
      <c r="AQ2125" s="21">
        <v>0</v>
      </c>
    </row>
    <row r="2126" spans="1:43" x14ac:dyDescent="0.25">
      <c r="A2126" s="16" t="s">
        <v>327</v>
      </c>
      <c r="B2126" s="8" t="s">
        <v>338</v>
      </c>
      <c r="C2126" s="8" t="s">
        <v>335</v>
      </c>
      <c r="D2126" s="8" t="str">
        <f t="shared" si="256"/>
        <v>Week_52_old-generic-fifi</v>
      </c>
      <c r="E2126" s="8" t="str">
        <f t="shared" si="257"/>
        <v>Initial</v>
      </c>
      <c r="H2126" s="24">
        <f t="shared" si="258"/>
        <v>8.6066249493784355E-3</v>
      </c>
      <c r="I2126" s="6">
        <f t="shared" si="258"/>
        <v>2.04</v>
      </c>
      <c r="J2126" s="6">
        <f t="shared" si="259"/>
        <v>8414062.4994616378</v>
      </c>
      <c r="K2126" s="18">
        <f t="shared" si="259"/>
        <v>4.9999999999999996E-2</v>
      </c>
      <c r="L2126" s="35">
        <f>Data!BR14</f>
        <v>3.6038374082807572E-3</v>
      </c>
      <c r="Q2126" s="21">
        <v>0</v>
      </c>
      <c r="R2126" s="21">
        <v>0</v>
      </c>
      <c r="S2126" s="21">
        <v>0</v>
      </c>
      <c r="T2126" s="21">
        <v>0</v>
      </c>
      <c r="U2126" s="21">
        <v>0</v>
      </c>
      <c r="V2126" s="21">
        <v>0</v>
      </c>
      <c r="W2126" s="21">
        <v>0</v>
      </c>
      <c r="X2126" s="21">
        <v>0</v>
      </c>
      <c r="Y2126" s="21">
        <v>0</v>
      </c>
      <c r="Z2126" s="21">
        <v>0</v>
      </c>
      <c r="AA2126" s="21">
        <v>0</v>
      </c>
      <c r="AB2126" s="21">
        <v>0</v>
      </c>
      <c r="AC2126" s="21">
        <v>0</v>
      </c>
      <c r="AD2126" s="21">
        <v>0</v>
      </c>
      <c r="AE2126" s="21">
        <v>0</v>
      </c>
      <c r="AF2126" s="21">
        <v>0</v>
      </c>
      <c r="AG2126" s="21">
        <v>0</v>
      </c>
      <c r="AH2126" s="21">
        <v>0</v>
      </c>
      <c r="AI2126" s="21">
        <v>0</v>
      </c>
      <c r="AJ2126" s="21">
        <v>0</v>
      </c>
      <c r="AK2126" s="21">
        <v>0</v>
      </c>
      <c r="AL2126" s="21">
        <v>0</v>
      </c>
      <c r="AM2126" s="21">
        <v>0</v>
      </c>
      <c r="AN2126" s="21">
        <v>0</v>
      </c>
      <c r="AO2126" s="21">
        <v>0</v>
      </c>
      <c r="AP2126" s="21">
        <v>0</v>
      </c>
      <c r="AQ2126" s="21">
        <v>0</v>
      </c>
    </row>
    <row r="2127" spans="1:43" x14ac:dyDescent="0.25">
      <c r="A2127" s="17" t="s">
        <v>262</v>
      </c>
      <c r="B2127" s="8" t="s">
        <v>338</v>
      </c>
      <c r="C2127" s="8" t="s">
        <v>335</v>
      </c>
      <c r="D2127" s="8" t="str">
        <f t="shared" si="256"/>
        <v>Week_01-generic-fifi</v>
      </c>
      <c r="E2127" s="8" t="str">
        <f t="shared" si="257"/>
        <v>Umbrella-social.video.umb</v>
      </c>
      <c r="H2127" s="24">
        <f t="shared" si="258"/>
        <v>8.6066249493784355E-3</v>
      </c>
      <c r="I2127" s="6">
        <f t="shared" si="258"/>
        <v>2.04</v>
      </c>
      <c r="J2127" s="6">
        <f t="shared" si="259"/>
        <v>8414062.4994616378</v>
      </c>
      <c r="K2127" s="18">
        <f t="shared" si="259"/>
        <v>4.9999999999999996E-2</v>
      </c>
      <c r="L2127" s="35">
        <f>Data!BR15</f>
        <v>3.6038374082807572E-3</v>
      </c>
      <c r="Q2127" s="21">
        <v>0</v>
      </c>
      <c r="R2127" s="21">
        <v>0</v>
      </c>
      <c r="S2127" s="21">
        <v>0</v>
      </c>
      <c r="T2127" s="21">
        <v>0</v>
      </c>
      <c r="U2127" s="21">
        <v>0</v>
      </c>
      <c r="V2127" s="21">
        <v>0</v>
      </c>
      <c r="W2127" s="21">
        <v>0</v>
      </c>
      <c r="X2127" s="21">
        <v>0</v>
      </c>
      <c r="Y2127" s="21">
        <v>0</v>
      </c>
      <c r="Z2127" s="21">
        <v>587.28898271231435</v>
      </c>
      <c r="AA2127" s="21">
        <v>996.14705894077815</v>
      </c>
      <c r="AB2127" s="21">
        <v>1300.8236984082196</v>
      </c>
      <c r="AC2127" s="21">
        <v>1537.3815076476167</v>
      </c>
      <c r="AD2127" s="21">
        <v>1724.3953522233153</v>
      </c>
      <c r="AE2127" s="21">
        <v>1869.5562850316912</v>
      </c>
      <c r="AF2127" s="21">
        <v>1979.9462599986887</v>
      </c>
      <c r="AG2127" s="21">
        <v>2069.6007956701519</v>
      </c>
      <c r="AH2127" s="21">
        <v>2142.7212238728612</v>
      </c>
      <c r="AI2127" s="21">
        <v>8147.2929250799316</v>
      </c>
      <c r="AJ2127" s="21">
        <v>13819.264662798872</v>
      </c>
      <c r="AK2127" s="21">
        <v>18045.956976531877</v>
      </c>
      <c r="AL2127" s="21">
        <v>21327.656143929071</v>
      </c>
      <c r="AM2127" s="21">
        <v>23922.045988885449</v>
      </c>
      <c r="AN2127" s="21">
        <v>25935.822299494394</v>
      </c>
      <c r="AO2127" s="21">
        <v>27467.231007171329</v>
      </c>
      <c r="AP2127" s="21">
        <v>28710.982866441689</v>
      </c>
      <c r="AQ2127" s="21">
        <v>29725.361758113439</v>
      </c>
    </row>
    <row r="2128" spans="1:43" x14ac:dyDescent="0.25">
      <c r="A2128" s="17" t="s">
        <v>263</v>
      </c>
      <c r="B2128" s="8" t="s">
        <v>338</v>
      </c>
      <c r="C2128" s="8" t="s">
        <v>335</v>
      </c>
      <c r="D2128" s="8" t="str">
        <f t="shared" si="256"/>
        <v>Week_02-generic-fifi</v>
      </c>
      <c r="E2128" s="8" t="str">
        <f t="shared" si="257"/>
        <v>Umbrella-social.video.umb</v>
      </c>
      <c r="H2128" s="24">
        <f t="shared" si="258"/>
        <v>8.6066249493784355E-3</v>
      </c>
      <c r="I2128" s="6">
        <f t="shared" si="258"/>
        <v>2.04</v>
      </c>
      <c r="J2128" s="6">
        <f t="shared" si="259"/>
        <v>8414062.4994616378</v>
      </c>
      <c r="K2128" s="18">
        <f t="shared" si="259"/>
        <v>4.9999999999999996E-2</v>
      </c>
      <c r="L2128" s="35">
        <f>Data!BR16</f>
        <v>3.4180725934209242E-3</v>
      </c>
      <c r="Q2128" s="21">
        <v>0</v>
      </c>
      <c r="R2128" s="21">
        <v>0</v>
      </c>
      <c r="S2128" s="21">
        <v>0</v>
      </c>
      <c r="T2128" s="21">
        <v>0</v>
      </c>
      <c r="U2128" s="21">
        <v>0</v>
      </c>
      <c r="V2128" s="21">
        <v>0</v>
      </c>
      <c r="W2128" s="21">
        <v>0</v>
      </c>
      <c r="X2128" s="21">
        <v>0</v>
      </c>
      <c r="Y2128" s="21">
        <v>0</v>
      </c>
      <c r="Z2128" s="21">
        <v>1455.9742605446363</v>
      </c>
      <c r="AA2128" s="21">
        <v>1856.9020562215812</v>
      </c>
      <c r="AB2128" s="21">
        <v>2156.2747067264149</v>
      </c>
      <c r="AC2128" s="21">
        <v>2389.1482158327881</v>
      </c>
      <c r="AD2128" s="21">
        <v>2573.5536209842589</v>
      </c>
      <c r="AE2128" s="21">
        <v>2716.9084930334461</v>
      </c>
      <c r="AF2128" s="21">
        <v>2826.0693859697585</v>
      </c>
      <c r="AG2128" s="21">
        <v>2914.8295419266883</v>
      </c>
      <c r="AH2128" s="21">
        <v>2987.2961546784991</v>
      </c>
      <c r="AI2128" s="21">
        <v>18631.749494389223</v>
      </c>
      <c r="AJ2128" s="21">
        <v>23762.325258548826</v>
      </c>
      <c r="AK2128" s="21">
        <v>27593.324460135598</v>
      </c>
      <c r="AL2128" s="21">
        <v>30573.350277299625</v>
      </c>
      <c r="AM2128" s="21">
        <v>32933.141523134094</v>
      </c>
      <c r="AN2128" s="21">
        <v>34767.619052854679</v>
      </c>
      <c r="AO2128" s="21">
        <v>36164.524524942084</v>
      </c>
      <c r="AP2128" s="21">
        <v>37300.366713700154</v>
      </c>
      <c r="AQ2128" s="21">
        <v>38227.704381739415</v>
      </c>
    </row>
    <row r="2129" spans="1:43" x14ac:dyDescent="0.25">
      <c r="A2129" s="17" t="s">
        <v>264</v>
      </c>
      <c r="B2129" s="8" t="s">
        <v>338</v>
      </c>
      <c r="C2129" s="8" t="s">
        <v>335</v>
      </c>
      <c r="D2129" s="8" t="str">
        <f t="shared" si="256"/>
        <v>Week_03-generic-fifi</v>
      </c>
      <c r="E2129" s="8" t="str">
        <f t="shared" si="257"/>
        <v>Umbrella-social.video.umb</v>
      </c>
      <c r="H2129" s="24">
        <f t="shared" si="258"/>
        <v>8.6066249493784355E-3</v>
      </c>
      <c r="I2129" s="6">
        <f t="shared" si="258"/>
        <v>2.04</v>
      </c>
      <c r="J2129" s="6">
        <f t="shared" si="259"/>
        <v>8414062.4994616378</v>
      </c>
      <c r="K2129" s="18">
        <f t="shared" si="259"/>
        <v>4.9999999999999996E-2</v>
      </c>
      <c r="L2129" s="35">
        <f>Data!BR17</f>
        <v>3.4180725934209242E-3</v>
      </c>
      <c r="Q2129" s="21">
        <v>0</v>
      </c>
      <c r="R2129" s="21">
        <v>0</v>
      </c>
      <c r="S2129" s="21">
        <v>0</v>
      </c>
      <c r="T2129" s="21">
        <v>0</v>
      </c>
      <c r="U2129" s="21">
        <v>0</v>
      </c>
      <c r="V2129" s="21">
        <v>0</v>
      </c>
      <c r="W2129" s="21">
        <v>0</v>
      </c>
      <c r="X2129" s="21">
        <v>0</v>
      </c>
      <c r="Y2129" s="21">
        <v>0</v>
      </c>
      <c r="Z2129" s="21">
        <v>933.22928507016263</v>
      </c>
      <c r="AA2129" s="21">
        <v>1353.9633347501342</v>
      </c>
      <c r="AB2129" s="21">
        <v>1668.3588077320003</v>
      </c>
      <c r="AC2129" s="21">
        <v>1913.0767303861924</v>
      </c>
      <c r="AD2129" s="21">
        <v>2106.9833571399222</v>
      </c>
      <c r="AE2129" s="21">
        <v>2257.8073639818017</v>
      </c>
      <c r="AF2129" s="21">
        <v>2372.7118335704772</v>
      </c>
      <c r="AG2129" s="21">
        <v>2466.1814684458063</v>
      </c>
      <c r="AH2129" s="21">
        <v>2542.5222551080365</v>
      </c>
      <c r="AI2129" s="21">
        <v>12396.648677265841</v>
      </c>
      <c r="AJ2129" s="21">
        <v>17985.513368812452</v>
      </c>
      <c r="AK2129" s="21">
        <v>22161.818470496008</v>
      </c>
      <c r="AL2129" s="21">
        <v>25412.554555086681</v>
      </c>
      <c r="AM2129" s="21">
        <v>27988.333483711904</v>
      </c>
      <c r="AN2129" s="21">
        <v>29991.819931070604</v>
      </c>
      <c r="AO2129" s="21">
        <v>31518.165453790989</v>
      </c>
      <c r="AP2129" s="21">
        <v>32759.779110883475</v>
      </c>
      <c r="AQ2129" s="21">
        <v>33773.859923753182</v>
      </c>
    </row>
    <row r="2130" spans="1:43" x14ac:dyDescent="0.25">
      <c r="A2130" s="17" t="s">
        <v>265</v>
      </c>
      <c r="B2130" s="8" t="s">
        <v>338</v>
      </c>
      <c r="C2130" s="8" t="s">
        <v>335</v>
      </c>
      <c r="D2130" s="8" t="str">
        <f t="shared" si="256"/>
        <v>Week_04-generic-fifi</v>
      </c>
      <c r="E2130" s="8" t="str">
        <f t="shared" si="257"/>
        <v>Umbrella-social.video.umb</v>
      </c>
      <c r="H2130" s="24">
        <f t="shared" si="258"/>
        <v>8.6066249493784355E-3</v>
      </c>
      <c r="I2130" s="6">
        <f t="shared" si="258"/>
        <v>2.04</v>
      </c>
      <c r="J2130" s="6">
        <f t="shared" si="259"/>
        <v>8414062.4994616378</v>
      </c>
      <c r="K2130" s="18">
        <f t="shared" si="259"/>
        <v>4.9999999999999996E-2</v>
      </c>
      <c r="L2130" s="35">
        <f>Data!BR18</f>
        <v>3.4180725934209242E-3</v>
      </c>
      <c r="Q2130" s="21">
        <v>0</v>
      </c>
      <c r="R2130" s="21">
        <v>0</v>
      </c>
      <c r="S2130" s="21">
        <v>0</v>
      </c>
      <c r="T2130" s="21">
        <v>0</v>
      </c>
      <c r="U2130" s="21">
        <v>0</v>
      </c>
      <c r="V2130" s="21">
        <v>0</v>
      </c>
      <c r="W2130" s="21">
        <v>0</v>
      </c>
      <c r="X2130" s="21">
        <v>0</v>
      </c>
      <c r="Y2130" s="21">
        <v>0</v>
      </c>
      <c r="Z2130" s="21">
        <v>340.81069795761329</v>
      </c>
      <c r="AA2130" s="21">
        <v>708.31683598238556</v>
      </c>
      <c r="AB2130" s="21">
        <v>982.73273343578921</v>
      </c>
      <c r="AC2130" s="21">
        <v>1196.1825196817495</v>
      </c>
      <c r="AD2130" s="21">
        <v>1365.2116252352685</v>
      </c>
      <c r="AE2130" s="21">
        <v>1496.6111753121997</v>
      </c>
      <c r="AF2130" s="21">
        <v>1596.6684989310274</v>
      </c>
      <c r="AG2130" s="21">
        <v>1678.0253381315663</v>
      </c>
      <c r="AH2130" s="21">
        <v>1744.4475059049805</v>
      </c>
      <c r="AI2130" s="21">
        <v>5161.6623210700991</v>
      </c>
      <c r="AJ2130" s="21">
        <v>10727.633685150864</v>
      </c>
      <c r="AK2130" s="21">
        <v>14883.730329640683</v>
      </c>
      <c r="AL2130" s="21">
        <v>18116.480139751588</v>
      </c>
      <c r="AM2130" s="21">
        <v>20676.467753192905</v>
      </c>
      <c r="AN2130" s="21">
        <v>22666.546441163002</v>
      </c>
      <c r="AO2130" s="21">
        <v>24181.939356835657</v>
      </c>
      <c r="AP2130" s="21">
        <v>25414.108810374957</v>
      </c>
      <c r="AQ2130" s="21">
        <v>26420.088971016714</v>
      </c>
    </row>
    <row r="2131" spans="1:43" x14ac:dyDescent="0.25">
      <c r="A2131" s="17" t="s">
        <v>266</v>
      </c>
      <c r="B2131" s="8" t="s">
        <v>338</v>
      </c>
      <c r="C2131" s="8" t="s">
        <v>335</v>
      </c>
      <c r="D2131" s="8" t="str">
        <f t="shared" si="256"/>
        <v>Week_05-generic-fifi</v>
      </c>
      <c r="E2131" s="8" t="str">
        <f t="shared" si="257"/>
        <v>Umbrella-social.video.umb</v>
      </c>
      <c r="H2131" s="24">
        <f t="shared" si="258"/>
        <v>8.6066249493784355E-3</v>
      </c>
      <c r="I2131" s="6">
        <f t="shared" si="258"/>
        <v>2.04</v>
      </c>
      <c r="J2131" s="6">
        <f t="shared" ref="J2131:K2146" si="260">J2130</f>
        <v>8414062.4994616378</v>
      </c>
      <c r="K2131" s="18">
        <f t="shared" si="260"/>
        <v>4.9999999999999996E-2</v>
      </c>
      <c r="L2131" s="35">
        <f>Data!BR19</f>
        <v>3.4180725934209242E-3</v>
      </c>
      <c r="Q2131" s="21">
        <v>0</v>
      </c>
      <c r="R2131" s="21">
        <v>0</v>
      </c>
      <c r="S2131" s="21">
        <v>0</v>
      </c>
      <c r="T2131" s="21">
        <v>0</v>
      </c>
      <c r="U2131" s="21">
        <v>0</v>
      </c>
      <c r="V2131" s="21">
        <v>0</v>
      </c>
      <c r="W2131" s="21">
        <v>0</v>
      </c>
      <c r="X2131" s="21">
        <v>0</v>
      </c>
      <c r="Y2131" s="21">
        <v>0</v>
      </c>
      <c r="Z2131" s="21">
        <v>757.95698409352735</v>
      </c>
      <c r="AA2131" s="21">
        <v>1100.7350455830422</v>
      </c>
      <c r="AB2131" s="21">
        <v>1356.7093491558976</v>
      </c>
      <c r="AC2131" s="21">
        <v>1555.8354855168027</v>
      </c>
      <c r="AD2131" s="21">
        <v>1713.5309398616309</v>
      </c>
      <c r="AE2131" s="21">
        <v>1836.1289301931988</v>
      </c>
      <c r="AF2131" s="21">
        <v>1929.4894036989256</v>
      </c>
      <c r="AG2131" s="21">
        <v>2005.4053536225465</v>
      </c>
      <c r="AH2131" s="21">
        <v>2067.3882807901405</v>
      </c>
      <c r="AI2131" s="21">
        <v>11269.141858658631</v>
      </c>
      <c r="AJ2131" s="21">
        <v>16365.492551410749</v>
      </c>
      <c r="AK2131" s="21">
        <v>20171.26359075764</v>
      </c>
      <c r="AL2131" s="21">
        <v>23131.828273859428</v>
      </c>
      <c r="AM2131" s="21">
        <v>25476.410463576689</v>
      </c>
      <c r="AN2131" s="21">
        <v>27299.171086707804</v>
      </c>
      <c r="AO2131" s="21">
        <v>28687.234581083831</v>
      </c>
      <c r="AP2131" s="21">
        <v>29815.936640670032</v>
      </c>
      <c r="AQ2131" s="21">
        <v>30737.485506535926</v>
      </c>
    </row>
    <row r="2132" spans="1:43" x14ac:dyDescent="0.25">
      <c r="A2132" s="17" t="s">
        <v>267</v>
      </c>
      <c r="B2132" s="8" t="s">
        <v>338</v>
      </c>
      <c r="C2132" s="8" t="s">
        <v>335</v>
      </c>
      <c r="D2132" s="8" t="str">
        <f t="shared" si="256"/>
        <v>Week_06-generic-fifi</v>
      </c>
      <c r="E2132" s="8" t="str">
        <f t="shared" si="257"/>
        <v>Umbrella-social.video.umb</v>
      </c>
      <c r="H2132" s="24">
        <f t="shared" si="258"/>
        <v>8.6066249493784355E-3</v>
      </c>
      <c r="I2132" s="6">
        <f t="shared" si="258"/>
        <v>2.04</v>
      </c>
      <c r="J2132" s="6">
        <f t="shared" si="260"/>
        <v>8414062.4994616378</v>
      </c>
      <c r="K2132" s="18">
        <f t="shared" si="260"/>
        <v>4.9999999999999996E-2</v>
      </c>
      <c r="L2132" s="35">
        <f>Data!BR20</f>
        <v>3.5295314823368239E-3</v>
      </c>
      <c r="Q2132" s="21">
        <v>0</v>
      </c>
      <c r="R2132" s="21">
        <v>0</v>
      </c>
      <c r="S2132" s="21">
        <v>0</v>
      </c>
      <c r="T2132" s="21">
        <v>0</v>
      </c>
      <c r="U2132" s="21">
        <v>0</v>
      </c>
      <c r="V2132" s="21">
        <v>0</v>
      </c>
      <c r="W2132" s="21">
        <v>0</v>
      </c>
      <c r="X2132" s="21">
        <v>0</v>
      </c>
      <c r="Y2132" s="21">
        <v>0</v>
      </c>
      <c r="Z2132" s="21">
        <v>475.47984055727471</v>
      </c>
      <c r="AA2132" s="21">
        <v>753.77105444008521</v>
      </c>
      <c r="AB2132" s="21">
        <v>961.51699941290258</v>
      </c>
      <c r="AC2132" s="21">
        <v>1123.0736605371226</v>
      </c>
      <c r="AD2132" s="21">
        <v>1250.9805649947116</v>
      </c>
      <c r="AE2132" s="21">
        <v>1350.393882903553</v>
      </c>
      <c r="AF2132" s="21">
        <v>1426.0817222498463</v>
      </c>
      <c r="AG2132" s="21">
        <v>1487.6148399483145</v>
      </c>
      <c r="AH2132" s="21">
        <v>1537.8456820578403</v>
      </c>
      <c r="AI2132" s="21">
        <v>8145.1197902190224</v>
      </c>
      <c r="AJ2132" s="21">
        <v>12912.336147876385</v>
      </c>
      <c r="AK2132" s="21">
        <v>16471.089776111483</v>
      </c>
      <c r="AL2132" s="21">
        <v>19238.606388850152</v>
      </c>
      <c r="AM2132" s="21">
        <v>21429.692045777534</v>
      </c>
      <c r="AN2132" s="21">
        <v>23132.673568951286</v>
      </c>
      <c r="AO2132" s="21">
        <v>24429.230153591914</v>
      </c>
      <c r="AP2132" s="21">
        <v>25483.311887387939</v>
      </c>
      <c r="AQ2132" s="21">
        <v>26343.782071920155</v>
      </c>
    </row>
    <row r="2133" spans="1:43" x14ac:dyDescent="0.25">
      <c r="A2133" s="17" t="s">
        <v>268</v>
      </c>
      <c r="B2133" s="8" t="s">
        <v>338</v>
      </c>
      <c r="C2133" s="8" t="s">
        <v>335</v>
      </c>
      <c r="D2133" s="8" t="str">
        <f t="shared" si="256"/>
        <v>Week_07-generic-fifi</v>
      </c>
      <c r="E2133" s="8" t="str">
        <f t="shared" si="257"/>
        <v>Umbrella-social.video.umb</v>
      </c>
      <c r="H2133" s="24">
        <f t="shared" si="258"/>
        <v>8.6066249493784355E-3</v>
      </c>
      <c r="I2133" s="6">
        <f t="shared" si="258"/>
        <v>2.04</v>
      </c>
      <c r="J2133" s="6">
        <f t="shared" si="260"/>
        <v>8414062.4994616378</v>
      </c>
      <c r="K2133" s="18">
        <f t="shared" si="260"/>
        <v>4.9999999999999996E-2</v>
      </c>
      <c r="L2133" s="35">
        <f>Data!BR21</f>
        <v>3.5295314823368239E-3</v>
      </c>
      <c r="Q2133" s="21">
        <v>0</v>
      </c>
      <c r="R2133" s="21">
        <v>0</v>
      </c>
      <c r="S2133" s="21">
        <v>0</v>
      </c>
      <c r="T2133" s="21">
        <v>0</v>
      </c>
      <c r="U2133" s="21">
        <v>0</v>
      </c>
      <c r="V2133" s="21">
        <v>0</v>
      </c>
      <c r="W2133" s="21">
        <v>0</v>
      </c>
      <c r="X2133" s="21">
        <v>0</v>
      </c>
      <c r="Y2133" s="21">
        <v>0</v>
      </c>
      <c r="Z2133" s="21">
        <v>913.1878652025913</v>
      </c>
      <c r="AA2133" s="21">
        <v>1427.655795908699</v>
      </c>
      <c r="AB2133" s="21">
        <v>1811.8860418078145</v>
      </c>
      <c r="AC2133" s="21">
        <v>2110.8130204165545</v>
      </c>
      <c r="AD2133" s="21">
        <v>2347.568201744677</v>
      </c>
      <c r="AE2133" s="21">
        <v>2531.645454183943</v>
      </c>
      <c r="AF2133" s="21">
        <v>2671.8340484971627</v>
      </c>
      <c r="AG2133" s="21">
        <v>2785.8355163775809</v>
      </c>
      <c r="AH2133" s="21">
        <v>2878.9195435252414</v>
      </c>
      <c r="AI2133" s="21">
        <v>12142.83597048995</v>
      </c>
      <c r="AJ2133" s="21">
        <v>18983.815721415278</v>
      </c>
      <c r="AK2133" s="21">
        <v>24092.999744375222</v>
      </c>
      <c r="AL2133" s="21">
        <v>28067.889694971323</v>
      </c>
      <c r="AM2133" s="21">
        <v>31216.069211563128</v>
      </c>
      <c r="AN2133" s="21">
        <v>33663.780101559016</v>
      </c>
      <c r="AO2133" s="21">
        <v>35527.895001181925</v>
      </c>
      <c r="AP2133" s="21">
        <v>37043.794606965552</v>
      </c>
      <c r="AQ2133" s="21">
        <v>38281.550950646175</v>
      </c>
    </row>
    <row r="2134" spans="1:43" x14ac:dyDescent="0.25">
      <c r="A2134" s="17" t="s">
        <v>269</v>
      </c>
      <c r="B2134" s="8" t="s">
        <v>338</v>
      </c>
      <c r="C2134" s="8" t="s">
        <v>335</v>
      </c>
      <c r="D2134" s="8" t="str">
        <f t="shared" si="256"/>
        <v>Week_08-generic-fifi</v>
      </c>
      <c r="E2134" s="8" t="str">
        <f t="shared" si="257"/>
        <v>Umbrella-social.video.umb</v>
      </c>
      <c r="H2134" s="24">
        <f t="shared" si="258"/>
        <v>8.6066249493784355E-3</v>
      </c>
      <c r="I2134" s="6">
        <f t="shared" si="258"/>
        <v>2.04</v>
      </c>
      <c r="J2134" s="6">
        <f t="shared" si="260"/>
        <v>8414062.4994616378</v>
      </c>
      <c r="K2134" s="18">
        <f t="shared" si="260"/>
        <v>4.9999999999999996E-2</v>
      </c>
      <c r="L2134" s="35">
        <f>Data!BR22</f>
        <v>3.5295314823368239E-3</v>
      </c>
      <c r="Q2134" s="21">
        <v>0</v>
      </c>
      <c r="R2134" s="21">
        <v>0</v>
      </c>
      <c r="S2134" s="21">
        <v>0</v>
      </c>
      <c r="T2134" s="21">
        <v>0</v>
      </c>
      <c r="U2134" s="21">
        <v>0</v>
      </c>
      <c r="V2134" s="21">
        <v>0</v>
      </c>
      <c r="W2134" s="21">
        <v>0</v>
      </c>
      <c r="X2134" s="21">
        <v>0</v>
      </c>
      <c r="Y2134" s="21">
        <v>0</v>
      </c>
      <c r="Z2134" s="21">
        <v>932.60268776678197</v>
      </c>
      <c r="AA2134" s="21">
        <v>1324.8738965980629</v>
      </c>
      <c r="AB2134" s="21">
        <v>1618.2741758275076</v>
      </c>
      <c r="AC2134" s="21">
        <v>1846.8431417528052</v>
      </c>
      <c r="AD2134" s="21">
        <v>2028.0934687610975</v>
      </c>
      <c r="AE2134" s="21">
        <v>2169.1718879513974</v>
      </c>
      <c r="AF2134" s="21">
        <v>2276.7174280132704</v>
      </c>
      <c r="AG2134" s="21">
        <v>2364.2478238385852</v>
      </c>
      <c r="AH2134" s="21">
        <v>2435.7721831199383</v>
      </c>
      <c r="AI2134" s="21">
        <v>13396.483900326093</v>
      </c>
      <c r="AJ2134" s="21">
        <v>19031.311037971929</v>
      </c>
      <c r="AK2134" s="21">
        <v>23245.894770794446</v>
      </c>
      <c r="AL2134" s="21">
        <v>26529.20127666006</v>
      </c>
      <c r="AM2134" s="21">
        <v>29132.793481085093</v>
      </c>
      <c r="AN2134" s="21">
        <v>31159.331465756801</v>
      </c>
      <c r="AO2134" s="21">
        <v>32704.182359807666</v>
      </c>
      <c r="AP2134" s="21">
        <v>33961.523298070366</v>
      </c>
      <c r="AQ2134" s="21">
        <v>34988.943592009513</v>
      </c>
    </row>
    <row r="2135" spans="1:43" x14ac:dyDescent="0.25">
      <c r="A2135" s="17" t="s">
        <v>270</v>
      </c>
      <c r="B2135" s="8" t="s">
        <v>338</v>
      </c>
      <c r="C2135" s="8" t="s">
        <v>335</v>
      </c>
      <c r="D2135" s="8" t="str">
        <f t="shared" si="256"/>
        <v>Week_09-generic-fifi</v>
      </c>
      <c r="E2135" s="8" t="str">
        <f t="shared" si="257"/>
        <v>Umbrella-social.video.umb</v>
      </c>
      <c r="H2135" s="24">
        <f t="shared" si="258"/>
        <v>8.6066249493784355E-3</v>
      </c>
      <c r="I2135" s="6">
        <f t="shared" si="258"/>
        <v>2.04</v>
      </c>
      <c r="J2135" s="6">
        <f t="shared" si="260"/>
        <v>8414062.4994616378</v>
      </c>
      <c r="K2135" s="18">
        <f t="shared" si="260"/>
        <v>4.9999999999999996E-2</v>
      </c>
      <c r="L2135" s="35">
        <f>Data!BR23</f>
        <v>3.5295314823368239E-3</v>
      </c>
      <c r="Q2135" s="21">
        <v>0</v>
      </c>
      <c r="R2135" s="21">
        <v>0</v>
      </c>
      <c r="S2135" s="21">
        <v>0</v>
      </c>
      <c r="T2135" s="21">
        <v>0</v>
      </c>
      <c r="U2135" s="21">
        <v>0</v>
      </c>
      <c r="V2135" s="21">
        <v>0</v>
      </c>
      <c r="W2135" s="21">
        <v>0</v>
      </c>
      <c r="X2135" s="21">
        <v>0</v>
      </c>
      <c r="Y2135" s="21">
        <v>0</v>
      </c>
      <c r="Z2135" s="21">
        <v>948.81427015205236</v>
      </c>
      <c r="AA2135" s="21">
        <v>1333.4719791398854</v>
      </c>
      <c r="AB2135" s="21">
        <v>1620.6668599696081</v>
      </c>
      <c r="AC2135" s="21">
        <v>1844.0432489075354</v>
      </c>
      <c r="AD2135" s="21">
        <v>2020.9155597713489</v>
      </c>
      <c r="AE2135" s="21">
        <v>2158.4032455063902</v>
      </c>
      <c r="AF2135" s="21">
        <v>2263.0896516846242</v>
      </c>
      <c r="AG2135" s="21">
        <v>2348.206244258793</v>
      </c>
      <c r="AH2135" s="21">
        <v>2417.6945154261416</v>
      </c>
      <c r="AI2135" s="21">
        <v>13499.098805431293</v>
      </c>
      <c r="AJ2135" s="21">
        <v>18971.753025804122</v>
      </c>
      <c r="AK2135" s="21">
        <v>23057.77090590325</v>
      </c>
      <c r="AL2135" s="21">
        <v>26235.821700386245</v>
      </c>
      <c r="AM2135" s="21">
        <v>28752.243381009732</v>
      </c>
      <c r="AN2135" s="21">
        <v>30708.326792328982</v>
      </c>
      <c r="AO2135" s="21">
        <v>32197.735399515113</v>
      </c>
      <c r="AP2135" s="21">
        <v>33408.717705837516</v>
      </c>
      <c r="AQ2135" s="21">
        <v>34397.350642562131</v>
      </c>
    </row>
    <row r="2136" spans="1:43" x14ac:dyDescent="0.25">
      <c r="A2136" s="17" t="s">
        <v>249</v>
      </c>
      <c r="B2136" s="8" t="s">
        <v>338</v>
      </c>
      <c r="C2136" s="8" t="s">
        <v>335</v>
      </c>
      <c r="D2136" s="8" t="str">
        <f t="shared" si="256"/>
        <v>Week_10-generic-fifi</v>
      </c>
      <c r="E2136" s="8" t="str">
        <f t="shared" si="257"/>
        <v>Umbrella-social.video.umb</v>
      </c>
      <c r="H2136" s="24">
        <f t="shared" si="258"/>
        <v>8.6066249493784355E-3</v>
      </c>
      <c r="I2136" s="6">
        <f t="shared" si="258"/>
        <v>2.04</v>
      </c>
      <c r="J2136" s="6">
        <f t="shared" si="260"/>
        <v>8414062.4994616378</v>
      </c>
      <c r="K2136" s="18">
        <f t="shared" si="260"/>
        <v>4.9999999999999996E-2</v>
      </c>
      <c r="L2136" s="35">
        <f>Data!BR24</f>
        <v>3.5295314823368239E-3</v>
      </c>
      <c r="Q2136" s="21">
        <v>0</v>
      </c>
      <c r="R2136" s="21">
        <v>0</v>
      </c>
      <c r="S2136" s="21">
        <v>0</v>
      </c>
      <c r="T2136" s="21">
        <v>0</v>
      </c>
      <c r="U2136" s="21">
        <v>0</v>
      </c>
      <c r="V2136" s="21">
        <v>0</v>
      </c>
      <c r="W2136" s="21">
        <v>0</v>
      </c>
      <c r="X2136" s="21">
        <v>0</v>
      </c>
      <c r="Y2136" s="21">
        <v>0</v>
      </c>
      <c r="Z2136" s="21">
        <v>856.21849971548988</v>
      </c>
      <c r="AA2136" s="21">
        <v>1195.4745059539953</v>
      </c>
      <c r="AB2136" s="21">
        <v>1448.7303401395448</v>
      </c>
      <c r="AC2136" s="21">
        <v>1645.6807737190975</v>
      </c>
      <c r="AD2136" s="21">
        <v>1801.6076806431975</v>
      </c>
      <c r="AE2136" s="21">
        <v>1922.7992616669126</v>
      </c>
      <c r="AF2136" s="21">
        <v>2015.0676354870843</v>
      </c>
      <c r="AG2136" s="21">
        <v>2090.0806402787111</v>
      </c>
      <c r="AH2136" s="21">
        <v>2151.3153397968968</v>
      </c>
      <c r="AI2136" s="21">
        <v>12935.680564872468</v>
      </c>
      <c r="AJ2136" s="21">
        <v>18061.133154221952</v>
      </c>
      <c r="AK2136" s="21">
        <v>21887.302027357906</v>
      </c>
      <c r="AL2136" s="21">
        <v>24862.813414632055</v>
      </c>
      <c r="AM2136" s="21">
        <v>27218.544644579768</v>
      </c>
      <c r="AN2136" s="21">
        <v>29049.497350922324</v>
      </c>
      <c r="AO2136" s="21">
        <v>30443.480557749303</v>
      </c>
      <c r="AP2136" s="21">
        <v>31576.771030354332</v>
      </c>
      <c r="AQ2136" s="21">
        <v>32501.899969657097</v>
      </c>
    </row>
    <row r="2137" spans="1:43" x14ac:dyDescent="0.25">
      <c r="A2137" s="17" t="s">
        <v>250</v>
      </c>
      <c r="B2137" s="8" t="s">
        <v>338</v>
      </c>
      <c r="C2137" s="8" t="s">
        <v>335</v>
      </c>
      <c r="D2137" s="8" t="str">
        <f t="shared" si="256"/>
        <v>Week_11-generic-fifi</v>
      </c>
      <c r="E2137" s="8" t="str">
        <f t="shared" si="257"/>
        <v>Umbrella-social.video.umb</v>
      </c>
      <c r="H2137" s="24">
        <f t="shared" si="258"/>
        <v>8.6066249493784355E-3</v>
      </c>
      <c r="I2137" s="6">
        <f t="shared" si="258"/>
        <v>2.04</v>
      </c>
      <c r="J2137" s="6">
        <f t="shared" si="260"/>
        <v>8414062.4994616378</v>
      </c>
      <c r="K2137" s="18">
        <f t="shared" si="260"/>
        <v>4.9999999999999996E-2</v>
      </c>
      <c r="L2137" s="35">
        <f>Data!BR25</f>
        <v>3.5295314823368239E-3</v>
      </c>
      <c r="Q2137" s="21">
        <v>0</v>
      </c>
      <c r="R2137" s="21">
        <v>0</v>
      </c>
      <c r="S2137" s="21">
        <v>0</v>
      </c>
      <c r="T2137" s="21">
        <v>0</v>
      </c>
      <c r="U2137" s="21">
        <v>0</v>
      </c>
      <c r="V2137" s="21">
        <v>0</v>
      </c>
      <c r="W2137" s="21">
        <v>0</v>
      </c>
      <c r="X2137" s="21">
        <v>0</v>
      </c>
      <c r="Y2137" s="21">
        <v>0</v>
      </c>
      <c r="Z2137" s="21">
        <v>1178.7589948293805</v>
      </c>
      <c r="AA2137" s="21">
        <v>1639.2784621599769</v>
      </c>
      <c r="AB2137" s="21">
        <v>1983.1525644542216</v>
      </c>
      <c r="AC2137" s="21">
        <v>2250.6410876799068</v>
      </c>
      <c r="AD2137" s="21">
        <v>2462.461601881168</v>
      </c>
      <c r="AE2137" s="21">
        <v>2627.1295264661962</v>
      </c>
      <c r="AF2137" s="21">
        <v>2752.520907151672</v>
      </c>
      <c r="AG2137" s="21">
        <v>2854.4786055234695</v>
      </c>
      <c r="AH2137" s="21">
        <v>2937.7206385979421</v>
      </c>
      <c r="AI2137" s="21">
        <v>15706.552200551751</v>
      </c>
      <c r="AJ2137" s="21">
        <v>21842.813374147518</v>
      </c>
      <c r="AK2137" s="21">
        <v>26424.81576971287</v>
      </c>
      <c r="AL2137" s="21">
        <v>29989.006983965999</v>
      </c>
      <c r="AM2137" s="21">
        <v>32811.441406985083</v>
      </c>
      <c r="AN2137" s="21">
        <v>35005.584030368096</v>
      </c>
      <c r="AO2137" s="21">
        <v>36676.380414425177</v>
      </c>
      <c r="AP2137" s="21">
        <v>38034.931160378583</v>
      </c>
      <c r="AQ2137" s="21">
        <v>39144.10219830861</v>
      </c>
    </row>
    <row r="2138" spans="1:43" x14ac:dyDescent="0.25">
      <c r="A2138" s="17" t="s">
        <v>251</v>
      </c>
      <c r="B2138" s="8" t="s">
        <v>338</v>
      </c>
      <c r="C2138" s="8" t="s">
        <v>335</v>
      </c>
      <c r="D2138" s="8" t="str">
        <f t="shared" si="256"/>
        <v>Week_12-generic-fifi</v>
      </c>
      <c r="E2138" s="8" t="str">
        <f t="shared" si="257"/>
        <v>Umbrella-social.video.umb</v>
      </c>
      <c r="H2138" s="24">
        <f t="shared" si="258"/>
        <v>8.6066249493784355E-3</v>
      </c>
      <c r="I2138" s="6">
        <f t="shared" si="258"/>
        <v>2.04</v>
      </c>
      <c r="J2138" s="6">
        <f t="shared" si="260"/>
        <v>8414062.4994616378</v>
      </c>
      <c r="K2138" s="18">
        <f t="shared" si="260"/>
        <v>4.9999999999999996E-2</v>
      </c>
      <c r="L2138" s="35">
        <f>Data!BR26</f>
        <v>3.5295314823368239E-3</v>
      </c>
      <c r="Q2138" s="21">
        <v>0</v>
      </c>
      <c r="R2138" s="21">
        <v>0</v>
      </c>
      <c r="S2138" s="21">
        <v>0</v>
      </c>
      <c r="T2138" s="21">
        <v>0</v>
      </c>
      <c r="U2138" s="21">
        <v>0</v>
      </c>
      <c r="V2138" s="21">
        <v>0</v>
      </c>
      <c r="W2138" s="21">
        <v>0</v>
      </c>
      <c r="X2138" s="21">
        <v>0</v>
      </c>
      <c r="Y2138" s="21">
        <v>0</v>
      </c>
      <c r="Z2138" s="21">
        <v>799.25740916419875</v>
      </c>
      <c r="AA2138" s="21">
        <v>1227.4674771685093</v>
      </c>
      <c r="AB2138" s="21">
        <v>1547.5560629416518</v>
      </c>
      <c r="AC2138" s="21">
        <v>1796.7787659496803</v>
      </c>
      <c r="AD2138" s="21">
        <v>1994.3100741506391</v>
      </c>
      <c r="AE2138" s="21">
        <v>2147.9915035460413</v>
      </c>
      <c r="AF2138" s="21">
        <v>2265.0984684320738</v>
      </c>
      <c r="AG2138" s="21">
        <v>2360.3777927943079</v>
      </c>
      <c r="AH2138" s="21">
        <v>2438.2099905363521</v>
      </c>
      <c r="AI2138" s="21">
        <v>11139.566555909314</v>
      </c>
      <c r="AJ2138" s="21">
        <v>17107.699597594401</v>
      </c>
      <c r="AK2138" s="21">
        <v>21568.900787753504</v>
      </c>
      <c r="AL2138" s="21">
        <v>25042.416147848475</v>
      </c>
      <c r="AM2138" s="21">
        <v>27795.488098575133</v>
      </c>
      <c r="AN2138" s="21">
        <v>29937.406949158678</v>
      </c>
      <c r="AO2138" s="21">
        <v>31569.573025507794</v>
      </c>
      <c r="AP2138" s="21">
        <v>32897.518644735872</v>
      </c>
      <c r="AQ2138" s="21">
        <v>33982.296761271384</v>
      </c>
    </row>
    <row r="2139" spans="1:43" x14ac:dyDescent="0.25">
      <c r="A2139" s="17" t="s">
        <v>252</v>
      </c>
      <c r="B2139" s="8" t="s">
        <v>338</v>
      </c>
      <c r="C2139" s="8" t="s">
        <v>335</v>
      </c>
      <c r="D2139" s="8" t="str">
        <f t="shared" si="256"/>
        <v>Week_13-generic-fifi</v>
      </c>
      <c r="E2139" s="8" t="str">
        <f t="shared" si="257"/>
        <v>Umbrella-social.video.umb</v>
      </c>
      <c r="H2139" s="24">
        <f t="shared" si="258"/>
        <v>8.6066249493784355E-3</v>
      </c>
      <c r="I2139" s="6">
        <f t="shared" si="258"/>
        <v>2.04</v>
      </c>
      <c r="J2139" s="6">
        <f t="shared" si="260"/>
        <v>8414062.4994616378</v>
      </c>
      <c r="K2139" s="18">
        <f t="shared" si="260"/>
        <v>4.9999999999999996E-2</v>
      </c>
      <c r="L2139" s="35">
        <f>Data!BR27</f>
        <v>3.5295314823368239E-3</v>
      </c>
      <c r="Q2139" s="21">
        <v>0</v>
      </c>
      <c r="R2139" s="21">
        <v>0</v>
      </c>
      <c r="S2139" s="21">
        <v>0</v>
      </c>
      <c r="T2139" s="21">
        <v>0</v>
      </c>
      <c r="U2139" s="21">
        <v>0</v>
      </c>
      <c r="V2139" s="21">
        <v>0</v>
      </c>
      <c r="W2139" s="21">
        <v>0</v>
      </c>
      <c r="X2139" s="21">
        <v>0</v>
      </c>
      <c r="Y2139" s="21">
        <v>0</v>
      </c>
      <c r="Z2139" s="21">
        <v>1738.9124887924711</v>
      </c>
      <c r="AA2139" s="21">
        <v>2266.9508923156877</v>
      </c>
      <c r="AB2139" s="21">
        <v>2661.2459018576974</v>
      </c>
      <c r="AC2139" s="21">
        <v>2967.9615310404329</v>
      </c>
      <c r="AD2139" s="21">
        <v>3210.8455947736911</v>
      </c>
      <c r="AE2139" s="21">
        <v>3399.6641154834256</v>
      </c>
      <c r="AF2139" s="21">
        <v>3543.4465294307229</v>
      </c>
      <c r="AG2139" s="21">
        <v>3660.3592672981995</v>
      </c>
      <c r="AH2139" s="21">
        <v>3755.8116483505005</v>
      </c>
      <c r="AI2139" s="21">
        <v>21511.074015479739</v>
      </c>
      <c r="AJ2139" s="21">
        <v>28043.129684992651</v>
      </c>
      <c r="AK2139" s="21">
        <v>32920.72369208515</v>
      </c>
      <c r="AL2139" s="21">
        <v>36714.924172890176</v>
      </c>
      <c r="AM2139" s="21">
        <v>39719.501519835751</v>
      </c>
      <c r="AN2139" s="21">
        <v>42055.265510639569</v>
      </c>
      <c r="AO2139" s="21">
        <v>43833.914044409328</v>
      </c>
      <c r="AP2139" s="21">
        <v>45280.173458743666</v>
      </c>
      <c r="AQ2139" s="21">
        <v>46460.95929299554</v>
      </c>
    </row>
    <row r="2140" spans="1:43" x14ac:dyDescent="0.25">
      <c r="A2140" s="17" t="s">
        <v>253</v>
      </c>
      <c r="B2140" s="8" t="s">
        <v>338</v>
      </c>
      <c r="C2140" s="8" t="s">
        <v>335</v>
      </c>
      <c r="D2140" s="8" t="str">
        <f t="shared" si="256"/>
        <v>Week_14-generic-fifi</v>
      </c>
      <c r="E2140" s="8" t="str">
        <f t="shared" si="257"/>
        <v>Umbrella-social.video.umb</v>
      </c>
      <c r="H2140" s="24">
        <f t="shared" si="258"/>
        <v>8.6066249493784355E-3</v>
      </c>
      <c r="I2140" s="6">
        <f t="shared" si="258"/>
        <v>2.04</v>
      </c>
      <c r="J2140" s="6">
        <f t="shared" si="260"/>
        <v>8414062.4994616378</v>
      </c>
      <c r="K2140" s="18">
        <f t="shared" si="260"/>
        <v>4.9999999999999996E-2</v>
      </c>
      <c r="L2140" s="35">
        <f>Data!BR28</f>
        <v>3.5295314823368239E-3</v>
      </c>
      <c r="Q2140" s="21">
        <v>0</v>
      </c>
      <c r="R2140" s="21">
        <v>0</v>
      </c>
      <c r="S2140" s="21">
        <v>0</v>
      </c>
      <c r="T2140" s="21">
        <v>0</v>
      </c>
      <c r="U2140" s="21">
        <v>0</v>
      </c>
      <c r="V2140" s="21">
        <v>0</v>
      </c>
      <c r="W2140" s="21">
        <v>0</v>
      </c>
      <c r="X2140" s="21">
        <v>0</v>
      </c>
      <c r="Y2140" s="21">
        <v>0</v>
      </c>
      <c r="Z2140" s="21">
        <v>1386.3501444064668</v>
      </c>
      <c r="AA2140" s="21">
        <v>1828.0706832884962</v>
      </c>
      <c r="AB2140" s="21">
        <v>2158.2688262796919</v>
      </c>
      <c r="AC2140" s="21">
        <v>2415.3757041071294</v>
      </c>
      <c r="AD2140" s="21">
        <v>2619.1584180915415</v>
      </c>
      <c r="AE2140" s="21">
        <v>2777.7081658084539</v>
      </c>
      <c r="AF2140" s="21">
        <v>2898.5271873016541</v>
      </c>
      <c r="AG2140" s="21">
        <v>2996.828977762731</v>
      </c>
      <c r="AH2140" s="21">
        <v>3077.131510813349</v>
      </c>
      <c r="AI2140" s="21">
        <v>18555.557378966132</v>
      </c>
      <c r="AJ2140" s="21">
        <v>24467.751234005846</v>
      </c>
      <c r="AK2140" s="21">
        <v>28887.277291994847</v>
      </c>
      <c r="AL2140" s="21">
        <v>32328.515743408105</v>
      </c>
      <c r="AM2140" s="21">
        <v>35056.038698150594</v>
      </c>
      <c r="AN2140" s="21">
        <v>37178.142520948772</v>
      </c>
      <c r="AO2140" s="21">
        <v>38795.240694042281</v>
      </c>
      <c r="AP2140" s="21">
        <v>40110.957737615383</v>
      </c>
      <c r="AQ2140" s="21">
        <v>41185.764319278052</v>
      </c>
    </row>
    <row r="2141" spans="1:43" x14ac:dyDescent="0.25">
      <c r="A2141" s="17" t="s">
        <v>254</v>
      </c>
      <c r="B2141" s="8" t="s">
        <v>338</v>
      </c>
      <c r="C2141" s="8" t="s">
        <v>335</v>
      </c>
      <c r="D2141" s="8" t="str">
        <f t="shared" si="256"/>
        <v>Week_15-generic-fifi</v>
      </c>
      <c r="E2141" s="8" t="str">
        <f t="shared" si="257"/>
        <v>Umbrella-social.video.umb</v>
      </c>
      <c r="H2141" s="24">
        <f t="shared" si="258"/>
        <v>8.6066249493784355E-3</v>
      </c>
      <c r="I2141" s="6">
        <f t="shared" si="258"/>
        <v>2.04</v>
      </c>
      <c r="J2141" s="6">
        <f t="shared" si="260"/>
        <v>8414062.4994616378</v>
      </c>
      <c r="K2141" s="18">
        <f t="shared" si="260"/>
        <v>4.9999999999999996E-2</v>
      </c>
      <c r="L2141" s="35">
        <f>Data!BR29</f>
        <v>3.6409903712527236E-3</v>
      </c>
      <c r="Q2141" s="21">
        <v>0</v>
      </c>
      <c r="R2141" s="21">
        <v>0</v>
      </c>
      <c r="S2141" s="21">
        <v>0</v>
      </c>
      <c r="T2141" s="21">
        <v>0</v>
      </c>
      <c r="U2141" s="21">
        <v>0</v>
      </c>
      <c r="V2141" s="21">
        <v>0</v>
      </c>
      <c r="W2141" s="21">
        <v>0</v>
      </c>
      <c r="X2141" s="21">
        <v>0</v>
      </c>
      <c r="Y2141" s="21">
        <v>0</v>
      </c>
      <c r="Z2141" s="21">
        <v>225.33841799749402</v>
      </c>
      <c r="AA2141" s="21">
        <v>548.31507684028122</v>
      </c>
      <c r="AB2141" s="21">
        <v>789.3981140240237</v>
      </c>
      <c r="AC2141" s="21">
        <v>976.8614626214262</v>
      </c>
      <c r="AD2141" s="21">
        <v>1125.270418550657</v>
      </c>
      <c r="AE2141" s="21">
        <v>1240.6104957424657</v>
      </c>
      <c r="AF2141" s="21">
        <v>1328.4192309752923</v>
      </c>
      <c r="AG2141" s="21">
        <v>1399.8025666115411</v>
      </c>
      <c r="AH2141" s="21">
        <v>1458.0717475460185</v>
      </c>
      <c r="AI2141" s="21">
        <v>3654.5431826271051</v>
      </c>
      <c r="AJ2141" s="21">
        <v>8892.5854002427222</v>
      </c>
      <c r="AK2141" s="21">
        <v>12802.475146591616</v>
      </c>
      <c r="AL2141" s="21">
        <v>15842.759660423184</v>
      </c>
      <c r="AM2141" s="21">
        <v>18249.65921599745</v>
      </c>
      <c r="AN2141" s="21">
        <v>20120.247003605404</v>
      </c>
      <c r="AO2141" s="21">
        <v>21544.330910699326</v>
      </c>
      <c r="AP2141" s="21">
        <v>22702.027343118305</v>
      </c>
      <c r="AQ2141" s="21">
        <v>23647.038139917848</v>
      </c>
    </row>
    <row r="2142" spans="1:43" x14ac:dyDescent="0.25">
      <c r="A2142" s="17" t="s">
        <v>255</v>
      </c>
      <c r="B2142" s="8" t="s">
        <v>338</v>
      </c>
      <c r="C2142" s="8" t="s">
        <v>335</v>
      </c>
      <c r="D2142" s="8" t="str">
        <f t="shared" si="256"/>
        <v>Week_16-generic-fifi</v>
      </c>
      <c r="E2142" s="8" t="str">
        <f t="shared" si="257"/>
        <v>Umbrella-social.video.umb</v>
      </c>
      <c r="H2142" s="24">
        <f t="shared" si="258"/>
        <v>8.6066249493784355E-3</v>
      </c>
      <c r="I2142" s="6">
        <f t="shared" si="258"/>
        <v>2.04</v>
      </c>
      <c r="J2142" s="6">
        <f t="shared" si="260"/>
        <v>8414062.4994616378</v>
      </c>
      <c r="K2142" s="18">
        <f t="shared" si="260"/>
        <v>4.9999999999999996E-2</v>
      </c>
      <c r="L2142" s="35">
        <f>Data!BR30</f>
        <v>3.6409903712527236E-3</v>
      </c>
      <c r="Q2142" s="21">
        <v>0</v>
      </c>
      <c r="R2142" s="21">
        <v>0</v>
      </c>
      <c r="S2142" s="21">
        <v>0</v>
      </c>
      <c r="T2142" s="21">
        <v>0</v>
      </c>
      <c r="U2142" s="21">
        <v>0</v>
      </c>
      <c r="V2142" s="21">
        <v>0</v>
      </c>
      <c r="W2142" s="21">
        <v>0</v>
      </c>
      <c r="X2142" s="21">
        <v>0</v>
      </c>
      <c r="Y2142" s="21">
        <v>0</v>
      </c>
      <c r="Z2142" s="21">
        <v>1052.0217068027528</v>
      </c>
      <c r="AA2142" s="21">
        <v>1452.7802952342852</v>
      </c>
      <c r="AB2142" s="21">
        <v>1752.2185401616343</v>
      </c>
      <c r="AC2142" s="21">
        <v>1985.274305093822</v>
      </c>
      <c r="AD2142" s="21">
        <v>2169.9238395677371</v>
      </c>
      <c r="AE2142" s="21">
        <v>2313.5368369333246</v>
      </c>
      <c r="AF2142" s="21">
        <v>2422.9403035725427</v>
      </c>
      <c r="AG2142" s="21">
        <v>2511.9300769268466</v>
      </c>
      <c r="AH2142" s="21">
        <v>2584.6081570685828</v>
      </c>
      <c r="AI2142" s="21">
        <v>14423.365394011693</v>
      </c>
      <c r="AJ2142" s="21">
        <v>19917.821942159808</v>
      </c>
      <c r="AK2142" s="21">
        <v>24023.162346831225</v>
      </c>
      <c r="AL2142" s="21">
        <v>27218.389624996205</v>
      </c>
      <c r="AM2142" s="21">
        <v>29749.96068320706</v>
      </c>
      <c r="AN2142" s="21">
        <v>31718.915052626246</v>
      </c>
      <c r="AO2142" s="21">
        <v>33218.851949845484</v>
      </c>
      <c r="AP2142" s="21">
        <v>34438.914244301603</v>
      </c>
      <c r="AQ2142" s="21">
        <v>35435.340933257816</v>
      </c>
    </row>
    <row r="2143" spans="1:43" x14ac:dyDescent="0.25">
      <c r="A2143" s="17" t="s">
        <v>256</v>
      </c>
      <c r="B2143" s="8" t="s">
        <v>338</v>
      </c>
      <c r="C2143" s="8" t="s">
        <v>335</v>
      </c>
      <c r="D2143" s="8" t="str">
        <f t="shared" si="256"/>
        <v>Week_17-generic-fifi</v>
      </c>
      <c r="E2143" s="8" t="str">
        <f t="shared" si="257"/>
        <v>Umbrella-social.video.umb</v>
      </c>
      <c r="H2143" s="24">
        <f t="shared" si="258"/>
        <v>8.6066249493784355E-3</v>
      </c>
      <c r="I2143" s="6">
        <f t="shared" si="258"/>
        <v>2.04</v>
      </c>
      <c r="J2143" s="6">
        <f t="shared" si="260"/>
        <v>8414062.4994616378</v>
      </c>
      <c r="K2143" s="18">
        <f t="shared" si="260"/>
        <v>4.9999999999999996E-2</v>
      </c>
      <c r="L2143" s="35">
        <f>Data!BR31</f>
        <v>3.6409903712527236E-3</v>
      </c>
      <c r="Q2143" s="21">
        <v>0</v>
      </c>
      <c r="R2143" s="21">
        <v>0</v>
      </c>
      <c r="S2143" s="21">
        <v>0</v>
      </c>
      <c r="T2143" s="21">
        <v>0</v>
      </c>
      <c r="U2143" s="21">
        <v>0</v>
      </c>
      <c r="V2143" s="21">
        <v>0</v>
      </c>
      <c r="W2143" s="21">
        <v>0</v>
      </c>
      <c r="X2143" s="21">
        <v>0</v>
      </c>
      <c r="Y2143" s="21">
        <v>0</v>
      </c>
      <c r="Z2143" s="21">
        <v>765.90265774908812</v>
      </c>
      <c r="AA2143" s="21">
        <v>1124.5281153334558</v>
      </c>
      <c r="AB2143" s="21">
        <v>1392.2050953609503</v>
      </c>
      <c r="AC2143" s="21">
        <v>1600.3422695427241</v>
      </c>
      <c r="AD2143" s="21">
        <v>1765.1070395565234</v>
      </c>
      <c r="AE2143" s="21">
        <v>1893.1537830988016</v>
      </c>
      <c r="AF2143" s="21">
        <v>1990.63221490103</v>
      </c>
      <c r="AG2143" s="21">
        <v>2069.8743102933258</v>
      </c>
      <c r="AH2143" s="21">
        <v>2134.5565403002229</v>
      </c>
      <c r="AI2143" s="21">
        <v>10871.914332023875</v>
      </c>
      <c r="AJ2143" s="21">
        <v>15962.568102045667</v>
      </c>
      <c r="AK2143" s="21">
        <v>19762.217007908537</v>
      </c>
      <c r="AL2143" s="21">
        <v>22716.704114225762</v>
      </c>
      <c r="AM2143" s="21">
        <v>25055.524127972836</v>
      </c>
      <c r="AN2143" s="21">
        <v>26873.135298532765</v>
      </c>
      <c r="AO2143" s="21">
        <v>28256.832233190802</v>
      </c>
      <c r="AP2143" s="21">
        <v>29381.666131961967</v>
      </c>
      <c r="AQ2143" s="21">
        <v>30299.824146331499</v>
      </c>
    </row>
    <row r="2144" spans="1:43" x14ac:dyDescent="0.25">
      <c r="A2144" s="17" t="s">
        <v>257</v>
      </c>
      <c r="B2144" s="8" t="s">
        <v>338</v>
      </c>
      <c r="C2144" s="8" t="s">
        <v>335</v>
      </c>
      <c r="D2144" s="8" t="str">
        <f t="shared" si="256"/>
        <v>Week_18-generic-fifi</v>
      </c>
      <c r="E2144" s="8" t="str">
        <f t="shared" si="257"/>
        <v>Umbrella-social.video.umb</v>
      </c>
      <c r="H2144" s="24">
        <f t="shared" si="258"/>
        <v>8.6066249493784355E-3</v>
      </c>
      <c r="I2144" s="6">
        <f t="shared" si="258"/>
        <v>2.04</v>
      </c>
      <c r="J2144" s="6">
        <f t="shared" si="260"/>
        <v>8414062.4994616378</v>
      </c>
      <c r="K2144" s="18">
        <f t="shared" si="260"/>
        <v>4.9999999999999996E-2</v>
      </c>
      <c r="L2144" s="35">
        <f>Data!BR32</f>
        <v>3.6409903712527236E-3</v>
      </c>
      <c r="Q2144" s="21">
        <v>0</v>
      </c>
      <c r="R2144" s="21">
        <v>0</v>
      </c>
      <c r="S2144" s="21">
        <v>0</v>
      </c>
      <c r="T2144" s="21">
        <v>0</v>
      </c>
      <c r="U2144" s="21">
        <v>0</v>
      </c>
      <c r="V2144" s="21">
        <v>0</v>
      </c>
      <c r="W2144" s="21">
        <v>0</v>
      </c>
      <c r="X2144" s="21">
        <v>0</v>
      </c>
      <c r="Y2144" s="21">
        <v>0</v>
      </c>
      <c r="Z2144" s="21">
        <v>30.7366229246466</v>
      </c>
      <c r="AA2144" s="21">
        <v>340.30269129043074</v>
      </c>
      <c r="AB2144" s="21">
        <v>593.28400732326543</v>
      </c>
      <c r="AC2144" s="21">
        <v>790.19600219325514</v>
      </c>
      <c r="AD2144" s="21">
        <v>946.23181879272454</v>
      </c>
      <c r="AE2144" s="21">
        <v>1067.600954796153</v>
      </c>
      <c r="AF2144" s="21">
        <v>1160.0677521108257</v>
      </c>
      <c r="AG2144" s="21">
        <v>1235.2860168373313</v>
      </c>
      <c r="AH2144" s="21">
        <v>1296.7211727401348</v>
      </c>
      <c r="AI2144" s="21">
        <v>521.22408502078531</v>
      </c>
      <c r="AJ2144" s="21">
        <v>5770.7692654724169</v>
      </c>
      <c r="AK2144" s="21">
        <v>10060.764145516137</v>
      </c>
      <c r="AL2144" s="21">
        <v>13399.949280049197</v>
      </c>
      <c r="AM2144" s="21">
        <v>16045.966246093771</v>
      </c>
      <c r="AN2144" s="21">
        <v>18104.114176601255</v>
      </c>
      <c r="AO2144" s="21">
        <v>19672.143362608414</v>
      </c>
      <c r="AP2144" s="21">
        <v>20947.676179113332</v>
      </c>
      <c r="AQ2144" s="21">
        <v>21989.478429219056</v>
      </c>
    </row>
    <row r="2145" spans="1:43" x14ac:dyDescent="0.25">
      <c r="A2145" s="17" t="s">
        <v>258</v>
      </c>
      <c r="B2145" s="8" t="s">
        <v>338</v>
      </c>
      <c r="C2145" s="8" t="s">
        <v>335</v>
      </c>
      <c r="D2145" s="8" t="str">
        <f t="shared" si="256"/>
        <v>Week_19-generic-fifi</v>
      </c>
      <c r="E2145" s="8" t="str">
        <f t="shared" si="257"/>
        <v>Umbrella-social.video.umb</v>
      </c>
      <c r="H2145" s="24">
        <f t="shared" si="258"/>
        <v>8.6066249493784355E-3</v>
      </c>
      <c r="I2145" s="6">
        <f t="shared" si="258"/>
        <v>2.04</v>
      </c>
      <c r="J2145" s="6">
        <f t="shared" si="260"/>
        <v>8414062.4994616378</v>
      </c>
      <c r="K2145" s="18">
        <f t="shared" si="260"/>
        <v>4.9999999999999996E-2</v>
      </c>
      <c r="L2145" s="35">
        <f>Data!BR33</f>
        <v>3.4180725934209242E-3</v>
      </c>
      <c r="Q2145" s="21">
        <v>0</v>
      </c>
      <c r="R2145" s="21">
        <v>0</v>
      </c>
      <c r="S2145" s="21">
        <v>0</v>
      </c>
      <c r="T2145" s="21">
        <v>0</v>
      </c>
      <c r="U2145" s="21">
        <v>0</v>
      </c>
      <c r="V2145" s="21">
        <v>0</v>
      </c>
      <c r="W2145" s="21">
        <v>0</v>
      </c>
      <c r="X2145" s="21">
        <v>0</v>
      </c>
      <c r="Y2145" s="21">
        <v>0</v>
      </c>
      <c r="Z2145" s="21">
        <v>1520.0600757076411</v>
      </c>
      <c r="AA2145" s="21">
        <v>2112.8644196543382</v>
      </c>
      <c r="AB2145" s="21">
        <v>2555.1256983317744</v>
      </c>
      <c r="AC2145" s="21">
        <v>2899.16804047199</v>
      </c>
      <c r="AD2145" s="21">
        <v>3171.6261140747524</v>
      </c>
      <c r="AE2145" s="21">
        <v>3383.4443194778692</v>
      </c>
      <c r="AF2145" s="21">
        <v>3544.7470444617825</v>
      </c>
      <c r="AG2145" s="21">
        <v>3675.9100506033378</v>
      </c>
      <c r="AH2145" s="21">
        <v>3783.0002107402288</v>
      </c>
      <c r="AI2145" s="21">
        <v>18105.317456743673</v>
      </c>
      <c r="AJ2145" s="21">
        <v>25166.163938021775</v>
      </c>
      <c r="AK2145" s="21">
        <v>30433.903665711608</v>
      </c>
      <c r="AL2145" s="21">
        <v>34531.76527168163</v>
      </c>
      <c r="AM2145" s="21">
        <v>37776.992217027451</v>
      </c>
      <c r="AN2145" s="21">
        <v>40299.942403819128</v>
      </c>
      <c r="AO2145" s="21">
        <v>42221.206628268948</v>
      </c>
      <c r="AP2145" s="21">
        <v>43783.479003371067</v>
      </c>
      <c r="AQ2145" s="21">
        <v>45059.021580113833</v>
      </c>
    </row>
    <row r="2146" spans="1:43" x14ac:dyDescent="0.25">
      <c r="A2146" s="17" t="s">
        <v>259</v>
      </c>
      <c r="B2146" s="8" t="s">
        <v>338</v>
      </c>
      <c r="C2146" s="8" t="s">
        <v>335</v>
      </c>
      <c r="D2146" s="8" t="str">
        <f t="shared" si="256"/>
        <v>Week_20-generic-fifi</v>
      </c>
      <c r="E2146" s="8" t="str">
        <f t="shared" si="257"/>
        <v>Umbrella-social.video.umb</v>
      </c>
      <c r="H2146" s="24">
        <f t="shared" si="258"/>
        <v>8.6066249493784355E-3</v>
      </c>
      <c r="I2146" s="6">
        <f t="shared" si="258"/>
        <v>2.04</v>
      </c>
      <c r="J2146" s="6">
        <f t="shared" si="260"/>
        <v>8414062.4994616378</v>
      </c>
      <c r="K2146" s="18">
        <f t="shared" si="260"/>
        <v>4.9999999999999996E-2</v>
      </c>
      <c r="L2146" s="35">
        <f>Data!BR34</f>
        <v>3.4180725934209242E-3</v>
      </c>
      <c r="Q2146" s="21">
        <v>0</v>
      </c>
      <c r="R2146" s="21">
        <v>0</v>
      </c>
      <c r="S2146" s="21">
        <v>0</v>
      </c>
      <c r="T2146" s="21">
        <v>0</v>
      </c>
      <c r="U2146" s="21">
        <v>0</v>
      </c>
      <c r="V2146" s="21">
        <v>0</v>
      </c>
      <c r="W2146" s="21">
        <v>0</v>
      </c>
      <c r="X2146" s="21">
        <v>0</v>
      </c>
      <c r="Y2146" s="21">
        <v>0</v>
      </c>
      <c r="Z2146" s="21">
        <v>547.85733767440831</v>
      </c>
      <c r="AA2146" s="21">
        <v>947.77333557092504</v>
      </c>
      <c r="AB2146" s="21">
        <v>1247.182424603928</v>
      </c>
      <c r="AC2146" s="21">
        <v>1480.6431352838451</v>
      </c>
      <c r="AD2146" s="21">
        <v>1665.9310508036665</v>
      </c>
      <c r="AE2146" s="21">
        <v>1810.261703991029</v>
      </c>
      <c r="AF2146" s="21">
        <v>1920.3600917550727</v>
      </c>
      <c r="AG2146" s="21">
        <v>2010.02027690143</v>
      </c>
      <c r="AH2146" s="21">
        <v>2083.3234874531449</v>
      </c>
      <c r="AI2146" s="21">
        <v>7950.3638445167671</v>
      </c>
      <c r="AJ2146" s="21">
        <v>13753.841268067996</v>
      </c>
      <c r="AK2146" s="21">
        <v>18098.788451347977</v>
      </c>
      <c r="AL2146" s="21">
        <v>21486.709841948901</v>
      </c>
      <c r="AM2146" s="21">
        <v>24175.560101083574</v>
      </c>
      <c r="AN2146" s="21">
        <v>26270.049173051146</v>
      </c>
      <c r="AO2146" s="21">
        <v>27867.768471900883</v>
      </c>
      <c r="AP2146" s="21">
        <v>29168.89386579661</v>
      </c>
      <c r="AQ2146" s="21">
        <v>30232.651079182157</v>
      </c>
    </row>
    <row r="2147" spans="1:43" x14ac:dyDescent="0.25">
      <c r="A2147" s="17" t="s">
        <v>260</v>
      </c>
      <c r="B2147" s="8" t="s">
        <v>338</v>
      </c>
      <c r="C2147" s="8" t="s">
        <v>335</v>
      </c>
      <c r="D2147" s="8" t="str">
        <f t="shared" si="256"/>
        <v>Week_21-generic-fifi</v>
      </c>
      <c r="E2147" s="8" t="str">
        <f t="shared" si="257"/>
        <v>Umbrella-social.video.umb</v>
      </c>
      <c r="H2147" s="24">
        <f t="shared" si="258"/>
        <v>8.6066249493784355E-3</v>
      </c>
      <c r="I2147" s="6">
        <f t="shared" si="258"/>
        <v>2.04</v>
      </c>
      <c r="J2147" s="6">
        <f t="shared" ref="J2147:K2162" si="261">J2146</f>
        <v>8414062.4994616378</v>
      </c>
      <c r="K2147" s="18">
        <f t="shared" si="261"/>
        <v>4.9999999999999996E-2</v>
      </c>
      <c r="L2147" s="35">
        <f>Data!BR35</f>
        <v>3.4180725934209242E-3</v>
      </c>
      <c r="Q2147" s="21">
        <v>0</v>
      </c>
      <c r="R2147" s="21">
        <v>0</v>
      </c>
      <c r="S2147" s="21">
        <v>0</v>
      </c>
      <c r="T2147" s="21">
        <v>0</v>
      </c>
      <c r="U2147" s="21">
        <v>0</v>
      </c>
      <c r="V2147" s="21">
        <v>0</v>
      </c>
      <c r="W2147" s="21">
        <v>0</v>
      </c>
      <c r="X2147" s="21">
        <v>0</v>
      </c>
      <c r="Y2147" s="21">
        <v>0</v>
      </c>
      <c r="Z2147" s="21">
        <v>547.46605177115066</v>
      </c>
      <c r="AA2147" s="21">
        <v>795.09293207953215</v>
      </c>
      <c r="AB2147" s="21">
        <v>979.7274483314194</v>
      </c>
      <c r="AC2147" s="21">
        <v>1123.1582494637196</v>
      </c>
      <c r="AD2147" s="21">
        <v>1236.6022048874506</v>
      </c>
      <c r="AE2147" s="21">
        <v>1324.6961129157257</v>
      </c>
      <c r="AF2147" s="21">
        <v>1391.713697327333</v>
      </c>
      <c r="AG2147" s="21">
        <v>1446.1609606392956</v>
      </c>
      <c r="AH2147" s="21">
        <v>1490.580210337258</v>
      </c>
      <c r="AI2147" s="21">
        <v>9284.960480226202</v>
      </c>
      <c r="AJ2147" s="21">
        <v>13484.683531667808</v>
      </c>
      <c r="AK2147" s="21">
        <v>16616.063424792341</v>
      </c>
      <c r="AL2147" s="21">
        <v>19048.633108067028</v>
      </c>
      <c r="AM2147" s="21">
        <v>20972.629380387836</v>
      </c>
      <c r="AN2147" s="21">
        <v>22466.691801144349</v>
      </c>
      <c r="AO2147" s="21">
        <v>23603.302227907596</v>
      </c>
      <c r="AP2147" s="21">
        <v>24526.721472758538</v>
      </c>
      <c r="AQ2147" s="21">
        <v>25280.066774576968</v>
      </c>
    </row>
    <row r="2148" spans="1:43" x14ac:dyDescent="0.25">
      <c r="A2148" s="17" t="s">
        <v>261</v>
      </c>
      <c r="B2148" s="8" t="s">
        <v>338</v>
      </c>
      <c r="C2148" s="8" t="s">
        <v>335</v>
      </c>
      <c r="D2148" s="8" t="str">
        <f t="shared" si="256"/>
        <v>Week_22-generic-fifi</v>
      </c>
      <c r="E2148" s="8" t="str">
        <f t="shared" si="257"/>
        <v>Umbrella-social.video.umb</v>
      </c>
      <c r="H2148" s="24">
        <f t="shared" si="258"/>
        <v>8.6066249493784355E-3</v>
      </c>
      <c r="I2148" s="6">
        <f t="shared" si="258"/>
        <v>2.04</v>
      </c>
      <c r="J2148" s="6">
        <f t="shared" si="261"/>
        <v>8414062.4994616378</v>
      </c>
      <c r="K2148" s="18">
        <f t="shared" si="261"/>
        <v>4.9999999999999996E-2</v>
      </c>
      <c r="L2148" s="35">
        <f>Data!BR36</f>
        <v>3.4180725934209242E-3</v>
      </c>
      <c r="Q2148" s="21">
        <v>0</v>
      </c>
      <c r="R2148" s="21">
        <v>0</v>
      </c>
      <c r="S2148" s="21">
        <v>0</v>
      </c>
      <c r="T2148" s="21">
        <v>0</v>
      </c>
      <c r="U2148" s="21">
        <v>0</v>
      </c>
      <c r="V2148" s="21">
        <v>0</v>
      </c>
      <c r="W2148" s="21">
        <v>0</v>
      </c>
      <c r="X2148" s="21">
        <v>0</v>
      </c>
      <c r="Y2148" s="21">
        <v>0</v>
      </c>
      <c r="Z2148" s="21">
        <v>265.1943033436454</v>
      </c>
      <c r="AA2148" s="21">
        <v>537.08416150183939</v>
      </c>
      <c r="AB2148" s="21">
        <v>740.32375702353613</v>
      </c>
      <c r="AC2148" s="21">
        <v>898.56516314370674</v>
      </c>
      <c r="AD2148" s="21">
        <v>1023.9875406770294</v>
      </c>
      <c r="AE2148" s="21">
        <v>1121.5673614020532</v>
      </c>
      <c r="AF2148" s="21">
        <v>1195.9245809331594</v>
      </c>
      <c r="AG2148" s="21">
        <v>1256.4222178494138</v>
      </c>
      <c r="AH2148" s="21">
        <v>1305.8419055816878</v>
      </c>
      <c r="AI2148" s="21">
        <v>4497.4630805502429</v>
      </c>
      <c r="AJ2148" s="21">
        <v>9108.476905602005</v>
      </c>
      <c r="AK2148" s="21">
        <v>12555.24241240224</v>
      </c>
      <c r="AL2148" s="21">
        <v>15238.878044339648</v>
      </c>
      <c r="AM2148" s="21">
        <v>17365.931700164227</v>
      </c>
      <c r="AN2148" s="21">
        <v>19020.79998196445</v>
      </c>
      <c r="AO2148" s="21">
        <v>20281.833289984541</v>
      </c>
      <c r="AP2148" s="21">
        <v>21307.820217534831</v>
      </c>
      <c r="AQ2148" s="21">
        <v>22145.934830955506</v>
      </c>
    </row>
    <row r="2149" spans="1:43" x14ac:dyDescent="0.25">
      <c r="A2149" s="17" t="s">
        <v>278</v>
      </c>
      <c r="B2149" s="8" t="s">
        <v>338</v>
      </c>
      <c r="C2149" s="8" t="s">
        <v>335</v>
      </c>
      <c r="D2149" s="8" t="str">
        <f t="shared" si="256"/>
        <v>Week_23-generic-fifi</v>
      </c>
      <c r="E2149" s="8" t="str">
        <f t="shared" si="257"/>
        <v>Umbrella-social.video.umb</v>
      </c>
      <c r="H2149" s="24">
        <f t="shared" si="258"/>
        <v>8.6066249493784355E-3</v>
      </c>
      <c r="I2149" s="6">
        <f t="shared" si="258"/>
        <v>2.04</v>
      </c>
      <c r="J2149" s="6">
        <f t="shared" si="261"/>
        <v>8414062.4994616378</v>
      </c>
      <c r="K2149" s="18">
        <f t="shared" si="261"/>
        <v>4.9999999999999996E-2</v>
      </c>
      <c r="L2149" s="35">
        <f>Data!BR37</f>
        <v>3.5295314823368239E-3</v>
      </c>
      <c r="Q2149" s="21">
        <v>0</v>
      </c>
      <c r="R2149" s="21">
        <v>0</v>
      </c>
      <c r="S2149" s="21">
        <v>0</v>
      </c>
      <c r="T2149" s="21">
        <v>0</v>
      </c>
      <c r="U2149" s="21">
        <v>0</v>
      </c>
      <c r="V2149" s="21">
        <v>0</v>
      </c>
      <c r="W2149" s="21">
        <v>0</v>
      </c>
      <c r="X2149" s="21">
        <v>0</v>
      </c>
      <c r="Y2149" s="21">
        <v>0</v>
      </c>
      <c r="Z2149" s="21">
        <v>13.646157119338969</v>
      </c>
      <c r="AA2149" s="21">
        <v>162.68686542370139</v>
      </c>
      <c r="AB2149" s="21">
        <v>412.00123338895293</v>
      </c>
      <c r="AC2149" s="21">
        <v>606.05868242879137</v>
      </c>
      <c r="AD2149" s="21">
        <v>759.83541038702731</v>
      </c>
      <c r="AE2149" s="21">
        <v>879.44806888886853</v>
      </c>
      <c r="AF2149" s="21">
        <v>970.57748753417752</v>
      </c>
      <c r="AG2149" s="21">
        <v>1044.7081393036783</v>
      </c>
      <c r="AH2149" s="21">
        <v>1105.2553589774659</v>
      </c>
      <c r="AI2149" s="21">
        <v>224.88170667621782</v>
      </c>
      <c r="AJ2149" s="21">
        <v>2680.9965348001474</v>
      </c>
      <c r="AK2149" s="21">
        <v>6789.5701117138078</v>
      </c>
      <c r="AL2149" s="21">
        <v>9987.5378583599777</v>
      </c>
      <c r="AM2149" s="21">
        <v>12521.699873930242</v>
      </c>
      <c r="AN2149" s="21">
        <v>14492.855456321535</v>
      </c>
      <c r="AO2149" s="21">
        <v>15994.621778821662</v>
      </c>
      <c r="AP2149" s="21">
        <v>17216.257096454094</v>
      </c>
      <c r="AQ2149" s="21">
        <v>18214.044383795601</v>
      </c>
    </row>
    <row r="2150" spans="1:43" x14ac:dyDescent="0.25">
      <c r="A2150" s="17" t="s">
        <v>279</v>
      </c>
      <c r="B2150" s="8" t="s">
        <v>338</v>
      </c>
      <c r="C2150" s="8" t="s">
        <v>335</v>
      </c>
      <c r="D2150" s="8" t="str">
        <f t="shared" si="256"/>
        <v>Week_24-generic-fifi</v>
      </c>
      <c r="E2150" s="8" t="str">
        <f t="shared" si="257"/>
        <v>Umbrella-social.video.umb</v>
      </c>
      <c r="H2150" s="24">
        <f t="shared" si="258"/>
        <v>8.6066249493784355E-3</v>
      </c>
      <c r="I2150" s="6">
        <f t="shared" si="258"/>
        <v>2.04</v>
      </c>
      <c r="J2150" s="6">
        <f t="shared" si="261"/>
        <v>8414062.4994616378</v>
      </c>
      <c r="K2150" s="18">
        <f t="shared" si="261"/>
        <v>4.9999999999999996E-2</v>
      </c>
      <c r="L2150" s="35">
        <f>Data!BR38</f>
        <v>3.5295314823368239E-3</v>
      </c>
      <c r="Q2150" s="21">
        <v>0</v>
      </c>
      <c r="R2150" s="21">
        <v>0</v>
      </c>
      <c r="S2150" s="21">
        <v>0</v>
      </c>
      <c r="T2150" s="21">
        <v>0</v>
      </c>
      <c r="U2150" s="21">
        <v>0</v>
      </c>
      <c r="V2150" s="21">
        <v>0</v>
      </c>
      <c r="W2150" s="21">
        <v>0</v>
      </c>
      <c r="X2150" s="21">
        <v>0</v>
      </c>
      <c r="Y2150" s="21">
        <v>0</v>
      </c>
      <c r="Z2150" s="21">
        <v>513.75843703766043</v>
      </c>
      <c r="AA2150" s="21">
        <v>1074.2563418990355</v>
      </c>
      <c r="AB2150" s="21">
        <v>1490.2504341987642</v>
      </c>
      <c r="AC2150" s="21">
        <v>1814.0808916577225</v>
      </c>
      <c r="AD2150" s="21">
        <v>2070.7057593191953</v>
      </c>
      <c r="AE2150" s="21">
        <v>2270.3314942651614</v>
      </c>
      <c r="AF2150" s="21">
        <v>2422.4286277065366</v>
      </c>
      <c r="AG2150" s="21">
        <v>2546.1614198417237</v>
      </c>
      <c r="AH2150" s="21">
        <v>2647.226289343927</v>
      </c>
      <c r="AI2150" s="21">
        <v>6297.4399515673249</v>
      </c>
      <c r="AJ2150" s="21">
        <v>13167.793106633982</v>
      </c>
      <c r="AK2150" s="21">
        <v>18266.877866330615</v>
      </c>
      <c r="AL2150" s="21">
        <v>22236.258636201805</v>
      </c>
      <c r="AM2150" s="21">
        <v>25381.860883622554</v>
      </c>
      <c r="AN2150" s="21">
        <v>27828.791168326694</v>
      </c>
      <c r="AO2150" s="21">
        <v>29693.13537292098</v>
      </c>
      <c r="AP2150" s="21">
        <v>31209.801129310275</v>
      </c>
      <c r="AQ2150" s="21">
        <v>32448.612798414713</v>
      </c>
    </row>
    <row r="2151" spans="1:43" x14ac:dyDescent="0.25">
      <c r="A2151" s="17" t="s">
        <v>280</v>
      </c>
      <c r="B2151" s="8" t="s">
        <v>338</v>
      </c>
      <c r="C2151" s="8" t="s">
        <v>335</v>
      </c>
      <c r="D2151" s="8" t="str">
        <f t="shared" si="256"/>
        <v>Week_25-generic-fifi</v>
      </c>
      <c r="E2151" s="8" t="str">
        <f t="shared" si="257"/>
        <v>Umbrella-social.video.umb</v>
      </c>
      <c r="H2151" s="24">
        <f t="shared" si="258"/>
        <v>8.6066249493784355E-3</v>
      </c>
      <c r="I2151" s="6">
        <f t="shared" si="258"/>
        <v>2.04</v>
      </c>
      <c r="J2151" s="6">
        <f t="shared" si="261"/>
        <v>8414062.4994616378</v>
      </c>
      <c r="K2151" s="18">
        <f t="shared" si="261"/>
        <v>4.9999999999999996E-2</v>
      </c>
      <c r="L2151" s="35">
        <f>Data!BR39</f>
        <v>3.5295314823368239E-3</v>
      </c>
      <c r="Q2151" s="21">
        <v>0</v>
      </c>
      <c r="R2151" s="21">
        <v>0</v>
      </c>
      <c r="S2151" s="21">
        <v>0</v>
      </c>
      <c r="T2151" s="21">
        <v>0</v>
      </c>
      <c r="U2151" s="21">
        <v>0</v>
      </c>
      <c r="V2151" s="21">
        <v>0</v>
      </c>
      <c r="W2151" s="21">
        <v>0</v>
      </c>
      <c r="X2151" s="21">
        <v>0</v>
      </c>
      <c r="Y2151" s="21">
        <v>0</v>
      </c>
      <c r="Z2151" s="21">
        <v>15.961592167911453</v>
      </c>
      <c r="AA2151" s="21">
        <v>351.65464867467864</v>
      </c>
      <c r="AB2151" s="21">
        <v>635.91926505963806</v>
      </c>
      <c r="AC2151" s="21">
        <v>857.07239642829234</v>
      </c>
      <c r="AD2151" s="21">
        <v>1032.2388553841411</v>
      </c>
      <c r="AE2151" s="21">
        <v>1168.4329683528001</v>
      </c>
      <c r="AF2151" s="21">
        <v>1272.157569638769</v>
      </c>
      <c r="AG2151" s="21">
        <v>1356.5073561463078</v>
      </c>
      <c r="AH2151" s="21">
        <v>1425.3815068203282</v>
      </c>
      <c r="AI2151" s="21">
        <v>232.16203354368997</v>
      </c>
      <c r="AJ2151" s="21">
        <v>5114.8317462673158</v>
      </c>
      <c r="AK2151" s="21">
        <v>9249.4726210745121</v>
      </c>
      <c r="AL2151" s="21">
        <v>12466.154275572628</v>
      </c>
      <c r="AM2151" s="21">
        <v>15013.957833766057</v>
      </c>
      <c r="AN2151" s="21">
        <v>16994.9069703471</v>
      </c>
      <c r="AO2151" s="21">
        <v>18503.585685461141</v>
      </c>
      <c r="AP2151" s="21">
        <v>19730.456899721004</v>
      </c>
      <c r="AQ2151" s="21">
        <v>20732.234335885594</v>
      </c>
    </row>
    <row r="2152" spans="1:43" x14ac:dyDescent="0.25">
      <c r="A2152" s="17" t="s">
        <v>281</v>
      </c>
      <c r="B2152" s="8" t="s">
        <v>338</v>
      </c>
      <c r="C2152" s="8" t="s">
        <v>335</v>
      </c>
      <c r="D2152" s="8" t="str">
        <f t="shared" si="256"/>
        <v>Week_26-generic-fifi</v>
      </c>
      <c r="E2152" s="8" t="str">
        <f t="shared" si="257"/>
        <v>Umbrella-social.video.umb</v>
      </c>
      <c r="H2152" s="24">
        <f t="shared" si="258"/>
        <v>8.6066249493784355E-3</v>
      </c>
      <c r="I2152" s="6">
        <f t="shared" si="258"/>
        <v>2.04</v>
      </c>
      <c r="J2152" s="6">
        <f t="shared" si="261"/>
        <v>8414062.4994616378</v>
      </c>
      <c r="K2152" s="18">
        <f t="shared" si="261"/>
        <v>4.9999999999999996E-2</v>
      </c>
      <c r="L2152" s="35">
        <f>Data!BR40</f>
        <v>3.5295314823368239E-3</v>
      </c>
      <c r="Q2152" s="21">
        <v>0</v>
      </c>
      <c r="R2152" s="21">
        <v>0</v>
      </c>
      <c r="S2152" s="21">
        <v>0</v>
      </c>
      <c r="T2152" s="21">
        <v>0</v>
      </c>
      <c r="U2152" s="21">
        <v>0</v>
      </c>
      <c r="V2152" s="21">
        <v>0</v>
      </c>
      <c r="W2152" s="21">
        <v>0</v>
      </c>
      <c r="X2152" s="21">
        <v>0</v>
      </c>
      <c r="Y2152" s="21">
        <v>0</v>
      </c>
      <c r="Z2152" s="21">
        <v>141.37777126767605</v>
      </c>
      <c r="AA2152" s="21">
        <v>416.47471156044662</v>
      </c>
      <c r="AB2152" s="21">
        <v>621.56267700462286</v>
      </c>
      <c r="AC2152" s="21">
        <v>781.13765050549455</v>
      </c>
      <c r="AD2152" s="21">
        <v>907.54231498025126</v>
      </c>
      <c r="AE2152" s="21">
        <v>1005.8329656992158</v>
      </c>
      <c r="AF2152" s="21">
        <v>1080.6965084054259</v>
      </c>
      <c r="AG2152" s="21">
        <v>1141.5807359904531</v>
      </c>
      <c r="AH2152" s="21">
        <v>1191.2977190992056</v>
      </c>
      <c r="AI2152" s="21">
        <v>2386.4082526831148</v>
      </c>
      <c r="AJ2152" s="21">
        <v>7029.9501809228577</v>
      </c>
      <c r="AK2152" s="21">
        <v>10491.764643504297</v>
      </c>
      <c r="AL2152" s="21">
        <v>13185.335423900638</v>
      </c>
      <c r="AM2152" s="21">
        <v>15319.002773268227</v>
      </c>
      <c r="AN2152" s="21">
        <v>16978.115220254153</v>
      </c>
      <c r="AO2152" s="21">
        <v>18241.786125073693</v>
      </c>
      <c r="AP2152" s="21">
        <v>19269.490988888912</v>
      </c>
      <c r="AQ2152" s="21">
        <v>20108.696598974522</v>
      </c>
    </row>
    <row r="2153" spans="1:43" x14ac:dyDescent="0.25">
      <c r="A2153" s="17" t="s">
        <v>282</v>
      </c>
      <c r="B2153" s="8" t="s">
        <v>338</v>
      </c>
      <c r="C2153" s="8" t="s">
        <v>335</v>
      </c>
      <c r="D2153" s="8" t="str">
        <f t="shared" si="256"/>
        <v>Week_27-generic-fifi</v>
      </c>
      <c r="E2153" s="8" t="str">
        <f t="shared" si="257"/>
        <v>Umbrella-social.video.umb</v>
      </c>
      <c r="H2153" s="24">
        <f t="shared" si="258"/>
        <v>8.6066249493784355E-3</v>
      </c>
      <c r="I2153" s="6">
        <f t="shared" si="258"/>
        <v>2.04</v>
      </c>
      <c r="J2153" s="6">
        <f t="shared" si="261"/>
        <v>8414062.4994616378</v>
      </c>
      <c r="K2153" s="18">
        <f t="shared" si="261"/>
        <v>4.9999999999999996E-2</v>
      </c>
      <c r="L2153" s="35">
        <f>Data!BR41</f>
        <v>3.5295314823368239E-3</v>
      </c>
      <c r="Q2153" s="21">
        <v>0</v>
      </c>
      <c r="R2153" s="21">
        <v>0</v>
      </c>
      <c r="S2153" s="21">
        <v>0</v>
      </c>
      <c r="T2153" s="21">
        <v>0</v>
      </c>
      <c r="U2153" s="21">
        <v>0</v>
      </c>
      <c r="V2153" s="21">
        <v>0</v>
      </c>
      <c r="W2153" s="21">
        <v>0</v>
      </c>
      <c r="X2153" s="21">
        <v>0</v>
      </c>
      <c r="Y2153" s="21">
        <v>0</v>
      </c>
      <c r="Z2153" s="21">
        <v>427.25026487780082</v>
      </c>
      <c r="AA2153" s="21">
        <v>828.81882722489922</v>
      </c>
      <c r="AB2153" s="21">
        <v>1128.6540049045884</v>
      </c>
      <c r="AC2153" s="21">
        <v>1361.8863632385949</v>
      </c>
      <c r="AD2153" s="21">
        <v>1546.5880158163525</v>
      </c>
      <c r="AE2153" s="21">
        <v>1690.1762581165608</v>
      </c>
      <c r="AF2153" s="21">
        <v>1799.5183207604305</v>
      </c>
      <c r="AG2153" s="21">
        <v>1888.4270769360153</v>
      </c>
      <c r="AH2153" s="21">
        <v>1961.0166293935547</v>
      </c>
      <c r="AI2153" s="21">
        <v>5926.975851406276</v>
      </c>
      <c r="AJ2153" s="21">
        <v>11497.685497182443</v>
      </c>
      <c r="AK2153" s="21">
        <v>15657.111490792784</v>
      </c>
      <c r="AL2153" s="21">
        <v>18892.598204902988</v>
      </c>
      <c r="AM2153" s="21">
        <v>21454.848774499027</v>
      </c>
      <c r="AN2153" s="21">
        <v>23446.758703221054</v>
      </c>
      <c r="AO2153" s="21">
        <v>24963.592788785689</v>
      </c>
      <c r="AP2153" s="21">
        <v>26196.968386532775</v>
      </c>
      <c r="AQ2153" s="21">
        <v>27203.9578721994</v>
      </c>
    </row>
    <row r="2154" spans="1:43" x14ac:dyDescent="0.25">
      <c r="A2154" s="17" t="s">
        <v>283</v>
      </c>
      <c r="B2154" s="8" t="s">
        <v>338</v>
      </c>
      <c r="C2154" s="8" t="s">
        <v>335</v>
      </c>
      <c r="D2154" s="8" t="str">
        <f t="shared" si="256"/>
        <v>Week_28-generic-fifi</v>
      </c>
      <c r="E2154" s="8" t="str">
        <f t="shared" si="257"/>
        <v>Umbrella-social.video.umb</v>
      </c>
      <c r="H2154" s="24">
        <f t="shared" si="258"/>
        <v>8.6066249493784355E-3</v>
      </c>
      <c r="I2154" s="6">
        <f t="shared" si="258"/>
        <v>2.04</v>
      </c>
      <c r="J2154" s="6">
        <f t="shared" si="261"/>
        <v>8414062.4994616378</v>
      </c>
      <c r="K2154" s="18">
        <f t="shared" si="261"/>
        <v>4.9999999999999996E-2</v>
      </c>
      <c r="L2154" s="35">
        <f>Data!BR42</f>
        <v>3.306613704505025E-3</v>
      </c>
      <c r="Q2154" s="21">
        <v>0</v>
      </c>
      <c r="R2154" s="21">
        <v>0</v>
      </c>
      <c r="S2154" s="21">
        <v>0</v>
      </c>
      <c r="T2154" s="21">
        <v>0</v>
      </c>
      <c r="U2154" s="21">
        <v>0</v>
      </c>
      <c r="V2154" s="21">
        <v>0</v>
      </c>
      <c r="W2154" s="21">
        <v>0</v>
      </c>
      <c r="X2154" s="21">
        <v>0</v>
      </c>
      <c r="Y2154" s="21">
        <v>0</v>
      </c>
      <c r="Z2154" s="21">
        <v>779.47343495860196</v>
      </c>
      <c r="AA2154" s="21">
        <v>1225.5869350763467</v>
      </c>
      <c r="AB2154" s="21">
        <v>1558.7641646718082</v>
      </c>
      <c r="AC2154" s="21">
        <v>1817.9716833093851</v>
      </c>
      <c r="AD2154" s="21">
        <v>2023.2679947493784</v>
      </c>
      <c r="AE2154" s="21">
        <v>2182.8856174932703</v>
      </c>
      <c r="AF2154" s="21">
        <v>2304.4461629477473</v>
      </c>
      <c r="AG2154" s="21">
        <v>2403.2991219135743</v>
      </c>
      <c r="AH2154" s="21">
        <v>2484.0140354592222</v>
      </c>
      <c r="AI2154" s="21">
        <v>9901.081802983892</v>
      </c>
      <c r="AJ2154" s="21">
        <v>15567.735802957402</v>
      </c>
      <c r="AK2154" s="21">
        <v>19799.84283466325</v>
      </c>
      <c r="AL2154" s="21">
        <v>23092.366647377181</v>
      </c>
      <c r="AM2154" s="21">
        <v>25700.095765850841</v>
      </c>
      <c r="AN2154" s="21">
        <v>27727.601860486426</v>
      </c>
      <c r="AO2154" s="21">
        <v>29271.696694999981</v>
      </c>
      <c r="AP2154" s="21">
        <v>30527.353641461083</v>
      </c>
      <c r="AQ2154" s="21">
        <v>31552.616242974469</v>
      </c>
    </row>
    <row r="2155" spans="1:43" x14ac:dyDescent="0.25">
      <c r="A2155" s="17" t="s">
        <v>284</v>
      </c>
      <c r="B2155" s="8" t="s">
        <v>338</v>
      </c>
      <c r="C2155" s="8" t="s">
        <v>335</v>
      </c>
      <c r="D2155" s="8" t="str">
        <f t="shared" si="256"/>
        <v>Week_29-generic-fifi</v>
      </c>
      <c r="E2155" s="8" t="str">
        <f t="shared" si="257"/>
        <v>Umbrella-social.video.umb</v>
      </c>
      <c r="H2155" s="24">
        <f t="shared" si="258"/>
        <v>8.6066249493784355E-3</v>
      </c>
      <c r="I2155" s="6">
        <f t="shared" si="258"/>
        <v>2.04</v>
      </c>
      <c r="J2155" s="6">
        <f t="shared" si="261"/>
        <v>8414062.4994616378</v>
      </c>
      <c r="K2155" s="18">
        <f t="shared" si="261"/>
        <v>4.9999999999999996E-2</v>
      </c>
      <c r="L2155" s="35">
        <f>Data!BR43</f>
        <v>3.306613704505025E-3</v>
      </c>
      <c r="Q2155" s="21">
        <v>0</v>
      </c>
      <c r="R2155" s="21">
        <v>0</v>
      </c>
      <c r="S2155" s="21">
        <v>0</v>
      </c>
      <c r="T2155" s="21">
        <v>0</v>
      </c>
      <c r="U2155" s="21">
        <v>0</v>
      </c>
      <c r="V2155" s="21">
        <v>0</v>
      </c>
      <c r="W2155" s="21">
        <v>0</v>
      </c>
      <c r="X2155" s="21">
        <v>0</v>
      </c>
      <c r="Y2155" s="21">
        <v>0</v>
      </c>
      <c r="Z2155" s="21">
        <v>181.06489448705594</v>
      </c>
      <c r="AA2155" s="21">
        <v>491.99715771884809</v>
      </c>
      <c r="AB2155" s="21">
        <v>724.21183400853397</v>
      </c>
      <c r="AC2155" s="21">
        <v>904.86457236704678</v>
      </c>
      <c r="AD2155" s="21">
        <v>1047.944265963406</v>
      </c>
      <c r="AE2155" s="21">
        <v>1159.186301840019</v>
      </c>
      <c r="AF2155" s="21">
        <v>1243.9043703253647</v>
      </c>
      <c r="AG2155" s="21">
        <v>1312.7959168390037</v>
      </c>
      <c r="AH2155" s="21">
        <v>1369.0463341651796</v>
      </c>
      <c r="AI2155" s="21">
        <v>2834.0998329921658</v>
      </c>
      <c r="AJ2155" s="21">
        <v>7700.9354379475744</v>
      </c>
      <c r="AK2155" s="21">
        <v>11335.65202481183</v>
      </c>
      <c r="AL2155" s="21">
        <v>14163.300625949363</v>
      </c>
      <c r="AM2155" s="21">
        <v>16402.840967961936</v>
      </c>
      <c r="AN2155" s="21">
        <v>18144.045612809066</v>
      </c>
      <c r="AO2155" s="21">
        <v>19470.086557553888</v>
      </c>
      <c r="AP2155" s="21">
        <v>20548.404477888434</v>
      </c>
      <c r="AQ2155" s="21">
        <v>21428.858410173201</v>
      </c>
    </row>
    <row r="2156" spans="1:43" x14ac:dyDescent="0.25">
      <c r="A2156" s="17" t="s">
        <v>285</v>
      </c>
      <c r="B2156" s="8" t="s">
        <v>338</v>
      </c>
      <c r="C2156" s="8" t="s">
        <v>335</v>
      </c>
      <c r="D2156" s="8" t="str">
        <f t="shared" si="256"/>
        <v>Week_30-generic-fifi</v>
      </c>
      <c r="E2156" s="8" t="str">
        <f t="shared" si="257"/>
        <v>Umbrella-social.video.umb</v>
      </c>
      <c r="H2156" s="24">
        <f t="shared" si="258"/>
        <v>8.6066249493784355E-3</v>
      </c>
      <c r="I2156" s="6">
        <f t="shared" si="258"/>
        <v>2.04</v>
      </c>
      <c r="J2156" s="6">
        <f t="shared" si="261"/>
        <v>8414062.4994616378</v>
      </c>
      <c r="K2156" s="18">
        <f t="shared" si="261"/>
        <v>4.9999999999999996E-2</v>
      </c>
      <c r="L2156" s="35">
        <f>Data!BR44</f>
        <v>3.306613704505025E-3</v>
      </c>
      <c r="Q2156" s="21">
        <v>0</v>
      </c>
      <c r="R2156" s="21">
        <v>0</v>
      </c>
      <c r="S2156" s="21">
        <v>0</v>
      </c>
      <c r="T2156" s="21">
        <v>0</v>
      </c>
      <c r="U2156" s="21">
        <v>0</v>
      </c>
      <c r="V2156" s="21">
        <v>0</v>
      </c>
      <c r="W2156" s="21">
        <v>0</v>
      </c>
      <c r="X2156" s="21">
        <v>0</v>
      </c>
      <c r="Y2156" s="21">
        <v>0</v>
      </c>
      <c r="Z2156" s="21">
        <v>407.48805298494324</v>
      </c>
      <c r="AA2156" s="21">
        <v>714.87740695142986</v>
      </c>
      <c r="AB2156" s="21">
        <v>944.54246630997693</v>
      </c>
      <c r="AC2156" s="21">
        <v>1123.2821026504769</v>
      </c>
      <c r="AD2156" s="21">
        <v>1264.8943019381452</v>
      </c>
      <c r="AE2156" s="21">
        <v>1375.0304203726705</v>
      </c>
      <c r="AF2156" s="21">
        <v>1458.9292142825855</v>
      </c>
      <c r="AG2156" s="21">
        <v>1527.1712099261345</v>
      </c>
      <c r="AH2156" s="21">
        <v>1582.9033206263261</v>
      </c>
      <c r="AI2156" s="21">
        <v>6101.2960241272667</v>
      </c>
      <c r="AJ2156" s="21">
        <v>10703.819777833667</v>
      </c>
      <c r="AK2156" s="21">
        <v>14142.581977806762</v>
      </c>
      <c r="AL2156" s="21">
        <v>16818.840642495863</v>
      </c>
      <c r="AM2156" s="21">
        <v>18939.192250727418</v>
      </c>
      <c r="AN2156" s="21">
        <v>20588.254245539345</v>
      </c>
      <c r="AO2156" s="21">
        <v>21844.466234975389</v>
      </c>
      <c r="AP2156" s="21">
        <v>22866.249852061905</v>
      </c>
      <c r="AQ2156" s="21">
        <v>23700.72365550336</v>
      </c>
    </row>
    <row r="2157" spans="1:43" x14ac:dyDescent="0.25">
      <c r="A2157" s="17" t="s">
        <v>286</v>
      </c>
      <c r="B2157" s="8" t="s">
        <v>338</v>
      </c>
      <c r="C2157" s="8" t="s">
        <v>335</v>
      </c>
      <c r="D2157" s="8" t="str">
        <f t="shared" si="256"/>
        <v>Week_31-generic-fifi</v>
      </c>
      <c r="E2157" s="8" t="str">
        <f t="shared" si="257"/>
        <v>Umbrella-social.video.umb</v>
      </c>
      <c r="H2157" s="24">
        <f t="shared" si="258"/>
        <v>8.6066249493784355E-3</v>
      </c>
      <c r="I2157" s="6">
        <f t="shared" si="258"/>
        <v>2.04</v>
      </c>
      <c r="J2157" s="6">
        <f t="shared" si="261"/>
        <v>8414062.4994616378</v>
      </c>
      <c r="K2157" s="18">
        <f t="shared" si="261"/>
        <v>4.9999999999999996E-2</v>
      </c>
      <c r="L2157" s="35">
        <f>Data!BR45</f>
        <v>3.306613704505025E-3</v>
      </c>
      <c r="Q2157" s="21">
        <v>0</v>
      </c>
      <c r="R2157" s="21">
        <v>0</v>
      </c>
      <c r="S2157" s="21">
        <v>0</v>
      </c>
      <c r="T2157" s="21">
        <v>0</v>
      </c>
      <c r="U2157" s="21">
        <v>0</v>
      </c>
      <c r="V2157" s="21">
        <v>0</v>
      </c>
      <c r="W2157" s="21">
        <v>0</v>
      </c>
      <c r="X2157" s="21">
        <v>0</v>
      </c>
      <c r="Y2157" s="21">
        <v>0</v>
      </c>
      <c r="Z2157" s="21">
        <v>364.87718342240476</v>
      </c>
      <c r="AA2157" s="21">
        <v>731.08321345339743</v>
      </c>
      <c r="AB2157" s="21">
        <v>1004.7995417248204</v>
      </c>
      <c r="AC2157" s="21">
        <v>1217.896110353164</v>
      </c>
      <c r="AD2157" s="21">
        <v>1386.7838073139587</v>
      </c>
      <c r="AE2157" s="21">
        <v>1518.1709846416709</v>
      </c>
      <c r="AF2157" s="21">
        <v>1618.2838315281419</v>
      </c>
      <c r="AG2157" s="21">
        <v>1699.7321453137058</v>
      </c>
      <c r="AH2157" s="21">
        <v>1766.2629829427196</v>
      </c>
      <c r="AI2157" s="21">
        <v>5100.2709998618457</v>
      </c>
      <c r="AJ2157" s="21">
        <v>10219.11668218938</v>
      </c>
      <c r="AK2157" s="21">
        <v>14045.136819094663</v>
      </c>
      <c r="AL2157" s="21">
        <v>17023.811010094993</v>
      </c>
      <c r="AM2157" s="21">
        <v>19384.531444744418</v>
      </c>
      <c r="AN2157" s="21">
        <v>21221.067793750582</v>
      </c>
      <c r="AO2157" s="21">
        <v>22620.45003217784</v>
      </c>
      <c r="AP2157" s="21">
        <v>23758.938519980205</v>
      </c>
      <c r="AQ2157" s="21">
        <v>24688.909801201567</v>
      </c>
    </row>
    <row r="2158" spans="1:43" x14ac:dyDescent="0.25">
      <c r="A2158" s="17" t="s">
        <v>287</v>
      </c>
      <c r="B2158" s="8" t="s">
        <v>338</v>
      </c>
      <c r="C2158" s="8" t="s">
        <v>335</v>
      </c>
      <c r="D2158" s="8" t="str">
        <f t="shared" si="256"/>
        <v>Week_32-generic-fifi</v>
      </c>
      <c r="E2158" s="8" t="str">
        <f t="shared" si="257"/>
        <v>Umbrella-social.video.umb</v>
      </c>
      <c r="H2158" s="24">
        <f t="shared" si="258"/>
        <v>8.6066249493784355E-3</v>
      </c>
      <c r="I2158" s="6">
        <f t="shared" si="258"/>
        <v>2.04</v>
      </c>
      <c r="J2158" s="6">
        <f t="shared" si="261"/>
        <v>8414062.4994616378</v>
      </c>
      <c r="K2158" s="18">
        <f t="shared" si="261"/>
        <v>4.9999999999999996E-2</v>
      </c>
      <c r="L2158" s="35">
        <f>Data!BR46</f>
        <v>3.8639081490845235E-3</v>
      </c>
      <c r="Q2158" s="21">
        <v>0</v>
      </c>
      <c r="R2158" s="21">
        <v>0</v>
      </c>
      <c r="S2158" s="21">
        <v>0</v>
      </c>
      <c r="T2158" s="21">
        <v>0</v>
      </c>
      <c r="U2158" s="21">
        <v>0</v>
      </c>
      <c r="V2158" s="21">
        <v>0</v>
      </c>
      <c r="W2158" s="21">
        <v>0</v>
      </c>
      <c r="X2158" s="21">
        <v>0</v>
      </c>
      <c r="Y2158" s="21">
        <v>0</v>
      </c>
      <c r="Z2158" s="21">
        <v>22.27293245820654</v>
      </c>
      <c r="AA2158" s="21">
        <v>443.07344548582188</v>
      </c>
      <c r="AB2158" s="21">
        <v>814.39103445920239</v>
      </c>
      <c r="AC2158" s="21">
        <v>1103.3005574938009</v>
      </c>
      <c r="AD2158" s="21">
        <v>1332.1566372848249</v>
      </c>
      <c r="AE2158" s="21">
        <v>1510.1108323015064</v>
      </c>
      <c r="AF2158" s="21">
        <v>1645.6501617515096</v>
      </c>
      <c r="AG2158" s="21">
        <v>1755.8794330106214</v>
      </c>
      <c r="AH2158" s="21">
        <v>1845.8904538686434</v>
      </c>
      <c r="AI2158" s="21">
        <v>302.64206627090186</v>
      </c>
      <c r="AJ2158" s="21">
        <v>6020.4314498421609</v>
      </c>
      <c r="AK2158" s="21">
        <v>11065.85250432158</v>
      </c>
      <c r="AL2158" s="21">
        <v>14991.522156514839</v>
      </c>
      <c r="AM2158" s="21">
        <v>18101.192470317379</v>
      </c>
      <c r="AN2158" s="21">
        <v>20519.213778579367</v>
      </c>
      <c r="AO2158" s="21">
        <v>22360.906730447838</v>
      </c>
      <c r="AP2158" s="21">
        <v>23858.689497938863</v>
      </c>
      <c r="AQ2158" s="21">
        <v>25081.748984638289</v>
      </c>
    </row>
    <row r="2159" spans="1:43" x14ac:dyDescent="0.25">
      <c r="A2159" s="17" t="s">
        <v>288</v>
      </c>
      <c r="B2159" s="8" t="s">
        <v>338</v>
      </c>
      <c r="C2159" s="8" t="s">
        <v>335</v>
      </c>
      <c r="D2159" s="8" t="str">
        <f t="shared" si="256"/>
        <v>Week_33-generic-fifi</v>
      </c>
      <c r="E2159" s="8" t="str">
        <f t="shared" si="257"/>
        <v>Umbrella-social.video.umb</v>
      </c>
      <c r="H2159" s="24">
        <f t="shared" si="258"/>
        <v>8.6066249493784355E-3</v>
      </c>
      <c r="I2159" s="6">
        <f t="shared" si="258"/>
        <v>2.04</v>
      </c>
      <c r="J2159" s="6">
        <f t="shared" si="261"/>
        <v>8414062.4994616378</v>
      </c>
      <c r="K2159" s="18">
        <f t="shared" si="261"/>
        <v>4.9999999999999996E-2</v>
      </c>
      <c r="L2159" s="35">
        <f>Data!BR47</f>
        <v>3.8639081490845235E-3</v>
      </c>
      <c r="Q2159" s="21">
        <v>0</v>
      </c>
      <c r="R2159" s="21">
        <v>0</v>
      </c>
      <c r="S2159" s="21">
        <v>0</v>
      </c>
      <c r="T2159" s="21">
        <v>0</v>
      </c>
      <c r="U2159" s="21">
        <v>0</v>
      </c>
      <c r="V2159" s="21">
        <v>0</v>
      </c>
      <c r="W2159" s="21">
        <v>0</v>
      </c>
      <c r="X2159" s="21">
        <v>0</v>
      </c>
      <c r="Y2159" s="21">
        <v>0</v>
      </c>
      <c r="Z2159" s="21">
        <v>188.06220791037737</v>
      </c>
      <c r="AA2159" s="21">
        <v>586.94191869254996</v>
      </c>
      <c r="AB2159" s="21">
        <v>884.16708148867156</v>
      </c>
      <c r="AC2159" s="21">
        <v>1115.4188446205067</v>
      </c>
      <c r="AD2159" s="21">
        <v>1298.5916409523386</v>
      </c>
      <c r="AE2159" s="21">
        <v>1441.0177035415757</v>
      </c>
      <c r="AF2159" s="21">
        <v>1549.4927206595894</v>
      </c>
      <c r="AG2159" s="21">
        <v>1637.7089203498183</v>
      </c>
      <c r="AH2159" s="21">
        <v>1709.7423661139487</v>
      </c>
      <c r="AI2159" s="21">
        <v>2642.9863009591591</v>
      </c>
      <c r="AJ2159" s="21">
        <v>8248.7569820639856</v>
      </c>
      <c r="AK2159" s="21">
        <v>12425.896250496224</v>
      </c>
      <c r="AL2159" s="21">
        <v>15675.859381426615</v>
      </c>
      <c r="AM2159" s="21">
        <v>18250.130931211497</v>
      </c>
      <c r="AN2159" s="21">
        <v>20251.75654491426</v>
      </c>
      <c r="AO2159" s="21">
        <v>21776.241381207623</v>
      </c>
      <c r="AP2159" s="21">
        <v>23016.013102993773</v>
      </c>
      <c r="AQ2159" s="21">
        <v>24028.355840436321</v>
      </c>
    </row>
    <row r="2160" spans="1:43" x14ac:dyDescent="0.25">
      <c r="A2160" s="17" t="s">
        <v>289</v>
      </c>
      <c r="B2160" s="8" t="s">
        <v>338</v>
      </c>
      <c r="C2160" s="8" t="s">
        <v>335</v>
      </c>
      <c r="D2160" s="8" t="str">
        <f t="shared" si="256"/>
        <v>Week_34-generic-fifi</v>
      </c>
      <c r="E2160" s="8" t="str">
        <f t="shared" si="257"/>
        <v>Umbrella-social.video.umb</v>
      </c>
      <c r="H2160" s="24">
        <f t="shared" si="258"/>
        <v>8.6066249493784355E-3</v>
      </c>
      <c r="I2160" s="6">
        <f t="shared" si="258"/>
        <v>2.04</v>
      </c>
      <c r="J2160" s="6">
        <f t="shared" si="261"/>
        <v>8414062.4994616378</v>
      </c>
      <c r="K2160" s="18">
        <f t="shared" si="261"/>
        <v>4.9999999999999996E-2</v>
      </c>
      <c r="L2160" s="35">
        <f>Data!BR48</f>
        <v>3.8639081490845235E-3</v>
      </c>
      <c r="Q2160" s="21">
        <v>0</v>
      </c>
      <c r="R2160" s="21">
        <v>0</v>
      </c>
      <c r="S2160" s="21">
        <v>0</v>
      </c>
      <c r="T2160" s="21">
        <v>0</v>
      </c>
      <c r="U2160" s="21">
        <v>0</v>
      </c>
      <c r="V2160" s="21">
        <v>0</v>
      </c>
      <c r="W2160" s="21">
        <v>0</v>
      </c>
      <c r="X2160" s="21">
        <v>0</v>
      </c>
      <c r="Y2160" s="21">
        <v>0</v>
      </c>
      <c r="Z2160" s="21">
        <v>197.21944638548246</v>
      </c>
      <c r="AA2160" s="21">
        <v>648.92944368168594</v>
      </c>
      <c r="AB2160" s="21">
        <v>986.38969317063368</v>
      </c>
      <c r="AC2160" s="21">
        <v>1249.0220286004092</v>
      </c>
      <c r="AD2160" s="21">
        <v>1457.1067775966217</v>
      </c>
      <c r="AE2160" s="21">
        <v>1618.9421863172172</v>
      </c>
      <c r="AF2160" s="21">
        <v>1742.225851929247</v>
      </c>
      <c r="AG2160" s="21">
        <v>1842.503563190666</v>
      </c>
      <c r="AH2160" s="21">
        <v>1924.3995188363931</v>
      </c>
      <c r="AI2160" s="21">
        <v>2686.3151288729714</v>
      </c>
      <c r="AJ2160" s="21">
        <v>8839.0319214563751</v>
      </c>
      <c r="AK2160" s="21">
        <v>13435.559242720259</v>
      </c>
      <c r="AL2160" s="21">
        <v>17012.859701303132</v>
      </c>
      <c r="AM2160" s="21">
        <v>19847.170513755591</v>
      </c>
      <c r="AN2160" s="21">
        <v>22051.521630246087</v>
      </c>
      <c r="AO2160" s="21">
        <v>23730.761594388339</v>
      </c>
      <c r="AP2160" s="21">
        <v>25096.638731695497</v>
      </c>
      <c r="AQ2160" s="21">
        <v>26212.138996383495</v>
      </c>
    </row>
    <row r="2161" spans="1:43" x14ac:dyDescent="0.25">
      <c r="A2161" s="17" t="s">
        <v>290</v>
      </c>
      <c r="B2161" s="8" t="s">
        <v>338</v>
      </c>
      <c r="C2161" s="8" t="s">
        <v>335</v>
      </c>
      <c r="D2161" s="8" t="str">
        <f t="shared" si="256"/>
        <v>Week_35-generic-fifi</v>
      </c>
      <c r="E2161" s="8" t="str">
        <f t="shared" si="257"/>
        <v>Umbrella-social.video.umb</v>
      </c>
      <c r="H2161" s="24">
        <f t="shared" si="258"/>
        <v>8.6066249493784355E-3</v>
      </c>
      <c r="I2161" s="6">
        <f t="shared" si="258"/>
        <v>2.04</v>
      </c>
      <c r="J2161" s="6">
        <f t="shared" si="261"/>
        <v>8414062.4994616378</v>
      </c>
      <c r="K2161" s="18">
        <f t="shared" si="261"/>
        <v>4.9999999999999996E-2</v>
      </c>
      <c r="L2161" s="35">
        <f>Data!BR49</f>
        <v>3.8639081490845235E-3</v>
      </c>
      <c r="Q2161" s="21">
        <v>0</v>
      </c>
      <c r="R2161" s="21">
        <v>0</v>
      </c>
      <c r="S2161" s="21">
        <v>0</v>
      </c>
      <c r="T2161" s="21">
        <v>0</v>
      </c>
      <c r="U2161" s="21">
        <v>0</v>
      </c>
      <c r="V2161" s="21">
        <v>0</v>
      </c>
      <c r="W2161" s="21">
        <v>0</v>
      </c>
      <c r="X2161" s="21">
        <v>0</v>
      </c>
      <c r="Y2161" s="21">
        <v>0</v>
      </c>
      <c r="Z2161" s="21">
        <v>175.40401409691</v>
      </c>
      <c r="AA2161" s="21">
        <v>570.75946474168745</v>
      </c>
      <c r="AB2161" s="21">
        <v>866.17160789305137</v>
      </c>
      <c r="AC2161" s="21">
        <v>1096.0932227017825</v>
      </c>
      <c r="AD2161" s="21">
        <v>1278.2710313914624</v>
      </c>
      <c r="AE2161" s="21">
        <v>1419.9646225087793</v>
      </c>
      <c r="AF2161" s="21">
        <v>1527.9092213466326</v>
      </c>
      <c r="AG2161" s="21">
        <v>1615.7136076023105</v>
      </c>
      <c r="AH2161" s="21">
        <v>1687.4251387295915</v>
      </c>
      <c r="AI2161" s="21">
        <v>2544.6963718173479</v>
      </c>
      <c r="AJ2161" s="21">
        <v>8280.3665958644087</v>
      </c>
      <c r="AK2161" s="21">
        <v>12566.096387958751</v>
      </c>
      <c r="AL2161" s="21">
        <v>15901.713888040073</v>
      </c>
      <c r="AM2161" s="21">
        <v>18544.681959124999</v>
      </c>
      <c r="AN2161" s="21">
        <v>20600.320018963215</v>
      </c>
      <c r="AO2161" s="21">
        <v>22166.340217726745</v>
      </c>
      <c r="AP2161" s="21">
        <v>23440.17368319707</v>
      </c>
      <c r="AQ2161" s="21">
        <v>24480.537975979089</v>
      </c>
    </row>
    <row r="2162" spans="1:43" x14ac:dyDescent="0.25">
      <c r="A2162" s="17" t="s">
        <v>291</v>
      </c>
      <c r="B2162" s="8" t="s">
        <v>338</v>
      </c>
      <c r="C2162" s="8" t="s">
        <v>335</v>
      </c>
      <c r="D2162" s="8" t="str">
        <f t="shared" si="256"/>
        <v>Week_36-generic-fifi</v>
      </c>
      <c r="E2162" s="8" t="str">
        <f t="shared" si="257"/>
        <v>Umbrella-social.video.umb</v>
      </c>
      <c r="H2162" s="24">
        <f t="shared" si="258"/>
        <v>8.6066249493784355E-3</v>
      </c>
      <c r="I2162" s="6">
        <f t="shared" si="258"/>
        <v>2.04</v>
      </c>
      <c r="J2162" s="6">
        <f t="shared" si="261"/>
        <v>8414062.4994616378</v>
      </c>
      <c r="K2162" s="18">
        <f t="shared" si="261"/>
        <v>4.9999999999999996E-2</v>
      </c>
      <c r="L2162" s="35">
        <f>Data!BR50</f>
        <v>3.8639081490845235E-3</v>
      </c>
      <c r="Q2162" s="21">
        <v>0</v>
      </c>
      <c r="R2162" s="21">
        <v>0</v>
      </c>
      <c r="S2162" s="21">
        <v>0</v>
      </c>
      <c r="T2162" s="21">
        <v>0</v>
      </c>
      <c r="U2162" s="21">
        <v>0</v>
      </c>
      <c r="V2162" s="21">
        <v>0</v>
      </c>
      <c r="W2162" s="21">
        <v>0</v>
      </c>
      <c r="X2162" s="21">
        <v>0</v>
      </c>
      <c r="Y2162" s="21">
        <v>0</v>
      </c>
      <c r="Z2162" s="21">
        <v>233.22320838031411</v>
      </c>
      <c r="AA2162" s="21">
        <v>708.41261121741479</v>
      </c>
      <c r="AB2162" s="21">
        <v>1063.555458649211</v>
      </c>
      <c r="AC2162" s="21">
        <v>1340.0198304816768</v>
      </c>
      <c r="AD2162" s="21">
        <v>1559.114444258098</v>
      </c>
      <c r="AE2162" s="21">
        <v>1729.548505539532</v>
      </c>
      <c r="AF2162" s="21">
        <v>1859.4063314010025</v>
      </c>
      <c r="AG2162" s="21">
        <v>1965.0484311213602</v>
      </c>
      <c r="AH2162" s="21">
        <v>2051.3379167817416</v>
      </c>
      <c r="AI2162" s="21">
        <v>3122.864351440166</v>
      </c>
      <c r="AJ2162" s="21">
        <v>9485.661847486359</v>
      </c>
      <c r="AK2162" s="21">
        <v>14241.03308869309</v>
      </c>
      <c r="AL2162" s="21">
        <v>17942.897655409084</v>
      </c>
      <c r="AM2162" s="21">
        <v>20876.579786388163</v>
      </c>
      <c r="AN2162" s="21">
        <v>23158.695952884929</v>
      </c>
      <c r="AO2162" s="21">
        <v>24897.495354345101</v>
      </c>
      <c r="AP2162" s="21">
        <v>26312.045602234746</v>
      </c>
      <c r="AQ2162" s="21">
        <v>27467.463883907174</v>
      </c>
    </row>
    <row r="2163" spans="1:43" x14ac:dyDescent="0.25">
      <c r="A2163" s="17" t="s">
        <v>292</v>
      </c>
      <c r="B2163" s="8" t="s">
        <v>338</v>
      </c>
      <c r="C2163" s="8" t="s">
        <v>335</v>
      </c>
      <c r="D2163" s="8" t="str">
        <f t="shared" si="256"/>
        <v>Week_37-generic-fifi</v>
      </c>
      <c r="E2163" s="8" t="str">
        <f t="shared" si="257"/>
        <v>Umbrella-social.video.umb</v>
      </c>
      <c r="H2163" s="24">
        <f t="shared" si="258"/>
        <v>8.6066249493784355E-3</v>
      </c>
      <c r="I2163" s="6">
        <f t="shared" si="258"/>
        <v>2.04</v>
      </c>
      <c r="J2163" s="6">
        <f t="shared" ref="J2163:K2178" si="262">J2162</f>
        <v>8414062.4994616378</v>
      </c>
      <c r="K2163" s="18">
        <f t="shared" si="262"/>
        <v>4.9999999999999996E-2</v>
      </c>
      <c r="L2163" s="35">
        <f>Data!BR51</f>
        <v>4.0496729639443564E-3</v>
      </c>
      <c r="Q2163" s="21">
        <v>0</v>
      </c>
      <c r="R2163" s="21">
        <v>0</v>
      </c>
      <c r="S2163" s="21">
        <v>0</v>
      </c>
      <c r="T2163" s="21">
        <v>0</v>
      </c>
      <c r="U2163" s="21">
        <v>0</v>
      </c>
      <c r="V2163" s="21">
        <v>0</v>
      </c>
      <c r="W2163" s="21">
        <v>0</v>
      </c>
      <c r="X2163" s="21">
        <v>0</v>
      </c>
      <c r="Y2163" s="21">
        <v>0</v>
      </c>
      <c r="Z2163" s="21">
        <v>8.3855194983934105</v>
      </c>
      <c r="AA2163" s="21">
        <v>279.37145852215622</v>
      </c>
      <c r="AB2163" s="21">
        <v>557.79626412302025</v>
      </c>
      <c r="AC2163" s="21">
        <v>774.54745544518835</v>
      </c>
      <c r="AD2163" s="21">
        <v>946.33112556008803</v>
      </c>
      <c r="AE2163" s="21">
        <v>1079.9676887181345</v>
      </c>
      <c r="AF2163" s="21">
        <v>1181.7929731919226</v>
      </c>
      <c r="AG2163" s="21">
        <v>1264.6326797141617</v>
      </c>
      <c r="AH2163" s="21">
        <v>1332.2991612694541</v>
      </c>
      <c r="AI2163" s="21">
        <v>130.75777613464348</v>
      </c>
      <c r="AJ2163" s="21">
        <v>4356.3181313748955</v>
      </c>
      <c r="AK2163" s="21">
        <v>8697.8748361281905</v>
      </c>
      <c r="AL2163" s="21">
        <v>12077.737438230706</v>
      </c>
      <c r="AM2163" s="21">
        <v>14756.40876977731</v>
      </c>
      <c r="AN2163" s="21">
        <v>16840.241478313834</v>
      </c>
      <c r="AO2163" s="21">
        <v>18428.031925240932</v>
      </c>
      <c r="AP2163" s="21">
        <v>19719.774887924377</v>
      </c>
      <c r="AQ2163" s="21">
        <v>20774.917464209735</v>
      </c>
    </row>
    <row r="2164" spans="1:43" x14ac:dyDescent="0.25">
      <c r="A2164" s="17" t="s">
        <v>293</v>
      </c>
      <c r="B2164" s="8" t="s">
        <v>338</v>
      </c>
      <c r="C2164" s="8" t="s">
        <v>335</v>
      </c>
      <c r="D2164" s="8" t="str">
        <f t="shared" si="256"/>
        <v>Week_38-generic-fifi</v>
      </c>
      <c r="E2164" s="8" t="str">
        <f t="shared" si="257"/>
        <v>Umbrella-social.video.umb</v>
      </c>
      <c r="H2164" s="24">
        <f t="shared" si="258"/>
        <v>8.6066249493784355E-3</v>
      </c>
      <c r="I2164" s="6">
        <f t="shared" si="258"/>
        <v>2.04</v>
      </c>
      <c r="J2164" s="6">
        <f t="shared" si="262"/>
        <v>8414062.4994616378</v>
      </c>
      <c r="K2164" s="18">
        <f t="shared" si="262"/>
        <v>4.9999999999999996E-2</v>
      </c>
      <c r="L2164" s="35">
        <f>Data!BR52</f>
        <v>4.0496729639443564E-3</v>
      </c>
      <c r="Q2164" s="21">
        <v>0</v>
      </c>
      <c r="R2164" s="21">
        <v>0</v>
      </c>
      <c r="S2164" s="21">
        <v>0</v>
      </c>
      <c r="T2164" s="21">
        <v>0</v>
      </c>
      <c r="U2164" s="21">
        <v>0</v>
      </c>
      <c r="V2164" s="21">
        <v>0</v>
      </c>
      <c r="W2164" s="21">
        <v>0</v>
      </c>
      <c r="X2164" s="21">
        <v>0</v>
      </c>
      <c r="Y2164" s="21">
        <v>0</v>
      </c>
      <c r="Z2164" s="21">
        <v>82.201475619708731</v>
      </c>
      <c r="AA2164" s="21">
        <v>492.17521970556231</v>
      </c>
      <c r="AB2164" s="21">
        <v>797.14319889418073</v>
      </c>
      <c r="AC2164" s="21">
        <v>1034.4447892965406</v>
      </c>
      <c r="AD2164" s="21">
        <v>1222.4300179781178</v>
      </c>
      <c r="AE2164" s="21">
        <v>1368.6115905611157</v>
      </c>
      <c r="AF2164" s="21">
        <v>1479.9561488543056</v>
      </c>
      <c r="AG2164" s="21">
        <v>1570.5124037680598</v>
      </c>
      <c r="AH2164" s="21">
        <v>1644.4614482483184</v>
      </c>
      <c r="AI2164" s="21">
        <v>1192.3404741673921</v>
      </c>
      <c r="AJ2164" s="21">
        <v>7139.0498821710808</v>
      </c>
      <c r="AK2164" s="21">
        <v>11562.640361177582</v>
      </c>
      <c r="AL2164" s="21">
        <v>15004.72322754874</v>
      </c>
      <c r="AM2164" s="21">
        <v>17731.467425421957</v>
      </c>
      <c r="AN2164" s="21">
        <v>19851.845487423037</v>
      </c>
      <c r="AO2164" s="21">
        <v>21466.909236952975</v>
      </c>
      <c r="AP2164" s="21">
        <v>22780.436605028604</v>
      </c>
      <c r="AQ2164" s="21">
        <v>23853.074755318416</v>
      </c>
    </row>
    <row r="2165" spans="1:43" x14ac:dyDescent="0.25">
      <c r="A2165" s="17" t="s">
        <v>294</v>
      </c>
      <c r="B2165" s="8" t="s">
        <v>338</v>
      </c>
      <c r="C2165" s="8" t="s">
        <v>335</v>
      </c>
      <c r="D2165" s="8" t="str">
        <f t="shared" si="256"/>
        <v>Week_39-generic-fifi</v>
      </c>
      <c r="E2165" s="8" t="str">
        <f t="shared" si="257"/>
        <v>Umbrella-social.video.umb</v>
      </c>
      <c r="H2165" s="24">
        <f t="shared" si="258"/>
        <v>8.6066249493784355E-3</v>
      </c>
      <c r="I2165" s="6">
        <f t="shared" si="258"/>
        <v>2.04</v>
      </c>
      <c r="J2165" s="6">
        <f t="shared" si="262"/>
        <v>8414062.4994616378</v>
      </c>
      <c r="K2165" s="18">
        <f t="shared" si="262"/>
        <v>4.9999999999999996E-2</v>
      </c>
      <c r="L2165" s="35">
        <f>Data!BR53</f>
        <v>4.0496729639443564E-3</v>
      </c>
      <c r="Q2165" s="21">
        <v>0</v>
      </c>
      <c r="R2165" s="21">
        <v>0</v>
      </c>
      <c r="S2165" s="21">
        <v>0</v>
      </c>
      <c r="T2165" s="21">
        <v>0</v>
      </c>
      <c r="U2165" s="21">
        <v>0</v>
      </c>
      <c r="V2165" s="21">
        <v>0</v>
      </c>
      <c r="W2165" s="21">
        <v>0</v>
      </c>
      <c r="X2165" s="21">
        <v>0</v>
      </c>
      <c r="Y2165" s="21">
        <v>0</v>
      </c>
      <c r="Z2165" s="21">
        <v>330.3782310259644</v>
      </c>
      <c r="AA2165" s="21">
        <v>887.5207279456904</v>
      </c>
      <c r="AB2165" s="21">
        <v>1303.9438072826124</v>
      </c>
      <c r="AC2165" s="21">
        <v>1628.1967413641819</v>
      </c>
      <c r="AD2165" s="21">
        <v>1885.223591346029</v>
      </c>
      <c r="AE2165" s="21">
        <v>2085.2081187415042</v>
      </c>
      <c r="AF2165" s="21">
        <v>2237.609649400772</v>
      </c>
      <c r="AG2165" s="21">
        <v>2361.6119263159126</v>
      </c>
      <c r="AH2165" s="21">
        <v>2462.9131056344604</v>
      </c>
      <c r="AI2165" s="21">
        <v>4130.7819648950708</v>
      </c>
      <c r="AJ2165" s="21">
        <v>11096.840748507064</v>
      </c>
      <c r="AK2165" s="21">
        <v>16303.457844764354</v>
      </c>
      <c r="AL2165" s="21">
        <v>20357.65405499587</v>
      </c>
      <c r="AM2165" s="21">
        <v>23571.30972807611</v>
      </c>
      <c r="AN2165" s="21">
        <v>26071.754374377186</v>
      </c>
      <c r="AO2165" s="21">
        <v>27977.259747157728</v>
      </c>
      <c r="AP2165" s="21">
        <v>29527.683839859925</v>
      </c>
      <c r="AQ2165" s="21">
        <v>30794.271784386976</v>
      </c>
    </row>
    <row r="2166" spans="1:43" x14ac:dyDescent="0.25">
      <c r="A2166" s="17" t="s">
        <v>295</v>
      </c>
      <c r="B2166" s="8" t="s">
        <v>338</v>
      </c>
      <c r="C2166" s="8" t="s">
        <v>335</v>
      </c>
      <c r="D2166" s="8" t="str">
        <f t="shared" si="256"/>
        <v>Week_40-generic-fifi</v>
      </c>
      <c r="E2166" s="8" t="str">
        <f t="shared" si="257"/>
        <v>Umbrella-social.video.umb</v>
      </c>
      <c r="H2166" s="24">
        <f t="shared" si="258"/>
        <v>8.6066249493784355E-3</v>
      </c>
      <c r="I2166" s="6">
        <f t="shared" si="258"/>
        <v>2.04</v>
      </c>
      <c r="J2166" s="6">
        <f t="shared" si="262"/>
        <v>8414062.4994616378</v>
      </c>
      <c r="K2166" s="18">
        <f t="shared" si="262"/>
        <v>4.9999999999999996E-2</v>
      </c>
      <c r="L2166" s="35">
        <f>Data!BR54</f>
        <v>4.0496729639443564E-3</v>
      </c>
      <c r="Q2166" s="21">
        <v>0</v>
      </c>
      <c r="R2166" s="21">
        <v>0</v>
      </c>
      <c r="S2166" s="21">
        <v>0</v>
      </c>
      <c r="T2166" s="21">
        <v>0</v>
      </c>
      <c r="U2166" s="21">
        <v>0</v>
      </c>
      <c r="V2166" s="21">
        <v>0</v>
      </c>
      <c r="W2166" s="21">
        <v>0</v>
      </c>
      <c r="X2166" s="21">
        <v>0</v>
      </c>
      <c r="Y2166" s="21">
        <v>0</v>
      </c>
      <c r="Z2166" s="21">
        <v>16.358664764398434</v>
      </c>
      <c r="AA2166" s="21">
        <v>559.72096781412972</v>
      </c>
      <c r="AB2166" s="21">
        <v>998.18528232514507</v>
      </c>
      <c r="AC2166" s="21">
        <v>1339.4396219992</v>
      </c>
      <c r="AD2166" s="21">
        <v>1609.8321461598621</v>
      </c>
      <c r="AE2166" s="21">
        <v>1820.1353706282302</v>
      </c>
      <c r="AF2166" s="21">
        <v>1980.3473730622215</v>
      </c>
      <c r="AG2166" s="21">
        <v>2110.6662912987531</v>
      </c>
      <c r="AH2166" s="21">
        <v>2217.0998784020076</v>
      </c>
      <c r="AI2166" s="21">
        <v>210.04787246069989</v>
      </c>
      <c r="AJ2166" s="21">
        <v>7186.9067649620747</v>
      </c>
      <c r="AK2166" s="21">
        <v>12816.858704157812</v>
      </c>
      <c r="AL2166" s="21">
        <v>17198.61901582541</v>
      </c>
      <c r="AM2166" s="21">
        <v>20670.502280578774</v>
      </c>
      <c r="AN2166" s="21">
        <v>23370.829324833732</v>
      </c>
      <c r="AO2166" s="21">
        <v>25427.977065104446</v>
      </c>
      <c r="AP2166" s="21">
        <v>27101.292822300962</v>
      </c>
      <c r="AQ2166" s="21">
        <v>28467.917106824054</v>
      </c>
    </row>
    <row r="2167" spans="1:43" x14ac:dyDescent="0.25">
      <c r="A2167" s="17" t="s">
        <v>296</v>
      </c>
      <c r="B2167" s="8" t="s">
        <v>338</v>
      </c>
      <c r="C2167" s="8" t="s">
        <v>335</v>
      </c>
      <c r="D2167" s="8" t="str">
        <f t="shared" si="256"/>
        <v>Week_41-generic-fifi</v>
      </c>
      <c r="E2167" s="8" t="str">
        <f t="shared" si="257"/>
        <v>Umbrella-social.video.umb</v>
      </c>
      <c r="H2167" s="24">
        <f t="shared" si="258"/>
        <v>8.6066249493784355E-3</v>
      </c>
      <c r="I2167" s="6">
        <f t="shared" si="258"/>
        <v>2.04</v>
      </c>
      <c r="J2167" s="6">
        <f t="shared" si="262"/>
        <v>8414062.4994616378</v>
      </c>
      <c r="K2167" s="18">
        <f t="shared" si="262"/>
        <v>4.9999999999999996E-2</v>
      </c>
      <c r="L2167" s="35">
        <f>Data!BR55</f>
        <v>4.7927322233836875E-3</v>
      </c>
      <c r="Q2167" s="21">
        <v>0</v>
      </c>
      <c r="R2167" s="21">
        <v>0</v>
      </c>
      <c r="S2167" s="21">
        <v>0</v>
      </c>
      <c r="T2167" s="21">
        <v>0</v>
      </c>
      <c r="U2167" s="21">
        <v>0</v>
      </c>
      <c r="V2167" s="21">
        <v>0</v>
      </c>
      <c r="W2167" s="21">
        <v>0</v>
      </c>
      <c r="X2167" s="21">
        <v>0</v>
      </c>
      <c r="Y2167" s="21">
        <v>0</v>
      </c>
      <c r="Z2167" s="21">
        <v>0.475264518172414</v>
      </c>
      <c r="AA2167" s="21">
        <v>117.89953935469488</v>
      </c>
      <c r="AB2167" s="21">
        <v>405.19805721845285</v>
      </c>
      <c r="AC2167" s="21">
        <v>628.65146533660402</v>
      </c>
      <c r="AD2167" s="21">
        <v>805.60069959848568</v>
      </c>
      <c r="AE2167" s="21">
        <v>943.15150258556093</v>
      </c>
      <c r="AF2167" s="21">
        <v>1047.8902423304207</v>
      </c>
      <c r="AG2167" s="21">
        <v>1133.050717729006</v>
      </c>
      <c r="AH2167" s="21">
        <v>1202.5767680127692</v>
      </c>
      <c r="AI2167" s="21">
        <v>7.7535842540098763</v>
      </c>
      <c r="AJ2167" s="21">
        <v>1923.4425818507063</v>
      </c>
      <c r="AK2167" s="21">
        <v>6610.5024803569404</v>
      </c>
      <c r="AL2167" s="21">
        <v>10255.97728531852</v>
      </c>
      <c r="AM2167" s="21">
        <v>13142.771363294076</v>
      </c>
      <c r="AN2167" s="21">
        <v>15386.809576515156</v>
      </c>
      <c r="AO2167" s="21">
        <v>17095.543580882746</v>
      </c>
      <c r="AP2167" s="21">
        <v>18484.8728824969</v>
      </c>
      <c r="AQ2167" s="21">
        <v>19619.138261273023</v>
      </c>
    </row>
    <row r="2168" spans="1:43" x14ac:dyDescent="0.25">
      <c r="A2168" s="17" t="s">
        <v>297</v>
      </c>
      <c r="B2168" s="8" t="s">
        <v>338</v>
      </c>
      <c r="C2168" s="8" t="s">
        <v>335</v>
      </c>
      <c r="D2168" s="8" t="str">
        <f t="shared" si="256"/>
        <v>Week_42-generic-fifi</v>
      </c>
      <c r="E2168" s="8" t="str">
        <f t="shared" si="257"/>
        <v>Umbrella-social.video.umb</v>
      </c>
      <c r="H2168" s="24">
        <f t="shared" si="258"/>
        <v>8.6066249493784355E-3</v>
      </c>
      <c r="I2168" s="6">
        <f t="shared" si="258"/>
        <v>2.04</v>
      </c>
      <c r="J2168" s="6">
        <f t="shared" si="262"/>
        <v>8414062.4994616378</v>
      </c>
      <c r="K2168" s="18">
        <f t="shared" si="262"/>
        <v>4.9999999999999996E-2</v>
      </c>
      <c r="L2168" s="35">
        <f>Data!BR56</f>
        <v>4.7927322233836875E-3</v>
      </c>
      <c r="Q2168" s="21">
        <v>0</v>
      </c>
      <c r="R2168" s="21">
        <v>0</v>
      </c>
      <c r="S2168" s="21">
        <v>0</v>
      </c>
      <c r="T2168" s="21">
        <v>0</v>
      </c>
      <c r="U2168" s="21">
        <v>0</v>
      </c>
      <c r="V2168" s="21">
        <v>0</v>
      </c>
      <c r="W2168" s="21">
        <v>0</v>
      </c>
      <c r="X2168" s="21">
        <v>0</v>
      </c>
      <c r="Y2168" s="21">
        <v>0</v>
      </c>
      <c r="Z2168" s="21">
        <v>3.309745090544397E-2</v>
      </c>
      <c r="AA2168" s="21">
        <v>255.06559300496556</v>
      </c>
      <c r="AB2168" s="21">
        <v>640.3805208366025</v>
      </c>
      <c r="AC2168" s="21">
        <v>940.15758460405584</v>
      </c>
      <c r="AD2168" s="21">
        <v>1177.6090654746536</v>
      </c>
      <c r="AE2168" s="21">
        <v>1362.2360127881939</v>
      </c>
      <c r="AF2168" s="21">
        <v>1502.8508414316443</v>
      </c>
      <c r="AG2168" s="21">
        <v>1617.2026282774166</v>
      </c>
      <c r="AH2168" s="21">
        <v>1710.5763900619779</v>
      </c>
      <c r="AI2168" s="21">
        <v>0.45607702126634958</v>
      </c>
      <c r="AJ2168" s="21">
        <v>3514.7587715314203</v>
      </c>
      <c r="AK2168" s="21">
        <v>8824.330346604178</v>
      </c>
      <c r="AL2168" s="21">
        <v>12955.205279469305</v>
      </c>
      <c r="AM2168" s="21">
        <v>16227.24470027355</v>
      </c>
      <c r="AN2168" s="21">
        <v>18771.371388966923</v>
      </c>
      <c r="AO2168" s="21">
        <v>20709.018864502104</v>
      </c>
      <c r="AP2168" s="21">
        <v>22284.766267832372</v>
      </c>
      <c r="AQ2168" s="21">
        <v>23571.440195102456</v>
      </c>
    </row>
    <row r="2169" spans="1:43" x14ac:dyDescent="0.25">
      <c r="A2169" s="17" t="s">
        <v>298</v>
      </c>
      <c r="B2169" s="8" t="s">
        <v>338</v>
      </c>
      <c r="C2169" s="8" t="s">
        <v>335</v>
      </c>
      <c r="D2169" s="8" t="str">
        <f t="shared" si="256"/>
        <v>Week_43-generic-fifi</v>
      </c>
      <c r="E2169" s="8" t="str">
        <f t="shared" si="257"/>
        <v>Umbrella-social.video.umb</v>
      </c>
      <c r="H2169" s="24">
        <f t="shared" si="258"/>
        <v>8.6066249493784355E-3</v>
      </c>
      <c r="I2169" s="6">
        <f t="shared" si="258"/>
        <v>2.04</v>
      </c>
      <c r="J2169" s="6">
        <f t="shared" si="262"/>
        <v>8414062.4994616378</v>
      </c>
      <c r="K2169" s="18">
        <f t="shared" si="262"/>
        <v>4.9999999999999996E-2</v>
      </c>
      <c r="L2169" s="35">
        <f>Data!BR57</f>
        <v>4.7927322233836875E-3</v>
      </c>
      <c r="Q2169" s="21">
        <v>0</v>
      </c>
      <c r="R2169" s="21">
        <v>0</v>
      </c>
      <c r="S2169" s="21">
        <v>0</v>
      </c>
      <c r="T2169" s="21">
        <v>0</v>
      </c>
      <c r="U2169" s="21">
        <v>0</v>
      </c>
      <c r="V2169" s="21">
        <v>0</v>
      </c>
      <c r="W2169" s="21">
        <v>0</v>
      </c>
      <c r="X2169" s="21">
        <v>0</v>
      </c>
      <c r="Y2169" s="21">
        <v>0</v>
      </c>
      <c r="Z2169" s="21">
        <v>1.6801591248368252E-3</v>
      </c>
      <c r="AA2169" s="21">
        <v>13.559301653197434</v>
      </c>
      <c r="AB2169" s="21">
        <v>438.66974895716874</v>
      </c>
      <c r="AC2169" s="21">
        <v>773.20668936981247</v>
      </c>
      <c r="AD2169" s="21">
        <v>1038.2071031384928</v>
      </c>
      <c r="AE2169" s="21">
        <v>1244.2631555223206</v>
      </c>
      <c r="AF2169" s="21">
        <v>1401.2052227354152</v>
      </c>
      <c r="AG2169" s="21">
        <v>1528.8388808539587</v>
      </c>
      <c r="AH2169" s="21">
        <v>1633.0612431008976</v>
      </c>
      <c r="AI2169" s="21">
        <v>2.3903225533366407E-2</v>
      </c>
      <c r="AJ2169" s="21">
        <v>192.90496995205945</v>
      </c>
      <c r="AK2169" s="21">
        <v>6240.8505176596163</v>
      </c>
      <c r="AL2169" s="21">
        <v>11000.228256183276</v>
      </c>
      <c r="AM2169" s="21">
        <v>14770.326316010416</v>
      </c>
      <c r="AN2169" s="21">
        <v>17701.836921069418</v>
      </c>
      <c r="AO2169" s="21">
        <v>19934.614503152116</v>
      </c>
      <c r="AP2169" s="21">
        <v>21750.428297546394</v>
      </c>
      <c r="AQ2169" s="21">
        <v>23233.175135975012</v>
      </c>
    </row>
    <row r="2170" spans="1:43" x14ac:dyDescent="0.25">
      <c r="A2170" s="17" t="s">
        <v>299</v>
      </c>
      <c r="B2170" s="8" t="s">
        <v>338</v>
      </c>
      <c r="C2170" s="8" t="s">
        <v>335</v>
      </c>
      <c r="D2170" s="8" t="str">
        <f t="shared" si="256"/>
        <v>Week_44-generic-fifi</v>
      </c>
      <c r="E2170" s="8" t="str">
        <f t="shared" si="257"/>
        <v>Umbrella-social.video.umb</v>
      </c>
      <c r="H2170" s="24">
        <f t="shared" si="258"/>
        <v>8.6066249493784355E-3</v>
      </c>
      <c r="I2170" s="6">
        <f t="shared" si="258"/>
        <v>2.04</v>
      </c>
      <c r="J2170" s="6">
        <f t="shared" si="262"/>
        <v>8414062.4994616378</v>
      </c>
      <c r="K2170" s="18">
        <f t="shared" si="262"/>
        <v>4.9999999999999996E-2</v>
      </c>
      <c r="L2170" s="35">
        <f>Data!BR58</f>
        <v>4.7927322233836875E-3</v>
      </c>
      <c r="Q2170" s="21">
        <v>0</v>
      </c>
      <c r="R2170" s="21">
        <v>0</v>
      </c>
      <c r="S2170" s="21">
        <v>0</v>
      </c>
      <c r="T2170" s="21">
        <v>0</v>
      </c>
      <c r="U2170" s="21">
        <v>0</v>
      </c>
      <c r="V2170" s="21">
        <v>0</v>
      </c>
      <c r="W2170" s="21">
        <v>0</v>
      </c>
      <c r="X2170" s="21">
        <v>0</v>
      </c>
      <c r="Y2170" s="21">
        <v>0</v>
      </c>
      <c r="Z2170" s="21">
        <v>1.0456139382425018E-4</v>
      </c>
      <c r="AA2170" s="21">
        <v>140.34073842603047</v>
      </c>
      <c r="AB2170" s="21">
        <v>654.21218460328339</v>
      </c>
      <c r="AC2170" s="21">
        <v>1054.1373686742593</v>
      </c>
      <c r="AD2170" s="21">
        <v>1371.0560980082114</v>
      </c>
      <c r="AE2170" s="21">
        <v>1617.5689687560803</v>
      </c>
      <c r="AF2170" s="21">
        <v>1805.382358194448</v>
      </c>
      <c r="AG2170" s="21">
        <v>1958.1634412006829</v>
      </c>
      <c r="AH2170" s="21">
        <v>2082.9506574080497</v>
      </c>
      <c r="AI2170" s="21">
        <v>1.3275881855806543E-3</v>
      </c>
      <c r="AJ2170" s="21">
        <v>1781.8690003618945</v>
      </c>
      <c r="AK2170" s="21">
        <v>8306.3579718731562</v>
      </c>
      <c r="AL2170" s="21">
        <v>13384.101583260057</v>
      </c>
      <c r="AM2170" s="21">
        <v>17407.934333234451</v>
      </c>
      <c r="AN2170" s="21">
        <v>20537.842637139831</v>
      </c>
      <c r="AO2170" s="21">
        <v>22922.459251292195</v>
      </c>
      <c r="AP2170" s="21">
        <v>24862.279995459186</v>
      </c>
      <c r="AQ2170" s="21">
        <v>26446.67006419579</v>
      </c>
    </row>
    <row r="2171" spans="1:43" x14ac:dyDescent="0.25">
      <c r="A2171" s="17" t="s">
        <v>300</v>
      </c>
      <c r="B2171" s="8" t="s">
        <v>338</v>
      </c>
      <c r="C2171" s="8" t="s">
        <v>335</v>
      </c>
      <c r="D2171" s="8" t="str">
        <f t="shared" si="256"/>
        <v>Week_45-generic-fifi</v>
      </c>
      <c r="E2171" s="8" t="str">
        <f t="shared" si="257"/>
        <v>Umbrella-social.video.umb</v>
      </c>
      <c r="H2171" s="24">
        <f t="shared" si="258"/>
        <v>8.6066249493784355E-3</v>
      </c>
      <c r="I2171" s="6">
        <f t="shared" si="258"/>
        <v>2.04</v>
      </c>
      <c r="J2171" s="6">
        <f t="shared" si="262"/>
        <v>8414062.4994616378</v>
      </c>
      <c r="K2171" s="18">
        <f t="shared" si="262"/>
        <v>4.9999999999999996E-2</v>
      </c>
      <c r="L2171" s="35">
        <f>Data!BR59</f>
        <v>4.1239788898882893E-3</v>
      </c>
      <c r="Q2171" s="21">
        <v>0</v>
      </c>
      <c r="R2171" s="21">
        <v>0</v>
      </c>
      <c r="S2171" s="21">
        <v>0</v>
      </c>
      <c r="T2171" s="21">
        <v>0</v>
      </c>
      <c r="U2171" s="21">
        <v>0</v>
      </c>
      <c r="V2171" s="21">
        <v>0</v>
      </c>
      <c r="W2171" s="21">
        <v>0</v>
      </c>
      <c r="X2171" s="21">
        <v>0</v>
      </c>
      <c r="Y2171" s="21">
        <v>0</v>
      </c>
      <c r="Z2171" s="21">
        <v>384.88251872900815</v>
      </c>
      <c r="AA2171" s="21">
        <v>782.88434310482421</v>
      </c>
      <c r="AB2171" s="21">
        <v>1075.8299750536416</v>
      </c>
      <c r="AC2171" s="21">
        <v>1303.6868253783302</v>
      </c>
      <c r="AD2171" s="21">
        <v>1484.1212203704408</v>
      </c>
      <c r="AE2171" s="21">
        <v>1624.3846686354068</v>
      </c>
      <c r="AF2171" s="21">
        <v>1731.1900268901618</v>
      </c>
      <c r="AG2171" s="21">
        <v>1818.032610818341</v>
      </c>
      <c r="AH2171" s="21">
        <v>1888.9326792593279</v>
      </c>
      <c r="AI2171" s="21">
        <v>5495.3708982579674</v>
      </c>
      <c r="AJ2171" s="21">
        <v>11178.059866182748</v>
      </c>
      <c r="AK2171" s="21">
        <v>15360.751524664633</v>
      </c>
      <c r="AL2171" s="21">
        <v>18614.102465045085</v>
      </c>
      <c r="AM2171" s="21">
        <v>21190.35333390455</v>
      </c>
      <c r="AN2171" s="21">
        <v>23193.041515820441</v>
      </c>
      <c r="AO2171" s="21">
        <v>24718.013498100707</v>
      </c>
      <c r="AP2171" s="21">
        <v>25957.956039592063</v>
      </c>
      <c r="AQ2171" s="21">
        <v>26970.270587110983</v>
      </c>
    </row>
    <row r="2172" spans="1:43" x14ac:dyDescent="0.25">
      <c r="A2172" s="17" t="s">
        <v>301</v>
      </c>
      <c r="B2172" s="8" t="s">
        <v>338</v>
      </c>
      <c r="C2172" s="8" t="s">
        <v>335</v>
      </c>
      <c r="D2172" s="8" t="str">
        <f t="shared" si="256"/>
        <v>Week_46-generic-fifi</v>
      </c>
      <c r="E2172" s="8" t="str">
        <f t="shared" si="257"/>
        <v>Umbrella-social.video.umb</v>
      </c>
      <c r="H2172" s="24">
        <f t="shared" si="258"/>
        <v>8.6066249493784355E-3</v>
      </c>
      <c r="I2172" s="6">
        <f t="shared" si="258"/>
        <v>2.04</v>
      </c>
      <c r="J2172" s="6">
        <f t="shared" si="262"/>
        <v>8414062.4994616378</v>
      </c>
      <c r="K2172" s="18">
        <f t="shared" si="262"/>
        <v>4.9999999999999996E-2</v>
      </c>
      <c r="L2172" s="35">
        <f>Data!BR60</f>
        <v>4.1239788898882893E-3</v>
      </c>
      <c r="Q2172" s="21">
        <v>0</v>
      </c>
      <c r="R2172" s="21">
        <v>0</v>
      </c>
      <c r="S2172" s="21">
        <v>0</v>
      </c>
      <c r="T2172" s="21">
        <v>0</v>
      </c>
      <c r="U2172" s="21">
        <v>0</v>
      </c>
      <c r="V2172" s="21">
        <v>0</v>
      </c>
      <c r="W2172" s="21">
        <v>0</v>
      </c>
      <c r="X2172" s="21">
        <v>0</v>
      </c>
      <c r="Y2172" s="21">
        <v>0</v>
      </c>
      <c r="Z2172" s="21">
        <v>157.09045834748298</v>
      </c>
      <c r="AA2172" s="21">
        <v>589.74665117289646</v>
      </c>
      <c r="AB2172" s="21">
        <v>912.68439032535207</v>
      </c>
      <c r="AC2172" s="21">
        <v>1163.9487497463999</v>
      </c>
      <c r="AD2172" s="21">
        <v>1362.9795086605702</v>
      </c>
      <c r="AE2172" s="21">
        <v>1517.7399236451711</v>
      </c>
      <c r="AF2172" s="21">
        <v>1635.6118136425887</v>
      </c>
      <c r="AG2172" s="21">
        <v>1731.471806475553</v>
      </c>
      <c r="AH2172" s="21">
        <v>1809.7482573897903</v>
      </c>
      <c r="AI2172" s="21">
        <v>2235.7852548152</v>
      </c>
      <c r="AJ2172" s="21">
        <v>8393.5515921176375</v>
      </c>
      <c r="AK2172" s="21">
        <v>12989.753315734202</v>
      </c>
      <c r="AL2172" s="21">
        <v>16565.86580381115</v>
      </c>
      <c r="AM2172" s="21">
        <v>19398.565133331635</v>
      </c>
      <c r="AN2172" s="21">
        <v>21601.188115602639</v>
      </c>
      <c r="AO2172" s="21">
        <v>23278.796268164555</v>
      </c>
      <c r="AP2172" s="21">
        <v>24643.120752014194</v>
      </c>
      <c r="AQ2172" s="21">
        <v>25757.18800087407</v>
      </c>
    </row>
    <row r="2173" spans="1:43" x14ac:dyDescent="0.25">
      <c r="A2173" s="17" t="s">
        <v>272</v>
      </c>
      <c r="B2173" s="8" t="s">
        <v>338</v>
      </c>
      <c r="C2173" s="8" t="s">
        <v>335</v>
      </c>
      <c r="D2173" s="8" t="str">
        <f t="shared" si="256"/>
        <v>Week_47-generic-fifi</v>
      </c>
      <c r="E2173" s="8" t="str">
        <f t="shared" si="257"/>
        <v>Umbrella-social.video.umb</v>
      </c>
      <c r="H2173" s="24">
        <f t="shared" si="258"/>
        <v>8.6066249493784355E-3</v>
      </c>
      <c r="I2173" s="6">
        <f t="shared" si="258"/>
        <v>2.04</v>
      </c>
      <c r="J2173" s="6">
        <f t="shared" si="262"/>
        <v>8414062.4994616378</v>
      </c>
      <c r="K2173" s="18">
        <f t="shared" si="262"/>
        <v>4.9999999999999996E-2</v>
      </c>
      <c r="L2173" s="35">
        <f>Data!BR61</f>
        <v>4.1239788898882893E-3</v>
      </c>
      <c r="Q2173" s="21">
        <v>0</v>
      </c>
      <c r="R2173" s="21">
        <v>0</v>
      </c>
      <c r="S2173" s="21">
        <v>0</v>
      </c>
      <c r="T2173" s="21">
        <v>0</v>
      </c>
      <c r="U2173" s="21">
        <v>0</v>
      </c>
      <c r="V2173" s="21">
        <v>0</v>
      </c>
      <c r="W2173" s="21">
        <v>0</v>
      </c>
      <c r="X2173" s="21">
        <v>0</v>
      </c>
      <c r="Y2173" s="21">
        <v>0</v>
      </c>
      <c r="Z2173" s="21">
        <v>528.6819801549301</v>
      </c>
      <c r="AA2173" s="21">
        <v>1112.3841838367534</v>
      </c>
      <c r="AB2173" s="21">
        <v>1548.1363289942528</v>
      </c>
      <c r="AC2173" s="21">
        <v>1887.0217143491318</v>
      </c>
      <c r="AD2173" s="21">
        <v>2155.340996514929</v>
      </c>
      <c r="AE2173" s="21">
        <v>2363.8974834406708</v>
      </c>
      <c r="AF2173" s="21">
        <v>2522.6884587843169</v>
      </c>
      <c r="AG2173" s="21">
        <v>2651.7879721147756</v>
      </c>
      <c r="AH2173" s="21">
        <v>2757.1785853154538</v>
      </c>
      <c r="AI2173" s="21">
        <v>6479.7310214850459</v>
      </c>
      <c r="AJ2173" s="21">
        <v>13633.811202916444</v>
      </c>
      <c r="AK2173" s="21">
        <v>18974.558190033844</v>
      </c>
      <c r="AL2173" s="21">
        <v>23128.068668239324</v>
      </c>
      <c r="AM2173" s="21">
        <v>26416.693666963147</v>
      </c>
      <c r="AN2173" s="21">
        <v>28972.842710795972</v>
      </c>
      <c r="AO2173" s="21">
        <v>30919.046378574782</v>
      </c>
      <c r="AP2173" s="21">
        <v>32501.339993236757</v>
      </c>
      <c r="AQ2173" s="21">
        <v>33793.048149299961</v>
      </c>
    </row>
    <row r="2174" spans="1:43" x14ac:dyDescent="0.25">
      <c r="A2174" s="17" t="s">
        <v>273</v>
      </c>
      <c r="B2174" s="8" t="s">
        <v>338</v>
      </c>
      <c r="C2174" s="8" t="s">
        <v>335</v>
      </c>
      <c r="D2174" s="8" t="str">
        <f t="shared" si="256"/>
        <v>Week_48-generic-fifi</v>
      </c>
      <c r="E2174" s="8" t="str">
        <f t="shared" si="257"/>
        <v>Umbrella-social.video.umb</v>
      </c>
      <c r="H2174" s="24">
        <f t="shared" si="258"/>
        <v>8.6066249493784355E-3</v>
      </c>
      <c r="I2174" s="6">
        <f t="shared" si="258"/>
        <v>2.04</v>
      </c>
      <c r="J2174" s="6">
        <f t="shared" si="262"/>
        <v>8414062.4994616378</v>
      </c>
      <c r="K2174" s="18">
        <f t="shared" si="262"/>
        <v>4.9999999999999996E-2</v>
      </c>
      <c r="L2174" s="35">
        <f>Data!BR62</f>
        <v>4.1239788898882893E-3</v>
      </c>
      <c r="Q2174" s="21">
        <v>0</v>
      </c>
      <c r="R2174" s="21">
        <v>0</v>
      </c>
      <c r="S2174" s="21">
        <v>0</v>
      </c>
      <c r="T2174" s="21">
        <v>0</v>
      </c>
      <c r="U2174" s="21">
        <v>0</v>
      </c>
      <c r="V2174" s="21">
        <v>0</v>
      </c>
      <c r="W2174" s="21">
        <v>0</v>
      </c>
      <c r="X2174" s="21">
        <v>0</v>
      </c>
      <c r="Y2174" s="21">
        <v>0</v>
      </c>
      <c r="Z2174" s="21">
        <v>126.14146027819409</v>
      </c>
      <c r="AA2174" s="21">
        <v>777.06042981882786</v>
      </c>
      <c r="AB2174" s="21">
        <v>1263.5268714764745</v>
      </c>
      <c r="AC2174" s="21">
        <v>1642.211175145645</v>
      </c>
      <c r="AD2174" s="21">
        <v>1942.3095902392256</v>
      </c>
      <c r="AE2174" s="21">
        <v>2175.7523130231766</v>
      </c>
      <c r="AF2174" s="21">
        <v>2353.6154277214596</v>
      </c>
      <c r="AG2174" s="21">
        <v>2498.3087529571553</v>
      </c>
      <c r="AH2174" s="21">
        <v>2616.494283970786</v>
      </c>
      <c r="AI2174" s="21">
        <v>1555.5328387806985</v>
      </c>
      <c r="AJ2174" s="21">
        <v>9582.4403303596846</v>
      </c>
      <c r="AK2174" s="21">
        <v>15581.376154428914</v>
      </c>
      <c r="AL2174" s="21">
        <v>20251.179949224734</v>
      </c>
      <c r="AM2174" s="21">
        <v>23951.889759580426</v>
      </c>
      <c r="AN2174" s="21">
        <v>26830.624637581426</v>
      </c>
      <c r="AO2174" s="21">
        <v>29023.971021163961</v>
      </c>
      <c r="AP2174" s="21">
        <v>30808.279039004541</v>
      </c>
      <c r="AQ2174" s="21">
        <v>32265.702111125243</v>
      </c>
    </row>
    <row r="2175" spans="1:43" x14ac:dyDescent="0.25">
      <c r="A2175" s="17" t="s">
        <v>274</v>
      </c>
      <c r="B2175" s="8" t="s">
        <v>338</v>
      </c>
      <c r="C2175" s="8" t="s">
        <v>335</v>
      </c>
      <c r="D2175" s="8" t="str">
        <f t="shared" si="256"/>
        <v>Week_49-generic-fifi</v>
      </c>
      <c r="E2175" s="8" t="str">
        <f t="shared" si="257"/>
        <v>Umbrella-social.video.umb</v>
      </c>
      <c r="H2175" s="24">
        <f t="shared" si="258"/>
        <v>8.6066249493784355E-3</v>
      </c>
      <c r="I2175" s="6">
        <f t="shared" si="258"/>
        <v>2.04</v>
      </c>
      <c r="J2175" s="6">
        <f t="shared" si="262"/>
        <v>8414062.4994616378</v>
      </c>
      <c r="K2175" s="18">
        <f t="shared" si="262"/>
        <v>4.9999999999999996E-2</v>
      </c>
      <c r="L2175" s="35">
        <f>Data!BR63</f>
        <v>4.1239788898882893E-3</v>
      </c>
      <c r="Q2175" s="21">
        <v>0</v>
      </c>
      <c r="R2175" s="21">
        <v>0</v>
      </c>
      <c r="S2175" s="21">
        <v>0</v>
      </c>
      <c r="T2175" s="21">
        <v>0</v>
      </c>
      <c r="U2175" s="21">
        <v>0</v>
      </c>
      <c r="V2175" s="21">
        <v>0</v>
      </c>
      <c r="W2175" s="21">
        <v>0</v>
      </c>
      <c r="X2175" s="21">
        <v>0</v>
      </c>
      <c r="Y2175" s="21">
        <v>0</v>
      </c>
      <c r="Z2175" s="21">
        <v>4.0833983962102556</v>
      </c>
      <c r="AA2175" s="21">
        <v>356.01399315560434</v>
      </c>
      <c r="AB2175" s="21">
        <v>688.64872743388776</v>
      </c>
      <c r="AC2175" s="21">
        <v>947.4542219538389</v>
      </c>
      <c r="AD2175" s="21">
        <v>1152.4599800499668</v>
      </c>
      <c r="AE2175" s="21">
        <v>1311.8656353309555</v>
      </c>
      <c r="AF2175" s="21">
        <v>1433.2755142563201</v>
      </c>
      <c r="AG2175" s="21">
        <v>1532.0123887676666</v>
      </c>
      <c r="AH2175" s="21">
        <v>1612.6379429695439</v>
      </c>
      <c r="AI2175" s="21">
        <v>61.206365965599424</v>
      </c>
      <c r="AJ2175" s="21">
        <v>5336.320544715798</v>
      </c>
      <c r="AK2175" s="21">
        <v>10322.207618091194</v>
      </c>
      <c r="AL2175" s="21">
        <v>14201.462658744942</v>
      </c>
      <c r="AM2175" s="21">
        <v>17274.309400011247</v>
      </c>
      <c r="AN2175" s="21">
        <v>19663.652767332296</v>
      </c>
      <c r="AO2175" s="21">
        <v>21483.474582475694</v>
      </c>
      <c r="AP2175" s="21">
        <v>22963.449027597107</v>
      </c>
      <c r="AQ2175" s="21">
        <v>24171.951529150541</v>
      </c>
    </row>
    <row r="2176" spans="1:43" x14ac:dyDescent="0.25">
      <c r="A2176" s="17" t="s">
        <v>275</v>
      </c>
      <c r="B2176" s="8" t="s">
        <v>338</v>
      </c>
      <c r="C2176" s="8" t="s">
        <v>335</v>
      </c>
      <c r="D2176" s="8" t="str">
        <f t="shared" si="256"/>
        <v>Week_50-generic-fifi</v>
      </c>
      <c r="E2176" s="8" t="str">
        <f t="shared" si="257"/>
        <v>Umbrella-social.video.umb</v>
      </c>
      <c r="H2176" s="24">
        <f t="shared" si="258"/>
        <v>8.6066249493784355E-3</v>
      </c>
      <c r="I2176" s="6">
        <f t="shared" si="258"/>
        <v>2.04</v>
      </c>
      <c r="J2176" s="6">
        <f t="shared" si="262"/>
        <v>8414062.4994616378</v>
      </c>
      <c r="K2176" s="18">
        <f t="shared" si="262"/>
        <v>4.9999999999999996E-2</v>
      </c>
      <c r="L2176" s="35">
        <f>Data!BR64</f>
        <v>3.6038374082807572E-3</v>
      </c>
      <c r="Q2176" s="21">
        <v>0</v>
      </c>
      <c r="R2176" s="21">
        <v>0</v>
      </c>
      <c r="S2176" s="21">
        <v>0</v>
      </c>
      <c r="T2176" s="21">
        <v>0</v>
      </c>
      <c r="U2176" s="21">
        <v>0</v>
      </c>
      <c r="V2176" s="21">
        <v>0</v>
      </c>
      <c r="W2176" s="21">
        <v>0</v>
      </c>
      <c r="X2176" s="21">
        <v>0</v>
      </c>
      <c r="Y2176" s="21">
        <v>0</v>
      </c>
      <c r="Z2176" s="21">
        <v>747.03070555163515</v>
      </c>
      <c r="AA2176" s="21">
        <v>1134.8518214419557</v>
      </c>
      <c r="AB2176" s="21">
        <v>1423.7512526229943</v>
      </c>
      <c r="AC2176" s="21">
        <v>1648.6468661217748</v>
      </c>
      <c r="AD2176" s="21">
        <v>1826.8651706155613</v>
      </c>
      <c r="AE2176" s="21">
        <v>1965.498773281626</v>
      </c>
      <c r="AF2176" s="21">
        <v>2071.1243627769513</v>
      </c>
      <c r="AG2176" s="21">
        <v>2157.0518422097825</v>
      </c>
      <c r="AH2176" s="21">
        <v>2227.2369454438399</v>
      </c>
      <c r="AI2176" s="21">
        <v>10182.40782997361</v>
      </c>
      <c r="AJ2176" s="21">
        <v>15468.606560124401</v>
      </c>
      <c r="AK2176" s="21">
        <v>19406.452499081457</v>
      </c>
      <c r="AL2176" s="21">
        <v>22471.893904365719</v>
      </c>
      <c r="AM2176" s="21">
        <v>24901.099886979406</v>
      </c>
      <c r="AN2176" s="21">
        <v>26790.746284100376</v>
      </c>
      <c r="AO2176" s="21">
        <v>28230.476701511499</v>
      </c>
      <c r="AP2176" s="21">
        <v>29401.711876832251</v>
      </c>
      <c r="AQ2176" s="21">
        <v>30358.370471193841</v>
      </c>
    </row>
    <row r="2177" spans="1:43" x14ac:dyDescent="0.25">
      <c r="A2177" s="17" t="s">
        <v>276</v>
      </c>
      <c r="B2177" s="8" t="s">
        <v>338</v>
      </c>
      <c r="C2177" s="8" t="s">
        <v>335</v>
      </c>
      <c r="D2177" s="8" t="str">
        <f t="shared" si="256"/>
        <v>Week_51-generic-fifi</v>
      </c>
      <c r="E2177" s="8" t="str">
        <f t="shared" si="257"/>
        <v>Umbrella-social.video.umb</v>
      </c>
      <c r="H2177" s="24">
        <f t="shared" si="258"/>
        <v>8.6066249493784355E-3</v>
      </c>
      <c r="I2177" s="6">
        <f t="shared" si="258"/>
        <v>2.04</v>
      </c>
      <c r="J2177" s="6">
        <f t="shared" si="262"/>
        <v>8414062.4994616378</v>
      </c>
      <c r="K2177" s="18">
        <f t="shared" si="262"/>
        <v>4.9999999999999996E-2</v>
      </c>
      <c r="L2177" s="35">
        <f>Data!BR65</f>
        <v>3.6038374082807572E-3</v>
      </c>
      <c r="Q2177" s="21">
        <v>0</v>
      </c>
      <c r="R2177" s="21">
        <v>0</v>
      </c>
      <c r="S2177" s="21">
        <v>0</v>
      </c>
      <c r="T2177" s="21">
        <v>0</v>
      </c>
      <c r="U2177" s="21">
        <v>0</v>
      </c>
      <c r="V2177" s="21">
        <v>0</v>
      </c>
      <c r="W2177" s="21">
        <v>0</v>
      </c>
      <c r="X2177" s="21">
        <v>0</v>
      </c>
      <c r="Y2177" s="21">
        <v>0</v>
      </c>
      <c r="Z2177" s="21">
        <v>816.04885221308962</v>
      </c>
      <c r="AA2177" s="21">
        <v>1312.3923783497069</v>
      </c>
      <c r="AB2177" s="21">
        <v>1682.5839896291341</v>
      </c>
      <c r="AC2177" s="21">
        <v>1970.2776245647476</v>
      </c>
      <c r="AD2177" s="21">
        <v>2197.910867193631</v>
      </c>
      <c r="AE2177" s="21">
        <v>2374.7372770255315</v>
      </c>
      <c r="AF2177" s="21">
        <v>2509.2984508222517</v>
      </c>
      <c r="AG2177" s="21">
        <v>2618.648604776185</v>
      </c>
      <c r="AH2177" s="21">
        <v>2707.8797447118477</v>
      </c>
      <c r="AI2177" s="21">
        <v>10268.249964172614</v>
      </c>
      <c r="AJ2177" s="21">
        <v>16513.684144550323</v>
      </c>
      <c r="AK2177" s="21">
        <v>21171.763117332692</v>
      </c>
      <c r="AL2177" s="21">
        <v>24791.779429602335</v>
      </c>
      <c r="AM2177" s="21">
        <v>27656.06265128644</v>
      </c>
      <c r="AN2177" s="21">
        <v>29881.04927003738</v>
      </c>
      <c r="AO2177" s="21">
        <v>31574.217227164037</v>
      </c>
      <c r="AP2177" s="21">
        <v>32950.157786818854</v>
      </c>
      <c r="AQ2177" s="21">
        <v>34072.943079589779</v>
      </c>
    </row>
    <row r="2178" spans="1:43" x14ac:dyDescent="0.25">
      <c r="A2178" s="17" t="s">
        <v>277</v>
      </c>
      <c r="B2178" s="8" t="s">
        <v>338</v>
      </c>
      <c r="C2178" s="8" t="s">
        <v>335</v>
      </c>
      <c r="D2178" s="8" t="str">
        <f t="shared" si="256"/>
        <v>Week_52-generic-fifi</v>
      </c>
      <c r="E2178" s="8" t="str">
        <f t="shared" si="257"/>
        <v>Umbrella-social.video.umb</v>
      </c>
      <c r="H2178" s="24">
        <f t="shared" si="258"/>
        <v>8.6066249493784355E-3</v>
      </c>
      <c r="I2178" s="6">
        <f t="shared" si="258"/>
        <v>2.04</v>
      </c>
      <c r="J2178" s="6">
        <f t="shared" si="262"/>
        <v>8414062.4994616378</v>
      </c>
      <c r="K2178" s="18">
        <f t="shared" si="262"/>
        <v>4.9999999999999996E-2</v>
      </c>
      <c r="L2178" s="35">
        <f>Data!BR66</f>
        <v>3.6038374082807572E-3</v>
      </c>
      <c r="Q2178" s="21">
        <v>0</v>
      </c>
      <c r="R2178" s="21">
        <v>0</v>
      </c>
      <c r="S2178" s="21">
        <v>0</v>
      </c>
      <c r="T2178" s="21">
        <v>0</v>
      </c>
      <c r="U2178" s="21">
        <v>0</v>
      </c>
      <c r="V2178" s="21">
        <v>0</v>
      </c>
      <c r="W2178" s="21">
        <v>0</v>
      </c>
      <c r="X2178" s="21">
        <v>0</v>
      </c>
      <c r="Y2178" s="21">
        <v>0</v>
      </c>
      <c r="Z2178" s="21">
        <v>36.624061794622776</v>
      </c>
      <c r="AA2178" s="21">
        <v>519.32969405396773</v>
      </c>
      <c r="AB2178" s="21">
        <v>879.94387881835735</v>
      </c>
      <c r="AC2178" s="21">
        <v>1160.564166442638</v>
      </c>
      <c r="AD2178" s="21">
        <v>1382.8805981904613</v>
      </c>
      <c r="AE2178" s="21">
        <v>1555.7690439220996</v>
      </c>
      <c r="AF2178" s="21">
        <v>1687.4627499554219</v>
      </c>
      <c r="AG2178" s="21">
        <v>1794.573720006699</v>
      </c>
      <c r="AH2178" s="21">
        <v>1882.0450729813138</v>
      </c>
      <c r="AI2178" s="21">
        <v>482.49227121441783</v>
      </c>
      <c r="AJ2178" s="21">
        <v>6841.7469640130757</v>
      </c>
      <c r="AK2178" s="21">
        <v>11592.545988294214</v>
      </c>
      <c r="AL2178" s="21">
        <v>15289.490381954058</v>
      </c>
      <c r="AM2178" s="21">
        <v>18218.328823845324</v>
      </c>
      <c r="AN2178" s="21">
        <v>20495.993691154945</v>
      </c>
      <c r="AO2178" s="21">
        <v>22230.95131778255</v>
      </c>
      <c r="AP2178" s="21">
        <v>23642.051361841779</v>
      </c>
      <c r="AQ2178" s="21">
        <v>24794.415400532773</v>
      </c>
    </row>
    <row r="2180" spans="1:43" x14ac:dyDescent="0.25">
      <c r="A2180" s="16" t="s">
        <v>328</v>
      </c>
      <c r="B2180" s="8" t="s">
        <v>338</v>
      </c>
      <c r="C2180" s="8" t="s">
        <v>335</v>
      </c>
      <c r="D2180" s="8" t="str">
        <f>A2180&amp;"-generic-cofi"</f>
        <v>Week_40_old-generic-cofi</v>
      </c>
      <c r="E2180" s="8" t="str">
        <f>IF(RIGHT(A2180,3)="old","Initial",B2180&amp;"-"&amp;C2180)</f>
        <v>Initial</v>
      </c>
      <c r="H2180" s="25">
        <f>SUMIFS(Data!N$2:N$48,Data!$L$2:$L$48,$C2180,Data!$M$2:$M$48,RIGHT($D2180,4))</f>
        <v>7.5723061600795668E-3</v>
      </c>
      <c r="I2180" s="42">
        <f>VLOOKUP(C2180,parms,8,FALSE)</f>
        <v>2.04</v>
      </c>
      <c r="J2180" s="28">
        <f>SUMIFS(Data!O$2:O$48,Data!$L$2:$L$48,$C2180,Data!$M$2:$M$48,RIGHT($D2180,4))</f>
        <v>7374406.4529322982</v>
      </c>
      <c r="K2180" s="25">
        <f>SUMIFS(Data!Q$2:Q$48,Data!$L$2:$L$48,$C2180,Data!$M$2:$M$48,RIGHT($D2180,4))</f>
        <v>7.4999999999999997E-2</v>
      </c>
      <c r="L2180" s="35">
        <f>Data!BR2</f>
        <v>4.0496729639443564E-3</v>
      </c>
      <c r="Q2180" s="21">
        <v>0</v>
      </c>
      <c r="R2180" s="21">
        <v>0</v>
      </c>
      <c r="S2180" s="21">
        <v>0</v>
      </c>
      <c r="T2180" s="21">
        <v>0</v>
      </c>
      <c r="U2180" s="21">
        <v>0</v>
      </c>
      <c r="V2180" s="21">
        <v>0</v>
      </c>
      <c r="W2180" s="21">
        <v>0</v>
      </c>
      <c r="X2180" s="21">
        <v>0</v>
      </c>
      <c r="Y2180" s="21">
        <v>0</v>
      </c>
      <c r="Z2180" s="21">
        <v>0</v>
      </c>
      <c r="AA2180" s="21">
        <v>0</v>
      </c>
      <c r="AB2180" s="21">
        <v>0</v>
      </c>
      <c r="AC2180" s="21">
        <v>0</v>
      </c>
      <c r="AD2180" s="21">
        <v>0</v>
      </c>
      <c r="AE2180" s="21">
        <v>0</v>
      </c>
      <c r="AF2180" s="21">
        <v>0</v>
      </c>
      <c r="AG2180" s="21">
        <v>0</v>
      </c>
      <c r="AH2180" s="21">
        <v>0</v>
      </c>
      <c r="AI2180" s="21">
        <v>0</v>
      </c>
      <c r="AJ2180" s="21">
        <v>0</v>
      </c>
      <c r="AK2180" s="21">
        <v>0</v>
      </c>
      <c r="AL2180" s="21">
        <v>0</v>
      </c>
      <c r="AM2180" s="21">
        <v>0</v>
      </c>
      <c r="AN2180" s="21">
        <v>0</v>
      </c>
      <c r="AO2180" s="21">
        <v>0</v>
      </c>
      <c r="AP2180" s="21">
        <v>0</v>
      </c>
      <c r="AQ2180" s="21">
        <v>0</v>
      </c>
    </row>
    <row r="2181" spans="1:43" x14ac:dyDescent="0.25">
      <c r="A2181" s="16" t="s">
        <v>316</v>
      </c>
      <c r="B2181" s="8" t="s">
        <v>338</v>
      </c>
      <c r="C2181" s="8" t="s">
        <v>335</v>
      </c>
      <c r="D2181" s="8" t="str">
        <f t="shared" ref="D2181:D2244" si="263">A2181&amp;"-generic-cofi"</f>
        <v>Week_41_old-generic-cofi</v>
      </c>
      <c r="E2181" s="8" t="str">
        <f t="shared" ref="E2181:E2244" si="264">IF(RIGHT(A2181,3)="old","Initial",B2181&amp;"-"&amp;C2181)</f>
        <v>Initial</v>
      </c>
      <c r="H2181" s="24">
        <f t="shared" ref="H2181:I2244" si="265">H2180</f>
        <v>7.5723061600795668E-3</v>
      </c>
      <c r="I2181" s="6">
        <f>I2180</f>
        <v>2.04</v>
      </c>
      <c r="J2181" s="6">
        <f t="shared" ref="J2181:K2196" si="266">J2180</f>
        <v>7374406.4529322982</v>
      </c>
      <c r="K2181" s="18">
        <f t="shared" si="266"/>
        <v>7.4999999999999997E-2</v>
      </c>
      <c r="L2181" s="35">
        <f>Data!BR3</f>
        <v>4.7927322233836875E-3</v>
      </c>
      <c r="Q2181" s="21">
        <v>0</v>
      </c>
      <c r="R2181" s="21">
        <v>0</v>
      </c>
      <c r="S2181" s="21">
        <v>0</v>
      </c>
      <c r="T2181" s="21">
        <v>0</v>
      </c>
      <c r="U2181" s="21">
        <v>0</v>
      </c>
      <c r="V2181" s="21">
        <v>0</v>
      </c>
      <c r="W2181" s="21">
        <v>0</v>
      </c>
      <c r="X2181" s="21">
        <v>0</v>
      </c>
      <c r="Y2181" s="21">
        <v>0</v>
      </c>
      <c r="Z2181" s="21">
        <v>0</v>
      </c>
      <c r="AA2181" s="21">
        <v>0</v>
      </c>
      <c r="AB2181" s="21">
        <v>0</v>
      </c>
      <c r="AC2181" s="21">
        <v>0</v>
      </c>
      <c r="AD2181" s="21">
        <v>0</v>
      </c>
      <c r="AE2181" s="21">
        <v>0</v>
      </c>
      <c r="AF2181" s="21">
        <v>0</v>
      </c>
      <c r="AG2181" s="21">
        <v>0</v>
      </c>
      <c r="AH2181" s="21">
        <v>0</v>
      </c>
      <c r="AI2181" s="21">
        <v>0</v>
      </c>
      <c r="AJ2181" s="21">
        <v>0</v>
      </c>
      <c r="AK2181" s="21">
        <v>0</v>
      </c>
      <c r="AL2181" s="21">
        <v>0</v>
      </c>
      <c r="AM2181" s="21">
        <v>0</v>
      </c>
      <c r="AN2181" s="21">
        <v>0</v>
      </c>
      <c r="AO2181" s="21">
        <v>0</v>
      </c>
      <c r="AP2181" s="21">
        <v>0</v>
      </c>
      <c r="AQ2181" s="21">
        <v>0</v>
      </c>
    </row>
    <row r="2182" spans="1:43" x14ac:dyDescent="0.25">
      <c r="A2182" s="16" t="s">
        <v>317</v>
      </c>
      <c r="B2182" s="8" t="s">
        <v>338</v>
      </c>
      <c r="C2182" s="8" t="s">
        <v>335</v>
      </c>
      <c r="D2182" s="8" t="str">
        <f t="shared" si="263"/>
        <v>Week_42_old-generic-cofi</v>
      </c>
      <c r="E2182" s="8" t="str">
        <f t="shared" si="264"/>
        <v>Initial</v>
      </c>
      <c r="H2182" s="24">
        <f t="shared" si="265"/>
        <v>7.5723061600795668E-3</v>
      </c>
      <c r="I2182" s="6">
        <f t="shared" si="265"/>
        <v>2.04</v>
      </c>
      <c r="J2182" s="6">
        <f t="shared" si="266"/>
        <v>7374406.4529322982</v>
      </c>
      <c r="K2182" s="18">
        <f t="shared" si="266"/>
        <v>7.4999999999999997E-2</v>
      </c>
      <c r="L2182" s="35">
        <f>Data!BR4</f>
        <v>4.7927322233836875E-3</v>
      </c>
      <c r="Q2182" s="21">
        <v>0</v>
      </c>
      <c r="R2182" s="21">
        <v>0</v>
      </c>
      <c r="S2182" s="21">
        <v>0</v>
      </c>
      <c r="T2182" s="21">
        <v>0</v>
      </c>
      <c r="U2182" s="21">
        <v>0</v>
      </c>
      <c r="V2182" s="21">
        <v>0</v>
      </c>
      <c r="W2182" s="21">
        <v>0</v>
      </c>
      <c r="X2182" s="21">
        <v>0</v>
      </c>
      <c r="Y2182" s="21">
        <v>0</v>
      </c>
      <c r="Z2182" s="21">
        <v>0</v>
      </c>
      <c r="AA2182" s="21">
        <v>0</v>
      </c>
      <c r="AB2182" s="21">
        <v>0</v>
      </c>
      <c r="AC2182" s="21">
        <v>0</v>
      </c>
      <c r="AD2182" s="21">
        <v>0</v>
      </c>
      <c r="AE2182" s="21">
        <v>0</v>
      </c>
      <c r="AF2182" s="21">
        <v>0</v>
      </c>
      <c r="AG2182" s="21">
        <v>0</v>
      </c>
      <c r="AH2182" s="21">
        <v>0</v>
      </c>
      <c r="AI2182" s="21">
        <v>0</v>
      </c>
      <c r="AJ2182" s="21">
        <v>0</v>
      </c>
      <c r="AK2182" s="21">
        <v>0</v>
      </c>
      <c r="AL2182" s="21">
        <v>0</v>
      </c>
      <c r="AM2182" s="21">
        <v>0</v>
      </c>
      <c r="AN2182" s="21">
        <v>0</v>
      </c>
      <c r="AO2182" s="21">
        <v>0</v>
      </c>
      <c r="AP2182" s="21">
        <v>0</v>
      </c>
      <c r="AQ2182" s="21">
        <v>0</v>
      </c>
    </row>
    <row r="2183" spans="1:43" x14ac:dyDescent="0.25">
      <c r="A2183" s="16" t="s">
        <v>318</v>
      </c>
      <c r="B2183" s="8" t="s">
        <v>338</v>
      </c>
      <c r="C2183" s="8" t="s">
        <v>335</v>
      </c>
      <c r="D2183" s="8" t="str">
        <f t="shared" si="263"/>
        <v>Week_43_old-generic-cofi</v>
      </c>
      <c r="E2183" s="8" t="str">
        <f t="shared" si="264"/>
        <v>Initial</v>
      </c>
      <c r="H2183" s="24">
        <f t="shared" si="265"/>
        <v>7.5723061600795668E-3</v>
      </c>
      <c r="I2183" s="6">
        <f t="shared" si="265"/>
        <v>2.04</v>
      </c>
      <c r="J2183" s="6">
        <f t="shared" si="266"/>
        <v>7374406.4529322982</v>
      </c>
      <c r="K2183" s="18">
        <f t="shared" si="266"/>
        <v>7.4999999999999997E-2</v>
      </c>
      <c r="L2183" s="35">
        <f>Data!BR5</f>
        <v>4.7927322233836875E-3</v>
      </c>
      <c r="Q2183" s="21">
        <v>0</v>
      </c>
      <c r="R2183" s="21">
        <v>0</v>
      </c>
      <c r="S2183" s="21">
        <v>0</v>
      </c>
      <c r="T2183" s="21">
        <v>0</v>
      </c>
      <c r="U2183" s="21">
        <v>0</v>
      </c>
      <c r="V2183" s="21">
        <v>0</v>
      </c>
      <c r="W2183" s="21">
        <v>0</v>
      </c>
      <c r="X2183" s="21">
        <v>0</v>
      </c>
      <c r="Y2183" s="21">
        <v>0</v>
      </c>
      <c r="Z2183" s="21">
        <v>0</v>
      </c>
      <c r="AA2183" s="21">
        <v>0</v>
      </c>
      <c r="AB2183" s="21">
        <v>0</v>
      </c>
      <c r="AC2183" s="21">
        <v>0</v>
      </c>
      <c r="AD2183" s="21">
        <v>0</v>
      </c>
      <c r="AE2183" s="21">
        <v>0</v>
      </c>
      <c r="AF2183" s="21">
        <v>0</v>
      </c>
      <c r="AG2183" s="21">
        <v>0</v>
      </c>
      <c r="AH2183" s="21">
        <v>0</v>
      </c>
      <c r="AI2183" s="21">
        <v>0</v>
      </c>
      <c r="AJ2183" s="21">
        <v>0</v>
      </c>
      <c r="AK2183" s="21">
        <v>0</v>
      </c>
      <c r="AL2183" s="21">
        <v>0</v>
      </c>
      <c r="AM2183" s="21">
        <v>0</v>
      </c>
      <c r="AN2183" s="21">
        <v>0</v>
      </c>
      <c r="AO2183" s="21">
        <v>0</v>
      </c>
      <c r="AP2183" s="21">
        <v>0</v>
      </c>
      <c r="AQ2183" s="21">
        <v>0</v>
      </c>
    </row>
    <row r="2184" spans="1:43" x14ac:dyDescent="0.25">
      <c r="A2184" s="16" t="s">
        <v>319</v>
      </c>
      <c r="B2184" s="8" t="s">
        <v>338</v>
      </c>
      <c r="C2184" s="8" t="s">
        <v>335</v>
      </c>
      <c r="D2184" s="8" t="str">
        <f t="shared" si="263"/>
        <v>Week_44_old-generic-cofi</v>
      </c>
      <c r="E2184" s="8" t="str">
        <f t="shared" si="264"/>
        <v>Initial</v>
      </c>
      <c r="H2184" s="24">
        <f t="shared" si="265"/>
        <v>7.5723061600795668E-3</v>
      </c>
      <c r="I2184" s="6">
        <f t="shared" si="265"/>
        <v>2.04</v>
      </c>
      <c r="J2184" s="6">
        <f t="shared" si="266"/>
        <v>7374406.4529322982</v>
      </c>
      <c r="K2184" s="18">
        <f t="shared" si="266"/>
        <v>7.4999999999999997E-2</v>
      </c>
      <c r="L2184" s="35">
        <f>Data!BR6</f>
        <v>4.7927322233836875E-3</v>
      </c>
      <c r="Q2184" s="21">
        <v>0</v>
      </c>
      <c r="R2184" s="21">
        <v>0</v>
      </c>
      <c r="S2184" s="21">
        <v>0</v>
      </c>
      <c r="T2184" s="21">
        <v>0</v>
      </c>
      <c r="U2184" s="21">
        <v>0</v>
      </c>
      <c r="V2184" s="21">
        <v>0</v>
      </c>
      <c r="W2184" s="21">
        <v>0</v>
      </c>
      <c r="X2184" s="21">
        <v>0</v>
      </c>
      <c r="Y2184" s="21">
        <v>0</v>
      </c>
      <c r="Z2184" s="21">
        <v>0</v>
      </c>
      <c r="AA2184" s="21">
        <v>0</v>
      </c>
      <c r="AB2184" s="21">
        <v>0</v>
      </c>
      <c r="AC2184" s="21">
        <v>0</v>
      </c>
      <c r="AD2184" s="21">
        <v>0</v>
      </c>
      <c r="AE2184" s="21">
        <v>0</v>
      </c>
      <c r="AF2184" s="21">
        <v>0</v>
      </c>
      <c r="AG2184" s="21">
        <v>0</v>
      </c>
      <c r="AH2184" s="21">
        <v>0</v>
      </c>
      <c r="AI2184" s="21">
        <v>0</v>
      </c>
      <c r="AJ2184" s="21">
        <v>0</v>
      </c>
      <c r="AK2184" s="21">
        <v>0</v>
      </c>
      <c r="AL2184" s="21">
        <v>0</v>
      </c>
      <c r="AM2184" s="21">
        <v>0</v>
      </c>
      <c r="AN2184" s="21">
        <v>0</v>
      </c>
      <c r="AO2184" s="21">
        <v>0</v>
      </c>
      <c r="AP2184" s="21">
        <v>0</v>
      </c>
      <c r="AQ2184" s="21">
        <v>0</v>
      </c>
    </row>
    <row r="2185" spans="1:43" x14ac:dyDescent="0.25">
      <c r="A2185" s="16" t="s">
        <v>320</v>
      </c>
      <c r="B2185" s="8" t="s">
        <v>338</v>
      </c>
      <c r="C2185" s="8" t="s">
        <v>335</v>
      </c>
      <c r="D2185" s="8" t="str">
        <f t="shared" si="263"/>
        <v>Week_45_old-generic-cofi</v>
      </c>
      <c r="E2185" s="8" t="str">
        <f t="shared" si="264"/>
        <v>Initial</v>
      </c>
      <c r="H2185" s="24">
        <f t="shared" si="265"/>
        <v>7.5723061600795668E-3</v>
      </c>
      <c r="I2185" s="6">
        <f t="shared" si="265"/>
        <v>2.04</v>
      </c>
      <c r="J2185" s="6">
        <f t="shared" si="266"/>
        <v>7374406.4529322982</v>
      </c>
      <c r="K2185" s="18">
        <f t="shared" si="266"/>
        <v>7.4999999999999997E-2</v>
      </c>
      <c r="L2185" s="35">
        <f>Data!BR7</f>
        <v>4.1239788898882893E-3</v>
      </c>
      <c r="Q2185" s="21">
        <v>0</v>
      </c>
      <c r="R2185" s="21">
        <v>0</v>
      </c>
      <c r="S2185" s="21">
        <v>0</v>
      </c>
      <c r="T2185" s="21">
        <v>0</v>
      </c>
      <c r="U2185" s="21">
        <v>0</v>
      </c>
      <c r="V2185" s="21">
        <v>0</v>
      </c>
      <c r="W2185" s="21">
        <v>0</v>
      </c>
      <c r="X2185" s="21">
        <v>0</v>
      </c>
      <c r="Y2185" s="21">
        <v>0</v>
      </c>
      <c r="Z2185" s="21">
        <v>0</v>
      </c>
      <c r="AA2185" s="21">
        <v>0</v>
      </c>
      <c r="AB2185" s="21">
        <v>0</v>
      </c>
      <c r="AC2185" s="21">
        <v>0</v>
      </c>
      <c r="AD2185" s="21">
        <v>0</v>
      </c>
      <c r="AE2185" s="21">
        <v>0</v>
      </c>
      <c r="AF2185" s="21">
        <v>0</v>
      </c>
      <c r="AG2185" s="21">
        <v>0</v>
      </c>
      <c r="AH2185" s="21">
        <v>0</v>
      </c>
      <c r="AI2185" s="21">
        <v>0</v>
      </c>
      <c r="AJ2185" s="21">
        <v>0</v>
      </c>
      <c r="AK2185" s="21">
        <v>0</v>
      </c>
      <c r="AL2185" s="21">
        <v>0</v>
      </c>
      <c r="AM2185" s="21">
        <v>0</v>
      </c>
      <c r="AN2185" s="21">
        <v>0</v>
      </c>
      <c r="AO2185" s="21">
        <v>0</v>
      </c>
      <c r="AP2185" s="21">
        <v>0</v>
      </c>
      <c r="AQ2185" s="21">
        <v>0</v>
      </c>
    </row>
    <row r="2186" spans="1:43" x14ac:dyDescent="0.25">
      <c r="A2186" s="16" t="s">
        <v>321</v>
      </c>
      <c r="B2186" s="8" t="s">
        <v>338</v>
      </c>
      <c r="C2186" s="8" t="s">
        <v>335</v>
      </c>
      <c r="D2186" s="8" t="str">
        <f t="shared" si="263"/>
        <v>Week_46_old-generic-cofi</v>
      </c>
      <c r="E2186" s="8" t="str">
        <f t="shared" si="264"/>
        <v>Initial</v>
      </c>
      <c r="H2186" s="24">
        <f t="shared" si="265"/>
        <v>7.5723061600795668E-3</v>
      </c>
      <c r="I2186" s="6">
        <f t="shared" si="265"/>
        <v>2.04</v>
      </c>
      <c r="J2186" s="6">
        <f t="shared" si="266"/>
        <v>7374406.4529322982</v>
      </c>
      <c r="K2186" s="18">
        <f t="shared" si="266"/>
        <v>7.4999999999999997E-2</v>
      </c>
      <c r="L2186" s="35">
        <f>Data!BR8</f>
        <v>4.1239788898882893E-3</v>
      </c>
      <c r="Q2186" s="21">
        <v>0</v>
      </c>
      <c r="R2186" s="21">
        <v>0</v>
      </c>
      <c r="S2186" s="21">
        <v>0</v>
      </c>
      <c r="T2186" s="21">
        <v>0</v>
      </c>
      <c r="U2186" s="21">
        <v>0</v>
      </c>
      <c r="V2186" s="21">
        <v>0</v>
      </c>
      <c r="W2186" s="21">
        <v>0</v>
      </c>
      <c r="X2186" s="21">
        <v>0</v>
      </c>
      <c r="Y2186" s="21">
        <v>0</v>
      </c>
      <c r="Z2186" s="21">
        <v>0</v>
      </c>
      <c r="AA2186" s="21">
        <v>0</v>
      </c>
      <c r="AB2186" s="21">
        <v>0</v>
      </c>
      <c r="AC2186" s="21">
        <v>0</v>
      </c>
      <c r="AD2186" s="21">
        <v>0</v>
      </c>
      <c r="AE2186" s="21">
        <v>0</v>
      </c>
      <c r="AF2186" s="21">
        <v>0</v>
      </c>
      <c r="AG2186" s="21">
        <v>0</v>
      </c>
      <c r="AH2186" s="21">
        <v>0</v>
      </c>
      <c r="AI2186" s="21">
        <v>0</v>
      </c>
      <c r="AJ2186" s="21">
        <v>0</v>
      </c>
      <c r="AK2186" s="21">
        <v>0</v>
      </c>
      <c r="AL2186" s="21">
        <v>0</v>
      </c>
      <c r="AM2186" s="21">
        <v>0</v>
      </c>
      <c r="AN2186" s="21">
        <v>0</v>
      </c>
      <c r="AO2186" s="21">
        <v>0</v>
      </c>
      <c r="AP2186" s="21">
        <v>0</v>
      </c>
      <c r="AQ2186" s="21">
        <v>0</v>
      </c>
    </row>
    <row r="2187" spans="1:43" x14ac:dyDescent="0.25">
      <c r="A2187" s="16" t="s">
        <v>322</v>
      </c>
      <c r="B2187" s="8" t="s">
        <v>338</v>
      </c>
      <c r="C2187" s="8" t="s">
        <v>335</v>
      </c>
      <c r="D2187" s="8" t="str">
        <f t="shared" si="263"/>
        <v>Week_47_old-generic-cofi</v>
      </c>
      <c r="E2187" s="8" t="str">
        <f t="shared" si="264"/>
        <v>Initial</v>
      </c>
      <c r="H2187" s="24">
        <f t="shared" si="265"/>
        <v>7.5723061600795668E-3</v>
      </c>
      <c r="I2187" s="6">
        <f t="shared" si="265"/>
        <v>2.04</v>
      </c>
      <c r="J2187" s="6">
        <f t="shared" si="266"/>
        <v>7374406.4529322982</v>
      </c>
      <c r="K2187" s="18">
        <f t="shared" si="266"/>
        <v>7.4999999999999997E-2</v>
      </c>
      <c r="L2187" s="35">
        <f>Data!BR9</f>
        <v>4.1239788898882893E-3</v>
      </c>
      <c r="Q2187" s="21">
        <v>0</v>
      </c>
      <c r="R2187" s="21">
        <v>0</v>
      </c>
      <c r="S2187" s="21">
        <v>0</v>
      </c>
      <c r="T2187" s="21">
        <v>0</v>
      </c>
      <c r="U2187" s="21">
        <v>0</v>
      </c>
      <c r="V2187" s="21">
        <v>0</v>
      </c>
      <c r="W2187" s="21">
        <v>0</v>
      </c>
      <c r="X2187" s="21">
        <v>0</v>
      </c>
      <c r="Y2187" s="21">
        <v>0</v>
      </c>
      <c r="Z2187" s="21">
        <v>0</v>
      </c>
      <c r="AA2187" s="21">
        <v>0</v>
      </c>
      <c r="AB2187" s="21">
        <v>0</v>
      </c>
      <c r="AC2187" s="21">
        <v>0</v>
      </c>
      <c r="AD2187" s="21">
        <v>0</v>
      </c>
      <c r="AE2187" s="21">
        <v>0</v>
      </c>
      <c r="AF2187" s="21">
        <v>0</v>
      </c>
      <c r="AG2187" s="21">
        <v>0</v>
      </c>
      <c r="AH2187" s="21">
        <v>0</v>
      </c>
      <c r="AI2187" s="21">
        <v>0</v>
      </c>
      <c r="AJ2187" s="21">
        <v>0</v>
      </c>
      <c r="AK2187" s="21">
        <v>0</v>
      </c>
      <c r="AL2187" s="21">
        <v>0</v>
      </c>
      <c r="AM2187" s="21">
        <v>0</v>
      </c>
      <c r="AN2187" s="21">
        <v>0</v>
      </c>
      <c r="AO2187" s="21">
        <v>0</v>
      </c>
      <c r="AP2187" s="21">
        <v>0</v>
      </c>
      <c r="AQ2187" s="21">
        <v>0</v>
      </c>
    </row>
    <row r="2188" spans="1:43" x14ac:dyDescent="0.25">
      <c r="A2188" s="16" t="s">
        <v>323</v>
      </c>
      <c r="B2188" s="8" t="s">
        <v>338</v>
      </c>
      <c r="C2188" s="8" t="s">
        <v>335</v>
      </c>
      <c r="D2188" s="8" t="str">
        <f t="shared" si="263"/>
        <v>Week_48_old-generic-cofi</v>
      </c>
      <c r="E2188" s="8" t="str">
        <f t="shared" si="264"/>
        <v>Initial</v>
      </c>
      <c r="H2188" s="24">
        <f t="shared" si="265"/>
        <v>7.5723061600795668E-3</v>
      </c>
      <c r="I2188" s="6">
        <f t="shared" si="265"/>
        <v>2.04</v>
      </c>
      <c r="J2188" s="6">
        <f t="shared" si="266"/>
        <v>7374406.4529322982</v>
      </c>
      <c r="K2188" s="18">
        <f t="shared" si="266"/>
        <v>7.4999999999999997E-2</v>
      </c>
      <c r="L2188" s="35">
        <f>Data!BR10</f>
        <v>4.1239788898882893E-3</v>
      </c>
      <c r="Q2188" s="21">
        <v>0</v>
      </c>
      <c r="R2188" s="21">
        <v>0</v>
      </c>
      <c r="S2188" s="21">
        <v>0</v>
      </c>
      <c r="T2188" s="21">
        <v>0</v>
      </c>
      <c r="U2188" s="21">
        <v>0</v>
      </c>
      <c r="V2188" s="21">
        <v>0</v>
      </c>
      <c r="W2188" s="21">
        <v>0</v>
      </c>
      <c r="X2188" s="21">
        <v>0</v>
      </c>
      <c r="Y2188" s="21">
        <v>0</v>
      </c>
      <c r="Z2188" s="21">
        <v>0</v>
      </c>
      <c r="AA2188" s="21">
        <v>0</v>
      </c>
      <c r="AB2188" s="21">
        <v>0</v>
      </c>
      <c r="AC2188" s="21">
        <v>0</v>
      </c>
      <c r="AD2188" s="21">
        <v>0</v>
      </c>
      <c r="AE2188" s="21">
        <v>0</v>
      </c>
      <c r="AF2188" s="21">
        <v>0</v>
      </c>
      <c r="AG2188" s="21">
        <v>0</v>
      </c>
      <c r="AH2188" s="21">
        <v>0</v>
      </c>
      <c r="AI2188" s="21">
        <v>0</v>
      </c>
      <c r="AJ2188" s="21">
        <v>0</v>
      </c>
      <c r="AK2188" s="21">
        <v>0</v>
      </c>
      <c r="AL2188" s="21">
        <v>0</v>
      </c>
      <c r="AM2188" s="21">
        <v>0</v>
      </c>
      <c r="AN2188" s="21">
        <v>0</v>
      </c>
      <c r="AO2188" s="21">
        <v>0</v>
      </c>
      <c r="AP2188" s="21">
        <v>0</v>
      </c>
      <c r="AQ2188" s="21">
        <v>0</v>
      </c>
    </row>
    <row r="2189" spans="1:43" x14ac:dyDescent="0.25">
      <c r="A2189" s="16" t="s">
        <v>324</v>
      </c>
      <c r="B2189" s="8" t="s">
        <v>338</v>
      </c>
      <c r="C2189" s="8" t="s">
        <v>335</v>
      </c>
      <c r="D2189" s="8" t="str">
        <f t="shared" si="263"/>
        <v>Week_49_old-generic-cofi</v>
      </c>
      <c r="E2189" s="8" t="str">
        <f t="shared" si="264"/>
        <v>Initial</v>
      </c>
      <c r="H2189" s="24">
        <f t="shared" si="265"/>
        <v>7.5723061600795668E-3</v>
      </c>
      <c r="I2189" s="6">
        <f t="shared" si="265"/>
        <v>2.04</v>
      </c>
      <c r="J2189" s="6">
        <f t="shared" si="266"/>
        <v>7374406.4529322982</v>
      </c>
      <c r="K2189" s="18">
        <f t="shared" si="266"/>
        <v>7.4999999999999997E-2</v>
      </c>
      <c r="L2189" s="35">
        <f>Data!BR11</f>
        <v>4.1239788898882893E-3</v>
      </c>
      <c r="Q2189" s="21">
        <v>0</v>
      </c>
      <c r="R2189" s="21">
        <v>0</v>
      </c>
      <c r="S2189" s="21">
        <v>0</v>
      </c>
      <c r="T2189" s="21">
        <v>0</v>
      </c>
      <c r="U2189" s="21">
        <v>0</v>
      </c>
      <c r="V2189" s="21">
        <v>0</v>
      </c>
      <c r="W2189" s="21">
        <v>0</v>
      </c>
      <c r="X2189" s="21">
        <v>0</v>
      </c>
      <c r="Y2189" s="21">
        <v>0</v>
      </c>
      <c r="Z2189" s="21">
        <v>0</v>
      </c>
      <c r="AA2189" s="21">
        <v>0</v>
      </c>
      <c r="AB2189" s="21">
        <v>0</v>
      </c>
      <c r="AC2189" s="21">
        <v>0</v>
      </c>
      <c r="AD2189" s="21">
        <v>0</v>
      </c>
      <c r="AE2189" s="21">
        <v>0</v>
      </c>
      <c r="AF2189" s="21">
        <v>0</v>
      </c>
      <c r="AG2189" s="21">
        <v>0</v>
      </c>
      <c r="AH2189" s="21">
        <v>0</v>
      </c>
      <c r="AI2189" s="21">
        <v>0</v>
      </c>
      <c r="AJ2189" s="21">
        <v>0</v>
      </c>
      <c r="AK2189" s="21">
        <v>0</v>
      </c>
      <c r="AL2189" s="21">
        <v>0</v>
      </c>
      <c r="AM2189" s="21">
        <v>0</v>
      </c>
      <c r="AN2189" s="21">
        <v>0</v>
      </c>
      <c r="AO2189" s="21">
        <v>0</v>
      </c>
      <c r="AP2189" s="21">
        <v>0</v>
      </c>
      <c r="AQ2189" s="21">
        <v>0</v>
      </c>
    </row>
    <row r="2190" spans="1:43" x14ac:dyDescent="0.25">
      <c r="A2190" s="16" t="s">
        <v>325</v>
      </c>
      <c r="B2190" s="8" t="s">
        <v>338</v>
      </c>
      <c r="C2190" s="8" t="s">
        <v>335</v>
      </c>
      <c r="D2190" s="8" t="str">
        <f t="shared" si="263"/>
        <v>Week_50_old-generic-cofi</v>
      </c>
      <c r="E2190" s="8" t="str">
        <f t="shared" si="264"/>
        <v>Initial</v>
      </c>
      <c r="H2190" s="24">
        <f t="shared" si="265"/>
        <v>7.5723061600795668E-3</v>
      </c>
      <c r="I2190" s="6">
        <f t="shared" si="265"/>
        <v>2.04</v>
      </c>
      <c r="J2190" s="6">
        <f t="shared" si="266"/>
        <v>7374406.4529322982</v>
      </c>
      <c r="K2190" s="18">
        <f t="shared" si="266"/>
        <v>7.4999999999999997E-2</v>
      </c>
      <c r="L2190" s="35">
        <f>Data!BR12</f>
        <v>3.6038374082807572E-3</v>
      </c>
      <c r="Q2190" s="21">
        <v>0</v>
      </c>
      <c r="R2190" s="21">
        <v>0</v>
      </c>
      <c r="S2190" s="21">
        <v>0</v>
      </c>
      <c r="T2190" s="21">
        <v>0</v>
      </c>
      <c r="U2190" s="21">
        <v>0</v>
      </c>
      <c r="V2190" s="21">
        <v>0</v>
      </c>
      <c r="W2190" s="21">
        <v>0</v>
      </c>
      <c r="X2190" s="21">
        <v>0</v>
      </c>
      <c r="Y2190" s="21">
        <v>0</v>
      </c>
      <c r="Z2190" s="21">
        <v>0</v>
      </c>
      <c r="AA2190" s="21">
        <v>0</v>
      </c>
      <c r="AB2190" s="21">
        <v>0</v>
      </c>
      <c r="AC2190" s="21">
        <v>0</v>
      </c>
      <c r="AD2190" s="21">
        <v>0</v>
      </c>
      <c r="AE2190" s="21">
        <v>0</v>
      </c>
      <c r="AF2190" s="21">
        <v>0</v>
      </c>
      <c r="AG2190" s="21">
        <v>0</v>
      </c>
      <c r="AH2190" s="21">
        <v>0</v>
      </c>
      <c r="AI2190" s="21">
        <v>0</v>
      </c>
      <c r="AJ2190" s="21">
        <v>0</v>
      </c>
      <c r="AK2190" s="21">
        <v>0</v>
      </c>
      <c r="AL2190" s="21">
        <v>0</v>
      </c>
      <c r="AM2190" s="21">
        <v>0</v>
      </c>
      <c r="AN2190" s="21">
        <v>0</v>
      </c>
      <c r="AO2190" s="21">
        <v>0</v>
      </c>
      <c r="AP2190" s="21">
        <v>0</v>
      </c>
      <c r="AQ2190" s="21">
        <v>0</v>
      </c>
    </row>
    <row r="2191" spans="1:43" x14ac:dyDescent="0.25">
      <c r="A2191" s="16" t="s">
        <v>326</v>
      </c>
      <c r="B2191" s="8" t="s">
        <v>338</v>
      </c>
      <c r="C2191" s="8" t="s">
        <v>335</v>
      </c>
      <c r="D2191" s="8" t="str">
        <f t="shared" si="263"/>
        <v>Week_51_old-generic-cofi</v>
      </c>
      <c r="E2191" s="8" t="str">
        <f t="shared" si="264"/>
        <v>Initial</v>
      </c>
      <c r="H2191" s="24">
        <f t="shared" si="265"/>
        <v>7.5723061600795668E-3</v>
      </c>
      <c r="I2191" s="6">
        <f t="shared" si="265"/>
        <v>2.04</v>
      </c>
      <c r="J2191" s="6">
        <f t="shared" si="266"/>
        <v>7374406.4529322982</v>
      </c>
      <c r="K2191" s="18">
        <f t="shared" si="266"/>
        <v>7.4999999999999997E-2</v>
      </c>
      <c r="L2191" s="35">
        <f>Data!BR13</f>
        <v>3.6038374082807572E-3</v>
      </c>
      <c r="Q2191" s="21">
        <v>0</v>
      </c>
      <c r="R2191" s="21">
        <v>0</v>
      </c>
      <c r="S2191" s="21">
        <v>0</v>
      </c>
      <c r="T2191" s="21">
        <v>0</v>
      </c>
      <c r="U2191" s="21">
        <v>0</v>
      </c>
      <c r="V2191" s="21">
        <v>0</v>
      </c>
      <c r="W2191" s="21">
        <v>0</v>
      </c>
      <c r="X2191" s="21">
        <v>0</v>
      </c>
      <c r="Y2191" s="21">
        <v>0</v>
      </c>
      <c r="Z2191" s="21">
        <v>0</v>
      </c>
      <c r="AA2191" s="21">
        <v>0</v>
      </c>
      <c r="AB2191" s="21">
        <v>0</v>
      </c>
      <c r="AC2191" s="21">
        <v>0</v>
      </c>
      <c r="AD2191" s="21">
        <v>0</v>
      </c>
      <c r="AE2191" s="21">
        <v>0</v>
      </c>
      <c r="AF2191" s="21">
        <v>0</v>
      </c>
      <c r="AG2191" s="21">
        <v>0</v>
      </c>
      <c r="AH2191" s="21">
        <v>0</v>
      </c>
      <c r="AI2191" s="21">
        <v>0</v>
      </c>
      <c r="AJ2191" s="21">
        <v>0</v>
      </c>
      <c r="AK2191" s="21">
        <v>0</v>
      </c>
      <c r="AL2191" s="21">
        <v>0</v>
      </c>
      <c r="AM2191" s="21">
        <v>0</v>
      </c>
      <c r="AN2191" s="21">
        <v>0</v>
      </c>
      <c r="AO2191" s="21">
        <v>0</v>
      </c>
      <c r="AP2191" s="21">
        <v>0</v>
      </c>
      <c r="AQ2191" s="21">
        <v>0</v>
      </c>
    </row>
    <row r="2192" spans="1:43" x14ac:dyDescent="0.25">
      <c r="A2192" s="16" t="s">
        <v>327</v>
      </c>
      <c r="B2192" s="8" t="s">
        <v>338</v>
      </c>
      <c r="C2192" s="8" t="s">
        <v>335</v>
      </c>
      <c r="D2192" s="8" t="str">
        <f t="shared" si="263"/>
        <v>Week_52_old-generic-cofi</v>
      </c>
      <c r="E2192" s="8" t="str">
        <f t="shared" si="264"/>
        <v>Initial</v>
      </c>
      <c r="H2192" s="24">
        <f t="shared" si="265"/>
        <v>7.5723061600795668E-3</v>
      </c>
      <c r="I2192" s="6">
        <f t="shared" si="265"/>
        <v>2.04</v>
      </c>
      <c r="J2192" s="6">
        <f t="shared" si="266"/>
        <v>7374406.4529322982</v>
      </c>
      <c r="K2192" s="18">
        <f t="shared" si="266"/>
        <v>7.4999999999999997E-2</v>
      </c>
      <c r="L2192" s="35">
        <f>Data!BR14</f>
        <v>3.6038374082807572E-3</v>
      </c>
      <c r="Q2192" s="21">
        <v>0</v>
      </c>
      <c r="R2192" s="21">
        <v>0</v>
      </c>
      <c r="S2192" s="21">
        <v>0</v>
      </c>
      <c r="T2192" s="21">
        <v>0</v>
      </c>
      <c r="U2192" s="21">
        <v>0</v>
      </c>
      <c r="V2192" s="21">
        <v>0</v>
      </c>
      <c r="W2192" s="21">
        <v>0</v>
      </c>
      <c r="X2192" s="21">
        <v>0</v>
      </c>
      <c r="Y2192" s="21">
        <v>0</v>
      </c>
      <c r="Z2192" s="21">
        <v>0</v>
      </c>
      <c r="AA2192" s="21">
        <v>0</v>
      </c>
      <c r="AB2192" s="21">
        <v>0</v>
      </c>
      <c r="AC2192" s="21">
        <v>0</v>
      </c>
      <c r="AD2192" s="21">
        <v>0</v>
      </c>
      <c r="AE2192" s="21">
        <v>0</v>
      </c>
      <c r="AF2192" s="21">
        <v>0</v>
      </c>
      <c r="AG2192" s="21">
        <v>0</v>
      </c>
      <c r="AH2192" s="21">
        <v>0</v>
      </c>
      <c r="AI2192" s="21">
        <v>0</v>
      </c>
      <c r="AJ2192" s="21">
        <v>0</v>
      </c>
      <c r="AK2192" s="21">
        <v>0</v>
      </c>
      <c r="AL2192" s="21">
        <v>0</v>
      </c>
      <c r="AM2192" s="21">
        <v>0</v>
      </c>
      <c r="AN2192" s="21">
        <v>0</v>
      </c>
      <c r="AO2192" s="21">
        <v>0</v>
      </c>
      <c r="AP2192" s="21">
        <v>0</v>
      </c>
      <c r="AQ2192" s="21">
        <v>0</v>
      </c>
    </row>
    <row r="2193" spans="1:43" x14ac:dyDescent="0.25">
      <c r="A2193" s="17" t="s">
        <v>262</v>
      </c>
      <c r="B2193" s="8" t="s">
        <v>338</v>
      </c>
      <c r="C2193" s="8" t="s">
        <v>335</v>
      </c>
      <c r="D2193" s="8" t="str">
        <f t="shared" si="263"/>
        <v>Week_01-generic-cofi</v>
      </c>
      <c r="E2193" s="8" t="str">
        <f t="shared" si="264"/>
        <v>Umbrella-social.video.umb</v>
      </c>
      <c r="H2193" s="24">
        <f t="shared" si="265"/>
        <v>7.5723061600795668E-3</v>
      </c>
      <c r="I2193" s="6">
        <f t="shared" si="265"/>
        <v>2.04</v>
      </c>
      <c r="J2193" s="6">
        <f t="shared" si="266"/>
        <v>7374406.4529322982</v>
      </c>
      <c r="K2193" s="18">
        <f t="shared" si="266"/>
        <v>7.4999999999999997E-2</v>
      </c>
      <c r="L2193" s="35">
        <f>Data!BR15</f>
        <v>3.6038374082807572E-3</v>
      </c>
      <c r="Q2193" s="21">
        <v>0</v>
      </c>
      <c r="R2193" s="21">
        <v>0</v>
      </c>
      <c r="S2193" s="21">
        <v>0</v>
      </c>
      <c r="T2193" s="21">
        <v>0</v>
      </c>
      <c r="U2193" s="21">
        <v>0</v>
      </c>
      <c r="V2193" s="21">
        <v>0</v>
      </c>
      <c r="W2193" s="21">
        <v>0</v>
      </c>
      <c r="X2193" s="21">
        <v>0</v>
      </c>
      <c r="Y2193" s="21">
        <v>0</v>
      </c>
      <c r="Z2193" s="21">
        <v>258.66038502386908</v>
      </c>
      <c r="AA2193" s="21">
        <v>433.5150274811578</v>
      </c>
      <c r="AB2193" s="21">
        <v>560.51481902126852</v>
      </c>
      <c r="AC2193" s="21">
        <v>656.86326281088077</v>
      </c>
      <c r="AD2193" s="21">
        <v>731.43345552439405</v>
      </c>
      <c r="AE2193" s="21">
        <v>788.21391884849243</v>
      </c>
      <c r="AF2193" s="21">
        <v>830.67446339551987</v>
      </c>
      <c r="AG2193" s="21">
        <v>864.65569284978483</v>
      </c>
      <c r="AH2193" s="21">
        <v>892.00613064033564</v>
      </c>
      <c r="AI2193" s="21">
        <v>4976.3911259420156</v>
      </c>
      <c r="AJ2193" s="21">
        <v>8340.4358016426213</v>
      </c>
      <c r="AK2193" s="21">
        <v>10783.796564282684</v>
      </c>
      <c r="AL2193" s="21">
        <v>12637.453206093933</v>
      </c>
      <c r="AM2193" s="21">
        <v>14072.116056553499</v>
      </c>
      <c r="AN2193" s="21">
        <v>15164.520654137486</v>
      </c>
      <c r="AO2193" s="21">
        <v>15981.423006876947</v>
      </c>
      <c r="AP2193" s="21">
        <v>16635.19103049293</v>
      </c>
      <c r="AQ2193" s="21">
        <v>17161.388638599659</v>
      </c>
    </row>
    <row r="2194" spans="1:43" x14ac:dyDescent="0.25">
      <c r="A2194" s="17" t="s">
        <v>263</v>
      </c>
      <c r="B2194" s="8" t="s">
        <v>338</v>
      </c>
      <c r="C2194" s="8" t="s">
        <v>335</v>
      </c>
      <c r="D2194" s="8" t="str">
        <f t="shared" si="263"/>
        <v>Week_02-generic-cofi</v>
      </c>
      <c r="E2194" s="8" t="str">
        <f t="shared" si="264"/>
        <v>Umbrella-social.video.umb</v>
      </c>
      <c r="H2194" s="24">
        <f t="shared" si="265"/>
        <v>7.5723061600795668E-3</v>
      </c>
      <c r="I2194" s="6">
        <f t="shared" si="265"/>
        <v>2.04</v>
      </c>
      <c r="J2194" s="6">
        <f t="shared" si="266"/>
        <v>7374406.4529322982</v>
      </c>
      <c r="K2194" s="18">
        <f t="shared" si="266"/>
        <v>7.4999999999999997E-2</v>
      </c>
      <c r="L2194" s="35">
        <f>Data!BR16</f>
        <v>3.4180725934209242E-3</v>
      </c>
      <c r="Q2194" s="21">
        <v>0</v>
      </c>
      <c r="R2194" s="21">
        <v>0</v>
      </c>
      <c r="S2194" s="21">
        <v>0</v>
      </c>
      <c r="T2194" s="21">
        <v>0</v>
      </c>
      <c r="U2194" s="21">
        <v>0</v>
      </c>
      <c r="V2194" s="21">
        <v>0</v>
      </c>
      <c r="W2194" s="21">
        <v>0</v>
      </c>
      <c r="X2194" s="21">
        <v>0</v>
      </c>
      <c r="Y2194" s="21">
        <v>0</v>
      </c>
      <c r="Z2194" s="21">
        <v>616.99366196998756</v>
      </c>
      <c r="AA2194" s="21">
        <v>779.79049770735719</v>
      </c>
      <c r="AB2194" s="21">
        <v>897.69260011156871</v>
      </c>
      <c r="AC2194" s="21">
        <v>986.9101381281323</v>
      </c>
      <c r="AD2194" s="21">
        <v>1055.7954028478259</v>
      </c>
      <c r="AE2194" s="21">
        <v>1108.1347163843395</v>
      </c>
      <c r="AF2194" s="21">
        <v>1147.200384526657</v>
      </c>
      <c r="AG2194" s="21">
        <v>1178.4134015682644</v>
      </c>
      <c r="AH2194" s="21">
        <v>1203.4985647234589</v>
      </c>
      <c r="AI2194" s="21">
        <v>11401.929282582287</v>
      </c>
      <c r="AJ2194" s="21">
        <v>14410.384835559984</v>
      </c>
      <c r="AK2194" s="21">
        <v>16589.193981813398</v>
      </c>
      <c r="AL2194" s="21">
        <v>18237.917659108542</v>
      </c>
      <c r="AM2194" s="21">
        <v>19510.904669117914</v>
      </c>
      <c r="AN2194" s="21">
        <v>20478.125547427779</v>
      </c>
      <c r="AO2194" s="21">
        <v>21200.051902575971</v>
      </c>
      <c r="AP2194" s="21">
        <v>21776.862711082715</v>
      </c>
      <c r="AQ2194" s="21">
        <v>22240.431907927199</v>
      </c>
    </row>
    <row r="2195" spans="1:43" x14ac:dyDescent="0.25">
      <c r="A2195" s="17" t="s">
        <v>264</v>
      </c>
      <c r="B2195" s="8" t="s">
        <v>338</v>
      </c>
      <c r="C2195" s="8" t="s">
        <v>335</v>
      </c>
      <c r="D2195" s="8" t="str">
        <f t="shared" si="263"/>
        <v>Week_03-generic-cofi</v>
      </c>
      <c r="E2195" s="8" t="str">
        <f t="shared" si="264"/>
        <v>Umbrella-social.video.umb</v>
      </c>
      <c r="H2195" s="24">
        <f t="shared" si="265"/>
        <v>7.5723061600795668E-3</v>
      </c>
      <c r="I2195" s="6">
        <f t="shared" si="265"/>
        <v>2.04</v>
      </c>
      <c r="J2195" s="6">
        <f t="shared" si="266"/>
        <v>7374406.4529322982</v>
      </c>
      <c r="K2195" s="18">
        <f t="shared" si="266"/>
        <v>7.4999999999999997E-2</v>
      </c>
      <c r="L2195" s="35">
        <f>Data!BR17</f>
        <v>3.4180725934209242E-3</v>
      </c>
      <c r="Q2195" s="21">
        <v>0</v>
      </c>
      <c r="R2195" s="21">
        <v>0</v>
      </c>
      <c r="S2195" s="21">
        <v>0</v>
      </c>
      <c r="T2195" s="21">
        <v>0</v>
      </c>
      <c r="U2195" s="21">
        <v>0</v>
      </c>
      <c r="V2195" s="21">
        <v>0</v>
      </c>
      <c r="W2195" s="21">
        <v>0</v>
      </c>
      <c r="X2195" s="21">
        <v>0</v>
      </c>
      <c r="Y2195" s="21">
        <v>0</v>
      </c>
      <c r="Z2195" s="21">
        <v>344.03433227315458</v>
      </c>
      <c r="AA2195" s="21">
        <v>490.26517915445805</v>
      </c>
      <c r="AB2195" s="21">
        <v>596.22436809535679</v>
      </c>
      <c r="AC2195" s="21">
        <v>676.44026806104011</v>
      </c>
      <c r="AD2195" s="21">
        <v>738.40262424731668</v>
      </c>
      <c r="AE2195" s="21">
        <v>785.49980613476544</v>
      </c>
      <c r="AF2195" s="21">
        <v>820.66470480604676</v>
      </c>
      <c r="AG2195" s="21">
        <v>848.76921719775896</v>
      </c>
      <c r="AH2195" s="21">
        <v>871.36214710446359</v>
      </c>
      <c r="AI2195" s="21">
        <v>7230.8376546217596</v>
      </c>
      <c r="AJ2195" s="21">
        <v>10304.285315819223</v>
      </c>
      <c r="AK2195" s="21">
        <v>12531.31215986893</v>
      </c>
      <c r="AL2195" s="21">
        <v>14217.27223873312</v>
      </c>
      <c r="AM2195" s="21">
        <v>15519.583363673642</v>
      </c>
      <c r="AN2195" s="21">
        <v>16509.46153649491</v>
      </c>
      <c r="AO2195" s="21">
        <v>17248.549614574786</v>
      </c>
      <c r="AP2195" s="21">
        <v>17839.24405231894</v>
      </c>
      <c r="AQ2195" s="21">
        <v>18314.097266003213</v>
      </c>
    </row>
    <row r="2196" spans="1:43" x14ac:dyDescent="0.25">
      <c r="A2196" s="17" t="s">
        <v>265</v>
      </c>
      <c r="B2196" s="8" t="s">
        <v>338</v>
      </c>
      <c r="C2196" s="8" t="s">
        <v>335</v>
      </c>
      <c r="D2196" s="8" t="str">
        <f t="shared" si="263"/>
        <v>Week_04-generic-cofi</v>
      </c>
      <c r="E2196" s="8" t="str">
        <f t="shared" si="264"/>
        <v>Umbrella-social.video.umb</v>
      </c>
      <c r="H2196" s="24">
        <f t="shared" si="265"/>
        <v>7.5723061600795668E-3</v>
      </c>
      <c r="I2196" s="6">
        <f t="shared" si="265"/>
        <v>2.04</v>
      </c>
      <c r="J2196" s="6">
        <f t="shared" si="266"/>
        <v>7374406.4529322982</v>
      </c>
      <c r="K2196" s="18">
        <f t="shared" si="266"/>
        <v>7.4999999999999997E-2</v>
      </c>
      <c r="L2196" s="35">
        <f>Data!BR18</f>
        <v>3.4180725934209242E-3</v>
      </c>
      <c r="Q2196" s="21">
        <v>0</v>
      </c>
      <c r="R2196" s="21">
        <v>0</v>
      </c>
      <c r="S2196" s="21">
        <v>0</v>
      </c>
      <c r="T2196" s="21">
        <v>0</v>
      </c>
      <c r="U2196" s="21">
        <v>0</v>
      </c>
      <c r="V2196" s="21">
        <v>0</v>
      </c>
      <c r="W2196" s="21">
        <v>0</v>
      </c>
      <c r="X2196" s="21">
        <v>0</v>
      </c>
      <c r="Y2196" s="21">
        <v>0</v>
      </c>
      <c r="Z2196" s="21">
        <v>128.43908862263913</v>
      </c>
      <c r="AA2196" s="21">
        <v>258.33160729874987</v>
      </c>
      <c r="AB2196" s="21">
        <v>352.37146580217671</v>
      </c>
      <c r="AC2196" s="21">
        <v>423.50719242995041</v>
      </c>
      <c r="AD2196" s="21">
        <v>478.41760089507545</v>
      </c>
      <c r="AE2196" s="21">
        <v>520.1276270828904</v>
      </c>
      <c r="AF2196" s="21">
        <v>551.25282733737765</v>
      </c>
      <c r="AG2196" s="21">
        <v>576.11637079230002</v>
      </c>
      <c r="AH2196" s="21">
        <v>596.0950975348353</v>
      </c>
      <c r="AI2196" s="21">
        <v>2949.5130215128502</v>
      </c>
      <c r="AJ2196" s="21">
        <v>5932.4030384135131</v>
      </c>
      <c r="AK2196" s="21">
        <v>8091.9620182503786</v>
      </c>
      <c r="AL2196" s="21">
        <v>9725.5437746566913</v>
      </c>
      <c r="AM2196" s="21">
        <v>10986.52255083222</v>
      </c>
      <c r="AN2196" s="21">
        <v>11944.363864468865</v>
      </c>
      <c r="AO2196" s="21">
        <v>12659.132121019882</v>
      </c>
      <c r="AP2196" s="21">
        <v>13230.105848470621</v>
      </c>
      <c r="AQ2196" s="21">
        <v>13688.903207688008</v>
      </c>
    </row>
    <row r="2197" spans="1:43" x14ac:dyDescent="0.25">
      <c r="A2197" s="17" t="s">
        <v>266</v>
      </c>
      <c r="B2197" s="8" t="s">
        <v>338</v>
      </c>
      <c r="C2197" s="8" t="s">
        <v>335</v>
      </c>
      <c r="D2197" s="8" t="str">
        <f t="shared" si="263"/>
        <v>Week_05-generic-cofi</v>
      </c>
      <c r="E2197" s="8" t="str">
        <f t="shared" si="264"/>
        <v>Umbrella-social.video.umb</v>
      </c>
      <c r="H2197" s="24">
        <f t="shared" si="265"/>
        <v>7.5723061600795668E-3</v>
      </c>
      <c r="I2197" s="6">
        <f t="shared" si="265"/>
        <v>2.04</v>
      </c>
      <c r="J2197" s="6">
        <f t="shared" ref="J2197:K2212" si="267">J2196</f>
        <v>7374406.4529322982</v>
      </c>
      <c r="K2197" s="18">
        <f t="shared" si="267"/>
        <v>7.4999999999999997E-2</v>
      </c>
      <c r="L2197" s="35">
        <f>Data!BR19</f>
        <v>3.4180725934209242E-3</v>
      </c>
      <c r="Q2197" s="21">
        <v>0</v>
      </c>
      <c r="R2197" s="21">
        <v>0</v>
      </c>
      <c r="S2197" s="21">
        <v>0</v>
      </c>
      <c r="T2197" s="21">
        <v>0</v>
      </c>
      <c r="U2197" s="21">
        <v>0</v>
      </c>
      <c r="V2197" s="21">
        <v>0</v>
      </c>
      <c r="W2197" s="21">
        <v>0</v>
      </c>
      <c r="X2197" s="21">
        <v>0</v>
      </c>
      <c r="Y2197" s="21">
        <v>0</v>
      </c>
      <c r="Z2197" s="21">
        <v>337.062518612026</v>
      </c>
      <c r="AA2197" s="21">
        <v>485.10086522231688</v>
      </c>
      <c r="AB2197" s="21">
        <v>592.28665309476435</v>
      </c>
      <c r="AC2197" s="21">
        <v>673.37428767157735</v>
      </c>
      <c r="AD2197" s="21">
        <v>735.96991566070199</v>
      </c>
      <c r="AE2197" s="21">
        <v>783.52081966385015</v>
      </c>
      <c r="AF2197" s="21">
        <v>819.00647890814946</v>
      </c>
      <c r="AG2197" s="21">
        <v>847.35473746632022</v>
      </c>
      <c r="AH2197" s="21">
        <v>870.1345115556519</v>
      </c>
      <c r="AI2197" s="21">
        <v>7037.1971154981675</v>
      </c>
      <c r="AJ2197" s="21">
        <v>10127.944286197933</v>
      </c>
      <c r="AK2197" s="21">
        <v>12365.771026306656</v>
      </c>
      <c r="AL2197" s="21">
        <v>14058.72006880562</v>
      </c>
      <c r="AM2197" s="21">
        <v>15365.592676717557</v>
      </c>
      <c r="AN2197" s="21">
        <v>16358.36127605106</v>
      </c>
      <c r="AO2197" s="21">
        <v>17099.23148583838</v>
      </c>
      <c r="AP2197" s="21">
        <v>17691.086920184611</v>
      </c>
      <c r="AQ2197" s="21">
        <v>18166.683439113091</v>
      </c>
    </row>
    <row r="2198" spans="1:43" x14ac:dyDescent="0.25">
      <c r="A2198" s="17" t="s">
        <v>267</v>
      </c>
      <c r="B2198" s="8" t="s">
        <v>338</v>
      </c>
      <c r="C2198" s="8" t="s">
        <v>335</v>
      </c>
      <c r="D2198" s="8" t="str">
        <f t="shared" si="263"/>
        <v>Week_06-generic-cofi</v>
      </c>
      <c r="E2198" s="8" t="str">
        <f t="shared" si="264"/>
        <v>Umbrella-social.video.umb</v>
      </c>
      <c r="H2198" s="24">
        <f t="shared" si="265"/>
        <v>7.5723061600795668E-3</v>
      </c>
      <c r="I2198" s="6">
        <f t="shared" si="265"/>
        <v>2.04</v>
      </c>
      <c r="J2198" s="6">
        <f t="shared" si="267"/>
        <v>7374406.4529322982</v>
      </c>
      <c r="K2198" s="18">
        <f t="shared" si="267"/>
        <v>7.4999999999999997E-2</v>
      </c>
      <c r="L2198" s="35">
        <f>Data!BR20</f>
        <v>3.5295314823368239E-3</v>
      </c>
      <c r="Q2198" s="21">
        <v>0</v>
      </c>
      <c r="R2198" s="21">
        <v>0</v>
      </c>
      <c r="S2198" s="21">
        <v>0</v>
      </c>
      <c r="T2198" s="21">
        <v>0</v>
      </c>
      <c r="U2198" s="21">
        <v>0</v>
      </c>
      <c r="V2198" s="21">
        <v>0</v>
      </c>
      <c r="W2198" s="21">
        <v>0</v>
      </c>
      <c r="X2198" s="21">
        <v>0</v>
      </c>
      <c r="Y2198" s="21">
        <v>0</v>
      </c>
      <c r="Z2198" s="21">
        <v>286.76154310256129</v>
      </c>
      <c r="AA2198" s="21">
        <v>447.18249999204647</v>
      </c>
      <c r="AB2198" s="21">
        <v>563.28799585727495</v>
      </c>
      <c r="AC2198" s="21">
        <v>651.09153935410757</v>
      </c>
      <c r="AD2198" s="21">
        <v>718.84977464485621</v>
      </c>
      <c r="AE2198" s="21">
        <v>770.30715128786596</v>
      </c>
      <c r="AF2198" s="21">
        <v>808.69818595598485</v>
      </c>
      <c r="AG2198" s="21">
        <v>839.36044918903792</v>
      </c>
      <c r="AH2198" s="21">
        <v>863.99467519257337</v>
      </c>
      <c r="AI2198" s="21">
        <v>5993.2429155873633</v>
      </c>
      <c r="AJ2198" s="21">
        <v>9345.9998891603136</v>
      </c>
      <c r="AK2198" s="21">
        <v>11772.575060385996</v>
      </c>
      <c r="AL2198" s="21">
        <v>13607.646664940905</v>
      </c>
      <c r="AM2198" s="21">
        <v>15023.77645429603</v>
      </c>
      <c r="AN2198" s="21">
        <v>16099.222466630154</v>
      </c>
      <c r="AO2198" s="21">
        <v>16901.585273223369</v>
      </c>
      <c r="AP2198" s="21">
        <v>17542.418733348964</v>
      </c>
      <c r="AQ2198" s="21">
        <v>18057.267756963905</v>
      </c>
    </row>
    <row r="2199" spans="1:43" x14ac:dyDescent="0.25">
      <c r="A2199" s="17" t="s">
        <v>268</v>
      </c>
      <c r="B2199" s="8" t="s">
        <v>338</v>
      </c>
      <c r="C2199" s="8" t="s">
        <v>335</v>
      </c>
      <c r="D2199" s="8" t="str">
        <f t="shared" si="263"/>
        <v>Week_07-generic-cofi</v>
      </c>
      <c r="E2199" s="8" t="str">
        <f t="shared" si="264"/>
        <v>Umbrella-social.video.umb</v>
      </c>
      <c r="H2199" s="24">
        <f t="shared" si="265"/>
        <v>7.5723061600795668E-3</v>
      </c>
      <c r="I2199" s="6">
        <f t="shared" si="265"/>
        <v>2.04</v>
      </c>
      <c r="J2199" s="6">
        <f t="shared" si="267"/>
        <v>7374406.4529322982</v>
      </c>
      <c r="K2199" s="18">
        <f t="shared" si="267"/>
        <v>7.4999999999999997E-2</v>
      </c>
      <c r="L2199" s="35">
        <f>Data!BR21</f>
        <v>3.5295314823368239E-3</v>
      </c>
      <c r="Q2199" s="21">
        <v>0</v>
      </c>
      <c r="R2199" s="21">
        <v>0</v>
      </c>
      <c r="S2199" s="21">
        <v>0</v>
      </c>
      <c r="T2199" s="21">
        <v>0</v>
      </c>
      <c r="U2199" s="21">
        <v>0</v>
      </c>
      <c r="V2199" s="21">
        <v>0</v>
      </c>
      <c r="W2199" s="21">
        <v>0</v>
      </c>
      <c r="X2199" s="21">
        <v>0</v>
      </c>
      <c r="Y2199" s="21">
        <v>0</v>
      </c>
      <c r="Z2199" s="21">
        <v>200.09555102561202</v>
      </c>
      <c r="AA2199" s="21">
        <v>308.49425355715948</v>
      </c>
      <c r="AB2199" s="21">
        <v>386.98890194583328</v>
      </c>
      <c r="AC2199" s="21">
        <v>446.37738068673957</v>
      </c>
      <c r="AD2199" s="21">
        <v>492.22718281136667</v>
      </c>
      <c r="AE2199" s="21">
        <v>527.06019889796028</v>
      </c>
      <c r="AF2199" s="21">
        <v>553.0570085853667</v>
      </c>
      <c r="AG2199" s="21">
        <v>573.82637111042993</v>
      </c>
      <c r="AH2199" s="21">
        <v>590.51702897954203</v>
      </c>
      <c r="AI2199" s="21">
        <v>4822.4689237200391</v>
      </c>
      <c r="AJ2199" s="21">
        <v>7434.9676607011979</v>
      </c>
      <c r="AK2199" s="21">
        <v>9326.7538628055026</v>
      </c>
      <c r="AL2199" s="21">
        <v>10758.065512100342</v>
      </c>
      <c r="AM2199" s="21">
        <v>11863.083813463902</v>
      </c>
      <c r="AN2199" s="21">
        <v>12702.588423816467</v>
      </c>
      <c r="AO2199" s="21">
        <v>13329.133123040361</v>
      </c>
      <c r="AP2199" s="21">
        <v>13829.692005180488</v>
      </c>
      <c r="AQ2199" s="21">
        <v>14231.950718468588</v>
      </c>
    </row>
    <row r="2200" spans="1:43" x14ac:dyDescent="0.25">
      <c r="A2200" s="17" t="s">
        <v>269</v>
      </c>
      <c r="B2200" s="8" t="s">
        <v>338</v>
      </c>
      <c r="C2200" s="8" t="s">
        <v>335</v>
      </c>
      <c r="D2200" s="8" t="str">
        <f t="shared" si="263"/>
        <v>Week_08-generic-cofi</v>
      </c>
      <c r="E2200" s="8" t="str">
        <f t="shared" si="264"/>
        <v>Umbrella-social.video.umb</v>
      </c>
      <c r="H2200" s="24">
        <f t="shared" si="265"/>
        <v>7.5723061600795668E-3</v>
      </c>
      <c r="I2200" s="6">
        <f t="shared" si="265"/>
        <v>2.04</v>
      </c>
      <c r="J2200" s="6">
        <f t="shared" si="267"/>
        <v>7374406.4529322982</v>
      </c>
      <c r="K2200" s="18">
        <f t="shared" si="267"/>
        <v>7.4999999999999997E-2</v>
      </c>
      <c r="L2200" s="35">
        <f>Data!BR22</f>
        <v>3.5295314823368239E-3</v>
      </c>
      <c r="Q2200" s="21">
        <v>0</v>
      </c>
      <c r="R2200" s="21">
        <v>0</v>
      </c>
      <c r="S2200" s="21">
        <v>0</v>
      </c>
      <c r="T2200" s="21">
        <v>0</v>
      </c>
      <c r="U2200" s="21">
        <v>0</v>
      </c>
      <c r="V2200" s="21">
        <v>0</v>
      </c>
      <c r="W2200" s="21">
        <v>0</v>
      </c>
      <c r="X2200" s="21">
        <v>0</v>
      </c>
      <c r="Y2200" s="21">
        <v>0</v>
      </c>
      <c r="Z2200" s="21">
        <v>405.82942539510833</v>
      </c>
      <c r="AA2200" s="21">
        <v>569.92024995649808</v>
      </c>
      <c r="AB2200" s="21">
        <v>688.9450418667268</v>
      </c>
      <c r="AC2200" s="21">
        <v>779.13734053722476</v>
      </c>
      <c r="AD2200" s="21">
        <v>848.86602366637817</v>
      </c>
      <c r="AE2200" s="21">
        <v>901.90782451729433</v>
      </c>
      <c r="AF2200" s="21">
        <v>941.53832297432132</v>
      </c>
      <c r="AG2200" s="21">
        <v>973.23082159538126</v>
      </c>
      <c r="AH2200" s="21">
        <v>998.72180960947969</v>
      </c>
      <c r="AI2200" s="21">
        <v>8500.4621213586015</v>
      </c>
      <c r="AJ2200" s="21">
        <v>11937.491945621821</v>
      </c>
      <c r="AK2200" s="21">
        <v>14430.573205440405</v>
      </c>
      <c r="AL2200" s="21">
        <v>16319.731976370846</v>
      </c>
      <c r="AM2200" s="21">
        <v>17780.261924721726</v>
      </c>
      <c r="AN2200" s="21">
        <v>18891.270123653805</v>
      </c>
      <c r="AO2200" s="21">
        <v>19721.366538315062</v>
      </c>
      <c r="AP2200" s="21">
        <v>20385.194410819</v>
      </c>
      <c r="AQ2200" s="21">
        <v>20919.126069024634</v>
      </c>
    </row>
    <row r="2201" spans="1:43" x14ac:dyDescent="0.25">
      <c r="A2201" s="17" t="s">
        <v>270</v>
      </c>
      <c r="B2201" s="8" t="s">
        <v>338</v>
      </c>
      <c r="C2201" s="8" t="s">
        <v>335</v>
      </c>
      <c r="D2201" s="8" t="str">
        <f t="shared" si="263"/>
        <v>Week_09-generic-cofi</v>
      </c>
      <c r="E2201" s="8" t="str">
        <f t="shared" si="264"/>
        <v>Umbrella-social.video.umb</v>
      </c>
      <c r="H2201" s="24">
        <f t="shared" si="265"/>
        <v>7.5723061600795668E-3</v>
      </c>
      <c r="I2201" s="6">
        <f t="shared" si="265"/>
        <v>2.04</v>
      </c>
      <c r="J2201" s="6">
        <f t="shared" si="267"/>
        <v>7374406.4529322982</v>
      </c>
      <c r="K2201" s="18">
        <f t="shared" si="267"/>
        <v>7.4999999999999997E-2</v>
      </c>
      <c r="L2201" s="35">
        <f>Data!BR23</f>
        <v>3.5295314823368239E-3</v>
      </c>
      <c r="Q2201" s="21">
        <v>0</v>
      </c>
      <c r="R2201" s="21">
        <v>0</v>
      </c>
      <c r="S2201" s="21">
        <v>0</v>
      </c>
      <c r="T2201" s="21">
        <v>0</v>
      </c>
      <c r="U2201" s="21">
        <v>0</v>
      </c>
      <c r="V2201" s="21">
        <v>0</v>
      </c>
      <c r="W2201" s="21">
        <v>0</v>
      </c>
      <c r="X2201" s="21">
        <v>0</v>
      </c>
      <c r="Y2201" s="21">
        <v>0</v>
      </c>
      <c r="Z2201" s="21">
        <v>383.20972674957648</v>
      </c>
      <c r="AA2201" s="21">
        <v>531.48884474475301</v>
      </c>
      <c r="AB2201" s="21">
        <v>638.83109496878194</v>
      </c>
      <c r="AC2201" s="21">
        <v>720.02529057997049</v>
      </c>
      <c r="AD2201" s="21">
        <v>782.69434873987973</v>
      </c>
      <c r="AE2201" s="21">
        <v>830.29516414746456</v>
      </c>
      <c r="AF2201" s="21">
        <v>865.81419028270352</v>
      </c>
      <c r="AG2201" s="21">
        <v>894.18643122256196</v>
      </c>
      <c r="AH2201" s="21">
        <v>916.98352327185</v>
      </c>
      <c r="AI2201" s="21">
        <v>7900.827752143141</v>
      </c>
      <c r="AJ2201" s="21">
        <v>10957.972935947881</v>
      </c>
      <c r="AK2201" s="21">
        <v>13171.102119126785</v>
      </c>
      <c r="AL2201" s="21">
        <v>14845.123703701624</v>
      </c>
      <c r="AM2201" s="21">
        <v>16137.203208338129</v>
      </c>
      <c r="AN2201" s="21">
        <v>17118.613170415258</v>
      </c>
      <c r="AO2201" s="21">
        <v>17850.926803993203</v>
      </c>
      <c r="AP2201" s="21">
        <v>18435.891571222648</v>
      </c>
      <c r="AQ2201" s="21">
        <v>18905.910688584147</v>
      </c>
    </row>
    <row r="2202" spans="1:43" x14ac:dyDescent="0.25">
      <c r="A2202" s="17" t="s">
        <v>249</v>
      </c>
      <c r="B2202" s="8" t="s">
        <v>338</v>
      </c>
      <c r="C2202" s="8" t="s">
        <v>335</v>
      </c>
      <c r="D2202" s="8" t="str">
        <f t="shared" si="263"/>
        <v>Week_10-generic-cofi</v>
      </c>
      <c r="E2202" s="8" t="str">
        <f t="shared" si="264"/>
        <v>Umbrella-social.video.umb</v>
      </c>
      <c r="H2202" s="24">
        <f t="shared" si="265"/>
        <v>7.5723061600795668E-3</v>
      </c>
      <c r="I2202" s="6">
        <f t="shared" si="265"/>
        <v>2.04</v>
      </c>
      <c r="J2202" s="6">
        <f t="shared" si="267"/>
        <v>7374406.4529322982</v>
      </c>
      <c r="K2202" s="18">
        <f t="shared" si="267"/>
        <v>7.4999999999999997E-2</v>
      </c>
      <c r="L2202" s="35">
        <f>Data!BR24</f>
        <v>3.5295314823368239E-3</v>
      </c>
      <c r="Q2202" s="21">
        <v>0</v>
      </c>
      <c r="R2202" s="21">
        <v>0</v>
      </c>
      <c r="S2202" s="21">
        <v>0</v>
      </c>
      <c r="T2202" s="21">
        <v>0</v>
      </c>
      <c r="U2202" s="21">
        <v>0</v>
      </c>
      <c r="V2202" s="21">
        <v>0</v>
      </c>
      <c r="W2202" s="21">
        <v>0</v>
      </c>
      <c r="X2202" s="21">
        <v>0</v>
      </c>
      <c r="Y2202" s="21">
        <v>0</v>
      </c>
      <c r="Z2202" s="21">
        <v>396.64577547272944</v>
      </c>
      <c r="AA2202" s="21">
        <v>546.42383517861833</v>
      </c>
      <c r="AB2202" s="21">
        <v>654.82600779938412</v>
      </c>
      <c r="AC2202" s="21">
        <v>736.80481756426286</v>
      </c>
      <c r="AD2202" s="21">
        <v>800.06727266847884</v>
      </c>
      <c r="AE2202" s="21">
        <v>848.11046068441578</v>
      </c>
      <c r="AF2202" s="21">
        <v>883.95412393151219</v>
      </c>
      <c r="AG2202" s="21">
        <v>912.58187405051979</v>
      </c>
      <c r="AH2202" s="21">
        <v>935.58151409567176</v>
      </c>
      <c r="AI2202" s="21">
        <v>8304.5496803082915</v>
      </c>
      <c r="AJ2202" s="21">
        <v>11440.444261223229</v>
      </c>
      <c r="AK2202" s="21">
        <v>13710.054285203931</v>
      </c>
      <c r="AL2202" s="21">
        <v>15426.439887984125</v>
      </c>
      <c r="AM2202" s="21">
        <v>16750.962254786326</v>
      </c>
      <c r="AN2202" s="21">
        <v>17756.839706029143</v>
      </c>
      <c r="AO2202" s="21">
        <v>18507.296412154374</v>
      </c>
      <c r="AP2202" s="21">
        <v>19106.673962099052</v>
      </c>
      <c r="AQ2202" s="21">
        <v>19588.216096656095</v>
      </c>
    </row>
    <row r="2203" spans="1:43" x14ac:dyDescent="0.25">
      <c r="A2203" s="17" t="s">
        <v>250</v>
      </c>
      <c r="B2203" s="8" t="s">
        <v>338</v>
      </c>
      <c r="C2203" s="8" t="s">
        <v>335</v>
      </c>
      <c r="D2203" s="8" t="str">
        <f t="shared" si="263"/>
        <v>Week_11-generic-cofi</v>
      </c>
      <c r="E2203" s="8" t="str">
        <f t="shared" si="264"/>
        <v>Umbrella-social.video.umb</v>
      </c>
      <c r="H2203" s="24">
        <f t="shared" si="265"/>
        <v>7.5723061600795668E-3</v>
      </c>
      <c r="I2203" s="6">
        <f t="shared" si="265"/>
        <v>2.04</v>
      </c>
      <c r="J2203" s="6">
        <f t="shared" si="267"/>
        <v>7374406.4529322982</v>
      </c>
      <c r="K2203" s="18">
        <f t="shared" si="267"/>
        <v>7.4999999999999997E-2</v>
      </c>
      <c r="L2203" s="35">
        <f>Data!BR25</f>
        <v>3.5295314823368239E-3</v>
      </c>
      <c r="Q2203" s="21">
        <v>0</v>
      </c>
      <c r="R2203" s="21">
        <v>0</v>
      </c>
      <c r="S2203" s="21">
        <v>0</v>
      </c>
      <c r="T2203" s="21">
        <v>0</v>
      </c>
      <c r="U2203" s="21">
        <v>0</v>
      </c>
      <c r="V2203" s="21">
        <v>0</v>
      </c>
      <c r="W2203" s="21">
        <v>0</v>
      </c>
      <c r="X2203" s="21">
        <v>0</v>
      </c>
      <c r="Y2203" s="21">
        <v>0</v>
      </c>
      <c r="Z2203" s="21">
        <v>342.61423515062961</v>
      </c>
      <c r="AA2203" s="21">
        <v>470.09635225120502</v>
      </c>
      <c r="AB2203" s="21">
        <v>562.39004125325346</v>
      </c>
      <c r="AC2203" s="21">
        <v>632.20619167415987</v>
      </c>
      <c r="AD2203" s="21">
        <v>686.09643222046475</v>
      </c>
      <c r="AE2203" s="21">
        <v>727.03150062434941</v>
      </c>
      <c r="AF2203" s="21">
        <v>757.5781168223092</v>
      </c>
      <c r="AG2203" s="21">
        <v>781.97948854382958</v>
      </c>
      <c r="AH2203" s="21">
        <v>801.58673334019136</v>
      </c>
      <c r="AI2203" s="21">
        <v>7512.9829147969285</v>
      </c>
      <c r="AJ2203" s="21">
        <v>10308.462114012578</v>
      </c>
      <c r="AK2203" s="21">
        <v>12332.31529194933</v>
      </c>
      <c r="AL2203" s="21">
        <v>13863.271952458648</v>
      </c>
      <c r="AM2203" s="21">
        <v>15044.998848075469</v>
      </c>
      <c r="AN2203" s="21">
        <v>15942.639512069532</v>
      </c>
      <c r="AO2203" s="21">
        <v>16612.478012793919</v>
      </c>
      <c r="AP2203" s="21">
        <v>17147.561118026817</v>
      </c>
      <c r="AQ2203" s="21">
        <v>17577.516677510626</v>
      </c>
    </row>
    <row r="2204" spans="1:43" x14ac:dyDescent="0.25">
      <c r="A2204" s="17" t="s">
        <v>251</v>
      </c>
      <c r="B2204" s="8" t="s">
        <v>338</v>
      </c>
      <c r="C2204" s="8" t="s">
        <v>335</v>
      </c>
      <c r="D2204" s="8" t="str">
        <f t="shared" si="263"/>
        <v>Week_12-generic-cofi</v>
      </c>
      <c r="E2204" s="8" t="str">
        <f t="shared" si="264"/>
        <v>Umbrella-social.video.umb</v>
      </c>
      <c r="H2204" s="24">
        <f t="shared" si="265"/>
        <v>7.5723061600795668E-3</v>
      </c>
      <c r="I2204" s="6">
        <f t="shared" si="265"/>
        <v>2.04</v>
      </c>
      <c r="J2204" s="6">
        <f t="shared" si="267"/>
        <v>7374406.4529322982</v>
      </c>
      <c r="K2204" s="18">
        <f t="shared" si="267"/>
        <v>7.4999999999999997E-2</v>
      </c>
      <c r="L2204" s="35">
        <f>Data!BR26</f>
        <v>3.5295314823368239E-3</v>
      </c>
      <c r="Q2204" s="21">
        <v>0</v>
      </c>
      <c r="R2204" s="21">
        <v>0</v>
      </c>
      <c r="S2204" s="21">
        <v>0</v>
      </c>
      <c r="T2204" s="21">
        <v>0</v>
      </c>
      <c r="U2204" s="21">
        <v>0</v>
      </c>
      <c r="V2204" s="21">
        <v>0</v>
      </c>
      <c r="W2204" s="21">
        <v>0</v>
      </c>
      <c r="X2204" s="21">
        <v>0</v>
      </c>
      <c r="Y2204" s="21">
        <v>0</v>
      </c>
      <c r="Z2204" s="21">
        <v>285.99322371823934</v>
      </c>
      <c r="AA2204" s="21">
        <v>431.71143181549064</v>
      </c>
      <c r="AB2204" s="21">
        <v>537.33644476111942</v>
      </c>
      <c r="AC2204" s="21">
        <v>617.32433331003335</v>
      </c>
      <c r="AD2204" s="21">
        <v>679.12887106644882</v>
      </c>
      <c r="AE2204" s="21">
        <v>726.11843523326286</v>
      </c>
      <c r="AF2204" s="21">
        <v>761.21110453954998</v>
      </c>
      <c r="AG2204" s="21">
        <v>789.26352319590126</v>
      </c>
      <c r="AH2204" s="21">
        <v>811.81867620746448</v>
      </c>
      <c r="AI2204" s="21">
        <v>6275.5705741132533</v>
      </c>
      <c r="AJ2204" s="21">
        <v>9473.0760497973679</v>
      </c>
      <c r="AK2204" s="21">
        <v>11790.813562994417</v>
      </c>
      <c r="AL2204" s="21">
        <v>13545.993749212939</v>
      </c>
      <c r="AM2204" s="21">
        <v>14902.175316902636</v>
      </c>
      <c r="AN2204" s="21">
        <v>15933.270817494591</v>
      </c>
      <c r="AO2204" s="21">
        <v>16703.311869525216</v>
      </c>
      <c r="AP2204" s="21">
        <v>17318.868178040913</v>
      </c>
      <c r="AQ2204" s="21">
        <v>17813.797577743891</v>
      </c>
    </row>
    <row r="2205" spans="1:43" x14ac:dyDescent="0.25">
      <c r="A2205" s="17" t="s">
        <v>252</v>
      </c>
      <c r="B2205" s="8" t="s">
        <v>338</v>
      </c>
      <c r="C2205" s="8" t="s">
        <v>335</v>
      </c>
      <c r="D2205" s="8" t="str">
        <f t="shared" si="263"/>
        <v>Week_13-generic-cofi</v>
      </c>
      <c r="E2205" s="8" t="str">
        <f t="shared" si="264"/>
        <v>Umbrella-social.video.umb</v>
      </c>
      <c r="H2205" s="24">
        <f t="shared" si="265"/>
        <v>7.5723061600795668E-3</v>
      </c>
      <c r="I2205" s="6">
        <f t="shared" si="265"/>
        <v>2.04</v>
      </c>
      <c r="J2205" s="6">
        <f t="shared" si="267"/>
        <v>7374406.4529322982</v>
      </c>
      <c r="K2205" s="18">
        <f t="shared" si="267"/>
        <v>7.4999999999999997E-2</v>
      </c>
      <c r="L2205" s="35">
        <f>Data!BR27</f>
        <v>3.5295314823368239E-3</v>
      </c>
      <c r="Q2205" s="21">
        <v>0</v>
      </c>
      <c r="R2205" s="21">
        <v>0</v>
      </c>
      <c r="S2205" s="21">
        <v>0</v>
      </c>
      <c r="T2205" s="21">
        <v>0</v>
      </c>
      <c r="U2205" s="21">
        <v>0</v>
      </c>
      <c r="V2205" s="21">
        <v>0</v>
      </c>
      <c r="W2205" s="21">
        <v>0</v>
      </c>
      <c r="X2205" s="21">
        <v>0</v>
      </c>
      <c r="Y2205" s="21">
        <v>0</v>
      </c>
      <c r="Z2205" s="21">
        <v>414.26991089858137</v>
      </c>
      <c r="AA2205" s="21">
        <v>534.51830564594843</v>
      </c>
      <c r="AB2205" s="21">
        <v>621.57930803654756</v>
      </c>
      <c r="AC2205" s="21">
        <v>687.44084565526794</v>
      </c>
      <c r="AD2205" s="21">
        <v>738.2802901137195</v>
      </c>
      <c r="AE2205" s="21">
        <v>776.89952677924339</v>
      </c>
      <c r="AF2205" s="21">
        <v>805.71894087689009</v>
      </c>
      <c r="AG2205" s="21">
        <v>828.74130331077697</v>
      </c>
      <c r="AH2205" s="21">
        <v>847.2409498046901</v>
      </c>
      <c r="AI2205" s="21">
        <v>9014.8354683324524</v>
      </c>
      <c r="AJ2205" s="21">
        <v>11631.534063765777</v>
      </c>
      <c r="AK2205" s="21">
        <v>13526.049189319967</v>
      </c>
      <c r="AL2205" s="21">
        <v>14959.247473106272</v>
      </c>
      <c r="AM2205" s="21">
        <v>16065.553325974663</v>
      </c>
      <c r="AN2205" s="21">
        <v>16905.937952744043</v>
      </c>
      <c r="AO2205" s="21">
        <v>17533.070818417287</v>
      </c>
      <c r="AP2205" s="21">
        <v>18034.055331107655</v>
      </c>
      <c r="AQ2205" s="21">
        <v>18436.622027306279</v>
      </c>
    </row>
    <row r="2206" spans="1:43" x14ac:dyDescent="0.25">
      <c r="A2206" s="17" t="s">
        <v>253</v>
      </c>
      <c r="B2206" s="8" t="s">
        <v>338</v>
      </c>
      <c r="C2206" s="8" t="s">
        <v>335</v>
      </c>
      <c r="D2206" s="8" t="str">
        <f t="shared" si="263"/>
        <v>Week_14-generic-cofi</v>
      </c>
      <c r="E2206" s="8" t="str">
        <f t="shared" si="264"/>
        <v>Umbrella-social.video.umb</v>
      </c>
      <c r="H2206" s="24">
        <f t="shared" si="265"/>
        <v>7.5723061600795668E-3</v>
      </c>
      <c r="I2206" s="6">
        <f t="shared" si="265"/>
        <v>2.04</v>
      </c>
      <c r="J2206" s="6">
        <f t="shared" si="267"/>
        <v>7374406.4529322982</v>
      </c>
      <c r="K2206" s="18">
        <f t="shared" si="267"/>
        <v>7.4999999999999997E-2</v>
      </c>
      <c r="L2206" s="35">
        <f>Data!BR28</f>
        <v>3.5295314823368239E-3</v>
      </c>
      <c r="Q2206" s="21">
        <v>0</v>
      </c>
      <c r="R2206" s="21">
        <v>0</v>
      </c>
      <c r="S2206" s="21">
        <v>0</v>
      </c>
      <c r="T2206" s="21">
        <v>0</v>
      </c>
      <c r="U2206" s="21">
        <v>0</v>
      </c>
      <c r="V2206" s="21">
        <v>0</v>
      </c>
      <c r="W2206" s="21">
        <v>0</v>
      </c>
      <c r="X2206" s="21">
        <v>0</v>
      </c>
      <c r="Y2206" s="21">
        <v>0</v>
      </c>
      <c r="Z2206" s="21">
        <v>491.72447588168092</v>
      </c>
      <c r="AA2206" s="21">
        <v>639.88349518572716</v>
      </c>
      <c r="AB2206" s="21">
        <v>747.28204098822334</v>
      </c>
      <c r="AC2206" s="21">
        <v>828.61762530394321</v>
      </c>
      <c r="AD2206" s="21">
        <v>891.46469384736258</v>
      </c>
      <c r="AE2206" s="21">
        <v>939.24858576477834</v>
      </c>
      <c r="AF2206" s="21">
        <v>974.93536177762951</v>
      </c>
      <c r="AG2206" s="21">
        <v>1003.463501235243</v>
      </c>
      <c r="AH2206" s="21">
        <v>1026.4016295156448</v>
      </c>
      <c r="AI2206" s="21">
        <v>10483.140587359192</v>
      </c>
      <c r="AJ2206" s="21">
        <v>13641.762752474493</v>
      </c>
      <c r="AK2206" s="21">
        <v>15931.40687178901</v>
      </c>
      <c r="AL2206" s="21">
        <v>17665.411191195442</v>
      </c>
      <c r="AM2206" s="21">
        <v>19005.256343021065</v>
      </c>
      <c r="AN2206" s="21">
        <v>20023.967595665679</v>
      </c>
      <c r="AO2206" s="21">
        <v>20784.778798690553</v>
      </c>
      <c r="AP2206" s="21">
        <v>21392.974061075485</v>
      </c>
      <c r="AQ2206" s="21">
        <v>21881.99511934835</v>
      </c>
    </row>
    <row r="2207" spans="1:43" x14ac:dyDescent="0.25">
      <c r="A2207" s="17" t="s">
        <v>254</v>
      </c>
      <c r="B2207" s="8" t="s">
        <v>338</v>
      </c>
      <c r="C2207" s="8" t="s">
        <v>335</v>
      </c>
      <c r="D2207" s="8" t="str">
        <f t="shared" si="263"/>
        <v>Week_15-generic-cofi</v>
      </c>
      <c r="E2207" s="8" t="str">
        <f t="shared" si="264"/>
        <v>Umbrella-social.video.umb</v>
      </c>
      <c r="H2207" s="24">
        <f t="shared" si="265"/>
        <v>7.5723061600795668E-3</v>
      </c>
      <c r="I2207" s="6">
        <f t="shared" si="265"/>
        <v>2.04</v>
      </c>
      <c r="J2207" s="6">
        <f t="shared" si="267"/>
        <v>7374406.4529322982</v>
      </c>
      <c r="K2207" s="18">
        <f t="shared" si="267"/>
        <v>7.4999999999999997E-2</v>
      </c>
      <c r="L2207" s="35">
        <f>Data!BR29</f>
        <v>3.6409903712527236E-3</v>
      </c>
      <c r="Q2207" s="21">
        <v>0</v>
      </c>
      <c r="R2207" s="21">
        <v>0</v>
      </c>
      <c r="S2207" s="21">
        <v>0</v>
      </c>
      <c r="T2207" s="21">
        <v>0</v>
      </c>
      <c r="U2207" s="21">
        <v>0</v>
      </c>
      <c r="V2207" s="21">
        <v>0</v>
      </c>
      <c r="W2207" s="21">
        <v>0</v>
      </c>
      <c r="X2207" s="21">
        <v>0</v>
      </c>
      <c r="Y2207" s="21">
        <v>0</v>
      </c>
      <c r="Z2207" s="21">
        <v>119.94599280912574</v>
      </c>
      <c r="AA2207" s="21">
        <v>275.23778488790998</v>
      </c>
      <c r="AB2207" s="21">
        <v>387.6231411496521</v>
      </c>
      <c r="AC2207" s="21">
        <v>472.60638130127717</v>
      </c>
      <c r="AD2207" s="21">
        <v>538.18520670491409</v>
      </c>
      <c r="AE2207" s="21">
        <v>587.98461355924246</v>
      </c>
      <c r="AF2207" s="21">
        <v>625.13701679936833</v>
      </c>
      <c r="AG2207" s="21">
        <v>654.80867231137381</v>
      </c>
      <c r="AH2207" s="21">
        <v>678.64617156308702</v>
      </c>
      <c r="AI2207" s="21">
        <v>2609.9544944828112</v>
      </c>
      <c r="AJ2207" s="21">
        <v>5989.0128623374867</v>
      </c>
      <c r="AK2207" s="21">
        <v>8434.4523373865395</v>
      </c>
      <c r="AL2207" s="21">
        <v>10283.637828246645</v>
      </c>
      <c r="AM2207" s="21">
        <v>11710.594628525041</v>
      </c>
      <c r="AN2207" s="21">
        <v>12794.200530631875</v>
      </c>
      <c r="AO2207" s="21">
        <v>13602.615047419524</v>
      </c>
      <c r="AP2207" s="21">
        <v>14248.252878651952</v>
      </c>
      <c r="AQ2207" s="21">
        <v>14766.942889482445</v>
      </c>
    </row>
    <row r="2208" spans="1:43" x14ac:dyDescent="0.25">
      <c r="A2208" s="17" t="s">
        <v>255</v>
      </c>
      <c r="B2208" s="8" t="s">
        <v>338</v>
      </c>
      <c r="C2208" s="8" t="s">
        <v>335</v>
      </c>
      <c r="D2208" s="8" t="str">
        <f t="shared" si="263"/>
        <v>Week_16-generic-cofi</v>
      </c>
      <c r="E2208" s="8" t="str">
        <f t="shared" si="264"/>
        <v>Umbrella-social.video.umb</v>
      </c>
      <c r="H2208" s="24">
        <f t="shared" si="265"/>
        <v>7.5723061600795668E-3</v>
      </c>
      <c r="I2208" s="6">
        <f t="shared" si="265"/>
        <v>2.04</v>
      </c>
      <c r="J2208" s="6">
        <f t="shared" si="267"/>
        <v>7374406.4529322982</v>
      </c>
      <c r="K2208" s="18">
        <f t="shared" si="267"/>
        <v>7.4999999999999997E-2</v>
      </c>
      <c r="L2208" s="35">
        <f>Data!BR30</f>
        <v>3.6409903712527236E-3</v>
      </c>
      <c r="Q2208" s="21">
        <v>0</v>
      </c>
      <c r="R2208" s="21">
        <v>0</v>
      </c>
      <c r="S2208" s="21">
        <v>0</v>
      </c>
      <c r="T2208" s="21">
        <v>0</v>
      </c>
      <c r="U2208" s="21">
        <v>0</v>
      </c>
      <c r="V2208" s="21">
        <v>0</v>
      </c>
      <c r="W2208" s="21">
        <v>0</v>
      </c>
      <c r="X2208" s="21">
        <v>0</v>
      </c>
      <c r="Y2208" s="21">
        <v>0</v>
      </c>
      <c r="Z2208" s="21">
        <v>469.81500286909636</v>
      </c>
      <c r="AA2208" s="21">
        <v>643.65750238960163</v>
      </c>
      <c r="AB2208" s="21">
        <v>769.60521615770278</v>
      </c>
      <c r="AC2208" s="21">
        <v>864.94091316613697</v>
      </c>
      <c r="AD2208" s="21">
        <v>938.5730529712672</v>
      </c>
      <c r="AE2208" s="21">
        <v>994.53414261798787</v>
      </c>
      <c r="AF2208" s="21">
        <v>1036.3131118280601</v>
      </c>
      <c r="AG2208" s="21">
        <v>1069.7008926798087</v>
      </c>
      <c r="AH2208" s="21">
        <v>1096.5389106426817</v>
      </c>
      <c r="AI2208" s="21">
        <v>9140.3227030720082</v>
      </c>
      <c r="AJ2208" s="21">
        <v>12522.455107151052</v>
      </c>
      <c r="AK2208" s="21">
        <v>14972.787132574571</v>
      </c>
      <c r="AL2208" s="21">
        <v>16827.557692173283</v>
      </c>
      <c r="AM2208" s="21">
        <v>18260.082228483436</v>
      </c>
      <c r="AN2208" s="21">
        <v>19348.81378252682</v>
      </c>
      <c r="AO2208" s="21">
        <v>20161.630015405124</v>
      </c>
      <c r="AP2208" s="21">
        <v>20811.194395982093</v>
      </c>
      <c r="AQ2208" s="21">
        <v>21333.332138270947</v>
      </c>
    </row>
    <row r="2209" spans="1:43" x14ac:dyDescent="0.25">
      <c r="A2209" s="17" t="s">
        <v>256</v>
      </c>
      <c r="B2209" s="8" t="s">
        <v>338</v>
      </c>
      <c r="C2209" s="8" t="s">
        <v>335</v>
      </c>
      <c r="D2209" s="8" t="str">
        <f t="shared" si="263"/>
        <v>Week_17-generic-cofi</v>
      </c>
      <c r="E2209" s="8" t="str">
        <f t="shared" si="264"/>
        <v>Umbrella-social.video.umb</v>
      </c>
      <c r="H2209" s="24">
        <f t="shared" si="265"/>
        <v>7.5723061600795668E-3</v>
      </c>
      <c r="I2209" s="6">
        <f t="shared" si="265"/>
        <v>2.04</v>
      </c>
      <c r="J2209" s="6">
        <f t="shared" si="267"/>
        <v>7374406.4529322982</v>
      </c>
      <c r="K2209" s="18">
        <f t="shared" si="267"/>
        <v>7.4999999999999997E-2</v>
      </c>
      <c r="L2209" s="35">
        <f>Data!BR31</f>
        <v>3.6409903712527236E-3</v>
      </c>
      <c r="Q2209" s="21">
        <v>0</v>
      </c>
      <c r="R2209" s="21">
        <v>0</v>
      </c>
      <c r="S2209" s="21">
        <v>0</v>
      </c>
      <c r="T2209" s="21">
        <v>0</v>
      </c>
      <c r="U2209" s="21">
        <v>0</v>
      </c>
      <c r="V2209" s="21">
        <v>0</v>
      </c>
      <c r="W2209" s="21">
        <v>0</v>
      </c>
      <c r="X2209" s="21">
        <v>0</v>
      </c>
      <c r="Y2209" s="21">
        <v>0</v>
      </c>
      <c r="Z2209" s="21">
        <v>364.65221399773247</v>
      </c>
      <c r="AA2209" s="21">
        <v>527.31876944284875</v>
      </c>
      <c r="AB2209" s="21">
        <v>645.03180232178852</v>
      </c>
      <c r="AC2209" s="21">
        <v>734.03960371900962</v>
      </c>
      <c r="AD2209" s="21">
        <v>802.71826674576653</v>
      </c>
      <c r="AE2209" s="21">
        <v>854.86886649107839</v>
      </c>
      <c r="AF2209" s="21">
        <v>893.77324417412399</v>
      </c>
      <c r="AG2209" s="21">
        <v>924.84288190989821</v>
      </c>
      <c r="AH2209" s="21">
        <v>949.80246064003359</v>
      </c>
      <c r="AI2209" s="21">
        <v>7422.880067539546</v>
      </c>
      <c r="AJ2209" s="21">
        <v>10734.129213215592</v>
      </c>
      <c r="AK2209" s="21">
        <v>13130.302037363434</v>
      </c>
      <c r="AL2209" s="21">
        <v>14942.149626614762</v>
      </c>
      <c r="AM2209" s="21">
        <v>16340.176182542236</v>
      </c>
      <c r="AN2209" s="21">
        <v>17401.756593958897</v>
      </c>
      <c r="AO2209" s="21">
        <v>18193.696197115412</v>
      </c>
      <c r="AP2209" s="21">
        <v>18826.151412802068</v>
      </c>
      <c r="AQ2209" s="21">
        <v>19334.229938965243</v>
      </c>
    </row>
    <row r="2210" spans="1:43" x14ac:dyDescent="0.25">
      <c r="A2210" s="17" t="s">
        <v>257</v>
      </c>
      <c r="B2210" s="8" t="s">
        <v>338</v>
      </c>
      <c r="C2210" s="8" t="s">
        <v>335</v>
      </c>
      <c r="D2210" s="8" t="str">
        <f t="shared" si="263"/>
        <v>Week_18-generic-cofi</v>
      </c>
      <c r="E2210" s="8" t="str">
        <f t="shared" si="264"/>
        <v>Umbrella-social.video.umb</v>
      </c>
      <c r="H2210" s="24">
        <f t="shared" si="265"/>
        <v>7.5723061600795668E-3</v>
      </c>
      <c r="I2210" s="6">
        <f t="shared" si="265"/>
        <v>2.04</v>
      </c>
      <c r="J2210" s="6">
        <f t="shared" si="267"/>
        <v>7374406.4529322982</v>
      </c>
      <c r="K2210" s="18">
        <f t="shared" si="267"/>
        <v>7.4999999999999997E-2</v>
      </c>
      <c r="L2210" s="35">
        <f>Data!BR32</f>
        <v>3.6409903712527236E-3</v>
      </c>
      <c r="Q2210" s="21">
        <v>0</v>
      </c>
      <c r="R2210" s="21">
        <v>0</v>
      </c>
      <c r="S2210" s="21">
        <v>0</v>
      </c>
      <c r="T2210" s="21">
        <v>0</v>
      </c>
      <c r="U2210" s="21">
        <v>0</v>
      </c>
      <c r="V2210" s="21">
        <v>0</v>
      </c>
      <c r="W2210" s="21">
        <v>0</v>
      </c>
      <c r="X2210" s="21">
        <v>0</v>
      </c>
      <c r="Y2210" s="21">
        <v>0</v>
      </c>
      <c r="Z2210" s="21">
        <v>20.12764550064254</v>
      </c>
      <c r="AA2210" s="21">
        <v>152.37124827404176</v>
      </c>
      <c r="AB2210" s="21">
        <v>257.04389650367489</v>
      </c>
      <c r="AC2210" s="21">
        <v>336.28243697876235</v>
      </c>
      <c r="AD2210" s="21">
        <v>397.49168900437161</v>
      </c>
      <c r="AE2210" s="21">
        <v>444.01593262607281</v>
      </c>
      <c r="AF2210" s="21">
        <v>478.75316944040378</v>
      </c>
      <c r="AG2210" s="21">
        <v>506.51559920003291</v>
      </c>
      <c r="AH2210" s="21">
        <v>528.83353313571547</v>
      </c>
      <c r="AI2210" s="21">
        <v>488.40619589281022</v>
      </c>
      <c r="AJ2210" s="21">
        <v>3697.3555466578518</v>
      </c>
      <c r="AK2210" s="21">
        <v>6237.2835245343213</v>
      </c>
      <c r="AL2210" s="21">
        <v>8160.0416593743084</v>
      </c>
      <c r="AM2210" s="21">
        <v>9645.3111577027521</v>
      </c>
      <c r="AN2210" s="21">
        <v>10774.242449906804</v>
      </c>
      <c r="AO2210" s="21">
        <v>11617.156822965166</v>
      </c>
      <c r="AP2210" s="21">
        <v>12290.824426421763</v>
      </c>
      <c r="AQ2210" s="21">
        <v>12832.378937274301</v>
      </c>
    </row>
    <row r="2211" spans="1:43" x14ac:dyDescent="0.25">
      <c r="A2211" s="17" t="s">
        <v>258</v>
      </c>
      <c r="B2211" s="8" t="s">
        <v>338</v>
      </c>
      <c r="C2211" s="8" t="s">
        <v>335</v>
      </c>
      <c r="D2211" s="8" t="str">
        <f t="shared" si="263"/>
        <v>Week_19-generic-cofi</v>
      </c>
      <c r="E2211" s="8" t="str">
        <f t="shared" si="264"/>
        <v>Umbrella-social.video.umb</v>
      </c>
      <c r="H2211" s="24">
        <f t="shared" si="265"/>
        <v>7.5723061600795668E-3</v>
      </c>
      <c r="I2211" s="6">
        <f t="shared" si="265"/>
        <v>2.04</v>
      </c>
      <c r="J2211" s="6">
        <f t="shared" si="267"/>
        <v>7374406.4529322982</v>
      </c>
      <c r="K2211" s="18">
        <f t="shared" si="267"/>
        <v>7.4999999999999997E-2</v>
      </c>
      <c r="L2211" s="35">
        <f>Data!BR33</f>
        <v>3.4180725934209242E-3</v>
      </c>
      <c r="Q2211" s="21">
        <v>0</v>
      </c>
      <c r="R2211" s="21">
        <v>0</v>
      </c>
      <c r="S2211" s="21">
        <v>0</v>
      </c>
      <c r="T2211" s="21">
        <v>0</v>
      </c>
      <c r="U2211" s="21">
        <v>0</v>
      </c>
      <c r="V2211" s="21">
        <v>0</v>
      </c>
      <c r="W2211" s="21">
        <v>0</v>
      </c>
      <c r="X2211" s="21">
        <v>0</v>
      </c>
      <c r="Y2211" s="21">
        <v>0</v>
      </c>
      <c r="Z2211" s="21">
        <v>252.60051362118315</v>
      </c>
      <c r="AA2211" s="21">
        <v>348.98583262119774</v>
      </c>
      <c r="AB2211" s="21">
        <v>418.8563098370218</v>
      </c>
      <c r="AC2211" s="21">
        <v>471.71538063231316</v>
      </c>
      <c r="AD2211" s="21">
        <v>512.52033604917608</v>
      </c>
      <c r="AE2211" s="21">
        <v>543.51831257971912</v>
      </c>
      <c r="AF2211" s="21">
        <v>566.65129916766716</v>
      </c>
      <c r="AG2211" s="21">
        <v>585.13162614606972</v>
      </c>
      <c r="AH2211" s="21">
        <v>599.98195853301115</v>
      </c>
      <c r="AI2211" s="21">
        <v>5961.8259848541438</v>
      </c>
      <c r="AJ2211" s="21">
        <v>8236.6926948819018</v>
      </c>
      <c r="AK2211" s="21">
        <v>9885.7614979016544</v>
      </c>
      <c r="AL2211" s="21">
        <v>11133.330543921937</v>
      </c>
      <c r="AM2211" s="21">
        <v>12096.400808616234</v>
      </c>
      <c r="AN2211" s="21">
        <v>12828.008750771236</v>
      </c>
      <c r="AO2211" s="21">
        <v>13373.988798753788</v>
      </c>
      <c r="AP2211" s="21">
        <v>13810.157720221896</v>
      </c>
      <c r="AQ2211" s="21">
        <v>14160.652247089572</v>
      </c>
    </row>
    <row r="2212" spans="1:43" x14ac:dyDescent="0.25">
      <c r="A2212" s="17" t="s">
        <v>259</v>
      </c>
      <c r="B2212" s="8" t="s">
        <v>338</v>
      </c>
      <c r="C2212" s="8" t="s">
        <v>335</v>
      </c>
      <c r="D2212" s="8" t="str">
        <f t="shared" si="263"/>
        <v>Week_20-generic-cofi</v>
      </c>
      <c r="E2212" s="8" t="str">
        <f t="shared" si="264"/>
        <v>Umbrella-social.video.umb</v>
      </c>
      <c r="H2212" s="24">
        <f t="shared" si="265"/>
        <v>7.5723061600795668E-3</v>
      </c>
      <c r="I2212" s="6">
        <f t="shared" si="265"/>
        <v>2.04</v>
      </c>
      <c r="J2212" s="6">
        <f t="shared" si="267"/>
        <v>7374406.4529322982</v>
      </c>
      <c r="K2212" s="18">
        <f t="shared" si="267"/>
        <v>7.4999999999999997E-2</v>
      </c>
      <c r="L2212" s="35">
        <f>Data!BR34</f>
        <v>3.4180725934209242E-3</v>
      </c>
      <c r="Q2212" s="21">
        <v>0</v>
      </c>
      <c r="R2212" s="21">
        <v>0</v>
      </c>
      <c r="S2212" s="21">
        <v>0</v>
      </c>
      <c r="T2212" s="21">
        <v>0</v>
      </c>
      <c r="U2212" s="21">
        <v>0</v>
      </c>
      <c r="V2212" s="21">
        <v>0</v>
      </c>
      <c r="W2212" s="21">
        <v>0</v>
      </c>
      <c r="X2212" s="21">
        <v>0</v>
      </c>
      <c r="Y2212" s="21">
        <v>0</v>
      </c>
      <c r="Z2212" s="21">
        <v>254.53620114004431</v>
      </c>
      <c r="AA2212" s="21">
        <v>430.82990157706598</v>
      </c>
      <c r="AB2212" s="21">
        <v>558.86644272090348</v>
      </c>
      <c r="AC2212" s="21">
        <v>655.98769569946978</v>
      </c>
      <c r="AD2212" s="21">
        <v>731.14636176409795</v>
      </c>
      <c r="AE2212" s="21">
        <v>788.3682247259361</v>
      </c>
      <c r="AF2212" s="21">
        <v>831.15448676893516</v>
      </c>
      <c r="AG2212" s="21">
        <v>865.39332394981</v>
      </c>
      <c r="AH2212" s="21">
        <v>892.94888987361139</v>
      </c>
      <c r="AI2212" s="21">
        <v>5091.8138900241211</v>
      </c>
      <c r="AJ2212" s="21">
        <v>8618.4427490566086</v>
      </c>
      <c r="AK2212" s="21">
        <v>11179.721795836065</v>
      </c>
      <c r="AL2212" s="21">
        <v>13122.562706943741</v>
      </c>
      <c r="AM2212" s="21">
        <v>14626.057840875603</v>
      </c>
      <c r="AN2212" s="21">
        <v>15770.740111362693</v>
      </c>
      <c r="AO2212" s="21">
        <v>16626.648553450621</v>
      </c>
      <c r="AP2212" s="21">
        <v>17311.571900129835</v>
      </c>
      <c r="AQ2212" s="21">
        <v>17862.801205391173</v>
      </c>
    </row>
    <row r="2213" spans="1:43" x14ac:dyDescent="0.25">
      <c r="A2213" s="17" t="s">
        <v>260</v>
      </c>
      <c r="B2213" s="8" t="s">
        <v>338</v>
      </c>
      <c r="C2213" s="8" t="s">
        <v>335</v>
      </c>
      <c r="D2213" s="8" t="str">
        <f t="shared" si="263"/>
        <v>Week_21-generic-cofi</v>
      </c>
      <c r="E2213" s="8" t="str">
        <f t="shared" si="264"/>
        <v>Umbrella-social.video.umb</v>
      </c>
      <c r="H2213" s="24">
        <f t="shared" si="265"/>
        <v>7.5723061600795668E-3</v>
      </c>
      <c r="I2213" s="6">
        <f t="shared" si="265"/>
        <v>2.04</v>
      </c>
      <c r="J2213" s="6">
        <f t="shared" ref="J2213:K2228" si="268">J2212</f>
        <v>7374406.4529322982</v>
      </c>
      <c r="K2213" s="18">
        <f t="shared" si="268"/>
        <v>7.4999999999999997E-2</v>
      </c>
      <c r="L2213" s="35">
        <f>Data!BR35</f>
        <v>3.4180725934209242E-3</v>
      </c>
      <c r="Q2213" s="21">
        <v>0</v>
      </c>
      <c r="R2213" s="21">
        <v>0</v>
      </c>
      <c r="S2213" s="21">
        <v>0</v>
      </c>
      <c r="T2213" s="21">
        <v>0</v>
      </c>
      <c r="U2213" s="21">
        <v>0</v>
      </c>
      <c r="V2213" s="21">
        <v>0</v>
      </c>
      <c r="W2213" s="21">
        <v>0</v>
      </c>
      <c r="X2213" s="21">
        <v>0</v>
      </c>
      <c r="Y2213" s="21">
        <v>0</v>
      </c>
      <c r="Z2213" s="21">
        <v>345.65975047644116</v>
      </c>
      <c r="AA2213" s="21">
        <v>496.53856167742958</v>
      </c>
      <c r="AB2213" s="21">
        <v>605.59849215854081</v>
      </c>
      <c r="AC2213" s="21">
        <v>687.97906711119049</v>
      </c>
      <c r="AD2213" s="21">
        <v>751.4845563930586</v>
      </c>
      <c r="AE2213" s="21">
        <v>799.66605471891455</v>
      </c>
      <c r="AF2213" s="21">
        <v>835.58282296771927</v>
      </c>
      <c r="AG2213" s="21">
        <v>864.24788131876574</v>
      </c>
      <c r="AH2213" s="21">
        <v>887.26231513293976</v>
      </c>
      <c r="AI2213" s="21">
        <v>7108.8013383116404</v>
      </c>
      <c r="AJ2213" s="21">
        <v>10211.758779871092</v>
      </c>
      <c r="AK2213" s="21">
        <v>12454.673607795607</v>
      </c>
      <c r="AL2213" s="21">
        <v>14148.903672670322</v>
      </c>
      <c r="AM2213" s="21">
        <v>15454.950750974418</v>
      </c>
      <c r="AN2213" s="21">
        <v>16445.846275572239</v>
      </c>
      <c r="AO2213" s="21">
        <v>17184.506677435646</v>
      </c>
      <c r="AP2213" s="21">
        <v>17774.02919166482</v>
      </c>
      <c r="AQ2213" s="21">
        <v>18247.341567992058</v>
      </c>
    </row>
    <row r="2214" spans="1:43" x14ac:dyDescent="0.25">
      <c r="A2214" s="17" t="s">
        <v>261</v>
      </c>
      <c r="B2214" s="8" t="s">
        <v>338</v>
      </c>
      <c r="C2214" s="8" t="s">
        <v>335</v>
      </c>
      <c r="D2214" s="8" t="str">
        <f t="shared" si="263"/>
        <v>Week_22-generic-cofi</v>
      </c>
      <c r="E2214" s="8" t="str">
        <f t="shared" si="264"/>
        <v>Umbrella-social.video.umb</v>
      </c>
      <c r="H2214" s="24">
        <f t="shared" si="265"/>
        <v>7.5723061600795668E-3</v>
      </c>
      <c r="I2214" s="6">
        <f t="shared" si="265"/>
        <v>2.04</v>
      </c>
      <c r="J2214" s="6">
        <f t="shared" si="268"/>
        <v>7374406.4529322982</v>
      </c>
      <c r="K2214" s="18">
        <f t="shared" si="268"/>
        <v>7.4999999999999997E-2</v>
      </c>
      <c r="L2214" s="35">
        <f>Data!BR36</f>
        <v>3.4180725934209242E-3</v>
      </c>
      <c r="Q2214" s="21">
        <v>0</v>
      </c>
      <c r="R2214" s="21">
        <v>0</v>
      </c>
      <c r="S2214" s="21">
        <v>0</v>
      </c>
      <c r="T2214" s="21">
        <v>0</v>
      </c>
      <c r="U2214" s="21">
        <v>0</v>
      </c>
      <c r="V2214" s="21">
        <v>0</v>
      </c>
      <c r="W2214" s="21">
        <v>0</v>
      </c>
      <c r="X2214" s="21">
        <v>0</v>
      </c>
      <c r="Y2214" s="21">
        <v>0</v>
      </c>
      <c r="Z2214" s="21">
        <v>183.49506015915344</v>
      </c>
      <c r="AA2214" s="21">
        <v>360.87517324628152</v>
      </c>
      <c r="AB2214" s="21">
        <v>489.44670131293429</v>
      </c>
      <c r="AC2214" s="21">
        <v>586.80724357191923</v>
      </c>
      <c r="AD2214" s="21">
        <v>662.03411076289422</v>
      </c>
      <c r="AE2214" s="21">
        <v>719.22701010700382</v>
      </c>
      <c r="AF2214" s="21">
        <v>761.93890520324862</v>
      </c>
      <c r="AG2214" s="21">
        <v>796.08124656315943</v>
      </c>
      <c r="AH2214" s="21">
        <v>823.53247728162557</v>
      </c>
      <c r="AI2214" s="21">
        <v>3744.7490284200953</v>
      </c>
      <c r="AJ2214" s="21">
        <v>7364.7048221506802</v>
      </c>
      <c r="AK2214" s="21">
        <v>9988.579843050351</v>
      </c>
      <c r="AL2214" s="21">
        <v>11975.504154334598</v>
      </c>
      <c r="AM2214" s="21">
        <v>13510.72661525619</v>
      </c>
      <c r="AN2214" s="21">
        <v>14677.913645062992</v>
      </c>
      <c r="AO2214" s="21">
        <v>15549.573773269802</v>
      </c>
      <c r="AP2214" s="21">
        <v>16246.347296898281</v>
      </c>
      <c r="AQ2214" s="21">
        <v>16806.569296731686</v>
      </c>
    </row>
    <row r="2215" spans="1:43" x14ac:dyDescent="0.25">
      <c r="A2215" s="17" t="s">
        <v>278</v>
      </c>
      <c r="B2215" s="8" t="s">
        <v>338</v>
      </c>
      <c r="C2215" s="8" t="s">
        <v>335</v>
      </c>
      <c r="D2215" s="8" t="str">
        <f t="shared" si="263"/>
        <v>Week_23-generic-cofi</v>
      </c>
      <c r="E2215" s="8" t="str">
        <f t="shared" si="264"/>
        <v>Umbrella-social.video.umb</v>
      </c>
      <c r="H2215" s="24">
        <f t="shared" si="265"/>
        <v>7.5723061600795668E-3</v>
      </c>
      <c r="I2215" s="6">
        <f t="shared" si="265"/>
        <v>2.04</v>
      </c>
      <c r="J2215" s="6">
        <f t="shared" si="268"/>
        <v>7374406.4529322982</v>
      </c>
      <c r="K2215" s="18">
        <f t="shared" si="268"/>
        <v>7.4999999999999997E-2</v>
      </c>
      <c r="L2215" s="35">
        <f>Data!BR37</f>
        <v>3.5295314823368239E-3</v>
      </c>
      <c r="Q2215" s="21">
        <v>0</v>
      </c>
      <c r="R2215" s="21">
        <v>0</v>
      </c>
      <c r="S2215" s="21">
        <v>0</v>
      </c>
      <c r="T2215" s="21">
        <v>0</v>
      </c>
      <c r="U2215" s="21">
        <v>0</v>
      </c>
      <c r="V2215" s="21">
        <v>0</v>
      </c>
      <c r="W2215" s="21">
        <v>0</v>
      </c>
      <c r="X2215" s="21">
        <v>0</v>
      </c>
      <c r="Y2215" s="21">
        <v>0</v>
      </c>
      <c r="Z2215" s="21">
        <v>9.4414945647220065</v>
      </c>
      <c r="AA2215" s="21">
        <v>77.489562102129653</v>
      </c>
      <c r="AB2215" s="21">
        <v>185.49389844969991</v>
      </c>
      <c r="AC2215" s="21">
        <v>267.25735772024257</v>
      </c>
      <c r="AD2215" s="21">
        <v>330.42030993107818</v>
      </c>
      <c r="AE2215" s="21">
        <v>378.43124137868585</v>
      </c>
      <c r="AF2215" s="21">
        <v>414.27976559529714</v>
      </c>
      <c r="AG2215" s="21">
        <v>442.93111459777617</v>
      </c>
      <c r="AH2215" s="21">
        <v>465.96425782489263</v>
      </c>
      <c r="AI2215" s="21">
        <v>221.03031371530361</v>
      </c>
      <c r="AJ2215" s="21">
        <v>1814.0710778028733</v>
      </c>
      <c r="AK2215" s="21">
        <v>4342.5089413075384</v>
      </c>
      <c r="AL2215" s="21">
        <v>6256.6341816633385</v>
      </c>
      <c r="AM2215" s="21">
        <v>7735.3118472217675</v>
      </c>
      <c r="AN2215" s="21">
        <v>8859.2728013782998</v>
      </c>
      <c r="AO2215" s="21">
        <v>9698.5054567075422</v>
      </c>
      <c r="AP2215" s="21">
        <v>10369.248485258027</v>
      </c>
      <c r="AQ2215" s="21">
        <v>10908.466385394473</v>
      </c>
    </row>
    <row r="2216" spans="1:43" x14ac:dyDescent="0.25">
      <c r="A2216" s="17" t="s">
        <v>279</v>
      </c>
      <c r="B2216" s="8" t="s">
        <v>338</v>
      </c>
      <c r="C2216" s="8" t="s">
        <v>335</v>
      </c>
      <c r="D2216" s="8" t="str">
        <f t="shared" si="263"/>
        <v>Week_24-generic-cofi</v>
      </c>
      <c r="E2216" s="8" t="str">
        <f t="shared" si="264"/>
        <v>Umbrella-social.video.umb</v>
      </c>
      <c r="H2216" s="24">
        <f t="shared" si="265"/>
        <v>7.5723061600795668E-3</v>
      </c>
      <c r="I2216" s="6">
        <f t="shared" si="265"/>
        <v>2.04</v>
      </c>
      <c r="J2216" s="6">
        <f t="shared" si="268"/>
        <v>7374406.4529322982</v>
      </c>
      <c r="K2216" s="18">
        <f t="shared" si="268"/>
        <v>7.4999999999999997E-2</v>
      </c>
      <c r="L2216" s="35">
        <f>Data!BR38</f>
        <v>3.5295314823368239E-3</v>
      </c>
      <c r="Q2216" s="21">
        <v>0</v>
      </c>
      <c r="R2216" s="21">
        <v>0</v>
      </c>
      <c r="S2216" s="21">
        <v>0</v>
      </c>
      <c r="T2216" s="21">
        <v>0</v>
      </c>
      <c r="U2216" s="21">
        <v>0</v>
      </c>
      <c r="V2216" s="21">
        <v>0</v>
      </c>
      <c r="W2216" s="21">
        <v>0</v>
      </c>
      <c r="X2216" s="21">
        <v>0</v>
      </c>
      <c r="Y2216" s="21">
        <v>0</v>
      </c>
      <c r="Z2216" s="21">
        <v>120.3861034666914</v>
      </c>
      <c r="AA2216" s="21">
        <v>249.73117947827708</v>
      </c>
      <c r="AB2216" s="21">
        <v>344.17657230098411</v>
      </c>
      <c r="AC2216" s="21">
        <v>415.68368257441836</v>
      </c>
      <c r="AD2216" s="21">
        <v>470.92663949642269</v>
      </c>
      <c r="AE2216" s="21">
        <v>512.92078739383112</v>
      </c>
      <c r="AF2216" s="21">
        <v>544.2785971755934</v>
      </c>
      <c r="AG2216" s="21">
        <v>569.34235985429279</v>
      </c>
      <c r="AH2216" s="21">
        <v>589.49238280725172</v>
      </c>
      <c r="AI2216" s="21">
        <v>2641.7279507280377</v>
      </c>
      <c r="AJ2216" s="21">
        <v>5480.0497565616242</v>
      </c>
      <c r="AK2216" s="21">
        <v>7552.540076063211</v>
      </c>
      <c r="AL2216" s="21">
        <v>9121.6774303375696</v>
      </c>
      <c r="AM2216" s="21">
        <v>10333.917540942211</v>
      </c>
      <c r="AN2216" s="21">
        <v>11255.428505023585</v>
      </c>
      <c r="AO2216" s="21">
        <v>11943.537848117445</v>
      </c>
      <c r="AP2216" s="21">
        <v>12493.531913147168</v>
      </c>
      <c r="AQ2216" s="21">
        <v>12935.699881955721</v>
      </c>
    </row>
    <row r="2217" spans="1:43" x14ac:dyDescent="0.25">
      <c r="A2217" s="17" t="s">
        <v>280</v>
      </c>
      <c r="B2217" s="8" t="s">
        <v>338</v>
      </c>
      <c r="C2217" s="8" t="s">
        <v>335</v>
      </c>
      <c r="D2217" s="8" t="str">
        <f t="shared" si="263"/>
        <v>Week_25-generic-cofi</v>
      </c>
      <c r="E2217" s="8" t="str">
        <f t="shared" si="264"/>
        <v>Umbrella-social.video.umb</v>
      </c>
      <c r="H2217" s="24">
        <f t="shared" si="265"/>
        <v>7.5723061600795668E-3</v>
      </c>
      <c r="I2217" s="6">
        <f t="shared" si="265"/>
        <v>2.04</v>
      </c>
      <c r="J2217" s="6">
        <f t="shared" si="268"/>
        <v>7374406.4529322982</v>
      </c>
      <c r="K2217" s="18">
        <f t="shared" si="268"/>
        <v>7.4999999999999997E-2</v>
      </c>
      <c r="L2217" s="35">
        <f>Data!BR39</f>
        <v>3.5295314823368239E-3</v>
      </c>
      <c r="Q2217" s="21">
        <v>0</v>
      </c>
      <c r="R2217" s="21">
        <v>0</v>
      </c>
      <c r="S2217" s="21">
        <v>0</v>
      </c>
      <c r="T2217" s="21">
        <v>0</v>
      </c>
      <c r="U2217" s="21">
        <v>0</v>
      </c>
      <c r="V2217" s="21">
        <v>0</v>
      </c>
      <c r="W2217" s="21">
        <v>0</v>
      </c>
      <c r="X2217" s="21">
        <v>0</v>
      </c>
      <c r="Y2217" s="21">
        <v>0</v>
      </c>
      <c r="Z2217" s="21">
        <v>9.5231136079179759</v>
      </c>
      <c r="AA2217" s="21">
        <v>144.16584075244845</v>
      </c>
      <c r="AB2217" s="21">
        <v>254.64611412558835</v>
      </c>
      <c r="AC2217" s="21">
        <v>338.23695856491975</v>
      </c>
      <c r="AD2217" s="21">
        <v>402.77725707406705</v>
      </c>
      <c r="AE2217" s="21">
        <v>451.81196981425342</v>
      </c>
      <c r="AF2217" s="21">
        <v>488.40970125481141</v>
      </c>
      <c r="AG2217" s="21">
        <v>517.64928157013935</v>
      </c>
      <c r="AH2217" s="21">
        <v>541.14763215634991</v>
      </c>
      <c r="AI2217" s="21">
        <v>207.02928534908438</v>
      </c>
      <c r="AJ2217" s="21">
        <v>3134.1168667686002</v>
      </c>
      <c r="AK2217" s="21">
        <v>5535.9208337605724</v>
      </c>
      <c r="AL2217" s="21">
        <v>7353.1576639095292</v>
      </c>
      <c r="AM2217" s="21">
        <v>8756.2420359636199</v>
      </c>
      <c r="AN2217" s="21">
        <v>9822.2401909638775</v>
      </c>
      <c r="AO2217" s="21">
        <v>10617.862557501301</v>
      </c>
      <c r="AP2217" s="21">
        <v>11253.521194562647</v>
      </c>
      <c r="AQ2217" s="21">
        <v>11764.367429212261</v>
      </c>
    </row>
    <row r="2218" spans="1:43" x14ac:dyDescent="0.25">
      <c r="A2218" s="17" t="s">
        <v>281</v>
      </c>
      <c r="B2218" s="8" t="s">
        <v>338</v>
      </c>
      <c r="C2218" s="8" t="s">
        <v>335</v>
      </c>
      <c r="D2218" s="8" t="str">
        <f t="shared" si="263"/>
        <v>Week_26-generic-cofi</v>
      </c>
      <c r="E2218" s="8" t="str">
        <f t="shared" si="264"/>
        <v>Umbrella-social.video.umb</v>
      </c>
      <c r="H2218" s="24">
        <f t="shared" si="265"/>
        <v>7.5723061600795668E-3</v>
      </c>
      <c r="I2218" s="6">
        <f t="shared" si="265"/>
        <v>2.04</v>
      </c>
      <c r="J2218" s="6">
        <f t="shared" si="268"/>
        <v>7374406.4529322982</v>
      </c>
      <c r="K2218" s="18">
        <f t="shared" si="268"/>
        <v>7.4999999999999997E-2</v>
      </c>
      <c r="L2218" s="35">
        <f>Data!BR40</f>
        <v>3.5295314823368239E-3</v>
      </c>
      <c r="Q2218" s="21">
        <v>0</v>
      </c>
      <c r="R2218" s="21">
        <v>0</v>
      </c>
      <c r="S2218" s="21">
        <v>0</v>
      </c>
      <c r="T2218" s="21">
        <v>0</v>
      </c>
      <c r="U2218" s="21">
        <v>0</v>
      </c>
      <c r="V2218" s="21">
        <v>0</v>
      </c>
      <c r="W2218" s="21">
        <v>0</v>
      </c>
      <c r="X2218" s="21">
        <v>0</v>
      </c>
      <c r="Y2218" s="21">
        <v>0</v>
      </c>
      <c r="Z2218" s="21">
        <v>95.641259109504219</v>
      </c>
      <c r="AA2218" s="21">
        <v>281.13675548686683</v>
      </c>
      <c r="AB2218" s="21">
        <v>415.63173433794884</v>
      </c>
      <c r="AC2218" s="21">
        <v>517.40504098562462</v>
      </c>
      <c r="AD2218" s="21">
        <v>595.99132030048497</v>
      </c>
      <c r="AE2218" s="21">
        <v>655.70323048867863</v>
      </c>
      <c r="AF2218" s="21">
        <v>700.27359645351464</v>
      </c>
      <c r="AG2218" s="21">
        <v>735.88550504212265</v>
      </c>
      <c r="AH2218" s="21">
        <v>764.50679142237175</v>
      </c>
      <c r="AI2218" s="21">
        <v>1887.8729544233383</v>
      </c>
      <c r="AJ2218" s="21">
        <v>5549.3882255387462</v>
      </c>
      <c r="AK2218" s="21">
        <v>8204.1988736083586</v>
      </c>
      <c r="AL2218" s="21">
        <v>10213.112964569827</v>
      </c>
      <c r="AM2218" s="21">
        <v>11764.335864483948</v>
      </c>
      <c r="AN2218" s="21">
        <v>12942.995590953862</v>
      </c>
      <c r="AO2218" s="21">
        <v>13822.774770538112</v>
      </c>
      <c r="AP2218" s="21">
        <v>14525.722010106065</v>
      </c>
      <c r="AQ2218" s="21">
        <v>15090.680616686222</v>
      </c>
    </row>
    <row r="2219" spans="1:43" x14ac:dyDescent="0.25">
      <c r="A2219" s="17" t="s">
        <v>282</v>
      </c>
      <c r="B2219" s="8" t="s">
        <v>338</v>
      </c>
      <c r="C2219" s="8" t="s">
        <v>335</v>
      </c>
      <c r="D2219" s="8" t="str">
        <f t="shared" si="263"/>
        <v>Week_27-generic-cofi</v>
      </c>
      <c r="E2219" s="8" t="str">
        <f t="shared" si="264"/>
        <v>Umbrella-social.video.umb</v>
      </c>
      <c r="H2219" s="24">
        <f t="shared" si="265"/>
        <v>7.5723061600795668E-3</v>
      </c>
      <c r="I2219" s="6">
        <f t="shared" si="265"/>
        <v>2.04</v>
      </c>
      <c r="J2219" s="6">
        <f t="shared" si="268"/>
        <v>7374406.4529322982</v>
      </c>
      <c r="K2219" s="18">
        <f t="shared" si="268"/>
        <v>7.4999999999999997E-2</v>
      </c>
      <c r="L2219" s="35">
        <f>Data!BR41</f>
        <v>3.5295314823368239E-3</v>
      </c>
      <c r="Q2219" s="21">
        <v>0</v>
      </c>
      <c r="R2219" s="21">
        <v>0</v>
      </c>
      <c r="S2219" s="21">
        <v>0</v>
      </c>
      <c r="T2219" s="21">
        <v>0</v>
      </c>
      <c r="U2219" s="21">
        <v>0</v>
      </c>
      <c r="V2219" s="21">
        <v>0</v>
      </c>
      <c r="W2219" s="21">
        <v>0</v>
      </c>
      <c r="X2219" s="21">
        <v>0</v>
      </c>
      <c r="Y2219" s="21">
        <v>0</v>
      </c>
      <c r="Z2219" s="21">
        <v>160.78228017166279</v>
      </c>
      <c r="AA2219" s="21">
        <v>309.58252999840738</v>
      </c>
      <c r="AB2219" s="21">
        <v>417.32450793332151</v>
      </c>
      <c r="AC2219" s="21">
        <v>498.82831388451518</v>
      </c>
      <c r="AD2219" s="21">
        <v>561.7440493990714</v>
      </c>
      <c r="AE2219" s="21">
        <v>609.5364509105234</v>
      </c>
      <c r="AF2219" s="21">
        <v>645.20146264071263</v>
      </c>
      <c r="AG2219" s="21">
        <v>673.69220939483671</v>
      </c>
      <c r="AH2219" s="21">
        <v>696.58601399830968</v>
      </c>
      <c r="AI2219" s="21">
        <v>3389.49717102881</v>
      </c>
      <c r="AJ2219" s="21">
        <v>6526.3977380418037</v>
      </c>
      <c r="AK2219" s="21">
        <v>8797.7371482152103</v>
      </c>
      <c r="AL2219" s="21">
        <v>10515.9421606376</v>
      </c>
      <c r="AM2219" s="21">
        <v>11842.286751049562</v>
      </c>
      <c r="AN2219" s="21">
        <v>12849.812017806475</v>
      </c>
      <c r="AO2219" s="21">
        <v>13601.676316752344</v>
      </c>
      <c r="AP2219" s="21">
        <v>14202.297886619979</v>
      </c>
      <c r="AQ2219" s="21">
        <v>14684.92872040781</v>
      </c>
    </row>
    <row r="2220" spans="1:43" x14ac:dyDescent="0.25">
      <c r="A2220" s="17" t="s">
        <v>283</v>
      </c>
      <c r="B2220" s="8" t="s">
        <v>338</v>
      </c>
      <c r="C2220" s="8" t="s">
        <v>335</v>
      </c>
      <c r="D2220" s="8" t="str">
        <f t="shared" si="263"/>
        <v>Week_28-generic-cofi</v>
      </c>
      <c r="E2220" s="8" t="str">
        <f t="shared" si="264"/>
        <v>Umbrella-social.video.umb</v>
      </c>
      <c r="H2220" s="24">
        <f t="shared" si="265"/>
        <v>7.5723061600795668E-3</v>
      </c>
      <c r="I2220" s="6">
        <f t="shared" si="265"/>
        <v>2.04</v>
      </c>
      <c r="J2220" s="6">
        <f t="shared" si="268"/>
        <v>7374406.4529322982</v>
      </c>
      <c r="K2220" s="18">
        <f t="shared" si="268"/>
        <v>7.4999999999999997E-2</v>
      </c>
      <c r="L2220" s="35">
        <f>Data!BR42</f>
        <v>3.306613704505025E-3</v>
      </c>
      <c r="Q2220" s="21">
        <v>0</v>
      </c>
      <c r="R2220" s="21">
        <v>0</v>
      </c>
      <c r="S2220" s="21">
        <v>0</v>
      </c>
      <c r="T2220" s="21">
        <v>0</v>
      </c>
      <c r="U2220" s="21">
        <v>0</v>
      </c>
      <c r="V2220" s="21">
        <v>0</v>
      </c>
      <c r="W2220" s="21">
        <v>0</v>
      </c>
      <c r="X2220" s="21">
        <v>0</v>
      </c>
      <c r="Y2220" s="21">
        <v>0</v>
      </c>
      <c r="Z2220" s="21">
        <v>232.84026652496362</v>
      </c>
      <c r="AA2220" s="21">
        <v>362.480598533972</v>
      </c>
      <c r="AB2220" s="21">
        <v>456.35808174913797</v>
      </c>
      <c r="AC2220" s="21">
        <v>527.38543723584883</v>
      </c>
      <c r="AD2220" s="21">
        <v>582.22113595888493</v>
      </c>
      <c r="AE2220" s="21">
        <v>623.88110174233123</v>
      </c>
      <c r="AF2220" s="21">
        <v>654.97317382202641</v>
      </c>
      <c r="AG2220" s="21">
        <v>679.81332451056744</v>
      </c>
      <c r="AH2220" s="21">
        <v>699.77540922389949</v>
      </c>
      <c r="AI2220" s="21">
        <v>4942.3370729772532</v>
      </c>
      <c r="AJ2220" s="21">
        <v>7694.1214984280268</v>
      </c>
      <c r="AK2220" s="21">
        <v>9686.79300897352</v>
      </c>
      <c r="AL2220" s="21">
        <v>11194.440880437665</v>
      </c>
      <c r="AM2220" s="21">
        <v>12358.399807157137</v>
      </c>
      <c r="AN2220" s="21">
        <v>13242.68668941947</v>
      </c>
      <c r="AO2220" s="21">
        <v>13902.656302101061</v>
      </c>
      <c r="AP2220" s="21">
        <v>14429.920763178092</v>
      </c>
      <c r="AQ2220" s="21">
        <v>14853.641938235398</v>
      </c>
    </row>
    <row r="2221" spans="1:43" x14ac:dyDescent="0.25">
      <c r="A2221" s="17" t="s">
        <v>284</v>
      </c>
      <c r="B2221" s="8" t="s">
        <v>338</v>
      </c>
      <c r="C2221" s="8" t="s">
        <v>335</v>
      </c>
      <c r="D2221" s="8" t="str">
        <f t="shared" si="263"/>
        <v>Week_29-generic-cofi</v>
      </c>
      <c r="E2221" s="8" t="str">
        <f t="shared" si="264"/>
        <v>Umbrella-social.video.umb</v>
      </c>
      <c r="H2221" s="24">
        <f t="shared" si="265"/>
        <v>7.5723061600795668E-3</v>
      </c>
      <c r="I2221" s="6">
        <f t="shared" si="265"/>
        <v>2.04</v>
      </c>
      <c r="J2221" s="6">
        <f t="shared" si="268"/>
        <v>7374406.4529322982</v>
      </c>
      <c r="K2221" s="18">
        <f t="shared" si="268"/>
        <v>7.4999999999999997E-2</v>
      </c>
      <c r="L2221" s="35">
        <f>Data!BR43</f>
        <v>3.306613704505025E-3</v>
      </c>
      <c r="Q2221" s="21">
        <v>0</v>
      </c>
      <c r="R2221" s="21">
        <v>0</v>
      </c>
      <c r="S2221" s="21">
        <v>0</v>
      </c>
      <c r="T2221" s="21">
        <v>0</v>
      </c>
      <c r="U2221" s="21">
        <v>0</v>
      </c>
      <c r="V2221" s="21">
        <v>0</v>
      </c>
      <c r="W2221" s="21">
        <v>0</v>
      </c>
      <c r="X2221" s="21">
        <v>0</v>
      </c>
      <c r="Y2221" s="21">
        <v>0</v>
      </c>
      <c r="Z2221" s="21">
        <v>91.089104471379045</v>
      </c>
      <c r="AA2221" s="21">
        <v>236.98789679113756</v>
      </c>
      <c r="AB2221" s="21">
        <v>342.63621690259265</v>
      </c>
      <c r="AC2221" s="21">
        <v>422.56625374664964</v>
      </c>
      <c r="AD2221" s="21">
        <v>484.27512292566757</v>
      </c>
      <c r="AE2221" s="21">
        <v>531.15587470033324</v>
      </c>
      <c r="AF2221" s="21">
        <v>566.14400238127291</v>
      </c>
      <c r="AG2221" s="21">
        <v>594.09635012275317</v>
      </c>
      <c r="AH2221" s="21">
        <v>616.55924542158971</v>
      </c>
      <c r="AI2221" s="21">
        <v>1971.8899381932697</v>
      </c>
      <c r="AJ2221" s="21">
        <v>5130.295789688691</v>
      </c>
      <c r="AK2221" s="21">
        <v>7417.3625099489382</v>
      </c>
      <c r="AL2221" s="21">
        <v>9147.6818091329224</v>
      </c>
      <c r="AM2221" s="21">
        <v>10483.550670041794</v>
      </c>
      <c r="AN2221" s="21">
        <v>11498.421584141581</v>
      </c>
      <c r="AO2221" s="21">
        <v>12255.841885182574</v>
      </c>
      <c r="AP2221" s="21">
        <v>12860.952162423504</v>
      </c>
      <c r="AQ2221" s="21">
        <v>13347.227194761563</v>
      </c>
    </row>
    <row r="2222" spans="1:43" x14ac:dyDescent="0.25">
      <c r="A2222" s="17" t="s">
        <v>285</v>
      </c>
      <c r="B2222" s="8" t="s">
        <v>338</v>
      </c>
      <c r="C2222" s="8" t="s">
        <v>335</v>
      </c>
      <c r="D2222" s="8" t="str">
        <f t="shared" si="263"/>
        <v>Week_30-generic-cofi</v>
      </c>
      <c r="E2222" s="8" t="str">
        <f t="shared" si="264"/>
        <v>Umbrella-social.video.umb</v>
      </c>
      <c r="H2222" s="24">
        <f t="shared" si="265"/>
        <v>7.5723061600795668E-3</v>
      </c>
      <c r="I2222" s="6">
        <f t="shared" si="265"/>
        <v>2.04</v>
      </c>
      <c r="J2222" s="6">
        <f t="shared" si="268"/>
        <v>7374406.4529322982</v>
      </c>
      <c r="K2222" s="18">
        <f t="shared" si="268"/>
        <v>7.4999999999999997E-2</v>
      </c>
      <c r="L2222" s="35">
        <f>Data!BR44</f>
        <v>3.306613704505025E-3</v>
      </c>
      <c r="Q2222" s="21">
        <v>0</v>
      </c>
      <c r="R2222" s="21">
        <v>0</v>
      </c>
      <c r="S2222" s="21">
        <v>0</v>
      </c>
      <c r="T2222" s="21">
        <v>0</v>
      </c>
      <c r="U2222" s="21">
        <v>0</v>
      </c>
      <c r="V2222" s="21">
        <v>0</v>
      </c>
      <c r="W2222" s="21">
        <v>0</v>
      </c>
      <c r="X2222" s="21">
        <v>0</v>
      </c>
      <c r="Y2222" s="21">
        <v>0</v>
      </c>
      <c r="Z2222" s="21">
        <v>223.83358802084388</v>
      </c>
      <c r="AA2222" s="21">
        <v>389.38338092617022</v>
      </c>
      <c r="AB2222" s="21">
        <v>509.31878262029369</v>
      </c>
      <c r="AC2222" s="21">
        <v>600.09848826404289</v>
      </c>
      <c r="AD2222" s="21">
        <v>670.21080074853592</v>
      </c>
      <c r="AE2222" s="21">
        <v>723.49503276340158</v>
      </c>
      <c r="AF2222" s="21">
        <v>763.27465524701518</v>
      </c>
      <c r="AG2222" s="21">
        <v>795.06381790250668</v>
      </c>
      <c r="AH2222" s="21">
        <v>820.61634208370765</v>
      </c>
      <c r="AI2222" s="21">
        <v>4493.6936563517593</v>
      </c>
      <c r="AJ2222" s="21">
        <v>7817.2790966197135</v>
      </c>
      <c r="AK2222" s="21">
        <v>10225.107870354486</v>
      </c>
      <c r="AL2222" s="21">
        <v>12047.605516859656</v>
      </c>
      <c r="AM2222" s="21">
        <v>13455.183604802289</v>
      </c>
      <c r="AN2222" s="21">
        <v>14524.920356582723</v>
      </c>
      <c r="AO2222" s="21">
        <v>15323.537931305405</v>
      </c>
      <c r="AP2222" s="21">
        <v>15961.738658143657</v>
      </c>
      <c r="AQ2222" s="21">
        <v>16474.732337207341</v>
      </c>
    </row>
    <row r="2223" spans="1:43" x14ac:dyDescent="0.25">
      <c r="A2223" s="17" t="s">
        <v>286</v>
      </c>
      <c r="B2223" s="8" t="s">
        <v>338</v>
      </c>
      <c r="C2223" s="8" t="s">
        <v>335</v>
      </c>
      <c r="D2223" s="8" t="str">
        <f t="shared" si="263"/>
        <v>Week_31-generic-cofi</v>
      </c>
      <c r="E2223" s="8" t="str">
        <f t="shared" si="264"/>
        <v>Umbrella-social.video.umb</v>
      </c>
      <c r="H2223" s="24">
        <f t="shared" si="265"/>
        <v>7.5723061600795668E-3</v>
      </c>
      <c r="I2223" s="6">
        <f t="shared" si="265"/>
        <v>2.04</v>
      </c>
      <c r="J2223" s="6">
        <f t="shared" si="268"/>
        <v>7374406.4529322982</v>
      </c>
      <c r="K2223" s="18">
        <f t="shared" si="268"/>
        <v>7.4999999999999997E-2</v>
      </c>
      <c r="L2223" s="35">
        <f>Data!BR45</f>
        <v>3.306613704505025E-3</v>
      </c>
      <c r="Q2223" s="21">
        <v>0</v>
      </c>
      <c r="R2223" s="21">
        <v>0</v>
      </c>
      <c r="S2223" s="21">
        <v>0</v>
      </c>
      <c r="T2223" s="21">
        <v>0</v>
      </c>
      <c r="U2223" s="21">
        <v>0</v>
      </c>
      <c r="V2223" s="21">
        <v>0</v>
      </c>
      <c r="W2223" s="21">
        <v>0</v>
      </c>
      <c r="X2223" s="21">
        <v>0</v>
      </c>
      <c r="Y2223" s="21">
        <v>0</v>
      </c>
      <c r="Z2223" s="21">
        <v>163.66656472157234</v>
      </c>
      <c r="AA2223" s="21">
        <v>321.98872397900919</v>
      </c>
      <c r="AB2223" s="21">
        <v>436.74028262821298</v>
      </c>
      <c r="AC2223" s="21">
        <v>523.63156573743561</v>
      </c>
      <c r="AD2223" s="21">
        <v>590.76631486910958</v>
      </c>
      <c r="AE2223" s="21">
        <v>641.80499726455787</v>
      </c>
      <c r="AF2223" s="21">
        <v>679.91958921554476</v>
      </c>
      <c r="AG2223" s="21">
        <v>710.38609681951243</v>
      </c>
      <c r="AH2223" s="21">
        <v>734.88121048393975</v>
      </c>
      <c r="AI2223" s="21">
        <v>3314.1894440991464</v>
      </c>
      <c r="AJ2223" s="21">
        <v>6520.1565875447923</v>
      </c>
      <c r="AK2223" s="21">
        <v>8843.8346400296814</v>
      </c>
      <c r="AL2223" s="21">
        <v>10603.35206959579</v>
      </c>
      <c r="AM2223" s="21">
        <v>11962.8067467496</v>
      </c>
      <c r="AN2223" s="21">
        <v>12996.321824942161</v>
      </c>
      <c r="AO2223" s="21">
        <v>13768.128690473917</v>
      </c>
      <c r="AP2223" s="21">
        <v>14385.064581267545</v>
      </c>
      <c r="AQ2223" s="21">
        <v>14881.081878855226</v>
      </c>
    </row>
    <row r="2224" spans="1:43" x14ac:dyDescent="0.25">
      <c r="A2224" s="17" t="s">
        <v>287</v>
      </c>
      <c r="B2224" s="8" t="s">
        <v>338</v>
      </c>
      <c r="C2224" s="8" t="s">
        <v>335</v>
      </c>
      <c r="D2224" s="8" t="str">
        <f t="shared" si="263"/>
        <v>Week_32-generic-cofi</v>
      </c>
      <c r="E2224" s="8" t="str">
        <f t="shared" si="264"/>
        <v>Umbrella-social.video.umb</v>
      </c>
      <c r="H2224" s="24">
        <f t="shared" si="265"/>
        <v>7.5723061600795668E-3</v>
      </c>
      <c r="I2224" s="6">
        <f t="shared" si="265"/>
        <v>2.04</v>
      </c>
      <c r="J2224" s="6">
        <f t="shared" si="268"/>
        <v>7374406.4529322982</v>
      </c>
      <c r="K2224" s="18">
        <f t="shared" si="268"/>
        <v>7.4999999999999997E-2</v>
      </c>
      <c r="L2224" s="35">
        <f>Data!BR46</f>
        <v>3.8639081490845235E-3</v>
      </c>
      <c r="Q2224" s="21">
        <v>0</v>
      </c>
      <c r="R2224" s="21">
        <v>0</v>
      </c>
      <c r="S2224" s="21">
        <v>0</v>
      </c>
      <c r="T2224" s="21">
        <v>0</v>
      </c>
      <c r="U2224" s="21">
        <v>0</v>
      </c>
      <c r="V2224" s="21">
        <v>0</v>
      </c>
      <c r="W2224" s="21">
        <v>0</v>
      </c>
      <c r="X2224" s="21">
        <v>0</v>
      </c>
      <c r="Y2224" s="21">
        <v>0</v>
      </c>
      <c r="Z2224" s="21">
        <v>10.394613813636255</v>
      </c>
      <c r="AA2224" s="21">
        <v>138.80232806177418</v>
      </c>
      <c r="AB2224" s="21">
        <v>248.41694649444287</v>
      </c>
      <c r="AC2224" s="21">
        <v>331.36308438871794</v>
      </c>
      <c r="AD2224" s="21">
        <v>395.41293328999444</v>
      </c>
      <c r="AE2224" s="21">
        <v>444.08003696141645</v>
      </c>
      <c r="AF2224" s="21">
        <v>480.40667603346299</v>
      </c>
      <c r="AG2224" s="21">
        <v>509.43195660388426</v>
      </c>
      <c r="AH2224" s="21">
        <v>532.75974129760084</v>
      </c>
      <c r="AI2224" s="21">
        <v>230.25285711785494</v>
      </c>
      <c r="AJ2224" s="21">
        <v>3074.6339579164373</v>
      </c>
      <c r="AK2224" s="21">
        <v>5502.7259994789028</v>
      </c>
      <c r="AL2224" s="21">
        <v>7340.079996410831</v>
      </c>
      <c r="AM2224" s="21">
        <v>8758.8590844938317</v>
      </c>
      <c r="AN2224" s="21">
        <v>9836.8923687410479</v>
      </c>
      <c r="AO2224" s="21">
        <v>10641.569924424264</v>
      </c>
      <c r="AP2224" s="21">
        <v>11284.513847095015</v>
      </c>
      <c r="AQ2224" s="21">
        <v>11801.251570329334</v>
      </c>
    </row>
    <row r="2225" spans="1:43" x14ac:dyDescent="0.25">
      <c r="A2225" s="17" t="s">
        <v>288</v>
      </c>
      <c r="B2225" s="8" t="s">
        <v>338</v>
      </c>
      <c r="C2225" s="8" t="s">
        <v>335</v>
      </c>
      <c r="D2225" s="8" t="str">
        <f t="shared" si="263"/>
        <v>Week_33-generic-cofi</v>
      </c>
      <c r="E2225" s="8" t="str">
        <f t="shared" si="264"/>
        <v>Umbrella-social.video.umb</v>
      </c>
      <c r="H2225" s="24">
        <f t="shared" si="265"/>
        <v>7.5723061600795668E-3</v>
      </c>
      <c r="I2225" s="6">
        <f t="shared" si="265"/>
        <v>2.04</v>
      </c>
      <c r="J2225" s="6">
        <f t="shared" si="268"/>
        <v>7374406.4529322982</v>
      </c>
      <c r="K2225" s="18">
        <f t="shared" si="268"/>
        <v>7.4999999999999997E-2</v>
      </c>
      <c r="L2225" s="35">
        <f>Data!BR47</f>
        <v>3.8639081490845235E-3</v>
      </c>
      <c r="Q2225" s="21">
        <v>0</v>
      </c>
      <c r="R2225" s="21">
        <v>0</v>
      </c>
      <c r="S2225" s="21">
        <v>0</v>
      </c>
      <c r="T2225" s="21">
        <v>0</v>
      </c>
      <c r="U2225" s="21">
        <v>0</v>
      </c>
      <c r="V2225" s="21">
        <v>0</v>
      </c>
      <c r="W2225" s="21">
        <v>0</v>
      </c>
      <c r="X2225" s="21">
        <v>0</v>
      </c>
      <c r="Y2225" s="21">
        <v>0</v>
      </c>
      <c r="Z2225" s="21">
        <v>91.266772717404706</v>
      </c>
      <c r="AA2225" s="21">
        <v>283.92464151057465</v>
      </c>
      <c r="AB2225" s="21">
        <v>423.6604525472253</v>
      </c>
      <c r="AC2225" s="21">
        <v>529.39290634994552</v>
      </c>
      <c r="AD2225" s="21">
        <v>611.03174695534426</v>
      </c>
      <c r="AE2225" s="21">
        <v>673.05987888223103</v>
      </c>
      <c r="AF2225" s="21">
        <v>719.35705497284152</v>
      </c>
      <c r="AG2225" s="21">
        <v>756.347231857824</v>
      </c>
      <c r="AH2225" s="21">
        <v>786.07518346686618</v>
      </c>
      <c r="AI2225" s="21">
        <v>1789.8664944845734</v>
      </c>
      <c r="AJ2225" s="21">
        <v>5568.1513399389587</v>
      </c>
      <c r="AK2225" s="21">
        <v>8308.5621028850292</v>
      </c>
      <c r="AL2225" s="21">
        <v>10382.120428729471</v>
      </c>
      <c r="AM2225" s="21">
        <v>11983.169979376113</v>
      </c>
      <c r="AN2225" s="21">
        <v>13199.626656278322</v>
      </c>
      <c r="AO2225" s="21">
        <v>14107.57772988995</v>
      </c>
      <c r="AP2225" s="21">
        <v>14833.005793797616</v>
      </c>
      <c r="AQ2225" s="21">
        <v>15416.011667133776</v>
      </c>
    </row>
    <row r="2226" spans="1:43" x14ac:dyDescent="0.25">
      <c r="A2226" s="17" t="s">
        <v>289</v>
      </c>
      <c r="B2226" s="8" t="s">
        <v>338</v>
      </c>
      <c r="C2226" s="8" t="s">
        <v>335</v>
      </c>
      <c r="D2226" s="8" t="str">
        <f t="shared" si="263"/>
        <v>Week_34-generic-cofi</v>
      </c>
      <c r="E2226" s="8" t="str">
        <f t="shared" si="264"/>
        <v>Umbrella-social.video.umb</v>
      </c>
      <c r="H2226" s="24">
        <f t="shared" si="265"/>
        <v>7.5723061600795668E-3</v>
      </c>
      <c r="I2226" s="6">
        <f t="shared" si="265"/>
        <v>2.04</v>
      </c>
      <c r="J2226" s="6">
        <f t="shared" si="268"/>
        <v>7374406.4529322982</v>
      </c>
      <c r="K2226" s="18">
        <f t="shared" si="268"/>
        <v>7.4999999999999997E-2</v>
      </c>
      <c r="L2226" s="35">
        <f>Data!BR48</f>
        <v>3.8639081490845235E-3</v>
      </c>
      <c r="Q2226" s="21">
        <v>0</v>
      </c>
      <c r="R2226" s="21">
        <v>0</v>
      </c>
      <c r="S2226" s="21">
        <v>0</v>
      </c>
      <c r="T2226" s="21">
        <v>0</v>
      </c>
      <c r="U2226" s="21">
        <v>0</v>
      </c>
      <c r="V2226" s="21">
        <v>0</v>
      </c>
      <c r="W2226" s="21">
        <v>0</v>
      </c>
      <c r="X2226" s="21">
        <v>0</v>
      </c>
      <c r="Y2226" s="21">
        <v>0</v>
      </c>
      <c r="Z2226" s="21">
        <v>79.42821434246089</v>
      </c>
      <c r="AA2226" s="21">
        <v>257.27717146637553</v>
      </c>
      <c r="AB2226" s="21">
        <v>386.14066652229212</v>
      </c>
      <c r="AC2226" s="21">
        <v>483.67857776922995</v>
      </c>
      <c r="AD2226" s="21">
        <v>559.01297841286816</v>
      </c>
      <c r="AE2226" s="21">
        <v>616.26672756385165</v>
      </c>
      <c r="AF2226" s="21">
        <v>659.01057332508617</v>
      </c>
      <c r="AG2226" s="21">
        <v>693.16888580441605</v>
      </c>
      <c r="AH2226" s="21">
        <v>720.62611584044976</v>
      </c>
      <c r="AI2226" s="21">
        <v>1623.2652202708712</v>
      </c>
      <c r="AJ2226" s="21">
        <v>5257.9437655540469</v>
      </c>
      <c r="AK2226" s="21">
        <v>7891.5120941195446</v>
      </c>
      <c r="AL2226" s="21">
        <v>9884.8830932757082</v>
      </c>
      <c r="AM2226" s="21">
        <v>11424.483516967932</v>
      </c>
      <c r="AN2226" s="21">
        <v>12594.571759493376</v>
      </c>
      <c r="AO2226" s="21">
        <v>13468.122786407786</v>
      </c>
      <c r="AP2226" s="21">
        <v>14166.21226367807</v>
      </c>
      <c r="AQ2226" s="21">
        <v>14727.35249491003</v>
      </c>
    </row>
    <row r="2227" spans="1:43" x14ac:dyDescent="0.25">
      <c r="A2227" s="17" t="s">
        <v>290</v>
      </c>
      <c r="B2227" s="8" t="s">
        <v>338</v>
      </c>
      <c r="C2227" s="8" t="s">
        <v>335</v>
      </c>
      <c r="D2227" s="8" t="str">
        <f t="shared" si="263"/>
        <v>Week_35-generic-cofi</v>
      </c>
      <c r="E2227" s="8" t="str">
        <f t="shared" si="264"/>
        <v>Umbrella-social.video.umb</v>
      </c>
      <c r="H2227" s="24">
        <f t="shared" si="265"/>
        <v>7.5723061600795668E-3</v>
      </c>
      <c r="I2227" s="6">
        <f t="shared" si="265"/>
        <v>2.04</v>
      </c>
      <c r="J2227" s="6">
        <f t="shared" si="268"/>
        <v>7374406.4529322982</v>
      </c>
      <c r="K2227" s="18">
        <f t="shared" si="268"/>
        <v>7.4999999999999997E-2</v>
      </c>
      <c r="L2227" s="35">
        <f>Data!BR49</f>
        <v>3.8639081490845235E-3</v>
      </c>
      <c r="Q2227" s="21">
        <v>0</v>
      </c>
      <c r="R2227" s="21">
        <v>0</v>
      </c>
      <c r="S2227" s="21">
        <v>0</v>
      </c>
      <c r="T2227" s="21">
        <v>0</v>
      </c>
      <c r="U2227" s="21">
        <v>0</v>
      </c>
      <c r="V2227" s="21">
        <v>0</v>
      </c>
      <c r="W2227" s="21">
        <v>0</v>
      </c>
      <c r="X2227" s="21">
        <v>0</v>
      </c>
      <c r="Y2227" s="21">
        <v>0</v>
      </c>
      <c r="Z2227" s="21">
        <v>84.590613346021925</v>
      </c>
      <c r="AA2227" s="21">
        <v>271.16607302796683</v>
      </c>
      <c r="AB2227" s="21">
        <v>406.34983708440637</v>
      </c>
      <c r="AC2227" s="21">
        <v>508.67940471926852</v>
      </c>
      <c r="AD2227" s="21">
        <v>587.72018489163031</v>
      </c>
      <c r="AE2227" s="21">
        <v>647.79455152049979</v>
      </c>
      <c r="AF2227" s="21">
        <v>692.6466523834597</v>
      </c>
      <c r="AG2227" s="21">
        <v>728.49148699044201</v>
      </c>
      <c r="AH2227" s="21">
        <v>757.30563167795367</v>
      </c>
      <c r="AI2227" s="21">
        <v>1736.3025373595201</v>
      </c>
      <c r="AJ2227" s="21">
        <v>5565.9407352721064</v>
      </c>
      <c r="AK2227" s="21">
        <v>8340.7156571759551</v>
      </c>
      <c r="AL2227" s="21">
        <v>10441.127049212153</v>
      </c>
      <c r="AM2227" s="21">
        <v>12063.513999011964</v>
      </c>
      <c r="AN2227" s="21">
        <v>13296.597329207223</v>
      </c>
      <c r="AO2227" s="21">
        <v>14217.229222673979</v>
      </c>
      <c r="AP2227" s="21">
        <v>14952.978436652962</v>
      </c>
      <c r="AQ2227" s="21">
        <v>15544.41607439795</v>
      </c>
    </row>
    <row r="2228" spans="1:43" x14ac:dyDescent="0.25">
      <c r="A2228" s="17" t="s">
        <v>291</v>
      </c>
      <c r="B2228" s="8" t="s">
        <v>338</v>
      </c>
      <c r="C2228" s="8" t="s">
        <v>335</v>
      </c>
      <c r="D2228" s="8" t="str">
        <f t="shared" si="263"/>
        <v>Week_36-generic-cofi</v>
      </c>
      <c r="E2228" s="8" t="str">
        <f t="shared" si="264"/>
        <v>Umbrella-social.video.umb</v>
      </c>
      <c r="H2228" s="24">
        <f t="shared" si="265"/>
        <v>7.5723061600795668E-3</v>
      </c>
      <c r="I2228" s="6">
        <f t="shared" si="265"/>
        <v>2.04</v>
      </c>
      <c r="J2228" s="6">
        <f t="shared" si="268"/>
        <v>7374406.4529322982</v>
      </c>
      <c r="K2228" s="18">
        <f t="shared" si="268"/>
        <v>7.4999999999999997E-2</v>
      </c>
      <c r="L2228" s="35">
        <f>Data!BR50</f>
        <v>3.8639081490845235E-3</v>
      </c>
      <c r="Q2228" s="21">
        <v>0</v>
      </c>
      <c r="R2228" s="21">
        <v>0</v>
      </c>
      <c r="S2228" s="21">
        <v>0</v>
      </c>
      <c r="T2228" s="21">
        <v>0</v>
      </c>
      <c r="U2228" s="21">
        <v>0</v>
      </c>
      <c r="V2228" s="21">
        <v>0</v>
      </c>
      <c r="W2228" s="21">
        <v>0</v>
      </c>
      <c r="X2228" s="21">
        <v>0</v>
      </c>
      <c r="Y2228" s="21">
        <v>0</v>
      </c>
      <c r="Z2228" s="21">
        <v>90.020349385148421</v>
      </c>
      <c r="AA2228" s="21">
        <v>269.78518723396894</v>
      </c>
      <c r="AB2228" s="21">
        <v>400.0655523477169</v>
      </c>
      <c r="AC2228" s="21">
        <v>498.70556570862141</v>
      </c>
      <c r="AD2228" s="21">
        <v>574.91204525039791</v>
      </c>
      <c r="AE2228" s="21">
        <v>632.84298325705117</v>
      </c>
      <c r="AF2228" s="21">
        <v>676.10179194037869</v>
      </c>
      <c r="AG2228" s="21">
        <v>710.67822192081337</v>
      </c>
      <c r="AH2228" s="21">
        <v>738.47629843230959</v>
      </c>
      <c r="AI2228" s="21">
        <v>1821.7586978364609</v>
      </c>
      <c r="AJ2228" s="21">
        <v>5459.6934442914535</v>
      </c>
      <c r="AK2228" s="21">
        <v>8096.2016329881371</v>
      </c>
      <c r="AL2228" s="21">
        <v>10092.398087704176</v>
      </c>
      <c r="AM2228" s="21">
        <v>11634.602910113272</v>
      </c>
      <c r="AN2228" s="21">
        <v>12806.962170083629</v>
      </c>
      <c r="AO2228" s="21">
        <v>13682.398796525971</v>
      </c>
      <c r="AP2228" s="21">
        <v>14382.128496390726</v>
      </c>
      <c r="AQ2228" s="21">
        <v>14944.683385522232</v>
      </c>
    </row>
    <row r="2229" spans="1:43" x14ac:dyDescent="0.25">
      <c r="A2229" s="17" t="s">
        <v>292</v>
      </c>
      <c r="B2229" s="8" t="s">
        <v>338</v>
      </c>
      <c r="C2229" s="8" t="s">
        <v>335</v>
      </c>
      <c r="D2229" s="8" t="str">
        <f t="shared" si="263"/>
        <v>Week_37-generic-cofi</v>
      </c>
      <c r="E2229" s="8" t="str">
        <f t="shared" si="264"/>
        <v>Umbrella-social.video.umb</v>
      </c>
      <c r="H2229" s="24">
        <f t="shared" si="265"/>
        <v>7.5723061600795668E-3</v>
      </c>
      <c r="I2229" s="6">
        <f t="shared" si="265"/>
        <v>2.04</v>
      </c>
      <c r="J2229" s="6">
        <f t="shared" ref="J2229:K2244" si="269">J2228</f>
        <v>7374406.4529322982</v>
      </c>
      <c r="K2229" s="18">
        <f t="shared" si="269"/>
        <v>7.4999999999999997E-2</v>
      </c>
      <c r="L2229" s="35">
        <f>Data!BR51</f>
        <v>4.0496729639443564E-3</v>
      </c>
      <c r="Q2229" s="21">
        <v>0</v>
      </c>
      <c r="R2229" s="21">
        <v>0</v>
      </c>
      <c r="S2229" s="21">
        <v>0</v>
      </c>
      <c r="T2229" s="21">
        <v>0</v>
      </c>
      <c r="U2229" s="21">
        <v>0</v>
      </c>
      <c r="V2229" s="21">
        <v>0</v>
      </c>
      <c r="W2229" s="21">
        <v>0</v>
      </c>
      <c r="X2229" s="21">
        <v>0</v>
      </c>
      <c r="Y2229" s="21">
        <v>0</v>
      </c>
      <c r="Z2229" s="21">
        <v>7.216237240639912</v>
      </c>
      <c r="AA2229" s="21">
        <v>162.27746080058608</v>
      </c>
      <c r="AB2229" s="21">
        <v>315.9472793591043</v>
      </c>
      <c r="AC2229" s="21">
        <v>432.30260045250327</v>
      </c>
      <c r="AD2229" s="21">
        <v>522.20227386884108</v>
      </c>
      <c r="AE2229" s="21">
        <v>590.54626897118567</v>
      </c>
      <c r="AF2229" s="21">
        <v>641.58350418682949</v>
      </c>
      <c r="AG2229" s="21">
        <v>682.37883650621018</v>
      </c>
      <c r="AH2229" s="21">
        <v>715.17798416831465</v>
      </c>
      <c r="AI2229" s="21">
        <v>145.4404941425995</v>
      </c>
      <c r="AJ2229" s="21">
        <v>3270.6399886806716</v>
      </c>
      <c r="AK2229" s="21">
        <v>6367.7962490217724</v>
      </c>
      <c r="AL2229" s="21">
        <v>8712.8931231434053</v>
      </c>
      <c r="AM2229" s="21">
        <v>10524.78656413164</v>
      </c>
      <c r="AN2229" s="21">
        <v>11902.233575350323</v>
      </c>
      <c r="AO2229" s="21">
        <v>12930.86947823218</v>
      </c>
      <c r="AP2229" s="21">
        <v>13753.083756031634</v>
      </c>
      <c r="AQ2229" s="21">
        <v>14414.1379986177</v>
      </c>
    </row>
    <row r="2230" spans="1:43" x14ac:dyDescent="0.25">
      <c r="A2230" s="17" t="s">
        <v>293</v>
      </c>
      <c r="B2230" s="8" t="s">
        <v>338</v>
      </c>
      <c r="C2230" s="8" t="s">
        <v>335</v>
      </c>
      <c r="D2230" s="8" t="str">
        <f t="shared" si="263"/>
        <v>Week_38-generic-cofi</v>
      </c>
      <c r="E2230" s="8" t="str">
        <f t="shared" si="264"/>
        <v>Umbrella-social.video.umb</v>
      </c>
      <c r="H2230" s="24">
        <f t="shared" si="265"/>
        <v>7.5723061600795668E-3</v>
      </c>
      <c r="I2230" s="6">
        <f t="shared" si="265"/>
        <v>2.04</v>
      </c>
      <c r="J2230" s="6">
        <f t="shared" si="269"/>
        <v>7374406.4529322982</v>
      </c>
      <c r="K2230" s="18">
        <f t="shared" si="269"/>
        <v>7.4999999999999997E-2</v>
      </c>
      <c r="L2230" s="35">
        <f>Data!BR52</f>
        <v>4.0496729639443564E-3</v>
      </c>
      <c r="Q2230" s="21">
        <v>0</v>
      </c>
      <c r="R2230" s="21">
        <v>0</v>
      </c>
      <c r="S2230" s="21">
        <v>0</v>
      </c>
      <c r="T2230" s="21">
        <v>0</v>
      </c>
      <c r="U2230" s="21">
        <v>0</v>
      </c>
      <c r="V2230" s="21">
        <v>0</v>
      </c>
      <c r="W2230" s="21">
        <v>0</v>
      </c>
      <c r="X2230" s="21">
        <v>0</v>
      </c>
      <c r="Y2230" s="21">
        <v>0</v>
      </c>
      <c r="Z2230" s="21">
        <v>40.140370043140017</v>
      </c>
      <c r="AA2230" s="21">
        <v>239.33335237400075</v>
      </c>
      <c r="AB2230" s="21">
        <v>384.007719879901</v>
      </c>
      <c r="AC2230" s="21">
        <v>493.49226741120646</v>
      </c>
      <c r="AD2230" s="21">
        <v>578.03981940103938</v>
      </c>
      <c r="AE2230" s="21">
        <v>642.28560961639744</v>
      </c>
      <c r="AF2230" s="21">
        <v>690.24310604585526</v>
      </c>
      <c r="AG2230" s="21">
        <v>728.56332092691775</v>
      </c>
      <c r="AH2230" s="21">
        <v>759.36274410808596</v>
      </c>
      <c r="AI2230" s="21">
        <v>803.86082180122435</v>
      </c>
      <c r="AJ2230" s="21">
        <v>4792.9479752438356</v>
      </c>
      <c r="AK2230" s="21">
        <v>7690.232076807335</v>
      </c>
      <c r="AL2230" s="21">
        <v>9882.7962773481668</v>
      </c>
      <c r="AM2230" s="21">
        <v>11575.966134795555</v>
      </c>
      <c r="AN2230" s="21">
        <v>12862.567968916237</v>
      </c>
      <c r="AO2230" s="21">
        <v>13822.97646664262</v>
      </c>
      <c r="AP2230" s="21">
        <v>14590.386418090111</v>
      </c>
      <c r="AQ2230" s="21">
        <v>15207.183164179123</v>
      </c>
    </row>
    <row r="2231" spans="1:43" x14ac:dyDescent="0.25">
      <c r="A2231" s="17" t="s">
        <v>294</v>
      </c>
      <c r="B2231" s="8" t="s">
        <v>338</v>
      </c>
      <c r="C2231" s="8" t="s">
        <v>335</v>
      </c>
      <c r="D2231" s="8" t="str">
        <f t="shared" si="263"/>
        <v>Week_39-generic-cofi</v>
      </c>
      <c r="E2231" s="8" t="str">
        <f t="shared" si="264"/>
        <v>Umbrella-social.video.umb</v>
      </c>
      <c r="H2231" s="24">
        <f t="shared" si="265"/>
        <v>7.5723061600795668E-3</v>
      </c>
      <c r="I2231" s="6">
        <f t="shared" si="265"/>
        <v>2.04</v>
      </c>
      <c r="J2231" s="6">
        <f t="shared" si="269"/>
        <v>7374406.4529322982</v>
      </c>
      <c r="K2231" s="18">
        <f t="shared" si="269"/>
        <v>7.4999999999999997E-2</v>
      </c>
      <c r="L2231" s="35">
        <f>Data!BR53</f>
        <v>4.0496729639443564E-3</v>
      </c>
      <c r="Q2231" s="21">
        <v>0</v>
      </c>
      <c r="R2231" s="21">
        <v>0</v>
      </c>
      <c r="S2231" s="21">
        <v>0</v>
      </c>
      <c r="T2231" s="21">
        <v>0</v>
      </c>
      <c r="U2231" s="21">
        <v>0</v>
      </c>
      <c r="V2231" s="21">
        <v>0</v>
      </c>
      <c r="W2231" s="21">
        <v>0</v>
      </c>
      <c r="X2231" s="21">
        <v>0</v>
      </c>
      <c r="Y2231" s="21">
        <v>0</v>
      </c>
      <c r="Z2231" s="21">
        <v>111.90922419022911</v>
      </c>
      <c r="AA2231" s="21">
        <v>299.57830353209886</v>
      </c>
      <c r="AB2231" s="21">
        <v>435.65820110250502</v>
      </c>
      <c r="AC2231" s="21">
        <v>538.71919484208456</v>
      </c>
      <c r="AD2231" s="21">
        <v>618.362149840862</v>
      </c>
      <c r="AE2231" s="21">
        <v>678.91996897003787</v>
      </c>
      <c r="AF2231" s="21">
        <v>724.14981002065963</v>
      </c>
      <c r="AG2231" s="21">
        <v>760.30831728830992</v>
      </c>
      <c r="AH2231" s="21">
        <v>789.38311115017609</v>
      </c>
      <c r="AI2231" s="21">
        <v>2235.8770807408373</v>
      </c>
      <c r="AJ2231" s="21">
        <v>5985.3892080964342</v>
      </c>
      <c r="AK2231" s="21">
        <v>8704.1813928232132</v>
      </c>
      <c r="AL2231" s="21">
        <v>10763.276302006045</v>
      </c>
      <c r="AM2231" s="21">
        <v>12354.493281774796</v>
      </c>
      <c r="AN2231" s="21">
        <v>13564.401051490129</v>
      </c>
      <c r="AO2231" s="21">
        <v>14468.065299923599</v>
      </c>
      <c r="AP2231" s="21">
        <v>15190.489910214117</v>
      </c>
      <c r="AQ2231" s="21">
        <v>15771.386308106283</v>
      </c>
    </row>
    <row r="2232" spans="1:43" x14ac:dyDescent="0.25">
      <c r="A2232" s="17" t="s">
        <v>295</v>
      </c>
      <c r="B2232" s="8" t="s">
        <v>338</v>
      </c>
      <c r="C2232" s="8" t="s">
        <v>335</v>
      </c>
      <c r="D2232" s="8" t="str">
        <f t="shared" si="263"/>
        <v>Week_40-generic-cofi</v>
      </c>
      <c r="E2232" s="8" t="str">
        <f t="shared" si="264"/>
        <v>Umbrella-social.video.umb</v>
      </c>
      <c r="H2232" s="24">
        <f t="shared" si="265"/>
        <v>7.5723061600795668E-3</v>
      </c>
      <c r="I2232" s="6">
        <f t="shared" si="265"/>
        <v>2.04</v>
      </c>
      <c r="J2232" s="6">
        <f t="shared" si="269"/>
        <v>7374406.4529322982</v>
      </c>
      <c r="K2232" s="18">
        <f t="shared" si="269"/>
        <v>7.4999999999999997E-2</v>
      </c>
      <c r="L2232" s="35">
        <f>Data!BR54</f>
        <v>4.0496729639443564E-3</v>
      </c>
      <c r="Q2232" s="21">
        <v>0</v>
      </c>
      <c r="R2232" s="21">
        <v>0</v>
      </c>
      <c r="S2232" s="21">
        <v>0</v>
      </c>
      <c r="T2232" s="21">
        <v>0</v>
      </c>
      <c r="U2232" s="21">
        <v>0</v>
      </c>
      <c r="V2232" s="21">
        <v>0</v>
      </c>
      <c r="W2232" s="21">
        <v>0</v>
      </c>
      <c r="X2232" s="21">
        <v>0</v>
      </c>
      <c r="Y2232" s="21">
        <v>0</v>
      </c>
      <c r="Z2232" s="21">
        <v>6.3796629354594598</v>
      </c>
      <c r="AA2232" s="21">
        <v>148.06860016546119</v>
      </c>
      <c r="AB2232" s="21">
        <v>258.83633600918978</v>
      </c>
      <c r="AC2232" s="21">
        <v>342.68352570499417</v>
      </c>
      <c r="AD2232" s="21">
        <v>407.44918923364094</v>
      </c>
      <c r="AE2232" s="21">
        <v>456.67402885720622</v>
      </c>
      <c r="AF2232" s="21">
        <v>493.42599859427207</v>
      </c>
      <c r="AG2232" s="21">
        <v>522.79744651479348</v>
      </c>
      <c r="AH2232" s="21">
        <v>546.40801047219577</v>
      </c>
      <c r="AI2232" s="21">
        <v>142.74477128984441</v>
      </c>
      <c r="AJ2232" s="21">
        <v>3313.0305910595839</v>
      </c>
      <c r="AK2232" s="21">
        <v>5791.4554356424114</v>
      </c>
      <c r="AL2232" s="21">
        <v>7667.5338487979197</v>
      </c>
      <c r="AM2232" s="21">
        <v>9116.6636729531019</v>
      </c>
      <c r="AN2232" s="21">
        <v>10218.068017497686</v>
      </c>
      <c r="AO2232" s="21">
        <v>11040.392263722289</v>
      </c>
      <c r="AP2232" s="21">
        <v>11697.577550512751</v>
      </c>
      <c r="AQ2232" s="21">
        <v>12225.863227392465</v>
      </c>
    </row>
    <row r="2233" spans="1:43" x14ac:dyDescent="0.25">
      <c r="A2233" s="17" t="s">
        <v>296</v>
      </c>
      <c r="B2233" s="8" t="s">
        <v>338</v>
      </c>
      <c r="C2233" s="8" t="s">
        <v>335</v>
      </c>
      <c r="D2233" s="8" t="str">
        <f t="shared" si="263"/>
        <v>Week_41-generic-cofi</v>
      </c>
      <c r="E2233" s="8" t="str">
        <f t="shared" si="264"/>
        <v>Umbrella-social.video.umb</v>
      </c>
      <c r="H2233" s="24">
        <f t="shared" si="265"/>
        <v>7.5723061600795668E-3</v>
      </c>
      <c r="I2233" s="6">
        <f t="shared" si="265"/>
        <v>2.04</v>
      </c>
      <c r="J2233" s="6">
        <f t="shared" si="269"/>
        <v>7374406.4529322982</v>
      </c>
      <c r="K2233" s="18">
        <f t="shared" si="269"/>
        <v>7.4999999999999997E-2</v>
      </c>
      <c r="L2233" s="35">
        <f>Data!BR55</f>
        <v>4.7927322233836875E-3</v>
      </c>
      <c r="Q2233" s="21">
        <v>0</v>
      </c>
      <c r="R2233" s="21">
        <v>0</v>
      </c>
      <c r="S2233" s="21">
        <v>0</v>
      </c>
      <c r="T2233" s="21">
        <v>0</v>
      </c>
      <c r="U2233" s="21">
        <v>0</v>
      </c>
      <c r="V2233" s="21">
        <v>0</v>
      </c>
      <c r="W2233" s="21">
        <v>0</v>
      </c>
      <c r="X2233" s="21">
        <v>0</v>
      </c>
      <c r="Y2233" s="21">
        <v>0</v>
      </c>
      <c r="Z2233" s="21">
        <v>0.69924844691171151</v>
      </c>
      <c r="AA2233" s="21">
        <v>82.104060307640509</v>
      </c>
      <c r="AB2233" s="21">
        <v>267.94737369613961</v>
      </c>
      <c r="AC2233" s="21">
        <v>408.51541307059006</v>
      </c>
      <c r="AD2233" s="21">
        <v>517.01962730359537</v>
      </c>
      <c r="AE2233" s="21">
        <v>599.4356544752186</v>
      </c>
      <c r="AF2233" s="21">
        <v>660.93495416055771</v>
      </c>
      <c r="AG2233" s="21">
        <v>710.06016606963851</v>
      </c>
      <c r="AH2233" s="21">
        <v>749.53295562510004</v>
      </c>
      <c r="AI2233" s="21">
        <v>13.681087628224313</v>
      </c>
      <c r="AJ2233" s="21">
        <v>1606.4001981883132</v>
      </c>
      <c r="AK2233" s="21">
        <v>5242.5021685494075</v>
      </c>
      <c r="AL2233" s="21">
        <v>7992.7745115244634</v>
      </c>
      <c r="AM2233" s="21">
        <v>10115.704736839358</v>
      </c>
      <c r="AN2233" s="21">
        <v>11728.208696890997</v>
      </c>
      <c r="AO2233" s="21">
        <v>12931.468156079738</v>
      </c>
      <c r="AP2233" s="21">
        <v>13892.623424785084</v>
      </c>
      <c r="AQ2233" s="21">
        <v>14664.92502262748</v>
      </c>
    </row>
    <row r="2234" spans="1:43" x14ac:dyDescent="0.25">
      <c r="A2234" s="17" t="s">
        <v>297</v>
      </c>
      <c r="B2234" s="8" t="s">
        <v>338</v>
      </c>
      <c r="C2234" s="8" t="s">
        <v>335</v>
      </c>
      <c r="D2234" s="8" t="str">
        <f t="shared" si="263"/>
        <v>Week_42-generic-cofi</v>
      </c>
      <c r="E2234" s="8" t="str">
        <f t="shared" si="264"/>
        <v>Umbrella-social.video.umb</v>
      </c>
      <c r="H2234" s="24">
        <f t="shared" si="265"/>
        <v>7.5723061600795668E-3</v>
      </c>
      <c r="I2234" s="6">
        <f t="shared" si="265"/>
        <v>2.04</v>
      </c>
      <c r="J2234" s="6">
        <f t="shared" si="269"/>
        <v>7374406.4529322982</v>
      </c>
      <c r="K2234" s="18">
        <f t="shared" si="269"/>
        <v>7.4999999999999997E-2</v>
      </c>
      <c r="L2234" s="35">
        <f>Data!BR56</f>
        <v>4.7927322233836875E-3</v>
      </c>
      <c r="Q2234" s="21">
        <v>0</v>
      </c>
      <c r="R2234" s="21">
        <v>0</v>
      </c>
      <c r="S2234" s="21">
        <v>0</v>
      </c>
      <c r="T2234" s="21">
        <v>0</v>
      </c>
      <c r="U2234" s="21">
        <v>0</v>
      </c>
      <c r="V2234" s="21">
        <v>0</v>
      </c>
      <c r="W2234" s="21">
        <v>0</v>
      </c>
      <c r="X2234" s="21">
        <v>0</v>
      </c>
      <c r="Y2234" s="21">
        <v>0</v>
      </c>
      <c r="Z2234" s="21">
        <v>4.9878680687961384E-2</v>
      </c>
      <c r="AA2234" s="21">
        <v>114.20270017517967</v>
      </c>
      <c r="AB2234" s="21">
        <v>284.15022694317287</v>
      </c>
      <c r="AC2234" s="21">
        <v>412.7359481766137</v>
      </c>
      <c r="AD2234" s="21">
        <v>512.01929576656175</v>
      </c>
      <c r="AE2234" s="21">
        <v>587.45120404326281</v>
      </c>
      <c r="AF2234" s="21">
        <v>643.7517166569088</v>
      </c>
      <c r="AG2234" s="21">
        <v>688.73319316496941</v>
      </c>
      <c r="AH2234" s="21">
        <v>724.8829135053378</v>
      </c>
      <c r="AI2234" s="21">
        <v>1.0036430228691708</v>
      </c>
      <c r="AJ2234" s="21">
        <v>2297.9505801424107</v>
      </c>
      <c r="AK2234" s="21">
        <v>5717.580914024431</v>
      </c>
      <c r="AL2234" s="21">
        <v>8304.9420907143212</v>
      </c>
      <c r="AM2234" s="21">
        <v>10302.690181108303</v>
      </c>
      <c r="AN2234" s="21">
        <v>11820.507160214784</v>
      </c>
      <c r="AO2234" s="21">
        <v>12953.368252153843</v>
      </c>
      <c r="AP2234" s="21">
        <v>13858.471282807272</v>
      </c>
      <c r="AQ2234" s="21">
        <v>14585.864511695125</v>
      </c>
    </row>
    <row r="2235" spans="1:43" x14ac:dyDescent="0.25">
      <c r="A2235" s="17" t="s">
        <v>298</v>
      </c>
      <c r="B2235" s="8" t="s">
        <v>338</v>
      </c>
      <c r="C2235" s="8" t="s">
        <v>335</v>
      </c>
      <c r="D2235" s="8" t="str">
        <f t="shared" si="263"/>
        <v>Week_43-generic-cofi</v>
      </c>
      <c r="E2235" s="8" t="str">
        <f t="shared" si="264"/>
        <v>Umbrella-social.video.umb</v>
      </c>
      <c r="H2235" s="24">
        <f t="shared" si="265"/>
        <v>7.5723061600795668E-3</v>
      </c>
      <c r="I2235" s="6">
        <f t="shared" si="265"/>
        <v>2.04</v>
      </c>
      <c r="J2235" s="6">
        <f t="shared" si="269"/>
        <v>7374406.4529322982</v>
      </c>
      <c r="K2235" s="18">
        <f t="shared" si="269"/>
        <v>7.4999999999999997E-2</v>
      </c>
      <c r="L2235" s="35">
        <f>Data!BR57</f>
        <v>4.7927322233836875E-3</v>
      </c>
      <c r="Q2235" s="21">
        <v>0</v>
      </c>
      <c r="R2235" s="21">
        <v>0</v>
      </c>
      <c r="S2235" s="21">
        <v>0</v>
      </c>
      <c r="T2235" s="21">
        <v>0</v>
      </c>
      <c r="U2235" s="21">
        <v>0</v>
      </c>
      <c r="V2235" s="21">
        <v>0</v>
      </c>
      <c r="W2235" s="21">
        <v>0</v>
      </c>
      <c r="X2235" s="21">
        <v>0</v>
      </c>
      <c r="Y2235" s="21">
        <v>0</v>
      </c>
      <c r="Z2235" s="21">
        <v>2.7875150479036558E-3</v>
      </c>
      <c r="AA2235" s="21">
        <v>6.7239571024400382</v>
      </c>
      <c r="AB2235" s="21">
        <v>146.09708016835052</v>
      </c>
      <c r="AC2235" s="21">
        <v>252.74693102726985</v>
      </c>
      <c r="AD2235" s="21">
        <v>335.09919851211902</v>
      </c>
      <c r="AE2235" s="21">
        <v>397.67091874018473</v>
      </c>
      <c r="AF2235" s="21">
        <v>444.37532211950366</v>
      </c>
      <c r="AG2235" s="21">
        <v>481.69150462005513</v>
      </c>
      <c r="AH2235" s="21">
        <v>511.68214929949482</v>
      </c>
      <c r="AI2235" s="21">
        <v>6.2400715634282705E-2</v>
      </c>
      <c r="AJ2235" s="21">
        <v>150.52106549237118</v>
      </c>
      <c r="AK2235" s="21">
        <v>3270.4979876038096</v>
      </c>
      <c r="AL2235" s="21">
        <v>5657.9387373464833</v>
      </c>
      <c r="AM2235" s="21">
        <v>7501.4589827439431</v>
      </c>
      <c r="AN2235" s="21">
        <v>8902.1761281583895</v>
      </c>
      <c r="AO2235" s="21">
        <v>9947.6909124941631</v>
      </c>
      <c r="AP2235" s="21">
        <v>10783.042992306286</v>
      </c>
      <c r="AQ2235" s="21">
        <v>11454.407149331353</v>
      </c>
    </row>
    <row r="2236" spans="1:43" x14ac:dyDescent="0.25">
      <c r="A2236" s="17" t="s">
        <v>299</v>
      </c>
      <c r="B2236" s="8" t="s">
        <v>338</v>
      </c>
      <c r="C2236" s="8" t="s">
        <v>335</v>
      </c>
      <c r="D2236" s="8" t="str">
        <f t="shared" si="263"/>
        <v>Week_44-generic-cofi</v>
      </c>
      <c r="E2236" s="8" t="str">
        <f t="shared" si="264"/>
        <v>Umbrella-social.video.umb</v>
      </c>
      <c r="H2236" s="24">
        <f t="shared" si="265"/>
        <v>7.5723061600795668E-3</v>
      </c>
      <c r="I2236" s="6">
        <f t="shared" si="265"/>
        <v>2.04</v>
      </c>
      <c r="J2236" s="6">
        <f t="shared" si="269"/>
        <v>7374406.4529322982</v>
      </c>
      <c r="K2236" s="18">
        <f t="shared" si="269"/>
        <v>7.4999999999999997E-2</v>
      </c>
      <c r="L2236" s="35">
        <f>Data!BR58</f>
        <v>4.7927322233836875E-3</v>
      </c>
      <c r="Q2236" s="21">
        <v>0</v>
      </c>
      <c r="R2236" s="21">
        <v>0</v>
      </c>
      <c r="S2236" s="21">
        <v>0</v>
      </c>
      <c r="T2236" s="21">
        <v>0</v>
      </c>
      <c r="U2236" s="21">
        <v>0</v>
      </c>
      <c r="V2236" s="21">
        <v>0</v>
      </c>
      <c r="W2236" s="21">
        <v>0</v>
      </c>
      <c r="X2236" s="21">
        <v>0</v>
      </c>
      <c r="Y2236" s="21">
        <v>0</v>
      </c>
      <c r="Z2236" s="21">
        <v>2.087278895399571E-4</v>
      </c>
      <c r="AA2236" s="21">
        <v>36.729625780984115</v>
      </c>
      <c r="AB2236" s="21">
        <v>171.45099942994452</v>
      </c>
      <c r="AC2236" s="21">
        <v>273.45372425597606</v>
      </c>
      <c r="AD2236" s="21">
        <v>352.25233385823259</v>
      </c>
      <c r="AE2236" s="21">
        <v>412.14811900406852</v>
      </c>
      <c r="AF2236" s="21">
        <v>456.87087126326418</v>
      </c>
      <c r="AG2236" s="21">
        <v>492.61478856882627</v>
      </c>
      <c r="AH2236" s="21">
        <v>521.34977022979251</v>
      </c>
      <c r="AI2236" s="21">
        <v>4.7663407724392931E-3</v>
      </c>
      <c r="AJ2236" s="21">
        <v>838.72794048841683</v>
      </c>
      <c r="AK2236" s="21">
        <v>3915.1159476557341</v>
      </c>
      <c r="AL2236" s="21">
        <v>6244.3674305781915</v>
      </c>
      <c r="AM2236" s="21">
        <v>8043.7485606540713</v>
      </c>
      <c r="AN2236" s="21">
        <v>9411.4801247832202</v>
      </c>
      <c r="AO2236" s="21">
        <v>10432.732617770744</v>
      </c>
      <c r="AP2236" s="21">
        <v>11248.951719088229</v>
      </c>
      <c r="AQ2236" s="21">
        <v>11905.120451440309</v>
      </c>
    </row>
    <row r="2237" spans="1:43" x14ac:dyDescent="0.25">
      <c r="A2237" s="17" t="s">
        <v>300</v>
      </c>
      <c r="B2237" s="8" t="s">
        <v>338</v>
      </c>
      <c r="C2237" s="8" t="s">
        <v>335</v>
      </c>
      <c r="D2237" s="8" t="str">
        <f t="shared" si="263"/>
        <v>Week_45-generic-cofi</v>
      </c>
      <c r="E2237" s="8" t="str">
        <f t="shared" si="264"/>
        <v>Umbrella-social.video.umb</v>
      </c>
      <c r="H2237" s="24">
        <f t="shared" si="265"/>
        <v>7.5723061600795668E-3</v>
      </c>
      <c r="I2237" s="6">
        <f t="shared" si="265"/>
        <v>2.04</v>
      </c>
      <c r="J2237" s="6">
        <f t="shared" si="269"/>
        <v>7374406.4529322982</v>
      </c>
      <c r="K2237" s="18">
        <f t="shared" si="269"/>
        <v>7.4999999999999997E-2</v>
      </c>
      <c r="L2237" s="35">
        <f>Data!BR59</f>
        <v>4.1239788898882893E-3</v>
      </c>
      <c r="Q2237" s="21">
        <v>0</v>
      </c>
      <c r="R2237" s="21">
        <v>0</v>
      </c>
      <c r="S2237" s="21">
        <v>0</v>
      </c>
      <c r="T2237" s="21">
        <v>0</v>
      </c>
      <c r="U2237" s="21">
        <v>0</v>
      </c>
      <c r="V2237" s="21">
        <v>0</v>
      </c>
      <c r="W2237" s="21">
        <v>0</v>
      </c>
      <c r="X2237" s="21">
        <v>0</v>
      </c>
      <c r="Y2237" s="21">
        <v>0</v>
      </c>
      <c r="Z2237" s="21">
        <v>206.28596267870725</v>
      </c>
      <c r="AA2237" s="21">
        <v>415.49734477934726</v>
      </c>
      <c r="AB2237" s="21">
        <v>568.30865812439527</v>
      </c>
      <c r="AC2237" s="21">
        <v>683.90010942329388</v>
      </c>
      <c r="AD2237" s="21">
        <v>773.12451732516718</v>
      </c>
      <c r="AE2237" s="21">
        <v>840.8982202597274</v>
      </c>
      <c r="AF2237" s="21">
        <v>891.47203888840943</v>
      </c>
      <c r="AG2237" s="21">
        <v>931.87100873382929</v>
      </c>
      <c r="AH2237" s="21">
        <v>964.33257189156427</v>
      </c>
      <c r="AI2237" s="21">
        <v>3970.3723704753443</v>
      </c>
      <c r="AJ2237" s="21">
        <v>7997.0500963615386</v>
      </c>
      <c r="AK2237" s="21">
        <v>10938.199404451876</v>
      </c>
      <c r="AL2237" s="21">
        <v>13162.980473123522</v>
      </c>
      <c r="AM2237" s="21">
        <v>14880.276789874722</v>
      </c>
      <c r="AN2237" s="21">
        <v>16184.712797453616</v>
      </c>
      <c r="AO2237" s="21">
        <v>17158.103761847513</v>
      </c>
      <c r="AP2237" s="21">
        <v>17935.660080208083</v>
      </c>
      <c r="AQ2237" s="21">
        <v>18560.445653546638</v>
      </c>
    </row>
    <row r="2238" spans="1:43" x14ac:dyDescent="0.25">
      <c r="A2238" s="17" t="s">
        <v>301</v>
      </c>
      <c r="B2238" s="8" t="s">
        <v>338</v>
      </c>
      <c r="C2238" s="8" t="s">
        <v>335</v>
      </c>
      <c r="D2238" s="8" t="str">
        <f t="shared" si="263"/>
        <v>Week_46-generic-cofi</v>
      </c>
      <c r="E2238" s="8" t="str">
        <f t="shared" si="264"/>
        <v>Umbrella-social.video.umb</v>
      </c>
      <c r="H2238" s="24">
        <f t="shared" si="265"/>
        <v>7.5723061600795668E-3</v>
      </c>
      <c r="I2238" s="6">
        <f t="shared" si="265"/>
        <v>2.04</v>
      </c>
      <c r="J2238" s="6">
        <f t="shared" si="269"/>
        <v>7374406.4529322982</v>
      </c>
      <c r="K2238" s="18">
        <f t="shared" si="269"/>
        <v>7.4999999999999997E-2</v>
      </c>
      <c r="L2238" s="35">
        <f>Data!BR60</f>
        <v>4.1239788898882893E-3</v>
      </c>
      <c r="Q2238" s="21">
        <v>0</v>
      </c>
      <c r="R2238" s="21">
        <v>0</v>
      </c>
      <c r="S2238" s="21">
        <v>0</v>
      </c>
      <c r="T2238" s="21">
        <v>0</v>
      </c>
      <c r="U2238" s="21">
        <v>0</v>
      </c>
      <c r="V2238" s="21">
        <v>0</v>
      </c>
      <c r="W2238" s="21">
        <v>0</v>
      </c>
      <c r="X2238" s="21">
        <v>0</v>
      </c>
      <c r="Y2238" s="21">
        <v>0</v>
      </c>
      <c r="Z2238" s="21">
        <v>72.44573577936805</v>
      </c>
      <c r="AA2238" s="21">
        <v>260.54909134604691</v>
      </c>
      <c r="AB2238" s="21">
        <v>396.87198796757082</v>
      </c>
      <c r="AC2238" s="21">
        <v>500.02461084024424</v>
      </c>
      <c r="AD2238" s="21">
        <v>579.6735044347854</v>
      </c>
      <c r="AE2238" s="21">
        <v>640.19098288901455</v>
      </c>
      <c r="AF2238" s="21">
        <v>685.36148444140133</v>
      </c>
      <c r="AG2238" s="21">
        <v>721.45206189071939</v>
      </c>
      <c r="AH2238" s="21">
        <v>750.45746343827557</v>
      </c>
      <c r="AI2238" s="21">
        <v>1524.8509183915523</v>
      </c>
      <c r="AJ2238" s="21">
        <v>5484.0842866869125</v>
      </c>
      <c r="AK2238" s="21">
        <v>8353.4332121253592</v>
      </c>
      <c r="AL2238" s="21">
        <v>10524.608230637477</v>
      </c>
      <c r="AM2238" s="21">
        <v>12201.072514420704</v>
      </c>
      <c r="AN2238" s="21">
        <v>13474.855320364033</v>
      </c>
      <c r="AO2238" s="21">
        <v>14425.612187353847</v>
      </c>
      <c r="AP2238" s="21">
        <v>15185.253173491046</v>
      </c>
      <c r="AQ2238" s="21">
        <v>15795.764098838055</v>
      </c>
    </row>
    <row r="2239" spans="1:43" x14ac:dyDescent="0.25">
      <c r="A2239" s="17" t="s">
        <v>272</v>
      </c>
      <c r="B2239" s="8" t="s">
        <v>338</v>
      </c>
      <c r="C2239" s="8" t="s">
        <v>335</v>
      </c>
      <c r="D2239" s="8" t="str">
        <f t="shared" si="263"/>
        <v>Week_47-generic-cofi</v>
      </c>
      <c r="E2239" s="8" t="str">
        <f t="shared" si="264"/>
        <v>Umbrella-social.video.umb</v>
      </c>
      <c r="H2239" s="24">
        <f t="shared" si="265"/>
        <v>7.5723061600795668E-3</v>
      </c>
      <c r="I2239" s="6">
        <f t="shared" si="265"/>
        <v>2.04</v>
      </c>
      <c r="J2239" s="6">
        <f t="shared" si="269"/>
        <v>7374406.4529322982</v>
      </c>
      <c r="K2239" s="18">
        <f t="shared" si="269"/>
        <v>7.4999999999999997E-2</v>
      </c>
      <c r="L2239" s="35">
        <f>Data!BR61</f>
        <v>4.1239788898882893E-3</v>
      </c>
      <c r="Q2239" s="21">
        <v>0</v>
      </c>
      <c r="R2239" s="21">
        <v>0</v>
      </c>
      <c r="S2239" s="21">
        <v>0</v>
      </c>
      <c r="T2239" s="21">
        <v>0</v>
      </c>
      <c r="U2239" s="21">
        <v>0</v>
      </c>
      <c r="V2239" s="21">
        <v>0</v>
      </c>
      <c r="W2239" s="21">
        <v>0</v>
      </c>
      <c r="X2239" s="21">
        <v>0</v>
      </c>
      <c r="Y2239" s="21">
        <v>0</v>
      </c>
      <c r="Z2239" s="21">
        <v>143.583391825218</v>
      </c>
      <c r="AA2239" s="21">
        <v>300.04024758859691</v>
      </c>
      <c r="AB2239" s="21">
        <v>413.29222362206906</v>
      </c>
      <c r="AC2239" s="21">
        <v>498.94320791440708</v>
      </c>
      <c r="AD2239" s="21">
        <v>565.04579047033769</v>
      </c>
      <c r="AE2239" s="21">
        <v>615.24888737596734</v>
      </c>
      <c r="AF2239" s="21">
        <v>652.70631426466389</v>
      </c>
      <c r="AG2239" s="21">
        <v>682.62429901508494</v>
      </c>
      <c r="AH2239" s="21">
        <v>706.66164441358501</v>
      </c>
      <c r="AI2239" s="21">
        <v>3062.7568851662954</v>
      </c>
      <c r="AJ2239" s="21">
        <v>6400.1157964536751</v>
      </c>
      <c r="AK2239" s="21">
        <v>8815.877570471639</v>
      </c>
      <c r="AL2239" s="21">
        <v>10642.886519960428</v>
      </c>
      <c r="AM2239" s="21">
        <v>12052.911295645466</v>
      </c>
      <c r="AN2239" s="21">
        <v>13123.786406964453</v>
      </c>
      <c r="AO2239" s="21">
        <v>13922.785446098584</v>
      </c>
      <c r="AP2239" s="21">
        <v>14560.961718575792</v>
      </c>
      <c r="AQ2239" s="21">
        <v>15073.698910423118</v>
      </c>
    </row>
    <row r="2240" spans="1:43" x14ac:dyDescent="0.25">
      <c r="A2240" s="17" t="s">
        <v>273</v>
      </c>
      <c r="B2240" s="8" t="s">
        <v>338</v>
      </c>
      <c r="C2240" s="8" t="s">
        <v>335</v>
      </c>
      <c r="D2240" s="8" t="str">
        <f t="shared" si="263"/>
        <v>Week_48-generic-cofi</v>
      </c>
      <c r="E2240" s="8" t="str">
        <f t="shared" si="264"/>
        <v>Umbrella-social.video.umb</v>
      </c>
      <c r="H2240" s="24">
        <f t="shared" si="265"/>
        <v>7.5723061600795668E-3</v>
      </c>
      <c r="I2240" s="6">
        <f t="shared" si="265"/>
        <v>2.04</v>
      </c>
      <c r="J2240" s="6">
        <f t="shared" si="269"/>
        <v>7374406.4529322982</v>
      </c>
      <c r="K2240" s="18">
        <f t="shared" si="269"/>
        <v>7.4999999999999997E-2</v>
      </c>
      <c r="L2240" s="35">
        <f>Data!BR62</f>
        <v>4.1239788898882893E-3</v>
      </c>
      <c r="Q2240" s="21">
        <v>0</v>
      </c>
      <c r="R2240" s="21">
        <v>0</v>
      </c>
      <c r="S2240" s="21">
        <v>0</v>
      </c>
      <c r="T2240" s="21">
        <v>0</v>
      </c>
      <c r="U2240" s="21">
        <v>0</v>
      </c>
      <c r="V2240" s="21">
        <v>0</v>
      </c>
      <c r="W2240" s="21">
        <v>0</v>
      </c>
      <c r="X2240" s="21">
        <v>0</v>
      </c>
      <c r="Y2240" s="21">
        <v>0</v>
      </c>
      <c r="Z2240" s="21">
        <v>32.124399635571557</v>
      </c>
      <c r="AA2240" s="21">
        <v>181.77858473399374</v>
      </c>
      <c r="AB2240" s="21">
        <v>290.23172762183947</v>
      </c>
      <c r="AC2240" s="21">
        <v>372.34123785586155</v>
      </c>
      <c r="AD2240" s="21">
        <v>435.7742897949874</v>
      </c>
      <c r="AE2240" s="21">
        <v>483.99313906194482</v>
      </c>
      <c r="AF2240" s="21">
        <v>519.99843672397833</v>
      </c>
      <c r="AG2240" s="21">
        <v>548.77629935432344</v>
      </c>
      <c r="AH2240" s="21">
        <v>571.91194406028285</v>
      </c>
      <c r="AI2240" s="21">
        <v>724.34721648985771</v>
      </c>
      <c r="AJ2240" s="21">
        <v>4098.778914571034</v>
      </c>
      <c r="AK2240" s="21">
        <v>6544.2014924734831</v>
      </c>
      <c r="AL2240" s="21">
        <v>8395.6227131054602</v>
      </c>
      <c r="AM2240" s="21">
        <v>9825.9235164451238</v>
      </c>
      <c r="AN2240" s="21">
        <v>10913.171516254886</v>
      </c>
      <c r="AO2240" s="21">
        <v>11725.025976921719</v>
      </c>
      <c r="AP2240" s="21">
        <v>12373.914825562986</v>
      </c>
      <c r="AQ2240" s="21">
        <v>12895.581846100968</v>
      </c>
    </row>
    <row r="2241" spans="1:43" x14ac:dyDescent="0.25">
      <c r="A2241" s="17" t="s">
        <v>274</v>
      </c>
      <c r="B2241" s="8" t="s">
        <v>338</v>
      </c>
      <c r="C2241" s="8" t="s">
        <v>335</v>
      </c>
      <c r="D2241" s="8" t="str">
        <f t="shared" si="263"/>
        <v>Week_49-generic-cofi</v>
      </c>
      <c r="E2241" s="8" t="str">
        <f t="shared" si="264"/>
        <v>Umbrella-social.video.umb</v>
      </c>
      <c r="H2241" s="24">
        <f t="shared" si="265"/>
        <v>7.5723061600795668E-3</v>
      </c>
      <c r="I2241" s="6">
        <f t="shared" si="265"/>
        <v>2.04</v>
      </c>
      <c r="J2241" s="6">
        <f t="shared" si="269"/>
        <v>7374406.4529322982</v>
      </c>
      <c r="K2241" s="18">
        <f t="shared" si="269"/>
        <v>7.4999999999999997E-2</v>
      </c>
      <c r="L2241" s="35">
        <f>Data!BR63</f>
        <v>4.1239788898882893E-3</v>
      </c>
      <c r="Q2241" s="21">
        <v>0</v>
      </c>
      <c r="R2241" s="21">
        <v>0</v>
      </c>
      <c r="S2241" s="21">
        <v>0</v>
      </c>
      <c r="T2241" s="21">
        <v>0</v>
      </c>
      <c r="U2241" s="21">
        <v>0</v>
      </c>
      <c r="V2241" s="21">
        <v>0</v>
      </c>
      <c r="W2241" s="21">
        <v>0</v>
      </c>
      <c r="X2241" s="21">
        <v>0</v>
      </c>
      <c r="Y2241" s="21">
        <v>0</v>
      </c>
      <c r="Z2241" s="21">
        <v>2.640540748621151</v>
      </c>
      <c r="AA2241" s="21">
        <v>141.29637120575299</v>
      </c>
      <c r="AB2241" s="21">
        <v>267.91863783220759</v>
      </c>
      <c r="AC2241" s="21">
        <v>363.73151987392379</v>
      </c>
      <c r="AD2241" s="21">
        <v>437.7150298636451</v>
      </c>
      <c r="AE2241" s="21">
        <v>493.92863657170437</v>
      </c>
      <c r="AF2241" s="21">
        <v>535.88733434389042</v>
      </c>
      <c r="AG2241" s="21">
        <v>569.4120290929734</v>
      </c>
      <c r="AH2241" s="21">
        <v>596.35556679055549</v>
      </c>
      <c r="AI2241" s="21">
        <v>58.086406203367254</v>
      </c>
      <c r="AJ2241" s="21">
        <v>3108.2263802234097</v>
      </c>
      <c r="AK2241" s="21">
        <v>5893.6529704004397</v>
      </c>
      <c r="AL2241" s="21">
        <v>8001.3371592154081</v>
      </c>
      <c r="AM2241" s="21">
        <v>9628.8205509630588</v>
      </c>
      <c r="AN2241" s="21">
        <v>10865.403018060269</v>
      </c>
      <c r="AO2241" s="21">
        <v>11788.407127666305</v>
      </c>
      <c r="AP2241" s="21">
        <v>12525.880706915552</v>
      </c>
      <c r="AQ2241" s="21">
        <v>13118.582514708045</v>
      </c>
    </row>
    <row r="2242" spans="1:43" x14ac:dyDescent="0.25">
      <c r="A2242" s="17" t="s">
        <v>275</v>
      </c>
      <c r="B2242" s="8" t="s">
        <v>338</v>
      </c>
      <c r="C2242" s="8" t="s">
        <v>335</v>
      </c>
      <c r="D2242" s="8" t="str">
        <f t="shared" si="263"/>
        <v>Week_50-generic-cofi</v>
      </c>
      <c r="E2242" s="8" t="str">
        <f t="shared" si="264"/>
        <v>Umbrella-social.video.umb</v>
      </c>
      <c r="H2242" s="24">
        <f t="shared" si="265"/>
        <v>7.5723061600795668E-3</v>
      </c>
      <c r="I2242" s="6">
        <f t="shared" si="265"/>
        <v>2.04</v>
      </c>
      <c r="J2242" s="6">
        <f t="shared" si="269"/>
        <v>7374406.4529322982</v>
      </c>
      <c r="K2242" s="18">
        <f t="shared" si="269"/>
        <v>7.4999999999999997E-2</v>
      </c>
      <c r="L2242" s="35">
        <f>Data!BR64</f>
        <v>3.6038374082807572E-3</v>
      </c>
      <c r="Q2242" s="21">
        <v>0</v>
      </c>
      <c r="R2242" s="21">
        <v>0</v>
      </c>
      <c r="S2242" s="21">
        <v>0</v>
      </c>
      <c r="T2242" s="21">
        <v>0</v>
      </c>
      <c r="U2242" s="21">
        <v>0</v>
      </c>
      <c r="V2242" s="21">
        <v>0</v>
      </c>
      <c r="W2242" s="21">
        <v>0</v>
      </c>
      <c r="X2242" s="21">
        <v>0</v>
      </c>
      <c r="Y2242" s="21">
        <v>0</v>
      </c>
      <c r="Z2242" s="21">
        <v>357.96657054955233</v>
      </c>
      <c r="AA2242" s="21">
        <v>541.03995858412884</v>
      </c>
      <c r="AB2242" s="21">
        <v>673.98932271928754</v>
      </c>
      <c r="AC2242" s="21">
        <v>774.64832504192168</v>
      </c>
      <c r="AD2242" s="21">
        <v>852.40996850489012</v>
      </c>
      <c r="AE2242" s="21">
        <v>911.52133088468429</v>
      </c>
      <c r="AF2242" s="21">
        <v>955.66007425786461</v>
      </c>
      <c r="AG2242" s="21">
        <v>990.93905561599354</v>
      </c>
      <c r="AH2242" s="21">
        <v>1019.3012320122759</v>
      </c>
      <c r="AI2242" s="21">
        <v>6905.5289653194804</v>
      </c>
      <c r="AJ2242" s="21">
        <v>10437.19557293344</v>
      </c>
      <c r="AK2242" s="21">
        <v>13001.920216205841</v>
      </c>
      <c r="AL2242" s="21">
        <v>14943.731863846526</v>
      </c>
      <c r="AM2242" s="21">
        <v>16443.830826998284</v>
      </c>
      <c r="AN2242" s="21">
        <v>17584.147433843726</v>
      </c>
      <c r="AO2242" s="21">
        <v>18435.62742089494</v>
      </c>
      <c r="AP2242" s="21">
        <v>19116.193841556844</v>
      </c>
      <c r="AQ2242" s="21">
        <v>19663.328257833058</v>
      </c>
    </row>
    <row r="2243" spans="1:43" x14ac:dyDescent="0.25">
      <c r="A2243" s="17" t="s">
        <v>276</v>
      </c>
      <c r="B2243" s="8" t="s">
        <v>338</v>
      </c>
      <c r="C2243" s="8" t="s">
        <v>335</v>
      </c>
      <c r="D2243" s="8" t="str">
        <f t="shared" si="263"/>
        <v>Week_51-generic-cofi</v>
      </c>
      <c r="E2243" s="8" t="str">
        <f t="shared" si="264"/>
        <v>Umbrella-social.video.umb</v>
      </c>
      <c r="H2243" s="24">
        <f t="shared" si="265"/>
        <v>7.5723061600795668E-3</v>
      </c>
      <c r="I2243" s="6">
        <f t="shared" si="265"/>
        <v>2.04</v>
      </c>
      <c r="J2243" s="6">
        <f t="shared" si="269"/>
        <v>7374406.4529322982</v>
      </c>
      <c r="K2243" s="18">
        <f t="shared" si="269"/>
        <v>7.4999999999999997E-2</v>
      </c>
      <c r="L2243" s="35">
        <f>Data!BR65</f>
        <v>3.6038374082807572E-3</v>
      </c>
      <c r="Q2243" s="21">
        <v>0</v>
      </c>
      <c r="R2243" s="21">
        <v>0</v>
      </c>
      <c r="S2243" s="21">
        <v>0</v>
      </c>
      <c r="T2243" s="21">
        <v>0</v>
      </c>
      <c r="U2243" s="21">
        <v>0</v>
      </c>
      <c r="V2243" s="21">
        <v>0</v>
      </c>
      <c r="W2243" s="21">
        <v>0</v>
      </c>
      <c r="X2243" s="21">
        <v>0</v>
      </c>
      <c r="Y2243" s="21">
        <v>0</v>
      </c>
      <c r="Z2243" s="21">
        <v>200.78633512290932</v>
      </c>
      <c r="AA2243" s="21">
        <v>318.05494951973117</v>
      </c>
      <c r="AB2243" s="21">
        <v>402.87266086772507</v>
      </c>
      <c r="AC2243" s="21">
        <v>466.96783418306518</v>
      </c>
      <c r="AD2243" s="21">
        <v>516.39692240029945</v>
      </c>
      <c r="AE2243" s="21">
        <v>553.91172051529679</v>
      </c>
      <c r="AF2243" s="21">
        <v>581.88560678719136</v>
      </c>
      <c r="AG2243" s="21">
        <v>604.21741128381791</v>
      </c>
      <c r="AH2243" s="21">
        <v>622.15135900669588</v>
      </c>
      <c r="AI2243" s="21">
        <v>4533.8296196838419</v>
      </c>
      <c r="AJ2243" s="21">
        <v>7181.7982530379695</v>
      </c>
      <c r="AK2243" s="21">
        <v>9097.0135078406984</v>
      </c>
      <c r="AL2243" s="21">
        <v>10544.306198740071</v>
      </c>
      <c r="AM2243" s="21">
        <v>11660.433270316329</v>
      </c>
      <c r="AN2243" s="21">
        <v>12507.531270118548</v>
      </c>
      <c r="AO2243" s="21">
        <v>13139.191955989158</v>
      </c>
      <c r="AP2243" s="21">
        <v>13643.452351129175</v>
      </c>
      <c r="AQ2243" s="21">
        <v>14048.407515702866</v>
      </c>
    </row>
    <row r="2244" spans="1:43" x14ac:dyDescent="0.25">
      <c r="A2244" s="17" t="s">
        <v>277</v>
      </c>
      <c r="B2244" s="8" t="s">
        <v>338</v>
      </c>
      <c r="C2244" s="8" t="s">
        <v>335</v>
      </c>
      <c r="D2244" s="8" t="str">
        <f t="shared" si="263"/>
        <v>Week_52-generic-cofi</v>
      </c>
      <c r="E2244" s="8" t="str">
        <f t="shared" si="264"/>
        <v>Umbrella-social.video.umb</v>
      </c>
      <c r="H2244" s="24">
        <f t="shared" si="265"/>
        <v>7.5723061600795668E-3</v>
      </c>
      <c r="I2244" s="6">
        <f t="shared" si="265"/>
        <v>2.04</v>
      </c>
      <c r="J2244" s="6">
        <f t="shared" si="269"/>
        <v>7374406.4529322982</v>
      </c>
      <c r="K2244" s="18">
        <f t="shared" si="269"/>
        <v>7.4999999999999997E-2</v>
      </c>
      <c r="L2244" s="35">
        <f>Data!BR66</f>
        <v>3.6038374082807572E-3</v>
      </c>
      <c r="Q2244" s="21">
        <v>0</v>
      </c>
      <c r="R2244" s="21">
        <v>0</v>
      </c>
      <c r="S2244" s="21">
        <v>0</v>
      </c>
      <c r="T2244" s="21">
        <v>0</v>
      </c>
      <c r="U2244" s="21">
        <v>0</v>
      </c>
      <c r="V2244" s="21">
        <v>0</v>
      </c>
      <c r="W2244" s="21">
        <v>0</v>
      </c>
      <c r="X2244" s="21">
        <v>0</v>
      </c>
      <c r="Y2244" s="21">
        <v>0</v>
      </c>
      <c r="Z2244" s="21">
        <v>17.331538258979837</v>
      </c>
      <c r="AA2244" s="21">
        <v>168.08715963077472</v>
      </c>
      <c r="AB2244" s="21">
        <v>277.29024446240226</v>
      </c>
      <c r="AC2244" s="21">
        <v>359.93378550703727</v>
      </c>
      <c r="AD2244" s="21">
        <v>423.75574476867354</v>
      </c>
      <c r="AE2244" s="21">
        <v>472.25385619777273</v>
      </c>
      <c r="AF2244" s="21">
        <v>508.45702330213999</v>
      </c>
      <c r="AG2244" s="21">
        <v>537.38555749656109</v>
      </c>
      <c r="AH2244" s="21">
        <v>560.63694242250801</v>
      </c>
      <c r="AI2244" s="21">
        <v>358.56453869736657</v>
      </c>
      <c r="AJ2244" s="21">
        <v>3477.4809917828352</v>
      </c>
      <c r="AK2244" s="21">
        <v>5736.7353725470002</v>
      </c>
      <c r="AL2244" s="21">
        <v>7446.5110847884062</v>
      </c>
      <c r="AM2244" s="21">
        <v>8766.8954061024069</v>
      </c>
      <c r="AN2244" s="21">
        <v>9770.2514090387576</v>
      </c>
      <c r="AO2244" s="21">
        <v>10519.242740228607</v>
      </c>
      <c r="AP2244" s="21">
        <v>11117.732404770602</v>
      </c>
      <c r="AQ2244" s="21">
        <v>11598.770036022253</v>
      </c>
    </row>
    <row r="2246" spans="1:43" x14ac:dyDescent="0.25">
      <c r="A2246" s="16" t="s">
        <v>328</v>
      </c>
      <c r="B2246" s="8" t="s">
        <v>338</v>
      </c>
      <c r="C2246" s="8" t="s">
        <v>335</v>
      </c>
      <c r="D2246" s="8" t="str">
        <f>A2246&amp;"-generic-refi"</f>
        <v>Week_40_old-generic-refi</v>
      </c>
      <c r="E2246" s="8" t="str">
        <f>IF(RIGHT(A2246,3)="old","Initial",B2246&amp;"-"&amp;C2246)</f>
        <v>Initial</v>
      </c>
      <c r="H2246" s="25">
        <f>SUMIFS(Data!N$2:N$48,Data!$L$2:$L$48,$C2246,Data!$M$2:$M$48,RIGHT($D2246,4))</f>
        <v>1.0341824070998026E-2</v>
      </c>
      <c r="I2246" s="42">
        <f>VLOOKUP(C2246,parms,8,FALSE)</f>
        <v>2.04</v>
      </c>
      <c r="J2246" s="28">
        <f>SUMIFS(Data!O$2:O$48,Data!$L$2:$L$48,$C2246,Data!$M$2:$M$48,RIGHT($D2246,4))</f>
        <v>9502298.7898858842</v>
      </c>
      <c r="K2246" s="25">
        <f>SUMIFS(Data!Q$2:Q$48,Data!$L$2:$L$48,$C2246,Data!$M$2:$M$48,RIGHT($D2246,4))</f>
        <v>7.4999999999999997E-2</v>
      </c>
      <c r="L2246" s="35">
        <f>Data!BR2</f>
        <v>4.0496729639443564E-3</v>
      </c>
      <c r="Q2246" s="21">
        <v>0</v>
      </c>
      <c r="R2246" s="21">
        <v>0</v>
      </c>
      <c r="S2246" s="21">
        <v>0</v>
      </c>
      <c r="T2246" s="21">
        <v>0</v>
      </c>
      <c r="U2246" s="21">
        <v>0</v>
      </c>
      <c r="V2246" s="21">
        <v>0</v>
      </c>
      <c r="W2246" s="21">
        <v>0</v>
      </c>
      <c r="X2246" s="21">
        <v>0</v>
      </c>
      <c r="Y2246" s="21">
        <v>0</v>
      </c>
      <c r="Z2246" s="21">
        <v>0</v>
      </c>
      <c r="AA2246" s="21">
        <v>0</v>
      </c>
      <c r="AB2246" s="21">
        <v>0</v>
      </c>
      <c r="AC2246" s="21">
        <v>0</v>
      </c>
      <c r="AD2246" s="21">
        <v>0</v>
      </c>
      <c r="AE2246" s="21">
        <v>0</v>
      </c>
      <c r="AF2246" s="21">
        <v>0</v>
      </c>
      <c r="AG2246" s="21">
        <v>0</v>
      </c>
      <c r="AH2246" s="21">
        <v>0</v>
      </c>
      <c r="AI2246" s="21">
        <v>0</v>
      </c>
      <c r="AJ2246" s="21">
        <v>0</v>
      </c>
      <c r="AK2246" s="21">
        <v>0</v>
      </c>
      <c r="AL2246" s="21">
        <v>0</v>
      </c>
      <c r="AM2246" s="21">
        <v>0</v>
      </c>
      <c r="AN2246" s="21">
        <v>0</v>
      </c>
      <c r="AO2246" s="21">
        <v>0</v>
      </c>
      <c r="AP2246" s="21">
        <v>0</v>
      </c>
      <c r="AQ2246" s="21">
        <v>0</v>
      </c>
    </row>
    <row r="2247" spans="1:43" x14ac:dyDescent="0.25">
      <c r="A2247" s="16" t="s">
        <v>316</v>
      </c>
      <c r="B2247" s="8" t="s">
        <v>338</v>
      </c>
      <c r="C2247" s="8" t="s">
        <v>335</v>
      </c>
      <c r="D2247" s="8" t="str">
        <f t="shared" ref="D2247:D2310" si="270">A2247&amp;"-generic-refi"</f>
        <v>Week_41_old-generic-refi</v>
      </c>
      <c r="E2247" s="8" t="str">
        <f t="shared" ref="E2247:E2310" si="271">IF(RIGHT(A2247,3)="old","Initial",B2247&amp;"-"&amp;C2247)</f>
        <v>Initial</v>
      </c>
      <c r="H2247" s="24">
        <f t="shared" ref="H2247:I2310" si="272">H2246</f>
        <v>1.0341824070998026E-2</v>
      </c>
      <c r="I2247" s="6">
        <f>I2246</f>
        <v>2.04</v>
      </c>
      <c r="J2247" s="6">
        <f t="shared" ref="J2247:K2262" si="273">J2246</f>
        <v>9502298.7898858842</v>
      </c>
      <c r="K2247" s="18">
        <f t="shared" si="273"/>
        <v>7.4999999999999997E-2</v>
      </c>
      <c r="L2247" s="35">
        <f>Data!BR3</f>
        <v>4.7927322233836875E-3</v>
      </c>
      <c r="Q2247" s="21">
        <v>0</v>
      </c>
      <c r="R2247" s="21">
        <v>0</v>
      </c>
      <c r="S2247" s="21">
        <v>0</v>
      </c>
      <c r="T2247" s="21">
        <v>0</v>
      </c>
      <c r="U2247" s="21">
        <v>0</v>
      </c>
      <c r="V2247" s="21">
        <v>0</v>
      </c>
      <c r="W2247" s="21">
        <v>0</v>
      </c>
      <c r="X2247" s="21">
        <v>0</v>
      </c>
      <c r="Y2247" s="21">
        <v>0</v>
      </c>
      <c r="Z2247" s="21">
        <v>0</v>
      </c>
      <c r="AA2247" s="21">
        <v>0</v>
      </c>
      <c r="AB2247" s="21">
        <v>0</v>
      </c>
      <c r="AC2247" s="21">
        <v>0</v>
      </c>
      <c r="AD2247" s="21">
        <v>0</v>
      </c>
      <c r="AE2247" s="21">
        <v>0</v>
      </c>
      <c r="AF2247" s="21">
        <v>0</v>
      </c>
      <c r="AG2247" s="21">
        <v>0</v>
      </c>
      <c r="AH2247" s="21">
        <v>0</v>
      </c>
      <c r="AI2247" s="21">
        <v>0</v>
      </c>
      <c r="AJ2247" s="21">
        <v>0</v>
      </c>
      <c r="AK2247" s="21">
        <v>0</v>
      </c>
      <c r="AL2247" s="21">
        <v>0</v>
      </c>
      <c r="AM2247" s="21">
        <v>0</v>
      </c>
      <c r="AN2247" s="21">
        <v>0</v>
      </c>
      <c r="AO2247" s="21">
        <v>0</v>
      </c>
      <c r="AP2247" s="21">
        <v>0</v>
      </c>
      <c r="AQ2247" s="21">
        <v>0</v>
      </c>
    </row>
    <row r="2248" spans="1:43" x14ac:dyDescent="0.25">
      <c r="A2248" s="16" t="s">
        <v>317</v>
      </c>
      <c r="B2248" s="8" t="s">
        <v>338</v>
      </c>
      <c r="C2248" s="8" t="s">
        <v>335</v>
      </c>
      <c r="D2248" s="8" t="str">
        <f t="shared" si="270"/>
        <v>Week_42_old-generic-refi</v>
      </c>
      <c r="E2248" s="8" t="str">
        <f t="shared" si="271"/>
        <v>Initial</v>
      </c>
      <c r="H2248" s="24">
        <f t="shared" si="272"/>
        <v>1.0341824070998026E-2</v>
      </c>
      <c r="I2248" s="6">
        <f t="shared" si="272"/>
        <v>2.04</v>
      </c>
      <c r="J2248" s="6">
        <f t="shared" si="273"/>
        <v>9502298.7898858842</v>
      </c>
      <c r="K2248" s="18">
        <f t="shared" si="273"/>
        <v>7.4999999999999997E-2</v>
      </c>
      <c r="L2248" s="35">
        <f>Data!BR4</f>
        <v>4.7927322233836875E-3</v>
      </c>
      <c r="Q2248" s="21">
        <v>0</v>
      </c>
      <c r="R2248" s="21">
        <v>0</v>
      </c>
      <c r="S2248" s="21">
        <v>0</v>
      </c>
      <c r="T2248" s="21">
        <v>0</v>
      </c>
      <c r="U2248" s="21">
        <v>0</v>
      </c>
      <c r="V2248" s="21">
        <v>0</v>
      </c>
      <c r="W2248" s="21">
        <v>0</v>
      </c>
      <c r="X2248" s="21">
        <v>0</v>
      </c>
      <c r="Y2248" s="21">
        <v>0</v>
      </c>
      <c r="Z2248" s="21">
        <v>0</v>
      </c>
      <c r="AA2248" s="21">
        <v>0</v>
      </c>
      <c r="AB2248" s="21">
        <v>0</v>
      </c>
      <c r="AC2248" s="21">
        <v>0</v>
      </c>
      <c r="AD2248" s="21">
        <v>0</v>
      </c>
      <c r="AE2248" s="21">
        <v>0</v>
      </c>
      <c r="AF2248" s="21">
        <v>0</v>
      </c>
      <c r="AG2248" s="21">
        <v>0</v>
      </c>
      <c r="AH2248" s="21">
        <v>0</v>
      </c>
      <c r="AI2248" s="21">
        <v>0</v>
      </c>
      <c r="AJ2248" s="21">
        <v>0</v>
      </c>
      <c r="AK2248" s="21">
        <v>0</v>
      </c>
      <c r="AL2248" s="21">
        <v>0</v>
      </c>
      <c r="AM2248" s="21">
        <v>0</v>
      </c>
      <c r="AN2248" s="21">
        <v>0</v>
      </c>
      <c r="AO2248" s="21">
        <v>0</v>
      </c>
      <c r="AP2248" s="21">
        <v>0</v>
      </c>
      <c r="AQ2248" s="21">
        <v>0</v>
      </c>
    </row>
    <row r="2249" spans="1:43" x14ac:dyDescent="0.25">
      <c r="A2249" s="16" t="s">
        <v>318</v>
      </c>
      <c r="B2249" s="8" t="s">
        <v>338</v>
      </c>
      <c r="C2249" s="8" t="s">
        <v>335</v>
      </c>
      <c r="D2249" s="8" t="str">
        <f t="shared" si="270"/>
        <v>Week_43_old-generic-refi</v>
      </c>
      <c r="E2249" s="8" t="str">
        <f t="shared" si="271"/>
        <v>Initial</v>
      </c>
      <c r="H2249" s="24">
        <f t="shared" si="272"/>
        <v>1.0341824070998026E-2</v>
      </c>
      <c r="I2249" s="6">
        <f t="shared" si="272"/>
        <v>2.04</v>
      </c>
      <c r="J2249" s="6">
        <f t="shared" si="273"/>
        <v>9502298.7898858842</v>
      </c>
      <c r="K2249" s="18">
        <f t="shared" si="273"/>
        <v>7.4999999999999997E-2</v>
      </c>
      <c r="L2249" s="35">
        <f>Data!BR5</f>
        <v>4.7927322233836875E-3</v>
      </c>
      <c r="Q2249" s="21">
        <v>0</v>
      </c>
      <c r="R2249" s="21">
        <v>0</v>
      </c>
      <c r="S2249" s="21">
        <v>0</v>
      </c>
      <c r="T2249" s="21">
        <v>0</v>
      </c>
      <c r="U2249" s="21">
        <v>0</v>
      </c>
      <c r="V2249" s="21">
        <v>0</v>
      </c>
      <c r="W2249" s="21">
        <v>0</v>
      </c>
      <c r="X2249" s="21">
        <v>0</v>
      </c>
      <c r="Y2249" s="21">
        <v>0</v>
      </c>
      <c r="Z2249" s="21">
        <v>0</v>
      </c>
      <c r="AA2249" s="21">
        <v>0</v>
      </c>
      <c r="AB2249" s="21">
        <v>0</v>
      </c>
      <c r="AC2249" s="21">
        <v>0</v>
      </c>
      <c r="AD2249" s="21">
        <v>0</v>
      </c>
      <c r="AE2249" s="21">
        <v>0</v>
      </c>
      <c r="AF2249" s="21">
        <v>0</v>
      </c>
      <c r="AG2249" s="21">
        <v>0</v>
      </c>
      <c r="AH2249" s="21">
        <v>0</v>
      </c>
      <c r="AI2249" s="21">
        <v>0</v>
      </c>
      <c r="AJ2249" s="21">
        <v>0</v>
      </c>
      <c r="AK2249" s="21">
        <v>0</v>
      </c>
      <c r="AL2249" s="21">
        <v>0</v>
      </c>
      <c r="AM2249" s="21">
        <v>0</v>
      </c>
      <c r="AN2249" s="21">
        <v>0</v>
      </c>
      <c r="AO2249" s="21">
        <v>0</v>
      </c>
      <c r="AP2249" s="21">
        <v>0</v>
      </c>
      <c r="AQ2249" s="21">
        <v>0</v>
      </c>
    </row>
    <row r="2250" spans="1:43" x14ac:dyDescent="0.25">
      <c r="A2250" s="16" t="s">
        <v>319</v>
      </c>
      <c r="B2250" s="8" t="s">
        <v>338</v>
      </c>
      <c r="C2250" s="8" t="s">
        <v>335</v>
      </c>
      <c r="D2250" s="8" t="str">
        <f t="shared" si="270"/>
        <v>Week_44_old-generic-refi</v>
      </c>
      <c r="E2250" s="8" t="str">
        <f t="shared" si="271"/>
        <v>Initial</v>
      </c>
      <c r="H2250" s="24">
        <f t="shared" si="272"/>
        <v>1.0341824070998026E-2</v>
      </c>
      <c r="I2250" s="6">
        <f t="shared" si="272"/>
        <v>2.04</v>
      </c>
      <c r="J2250" s="6">
        <f t="shared" si="273"/>
        <v>9502298.7898858842</v>
      </c>
      <c r="K2250" s="18">
        <f t="shared" si="273"/>
        <v>7.4999999999999997E-2</v>
      </c>
      <c r="L2250" s="35">
        <f>Data!BR6</f>
        <v>4.7927322233836875E-3</v>
      </c>
      <c r="Q2250" s="21">
        <v>0</v>
      </c>
      <c r="R2250" s="21">
        <v>0</v>
      </c>
      <c r="S2250" s="21">
        <v>0</v>
      </c>
      <c r="T2250" s="21">
        <v>0</v>
      </c>
      <c r="U2250" s="21">
        <v>0</v>
      </c>
      <c r="V2250" s="21">
        <v>0</v>
      </c>
      <c r="W2250" s="21">
        <v>0</v>
      </c>
      <c r="X2250" s="21">
        <v>0</v>
      </c>
      <c r="Y2250" s="21">
        <v>0</v>
      </c>
      <c r="Z2250" s="21">
        <v>0</v>
      </c>
      <c r="AA2250" s="21">
        <v>0</v>
      </c>
      <c r="AB2250" s="21">
        <v>0</v>
      </c>
      <c r="AC2250" s="21">
        <v>0</v>
      </c>
      <c r="AD2250" s="21">
        <v>0</v>
      </c>
      <c r="AE2250" s="21">
        <v>0</v>
      </c>
      <c r="AF2250" s="21">
        <v>0</v>
      </c>
      <c r="AG2250" s="21">
        <v>0</v>
      </c>
      <c r="AH2250" s="21">
        <v>0</v>
      </c>
      <c r="AI2250" s="21">
        <v>0</v>
      </c>
      <c r="AJ2250" s="21">
        <v>0</v>
      </c>
      <c r="AK2250" s="21">
        <v>0</v>
      </c>
      <c r="AL2250" s="21">
        <v>0</v>
      </c>
      <c r="AM2250" s="21">
        <v>0</v>
      </c>
      <c r="AN2250" s="21">
        <v>0</v>
      </c>
      <c r="AO2250" s="21">
        <v>0</v>
      </c>
      <c r="AP2250" s="21">
        <v>0</v>
      </c>
      <c r="AQ2250" s="21">
        <v>0</v>
      </c>
    </row>
    <row r="2251" spans="1:43" x14ac:dyDescent="0.25">
      <c r="A2251" s="16" t="s">
        <v>320</v>
      </c>
      <c r="B2251" s="8" t="s">
        <v>338</v>
      </c>
      <c r="C2251" s="8" t="s">
        <v>335</v>
      </c>
      <c r="D2251" s="8" t="str">
        <f t="shared" si="270"/>
        <v>Week_45_old-generic-refi</v>
      </c>
      <c r="E2251" s="8" t="str">
        <f t="shared" si="271"/>
        <v>Initial</v>
      </c>
      <c r="H2251" s="24">
        <f t="shared" si="272"/>
        <v>1.0341824070998026E-2</v>
      </c>
      <c r="I2251" s="6">
        <f t="shared" si="272"/>
        <v>2.04</v>
      </c>
      <c r="J2251" s="6">
        <f t="shared" si="273"/>
        <v>9502298.7898858842</v>
      </c>
      <c r="K2251" s="18">
        <f t="shared" si="273"/>
        <v>7.4999999999999997E-2</v>
      </c>
      <c r="L2251" s="35">
        <f>Data!BR7</f>
        <v>4.1239788898882893E-3</v>
      </c>
      <c r="Q2251" s="21">
        <v>0</v>
      </c>
      <c r="R2251" s="21">
        <v>0</v>
      </c>
      <c r="S2251" s="21">
        <v>0</v>
      </c>
      <c r="T2251" s="21">
        <v>0</v>
      </c>
      <c r="U2251" s="21">
        <v>0</v>
      </c>
      <c r="V2251" s="21">
        <v>0</v>
      </c>
      <c r="W2251" s="21">
        <v>0</v>
      </c>
      <c r="X2251" s="21">
        <v>0</v>
      </c>
      <c r="Y2251" s="21">
        <v>0</v>
      </c>
      <c r="Z2251" s="21">
        <v>0</v>
      </c>
      <c r="AA2251" s="21">
        <v>0</v>
      </c>
      <c r="AB2251" s="21">
        <v>0</v>
      </c>
      <c r="AC2251" s="21">
        <v>0</v>
      </c>
      <c r="AD2251" s="21">
        <v>0</v>
      </c>
      <c r="AE2251" s="21">
        <v>0</v>
      </c>
      <c r="AF2251" s="21">
        <v>0</v>
      </c>
      <c r="AG2251" s="21">
        <v>0</v>
      </c>
      <c r="AH2251" s="21">
        <v>0</v>
      </c>
      <c r="AI2251" s="21">
        <v>0</v>
      </c>
      <c r="AJ2251" s="21">
        <v>0</v>
      </c>
      <c r="AK2251" s="21">
        <v>0</v>
      </c>
      <c r="AL2251" s="21">
        <v>0</v>
      </c>
      <c r="AM2251" s="21">
        <v>0</v>
      </c>
      <c r="AN2251" s="21">
        <v>0</v>
      </c>
      <c r="AO2251" s="21">
        <v>0</v>
      </c>
      <c r="AP2251" s="21">
        <v>0</v>
      </c>
      <c r="AQ2251" s="21">
        <v>0</v>
      </c>
    </row>
    <row r="2252" spans="1:43" x14ac:dyDescent="0.25">
      <c r="A2252" s="16" t="s">
        <v>321</v>
      </c>
      <c r="B2252" s="8" t="s">
        <v>338</v>
      </c>
      <c r="C2252" s="8" t="s">
        <v>335</v>
      </c>
      <c r="D2252" s="8" t="str">
        <f t="shared" si="270"/>
        <v>Week_46_old-generic-refi</v>
      </c>
      <c r="E2252" s="8" t="str">
        <f t="shared" si="271"/>
        <v>Initial</v>
      </c>
      <c r="H2252" s="24">
        <f t="shared" si="272"/>
        <v>1.0341824070998026E-2</v>
      </c>
      <c r="I2252" s="6">
        <f t="shared" si="272"/>
        <v>2.04</v>
      </c>
      <c r="J2252" s="6">
        <f t="shared" si="273"/>
        <v>9502298.7898858842</v>
      </c>
      <c r="K2252" s="18">
        <f t="shared" si="273"/>
        <v>7.4999999999999997E-2</v>
      </c>
      <c r="L2252" s="35">
        <f>Data!BR8</f>
        <v>4.1239788898882893E-3</v>
      </c>
      <c r="Q2252" s="21">
        <v>0</v>
      </c>
      <c r="R2252" s="21">
        <v>0</v>
      </c>
      <c r="S2252" s="21">
        <v>0</v>
      </c>
      <c r="T2252" s="21">
        <v>0</v>
      </c>
      <c r="U2252" s="21">
        <v>0</v>
      </c>
      <c r="V2252" s="21">
        <v>0</v>
      </c>
      <c r="W2252" s="21">
        <v>0</v>
      </c>
      <c r="X2252" s="21">
        <v>0</v>
      </c>
      <c r="Y2252" s="21">
        <v>0</v>
      </c>
      <c r="Z2252" s="21">
        <v>0</v>
      </c>
      <c r="AA2252" s="21">
        <v>0</v>
      </c>
      <c r="AB2252" s="21">
        <v>0</v>
      </c>
      <c r="AC2252" s="21">
        <v>0</v>
      </c>
      <c r="AD2252" s="21">
        <v>0</v>
      </c>
      <c r="AE2252" s="21">
        <v>0</v>
      </c>
      <c r="AF2252" s="21">
        <v>0</v>
      </c>
      <c r="AG2252" s="21">
        <v>0</v>
      </c>
      <c r="AH2252" s="21">
        <v>0</v>
      </c>
      <c r="AI2252" s="21">
        <v>0</v>
      </c>
      <c r="AJ2252" s="21">
        <v>0</v>
      </c>
      <c r="AK2252" s="21">
        <v>0</v>
      </c>
      <c r="AL2252" s="21">
        <v>0</v>
      </c>
      <c r="AM2252" s="21">
        <v>0</v>
      </c>
      <c r="AN2252" s="21">
        <v>0</v>
      </c>
      <c r="AO2252" s="21">
        <v>0</v>
      </c>
      <c r="AP2252" s="21">
        <v>0</v>
      </c>
      <c r="AQ2252" s="21">
        <v>0</v>
      </c>
    </row>
    <row r="2253" spans="1:43" x14ac:dyDescent="0.25">
      <c r="A2253" s="16" t="s">
        <v>322</v>
      </c>
      <c r="B2253" s="8" t="s">
        <v>338</v>
      </c>
      <c r="C2253" s="8" t="s">
        <v>335</v>
      </c>
      <c r="D2253" s="8" t="str">
        <f t="shared" si="270"/>
        <v>Week_47_old-generic-refi</v>
      </c>
      <c r="E2253" s="8" t="str">
        <f t="shared" si="271"/>
        <v>Initial</v>
      </c>
      <c r="H2253" s="24">
        <f t="shared" si="272"/>
        <v>1.0341824070998026E-2</v>
      </c>
      <c r="I2253" s="6">
        <f t="shared" si="272"/>
        <v>2.04</v>
      </c>
      <c r="J2253" s="6">
        <f t="shared" si="273"/>
        <v>9502298.7898858842</v>
      </c>
      <c r="K2253" s="18">
        <f t="shared" si="273"/>
        <v>7.4999999999999997E-2</v>
      </c>
      <c r="L2253" s="35">
        <f>Data!BR9</f>
        <v>4.1239788898882893E-3</v>
      </c>
      <c r="Q2253" s="21">
        <v>0</v>
      </c>
      <c r="R2253" s="21">
        <v>0</v>
      </c>
      <c r="S2253" s="21">
        <v>0</v>
      </c>
      <c r="T2253" s="21">
        <v>0</v>
      </c>
      <c r="U2253" s="21">
        <v>0</v>
      </c>
      <c r="V2253" s="21">
        <v>0</v>
      </c>
      <c r="W2253" s="21">
        <v>0</v>
      </c>
      <c r="X2253" s="21">
        <v>0</v>
      </c>
      <c r="Y2253" s="21">
        <v>0</v>
      </c>
      <c r="Z2253" s="21">
        <v>0</v>
      </c>
      <c r="AA2253" s="21">
        <v>0</v>
      </c>
      <c r="AB2253" s="21">
        <v>0</v>
      </c>
      <c r="AC2253" s="21">
        <v>0</v>
      </c>
      <c r="AD2253" s="21">
        <v>0</v>
      </c>
      <c r="AE2253" s="21">
        <v>0</v>
      </c>
      <c r="AF2253" s="21">
        <v>0</v>
      </c>
      <c r="AG2253" s="21">
        <v>0</v>
      </c>
      <c r="AH2253" s="21">
        <v>0</v>
      </c>
      <c r="AI2253" s="21">
        <v>0</v>
      </c>
      <c r="AJ2253" s="21">
        <v>0</v>
      </c>
      <c r="AK2253" s="21">
        <v>0</v>
      </c>
      <c r="AL2253" s="21">
        <v>0</v>
      </c>
      <c r="AM2253" s="21">
        <v>0</v>
      </c>
      <c r="AN2253" s="21">
        <v>0</v>
      </c>
      <c r="AO2253" s="21">
        <v>0</v>
      </c>
      <c r="AP2253" s="21">
        <v>0</v>
      </c>
      <c r="AQ2253" s="21">
        <v>0</v>
      </c>
    </row>
    <row r="2254" spans="1:43" x14ac:dyDescent="0.25">
      <c r="A2254" s="16" t="s">
        <v>323</v>
      </c>
      <c r="B2254" s="8" t="s">
        <v>338</v>
      </c>
      <c r="C2254" s="8" t="s">
        <v>335</v>
      </c>
      <c r="D2254" s="8" t="str">
        <f t="shared" si="270"/>
        <v>Week_48_old-generic-refi</v>
      </c>
      <c r="E2254" s="8" t="str">
        <f t="shared" si="271"/>
        <v>Initial</v>
      </c>
      <c r="H2254" s="24">
        <f t="shared" si="272"/>
        <v>1.0341824070998026E-2</v>
      </c>
      <c r="I2254" s="6">
        <f t="shared" si="272"/>
        <v>2.04</v>
      </c>
      <c r="J2254" s="6">
        <f t="shared" si="273"/>
        <v>9502298.7898858842</v>
      </c>
      <c r="K2254" s="18">
        <f t="shared" si="273"/>
        <v>7.4999999999999997E-2</v>
      </c>
      <c r="L2254" s="35">
        <f>Data!BR10</f>
        <v>4.1239788898882893E-3</v>
      </c>
      <c r="Q2254" s="21">
        <v>0</v>
      </c>
      <c r="R2254" s="21">
        <v>0</v>
      </c>
      <c r="S2254" s="21">
        <v>0</v>
      </c>
      <c r="T2254" s="21">
        <v>0</v>
      </c>
      <c r="U2254" s="21">
        <v>0</v>
      </c>
      <c r="V2254" s="21">
        <v>0</v>
      </c>
      <c r="W2254" s="21">
        <v>0</v>
      </c>
      <c r="X2254" s="21">
        <v>0</v>
      </c>
      <c r="Y2254" s="21">
        <v>0</v>
      </c>
      <c r="Z2254" s="21">
        <v>0</v>
      </c>
      <c r="AA2254" s="21">
        <v>0</v>
      </c>
      <c r="AB2254" s="21">
        <v>0</v>
      </c>
      <c r="AC2254" s="21">
        <v>0</v>
      </c>
      <c r="AD2254" s="21">
        <v>0</v>
      </c>
      <c r="AE2254" s="21">
        <v>0</v>
      </c>
      <c r="AF2254" s="21">
        <v>0</v>
      </c>
      <c r="AG2254" s="21">
        <v>0</v>
      </c>
      <c r="AH2254" s="21">
        <v>0</v>
      </c>
      <c r="AI2254" s="21">
        <v>0</v>
      </c>
      <c r="AJ2254" s="21">
        <v>0</v>
      </c>
      <c r="AK2254" s="21">
        <v>0</v>
      </c>
      <c r="AL2254" s="21">
        <v>0</v>
      </c>
      <c r="AM2254" s="21">
        <v>0</v>
      </c>
      <c r="AN2254" s="21">
        <v>0</v>
      </c>
      <c r="AO2254" s="21">
        <v>0</v>
      </c>
      <c r="AP2254" s="21">
        <v>0</v>
      </c>
      <c r="AQ2254" s="21">
        <v>0</v>
      </c>
    </row>
    <row r="2255" spans="1:43" x14ac:dyDescent="0.25">
      <c r="A2255" s="16" t="s">
        <v>324</v>
      </c>
      <c r="B2255" s="8" t="s">
        <v>338</v>
      </c>
      <c r="C2255" s="8" t="s">
        <v>335</v>
      </c>
      <c r="D2255" s="8" t="str">
        <f t="shared" si="270"/>
        <v>Week_49_old-generic-refi</v>
      </c>
      <c r="E2255" s="8" t="str">
        <f t="shared" si="271"/>
        <v>Initial</v>
      </c>
      <c r="H2255" s="24">
        <f t="shared" si="272"/>
        <v>1.0341824070998026E-2</v>
      </c>
      <c r="I2255" s="6">
        <f t="shared" si="272"/>
        <v>2.04</v>
      </c>
      <c r="J2255" s="6">
        <f t="shared" si="273"/>
        <v>9502298.7898858842</v>
      </c>
      <c r="K2255" s="18">
        <f t="shared" si="273"/>
        <v>7.4999999999999997E-2</v>
      </c>
      <c r="L2255" s="35">
        <f>Data!BR11</f>
        <v>4.1239788898882893E-3</v>
      </c>
      <c r="Q2255" s="21">
        <v>0</v>
      </c>
      <c r="R2255" s="21">
        <v>0</v>
      </c>
      <c r="S2255" s="21">
        <v>0</v>
      </c>
      <c r="T2255" s="21">
        <v>0</v>
      </c>
      <c r="U2255" s="21">
        <v>0</v>
      </c>
      <c r="V2255" s="21">
        <v>0</v>
      </c>
      <c r="W2255" s="21">
        <v>0</v>
      </c>
      <c r="X2255" s="21">
        <v>0</v>
      </c>
      <c r="Y2255" s="21">
        <v>0</v>
      </c>
      <c r="Z2255" s="21">
        <v>0</v>
      </c>
      <c r="AA2255" s="21">
        <v>0</v>
      </c>
      <c r="AB2255" s="21">
        <v>0</v>
      </c>
      <c r="AC2255" s="21">
        <v>0</v>
      </c>
      <c r="AD2255" s="21">
        <v>0</v>
      </c>
      <c r="AE2255" s="21">
        <v>0</v>
      </c>
      <c r="AF2255" s="21">
        <v>0</v>
      </c>
      <c r="AG2255" s="21">
        <v>0</v>
      </c>
      <c r="AH2255" s="21">
        <v>0</v>
      </c>
      <c r="AI2255" s="21">
        <v>0</v>
      </c>
      <c r="AJ2255" s="21">
        <v>0</v>
      </c>
      <c r="AK2255" s="21">
        <v>0</v>
      </c>
      <c r="AL2255" s="21">
        <v>0</v>
      </c>
      <c r="AM2255" s="21">
        <v>0</v>
      </c>
      <c r="AN2255" s="21">
        <v>0</v>
      </c>
      <c r="AO2255" s="21">
        <v>0</v>
      </c>
      <c r="AP2255" s="21">
        <v>0</v>
      </c>
      <c r="AQ2255" s="21">
        <v>0</v>
      </c>
    </row>
    <row r="2256" spans="1:43" x14ac:dyDescent="0.25">
      <c r="A2256" s="16" t="s">
        <v>325</v>
      </c>
      <c r="B2256" s="8" t="s">
        <v>338</v>
      </c>
      <c r="C2256" s="8" t="s">
        <v>335</v>
      </c>
      <c r="D2256" s="8" t="str">
        <f t="shared" si="270"/>
        <v>Week_50_old-generic-refi</v>
      </c>
      <c r="E2256" s="8" t="str">
        <f t="shared" si="271"/>
        <v>Initial</v>
      </c>
      <c r="H2256" s="24">
        <f t="shared" si="272"/>
        <v>1.0341824070998026E-2</v>
      </c>
      <c r="I2256" s="6">
        <f t="shared" si="272"/>
        <v>2.04</v>
      </c>
      <c r="J2256" s="6">
        <f t="shared" si="273"/>
        <v>9502298.7898858842</v>
      </c>
      <c r="K2256" s="18">
        <f t="shared" si="273"/>
        <v>7.4999999999999997E-2</v>
      </c>
      <c r="L2256" s="35">
        <f>Data!BR12</f>
        <v>3.6038374082807572E-3</v>
      </c>
      <c r="Q2256" s="21">
        <v>0</v>
      </c>
      <c r="R2256" s="21">
        <v>0</v>
      </c>
      <c r="S2256" s="21">
        <v>0</v>
      </c>
      <c r="T2256" s="21">
        <v>0</v>
      </c>
      <c r="U2256" s="21">
        <v>0</v>
      </c>
      <c r="V2256" s="21">
        <v>0</v>
      </c>
      <c r="W2256" s="21">
        <v>0</v>
      </c>
      <c r="X2256" s="21">
        <v>0</v>
      </c>
      <c r="Y2256" s="21">
        <v>0</v>
      </c>
      <c r="Z2256" s="21">
        <v>0</v>
      </c>
      <c r="AA2256" s="21">
        <v>0</v>
      </c>
      <c r="AB2256" s="21">
        <v>0</v>
      </c>
      <c r="AC2256" s="21">
        <v>0</v>
      </c>
      <c r="AD2256" s="21">
        <v>0</v>
      </c>
      <c r="AE2256" s="21">
        <v>0</v>
      </c>
      <c r="AF2256" s="21">
        <v>0</v>
      </c>
      <c r="AG2256" s="21">
        <v>0</v>
      </c>
      <c r="AH2256" s="21">
        <v>0</v>
      </c>
      <c r="AI2256" s="21">
        <v>0</v>
      </c>
      <c r="AJ2256" s="21">
        <v>0</v>
      </c>
      <c r="AK2256" s="21">
        <v>0</v>
      </c>
      <c r="AL2256" s="21">
        <v>0</v>
      </c>
      <c r="AM2256" s="21">
        <v>0</v>
      </c>
      <c r="AN2256" s="21">
        <v>0</v>
      </c>
      <c r="AO2256" s="21">
        <v>0</v>
      </c>
      <c r="AP2256" s="21">
        <v>0</v>
      </c>
      <c r="AQ2256" s="21">
        <v>0</v>
      </c>
    </row>
    <row r="2257" spans="1:43" x14ac:dyDescent="0.25">
      <c r="A2257" s="16" t="s">
        <v>326</v>
      </c>
      <c r="B2257" s="8" t="s">
        <v>338</v>
      </c>
      <c r="C2257" s="8" t="s">
        <v>335</v>
      </c>
      <c r="D2257" s="8" t="str">
        <f t="shared" si="270"/>
        <v>Week_51_old-generic-refi</v>
      </c>
      <c r="E2257" s="8" t="str">
        <f t="shared" si="271"/>
        <v>Initial</v>
      </c>
      <c r="H2257" s="24">
        <f t="shared" si="272"/>
        <v>1.0341824070998026E-2</v>
      </c>
      <c r="I2257" s="6">
        <f t="shared" si="272"/>
        <v>2.04</v>
      </c>
      <c r="J2257" s="6">
        <f t="shared" si="273"/>
        <v>9502298.7898858842</v>
      </c>
      <c r="K2257" s="18">
        <f t="shared" si="273"/>
        <v>7.4999999999999997E-2</v>
      </c>
      <c r="L2257" s="35">
        <f>Data!BR13</f>
        <v>3.6038374082807572E-3</v>
      </c>
      <c r="Q2257" s="21">
        <v>0</v>
      </c>
      <c r="R2257" s="21">
        <v>0</v>
      </c>
      <c r="S2257" s="21">
        <v>0</v>
      </c>
      <c r="T2257" s="21">
        <v>0</v>
      </c>
      <c r="U2257" s="21">
        <v>0</v>
      </c>
      <c r="V2257" s="21">
        <v>0</v>
      </c>
      <c r="W2257" s="21">
        <v>0</v>
      </c>
      <c r="X2257" s="21">
        <v>0</v>
      </c>
      <c r="Y2257" s="21">
        <v>0</v>
      </c>
      <c r="Z2257" s="21">
        <v>0</v>
      </c>
      <c r="AA2257" s="21">
        <v>0</v>
      </c>
      <c r="AB2257" s="21">
        <v>0</v>
      </c>
      <c r="AC2257" s="21">
        <v>0</v>
      </c>
      <c r="AD2257" s="21">
        <v>0</v>
      </c>
      <c r="AE2257" s="21">
        <v>0</v>
      </c>
      <c r="AF2257" s="21">
        <v>0</v>
      </c>
      <c r="AG2257" s="21">
        <v>0</v>
      </c>
      <c r="AH2257" s="21">
        <v>0</v>
      </c>
      <c r="AI2257" s="21">
        <v>0</v>
      </c>
      <c r="AJ2257" s="21">
        <v>0</v>
      </c>
      <c r="AK2257" s="21">
        <v>0</v>
      </c>
      <c r="AL2257" s="21">
        <v>0</v>
      </c>
      <c r="AM2257" s="21">
        <v>0</v>
      </c>
      <c r="AN2257" s="21">
        <v>0</v>
      </c>
      <c r="AO2257" s="21">
        <v>0</v>
      </c>
      <c r="AP2257" s="21">
        <v>0</v>
      </c>
      <c r="AQ2257" s="21">
        <v>0</v>
      </c>
    </row>
    <row r="2258" spans="1:43" x14ac:dyDescent="0.25">
      <c r="A2258" s="16" t="s">
        <v>327</v>
      </c>
      <c r="B2258" s="8" t="s">
        <v>338</v>
      </c>
      <c r="C2258" s="8" t="s">
        <v>335</v>
      </c>
      <c r="D2258" s="8" t="str">
        <f t="shared" si="270"/>
        <v>Week_52_old-generic-refi</v>
      </c>
      <c r="E2258" s="8" t="str">
        <f t="shared" si="271"/>
        <v>Initial</v>
      </c>
      <c r="H2258" s="24">
        <f t="shared" si="272"/>
        <v>1.0341824070998026E-2</v>
      </c>
      <c r="I2258" s="6">
        <f t="shared" si="272"/>
        <v>2.04</v>
      </c>
      <c r="J2258" s="6">
        <f t="shared" si="273"/>
        <v>9502298.7898858842</v>
      </c>
      <c r="K2258" s="18">
        <f t="shared" si="273"/>
        <v>7.4999999999999997E-2</v>
      </c>
      <c r="L2258" s="35">
        <f>Data!BR14</f>
        <v>3.6038374082807572E-3</v>
      </c>
      <c r="Q2258" s="21">
        <v>0</v>
      </c>
      <c r="R2258" s="21">
        <v>0</v>
      </c>
      <c r="S2258" s="21">
        <v>0</v>
      </c>
      <c r="T2258" s="21">
        <v>0</v>
      </c>
      <c r="U2258" s="21">
        <v>0</v>
      </c>
      <c r="V2258" s="21">
        <v>0</v>
      </c>
      <c r="W2258" s="21">
        <v>0</v>
      </c>
      <c r="X2258" s="21">
        <v>0</v>
      </c>
      <c r="Y2258" s="21">
        <v>0</v>
      </c>
      <c r="Z2258" s="21">
        <v>0</v>
      </c>
      <c r="AA2258" s="21">
        <v>0</v>
      </c>
      <c r="AB2258" s="21">
        <v>0</v>
      </c>
      <c r="AC2258" s="21">
        <v>0</v>
      </c>
      <c r="AD2258" s="21">
        <v>0</v>
      </c>
      <c r="AE2258" s="21">
        <v>0</v>
      </c>
      <c r="AF2258" s="21">
        <v>0</v>
      </c>
      <c r="AG2258" s="21">
        <v>0</v>
      </c>
      <c r="AH2258" s="21">
        <v>0</v>
      </c>
      <c r="AI2258" s="21">
        <v>0</v>
      </c>
      <c r="AJ2258" s="21">
        <v>0</v>
      </c>
      <c r="AK2258" s="21">
        <v>0</v>
      </c>
      <c r="AL2258" s="21">
        <v>0</v>
      </c>
      <c r="AM2258" s="21">
        <v>0</v>
      </c>
      <c r="AN2258" s="21">
        <v>0</v>
      </c>
      <c r="AO2258" s="21">
        <v>0</v>
      </c>
      <c r="AP2258" s="21">
        <v>0</v>
      </c>
      <c r="AQ2258" s="21">
        <v>0</v>
      </c>
    </row>
    <row r="2259" spans="1:43" x14ac:dyDescent="0.25">
      <c r="A2259" s="17" t="s">
        <v>262</v>
      </c>
      <c r="B2259" s="8" t="s">
        <v>338</v>
      </c>
      <c r="C2259" s="8" t="s">
        <v>335</v>
      </c>
      <c r="D2259" s="8" t="str">
        <f t="shared" si="270"/>
        <v>Week_01-generic-refi</v>
      </c>
      <c r="E2259" s="8" t="str">
        <f t="shared" si="271"/>
        <v>Umbrella-social.video.umb</v>
      </c>
      <c r="H2259" s="24">
        <f t="shared" si="272"/>
        <v>1.0341824070998026E-2</v>
      </c>
      <c r="I2259" s="6">
        <f t="shared" si="272"/>
        <v>2.04</v>
      </c>
      <c r="J2259" s="6">
        <f t="shared" si="273"/>
        <v>9502298.7898858842</v>
      </c>
      <c r="K2259" s="18">
        <f t="shared" si="273"/>
        <v>7.4999999999999997E-2</v>
      </c>
      <c r="L2259" s="35">
        <f>Data!BR15</f>
        <v>3.6038374082807572E-3</v>
      </c>
      <c r="Q2259" s="21">
        <v>0</v>
      </c>
      <c r="R2259" s="21">
        <v>0</v>
      </c>
      <c r="S2259" s="21">
        <v>0</v>
      </c>
      <c r="T2259" s="21">
        <v>0</v>
      </c>
      <c r="U2259" s="21">
        <v>0</v>
      </c>
      <c r="V2259" s="21">
        <v>0</v>
      </c>
      <c r="W2259" s="21">
        <v>0</v>
      </c>
      <c r="X2259" s="21">
        <v>0</v>
      </c>
      <c r="Y2259" s="21">
        <v>0</v>
      </c>
      <c r="Z2259" s="21">
        <v>447.84321234781913</v>
      </c>
      <c r="AA2259" s="21">
        <v>767.15577821109457</v>
      </c>
      <c r="AB2259" s="21">
        <v>1010.1123370748899</v>
      </c>
      <c r="AC2259" s="21">
        <v>1202.3300354738226</v>
      </c>
      <c r="AD2259" s="21">
        <v>1356.9317028442329</v>
      </c>
      <c r="AE2259" s="21">
        <v>1478.8207245709204</v>
      </c>
      <c r="AF2259" s="21">
        <v>1572.7858493498277</v>
      </c>
      <c r="AG2259" s="21">
        <v>1650.0180106044302</v>
      </c>
      <c r="AH2259" s="21">
        <v>1713.6869220251715</v>
      </c>
      <c r="AI2259" s="21">
        <v>6040.6022438343543</v>
      </c>
      <c r="AJ2259" s="21">
        <v>10347.556438196836</v>
      </c>
      <c r="AK2259" s="21">
        <v>13624.604954647488</v>
      </c>
      <c r="AL2259" s="21">
        <v>16217.277185105426</v>
      </c>
      <c r="AM2259" s="21">
        <v>18302.576577994125</v>
      </c>
      <c r="AN2259" s="21">
        <v>19946.641013583176</v>
      </c>
      <c r="AO2259" s="21">
        <v>21214.06212867827</v>
      </c>
      <c r="AP2259" s="21">
        <v>22255.785557118659</v>
      </c>
      <c r="AQ2259" s="21">
        <v>23114.56505535949</v>
      </c>
    </row>
    <row r="2260" spans="1:43" x14ac:dyDescent="0.25">
      <c r="A2260" s="17" t="s">
        <v>263</v>
      </c>
      <c r="B2260" s="8" t="s">
        <v>338</v>
      </c>
      <c r="C2260" s="8" t="s">
        <v>335</v>
      </c>
      <c r="D2260" s="8" t="str">
        <f t="shared" si="270"/>
        <v>Week_02-generic-refi</v>
      </c>
      <c r="E2260" s="8" t="str">
        <f t="shared" si="271"/>
        <v>Umbrella-social.video.umb</v>
      </c>
      <c r="H2260" s="24">
        <f t="shared" si="272"/>
        <v>1.0341824070998026E-2</v>
      </c>
      <c r="I2260" s="6">
        <f t="shared" si="272"/>
        <v>2.04</v>
      </c>
      <c r="J2260" s="6">
        <f t="shared" si="273"/>
        <v>9502298.7898858842</v>
      </c>
      <c r="K2260" s="18">
        <f t="shared" si="273"/>
        <v>7.4999999999999997E-2</v>
      </c>
      <c r="L2260" s="35">
        <f>Data!BR16</f>
        <v>3.4180725934209242E-3</v>
      </c>
      <c r="Q2260" s="21">
        <v>0</v>
      </c>
      <c r="R2260" s="21">
        <v>0</v>
      </c>
      <c r="S2260" s="21">
        <v>0</v>
      </c>
      <c r="T2260" s="21">
        <v>0</v>
      </c>
      <c r="U2260" s="21">
        <v>0</v>
      </c>
      <c r="V2260" s="21">
        <v>0</v>
      </c>
      <c r="W2260" s="21">
        <v>0</v>
      </c>
      <c r="X2260" s="21">
        <v>0</v>
      </c>
      <c r="Y2260" s="21">
        <v>0</v>
      </c>
      <c r="Z2260" s="21">
        <v>1260.2241828692202</v>
      </c>
      <c r="AA2260" s="21">
        <v>1624.7980805696993</v>
      </c>
      <c r="AB2260" s="21">
        <v>1901.573827534417</v>
      </c>
      <c r="AC2260" s="21">
        <v>2120.1146351665311</v>
      </c>
      <c r="AD2260" s="21">
        <v>2295.5594505397453</v>
      </c>
      <c r="AE2260" s="21">
        <v>2433.6514717567416</v>
      </c>
      <c r="AF2260" s="21">
        <v>2539.9517999080267</v>
      </c>
      <c r="AG2260" s="21">
        <v>2627.2114428661271</v>
      </c>
      <c r="AH2260" s="21">
        <v>2699.0640877724882</v>
      </c>
      <c r="AI2260" s="21">
        <v>15660.303521010937</v>
      </c>
      <c r="AJ2260" s="21">
        <v>20190.718007129381</v>
      </c>
      <c r="AK2260" s="21">
        <v>23630.099875563028</v>
      </c>
      <c r="AL2260" s="21">
        <v>26345.81936878349</v>
      </c>
      <c r="AM2260" s="21">
        <v>28526.002146800682</v>
      </c>
      <c r="AN2260" s="21">
        <v>30242.016642859962</v>
      </c>
      <c r="AO2260" s="21">
        <v>31562.968443230977</v>
      </c>
      <c r="AP2260" s="21">
        <v>32647.309239443672</v>
      </c>
      <c r="AQ2260" s="21">
        <v>33540.19341300329</v>
      </c>
    </row>
    <row r="2261" spans="1:43" x14ac:dyDescent="0.25">
      <c r="A2261" s="17" t="s">
        <v>264</v>
      </c>
      <c r="B2261" s="8" t="s">
        <v>338</v>
      </c>
      <c r="C2261" s="8" t="s">
        <v>335</v>
      </c>
      <c r="D2261" s="8" t="str">
        <f t="shared" si="270"/>
        <v>Week_03-generic-refi</v>
      </c>
      <c r="E2261" s="8" t="str">
        <f t="shared" si="271"/>
        <v>Umbrella-social.video.umb</v>
      </c>
      <c r="H2261" s="24">
        <f t="shared" si="272"/>
        <v>1.0341824070998026E-2</v>
      </c>
      <c r="I2261" s="6">
        <f t="shared" si="272"/>
        <v>2.04</v>
      </c>
      <c r="J2261" s="6">
        <f t="shared" si="273"/>
        <v>9502298.7898858842</v>
      </c>
      <c r="K2261" s="18">
        <f t="shared" si="273"/>
        <v>7.4999999999999997E-2</v>
      </c>
      <c r="L2261" s="35">
        <f>Data!BR17</f>
        <v>3.4180725934209242E-3</v>
      </c>
      <c r="Q2261" s="21">
        <v>0</v>
      </c>
      <c r="R2261" s="21">
        <v>0</v>
      </c>
      <c r="S2261" s="21">
        <v>0</v>
      </c>
      <c r="T2261" s="21">
        <v>0</v>
      </c>
      <c r="U2261" s="21">
        <v>0</v>
      </c>
      <c r="V2261" s="21">
        <v>0</v>
      </c>
      <c r="W2261" s="21">
        <v>0</v>
      </c>
      <c r="X2261" s="21">
        <v>0</v>
      </c>
      <c r="Y2261" s="21">
        <v>0</v>
      </c>
      <c r="Z2261" s="21">
        <v>625.0766041887149</v>
      </c>
      <c r="AA2261" s="21">
        <v>909.80628638236453</v>
      </c>
      <c r="AB2261" s="21">
        <v>1126.0529151514806</v>
      </c>
      <c r="AC2261" s="21">
        <v>1296.8584353877438</v>
      </c>
      <c r="AD2261" s="21">
        <v>1434.0286746821637</v>
      </c>
      <c r="AE2261" s="21">
        <v>1542.0267220031001</v>
      </c>
      <c r="AF2261" s="21">
        <v>1625.1832750154808</v>
      </c>
      <c r="AG2261" s="21">
        <v>1693.4600398797031</v>
      </c>
      <c r="AH2261" s="21">
        <v>1749.6931252624172</v>
      </c>
      <c r="AI2261" s="21">
        <v>8751.6181067085618</v>
      </c>
      <c r="AJ2261" s="21">
        <v>12738.082206476745</v>
      </c>
      <c r="AK2261" s="21">
        <v>15765.723777395498</v>
      </c>
      <c r="AL2261" s="21">
        <v>18157.150161951333</v>
      </c>
      <c r="AM2261" s="21">
        <v>20077.653252078449</v>
      </c>
      <c r="AN2261" s="21">
        <v>21589.720189297754</v>
      </c>
      <c r="AO2261" s="21">
        <v>22753.984521313785</v>
      </c>
      <c r="AP2261" s="21">
        <v>23709.918830243401</v>
      </c>
      <c r="AQ2261" s="21">
        <v>24497.231113143804</v>
      </c>
    </row>
    <row r="2262" spans="1:43" x14ac:dyDescent="0.25">
      <c r="A2262" s="17" t="s">
        <v>265</v>
      </c>
      <c r="B2262" s="8" t="s">
        <v>338</v>
      </c>
      <c r="C2262" s="8" t="s">
        <v>335</v>
      </c>
      <c r="D2262" s="8" t="str">
        <f t="shared" si="270"/>
        <v>Week_04-generic-refi</v>
      </c>
      <c r="E2262" s="8" t="str">
        <f t="shared" si="271"/>
        <v>Umbrella-social.video.umb</v>
      </c>
      <c r="H2262" s="24">
        <f t="shared" si="272"/>
        <v>1.0341824070998026E-2</v>
      </c>
      <c r="I2262" s="6">
        <f t="shared" si="272"/>
        <v>2.04</v>
      </c>
      <c r="J2262" s="6">
        <f t="shared" si="273"/>
        <v>9502298.7898858842</v>
      </c>
      <c r="K2262" s="18">
        <f t="shared" si="273"/>
        <v>7.4999999999999997E-2</v>
      </c>
      <c r="L2262" s="35">
        <f>Data!BR18</f>
        <v>3.4180725934209242E-3</v>
      </c>
      <c r="Q2262" s="21">
        <v>0</v>
      </c>
      <c r="R2262" s="21">
        <v>0</v>
      </c>
      <c r="S2262" s="21">
        <v>0</v>
      </c>
      <c r="T2262" s="21">
        <v>0</v>
      </c>
      <c r="U2262" s="21">
        <v>0</v>
      </c>
      <c r="V2262" s="21">
        <v>0</v>
      </c>
      <c r="W2262" s="21">
        <v>0</v>
      </c>
      <c r="X2262" s="21">
        <v>0</v>
      </c>
      <c r="Y2262" s="21">
        <v>0</v>
      </c>
      <c r="Z2262" s="21">
        <v>265.14479458780312</v>
      </c>
      <c r="AA2262" s="21">
        <v>545.54023098352684</v>
      </c>
      <c r="AB2262" s="21">
        <v>758.35400873331741</v>
      </c>
      <c r="AC2262" s="21">
        <v>926.34341658834069</v>
      </c>
      <c r="AD2262" s="21">
        <v>1061.1802575607535</v>
      </c>
      <c r="AE2262" s="21">
        <v>1167.2877887202328</v>
      </c>
      <c r="AF2262" s="21">
        <v>1248.9533585986633</v>
      </c>
      <c r="AG2262" s="21">
        <v>1315.9800445703884</v>
      </c>
      <c r="AH2262" s="21">
        <v>1371.1646867274192</v>
      </c>
      <c r="AI2262" s="21">
        <v>3944.6383670822215</v>
      </c>
      <c r="AJ2262" s="21">
        <v>8116.1650911154993</v>
      </c>
      <c r="AK2262" s="21">
        <v>11282.259277729974</v>
      </c>
      <c r="AL2262" s="21">
        <v>13781.487914364241</v>
      </c>
      <c r="AM2262" s="21">
        <v>15787.495903405905</v>
      </c>
      <c r="AN2262" s="21">
        <v>17366.089362495855</v>
      </c>
      <c r="AO2262" s="21">
        <v>18581.052457331996</v>
      </c>
      <c r="AP2262" s="21">
        <v>19578.228500382254</v>
      </c>
      <c r="AQ2262" s="21">
        <v>20399.226917736589</v>
      </c>
    </row>
    <row r="2263" spans="1:43" x14ac:dyDescent="0.25">
      <c r="A2263" s="17" t="s">
        <v>266</v>
      </c>
      <c r="B2263" s="8" t="s">
        <v>338</v>
      </c>
      <c r="C2263" s="8" t="s">
        <v>335</v>
      </c>
      <c r="D2263" s="8" t="str">
        <f t="shared" si="270"/>
        <v>Week_05-generic-refi</v>
      </c>
      <c r="E2263" s="8" t="str">
        <f t="shared" si="271"/>
        <v>Umbrella-social.video.umb</v>
      </c>
      <c r="H2263" s="24">
        <f t="shared" si="272"/>
        <v>1.0341824070998026E-2</v>
      </c>
      <c r="I2263" s="6">
        <f t="shared" si="272"/>
        <v>2.04</v>
      </c>
      <c r="J2263" s="6">
        <f t="shared" ref="J2263:K2278" si="274">J2262</f>
        <v>9502298.7898858842</v>
      </c>
      <c r="K2263" s="18">
        <f t="shared" si="274"/>
        <v>7.4999999999999997E-2</v>
      </c>
      <c r="L2263" s="35">
        <f>Data!BR19</f>
        <v>3.4180725934209242E-3</v>
      </c>
      <c r="Q2263" s="21">
        <v>0</v>
      </c>
      <c r="R2263" s="21">
        <v>0</v>
      </c>
      <c r="S2263" s="21">
        <v>0</v>
      </c>
      <c r="T2263" s="21">
        <v>0</v>
      </c>
      <c r="U2263" s="21">
        <v>0</v>
      </c>
      <c r="V2263" s="21">
        <v>0</v>
      </c>
      <c r="W2263" s="21">
        <v>0</v>
      </c>
      <c r="X2263" s="21">
        <v>0</v>
      </c>
      <c r="Y2263" s="21">
        <v>0</v>
      </c>
      <c r="Z2263" s="21">
        <v>711.32158950059022</v>
      </c>
      <c r="AA2263" s="21">
        <v>1045.7688335454443</v>
      </c>
      <c r="AB2263" s="21">
        <v>1299.6223675032943</v>
      </c>
      <c r="AC2263" s="21">
        <v>1500.0232234070288</v>
      </c>
      <c r="AD2263" s="21">
        <v>1660.8809617861727</v>
      </c>
      <c r="AE2263" s="21">
        <v>1787.4718202126282</v>
      </c>
      <c r="AF2263" s="21">
        <v>1884.9061661064582</v>
      </c>
      <c r="AG2263" s="21">
        <v>1964.8782966363781</v>
      </c>
      <c r="AH2263" s="21">
        <v>2030.7233402185896</v>
      </c>
      <c r="AI2263" s="21">
        <v>9579.1433226772169</v>
      </c>
      <c r="AJ2263" s="21">
        <v>14083.038792557936</v>
      </c>
      <c r="AK2263" s="21">
        <v>17501.60420747472</v>
      </c>
      <c r="AL2263" s="21">
        <v>20200.339278958818</v>
      </c>
      <c r="AM2263" s="21">
        <v>22366.559668216749</v>
      </c>
      <c r="AN2263" s="21">
        <v>24071.318801225956</v>
      </c>
      <c r="AO2263" s="21">
        <v>25383.436382984703</v>
      </c>
      <c r="AP2263" s="21">
        <v>26460.395822250135</v>
      </c>
      <c r="AQ2263" s="21">
        <v>27347.1102406959</v>
      </c>
    </row>
    <row r="2264" spans="1:43" x14ac:dyDescent="0.25">
      <c r="A2264" s="17" t="s">
        <v>267</v>
      </c>
      <c r="B2264" s="8" t="s">
        <v>338</v>
      </c>
      <c r="C2264" s="8" t="s">
        <v>335</v>
      </c>
      <c r="D2264" s="8" t="str">
        <f t="shared" si="270"/>
        <v>Week_06-generic-refi</v>
      </c>
      <c r="E2264" s="8" t="str">
        <f t="shared" si="271"/>
        <v>Umbrella-social.video.umb</v>
      </c>
      <c r="H2264" s="24">
        <f t="shared" si="272"/>
        <v>1.0341824070998026E-2</v>
      </c>
      <c r="I2264" s="6">
        <f t="shared" si="272"/>
        <v>2.04</v>
      </c>
      <c r="J2264" s="6">
        <f t="shared" si="274"/>
        <v>9502298.7898858842</v>
      </c>
      <c r="K2264" s="18">
        <f t="shared" si="274"/>
        <v>7.4999999999999997E-2</v>
      </c>
      <c r="L2264" s="35">
        <f>Data!BR20</f>
        <v>3.5295314823368239E-3</v>
      </c>
      <c r="Q2264" s="21">
        <v>0</v>
      </c>
      <c r="R2264" s="21">
        <v>0</v>
      </c>
      <c r="S2264" s="21">
        <v>0</v>
      </c>
      <c r="T2264" s="21">
        <v>0</v>
      </c>
      <c r="U2264" s="21">
        <v>0</v>
      </c>
      <c r="V2264" s="21">
        <v>0</v>
      </c>
      <c r="W2264" s="21">
        <v>0</v>
      </c>
      <c r="X2264" s="21">
        <v>0</v>
      </c>
      <c r="Y2264" s="21">
        <v>0</v>
      </c>
      <c r="Z2264" s="21">
        <v>624.95848307445897</v>
      </c>
      <c r="AA2264" s="21">
        <v>996.0855389193315</v>
      </c>
      <c r="AB2264" s="21">
        <v>1277.6939017262641</v>
      </c>
      <c r="AC2264" s="21">
        <v>1499.9422551866007</v>
      </c>
      <c r="AD2264" s="21">
        <v>1678.2924072625694</v>
      </c>
      <c r="AE2264" s="21">
        <v>1818.6169255254661</v>
      </c>
      <c r="AF2264" s="21">
        <v>1926.6002396634976</v>
      </c>
      <c r="AG2264" s="21">
        <v>2015.21503909588</v>
      </c>
      <c r="AH2264" s="21">
        <v>2088.164527631347</v>
      </c>
      <c r="AI2264" s="21">
        <v>8453.1624107110856</v>
      </c>
      <c r="AJ2264" s="21">
        <v>13473.011509538308</v>
      </c>
      <c r="AK2264" s="21">
        <v>17282.03449505051</v>
      </c>
      <c r="AL2264" s="21">
        <v>20288.156466659166</v>
      </c>
      <c r="AM2264" s="21">
        <v>22700.513194831721</v>
      </c>
      <c r="AN2264" s="21">
        <v>24598.536783927852</v>
      </c>
      <c r="AO2264" s="21">
        <v>26059.114593137081</v>
      </c>
      <c r="AP2264" s="21">
        <v>27257.714679193152</v>
      </c>
      <c r="AQ2264" s="21">
        <v>28244.426422563694</v>
      </c>
    </row>
    <row r="2265" spans="1:43" x14ac:dyDescent="0.25">
      <c r="A2265" s="17" t="s">
        <v>268</v>
      </c>
      <c r="B2265" s="8" t="s">
        <v>338</v>
      </c>
      <c r="C2265" s="8" t="s">
        <v>335</v>
      </c>
      <c r="D2265" s="8" t="str">
        <f t="shared" si="270"/>
        <v>Week_07-generic-refi</v>
      </c>
      <c r="E2265" s="8" t="str">
        <f t="shared" si="271"/>
        <v>Umbrella-social.video.umb</v>
      </c>
      <c r="H2265" s="24">
        <f t="shared" si="272"/>
        <v>1.0341824070998026E-2</v>
      </c>
      <c r="I2265" s="6">
        <f t="shared" si="272"/>
        <v>2.04</v>
      </c>
      <c r="J2265" s="6">
        <f t="shared" si="274"/>
        <v>9502298.7898858842</v>
      </c>
      <c r="K2265" s="18">
        <f t="shared" si="274"/>
        <v>7.4999999999999997E-2</v>
      </c>
      <c r="L2265" s="35">
        <f>Data!BR21</f>
        <v>3.5295314823368239E-3</v>
      </c>
      <c r="Q2265" s="21">
        <v>0</v>
      </c>
      <c r="R2265" s="21">
        <v>0</v>
      </c>
      <c r="S2265" s="21">
        <v>0</v>
      </c>
      <c r="T2265" s="21">
        <v>0</v>
      </c>
      <c r="U2265" s="21">
        <v>0</v>
      </c>
      <c r="V2265" s="21">
        <v>0</v>
      </c>
      <c r="W2265" s="21">
        <v>0</v>
      </c>
      <c r="X2265" s="21">
        <v>0</v>
      </c>
      <c r="Y2265" s="21">
        <v>0</v>
      </c>
      <c r="Z2265" s="21">
        <v>399.44558162441763</v>
      </c>
      <c r="AA2265" s="21">
        <v>629.36342376886603</v>
      </c>
      <c r="AB2265" s="21">
        <v>803.89318573109449</v>
      </c>
      <c r="AC2265" s="21">
        <v>941.68389690149456</v>
      </c>
      <c r="AD2265" s="21">
        <v>1052.2949334376269</v>
      </c>
      <c r="AE2265" s="21">
        <v>1139.3489644637002</v>
      </c>
      <c r="AF2265" s="21">
        <v>1206.3568316174396</v>
      </c>
      <c r="AG2265" s="21">
        <v>1261.3584240139476</v>
      </c>
      <c r="AH2265" s="21">
        <v>1306.6461901847956</v>
      </c>
      <c r="AI2265" s="21">
        <v>6351.143532125634</v>
      </c>
      <c r="AJ2265" s="21">
        <v>10006.813498777065</v>
      </c>
      <c r="AK2265" s="21">
        <v>12781.818705599146</v>
      </c>
      <c r="AL2265" s="21">
        <v>14972.676795649884</v>
      </c>
      <c r="AM2265" s="21">
        <v>16731.380863476345</v>
      </c>
      <c r="AN2265" s="21">
        <v>18115.530974358211</v>
      </c>
      <c r="AO2265" s="21">
        <v>19180.9491480787</v>
      </c>
      <c r="AP2265" s="21">
        <v>20055.468791993917</v>
      </c>
      <c r="AQ2265" s="21">
        <v>20775.539601215798</v>
      </c>
    </row>
    <row r="2266" spans="1:43" x14ac:dyDescent="0.25">
      <c r="A2266" s="17" t="s">
        <v>269</v>
      </c>
      <c r="B2266" s="8" t="s">
        <v>338</v>
      </c>
      <c r="C2266" s="8" t="s">
        <v>335</v>
      </c>
      <c r="D2266" s="8" t="str">
        <f t="shared" si="270"/>
        <v>Week_08-generic-refi</v>
      </c>
      <c r="E2266" s="8" t="str">
        <f t="shared" si="271"/>
        <v>Umbrella-social.video.umb</v>
      </c>
      <c r="H2266" s="24">
        <f t="shared" si="272"/>
        <v>1.0341824070998026E-2</v>
      </c>
      <c r="I2266" s="6">
        <f t="shared" si="272"/>
        <v>2.04</v>
      </c>
      <c r="J2266" s="6">
        <f t="shared" si="274"/>
        <v>9502298.7898858842</v>
      </c>
      <c r="K2266" s="18">
        <f t="shared" si="274"/>
        <v>7.4999999999999997E-2</v>
      </c>
      <c r="L2266" s="35">
        <f>Data!BR22</f>
        <v>3.5295314823368239E-3</v>
      </c>
      <c r="Q2266" s="21">
        <v>0</v>
      </c>
      <c r="R2266" s="21">
        <v>0</v>
      </c>
      <c r="S2266" s="21">
        <v>0</v>
      </c>
      <c r="T2266" s="21">
        <v>0</v>
      </c>
      <c r="U2266" s="21">
        <v>0</v>
      </c>
      <c r="V2266" s="21">
        <v>0</v>
      </c>
      <c r="W2266" s="21">
        <v>0</v>
      </c>
      <c r="X2266" s="21">
        <v>0</v>
      </c>
      <c r="Y2266" s="21">
        <v>0</v>
      </c>
      <c r="Z2266" s="21">
        <v>602.20210810200217</v>
      </c>
      <c r="AA2266" s="21">
        <v>863.59412403517877</v>
      </c>
      <c r="AB2266" s="21">
        <v>1062.2770389419568</v>
      </c>
      <c r="AC2266" s="21">
        <v>1219.3246669605123</v>
      </c>
      <c r="AD2266" s="21">
        <v>1345.5305908481025</v>
      </c>
      <c r="AE2266" s="21">
        <v>1444.9564374406727</v>
      </c>
      <c r="AF2266" s="21">
        <v>1521.5531288487389</v>
      </c>
      <c r="AG2266" s="21">
        <v>1584.4730800601503</v>
      </c>
      <c r="AH2266" s="21">
        <v>1636.3158997496707</v>
      </c>
      <c r="AI2266" s="21">
        <v>9019.5839880868389</v>
      </c>
      <c r="AJ2266" s="21">
        <v>12934.627143540683</v>
      </c>
      <c r="AK2266" s="21">
        <v>15910.434125764094</v>
      </c>
      <c r="AL2266" s="21">
        <v>18262.641552449575</v>
      </c>
      <c r="AM2266" s="21">
        <v>20152.912136001571</v>
      </c>
      <c r="AN2266" s="21">
        <v>21642.079579727004</v>
      </c>
      <c r="AO2266" s="21">
        <v>22789.319488172496</v>
      </c>
      <c r="AP2266" s="21">
        <v>23731.713705732302</v>
      </c>
      <c r="AQ2266" s="21">
        <v>24508.198311278829</v>
      </c>
    </row>
    <row r="2267" spans="1:43" x14ac:dyDescent="0.25">
      <c r="A2267" s="17" t="s">
        <v>270</v>
      </c>
      <c r="B2267" s="8" t="s">
        <v>338</v>
      </c>
      <c r="C2267" s="8" t="s">
        <v>335</v>
      </c>
      <c r="D2267" s="8" t="str">
        <f t="shared" si="270"/>
        <v>Week_09-generic-refi</v>
      </c>
      <c r="E2267" s="8" t="str">
        <f t="shared" si="271"/>
        <v>Umbrella-social.video.umb</v>
      </c>
      <c r="H2267" s="24">
        <f t="shared" si="272"/>
        <v>1.0341824070998026E-2</v>
      </c>
      <c r="I2267" s="6">
        <f t="shared" si="272"/>
        <v>2.04</v>
      </c>
      <c r="J2267" s="6">
        <f t="shared" si="274"/>
        <v>9502298.7898858842</v>
      </c>
      <c r="K2267" s="18">
        <f t="shared" si="274"/>
        <v>7.4999999999999997E-2</v>
      </c>
      <c r="L2267" s="35">
        <f>Data!BR23</f>
        <v>3.5295314823368239E-3</v>
      </c>
      <c r="Q2267" s="21">
        <v>0</v>
      </c>
      <c r="R2267" s="21">
        <v>0</v>
      </c>
      <c r="S2267" s="21">
        <v>0</v>
      </c>
      <c r="T2267" s="21">
        <v>0</v>
      </c>
      <c r="U2267" s="21">
        <v>0</v>
      </c>
      <c r="V2267" s="21">
        <v>0</v>
      </c>
      <c r="W2267" s="21">
        <v>0</v>
      </c>
      <c r="X2267" s="21">
        <v>0</v>
      </c>
      <c r="Y2267" s="21">
        <v>0</v>
      </c>
      <c r="Z2267" s="21">
        <v>819.08904099008714</v>
      </c>
      <c r="AA2267" s="21">
        <v>1160.1497634742186</v>
      </c>
      <c r="AB2267" s="21">
        <v>1418.989624927772</v>
      </c>
      <c r="AC2267" s="21">
        <v>1623.3040147684906</v>
      </c>
      <c r="AD2267" s="21">
        <v>1787.2850112160243</v>
      </c>
      <c r="AE2267" s="21">
        <v>1916.3214687771235</v>
      </c>
      <c r="AF2267" s="21">
        <v>2015.6297074332267</v>
      </c>
      <c r="AG2267" s="21">
        <v>2097.1339453430232</v>
      </c>
      <c r="AH2267" s="21">
        <v>2164.2359819427015</v>
      </c>
      <c r="AI2267" s="21">
        <v>11012.77441366096</v>
      </c>
      <c r="AJ2267" s="21">
        <v>15598.386734316366</v>
      </c>
      <c r="AK2267" s="21">
        <v>19078.527306097913</v>
      </c>
      <c r="AL2267" s="21">
        <v>21825.56477355177</v>
      </c>
      <c r="AM2267" s="21">
        <v>24030.313746656251</v>
      </c>
      <c r="AN2267" s="21">
        <v>25765.228178597135</v>
      </c>
      <c r="AO2267" s="21">
        <v>27100.442270114818</v>
      </c>
      <c r="AP2267" s="21">
        <v>28196.278914166323</v>
      </c>
      <c r="AQ2267" s="21">
        <v>29098.475811925116</v>
      </c>
    </row>
    <row r="2268" spans="1:43" x14ac:dyDescent="0.25">
      <c r="A2268" s="17" t="s">
        <v>249</v>
      </c>
      <c r="B2268" s="8" t="s">
        <v>338</v>
      </c>
      <c r="C2268" s="8" t="s">
        <v>335</v>
      </c>
      <c r="D2268" s="8" t="str">
        <f t="shared" si="270"/>
        <v>Week_10-generic-refi</v>
      </c>
      <c r="E2268" s="8" t="str">
        <f t="shared" si="271"/>
        <v>Umbrella-social.video.umb</v>
      </c>
      <c r="H2268" s="24">
        <f t="shared" si="272"/>
        <v>1.0341824070998026E-2</v>
      </c>
      <c r="I2268" s="6">
        <f t="shared" si="272"/>
        <v>2.04</v>
      </c>
      <c r="J2268" s="6">
        <f t="shared" si="274"/>
        <v>9502298.7898858842</v>
      </c>
      <c r="K2268" s="18">
        <f t="shared" si="274"/>
        <v>7.4999999999999997E-2</v>
      </c>
      <c r="L2268" s="35">
        <f>Data!BR24</f>
        <v>3.5295314823368239E-3</v>
      </c>
      <c r="Q2268" s="21">
        <v>0</v>
      </c>
      <c r="R2268" s="21">
        <v>0</v>
      </c>
      <c r="S2268" s="21">
        <v>0</v>
      </c>
      <c r="T2268" s="21">
        <v>0</v>
      </c>
      <c r="U2268" s="21">
        <v>0</v>
      </c>
      <c r="V2268" s="21">
        <v>0</v>
      </c>
      <c r="W2268" s="21">
        <v>0</v>
      </c>
      <c r="X2268" s="21">
        <v>0</v>
      </c>
      <c r="Y2268" s="21">
        <v>0</v>
      </c>
      <c r="Z2268" s="21">
        <v>873.35338189358583</v>
      </c>
      <c r="AA2268" s="21">
        <v>1228.6398497477078</v>
      </c>
      <c r="AB2268" s="21">
        <v>1498.2274108689578</v>
      </c>
      <c r="AC2268" s="21">
        <v>1710.9910493354257</v>
      </c>
      <c r="AD2268" s="21">
        <v>1881.7277723938539</v>
      </c>
      <c r="AE2268" s="21">
        <v>2016.0622067665622</v>
      </c>
      <c r="AF2268" s="21">
        <v>2119.4356381464022</v>
      </c>
      <c r="AG2268" s="21">
        <v>2204.2675102545686</v>
      </c>
      <c r="AH2268" s="21">
        <v>2274.10268456729</v>
      </c>
      <c r="AI2268" s="21">
        <v>11958.367770048022</v>
      </c>
      <c r="AJ2268" s="21">
        <v>16823.118207161016</v>
      </c>
      <c r="AK2268" s="21">
        <v>20514.438661120188</v>
      </c>
      <c r="AL2268" s="21">
        <v>23427.699077378093</v>
      </c>
      <c r="AM2268" s="21">
        <v>25765.507081005086</v>
      </c>
      <c r="AN2268" s="21">
        <v>27604.877722620073</v>
      </c>
      <c r="AO2268" s="21">
        <v>29020.315660710719</v>
      </c>
      <c r="AP2268" s="21">
        <v>30181.873795507909</v>
      </c>
      <c r="AQ2268" s="21">
        <v>31138.090047749647</v>
      </c>
    </row>
    <row r="2269" spans="1:43" x14ac:dyDescent="0.25">
      <c r="A2269" s="17" t="s">
        <v>250</v>
      </c>
      <c r="B2269" s="8" t="s">
        <v>338</v>
      </c>
      <c r="C2269" s="8" t="s">
        <v>335</v>
      </c>
      <c r="D2269" s="8" t="str">
        <f t="shared" si="270"/>
        <v>Week_11-generic-refi</v>
      </c>
      <c r="E2269" s="8" t="str">
        <f t="shared" si="271"/>
        <v>Umbrella-social.video.umb</v>
      </c>
      <c r="H2269" s="24">
        <f t="shared" si="272"/>
        <v>1.0341824070998026E-2</v>
      </c>
      <c r="I2269" s="6">
        <f t="shared" si="272"/>
        <v>2.04</v>
      </c>
      <c r="J2269" s="6">
        <f t="shared" si="274"/>
        <v>9502298.7898858842</v>
      </c>
      <c r="K2269" s="18">
        <f t="shared" si="274"/>
        <v>7.4999999999999997E-2</v>
      </c>
      <c r="L2269" s="35">
        <f>Data!BR25</f>
        <v>3.5295314823368239E-3</v>
      </c>
      <c r="Q2269" s="21">
        <v>0</v>
      </c>
      <c r="R2269" s="21">
        <v>0</v>
      </c>
      <c r="S2269" s="21">
        <v>0</v>
      </c>
      <c r="T2269" s="21">
        <v>0</v>
      </c>
      <c r="U2269" s="21">
        <v>0</v>
      </c>
      <c r="V2269" s="21">
        <v>0</v>
      </c>
      <c r="W2269" s="21">
        <v>0</v>
      </c>
      <c r="X2269" s="21">
        <v>0</v>
      </c>
      <c r="Y2269" s="21">
        <v>0</v>
      </c>
      <c r="Z2269" s="21">
        <v>732.78720705192302</v>
      </c>
      <c r="AA2269" s="21">
        <v>1026.6913157844481</v>
      </c>
      <c r="AB2269" s="21">
        <v>1249.7555374048272</v>
      </c>
      <c r="AC2269" s="21">
        <v>1425.8399075163641</v>
      </c>
      <c r="AD2269" s="21">
        <v>1567.1702633421085</v>
      </c>
      <c r="AE2269" s="21">
        <v>1678.3877634821672</v>
      </c>
      <c r="AF2269" s="21">
        <v>1763.98547952528</v>
      </c>
      <c r="AG2269" s="21">
        <v>1834.2395499956735</v>
      </c>
      <c r="AH2269" s="21">
        <v>1892.0810837095778</v>
      </c>
      <c r="AI2269" s="21">
        <v>10416.748343555875</v>
      </c>
      <c r="AJ2269" s="21">
        <v>14594.666719233614</v>
      </c>
      <c r="AK2269" s="21">
        <v>17765.578873143557</v>
      </c>
      <c r="AL2269" s="21">
        <v>20268.661013543784</v>
      </c>
      <c r="AM2269" s="21">
        <v>22277.706389574301</v>
      </c>
      <c r="AN2269" s="21">
        <v>23858.69019934801</v>
      </c>
      <c r="AO2269" s="21">
        <v>25075.48254810019</v>
      </c>
      <c r="AP2269" s="21">
        <v>26074.161243849685</v>
      </c>
      <c r="AQ2269" s="21">
        <v>26896.392711190725</v>
      </c>
    </row>
    <row r="2270" spans="1:43" x14ac:dyDescent="0.25">
      <c r="A2270" s="17" t="s">
        <v>251</v>
      </c>
      <c r="B2270" s="8" t="s">
        <v>338</v>
      </c>
      <c r="C2270" s="8" t="s">
        <v>335</v>
      </c>
      <c r="D2270" s="8" t="str">
        <f t="shared" si="270"/>
        <v>Week_12-generic-refi</v>
      </c>
      <c r="E2270" s="8" t="str">
        <f t="shared" si="271"/>
        <v>Umbrella-social.video.umb</v>
      </c>
      <c r="H2270" s="24">
        <f t="shared" si="272"/>
        <v>1.0341824070998026E-2</v>
      </c>
      <c r="I2270" s="6">
        <f t="shared" si="272"/>
        <v>2.04</v>
      </c>
      <c r="J2270" s="6">
        <f t="shared" si="274"/>
        <v>9502298.7898858842</v>
      </c>
      <c r="K2270" s="18">
        <f t="shared" si="274"/>
        <v>7.4999999999999997E-2</v>
      </c>
      <c r="L2270" s="35">
        <f>Data!BR26</f>
        <v>3.5295314823368239E-3</v>
      </c>
      <c r="Q2270" s="21">
        <v>0</v>
      </c>
      <c r="R2270" s="21">
        <v>0</v>
      </c>
      <c r="S2270" s="21">
        <v>0</v>
      </c>
      <c r="T2270" s="21">
        <v>0</v>
      </c>
      <c r="U2270" s="21">
        <v>0</v>
      </c>
      <c r="V2270" s="21">
        <v>0</v>
      </c>
      <c r="W2270" s="21">
        <v>0</v>
      </c>
      <c r="X2270" s="21">
        <v>0</v>
      </c>
      <c r="Y2270" s="21">
        <v>0</v>
      </c>
      <c r="Z2270" s="21">
        <v>473.98385297506019</v>
      </c>
      <c r="AA2270" s="21">
        <v>731.04358015149592</v>
      </c>
      <c r="AB2270" s="21">
        <v>926.32892770645446</v>
      </c>
      <c r="AC2270" s="21">
        <v>1080.6150506221713</v>
      </c>
      <c r="AD2270" s="21">
        <v>1204.5475295331871</v>
      </c>
      <c r="AE2270" s="21">
        <v>1302.1429692072893</v>
      </c>
      <c r="AF2270" s="21">
        <v>1377.3032138057056</v>
      </c>
      <c r="AG2270" s="21">
        <v>1439.0241098009931</v>
      </c>
      <c r="AH2270" s="21">
        <v>1489.8649260945074</v>
      </c>
      <c r="AI2270" s="21">
        <v>7146.7658975544555</v>
      </c>
      <c r="AJ2270" s="21">
        <v>11022.73272698961</v>
      </c>
      <c r="AK2270" s="21">
        <v>13967.260591045948</v>
      </c>
      <c r="AL2270" s="21">
        <v>16293.59891417435</v>
      </c>
      <c r="AM2270" s="21">
        <v>18162.262600334219</v>
      </c>
      <c r="AN2270" s="21">
        <v>19633.81433282838</v>
      </c>
      <c r="AO2270" s="21">
        <v>20767.086425487782</v>
      </c>
      <c r="AP2270" s="21">
        <v>21697.718960534996</v>
      </c>
      <c r="AQ2270" s="21">
        <v>22464.300796202377</v>
      </c>
    </row>
    <row r="2271" spans="1:43" x14ac:dyDescent="0.25">
      <c r="A2271" s="17" t="s">
        <v>252</v>
      </c>
      <c r="B2271" s="8" t="s">
        <v>338</v>
      </c>
      <c r="C2271" s="8" t="s">
        <v>335</v>
      </c>
      <c r="D2271" s="8" t="str">
        <f t="shared" si="270"/>
        <v>Week_13-generic-refi</v>
      </c>
      <c r="E2271" s="8" t="str">
        <f t="shared" si="271"/>
        <v>Umbrella-social.video.umb</v>
      </c>
      <c r="H2271" s="24">
        <f t="shared" si="272"/>
        <v>1.0341824070998026E-2</v>
      </c>
      <c r="I2271" s="6">
        <f t="shared" si="272"/>
        <v>2.04</v>
      </c>
      <c r="J2271" s="6">
        <f t="shared" si="274"/>
        <v>9502298.7898858842</v>
      </c>
      <c r="K2271" s="18">
        <f t="shared" si="274"/>
        <v>7.4999999999999997E-2</v>
      </c>
      <c r="L2271" s="35">
        <f>Data!BR27</f>
        <v>3.5295314823368239E-3</v>
      </c>
      <c r="Q2271" s="21">
        <v>0</v>
      </c>
      <c r="R2271" s="21">
        <v>0</v>
      </c>
      <c r="S2271" s="21">
        <v>0</v>
      </c>
      <c r="T2271" s="21">
        <v>0</v>
      </c>
      <c r="U2271" s="21">
        <v>0</v>
      </c>
      <c r="V2271" s="21">
        <v>0</v>
      </c>
      <c r="W2271" s="21">
        <v>0</v>
      </c>
      <c r="X2271" s="21">
        <v>0</v>
      </c>
      <c r="Y2271" s="21">
        <v>0</v>
      </c>
      <c r="Z2271" s="21">
        <v>879.50010609930587</v>
      </c>
      <c r="AA2271" s="21">
        <v>1157.9846495162822</v>
      </c>
      <c r="AB2271" s="21">
        <v>1369.3539497692298</v>
      </c>
      <c r="AC2271" s="21">
        <v>1536.2140809967777</v>
      </c>
      <c r="AD2271" s="21">
        <v>1670.144061883401</v>
      </c>
      <c r="AE2271" s="21">
        <v>1775.5412867333889</v>
      </c>
      <c r="AF2271" s="21">
        <v>1856.661441829599</v>
      </c>
      <c r="AG2271" s="21">
        <v>1923.2422064139569</v>
      </c>
      <c r="AH2271" s="21">
        <v>1978.0605213657734</v>
      </c>
      <c r="AI2271" s="21">
        <v>12483.646769946416</v>
      </c>
      <c r="AJ2271" s="21">
        <v>16436.463428861978</v>
      </c>
      <c r="AK2271" s="21">
        <v>19436.644627328606</v>
      </c>
      <c r="AL2271" s="21">
        <v>21805.061553928062</v>
      </c>
      <c r="AM2271" s="21">
        <v>23706.067092983107</v>
      </c>
      <c r="AN2271" s="21">
        <v>25202.077970565995</v>
      </c>
      <c r="AO2271" s="21">
        <v>26353.499505505541</v>
      </c>
      <c r="AP2271" s="21">
        <v>27298.548563464647</v>
      </c>
      <c r="AQ2271" s="21">
        <v>28076.641113580703</v>
      </c>
    </row>
    <row r="2272" spans="1:43" x14ac:dyDescent="0.25">
      <c r="A2272" s="17" t="s">
        <v>253</v>
      </c>
      <c r="B2272" s="8" t="s">
        <v>338</v>
      </c>
      <c r="C2272" s="8" t="s">
        <v>335</v>
      </c>
      <c r="D2272" s="8" t="str">
        <f t="shared" si="270"/>
        <v>Week_14-generic-refi</v>
      </c>
      <c r="E2272" s="8" t="str">
        <f t="shared" si="271"/>
        <v>Umbrella-social.video.umb</v>
      </c>
      <c r="H2272" s="24">
        <f t="shared" si="272"/>
        <v>1.0341824070998026E-2</v>
      </c>
      <c r="I2272" s="6">
        <f t="shared" si="272"/>
        <v>2.04</v>
      </c>
      <c r="J2272" s="6">
        <f t="shared" si="274"/>
        <v>9502298.7898858842</v>
      </c>
      <c r="K2272" s="18">
        <f t="shared" si="274"/>
        <v>7.4999999999999997E-2</v>
      </c>
      <c r="L2272" s="35">
        <f>Data!BR28</f>
        <v>3.5295314823368239E-3</v>
      </c>
      <c r="Q2272" s="21">
        <v>0</v>
      </c>
      <c r="R2272" s="21">
        <v>0</v>
      </c>
      <c r="S2272" s="21">
        <v>0</v>
      </c>
      <c r="T2272" s="21">
        <v>0</v>
      </c>
      <c r="U2272" s="21">
        <v>0</v>
      </c>
      <c r="V2272" s="21">
        <v>0</v>
      </c>
      <c r="W2272" s="21">
        <v>0</v>
      </c>
      <c r="X2272" s="21">
        <v>0</v>
      </c>
      <c r="Y2272" s="21">
        <v>0</v>
      </c>
      <c r="Z2272" s="21">
        <v>802.56724825777951</v>
      </c>
      <c r="AA2272" s="21">
        <v>1065.7422618822382</v>
      </c>
      <c r="AB2272" s="21">
        <v>1265.6793222117572</v>
      </c>
      <c r="AC2272" s="21">
        <v>1423.6481695918937</v>
      </c>
      <c r="AD2272" s="21">
        <v>1550.5402725528334</v>
      </c>
      <c r="AE2272" s="21">
        <v>1650.4691938768246</v>
      </c>
      <c r="AF2272" s="21">
        <v>1727.4279151059861</v>
      </c>
      <c r="AG2272" s="21">
        <v>1790.6271209956751</v>
      </c>
      <c r="AH2272" s="21">
        <v>1842.6864719919629</v>
      </c>
      <c r="AI2272" s="21">
        <v>12053.580784681257</v>
      </c>
      <c r="AJ2272" s="21">
        <v>16006.148365925381</v>
      </c>
      <c r="AK2272" s="21">
        <v>19008.959050967795</v>
      </c>
      <c r="AL2272" s="21">
        <v>21381.458386684368</v>
      </c>
      <c r="AM2272" s="21">
        <v>23287.22294074266</v>
      </c>
      <c r="AN2272" s="21">
        <v>24788.033406805818</v>
      </c>
      <c r="AO2272" s="21">
        <v>25943.859495442211</v>
      </c>
      <c r="AP2272" s="21">
        <v>26893.034452896234</v>
      </c>
      <c r="AQ2272" s="21">
        <v>27674.902382585638</v>
      </c>
    </row>
    <row r="2273" spans="1:43" x14ac:dyDescent="0.25">
      <c r="A2273" s="17" t="s">
        <v>254</v>
      </c>
      <c r="B2273" s="8" t="s">
        <v>338</v>
      </c>
      <c r="C2273" s="8" t="s">
        <v>335</v>
      </c>
      <c r="D2273" s="8" t="str">
        <f t="shared" si="270"/>
        <v>Week_15-generic-refi</v>
      </c>
      <c r="E2273" s="8" t="str">
        <f t="shared" si="271"/>
        <v>Umbrella-social.video.umb</v>
      </c>
      <c r="H2273" s="24">
        <f t="shared" si="272"/>
        <v>1.0341824070998026E-2</v>
      </c>
      <c r="I2273" s="6">
        <f t="shared" si="272"/>
        <v>2.04</v>
      </c>
      <c r="J2273" s="6">
        <f t="shared" si="274"/>
        <v>9502298.7898858842</v>
      </c>
      <c r="K2273" s="18">
        <f t="shared" si="274"/>
        <v>7.4999999999999997E-2</v>
      </c>
      <c r="L2273" s="35">
        <f>Data!BR29</f>
        <v>3.6409903712527236E-3</v>
      </c>
      <c r="Q2273" s="21">
        <v>0</v>
      </c>
      <c r="R2273" s="21">
        <v>0</v>
      </c>
      <c r="S2273" s="21">
        <v>0</v>
      </c>
      <c r="T2273" s="21">
        <v>0</v>
      </c>
      <c r="U2273" s="21">
        <v>0</v>
      </c>
      <c r="V2273" s="21">
        <v>0</v>
      </c>
      <c r="W2273" s="21">
        <v>0</v>
      </c>
      <c r="X2273" s="21">
        <v>0</v>
      </c>
      <c r="Y2273" s="21">
        <v>0</v>
      </c>
      <c r="Z2273" s="21">
        <v>264.30815891701752</v>
      </c>
      <c r="AA2273" s="21">
        <v>620.62517980335667</v>
      </c>
      <c r="AB2273" s="21">
        <v>890.98134258529456</v>
      </c>
      <c r="AC2273" s="21">
        <v>1104.3349499030962</v>
      </c>
      <c r="AD2273" s="21">
        <v>1275.5417721164372</v>
      </c>
      <c r="AE2273" s="21">
        <v>1410.2398877421881</v>
      </c>
      <c r="AF2273" s="21">
        <v>1513.8900303673706</v>
      </c>
      <c r="AG2273" s="21">
        <v>1598.9458691421291</v>
      </c>
      <c r="AH2273" s="21">
        <v>1668.9636020205426</v>
      </c>
      <c r="AI2273" s="21">
        <v>3679.1151111732179</v>
      </c>
      <c r="AJ2273" s="21">
        <v>8638.9746224444334</v>
      </c>
      <c r="AK2273" s="21">
        <v>12402.2767012203</v>
      </c>
      <c r="AL2273" s="21">
        <v>15372.114953367049</v>
      </c>
      <c r="AM2273" s="21">
        <v>17755.278641245524</v>
      </c>
      <c r="AN2273" s="21">
        <v>19630.248656079031</v>
      </c>
      <c r="AO2273" s="21">
        <v>21073.03728420948</v>
      </c>
      <c r="AP2273" s="21">
        <v>22256.997034116313</v>
      </c>
      <c r="AQ2273" s="21">
        <v>23231.629448562278</v>
      </c>
    </row>
    <row r="2274" spans="1:43" x14ac:dyDescent="0.25">
      <c r="A2274" s="17" t="s">
        <v>255</v>
      </c>
      <c r="B2274" s="8" t="s">
        <v>338</v>
      </c>
      <c r="C2274" s="8" t="s">
        <v>335</v>
      </c>
      <c r="D2274" s="8" t="str">
        <f t="shared" si="270"/>
        <v>Week_16-generic-refi</v>
      </c>
      <c r="E2274" s="8" t="str">
        <f t="shared" si="271"/>
        <v>Umbrella-social.video.umb</v>
      </c>
      <c r="H2274" s="24">
        <f t="shared" si="272"/>
        <v>1.0341824070998026E-2</v>
      </c>
      <c r="I2274" s="6">
        <f t="shared" si="272"/>
        <v>2.04</v>
      </c>
      <c r="J2274" s="6">
        <f t="shared" si="274"/>
        <v>9502298.7898858842</v>
      </c>
      <c r="K2274" s="18">
        <f t="shared" si="274"/>
        <v>7.4999999999999997E-2</v>
      </c>
      <c r="L2274" s="35">
        <f>Data!BR30</f>
        <v>3.6409903712527236E-3</v>
      </c>
      <c r="Q2274" s="21">
        <v>0</v>
      </c>
      <c r="R2274" s="21">
        <v>0</v>
      </c>
      <c r="S2274" s="21">
        <v>0</v>
      </c>
      <c r="T2274" s="21">
        <v>0</v>
      </c>
      <c r="U2274" s="21">
        <v>0</v>
      </c>
      <c r="V2274" s="21">
        <v>0</v>
      </c>
      <c r="W2274" s="21">
        <v>0</v>
      </c>
      <c r="X2274" s="21">
        <v>0</v>
      </c>
      <c r="Y2274" s="21">
        <v>0</v>
      </c>
      <c r="Z2274" s="21">
        <v>851.42854573554189</v>
      </c>
      <c r="AA2274" s="21">
        <v>1191.0342240249172</v>
      </c>
      <c r="AB2274" s="21">
        <v>1448.9279653248454</v>
      </c>
      <c r="AC2274" s="21">
        <v>1652.6086925992145</v>
      </c>
      <c r="AD2274" s="21">
        <v>1816.1639113778187</v>
      </c>
      <c r="AE2274" s="21">
        <v>1944.9245290586343</v>
      </c>
      <c r="AF2274" s="21">
        <v>2044.0602715214161</v>
      </c>
      <c r="AG2274" s="21">
        <v>2125.4516120333305</v>
      </c>
      <c r="AH2274" s="21">
        <v>2192.481894985548</v>
      </c>
      <c r="AI2274" s="21">
        <v>11522.638033378656</v>
      </c>
      <c r="AJ2274" s="21">
        <v>16118.62359741442</v>
      </c>
      <c r="AK2274" s="21">
        <v>19608.776995437638</v>
      </c>
      <c r="AL2274" s="21">
        <v>22365.249404675891</v>
      </c>
      <c r="AM2274" s="21">
        <v>24578.691265293604</v>
      </c>
      <c r="AN2274" s="21">
        <v>26321.247346976972</v>
      </c>
      <c r="AO2274" s="21">
        <v>27662.881101553587</v>
      </c>
      <c r="AP2274" s="21">
        <v>28764.374539220822</v>
      </c>
      <c r="AQ2274" s="21">
        <v>29671.515475006709</v>
      </c>
    </row>
    <row r="2275" spans="1:43" x14ac:dyDescent="0.25">
      <c r="A2275" s="17" t="s">
        <v>256</v>
      </c>
      <c r="B2275" s="8" t="s">
        <v>338</v>
      </c>
      <c r="C2275" s="8" t="s">
        <v>335</v>
      </c>
      <c r="D2275" s="8" t="str">
        <f t="shared" si="270"/>
        <v>Week_17-generic-refi</v>
      </c>
      <c r="E2275" s="8" t="str">
        <f t="shared" si="271"/>
        <v>Umbrella-social.video.umb</v>
      </c>
      <c r="H2275" s="24">
        <f t="shared" si="272"/>
        <v>1.0341824070998026E-2</v>
      </c>
      <c r="I2275" s="6">
        <f t="shared" si="272"/>
        <v>2.04</v>
      </c>
      <c r="J2275" s="6">
        <f t="shared" si="274"/>
        <v>9502298.7898858842</v>
      </c>
      <c r="K2275" s="18">
        <f t="shared" si="274"/>
        <v>7.4999999999999997E-2</v>
      </c>
      <c r="L2275" s="35">
        <f>Data!BR31</f>
        <v>3.6409903712527236E-3</v>
      </c>
      <c r="Q2275" s="21">
        <v>0</v>
      </c>
      <c r="R2275" s="21">
        <v>0</v>
      </c>
      <c r="S2275" s="21">
        <v>0</v>
      </c>
      <c r="T2275" s="21">
        <v>0</v>
      </c>
      <c r="U2275" s="21">
        <v>0</v>
      </c>
      <c r="V2275" s="21">
        <v>0</v>
      </c>
      <c r="W2275" s="21">
        <v>0</v>
      </c>
      <c r="X2275" s="21">
        <v>0</v>
      </c>
      <c r="Y2275" s="21">
        <v>0</v>
      </c>
      <c r="Z2275" s="21">
        <v>850.28380855807791</v>
      </c>
      <c r="AA2275" s="21">
        <v>1256.152391329116</v>
      </c>
      <c r="AB2275" s="21">
        <v>1564.0862936776621</v>
      </c>
      <c r="AC2275" s="21">
        <v>1807.0872122782466</v>
      </c>
      <c r="AD2275" s="21">
        <v>2002.0710539104748</v>
      </c>
      <c r="AE2275" s="21">
        <v>2155.469690238358</v>
      </c>
      <c r="AF2275" s="21">
        <v>2273.5047692123871</v>
      </c>
      <c r="AG2275" s="21">
        <v>2370.3620665629419</v>
      </c>
      <c r="AH2275" s="21">
        <v>2450.0921399459671</v>
      </c>
      <c r="AI2275" s="21">
        <v>10800.054684207789</v>
      </c>
      <c r="AJ2275" s="21">
        <v>15955.277968963213</v>
      </c>
      <c r="AK2275" s="21">
        <v>19866.563766731808</v>
      </c>
      <c r="AL2275" s="21">
        <v>22953.089915747358</v>
      </c>
      <c r="AM2275" s="21">
        <v>25429.717285303032</v>
      </c>
      <c r="AN2275" s="21">
        <v>27378.141616272616</v>
      </c>
      <c r="AO2275" s="21">
        <v>28877.388449792939</v>
      </c>
      <c r="AP2275" s="21">
        <v>30107.641334091062</v>
      </c>
      <c r="AQ2275" s="21">
        <v>31120.349260369017</v>
      </c>
    </row>
    <row r="2276" spans="1:43" x14ac:dyDescent="0.25">
      <c r="A2276" s="17" t="s">
        <v>257</v>
      </c>
      <c r="B2276" s="8" t="s">
        <v>338</v>
      </c>
      <c r="C2276" s="8" t="s">
        <v>335</v>
      </c>
      <c r="D2276" s="8" t="str">
        <f t="shared" si="270"/>
        <v>Week_18-generic-refi</v>
      </c>
      <c r="E2276" s="8" t="str">
        <f t="shared" si="271"/>
        <v>Umbrella-social.video.umb</v>
      </c>
      <c r="H2276" s="24">
        <f t="shared" si="272"/>
        <v>1.0341824070998026E-2</v>
      </c>
      <c r="I2276" s="6">
        <f t="shared" si="272"/>
        <v>2.04</v>
      </c>
      <c r="J2276" s="6">
        <f t="shared" si="274"/>
        <v>9502298.7898858842</v>
      </c>
      <c r="K2276" s="18">
        <f t="shared" si="274"/>
        <v>7.4999999999999997E-2</v>
      </c>
      <c r="L2276" s="35">
        <f>Data!BR32</f>
        <v>3.6409903712527236E-3</v>
      </c>
      <c r="Q2276" s="21">
        <v>0</v>
      </c>
      <c r="R2276" s="21">
        <v>0</v>
      </c>
      <c r="S2276" s="21">
        <v>0</v>
      </c>
      <c r="T2276" s="21">
        <v>0</v>
      </c>
      <c r="U2276" s="21">
        <v>0</v>
      </c>
      <c r="V2276" s="21">
        <v>0</v>
      </c>
      <c r="W2276" s="21">
        <v>0</v>
      </c>
      <c r="X2276" s="21">
        <v>0</v>
      </c>
      <c r="Y2276" s="21">
        <v>0</v>
      </c>
      <c r="Z2276" s="21">
        <v>36.191524942946629</v>
      </c>
      <c r="AA2276" s="21">
        <v>280.06536161697915</v>
      </c>
      <c r="AB2276" s="21">
        <v>481.98007071824429</v>
      </c>
      <c r="AC2276" s="21">
        <v>641.45866947695367</v>
      </c>
      <c r="AD2276" s="21">
        <v>769.53647818607055</v>
      </c>
      <c r="AE2276" s="21">
        <v>870.37482209668349</v>
      </c>
      <c r="AF2276" s="21">
        <v>948.01888974358985</v>
      </c>
      <c r="AG2276" s="21">
        <v>1011.768967432354</v>
      </c>
      <c r="AH2276" s="21">
        <v>1064.2739013639905</v>
      </c>
      <c r="AI2276" s="21">
        <v>580.38051815547897</v>
      </c>
      <c r="AJ2276" s="21">
        <v>4491.2304731260638</v>
      </c>
      <c r="AK2276" s="21">
        <v>7729.2085267212815</v>
      </c>
      <c r="AL2276" s="21">
        <v>10286.665608958105</v>
      </c>
      <c r="AM2276" s="21">
        <v>12340.568148295632</v>
      </c>
      <c r="AN2276" s="21">
        <v>13957.648676984098</v>
      </c>
      <c r="AO2276" s="21">
        <v>15202.777316455613</v>
      </c>
      <c r="AP2276" s="21">
        <v>16225.096856176135</v>
      </c>
      <c r="AQ2276" s="21">
        <v>17067.08516169796</v>
      </c>
    </row>
    <row r="2277" spans="1:43" x14ac:dyDescent="0.25">
      <c r="A2277" s="17" t="s">
        <v>258</v>
      </c>
      <c r="B2277" s="8" t="s">
        <v>338</v>
      </c>
      <c r="C2277" s="8" t="s">
        <v>335</v>
      </c>
      <c r="D2277" s="8" t="str">
        <f t="shared" si="270"/>
        <v>Week_19-generic-refi</v>
      </c>
      <c r="E2277" s="8" t="str">
        <f t="shared" si="271"/>
        <v>Umbrella-social.video.umb</v>
      </c>
      <c r="H2277" s="24">
        <f t="shared" si="272"/>
        <v>1.0341824070998026E-2</v>
      </c>
      <c r="I2277" s="6">
        <f t="shared" si="272"/>
        <v>2.04</v>
      </c>
      <c r="J2277" s="6">
        <f t="shared" si="274"/>
        <v>9502298.7898858842</v>
      </c>
      <c r="K2277" s="18">
        <f t="shared" si="274"/>
        <v>7.4999999999999997E-2</v>
      </c>
      <c r="L2277" s="35">
        <f>Data!BR33</f>
        <v>3.4180725934209242E-3</v>
      </c>
      <c r="Q2277" s="21">
        <v>0</v>
      </c>
      <c r="R2277" s="21">
        <v>0</v>
      </c>
      <c r="S2277" s="21">
        <v>0</v>
      </c>
      <c r="T2277" s="21">
        <v>0</v>
      </c>
      <c r="U2277" s="21">
        <v>0</v>
      </c>
      <c r="V2277" s="21">
        <v>0</v>
      </c>
      <c r="W2277" s="21">
        <v>0</v>
      </c>
      <c r="X2277" s="21">
        <v>0</v>
      </c>
      <c r="Y2277" s="21">
        <v>0</v>
      </c>
      <c r="Z2277" s="21">
        <v>552.92858120798826</v>
      </c>
      <c r="AA2277" s="21">
        <v>780.0779900687113</v>
      </c>
      <c r="AB2277" s="21">
        <v>952.69089289069007</v>
      </c>
      <c r="AC2277" s="21">
        <v>1088.9597361913195</v>
      </c>
      <c r="AD2277" s="21">
        <v>1198.3406805781419</v>
      </c>
      <c r="AE2277" s="21">
        <v>1284.4215226927081</v>
      </c>
      <c r="AF2277" s="21">
        <v>1350.6766416932951</v>
      </c>
      <c r="AG2277" s="21">
        <v>1405.0579358642617</v>
      </c>
      <c r="AH2277" s="21">
        <v>1449.8330420010543</v>
      </c>
      <c r="AI2277" s="21">
        <v>8170.8138060183492</v>
      </c>
      <c r="AJ2277" s="21">
        <v>11527.477919660823</v>
      </c>
      <c r="AK2277" s="21">
        <v>14078.237524804474</v>
      </c>
      <c r="AL2277" s="21">
        <v>16091.928594523495</v>
      </c>
      <c r="AM2277" s="21">
        <v>17708.288032045482</v>
      </c>
      <c r="AN2277" s="21">
        <v>18980.333929269254</v>
      </c>
      <c r="AO2277" s="21">
        <v>19959.408369347348</v>
      </c>
      <c r="AP2277" s="21">
        <v>20763.019259257442</v>
      </c>
      <c r="AQ2277" s="21">
        <v>21424.676239602297</v>
      </c>
    </row>
    <row r="2278" spans="1:43" x14ac:dyDescent="0.25">
      <c r="A2278" s="17" t="s">
        <v>259</v>
      </c>
      <c r="B2278" s="8" t="s">
        <v>338</v>
      </c>
      <c r="C2278" s="8" t="s">
        <v>335</v>
      </c>
      <c r="D2278" s="8" t="str">
        <f t="shared" si="270"/>
        <v>Week_20-generic-refi</v>
      </c>
      <c r="E2278" s="8" t="str">
        <f t="shared" si="271"/>
        <v>Umbrella-social.video.umb</v>
      </c>
      <c r="H2278" s="24">
        <f t="shared" si="272"/>
        <v>1.0341824070998026E-2</v>
      </c>
      <c r="I2278" s="6">
        <f t="shared" si="272"/>
        <v>2.04</v>
      </c>
      <c r="J2278" s="6">
        <f t="shared" si="274"/>
        <v>9502298.7898858842</v>
      </c>
      <c r="K2278" s="18">
        <f t="shared" si="274"/>
        <v>7.4999999999999997E-2</v>
      </c>
      <c r="L2278" s="35">
        <f>Data!BR34</f>
        <v>3.4180725934209242E-3</v>
      </c>
      <c r="Q2278" s="21">
        <v>0</v>
      </c>
      <c r="R2278" s="21">
        <v>0</v>
      </c>
      <c r="S2278" s="21">
        <v>0</v>
      </c>
      <c r="T2278" s="21">
        <v>0</v>
      </c>
      <c r="U2278" s="21">
        <v>0</v>
      </c>
      <c r="V2278" s="21">
        <v>0</v>
      </c>
      <c r="W2278" s="21">
        <v>0</v>
      </c>
      <c r="X2278" s="21">
        <v>0</v>
      </c>
      <c r="Y2278" s="21">
        <v>0</v>
      </c>
      <c r="Z2278" s="21">
        <v>271.82031086500416</v>
      </c>
      <c r="AA2278" s="21">
        <v>470.26652868638701</v>
      </c>
      <c r="AB2278" s="21">
        <v>621.25404483551893</v>
      </c>
      <c r="AC2278" s="21">
        <v>740.69634167215509</v>
      </c>
      <c r="AD2278" s="21">
        <v>836.75482710092649</v>
      </c>
      <c r="AE2278" s="21">
        <v>912.48113734633125</v>
      </c>
      <c r="AF2278" s="21">
        <v>970.85448219930959</v>
      </c>
      <c r="AG2278" s="21">
        <v>1018.8295850631679</v>
      </c>
      <c r="AH2278" s="21">
        <v>1058.3770008677013</v>
      </c>
      <c r="AI2278" s="21">
        <v>4374.7843264199373</v>
      </c>
      <c r="AJ2278" s="21">
        <v>7568.656780614363</v>
      </c>
      <c r="AK2278" s="21">
        <v>9998.7099912530139</v>
      </c>
      <c r="AL2278" s="21">
        <v>11921.061880446545</v>
      </c>
      <c r="AM2278" s="21">
        <v>13467.065397020151</v>
      </c>
      <c r="AN2278" s="21">
        <v>14685.834789583088</v>
      </c>
      <c r="AO2278" s="21">
        <v>15625.318646881529</v>
      </c>
      <c r="AP2278" s="21">
        <v>16397.449056854559</v>
      </c>
      <c r="AQ2278" s="21">
        <v>17033.940915249972</v>
      </c>
    </row>
    <row r="2279" spans="1:43" x14ac:dyDescent="0.25">
      <c r="A2279" s="17" t="s">
        <v>260</v>
      </c>
      <c r="B2279" s="8" t="s">
        <v>338</v>
      </c>
      <c r="C2279" s="8" t="s">
        <v>335</v>
      </c>
      <c r="D2279" s="8" t="str">
        <f t="shared" si="270"/>
        <v>Week_21-generic-refi</v>
      </c>
      <c r="E2279" s="8" t="str">
        <f t="shared" si="271"/>
        <v>Umbrella-social.video.umb</v>
      </c>
      <c r="H2279" s="24">
        <f t="shared" si="272"/>
        <v>1.0341824070998026E-2</v>
      </c>
      <c r="I2279" s="6">
        <f t="shared" si="272"/>
        <v>2.04</v>
      </c>
      <c r="J2279" s="6">
        <f t="shared" ref="J2279:K2294" si="275">J2278</f>
        <v>9502298.7898858842</v>
      </c>
      <c r="K2279" s="18">
        <f t="shared" si="275"/>
        <v>7.4999999999999997E-2</v>
      </c>
      <c r="L2279" s="35">
        <f>Data!BR35</f>
        <v>3.4180725934209242E-3</v>
      </c>
      <c r="Q2279" s="21">
        <v>0</v>
      </c>
      <c r="R2279" s="21">
        <v>0</v>
      </c>
      <c r="S2279" s="21">
        <v>0</v>
      </c>
      <c r="T2279" s="21">
        <v>0</v>
      </c>
      <c r="U2279" s="21">
        <v>0</v>
      </c>
      <c r="V2279" s="21">
        <v>0</v>
      </c>
      <c r="W2279" s="21">
        <v>0</v>
      </c>
      <c r="X2279" s="21">
        <v>0</v>
      </c>
      <c r="Y2279" s="21">
        <v>0</v>
      </c>
      <c r="Z2279" s="21">
        <v>949.3536188547464</v>
      </c>
      <c r="AA2279" s="21">
        <v>1393.2786753900753</v>
      </c>
      <c r="AB2279" s="21">
        <v>1729.792477702932</v>
      </c>
      <c r="AC2279" s="21">
        <v>1995.1363467853766</v>
      </c>
      <c r="AD2279" s="21">
        <v>2207.8933105057636</v>
      </c>
      <c r="AE2279" s="21">
        <v>2375.1644176526074</v>
      </c>
      <c r="AF2279" s="21">
        <v>2503.7998624519864</v>
      </c>
      <c r="AG2279" s="21">
        <v>2609.3024368936485</v>
      </c>
      <c r="AH2279" s="21">
        <v>2696.1097168304468</v>
      </c>
      <c r="AI2279" s="21">
        <v>11747.368948722664</v>
      </c>
      <c r="AJ2279" s="21">
        <v>17240.529053799357</v>
      </c>
      <c r="AK2279" s="21">
        <v>21404.574688212735</v>
      </c>
      <c r="AL2279" s="21">
        <v>24687.95852589521</v>
      </c>
      <c r="AM2279" s="21">
        <v>27320.628270440411</v>
      </c>
      <c r="AN2279" s="21">
        <v>29390.452802721404</v>
      </c>
      <c r="AO2279" s="21">
        <v>30982.196911480693</v>
      </c>
      <c r="AP2279" s="21">
        <v>32287.6932432916</v>
      </c>
      <c r="AQ2279" s="21">
        <v>33361.852676193754</v>
      </c>
    </row>
    <row r="2280" spans="1:43" x14ac:dyDescent="0.25">
      <c r="A2280" s="17" t="s">
        <v>261</v>
      </c>
      <c r="B2280" s="8" t="s">
        <v>338</v>
      </c>
      <c r="C2280" s="8" t="s">
        <v>335</v>
      </c>
      <c r="D2280" s="8" t="str">
        <f t="shared" si="270"/>
        <v>Week_22-generic-refi</v>
      </c>
      <c r="E2280" s="8" t="str">
        <f t="shared" si="271"/>
        <v>Umbrella-social.video.umb</v>
      </c>
      <c r="H2280" s="24">
        <f t="shared" si="272"/>
        <v>1.0341824070998026E-2</v>
      </c>
      <c r="I2280" s="6">
        <f t="shared" si="272"/>
        <v>2.04</v>
      </c>
      <c r="J2280" s="6">
        <f t="shared" si="275"/>
        <v>9502298.7898858842</v>
      </c>
      <c r="K2280" s="18">
        <f t="shared" si="275"/>
        <v>7.4999999999999997E-2</v>
      </c>
      <c r="L2280" s="35">
        <f>Data!BR36</f>
        <v>3.4180725934209242E-3</v>
      </c>
      <c r="Q2280" s="21">
        <v>0</v>
      </c>
      <c r="R2280" s="21">
        <v>0</v>
      </c>
      <c r="S2280" s="21">
        <v>0</v>
      </c>
      <c r="T2280" s="21">
        <v>0</v>
      </c>
      <c r="U2280" s="21">
        <v>0</v>
      </c>
      <c r="V2280" s="21">
        <v>0</v>
      </c>
      <c r="W2280" s="21">
        <v>0</v>
      </c>
      <c r="X2280" s="21">
        <v>0</v>
      </c>
      <c r="Y2280" s="21">
        <v>0</v>
      </c>
      <c r="Z2280" s="21">
        <v>320.29494273241778</v>
      </c>
      <c r="AA2280" s="21">
        <v>644.27565026018624</v>
      </c>
      <c r="AB2280" s="21">
        <v>890.39457665165401</v>
      </c>
      <c r="AC2280" s="21">
        <v>1084.8346850940948</v>
      </c>
      <c r="AD2280" s="21">
        <v>1241.0201527826873</v>
      </c>
      <c r="AE2280" s="21">
        <v>1364.0117876421357</v>
      </c>
      <c r="AF2280" s="21">
        <v>1458.7288346174005</v>
      </c>
      <c r="AG2280" s="21">
        <v>1536.508245671864</v>
      </c>
      <c r="AH2280" s="21">
        <v>1600.57603090002</v>
      </c>
      <c r="AI2280" s="21">
        <v>4363.7326277499251</v>
      </c>
      <c r="AJ2280" s="21">
        <v>8777.6805100976107</v>
      </c>
      <c r="AK2280" s="21">
        <v>12130.831141322136</v>
      </c>
      <c r="AL2280" s="21">
        <v>14779.904018074853</v>
      </c>
      <c r="AM2280" s="21">
        <v>16907.791569213859</v>
      </c>
      <c r="AN2280" s="21">
        <v>18583.442784302992</v>
      </c>
      <c r="AO2280" s="21">
        <v>19873.87798369789</v>
      </c>
      <c r="AP2280" s="21">
        <v>20933.553015997997</v>
      </c>
      <c r="AQ2280" s="21">
        <v>21806.419388481881</v>
      </c>
    </row>
    <row r="2281" spans="1:43" x14ac:dyDescent="0.25">
      <c r="A2281" s="17" t="s">
        <v>278</v>
      </c>
      <c r="B2281" s="8" t="s">
        <v>338</v>
      </c>
      <c r="C2281" s="8" t="s">
        <v>335</v>
      </c>
      <c r="D2281" s="8" t="str">
        <f t="shared" si="270"/>
        <v>Week_23-generic-refi</v>
      </c>
      <c r="E2281" s="8" t="str">
        <f t="shared" si="271"/>
        <v>Umbrella-social.video.umb</v>
      </c>
      <c r="H2281" s="24">
        <f t="shared" si="272"/>
        <v>1.0341824070998026E-2</v>
      </c>
      <c r="I2281" s="6">
        <f t="shared" si="272"/>
        <v>2.04</v>
      </c>
      <c r="J2281" s="6">
        <f t="shared" si="275"/>
        <v>9502298.7898858842</v>
      </c>
      <c r="K2281" s="18">
        <f t="shared" si="275"/>
        <v>7.4999999999999997E-2</v>
      </c>
      <c r="L2281" s="35">
        <f>Data!BR37</f>
        <v>3.5295314823368239E-3</v>
      </c>
      <c r="Q2281" s="21">
        <v>0</v>
      </c>
      <c r="R2281" s="21">
        <v>0</v>
      </c>
      <c r="S2281" s="21">
        <v>0</v>
      </c>
      <c r="T2281" s="21">
        <v>0</v>
      </c>
      <c r="U2281" s="21">
        <v>0</v>
      </c>
      <c r="V2281" s="21">
        <v>0</v>
      </c>
      <c r="W2281" s="21">
        <v>0</v>
      </c>
      <c r="X2281" s="21">
        <v>0</v>
      </c>
      <c r="Y2281" s="21">
        <v>0</v>
      </c>
      <c r="Z2281" s="21">
        <v>16.59967857999472</v>
      </c>
      <c r="AA2281" s="21">
        <v>137.8474392131449</v>
      </c>
      <c r="AB2281" s="21">
        <v>336.86941370073708</v>
      </c>
      <c r="AC2281" s="21">
        <v>494.06699862107257</v>
      </c>
      <c r="AD2281" s="21">
        <v>620.3182886506562</v>
      </c>
      <c r="AE2281" s="21">
        <v>719.721286116545</v>
      </c>
      <c r="AF2281" s="21">
        <v>796.26227924054569</v>
      </c>
      <c r="AG2281" s="21">
        <v>859.1079492995417</v>
      </c>
      <c r="AH2281" s="21">
        <v>910.86909652376619</v>
      </c>
      <c r="AI2281" s="21">
        <v>261.11455188647017</v>
      </c>
      <c r="AJ2281" s="21">
        <v>2168.3535705454133</v>
      </c>
      <c r="AK2281" s="21">
        <v>5298.9885062433468</v>
      </c>
      <c r="AL2281" s="21">
        <v>7771.7217429926695</v>
      </c>
      <c r="AM2281" s="21">
        <v>9757.6667636928232</v>
      </c>
      <c r="AN2281" s="21">
        <v>11321.285541875561</v>
      </c>
      <c r="AO2281" s="21">
        <v>12525.282777376562</v>
      </c>
      <c r="AP2281" s="21">
        <v>13513.851254553963</v>
      </c>
      <c r="AQ2281" s="21">
        <v>14328.059113908024</v>
      </c>
    </row>
    <row r="2282" spans="1:43" x14ac:dyDescent="0.25">
      <c r="A2282" s="17" t="s">
        <v>279</v>
      </c>
      <c r="B2282" s="8" t="s">
        <v>338</v>
      </c>
      <c r="C2282" s="8" t="s">
        <v>335</v>
      </c>
      <c r="D2282" s="8" t="str">
        <f t="shared" si="270"/>
        <v>Week_24-generic-refi</v>
      </c>
      <c r="E2282" s="8" t="str">
        <f t="shared" si="271"/>
        <v>Umbrella-social.video.umb</v>
      </c>
      <c r="H2282" s="24">
        <f t="shared" si="272"/>
        <v>1.0341824070998026E-2</v>
      </c>
      <c r="I2282" s="6">
        <f t="shared" si="272"/>
        <v>2.04</v>
      </c>
      <c r="J2282" s="6">
        <f t="shared" si="275"/>
        <v>9502298.7898858842</v>
      </c>
      <c r="K2282" s="18">
        <f t="shared" si="275"/>
        <v>7.4999999999999997E-2</v>
      </c>
      <c r="L2282" s="35">
        <f>Data!BR38</f>
        <v>3.5295314823368239E-3</v>
      </c>
      <c r="Q2282" s="21">
        <v>0</v>
      </c>
      <c r="R2282" s="21">
        <v>0</v>
      </c>
      <c r="S2282" s="21">
        <v>0</v>
      </c>
      <c r="T2282" s="21">
        <v>0</v>
      </c>
      <c r="U2282" s="21">
        <v>0</v>
      </c>
      <c r="V2282" s="21">
        <v>0</v>
      </c>
      <c r="W2282" s="21">
        <v>0</v>
      </c>
      <c r="X2282" s="21">
        <v>0</v>
      </c>
      <c r="Y2282" s="21">
        <v>0</v>
      </c>
      <c r="Z2282" s="21">
        <v>200.84267283744433</v>
      </c>
      <c r="AA2282" s="21">
        <v>426.13008785126488</v>
      </c>
      <c r="AB2282" s="21">
        <v>598.51290657724621</v>
      </c>
      <c r="AC2282" s="21">
        <v>734.68262687570166</v>
      </c>
      <c r="AD2282" s="21">
        <v>844.04984412064641</v>
      </c>
      <c r="AE2282" s="21">
        <v>930.16461772820685</v>
      </c>
      <c r="AF2282" s="21">
        <v>996.47654973077761</v>
      </c>
      <c r="AG2282" s="21">
        <v>1050.9260742781453</v>
      </c>
      <c r="AH2282" s="21">
        <v>1095.7736251838687</v>
      </c>
      <c r="AI2282" s="21">
        <v>2999.5177139616258</v>
      </c>
      <c r="AJ2282" s="21">
        <v>6364.1094240784914</v>
      </c>
      <c r="AK2282" s="21">
        <v>8938.5887966454629</v>
      </c>
      <c r="AL2282" s="21">
        <v>10972.237733746584</v>
      </c>
      <c r="AM2282" s="21">
        <v>12605.600309629119</v>
      </c>
      <c r="AN2282" s="21">
        <v>13891.695466701314</v>
      </c>
      <c r="AO2282" s="21">
        <v>14882.041850159954</v>
      </c>
      <c r="AP2282" s="21">
        <v>15695.227171233659</v>
      </c>
      <c r="AQ2282" s="21">
        <v>16365.010248052149</v>
      </c>
    </row>
    <row r="2283" spans="1:43" x14ac:dyDescent="0.25">
      <c r="A2283" s="17" t="s">
        <v>280</v>
      </c>
      <c r="B2283" s="8" t="s">
        <v>338</v>
      </c>
      <c r="C2283" s="8" t="s">
        <v>335</v>
      </c>
      <c r="D2283" s="8" t="str">
        <f t="shared" si="270"/>
        <v>Week_25-generic-refi</v>
      </c>
      <c r="E2283" s="8" t="str">
        <f t="shared" si="271"/>
        <v>Umbrella-social.video.umb</v>
      </c>
      <c r="H2283" s="24">
        <f t="shared" si="272"/>
        <v>1.0341824070998026E-2</v>
      </c>
      <c r="I2283" s="6">
        <f t="shared" si="272"/>
        <v>2.04</v>
      </c>
      <c r="J2283" s="6">
        <f t="shared" si="275"/>
        <v>9502298.7898858842</v>
      </c>
      <c r="K2283" s="18">
        <f t="shared" si="275"/>
        <v>7.4999999999999997E-2</v>
      </c>
      <c r="L2283" s="35">
        <f>Data!BR39</f>
        <v>3.5295314823368239E-3</v>
      </c>
      <c r="Q2283" s="21">
        <v>0</v>
      </c>
      <c r="R2283" s="21">
        <v>0</v>
      </c>
      <c r="S2283" s="21">
        <v>0</v>
      </c>
      <c r="T2283" s="21">
        <v>0</v>
      </c>
      <c r="U2283" s="21">
        <v>0</v>
      </c>
      <c r="V2283" s="21">
        <v>0</v>
      </c>
      <c r="W2283" s="21">
        <v>0</v>
      </c>
      <c r="X2283" s="21">
        <v>0</v>
      </c>
      <c r="Y2283" s="21">
        <v>0</v>
      </c>
      <c r="Z2283" s="21">
        <v>19.275240831980117</v>
      </c>
      <c r="AA2283" s="21">
        <v>298.12055251898937</v>
      </c>
      <c r="AB2283" s="21">
        <v>537.2979197742286</v>
      </c>
      <c r="AC2283" s="21">
        <v>726.1303102296647</v>
      </c>
      <c r="AD2283" s="21">
        <v>877.72589676331472</v>
      </c>
      <c r="AE2283" s="21">
        <v>997.03987199345215</v>
      </c>
      <c r="AF2283" s="21">
        <v>1088.8827882696885</v>
      </c>
      <c r="AG2283" s="21">
        <v>1164.2713423136001</v>
      </c>
      <c r="AH2283" s="21">
        <v>1226.3473504970441</v>
      </c>
      <c r="AI2283" s="21">
        <v>262.3301696597207</v>
      </c>
      <c r="AJ2283" s="21">
        <v>4057.3301160316646</v>
      </c>
      <c r="AK2283" s="21">
        <v>7312.461394429637</v>
      </c>
      <c r="AL2283" s="21">
        <v>9882.4128392509028</v>
      </c>
      <c r="AM2283" s="21">
        <v>11945.582699575391</v>
      </c>
      <c r="AN2283" s="21">
        <v>13569.409640973057</v>
      </c>
      <c r="AO2283" s="21">
        <v>14819.36381891593</v>
      </c>
      <c r="AP2283" s="21">
        <v>15845.379127628872</v>
      </c>
      <c r="AQ2283" s="21">
        <v>16690.214733083052</v>
      </c>
    </row>
    <row r="2284" spans="1:43" x14ac:dyDescent="0.25">
      <c r="A2284" s="17" t="s">
        <v>281</v>
      </c>
      <c r="B2284" s="8" t="s">
        <v>338</v>
      </c>
      <c r="C2284" s="8" t="s">
        <v>335</v>
      </c>
      <c r="D2284" s="8" t="str">
        <f t="shared" si="270"/>
        <v>Week_26-generic-refi</v>
      </c>
      <c r="E2284" s="8" t="str">
        <f t="shared" si="271"/>
        <v>Umbrella-social.video.umb</v>
      </c>
      <c r="H2284" s="24">
        <f t="shared" si="272"/>
        <v>1.0341824070998026E-2</v>
      </c>
      <c r="I2284" s="6">
        <f t="shared" si="272"/>
        <v>2.04</v>
      </c>
      <c r="J2284" s="6">
        <f t="shared" si="275"/>
        <v>9502298.7898858842</v>
      </c>
      <c r="K2284" s="18">
        <f t="shared" si="275"/>
        <v>7.4999999999999997E-2</v>
      </c>
      <c r="L2284" s="35">
        <f>Data!BR40</f>
        <v>3.5295314823368239E-3</v>
      </c>
      <c r="Q2284" s="21">
        <v>0</v>
      </c>
      <c r="R2284" s="21">
        <v>0</v>
      </c>
      <c r="S2284" s="21">
        <v>0</v>
      </c>
      <c r="T2284" s="21">
        <v>0</v>
      </c>
      <c r="U2284" s="21">
        <v>0</v>
      </c>
      <c r="V2284" s="21">
        <v>0</v>
      </c>
      <c r="W2284" s="21">
        <v>0</v>
      </c>
      <c r="X2284" s="21">
        <v>0</v>
      </c>
      <c r="Y2284" s="21">
        <v>0</v>
      </c>
      <c r="Z2284" s="21">
        <v>184.56055626862272</v>
      </c>
      <c r="AA2284" s="21">
        <v>555.27454341015255</v>
      </c>
      <c r="AB2284" s="21">
        <v>837.0238097123206</v>
      </c>
      <c r="AC2284" s="21">
        <v>1059.4889839629866</v>
      </c>
      <c r="AD2284" s="21">
        <v>1238.0976905178472</v>
      </c>
      <c r="AE2284" s="21">
        <v>1378.6829447986745</v>
      </c>
      <c r="AF2284" s="21">
        <v>1486.9062491535688</v>
      </c>
      <c r="AG2284" s="21">
        <v>1575.7456417640701</v>
      </c>
      <c r="AH2284" s="21">
        <v>1648.9008553734145</v>
      </c>
      <c r="AI2284" s="21">
        <v>2396.3017820034847</v>
      </c>
      <c r="AJ2284" s="21">
        <v>7209.5869495444131</v>
      </c>
      <c r="AK2284" s="21">
        <v>10867.769838500322</v>
      </c>
      <c r="AL2284" s="21">
        <v>13756.218509594939</v>
      </c>
      <c r="AM2284" s="21">
        <v>16075.242522373746</v>
      </c>
      <c r="AN2284" s="21">
        <v>17900.57672252772</v>
      </c>
      <c r="AO2284" s="21">
        <v>19305.729060183676</v>
      </c>
      <c r="AP2284" s="21">
        <v>20459.204099101535</v>
      </c>
      <c r="AQ2284" s="21">
        <v>21409.038518108002</v>
      </c>
    </row>
    <row r="2285" spans="1:43" x14ac:dyDescent="0.25">
      <c r="A2285" s="17" t="s">
        <v>282</v>
      </c>
      <c r="B2285" s="8" t="s">
        <v>338</v>
      </c>
      <c r="C2285" s="8" t="s">
        <v>335</v>
      </c>
      <c r="D2285" s="8" t="str">
        <f t="shared" si="270"/>
        <v>Week_27-generic-refi</v>
      </c>
      <c r="E2285" s="8" t="str">
        <f t="shared" si="271"/>
        <v>Umbrella-social.video.umb</v>
      </c>
      <c r="H2285" s="24">
        <f t="shared" si="272"/>
        <v>1.0341824070998026E-2</v>
      </c>
      <c r="I2285" s="6">
        <f t="shared" si="272"/>
        <v>2.04</v>
      </c>
      <c r="J2285" s="6">
        <f t="shared" si="275"/>
        <v>9502298.7898858842</v>
      </c>
      <c r="K2285" s="18">
        <f t="shared" si="275"/>
        <v>7.4999999999999997E-2</v>
      </c>
      <c r="L2285" s="35">
        <f>Data!BR41</f>
        <v>3.5295314823368239E-3</v>
      </c>
      <c r="Q2285" s="21">
        <v>0</v>
      </c>
      <c r="R2285" s="21">
        <v>0</v>
      </c>
      <c r="S2285" s="21">
        <v>0</v>
      </c>
      <c r="T2285" s="21">
        <v>0</v>
      </c>
      <c r="U2285" s="21">
        <v>0</v>
      </c>
      <c r="V2285" s="21">
        <v>0</v>
      </c>
      <c r="W2285" s="21">
        <v>0</v>
      </c>
      <c r="X2285" s="21">
        <v>0</v>
      </c>
      <c r="Y2285" s="21">
        <v>0</v>
      </c>
      <c r="Z2285" s="21">
        <v>339.59703761001646</v>
      </c>
      <c r="AA2285" s="21">
        <v>668.8289841567489</v>
      </c>
      <c r="AB2285" s="21">
        <v>918.73647654933302</v>
      </c>
      <c r="AC2285" s="21">
        <v>1116.0127601502406</v>
      </c>
      <c r="AD2285" s="21">
        <v>1274.3607851065885</v>
      </c>
      <c r="AE2285" s="21">
        <v>1398.9731117577358</v>
      </c>
      <c r="AF2285" s="21">
        <v>1494.8828991809939</v>
      </c>
      <c r="AG2285" s="21">
        <v>1573.6019623868526</v>
      </c>
      <c r="AH2285" s="21">
        <v>1638.4142934061815</v>
      </c>
      <c r="AI2285" s="21">
        <v>4560.123158615068</v>
      </c>
      <c r="AJ2285" s="21">
        <v>8981.0634429286401</v>
      </c>
      <c r="AK2285" s="21">
        <v>12336.831654545187</v>
      </c>
      <c r="AL2285" s="21">
        <v>14985.865803444602</v>
      </c>
      <c r="AM2285" s="21">
        <v>17112.169674662768</v>
      </c>
      <c r="AN2285" s="21">
        <v>18785.469184605376</v>
      </c>
      <c r="AO2285" s="21">
        <v>20073.349802895398</v>
      </c>
      <c r="AP2285" s="21">
        <v>21130.392660736074</v>
      </c>
      <c r="AQ2285" s="21">
        <v>22000.695339832087</v>
      </c>
    </row>
    <row r="2286" spans="1:43" x14ac:dyDescent="0.25">
      <c r="A2286" s="17" t="s">
        <v>283</v>
      </c>
      <c r="B2286" s="8" t="s">
        <v>338</v>
      </c>
      <c r="C2286" s="8" t="s">
        <v>335</v>
      </c>
      <c r="D2286" s="8" t="str">
        <f t="shared" si="270"/>
        <v>Week_28-generic-refi</v>
      </c>
      <c r="E2286" s="8" t="str">
        <f t="shared" si="271"/>
        <v>Umbrella-social.video.umb</v>
      </c>
      <c r="H2286" s="24">
        <f t="shared" si="272"/>
        <v>1.0341824070998026E-2</v>
      </c>
      <c r="I2286" s="6">
        <f t="shared" si="272"/>
        <v>2.04</v>
      </c>
      <c r="J2286" s="6">
        <f t="shared" si="275"/>
        <v>9502298.7898858842</v>
      </c>
      <c r="K2286" s="18">
        <f t="shared" si="275"/>
        <v>7.4999999999999997E-2</v>
      </c>
      <c r="L2286" s="35">
        <f>Data!BR42</f>
        <v>3.306613704505025E-3</v>
      </c>
      <c r="Q2286" s="21">
        <v>0</v>
      </c>
      <c r="R2286" s="21">
        <v>0</v>
      </c>
      <c r="S2286" s="21">
        <v>0</v>
      </c>
      <c r="T2286" s="21">
        <v>0</v>
      </c>
      <c r="U2286" s="21">
        <v>0</v>
      </c>
      <c r="V2286" s="21">
        <v>0</v>
      </c>
      <c r="W2286" s="21">
        <v>0</v>
      </c>
      <c r="X2286" s="21">
        <v>0</v>
      </c>
      <c r="Y2286" s="21">
        <v>0</v>
      </c>
      <c r="Z2286" s="21">
        <v>468.82011706611195</v>
      </c>
      <c r="AA2286" s="21">
        <v>745.91571713328028</v>
      </c>
      <c r="AB2286" s="21">
        <v>956.26020755880495</v>
      </c>
      <c r="AC2286" s="21">
        <v>1122.3271187228481</v>
      </c>
      <c r="AD2286" s="21">
        <v>1255.637389212327</v>
      </c>
      <c r="AE2286" s="21">
        <v>1360.5567187686315</v>
      </c>
      <c r="AF2286" s="21">
        <v>1441.316254573542</v>
      </c>
      <c r="AG2286" s="21">
        <v>1507.6057014845737</v>
      </c>
      <c r="AH2286" s="21">
        <v>1562.1879107728289</v>
      </c>
      <c r="AI2286" s="21">
        <v>6531.6651207328396</v>
      </c>
      <c r="AJ2286" s="21">
        <v>10392.198404572346</v>
      </c>
      <c r="AK2286" s="21">
        <v>13322.746223314898</v>
      </c>
      <c r="AL2286" s="21">
        <v>15636.412834180614</v>
      </c>
      <c r="AM2286" s="21">
        <v>17493.709507882864</v>
      </c>
      <c r="AN2286" s="21">
        <v>18955.459762206847</v>
      </c>
      <c r="AO2286" s="21">
        <v>20080.612510524435</v>
      </c>
      <c r="AP2286" s="21">
        <v>21004.166028174361</v>
      </c>
      <c r="AQ2286" s="21">
        <v>21764.612731809226</v>
      </c>
    </row>
    <row r="2287" spans="1:43" x14ac:dyDescent="0.25">
      <c r="A2287" s="17" t="s">
        <v>284</v>
      </c>
      <c r="B2287" s="8" t="s">
        <v>338</v>
      </c>
      <c r="C2287" s="8" t="s">
        <v>335</v>
      </c>
      <c r="D2287" s="8" t="str">
        <f t="shared" si="270"/>
        <v>Week_29-generic-refi</v>
      </c>
      <c r="E2287" s="8" t="str">
        <f t="shared" si="271"/>
        <v>Umbrella-social.video.umb</v>
      </c>
      <c r="H2287" s="24">
        <f t="shared" si="272"/>
        <v>1.0341824070998026E-2</v>
      </c>
      <c r="I2287" s="6">
        <f t="shared" si="272"/>
        <v>2.04</v>
      </c>
      <c r="J2287" s="6">
        <f t="shared" si="275"/>
        <v>9502298.7898858842</v>
      </c>
      <c r="K2287" s="18">
        <f t="shared" si="275"/>
        <v>7.4999999999999997E-2</v>
      </c>
      <c r="L2287" s="35">
        <f>Data!BR43</f>
        <v>3.306613704505025E-3</v>
      </c>
      <c r="Q2287" s="21">
        <v>0</v>
      </c>
      <c r="R2287" s="21">
        <v>0</v>
      </c>
      <c r="S2287" s="21">
        <v>0</v>
      </c>
      <c r="T2287" s="21">
        <v>0</v>
      </c>
      <c r="U2287" s="21">
        <v>0</v>
      </c>
      <c r="V2287" s="21">
        <v>0</v>
      </c>
      <c r="W2287" s="21">
        <v>0</v>
      </c>
      <c r="X2287" s="21">
        <v>0</v>
      </c>
      <c r="Y2287" s="21">
        <v>0</v>
      </c>
      <c r="Z2287" s="21">
        <v>188.09978036392448</v>
      </c>
      <c r="AA2287" s="21">
        <v>500.8427988195395</v>
      </c>
      <c r="AB2287" s="21">
        <v>738.2429678644146</v>
      </c>
      <c r="AC2287" s="21">
        <v>925.66390497721341</v>
      </c>
      <c r="AD2287" s="21">
        <v>1076.1166590407092</v>
      </c>
      <c r="AE2287" s="21">
        <v>1194.5257790361777</v>
      </c>
      <c r="AF2287" s="21">
        <v>1285.6681451857044</v>
      </c>
      <c r="AG2287" s="21">
        <v>1360.4791002210184</v>
      </c>
      <c r="AH2287" s="21">
        <v>1422.0774165752816</v>
      </c>
      <c r="AI2287" s="21">
        <v>2570.2132618128853</v>
      </c>
      <c r="AJ2287" s="21">
        <v>6843.5635656720233</v>
      </c>
      <c r="AK2287" s="21">
        <v>10087.422020239272</v>
      </c>
      <c r="AL2287" s="21">
        <v>12648.359503402338</v>
      </c>
      <c r="AM2287" s="21">
        <v>14704.160222691395</v>
      </c>
      <c r="AN2287" s="21">
        <v>16322.113683047026</v>
      </c>
      <c r="AO2287" s="21">
        <v>17567.49162946087</v>
      </c>
      <c r="AP2287" s="21">
        <v>18589.715623495522</v>
      </c>
      <c r="AQ2287" s="21">
        <v>19431.400867852335</v>
      </c>
    </row>
    <row r="2288" spans="1:43" x14ac:dyDescent="0.25">
      <c r="A2288" s="17" t="s">
        <v>285</v>
      </c>
      <c r="B2288" s="8" t="s">
        <v>338</v>
      </c>
      <c r="C2288" s="8" t="s">
        <v>335</v>
      </c>
      <c r="D2288" s="8" t="str">
        <f t="shared" si="270"/>
        <v>Week_30-generic-refi</v>
      </c>
      <c r="E2288" s="8" t="str">
        <f t="shared" si="271"/>
        <v>Umbrella-social.video.umb</v>
      </c>
      <c r="H2288" s="24">
        <f t="shared" si="272"/>
        <v>1.0341824070998026E-2</v>
      </c>
      <c r="I2288" s="6">
        <f t="shared" si="272"/>
        <v>2.04</v>
      </c>
      <c r="J2288" s="6">
        <f t="shared" si="275"/>
        <v>9502298.7898858842</v>
      </c>
      <c r="K2288" s="18">
        <f t="shared" si="275"/>
        <v>7.4999999999999997E-2</v>
      </c>
      <c r="L2288" s="35">
        <f>Data!BR44</f>
        <v>3.306613704505025E-3</v>
      </c>
      <c r="Q2288" s="21">
        <v>0</v>
      </c>
      <c r="R2288" s="21">
        <v>0</v>
      </c>
      <c r="S2288" s="21">
        <v>0</v>
      </c>
      <c r="T2288" s="21">
        <v>0</v>
      </c>
      <c r="U2288" s="21">
        <v>0</v>
      </c>
      <c r="V2288" s="21">
        <v>0</v>
      </c>
      <c r="W2288" s="21">
        <v>0</v>
      </c>
      <c r="X2288" s="21">
        <v>0</v>
      </c>
      <c r="Y2288" s="21">
        <v>0</v>
      </c>
      <c r="Z2288" s="21">
        <v>420.44373800657513</v>
      </c>
      <c r="AA2288" s="21">
        <v>747.84209971962196</v>
      </c>
      <c r="AB2288" s="21">
        <v>996.45905487331129</v>
      </c>
      <c r="AC2288" s="21">
        <v>1192.803877689407</v>
      </c>
      <c r="AD2288" s="21">
        <v>1350.4672055366732</v>
      </c>
      <c r="AE2288" s="21">
        <v>1474.5861191744884</v>
      </c>
      <c r="AF2288" s="21">
        <v>1570.146562319394</v>
      </c>
      <c r="AG2288" s="21">
        <v>1648.6009016337832</v>
      </c>
      <c r="AH2288" s="21">
        <v>1713.2114901477876</v>
      </c>
      <c r="AI2288" s="21">
        <v>5563.6439350633154</v>
      </c>
      <c r="AJ2288" s="21">
        <v>9896.0378913409386</v>
      </c>
      <c r="AK2288" s="21">
        <v>13185.933993142555</v>
      </c>
      <c r="AL2288" s="21">
        <v>15784.123914631573</v>
      </c>
      <c r="AM2288" s="21">
        <v>17870.449713936552</v>
      </c>
      <c r="AN2288" s="21">
        <v>19512.889304930959</v>
      </c>
      <c r="AO2288" s="21">
        <v>20777.420636651736</v>
      </c>
      <c r="AP2288" s="21">
        <v>21815.590478770006</v>
      </c>
      <c r="AQ2288" s="21">
        <v>22670.56886572648</v>
      </c>
    </row>
    <row r="2289" spans="1:43" x14ac:dyDescent="0.25">
      <c r="A2289" s="17" t="s">
        <v>286</v>
      </c>
      <c r="B2289" s="8" t="s">
        <v>338</v>
      </c>
      <c r="C2289" s="8" t="s">
        <v>335</v>
      </c>
      <c r="D2289" s="8" t="str">
        <f t="shared" si="270"/>
        <v>Week_31-generic-refi</v>
      </c>
      <c r="E2289" s="8" t="str">
        <f t="shared" si="271"/>
        <v>Umbrella-social.video.umb</v>
      </c>
      <c r="H2289" s="24">
        <f t="shared" si="272"/>
        <v>1.0341824070998026E-2</v>
      </c>
      <c r="I2289" s="6">
        <f t="shared" si="272"/>
        <v>2.04</v>
      </c>
      <c r="J2289" s="6">
        <f t="shared" si="275"/>
        <v>9502298.7898858842</v>
      </c>
      <c r="K2289" s="18">
        <f t="shared" si="275"/>
        <v>7.4999999999999997E-2</v>
      </c>
      <c r="L2289" s="35">
        <f>Data!BR45</f>
        <v>3.306613704505025E-3</v>
      </c>
      <c r="Q2289" s="21">
        <v>0</v>
      </c>
      <c r="R2289" s="21">
        <v>0</v>
      </c>
      <c r="S2289" s="21">
        <v>0</v>
      </c>
      <c r="T2289" s="21">
        <v>0</v>
      </c>
      <c r="U2289" s="21">
        <v>0</v>
      </c>
      <c r="V2289" s="21">
        <v>0</v>
      </c>
      <c r="W2289" s="21">
        <v>0</v>
      </c>
      <c r="X2289" s="21">
        <v>0</v>
      </c>
      <c r="Y2289" s="21">
        <v>0</v>
      </c>
      <c r="Z2289" s="21">
        <v>279.58928496547406</v>
      </c>
      <c r="AA2289" s="21">
        <v>562.59108343921878</v>
      </c>
      <c r="AB2289" s="21">
        <v>777.57065308496306</v>
      </c>
      <c r="AC2289" s="21">
        <v>947.40365399969255</v>
      </c>
      <c r="AD2289" s="21">
        <v>1083.8186911155683</v>
      </c>
      <c r="AE2289" s="21">
        <v>1191.2384001790415</v>
      </c>
      <c r="AF2289" s="21">
        <v>1273.9611546687754</v>
      </c>
      <c r="AG2289" s="21">
        <v>1341.8895502588878</v>
      </c>
      <c r="AH2289" s="21">
        <v>1397.8417693232434</v>
      </c>
      <c r="AI2289" s="21">
        <v>3862.7706929086589</v>
      </c>
      <c r="AJ2289" s="21">
        <v>7772.6882468657668</v>
      </c>
      <c r="AK2289" s="21">
        <v>10742.819170532042</v>
      </c>
      <c r="AL2289" s="21">
        <v>13089.210730935218</v>
      </c>
      <c r="AM2289" s="21">
        <v>14973.903871118764</v>
      </c>
      <c r="AN2289" s="21">
        <v>16458.001174999343</v>
      </c>
      <c r="AO2289" s="21">
        <v>17600.888434498866</v>
      </c>
      <c r="AP2289" s="21">
        <v>18539.378676477183</v>
      </c>
      <c r="AQ2289" s="21">
        <v>19312.407557150083</v>
      </c>
    </row>
    <row r="2290" spans="1:43" x14ac:dyDescent="0.25">
      <c r="A2290" s="17" t="s">
        <v>287</v>
      </c>
      <c r="B2290" s="8" t="s">
        <v>338</v>
      </c>
      <c r="C2290" s="8" t="s">
        <v>335</v>
      </c>
      <c r="D2290" s="8" t="str">
        <f t="shared" si="270"/>
        <v>Week_32-generic-refi</v>
      </c>
      <c r="E2290" s="8" t="str">
        <f t="shared" si="271"/>
        <v>Umbrella-social.video.umb</v>
      </c>
      <c r="H2290" s="24">
        <f t="shared" si="272"/>
        <v>1.0341824070998026E-2</v>
      </c>
      <c r="I2290" s="6">
        <f t="shared" si="272"/>
        <v>2.04</v>
      </c>
      <c r="J2290" s="6">
        <f t="shared" si="275"/>
        <v>9502298.7898858842</v>
      </c>
      <c r="K2290" s="18">
        <f t="shared" si="275"/>
        <v>7.4999999999999997E-2</v>
      </c>
      <c r="L2290" s="35">
        <f>Data!BR46</f>
        <v>3.8639081490845235E-3</v>
      </c>
      <c r="Q2290" s="21">
        <v>0</v>
      </c>
      <c r="R2290" s="21">
        <v>0</v>
      </c>
      <c r="S2290" s="21">
        <v>0</v>
      </c>
      <c r="T2290" s="21">
        <v>0</v>
      </c>
      <c r="U2290" s="21">
        <v>0</v>
      </c>
      <c r="V2290" s="21">
        <v>0</v>
      </c>
      <c r="W2290" s="21">
        <v>0</v>
      </c>
      <c r="X2290" s="21">
        <v>0</v>
      </c>
      <c r="Y2290" s="21">
        <v>0</v>
      </c>
      <c r="Z2290" s="21">
        <v>20.319009954246098</v>
      </c>
      <c r="AA2290" s="21">
        <v>276.99518437202209</v>
      </c>
      <c r="AB2290" s="21">
        <v>505.84324080991018</v>
      </c>
      <c r="AC2290" s="21">
        <v>686.53787132837374</v>
      </c>
      <c r="AD2290" s="21">
        <v>831.61331243894222</v>
      </c>
      <c r="AE2290" s="21">
        <v>945.80469631838071</v>
      </c>
      <c r="AF2290" s="21">
        <v>1033.7106088959169</v>
      </c>
      <c r="AG2290" s="21">
        <v>1105.8719151321695</v>
      </c>
      <c r="AH2290" s="21">
        <v>1165.2938342497068</v>
      </c>
      <c r="AI2290" s="21">
        <v>287.54212667686483</v>
      </c>
      <c r="AJ2290" s="21">
        <v>3919.8654153391644</v>
      </c>
      <c r="AK2290" s="21">
        <v>7158.3823008661811</v>
      </c>
      <c r="AL2290" s="21">
        <v>9715.4615313683407</v>
      </c>
      <c r="AM2290" s="21">
        <v>11768.47990969734</v>
      </c>
      <c r="AN2290" s="21">
        <v>13384.446112913183</v>
      </c>
      <c r="AO2290" s="21">
        <v>14628.436499597019</v>
      </c>
      <c r="AP2290" s="21">
        <v>15649.618904924624</v>
      </c>
      <c r="AQ2290" s="21">
        <v>16490.521342235887</v>
      </c>
    </row>
    <row r="2291" spans="1:43" x14ac:dyDescent="0.25">
      <c r="A2291" s="17" t="s">
        <v>288</v>
      </c>
      <c r="B2291" s="8" t="s">
        <v>338</v>
      </c>
      <c r="C2291" s="8" t="s">
        <v>335</v>
      </c>
      <c r="D2291" s="8" t="str">
        <f t="shared" si="270"/>
        <v>Week_33-generic-refi</v>
      </c>
      <c r="E2291" s="8" t="str">
        <f t="shared" si="271"/>
        <v>Umbrella-social.video.umb</v>
      </c>
      <c r="H2291" s="24">
        <f t="shared" si="272"/>
        <v>1.0341824070998026E-2</v>
      </c>
      <c r="I2291" s="6">
        <f t="shared" si="272"/>
        <v>2.04</v>
      </c>
      <c r="J2291" s="6">
        <f t="shared" si="275"/>
        <v>9502298.7898858842</v>
      </c>
      <c r="K2291" s="18">
        <f t="shared" si="275"/>
        <v>7.4999999999999997E-2</v>
      </c>
      <c r="L2291" s="35">
        <f>Data!BR47</f>
        <v>3.8639081490845235E-3</v>
      </c>
      <c r="Q2291" s="21">
        <v>0</v>
      </c>
      <c r="R2291" s="21">
        <v>0</v>
      </c>
      <c r="S2291" s="21">
        <v>0</v>
      </c>
      <c r="T2291" s="21">
        <v>0</v>
      </c>
      <c r="U2291" s="21">
        <v>0</v>
      </c>
      <c r="V2291" s="21">
        <v>0</v>
      </c>
      <c r="W2291" s="21">
        <v>0</v>
      </c>
      <c r="X2291" s="21">
        <v>0</v>
      </c>
      <c r="Y2291" s="21">
        <v>0</v>
      </c>
      <c r="Z2291" s="21">
        <v>178.99824816782598</v>
      </c>
      <c r="AA2291" s="21">
        <v>569.97960688234593</v>
      </c>
      <c r="AB2291" s="21">
        <v>867.23559832233479</v>
      </c>
      <c r="AC2291" s="21">
        <v>1101.93320868358</v>
      </c>
      <c r="AD2291" s="21">
        <v>1290.354709696632</v>
      </c>
      <c r="AE2291" s="21">
        <v>1438.65781689194</v>
      </c>
      <c r="AF2291" s="21">
        <v>1552.818409733708</v>
      </c>
      <c r="AG2291" s="21">
        <v>1646.5287891984062</v>
      </c>
      <c r="AH2291" s="21">
        <v>1723.6929294012784</v>
      </c>
      <c r="AI2291" s="21">
        <v>2280.9321099867102</v>
      </c>
      <c r="AJ2291" s="21">
        <v>7263.1145873372225</v>
      </c>
      <c r="AK2291" s="21">
        <v>11050.976997731896</v>
      </c>
      <c r="AL2291" s="21">
        <v>14041.672834644207</v>
      </c>
      <c r="AM2291" s="21">
        <v>16442.683214754808</v>
      </c>
      <c r="AN2291" s="21">
        <v>18332.474442741703</v>
      </c>
      <c r="AO2291" s="21">
        <v>19787.195729531995</v>
      </c>
      <c r="AP2291" s="21">
        <v>20981.324810391288</v>
      </c>
      <c r="AQ2291" s="21">
        <v>21964.609099091293</v>
      </c>
    </row>
    <row r="2292" spans="1:43" x14ac:dyDescent="0.25">
      <c r="A2292" s="17" t="s">
        <v>289</v>
      </c>
      <c r="B2292" s="8" t="s">
        <v>338</v>
      </c>
      <c r="C2292" s="8" t="s">
        <v>335</v>
      </c>
      <c r="D2292" s="8" t="str">
        <f t="shared" si="270"/>
        <v>Week_34-generic-refi</v>
      </c>
      <c r="E2292" s="8" t="str">
        <f t="shared" si="271"/>
        <v>Umbrella-social.video.umb</v>
      </c>
      <c r="H2292" s="24">
        <f t="shared" si="272"/>
        <v>1.0341824070998026E-2</v>
      </c>
      <c r="I2292" s="6">
        <f t="shared" si="272"/>
        <v>2.04</v>
      </c>
      <c r="J2292" s="6">
        <f t="shared" si="275"/>
        <v>9502298.7898858842</v>
      </c>
      <c r="K2292" s="18">
        <f t="shared" si="275"/>
        <v>7.4999999999999997E-2</v>
      </c>
      <c r="L2292" s="35">
        <f>Data!BR48</f>
        <v>3.8639081490845235E-3</v>
      </c>
      <c r="Q2292" s="21">
        <v>0</v>
      </c>
      <c r="R2292" s="21">
        <v>0</v>
      </c>
      <c r="S2292" s="21">
        <v>0</v>
      </c>
      <c r="T2292" s="21">
        <v>0</v>
      </c>
      <c r="U2292" s="21">
        <v>0</v>
      </c>
      <c r="V2292" s="21">
        <v>0</v>
      </c>
      <c r="W2292" s="21">
        <v>0</v>
      </c>
      <c r="X2292" s="21">
        <v>0</v>
      </c>
      <c r="Y2292" s="21">
        <v>0</v>
      </c>
      <c r="Z2292" s="21">
        <v>141.83748783223814</v>
      </c>
      <c r="AA2292" s="21">
        <v>470.27138836118252</v>
      </c>
      <c r="AB2292" s="21">
        <v>719.70718369408667</v>
      </c>
      <c r="AC2292" s="21">
        <v>916.69875974284173</v>
      </c>
      <c r="AD2292" s="21">
        <v>1074.8859754003422</v>
      </c>
      <c r="AE2292" s="21">
        <v>1199.4186278580755</v>
      </c>
      <c r="AF2292" s="21">
        <v>1295.2990096691929</v>
      </c>
      <c r="AG2292" s="21">
        <v>1374.0165918447979</v>
      </c>
      <c r="AH2292" s="21">
        <v>1438.8446453577176</v>
      </c>
      <c r="AI2292" s="21">
        <v>1966.5966127540917</v>
      </c>
      <c r="AJ2292" s="21">
        <v>6520.3785935643227</v>
      </c>
      <c r="AK2292" s="21">
        <v>9978.840793497744</v>
      </c>
      <c r="AL2292" s="21">
        <v>12710.156555779027</v>
      </c>
      <c r="AM2292" s="21">
        <v>14903.444432260536</v>
      </c>
      <c r="AN2292" s="21">
        <v>16630.107081491387</v>
      </c>
      <c r="AO2292" s="21">
        <v>17959.501989573331</v>
      </c>
      <c r="AP2292" s="21">
        <v>19050.932279524866</v>
      </c>
      <c r="AQ2292" s="21">
        <v>19949.782311335508</v>
      </c>
    </row>
    <row r="2293" spans="1:43" x14ac:dyDescent="0.25">
      <c r="A2293" s="17" t="s">
        <v>290</v>
      </c>
      <c r="B2293" s="8" t="s">
        <v>338</v>
      </c>
      <c r="C2293" s="8" t="s">
        <v>335</v>
      </c>
      <c r="D2293" s="8" t="str">
        <f t="shared" si="270"/>
        <v>Week_35-generic-refi</v>
      </c>
      <c r="E2293" s="8" t="str">
        <f t="shared" si="271"/>
        <v>Umbrella-social.video.umb</v>
      </c>
      <c r="H2293" s="24">
        <f t="shared" si="272"/>
        <v>1.0341824070998026E-2</v>
      </c>
      <c r="I2293" s="6">
        <f t="shared" si="272"/>
        <v>2.04</v>
      </c>
      <c r="J2293" s="6">
        <f t="shared" si="275"/>
        <v>9502298.7898858842</v>
      </c>
      <c r="K2293" s="18">
        <f t="shared" si="275"/>
        <v>7.4999999999999997E-2</v>
      </c>
      <c r="L2293" s="35">
        <f>Data!BR49</f>
        <v>3.8639081490845235E-3</v>
      </c>
      <c r="Q2293" s="21">
        <v>0</v>
      </c>
      <c r="R2293" s="21">
        <v>0</v>
      </c>
      <c r="S2293" s="21">
        <v>0</v>
      </c>
      <c r="T2293" s="21">
        <v>0</v>
      </c>
      <c r="U2293" s="21">
        <v>0</v>
      </c>
      <c r="V2293" s="21">
        <v>0</v>
      </c>
      <c r="W2293" s="21">
        <v>0</v>
      </c>
      <c r="X2293" s="21">
        <v>0</v>
      </c>
      <c r="Y2293" s="21">
        <v>0</v>
      </c>
      <c r="Z2293" s="21">
        <v>151.68250635751227</v>
      </c>
      <c r="AA2293" s="21">
        <v>497.70602289357106</v>
      </c>
      <c r="AB2293" s="21">
        <v>760.49110041670701</v>
      </c>
      <c r="AC2293" s="21">
        <v>968.03751268247595</v>
      </c>
      <c r="AD2293" s="21">
        <v>1134.7094045429981</v>
      </c>
      <c r="AE2293" s="21">
        <v>1265.928024026259</v>
      </c>
      <c r="AF2293" s="21">
        <v>1366.9603919211297</v>
      </c>
      <c r="AG2293" s="21">
        <v>1449.9108516605943</v>
      </c>
      <c r="AH2293" s="21">
        <v>1518.2271999130348</v>
      </c>
      <c r="AI2293" s="21">
        <v>2090.999490196104</v>
      </c>
      <c r="AJ2293" s="21">
        <v>6861.0617343378663</v>
      </c>
      <c r="AK2293" s="21">
        <v>10483.651288843912</v>
      </c>
      <c r="AL2293" s="21">
        <v>13344.755398086896</v>
      </c>
      <c r="AM2293" s="21">
        <v>15642.389115247001</v>
      </c>
      <c r="AN2293" s="21">
        <v>17451.286350878327</v>
      </c>
      <c r="AO2293" s="21">
        <v>18844.054935961882</v>
      </c>
      <c r="AP2293" s="21">
        <v>19987.557724727361</v>
      </c>
      <c r="AQ2293" s="21">
        <v>20929.323870331653</v>
      </c>
    </row>
    <row r="2294" spans="1:43" x14ac:dyDescent="0.25">
      <c r="A2294" s="17" t="s">
        <v>291</v>
      </c>
      <c r="B2294" s="8" t="s">
        <v>338</v>
      </c>
      <c r="C2294" s="8" t="s">
        <v>335</v>
      </c>
      <c r="D2294" s="8" t="str">
        <f t="shared" si="270"/>
        <v>Week_36-generic-refi</v>
      </c>
      <c r="E2294" s="8" t="str">
        <f t="shared" si="271"/>
        <v>Umbrella-social.video.umb</v>
      </c>
      <c r="H2294" s="24">
        <f t="shared" si="272"/>
        <v>1.0341824070998026E-2</v>
      </c>
      <c r="I2294" s="6">
        <f t="shared" si="272"/>
        <v>2.04</v>
      </c>
      <c r="J2294" s="6">
        <f t="shared" si="275"/>
        <v>9502298.7898858842</v>
      </c>
      <c r="K2294" s="18">
        <f t="shared" si="275"/>
        <v>7.4999999999999997E-2</v>
      </c>
      <c r="L2294" s="35">
        <f>Data!BR50</f>
        <v>3.8639081490845235E-3</v>
      </c>
      <c r="Q2294" s="21">
        <v>0</v>
      </c>
      <c r="R2294" s="21">
        <v>0</v>
      </c>
      <c r="S2294" s="21">
        <v>0</v>
      </c>
      <c r="T2294" s="21">
        <v>0</v>
      </c>
      <c r="U2294" s="21">
        <v>0</v>
      </c>
      <c r="V2294" s="21">
        <v>0</v>
      </c>
      <c r="W2294" s="21">
        <v>0</v>
      </c>
      <c r="X2294" s="21">
        <v>0</v>
      </c>
      <c r="Y2294" s="21">
        <v>0</v>
      </c>
      <c r="Z2294" s="21">
        <v>147.80905418759636</v>
      </c>
      <c r="AA2294" s="21">
        <v>453.38204252016936</v>
      </c>
      <c r="AB2294" s="21">
        <v>685.49006128996461</v>
      </c>
      <c r="AC2294" s="21">
        <v>868.83985228226527</v>
      </c>
      <c r="AD2294" s="21">
        <v>1016.1037447628249</v>
      </c>
      <c r="AE2294" s="21">
        <v>1132.0594057953035</v>
      </c>
      <c r="AF2294" s="21">
        <v>1221.3512103567518</v>
      </c>
      <c r="AG2294" s="21">
        <v>1294.6704276920004</v>
      </c>
      <c r="AH2294" s="21">
        <v>1355.0606552775985</v>
      </c>
      <c r="AI2294" s="21">
        <v>2089.1834347756189</v>
      </c>
      <c r="AJ2294" s="21">
        <v>6408.2559628296358</v>
      </c>
      <c r="AK2294" s="21">
        <v>9688.9496291120722</v>
      </c>
      <c r="AL2294" s="21">
        <v>12280.477923613742</v>
      </c>
      <c r="AM2294" s="21">
        <v>14361.955857438319</v>
      </c>
      <c r="AN2294" s="21">
        <v>16000.91260152281</v>
      </c>
      <c r="AO2294" s="21">
        <v>17262.993331125734</v>
      </c>
      <c r="AP2294" s="21">
        <v>18299.312081349959</v>
      </c>
      <c r="AQ2294" s="21">
        <v>19152.888093912989</v>
      </c>
    </row>
    <row r="2295" spans="1:43" x14ac:dyDescent="0.25">
      <c r="A2295" s="17" t="s">
        <v>292</v>
      </c>
      <c r="B2295" s="8" t="s">
        <v>338</v>
      </c>
      <c r="C2295" s="8" t="s">
        <v>335</v>
      </c>
      <c r="D2295" s="8" t="str">
        <f t="shared" si="270"/>
        <v>Week_37-generic-refi</v>
      </c>
      <c r="E2295" s="8" t="str">
        <f t="shared" si="271"/>
        <v>Umbrella-social.video.umb</v>
      </c>
      <c r="H2295" s="24">
        <f t="shared" si="272"/>
        <v>1.0341824070998026E-2</v>
      </c>
      <c r="I2295" s="6">
        <f t="shared" si="272"/>
        <v>2.04</v>
      </c>
      <c r="J2295" s="6">
        <f t="shared" ref="J2295:K2310" si="276">J2294</f>
        <v>9502298.7898858842</v>
      </c>
      <c r="K2295" s="18">
        <f t="shared" si="276"/>
        <v>7.4999999999999997E-2</v>
      </c>
      <c r="L2295" s="35">
        <f>Data!BR51</f>
        <v>4.0496729639443564E-3</v>
      </c>
      <c r="Q2295" s="21">
        <v>0</v>
      </c>
      <c r="R2295" s="21">
        <v>0</v>
      </c>
      <c r="S2295" s="21">
        <v>0</v>
      </c>
      <c r="T2295" s="21">
        <v>0</v>
      </c>
      <c r="U2295" s="21">
        <v>0</v>
      </c>
      <c r="V2295" s="21">
        <v>0</v>
      </c>
      <c r="W2295" s="21">
        <v>0</v>
      </c>
      <c r="X2295" s="21">
        <v>0</v>
      </c>
      <c r="Y2295" s="21">
        <v>0</v>
      </c>
      <c r="Z2295" s="21">
        <v>11.799628268358008</v>
      </c>
      <c r="AA2295" s="21">
        <v>270.19312611828371</v>
      </c>
      <c r="AB2295" s="21">
        <v>536.84820940453778</v>
      </c>
      <c r="AC2295" s="21">
        <v>747.4960284079724</v>
      </c>
      <c r="AD2295" s="21">
        <v>916.69578993305743</v>
      </c>
      <c r="AE2295" s="21">
        <v>1049.9293170446376</v>
      </c>
      <c r="AF2295" s="21">
        <v>1152.5302137459739</v>
      </c>
      <c r="AG2295" s="21">
        <v>1236.7804118928448</v>
      </c>
      <c r="AH2295" s="21">
        <v>1306.1762616901201</v>
      </c>
      <c r="AI2295" s="21">
        <v>166.16054672197859</v>
      </c>
      <c r="AJ2295" s="21">
        <v>3804.8179599629052</v>
      </c>
      <c r="AK2295" s="21">
        <v>7559.8137460466296</v>
      </c>
      <c r="AL2295" s="21">
        <v>10526.123868312348</v>
      </c>
      <c r="AM2295" s="21">
        <v>12908.768833122653</v>
      </c>
      <c r="AN2295" s="21">
        <v>14784.942828020748</v>
      </c>
      <c r="AO2295" s="21">
        <v>16229.752842568067</v>
      </c>
      <c r="AP2295" s="21">
        <v>17416.151148272245</v>
      </c>
      <c r="AQ2295" s="21">
        <v>18393.372809862452</v>
      </c>
    </row>
    <row r="2296" spans="1:43" x14ac:dyDescent="0.25">
      <c r="A2296" s="17" t="s">
        <v>293</v>
      </c>
      <c r="B2296" s="8" t="s">
        <v>338</v>
      </c>
      <c r="C2296" s="8" t="s">
        <v>335</v>
      </c>
      <c r="D2296" s="8" t="str">
        <f t="shared" si="270"/>
        <v>Week_38-generic-refi</v>
      </c>
      <c r="E2296" s="8" t="str">
        <f t="shared" si="271"/>
        <v>Umbrella-social.video.umb</v>
      </c>
      <c r="H2296" s="24">
        <f t="shared" si="272"/>
        <v>1.0341824070998026E-2</v>
      </c>
      <c r="I2296" s="6">
        <f t="shared" si="272"/>
        <v>2.04</v>
      </c>
      <c r="J2296" s="6">
        <f t="shared" si="276"/>
        <v>9502298.7898858842</v>
      </c>
      <c r="K2296" s="18">
        <f t="shared" si="276"/>
        <v>7.4999999999999997E-2</v>
      </c>
      <c r="L2296" s="35">
        <f>Data!BR52</f>
        <v>4.0496729639443564E-3</v>
      </c>
      <c r="Q2296" s="21">
        <v>0</v>
      </c>
      <c r="R2296" s="21">
        <v>0</v>
      </c>
      <c r="S2296" s="21">
        <v>0</v>
      </c>
      <c r="T2296" s="21">
        <v>0</v>
      </c>
      <c r="U2296" s="21">
        <v>0</v>
      </c>
      <c r="V2296" s="21">
        <v>0</v>
      </c>
      <c r="W2296" s="21">
        <v>0</v>
      </c>
      <c r="X2296" s="21">
        <v>0</v>
      </c>
      <c r="Y2296" s="21">
        <v>0</v>
      </c>
      <c r="Z2296" s="21">
        <v>76.156358187959569</v>
      </c>
      <c r="AA2296" s="21">
        <v>464.93349580740949</v>
      </c>
      <c r="AB2296" s="21">
        <v>760.90085531915201</v>
      </c>
      <c r="AC2296" s="21">
        <v>994.60606783316416</v>
      </c>
      <c r="AD2296" s="21">
        <v>1182.2510431386545</v>
      </c>
      <c r="AE2296" s="21">
        <v>1329.9565904893248</v>
      </c>
      <c r="AF2296" s="21">
        <v>1443.6665691831081</v>
      </c>
      <c r="AG2296" s="21">
        <v>1537.0136295999546</v>
      </c>
      <c r="AH2296" s="21">
        <v>1613.883563422238</v>
      </c>
      <c r="AI2296" s="21">
        <v>1002.5705254564881</v>
      </c>
      <c r="AJ2296" s="21">
        <v>6120.6789595100681</v>
      </c>
      <c r="AK2296" s="21">
        <v>10016.980702449377</v>
      </c>
      <c r="AL2296" s="21">
        <v>13093.624114596381</v>
      </c>
      <c r="AM2296" s="21">
        <v>15563.901396330139</v>
      </c>
      <c r="AN2296" s="21">
        <v>17508.390756689441</v>
      </c>
      <c r="AO2296" s="21">
        <v>19005.340923441199</v>
      </c>
      <c r="AP2296" s="21">
        <v>20234.220739108812</v>
      </c>
      <c r="AQ2296" s="21">
        <v>21246.18522608971</v>
      </c>
    </row>
    <row r="2297" spans="1:43" x14ac:dyDescent="0.25">
      <c r="A2297" s="17" t="s">
        <v>294</v>
      </c>
      <c r="B2297" s="8" t="s">
        <v>338</v>
      </c>
      <c r="C2297" s="8" t="s">
        <v>335</v>
      </c>
      <c r="D2297" s="8" t="str">
        <f t="shared" si="270"/>
        <v>Week_39-generic-refi</v>
      </c>
      <c r="E2297" s="8" t="str">
        <f t="shared" si="271"/>
        <v>Umbrella-social.video.umb</v>
      </c>
      <c r="H2297" s="24">
        <f t="shared" si="272"/>
        <v>1.0341824070998026E-2</v>
      </c>
      <c r="I2297" s="6">
        <f t="shared" si="272"/>
        <v>2.04</v>
      </c>
      <c r="J2297" s="6">
        <f t="shared" si="276"/>
        <v>9502298.7898858842</v>
      </c>
      <c r="K2297" s="18">
        <f t="shared" si="276"/>
        <v>7.4999999999999997E-2</v>
      </c>
      <c r="L2297" s="35">
        <f>Data!BR53</f>
        <v>4.0496729639443564E-3</v>
      </c>
      <c r="Q2297" s="21">
        <v>0</v>
      </c>
      <c r="R2297" s="21">
        <v>0</v>
      </c>
      <c r="S2297" s="21">
        <v>0</v>
      </c>
      <c r="T2297" s="21">
        <v>0</v>
      </c>
      <c r="U2297" s="21">
        <v>0</v>
      </c>
      <c r="V2297" s="21">
        <v>0</v>
      </c>
      <c r="W2297" s="21">
        <v>0</v>
      </c>
      <c r="X2297" s="21">
        <v>0</v>
      </c>
      <c r="Y2297" s="21">
        <v>0</v>
      </c>
      <c r="Z2297" s="21">
        <v>174.79588644695104</v>
      </c>
      <c r="AA2297" s="21">
        <v>478.84116775405204</v>
      </c>
      <c r="AB2297" s="21">
        <v>709.89180657181168</v>
      </c>
      <c r="AC2297" s="21">
        <v>892.447546839545</v>
      </c>
      <c r="AD2297" s="21">
        <v>1039.1035436216566</v>
      </c>
      <c r="AE2297" s="21">
        <v>1154.6020427390908</v>
      </c>
      <c r="AF2297" s="21">
        <v>1243.5562285758833</v>
      </c>
      <c r="AG2297" s="21">
        <v>1316.6086412619725</v>
      </c>
      <c r="AH2297" s="21">
        <v>1376.7868003781202</v>
      </c>
      <c r="AI2297" s="21">
        <v>2451.4386188300105</v>
      </c>
      <c r="AJ2297" s="21">
        <v>6715.5455129900629</v>
      </c>
      <c r="AK2297" s="21">
        <v>9955.9333185411942</v>
      </c>
      <c r="AL2297" s="21">
        <v>12516.200615891134</v>
      </c>
      <c r="AM2297" s="21">
        <v>14572.989145086805</v>
      </c>
      <c r="AN2297" s="21">
        <v>16192.806904581459</v>
      </c>
      <c r="AO2297" s="21">
        <v>17440.351860584044</v>
      </c>
      <c r="AP2297" s="21">
        <v>18464.881151848211</v>
      </c>
      <c r="AQ2297" s="21">
        <v>19308.854464184678</v>
      </c>
    </row>
    <row r="2298" spans="1:43" x14ac:dyDescent="0.25">
      <c r="A2298" s="17" t="s">
        <v>295</v>
      </c>
      <c r="B2298" s="8" t="s">
        <v>338</v>
      </c>
      <c r="C2298" s="8" t="s">
        <v>335</v>
      </c>
      <c r="D2298" s="8" t="str">
        <f t="shared" si="270"/>
        <v>Week_40-generic-refi</v>
      </c>
      <c r="E2298" s="8" t="str">
        <f t="shared" si="271"/>
        <v>Umbrella-social.video.umb</v>
      </c>
      <c r="H2298" s="24">
        <f t="shared" si="272"/>
        <v>1.0341824070998026E-2</v>
      </c>
      <c r="I2298" s="6">
        <f t="shared" si="272"/>
        <v>2.04</v>
      </c>
      <c r="J2298" s="6">
        <f t="shared" si="276"/>
        <v>9502298.7898858842</v>
      </c>
      <c r="K2298" s="18">
        <f t="shared" si="276"/>
        <v>7.4999999999999997E-2</v>
      </c>
      <c r="L2298" s="35">
        <f>Data!BR54</f>
        <v>4.0496729639443564E-3</v>
      </c>
      <c r="Q2298" s="21">
        <v>0</v>
      </c>
      <c r="R2298" s="21">
        <v>0</v>
      </c>
      <c r="S2298" s="21">
        <v>0</v>
      </c>
      <c r="T2298" s="21">
        <v>0</v>
      </c>
      <c r="U2298" s="21">
        <v>0</v>
      </c>
      <c r="V2298" s="21">
        <v>0</v>
      </c>
      <c r="W2298" s="21">
        <v>0</v>
      </c>
      <c r="X2298" s="21">
        <v>0</v>
      </c>
      <c r="Y2298" s="21">
        <v>0</v>
      </c>
      <c r="Z2298" s="21">
        <v>10.650478127084256</v>
      </c>
      <c r="AA2298" s="21">
        <v>252.77890440756875</v>
      </c>
      <c r="AB2298" s="21">
        <v>450.83662710501113</v>
      </c>
      <c r="AC2298" s="21">
        <v>607.26096704615986</v>
      </c>
      <c r="AD2298" s="21">
        <v>732.88048251461828</v>
      </c>
      <c r="AE2298" s="21">
        <v>831.77933597334061</v>
      </c>
      <c r="AF2298" s="21">
        <v>907.92736060469053</v>
      </c>
      <c r="AG2298" s="21">
        <v>970.44715002274995</v>
      </c>
      <c r="AH2298" s="21">
        <v>1021.9373870817002</v>
      </c>
      <c r="AI2298" s="21">
        <v>166.5920729833544</v>
      </c>
      <c r="AJ2298" s="21">
        <v>3953.9034012594725</v>
      </c>
      <c r="AK2298" s="21">
        <v>7051.8719807754587</v>
      </c>
      <c r="AL2298" s="21">
        <v>9498.6217646730001</v>
      </c>
      <c r="AM2298" s="21">
        <v>11463.530310500342</v>
      </c>
      <c r="AN2298" s="21">
        <v>13010.481049873022</v>
      </c>
      <c r="AO2298" s="21">
        <v>14201.569104846289</v>
      </c>
      <c r="AP2298" s="21">
        <v>15179.487767028328</v>
      </c>
      <c r="AQ2298" s="21">
        <v>15984.88497339799</v>
      </c>
    </row>
    <row r="2299" spans="1:43" x14ac:dyDescent="0.25">
      <c r="A2299" s="17" t="s">
        <v>296</v>
      </c>
      <c r="B2299" s="8" t="s">
        <v>338</v>
      </c>
      <c r="C2299" s="8" t="s">
        <v>335</v>
      </c>
      <c r="D2299" s="8" t="str">
        <f t="shared" si="270"/>
        <v>Week_41-generic-refi</v>
      </c>
      <c r="E2299" s="8" t="str">
        <f t="shared" si="271"/>
        <v>Umbrella-social.video.umb</v>
      </c>
      <c r="H2299" s="24">
        <f t="shared" si="272"/>
        <v>1.0341824070998026E-2</v>
      </c>
      <c r="I2299" s="6">
        <f t="shared" si="272"/>
        <v>2.04</v>
      </c>
      <c r="J2299" s="6">
        <f t="shared" si="276"/>
        <v>9502298.7898858842</v>
      </c>
      <c r="K2299" s="18">
        <f t="shared" si="276"/>
        <v>7.4999999999999997E-2</v>
      </c>
      <c r="L2299" s="35">
        <f>Data!BR55</f>
        <v>4.7927322233836875E-3</v>
      </c>
      <c r="Q2299" s="21">
        <v>0</v>
      </c>
      <c r="R2299" s="21">
        <v>0</v>
      </c>
      <c r="S2299" s="21">
        <v>0</v>
      </c>
      <c r="T2299" s="21">
        <v>0</v>
      </c>
      <c r="U2299" s="21">
        <v>0</v>
      </c>
      <c r="V2299" s="21">
        <v>0</v>
      </c>
      <c r="W2299" s="21">
        <v>0</v>
      </c>
      <c r="X2299" s="21">
        <v>0</v>
      </c>
      <c r="Y2299" s="21">
        <v>0</v>
      </c>
      <c r="Z2299" s="21">
        <v>1.4444807661244505</v>
      </c>
      <c r="AA2299" s="21">
        <v>171.03735687759635</v>
      </c>
      <c r="AB2299" s="21">
        <v>570.05732481752648</v>
      </c>
      <c r="AC2299" s="21">
        <v>885.01016624673252</v>
      </c>
      <c r="AD2299" s="21">
        <v>1137.8058909210845</v>
      </c>
      <c r="AE2299" s="21">
        <v>1336.7315727325831</v>
      </c>
      <c r="AF2299" s="21">
        <v>1489.8312011611367</v>
      </c>
      <c r="AG2299" s="21">
        <v>1615.4832393361414</v>
      </c>
      <c r="AH2299" s="21">
        <v>1718.9334864109783</v>
      </c>
      <c r="AI2299" s="21">
        <v>18.133876034130395</v>
      </c>
      <c r="AJ2299" s="21">
        <v>2147.1869335755719</v>
      </c>
      <c r="AK2299" s="21">
        <v>7156.4461798437023</v>
      </c>
      <c r="AL2299" s="21">
        <v>11110.334606061962</v>
      </c>
      <c r="AM2299" s="21">
        <v>14283.908419372194</v>
      </c>
      <c r="AN2299" s="21">
        <v>16781.202768021063</v>
      </c>
      <c r="AO2299" s="21">
        <v>18703.201141349095</v>
      </c>
      <c r="AP2299" s="21">
        <v>20280.625041436553</v>
      </c>
      <c r="AQ2299" s="21">
        <v>21579.329738757271</v>
      </c>
    </row>
    <row r="2300" spans="1:43" x14ac:dyDescent="0.25">
      <c r="A2300" s="17" t="s">
        <v>297</v>
      </c>
      <c r="B2300" s="8" t="s">
        <v>338</v>
      </c>
      <c r="C2300" s="8" t="s">
        <v>335</v>
      </c>
      <c r="D2300" s="8" t="str">
        <f t="shared" si="270"/>
        <v>Week_42-generic-refi</v>
      </c>
      <c r="E2300" s="8" t="str">
        <f t="shared" si="271"/>
        <v>Umbrella-social.video.umb</v>
      </c>
      <c r="H2300" s="24">
        <f t="shared" si="272"/>
        <v>1.0341824070998026E-2</v>
      </c>
      <c r="I2300" s="6">
        <f t="shared" si="272"/>
        <v>2.04</v>
      </c>
      <c r="J2300" s="6">
        <f t="shared" si="276"/>
        <v>9502298.7898858842</v>
      </c>
      <c r="K2300" s="18">
        <f t="shared" si="276"/>
        <v>7.4999999999999997E-2</v>
      </c>
      <c r="L2300" s="35">
        <f>Data!BR56</f>
        <v>4.7927322233836875E-3</v>
      </c>
      <c r="Q2300" s="21">
        <v>0</v>
      </c>
      <c r="R2300" s="21">
        <v>0</v>
      </c>
      <c r="S2300" s="21">
        <v>0</v>
      </c>
      <c r="T2300" s="21">
        <v>0</v>
      </c>
      <c r="U2300" s="21">
        <v>0</v>
      </c>
      <c r="V2300" s="21">
        <v>0</v>
      </c>
      <c r="W2300" s="21">
        <v>0</v>
      </c>
      <c r="X2300" s="21">
        <v>0</v>
      </c>
      <c r="Y2300" s="21">
        <v>0</v>
      </c>
      <c r="Z2300" s="21">
        <v>9.6540138221418006E-2</v>
      </c>
      <c r="AA2300" s="21">
        <v>223.82826169498512</v>
      </c>
      <c r="AB2300" s="21">
        <v>568.60165507097543</v>
      </c>
      <c r="AC2300" s="21">
        <v>840.80423687917994</v>
      </c>
      <c r="AD2300" s="21">
        <v>1059.3347114814683</v>
      </c>
      <c r="AE2300" s="21">
        <v>1231.3318815895907</v>
      </c>
      <c r="AF2300" s="21">
        <v>1363.7297771517729</v>
      </c>
      <c r="AG2300" s="21">
        <v>1472.4083920661792</v>
      </c>
      <c r="AH2300" s="21">
        <v>1561.8967296001078</v>
      </c>
      <c r="AI2300" s="21">
        <v>1.2809912678227429</v>
      </c>
      <c r="AJ2300" s="21">
        <v>2969.9776072995992</v>
      </c>
      <c r="AK2300" s="21">
        <v>7544.7763845637901</v>
      </c>
      <c r="AL2300" s="21">
        <v>11156.632932514713</v>
      </c>
      <c r="AM2300" s="21">
        <v>14056.314193345823</v>
      </c>
      <c r="AN2300" s="21">
        <v>16338.544953088478</v>
      </c>
      <c r="AO2300" s="21">
        <v>18095.332867606256</v>
      </c>
      <c r="AP2300" s="21">
        <v>19537.389604516324</v>
      </c>
      <c r="AQ2300" s="21">
        <v>20724.810516324222</v>
      </c>
    </row>
    <row r="2301" spans="1:43" x14ac:dyDescent="0.25">
      <c r="A2301" s="17" t="s">
        <v>298</v>
      </c>
      <c r="B2301" s="8" t="s">
        <v>338</v>
      </c>
      <c r="C2301" s="8" t="s">
        <v>335</v>
      </c>
      <c r="D2301" s="8" t="str">
        <f t="shared" si="270"/>
        <v>Week_43-generic-refi</v>
      </c>
      <c r="E2301" s="8" t="str">
        <f t="shared" si="271"/>
        <v>Umbrella-social.video.umb</v>
      </c>
      <c r="H2301" s="24">
        <f t="shared" si="272"/>
        <v>1.0341824070998026E-2</v>
      </c>
      <c r="I2301" s="6">
        <f t="shared" si="272"/>
        <v>2.04</v>
      </c>
      <c r="J2301" s="6">
        <f t="shared" si="276"/>
        <v>9502298.7898858842</v>
      </c>
      <c r="K2301" s="18">
        <f t="shared" si="276"/>
        <v>7.4999999999999997E-2</v>
      </c>
      <c r="L2301" s="35">
        <f>Data!BR57</f>
        <v>4.7927322233836875E-3</v>
      </c>
      <c r="Q2301" s="21">
        <v>0</v>
      </c>
      <c r="R2301" s="21">
        <v>0</v>
      </c>
      <c r="S2301" s="21">
        <v>0</v>
      </c>
      <c r="T2301" s="21">
        <v>0</v>
      </c>
      <c r="U2301" s="21">
        <v>0</v>
      </c>
      <c r="V2301" s="21">
        <v>0</v>
      </c>
      <c r="W2301" s="21">
        <v>0</v>
      </c>
      <c r="X2301" s="21">
        <v>0</v>
      </c>
      <c r="Y2301" s="21">
        <v>0</v>
      </c>
      <c r="Z2301" s="21">
        <v>5.3139438975402112E-3</v>
      </c>
      <c r="AA2301" s="21">
        <v>12.830381811443852</v>
      </c>
      <c r="AB2301" s="21">
        <v>284.76231593667933</v>
      </c>
      <c r="AC2301" s="21">
        <v>501.8384282204388</v>
      </c>
      <c r="AD2301" s="21">
        <v>676.12233811156216</v>
      </c>
      <c r="AE2301" s="21">
        <v>813.30048684525048</v>
      </c>
      <c r="AF2301" s="21">
        <v>918.90011546782819</v>
      </c>
      <c r="AG2301" s="21">
        <v>1005.5841721403208</v>
      </c>
      <c r="AH2301" s="21">
        <v>1076.9639439750715</v>
      </c>
      <c r="AI2301" s="21">
        <v>7.8089067483466792E-2</v>
      </c>
      <c r="AJ2301" s="21">
        <v>188.54405888181515</v>
      </c>
      <c r="AK2301" s="21">
        <v>4184.6177029119408</v>
      </c>
      <c r="AL2301" s="21">
        <v>7374.5782120964159</v>
      </c>
      <c r="AM2301" s="21">
        <v>9935.7019768900573</v>
      </c>
      <c r="AN2301" s="21">
        <v>11951.551959551824</v>
      </c>
      <c r="AO2301" s="21">
        <v>13503.351655735029</v>
      </c>
      <c r="AP2301" s="21">
        <v>14777.184665972924</v>
      </c>
      <c r="AQ2301" s="21">
        <v>15826.119304206208</v>
      </c>
    </row>
    <row r="2302" spans="1:43" x14ac:dyDescent="0.25">
      <c r="A2302" s="17" t="s">
        <v>299</v>
      </c>
      <c r="B2302" s="8" t="s">
        <v>338</v>
      </c>
      <c r="C2302" s="8" t="s">
        <v>335</v>
      </c>
      <c r="D2302" s="8" t="str">
        <f t="shared" si="270"/>
        <v>Week_44-generic-refi</v>
      </c>
      <c r="E2302" s="8" t="str">
        <f t="shared" si="271"/>
        <v>Umbrella-social.video.umb</v>
      </c>
      <c r="H2302" s="24">
        <f t="shared" si="272"/>
        <v>1.0341824070998026E-2</v>
      </c>
      <c r="I2302" s="6">
        <f t="shared" si="272"/>
        <v>2.04</v>
      </c>
      <c r="J2302" s="6">
        <f t="shared" si="276"/>
        <v>9502298.7898858842</v>
      </c>
      <c r="K2302" s="18">
        <f t="shared" si="276"/>
        <v>7.4999999999999997E-2</v>
      </c>
      <c r="L2302" s="35">
        <f>Data!BR58</f>
        <v>4.7927322233836875E-3</v>
      </c>
      <c r="Q2302" s="21">
        <v>0</v>
      </c>
      <c r="R2302" s="21">
        <v>0</v>
      </c>
      <c r="S2302" s="21">
        <v>0</v>
      </c>
      <c r="T2302" s="21">
        <v>0</v>
      </c>
      <c r="U2302" s="21">
        <v>0</v>
      </c>
      <c r="V2302" s="21">
        <v>0</v>
      </c>
      <c r="W2302" s="21">
        <v>0</v>
      </c>
      <c r="X2302" s="21">
        <v>0</v>
      </c>
      <c r="Y2302" s="21">
        <v>0</v>
      </c>
      <c r="Z2302" s="21">
        <v>3.4854825789531747E-4</v>
      </c>
      <c r="AA2302" s="21">
        <v>61.659663312024506</v>
      </c>
      <c r="AB2302" s="21">
        <v>293.97300833389642</v>
      </c>
      <c r="AC2302" s="21">
        <v>477.48936423202315</v>
      </c>
      <c r="AD2302" s="21">
        <v>624.87942099577242</v>
      </c>
      <c r="AE2302" s="21">
        <v>740.92583899119222</v>
      </c>
      <c r="AF2302" s="21">
        <v>830.28259165545569</v>
      </c>
      <c r="AG2302" s="21">
        <v>903.65088352702662</v>
      </c>
      <c r="AH2302" s="21">
        <v>964.07878615644279</v>
      </c>
      <c r="AI2302" s="21">
        <v>5.5026836026132097E-3</v>
      </c>
      <c r="AJ2302" s="21">
        <v>973.44803930029002</v>
      </c>
      <c r="AK2302" s="21">
        <v>4641.0802978554793</v>
      </c>
      <c r="AL2302" s="21">
        <v>7538.3331732815377</v>
      </c>
      <c r="AM2302" s="21">
        <v>9865.2443833375673</v>
      </c>
      <c r="AN2302" s="21">
        <v>11697.319876416581</v>
      </c>
      <c r="AO2302" s="21">
        <v>13108.033964151553</v>
      </c>
      <c r="AP2302" s="21">
        <v>14266.331237164139</v>
      </c>
      <c r="AQ2302" s="21">
        <v>15220.332932502015</v>
      </c>
    </row>
    <row r="2303" spans="1:43" x14ac:dyDescent="0.25">
      <c r="A2303" s="17" t="s">
        <v>300</v>
      </c>
      <c r="B2303" s="8" t="s">
        <v>338</v>
      </c>
      <c r="C2303" s="8" t="s">
        <v>335</v>
      </c>
      <c r="D2303" s="8" t="str">
        <f t="shared" si="270"/>
        <v>Week_45-generic-refi</v>
      </c>
      <c r="E2303" s="8" t="str">
        <f t="shared" si="271"/>
        <v>Umbrella-social.video.umb</v>
      </c>
      <c r="H2303" s="24">
        <f t="shared" si="272"/>
        <v>1.0341824070998026E-2</v>
      </c>
      <c r="I2303" s="6">
        <f t="shared" si="272"/>
        <v>2.04</v>
      </c>
      <c r="J2303" s="6">
        <f t="shared" si="276"/>
        <v>9502298.7898858842</v>
      </c>
      <c r="K2303" s="18">
        <f t="shared" si="276"/>
        <v>7.4999999999999997E-2</v>
      </c>
      <c r="L2303" s="35">
        <f>Data!BR59</f>
        <v>4.1239788898882893E-3</v>
      </c>
      <c r="Q2303" s="21">
        <v>0</v>
      </c>
      <c r="R2303" s="21">
        <v>0</v>
      </c>
      <c r="S2303" s="21">
        <v>0</v>
      </c>
      <c r="T2303" s="21">
        <v>0</v>
      </c>
      <c r="U2303" s="21">
        <v>0</v>
      </c>
      <c r="V2303" s="21">
        <v>0</v>
      </c>
      <c r="W2303" s="21">
        <v>0</v>
      </c>
      <c r="X2303" s="21">
        <v>0</v>
      </c>
      <c r="Y2303" s="21">
        <v>0</v>
      </c>
      <c r="Z2303" s="21">
        <v>431.79019863382138</v>
      </c>
      <c r="AA2303" s="21">
        <v>889.53981624972403</v>
      </c>
      <c r="AB2303" s="21">
        <v>1239.9771072243343</v>
      </c>
      <c r="AC2303" s="21">
        <v>1516.6005642613975</v>
      </c>
      <c r="AD2303" s="21">
        <v>1738.6290856841149</v>
      </c>
      <c r="AE2303" s="21">
        <v>1913.3480337150547</v>
      </c>
      <c r="AF2303" s="21">
        <v>2047.8186046951694</v>
      </c>
      <c r="AG2303" s="21">
        <v>2158.1835337069965</v>
      </c>
      <c r="AH2303" s="21">
        <v>2249.0486519322744</v>
      </c>
      <c r="AI2303" s="21">
        <v>5317.2860940896471</v>
      </c>
      <c r="AJ2303" s="21">
        <v>10954.249795500637</v>
      </c>
      <c r="AK2303" s="21">
        <v>15269.714435609279</v>
      </c>
      <c r="AL2303" s="21">
        <v>18676.197644482581</v>
      </c>
      <c r="AM2303" s="21">
        <v>21410.370798916541</v>
      </c>
      <c r="AN2303" s="21">
        <v>23561.949588056101</v>
      </c>
      <c r="AO2303" s="21">
        <v>25217.889207341505</v>
      </c>
      <c r="AP2303" s="21">
        <v>26576.979580783376</v>
      </c>
      <c r="AQ2303" s="21">
        <v>27695.939277195615</v>
      </c>
    </row>
    <row r="2304" spans="1:43" x14ac:dyDescent="0.25">
      <c r="A2304" s="17" t="s">
        <v>301</v>
      </c>
      <c r="B2304" s="8" t="s">
        <v>338</v>
      </c>
      <c r="C2304" s="8" t="s">
        <v>335</v>
      </c>
      <c r="D2304" s="8" t="str">
        <f t="shared" si="270"/>
        <v>Week_46-generic-refi</v>
      </c>
      <c r="E2304" s="8" t="str">
        <f t="shared" si="271"/>
        <v>Umbrella-social.video.umb</v>
      </c>
      <c r="H2304" s="24">
        <f t="shared" si="272"/>
        <v>1.0341824070998026E-2</v>
      </c>
      <c r="I2304" s="6">
        <f t="shared" si="272"/>
        <v>2.04</v>
      </c>
      <c r="J2304" s="6">
        <f t="shared" si="276"/>
        <v>9502298.7898858842</v>
      </c>
      <c r="K2304" s="18">
        <f t="shared" si="276"/>
        <v>7.4999999999999997E-2</v>
      </c>
      <c r="L2304" s="35">
        <f>Data!BR60</f>
        <v>4.1239788898882893E-3</v>
      </c>
      <c r="Q2304" s="21">
        <v>0</v>
      </c>
      <c r="R2304" s="21">
        <v>0</v>
      </c>
      <c r="S2304" s="21">
        <v>0</v>
      </c>
      <c r="T2304" s="21">
        <v>0</v>
      </c>
      <c r="U2304" s="21">
        <v>0</v>
      </c>
      <c r="V2304" s="21">
        <v>0</v>
      </c>
      <c r="W2304" s="21">
        <v>0</v>
      </c>
      <c r="X2304" s="21">
        <v>0</v>
      </c>
      <c r="Y2304" s="21">
        <v>0</v>
      </c>
      <c r="Z2304" s="21">
        <v>142.77258257469504</v>
      </c>
      <c r="AA2304" s="21">
        <v>525.65280128184179</v>
      </c>
      <c r="AB2304" s="21">
        <v>816.51986386493115</v>
      </c>
      <c r="AC2304" s="21">
        <v>1046.1775277264192</v>
      </c>
      <c r="AD2304" s="21">
        <v>1230.5564925449539</v>
      </c>
      <c r="AE2304" s="21">
        <v>1375.6801714389262</v>
      </c>
      <c r="AF2304" s="21">
        <v>1487.3949702204106</v>
      </c>
      <c r="AG2304" s="21">
        <v>1579.0988277336717</v>
      </c>
      <c r="AH2304" s="21">
        <v>1654.6116094813308</v>
      </c>
      <c r="AI2304" s="21">
        <v>1944.2835849778926</v>
      </c>
      <c r="AJ2304" s="21">
        <v>7158.363983471666</v>
      </c>
      <c r="AK2304" s="21">
        <v>11119.404997037193</v>
      </c>
      <c r="AL2304" s="21">
        <v>14246.893608351302</v>
      </c>
      <c r="AM2304" s="21">
        <v>16757.774817103993</v>
      </c>
      <c r="AN2304" s="21">
        <v>18734.075739709584</v>
      </c>
      <c r="AO2304" s="21">
        <v>20255.412998957607</v>
      </c>
      <c r="AP2304" s="21">
        <v>21504.240341202425</v>
      </c>
      <c r="AQ2304" s="21">
        <v>22532.576870249799</v>
      </c>
    </row>
    <row r="2305" spans="1:43" x14ac:dyDescent="0.25">
      <c r="A2305" s="17" t="s">
        <v>272</v>
      </c>
      <c r="B2305" s="8" t="s">
        <v>338</v>
      </c>
      <c r="C2305" s="8" t="s">
        <v>335</v>
      </c>
      <c r="D2305" s="8" t="str">
        <f t="shared" si="270"/>
        <v>Week_47-generic-refi</v>
      </c>
      <c r="E2305" s="8" t="str">
        <f t="shared" si="271"/>
        <v>Umbrella-social.video.umb</v>
      </c>
      <c r="H2305" s="24">
        <f t="shared" si="272"/>
        <v>1.0341824070998026E-2</v>
      </c>
      <c r="I2305" s="6">
        <f t="shared" si="272"/>
        <v>2.04</v>
      </c>
      <c r="J2305" s="6">
        <f t="shared" si="276"/>
        <v>9502298.7898858842</v>
      </c>
      <c r="K2305" s="18">
        <f t="shared" si="276"/>
        <v>7.4999999999999997E-2</v>
      </c>
      <c r="L2305" s="35">
        <f>Data!BR61</f>
        <v>4.1239788898882893E-3</v>
      </c>
      <c r="Q2305" s="21">
        <v>0</v>
      </c>
      <c r="R2305" s="21">
        <v>0</v>
      </c>
      <c r="S2305" s="21">
        <v>0</v>
      </c>
      <c r="T2305" s="21">
        <v>0</v>
      </c>
      <c r="U2305" s="21">
        <v>0</v>
      </c>
      <c r="V2305" s="21">
        <v>0</v>
      </c>
      <c r="W2305" s="21">
        <v>0</v>
      </c>
      <c r="X2305" s="21">
        <v>0</v>
      </c>
      <c r="Y2305" s="21">
        <v>0</v>
      </c>
      <c r="Z2305" s="21">
        <v>313.18699853358248</v>
      </c>
      <c r="AA2305" s="21">
        <v>669.55995376963881</v>
      </c>
      <c r="AB2305" s="21">
        <v>940.00465437835419</v>
      </c>
      <c r="AC2305" s="21">
        <v>1153.4522721078604</v>
      </c>
      <c r="AD2305" s="21">
        <v>1324.751493697763</v>
      </c>
      <c r="AE2305" s="21">
        <v>1459.5347212039667</v>
      </c>
      <c r="AF2305" s="21">
        <v>1563.2586206082419</v>
      </c>
      <c r="AG2305" s="21">
        <v>1648.3810014260271</v>
      </c>
      <c r="AH2305" s="21">
        <v>1718.4579196339355</v>
      </c>
      <c r="AI2305" s="21">
        <v>4279.856849409608</v>
      </c>
      <c r="AJ2305" s="21">
        <v>9149.8713792363706</v>
      </c>
      <c r="AK2305" s="21">
        <v>12845.633367142229</v>
      </c>
      <c r="AL2305" s="21">
        <v>15762.501733348798</v>
      </c>
      <c r="AM2305" s="21">
        <v>18103.391202748233</v>
      </c>
      <c r="AN2305" s="21">
        <v>19945.27136421383</v>
      </c>
      <c r="AO2305" s="21">
        <v>21362.710285342157</v>
      </c>
      <c r="AP2305" s="21">
        <v>22525.950158921987</v>
      </c>
      <c r="AQ2305" s="21">
        <v>23483.586267004146</v>
      </c>
    </row>
    <row r="2306" spans="1:43" x14ac:dyDescent="0.25">
      <c r="A2306" s="17" t="s">
        <v>273</v>
      </c>
      <c r="B2306" s="8" t="s">
        <v>338</v>
      </c>
      <c r="C2306" s="8" t="s">
        <v>335</v>
      </c>
      <c r="D2306" s="8" t="str">
        <f t="shared" si="270"/>
        <v>Week_48-generic-refi</v>
      </c>
      <c r="E2306" s="8" t="str">
        <f t="shared" si="271"/>
        <v>Umbrella-social.video.umb</v>
      </c>
      <c r="H2306" s="24">
        <f t="shared" si="272"/>
        <v>1.0341824070998026E-2</v>
      </c>
      <c r="I2306" s="6">
        <f t="shared" si="272"/>
        <v>2.04</v>
      </c>
      <c r="J2306" s="6">
        <f t="shared" si="276"/>
        <v>9502298.7898858842</v>
      </c>
      <c r="K2306" s="18">
        <f t="shared" si="276"/>
        <v>7.4999999999999997E-2</v>
      </c>
      <c r="L2306" s="35">
        <f>Data!BR62</f>
        <v>4.1239788898882893E-3</v>
      </c>
      <c r="Q2306" s="21">
        <v>0</v>
      </c>
      <c r="R2306" s="21">
        <v>0</v>
      </c>
      <c r="S2306" s="21">
        <v>0</v>
      </c>
      <c r="T2306" s="21">
        <v>0</v>
      </c>
      <c r="U2306" s="21">
        <v>0</v>
      </c>
      <c r="V2306" s="21">
        <v>0</v>
      </c>
      <c r="W2306" s="21">
        <v>0</v>
      </c>
      <c r="X2306" s="21">
        <v>0</v>
      </c>
      <c r="Y2306" s="21">
        <v>0</v>
      </c>
      <c r="Z2306" s="21">
        <v>49.920137578000649</v>
      </c>
      <c r="AA2306" s="21">
        <v>289.22747022311393</v>
      </c>
      <c r="AB2306" s="21">
        <v>470.99459933980137</v>
      </c>
      <c r="AC2306" s="21">
        <v>614.57242956347909</v>
      </c>
      <c r="AD2306" s="21">
        <v>729.88875916757524</v>
      </c>
      <c r="AE2306" s="21">
        <v>820.68605284184389</v>
      </c>
      <c r="AF2306" s="21">
        <v>890.60284218649792</v>
      </c>
      <c r="AG2306" s="21">
        <v>948.01147108315013</v>
      </c>
      <c r="AH2306" s="21">
        <v>995.29579011411647</v>
      </c>
      <c r="AI2306" s="21">
        <v>811.10366680915649</v>
      </c>
      <c r="AJ2306" s="21">
        <v>4699.3753026691784</v>
      </c>
      <c r="AK2306" s="21">
        <v>7652.7322460781352</v>
      </c>
      <c r="AL2306" s="21">
        <v>9985.5884884104653</v>
      </c>
      <c r="AM2306" s="21">
        <v>11859.251148869058</v>
      </c>
      <c r="AN2306" s="21">
        <v>13334.527889051808</v>
      </c>
      <c r="AO2306" s="21">
        <v>14470.537663070612</v>
      </c>
      <c r="AP2306" s="21">
        <v>15403.314527553479</v>
      </c>
      <c r="AQ2306" s="21">
        <v>16171.591347477395</v>
      </c>
    </row>
    <row r="2307" spans="1:43" x14ac:dyDescent="0.25">
      <c r="A2307" s="17" t="s">
        <v>274</v>
      </c>
      <c r="B2307" s="8" t="s">
        <v>338</v>
      </c>
      <c r="C2307" s="8" t="s">
        <v>335</v>
      </c>
      <c r="D2307" s="8" t="str">
        <f t="shared" si="270"/>
        <v>Week_49-generic-refi</v>
      </c>
      <c r="E2307" s="8" t="str">
        <f t="shared" si="271"/>
        <v>Umbrella-social.video.umb</v>
      </c>
      <c r="H2307" s="24">
        <f t="shared" si="272"/>
        <v>1.0341824070998026E-2</v>
      </c>
      <c r="I2307" s="6">
        <f t="shared" si="272"/>
        <v>2.04</v>
      </c>
      <c r="J2307" s="6">
        <f t="shared" si="276"/>
        <v>9502298.7898858842</v>
      </c>
      <c r="K2307" s="18">
        <f t="shared" si="276"/>
        <v>7.4999999999999997E-2</v>
      </c>
      <c r="L2307" s="35">
        <f>Data!BR63</f>
        <v>4.1239788898882893E-3</v>
      </c>
      <c r="Q2307" s="21">
        <v>0</v>
      </c>
      <c r="R2307" s="21">
        <v>0</v>
      </c>
      <c r="S2307" s="21">
        <v>0</v>
      </c>
      <c r="T2307" s="21">
        <v>0</v>
      </c>
      <c r="U2307" s="21">
        <v>0</v>
      </c>
      <c r="V2307" s="21">
        <v>0</v>
      </c>
      <c r="W2307" s="21">
        <v>0</v>
      </c>
      <c r="X2307" s="21">
        <v>0</v>
      </c>
      <c r="Y2307" s="21">
        <v>0</v>
      </c>
      <c r="Z2307" s="21">
        <v>4.9602960245795655</v>
      </c>
      <c r="AA2307" s="21">
        <v>270.66644001068465</v>
      </c>
      <c r="AB2307" s="21">
        <v>523.75692150280031</v>
      </c>
      <c r="AC2307" s="21">
        <v>723.58791676260898</v>
      </c>
      <c r="AD2307" s="21">
        <v>884.02443779938119</v>
      </c>
      <c r="AE2307" s="21">
        <v>1010.3043323221686</v>
      </c>
      <c r="AF2307" s="21">
        <v>1107.5145468808851</v>
      </c>
      <c r="AG2307" s="21">
        <v>1187.3124852130106</v>
      </c>
      <c r="AH2307" s="21">
        <v>1253.0220107732214</v>
      </c>
      <c r="AI2307" s="21">
        <v>71.874352998731879</v>
      </c>
      <c r="AJ2307" s="21">
        <v>3921.9383596943599</v>
      </c>
      <c r="AK2307" s="21">
        <v>7589.2022724212584</v>
      </c>
      <c r="AL2307" s="21">
        <v>10484.739841594621</v>
      </c>
      <c r="AM2307" s="21">
        <v>12809.454150931195</v>
      </c>
      <c r="AN2307" s="21">
        <v>14639.24125851471</v>
      </c>
      <c r="AO2307" s="21">
        <v>16047.810674866805</v>
      </c>
      <c r="AP2307" s="21">
        <v>17204.077389561589</v>
      </c>
      <c r="AQ2307" s="21">
        <v>18156.203958639511</v>
      </c>
    </row>
    <row r="2308" spans="1:43" x14ac:dyDescent="0.25">
      <c r="A2308" s="17" t="s">
        <v>275</v>
      </c>
      <c r="B2308" s="8" t="s">
        <v>338</v>
      </c>
      <c r="C2308" s="8" t="s">
        <v>335</v>
      </c>
      <c r="D2308" s="8" t="str">
        <f t="shared" si="270"/>
        <v>Week_50-generic-refi</v>
      </c>
      <c r="E2308" s="8" t="str">
        <f t="shared" si="271"/>
        <v>Umbrella-social.video.umb</v>
      </c>
      <c r="H2308" s="24">
        <f t="shared" si="272"/>
        <v>1.0341824070998026E-2</v>
      </c>
      <c r="I2308" s="6">
        <f t="shared" si="272"/>
        <v>2.04</v>
      </c>
      <c r="J2308" s="6">
        <f t="shared" si="276"/>
        <v>9502298.7898858842</v>
      </c>
      <c r="K2308" s="18">
        <f t="shared" si="276"/>
        <v>7.4999999999999997E-2</v>
      </c>
      <c r="L2308" s="35">
        <f>Data!BR64</f>
        <v>3.6038374082807572E-3</v>
      </c>
      <c r="Q2308" s="21">
        <v>0</v>
      </c>
      <c r="R2308" s="21">
        <v>0</v>
      </c>
      <c r="S2308" s="21">
        <v>0</v>
      </c>
      <c r="T2308" s="21">
        <v>0</v>
      </c>
      <c r="U2308" s="21">
        <v>0</v>
      </c>
      <c r="V2308" s="21">
        <v>0</v>
      </c>
      <c r="W2308" s="21">
        <v>0</v>
      </c>
      <c r="X2308" s="21">
        <v>0</v>
      </c>
      <c r="Y2308" s="21">
        <v>0</v>
      </c>
      <c r="Z2308" s="21">
        <v>639.73117389881099</v>
      </c>
      <c r="AA2308" s="21">
        <v>987.92329765082741</v>
      </c>
      <c r="AB2308" s="21">
        <v>1252.9342594852624</v>
      </c>
      <c r="AC2308" s="21">
        <v>1462.2733673969058</v>
      </c>
      <c r="AD2308" s="21">
        <v>1630.4029096793395</v>
      </c>
      <c r="AE2308" s="21">
        <v>1762.7851879120014</v>
      </c>
      <c r="AF2308" s="21">
        <v>1864.7234774019437</v>
      </c>
      <c r="AG2308" s="21">
        <v>1948.4256079762586</v>
      </c>
      <c r="AH2308" s="21">
        <v>2017.3664383106675</v>
      </c>
      <c r="AI2308" s="21">
        <v>8289.7458942839421</v>
      </c>
      <c r="AJ2308" s="21">
        <v>12801.678946888071</v>
      </c>
      <c r="AK2308" s="21">
        <v>16235.736286033361</v>
      </c>
      <c r="AL2308" s="21">
        <v>18948.388226609422</v>
      </c>
      <c r="AM2308" s="21">
        <v>21127.039572219943</v>
      </c>
      <c r="AN2308" s="21">
        <v>22842.471760348308</v>
      </c>
      <c r="AO2308" s="21">
        <v>24163.40553885953</v>
      </c>
      <c r="AP2308" s="21">
        <v>25248.03205321632</v>
      </c>
      <c r="AQ2308" s="21">
        <v>26141.379116061798</v>
      </c>
    </row>
    <row r="2309" spans="1:43" x14ac:dyDescent="0.25">
      <c r="A2309" s="17" t="s">
        <v>276</v>
      </c>
      <c r="B2309" s="8" t="s">
        <v>338</v>
      </c>
      <c r="C2309" s="8" t="s">
        <v>335</v>
      </c>
      <c r="D2309" s="8" t="str">
        <f t="shared" si="270"/>
        <v>Week_51-generic-refi</v>
      </c>
      <c r="E2309" s="8" t="str">
        <f t="shared" si="271"/>
        <v>Umbrella-social.video.umb</v>
      </c>
      <c r="H2309" s="24">
        <f t="shared" si="272"/>
        <v>1.0341824070998026E-2</v>
      </c>
      <c r="I2309" s="6">
        <f t="shared" si="272"/>
        <v>2.04</v>
      </c>
      <c r="J2309" s="6">
        <f t="shared" si="276"/>
        <v>9502298.7898858842</v>
      </c>
      <c r="K2309" s="18">
        <f t="shared" si="276"/>
        <v>7.4999999999999997E-2</v>
      </c>
      <c r="L2309" s="35">
        <f>Data!BR65</f>
        <v>3.6038374082807572E-3</v>
      </c>
      <c r="Q2309" s="21">
        <v>0</v>
      </c>
      <c r="R2309" s="21">
        <v>0</v>
      </c>
      <c r="S2309" s="21">
        <v>0</v>
      </c>
      <c r="T2309" s="21">
        <v>0</v>
      </c>
      <c r="U2309" s="21">
        <v>0</v>
      </c>
      <c r="V2309" s="21">
        <v>0</v>
      </c>
      <c r="W2309" s="21">
        <v>0</v>
      </c>
      <c r="X2309" s="21">
        <v>0</v>
      </c>
      <c r="Y2309" s="21">
        <v>0</v>
      </c>
      <c r="Z2309" s="21">
        <v>549.73843183086296</v>
      </c>
      <c r="AA2309" s="21">
        <v>890.16860359345537</v>
      </c>
      <c r="AB2309" s="21">
        <v>1148.3601881917637</v>
      </c>
      <c r="AC2309" s="21">
        <v>1352.0111240989859</v>
      </c>
      <c r="AD2309" s="21">
        <v>1515.3518038595753</v>
      </c>
      <c r="AE2309" s="21">
        <v>1643.8060555874911</v>
      </c>
      <c r="AF2309" s="21">
        <v>1742.6139647744196</v>
      </c>
      <c r="AG2309" s="21">
        <v>1823.6696605523073</v>
      </c>
      <c r="AH2309" s="21">
        <v>1890.374581256486</v>
      </c>
      <c r="AI2309" s="21">
        <v>7390.8262340701531</v>
      </c>
      <c r="AJ2309" s="21">
        <v>11967.657866438341</v>
      </c>
      <c r="AK2309" s="21">
        <v>15438.852577184756</v>
      </c>
      <c r="AL2309" s="21">
        <v>18176.788643766915</v>
      </c>
      <c r="AM2309" s="21">
        <v>20372.783158912694</v>
      </c>
      <c r="AN2309" s="21">
        <v>22099.755476250379</v>
      </c>
      <c r="AO2309" s="21">
        <v>23428.154665879993</v>
      </c>
      <c r="AP2309" s="21">
        <v>24517.888488528828</v>
      </c>
      <c r="AQ2309" s="21">
        <v>25414.686764465434</v>
      </c>
    </row>
    <row r="2310" spans="1:43" x14ac:dyDescent="0.25">
      <c r="A2310" s="17" t="s">
        <v>277</v>
      </c>
      <c r="B2310" s="8" t="s">
        <v>338</v>
      </c>
      <c r="C2310" s="8" t="s">
        <v>335</v>
      </c>
      <c r="D2310" s="8" t="str">
        <f t="shared" si="270"/>
        <v>Week_52-generic-refi</v>
      </c>
      <c r="E2310" s="8" t="str">
        <f t="shared" si="271"/>
        <v>Umbrella-social.video.umb</v>
      </c>
      <c r="H2310" s="24">
        <f t="shared" si="272"/>
        <v>1.0341824070998026E-2</v>
      </c>
      <c r="I2310" s="6">
        <f t="shared" si="272"/>
        <v>2.04</v>
      </c>
      <c r="J2310" s="6">
        <f t="shared" si="276"/>
        <v>9502298.7898858842</v>
      </c>
      <c r="K2310" s="18">
        <f t="shared" si="276"/>
        <v>7.4999999999999997E-2</v>
      </c>
      <c r="L2310" s="35">
        <f>Data!BR66</f>
        <v>3.6038374082807572E-3</v>
      </c>
      <c r="Q2310" s="21">
        <v>0</v>
      </c>
      <c r="R2310" s="21">
        <v>0</v>
      </c>
      <c r="S2310" s="21">
        <v>0</v>
      </c>
      <c r="T2310" s="21">
        <v>0</v>
      </c>
      <c r="U2310" s="21">
        <v>0</v>
      </c>
      <c r="V2310" s="21">
        <v>0</v>
      </c>
      <c r="W2310" s="21">
        <v>0</v>
      </c>
      <c r="X2310" s="21">
        <v>0</v>
      </c>
      <c r="Y2310" s="21">
        <v>0</v>
      </c>
      <c r="Z2310" s="21">
        <v>31.89620713185791</v>
      </c>
      <c r="AA2310" s="21">
        <v>316.79214478214413</v>
      </c>
      <c r="AB2310" s="21">
        <v>533.11258453031223</v>
      </c>
      <c r="AC2310" s="21">
        <v>703.92989795286462</v>
      </c>
      <c r="AD2310" s="21">
        <v>841.08458612158415</v>
      </c>
      <c r="AE2310" s="21">
        <v>949.04861357710945</v>
      </c>
      <c r="AF2310" s="21">
        <v>1032.1653666948555</v>
      </c>
      <c r="AG2310" s="21">
        <v>1100.398789009914</v>
      </c>
      <c r="AH2310" s="21">
        <v>1156.5887906566036</v>
      </c>
      <c r="AI2310" s="21">
        <v>438.03245437008275</v>
      </c>
      <c r="AJ2310" s="21">
        <v>4350.5248172747961</v>
      </c>
      <c r="AK2310" s="21">
        <v>7321.2659076367308</v>
      </c>
      <c r="AL2310" s="21">
        <v>9667.1099366169237</v>
      </c>
      <c r="AM2310" s="21">
        <v>11550.663189157143</v>
      </c>
      <c r="AN2310" s="21">
        <v>13033.339412525023</v>
      </c>
      <c r="AO2310" s="21">
        <v>14174.786582620507</v>
      </c>
      <c r="AP2310" s="21">
        <v>15111.840111373236</v>
      </c>
      <c r="AQ2310" s="21">
        <v>15883.500648646801</v>
      </c>
    </row>
    <row r="2312" spans="1:43" x14ac:dyDescent="0.25">
      <c r="A2312" s="16" t="s">
        <v>328</v>
      </c>
      <c r="B2312" s="8" t="s">
        <v>338</v>
      </c>
      <c r="C2312" s="8" t="s">
        <v>71</v>
      </c>
      <c r="E2312" s="8" t="str">
        <f>IF(RIGHT(A2312,3)="old","Initial",B2312&amp;"-"&amp;C2312)</f>
        <v>Initial</v>
      </c>
      <c r="F2312" s="4">
        <v>0</v>
      </c>
      <c r="G2312" s="19">
        <v>0</v>
      </c>
      <c r="H2312" s="4">
        <v>0</v>
      </c>
      <c r="I2312" s="42">
        <f>VLOOKUP(C2312,parms,8,FALSE)</f>
        <v>3.05</v>
      </c>
      <c r="J2312" s="6">
        <v>1</v>
      </c>
      <c r="K2312" s="18">
        <v>0</v>
      </c>
      <c r="L2312" s="35">
        <f>Data!BN2</f>
        <v>2.8519919861854207E-2</v>
      </c>
      <c r="M2312" s="39">
        <f>VLOOKUP(C2312,Data!$CB$2:$EB$22,1+VALUE(MID(A2312,6,2)),FALSE)</f>
        <v>804.48076900000012</v>
      </c>
      <c r="Q2312" s="21">
        <v>804.48076900000012</v>
      </c>
      <c r="R2312" s="21">
        <v>804.48076900000012</v>
      </c>
      <c r="S2312" s="21">
        <v>804.48076900000012</v>
      </c>
      <c r="T2312" s="21">
        <v>804.48076900000012</v>
      </c>
      <c r="U2312" s="21">
        <v>804.48076900000012</v>
      </c>
      <c r="V2312" s="21">
        <v>804.48076900000012</v>
      </c>
      <c r="W2312" s="21">
        <v>804.48076900000012</v>
      </c>
      <c r="X2312" s="21">
        <v>804.48076900000012</v>
      </c>
      <c r="Y2312" s="21">
        <v>804.48076900000012</v>
      </c>
      <c r="Z2312" s="21">
        <v>0</v>
      </c>
      <c r="AA2312" s="21">
        <v>0</v>
      </c>
      <c r="AB2312" s="21">
        <v>0</v>
      </c>
      <c r="AC2312" s="21">
        <v>0</v>
      </c>
      <c r="AD2312" s="21">
        <v>0</v>
      </c>
      <c r="AE2312" s="21">
        <v>0</v>
      </c>
      <c r="AF2312" s="21">
        <v>0</v>
      </c>
      <c r="AG2312" s="21">
        <v>0</v>
      </c>
      <c r="AH2312" s="21">
        <v>0</v>
      </c>
      <c r="AI2312" s="21">
        <v>-804.48076900000012</v>
      </c>
      <c r="AJ2312" s="21">
        <v>-804.48076900000012</v>
      </c>
      <c r="AK2312" s="21">
        <v>-804.48076900000012</v>
      </c>
      <c r="AL2312" s="21">
        <v>-804.48076900000012</v>
      </c>
      <c r="AM2312" s="21">
        <v>-804.48076900000012</v>
      </c>
      <c r="AN2312" s="21">
        <v>-804.48076900000012</v>
      </c>
      <c r="AO2312" s="21">
        <v>-804.48076900000012</v>
      </c>
      <c r="AP2312" s="21">
        <v>-804.48076900000012</v>
      </c>
      <c r="AQ2312" s="21">
        <v>-804.48076900000012</v>
      </c>
    </row>
    <row r="2313" spans="1:43" x14ac:dyDescent="0.25">
      <c r="A2313" s="16" t="s">
        <v>316</v>
      </c>
      <c r="B2313" s="8" t="s">
        <v>338</v>
      </c>
      <c r="C2313" s="8" t="s">
        <v>71</v>
      </c>
      <c r="E2313" s="8" t="str">
        <f t="shared" ref="E2313:E2376" si="277">IF(RIGHT(A2313,3)="old","Initial",B2313&amp;"-"&amp;C2313)</f>
        <v>Initial</v>
      </c>
      <c r="F2313" s="4">
        <v>0</v>
      </c>
      <c r="G2313" s="19">
        <v>0</v>
      </c>
      <c r="H2313" s="4">
        <v>0</v>
      </c>
      <c r="I2313" s="6">
        <f>I2312</f>
        <v>3.05</v>
      </c>
      <c r="J2313" s="6">
        <v>1</v>
      </c>
      <c r="K2313" s="18">
        <v>0</v>
      </c>
      <c r="L2313" s="35">
        <f>Data!BN3</f>
        <v>3.3752932680543052E-2</v>
      </c>
      <c r="M2313" s="39">
        <f>VLOOKUP(C2313,Data!$CB$2:$EB$22,1+VALUE(MID(A2313,6,2)),FALSE)</f>
        <v>1579.7322979999999</v>
      </c>
      <c r="Q2313" s="21">
        <v>1579.7322979999999</v>
      </c>
      <c r="R2313" s="21">
        <v>1579.7322979999999</v>
      </c>
      <c r="S2313" s="21">
        <v>1579.7322979999999</v>
      </c>
      <c r="T2313" s="21">
        <v>1579.7322979999999</v>
      </c>
      <c r="U2313" s="21">
        <v>1579.7322979999999</v>
      </c>
      <c r="V2313" s="21">
        <v>1579.7322979999999</v>
      </c>
      <c r="W2313" s="21">
        <v>1579.7322979999999</v>
      </c>
      <c r="X2313" s="21">
        <v>1579.7322979999999</v>
      </c>
      <c r="Y2313" s="21">
        <v>1579.7322979999999</v>
      </c>
      <c r="Z2313" s="21">
        <v>0</v>
      </c>
      <c r="AA2313" s="21">
        <v>0</v>
      </c>
      <c r="AB2313" s="21">
        <v>0</v>
      </c>
      <c r="AC2313" s="21">
        <v>0</v>
      </c>
      <c r="AD2313" s="21">
        <v>0</v>
      </c>
      <c r="AE2313" s="21">
        <v>0</v>
      </c>
      <c r="AF2313" s="21">
        <v>0</v>
      </c>
      <c r="AG2313" s="21">
        <v>0</v>
      </c>
      <c r="AH2313" s="21">
        <v>0</v>
      </c>
      <c r="AI2313" s="21">
        <v>-1579.7322979999999</v>
      </c>
      <c r="AJ2313" s="21">
        <v>-1579.7322979999999</v>
      </c>
      <c r="AK2313" s="21">
        <v>-1579.7322979999999</v>
      </c>
      <c r="AL2313" s="21">
        <v>-1579.7322979999999</v>
      </c>
      <c r="AM2313" s="21">
        <v>-1579.7322979999999</v>
      </c>
      <c r="AN2313" s="21">
        <v>-1579.7322979999999</v>
      </c>
      <c r="AO2313" s="21">
        <v>-1579.7322979999999</v>
      </c>
      <c r="AP2313" s="21">
        <v>-1579.7322979999999</v>
      </c>
      <c r="AQ2313" s="21">
        <v>-1579.7322979999999</v>
      </c>
    </row>
    <row r="2314" spans="1:43" x14ac:dyDescent="0.25">
      <c r="A2314" s="16" t="s">
        <v>317</v>
      </c>
      <c r="B2314" s="8" t="s">
        <v>338</v>
      </c>
      <c r="C2314" s="8" t="s">
        <v>71</v>
      </c>
      <c r="E2314" s="8" t="str">
        <f t="shared" si="277"/>
        <v>Initial</v>
      </c>
      <c r="F2314" s="4">
        <v>0</v>
      </c>
      <c r="G2314" s="19">
        <v>0</v>
      </c>
      <c r="H2314" s="4">
        <v>0</v>
      </c>
      <c r="I2314" s="6">
        <f t="shared" ref="I2314:I2376" si="278">I2313</f>
        <v>3.05</v>
      </c>
      <c r="J2314" s="6">
        <v>1</v>
      </c>
      <c r="K2314" s="18">
        <v>0</v>
      </c>
      <c r="L2314" s="35">
        <f>Data!BN4</f>
        <v>3.3752932680543052E-2</v>
      </c>
      <c r="M2314" s="39">
        <f>VLOOKUP(C2314,Data!$CB$2:$EB$22,1+VALUE(MID(A2314,6,2)),FALSE)</f>
        <v>2385.1060090000001</v>
      </c>
      <c r="Q2314" s="21">
        <v>2385.1060090000001</v>
      </c>
      <c r="R2314" s="21">
        <v>2385.1060090000001</v>
      </c>
      <c r="S2314" s="21">
        <v>2385.1060090000001</v>
      </c>
      <c r="T2314" s="21">
        <v>2385.1060090000001</v>
      </c>
      <c r="U2314" s="21">
        <v>2385.1060090000001</v>
      </c>
      <c r="V2314" s="21">
        <v>2385.1060090000001</v>
      </c>
      <c r="W2314" s="21">
        <v>2385.1060090000001</v>
      </c>
      <c r="X2314" s="21">
        <v>2385.1060090000001</v>
      </c>
      <c r="Y2314" s="21">
        <v>2385.1060090000001</v>
      </c>
      <c r="Z2314" s="21">
        <v>0</v>
      </c>
      <c r="AA2314" s="21">
        <v>0</v>
      </c>
      <c r="AB2314" s="21">
        <v>0</v>
      </c>
      <c r="AC2314" s="21">
        <v>0</v>
      </c>
      <c r="AD2314" s="21">
        <v>0</v>
      </c>
      <c r="AE2314" s="21">
        <v>0</v>
      </c>
      <c r="AF2314" s="21">
        <v>0</v>
      </c>
      <c r="AG2314" s="21">
        <v>0</v>
      </c>
      <c r="AH2314" s="21">
        <v>0</v>
      </c>
      <c r="AI2314" s="21">
        <v>-2385.1060090000001</v>
      </c>
      <c r="AJ2314" s="21">
        <v>-2385.1060090000001</v>
      </c>
      <c r="AK2314" s="21">
        <v>-2385.1060090000001</v>
      </c>
      <c r="AL2314" s="21">
        <v>-2385.1060090000001</v>
      </c>
      <c r="AM2314" s="21">
        <v>-2385.1060090000001</v>
      </c>
      <c r="AN2314" s="21">
        <v>-2385.1060090000001</v>
      </c>
      <c r="AO2314" s="21">
        <v>-2385.1060090000001</v>
      </c>
      <c r="AP2314" s="21">
        <v>-2385.1060090000001</v>
      </c>
      <c r="AQ2314" s="21">
        <v>-2385.1060090000001</v>
      </c>
    </row>
    <row r="2315" spans="1:43" x14ac:dyDescent="0.25">
      <c r="A2315" s="16" t="s">
        <v>318</v>
      </c>
      <c r="B2315" s="8" t="s">
        <v>338</v>
      </c>
      <c r="C2315" s="8" t="s">
        <v>71</v>
      </c>
      <c r="E2315" s="8" t="str">
        <f t="shared" si="277"/>
        <v>Initial</v>
      </c>
      <c r="F2315" s="4">
        <v>0</v>
      </c>
      <c r="G2315" s="19">
        <v>0</v>
      </c>
      <c r="H2315" s="4">
        <v>0</v>
      </c>
      <c r="I2315" s="6">
        <f t="shared" si="278"/>
        <v>3.05</v>
      </c>
      <c r="J2315" s="6">
        <v>1</v>
      </c>
      <c r="K2315" s="18">
        <v>0</v>
      </c>
      <c r="L2315" s="35">
        <f>Data!BN5</f>
        <v>3.3752932680543052E-2</v>
      </c>
      <c r="M2315" s="39">
        <f>VLOOKUP(C2315,Data!$CB$2:$EB$22,1+VALUE(MID(A2315,6,2)),FALSE)</f>
        <v>2909.0353140000011</v>
      </c>
      <c r="Q2315" s="21">
        <v>2909.0353140000011</v>
      </c>
      <c r="R2315" s="21">
        <v>2909.0353140000011</v>
      </c>
      <c r="S2315" s="21">
        <v>2909.0353140000011</v>
      </c>
      <c r="T2315" s="21">
        <v>2909.0353140000011</v>
      </c>
      <c r="U2315" s="21">
        <v>2909.0353140000011</v>
      </c>
      <c r="V2315" s="21">
        <v>2909.0353140000011</v>
      </c>
      <c r="W2315" s="21">
        <v>2909.0353140000011</v>
      </c>
      <c r="X2315" s="21">
        <v>2909.0353140000011</v>
      </c>
      <c r="Y2315" s="21">
        <v>2909.0353140000011</v>
      </c>
      <c r="Z2315" s="21">
        <v>0</v>
      </c>
      <c r="AA2315" s="21">
        <v>0</v>
      </c>
      <c r="AB2315" s="21">
        <v>0</v>
      </c>
      <c r="AC2315" s="21">
        <v>0</v>
      </c>
      <c r="AD2315" s="21">
        <v>0</v>
      </c>
      <c r="AE2315" s="21">
        <v>0</v>
      </c>
      <c r="AF2315" s="21">
        <v>0</v>
      </c>
      <c r="AG2315" s="21">
        <v>0</v>
      </c>
      <c r="AH2315" s="21">
        <v>0</v>
      </c>
      <c r="AI2315" s="21">
        <v>-2909.0353140000011</v>
      </c>
      <c r="AJ2315" s="21">
        <v>-2909.0353140000011</v>
      </c>
      <c r="AK2315" s="21">
        <v>-2909.0353140000011</v>
      </c>
      <c r="AL2315" s="21">
        <v>-2909.0353140000011</v>
      </c>
      <c r="AM2315" s="21">
        <v>-2909.0353140000011</v>
      </c>
      <c r="AN2315" s="21">
        <v>-2909.0353140000011</v>
      </c>
      <c r="AO2315" s="21">
        <v>-2909.0353140000011</v>
      </c>
      <c r="AP2315" s="21">
        <v>-2909.0353140000011</v>
      </c>
      <c r="AQ2315" s="21">
        <v>-2909.0353140000011</v>
      </c>
    </row>
    <row r="2316" spans="1:43" x14ac:dyDescent="0.25">
      <c r="A2316" s="16" t="s">
        <v>319</v>
      </c>
      <c r="B2316" s="8" t="s">
        <v>338</v>
      </c>
      <c r="C2316" s="8" t="s">
        <v>71</v>
      </c>
      <c r="E2316" s="8" t="str">
        <f t="shared" si="277"/>
        <v>Initial</v>
      </c>
      <c r="F2316" s="4">
        <v>0</v>
      </c>
      <c r="G2316" s="19">
        <v>0</v>
      </c>
      <c r="H2316" s="4">
        <v>0</v>
      </c>
      <c r="I2316" s="6">
        <f t="shared" si="278"/>
        <v>3.05</v>
      </c>
      <c r="J2316" s="6">
        <v>1</v>
      </c>
      <c r="K2316" s="18">
        <v>0</v>
      </c>
      <c r="L2316" s="35">
        <f>Data!BN6</f>
        <v>3.3752932680543052E-2</v>
      </c>
      <c r="M2316" s="39">
        <f>VLOOKUP(C2316,Data!$CB$2:$EB$22,1+VALUE(MID(A2316,6,2)),FALSE)</f>
        <v>2465.2208660000001</v>
      </c>
      <c r="Q2316" s="21">
        <v>2465.2208660000001</v>
      </c>
      <c r="R2316" s="21">
        <v>2465.2208660000001</v>
      </c>
      <c r="S2316" s="21">
        <v>2465.2208660000001</v>
      </c>
      <c r="T2316" s="21">
        <v>2465.2208660000001</v>
      </c>
      <c r="U2316" s="21">
        <v>2465.2208660000001</v>
      </c>
      <c r="V2316" s="21">
        <v>2465.2208660000001</v>
      </c>
      <c r="W2316" s="21">
        <v>2465.2208660000001</v>
      </c>
      <c r="X2316" s="21">
        <v>2465.2208660000001</v>
      </c>
      <c r="Y2316" s="21">
        <v>2465.2208660000001</v>
      </c>
      <c r="Z2316" s="21">
        <v>0</v>
      </c>
      <c r="AA2316" s="21">
        <v>0</v>
      </c>
      <c r="AB2316" s="21">
        <v>0</v>
      </c>
      <c r="AC2316" s="21">
        <v>0</v>
      </c>
      <c r="AD2316" s="21">
        <v>0</v>
      </c>
      <c r="AE2316" s="21">
        <v>0</v>
      </c>
      <c r="AF2316" s="21">
        <v>0</v>
      </c>
      <c r="AG2316" s="21">
        <v>0</v>
      </c>
      <c r="AH2316" s="21">
        <v>0</v>
      </c>
      <c r="AI2316" s="21">
        <v>-2465.2208660000001</v>
      </c>
      <c r="AJ2316" s="21">
        <v>-2465.2208660000001</v>
      </c>
      <c r="AK2316" s="21">
        <v>-2465.2208660000001</v>
      </c>
      <c r="AL2316" s="21">
        <v>-2465.2208660000001</v>
      </c>
      <c r="AM2316" s="21">
        <v>-2465.2208660000001</v>
      </c>
      <c r="AN2316" s="21">
        <v>-2465.2208660000001</v>
      </c>
      <c r="AO2316" s="21">
        <v>-2465.2208660000001</v>
      </c>
      <c r="AP2316" s="21">
        <v>-2465.2208660000001</v>
      </c>
      <c r="AQ2316" s="21">
        <v>-2465.2208660000001</v>
      </c>
    </row>
    <row r="2317" spans="1:43" x14ac:dyDescent="0.25">
      <c r="A2317" s="16" t="s">
        <v>320</v>
      </c>
      <c r="B2317" s="8" t="s">
        <v>338</v>
      </c>
      <c r="C2317" s="8" t="s">
        <v>71</v>
      </c>
      <c r="E2317" s="8" t="str">
        <f t="shared" si="277"/>
        <v>Initial</v>
      </c>
      <c r="F2317" s="4">
        <v>0</v>
      </c>
      <c r="G2317" s="19">
        <v>0</v>
      </c>
      <c r="H2317" s="4">
        <v>0</v>
      </c>
      <c r="I2317" s="6">
        <f t="shared" si="278"/>
        <v>3.05</v>
      </c>
      <c r="J2317" s="6">
        <v>1</v>
      </c>
      <c r="K2317" s="18">
        <v>0</v>
      </c>
      <c r="L2317" s="35">
        <f>Data!BN7</f>
        <v>2.904322114372309E-2</v>
      </c>
      <c r="M2317" s="39">
        <f>VLOOKUP(C2317,Data!$CB$2:$EB$22,1+VALUE(MID(A2317,6,2)),FALSE)</f>
        <v>2456.2040959999999</v>
      </c>
      <c r="Q2317" s="21">
        <v>2456.2040959999999</v>
      </c>
      <c r="R2317" s="21">
        <v>2456.2040959999999</v>
      </c>
      <c r="S2317" s="21">
        <v>2456.2040959999999</v>
      </c>
      <c r="T2317" s="21">
        <v>2456.2040959999999</v>
      </c>
      <c r="U2317" s="21">
        <v>2456.2040959999999</v>
      </c>
      <c r="V2317" s="21">
        <v>2456.2040959999999</v>
      </c>
      <c r="W2317" s="21">
        <v>2456.2040959999999</v>
      </c>
      <c r="X2317" s="21">
        <v>2456.2040959999999</v>
      </c>
      <c r="Y2317" s="21">
        <v>2456.2040959999999</v>
      </c>
      <c r="Z2317" s="21">
        <v>0</v>
      </c>
      <c r="AA2317" s="21">
        <v>0</v>
      </c>
      <c r="AB2317" s="21">
        <v>0</v>
      </c>
      <c r="AC2317" s="21">
        <v>0</v>
      </c>
      <c r="AD2317" s="21">
        <v>0</v>
      </c>
      <c r="AE2317" s="21">
        <v>0</v>
      </c>
      <c r="AF2317" s="21">
        <v>0</v>
      </c>
      <c r="AG2317" s="21">
        <v>0</v>
      </c>
      <c r="AH2317" s="21">
        <v>0</v>
      </c>
      <c r="AI2317" s="21">
        <v>-2456.2040959999999</v>
      </c>
      <c r="AJ2317" s="21">
        <v>-2456.2040959999999</v>
      </c>
      <c r="AK2317" s="21">
        <v>-2456.2040959999999</v>
      </c>
      <c r="AL2317" s="21">
        <v>-2456.2040959999999</v>
      </c>
      <c r="AM2317" s="21">
        <v>-2456.2040959999999</v>
      </c>
      <c r="AN2317" s="21">
        <v>-2456.2040959999999</v>
      </c>
      <c r="AO2317" s="21">
        <v>-2456.2040959999999</v>
      </c>
      <c r="AP2317" s="21">
        <v>-2456.2040959999999</v>
      </c>
      <c r="AQ2317" s="21">
        <v>-2456.2040959999999</v>
      </c>
    </row>
    <row r="2318" spans="1:43" x14ac:dyDescent="0.25">
      <c r="A2318" s="16" t="s">
        <v>321</v>
      </c>
      <c r="B2318" s="8" t="s">
        <v>338</v>
      </c>
      <c r="C2318" s="8" t="s">
        <v>71</v>
      </c>
      <c r="E2318" s="8" t="str">
        <f t="shared" si="277"/>
        <v>Initial</v>
      </c>
      <c r="F2318" s="4">
        <v>0</v>
      </c>
      <c r="G2318" s="19">
        <v>0</v>
      </c>
      <c r="H2318" s="4">
        <v>0</v>
      </c>
      <c r="I2318" s="6">
        <f t="shared" si="278"/>
        <v>3.05</v>
      </c>
      <c r="J2318" s="6">
        <v>1</v>
      </c>
      <c r="K2318" s="18">
        <v>0</v>
      </c>
      <c r="L2318" s="35">
        <f>Data!BN8</f>
        <v>2.904322114372309E-2</v>
      </c>
      <c r="M2318" s="39">
        <f>VLOOKUP(C2318,Data!$CB$2:$EB$22,1+VALUE(MID(A2318,6,2)),FALSE)</f>
        <v>2119.9869709999998</v>
      </c>
      <c r="Q2318" s="21">
        <v>2119.9869709999998</v>
      </c>
      <c r="R2318" s="21">
        <v>2119.9869709999998</v>
      </c>
      <c r="S2318" s="21">
        <v>2119.9869709999998</v>
      </c>
      <c r="T2318" s="21">
        <v>2119.9869709999998</v>
      </c>
      <c r="U2318" s="21">
        <v>2119.9869709999998</v>
      </c>
      <c r="V2318" s="21">
        <v>2119.9869709999998</v>
      </c>
      <c r="W2318" s="21">
        <v>2119.9869709999998</v>
      </c>
      <c r="X2318" s="21">
        <v>2119.9869709999998</v>
      </c>
      <c r="Y2318" s="21">
        <v>2119.9869709999998</v>
      </c>
      <c r="Z2318" s="21">
        <v>0</v>
      </c>
      <c r="AA2318" s="21">
        <v>0</v>
      </c>
      <c r="AB2318" s="21">
        <v>0</v>
      </c>
      <c r="AC2318" s="21">
        <v>0</v>
      </c>
      <c r="AD2318" s="21">
        <v>0</v>
      </c>
      <c r="AE2318" s="21">
        <v>0</v>
      </c>
      <c r="AF2318" s="21">
        <v>0</v>
      </c>
      <c r="AG2318" s="21">
        <v>0</v>
      </c>
      <c r="AH2318" s="21">
        <v>0</v>
      </c>
      <c r="AI2318" s="21">
        <v>-2119.9869709999998</v>
      </c>
      <c r="AJ2318" s="21">
        <v>-2119.9869709999998</v>
      </c>
      <c r="AK2318" s="21">
        <v>-2119.9869709999998</v>
      </c>
      <c r="AL2318" s="21">
        <v>-2119.9869709999998</v>
      </c>
      <c r="AM2318" s="21">
        <v>-2119.9869709999998</v>
      </c>
      <c r="AN2318" s="21">
        <v>-2119.9869709999998</v>
      </c>
      <c r="AO2318" s="21">
        <v>-2119.9869709999998</v>
      </c>
      <c r="AP2318" s="21">
        <v>-2119.9869709999998</v>
      </c>
      <c r="AQ2318" s="21">
        <v>-2119.9869709999998</v>
      </c>
    </row>
    <row r="2319" spans="1:43" x14ac:dyDescent="0.25">
      <c r="A2319" s="16" t="s">
        <v>322</v>
      </c>
      <c r="B2319" s="8" t="s">
        <v>338</v>
      </c>
      <c r="C2319" s="8" t="s">
        <v>71</v>
      </c>
      <c r="E2319" s="8" t="str">
        <f t="shared" si="277"/>
        <v>Initial</v>
      </c>
      <c r="F2319" s="4">
        <v>0</v>
      </c>
      <c r="G2319" s="19">
        <v>0</v>
      </c>
      <c r="H2319" s="4">
        <v>0</v>
      </c>
      <c r="I2319" s="6">
        <f t="shared" si="278"/>
        <v>3.05</v>
      </c>
      <c r="J2319" s="6">
        <v>1</v>
      </c>
      <c r="K2319" s="18">
        <v>0</v>
      </c>
      <c r="L2319" s="35">
        <f>Data!BN9</f>
        <v>2.904322114372309E-2</v>
      </c>
      <c r="M2319" s="39">
        <f>VLOOKUP(C2319,Data!$CB$2:$EB$22,1+VALUE(MID(A2319,6,2)),FALSE)</f>
        <v>2013.3348619999999</v>
      </c>
      <c r="Q2319" s="21">
        <v>2013.3348619999999</v>
      </c>
      <c r="R2319" s="21">
        <v>2013.3348619999999</v>
      </c>
      <c r="S2319" s="21">
        <v>2013.3348619999999</v>
      </c>
      <c r="T2319" s="21">
        <v>2013.3348619999999</v>
      </c>
      <c r="U2319" s="21">
        <v>2013.3348619999999</v>
      </c>
      <c r="V2319" s="21">
        <v>2013.3348619999999</v>
      </c>
      <c r="W2319" s="21">
        <v>2013.3348619999999</v>
      </c>
      <c r="X2319" s="21">
        <v>2013.3348619999999</v>
      </c>
      <c r="Y2319" s="21">
        <v>2013.3348619999999</v>
      </c>
      <c r="Z2319" s="21">
        <v>0</v>
      </c>
      <c r="AA2319" s="21">
        <v>0</v>
      </c>
      <c r="AB2319" s="21">
        <v>0</v>
      </c>
      <c r="AC2319" s="21">
        <v>0</v>
      </c>
      <c r="AD2319" s="21">
        <v>0</v>
      </c>
      <c r="AE2319" s="21">
        <v>0</v>
      </c>
      <c r="AF2319" s="21">
        <v>0</v>
      </c>
      <c r="AG2319" s="21">
        <v>0</v>
      </c>
      <c r="AH2319" s="21">
        <v>0</v>
      </c>
      <c r="AI2319" s="21">
        <v>-2013.3348619999999</v>
      </c>
      <c r="AJ2319" s="21">
        <v>-2013.3348619999999</v>
      </c>
      <c r="AK2319" s="21">
        <v>-2013.3348619999999</v>
      </c>
      <c r="AL2319" s="21">
        <v>-2013.3348619999999</v>
      </c>
      <c r="AM2319" s="21">
        <v>-2013.3348619999999</v>
      </c>
      <c r="AN2319" s="21">
        <v>-2013.3348619999999</v>
      </c>
      <c r="AO2319" s="21">
        <v>-2013.3348619999999</v>
      </c>
      <c r="AP2319" s="21">
        <v>-2013.3348619999999</v>
      </c>
      <c r="AQ2319" s="21">
        <v>-2013.3348619999999</v>
      </c>
    </row>
    <row r="2320" spans="1:43" x14ac:dyDescent="0.25">
      <c r="A2320" s="16" t="s">
        <v>323</v>
      </c>
      <c r="B2320" s="8" t="s">
        <v>338</v>
      </c>
      <c r="C2320" s="8" t="s">
        <v>71</v>
      </c>
      <c r="E2320" s="8" t="str">
        <f t="shared" si="277"/>
        <v>Initial</v>
      </c>
      <c r="F2320" s="4">
        <v>0</v>
      </c>
      <c r="G2320" s="19">
        <v>0</v>
      </c>
      <c r="H2320" s="4">
        <v>0</v>
      </c>
      <c r="I2320" s="6">
        <f t="shared" si="278"/>
        <v>3.05</v>
      </c>
      <c r="J2320" s="6">
        <v>1</v>
      </c>
      <c r="K2320" s="18">
        <v>0</v>
      </c>
      <c r="L2320" s="35">
        <f>Data!BN10</f>
        <v>2.904322114372309E-2</v>
      </c>
      <c r="M2320" s="39">
        <f>VLOOKUP(C2320,Data!$CB$2:$EB$22,1+VALUE(MID(A2320,6,2)),FALSE)</f>
        <v>2233.290606</v>
      </c>
      <c r="Q2320" s="21">
        <v>2233.290606</v>
      </c>
      <c r="R2320" s="21">
        <v>2233.290606</v>
      </c>
      <c r="S2320" s="21">
        <v>2233.290606</v>
      </c>
      <c r="T2320" s="21">
        <v>2233.290606</v>
      </c>
      <c r="U2320" s="21">
        <v>2233.290606</v>
      </c>
      <c r="V2320" s="21">
        <v>2233.290606</v>
      </c>
      <c r="W2320" s="21">
        <v>2233.290606</v>
      </c>
      <c r="X2320" s="21">
        <v>2233.290606</v>
      </c>
      <c r="Y2320" s="21">
        <v>2233.290606</v>
      </c>
      <c r="Z2320" s="21">
        <v>0</v>
      </c>
      <c r="AA2320" s="21">
        <v>0</v>
      </c>
      <c r="AB2320" s="21">
        <v>0</v>
      </c>
      <c r="AC2320" s="21">
        <v>0</v>
      </c>
      <c r="AD2320" s="21">
        <v>0</v>
      </c>
      <c r="AE2320" s="21">
        <v>0</v>
      </c>
      <c r="AF2320" s="21">
        <v>0</v>
      </c>
      <c r="AG2320" s="21">
        <v>0</v>
      </c>
      <c r="AH2320" s="21">
        <v>0</v>
      </c>
      <c r="AI2320" s="21">
        <v>-2233.290606</v>
      </c>
      <c r="AJ2320" s="21">
        <v>-2233.290606</v>
      </c>
      <c r="AK2320" s="21">
        <v>-2233.290606</v>
      </c>
      <c r="AL2320" s="21">
        <v>-2233.290606</v>
      </c>
      <c r="AM2320" s="21">
        <v>-2233.290606</v>
      </c>
      <c r="AN2320" s="21">
        <v>-2233.290606</v>
      </c>
      <c r="AO2320" s="21">
        <v>-2233.290606</v>
      </c>
      <c r="AP2320" s="21">
        <v>-2233.290606</v>
      </c>
      <c r="AQ2320" s="21">
        <v>-2233.290606</v>
      </c>
    </row>
    <row r="2321" spans="1:43" x14ac:dyDescent="0.25">
      <c r="A2321" s="16" t="s">
        <v>324</v>
      </c>
      <c r="B2321" s="8" t="s">
        <v>338</v>
      </c>
      <c r="C2321" s="8" t="s">
        <v>71</v>
      </c>
      <c r="E2321" s="8" t="str">
        <f t="shared" si="277"/>
        <v>Initial</v>
      </c>
      <c r="F2321" s="4">
        <v>0</v>
      </c>
      <c r="G2321" s="19">
        <v>0</v>
      </c>
      <c r="H2321" s="4">
        <v>0</v>
      </c>
      <c r="I2321" s="6">
        <f t="shared" si="278"/>
        <v>3.05</v>
      </c>
      <c r="J2321" s="6">
        <v>1</v>
      </c>
      <c r="K2321" s="18">
        <v>0</v>
      </c>
      <c r="L2321" s="35">
        <f>Data!BN11</f>
        <v>2.904322114372309E-2</v>
      </c>
      <c r="M2321" s="39">
        <f>VLOOKUP(C2321,Data!$CB$2:$EB$22,1+VALUE(MID(A2321,6,2)),FALSE)</f>
        <v>2670.5712960000001</v>
      </c>
      <c r="Q2321" s="21">
        <v>2670.5712960000001</v>
      </c>
      <c r="R2321" s="21">
        <v>2670.5712960000001</v>
      </c>
      <c r="S2321" s="21">
        <v>2670.5712960000001</v>
      </c>
      <c r="T2321" s="21">
        <v>2670.5712960000001</v>
      </c>
      <c r="U2321" s="21">
        <v>2670.5712960000001</v>
      </c>
      <c r="V2321" s="21">
        <v>2670.5712960000001</v>
      </c>
      <c r="W2321" s="21">
        <v>2670.5712960000001</v>
      </c>
      <c r="X2321" s="21">
        <v>2670.5712960000001</v>
      </c>
      <c r="Y2321" s="21">
        <v>2670.5712960000001</v>
      </c>
      <c r="Z2321" s="21">
        <v>0</v>
      </c>
      <c r="AA2321" s="21">
        <v>0</v>
      </c>
      <c r="AB2321" s="21">
        <v>0</v>
      </c>
      <c r="AC2321" s="21">
        <v>0</v>
      </c>
      <c r="AD2321" s="21">
        <v>0</v>
      </c>
      <c r="AE2321" s="21">
        <v>0</v>
      </c>
      <c r="AF2321" s="21">
        <v>0</v>
      </c>
      <c r="AG2321" s="21">
        <v>0</v>
      </c>
      <c r="AH2321" s="21">
        <v>0</v>
      </c>
      <c r="AI2321" s="21">
        <v>-2670.5712960000001</v>
      </c>
      <c r="AJ2321" s="21">
        <v>-2670.5712960000001</v>
      </c>
      <c r="AK2321" s="21">
        <v>-2670.5712960000001</v>
      </c>
      <c r="AL2321" s="21">
        <v>-2670.5712960000001</v>
      </c>
      <c r="AM2321" s="21">
        <v>-2670.5712960000001</v>
      </c>
      <c r="AN2321" s="21">
        <v>-2670.5712960000001</v>
      </c>
      <c r="AO2321" s="21">
        <v>-2670.5712960000001</v>
      </c>
      <c r="AP2321" s="21">
        <v>-2670.5712960000001</v>
      </c>
      <c r="AQ2321" s="21">
        <v>-2670.5712960000001</v>
      </c>
    </row>
    <row r="2322" spans="1:43" x14ac:dyDescent="0.25">
      <c r="A2322" s="16" t="s">
        <v>325</v>
      </c>
      <c r="B2322" s="8" t="s">
        <v>338</v>
      </c>
      <c r="C2322" s="8" t="s">
        <v>71</v>
      </c>
      <c r="E2322" s="8" t="str">
        <f t="shared" si="277"/>
        <v>Initial</v>
      </c>
      <c r="F2322" s="4">
        <v>0</v>
      </c>
      <c r="G2322" s="19">
        <v>0</v>
      </c>
      <c r="H2322" s="4">
        <v>0</v>
      </c>
      <c r="I2322" s="6">
        <f t="shared" si="278"/>
        <v>3.05</v>
      </c>
      <c r="J2322" s="6">
        <v>1</v>
      </c>
      <c r="K2322" s="18">
        <v>0</v>
      </c>
      <c r="L2322" s="35">
        <f>Data!BN12</f>
        <v>2.5380112170640897E-2</v>
      </c>
      <c r="M2322" s="39">
        <f>VLOOKUP(C2322,Data!$CB$2:$EB$22,1+VALUE(MID(A2322,6,2)),FALSE)</f>
        <v>3019.2166950000001</v>
      </c>
      <c r="Q2322" s="21">
        <v>3019.2166950000001</v>
      </c>
      <c r="R2322" s="21">
        <v>3019.2166950000001</v>
      </c>
      <c r="S2322" s="21">
        <v>3019.2166950000001</v>
      </c>
      <c r="T2322" s="21">
        <v>3019.2166950000001</v>
      </c>
      <c r="U2322" s="21">
        <v>3019.2166950000001</v>
      </c>
      <c r="V2322" s="21">
        <v>3019.2166950000001</v>
      </c>
      <c r="W2322" s="21">
        <v>3019.2166950000001</v>
      </c>
      <c r="X2322" s="21">
        <v>3019.2166950000001</v>
      </c>
      <c r="Y2322" s="21">
        <v>3019.2166950000001</v>
      </c>
      <c r="Z2322" s="21">
        <v>0</v>
      </c>
      <c r="AA2322" s="21">
        <v>0</v>
      </c>
      <c r="AB2322" s="21">
        <v>0</v>
      </c>
      <c r="AC2322" s="21">
        <v>0</v>
      </c>
      <c r="AD2322" s="21">
        <v>0</v>
      </c>
      <c r="AE2322" s="21">
        <v>0</v>
      </c>
      <c r="AF2322" s="21">
        <v>0</v>
      </c>
      <c r="AG2322" s="21">
        <v>0</v>
      </c>
      <c r="AH2322" s="21">
        <v>0</v>
      </c>
      <c r="AI2322" s="21">
        <v>-3019.2166950000001</v>
      </c>
      <c r="AJ2322" s="21">
        <v>-3019.2166950000001</v>
      </c>
      <c r="AK2322" s="21">
        <v>-3019.2166950000001</v>
      </c>
      <c r="AL2322" s="21">
        <v>-3019.2166950000001</v>
      </c>
      <c r="AM2322" s="21">
        <v>-3019.2166950000001</v>
      </c>
      <c r="AN2322" s="21">
        <v>-3019.2166950000001</v>
      </c>
      <c r="AO2322" s="21">
        <v>-3019.2166950000001</v>
      </c>
      <c r="AP2322" s="21">
        <v>-3019.2166950000001</v>
      </c>
      <c r="AQ2322" s="21">
        <v>-3019.2166950000001</v>
      </c>
    </row>
    <row r="2323" spans="1:43" x14ac:dyDescent="0.25">
      <c r="A2323" s="16" t="s">
        <v>326</v>
      </c>
      <c r="B2323" s="8" t="s">
        <v>338</v>
      </c>
      <c r="C2323" s="8" t="s">
        <v>71</v>
      </c>
      <c r="E2323" s="8" t="str">
        <f t="shared" si="277"/>
        <v>Initial</v>
      </c>
      <c r="F2323" s="4">
        <v>0</v>
      </c>
      <c r="G2323" s="19">
        <v>0</v>
      </c>
      <c r="H2323" s="4">
        <v>0</v>
      </c>
      <c r="I2323" s="6">
        <f t="shared" si="278"/>
        <v>3.05</v>
      </c>
      <c r="J2323" s="6">
        <v>1</v>
      </c>
      <c r="K2323" s="18">
        <v>0</v>
      </c>
      <c r="L2323" s="35">
        <f>Data!BN13</f>
        <v>2.5380112170640897E-2</v>
      </c>
      <c r="M2323" s="39">
        <f>VLOOKUP(C2323,Data!$CB$2:$EB$22,1+VALUE(MID(A2323,6,2)),FALSE)</f>
        <v>5048.7454539999999</v>
      </c>
      <c r="Q2323" s="21">
        <v>5048.7454539999999</v>
      </c>
      <c r="R2323" s="21">
        <v>5048.7454539999999</v>
      </c>
      <c r="S2323" s="21">
        <v>5048.7454539999999</v>
      </c>
      <c r="T2323" s="21">
        <v>5048.7454539999999</v>
      </c>
      <c r="U2323" s="21">
        <v>5048.7454539999999</v>
      </c>
      <c r="V2323" s="21">
        <v>5048.7454539999999</v>
      </c>
      <c r="W2323" s="21">
        <v>5048.7454539999999</v>
      </c>
      <c r="X2323" s="21">
        <v>5048.7454539999999</v>
      </c>
      <c r="Y2323" s="21">
        <v>5048.7454539999999</v>
      </c>
      <c r="Z2323" s="21">
        <v>0</v>
      </c>
      <c r="AA2323" s="21">
        <v>0</v>
      </c>
      <c r="AB2323" s="21">
        <v>0</v>
      </c>
      <c r="AC2323" s="21">
        <v>0</v>
      </c>
      <c r="AD2323" s="21">
        <v>0</v>
      </c>
      <c r="AE2323" s="21">
        <v>0</v>
      </c>
      <c r="AF2323" s="21">
        <v>0</v>
      </c>
      <c r="AG2323" s="21">
        <v>0</v>
      </c>
      <c r="AH2323" s="21">
        <v>0</v>
      </c>
      <c r="AI2323" s="21">
        <v>-5048.7454539999999</v>
      </c>
      <c r="AJ2323" s="21">
        <v>-5048.7454539999999</v>
      </c>
      <c r="AK2323" s="21">
        <v>-5048.7454539999999</v>
      </c>
      <c r="AL2323" s="21">
        <v>-5048.7454539999999</v>
      </c>
      <c r="AM2323" s="21">
        <v>-5048.7454539999999</v>
      </c>
      <c r="AN2323" s="21">
        <v>-5048.7454539999999</v>
      </c>
      <c r="AO2323" s="21">
        <v>-5048.7454539999999</v>
      </c>
      <c r="AP2323" s="21">
        <v>-5048.7454539999999</v>
      </c>
      <c r="AQ2323" s="21">
        <v>-5048.7454539999999</v>
      </c>
    </row>
    <row r="2324" spans="1:43" x14ac:dyDescent="0.25">
      <c r="A2324" s="16" t="s">
        <v>327</v>
      </c>
      <c r="B2324" s="8" t="s">
        <v>338</v>
      </c>
      <c r="C2324" s="8" t="s">
        <v>71</v>
      </c>
      <c r="E2324" s="8" t="str">
        <f t="shared" si="277"/>
        <v>Initial</v>
      </c>
      <c r="F2324" s="4">
        <v>0</v>
      </c>
      <c r="G2324" s="19">
        <v>0</v>
      </c>
      <c r="H2324" s="4">
        <v>0</v>
      </c>
      <c r="I2324" s="6">
        <f t="shared" si="278"/>
        <v>3.05</v>
      </c>
      <c r="J2324" s="6">
        <v>1</v>
      </c>
      <c r="K2324" s="18">
        <v>0</v>
      </c>
      <c r="L2324" s="35">
        <f>Data!BN14</f>
        <v>2.5380112170640897E-2</v>
      </c>
      <c r="M2324" s="39">
        <f>VLOOKUP(C2324,Data!$CB$2:$EB$22,1+VALUE(MID(A2324,6,2)),FALSE)</f>
        <v>3562.1300639999999</v>
      </c>
      <c r="Q2324" s="21">
        <v>3562.1300639999999</v>
      </c>
      <c r="R2324" s="21">
        <v>3562.1300639999999</v>
      </c>
      <c r="S2324" s="21">
        <v>3562.1300639999999</v>
      </c>
      <c r="T2324" s="21">
        <v>3562.1300639999999</v>
      </c>
      <c r="U2324" s="21">
        <v>3562.1300639999999</v>
      </c>
      <c r="V2324" s="21">
        <v>3562.1300639999999</v>
      </c>
      <c r="W2324" s="21">
        <v>3562.1300639999999</v>
      </c>
      <c r="X2324" s="21">
        <v>3562.1300639999999</v>
      </c>
      <c r="Y2324" s="21">
        <v>3562.1300639999999</v>
      </c>
      <c r="Z2324" s="21">
        <v>0</v>
      </c>
      <c r="AA2324" s="21">
        <v>0</v>
      </c>
      <c r="AB2324" s="21">
        <v>0</v>
      </c>
      <c r="AC2324" s="21">
        <v>0</v>
      </c>
      <c r="AD2324" s="21">
        <v>0</v>
      </c>
      <c r="AE2324" s="21">
        <v>0</v>
      </c>
      <c r="AF2324" s="21">
        <v>0</v>
      </c>
      <c r="AG2324" s="21">
        <v>0</v>
      </c>
      <c r="AH2324" s="21">
        <v>0</v>
      </c>
      <c r="AI2324" s="21">
        <v>-3562.1300639999999</v>
      </c>
      <c r="AJ2324" s="21">
        <v>-3562.1300639999999</v>
      </c>
      <c r="AK2324" s="21">
        <v>-3562.1300639999999</v>
      </c>
      <c r="AL2324" s="21">
        <v>-3562.1300639999999</v>
      </c>
      <c r="AM2324" s="21">
        <v>-3562.1300639999999</v>
      </c>
      <c r="AN2324" s="21">
        <v>-3562.1300639999999</v>
      </c>
      <c r="AO2324" s="21">
        <v>-3562.1300639999999</v>
      </c>
      <c r="AP2324" s="21">
        <v>-3562.1300639999999</v>
      </c>
      <c r="AQ2324" s="21">
        <v>-3562.1300639999999</v>
      </c>
    </row>
    <row r="2325" spans="1:43" x14ac:dyDescent="0.25">
      <c r="A2325" s="17" t="s">
        <v>262</v>
      </c>
      <c r="B2325" s="8" t="s">
        <v>338</v>
      </c>
      <c r="C2325" s="8" t="s">
        <v>71</v>
      </c>
      <c r="E2325" s="8" t="str">
        <f t="shared" si="277"/>
        <v>Umbrella-display.umb</v>
      </c>
      <c r="F2325" s="4">
        <v>0</v>
      </c>
      <c r="G2325" s="19">
        <v>0</v>
      </c>
      <c r="H2325" s="4">
        <v>0</v>
      </c>
      <c r="I2325" s="6">
        <f t="shared" si="278"/>
        <v>3.05</v>
      </c>
      <c r="J2325" s="6">
        <v>1</v>
      </c>
      <c r="K2325" s="18">
        <v>0</v>
      </c>
      <c r="L2325" s="35">
        <f>Data!BN15</f>
        <v>2.5380112170640897E-2</v>
      </c>
      <c r="Q2325" s="21">
        <v>0</v>
      </c>
      <c r="R2325" s="21">
        <v>0</v>
      </c>
      <c r="S2325" s="21">
        <v>0</v>
      </c>
      <c r="T2325" s="21">
        <v>0</v>
      </c>
      <c r="U2325" s="21">
        <v>0</v>
      </c>
      <c r="V2325" s="21">
        <v>0</v>
      </c>
      <c r="W2325" s="21">
        <v>351.29132049276529</v>
      </c>
      <c r="X2325" s="21">
        <v>13981.536913347625</v>
      </c>
      <c r="Y2325" s="21">
        <v>26189.977085815353</v>
      </c>
      <c r="Z2325" s="21">
        <v>0</v>
      </c>
      <c r="AA2325" s="21">
        <v>0</v>
      </c>
      <c r="AB2325" s="21">
        <v>0</v>
      </c>
      <c r="AC2325" s="21">
        <v>0</v>
      </c>
      <c r="AD2325" s="21">
        <v>0</v>
      </c>
      <c r="AE2325" s="21">
        <v>0</v>
      </c>
      <c r="AF2325" s="21">
        <v>0</v>
      </c>
      <c r="AG2325" s="21">
        <v>0</v>
      </c>
      <c r="AH2325" s="21">
        <v>0</v>
      </c>
      <c r="AI2325" s="21">
        <v>0</v>
      </c>
      <c r="AJ2325" s="21">
        <v>0</v>
      </c>
      <c r="AK2325" s="21">
        <v>0</v>
      </c>
      <c r="AL2325" s="21">
        <v>0</v>
      </c>
      <c r="AM2325" s="21">
        <v>0</v>
      </c>
      <c r="AN2325" s="21">
        <v>0</v>
      </c>
      <c r="AO2325" s="21">
        <v>-351.29132049276529</v>
      </c>
      <c r="AP2325" s="21">
        <v>-13981.536913347625</v>
      </c>
      <c r="AQ2325" s="21">
        <v>-26189.977085815353</v>
      </c>
    </row>
    <row r="2326" spans="1:43" x14ac:dyDescent="0.25">
      <c r="A2326" s="17" t="s">
        <v>263</v>
      </c>
      <c r="B2326" s="8" t="s">
        <v>338</v>
      </c>
      <c r="C2326" s="8" t="s">
        <v>71</v>
      </c>
      <c r="E2326" s="8" t="str">
        <f t="shared" si="277"/>
        <v>Umbrella-display.umb</v>
      </c>
      <c r="F2326" s="4">
        <v>0</v>
      </c>
      <c r="G2326" s="19">
        <v>0</v>
      </c>
      <c r="H2326" s="4">
        <v>0</v>
      </c>
      <c r="I2326" s="6">
        <f t="shared" si="278"/>
        <v>3.05</v>
      </c>
      <c r="J2326" s="6">
        <v>1</v>
      </c>
      <c r="K2326" s="18">
        <v>0</v>
      </c>
      <c r="L2326" s="35">
        <f>Data!BN16</f>
        <v>2.4071858965968689E-2</v>
      </c>
      <c r="Q2326" s="21">
        <v>0</v>
      </c>
      <c r="R2326" s="21">
        <v>0</v>
      </c>
      <c r="S2326" s="21">
        <v>0</v>
      </c>
      <c r="T2326" s="21">
        <v>0</v>
      </c>
      <c r="U2326" s="21">
        <v>3836.0703707325097</v>
      </c>
      <c r="V2326" s="21">
        <v>20643.374993476486</v>
      </c>
      <c r="W2326" s="21">
        <v>35038.97957253948</v>
      </c>
      <c r="X2326" s="21">
        <v>48014.905901023929</v>
      </c>
      <c r="Y2326" s="21">
        <v>59637.24054523166</v>
      </c>
      <c r="Z2326" s="21">
        <v>0</v>
      </c>
      <c r="AA2326" s="21">
        <v>0</v>
      </c>
      <c r="AB2326" s="21">
        <v>0</v>
      </c>
      <c r="AC2326" s="21">
        <v>0</v>
      </c>
      <c r="AD2326" s="21">
        <v>0</v>
      </c>
      <c r="AE2326" s="21">
        <v>0</v>
      </c>
      <c r="AF2326" s="21">
        <v>0</v>
      </c>
      <c r="AG2326" s="21">
        <v>0</v>
      </c>
      <c r="AH2326" s="21">
        <v>0</v>
      </c>
      <c r="AI2326" s="21">
        <v>0</v>
      </c>
      <c r="AJ2326" s="21">
        <v>0</v>
      </c>
      <c r="AK2326" s="21">
        <v>0</v>
      </c>
      <c r="AL2326" s="21">
        <v>0</v>
      </c>
      <c r="AM2326" s="21">
        <v>-3836.0703707325097</v>
      </c>
      <c r="AN2326" s="21">
        <v>-20643.374993476486</v>
      </c>
      <c r="AO2326" s="21">
        <v>-35038.97957253948</v>
      </c>
      <c r="AP2326" s="21">
        <v>-48014.905901023929</v>
      </c>
      <c r="AQ2326" s="21">
        <v>-59637.24054523166</v>
      </c>
    </row>
    <row r="2327" spans="1:43" x14ac:dyDescent="0.25">
      <c r="A2327" s="17" t="s">
        <v>264</v>
      </c>
      <c r="B2327" s="8" t="s">
        <v>338</v>
      </c>
      <c r="C2327" s="8" t="s">
        <v>71</v>
      </c>
      <c r="E2327" s="8" t="str">
        <f t="shared" si="277"/>
        <v>Umbrella-display.umb</v>
      </c>
      <c r="F2327" s="4">
        <v>0</v>
      </c>
      <c r="G2327" s="19">
        <v>0</v>
      </c>
      <c r="H2327" s="4">
        <v>0</v>
      </c>
      <c r="I2327" s="6">
        <f t="shared" si="278"/>
        <v>3.05</v>
      </c>
      <c r="J2327" s="6">
        <v>1</v>
      </c>
      <c r="K2327" s="18">
        <v>0</v>
      </c>
      <c r="L2327" s="35">
        <f>Data!BN17</f>
        <v>2.4071858965968689E-2</v>
      </c>
      <c r="Q2327" s="21">
        <v>0</v>
      </c>
      <c r="R2327" s="21">
        <v>0</v>
      </c>
      <c r="S2327" s="21">
        <v>0</v>
      </c>
      <c r="T2327" s="21">
        <v>0</v>
      </c>
      <c r="U2327" s="21">
        <v>0</v>
      </c>
      <c r="V2327" s="21">
        <v>31.988105807167734</v>
      </c>
      <c r="W2327" s="21">
        <v>14368.532406461447</v>
      </c>
      <c r="X2327" s="21">
        <v>27291.187957625487</v>
      </c>
      <c r="Y2327" s="21">
        <v>38865.832434794123</v>
      </c>
      <c r="Z2327" s="21">
        <v>0</v>
      </c>
      <c r="AA2327" s="21">
        <v>0</v>
      </c>
      <c r="AB2327" s="21">
        <v>0</v>
      </c>
      <c r="AC2327" s="21">
        <v>0</v>
      </c>
      <c r="AD2327" s="21">
        <v>0</v>
      </c>
      <c r="AE2327" s="21">
        <v>0</v>
      </c>
      <c r="AF2327" s="21">
        <v>0</v>
      </c>
      <c r="AG2327" s="21">
        <v>0</v>
      </c>
      <c r="AH2327" s="21">
        <v>0</v>
      </c>
      <c r="AI2327" s="21">
        <v>0</v>
      </c>
      <c r="AJ2327" s="21">
        <v>0</v>
      </c>
      <c r="AK2327" s="21">
        <v>0</v>
      </c>
      <c r="AL2327" s="21">
        <v>0</v>
      </c>
      <c r="AM2327" s="21">
        <v>0</v>
      </c>
      <c r="AN2327" s="21">
        <v>-31.988105807167734</v>
      </c>
      <c r="AO2327" s="21">
        <v>-14368.532406461447</v>
      </c>
      <c r="AP2327" s="21">
        <v>-27291.187957625487</v>
      </c>
      <c r="AQ2327" s="21">
        <v>-38865.832434794123</v>
      </c>
    </row>
    <row r="2328" spans="1:43" x14ac:dyDescent="0.25">
      <c r="A2328" s="17" t="s">
        <v>265</v>
      </c>
      <c r="B2328" s="8" t="s">
        <v>338</v>
      </c>
      <c r="C2328" s="8" t="s">
        <v>71</v>
      </c>
      <c r="E2328" s="8" t="str">
        <f t="shared" si="277"/>
        <v>Umbrella-display.umb</v>
      </c>
      <c r="F2328" s="4">
        <v>0</v>
      </c>
      <c r="G2328" s="19">
        <v>0</v>
      </c>
      <c r="H2328" s="4">
        <v>0</v>
      </c>
      <c r="I2328" s="6">
        <f t="shared" si="278"/>
        <v>3.05</v>
      </c>
      <c r="J2328" s="6">
        <v>1</v>
      </c>
      <c r="K2328" s="18">
        <v>0</v>
      </c>
      <c r="L2328" s="35">
        <f>Data!BN18</f>
        <v>2.4071858965968689E-2</v>
      </c>
      <c r="Q2328" s="21">
        <v>0</v>
      </c>
      <c r="R2328" s="21">
        <v>0</v>
      </c>
      <c r="S2328" s="21">
        <v>0</v>
      </c>
      <c r="T2328" s="21">
        <v>0</v>
      </c>
      <c r="U2328" s="21">
        <v>0</v>
      </c>
      <c r="V2328" s="21">
        <v>0</v>
      </c>
      <c r="W2328" s="21">
        <v>0</v>
      </c>
      <c r="X2328" s="21">
        <v>4096.9725017203882</v>
      </c>
      <c r="Y2328" s="21">
        <v>15719.612447685409</v>
      </c>
      <c r="Z2328" s="21">
        <v>0</v>
      </c>
      <c r="AA2328" s="21">
        <v>0</v>
      </c>
      <c r="AB2328" s="21">
        <v>0</v>
      </c>
      <c r="AC2328" s="21">
        <v>0</v>
      </c>
      <c r="AD2328" s="21">
        <v>0</v>
      </c>
      <c r="AE2328" s="21">
        <v>0</v>
      </c>
      <c r="AF2328" s="21">
        <v>0</v>
      </c>
      <c r="AG2328" s="21">
        <v>0</v>
      </c>
      <c r="AH2328" s="21">
        <v>0</v>
      </c>
      <c r="AI2328" s="21">
        <v>0</v>
      </c>
      <c r="AJ2328" s="21">
        <v>0</v>
      </c>
      <c r="AK2328" s="21">
        <v>0</v>
      </c>
      <c r="AL2328" s="21">
        <v>0</v>
      </c>
      <c r="AM2328" s="21">
        <v>0</v>
      </c>
      <c r="AN2328" s="21">
        <v>0</v>
      </c>
      <c r="AO2328" s="21">
        <v>0</v>
      </c>
      <c r="AP2328" s="21">
        <v>-4096.9725017203882</v>
      </c>
      <c r="AQ2328" s="21">
        <v>-15719.612447685409</v>
      </c>
    </row>
    <row r="2329" spans="1:43" x14ac:dyDescent="0.25">
      <c r="A2329" s="17" t="s">
        <v>266</v>
      </c>
      <c r="B2329" s="8" t="s">
        <v>338</v>
      </c>
      <c r="C2329" s="8" t="s">
        <v>71</v>
      </c>
      <c r="E2329" s="8" t="str">
        <f t="shared" si="277"/>
        <v>Umbrella-display.umb</v>
      </c>
      <c r="F2329" s="4">
        <v>0</v>
      </c>
      <c r="G2329" s="19">
        <v>0</v>
      </c>
      <c r="H2329" s="4">
        <v>0</v>
      </c>
      <c r="I2329" s="6">
        <f t="shared" si="278"/>
        <v>3.05</v>
      </c>
      <c r="J2329" s="6">
        <v>1</v>
      </c>
      <c r="K2329" s="18">
        <v>0</v>
      </c>
      <c r="L2329" s="35">
        <f>Data!BN19</f>
        <v>2.4071858965968689E-2</v>
      </c>
      <c r="Q2329" s="21">
        <v>0</v>
      </c>
      <c r="R2329" s="21">
        <v>0</v>
      </c>
      <c r="S2329" s="21">
        <v>0</v>
      </c>
      <c r="T2329" s="21">
        <v>0</v>
      </c>
      <c r="U2329" s="21">
        <v>0</v>
      </c>
      <c r="V2329" s="21">
        <v>0</v>
      </c>
      <c r="W2329" s="21">
        <v>13523.547703269896</v>
      </c>
      <c r="X2329" s="21">
        <v>26505.016211243088</v>
      </c>
      <c r="Y2329" s="21">
        <v>38132.339691575427</v>
      </c>
      <c r="Z2329" s="21">
        <v>0</v>
      </c>
      <c r="AA2329" s="21">
        <v>0</v>
      </c>
      <c r="AB2329" s="21">
        <v>0</v>
      </c>
      <c r="AC2329" s="21">
        <v>0</v>
      </c>
      <c r="AD2329" s="21">
        <v>0</v>
      </c>
      <c r="AE2329" s="21">
        <v>0</v>
      </c>
      <c r="AF2329" s="21">
        <v>0</v>
      </c>
      <c r="AG2329" s="21">
        <v>0</v>
      </c>
      <c r="AH2329" s="21">
        <v>0</v>
      </c>
      <c r="AI2329" s="21">
        <v>0</v>
      </c>
      <c r="AJ2329" s="21">
        <v>0</v>
      </c>
      <c r="AK2329" s="21">
        <v>0</v>
      </c>
      <c r="AL2329" s="21">
        <v>0</v>
      </c>
      <c r="AM2329" s="21">
        <v>0</v>
      </c>
      <c r="AN2329" s="21">
        <v>0</v>
      </c>
      <c r="AO2329" s="21">
        <v>-13523.547703269896</v>
      </c>
      <c r="AP2329" s="21">
        <v>-26505.016211243088</v>
      </c>
      <c r="AQ2329" s="21">
        <v>-38132.339691575427</v>
      </c>
    </row>
    <row r="2330" spans="1:43" x14ac:dyDescent="0.25">
      <c r="A2330" s="17" t="s">
        <v>267</v>
      </c>
      <c r="B2330" s="8" t="s">
        <v>338</v>
      </c>
      <c r="C2330" s="8" t="s">
        <v>71</v>
      </c>
      <c r="E2330" s="8" t="str">
        <f t="shared" si="277"/>
        <v>Umbrella-display.umb</v>
      </c>
      <c r="F2330" s="4">
        <v>0</v>
      </c>
      <c r="G2330" s="19">
        <v>0</v>
      </c>
      <c r="H2330" s="4">
        <v>0</v>
      </c>
      <c r="I2330" s="6">
        <f t="shared" si="278"/>
        <v>3.05</v>
      </c>
      <c r="J2330" s="6">
        <v>1</v>
      </c>
      <c r="K2330" s="18">
        <v>0</v>
      </c>
      <c r="L2330" s="35">
        <f>Data!BN20</f>
        <v>2.4856810888772018E-2</v>
      </c>
      <c r="Q2330" s="21">
        <v>0</v>
      </c>
      <c r="R2330" s="21">
        <v>0</v>
      </c>
      <c r="S2330" s="21">
        <v>0</v>
      </c>
      <c r="T2330" s="21">
        <v>0</v>
      </c>
      <c r="U2330" s="21">
        <v>0</v>
      </c>
      <c r="V2330" s="21">
        <v>0</v>
      </c>
      <c r="W2330" s="21">
        <v>5399.4639975729124</v>
      </c>
      <c r="X2330" s="21">
        <v>18843.735092463445</v>
      </c>
      <c r="Y2330" s="21">
        <v>30885.594419069104</v>
      </c>
      <c r="Z2330" s="21">
        <v>0</v>
      </c>
      <c r="AA2330" s="21">
        <v>0</v>
      </c>
      <c r="AB2330" s="21">
        <v>0</v>
      </c>
      <c r="AC2330" s="21">
        <v>0</v>
      </c>
      <c r="AD2330" s="21">
        <v>0</v>
      </c>
      <c r="AE2330" s="21">
        <v>0</v>
      </c>
      <c r="AF2330" s="21">
        <v>0</v>
      </c>
      <c r="AG2330" s="21">
        <v>0</v>
      </c>
      <c r="AH2330" s="21">
        <v>0</v>
      </c>
      <c r="AI2330" s="21">
        <v>0</v>
      </c>
      <c r="AJ2330" s="21">
        <v>0</v>
      </c>
      <c r="AK2330" s="21">
        <v>0</v>
      </c>
      <c r="AL2330" s="21">
        <v>0</v>
      </c>
      <c r="AM2330" s="21">
        <v>0</v>
      </c>
      <c r="AN2330" s="21">
        <v>0</v>
      </c>
      <c r="AO2330" s="21">
        <v>-5399.4639975729124</v>
      </c>
      <c r="AP2330" s="21">
        <v>-18843.735092463445</v>
      </c>
      <c r="AQ2330" s="21">
        <v>-30885.594419069104</v>
      </c>
    </row>
    <row r="2331" spans="1:43" x14ac:dyDescent="0.25">
      <c r="A2331" s="17" t="s">
        <v>268</v>
      </c>
      <c r="B2331" s="8" t="s">
        <v>338</v>
      </c>
      <c r="C2331" s="8" t="s">
        <v>71</v>
      </c>
      <c r="E2331" s="8" t="str">
        <f t="shared" si="277"/>
        <v>Umbrella-display.umb</v>
      </c>
      <c r="F2331" s="4">
        <v>0</v>
      </c>
      <c r="G2331" s="19">
        <v>0</v>
      </c>
      <c r="H2331" s="4">
        <v>0</v>
      </c>
      <c r="I2331" s="6">
        <f t="shared" si="278"/>
        <v>3.05</v>
      </c>
      <c r="J2331" s="6">
        <v>1</v>
      </c>
      <c r="K2331" s="18">
        <v>0</v>
      </c>
      <c r="L2331" s="35">
        <f>Data!BN21</f>
        <v>2.4856810888772018E-2</v>
      </c>
      <c r="Q2331" s="21">
        <v>0</v>
      </c>
      <c r="R2331" s="21">
        <v>0</v>
      </c>
      <c r="S2331" s="21">
        <v>0</v>
      </c>
      <c r="T2331" s="21">
        <v>0</v>
      </c>
      <c r="U2331" s="21">
        <v>0</v>
      </c>
      <c r="V2331" s="21">
        <v>0</v>
      </c>
      <c r="W2331" s="21">
        <v>7036.0728157001759</v>
      </c>
      <c r="X2331" s="21">
        <v>20394.429017885766</v>
      </c>
      <c r="Y2331" s="21">
        <v>32359.333564601351</v>
      </c>
      <c r="Z2331" s="21">
        <v>0</v>
      </c>
      <c r="AA2331" s="21">
        <v>0</v>
      </c>
      <c r="AB2331" s="21">
        <v>0</v>
      </c>
      <c r="AC2331" s="21">
        <v>0</v>
      </c>
      <c r="AD2331" s="21">
        <v>0</v>
      </c>
      <c r="AE2331" s="21">
        <v>0</v>
      </c>
      <c r="AF2331" s="21">
        <v>0</v>
      </c>
      <c r="AG2331" s="21">
        <v>0</v>
      </c>
      <c r="AH2331" s="21">
        <v>0</v>
      </c>
      <c r="AI2331" s="21">
        <v>0</v>
      </c>
      <c r="AJ2331" s="21">
        <v>0</v>
      </c>
      <c r="AK2331" s="21">
        <v>0</v>
      </c>
      <c r="AL2331" s="21">
        <v>0</v>
      </c>
      <c r="AM2331" s="21">
        <v>0</v>
      </c>
      <c r="AN2331" s="21">
        <v>0</v>
      </c>
      <c r="AO2331" s="21">
        <v>-7036.0728157001759</v>
      </c>
      <c r="AP2331" s="21">
        <v>-20394.429017885766</v>
      </c>
      <c r="AQ2331" s="21">
        <v>-32359.333564601351</v>
      </c>
    </row>
    <row r="2332" spans="1:43" x14ac:dyDescent="0.25">
      <c r="A2332" s="17" t="s">
        <v>269</v>
      </c>
      <c r="B2332" s="8" t="s">
        <v>338</v>
      </c>
      <c r="C2332" s="8" t="s">
        <v>71</v>
      </c>
      <c r="E2332" s="8" t="str">
        <f t="shared" si="277"/>
        <v>Umbrella-display.umb</v>
      </c>
      <c r="F2332" s="4">
        <v>0</v>
      </c>
      <c r="G2332" s="19">
        <v>0</v>
      </c>
      <c r="H2332" s="4">
        <v>0</v>
      </c>
      <c r="I2332" s="6">
        <f t="shared" si="278"/>
        <v>3.05</v>
      </c>
      <c r="J2332" s="6">
        <v>1</v>
      </c>
      <c r="K2332" s="18">
        <v>0</v>
      </c>
      <c r="L2332" s="35">
        <f>Data!BN22</f>
        <v>2.4856810888772018E-2</v>
      </c>
      <c r="Q2332" s="21">
        <v>0</v>
      </c>
      <c r="R2332" s="21">
        <v>0</v>
      </c>
      <c r="S2332" s="21">
        <v>0</v>
      </c>
      <c r="T2332" s="21">
        <v>0</v>
      </c>
      <c r="U2332" s="21">
        <v>0</v>
      </c>
      <c r="V2332" s="21">
        <v>2291.8537645711226</v>
      </c>
      <c r="W2332" s="21">
        <v>17020.504894941463</v>
      </c>
      <c r="X2332" s="21">
        <v>30296.601034488413</v>
      </c>
      <c r="Y2332" s="21">
        <v>42187.814774307859</v>
      </c>
      <c r="Z2332" s="21">
        <v>0</v>
      </c>
      <c r="AA2332" s="21">
        <v>0</v>
      </c>
      <c r="AB2332" s="21">
        <v>0</v>
      </c>
      <c r="AC2332" s="21">
        <v>0</v>
      </c>
      <c r="AD2332" s="21">
        <v>0</v>
      </c>
      <c r="AE2332" s="21">
        <v>0</v>
      </c>
      <c r="AF2332" s="21">
        <v>0</v>
      </c>
      <c r="AG2332" s="21">
        <v>0</v>
      </c>
      <c r="AH2332" s="21">
        <v>0</v>
      </c>
      <c r="AI2332" s="21">
        <v>0</v>
      </c>
      <c r="AJ2332" s="21">
        <v>0</v>
      </c>
      <c r="AK2332" s="21">
        <v>0</v>
      </c>
      <c r="AL2332" s="21">
        <v>0</v>
      </c>
      <c r="AM2332" s="21">
        <v>0</v>
      </c>
      <c r="AN2332" s="21">
        <v>-2291.8537645711226</v>
      </c>
      <c r="AO2332" s="21">
        <v>-17020.504894941463</v>
      </c>
      <c r="AP2332" s="21">
        <v>-30296.601034488413</v>
      </c>
      <c r="AQ2332" s="21">
        <v>-42187.814774307859</v>
      </c>
    </row>
    <row r="2333" spans="1:43" x14ac:dyDescent="0.25">
      <c r="A2333" s="17" t="s">
        <v>270</v>
      </c>
      <c r="B2333" s="8" t="s">
        <v>338</v>
      </c>
      <c r="C2333" s="8" t="s">
        <v>71</v>
      </c>
      <c r="E2333" s="8" t="str">
        <f t="shared" si="277"/>
        <v>Umbrella-display.umb</v>
      </c>
      <c r="F2333" s="4">
        <v>0</v>
      </c>
      <c r="G2333" s="19">
        <v>0</v>
      </c>
      <c r="H2333" s="4">
        <v>0</v>
      </c>
      <c r="I2333" s="6">
        <f t="shared" si="278"/>
        <v>3.05</v>
      </c>
      <c r="J2333" s="6">
        <v>1</v>
      </c>
      <c r="K2333" s="18">
        <v>0</v>
      </c>
      <c r="L2333" s="35">
        <f>Data!BN23</f>
        <v>2.4856810888772018E-2</v>
      </c>
      <c r="Q2333" s="21">
        <v>0</v>
      </c>
      <c r="R2333" s="21">
        <v>0</v>
      </c>
      <c r="S2333" s="21">
        <v>0</v>
      </c>
      <c r="T2333" s="21">
        <v>0</v>
      </c>
      <c r="U2333" s="21">
        <v>0</v>
      </c>
      <c r="V2333" s="21">
        <v>3769.724671364022</v>
      </c>
      <c r="W2333" s="21">
        <v>18648.817172320232</v>
      </c>
      <c r="X2333" s="21">
        <v>32060.520473957167</v>
      </c>
      <c r="Y2333" s="21">
        <v>44073.193978529096</v>
      </c>
      <c r="Z2333" s="21">
        <v>0</v>
      </c>
      <c r="AA2333" s="21">
        <v>0</v>
      </c>
      <c r="AB2333" s="21">
        <v>0</v>
      </c>
      <c r="AC2333" s="21">
        <v>0</v>
      </c>
      <c r="AD2333" s="21">
        <v>0</v>
      </c>
      <c r="AE2333" s="21">
        <v>0</v>
      </c>
      <c r="AF2333" s="21">
        <v>0</v>
      </c>
      <c r="AG2333" s="21">
        <v>0</v>
      </c>
      <c r="AH2333" s="21">
        <v>0</v>
      </c>
      <c r="AI2333" s="21">
        <v>0</v>
      </c>
      <c r="AJ2333" s="21">
        <v>0</v>
      </c>
      <c r="AK2333" s="21">
        <v>0</v>
      </c>
      <c r="AL2333" s="21">
        <v>0</v>
      </c>
      <c r="AM2333" s="21">
        <v>0</v>
      </c>
      <c r="AN2333" s="21">
        <v>-3769.724671364022</v>
      </c>
      <c r="AO2333" s="21">
        <v>-18648.817172320232</v>
      </c>
      <c r="AP2333" s="21">
        <v>-32060.520473957167</v>
      </c>
      <c r="AQ2333" s="21">
        <v>-44073.193978529096</v>
      </c>
    </row>
    <row r="2334" spans="1:43" x14ac:dyDescent="0.25">
      <c r="A2334" s="17" t="s">
        <v>249</v>
      </c>
      <c r="B2334" s="8" t="s">
        <v>338</v>
      </c>
      <c r="C2334" s="8" t="s">
        <v>71</v>
      </c>
      <c r="E2334" s="8" t="str">
        <f t="shared" si="277"/>
        <v>Umbrella-display.umb</v>
      </c>
      <c r="F2334" s="4">
        <v>0</v>
      </c>
      <c r="G2334" s="19">
        <v>0</v>
      </c>
      <c r="H2334" s="4">
        <v>0</v>
      </c>
      <c r="I2334" s="6">
        <f t="shared" si="278"/>
        <v>3.05</v>
      </c>
      <c r="J2334" s="6">
        <v>1</v>
      </c>
      <c r="K2334" s="18">
        <v>0</v>
      </c>
      <c r="L2334" s="35">
        <f>Data!BN24</f>
        <v>2.4856810888772018E-2</v>
      </c>
      <c r="Q2334" s="21">
        <v>0</v>
      </c>
      <c r="R2334" s="21">
        <v>0</v>
      </c>
      <c r="S2334" s="21">
        <v>0</v>
      </c>
      <c r="T2334" s="21">
        <v>0</v>
      </c>
      <c r="U2334" s="21">
        <v>0</v>
      </c>
      <c r="V2334" s="21">
        <v>4630.4110989370629</v>
      </c>
      <c r="W2334" s="21">
        <v>19535.047914981351</v>
      </c>
      <c r="X2334" s="21">
        <v>32969.777783588775</v>
      </c>
      <c r="Y2334" s="21">
        <v>45003.074875822247</v>
      </c>
      <c r="Z2334" s="21">
        <v>0</v>
      </c>
      <c r="AA2334" s="21">
        <v>0</v>
      </c>
      <c r="AB2334" s="21">
        <v>0</v>
      </c>
      <c r="AC2334" s="21">
        <v>0</v>
      </c>
      <c r="AD2334" s="21">
        <v>0</v>
      </c>
      <c r="AE2334" s="21">
        <v>0</v>
      </c>
      <c r="AF2334" s="21">
        <v>0</v>
      </c>
      <c r="AG2334" s="21">
        <v>0</v>
      </c>
      <c r="AH2334" s="21">
        <v>0</v>
      </c>
      <c r="AI2334" s="21">
        <v>0</v>
      </c>
      <c r="AJ2334" s="21">
        <v>0</v>
      </c>
      <c r="AK2334" s="21">
        <v>0</v>
      </c>
      <c r="AL2334" s="21">
        <v>0</v>
      </c>
      <c r="AM2334" s="21">
        <v>0</v>
      </c>
      <c r="AN2334" s="21">
        <v>-4630.4110989370629</v>
      </c>
      <c r="AO2334" s="21">
        <v>-19535.047914981351</v>
      </c>
      <c r="AP2334" s="21">
        <v>-32969.777783588775</v>
      </c>
      <c r="AQ2334" s="21">
        <v>-45003.074875822247</v>
      </c>
    </row>
    <row r="2335" spans="1:43" x14ac:dyDescent="0.25">
      <c r="A2335" s="17" t="s">
        <v>250</v>
      </c>
      <c r="B2335" s="8" t="s">
        <v>338</v>
      </c>
      <c r="C2335" s="8" t="s">
        <v>71</v>
      </c>
      <c r="E2335" s="8" t="str">
        <f t="shared" si="277"/>
        <v>Umbrella-display.umb</v>
      </c>
      <c r="F2335" s="4">
        <v>0</v>
      </c>
      <c r="G2335" s="19">
        <v>0</v>
      </c>
      <c r="H2335" s="4">
        <v>0</v>
      </c>
      <c r="I2335" s="6">
        <f t="shared" si="278"/>
        <v>3.05</v>
      </c>
      <c r="J2335" s="6">
        <v>1</v>
      </c>
      <c r="K2335" s="18">
        <v>0</v>
      </c>
      <c r="L2335" s="35">
        <f>Data!BN25</f>
        <v>2.4856810888772018E-2</v>
      </c>
      <c r="Q2335" s="21">
        <v>0</v>
      </c>
      <c r="R2335" s="21">
        <v>0</v>
      </c>
      <c r="S2335" s="21">
        <v>0</v>
      </c>
      <c r="T2335" s="21">
        <v>0</v>
      </c>
      <c r="U2335" s="21">
        <v>0</v>
      </c>
      <c r="V2335" s="21">
        <v>5511.8828409577436</v>
      </c>
      <c r="W2335" s="21">
        <v>20366.330814363933</v>
      </c>
      <c r="X2335" s="21">
        <v>33755.823030965941</v>
      </c>
      <c r="Y2335" s="21">
        <v>45748.600366612511</v>
      </c>
      <c r="Z2335" s="21">
        <v>0</v>
      </c>
      <c r="AA2335" s="21">
        <v>0</v>
      </c>
      <c r="AB2335" s="21">
        <v>0</v>
      </c>
      <c r="AC2335" s="21">
        <v>0</v>
      </c>
      <c r="AD2335" s="21">
        <v>0</v>
      </c>
      <c r="AE2335" s="21">
        <v>0</v>
      </c>
      <c r="AF2335" s="21">
        <v>0</v>
      </c>
      <c r="AG2335" s="21">
        <v>0</v>
      </c>
      <c r="AH2335" s="21">
        <v>0</v>
      </c>
      <c r="AI2335" s="21">
        <v>0</v>
      </c>
      <c r="AJ2335" s="21">
        <v>0</v>
      </c>
      <c r="AK2335" s="21">
        <v>0</v>
      </c>
      <c r="AL2335" s="21">
        <v>0</v>
      </c>
      <c r="AM2335" s="21">
        <v>0</v>
      </c>
      <c r="AN2335" s="21">
        <v>-5511.8828409577436</v>
      </c>
      <c r="AO2335" s="21">
        <v>-20366.330814363933</v>
      </c>
      <c r="AP2335" s="21">
        <v>-33755.823030965941</v>
      </c>
      <c r="AQ2335" s="21">
        <v>-45748.600366612511</v>
      </c>
    </row>
    <row r="2336" spans="1:43" x14ac:dyDescent="0.25">
      <c r="A2336" s="17" t="s">
        <v>251</v>
      </c>
      <c r="B2336" s="8" t="s">
        <v>338</v>
      </c>
      <c r="C2336" s="8" t="s">
        <v>71</v>
      </c>
      <c r="E2336" s="8" t="str">
        <f t="shared" si="277"/>
        <v>Umbrella-display.umb</v>
      </c>
      <c r="F2336" s="4">
        <v>0</v>
      </c>
      <c r="G2336" s="19">
        <v>0</v>
      </c>
      <c r="H2336" s="4">
        <v>0</v>
      </c>
      <c r="I2336" s="6">
        <f t="shared" si="278"/>
        <v>3.05</v>
      </c>
      <c r="J2336" s="6">
        <v>1</v>
      </c>
      <c r="K2336" s="18">
        <v>0</v>
      </c>
      <c r="L2336" s="35">
        <f>Data!BN26</f>
        <v>2.4856810888772018E-2</v>
      </c>
      <c r="Q2336" s="21">
        <v>0</v>
      </c>
      <c r="R2336" s="21">
        <v>0</v>
      </c>
      <c r="S2336" s="21">
        <v>0</v>
      </c>
      <c r="T2336" s="21">
        <v>0</v>
      </c>
      <c r="U2336" s="21">
        <v>0</v>
      </c>
      <c r="V2336" s="21">
        <v>0</v>
      </c>
      <c r="W2336" s="21">
        <v>8627.4507231688058</v>
      </c>
      <c r="X2336" s="21">
        <v>21941.174714647055</v>
      </c>
      <c r="Y2336" s="21">
        <v>33866.100915720126</v>
      </c>
      <c r="Z2336" s="21">
        <v>0</v>
      </c>
      <c r="AA2336" s="21">
        <v>0</v>
      </c>
      <c r="AB2336" s="21">
        <v>0</v>
      </c>
      <c r="AC2336" s="21">
        <v>0</v>
      </c>
      <c r="AD2336" s="21">
        <v>0</v>
      </c>
      <c r="AE2336" s="21">
        <v>0</v>
      </c>
      <c r="AF2336" s="21">
        <v>0</v>
      </c>
      <c r="AG2336" s="21">
        <v>0</v>
      </c>
      <c r="AH2336" s="21">
        <v>0</v>
      </c>
      <c r="AI2336" s="21">
        <v>0</v>
      </c>
      <c r="AJ2336" s="21">
        <v>0</v>
      </c>
      <c r="AK2336" s="21">
        <v>0</v>
      </c>
      <c r="AL2336" s="21">
        <v>0</v>
      </c>
      <c r="AM2336" s="21">
        <v>0</v>
      </c>
      <c r="AN2336" s="21">
        <v>0</v>
      </c>
      <c r="AO2336" s="21">
        <v>-8627.4507231688058</v>
      </c>
      <c r="AP2336" s="21">
        <v>-21941.174714647055</v>
      </c>
      <c r="AQ2336" s="21">
        <v>-33866.100915720126</v>
      </c>
    </row>
    <row r="2337" spans="1:43" x14ac:dyDescent="0.25">
      <c r="A2337" s="17" t="s">
        <v>252</v>
      </c>
      <c r="B2337" s="8" t="s">
        <v>338</v>
      </c>
      <c r="C2337" s="8" t="s">
        <v>71</v>
      </c>
      <c r="E2337" s="8" t="str">
        <f t="shared" si="277"/>
        <v>Umbrella-display.umb</v>
      </c>
      <c r="F2337" s="4">
        <v>0</v>
      </c>
      <c r="G2337" s="19">
        <v>0</v>
      </c>
      <c r="H2337" s="4">
        <v>0</v>
      </c>
      <c r="I2337" s="6">
        <f t="shared" si="278"/>
        <v>3.05</v>
      </c>
      <c r="J2337" s="6">
        <v>1</v>
      </c>
      <c r="K2337" s="18">
        <v>0</v>
      </c>
      <c r="L2337" s="35">
        <f>Data!BN27</f>
        <v>2.4856810888772018E-2</v>
      </c>
      <c r="Q2337" s="21">
        <v>0</v>
      </c>
      <c r="R2337" s="21">
        <v>0</v>
      </c>
      <c r="S2337" s="21">
        <v>0</v>
      </c>
      <c r="T2337" s="21">
        <v>0</v>
      </c>
      <c r="U2337" s="21">
        <v>0</v>
      </c>
      <c r="V2337" s="21">
        <v>16857.968111686761</v>
      </c>
      <c r="W2337" s="21">
        <v>31696.834576721383</v>
      </c>
      <c r="X2337" s="21">
        <v>45072.301276043363</v>
      </c>
      <c r="Y2337" s="21">
        <v>57052.503084011681</v>
      </c>
      <c r="Z2337" s="21">
        <v>0</v>
      </c>
      <c r="AA2337" s="21">
        <v>0</v>
      </c>
      <c r="AB2337" s="21">
        <v>0</v>
      </c>
      <c r="AC2337" s="21">
        <v>0</v>
      </c>
      <c r="AD2337" s="21">
        <v>0</v>
      </c>
      <c r="AE2337" s="21">
        <v>0</v>
      </c>
      <c r="AF2337" s="21">
        <v>0</v>
      </c>
      <c r="AG2337" s="21">
        <v>0</v>
      </c>
      <c r="AH2337" s="21">
        <v>0</v>
      </c>
      <c r="AI2337" s="21">
        <v>0</v>
      </c>
      <c r="AJ2337" s="21">
        <v>0</v>
      </c>
      <c r="AK2337" s="21">
        <v>0</v>
      </c>
      <c r="AL2337" s="21">
        <v>0</v>
      </c>
      <c r="AM2337" s="21">
        <v>0</v>
      </c>
      <c r="AN2337" s="21">
        <v>-16857.968111686761</v>
      </c>
      <c r="AO2337" s="21">
        <v>-31696.834576721383</v>
      </c>
      <c r="AP2337" s="21">
        <v>-45072.301276043363</v>
      </c>
      <c r="AQ2337" s="21">
        <v>-57052.503084011681</v>
      </c>
    </row>
    <row r="2338" spans="1:43" x14ac:dyDescent="0.25">
      <c r="A2338" s="17" t="s">
        <v>253</v>
      </c>
      <c r="B2338" s="8" t="s">
        <v>338</v>
      </c>
      <c r="C2338" s="8" t="s">
        <v>71</v>
      </c>
      <c r="E2338" s="8" t="str">
        <f t="shared" si="277"/>
        <v>Umbrella-display.umb</v>
      </c>
      <c r="F2338" s="4">
        <v>0</v>
      </c>
      <c r="G2338" s="19">
        <v>0</v>
      </c>
      <c r="H2338" s="4">
        <v>0</v>
      </c>
      <c r="I2338" s="6">
        <f t="shared" si="278"/>
        <v>3.05</v>
      </c>
      <c r="J2338" s="6">
        <v>1</v>
      </c>
      <c r="K2338" s="18">
        <v>0</v>
      </c>
      <c r="L2338" s="35">
        <f>Data!BN28</f>
        <v>2.4856810888772018E-2</v>
      </c>
      <c r="Q2338" s="21">
        <v>0</v>
      </c>
      <c r="R2338" s="21">
        <v>0</v>
      </c>
      <c r="S2338" s="21">
        <v>0</v>
      </c>
      <c r="T2338" s="21">
        <v>0</v>
      </c>
      <c r="U2338" s="21">
        <v>0</v>
      </c>
      <c r="V2338" s="21">
        <v>14670.940576056548</v>
      </c>
      <c r="W2338" s="21">
        <v>29439.004488853796</v>
      </c>
      <c r="X2338" s="21">
        <v>42750.647552019262</v>
      </c>
      <c r="Y2338" s="21">
        <v>54673.685926897633</v>
      </c>
      <c r="Z2338" s="21">
        <v>0</v>
      </c>
      <c r="AA2338" s="21">
        <v>0</v>
      </c>
      <c r="AB2338" s="21">
        <v>0</v>
      </c>
      <c r="AC2338" s="21">
        <v>0</v>
      </c>
      <c r="AD2338" s="21">
        <v>0</v>
      </c>
      <c r="AE2338" s="21">
        <v>0</v>
      </c>
      <c r="AF2338" s="21">
        <v>0</v>
      </c>
      <c r="AG2338" s="21">
        <v>0</v>
      </c>
      <c r="AH2338" s="21">
        <v>0</v>
      </c>
      <c r="AI2338" s="21">
        <v>0</v>
      </c>
      <c r="AJ2338" s="21">
        <v>0</v>
      </c>
      <c r="AK2338" s="21">
        <v>0</v>
      </c>
      <c r="AL2338" s="21">
        <v>0</v>
      </c>
      <c r="AM2338" s="21">
        <v>0</v>
      </c>
      <c r="AN2338" s="21">
        <v>-14670.940576056548</v>
      </c>
      <c r="AO2338" s="21">
        <v>-29439.004488853796</v>
      </c>
      <c r="AP2338" s="21">
        <v>-42750.647552019262</v>
      </c>
      <c r="AQ2338" s="21">
        <v>-54673.685926897633</v>
      </c>
    </row>
    <row r="2339" spans="1:43" x14ac:dyDescent="0.25">
      <c r="A2339" s="17" t="s">
        <v>254</v>
      </c>
      <c r="B2339" s="8" t="s">
        <v>338</v>
      </c>
      <c r="C2339" s="8" t="s">
        <v>71</v>
      </c>
      <c r="E2339" s="8" t="str">
        <f t="shared" si="277"/>
        <v>Umbrella-display.umb</v>
      </c>
      <c r="F2339" s="4">
        <v>0</v>
      </c>
      <c r="G2339" s="19">
        <v>0</v>
      </c>
      <c r="H2339" s="4">
        <v>0</v>
      </c>
      <c r="I2339" s="6">
        <f t="shared" si="278"/>
        <v>3.05</v>
      </c>
      <c r="J2339" s="6">
        <v>1</v>
      </c>
      <c r="K2339" s="18">
        <v>0</v>
      </c>
      <c r="L2339" s="35">
        <f>Data!BN29</f>
        <v>2.5641762811575344E-2</v>
      </c>
      <c r="Q2339" s="21">
        <v>0</v>
      </c>
      <c r="R2339" s="21">
        <v>0</v>
      </c>
      <c r="S2339" s="21">
        <v>0</v>
      </c>
      <c r="T2339" s="21">
        <v>0</v>
      </c>
      <c r="U2339" s="21">
        <v>0</v>
      </c>
      <c r="V2339" s="21">
        <v>0</v>
      </c>
      <c r="W2339" s="21">
        <v>0</v>
      </c>
      <c r="X2339" s="21">
        <v>0</v>
      </c>
      <c r="Y2339" s="21">
        <v>11998.097773731732</v>
      </c>
      <c r="Z2339" s="21">
        <v>0</v>
      </c>
      <c r="AA2339" s="21">
        <v>0</v>
      </c>
      <c r="AB2339" s="21">
        <v>0</v>
      </c>
      <c r="AC2339" s="21">
        <v>0</v>
      </c>
      <c r="AD2339" s="21">
        <v>0</v>
      </c>
      <c r="AE2339" s="21">
        <v>0</v>
      </c>
      <c r="AF2339" s="21">
        <v>0</v>
      </c>
      <c r="AG2339" s="21">
        <v>0</v>
      </c>
      <c r="AH2339" s="21">
        <v>0</v>
      </c>
      <c r="AI2339" s="21">
        <v>0</v>
      </c>
      <c r="AJ2339" s="21">
        <v>0</v>
      </c>
      <c r="AK2339" s="21">
        <v>0</v>
      </c>
      <c r="AL2339" s="21">
        <v>0</v>
      </c>
      <c r="AM2339" s="21">
        <v>0</v>
      </c>
      <c r="AN2339" s="21">
        <v>0</v>
      </c>
      <c r="AO2339" s="21">
        <v>0</v>
      </c>
      <c r="AP2339" s="21">
        <v>0</v>
      </c>
      <c r="AQ2339" s="21">
        <v>-11998.097773731732</v>
      </c>
    </row>
    <row r="2340" spans="1:43" x14ac:dyDescent="0.25">
      <c r="A2340" s="17" t="s">
        <v>255</v>
      </c>
      <c r="B2340" s="8" t="s">
        <v>338</v>
      </c>
      <c r="C2340" s="8" t="s">
        <v>71</v>
      </c>
      <c r="E2340" s="8" t="str">
        <f t="shared" si="277"/>
        <v>Umbrella-display.umb</v>
      </c>
      <c r="F2340" s="4">
        <v>0</v>
      </c>
      <c r="G2340" s="19">
        <v>0</v>
      </c>
      <c r="H2340" s="4">
        <v>0</v>
      </c>
      <c r="I2340" s="6">
        <f t="shared" si="278"/>
        <v>3.05</v>
      </c>
      <c r="J2340" s="6">
        <v>1</v>
      </c>
      <c r="K2340" s="18">
        <v>0</v>
      </c>
      <c r="L2340" s="35">
        <f>Data!BN30</f>
        <v>2.5641762811575344E-2</v>
      </c>
      <c r="Q2340" s="21">
        <v>0</v>
      </c>
      <c r="R2340" s="21">
        <v>0</v>
      </c>
      <c r="S2340" s="21">
        <v>0</v>
      </c>
      <c r="T2340" s="21">
        <v>0</v>
      </c>
      <c r="U2340" s="21">
        <v>0</v>
      </c>
      <c r="V2340" s="21">
        <v>6076.5632643406916</v>
      </c>
      <c r="W2340" s="21">
        <v>21370.221322685928</v>
      </c>
      <c r="X2340" s="21">
        <v>35155.609111191377</v>
      </c>
      <c r="Y2340" s="21">
        <v>47502.984005254293</v>
      </c>
      <c r="Z2340" s="21">
        <v>0</v>
      </c>
      <c r="AA2340" s="21">
        <v>0</v>
      </c>
      <c r="AB2340" s="21">
        <v>0</v>
      </c>
      <c r="AC2340" s="21">
        <v>0</v>
      </c>
      <c r="AD2340" s="21">
        <v>0</v>
      </c>
      <c r="AE2340" s="21">
        <v>0</v>
      </c>
      <c r="AF2340" s="21">
        <v>0</v>
      </c>
      <c r="AG2340" s="21">
        <v>0</v>
      </c>
      <c r="AH2340" s="21">
        <v>0</v>
      </c>
      <c r="AI2340" s="21">
        <v>0</v>
      </c>
      <c r="AJ2340" s="21">
        <v>0</v>
      </c>
      <c r="AK2340" s="21">
        <v>0</v>
      </c>
      <c r="AL2340" s="21">
        <v>0</v>
      </c>
      <c r="AM2340" s="21">
        <v>0</v>
      </c>
      <c r="AN2340" s="21">
        <v>-6076.5632643406916</v>
      </c>
      <c r="AO2340" s="21">
        <v>-21370.221322685928</v>
      </c>
      <c r="AP2340" s="21">
        <v>-35155.609111191377</v>
      </c>
      <c r="AQ2340" s="21">
        <v>-47502.984005254293</v>
      </c>
    </row>
    <row r="2341" spans="1:43" x14ac:dyDescent="0.25">
      <c r="A2341" s="17" t="s">
        <v>256</v>
      </c>
      <c r="B2341" s="8" t="s">
        <v>338</v>
      </c>
      <c r="C2341" s="8" t="s">
        <v>71</v>
      </c>
      <c r="E2341" s="8" t="str">
        <f t="shared" si="277"/>
        <v>Umbrella-display.umb</v>
      </c>
      <c r="F2341" s="4">
        <v>0</v>
      </c>
      <c r="G2341" s="19">
        <v>0</v>
      </c>
      <c r="H2341" s="4">
        <v>0</v>
      </c>
      <c r="I2341" s="6">
        <f t="shared" si="278"/>
        <v>3.05</v>
      </c>
      <c r="J2341" s="6">
        <v>1</v>
      </c>
      <c r="K2341" s="18">
        <v>0</v>
      </c>
      <c r="L2341" s="35">
        <f>Data!BN31</f>
        <v>2.5641762811575344E-2</v>
      </c>
      <c r="Q2341" s="21">
        <v>0</v>
      </c>
      <c r="R2341" s="21">
        <v>0</v>
      </c>
      <c r="S2341" s="21">
        <v>0</v>
      </c>
      <c r="T2341" s="21">
        <v>0</v>
      </c>
      <c r="U2341" s="21">
        <v>0</v>
      </c>
      <c r="V2341" s="21">
        <v>0</v>
      </c>
      <c r="W2341" s="21">
        <v>13448.026251161109</v>
      </c>
      <c r="X2341" s="21">
        <v>27322.663015161383</v>
      </c>
      <c r="Y2341" s="21">
        <v>39749.986223305503</v>
      </c>
      <c r="Z2341" s="21">
        <v>0</v>
      </c>
      <c r="AA2341" s="21">
        <v>0</v>
      </c>
      <c r="AB2341" s="21">
        <v>0</v>
      </c>
      <c r="AC2341" s="21">
        <v>0</v>
      </c>
      <c r="AD2341" s="21">
        <v>0</v>
      </c>
      <c r="AE2341" s="21">
        <v>0</v>
      </c>
      <c r="AF2341" s="21">
        <v>0</v>
      </c>
      <c r="AG2341" s="21">
        <v>0</v>
      </c>
      <c r="AH2341" s="21">
        <v>0</v>
      </c>
      <c r="AI2341" s="21">
        <v>0</v>
      </c>
      <c r="AJ2341" s="21">
        <v>0</v>
      </c>
      <c r="AK2341" s="21">
        <v>0</v>
      </c>
      <c r="AL2341" s="21">
        <v>0</v>
      </c>
      <c r="AM2341" s="21">
        <v>0</v>
      </c>
      <c r="AN2341" s="21">
        <v>0</v>
      </c>
      <c r="AO2341" s="21">
        <v>-13448.026251161109</v>
      </c>
      <c r="AP2341" s="21">
        <v>-27322.663015161383</v>
      </c>
      <c r="AQ2341" s="21">
        <v>-39749.986223305503</v>
      </c>
    </row>
    <row r="2342" spans="1:43" x14ac:dyDescent="0.25">
      <c r="A2342" s="17" t="s">
        <v>257</v>
      </c>
      <c r="B2342" s="8" t="s">
        <v>338</v>
      </c>
      <c r="C2342" s="8" t="s">
        <v>71</v>
      </c>
      <c r="E2342" s="8" t="str">
        <f t="shared" si="277"/>
        <v>Umbrella-display.umb</v>
      </c>
      <c r="F2342" s="4">
        <v>0</v>
      </c>
      <c r="G2342" s="19">
        <v>0</v>
      </c>
      <c r="H2342" s="4">
        <v>0</v>
      </c>
      <c r="I2342" s="6">
        <f t="shared" si="278"/>
        <v>3.05</v>
      </c>
      <c r="J2342" s="6">
        <v>1</v>
      </c>
      <c r="K2342" s="18">
        <v>0</v>
      </c>
      <c r="L2342" s="35">
        <f>Data!BN32</f>
        <v>2.5641762811575344E-2</v>
      </c>
      <c r="Q2342" s="21">
        <v>0</v>
      </c>
      <c r="R2342" s="21">
        <v>0</v>
      </c>
      <c r="S2342" s="21">
        <v>0</v>
      </c>
      <c r="T2342" s="21">
        <v>0</v>
      </c>
      <c r="U2342" s="21">
        <v>0</v>
      </c>
      <c r="V2342" s="21">
        <v>0</v>
      </c>
      <c r="W2342" s="21">
        <v>0</v>
      </c>
      <c r="X2342" s="21">
        <v>0</v>
      </c>
      <c r="Y2342" s="21">
        <v>0</v>
      </c>
      <c r="Z2342" s="21">
        <v>0</v>
      </c>
      <c r="AA2342" s="21">
        <v>0</v>
      </c>
      <c r="AB2342" s="21">
        <v>0</v>
      </c>
      <c r="AC2342" s="21">
        <v>0</v>
      </c>
      <c r="AD2342" s="21">
        <v>0</v>
      </c>
      <c r="AE2342" s="21">
        <v>0</v>
      </c>
      <c r="AF2342" s="21">
        <v>0</v>
      </c>
      <c r="AG2342" s="21">
        <v>0</v>
      </c>
      <c r="AH2342" s="21">
        <v>0</v>
      </c>
      <c r="AI2342" s="21">
        <v>0</v>
      </c>
      <c r="AJ2342" s="21">
        <v>0</v>
      </c>
      <c r="AK2342" s="21">
        <v>0</v>
      </c>
      <c r="AL2342" s="21">
        <v>0</v>
      </c>
      <c r="AM2342" s="21">
        <v>0</v>
      </c>
      <c r="AN2342" s="21">
        <v>0</v>
      </c>
      <c r="AO2342" s="21">
        <v>0</v>
      </c>
      <c r="AP2342" s="21">
        <v>0</v>
      </c>
      <c r="AQ2342" s="21">
        <v>0</v>
      </c>
    </row>
    <row r="2343" spans="1:43" x14ac:dyDescent="0.25">
      <c r="A2343" s="17" t="s">
        <v>258</v>
      </c>
      <c r="B2343" s="8" t="s">
        <v>338</v>
      </c>
      <c r="C2343" s="8" t="s">
        <v>71</v>
      </c>
      <c r="E2343" s="8" t="str">
        <f t="shared" si="277"/>
        <v>Umbrella-display.umb</v>
      </c>
      <c r="F2343" s="4">
        <v>0</v>
      </c>
      <c r="G2343" s="19">
        <v>0</v>
      </c>
      <c r="H2343" s="4">
        <v>0</v>
      </c>
      <c r="I2343" s="6">
        <f t="shared" si="278"/>
        <v>3.05</v>
      </c>
      <c r="J2343" s="6">
        <v>1</v>
      </c>
      <c r="K2343" s="18">
        <v>0</v>
      </c>
      <c r="L2343" s="35">
        <f>Data!BN33</f>
        <v>2.4071858965968689E-2</v>
      </c>
      <c r="Q2343" s="21">
        <v>0</v>
      </c>
      <c r="R2343" s="21">
        <v>0</v>
      </c>
      <c r="S2343" s="21">
        <v>0</v>
      </c>
      <c r="T2343" s="21">
        <v>0</v>
      </c>
      <c r="U2343" s="21">
        <v>0</v>
      </c>
      <c r="V2343" s="21">
        <v>5244.36385640138</v>
      </c>
      <c r="W2343" s="21">
        <v>19590.273848693734</v>
      </c>
      <c r="X2343" s="21">
        <v>32521.380311338373</v>
      </c>
      <c r="Y2343" s="21">
        <v>44103.588151380434</v>
      </c>
      <c r="Z2343" s="21">
        <v>0</v>
      </c>
      <c r="AA2343" s="21">
        <v>0</v>
      </c>
      <c r="AB2343" s="21">
        <v>0</v>
      </c>
      <c r="AC2343" s="21">
        <v>0</v>
      </c>
      <c r="AD2343" s="21">
        <v>0</v>
      </c>
      <c r="AE2343" s="21">
        <v>0</v>
      </c>
      <c r="AF2343" s="21">
        <v>0</v>
      </c>
      <c r="AG2343" s="21">
        <v>0</v>
      </c>
      <c r="AH2343" s="21">
        <v>0</v>
      </c>
      <c r="AI2343" s="21">
        <v>0</v>
      </c>
      <c r="AJ2343" s="21">
        <v>0</v>
      </c>
      <c r="AK2343" s="21">
        <v>0</v>
      </c>
      <c r="AL2343" s="21">
        <v>0</v>
      </c>
      <c r="AM2343" s="21">
        <v>0</v>
      </c>
      <c r="AN2343" s="21">
        <v>-5244.36385640138</v>
      </c>
      <c r="AO2343" s="21">
        <v>-19590.273848693734</v>
      </c>
      <c r="AP2343" s="21">
        <v>-32521.380311338373</v>
      </c>
      <c r="AQ2343" s="21">
        <v>-44103.588151380434</v>
      </c>
    </row>
    <row r="2344" spans="1:43" x14ac:dyDescent="0.25">
      <c r="A2344" s="17" t="s">
        <v>259</v>
      </c>
      <c r="B2344" s="8" t="s">
        <v>338</v>
      </c>
      <c r="C2344" s="8" t="s">
        <v>71</v>
      </c>
      <c r="E2344" s="8" t="str">
        <f t="shared" si="277"/>
        <v>Umbrella-display.umb</v>
      </c>
      <c r="F2344" s="4">
        <v>0</v>
      </c>
      <c r="G2344" s="19">
        <v>0</v>
      </c>
      <c r="H2344" s="4">
        <v>0</v>
      </c>
      <c r="I2344" s="6">
        <f t="shared" si="278"/>
        <v>3.05</v>
      </c>
      <c r="J2344" s="6">
        <v>1</v>
      </c>
      <c r="K2344" s="18">
        <v>0</v>
      </c>
      <c r="L2344" s="35">
        <f>Data!BN34</f>
        <v>2.4071858965968689E-2</v>
      </c>
      <c r="Q2344" s="21">
        <v>0</v>
      </c>
      <c r="R2344" s="21">
        <v>0</v>
      </c>
      <c r="S2344" s="21">
        <v>0</v>
      </c>
      <c r="T2344" s="21">
        <v>0</v>
      </c>
      <c r="U2344" s="21">
        <v>0</v>
      </c>
      <c r="V2344" s="21">
        <v>0</v>
      </c>
      <c r="W2344" s="21">
        <v>0</v>
      </c>
      <c r="X2344" s="21">
        <v>12428.596636944469</v>
      </c>
      <c r="Y2344" s="21">
        <v>23870.759680487743</v>
      </c>
      <c r="Z2344" s="21">
        <v>0</v>
      </c>
      <c r="AA2344" s="21">
        <v>0</v>
      </c>
      <c r="AB2344" s="21">
        <v>0</v>
      </c>
      <c r="AC2344" s="21">
        <v>0</v>
      </c>
      <c r="AD2344" s="21">
        <v>0</v>
      </c>
      <c r="AE2344" s="21">
        <v>0</v>
      </c>
      <c r="AF2344" s="21">
        <v>0</v>
      </c>
      <c r="AG2344" s="21">
        <v>0</v>
      </c>
      <c r="AH2344" s="21">
        <v>0</v>
      </c>
      <c r="AI2344" s="21">
        <v>0</v>
      </c>
      <c r="AJ2344" s="21">
        <v>0</v>
      </c>
      <c r="AK2344" s="21">
        <v>0</v>
      </c>
      <c r="AL2344" s="21">
        <v>0</v>
      </c>
      <c r="AM2344" s="21">
        <v>0</v>
      </c>
      <c r="AN2344" s="21">
        <v>0</v>
      </c>
      <c r="AO2344" s="21">
        <v>0</v>
      </c>
      <c r="AP2344" s="21">
        <v>-12428.596636944469</v>
      </c>
      <c r="AQ2344" s="21">
        <v>-23870.759680487743</v>
      </c>
    </row>
    <row r="2345" spans="1:43" x14ac:dyDescent="0.25">
      <c r="A2345" s="17" t="s">
        <v>260</v>
      </c>
      <c r="B2345" s="8" t="s">
        <v>338</v>
      </c>
      <c r="C2345" s="8" t="s">
        <v>71</v>
      </c>
      <c r="E2345" s="8" t="str">
        <f t="shared" si="277"/>
        <v>Umbrella-display.umb</v>
      </c>
      <c r="F2345" s="4">
        <v>0</v>
      </c>
      <c r="G2345" s="19">
        <v>0</v>
      </c>
      <c r="H2345" s="4">
        <v>0</v>
      </c>
      <c r="I2345" s="6">
        <f t="shared" si="278"/>
        <v>3.05</v>
      </c>
      <c r="J2345" s="6">
        <v>1</v>
      </c>
      <c r="K2345" s="18">
        <v>0</v>
      </c>
      <c r="L2345" s="35">
        <f>Data!BN35</f>
        <v>2.4071858965968689E-2</v>
      </c>
      <c r="Q2345" s="21">
        <v>0</v>
      </c>
      <c r="R2345" s="21">
        <v>0</v>
      </c>
      <c r="S2345" s="21">
        <v>0</v>
      </c>
      <c r="T2345" s="21">
        <v>0</v>
      </c>
      <c r="U2345" s="21">
        <v>0</v>
      </c>
      <c r="V2345" s="21">
        <v>0</v>
      </c>
      <c r="W2345" s="21">
        <v>13418.529487951711</v>
      </c>
      <c r="X2345" s="21">
        <v>26528.883594335202</v>
      </c>
      <c r="Y2345" s="21">
        <v>38271.648414810792</v>
      </c>
      <c r="Z2345" s="21">
        <v>0</v>
      </c>
      <c r="AA2345" s="21">
        <v>0</v>
      </c>
      <c r="AB2345" s="21">
        <v>0</v>
      </c>
      <c r="AC2345" s="21">
        <v>0</v>
      </c>
      <c r="AD2345" s="21">
        <v>0</v>
      </c>
      <c r="AE2345" s="21">
        <v>0</v>
      </c>
      <c r="AF2345" s="21">
        <v>0</v>
      </c>
      <c r="AG2345" s="21">
        <v>0</v>
      </c>
      <c r="AH2345" s="21">
        <v>0</v>
      </c>
      <c r="AI2345" s="21">
        <v>0</v>
      </c>
      <c r="AJ2345" s="21">
        <v>0</v>
      </c>
      <c r="AK2345" s="21">
        <v>0</v>
      </c>
      <c r="AL2345" s="21">
        <v>0</v>
      </c>
      <c r="AM2345" s="21">
        <v>0</v>
      </c>
      <c r="AN2345" s="21">
        <v>0</v>
      </c>
      <c r="AO2345" s="21">
        <v>-13418.529487951711</v>
      </c>
      <c r="AP2345" s="21">
        <v>-26528.883594335202</v>
      </c>
      <c r="AQ2345" s="21">
        <v>-38271.648414810792</v>
      </c>
    </row>
    <row r="2346" spans="1:43" x14ac:dyDescent="0.25">
      <c r="A2346" s="17" t="s">
        <v>261</v>
      </c>
      <c r="B2346" s="8" t="s">
        <v>338</v>
      </c>
      <c r="C2346" s="8" t="s">
        <v>71</v>
      </c>
      <c r="E2346" s="8" t="str">
        <f t="shared" si="277"/>
        <v>Umbrella-display.umb</v>
      </c>
      <c r="F2346" s="4">
        <v>0</v>
      </c>
      <c r="G2346" s="19">
        <v>0</v>
      </c>
      <c r="H2346" s="4">
        <v>0</v>
      </c>
      <c r="I2346" s="6">
        <f t="shared" si="278"/>
        <v>3.05</v>
      </c>
      <c r="J2346" s="6">
        <v>1</v>
      </c>
      <c r="K2346" s="18">
        <v>0</v>
      </c>
      <c r="L2346" s="35">
        <f>Data!BN36</f>
        <v>2.4071858965968689E-2</v>
      </c>
      <c r="Q2346" s="21">
        <v>0</v>
      </c>
      <c r="R2346" s="21">
        <v>0</v>
      </c>
      <c r="S2346" s="21">
        <v>0</v>
      </c>
      <c r="T2346" s="21">
        <v>0</v>
      </c>
      <c r="U2346" s="21">
        <v>0</v>
      </c>
      <c r="V2346" s="21">
        <v>0</v>
      </c>
      <c r="W2346" s="21">
        <v>0</v>
      </c>
      <c r="X2346" s="21">
        <v>4782.6914378544989</v>
      </c>
      <c r="Y2346" s="21">
        <v>16361.578715871294</v>
      </c>
      <c r="Z2346" s="21">
        <v>0</v>
      </c>
      <c r="AA2346" s="21">
        <v>0</v>
      </c>
      <c r="AB2346" s="21">
        <v>0</v>
      </c>
      <c r="AC2346" s="21">
        <v>0</v>
      </c>
      <c r="AD2346" s="21">
        <v>0</v>
      </c>
      <c r="AE2346" s="21">
        <v>0</v>
      </c>
      <c r="AF2346" s="21">
        <v>0</v>
      </c>
      <c r="AG2346" s="21">
        <v>0</v>
      </c>
      <c r="AH2346" s="21">
        <v>0</v>
      </c>
      <c r="AI2346" s="21">
        <v>0</v>
      </c>
      <c r="AJ2346" s="21">
        <v>0</v>
      </c>
      <c r="AK2346" s="21">
        <v>0</v>
      </c>
      <c r="AL2346" s="21">
        <v>0</v>
      </c>
      <c r="AM2346" s="21">
        <v>0</v>
      </c>
      <c r="AN2346" s="21">
        <v>0</v>
      </c>
      <c r="AO2346" s="21">
        <v>0</v>
      </c>
      <c r="AP2346" s="21">
        <v>-4782.6914378544989</v>
      </c>
      <c r="AQ2346" s="21">
        <v>-16361.578715871294</v>
      </c>
    </row>
    <row r="2347" spans="1:43" x14ac:dyDescent="0.25">
      <c r="A2347" s="17" t="s">
        <v>278</v>
      </c>
      <c r="B2347" s="8" t="s">
        <v>338</v>
      </c>
      <c r="C2347" s="8" t="s">
        <v>71</v>
      </c>
      <c r="E2347" s="8" t="str">
        <f t="shared" si="277"/>
        <v>Umbrella-display.umb</v>
      </c>
      <c r="F2347" s="4">
        <v>0</v>
      </c>
      <c r="G2347" s="19">
        <v>0</v>
      </c>
      <c r="H2347" s="4">
        <v>0</v>
      </c>
      <c r="I2347" s="6">
        <f t="shared" si="278"/>
        <v>3.05</v>
      </c>
      <c r="J2347" s="6">
        <v>1</v>
      </c>
      <c r="K2347" s="18">
        <v>0</v>
      </c>
      <c r="L2347" s="35">
        <f>Data!BN37</f>
        <v>2.4856810888772018E-2</v>
      </c>
      <c r="Q2347" s="21">
        <v>0</v>
      </c>
      <c r="R2347" s="21">
        <v>0</v>
      </c>
      <c r="S2347" s="21">
        <v>0</v>
      </c>
      <c r="T2347" s="21">
        <v>0</v>
      </c>
      <c r="U2347" s="21">
        <v>0</v>
      </c>
      <c r="V2347" s="21">
        <v>0</v>
      </c>
      <c r="W2347" s="21">
        <v>0</v>
      </c>
      <c r="X2347" s="21">
        <v>0</v>
      </c>
      <c r="Y2347" s="21">
        <v>0</v>
      </c>
      <c r="Z2347" s="21">
        <v>0</v>
      </c>
      <c r="AA2347" s="21">
        <v>0</v>
      </c>
      <c r="AB2347" s="21">
        <v>0</v>
      </c>
      <c r="AC2347" s="21">
        <v>0</v>
      </c>
      <c r="AD2347" s="21">
        <v>0</v>
      </c>
      <c r="AE2347" s="21">
        <v>0</v>
      </c>
      <c r="AF2347" s="21">
        <v>0</v>
      </c>
      <c r="AG2347" s="21">
        <v>0</v>
      </c>
      <c r="AH2347" s="21">
        <v>0</v>
      </c>
      <c r="AI2347" s="21">
        <v>0</v>
      </c>
      <c r="AJ2347" s="21">
        <v>0</v>
      </c>
      <c r="AK2347" s="21">
        <v>0</v>
      </c>
      <c r="AL2347" s="21">
        <v>0</v>
      </c>
      <c r="AM2347" s="21">
        <v>0</v>
      </c>
      <c r="AN2347" s="21">
        <v>0</v>
      </c>
      <c r="AO2347" s="21">
        <v>0</v>
      </c>
      <c r="AP2347" s="21">
        <v>0</v>
      </c>
      <c r="AQ2347" s="21">
        <v>0</v>
      </c>
    </row>
    <row r="2348" spans="1:43" x14ac:dyDescent="0.25">
      <c r="A2348" s="17" t="s">
        <v>279</v>
      </c>
      <c r="B2348" s="8" t="s">
        <v>338</v>
      </c>
      <c r="C2348" s="8" t="s">
        <v>71</v>
      </c>
      <c r="E2348" s="8" t="str">
        <f t="shared" si="277"/>
        <v>Umbrella-display.umb</v>
      </c>
      <c r="F2348" s="4">
        <v>0</v>
      </c>
      <c r="G2348" s="19">
        <v>0</v>
      </c>
      <c r="H2348" s="4">
        <v>0</v>
      </c>
      <c r="I2348" s="6">
        <f t="shared" si="278"/>
        <v>3.05</v>
      </c>
      <c r="J2348" s="6">
        <v>1</v>
      </c>
      <c r="K2348" s="18">
        <v>0</v>
      </c>
      <c r="L2348" s="35">
        <f>Data!BN38</f>
        <v>2.4856810888772018E-2</v>
      </c>
      <c r="Q2348" s="21">
        <v>0</v>
      </c>
      <c r="R2348" s="21">
        <v>0</v>
      </c>
      <c r="S2348" s="21">
        <v>0</v>
      </c>
      <c r="T2348" s="21">
        <v>0</v>
      </c>
      <c r="U2348" s="21">
        <v>0</v>
      </c>
      <c r="V2348" s="21">
        <v>0</v>
      </c>
      <c r="W2348" s="21">
        <v>0</v>
      </c>
      <c r="X2348" s="21">
        <v>3823.5336991240215</v>
      </c>
      <c r="Y2348" s="21">
        <v>15742.041045967602</v>
      </c>
      <c r="Z2348" s="21">
        <v>0</v>
      </c>
      <c r="AA2348" s="21">
        <v>0</v>
      </c>
      <c r="AB2348" s="21">
        <v>0</v>
      </c>
      <c r="AC2348" s="21">
        <v>0</v>
      </c>
      <c r="AD2348" s="21">
        <v>0</v>
      </c>
      <c r="AE2348" s="21">
        <v>0</v>
      </c>
      <c r="AF2348" s="21">
        <v>0</v>
      </c>
      <c r="AG2348" s="21">
        <v>0</v>
      </c>
      <c r="AH2348" s="21">
        <v>0</v>
      </c>
      <c r="AI2348" s="21">
        <v>0</v>
      </c>
      <c r="AJ2348" s="21">
        <v>0</v>
      </c>
      <c r="AK2348" s="21">
        <v>0</v>
      </c>
      <c r="AL2348" s="21">
        <v>0</v>
      </c>
      <c r="AM2348" s="21">
        <v>0</v>
      </c>
      <c r="AN2348" s="21">
        <v>0</v>
      </c>
      <c r="AO2348" s="21">
        <v>0</v>
      </c>
      <c r="AP2348" s="21">
        <v>-3823.5336991240215</v>
      </c>
      <c r="AQ2348" s="21">
        <v>-15742.041045967602</v>
      </c>
    </row>
    <row r="2349" spans="1:43" x14ac:dyDescent="0.25">
      <c r="A2349" s="17" t="s">
        <v>280</v>
      </c>
      <c r="B2349" s="8" t="s">
        <v>338</v>
      </c>
      <c r="C2349" s="8" t="s">
        <v>71</v>
      </c>
      <c r="E2349" s="8" t="str">
        <f t="shared" si="277"/>
        <v>Umbrella-display.umb</v>
      </c>
      <c r="F2349" s="4">
        <v>0</v>
      </c>
      <c r="G2349" s="19">
        <v>0</v>
      </c>
      <c r="H2349" s="4">
        <v>0</v>
      </c>
      <c r="I2349" s="6">
        <f t="shared" si="278"/>
        <v>3.05</v>
      </c>
      <c r="J2349" s="6">
        <v>1</v>
      </c>
      <c r="K2349" s="18">
        <v>0</v>
      </c>
      <c r="L2349" s="35">
        <f>Data!BN39</f>
        <v>2.4856810888772018E-2</v>
      </c>
      <c r="Q2349" s="21">
        <v>0</v>
      </c>
      <c r="R2349" s="21">
        <v>0</v>
      </c>
      <c r="S2349" s="21">
        <v>0</v>
      </c>
      <c r="T2349" s="21">
        <v>0</v>
      </c>
      <c r="U2349" s="21">
        <v>0</v>
      </c>
      <c r="V2349" s="21">
        <v>0</v>
      </c>
      <c r="W2349" s="21">
        <v>0</v>
      </c>
      <c r="X2349" s="21">
        <v>0</v>
      </c>
      <c r="Y2349" s="21">
        <v>0</v>
      </c>
      <c r="Z2349" s="21">
        <v>0</v>
      </c>
      <c r="AA2349" s="21">
        <v>0</v>
      </c>
      <c r="AB2349" s="21">
        <v>0</v>
      </c>
      <c r="AC2349" s="21">
        <v>0</v>
      </c>
      <c r="AD2349" s="21">
        <v>0</v>
      </c>
      <c r="AE2349" s="21">
        <v>0</v>
      </c>
      <c r="AF2349" s="21">
        <v>0</v>
      </c>
      <c r="AG2349" s="21">
        <v>0</v>
      </c>
      <c r="AH2349" s="21">
        <v>0</v>
      </c>
      <c r="AI2349" s="21">
        <v>0</v>
      </c>
      <c r="AJ2349" s="21">
        <v>0</v>
      </c>
      <c r="AK2349" s="21">
        <v>0</v>
      </c>
      <c r="AL2349" s="21">
        <v>0</v>
      </c>
      <c r="AM2349" s="21">
        <v>0</v>
      </c>
      <c r="AN2349" s="21">
        <v>0</v>
      </c>
      <c r="AO2349" s="21">
        <v>0</v>
      </c>
      <c r="AP2349" s="21">
        <v>0</v>
      </c>
      <c r="AQ2349" s="21">
        <v>0</v>
      </c>
    </row>
    <row r="2350" spans="1:43" x14ac:dyDescent="0.25">
      <c r="A2350" s="17" t="s">
        <v>281</v>
      </c>
      <c r="B2350" s="8" t="s">
        <v>338</v>
      </c>
      <c r="C2350" s="8" t="s">
        <v>71</v>
      </c>
      <c r="E2350" s="8" t="str">
        <f t="shared" si="277"/>
        <v>Umbrella-display.umb</v>
      </c>
      <c r="F2350" s="4">
        <v>0</v>
      </c>
      <c r="G2350" s="19">
        <v>0</v>
      </c>
      <c r="H2350" s="4">
        <v>0</v>
      </c>
      <c r="I2350" s="6">
        <f t="shared" si="278"/>
        <v>3.05</v>
      </c>
      <c r="J2350" s="6">
        <v>1</v>
      </c>
      <c r="K2350" s="18">
        <v>0</v>
      </c>
      <c r="L2350" s="35">
        <f>Data!BN40</f>
        <v>2.4856810888772018E-2</v>
      </c>
      <c r="Q2350" s="21">
        <v>0</v>
      </c>
      <c r="R2350" s="21">
        <v>0</v>
      </c>
      <c r="S2350" s="21">
        <v>0</v>
      </c>
      <c r="T2350" s="21">
        <v>0</v>
      </c>
      <c r="U2350" s="21">
        <v>0</v>
      </c>
      <c r="V2350" s="21">
        <v>0</v>
      </c>
      <c r="W2350" s="21">
        <v>0</v>
      </c>
      <c r="X2350" s="21">
        <v>0</v>
      </c>
      <c r="Y2350" s="21">
        <v>6706.5982528987752</v>
      </c>
      <c r="Z2350" s="21">
        <v>0</v>
      </c>
      <c r="AA2350" s="21">
        <v>0</v>
      </c>
      <c r="AB2350" s="21">
        <v>0</v>
      </c>
      <c r="AC2350" s="21">
        <v>0</v>
      </c>
      <c r="AD2350" s="21">
        <v>0</v>
      </c>
      <c r="AE2350" s="21">
        <v>0</v>
      </c>
      <c r="AF2350" s="21">
        <v>0</v>
      </c>
      <c r="AG2350" s="21">
        <v>0</v>
      </c>
      <c r="AH2350" s="21">
        <v>0</v>
      </c>
      <c r="AI2350" s="21">
        <v>0</v>
      </c>
      <c r="AJ2350" s="21">
        <v>0</v>
      </c>
      <c r="AK2350" s="21">
        <v>0</v>
      </c>
      <c r="AL2350" s="21">
        <v>0</v>
      </c>
      <c r="AM2350" s="21">
        <v>0</v>
      </c>
      <c r="AN2350" s="21">
        <v>0</v>
      </c>
      <c r="AO2350" s="21">
        <v>0</v>
      </c>
      <c r="AP2350" s="21">
        <v>0</v>
      </c>
      <c r="AQ2350" s="21">
        <v>-6706.5982528987752</v>
      </c>
    </row>
    <row r="2351" spans="1:43" x14ac:dyDescent="0.25">
      <c r="A2351" s="17" t="s">
        <v>282</v>
      </c>
      <c r="B2351" s="8" t="s">
        <v>338</v>
      </c>
      <c r="C2351" s="8" t="s">
        <v>71</v>
      </c>
      <c r="E2351" s="8" t="str">
        <f t="shared" si="277"/>
        <v>Umbrella-display.umb</v>
      </c>
      <c r="F2351" s="4">
        <v>0</v>
      </c>
      <c r="G2351" s="19">
        <v>0</v>
      </c>
      <c r="H2351" s="4">
        <v>0</v>
      </c>
      <c r="I2351" s="6">
        <f t="shared" si="278"/>
        <v>3.05</v>
      </c>
      <c r="J2351" s="6">
        <v>1</v>
      </c>
      <c r="K2351" s="18">
        <v>0</v>
      </c>
      <c r="L2351" s="35">
        <f>Data!BN41</f>
        <v>2.4856810888772018E-2</v>
      </c>
      <c r="Q2351" s="21">
        <v>0</v>
      </c>
      <c r="R2351" s="21">
        <v>0</v>
      </c>
      <c r="S2351" s="21">
        <v>0</v>
      </c>
      <c r="T2351" s="21">
        <v>0</v>
      </c>
      <c r="U2351" s="21">
        <v>0</v>
      </c>
      <c r="V2351" s="21">
        <v>0</v>
      </c>
      <c r="W2351" s="21">
        <v>0</v>
      </c>
      <c r="X2351" s="21">
        <v>6390.5130994827678</v>
      </c>
      <c r="Y2351" s="21">
        <v>18394.459580372786</v>
      </c>
      <c r="Z2351" s="21">
        <v>0</v>
      </c>
      <c r="AA2351" s="21">
        <v>0</v>
      </c>
      <c r="AB2351" s="21">
        <v>0</v>
      </c>
      <c r="AC2351" s="21">
        <v>0</v>
      </c>
      <c r="AD2351" s="21">
        <v>0</v>
      </c>
      <c r="AE2351" s="21">
        <v>0</v>
      </c>
      <c r="AF2351" s="21">
        <v>0</v>
      </c>
      <c r="AG2351" s="21">
        <v>0</v>
      </c>
      <c r="AH2351" s="21">
        <v>0</v>
      </c>
      <c r="AI2351" s="21">
        <v>0</v>
      </c>
      <c r="AJ2351" s="21">
        <v>0</v>
      </c>
      <c r="AK2351" s="21">
        <v>0</v>
      </c>
      <c r="AL2351" s="21">
        <v>0</v>
      </c>
      <c r="AM2351" s="21">
        <v>0</v>
      </c>
      <c r="AN2351" s="21">
        <v>0</v>
      </c>
      <c r="AO2351" s="21">
        <v>0</v>
      </c>
      <c r="AP2351" s="21">
        <v>-6390.5130994827678</v>
      </c>
      <c r="AQ2351" s="21">
        <v>-18394.459580372786</v>
      </c>
    </row>
    <row r="2352" spans="1:43" x14ac:dyDescent="0.25">
      <c r="A2352" s="17" t="s">
        <v>283</v>
      </c>
      <c r="B2352" s="8" t="s">
        <v>338</v>
      </c>
      <c r="C2352" s="8" t="s">
        <v>71</v>
      </c>
      <c r="E2352" s="8" t="str">
        <f t="shared" si="277"/>
        <v>Umbrella-display.umb</v>
      </c>
      <c r="F2352" s="4">
        <v>0</v>
      </c>
      <c r="G2352" s="19">
        <v>0</v>
      </c>
      <c r="H2352" s="4">
        <v>0</v>
      </c>
      <c r="I2352" s="6">
        <f t="shared" si="278"/>
        <v>3.05</v>
      </c>
      <c r="J2352" s="6">
        <v>1</v>
      </c>
      <c r="K2352" s="18">
        <v>0</v>
      </c>
      <c r="L2352" s="35">
        <f>Data!BN42</f>
        <v>2.3286907043165363E-2</v>
      </c>
      <c r="Q2352" s="21">
        <v>0</v>
      </c>
      <c r="R2352" s="21">
        <v>0</v>
      </c>
      <c r="S2352" s="21">
        <v>0</v>
      </c>
      <c r="T2352" s="21">
        <v>0</v>
      </c>
      <c r="U2352" s="21">
        <v>0</v>
      </c>
      <c r="V2352" s="21">
        <v>0</v>
      </c>
      <c r="W2352" s="21">
        <v>5747.5893603307732</v>
      </c>
      <c r="X2352" s="21">
        <v>18279.760970027201</v>
      </c>
      <c r="Y2352" s="21">
        <v>29504.663789621522</v>
      </c>
      <c r="Z2352" s="21">
        <v>0</v>
      </c>
      <c r="AA2352" s="21">
        <v>0</v>
      </c>
      <c r="AB2352" s="21">
        <v>0</v>
      </c>
      <c r="AC2352" s="21">
        <v>0</v>
      </c>
      <c r="AD2352" s="21">
        <v>0</v>
      </c>
      <c r="AE2352" s="21">
        <v>0</v>
      </c>
      <c r="AF2352" s="21">
        <v>0</v>
      </c>
      <c r="AG2352" s="21">
        <v>0</v>
      </c>
      <c r="AH2352" s="21">
        <v>0</v>
      </c>
      <c r="AI2352" s="21">
        <v>0</v>
      </c>
      <c r="AJ2352" s="21">
        <v>0</v>
      </c>
      <c r="AK2352" s="21">
        <v>0</v>
      </c>
      <c r="AL2352" s="21">
        <v>0</v>
      </c>
      <c r="AM2352" s="21">
        <v>0</v>
      </c>
      <c r="AN2352" s="21">
        <v>0</v>
      </c>
      <c r="AO2352" s="21">
        <v>-5747.5893603307732</v>
      </c>
      <c r="AP2352" s="21">
        <v>-18279.760970027201</v>
      </c>
      <c r="AQ2352" s="21">
        <v>-29504.663789621522</v>
      </c>
    </row>
    <row r="2353" spans="1:43" x14ac:dyDescent="0.25">
      <c r="A2353" s="17" t="s">
        <v>284</v>
      </c>
      <c r="B2353" s="8" t="s">
        <v>338</v>
      </c>
      <c r="C2353" s="8" t="s">
        <v>71</v>
      </c>
      <c r="E2353" s="8" t="str">
        <f t="shared" si="277"/>
        <v>Umbrella-display.umb</v>
      </c>
      <c r="F2353" s="4">
        <v>0</v>
      </c>
      <c r="G2353" s="19">
        <v>0</v>
      </c>
      <c r="H2353" s="4">
        <v>0</v>
      </c>
      <c r="I2353" s="6">
        <f t="shared" si="278"/>
        <v>3.05</v>
      </c>
      <c r="J2353" s="6">
        <v>1</v>
      </c>
      <c r="K2353" s="18">
        <v>0</v>
      </c>
      <c r="L2353" s="35">
        <f>Data!BN43</f>
        <v>2.3286907043165363E-2</v>
      </c>
      <c r="Q2353" s="21">
        <v>0</v>
      </c>
      <c r="R2353" s="21">
        <v>0</v>
      </c>
      <c r="S2353" s="21">
        <v>0</v>
      </c>
      <c r="T2353" s="21">
        <v>0</v>
      </c>
      <c r="U2353" s="21">
        <v>0</v>
      </c>
      <c r="V2353" s="21">
        <v>0</v>
      </c>
      <c r="W2353" s="21">
        <v>0</v>
      </c>
      <c r="X2353" s="21">
        <v>0</v>
      </c>
      <c r="Y2353" s="21">
        <v>8272.5501233712002</v>
      </c>
      <c r="Z2353" s="21">
        <v>0</v>
      </c>
      <c r="AA2353" s="21">
        <v>0</v>
      </c>
      <c r="AB2353" s="21">
        <v>0</v>
      </c>
      <c r="AC2353" s="21">
        <v>0</v>
      </c>
      <c r="AD2353" s="21">
        <v>0</v>
      </c>
      <c r="AE2353" s="21">
        <v>0</v>
      </c>
      <c r="AF2353" s="21">
        <v>0</v>
      </c>
      <c r="AG2353" s="21">
        <v>0</v>
      </c>
      <c r="AH2353" s="21">
        <v>0</v>
      </c>
      <c r="AI2353" s="21">
        <v>0</v>
      </c>
      <c r="AJ2353" s="21">
        <v>0</v>
      </c>
      <c r="AK2353" s="21">
        <v>0</v>
      </c>
      <c r="AL2353" s="21">
        <v>0</v>
      </c>
      <c r="AM2353" s="21">
        <v>0</v>
      </c>
      <c r="AN2353" s="21">
        <v>0</v>
      </c>
      <c r="AO2353" s="21">
        <v>0</v>
      </c>
      <c r="AP2353" s="21">
        <v>0</v>
      </c>
      <c r="AQ2353" s="21">
        <v>-8272.5501233712002</v>
      </c>
    </row>
    <row r="2354" spans="1:43" x14ac:dyDescent="0.25">
      <c r="A2354" s="17" t="s">
        <v>285</v>
      </c>
      <c r="B2354" s="8" t="s">
        <v>338</v>
      </c>
      <c r="C2354" s="8" t="s">
        <v>71</v>
      </c>
      <c r="E2354" s="8" t="str">
        <f t="shared" si="277"/>
        <v>Umbrella-display.umb</v>
      </c>
      <c r="F2354" s="4">
        <v>0</v>
      </c>
      <c r="G2354" s="19">
        <v>0</v>
      </c>
      <c r="H2354" s="4">
        <v>0</v>
      </c>
      <c r="I2354" s="6">
        <f t="shared" si="278"/>
        <v>3.05</v>
      </c>
      <c r="J2354" s="6">
        <v>1</v>
      </c>
      <c r="K2354" s="18">
        <v>0</v>
      </c>
      <c r="L2354" s="35">
        <f>Data!BN44</f>
        <v>2.3286907043165363E-2</v>
      </c>
      <c r="Q2354" s="21">
        <v>0</v>
      </c>
      <c r="R2354" s="21">
        <v>0</v>
      </c>
      <c r="S2354" s="21">
        <v>0</v>
      </c>
      <c r="T2354" s="21">
        <v>0</v>
      </c>
      <c r="U2354" s="21">
        <v>0</v>
      </c>
      <c r="V2354" s="21">
        <v>0</v>
      </c>
      <c r="W2354" s="21">
        <v>0</v>
      </c>
      <c r="X2354" s="21">
        <v>10585.90936884465</v>
      </c>
      <c r="Y2354" s="21">
        <v>21810.718903842593</v>
      </c>
      <c r="Z2354" s="21">
        <v>0</v>
      </c>
      <c r="AA2354" s="21">
        <v>0</v>
      </c>
      <c r="AB2354" s="21">
        <v>0</v>
      </c>
      <c r="AC2354" s="21">
        <v>0</v>
      </c>
      <c r="AD2354" s="21">
        <v>0</v>
      </c>
      <c r="AE2354" s="21">
        <v>0</v>
      </c>
      <c r="AF2354" s="21">
        <v>0</v>
      </c>
      <c r="AG2354" s="21">
        <v>0</v>
      </c>
      <c r="AH2354" s="21">
        <v>0</v>
      </c>
      <c r="AI2354" s="21">
        <v>0</v>
      </c>
      <c r="AJ2354" s="21">
        <v>0</v>
      </c>
      <c r="AK2354" s="21">
        <v>0</v>
      </c>
      <c r="AL2354" s="21">
        <v>0</v>
      </c>
      <c r="AM2354" s="21">
        <v>0</v>
      </c>
      <c r="AN2354" s="21">
        <v>0</v>
      </c>
      <c r="AO2354" s="21">
        <v>0</v>
      </c>
      <c r="AP2354" s="21">
        <v>-10585.90936884465</v>
      </c>
      <c r="AQ2354" s="21">
        <v>-21810.718903842593</v>
      </c>
    </row>
    <row r="2355" spans="1:43" x14ac:dyDescent="0.25">
      <c r="A2355" s="17" t="s">
        <v>286</v>
      </c>
      <c r="B2355" s="8" t="s">
        <v>338</v>
      </c>
      <c r="C2355" s="8" t="s">
        <v>71</v>
      </c>
      <c r="E2355" s="8" t="str">
        <f t="shared" si="277"/>
        <v>Umbrella-display.umb</v>
      </c>
      <c r="F2355" s="4">
        <v>0</v>
      </c>
      <c r="G2355" s="19">
        <v>0</v>
      </c>
      <c r="H2355" s="4">
        <v>0</v>
      </c>
      <c r="I2355" s="6">
        <f t="shared" si="278"/>
        <v>3.05</v>
      </c>
      <c r="J2355" s="6">
        <v>1</v>
      </c>
      <c r="K2355" s="18">
        <v>0</v>
      </c>
      <c r="L2355" s="35">
        <f>Data!BN45</f>
        <v>2.3286907043165363E-2</v>
      </c>
      <c r="Q2355" s="21">
        <v>0</v>
      </c>
      <c r="R2355" s="21">
        <v>0</v>
      </c>
      <c r="S2355" s="21">
        <v>0</v>
      </c>
      <c r="T2355" s="21">
        <v>0</v>
      </c>
      <c r="U2355" s="21">
        <v>0</v>
      </c>
      <c r="V2355" s="21">
        <v>0</v>
      </c>
      <c r="W2355" s="21">
        <v>0</v>
      </c>
      <c r="X2355" s="21">
        <v>4933.5297348887452</v>
      </c>
      <c r="Y2355" s="21">
        <v>16122.680635520919</v>
      </c>
      <c r="Z2355" s="21">
        <v>0</v>
      </c>
      <c r="AA2355" s="21">
        <v>0</v>
      </c>
      <c r="AB2355" s="21">
        <v>0</v>
      </c>
      <c r="AC2355" s="21">
        <v>0</v>
      </c>
      <c r="AD2355" s="21">
        <v>0</v>
      </c>
      <c r="AE2355" s="21">
        <v>0</v>
      </c>
      <c r="AF2355" s="21">
        <v>0</v>
      </c>
      <c r="AG2355" s="21">
        <v>0</v>
      </c>
      <c r="AH2355" s="21">
        <v>0</v>
      </c>
      <c r="AI2355" s="21">
        <v>0</v>
      </c>
      <c r="AJ2355" s="21">
        <v>0</v>
      </c>
      <c r="AK2355" s="21">
        <v>0</v>
      </c>
      <c r="AL2355" s="21">
        <v>0</v>
      </c>
      <c r="AM2355" s="21">
        <v>0</v>
      </c>
      <c r="AN2355" s="21">
        <v>0</v>
      </c>
      <c r="AO2355" s="21">
        <v>0</v>
      </c>
      <c r="AP2355" s="21">
        <v>-4933.5297348887452</v>
      </c>
      <c r="AQ2355" s="21">
        <v>-16122.680635520919</v>
      </c>
    </row>
    <row r="2356" spans="1:43" x14ac:dyDescent="0.25">
      <c r="A2356" s="17" t="s">
        <v>287</v>
      </c>
      <c r="B2356" s="8" t="s">
        <v>338</v>
      </c>
      <c r="C2356" s="8" t="s">
        <v>71</v>
      </c>
      <c r="E2356" s="8" t="str">
        <f t="shared" si="277"/>
        <v>Umbrella-display.umb</v>
      </c>
      <c r="F2356" s="4">
        <v>0</v>
      </c>
      <c r="G2356" s="19">
        <v>0</v>
      </c>
      <c r="H2356" s="4">
        <v>0</v>
      </c>
      <c r="I2356" s="6">
        <f t="shared" si="278"/>
        <v>3.05</v>
      </c>
      <c r="J2356" s="6">
        <v>1</v>
      </c>
      <c r="K2356" s="18">
        <v>0</v>
      </c>
      <c r="L2356" s="35">
        <f>Data!BN46</f>
        <v>2.7211666657181995E-2</v>
      </c>
      <c r="Q2356" s="21">
        <v>0</v>
      </c>
      <c r="R2356" s="21">
        <v>0</v>
      </c>
      <c r="S2356" s="21">
        <v>0</v>
      </c>
      <c r="T2356" s="21">
        <v>0</v>
      </c>
      <c r="U2356" s="21">
        <v>0</v>
      </c>
      <c r="V2356" s="21">
        <v>0</v>
      </c>
      <c r="W2356" s="21">
        <v>0</v>
      </c>
      <c r="X2356" s="21">
        <v>0</v>
      </c>
      <c r="Y2356" s="21">
        <v>0</v>
      </c>
      <c r="Z2356" s="21">
        <v>0</v>
      </c>
      <c r="AA2356" s="21">
        <v>0</v>
      </c>
      <c r="AB2356" s="21">
        <v>0</v>
      </c>
      <c r="AC2356" s="21">
        <v>0</v>
      </c>
      <c r="AD2356" s="21">
        <v>0</v>
      </c>
      <c r="AE2356" s="21">
        <v>0</v>
      </c>
      <c r="AF2356" s="21">
        <v>0</v>
      </c>
      <c r="AG2356" s="21">
        <v>0</v>
      </c>
      <c r="AH2356" s="21">
        <v>0</v>
      </c>
      <c r="AI2356" s="21">
        <v>0</v>
      </c>
      <c r="AJ2356" s="21">
        <v>0</v>
      </c>
      <c r="AK2356" s="21">
        <v>0</v>
      </c>
      <c r="AL2356" s="21">
        <v>0</v>
      </c>
      <c r="AM2356" s="21">
        <v>0</v>
      </c>
      <c r="AN2356" s="21">
        <v>0</v>
      </c>
      <c r="AO2356" s="21">
        <v>0</v>
      </c>
      <c r="AP2356" s="21">
        <v>0</v>
      </c>
      <c r="AQ2356" s="21">
        <v>0</v>
      </c>
    </row>
    <row r="2357" spans="1:43" x14ac:dyDescent="0.25">
      <c r="A2357" s="17" t="s">
        <v>288</v>
      </c>
      <c r="B2357" s="8" t="s">
        <v>338</v>
      </c>
      <c r="C2357" s="8" t="s">
        <v>71</v>
      </c>
      <c r="E2357" s="8" t="str">
        <f t="shared" si="277"/>
        <v>Umbrella-display.umb</v>
      </c>
      <c r="F2357" s="4">
        <v>0</v>
      </c>
      <c r="G2357" s="19">
        <v>0</v>
      </c>
      <c r="H2357" s="4">
        <v>0</v>
      </c>
      <c r="I2357" s="6">
        <f t="shared" si="278"/>
        <v>3.05</v>
      </c>
      <c r="J2357" s="6">
        <v>1</v>
      </c>
      <c r="K2357" s="18">
        <v>0</v>
      </c>
      <c r="L2357" s="35">
        <f>Data!BN47</f>
        <v>2.7211666657181995E-2</v>
      </c>
      <c r="Q2357" s="21">
        <v>0</v>
      </c>
      <c r="R2357" s="21">
        <v>0</v>
      </c>
      <c r="S2357" s="21">
        <v>0</v>
      </c>
      <c r="T2357" s="21">
        <v>0</v>
      </c>
      <c r="U2357" s="21">
        <v>0</v>
      </c>
      <c r="V2357" s="21">
        <v>0</v>
      </c>
      <c r="W2357" s="21">
        <v>0</v>
      </c>
      <c r="X2357" s="21">
        <v>0</v>
      </c>
      <c r="Y2357" s="21">
        <v>6500.1667132866223</v>
      </c>
      <c r="Z2357" s="21">
        <v>0</v>
      </c>
      <c r="AA2357" s="21">
        <v>0</v>
      </c>
      <c r="AB2357" s="21">
        <v>0</v>
      </c>
      <c r="AC2357" s="21">
        <v>0</v>
      </c>
      <c r="AD2357" s="21">
        <v>0</v>
      </c>
      <c r="AE2357" s="21">
        <v>0</v>
      </c>
      <c r="AF2357" s="21">
        <v>0</v>
      </c>
      <c r="AG2357" s="21">
        <v>0</v>
      </c>
      <c r="AH2357" s="21">
        <v>0</v>
      </c>
      <c r="AI2357" s="21">
        <v>0</v>
      </c>
      <c r="AJ2357" s="21">
        <v>0</v>
      </c>
      <c r="AK2357" s="21">
        <v>0</v>
      </c>
      <c r="AL2357" s="21">
        <v>0</v>
      </c>
      <c r="AM2357" s="21">
        <v>0</v>
      </c>
      <c r="AN2357" s="21">
        <v>0</v>
      </c>
      <c r="AO2357" s="21">
        <v>0</v>
      </c>
      <c r="AP2357" s="21">
        <v>0</v>
      </c>
      <c r="AQ2357" s="21">
        <v>-6500.1667132866223</v>
      </c>
    </row>
    <row r="2358" spans="1:43" x14ac:dyDescent="0.25">
      <c r="A2358" s="17" t="s">
        <v>289</v>
      </c>
      <c r="B2358" s="8" t="s">
        <v>338</v>
      </c>
      <c r="C2358" s="8" t="s">
        <v>71</v>
      </c>
      <c r="E2358" s="8" t="str">
        <f t="shared" si="277"/>
        <v>Umbrella-display.umb</v>
      </c>
      <c r="F2358" s="4">
        <v>0</v>
      </c>
      <c r="G2358" s="19">
        <v>0</v>
      </c>
      <c r="H2358" s="4">
        <v>0</v>
      </c>
      <c r="I2358" s="6">
        <f t="shared" si="278"/>
        <v>3.05</v>
      </c>
      <c r="J2358" s="6">
        <v>1</v>
      </c>
      <c r="K2358" s="18">
        <v>0</v>
      </c>
      <c r="L2358" s="35">
        <f>Data!BN48</f>
        <v>2.7211666657181995E-2</v>
      </c>
      <c r="Q2358" s="21">
        <v>0</v>
      </c>
      <c r="R2358" s="21">
        <v>0</v>
      </c>
      <c r="S2358" s="21">
        <v>0</v>
      </c>
      <c r="T2358" s="21">
        <v>0</v>
      </c>
      <c r="U2358" s="21">
        <v>0</v>
      </c>
      <c r="V2358" s="21">
        <v>0</v>
      </c>
      <c r="W2358" s="21">
        <v>0</v>
      </c>
      <c r="X2358" s="21">
        <v>0</v>
      </c>
      <c r="Y2358" s="21">
        <v>5935.6742907966254</v>
      </c>
      <c r="Z2358" s="21">
        <v>0</v>
      </c>
      <c r="AA2358" s="21">
        <v>0</v>
      </c>
      <c r="AB2358" s="21">
        <v>0</v>
      </c>
      <c r="AC2358" s="21">
        <v>0</v>
      </c>
      <c r="AD2358" s="21">
        <v>0</v>
      </c>
      <c r="AE2358" s="21">
        <v>0</v>
      </c>
      <c r="AF2358" s="21">
        <v>0</v>
      </c>
      <c r="AG2358" s="21">
        <v>0</v>
      </c>
      <c r="AH2358" s="21">
        <v>0</v>
      </c>
      <c r="AI2358" s="21">
        <v>0</v>
      </c>
      <c r="AJ2358" s="21">
        <v>0</v>
      </c>
      <c r="AK2358" s="21">
        <v>0</v>
      </c>
      <c r="AL2358" s="21">
        <v>0</v>
      </c>
      <c r="AM2358" s="21">
        <v>0</v>
      </c>
      <c r="AN2358" s="21">
        <v>0</v>
      </c>
      <c r="AO2358" s="21">
        <v>0</v>
      </c>
      <c r="AP2358" s="21">
        <v>0</v>
      </c>
      <c r="AQ2358" s="21">
        <v>-5935.6742907966254</v>
      </c>
    </row>
    <row r="2359" spans="1:43" x14ac:dyDescent="0.25">
      <c r="A2359" s="17" t="s">
        <v>290</v>
      </c>
      <c r="B2359" s="8" t="s">
        <v>338</v>
      </c>
      <c r="C2359" s="8" t="s">
        <v>71</v>
      </c>
      <c r="E2359" s="8" t="str">
        <f t="shared" si="277"/>
        <v>Umbrella-display.umb</v>
      </c>
      <c r="F2359" s="4">
        <v>0</v>
      </c>
      <c r="G2359" s="19">
        <v>0</v>
      </c>
      <c r="H2359" s="4">
        <v>0</v>
      </c>
      <c r="I2359" s="6">
        <f t="shared" si="278"/>
        <v>3.05</v>
      </c>
      <c r="J2359" s="6">
        <v>1</v>
      </c>
      <c r="K2359" s="18">
        <v>0</v>
      </c>
      <c r="L2359" s="35">
        <f>Data!BN49</f>
        <v>2.7211666657181995E-2</v>
      </c>
      <c r="Q2359" s="21">
        <v>0</v>
      </c>
      <c r="R2359" s="21">
        <v>0</v>
      </c>
      <c r="S2359" s="21">
        <v>0</v>
      </c>
      <c r="T2359" s="21">
        <v>0</v>
      </c>
      <c r="U2359" s="21">
        <v>0</v>
      </c>
      <c r="V2359" s="21">
        <v>0</v>
      </c>
      <c r="W2359" s="21">
        <v>0</v>
      </c>
      <c r="X2359" s="21">
        <v>0</v>
      </c>
      <c r="Y2359" s="21">
        <v>5985.0001419929695</v>
      </c>
      <c r="Z2359" s="21">
        <v>0</v>
      </c>
      <c r="AA2359" s="21">
        <v>0</v>
      </c>
      <c r="AB2359" s="21">
        <v>0</v>
      </c>
      <c r="AC2359" s="21">
        <v>0</v>
      </c>
      <c r="AD2359" s="21">
        <v>0</v>
      </c>
      <c r="AE2359" s="21">
        <v>0</v>
      </c>
      <c r="AF2359" s="21">
        <v>0</v>
      </c>
      <c r="AG2359" s="21">
        <v>0</v>
      </c>
      <c r="AH2359" s="21">
        <v>0</v>
      </c>
      <c r="AI2359" s="21">
        <v>0</v>
      </c>
      <c r="AJ2359" s="21">
        <v>0</v>
      </c>
      <c r="AK2359" s="21">
        <v>0</v>
      </c>
      <c r="AL2359" s="21">
        <v>0</v>
      </c>
      <c r="AM2359" s="21">
        <v>0</v>
      </c>
      <c r="AN2359" s="21">
        <v>0</v>
      </c>
      <c r="AO2359" s="21">
        <v>0</v>
      </c>
      <c r="AP2359" s="21">
        <v>0</v>
      </c>
      <c r="AQ2359" s="21">
        <v>-5985.0001419929695</v>
      </c>
    </row>
    <row r="2360" spans="1:43" x14ac:dyDescent="0.25">
      <c r="A2360" s="17" t="s">
        <v>291</v>
      </c>
      <c r="B2360" s="8" t="s">
        <v>338</v>
      </c>
      <c r="C2360" s="8" t="s">
        <v>71</v>
      </c>
      <c r="E2360" s="8" t="str">
        <f t="shared" si="277"/>
        <v>Umbrella-display.umb</v>
      </c>
      <c r="F2360" s="4">
        <v>0</v>
      </c>
      <c r="G2360" s="19">
        <v>0</v>
      </c>
      <c r="H2360" s="4">
        <v>0</v>
      </c>
      <c r="I2360" s="6">
        <f t="shared" si="278"/>
        <v>3.05</v>
      </c>
      <c r="J2360" s="6">
        <v>1</v>
      </c>
      <c r="K2360" s="18">
        <v>0</v>
      </c>
      <c r="L2360" s="35">
        <f>Data!BN50</f>
        <v>2.7211666657181995E-2</v>
      </c>
      <c r="Q2360" s="21">
        <v>0</v>
      </c>
      <c r="R2360" s="21">
        <v>0</v>
      </c>
      <c r="S2360" s="21">
        <v>0</v>
      </c>
      <c r="T2360" s="21">
        <v>0</v>
      </c>
      <c r="U2360" s="21">
        <v>0</v>
      </c>
      <c r="V2360" s="21">
        <v>0</v>
      </c>
      <c r="W2360" s="21">
        <v>0</v>
      </c>
      <c r="X2360" s="21">
        <v>0</v>
      </c>
      <c r="Y2360" s="21">
        <v>7260.3307991508782</v>
      </c>
      <c r="Z2360" s="21">
        <v>0</v>
      </c>
      <c r="AA2360" s="21">
        <v>0</v>
      </c>
      <c r="AB2360" s="21">
        <v>0</v>
      </c>
      <c r="AC2360" s="21">
        <v>0</v>
      </c>
      <c r="AD2360" s="21">
        <v>0</v>
      </c>
      <c r="AE2360" s="21">
        <v>0</v>
      </c>
      <c r="AF2360" s="21">
        <v>0</v>
      </c>
      <c r="AG2360" s="21">
        <v>0</v>
      </c>
      <c r="AH2360" s="21">
        <v>0</v>
      </c>
      <c r="AI2360" s="21">
        <v>0</v>
      </c>
      <c r="AJ2360" s="21">
        <v>0</v>
      </c>
      <c r="AK2360" s="21">
        <v>0</v>
      </c>
      <c r="AL2360" s="21">
        <v>0</v>
      </c>
      <c r="AM2360" s="21">
        <v>0</v>
      </c>
      <c r="AN2360" s="21">
        <v>0</v>
      </c>
      <c r="AO2360" s="21">
        <v>0</v>
      </c>
      <c r="AP2360" s="21">
        <v>0</v>
      </c>
      <c r="AQ2360" s="21">
        <v>-7260.3307991508782</v>
      </c>
    </row>
    <row r="2361" spans="1:43" x14ac:dyDescent="0.25">
      <c r="A2361" s="17" t="s">
        <v>292</v>
      </c>
      <c r="B2361" s="8" t="s">
        <v>338</v>
      </c>
      <c r="C2361" s="8" t="s">
        <v>71</v>
      </c>
      <c r="E2361" s="8" t="str">
        <f t="shared" si="277"/>
        <v>Umbrella-display.umb</v>
      </c>
      <c r="F2361" s="4">
        <v>0</v>
      </c>
      <c r="G2361" s="19">
        <v>0</v>
      </c>
      <c r="H2361" s="4">
        <v>0</v>
      </c>
      <c r="I2361" s="6">
        <f t="shared" si="278"/>
        <v>3.05</v>
      </c>
      <c r="J2361" s="6">
        <v>1</v>
      </c>
      <c r="K2361" s="18">
        <v>0</v>
      </c>
      <c r="L2361" s="35">
        <f>Data!BN51</f>
        <v>2.8519919861854207E-2</v>
      </c>
      <c r="Q2361" s="21">
        <v>0</v>
      </c>
      <c r="R2361" s="21">
        <v>0</v>
      </c>
      <c r="S2361" s="21">
        <v>0</v>
      </c>
      <c r="T2361" s="21">
        <v>0</v>
      </c>
      <c r="U2361" s="21">
        <v>0</v>
      </c>
      <c r="V2361" s="21">
        <v>0</v>
      </c>
      <c r="W2361" s="21">
        <v>0</v>
      </c>
      <c r="X2361" s="21">
        <v>0</v>
      </c>
      <c r="Y2361" s="21">
        <v>0</v>
      </c>
      <c r="Z2361" s="21">
        <v>0</v>
      </c>
      <c r="AA2361" s="21">
        <v>0</v>
      </c>
      <c r="AB2361" s="21">
        <v>0</v>
      </c>
      <c r="AC2361" s="21">
        <v>0</v>
      </c>
      <c r="AD2361" s="21">
        <v>0</v>
      </c>
      <c r="AE2361" s="21">
        <v>0</v>
      </c>
      <c r="AF2361" s="21">
        <v>0</v>
      </c>
      <c r="AG2361" s="21">
        <v>0</v>
      </c>
      <c r="AH2361" s="21">
        <v>0</v>
      </c>
      <c r="AI2361" s="21">
        <v>0</v>
      </c>
      <c r="AJ2361" s="21">
        <v>0</v>
      </c>
      <c r="AK2361" s="21">
        <v>0</v>
      </c>
      <c r="AL2361" s="21">
        <v>0</v>
      </c>
      <c r="AM2361" s="21">
        <v>0</v>
      </c>
      <c r="AN2361" s="21">
        <v>0</v>
      </c>
      <c r="AO2361" s="21">
        <v>0</v>
      </c>
      <c r="AP2361" s="21">
        <v>0</v>
      </c>
      <c r="AQ2361" s="21">
        <v>0</v>
      </c>
    </row>
    <row r="2362" spans="1:43" x14ac:dyDescent="0.25">
      <c r="A2362" s="17" t="s">
        <v>293</v>
      </c>
      <c r="B2362" s="8" t="s">
        <v>338</v>
      </c>
      <c r="C2362" s="8" t="s">
        <v>71</v>
      </c>
      <c r="E2362" s="8" t="str">
        <f t="shared" si="277"/>
        <v>Umbrella-display.umb</v>
      </c>
      <c r="F2362" s="4">
        <v>0</v>
      </c>
      <c r="G2362" s="19">
        <v>0</v>
      </c>
      <c r="H2362" s="4">
        <v>0</v>
      </c>
      <c r="I2362" s="6">
        <f t="shared" si="278"/>
        <v>3.05</v>
      </c>
      <c r="J2362" s="6">
        <v>1</v>
      </c>
      <c r="K2362" s="18">
        <v>0</v>
      </c>
      <c r="L2362" s="35">
        <f>Data!BN52</f>
        <v>2.8519919861854207E-2</v>
      </c>
      <c r="Q2362" s="21">
        <v>0</v>
      </c>
      <c r="R2362" s="21">
        <v>0</v>
      </c>
      <c r="S2362" s="21">
        <v>0</v>
      </c>
      <c r="T2362" s="21">
        <v>0</v>
      </c>
      <c r="U2362" s="21">
        <v>0</v>
      </c>
      <c r="V2362" s="21">
        <v>0</v>
      </c>
      <c r="W2362" s="21">
        <v>0</v>
      </c>
      <c r="X2362" s="21">
        <v>0</v>
      </c>
      <c r="Y2362" s="21">
        <v>0</v>
      </c>
      <c r="Z2362" s="21">
        <v>0</v>
      </c>
      <c r="AA2362" s="21">
        <v>0</v>
      </c>
      <c r="AB2362" s="21">
        <v>0</v>
      </c>
      <c r="AC2362" s="21">
        <v>0</v>
      </c>
      <c r="AD2362" s="21">
        <v>0</v>
      </c>
      <c r="AE2362" s="21">
        <v>0</v>
      </c>
      <c r="AF2362" s="21">
        <v>0</v>
      </c>
      <c r="AG2362" s="21">
        <v>0</v>
      </c>
      <c r="AH2362" s="21">
        <v>0</v>
      </c>
      <c r="AI2362" s="21">
        <v>0</v>
      </c>
      <c r="AJ2362" s="21">
        <v>0</v>
      </c>
      <c r="AK2362" s="21">
        <v>0</v>
      </c>
      <c r="AL2362" s="21">
        <v>0</v>
      </c>
      <c r="AM2362" s="21">
        <v>0</v>
      </c>
      <c r="AN2362" s="21">
        <v>0</v>
      </c>
      <c r="AO2362" s="21">
        <v>0</v>
      </c>
      <c r="AP2362" s="21">
        <v>0</v>
      </c>
      <c r="AQ2362" s="21">
        <v>0</v>
      </c>
    </row>
    <row r="2363" spans="1:43" x14ac:dyDescent="0.25">
      <c r="A2363" s="17" t="s">
        <v>294</v>
      </c>
      <c r="B2363" s="8" t="s">
        <v>338</v>
      </c>
      <c r="C2363" s="8" t="s">
        <v>71</v>
      </c>
      <c r="E2363" s="8" t="str">
        <f t="shared" si="277"/>
        <v>Umbrella-display.umb</v>
      </c>
      <c r="F2363" s="4">
        <v>0</v>
      </c>
      <c r="G2363" s="19">
        <v>0</v>
      </c>
      <c r="H2363" s="4">
        <v>0</v>
      </c>
      <c r="I2363" s="6">
        <f t="shared" si="278"/>
        <v>3.05</v>
      </c>
      <c r="J2363" s="6">
        <v>1</v>
      </c>
      <c r="K2363" s="18">
        <v>0</v>
      </c>
      <c r="L2363" s="35">
        <f>Data!BN53</f>
        <v>2.8519919861854207E-2</v>
      </c>
      <c r="Q2363" s="21">
        <v>0</v>
      </c>
      <c r="R2363" s="21">
        <v>0</v>
      </c>
      <c r="S2363" s="21">
        <v>0</v>
      </c>
      <c r="T2363" s="21">
        <v>0</v>
      </c>
      <c r="U2363" s="21">
        <v>0</v>
      </c>
      <c r="V2363" s="21">
        <v>0</v>
      </c>
      <c r="W2363" s="21">
        <v>0</v>
      </c>
      <c r="X2363" s="21">
        <v>0</v>
      </c>
      <c r="Y2363" s="21">
        <v>10080.358050947279</v>
      </c>
      <c r="Z2363" s="21">
        <v>0</v>
      </c>
      <c r="AA2363" s="21">
        <v>0</v>
      </c>
      <c r="AB2363" s="21">
        <v>0</v>
      </c>
      <c r="AC2363" s="21">
        <v>0</v>
      </c>
      <c r="AD2363" s="21">
        <v>0</v>
      </c>
      <c r="AE2363" s="21">
        <v>0</v>
      </c>
      <c r="AF2363" s="21">
        <v>0</v>
      </c>
      <c r="AG2363" s="21">
        <v>0</v>
      </c>
      <c r="AH2363" s="21">
        <v>0</v>
      </c>
      <c r="AI2363" s="21">
        <v>0</v>
      </c>
      <c r="AJ2363" s="21">
        <v>0</v>
      </c>
      <c r="AK2363" s="21">
        <v>0</v>
      </c>
      <c r="AL2363" s="21">
        <v>0</v>
      </c>
      <c r="AM2363" s="21">
        <v>0</v>
      </c>
      <c r="AN2363" s="21">
        <v>0</v>
      </c>
      <c r="AO2363" s="21">
        <v>0</v>
      </c>
      <c r="AP2363" s="21">
        <v>0</v>
      </c>
      <c r="AQ2363" s="21">
        <v>-10080.358050947279</v>
      </c>
    </row>
    <row r="2364" spans="1:43" x14ac:dyDescent="0.25">
      <c r="A2364" s="17" t="s">
        <v>295</v>
      </c>
      <c r="B2364" s="8" t="s">
        <v>338</v>
      </c>
      <c r="C2364" s="8" t="s">
        <v>71</v>
      </c>
      <c r="E2364" s="8" t="str">
        <f t="shared" si="277"/>
        <v>Umbrella-display.umb</v>
      </c>
      <c r="F2364" s="4">
        <v>0</v>
      </c>
      <c r="G2364" s="19">
        <v>0</v>
      </c>
      <c r="H2364" s="4">
        <v>0</v>
      </c>
      <c r="I2364" s="6">
        <f t="shared" si="278"/>
        <v>3.05</v>
      </c>
      <c r="J2364" s="6">
        <v>1</v>
      </c>
      <c r="K2364" s="18">
        <v>0</v>
      </c>
      <c r="L2364" s="35">
        <f>Data!BN54</f>
        <v>2.8519919861854207E-2</v>
      </c>
      <c r="Q2364" s="21">
        <v>0</v>
      </c>
      <c r="R2364" s="21">
        <v>0</v>
      </c>
      <c r="S2364" s="21">
        <v>0</v>
      </c>
      <c r="T2364" s="21">
        <v>0</v>
      </c>
      <c r="U2364" s="21">
        <v>0</v>
      </c>
      <c r="V2364" s="21">
        <v>0</v>
      </c>
      <c r="W2364" s="21">
        <v>0</v>
      </c>
      <c r="X2364" s="21">
        <v>0</v>
      </c>
      <c r="Y2364" s="21">
        <v>0</v>
      </c>
      <c r="Z2364" s="21">
        <v>0</v>
      </c>
      <c r="AA2364" s="21">
        <v>0</v>
      </c>
      <c r="AB2364" s="21">
        <v>0</v>
      </c>
      <c r="AC2364" s="21">
        <v>0</v>
      </c>
      <c r="AD2364" s="21">
        <v>0</v>
      </c>
      <c r="AE2364" s="21">
        <v>0</v>
      </c>
      <c r="AF2364" s="21">
        <v>0</v>
      </c>
      <c r="AG2364" s="21">
        <v>0</v>
      </c>
      <c r="AH2364" s="21">
        <v>0</v>
      </c>
      <c r="AI2364" s="21">
        <v>0</v>
      </c>
      <c r="AJ2364" s="21">
        <v>0</v>
      </c>
      <c r="AK2364" s="21">
        <v>0</v>
      </c>
      <c r="AL2364" s="21">
        <v>0</v>
      </c>
      <c r="AM2364" s="21">
        <v>0</v>
      </c>
      <c r="AN2364" s="21">
        <v>0</v>
      </c>
      <c r="AO2364" s="21">
        <v>0</v>
      </c>
      <c r="AP2364" s="21">
        <v>0</v>
      </c>
      <c r="AQ2364" s="21">
        <v>0</v>
      </c>
    </row>
    <row r="2365" spans="1:43" x14ac:dyDescent="0.25">
      <c r="A2365" s="17" t="s">
        <v>296</v>
      </c>
      <c r="B2365" s="8" t="s">
        <v>338</v>
      </c>
      <c r="C2365" s="8" t="s">
        <v>71</v>
      </c>
      <c r="E2365" s="8" t="str">
        <f t="shared" si="277"/>
        <v>Umbrella-display.umb</v>
      </c>
      <c r="F2365" s="4">
        <v>0</v>
      </c>
      <c r="G2365" s="19">
        <v>0</v>
      </c>
      <c r="H2365" s="4">
        <v>0</v>
      </c>
      <c r="I2365" s="6">
        <f t="shared" si="278"/>
        <v>3.05</v>
      </c>
      <c r="J2365" s="6">
        <v>1</v>
      </c>
      <c r="K2365" s="18">
        <v>0</v>
      </c>
      <c r="L2365" s="35">
        <f>Data!BN55</f>
        <v>3.3752932680543052E-2</v>
      </c>
      <c r="Q2365" s="21">
        <v>0</v>
      </c>
      <c r="R2365" s="21">
        <v>0</v>
      </c>
      <c r="S2365" s="21">
        <v>0</v>
      </c>
      <c r="T2365" s="21">
        <v>0</v>
      </c>
      <c r="U2365" s="21">
        <v>0</v>
      </c>
      <c r="V2365" s="21">
        <v>0</v>
      </c>
      <c r="W2365" s="21">
        <v>0</v>
      </c>
      <c r="X2365" s="21">
        <v>0</v>
      </c>
      <c r="Y2365" s="21">
        <v>0</v>
      </c>
      <c r="Z2365" s="21">
        <v>0</v>
      </c>
      <c r="AA2365" s="21">
        <v>0</v>
      </c>
      <c r="AB2365" s="21">
        <v>0</v>
      </c>
      <c r="AC2365" s="21">
        <v>0</v>
      </c>
      <c r="AD2365" s="21">
        <v>0</v>
      </c>
      <c r="AE2365" s="21">
        <v>0</v>
      </c>
      <c r="AF2365" s="21">
        <v>0</v>
      </c>
      <c r="AG2365" s="21">
        <v>0</v>
      </c>
      <c r="AH2365" s="21">
        <v>0</v>
      </c>
      <c r="AI2365" s="21">
        <v>0</v>
      </c>
      <c r="AJ2365" s="21">
        <v>0</v>
      </c>
      <c r="AK2365" s="21">
        <v>0</v>
      </c>
      <c r="AL2365" s="21">
        <v>0</v>
      </c>
      <c r="AM2365" s="21">
        <v>0</v>
      </c>
      <c r="AN2365" s="21">
        <v>0</v>
      </c>
      <c r="AO2365" s="21">
        <v>0</v>
      </c>
      <c r="AP2365" s="21">
        <v>0</v>
      </c>
      <c r="AQ2365" s="21">
        <v>0</v>
      </c>
    </row>
    <row r="2366" spans="1:43" x14ac:dyDescent="0.25">
      <c r="A2366" s="17" t="s">
        <v>297</v>
      </c>
      <c r="B2366" s="8" t="s">
        <v>338</v>
      </c>
      <c r="C2366" s="8" t="s">
        <v>71</v>
      </c>
      <c r="E2366" s="8" t="str">
        <f t="shared" si="277"/>
        <v>Umbrella-display.umb</v>
      </c>
      <c r="F2366" s="4">
        <v>0</v>
      </c>
      <c r="G2366" s="19">
        <v>0</v>
      </c>
      <c r="H2366" s="4">
        <v>0</v>
      </c>
      <c r="I2366" s="6">
        <f t="shared" si="278"/>
        <v>3.05</v>
      </c>
      <c r="J2366" s="6">
        <v>1</v>
      </c>
      <c r="K2366" s="18">
        <v>0</v>
      </c>
      <c r="L2366" s="35">
        <f>Data!BN56</f>
        <v>3.3752932680543052E-2</v>
      </c>
      <c r="Q2366" s="21">
        <v>0</v>
      </c>
      <c r="R2366" s="21">
        <v>0</v>
      </c>
      <c r="S2366" s="21">
        <v>0</v>
      </c>
      <c r="T2366" s="21">
        <v>0</v>
      </c>
      <c r="U2366" s="21">
        <v>0</v>
      </c>
      <c r="V2366" s="21">
        <v>0</v>
      </c>
      <c r="W2366" s="21">
        <v>0</v>
      </c>
      <c r="X2366" s="21">
        <v>0</v>
      </c>
      <c r="Y2366" s="21">
        <v>0</v>
      </c>
      <c r="Z2366" s="21">
        <v>0</v>
      </c>
      <c r="AA2366" s="21">
        <v>0</v>
      </c>
      <c r="AB2366" s="21">
        <v>0</v>
      </c>
      <c r="AC2366" s="21">
        <v>0</v>
      </c>
      <c r="AD2366" s="21">
        <v>0</v>
      </c>
      <c r="AE2366" s="21">
        <v>0</v>
      </c>
      <c r="AF2366" s="21">
        <v>0</v>
      </c>
      <c r="AG2366" s="21">
        <v>0</v>
      </c>
      <c r="AH2366" s="21">
        <v>0</v>
      </c>
      <c r="AI2366" s="21">
        <v>0</v>
      </c>
      <c r="AJ2366" s="21">
        <v>0</v>
      </c>
      <c r="AK2366" s="21">
        <v>0</v>
      </c>
      <c r="AL2366" s="21">
        <v>0</v>
      </c>
      <c r="AM2366" s="21">
        <v>0</v>
      </c>
      <c r="AN2366" s="21">
        <v>0</v>
      </c>
      <c r="AO2366" s="21">
        <v>0</v>
      </c>
      <c r="AP2366" s="21">
        <v>0</v>
      </c>
      <c r="AQ2366" s="21">
        <v>0</v>
      </c>
    </row>
    <row r="2367" spans="1:43" x14ac:dyDescent="0.25">
      <c r="A2367" s="17" t="s">
        <v>298</v>
      </c>
      <c r="B2367" s="8" t="s">
        <v>338</v>
      </c>
      <c r="C2367" s="8" t="s">
        <v>71</v>
      </c>
      <c r="E2367" s="8" t="str">
        <f t="shared" si="277"/>
        <v>Umbrella-display.umb</v>
      </c>
      <c r="F2367" s="4">
        <v>0</v>
      </c>
      <c r="G2367" s="19">
        <v>0</v>
      </c>
      <c r="H2367" s="4">
        <v>0</v>
      </c>
      <c r="I2367" s="6">
        <f t="shared" si="278"/>
        <v>3.05</v>
      </c>
      <c r="J2367" s="6">
        <v>1</v>
      </c>
      <c r="K2367" s="18">
        <v>0</v>
      </c>
      <c r="L2367" s="35">
        <f>Data!BN57</f>
        <v>3.3752932680543052E-2</v>
      </c>
      <c r="Q2367" s="21">
        <v>0</v>
      </c>
      <c r="R2367" s="21">
        <v>0</v>
      </c>
      <c r="S2367" s="21">
        <v>0</v>
      </c>
      <c r="T2367" s="21">
        <v>0</v>
      </c>
      <c r="U2367" s="21">
        <v>0</v>
      </c>
      <c r="V2367" s="21">
        <v>0</v>
      </c>
      <c r="W2367" s="21">
        <v>0</v>
      </c>
      <c r="X2367" s="21">
        <v>0</v>
      </c>
      <c r="Y2367" s="21">
        <v>0</v>
      </c>
      <c r="Z2367" s="21">
        <v>0</v>
      </c>
      <c r="AA2367" s="21">
        <v>0</v>
      </c>
      <c r="AB2367" s="21">
        <v>0</v>
      </c>
      <c r="AC2367" s="21">
        <v>0</v>
      </c>
      <c r="AD2367" s="21">
        <v>0</v>
      </c>
      <c r="AE2367" s="21">
        <v>0</v>
      </c>
      <c r="AF2367" s="21">
        <v>0</v>
      </c>
      <c r="AG2367" s="21">
        <v>0</v>
      </c>
      <c r="AH2367" s="21">
        <v>0</v>
      </c>
      <c r="AI2367" s="21">
        <v>0</v>
      </c>
      <c r="AJ2367" s="21">
        <v>0</v>
      </c>
      <c r="AK2367" s="21">
        <v>0</v>
      </c>
      <c r="AL2367" s="21">
        <v>0</v>
      </c>
      <c r="AM2367" s="21">
        <v>0</v>
      </c>
      <c r="AN2367" s="21">
        <v>0</v>
      </c>
      <c r="AO2367" s="21">
        <v>0</v>
      </c>
      <c r="AP2367" s="21">
        <v>0</v>
      </c>
      <c r="AQ2367" s="21">
        <v>0</v>
      </c>
    </row>
    <row r="2368" spans="1:43" x14ac:dyDescent="0.25">
      <c r="A2368" s="17" t="s">
        <v>299</v>
      </c>
      <c r="B2368" s="8" t="s">
        <v>338</v>
      </c>
      <c r="C2368" s="8" t="s">
        <v>71</v>
      </c>
      <c r="E2368" s="8" t="str">
        <f t="shared" si="277"/>
        <v>Umbrella-display.umb</v>
      </c>
      <c r="F2368" s="4">
        <v>0</v>
      </c>
      <c r="G2368" s="19">
        <v>0</v>
      </c>
      <c r="H2368" s="4">
        <v>0</v>
      </c>
      <c r="I2368" s="6">
        <f t="shared" si="278"/>
        <v>3.05</v>
      </c>
      <c r="J2368" s="6">
        <v>1</v>
      </c>
      <c r="K2368" s="18">
        <v>0</v>
      </c>
      <c r="L2368" s="35">
        <f>Data!BN58</f>
        <v>3.3752932680543052E-2</v>
      </c>
      <c r="Q2368" s="21">
        <v>0</v>
      </c>
      <c r="R2368" s="21">
        <v>0</v>
      </c>
      <c r="S2368" s="21">
        <v>0</v>
      </c>
      <c r="T2368" s="21">
        <v>0</v>
      </c>
      <c r="U2368" s="21">
        <v>0</v>
      </c>
      <c r="V2368" s="21">
        <v>0</v>
      </c>
      <c r="W2368" s="21">
        <v>0</v>
      </c>
      <c r="X2368" s="21">
        <v>0</v>
      </c>
      <c r="Y2368" s="21">
        <v>0</v>
      </c>
      <c r="Z2368" s="21">
        <v>0</v>
      </c>
      <c r="AA2368" s="21">
        <v>0</v>
      </c>
      <c r="AB2368" s="21">
        <v>0</v>
      </c>
      <c r="AC2368" s="21">
        <v>0</v>
      </c>
      <c r="AD2368" s="21">
        <v>0</v>
      </c>
      <c r="AE2368" s="21">
        <v>0</v>
      </c>
      <c r="AF2368" s="21">
        <v>0</v>
      </c>
      <c r="AG2368" s="21">
        <v>0</v>
      </c>
      <c r="AH2368" s="21">
        <v>0</v>
      </c>
      <c r="AI2368" s="21">
        <v>0</v>
      </c>
      <c r="AJ2368" s="21">
        <v>0</v>
      </c>
      <c r="AK2368" s="21">
        <v>0</v>
      </c>
      <c r="AL2368" s="21">
        <v>0</v>
      </c>
      <c r="AM2368" s="21">
        <v>0</v>
      </c>
      <c r="AN2368" s="21">
        <v>0</v>
      </c>
      <c r="AO2368" s="21">
        <v>0</v>
      </c>
      <c r="AP2368" s="21">
        <v>0</v>
      </c>
      <c r="AQ2368" s="21">
        <v>0</v>
      </c>
    </row>
    <row r="2369" spans="1:43" x14ac:dyDescent="0.25">
      <c r="A2369" s="17" t="s">
        <v>300</v>
      </c>
      <c r="B2369" s="8" t="s">
        <v>338</v>
      </c>
      <c r="C2369" s="8" t="s">
        <v>71</v>
      </c>
      <c r="E2369" s="8" t="str">
        <f t="shared" si="277"/>
        <v>Umbrella-display.umb</v>
      </c>
      <c r="F2369" s="4">
        <v>0</v>
      </c>
      <c r="G2369" s="19">
        <v>0</v>
      </c>
      <c r="H2369" s="4">
        <v>0</v>
      </c>
      <c r="I2369" s="6">
        <f t="shared" si="278"/>
        <v>3.05</v>
      </c>
      <c r="J2369" s="6">
        <v>1</v>
      </c>
      <c r="K2369" s="18">
        <v>0</v>
      </c>
      <c r="L2369" s="35">
        <f>Data!BN59</f>
        <v>2.904322114372309E-2</v>
      </c>
      <c r="Q2369" s="21">
        <v>0</v>
      </c>
      <c r="R2369" s="21">
        <v>0</v>
      </c>
      <c r="S2369" s="21">
        <v>0</v>
      </c>
      <c r="T2369" s="21">
        <v>0</v>
      </c>
      <c r="U2369" s="21">
        <v>0</v>
      </c>
      <c r="V2369" s="21">
        <v>0</v>
      </c>
      <c r="W2369" s="21">
        <v>0</v>
      </c>
      <c r="X2369" s="21">
        <v>5020.4526360480659</v>
      </c>
      <c r="Y2369" s="21">
        <v>19068.057541237835</v>
      </c>
      <c r="Z2369" s="21">
        <v>0</v>
      </c>
      <c r="AA2369" s="21">
        <v>0</v>
      </c>
      <c r="AB2369" s="21">
        <v>0</v>
      </c>
      <c r="AC2369" s="21">
        <v>0</v>
      </c>
      <c r="AD2369" s="21">
        <v>0</v>
      </c>
      <c r="AE2369" s="21">
        <v>0</v>
      </c>
      <c r="AF2369" s="21">
        <v>0</v>
      </c>
      <c r="AG2369" s="21">
        <v>0</v>
      </c>
      <c r="AH2369" s="21">
        <v>0</v>
      </c>
      <c r="AI2369" s="21">
        <v>0</v>
      </c>
      <c r="AJ2369" s="21">
        <v>0</v>
      </c>
      <c r="AK2369" s="21">
        <v>0</v>
      </c>
      <c r="AL2369" s="21">
        <v>0</v>
      </c>
      <c r="AM2369" s="21">
        <v>0</v>
      </c>
      <c r="AN2369" s="21">
        <v>0</v>
      </c>
      <c r="AO2369" s="21">
        <v>0</v>
      </c>
      <c r="AP2369" s="21">
        <v>-5020.4526360480659</v>
      </c>
      <c r="AQ2369" s="21">
        <v>-19068.057541237835</v>
      </c>
    </row>
    <row r="2370" spans="1:43" x14ac:dyDescent="0.25">
      <c r="A2370" s="17" t="s">
        <v>301</v>
      </c>
      <c r="B2370" s="8" t="s">
        <v>338</v>
      </c>
      <c r="C2370" s="8" t="s">
        <v>71</v>
      </c>
      <c r="E2370" s="8" t="str">
        <f t="shared" si="277"/>
        <v>Umbrella-display.umb</v>
      </c>
      <c r="F2370" s="4">
        <v>0</v>
      </c>
      <c r="G2370" s="19">
        <v>0</v>
      </c>
      <c r="H2370" s="4">
        <v>0</v>
      </c>
      <c r="I2370" s="6">
        <f t="shared" si="278"/>
        <v>3.05</v>
      </c>
      <c r="J2370" s="6">
        <v>1</v>
      </c>
      <c r="K2370" s="18">
        <v>0</v>
      </c>
      <c r="L2370" s="35">
        <f>Data!BN60</f>
        <v>2.904322114372309E-2</v>
      </c>
      <c r="Q2370" s="21">
        <v>0</v>
      </c>
      <c r="R2370" s="21">
        <v>0</v>
      </c>
      <c r="S2370" s="21">
        <v>0</v>
      </c>
      <c r="T2370" s="21">
        <v>0</v>
      </c>
      <c r="U2370" s="21">
        <v>0</v>
      </c>
      <c r="V2370" s="21">
        <v>0</v>
      </c>
      <c r="W2370" s="21">
        <v>0</v>
      </c>
      <c r="X2370" s="21">
        <v>0</v>
      </c>
      <c r="Y2370" s="21">
        <v>4542.8689356766208</v>
      </c>
      <c r="Z2370" s="21">
        <v>0</v>
      </c>
      <c r="AA2370" s="21">
        <v>0</v>
      </c>
      <c r="AB2370" s="21">
        <v>0</v>
      </c>
      <c r="AC2370" s="21">
        <v>0</v>
      </c>
      <c r="AD2370" s="21">
        <v>0</v>
      </c>
      <c r="AE2370" s="21">
        <v>0</v>
      </c>
      <c r="AF2370" s="21">
        <v>0</v>
      </c>
      <c r="AG2370" s="21">
        <v>0</v>
      </c>
      <c r="AH2370" s="21">
        <v>0</v>
      </c>
      <c r="AI2370" s="21">
        <v>0</v>
      </c>
      <c r="AJ2370" s="21">
        <v>0</v>
      </c>
      <c r="AK2370" s="21">
        <v>0</v>
      </c>
      <c r="AL2370" s="21">
        <v>0</v>
      </c>
      <c r="AM2370" s="21">
        <v>0</v>
      </c>
      <c r="AN2370" s="21">
        <v>0</v>
      </c>
      <c r="AO2370" s="21">
        <v>0</v>
      </c>
      <c r="AP2370" s="21">
        <v>0</v>
      </c>
      <c r="AQ2370" s="21">
        <v>-4542.8689356766208</v>
      </c>
    </row>
    <row r="2371" spans="1:43" x14ac:dyDescent="0.25">
      <c r="A2371" s="17" t="s">
        <v>272</v>
      </c>
      <c r="B2371" s="8" t="s">
        <v>338</v>
      </c>
      <c r="C2371" s="8" t="s">
        <v>71</v>
      </c>
      <c r="E2371" s="8" t="str">
        <f t="shared" si="277"/>
        <v>Umbrella-display.umb</v>
      </c>
      <c r="F2371" s="4">
        <v>0</v>
      </c>
      <c r="G2371" s="19">
        <v>0</v>
      </c>
      <c r="H2371" s="4">
        <v>0</v>
      </c>
      <c r="I2371" s="6">
        <f t="shared" si="278"/>
        <v>3.05</v>
      </c>
      <c r="J2371" s="6">
        <v>1</v>
      </c>
      <c r="K2371" s="18">
        <v>0</v>
      </c>
      <c r="L2371" s="35">
        <f>Data!BN61</f>
        <v>2.904322114372309E-2</v>
      </c>
      <c r="Q2371" s="21">
        <v>0</v>
      </c>
      <c r="R2371" s="21">
        <v>0</v>
      </c>
      <c r="S2371" s="21">
        <v>0</v>
      </c>
      <c r="T2371" s="21">
        <v>0</v>
      </c>
      <c r="U2371" s="21">
        <v>0</v>
      </c>
      <c r="V2371" s="21">
        <v>0</v>
      </c>
      <c r="W2371" s="21">
        <v>0</v>
      </c>
      <c r="X2371" s="21">
        <v>3936.4071108729413</v>
      </c>
      <c r="Y2371" s="21">
        <v>17964.551426285936</v>
      </c>
      <c r="Z2371" s="21">
        <v>0</v>
      </c>
      <c r="AA2371" s="21">
        <v>0</v>
      </c>
      <c r="AB2371" s="21">
        <v>0</v>
      </c>
      <c r="AC2371" s="21">
        <v>0</v>
      </c>
      <c r="AD2371" s="21">
        <v>0</v>
      </c>
      <c r="AE2371" s="21">
        <v>0</v>
      </c>
      <c r="AF2371" s="21">
        <v>0</v>
      </c>
      <c r="AG2371" s="21">
        <v>0</v>
      </c>
      <c r="AH2371" s="21">
        <v>0</v>
      </c>
      <c r="AI2371" s="21">
        <v>0</v>
      </c>
      <c r="AJ2371" s="21">
        <v>0</v>
      </c>
      <c r="AK2371" s="21">
        <v>0</v>
      </c>
      <c r="AL2371" s="21">
        <v>0</v>
      </c>
      <c r="AM2371" s="21">
        <v>0</v>
      </c>
      <c r="AN2371" s="21">
        <v>0</v>
      </c>
      <c r="AO2371" s="21">
        <v>0</v>
      </c>
      <c r="AP2371" s="21">
        <v>-3936.4071108729413</v>
      </c>
      <c r="AQ2371" s="21">
        <v>-17964.551426285936</v>
      </c>
    </row>
    <row r="2372" spans="1:43" x14ac:dyDescent="0.25">
      <c r="A2372" s="17" t="s">
        <v>273</v>
      </c>
      <c r="B2372" s="8" t="s">
        <v>338</v>
      </c>
      <c r="C2372" s="8" t="s">
        <v>71</v>
      </c>
      <c r="E2372" s="8" t="str">
        <f t="shared" si="277"/>
        <v>Umbrella-display.umb</v>
      </c>
      <c r="F2372" s="4">
        <v>0</v>
      </c>
      <c r="G2372" s="19">
        <v>0</v>
      </c>
      <c r="H2372" s="4">
        <v>0</v>
      </c>
      <c r="I2372" s="6">
        <f t="shared" si="278"/>
        <v>3.05</v>
      </c>
      <c r="J2372" s="6">
        <v>1</v>
      </c>
      <c r="K2372" s="18">
        <v>0</v>
      </c>
      <c r="L2372" s="35">
        <f>Data!BN62</f>
        <v>2.904322114372309E-2</v>
      </c>
      <c r="Q2372" s="21">
        <v>0</v>
      </c>
      <c r="R2372" s="21">
        <v>0</v>
      </c>
      <c r="S2372" s="21">
        <v>0</v>
      </c>
      <c r="T2372" s="21">
        <v>0</v>
      </c>
      <c r="U2372" s="21">
        <v>0</v>
      </c>
      <c r="V2372" s="21">
        <v>0</v>
      </c>
      <c r="W2372" s="21">
        <v>0</v>
      </c>
      <c r="X2372" s="21">
        <v>0</v>
      </c>
      <c r="Y2372" s="21">
        <v>599.04324211169398</v>
      </c>
      <c r="Z2372" s="21">
        <v>0</v>
      </c>
      <c r="AA2372" s="21">
        <v>0</v>
      </c>
      <c r="AB2372" s="21">
        <v>0</v>
      </c>
      <c r="AC2372" s="21">
        <v>0</v>
      </c>
      <c r="AD2372" s="21">
        <v>0</v>
      </c>
      <c r="AE2372" s="21">
        <v>0</v>
      </c>
      <c r="AF2372" s="21">
        <v>0</v>
      </c>
      <c r="AG2372" s="21">
        <v>0</v>
      </c>
      <c r="AH2372" s="21">
        <v>0</v>
      </c>
      <c r="AI2372" s="21">
        <v>0</v>
      </c>
      <c r="AJ2372" s="21">
        <v>0</v>
      </c>
      <c r="AK2372" s="21">
        <v>0</v>
      </c>
      <c r="AL2372" s="21">
        <v>0</v>
      </c>
      <c r="AM2372" s="21">
        <v>0</v>
      </c>
      <c r="AN2372" s="21">
        <v>0</v>
      </c>
      <c r="AO2372" s="21">
        <v>0</v>
      </c>
      <c r="AP2372" s="21">
        <v>0</v>
      </c>
      <c r="AQ2372" s="21">
        <v>-599.04324211169398</v>
      </c>
    </row>
    <row r="2373" spans="1:43" x14ac:dyDescent="0.25">
      <c r="A2373" s="17" t="s">
        <v>274</v>
      </c>
      <c r="B2373" s="8" t="s">
        <v>338</v>
      </c>
      <c r="C2373" s="8" t="s">
        <v>71</v>
      </c>
      <c r="E2373" s="8" t="str">
        <f t="shared" si="277"/>
        <v>Umbrella-display.umb</v>
      </c>
      <c r="F2373" s="4">
        <v>0</v>
      </c>
      <c r="G2373" s="19">
        <v>0</v>
      </c>
      <c r="H2373" s="4">
        <v>0</v>
      </c>
      <c r="I2373" s="6">
        <f t="shared" si="278"/>
        <v>3.05</v>
      </c>
      <c r="J2373" s="6">
        <v>1</v>
      </c>
      <c r="K2373" s="18">
        <v>0</v>
      </c>
      <c r="L2373" s="35">
        <f>Data!BN63</f>
        <v>2.904322114372309E-2</v>
      </c>
      <c r="Q2373" s="21">
        <v>0</v>
      </c>
      <c r="R2373" s="21">
        <v>0</v>
      </c>
      <c r="S2373" s="21">
        <v>0</v>
      </c>
      <c r="T2373" s="21">
        <v>0</v>
      </c>
      <c r="U2373" s="21">
        <v>0</v>
      </c>
      <c r="V2373" s="21">
        <v>0</v>
      </c>
      <c r="W2373" s="21">
        <v>0</v>
      </c>
      <c r="X2373" s="21">
        <v>0</v>
      </c>
      <c r="Y2373" s="21">
        <v>0</v>
      </c>
      <c r="Z2373" s="21">
        <v>0</v>
      </c>
      <c r="AA2373" s="21">
        <v>0</v>
      </c>
      <c r="AB2373" s="21">
        <v>0</v>
      </c>
      <c r="AC2373" s="21">
        <v>0</v>
      </c>
      <c r="AD2373" s="21">
        <v>0</v>
      </c>
      <c r="AE2373" s="21">
        <v>0</v>
      </c>
      <c r="AF2373" s="21">
        <v>0</v>
      </c>
      <c r="AG2373" s="21">
        <v>0</v>
      </c>
      <c r="AH2373" s="21">
        <v>0</v>
      </c>
      <c r="AI2373" s="21">
        <v>0</v>
      </c>
      <c r="AJ2373" s="21">
        <v>0</v>
      </c>
      <c r="AK2373" s="21">
        <v>0</v>
      </c>
      <c r="AL2373" s="21">
        <v>0</v>
      </c>
      <c r="AM2373" s="21">
        <v>0</v>
      </c>
      <c r="AN2373" s="21">
        <v>0</v>
      </c>
      <c r="AO2373" s="21">
        <v>0</v>
      </c>
      <c r="AP2373" s="21">
        <v>0</v>
      </c>
      <c r="AQ2373" s="21">
        <v>0</v>
      </c>
    </row>
    <row r="2374" spans="1:43" x14ac:dyDescent="0.25">
      <c r="A2374" s="17" t="s">
        <v>275</v>
      </c>
      <c r="B2374" s="8" t="s">
        <v>338</v>
      </c>
      <c r="C2374" s="8" t="s">
        <v>71</v>
      </c>
      <c r="E2374" s="8" t="str">
        <f t="shared" si="277"/>
        <v>Umbrella-display.umb</v>
      </c>
      <c r="F2374" s="4">
        <v>0</v>
      </c>
      <c r="G2374" s="19">
        <v>0</v>
      </c>
      <c r="H2374" s="4">
        <v>0</v>
      </c>
      <c r="I2374" s="6">
        <f t="shared" si="278"/>
        <v>3.05</v>
      </c>
      <c r="J2374" s="6">
        <v>1</v>
      </c>
      <c r="K2374" s="18">
        <v>0</v>
      </c>
      <c r="L2374" s="35">
        <f>Data!BN64</f>
        <v>2.5380112170640897E-2</v>
      </c>
      <c r="Q2374" s="21">
        <v>0</v>
      </c>
      <c r="R2374" s="21">
        <v>0</v>
      </c>
      <c r="S2374" s="21">
        <v>0</v>
      </c>
      <c r="T2374" s="21">
        <v>0</v>
      </c>
      <c r="U2374" s="21">
        <v>0</v>
      </c>
      <c r="V2374" s="21">
        <v>0</v>
      </c>
      <c r="W2374" s="21">
        <v>8977.3124768071593</v>
      </c>
      <c r="X2374" s="21">
        <v>22607.679091086491</v>
      </c>
      <c r="Y2374" s="21">
        <v>34816.217727978328</v>
      </c>
      <c r="Z2374" s="21">
        <v>0</v>
      </c>
      <c r="AA2374" s="21">
        <v>0</v>
      </c>
      <c r="AB2374" s="21">
        <v>0</v>
      </c>
      <c r="AC2374" s="21">
        <v>0</v>
      </c>
      <c r="AD2374" s="21">
        <v>0</v>
      </c>
      <c r="AE2374" s="21">
        <v>0</v>
      </c>
      <c r="AF2374" s="21">
        <v>0</v>
      </c>
      <c r="AG2374" s="21">
        <v>0</v>
      </c>
      <c r="AH2374" s="21">
        <v>0</v>
      </c>
      <c r="AI2374" s="21">
        <v>0</v>
      </c>
      <c r="AJ2374" s="21">
        <v>0</v>
      </c>
      <c r="AK2374" s="21">
        <v>0</v>
      </c>
      <c r="AL2374" s="21">
        <v>0</v>
      </c>
      <c r="AM2374" s="21">
        <v>0</v>
      </c>
      <c r="AN2374" s="21">
        <v>0</v>
      </c>
      <c r="AO2374" s="21">
        <v>-8977.3124768071593</v>
      </c>
      <c r="AP2374" s="21">
        <v>-22607.679091086491</v>
      </c>
      <c r="AQ2374" s="21">
        <v>-34816.217727978328</v>
      </c>
    </row>
    <row r="2375" spans="1:43" x14ac:dyDescent="0.25">
      <c r="A2375" s="17" t="s">
        <v>276</v>
      </c>
      <c r="B2375" s="8" t="s">
        <v>338</v>
      </c>
      <c r="C2375" s="8" t="s">
        <v>71</v>
      </c>
      <c r="E2375" s="8" t="str">
        <f t="shared" si="277"/>
        <v>Umbrella-display.umb</v>
      </c>
      <c r="F2375" s="4">
        <v>0</v>
      </c>
      <c r="G2375" s="19">
        <v>0</v>
      </c>
      <c r="H2375" s="4">
        <v>0</v>
      </c>
      <c r="I2375" s="6">
        <f t="shared" si="278"/>
        <v>3.05</v>
      </c>
      <c r="J2375" s="6">
        <v>1</v>
      </c>
      <c r="K2375" s="18">
        <v>0</v>
      </c>
      <c r="L2375" s="35">
        <f>Data!BN65</f>
        <v>2.5380112170640897E-2</v>
      </c>
      <c r="Q2375" s="21">
        <v>0</v>
      </c>
      <c r="R2375" s="21">
        <v>0</v>
      </c>
      <c r="S2375" s="21">
        <v>0</v>
      </c>
      <c r="T2375" s="21">
        <v>0</v>
      </c>
      <c r="U2375" s="21">
        <v>0</v>
      </c>
      <c r="V2375" s="21">
        <v>0</v>
      </c>
      <c r="W2375" s="21">
        <v>4573.0492713421581</v>
      </c>
      <c r="X2375" s="21">
        <v>18319.970783197212</v>
      </c>
      <c r="Y2375" s="21">
        <v>30632.911256274059</v>
      </c>
      <c r="Z2375" s="21">
        <v>0</v>
      </c>
      <c r="AA2375" s="21">
        <v>0</v>
      </c>
      <c r="AB2375" s="21">
        <v>0</v>
      </c>
      <c r="AC2375" s="21">
        <v>0</v>
      </c>
      <c r="AD2375" s="21">
        <v>0</v>
      </c>
      <c r="AE2375" s="21">
        <v>0</v>
      </c>
      <c r="AF2375" s="21">
        <v>0</v>
      </c>
      <c r="AG2375" s="21">
        <v>0</v>
      </c>
      <c r="AH2375" s="21">
        <v>0</v>
      </c>
      <c r="AI2375" s="21">
        <v>0</v>
      </c>
      <c r="AJ2375" s="21">
        <v>0</v>
      </c>
      <c r="AK2375" s="21">
        <v>0</v>
      </c>
      <c r="AL2375" s="21">
        <v>0</v>
      </c>
      <c r="AM2375" s="21">
        <v>0</v>
      </c>
      <c r="AN2375" s="21">
        <v>0</v>
      </c>
      <c r="AO2375" s="21">
        <v>-4573.0492713421581</v>
      </c>
      <c r="AP2375" s="21">
        <v>-18319.970783197212</v>
      </c>
      <c r="AQ2375" s="21">
        <v>-30632.911256274059</v>
      </c>
    </row>
    <row r="2376" spans="1:43" x14ac:dyDescent="0.25">
      <c r="A2376" s="17" t="s">
        <v>277</v>
      </c>
      <c r="B2376" s="8" t="s">
        <v>338</v>
      </c>
      <c r="C2376" s="8" t="s">
        <v>71</v>
      </c>
      <c r="E2376" s="8" t="str">
        <f t="shared" si="277"/>
        <v>Umbrella-display.umb</v>
      </c>
      <c r="F2376" s="4">
        <v>0</v>
      </c>
      <c r="G2376" s="19">
        <v>0</v>
      </c>
      <c r="H2376" s="4">
        <v>0</v>
      </c>
      <c r="I2376" s="6">
        <f t="shared" si="278"/>
        <v>3.05</v>
      </c>
      <c r="J2376" s="6">
        <v>1</v>
      </c>
      <c r="K2376" s="18">
        <v>0</v>
      </c>
      <c r="L2376" s="35">
        <f>Data!BN66</f>
        <v>2.5380112170640897E-2</v>
      </c>
      <c r="Q2376" s="21">
        <v>0</v>
      </c>
      <c r="R2376" s="21">
        <v>0</v>
      </c>
      <c r="S2376" s="21">
        <v>0</v>
      </c>
      <c r="T2376" s="21">
        <v>0</v>
      </c>
      <c r="U2376" s="21">
        <v>0</v>
      </c>
      <c r="V2376" s="21">
        <v>0</v>
      </c>
      <c r="W2376" s="21">
        <v>0</v>
      </c>
      <c r="X2376" s="21">
        <v>0</v>
      </c>
      <c r="Y2376" s="21">
        <v>0</v>
      </c>
      <c r="Z2376" s="21">
        <v>0</v>
      </c>
      <c r="AA2376" s="21">
        <v>0</v>
      </c>
      <c r="AB2376" s="21">
        <v>0</v>
      </c>
      <c r="AC2376" s="21">
        <v>0</v>
      </c>
      <c r="AD2376" s="21">
        <v>0</v>
      </c>
      <c r="AE2376" s="21">
        <v>0</v>
      </c>
      <c r="AF2376" s="21">
        <v>0</v>
      </c>
      <c r="AG2376" s="21">
        <v>0</v>
      </c>
      <c r="AH2376" s="21">
        <v>0</v>
      </c>
      <c r="AI2376" s="21">
        <v>0</v>
      </c>
      <c r="AJ2376" s="21">
        <v>0</v>
      </c>
      <c r="AK2376" s="21">
        <v>0</v>
      </c>
      <c r="AL2376" s="21">
        <v>0</v>
      </c>
      <c r="AM2376" s="21">
        <v>0</v>
      </c>
      <c r="AN2376" s="21">
        <v>0</v>
      </c>
      <c r="AO2376" s="21">
        <v>0</v>
      </c>
      <c r="AP2376" s="21">
        <v>0</v>
      </c>
      <c r="AQ2376" s="21">
        <v>0</v>
      </c>
    </row>
    <row r="2378" spans="1:43" x14ac:dyDescent="0.25">
      <c r="A2378" s="16" t="s">
        <v>328</v>
      </c>
      <c r="B2378" s="8" t="s">
        <v>338</v>
      </c>
      <c r="C2378" s="8" t="s">
        <v>71</v>
      </c>
      <c r="D2378" s="8" t="str">
        <f>A2378&amp;"-generic-fifi"</f>
        <v>Week_40_old-generic-fifi</v>
      </c>
      <c r="E2378" s="8" t="str">
        <f>IF(RIGHT(A2378,3)="old","Initial",B2378&amp;"-"&amp;C2378)</f>
        <v>Initial</v>
      </c>
      <c r="H2378" s="25">
        <f>SUMIFS(Data!N$2:N$48,Data!$L$2:$L$48,$C2378,Data!$M$2:$M$48,RIGHT($D2378,4))</f>
        <v>1.3809871979145037E-2</v>
      </c>
      <c r="I2378" s="42">
        <f>VLOOKUP(C2378,parms,8,FALSE)</f>
        <v>3.05</v>
      </c>
      <c r="J2378" s="28">
        <f>SUMIFS(Data!O$2:O$48,Data!$L$2:$L$48,$C2378,Data!$M$2:$M$48,RIGHT($D2378,4))</f>
        <v>5438542.5196339786</v>
      </c>
      <c r="K2378" s="25">
        <f>SUMIFS(Data!Q$2:Q$48,Data!$L$2:$L$48,$C2378,Data!$M$2:$M$48,RIGHT($D2378,4))</f>
        <v>0</v>
      </c>
      <c r="L2378" s="35">
        <f>Data!BN2</f>
        <v>2.8519919861854207E-2</v>
      </c>
      <c r="Q2378" s="21">
        <v>0</v>
      </c>
      <c r="R2378" s="21">
        <v>0</v>
      </c>
      <c r="S2378" s="21">
        <v>0</v>
      </c>
      <c r="T2378" s="21">
        <v>0</v>
      </c>
      <c r="U2378" s="21">
        <v>0</v>
      </c>
      <c r="V2378" s="21">
        <v>0</v>
      </c>
      <c r="W2378" s="21">
        <v>0</v>
      </c>
      <c r="X2378" s="21">
        <v>0</v>
      </c>
      <c r="Y2378" s="21">
        <v>0</v>
      </c>
      <c r="Z2378" s="21">
        <v>28.107286055083076</v>
      </c>
      <c r="AA2378" s="21">
        <v>28.107286055083076</v>
      </c>
      <c r="AB2378" s="21">
        <v>28.107286055083076</v>
      </c>
      <c r="AC2378" s="21">
        <v>28.107286055083076</v>
      </c>
      <c r="AD2378" s="21">
        <v>28.107286055083076</v>
      </c>
      <c r="AE2378" s="21">
        <v>28.107286055083076</v>
      </c>
      <c r="AF2378" s="21">
        <v>28.107286055083076</v>
      </c>
      <c r="AG2378" s="21">
        <v>28.107286055083076</v>
      </c>
      <c r="AH2378" s="21">
        <v>28.107286055083076</v>
      </c>
      <c r="AI2378" s="21">
        <v>360.90204925301589</v>
      </c>
      <c r="AJ2378" s="21">
        <v>360.90204925301589</v>
      </c>
      <c r="AK2378" s="21">
        <v>360.90204925301589</v>
      </c>
      <c r="AL2378" s="21">
        <v>360.90204925301589</v>
      </c>
      <c r="AM2378" s="21">
        <v>360.90204925301589</v>
      </c>
      <c r="AN2378" s="21">
        <v>360.90204925301589</v>
      </c>
      <c r="AO2378" s="21">
        <v>360.90204925301589</v>
      </c>
      <c r="AP2378" s="21">
        <v>360.90204925301589</v>
      </c>
      <c r="AQ2378" s="21">
        <v>360.90204925301589</v>
      </c>
    </row>
    <row r="2379" spans="1:43" x14ac:dyDescent="0.25">
      <c r="A2379" s="16" t="s">
        <v>316</v>
      </c>
      <c r="B2379" s="8" t="s">
        <v>338</v>
      </c>
      <c r="C2379" s="8" t="s">
        <v>71</v>
      </c>
      <c r="D2379" s="8" t="str">
        <f t="shared" ref="D2379:D2442" si="279">A2379&amp;"-generic-fifi"</f>
        <v>Week_41_old-generic-fifi</v>
      </c>
      <c r="E2379" s="8" t="str">
        <f t="shared" ref="E2379:E2442" si="280">IF(RIGHT(A2379,3)="old","Initial",B2379&amp;"-"&amp;C2379)</f>
        <v>Initial</v>
      </c>
      <c r="H2379" s="24">
        <f t="shared" ref="H2379:I2442" si="281">H2378</f>
        <v>1.3809871979145037E-2</v>
      </c>
      <c r="I2379" s="6">
        <f>I2378</f>
        <v>3.05</v>
      </c>
      <c r="J2379" s="6">
        <f t="shared" ref="J2379:K2394" si="282">J2378</f>
        <v>5438542.5196339786</v>
      </c>
      <c r="K2379" s="18">
        <f t="shared" si="282"/>
        <v>0</v>
      </c>
      <c r="L2379" s="35">
        <f>Data!BN3</f>
        <v>3.3752932680543052E-2</v>
      </c>
      <c r="Q2379" s="21">
        <v>0</v>
      </c>
      <c r="R2379" s="21">
        <v>0</v>
      </c>
      <c r="S2379" s="21">
        <v>0</v>
      </c>
      <c r="T2379" s="21">
        <v>0</v>
      </c>
      <c r="U2379" s="21">
        <v>0</v>
      </c>
      <c r="V2379" s="21">
        <v>0</v>
      </c>
      <c r="W2379" s="21">
        <v>0</v>
      </c>
      <c r="X2379" s="21">
        <v>0</v>
      </c>
      <c r="Y2379" s="21">
        <v>0</v>
      </c>
      <c r="Z2379" s="21">
        <v>26.989874682697018</v>
      </c>
      <c r="AA2379" s="21">
        <v>26.989874682697018</v>
      </c>
      <c r="AB2379" s="21">
        <v>26.989874682697018</v>
      </c>
      <c r="AC2379" s="21">
        <v>26.989874682697018</v>
      </c>
      <c r="AD2379" s="21">
        <v>26.989874682697018</v>
      </c>
      <c r="AE2379" s="21">
        <v>26.989874682697018</v>
      </c>
      <c r="AF2379" s="21">
        <v>26.989874682697018</v>
      </c>
      <c r="AG2379" s="21">
        <v>26.989874682697018</v>
      </c>
      <c r="AH2379" s="21">
        <v>26.989874682697018</v>
      </c>
      <c r="AI2379" s="21">
        <v>440.3195680632362</v>
      </c>
      <c r="AJ2379" s="21">
        <v>440.3195680632362</v>
      </c>
      <c r="AK2379" s="21">
        <v>440.3195680632362</v>
      </c>
      <c r="AL2379" s="21">
        <v>440.3195680632362</v>
      </c>
      <c r="AM2379" s="21">
        <v>440.3195680632362</v>
      </c>
      <c r="AN2379" s="21">
        <v>440.3195680632362</v>
      </c>
      <c r="AO2379" s="21">
        <v>440.3195680632362</v>
      </c>
      <c r="AP2379" s="21">
        <v>440.3195680632362</v>
      </c>
      <c r="AQ2379" s="21">
        <v>440.3195680632362</v>
      </c>
    </row>
    <row r="2380" spans="1:43" x14ac:dyDescent="0.25">
      <c r="A2380" s="16" t="s">
        <v>317</v>
      </c>
      <c r="B2380" s="8" t="s">
        <v>338</v>
      </c>
      <c r="C2380" s="8" t="s">
        <v>71</v>
      </c>
      <c r="D2380" s="8" t="str">
        <f t="shared" si="279"/>
        <v>Week_42_old-generic-fifi</v>
      </c>
      <c r="E2380" s="8" t="str">
        <f t="shared" si="280"/>
        <v>Initial</v>
      </c>
      <c r="H2380" s="24">
        <f t="shared" si="281"/>
        <v>1.3809871979145037E-2</v>
      </c>
      <c r="I2380" s="6">
        <f t="shared" si="281"/>
        <v>3.05</v>
      </c>
      <c r="J2380" s="6">
        <f t="shared" si="282"/>
        <v>5438542.5196339786</v>
      </c>
      <c r="K2380" s="18">
        <f t="shared" si="282"/>
        <v>0</v>
      </c>
      <c r="L2380" s="35">
        <f>Data!BN4</f>
        <v>3.3752932680543052E-2</v>
      </c>
      <c r="Q2380" s="21">
        <v>0</v>
      </c>
      <c r="R2380" s="21">
        <v>0</v>
      </c>
      <c r="S2380" s="21">
        <v>0</v>
      </c>
      <c r="T2380" s="21">
        <v>0</v>
      </c>
      <c r="U2380" s="21">
        <v>0</v>
      </c>
      <c r="V2380" s="21">
        <v>0</v>
      </c>
      <c r="W2380" s="21">
        <v>0</v>
      </c>
      <c r="X2380" s="21">
        <v>0</v>
      </c>
      <c r="Y2380" s="21">
        <v>0</v>
      </c>
      <c r="Z2380" s="21">
        <v>56.625658898983495</v>
      </c>
      <c r="AA2380" s="21">
        <v>56.625658898983495</v>
      </c>
      <c r="AB2380" s="21">
        <v>56.625658898983495</v>
      </c>
      <c r="AC2380" s="21">
        <v>56.625658898983495</v>
      </c>
      <c r="AD2380" s="21">
        <v>56.625658898983495</v>
      </c>
      <c r="AE2380" s="21">
        <v>56.625658898983495</v>
      </c>
      <c r="AF2380" s="21">
        <v>56.625658898983495</v>
      </c>
      <c r="AG2380" s="21">
        <v>56.625658898983495</v>
      </c>
      <c r="AH2380" s="21">
        <v>56.625658898983495</v>
      </c>
      <c r="AI2380" s="21">
        <v>780.291567216884</v>
      </c>
      <c r="AJ2380" s="21">
        <v>780.291567216884</v>
      </c>
      <c r="AK2380" s="21">
        <v>780.291567216884</v>
      </c>
      <c r="AL2380" s="21">
        <v>780.291567216884</v>
      </c>
      <c r="AM2380" s="21">
        <v>780.291567216884</v>
      </c>
      <c r="AN2380" s="21">
        <v>780.291567216884</v>
      </c>
      <c r="AO2380" s="21">
        <v>780.291567216884</v>
      </c>
      <c r="AP2380" s="21">
        <v>780.291567216884</v>
      </c>
      <c r="AQ2380" s="21">
        <v>780.291567216884</v>
      </c>
    </row>
    <row r="2381" spans="1:43" x14ac:dyDescent="0.25">
      <c r="A2381" s="16" t="s">
        <v>318</v>
      </c>
      <c r="B2381" s="8" t="s">
        <v>338</v>
      </c>
      <c r="C2381" s="8" t="s">
        <v>71</v>
      </c>
      <c r="D2381" s="8" t="str">
        <f t="shared" si="279"/>
        <v>Week_43_old-generic-fifi</v>
      </c>
      <c r="E2381" s="8" t="str">
        <f t="shared" si="280"/>
        <v>Initial</v>
      </c>
      <c r="H2381" s="24">
        <f t="shared" si="281"/>
        <v>1.3809871979145037E-2</v>
      </c>
      <c r="I2381" s="6">
        <f t="shared" si="281"/>
        <v>3.05</v>
      </c>
      <c r="J2381" s="6">
        <f t="shared" si="282"/>
        <v>5438542.5196339786</v>
      </c>
      <c r="K2381" s="18">
        <f t="shared" si="282"/>
        <v>0</v>
      </c>
      <c r="L2381" s="35">
        <f>Data!BN5</f>
        <v>3.3752932680543052E-2</v>
      </c>
      <c r="Q2381" s="21">
        <v>0</v>
      </c>
      <c r="R2381" s="21">
        <v>0</v>
      </c>
      <c r="S2381" s="21">
        <v>0</v>
      </c>
      <c r="T2381" s="21">
        <v>0</v>
      </c>
      <c r="U2381" s="21">
        <v>0</v>
      </c>
      <c r="V2381" s="21">
        <v>0</v>
      </c>
      <c r="W2381" s="21">
        <v>0</v>
      </c>
      <c r="X2381" s="21">
        <v>0</v>
      </c>
      <c r="Y2381" s="21">
        <v>0</v>
      </c>
      <c r="Z2381" s="21">
        <v>70.019605214879888</v>
      </c>
      <c r="AA2381" s="21">
        <v>70.019605214879888</v>
      </c>
      <c r="AB2381" s="21">
        <v>70.019605214879888</v>
      </c>
      <c r="AC2381" s="21">
        <v>70.019605214879888</v>
      </c>
      <c r="AD2381" s="21">
        <v>70.019605214879888</v>
      </c>
      <c r="AE2381" s="21">
        <v>70.019605214879888</v>
      </c>
      <c r="AF2381" s="21">
        <v>70.019605214879888</v>
      </c>
      <c r="AG2381" s="21">
        <v>70.019605214879888</v>
      </c>
      <c r="AH2381" s="21">
        <v>70.019605214879888</v>
      </c>
      <c r="AI2381" s="21">
        <v>996.15232299565639</v>
      </c>
      <c r="AJ2381" s="21">
        <v>996.15232299565639</v>
      </c>
      <c r="AK2381" s="21">
        <v>996.15232299565639</v>
      </c>
      <c r="AL2381" s="21">
        <v>996.15232299565639</v>
      </c>
      <c r="AM2381" s="21">
        <v>996.15232299565639</v>
      </c>
      <c r="AN2381" s="21">
        <v>996.15232299565639</v>
      </c>
      <c r="AO2381" s="21">
        <v>996.15232299565639</v>
      </c>
      <c r="AP2381" s="21">
        <v>996.15232299565639</v>
      </c>
      <c r="AQ2381" s="21">
        <v>996.15232299565639</v>
      </c>
    </row>
    <row r="2382" spans="1:43" x14ac:dyDescent="0.25">
      <c r="A2382" s="16" t="s">
        <v>319</v>
      </c>
      <c r="B2382" s="8" t="s">
        <v>338</v>
      </c>
      <c r="C2382" s="8" t="s">
        <v>71</v>
      </c>
      <c r="D2382" s="8" t="str">
        <f t="shared" si="279"/>
        <v>Week_44_old-generic-fifi</v>
      </c>
      <c r="E2382" s="8" t="str">
        <f t="shared" si="280"/>
        <v>Initial</v>
      </c>
      <c r="H2382" s="24">
        <f t="shared" si="281"/>
        <v>1.3809871979145037E-2</v>
      </c>
      <c r="I2382" s="6">
        <f t="shared" si="281"/>
        <v>3.05</v>
      </c>
      <c r="J2382" s="6">
        <f t="shared" si="282"/>
        <v>5438542.5196339786</v>
      </c>
      <c r="K2382" s="18">
        <f t="shared" si="282"/>
        <v>0</v>
      </c>
      <c r="L2382" s="35">
        <f>Data!BN6</f>
        <v>3.3752932680543052E-2</v>
      </c>
      <c r="Q2382" s="21">
        <v>0</v>
      </c>
      <c r="R2382" s="21">
        <v>0</v>
      </c>
      <c r="S2382" s="21">
        <v>0</v>
      </c>
      <c r="T2382" s="21">
        <v>0</v>
      </c>
      <c r="U2382" s="21">
        <v>0</v>
      </c>
      <c r="V2382" s="21">
        <v>0</v>
      </c>
      <c r="W2382" s="21">
        <v>0</v>
      </c>
      <c r="X2382" s="21">
        <v>0</v>
      </c>
      <c r="Y2382" s="21">
        <v>0</v>
      </c>
      <c r="Z2382" s="21">
        <v>73.943676643955015</v>
      </c>
      <c r="AA2382" s="21">
        <v>73.943676643955015</v>
      </c>
      <c r="AB2382" s="21">
        <v>73.943676643955015</v>
      </c>
      <c r="AC2382" s="21">
        <v>73.943676643955015</v>
      </c>
      <c r="AD2382" s="21">
        <v>73.943676643955015</v>
      </c>
      <c r="AE2382" s="21">
        <v>73.943676643955015</v>
      </c>
      <c r="AF2382" s="21">
        <v>73.943676643955015</v>
      </c>
      <c r="AG2382" s="21">
        <v>73.943676643955015</v>
      </c>
      <c r="AH2382" s="21">
        <v>73.943676643955015</v>
      </c>
      <c r="AI2382" s="21">
        <v>938.84318026510209</v>
      </c>
      <c r="AJ2382" s="21">
        <v>938.84318026510209</v>
      </c>
      <c r="AK2382" s="21">
        <v>938.84318026510209</v>
      </c>
      <c r="AL2382" s="21">
        <v>938.84318026510209</v>
      </c>
      <c r="AM2382" s="21">
        <v>938.84318026510209</v>
      </c>
      <c r="AN2382" s="21">
        <v>938.84318026510209</v>
      </c>
      <c r="AO2382" s="21">
        <v>938.84318026510209</v>
      </c>
      <c r="AP2382" s="21">
        <v>938.84318026510209</v>
      </c>
      <c r="AQ2382" s="21">
        <v>938.84318026510209</v>
      </c>
    </row>
    <row r="2383" spans="1:43" x14ac:dyDescent="0.25">
      <c r="A2383" s="16" t="s">
        <v>320</v>
      </c>
      <c r="B2383" s="8" t="s">
        <v>338</v>
      </c>
      <c r="C2383" s="8" t="s">
        <v>71</v>
      </c>
      <c r="D2383" s="8" t="str">
        <f t="shared" si="279"/>
        <v>Week_45_old-generic-fifi</v>
      </c>
      <c r="E2383" s="8" t="str">
        <f t="shared" si="280"/>
        <v>Initial</v>
      </c>
      <c r="H2383" s="24">
        <f t="shared" si="281"/>
        <v>1.3809871979145037E-2</v>
      </c>
      <c r="I2383" s="6">
        <f t="shared" si="281"/>
        <v>3.05</v>
      </c>
      <c r="J2383" s="6">
        <f t="shared" si="282"/>
        <v>5438542.5196339786</v>
      </c>
      <c r="K2383" s="18">
        <f t="shared" si="282"/>
        <v>0</v>
      </c>
      <c r="L2383" s="35">
        <f>Data!BN7</f>
        <v>2.904322114372309E-2</v>
      </c>
      <c r="Q2383" s="21">
        <v>0</v>
      </c>
      <c r="R2383" s="21">
        <v>0</v>
      </c>
      <c r="S2383" s="21">
        <v>0</v>
      </c>
      <c r="T2383" s="21">
        <v>0</v>
      </c>
      <c r="U2383" s="21">
        <v>0</v>
      </c>
      <c r="V2383" s="21">
        <v>0</v>
      </c>
      <c r="W2383" s="21">
        <v>0</v>
      </c>
      <c r="X2383" s="21">
        <v>0</v>
      </c>
      <c r="Y2383" s="21">
        <v>0</v>
      </c>
      <c r="Z2383" s="21">
        <v>65.968992752392978</v>
      </c>
      <c r="AA2383" s="21">
        <v>65.968992752392978</v>
      </c>
      <c r="AB2383" s="21">
        <v>65.968992752392978</v>
      </c>
      <c r="AC2383" s="21">
        <v>65.968992752392978</v>
      </c>
      <c r="AD2383" s="21">
        <v>65.968992752392978</v>
      </c>
      <c r="AE2383" s="21">
        <v>65.968992752392978</v>
      </c>
      <c r="AF2383" s="21">
        <v>65.968992752392978</v>
      </c>
      <c r="AG2383" s="21">
        <v>65.968992752392978</v>
      </c>
      <c r="AH2383" s="21">
        <v>65.968992752392978</v>
      </c>
      <c r="AI2383" s="21">
        <v>941.90841443266629</v>
      </c>
      <c r="AJ2383" s="21">
        <v>941.90841443266629</v>
      </c>
      <c r="AK2383" s="21">
        <v>941.90841443266629</v>
      </c>
      <c r="AL2383" s="21">
        <v>941.90841443266629</v>
      </c>
      <c r="AM2383" s="21">
        <v>941.90841443266629</v>
      </c>
      <c r="AN2383" s="21">
        <v>941.90841443266629</v>
      </c>
      <c r="AO2383" s="21">
        <v>941.90841443266629</v>
      </c>
      <c r="AP2383" s="21">
        <v>941.90841443266629</v>
      </c>
      <c r="AQ2383" s="21">
        <v>941.90841443266629</v>
      </c>
    </row>
    <row r="2384" spans="1:43" x14ac:dyDescent="0.25">
      <c r="A2384" s="16" t="s">
        <v>321</v>
      </c>
      <c r="B2384" s="8" t="s">
        <v>338</v>
      </c>
      <c r="C2384" s="8" t="s">
        <v>71</v>
      </c>
      <c r="D2384" s="8" t="str">
        <f t="shared" si="279"/>
        <v>Week_46_old-generic-fifi</v>
      </c>
      <c r="E2384" s="8" t="str">
        <f t="shared" si="280"/>
        <v>Initial</v>
      </c>
      <c r="H2384" s="24">
        <f t="shared" si="281"/>
        <v>1.3809871979145037E-2</v>
      </c>
      <c r="I2384" s="6">
        <f t="shared" si="281"/>
        <v>3.05</v>
      </c>
      <c r="J2384" s="6">
        <f t="shared" si="282"/>
        <v>5438542.5196339786</v>
      </c>
      <c r="K2384" s="18">
        <f t="shared" si="282"/>
        <v>0</v>
      </c>
      <c r="L2384" s="35">
        <f>Data!BN8</f>
        <v>2.904322114372309E-2</v>
      </c>
      <c r="Q2384" s="21">
        <v>0</v>
      </c>
      <c r="R2384" s="21">
        <v>0</v>
      </c>
      <c r="S2384" s="21">
        <v>0</v>
      </c>
      <c r="T2384" s="21">
        <v>0</v>
      </c>
      <c r="U2384" s="21">
        <v>0</v>
      </c>
      <c r="V2384" s="21">
        <v>0</v>
      </c>
      <c r="W2384" s="21">
        <v>0</v>
      </c>
      <c r="X2384" s="21">
        <v>0</v>
      </c>
      <c r="Y2384" s="21">
        <v>0</v>
      </c>
      <c r="Z2384" s="21">
        <v>57.069263435971386</v>
      </c>
      <c r="AA2384" s="21">
        <v>57.069263435971386</v>
      </c>
      <c r="AB2384" s="21">
        <v>57.069263435971386</v>
      </c>
      <c r="AC2384" s="21">
        <v>57.069263435971386</v>
      </c>
      <c r="AD2384" s="21">
        <v>57.069263435971386</v>
      </c>
      <c r="AE2384" s="21">
        <v>57.069263435971386</v>
      </c>
      <c r="AF2384" s="21">
        <v>57.069263435971386</v>
      </c>
      <c r="AG2384" s="21">
        <v>57.069263435971386</v>
      </c>
      <c r="AH2384" s="21">
        <v>57.069263435971386</v>
      </c>
      <c r="AI2384" s="21">
        <v>812.23658671280123</v>
      </c>
      <c r="AJ2384" s="21">
        <v>812.23658671280123</v>
      </c>
      <c r="AK2384" s="21">
        <v>812.23658671280123</v>
      </c>
      <c r="AL2384" s="21">
        <v>812.23658671280123</v>
      </c>
      <c r="AM2384" s="21">
        <v>812.23658671280123</v>
      </c>
      <c r="AN2384" s="21">
        <v>812.23658671280123</v>
      </c>
      <c r="AO2384" s="21">
        <v>812.23658671280123</v>
      </c>
      <c r="AP2384" s="21">
        <v>812.23658671280123</v>
      </c>
      <c r="AQ2384" s="21">
        <v>812.23658671280123</v>
      </c>
    </row>
    <row r="2385" spans="1:43" x14ac:dyDescent="0.25">
      <c r="A2385" s="16" t="s">
        <v>322</v>
      </c>
      <c r="B2385" s="8" t="s">
        <v>338</v>
      </c>
      <c r="C2385" s="8" t="s">
        <v>71</v>
      </c>
      <c r="D2385" s="8" t="str">
        <f t="shared" si="279"/>
        <v>Week_47_old-generic-fifi</v>
      </c>
      <c r="E2385" s="8" t="str">
        <f t="shared" si="280"/>
        <v>Initial</v>
      </c>
      <c r="H2385" s="24">
        <f t="shared" si="281"/>
        <v>1.3809871979145037E-2</v>
      </c>
      <c r="I2385" s="6">
        <f t="shared" si="281"/>
        <v>3.05</v>
      </c>
      <c r="J2385" s="6">
        <f t="shared" si="282"/>
        <v>5438542.5196339786</v>
      </c>
      <c r="K2385" s="18">
        <f t="shared" si="282"/>
        <v>0</v>
      </c>
      <c r="L2385" s="35">
        <f>Data!BN9</f>
        <v>2.904322114372309E-2</v>
      </c>
      <c r="Q2385" s="21">
        <v>0</v>
      </c>
      <c r="R2385" s="21">
        <v>0</v>
      </c>
      <c r="S2385" s="21">
        <v>0</v>
      </c>
      <c r="T2385" s="21">
        <v>0</v>
      </c>
      <c r="U2385" s="21">
        <v>0</v>
      </c>
      <c r="V2385" s="21">
        <v>0</v>
      </c>
      <c r="W2385" s="21">
        <v>0</v>
      </c>
      <c r="X2385" s="21">
        <v>0</v>
      </c>
      <c r="Y2385" s="21">
        <v>0</v>
      </c>
      <c r="Z2385" s="21">
        <v>79.440497645487326</v>
      </c>
      <c r="AA2385" s="21">
        <v>79.440497645487326</v>
      </c>
      <c r="AB2385" s="21">
        <v>79.440497645487326</v>
      </c>
      <c r="AC2385" s="21">
        <v>79.440497645487326</v>
      </c>
      <c r="AD2385" s="21">
        <v>79.440497645487326</v>
      </c>
      <c r="AE2385" s="21">
        <v>79.440497645487326</v>
      </c>
      <c r="AF2385" s="21">
        <v>79.440497645487326</v>
      </c>
      <c r="AG2385" s="21">
        <v>79.440497645487326</v>
      </c>
      <c r="AH2385" s="21">
        <v>79.440497645487326</v>
      </c>
      <c r="AI2385" s="21">
        <v>973.65349355169189</v>
      </c>
      <c r="AJ2385" s="21">
        <v>973.65349355169189</v>
      </c>
      <c r="AK2385" s="21">
        <v>973.65349355169189</v>
      </c>
      <c r="AL2385" s="21">
        <v>973.65349355169189</v>
      </c>
      <c r="AM2385" s="21">
        <v>973.65349355169189</v>
      </c>
      <c r="AN2385" s="21">
        <v>973.65349355169189</v>
      </c>
      <c r="AO2385" s="21">
        <v>973.65349355169189</v>
      </c>
      <c r="AP2385" s="21">
        <v>973.65349355169189</v>
      </c>
      <c r="AQ2385" s="21">
        <v>973.65349355169189</v>
      </c>
    </row>
    <row r="2386" spans="1:43" x14ac:dyDescent="0.25">
      <c r="A2386" s="16" t="s">
        <v>323</v>
      </c>
      <c r="B2386" s="8" t="s">
        <v>338</v>
      </c>
      <c r="C2386" s="8" t="s">
        <v>71</v>
      </c>
      <c r="D2386" s="8" t="str">
        <f t="shared" si="279"/>
        <v>Week_48_old-generic-fifi</v>
      </c>
      <c r="E2386" s="8" t="str">
        <f t="shared" si="280"/>
        <v>Initial</v>
      </c>
      <c r="H2386" s="24">
        <f t="shared" si="281"/>
        <v>1.3809871979145037E-2</v>
      </c>
      <c r="I2386" s="6">
        <f t="shared" si="281"/>
        <v>3.05</v>
      </c>
      <c r="J2386" s="6">
        <f t="shared" si="282"/>
        <v>5438542.5196339786</v>
      </c>
      <c r="K2386" s="18">
        <f t="shared" si="282"/>
        <v>0</v>
      </c>
      <c r="L2386" s="35">
        <f>Data!BN10</f>
        <v>2.904322114372309E-2</v>
      </c>
      <c r="Q2386" s="21">
        <v>0</v>
      </c>
      <c r="R2386" s="21">
        <v>0</v>
      </c>
      <c r="S2386" s="21">
        <v>0</v>
      </c>
      <c r="T2386" s="21">
        <v>0</v>
      </c>
      <c r="U2386" s="21">
        <v>0</v>
      </c>
      <c r="V2386" s="21">
        <v>0</v>
      </c>
      <c r="W2386" s="21">
        <v>0</v>
      </c>
      <c r="X2386" s="21">
        <v>0</v>
      </c>
      <c r="Y2386" s="21">
        <v>0</v>
      </c>
      <c r="Z2386" s="21">
        <v>88.219289907217629</v>
      </c>
      <c r="AA2386" s="21">
        <v>88.219289907217629</v>
      </c>
      <c r="AB2386" s="21">
        <v>88.219289907217629</v>
      </c>
      <c r="AC2386" s="21">
        <v>88.219289907217629</v>
      </c>
      <c r="AD2386" s="21">
        <v>88.219289907217629</v>
      </c>
      <c r="AE2386" s="21">
        <v>88.219289907217629</v>
      </c>
      <c r="AF2386" s="21">
        <v>88.219289907217629</v>
      </c>
      <c r="AG2386" s="21">
        <v>88.219289907217629</v>
      </c>
      <c r="AH2386" s="21">
        <v>88.219289907217629</v>
      </c>
      <c r="AI2386" s="21">
        <v>1087.8897561669824</v>
      </c>
      <c r="AJ2386" s="21">
        <v>1087.8897561669824</v>
      </c>
      <c r="AK2386" s="21">
        <v>1087.8897561669824</v>
      </c>
      <c r="AL2386" s="21">
        <v>1087.8897561669824</v>
      </c>
      <c r="AM2386" s="21">
        <v>1087.8897561669824</v>
      </c>
      <c r="AN2386" s="21">
        <v>1087.8897561669824</v>
      </c>
      <c r="AO2386" s="21">
        <v>1087.8897561669824</v>
      </c>
      <c r="AP2386" s="21">
        <v>1087.8897561669824</v>
      </c>
      <c r="AQ2386" s="21">
        <v>1087.8897561669824</v>
      </c>
    </row>
    <row r="2387" spans="1:43" x14ac:dyDescent="0.25">
      <c r="A2387" s="16" t="s">
        <v>324</v>
      </c>
      <c r="B2387" s="8" t="s">
        <v>338</v>
      </c>
      <c r="C2387" s="8" t="s">
        <v>71</v>
      </c>
      <c r="D2387" s="8" t="str">
        <f t="shared" si="279"/>
        <v>Week_49_old-generic-fifi</v>
      </c>
      <c r="E2387" s="8" t="str">
        <f t="shared" si="280"/>
        <v>Initial</v>
      </c>
      <c r="H2387" s="24">
        <f t="shared" si="281"/>
        <v>1.3809871979145037E-2</v>
      </c>
      <c r="I2387" s="6">
        <f t="shared" si="281"/>
        <v>3.05</v>
      </c>
      <c r="J2387" s="6">
        <f t="shared" si="282"/>
        <v>5438542.5196339786</v>
      </c>
      <c r="K2387" s="18">
        <f t="shared" si="282"/>
        <v>0</v>
      </c>
      <c r="L2387" s="35">
        <f>Data!BN11</f>
        <v>2.904322114372309E-2</v>
      </c>
      <c r="Q2387" s="21">
        <v>0</v>
      </c>
      <c r="R2387" s="21">
        <v>0</v>
      </c>
      <c r="S2387" s="21">
        <v>0</v>
      </c>
      <c r="T2387" s="21">
        <v>0</v>
      </c>
      <c r="U2387" s="21">
        <v>0</v>
      </c>
      <c r="V2387" s="21">
        <v>0</v>
      </c>
      <c r="W2387" s="21">
        <v>0</v>
      </c>
      <c r="X2387" s="21">
        <v>0</v>
      </c>
      <c r="Y2387" s="21">
        <v>0</v>
      </c>
      <c r="Z2387" s="21">
        <v>67.155562605308305</v>
      </c>
      <c r="AA2387" s="21">
        <v>67.155562605308305</v>
      </c>
      <c r="AB2387" s="21">
        <v>67.155562605308305</v>
      </c>
      <c r="AC2387" s="21">
        <v>67.155562605308305</v>
      </c>
      <c r="AD2387" s="21">
        <v>67.155562605308305</v>
      </c>
      <c r="AE2387" s="21">
        <v>67.155562605308305</v>
      </c>
      <c r="AF2387" s="21">
        <v>67.155562605308305</v>
      </c>
      <c r="AG2387" s="21">
        <v>67.155562605308305</v>
      </c>
      <c r="AH2387" s="21">
        <v>67.155562605308305</v>
      </c>
      <c r="AI2387" s="21">
        <v>1006.5997834698126</v>
      </c>
      <c r="AJ2387" s="21">
        <v>1006.5997834698126</v>
      </c>
      <c r="AK2387" s="21">
        <v>1006.5997834698126</v>
      </c>
      <c r="AL2387" s="21">
        <v>1006.5997834698126</v>
      </c>
      <c r="AM2387" s="21">
        <v>1006.5997834698126</v>
      </c>
      <c r="AN2387" s="21">
        <v>1006.5997834698126</v>
      </c>
      <c r="AO2387" s="21">
        <v>1006.5997834698126</v>
      </c>
      <c r="AP2387" s="21">
        <v>1006.5997834698126</v>
      </c>
      <c r="AQ2387" s="21">
        <v>1006.5997834698126</v>
      </c>
    </row>
    <row r="2388" spans="1:43" x14ac:dyDescent="0.25">
      <c r="A2388" s="16" t="s">
        <v>325</v>
      </c>
      <c r="B2388" s="8" t="s">
        <v>338</v>
      </c>
      <c r="C2388" s="8" t="s">
        <v>71</v>
      </c>
      <c r="D2388" s="8" t="str">
        <f t="shared" si="279"/>
        <v>Week_50_old-generic-fifi</v>
      </c>
      <c r="E2388" s="8" t="str">
        <f t="shared" si="280"/>
        <v>Initial</v>
      </c>
      <c r="H2388" s="24">
        <f t="shared" si="281"/>
        <v>1.3809871979145037E-2</v>
      </c>
      <c r="I2388" s="6">
        <f t="shared" si="281"/>
        <v>3.05</v>
      </c>
      <c r="J2388" s="6">
        <f t="shared" si="282"/>
        <v>5438542.5196339786</v>
      </c>
      <c r="K2388" s="18">
        <f t="shared" si="282"/>
        <v>0</v>
      </c>
      <c r="L2388" s="35">
        <f>Data!BN12</f>
        <v>2.5380112170640897E-2</v>
      </c>
      <c r="Q2388" s="21">
        <v>0</v>
      </c>
      <c r="R2388" s="21">
        <v>0</v>
      </c>
      <c r="S2388" s="21">
        <v>0</v>
      </c>
      <c r="T2388" s="21">
        <v>0</v>
      </c>
      <c r="U2388" s="21">
        <v>0</v>
      </c>
      <c r="V2388" s="21">
        <v>0</v>
      </c>
      <c r="W2388" s="21">
        <v>0</v>
      </c>
      <c r="X2388" s="21">
        <v>0</v>
      </c>
      <c r="Y2388" s="21">
        <v>0</v>
      </c>
      <c r="Z2388" s="21">
        <v>104.11413322354788</v>
      </c>
      <c r="AA2388" s="21">
        <v>104.11413322354788</v>
      </c>
      <c r="AB2388" s="21">
        <v>104.11413322354788</v>
      </c>
      <c r="AC2388" s="21">
        <v>104.11413322354788</v>
      </c>
      <c r="AD2388" s="21">
        <v>104.11413322354788</v>
      </c>
      <c r="AE2388" s="21">
        <v>104.11413322354788</v>
      </c>
      <c r="AF2388" s="21">
        <v>104.11413322354788</v>
      </c>
      <c r="AG2388" s="21">
        <v>104.11413322354788</v>
      </c>
      <c r="AH2388" s="21">
        <v>104.11413322354788</v>
      </c>
      <c r="AI2388" s="21">
        <v>1419.1285009677456</v>
      </c>
      <c r="AJ2388" s="21">
        <v>1419.1285009677456</v>
      </c>
      <c r="AK2388" s="21">
        <v>1419.1285009677456</v>
      </c>
      <c r="AL2388" s="21">
        <v>1419.1285009677456</v>
      </c>
      <c r="AM2388" s="21">
        <v>1419.1285009677456</v>
      </c>
      <c r="AN2388" s="21">
        <v>1419.1285009677456</v>
      </c>
      <c r="AO2388" s="21">
        <v>1419.1285009677456</v>
      </c>
      <c r="AP2388" s="21">
        <v>1419.1285009677456</v>
      </c>
      <c r="AQ2388" s="21">
        <v>1419.1285009677456</v>
      </c>
    </row>
    <row r="2389" spans="1:43" x14ac:dyDescent="0.25">
      <c r="A2389" s="16" t="s">
        <v>326</v>
      </c>
      <c r="B2389" s="8" t="s">
        <v>338</v>
      </c>
      <c r="C2389" s="8" t="s">
        <v>71</v>
      </c>
      <c r="D2389" s="8" t="str">
        <f t="shared" si="279"/>
        <v>Week_51_old-generic-fifi</v>
      </c>
      <c r="E2389" s="8" t="str">
        <f t="shared" si="280"/>
        <v>Initial</v>
      </c>
      <c r="H2389" s="24">
        <f t="shared" si="281"/>
        <v>1.3809871979145037E-2</v>
      </c>
      <c r="I2389" s="6">
        <f t="shared" si="281"/>
        <v>3.05</v>
      </c>
      <c r="J2389" s="6">
        <f t="shared" si="282"/>
        <v>5438542.5196339786</v>
      </c>
      <c r="K2389" s="18">
        <f t="shared" si="282"/>
        <v>0</v>
      </c>
      <c r="L2389" s="35">
        <f>Data!BN13</f>
        <v>2.5380112170640897E-2</v>
      </c>
      <c r="Q2389" s="21">
        <v>0</v>
      </c>
      <c r="R2389" s="21">
        <v>0</v>
      </c>
      <c r="S2389" s="21">
        <v>0</v>
      </c>
      <c r="T2389" s="21">
        <v>0</v>
      </c>
      <c r="U2389" s="21">
        <v>0</v>
      </c>
      <c r="V2389" s="21">
        <v>0</v>
      </c>
      <c r="W2389" s="21">
        <v>0</v>
      </c>
      <c r="X2389" s="21">
        <v>0</v>
      </c>
      <c r="Y2389" s="21">
        <v>0</v>
      </c>
      <c r="Z2389" s="21">
        <v>211.99295172340902</v>
      </c>
      <c r="AA2389" s="21">
        <v>211.99295172340902</v>
      </c>
      <c r="AB2389" s="21">
        <v>211.99295172340902</v>
      </c>
      <c r="AC2389" s="21">
        <v>211.99295172340902</v>
      </c>
      <c r="AD2389" s="21">
        <v>211.99295172340902</v>
      </c>
      <c r="AE2389" s="21">
        <v>211.99295172340902</v>
      </c>
      <c r="AF2389" s="21">
        <v>211.99295172340902</v>
      </c>
      <c r="AG2389" s="21">
        <v>211.99295172340902</v>
      </c>
      <c r="AH2389" s="21">
        <v>211.99295172340902</v>
      </c>
      <c r="AI2389" s="21">
        <v>2667.4832187256452</v>
      </c>
      <c r="AJ2389" s="21">
        <v>2667.4832187256452</v>
      </c>
      <c r="AK2389" s="21">
        <v>2667.4832187256452</v>
      </c>
      <c r="AL2389" s="21">
        <v>2667.4832187256452</v>
      </c>
      <c r="AM2389" s="21">
        <v>2667.4832187256452</v>
      </c>
      <c r="AN2389" s="21">
        <v>2667.4832187256452</v>
      </c>
      <c r="AO2389" s="21">
        <v>2667.4832187256452</v>
      </c>
      <c r="AP2389" s="21">
        <v>2667.4832187256452</v>
      </c>
      <c r="AQ2389" s="21">
        <v>2667.4832187256452</v>
      </c>
    </row>
    <row r="2390" spans="1:43" x14ac:dyDescent="0.25">
      <c r="A2390" s="16" t="s">
        <v>327</v>
      </c>
      <c r="B2390" s="8" t="s">
        <v>338</v>
      </c>
      <c r="C2390" s="8" t="s">
        <v>71</v>
      </c>
      <c r="D2390" s="8" t="str">
        <f t="shared" si="279"/>
        <v>Week_52_old-generic-fifi</v>
      </c>
      <c r="E2390" s="8" t="str">
        <f t="shared" si="280"/>
        <v>Initial</v>
      </c>
      <c r="H2390" s="24">
        <f t="shared" si="281"/>
        <v>1.3809871979145037E-2</v>
      </c>
      <c r="I2390" s="6">
        <f t="shared" si="281"/>
        <v>3.05</v>
      </c>
      <c r="J2390" s="6">
        <f t="shared" si="282"/>
        <v>5438542.5196339786</v>
      </c>
      <c r="K2390" s="18">
        <f t="shared" si="282"/>
        <v>0</v>
      </c>
      <c r="L2390" s="35">
        <f>Data!BN14</f>
        <v>2.5380112170640897E-2</v>
      </c>
      <c r="Q2390" s="21">
        <v>0</v>
      </c>
      <c r="R2390" s="21">
        <v>0</v>
      </c>
      <c r="S2390" s="21">
        <v>0</v>
      </c>
      <c r="T2390" s="21">
        <v>0</v>
      </c>
      <c r="U2390" s="21">
        <v>0</v>
      </c>
      <c r="V2390" s="21">
        <v>0</v>
      </c>
      <c r="W2390" s="21">
        <v>0</v>
      </c>
      <c r="X2390" s="21">
        <v>0</v>
      </c>
      <c r="Y2390" s="21">
        <v>0</v>
      </c>
      <c r="Z2390" s="21">
        <v>116.17021668036084</v>
      </c>
      <c r="AA2390" s="21">
        <v>116.17021668036084</v>
      </c>
      <c r="AB2390" s="21">
        <v>116.17021668036084</v>
      </c>
      <c r="AC2390" s="21">
        <v>116.17021668036084</v>
      </c>
      <c r="AD2390" s="21">
        <v>116.17021668036084</v>
      </c>
      <c r="AE2390" s="21">
        <v>116.17021668036084</v>
      </c>
      <c r="AF2390" s="21">
        <v>116.17021668036084</v>
      </c>
      <c r="AG2390" s="21">
        <v>116.17021668036084</v>
      </c>
      <c r="AH2390" s="21">
        <v>116.17021668036084</v>
      </c>
      <c r="AI2390" s="21">
        <v>1530.4482612523307</v>
      </c>
      <c r="AJ2390" s="21">
        <v>1530.4482612523307</v>
      </c>
      <c r="AK2390" s="21">
        <v>1530.4482612523307</v>
      </c>
      <c r="AL2390" s="21">
        <v>1530.4482612523307</v>
      </c>
      <c r="AM2390" s="21">
        <v>1530.4482612523307</v>
      </c>
      <c r="AN2390" s="21">
        <v>1530.4482612523307</v>
      </c>
      <c r="AO2390" s="21">
        <v>1530.4482612523307</v>
      </c>
      <c r="AP2390" s="21">
        <v>1530.4482612523307</v>
      </c>
      <c r="AQ2390" s="21">
        <v>1530.4482612523307</v>
      </c>
    </row>
    <row r="2391" spans="1:43" x14ac:dyDescent="0.25">
      <c r="A2391" s="17" t="s">
        <v>262</v>
      </c>
      <c r="B2391" s="8" t="s">
        <v>338</v>
      </c>
      <c r="C2391" s="8" t="s">
        <v>71</v>
      </c>
      <c r="D2391" s="8" t="str">
        <f t="shared" si="279"/>
        <v>Week_01-generic-fifi</v>
      </c>
      <c r="E2391" s="8" t="str">
        <f t="shared" si="280"/>
        <v>Umbrella-display.umb</v>
      </c>
      <c r="H2391" s="24">
        <f t="shared" si="281"/>
        <v>1.3809871979145037E-2</v>
      </c>
      <c r="I2391" s="6">
        <f t="shared" si="281"/>
        <v>3.05</v>
      </c>
      <c r="J2391" s="6">
        <f t="shared" si="282"/>
        <v>5438542.5196339786</v>
      </c>
      <c r="K2391" s="18">
        <f t="shared" si="282"/>
        <v>0</v>
      </c>
      <c r="L2391" s="35">
        <f>Data!BN15</f>
        <v>2.5380112170640897E-2</v>
      </c>
      <c r="Q2391" s="21">
        <v>0</v>
      </c>
      <c r="R2391" s="21">
        <v>0</v>
      </c>
      <c r="S2391" s="21">
        <v>0</v>
      </c>
      <c r="T2391" s="21">
        <v>0</v>
      </c>
      <c r="U2391" s="21">
        <v>0</v>
      </c>
      <c r="V2391" s="21">
        <v>0</v>
      </c>
      <c r="W2391" s="21">
        <v>0</v>
      </c>
      <c r="X2391" s="21">
        <v>0</v>
      </c>
      <c r="Y2391" s="21">
        <v>0</v>
      </c>
      <c r="Z2391" s="21">
        <v>0</v>
      </c>
      <c r="AA2391" s="21">
        <v>0</v>
      </c>
      <c r="AB2391" s="21">
        <v>0</v>
      </c>
      <c r="AC2391" s="21">
        <v>0</v>
      </c>
      <c r="AD2391" s="21">
        <v>0</v>
      </c>
      <c r="AE2391" s="21">
        <v>0</v>
      </c>
      <c r="AF2391" s="21">
        <v>11.963821953208427</v>
      </c>
      <c r="AG2391" s="21">
        <v>453.41945009149032</v>
      </c>
      <c r="AH2391" s="21">
        <v>813.4669343493473</v>
      </c>
      <c r="AI2391" s="21">
        <v>0</v>
      </c>
      <c r="AJ2391" s="21">
        <v>0</v>
      </c>
      <c r="AK2391" s="21">
        <v>0</v>
      </c>
      <c r="AL2391" s="21">
        <v>0</v>
      </c>
      <c r="AM2391" s="21">
        <v>0</v>
      </c>
      <c r="AN2391" s="21">
        <v>0</v>
      </c>
      <c r="AO2391" s="21">
        <v>165.97069726410714</v>
      </c>
      <c r="AP2391" s="21">
        <v>6290.1589959395178</v>
      </c>
      <c r="AQ2391" s="21">
        <v>11284.995281883961</v>
      </c>
    </row>
    <row r="2392" spans="1:43" x14ac:dyDescent="0.25">
      <c r="A2392" s="17" t="s">
        <v>263</v>
      </c>
      <c r="B2392" s="8" t="s">
        <v>338</v>
      </c>
      <c r="C2392" s="8" t="s">
        <v>71</v>
      </c>
      <c r="D2392" s="8" t="str">
        <f t="shared" si="279"/>
        <v>Week_02-generic-fifi</v>
      </c>
      <c r="E2392" s="8" t="str">
        <f t="shared" si="280"/>
        <v>Umbrella-display.umb</v>
      </c>
      <c r="H2392" s="24">
        <f t="shared" si="281"/>
        <v>1.3809871979145037E-2</v>
      </c>
      <c r="I2392" s="6">
        <f t="shared" si="281"/>
        <v>3.05</v>
      </c>
      <c r="J2392" s="6">
        <f t="shared" si="282"/>
        <v>5438542.5196339786</v>
      </c>
      <c r="K2392" s="18">
        <f t="shared" si="282"/>
        <v>0</v>
      </c>
      <c r="L2392" s="35">
        <f>Data!BN16</f>
        <v>2.4071858965968689E-2</v>
      </c>
      <c r="Q2392" s="21">
        <v>0</v>
      </c>
      <c r="R2392" s="21">
        <v>0</v>
      </c>
      <c r="S2392" s="21">
        <v>0</v>
      </c>
      <c r="T2392" s="21">
        <v>0</v>
      </c>
      <c r="U2392" s="21">
        <v>0</v>
      </c>
      <c r="V2392" s="21">
        <v>0</v>
      </c>
      <c r="W2392" s="21">
        <v>0</v>
      </c>
      <c r="X2392" s="21">
        <v>0</v>
      </c>
      <c r="Y2392" s="21">
        <v>0</v>
      </c>
      <c r="Z2392" s="21">
        <v>0</v>
      </c>
      <c r="AA2392" s="21">
        <v>0</v>
      </c>
      <c r="AB2392" s="21">
        <v>0</v>
      </c>
      <c r="AC2392" s="21">
        <v>0</v>
      </c>
      <c r="AD2392" s="21">
        <v>175.15248213936803</v>
      </c>
      <c r="AE2392" s="21">
        <v>884.8442374494258</v>
      </c>
      <c r="AF2392" s="21">
        <v>1424.3133401147593</v>
      </c>
      <c r="AG2392" s="21">
        <v>1862.2723390332826</v>
      </c>
      <c r="AH2392" s="21">
        <v>2219.3418007203168</v>
      </c>
      <c r="AI2392" s="21">
        <v>0</v>
      </c>
      <c r="AJ2392" s="21">
        <v>0</v>
      </c>
      <c r="AK2392" s="21">
        <v>0</v>
      </c>
      <c r="AL2392" s="21">
        <v>0</v>
      </c>
      <c r="AM2392" s="21">
        <v>2241.3838341623218</v>
      </c>
      <c r="AN2392" s="21">
        <v>11323.137105146739</v>
      </c>
      <c r="AO2392" s="21">
        <v>18226.592374379015</v>
      </c>
      <c r="AP2392" s="21">
        <v>23831.047465234136</v>
      </c>
      <c r="AQ2392" s="21">
        <v>28400.37876629753</v>
      </c>
    </row>
    <row r="2393" spans="1:43" x14ac:dyDescent="0.25">
      <c r="A2393" s="17" t="s">
        <v>264</v>
      </c>
      <c r="B2393" s="8" t="s">
        <v>338</v>
      </c>
      <c r="C2393" s="8" t="s">
        <v>71</v>
      </c>
      <c r="D2393" s="8" t="str">
        <f t="shared" si="279"/>
        <v>Week_03-generic-fifi</v>
      </c>
      <c r="E2393" s="8" t="str">
        <f t="shared" si="280"/>
        <v>Umbrella-display.umb</v>
      </c>
      <c r="H2393" s="24">
        <f t="shared" si="281"/>
        <v>1.3809871979145037E-2</v>
      </c>
      <c r="I2393" s="6">
        <f t="shared" si="281"/>
        <v>3.05</v>
      </c>
      <c r="J2393" s="6">
        <f t="shared" si="282"/>
        <v>5438542.5196339786</v>
      </c>
      <c r="K2393" s="18">
        <f t="shared" si="282"/>
        <v>0</v>
      </c>
      <c r="L2393" s="35">
        <f>Data!BN17</f>
        <v>2.4071858965968689E-2</v>
      </c>
      <c r="Q2393" s="21">
        <v>0</v>
      </c>
      <c r="R2393" s="21">
        <v>0</v>
      </c>
      <c r="S2393" s="21">
        <v>0</v>
      </c>
      <c r="T2393" s="21">
        <v>0</v>
      </c>
      <c r="U2393" s="21">
        <v>0</v>
      </c>
      <c r="V2393" s="21">
        <v>0</v>
      </c>
      <c r="W2393" s="21">
        <v>0</v>
      </c>
      <c r="X2393" s="21">
        <v>0</v>
      </c>
      <c r="Y2393" s="21">
        <v>0</v>
      </c>
      <c r="Z2393" s="21">
        <v>0</v>
      </c>
      <c r="AA2393" s="21">
        <v>0</v>
      </c>
      <c r="AB2393" s="21">
        <v>0</v>
      </c>
      <c r="AC2393" s="21">
        <v>0</v>
      </c>
      <c r="AD2393" s="21">
        <v>0</v>
      </c>
      <c r="AE2393" s="21">
        <v>1.3255469143181815</v>
      </c>
      <c r="AF2393" s="21">
        <v>563.97159638176606</v>
      </c>
      <c r="AG2393" s="21">
        <v>1020.9415371056651</v>
      </c>
      <c r="AH2393" s="21">
        <v>1393.6553815212003</v>
      </c>
      <c r="AI2393" s="21">
        <v>0</v>
      </c>
      <c r="AJ2393" s="21">
        <v>0</v>
      </c>
      <c r="AK2393" s="21">
        <v>0</v>
      </c>
      <c r="AL2393" s="21">
        <v>0</v>
      </c>
      <c r="AM2393" s="21">
        <v>0</v>
      </c>
      <c r="AN2393" s="21">
        <v>17.608040880115407</v>
      </c>
      <c r="AO2393" s="21">
        <v>7491.5756032837044</v>
      </c>
      <c r="AP2393" s="21">
        <v>13561.78353808857</v>
      </c>
      <c r="AQ2393" s="21">
        <v>18512.766817642572</v>
      </c>
    </row>
    <row r="2394" spans="1:43" x14ac:dyDescent="0.25">
      <c r="A2394" s="17" t="s">
        <v>265</v>
      </c>
      <c r="B2394" s="8" t="s">
        <v>338</v>
      </c>
      <c r="C2394" s="8" t="s">
        <v>71</v>
      </c>
      <c r="D2394" s="8" t="str">
        <f t="shared" si="279"/>
        <v>Week_04-generic-fifi</v>
      </c>
      <c r="E2394" s="8" t="str">
        <f t="shared" si="280"/>
        <v>Umbrella-display.umb</v>
      </c>
      <c r="H2394" s="24">
        <f t="shared" si="281"/>
        <v>1.3809871979145037E-2</v>
      </c>
      <c r="I2394" s="6">
        <f t="shared" si="281"/>
        <v>3.05</v>
      </c>
      <c r="J2394" s="6">
        <f t="shared" si="282"/>
        <v>5438542.5196339786</v>
      </c>
      <c r="K2394" s="18">
        <f t="shared" si="282"/>
        <v>0</v>
      </c>
      <c r="L2394" s="35">
        <f>Data!BN18</f>
        <v>2.4071858965968689E-2</v>
      </c>
      <c r="Q2394" s="21">
        <v>0</v>
      </c>
      <c r="R2394" s="21">
        <v>0</v>
      </c>
      <c r="S2394" s="21">
        <v>0</v>
      </c>
      <c r="T2394" s="21">
        <v>0</v>
      </c>
      <c r="U2394" s="21">
        <v>0</v>
      </c>
      <c r="V2394" s="21">
        <v>0</v>
      </c>
      <c r="W2394" s="21">
        <v>0</v>
      </c>
      <c r="X2394" s="21">
        <v>0</v>
      </c>
      <c r="Y2394" s="21">
        <v>0</v>
      </c>
      <c r="Z2394" s="21">
        <v>0</v>
      </c>
      <c r="AA2394" s="21">
        <v>0</v>
      </c>
      <c r="AB2394" s="21">
        <v>0</v>
      </c>
      <c r="AC2394" s="21">
        <v>0</v>
      </c>
      <c r="AD2394" s="21">
        <v>0</v>
      </c>
      <c r="AE2394" s="21">
        <v>0</v>
      </c>
      <c r="AF2394" s="21">
        <v>0</v>
      </c>
      <c r="AG2394" s="21">
        <v>122.16512514058979</v>
      </c>
      <c r="AH2394" s="21">
        <v>448.63273085651218</v>
      </c>
      <c r="AI2394" s="21">
        <v>0</v>
      </c>
      <c r="AJ2394" s="21">
        <v>0</v>
      </c>
      <c r="AK2394" s="21">
        <v>0</v>
      </c>
      <c r="AL2394" s="21">
        <v>0</v>
      </c>
      <c r="AM2394" s="21">
        <v>0</v>
      </c>
      <c r="AN2394" s="21">
        <v>0</v>
      </c>
      <c r="AO2394" s="21">
        <v>0</v>
      </c>
      <c r="AP2394" s="21">
        <v>1850.2210381477535</v>
      </c>
      <c r="AQ2394" s="21">
        <v>6794.6536794125059</v>
      </c>
    </row>
    <row r="2395" spans="1:43" x14ac:dyDescent="0.25">
      <c r="A2395" s="17" t="s">
        <v>266</v>
      </c>
      <c r="B2395" s="8" t="s">
        <v>338</v>
      </c>
      <c r="C2395" s="8" t="s">
        <v>71</v>
      </c>
      <c r="D2395" s="8" t="str">
        <f t="shared" si="279"/>
        <v>Week_05-generic-fifi</v>
      </c>
      <c r="E2395" s="8" t="str">
        <f t="shared" si="280"/>
        <v>Umbrella-display.umb</v>
      </c>
      <c r="H2395" s="24">
        <f t="shared" si="281"/>
        <v>1.3809871979145037E-2</v>
      </c>
      <c r="I2395" s="6">
        <f t="shared" si="281"/>
        <v>3.05</v>
      </c>
      <c r="J2395" s="6">
        <f t="shared" ref="J2395:K2410" si="283">J2394</f>
        <v>5438542.5196339786</v>
      </c>
      <c r="K2395" s="18">
        <f t="shared" si="283"/>
        <v>0</v>
      </c>
      <c r="L2395" s="35">
        <f>Data!BN19</f>
        <v>2.4071858965968689E-2</v>
      </c>
      <c r="Q2395" s="21">
        <v>0</v>
      </c>
      <c r="R2395" s="21">
        <v>0</v>
      </c>
      <c r="S2395" s="21">
        <v>0</v>
      </c>
      <c r="T2395" s="21">
        <v>0</v>
      </c>
      <c r="U2395" s="21">
        <v>0</v>
      </c>
      <c r="V2395" s="21">
        <v>0</v>
      </c>
      <c r="W2395" s="21">
        <v>0</v>
      </c>
      <c r="X2395" s="21">
        <v>0</v>
      </c>
      <c r="Y2395" s="21">
        <v>0</v>
      </c>
      <c r="Z2395" s="21">
        <v>0</v>
      </c>
      <c r="AA2395" s="21">
        <v>0</v>
      </c>
      <c r="AB2395" s="21">
        <v>0</v>
      </c>
      <c r="AC2395" s="21">
        <v>0</v>
      </c>
      <c r="AD2395" s="21">
        <v>0</v>
      </c>
      <c r="AE2395" s="21">
        <v>0</v>
      </c>
      <c r="AF2395" s="21">
        <v>432.41375797784912</v>
      </c>
      <c r="AG2395" s="21">
        <v>807.51994569621877</v>
      </c>
      <c r="AH2395" s="21">
        <v>1113.3336277357535</v>
      </c>
      <c r="AI2395" s="21">
        <v>0</v>
      </c>
      <c r="AJ2395" s="21">
        <v>0</v>
      </c>
      <c r="AK2395" s="21">
        <v>0</v>
      </c>
      <c r="AL2395" s="21">
        <v>0</v>
      </c>
      <c r="AM2395" s="21">
        <v>0</v>
      </c>
      <c r="AN2395" s="21">
        <v>0</v>
      </c>
      <c r="AO2395" s="21">
        <v>6429.0350013936559</v>
      </c>
      <c r="AP2395" s="21">
        <v>12006.03334057294</v>
      </c>
      <c r="AQ2395" s="21">
        <v>16552.805568476833</v>
      </c>
    </row>
    <row r="2396" spans="1:43" x14ac:dyDescent="0.25">
      <c r="A2396" s="17" t="s">
        <v>267</v>
      </c>
      <c r="B2396" s="8" t="s">
        <v>338</v>
      </c>
      <c r="C2396" s="8" t="s">
        <v>71</v>
      </c>
      <c r="D2396" s="8" t="str">
        <f t="shared" si="279"/>
        <v>Week_06-generic-fifi</v>
      </c>
      <c r="E2396" s="8" t="str">
        <f t="shared" si="280"/>
        <v>Umbrella-display.umb</v>
      </c>
      <c r="H2396" s="24">
        <f t="shared" si="281"/>
        <v>1.3809871979145037E-2</v>
      </c>
      <c r="I2396" s="6">
        <f t="shared" si="281"/>
        <v>3.05</v>
      </c>
      <c r="J2396" s="6">
        <f t="shared" si="283"/>
        <v>5438542.5196339786</v>
      </c>
      <c r="K2396" s="18">
        <f t="shared" si="283"/>
        <v>0</v>
      </c>
      <c r="L2396" s="35">
        <f>Data!BN20</f>
        <v>2.4856810888772018E-2</v>
      </c>
      <c r="Q2396" s="21">
        <v>0</v>
      </c>
      <c r="R2396" s="21">
        <v>0</v>
      </c>
      <c r="S2396" s="21">
        <v>0</v>
      </c>
      <c r="T2396" s="21">
        <v>0</v>
      </c>
      <c r="U2396" s="21">
        <v>0</v>
      </c>
      <c r="V2396" s="21">
        <v>0</v>
      </c>
      <c r="W2396" s="21">
        <v>0</v>
      </c>
      <c r="X2396" s="21">
        <v>0</v>
      </c>
      <c r="Y2396" s="21">
        <v>0</v>
      </c>
      <c r="Z2396" s="21">
        <v>0</v>
      </c>
      <c r="AA2396" s="21">
        <v>0</v>
      </c>
      <c r="AB2396" s="21">
        <v>0</v>
      </c>
      <c r="AC2396" s="21">
        <v>0</v>
      </c>
      <c r="AD2396" s="21">
        <v>0</v>
      </c>
      <c r="AE2396" s="21">
        <v>0</v>
      </c>
      <c r="AF2396" s="21">
        <v>131.0907639472392</v>
      </c>
      <c r="AG2396" s="21">
        <v>435.62780651347816</v>
      </c>
      <c r="AH2396" s="21">
        <v>683.83975466615993</v>
      </c>
      <c r="AI2396" s="21">
        <v>0</v>
      </c>
      <c r="AJ2396" s="21">
        <v>0</v>
      </c>
      <c r="AK2396" s="21">
        <v>0</v>
      </c>
      <c r="AL2396" s="21">
        <v>0</v>
      </c>
      <c r="AM2396" s="21">
        <v>0</v>
      </c>
      <c r="AN2396" s="21">
        <v>0</v>
      </c>
      <c r="AO2396" s="21">
        <v>2245.6261752131441</v>
      </c>
      <c r="AP2396" s="21">
        <v>7462.4418647150305</v>
      </c>
      <c r="AQ2396" s="21">
        <v>11714.390903601143</v>
      </c>
    </row>
    <row r="2397" spans="1:43" x14ac:dyDescent="0.25">
      <c r="A2397" s="17" t="s">
        <v>268</v>
      </c>
      <c r="B2397" s="8" t="s">
        <v>338</v>
      </c>
      <c r="C2397" s="8" t="s">
        <v>71</v>
      </c>
      <c r="D2397" s="8" t="str">
        <f t="shared" si="279"/>
        <v>Week_07-generic-fifi</v>
      </c>
      <c r="E2397" s="8" t="str">
        <f t="shared" si="280"/>
        <v>Umbrella-display.umb</v>
      </c>
      <c r="H2397" s="24">
        <f t="shared" si="281"/>
        <v>1.3809871979145037E-2</v>
      </c>
      <c r="I2397" s="6">
        <f t="shared" si="281"/>
        <v>3.05</v>
      </c>
      <c r="J2397" s="6">
        <f t="shared" si="283"/>
        <v>5438542.5196339786</v>
      </c>
      <c r="K2397" s="18">
        <f t="shared" si="283"/>
        <v>0</v>
      </c>
      <c r="L2397" s="35">
        <f>Data!BN21</f>
        <v>2.4856810888772018E-2</v>
      </c>
      <c r="Q2397" s="21">
        <v>0</v>
      </c>
      <c r="R2397" s="21">
        <v>0</v>
      </c>
      <c r="S2397" s="21">
        <v>0</v>
      </c>
      <c r="T2397" s="21">
        <v>0</v>
      </c>
      <c r="U2397" s="21">
        <v>0</v>
      </c>
      <c r="V2397" s="21">
        <v>0</v>
      </c>
      <c r="W2397" s="21">
        <v>0</v>
      </c>
      <c r="X2397" s="21">
        <v>0</v>
      </c>
      <c r="Y2397" s="21">
        <v>0</v>
      </c>
      <c r="Z2397" s="21">
        <v>0</v>
      </c>
      <c r="AA2397" s="21">
        <v>0</v>
      </c>
      <c r="AB2397" s="21">
        <v>0</v>
      </c>
      <c r="AC2397" s="21">
        <v>0</v>
      </c>
      <c r="AD2397" s="21">
        <v>0</v>
      </c>
      <c r="AE2397" s="21">
        <v>0</v>
      </c>
      <c r="AF2397" s="21">
        <v>317.25438468001443</v>
      </c>
      <c r="AG2397" s="21">
        <v>875.97981437723149</v>
      </c>
      <c r="AH2397" s="21">
        <v>1331.6420050878842</v>
      </c>
      <c r="AI2397" s="21">
        <v>0</v>
      </c>
      <c r="AJ2397" s="21">
        <v>0</v>
      </c>
      <c r="AK2397" s="21">
        <v>0</v>
      </c>
      <c r="AL2397" s="21">
        <v>0</v>
      </c>
      <c r="AM2397" s="21">
        <v>0</v>
      </c>
      <c r="AN2397" s="21">
        <v>0</v>
      </c>
      <c r="AO2397" s="21">
        <v>4218.5930199953818</v>
      </c>
      <c r="AP2397" s="21">
        <v>11648.073309738033</v>
      </c>
      <c r="AQ2397" s="21">
        <v>17707.101742541461</v>
      </c>
    </row>
    <row r="2398" spans="1:43" x14ac:dyDescent="0.25">
      <c r="A2398" s="17" t="s">
        <v>269</v>
      </c>
      <c r="B2398" s="8" t="s">
        <v>338</v>
      </c>
      <c r="C2398" s="8" t="s">
        <v>71</v>
      </c>
      <c r="D2398" s="8" t="str">
        <f t="shared" si="279"/>
        <v>Week_08-generic-fifi</v>
      </c>
      <c r="E2398" s="8" t="str">
        <f t="shared" si="280"/>
        <v>Umbrella-display.umb</v>
      </c>
      <c r="H2398" s="24">
        <f t="shared" si="281"/>
        <v>1.3809871979145037E-2</v>
      </c>
      <c r="I2398" s="6">
        <f t="shared" si="281"/>
        <v>3.05</v>
      </c>
      <c r="J2398" s="6">
        <f t="shared" si="283"/>
        <v>5438542.5196339786</v>
      </c>
      <c r="K2398" s="18">
        <f t="shared" si="283"/>
        <v>0</v>
      </c>
      <c r="L2398" s="35">
        <f>Data!BN22</f>
        <v>2.4856810888772018E-2</v>
      </c>
      <c r="Q2398" s="21">
        <v>0</v>
      </c>
      <c r="R2398" s="21">
        <v>0</v>
      </c>
      <c r="S2398" s="21">
        <v>0</v>
      </c>
      <c r="T2398" s="21">
        <v>0</v>
      </c>
      <c r="U2398" s="21">
        <v>0</v>
      </c>
      <c r="V2398" s="21">
        <v>0</v>
      </c>
      <c r="W2398" s="21">
        <v>0</v>
      </c>
      <c r="X2398" s="21">
        <v>0</v>
      </c>
      <c r="Y2398" s="21">
        <v>0</v>
      </c>
      <c r="Z2398" s="21">
        <v>0</v>
      </c>
      <c r="AA2398" s="21">
        <v>0</v>
      </c>
      <c r="AB2398" s="21">
        <v>0</v>
      </c>
      <c r="AC2398" s="21">
        <v>0</v>
      </c>
      <c r="AD2398" s="21">
        <v>0</v>
      </c>
      <c r="AE2398" s="21">
        <v>87.017377780357776</v>
      </c>
      <c r="AF2398" s="21">
        <v>612.37087389635917</v>
      </c>
      <c r="AG2398" s="21">
        <v>1039.2793439760756</v>
      </c>
      <c r="AH2398" s="21">
        <v>1387.6405919693239</v>
      </c>
      <c r="AI2398" s="21">
        <v>0</v>
      </c>
      <c r="AJ2398" s="21">
        <v>0</v>
      </c>
      <c r="AK2398" s="21">
        <v>0</v>
      </c>
      <c r="AL2398" s="21">
        <v>0</v>
      </c>
      <c r="AM2398" s="21">
        <v>0</v>
      </c>
      <c r="AN2398" s="21">
        <v>1249.9716286199171</v>
      </c>
      <c r="AO2398" s="21">
        <v>8796.4753488172355</v>
      </c>
      <c r="AP2398" s="21">
        <v>14928.853607377374</v>
      </c>
      <c r="AQ2398" s="21">
        <v>19932.930811373273</v>
      </c>
    </row>
    <row r="2399" spans="1:43" x14ac:dyDescent="0.25">
      <c r="A2399" s="17" t="s">
        <v>270</v>
      </c>
      <c r="B2399" s="8" t="s">
        <v>338</v>
      </c>
      <c r="C2399" s="8" t="s">
        <v>71</v>
      </c>
      <c r="D2399" s="8" t="str">
        <f t="shared" si="279"/>
        <v>Week_09-generic-fifi</v>
      </c>
      <c r="E2399" s="8" t="str">
        <f t="shared" si="280"/>
        <v>Umbrella-display.umb</v>
      </c>
      <c r="H2399" s="24">
        <f t="shared" si="281"/>
        <v>1.3809871979145037E-2</v>
      </c>
      <c r="I2399" s="6">
        <f t="shared" si="281"/>
        <v>3.05</v>
      </c>
      <c r="J2399" s="6">
        <f t="shared" si="283"/>
        <v>5438542.5196339786</v>
      </c>
      <c r="K2399" s="18">
        <f t="shared" si="283"/>
        <v>0</v>
      </c>
      <c r="L2399" s="35">
        <f>Data!BN23</f>
        <v>2.4856810888772018E-2</v>
      </c>
      <c r="Q2399" s="21">
        <v>0</v>
      </c>
      <c r="R2399" s="21">
        <v>0</v>
      </c>
      <c r="S2399" s="21">
        <v>0</v>
      </c>
      <c r="T2399" s="21">
        <v>0</v>
      </c>
      <c r="U2399" s="21">
        <v>0</v>
      </c>
      <c r="V2399" s="21">
        <v>0</v>
      </c>
      <c r="W2399" s="21">
        <v>0</v>
      </c>
      <c r="X2399" s="21">
        <v>0</v>
      </c>
      <c r="Y2399" s="21">
        <v>0</v>
      </c>
      <c r="Z2399" s="21">
        <v>0</v>
      </c>
      <c r="AA2399" s="21">
        <v>0</v>
      </c>
      <c r="AB2399" s="21">
        <v>0</v>
      </c>
      <c r="AC2399" s="21">
        <v>0</v>
      </c>
      <c r="AD2399" s="21">
        <v>0</v>
      </c>
      <c r="AE2399" s="21">
        <v>140.21250151002073</v>
      </c>
      <c r="AF2399" s="21">
        <v>656.9894048450202</v>
      </c>
      <c r="AG2399" s="21">
        <v>1076.4836564862615</v>
      </c>
      <c r="AH2399" s="21">
        <v>1418.4689141923179</v>
      </c>
      <c r="AI2399" s="21">
        <v>0</v>
      </c>
      <c r="AJ2399" s="21">
        <v>0</v>
      </c>
      <c r="AK2399" s="21">
        <v>0</v>
      </c>
      <c r="AL2399" s="21">
        <v>0</v>
      </c>
      <c r="AM2399" s="21">
        <v>0</v>
      </c>
      <c r="AN2399" s="21">
        <v>1994.8502791143019</v>
      </c>
      <c r="AO2399" s="21">
        <v>9347.2085835125181</v>
      </c>
      <c r="AP2399" s="21">
        <v>15315.493978617378</v>
      </c>
      <c r="AQ2399" s="21">
        <v>20181.03292443775</v>
      </c>
    </row>
    <row r="2400" spans="1:43" x14ac:dyDescent="0.25">
      <c r="A2400" s="17" t="s">
        <v>249</v>
      </c>
      <c r="B2400" s="8" t="s">
        <v>338</v>
      </c>
      <c r="C2400" s="8" t="s">
        <v>71</v>
      </c>
      <c r="D2400" s="8" t="str">
        <f t="shared" si="279"/>
        <v>Week_10-generic-fifi</v>
      </c>
      <c r="E2400" s="8" t="str">
        <f t="shared" si="280"/>
        <v>Umbrella-display.umb</v>
      </c>
      <c r="H2400" s="24">
        <f t="shared" si="281"/>
        <v>1.3809871979145037E-2</v>
      </c>
      <c r="I2400" s="6">
        <f t="shared" si="281"/>
        <v>3.05</v>
      </c>
      <c r="J2400" s="6">
        <f t="shared" si="283"/>
        <v>5438542.5196339786</v>
      </c>
      <c r="K2400" s="18">
        <f t="shared" si="283"/>
        <v>0</v>
      </c>
      <c r="L2400" s="35">
        <f>Data!BN24</f>
        <v>2.4856810888772018E-2</v>
      </c>
      <c r="Q2400" s="21">
        <v>0</v>
      </c>
      <c r="R2400" s="21">
        <v>0</v>
      </c>
      <c r="S2400" s="21">
        <v>0</v>
      </c>
      <c r="T2400" s="21">
        <v>0</v>
      </c>
      <c r="U2400" s="21">
        <v>0</v>
      </c>
      <c r="V2400" s="21">
        <v>0</v>
      </c>
      <c r="W2400" s="21">
        <v>0</v>
      </c>
      <c r="X2400" s="21">
        <v>0</v>
      </c>
      <c r="Y2400" s="21">
        <v>0</v>
      </c>
      <c r="Z2400" s="21">
        <v>0</v>
      </c>
      <c r="AA2400" s="21">
        <v>0</v>
      </c>
      <c r="AB2400" s="21">
        <v>0</v>
      </c>
      <c r="AC2400" s="21">
        <v>0</v>
      </c>
      <c r="AD2400" s="21">
        <v>0</v>
      </c>
      <c r="AE2400" s="21">
        <v>152.37814379551011</v>
      </c>
      <c r="AF2400" s="21">
        <v>608.88164743226059</v>
      </c>
      <c r="AG2400" s="21">
        <v>979.38225150661935</v>
      </c>
      <c r="AH2400" s="21">
        <v>1281.3774371308195</v>
      </c>
      <c r="AI2400" s="21">
        <v>0</v>
      </c>
      <c r="AJ2400" s="21">
        <v>0</v>
      </c>
      <c r="AK2400" s="21">
        <v>0</v>
      </c>
      <c r="AL2400" s="21">
        <v>0</v>
      </c>
      <c r="AM2400" s="21">
        <v>0</v>
      </c>
      <c r="AN2400" s="21">
        <v>2302.1168006319626</v>
      </c>
      <c r="AO2400" s="21">
        <v>9198.9351965814949</v>
      </c>
      <c r="AP2400" s="21">
        <v>14796.428669323252</v>
      </c>
      <c r="AQ2400" s="21">
        <v>19358.947763061708</v>
      </c>
    </row>
    <row r="2401" spans="1:43" x14ac:dyDescent="0.25">
      <c r="A2401" s="17" t="s">
        <v>250</v>
      </c>
      <c r="B2401" s="8" t="s">
        <v>338</v>
      </c>
      <c r="C2401" s="8" t="s">
        <v>71</v>
      </c>
      <c r="D2401" s="8" t="str">
        <f t="shared" si="279"/>
        <v>Week_11-generic-fifi</v>
      </c>
      <c r="E2401" s="8" t="str">
        <f t="shared" si="280"/>
        <v>Umbrella-display.umb</v>
      </c>
      <c r="H2401" s="24">
        <f t="shared" si="281"/>
        <v>1.3809871979145037E-2</v>
      </c>
      <c r="I2401" s="6">
        <f t="shared" si="281"/>
        <v>3.05</v>
      </c>
      <c r="J2401" s="6">
        <f t="shared" si="283"/>
        <v>5438542.5196339786</v>
      </c>
      <c r="K2401" s="18">
        <f t="shared" si="283"/>
        <v>0</v>
      </c>
      <c r="L2401" s="35">
        <f>Data!BN25</f>
        <v>2.4856810888772018E-2</v>
      </c>
      <c r="Q2401" s="21">
        <v>0</v>
      </c>
      <c r="R2401" s="21">
        <v>0</v>
      </c>
      <c r="S2401" s="21">
        <v>0</v>
      </c>
      <c r="T2401" s="21">
        <v>0</v>
      </c>
      <c r="U2401" s="21">
        <v>0</v>
      </c>
      <c r="V2401" s="21">
        <v>0</v>
      </c>
      <c r="W2401" s="21">
        <v>0</v>
      </c>
      <c r="X2401" s="21">
        <v>0</v>
      </c>
      <c r="Y2401" s="21">
        <v>0</v>
      </c>
      <c r="Z2401" s="21">
        <v>0</v>
      </c>
      <c r="AA2401" s="21">
        <v>0</v>
      </c>
      <c r="AB2401" s="21">
        <v>0</v>
      </c>
      <c r="AC2401" s="21">
        <v>0</v>
      </c>
      <c r="AD2401" s="21">
        <v>0</v>
      </c>
      <c r="AE2401" s="21">
        <v>246.71878248756954</v>
      </c>
      <c r="AF2401" s="21">
        <v>863.64428206075195</v>
      </c>
      <c r="AG2401" s="21">
        <v>1364.5213368288314</v>
      </c>
      <c r="AH2401" s="21">
        <v>1772.9161224084469</v>
      </c>
      <c r="AI2401" s="21">
        <v>0</v>
      </c>
      <c r="AJ2401" s="21">
        <v>0</v>
      </c>
      <c r="AK2401" s="21">
        <v>0</v>
      </c>
      <c r="AL2401" s="21">
        <v>0</v>
      </c>
      <c r="AM2401" s="21">
        <v>0</v>
      </c>
      <c r="AN2401" s="21">
        <v>3287.4416678860516</v>
      </c>
      <c r="AO2401" s="21">
        <v>11507.75863293301</v>
      </c>
      <c r="AP2401" s="21">
        <v>18181.770573696336</v>
      </c>
      <c r="AQ2401" s="21">
        <v>23623.488555299376</v>
      </c>
    </row>
    <row r="2402" spans="1:43" x14ac:dyDescent="0.25">
      <c r="A2402" s="17" t="s">
        <v>251</v>
      </c>
      <c r="B2402" s="8" t="s">
        <v>338</v>
      </c>
      <c r="C2402" s="8" t="s">
        <v>71</v>
      </c>
      <c r="D2402" s="8" t="str">
        <f t="shared" si="279"/>
        <v>Week_12-generic-fifi</v>
      </c>
      <c r="E2402" s="8" t="str">
        <f t="shared" si="280"/>
        <v>Umbrella-display.umb</v>
      </c>
      <c r="H2402" s="24">
        <f t="shared" si="281"/>
        <v>1.3809871979145037E-2</v>
      </c>
      <c r="I2402" s="6">
        <f t="shared" si="281"/>
        <v>3.05</v>
      </c>
      <c r="J2402" s="6">
        <f t="shared" si="283"/>
        <v>5438542.5196339786</v>
      </c>
      <c r="K2402" s="18">
        <f t="shared" si="283"/>
        <v>0</v>
      </c>
      <c r="L2402" s="35">
        <f>Data!BN26</f>
        <v>2.4856810888772018E-2</v>
      </c>
      <c r="Q2402" s="21">
        <v>0</v>
      </c>
      <c r="R2402" s="21">
        <v>0</v>
      </c>
      <c r="S2402" s="21">
        <v>0</v>
      </c>
      <c r="T2402" s="21">
        <v>0</v>
      </c>
      <c r="U2402" s="21">
        <v>0</v>
      </c>
      <c r="V2402" s="21">
        <v>0</v>
      </c>
      <c r="W2402" s="21">
        <v>0</v>
      </c>
      <c r="X2402" s="21">
        <v>0</v>
      </c>
      <c r="Y2402" s="21">
        <v>0</v>
      </c>
      <c r="Z2402" s="21">
        <v>0</v>
      </c>
      <c r="AA2402" s="21">
        <v>0</v>
      </c>
      <c r="AB2402" s="21">
        <v>0</v>
      </c>
      <c r="AC2402" s="21">
        <v>0</v>
      </c>
      <c r="AD2402" s="21">
        <v>0</v>
      </c>
      <c r="AE2402" s="21">
        <v>0</v>
      </c>
      <c r="AF2402" s="21">
        <v>326.88739395329105</v>
      </c>
      <c r="AG2402" s="21">
        <v>792.12300512289221</v>
      </c>
      <c r="AH2402" s="21">
        <v>1171.6595335639515</v>
      </c>
      <c r="AI2402" s="21">
        <v>0</v>
      </c>
      <c r="AJ2402" s="21">
        <v>0</v>
      </c>
      <c r="AK2402" s="21">
        <v>0</v>
      </c>
      <c r="AL2402" s="21">
        <v>0</v>
      </c>
      <c r="AM2402" s="21">
        <v>0</v>
      </c>
      <c r="AN2402" s="21">
        <v>0</v>
      </c>
      <c r="AO2402" s="21">
        <v>4555.9588681677778</v>
      </c>
      <c r="AP2402" s="21">
        <v>11040.131545681519</v>
      </c>
      <c r="AQ2402" s="21">
        <v>16329.882219859352</v>
      </c>
    </row>
    <row r="2403" spans="1:43" x14ac:dyDescent="0.25">
      <c r="A2403" s="17" t="s">
        <v>252</v>
      </c>
      <c r="B2403" s="8" t="s">
        <v>338</v>
      </c>
      <c r="C2403" s="8" t="s">
        <v>71</v>
      </c>
      <c r="D2403" s="8" t="str">
        <f t="shared" si="279"/>
        <v>Week_13-generic-fifi</v>
      </c>
      <c r="E2403" s="8" t="str">
        <f t="shared" si="280"/>
        <v>Umbrella-display.umb</v>
      </c>
      <c r="H2403" s="24">
        <f t="shared" si="281"/>
        <v>1.3809871979145037E-2</v>
      </c>
      <c r="I2403" s="6">
        <f t="shared" si="281"/>
        <v>3.05</v>
      </c>
      <c r="J2403" s="6">
        <f t="shared" si="283"/>
        <v>5438542.5196339786</v>
      </c>
      <c r="K2403" s="18">
        <f t="shared" si="283"/>
        <v>0</v>
      </c>
      <c r="L2403" s="35">
        <f>Data!BN27</f>
        <v>2.4856810888772018E-2</v>
      </c>
      <c r="Q2403" s="21">
        <v>0</v>
      </c>
      <c r="R2403" s="21">
        <v>0</v>
      </c>
      <c r="S2403" s="21">
        <v>0</v>
      </c>
      <c r="T2403" s="21">
        <v>0</v>
      </c>
      <c r="U2403" s="21">
        <v>0</v>
      </c>
      <c r="V2403" s="21">
        <v>0</v>
      </c>
      <c r="W2403" s="21">
        <v>0</v>
      </c>
      <c r="X2403" s="21">
        <v>0</v>
      </c>
      <c r="Y2403" s="21">
        <v>0</v>
      </c>
      <c r="Z2403" s="21">
        <v>0</v>
      </c>
      <c r="AA2403" s="21">
        <v>0</v>
      </c>
      <c r="AB2403" s="21">
        <v>0</v>
      </c>
      <c r="AC2403" s="21">
        <v>0</v>
      </c>
      <c r="AD2403" s="21">
        <v>0</v>
      </c>
      <c r="AE2403" s="21">
        <v>903.03945975159365</v>
      </c>
      <c r="AF2403" s="21">
        <v>1609.8846016909274</v>
      </c>
      <c r="AG2403" s="21">
        <v>2183.8305110828992</v>
      </c>
      <c r="AH2403" s="21">
        <v>2651.8482830163639</v>
      </c>
      <c r="AI2403" s="21">
        <v>0</v>
      </c>
      <c r="AJ2403" s="21">
        <v>0</v>
      </c>
      <c r="AK2403" s="21">
        <v>0</v>
      </c>
      <c r="AL2403" s="21">
        <v>0</v>
      </c>
      <c r="AM2403" s="21">
        <v>0</v>
      </c>
      <c r="AN2403" s="21">
        <v>11170.975412974716</v>
      </c>
      <c r="AO2403" s="21">
        <v>19914.94514333066</v>
      </c>
      <c r="AP2403" s="21">
        <v>27014.895840899077</v>
      </c>
      <c r="AQ2403" s="21">
        <v>32804.471220630665</v>
      </c>
    </row>
    <row r="2404" spans="1:43" x14ac:dyDescent="0.25">
      <c r="A2404" s="17" t="s">
        <v>253</v>
      </c>
      <c r="B2404" s="8" t="s">
        <v>338</v>
      </c>
      <c r="C2404" s="8" t="s">
        <v>71</v>
      </c>
      <c r="D2404" s="8" t="str">
        <f t="shared" si="279"/>
        <v>Week_14-generic-fifi</v>
      </c>
      <c r="E2404" s="8" t="str">
        <f t="shared" si="280"/>
        <v>Umbrella-display.umb</v>
      </c>
      <c r="H2404" s="24">
        <f t="shared" si="281"/>
        <v>1.3809871979145037E-2</v>
      </c>
      <c r="I2404" s="6">
        <f t="shared" si="281"/>
        <v>3.05</v>
      </c>
      <c r="J2404" s="6">
        <f t="shared" si="283"/>
        <v>5438542.5196339786</v>
      </c>
      <c r="K2404" s="18">
        <f t="shared" si="283"/>
        <v>0</v>
      </c>
      <c r="L2404" s="35">
        <f>Data!BN28</f>
        <v>2.4856810888772018E-2</v>
      </c>
      <c r="Q2404" s="21">
        <v>0</v>
      </c>
      <c r="R2404" s="21">
        <v>0</v>
      </c>
      <c r="S2404" s="21">
        <v>0</v>
      </c>
      <c r="T2404" s="21">
        <v>0</v>
      </c>
      <c r="U2404" s="21">
        <v>0</v>
      </c>
      <c r="V2404" s="21">
        <v>0</v>
      </c>
      <c r="W2404" s="21">
        <v>0</v>
      </c>
      <c r="X2404" s="21">
        <v>0</v>
      </c>
      <c r="Y2404" s="21">
        <v>0</v>
      </c>
      <c r="Z2404" s="21">
        <v>0</v>
      </c>
      <c r="AA2404" s="21">
        <v>0</v>
      </c>
      <c r="AB2404" s="21">
        <v>0</v>
      </c>
      <c r="AC2404" s="21">
        <v>0</v>
      </c>
      <c r="AD2404" s="21">
        <v>0</v>
      </c>
      <c r="AE2404" s="21">
        <v>653.71090179735882</v>
      </c>
      <c r="AF2404" s="21">
        <v>1243.8662144689756</v>
      </c>
      <c r="AG2404" s="21">
        <v>1723.3009880297957</v>
      </c>
      <c r="AH2404" s="21">
        <v>2114.4260756158533</v>
      </c>
      <c r="AI2404" s="21">
        <v>0</v>
      </c>
      <c r="AJ2404" s="21">
        <v>0</v>
      </c>
      <c r="AK2404" s="21">
        <v>0</v>
      </c>
      <c r="AL2404" s="21">
        <v>0</v>
      </c>
      <c r="AM2404" s="21">
        <v>0</v>
      </c>
      <c r="AN2404" s="21">
        <v>8749.5718138001466</v>
      </c>
      <c r="AO2404" s="21">
        <v>16648.485959669226</v>
      </c>
      <c r="AP2404" s="21">
        <v>23065.464733879347</v>
      </c>
      <c r="AQ2404" s="21">
        <v>28300.465454540285</v>
      </c>
    </row>
    <row r="2405" spans="1:43" x14ac:dyDescent="0.25">
      <c r="A2405" s="17" t="s">
        <v>254</v>
      </c>
      <c r="B2405" s="8" t="s">
        <v>338</v>
      </c>
      <c r="C2405" s="8" t="s">
        <v>71</v>
      </c>
      <c r="D2405" s="8" t="str">
        <f t="shared" si="279"/>
        <v>Week_15-generic-fifi</v>
      </c>
      <c r="E2405" s="8" t="str">
        <f t="shared" si="280"/>
        <v>Umbrella-display.umb</v>
      </c>
      <c r="H2405" s="24">
        <f t="shared" si="281"/>
        <v>1.3809871979145037E-2</v>
      </c>
      <c r="I2405" s="6">
        <f t="shared" si="281"/>
        <v>3.05</v>
      </c>
      <c r="J2405" s="6">
        <f t="shared" si="283"/>
        <v>5438542.5196339786</v>
      </c>
      <c r="K2405" s="18">
        <f t="shared" si="283"/>
        <v>0</v>
      </c>
      <c r="L2405" s="35">
        <f>Data!BN29</f>
        <v>2.5641762811575344E-2</v>
      </c>
      <c r="Q2405" s="21">
        <v>0</v>
      </c>
      <c r="R2405" s="21">
        <v>0</v>
      </c>
      <c r="S2405" s="21">
        <v>0</v>
      </c>
      <c r="T2405" s="21">
        <v>0</v>
      </c>
      <c r="U2405" s="21">
        <v>0</v>
      </c>
      <c r="V2405" s="21">
        <v>0</v>
      </c>
      <c r="W2405" s="21">
        <v>0</v>
      </c>
      <c r="X2405" s="21">
        <v>0</v>
      </c>
      <c r="Y2405" s="21">
        <v>0</v>
      </c>
      <c r="Z2405" s="21">
        <v>0</v>
      </c>
      <c r="AA2405" s="21">
        <v>0</v>
      </c>
      <c r="AB2405" s="21">
        <v>0</v>
      </c>
      <c r="AC2405" s="21">
        <v>0</v>
      </c>
      <c r="AD2405" s="21">
        <v>0</v>
      </c>
      <c r="AE2405" s="21">
        <v>0</v>
      </c>
      <c r="AF2405" s="21">
        <v>0</v>
      </c>
      <c r="AG2405" s="21">
        <v>0</v>
      </c>
      <c r="AH2405" s="21">
        <v>277.03065491951378</v>
      </c>
      <c r="AI2405" s="21">
        <v>0</v>
      </c>
      <c r="AJ2405" s="21">
        <v>0</v>
      </c>
      <c r="AK2405" s="21">
        <v>0</v>
      </c>
      <c r="AL2405" s="21">
        <v>0</v>
      </c>
      <c r="AM2405" s="21">
        <v>0</v>
      </c>
      <c r="AN2405" s="21">
        <v>0</v>
      </c>
      <c r="AO2405" s="21">
        <v>0</v>
      </c>
      <c r="AP2405" s="21">
        <v>0</v>
      </c>
      <c r="AQ2405" s="21">
        <v>4492.8889636834592</v>
      </c>
    </row>
    <row r="2406" spans="1:43" x14ac:dyDescent="0.25">
      <c r="A2406" s="17" t="s">
        <v>255</v>
      </c>
      <c r="B2406" s="8" t="s">
        <v>338</v>
      </c>
      <c r="C2406" s="8" t="s">
        <v>71</v>
      </c>
      <c r="D2406" s="8" t="str">
        <f t="shared" si="279"/>
        <v>Week_16-generic-fifi</v>
      </c>
      <c r="E2406" s="8" t="str">
        <f t="shared" si="280"/>
        <v>Umbrella-display.umb</v>
      </c>
      <c r="H2406" s="24">
        <f t="shared" si="281"/>
        <v>1.3809871979145037E-2</v>
      </c>
      <c r="I2406" s="6">
        <f t="shared" si="281"/>
        <v>3.05</v>
      </c>
      <c r="J2406" s="6">
        <f t="shared" si="283"/>
        <v>5438542.5196339786</v>
      </c>
      <c r="K2406" s="18">
        <f t="shared" si="283"/>
        <v>0</v>
      </c>
      <c r="L2406" s="35">
        <f>Data!BN30</f>
        <v>2.5641762811575344E-2</v>
      </c>
      <c r="Q2406" s="21">
        <v>0</v>
      </c>
      <c r="R2406" s="21">
        <v>0</v>
      </c>
      <c r="S2406" s="21">
        <v>0</v>
      </c>
      <c r="T2406" s="21">
        <v>0</v>
      </c>
      <c r="U2406" s="21">
        <v>0</v>
      </c>
      <c r="V2406" s="21">
        <v>0</v>
      </c>
      <c r="W2406" s="21">
        <v>0</v>
      </c>
      <c r="X2406" s="21">
        <v>0</v>
      </c>
      <c r="Y2406" s="21">
        <v>0</v>
      </c>
      <c r="Z2406" s="21">
        <v>0</v>
      </c>
      <c r="AA2406" s="21">
        <v>0</v>
      </c>
      <c r="AB2406" s="21">
        <v>0</v>
      </c>
      <c r="AC2406" s="21">
        <v>0</v>
      </c>
      <c r="AD2406" s="21">
        <v>0</v>
      </c>
      <c r="AE2406" s="21">
        <v>231.43443327951331</v>
      </c>
      <c r="AF2406" s="21">
        <v>771.17920796989688</v>
      </c>
      <c r="AG2406" s="21">
        <v>1209.4832754671074</v>
      </c>
      <c r="AH2406" s="21">
        <v>1566.9241116755702</v>
      </c>
      <c r="AI2406" s="21">
        <v>0</v>
      </c>
      <c r="AJ2406" s="21">
        <v>0</v>
      </c>
      <c r="AK2406" s="21">
        <v>0</v>
      </c>
      <c r="AL2406" s="21">
        <v>0</v>
      </c>
      <c r="AM2406" s="21">
        <v>0</v>
      </c>
      <c r="AN2406" s="21">
        <v>3172.9985934333058</v>
      </c>
      <c r="AO2406" s="21">
        <v>10572.975280727593</v>
      </c>
      <c r="AP2406" s="21">
        <v>16582.185621459786</v>
      </c>
      <c r="AQ2406" s="21">
        <v>21482.749701115572</v>
      </c>
    </row>
    <row r="2407" spans="1:43" x14ac:dyDescent="0.25">
      <c r="A2407" s="17" t="s">
        <v>256</v>
      </c>
      <c r="B2407" s="8" t="s">
        <v>338</v>
      </c>
      <c r="C2407" s="8" t="s">
        <v>71</v>
      </c>
      <c r="D2407" s="8" t="str">
        <f t="shared" si="279"/>
        <v>Week_17-generic-fifi</v>
      </c>
      <c r="E2407" s="8" t="str">
        <f t="shared" si="280"/>
        <v>Umbrella-display.umb</v>
      </c>
      <c r="H2407" s="24">
        <f t="shared" si="281"/>
        <v>1.3809871979145037E-2</v>
      </c>
      <c r="I2407" s="6">
        <f t="shared" si="281"/>
        <v>3.05</v>
      </c>
      <c r="J2407" s="6">
        <f t="shared" si="283"/>
        <v>5438542.5196339786</v>
      </c>
      <c r="K2407" s="18">
        <f t="shared" si="283"/>
        <v>0</v>
      </c>
      <c r="L2407" s="35">
        <f>Data!BN31</f>
        <v>2.5641762811575344E-2</v>
      </c>
      <c r="Q2407" s="21">
        <v>0</v>
      </c>
      <c r="R2407" s="21">
        <v>0</v>
      </c>
      <c r="S2407" s="21">
        <v>0</v>
      </c>
      <c r="T2407" s="21">
        <v>0</v>
      </c>
      <c r="U2407" s="21">
        <v>0</v>
      </c>
      <c r="V2407" s="21">
        <v>0</v>
      </c>
      <c r="W2407" s="21">
        <v>0</v>
      </c>
      <c r="X2407" s="21">
        <v>0</v>
      </c>
      <c r="Y2407" s="21">
        <v>0</v>
      </c>
      <c r="Z2407" s="21">
        <v>0</v>
      </c>
      <c r="AA2407" s="21">
        <v>0</v>
      </c>
      <c r="AB2407" s="21">
        <v>0</v>
      </c>
      <c r="AC2407" s="21">
        <v>0</v>
      </c>
      <c r="AD2407" s="21">
        <v>0</v>
      </c>
      <c r="AE2407" s="21">
        <v>0</v>
      </c>
      <c r="AF2407" s="21">
        <v>419.0063608698008</v>
      </c>
      <c r="AG2407" s="21">
        <v>810.97352808839878</v>
      </c>
      <c r="AH2407" s="21">
        <v>1130.432261636824</v>
      </c>
      <c r="AI2407" s="21">
        <v>0</v>
      </c>
      <c r="AJ2407" s="21">
        <v>0</v>
      </c>
      <c r="AK2407" s="21">
        <v>0</v>
      </c>
      <c r="AL2407" s="21">
        <v>0</v>
      </c>
      <c r="AM2407" s="21">
        <v>0</v>
      </c>
      <c r="AN2407" s="21">
        <v>0</v>
      </c>
      <c r="AO2407" s="21">
        <v>5947.7548665745944</v>
      </c>
      <c r="AP2407" s="21">
        <v>11511.69098802716</v>
      </c>
      <c r="AQ2407" s="21">
        <v>16046.376889186582</v>
      </c>
    </row>
    <row r="2408" spans="1:43" x14ac:dyDescent="0.25">
      <c r="A2408" s="17" t="s">
        <v>257</v>
      </c>
      <c r="B2408" s="8" t="s">
        <v>338</v>
      </c>
      <c r="C2408" s="8" t="s">
        <v>71</v>
      </c>
      <c r="D2408" s="8" t="str">
        <f t="shared" si="279"/>
        <v>Week_18-generic-fifi</v>
      </c>
      <c r="E2408" s="8" t="str">
        <f t="shared" si="280"/>
        <v>Umbrella-display.umb</v>
      </c>
      <c r="H2408" s="24">
        <f t="shared" si="281"/>
        <v>1.3809871979145037E-2</v>
      </c>
      <c r="I2408" s="6">
        <f t="shared" si="281"/>
        <v>3.05</v>
      </c>
      <c r="J2408" s="6">
        <f t="shared" si="283"/>
        <v>5438542.5196339786</v>
      </c>
      <c r="K2408" s="18">
        <f t="shared" si="283"/>
        <v>0</v>
      </c>
      <c r="L2408" s="35">
        <f>Data!BN32</f>
        <v>2.5641762811575344E-2</v>
      </c>
      <c r="Q2408" s="21">
        <v>0</v>
      </c>
      <c r="R2408" s="21">
        <v>0</v>
      </c>
      <c r="S2408" s="21">
        <v>0</v>
      </c>
      <c r="T2408" s="21">
        <v>0</v>
      </c>
      <c r="U2408" s="21">
        <v>0</v>
      </c>
      <c r="V2408" s="21">
        <v>0</v>
      </c>
      <c r="W2408" s="21">
        <v>0</v>
      </c>
      <c r="X2408" s="21">
        <v>0</v>
      </c>
      <c r="Y2408" s="21">
        <v>0</v>
      </c>
      <c r="Z2408" s="21">
        <v>0</v>
      </c>
      <c r="AA2408" s="21">
        <v>0</v>
      </c>
      <c r="AB2408" s="21">
        <v>0</v>
      </c>
      <c r="AC2408" s="21">
        <v>0</v>
      </c>
      <c r="AD2408" s="21">
        <v>0</v>
      </c>
      <c r="AE2408" s="21">
        <v>0</v>
      </c>
      <c r="AF2408" s="21">
        <v>0</v>
      </c>
      <c r="AG2408" s="21">
        <v>0</v>
      </c>
      <c r="AH2408" s="21">
        <v>0</v>
      </c>
      <c r="AI2408" s="21">
        <v>0</v>
      </c>
      <c r="AJ2408" s="21">
        <v>0</v>
      </c>
      <c r="AK2408" s="21">
        <v>0</v>
      </c>
      <c r="AL2408" s="21">
        <v>0</v>
      </c>
      <c r="AM2408" s="21">
        <v>0</v>
      </c>
      <c r="AN2408" s="21">
        <v>0</v>
      </c>
      <c r="AO2408" s="21">
        <v>0</v>
      </c>
      <c r="AP2408" s="21">
        <v>0</v>
      </c>
      <c r="AQ2408" s="21">
        <v>0</v>
      </c>
    </row>
    <row r="2409" spans="1:43" x14ac:dyDescent="0.25">
      <c r="A2409" s="17" t="s">
        <v>258</v>
      </c>
      <c r="B2409" s="8" t="s">
        <v>338</v>
      </c>
      <c r="C2409" s="8" t="s">
        <v>71</v>
      </c>
      <c r="D2409" s="8" t="str">
        <f t="shared" si="279"/>
        <v>Week_19-generic-fifi</v>
      </c>
      <c r="E2409" s="8" t="str">
        <f t="shared" si="280"/>
        <v>Umbrella-display.umb</v>
      </c>
      <c r="H2409" s="24">
        <f t="shared" si="281"/>
        <v>1.3809871979145037E-2</v>
      </c>
      <c r="I2409" s="6">
        <f t="shared" si="281"/>
        <v>3.05</v>
      </c>
      <c r="J2409" s="6">
        <f t="shared" si="283"/>
        <v>5438542.5196339786</v>
      </c>
      <c r="K2409" s="18">
        <f t="shared" si="283"/>
        <v>0</v>
      </c>
      <c r="L2409" s="35">
        <f>Data!BN33</f>
        <v>2.4071858965968689E-2</v>
      </c>
      <c r="Q2409" s="21">
        <v>0</v>
      </c>
      <c r="R2409" s="21">
        <v>0</v>
      </c>
      <c r="S2409" s="21">
        <v>0</v>
      </c>
      <c r="T2409" s="21">
        <v>0</v>
      </c>
      <c r="U2409" s="21">
        <v>0</v>
      </c>
      <c r="V2409" s="21">
        <v>0</v>
      </c>
      <c r="W2409" s="21">
        <v>0</v>
      </c>
      <c r="X2409" s="21">
        <v>0</v>
      </c>
      <c r="Y2409" s="21">
        <v>0</v>
      </c>
      <c r="Z2409" s="21">
        <v>0</v>
      </c>
      <c r="AA2409" s="21">
        <v>0</v>
      </c>
      <c r="AB2409" s="21">
        <v>0</v>
      </c>
      <c r="AC2409" s="21">
        <v>0</v>
      </c>
      <c r="AD2409" s="21">
        <v>0</v>
      </c>
      <c r="AE2409" s="21">
        <v>312.214459291465</v>
      </c>
      <c r="AF2409" s="21">
        <v>1105.0490127724079</v>
      </c>
      <c r="AG2409" s="21">
        <v>1748.9300307744313</v>
      </c>
      <c r="AH2409" s="21">
        <v>2274.0598500820884</v>
      </c>
      <c r="AI2409" s="21">
        <v>0</v>
      </c>
      <c r="AJ2409" s="21">
        <v>0</v>
      </c>
      <c r="AK2409" s="21">
        <v>0</v>
      </c>
      <c r="AL2409" s="21">
        <v>0</v>
      </c>
      <c r="AM2409" s="21">
        <v>0</v>
      </c>
      <c r="AN2409" s="21">
        <v>3718.7621663084597</v>
      </c>
      <c r="AO2409" s="21">
        <v>13162.152931483026</v>
      </c>
      <c r="AP2409" s="21">
        <v>20831.369708899452</v>
      </c>
      <c r="AQ2409" s="21">
        <v>27086.150185349656</v>
      </c>
    </row>
    <row r="2410" spans="1:43" x14ac:dyDescent="0.25">
      <c r="A2410" s="17" t="s">
        <v>259</v>
      </c>
      <c r="B2410" s="8" t="s">
        <v>338</v>
      </c>
      <c r="C2410" s="8" t="s">
        <v>71</v>
      </c>
      <c r="D2410" s="8" t="str">
        <f t="shared" si="279"/>
        <v>Week_20-generic-fifi</v>
      </c>
      <c r="E2410" s="8" t="str">
        <f t="shared" si="280"/>
        <v>Umbrella-display.umb</v>
      </c>
      <c r="H2410" s="24">
        <f t="shared" si="281"/>
        <v>1.3809871979145037E-2</v>
      </c>
      <c r="I2410" s="6">
        <f t="shared" si="281"/>
        <v>3.05</v>
      </c>
      <c r="J2410" s="6">
        <f t="shared" si="283"/>
        <v>5438542.5196339786</v>
      </c>
      <c r="K2410" s="18">
        <f t="shared" si="283"/>
        <v>0</v>
      </c>
      <c r="L2410" s="35">
        <f>Data!BN34</f>
        <v>2.4071858965968689E-2</v>
      </c>
      <c r="Q2410" s="21">
        <v>0</v>
      </c>
      <c r="R2410" s="21">
        <v>0</v>
      </c>
      <c r="S2410" s="21">
        <v>0</v>
      </c>
      <c r="T2410" s="21">
        <v>0</v>
      </c>
      <c r="U2410" s="21">
        <v>0</v>
      </c>
      <c r="V2410" s="21">
        <v>0</v>
      </c>
      <c r="W2410" s="21">
        <v>0</v>
      </c>
      <c r="X2410" s="21">
        <v>0</v>
      </c>
      <c r="Y2410" s="21">
        <v>0</v>
      </c>
      <c r="Z2410" s="21">
        <v>0</v>
      </c>
      <c r="AA2410" s="21">
        <v>0</v>
      </c>
      <c r="AB2410" s="21">
        <v>0</v>
      </c>
      <c r="AC2410" s="21">
        <v>0</v>
      </c>
      <c r="AD2410" s="21">
        <v>0</v>
      </c>
      <c r="AE2410" s="21">
        <v>0</v>
      </c>
      <c r="AF2410" s="21">
        <v>0</v>
      </c>
      <c r="AG2410" s="21">
        <v>421.15666273366134</v>
      </c>
      <c r="AH2410" s="21">
        <v>775.08142232886428</v>
      </c>
      <c r="AI2410" s="21">
        <v>0</v>
      </c>
      <c r="AJ2410" s="21">
        <v>0</v>
      </c>
      <c r="AK2410" s="21">
        <v>0</v>
      </c>
      <c r="AL2410" s="21">
        <v>0</v>
      </c>
      <c r="AM2410" s="21">
        <v>0</v>
      </c>
      <c r="AN2410" s="21">
        <v>0</v>
      </c>
      <c r="AO2410" s="21">
        <v>0</v>
      </c>
      <c r="AP2410" s="21">
        <v>6111.7164524772088</v>
      </c>
      <c r="AQ2410" s="21">
        <v>11247.780932893551</v>
      </c>
    </row>
    <row r="2411" spans="1:43" x14ac:dyDescent="0.25">
      <c r="A2411" s="17" t="s">
        <v>260</v>
      </c>
      <c r="B2411" s="8" t="s">
        <v>338</v>
      </c>
      <c r="C2411" s="8" t="s">
        <v>71</v>
      </c>
      <c r="D2411" s="8" t="str">
        <f t="shared" si="279"/>
        <v>Week_21-generic-fifi</v>
      </c>
      <c r="E2411" s="8" t="str">
        <f t="shared" si="280"/>
        <v>Umbrella-display.umb</v>
      </c>
      <c r="H2411" s="24">
        <f t="shared" si="281"/>
        <v>1.3809871979145037E-2</v>
      </c>
      <c r="I2411" s="6">
        <f t="shared" si="281"/>
        <v>3.05</v>
      </c>
      <c r="J2411" s="6">
        <f t="shared" ref="J2411:K2426" si="284">J2410</f>
        <v>5438542.5196339786</v>
      </c>
      <c r="K2411" s="18">
        <f t="shared" si="284"/>
        <v>0</v>
      </c>
      <c r="L2411" s="35">
        <f>Data!BN35</f>
        <v>2.4071858965968689E-2</v>
      </c>
      <c r="Q2411" s="21">
        <v>0</v>
      </c>
      <c r="R2411" s="21">
        <v>0</v>
      </c>
      <c r="S2411" s="21">
        <v>0</v>
      </c>
      <c r="T2411" s="21">
        <v>0</v>
      </c>
      <c r="U2411" s="21">
        <v>0</v>
      </c>
      <c r="V2411" s="21">
        <v>0</v>
      </c>
      <c r="W2411" s="21">
        <v>0</v>
      </c>
      <c r="X2411" s="21">
        <v>0</v>
      </c>
      <c r="Y2411" s="21">
        <v>0</v>
      </c>
      <c r="Z2411" s="21">
        <v>0</v>
      </c>
      <c r="AA2411" s="21">
        <v>0</v>
      </c>
      <c r="AB2411" s="21">
        <v>0</v>
      </c>
      <c r="AC2411" s="21">
        <v>0</v>
      </c>
      <c r="AD2411" s="21">
        <v>0</v>
      </c>
      <c r="AE2411" s="21">
        <v>0</v>
      </c>
      <c r="AF2411" s="21">
        <v>308.33488190324431</v>
      </c>
      <c r="AG2411" s="21">
        <v>580.55526632586952</v>
      </c>
      <c r="AH2411" s="21">
        <v>802.28165058566265</v>
      </c>
      <c r="AI2411" s="21">
        <v>0</v>
      </c>
      <c r="AJ2411" s="21">
        <v>0</v>
      </c>
      <c r="AK2411" s="21">
        <v>0</v>
      </c>
      <c r="AL2411" s="21">
        <v>0</v>
      </c>
      <c r="AM2411" s="21">
        <v>0</v>
      </c>
      <c r="AN2411" s="21">
        <v>0</v>
      </c>
      <c r="AO2411" s="21">
        <v>5229.3236884459156</v>
      </c>
      <c r="AP2411" s="21">
        <v>9846.1497055093751</v>
      </c>
      <c r="AQ2411" s="21">
        <v>13606.603360334726</v>
      </c>
    </row>
    <row r="2412" spans="1:43" x14ac:dyDescent="0.25">
      <c r="A2412" s="17" t="s">
        <v>261</v>
      </c>
      <c r="B2412" s="8" t="s">
        <v>338</v>
      </c>
      <c r="C2412" s="8" t="s">
        <v>71</v>
      </c>
      <c r="D2412" s="8" t="str">
        <f t="shared" si="279"/>
        <v>Week_22-generic-fifi</v>
      </c>
      <c r="E2412" s="8" t="str">
        <f t="shared" si="280"/>
        <v>Umbrella-display.umb</v>
      </c>
      <c r="H2412" s="24">
        <f t="shared" si="281"/>
        <v>1.3809871979145037E-2</v>
      </c>
      <c r="I2412" s="6">
        <f t="shared" si="281"/>
        <v>3.05</v>
      </c>
      <c r="J2412" s="6">
        <f t="shared" si="284"/>
        <v>5438542.5196339786</v>
      </c>
      <c r="K2412" s="18">
        <f t="shared" si="284"/>
        <v>0</v>
      </c>
      <c r="L2412" s="35">
        <f>Data!BN36</f>
        <v>2.4071858965968689E-2</v>
      </c>
      <c r="Q2412" s="21">
        <v>0</v>
      </c>
      <c r="R2412" s="21">
        <v>0</v>
      </c>
      <c r="S2412" s="21">
        <v>0</v>
      </c>
      <c r="T2412" s="21">
        <v>0</v>
      </c>
      <c r="U2412" s="21">
        <v>0</v>
      </c>
      <c r="V2412" s="21">
        <v>0</v>
      </c>
      <c r="W2412" s="21">
        <v>0</v>
      </c>
      <c r="X2412" s="21">
        <v>0</v>
      </c>
      <c r="Y2412" s="21">
        <v>0</v>
      </c>
      <c r="Z2412" s="21">
        <v>0</v>
      </c>
      <c r="AA2412" s="21">
        <v>0</v>
      </c>
      <c r="AB2412" s="21">
        <v>0</v>
      </c>
      <c r="AC2412" s="21">
        <v>0</v>
      </c>
      <c r="AD2412" s="21">
        <v>0</v>
      </c>
      <c r="AE2412" s="21">
        <v>0</v>
      </c>
      <c r="AF2412" s="21">
        <v>0</v>
      </c>
      <c r="AG2412" s="21">
        <v>106.48449474137216</v>
      </c>
      <c r="AH2412" s="21">
        <v>348.73218056287908</v>
      </c>
      <c r="AI2412" s="21">
        <v>0</v>
      </c>
      <c r="AJ2412" s="21">
        <v>0</v>
      </c>
      <c r="AK2412" s="21">
        <v>0</v>
      </c>
      <c r="AL2412" s="21">
        <v>0</v>
      </c>
      <c r="AM2412" s="21">
        <v>0</v>
      </c>
      <c r="AN2412" s="21">
        <v>0</v>
      </c>
      <c r="AO2412" s="21">
        <v>0</v>
      </c>
      <c r="AP2412" s="21">
        <v>1805.8837528262593</v>
      </c>
      <c r="AQ2412" s="21">
        <v>5914.1923009143402</v>
      </c>
    </row>
    <row r="2413" spans="1:43" x14ac:dyDescent="0.25">
      <c r="A2413" s="17" t="s">
        <v>278</v>
      </c>
      <c r="B2413" s="8" t="s">
        <v>338</v>
      </c>
      <c r="C2413" s="8" t="s">
        <v>71</v>
      </c>
      <c r="D2413" s="8" t="str">
        <f t="shared" si="279"/>
        <v>Week_23-generic-fifi</v>
      </c>
      <c r="E2413" s="8" t="str">
        <f t="shared" si="280"/>
        <v>Umbrella-display.umb</v>
      </c>
      <c r="H2413" s="24">
        <f t="shared" si="281"/>
        <v>1.3809871979145037E-2</v>
      </c>
      <c r="I2413" s="6">
        <f t="shared" si="281"/>
        <v>3.05</v>
      </c>
      <c r="J2413" s="6">
        <f t="shared" si="284"/>
        <v>5438542.5196339786</v>
      </c>
      <c r="K2413" s="18">
        <f t="shared" si="284"/>
        <v>0</v>
      </c>
      <c r="L2413" s="35">
        <f>Data!BN37</f>
        <v>2.4856810888772018E-2</v>
      </c>
      <c r="Q2413" s="21">
        <v>0</v>
      </c>
      <c r="R2413" s="21">
        <v>0</v>
      </c>
      <c r="S2413" s="21">
        <v>0</v>
      </c>
      <c r="T2413" s="21">
        <v>0</v>
      </c>
      <c r="U2413" s="21">
        <v>0</v>
      </c>
      <c r="V2413" s="21">
        <v>0</v>
      </c>
      <c r="W2413" s="21">
        <v>0</v>
      </c>
      <c r="X2413" s="21">
        <v>0</v>
      </c>
      <c r="Y2413" s="21">
        <v>0</v>
      </c>
      <c r="Z2413" s="21">
        <v>0</v>
      </c>
      <c r="AA2413" s="21">
        <v>0</v>
      </c>
      <c r="AB2413" s="21">
        <v>0</v>
      </c>
      <c r="AC2413" s="21">
        <v>0</v>
      </c>
      <c r="AD2413" s="21">
        <v>0</v>
      </c>
      <c r="AE2413" s="21">
        <v>0</v>
      </c>
      <c r="AF2413" s="21">
        <v>0</v>
      </c>
      <c r="AG2413" s="21">
        <v>0</v>
      </c>
      <c r="AH2413" s="21">
        <v>0</v>
      </c>
      <c r="AI2413" s="21">
        <v>0</v>
      </c>
      <c r="AJ2413" s="21">
        <v>0</v>
      </c>
      <c r="AK2413" s="21">
        <v>0</v>
      </c>
      <c r="AL2413" s="21">
        <v>0</v>
      </c>
      <c r="AM2413" s="21">
        <v>0</v>
      </c>
      <c r="AN2413" s="21">
        <v>0</v>
      </c>
      <c r="AO2413" s="21">
        <v>0</v>
      </c>
      <c r="AP2413" s="21">
        <v>0</v>
      </c>
      <c r="AQ2413" s="21">
        <v>0</v>
      </c>
    </row>
    <row r="2414" spans="1:43" x14ac:dyDescent="0.25">
      <c r="A2414" s="17" t="s">
        <v>279</v>
      </c>
      <c r="B2414" s="8" t="s">
        <v>338</v>
      </c>
      <c r="C2414" s="8" t="s">
        <v>71</v>
      </c>
      <c r="D2414" s="8" t="str">
        <f t="shared" si="279"/>
        <v>Week_24-generic-fifi</v>
      </c>
      <c r="E2414" s="8" t="str">
        <f t="shared" si="280"/>
        <v>Umbrella-display.umb</v>
      </c>
      <c r="H2414" s="24">
        <f t="shared" si="281"/>
        <v>1.3809871979145037E-2</v>
      </c>
      <c r="I2414" s="6">
        <f t="shared" si="281"/>
        <v>3.05</v>
      </c>
      <c r="J2414" s="6">
        <f t="shared" si="284"/>
        <v>5438542.5196339786</v>
      </c>
      <c r="K2414" s="18">
        <f t="shared" si="284"/>
        <v>0</v>
      </c>
      <c r="L2414" s="35">
        <f>Data!BN38</f>
        <v>2.4856810888772018E-2</v>
      </c>
      <c r="Q2414" s="21">
        <v>0</v>
      </c>
      <c r="R2414" s="21">
        <v>0</v>
      </c>
      <c r="S2414" s="21">
        <v>0</v>
      </c>
      <c r="T2414" s="21">
        <v>0</v>
      </c>
      <c r="U2414" s="21">
        <v>0</v>
      </c>
      <c r="V2414" s="21">
        <v>0</v>
      </c>
      <c r="W2414" s="21">
        <v>0</v>
      </c>
      <c r="X2414" s="21">
        <v>0</v>
      </c>
      <c r="Y2414" s="21">
        <v>0</v>
      </c>
      <c r="Z2414" s="21">
        <v>0</v>
      </c>
      <c r="AA2414" s="21">
        <v>0</v>
      </c>
      <c r="AB2414" s="21">
        <v>0</v>
      </c>
      <c r="AC2414" s="21">
        <v>0</v>
      </c>
      <c r="AD2414" s="21">
        <v>0</v>
      </c>
      <c r="AE2414" s="21">
        <v>0</v>
      </c>
      <c r="AF2414" s="21">
        <v>0</v>
      </c>
      <c r="AG2414" s="21">
        <v>168.186590290233</v>
      </c>
      <c r="AH2414" s="21">
        <v>662.93916163168592</v>
      </c>
      <c r="AI2414" s="21">
        <v>0</v>
      </c>
      <c r="AJ2414" s="21">
        <v>0</v>
      </c>
      <c r="AK2414" s="21">
        <v>0</v>
      </c>
      <c r="AL2414" s="21">
        <v>0</v>
      </c>
      <c r="AM2414" s="21">
        <v>0</v>
      </c>
      <c r="AN2414" s="21">
        <v>0</v>
      </c>
      <c r="AO2414" s="21">
        <v>0</v>
      </c>
      <c r="AP2414" s="21">
        <v>2061.5621596769201</v>
      </c>
      <c r="AQ2414" s="21">
        <v>8126.0360141042256</v>
      </c>
    </row>
    <row r="2415" spans="1:43" x14ac:dyDescent="0.25">
      <c r="A2415" s="17" t="s">
        <v>280</v>
      </c>
      <c r="B2415" s="8" t="s">
        <v>338</v>
      </c>
      <c r="C2415" s="8" t="s">
        <v>71</v>
      </c>
      <c r="D2415" s="8" t="str">
        <f t="shared" si="279"/>
        <v>Week_25-generic-fifi</v>
      </c>
      <c r="E2415" s="8" t="str">
        <f t="shared" si="280"/>
        <v>Umbrella-display.umb</v>
      </c>
      <c r="H2415" s="24">
        <f t="shared" si="281"/>
        <v>1.3809871979145037E-2</v>
      </c>
      <c r="I2415" s="6">
        <f t="shared" si="281"/>
        <v>3.05</v>
      </c>
      <c r="J2415" s="6">
        <f t="shared" si="284"/>
        <v>5438542.5196339786</v>
      </c>
      <c r="K2415" s="18">
        <f t="shared" si="284"/>
        <v>0</v>
      </c>
      <c r="L2415" s="35">
        <f>Data!BN39</f>
        <v>2.4856810888772018E-2</v>
      </c>
      <c r="Q2415" s="21">
        <v>0</v>
      </c>
      <c r="R2415" s="21">
        <v>0</v>
      </c>
      <c r="S2415" s="21">
        <v>0</v>
      </c>
      <c r="T2415" s="21">
        <v>0</v>
      </c>
      <c r="U2415" s="21">
        <v>0</v>
      </c>
      <c r="V2415" s="21">
        <v>0</v>
      </c>
      <c r="W2415" s="21">
        <v>0</v>
      </c>
      <c r="X2415" s="21">
        <v>0</v>
      </c>
      <c r="Y2415" s="21">
        <v>0</v>
      </c>
      <c r="Z2415" s="21">
        <v>0</v>
      </c>
      <c r="AA2415" s="21">
        <v>0</v>
      </c>
      <c r="AB2415" s="21">
        <v>0</v>
      </c>
      <c r="AC2415" s="21">
        <v>0</v>
      </c>
      <c r="AD2415" s="21">
        <v>0</v>
      </c>
      <c r="AE2415" s="21">
        <v>0</v>
      </c>
      <c r="AF2415" s="21">
        <v>0</v>
      </c>
      <c r="AG2415" s="21">
        <v>0</v>
      </c>
      <c r="AH2415" s="21">
        <v>0</v>
      </c>
      <c r="AI2415" s="21">
        <v>0</v>
      </c>
      <c r="AJ2415" s="21">
        <v>0</v>
      </c>
      <c r="AK2415" s="21">
        <v>0</v>
      </c>
      <c r="AL2415" s="21">
        <v>0</v>
      </c>
      <c r="AM2415" s="21">
        <v>0</v>
      </c>
      <c r="AN2415" s="21">
        <v>0</v>
      </c>
      <c r="AO2415" s="21">
        <v>0</v>
      </c>
      <c r="AP2415" s="21">
        <v>0</v>
      </c>
      <c r="AQ2415" s="21">
        <v>0</v>
      </c>
    </row>
    <row r="2416" spans="1:43" x14ac:dyDescent="0.25">
      <c r="A2416" s="17" t="s">
        <v>281</v>
      </c>
      <c r="B2416" s="8" t="s">
        <v>338</v>
      </c>
      <c r="C2416" s="8" t="s">
        <v>71</v>
      </c>
      <c r="D2416" s="8" t="str">
        <f t="shared" si="279"/>
        <v>Week_26-generic-fifi</v>
      </c>
      <c r="E2416" s="8" t="str">
        <f t="shared" si="280"/>
        <v>Umbrella-display.umb</v>
      </c>
      <c r="H2416" s="24">
        <f t="shared" si="281"/>
        <v>1.3809871979145037E-2</v>
      </c>
      <c r="I2416" s="6">
        <f t="shared" si="281"/>
        <v>3.05</v>
      </c>
      <c r="J2416" s="6">
        <f t="shared" si="284"/>
        <v>5438542.5196339786</v>
      </c>
      <c r="K2416" s="18">
        <f t="shared" si="284"/>
        <v>0</v>
      </c>
      <c r="L2416" s="35">
        <f>Data!BN40</f>
        <v>2.4856810888772018E-2</v>
      </c>
      <c r="Q2416" s="21">
        <v>0</v>
      </c>
      <c r="R2416" s="21">
        <v>0</v>
      </c>
      <c r="S2416" s="21">
        <v>0</v>
      </c>
      <c r="T2416" s="21">
        <v>0</v>
      </c>
      <c r="U2416" s="21">
        <v>0</v>
      </c>
      <c r="V2416" s="21">
        <v>0</v>
      </c>
      <c r="W2416" s="21">
        <v>0</v>
      </c>
      <c r="X2416" s="21">
        <v>0</v>
      </c>
      <c r="Y2416" s="21">
        <v>0</v>
      </c>
      <c r="Z2416" s="21">
        <v>0</v>
      </c>
      <c r="AA2416" s="21">
        <v>0</v>
      </c>
      <c r="AB2416" s="21">
        <v>0</v>
      </c>
      <c r="AC2416" s="21">
        <v>0</v>
      </c>
      <c r="AD2416" s="21">
        <v>0</v>
      </c>
      <c r="AE2416" s="21">
        <v>0</v>
      </c>
      <c r="AF2416" s="21">
        <v>0</v>
      </c>
      <c r="AG2416" s="21">
        <v>0</v>
      </c>
      <c r="AH2416" s="21">
        <v>134.84794340343336</v>
      </c>
      <c r="AI2416" s="21">
        <v>0</v>
      </c>
      <c r="AJ2416" s="21">
        <v>0</v>
      </c>
      <c r="AK2416" s="21">
        <v>0</v>
      </c>
      <c r="AL2416" s="21">
        <v>0</v>
      </c>
      <c r="AM2416" s="21">
        <v>0</v>
      </c>
      <c r="AN2416" s="21">
        <v>0</v>
      </c>
      <c r="AO2416" s="21">
        <v>0</v>
      </c>
      <c r="AP2416" s="21">
        <v>0</v>
      </c>
      <c r="AQ2416" s="21">
        <v>2276.1869996239943</v>
      </c>
    </row>
    <row r="2417" spans="1:43" x14ac:dyDescent="0.25">
      <c r="A2417" s="17" t="s">
        <v>282</v>
      </c>
      <c r="B2417" s="8" t="s">
        <v>338</v>
      </c>
      <c r="C2417" s="8" t="s">
        <v>71</v>
      </c>
      <c r="D2417" s="8" t="str">
        <f t="shared" si="279"/>
        <v>Week_27-generic-fifi</v>
      </c>
      <c r="E2417" s="8" t="str">
        <f t="shared" si="280"/>
        <v>Umbrella-display.umb</v>
      </c>
      <c r="H2417" s="24">
        <f t="shared" si="281"/>
        <v>1.3809871979145037E-2</v>
      </c>
      <c r="I2417" s="6">
        <f t="shared" si="281"/>
        <v>3.05</v>
      </c>
      <c r="J2417" s="6">
        <f t="shared" si="284"/>
        <v>5438542.5196339786</v>
      </c>
      <c r="K2417" s="18">
        <f t="shared" si="284"/>
        <v>0</v>
      </c>
      <c r="L2417" s="35">
        <f>Data!BN41</f>
        <v>2.4856810888772018E-2</v>
      </c>
      <c r="Q2417" s="21">
        <v>0</v>
      </c>
      <c r="R2417" s="21">
        <v>0</v>
      </c>
      <c r="S2417" s="21">
        <v>0</v>
      </c>
      <c r="T2417" s="21">
        <v>0</v>
      </c>
      <c r="U2417" s="21">
        <v>0</v>
      </c>
      <c r="V2417" s="21">
        <v>0</v>
      </c>
      <c r="W2417" s="21">
        <v>0</v>
      </c>
      <c r="X2417" s="21">
        <v>0</v>
      </c>
      <c r="Y2417" s="21">
        <v>0</v>
      </c>
      <c r="Z2417" s="21">
        <v>0</v>
      </c>
      <c r="AA2417" s="21">
        <v>0</v>
      </c>
      <c r="AB2417" s="21">
        <v>0</v>
      </c>
      <c r="AC2417" s="21">
        <v>0</v>
      </c>
      <c r="AD2417" s="21">
        <v>0</v>
      </c>
      <c r="AE2417" s="21">
        <v>0</v>
      </c>
      <c r="AF2417" s="21">
        <v>0</v>
      </c>
      <c r="AG2417" s="21">
        <v>204.13870554426396</v>
      </c>
      <c r="AH2417" s="21">
        <v>562.45694075115648</v>
      </c>
      <c r="AI2417" s="21">
        <v>0</v>
      </c>
      <c r="AJ2417" s="21">
        <v>0</v>
      </c>
      <c r="AK2417" s="21">
        <v>0</v>
      </c>
      <c r="AL2417" s="21">
        <v>0</v>
      </c>
      <c r="AM2417" s="21">
        <v>0</v>
      </c>
      <c r="AN2417" s="21">
        <v>0</v>
      </c>
      <c r="AO2417" s="21">
        <v>0</v>
      </c>
      <c r="AP2417" s="21">
        <v>2831.8886553393795</v>
      </c>
      <c r="AQ2417" s="21">
        <v>7802.6135483881517</v>
      </c>
    </row>
    <row r="2418" spans="1:43" x14ac:dyDescent="0.25">
      <c r="A2418" s="17" t="s">
        <v>283</v>
      </c>
      <c r="B2418" s="8" t="s">
        <v>338</v>
      </c>
      <c r="C2418" s="8" t="s">
        <v>71</v>
      </c>
      <c r="D2418" s="8" t="str">
        <f t="shared" si="279"/>
        <v>Week_28-generic-fifi</v>
      </c>
      <c r="E2418" s="8" t="str">
        <f t="shared" si="280"/>
        <v>Umbrella-display.umb</v>
      </c>
      <c r="H2418" s="24">
        <f t="shared" si="281"/>
        <v>1.3809871979145037E-2</v>
      </c>
      <c r="I2418" s="6">
        <f t="shared" si="281"/>
        <v>3.05</v>
      </c>
      <c r="J2418" s="6">
        <f t="shared" si="284"/>
        <v>5438542.5196339786</v>
      </c>
      <c r="K2418" s="18">
        <f t="shared" si="284"/>
        <v>0</v>
      </c>
      <c r="L2418" s="35">
        <f>Data!BN42</f>
        <v>2.3286907043165363E-2</v>
      </c>
      <c r="Q2418" s="21">
        <v>0</v>
      </c>
      <c r="R2418" s="21">
        <v>0</v>
      </c>
      <c r="S2418" s="21">
        <v>0</v>
      </c>
      <c r="T2418" s="21">
        <v>0</v>
      </c>
      <c r="U2418" s="21">
        <v>0</v>
      </c>
      <c r="V2418" s="21">
        <v>0</v>
      </c>
      <c r="W2418" s="21">
        <v>0</v>
      </c>
      <c r="X2418" s="21">
        <v>0</v>
      </c>
      <c r="Y2418" s="21">
        <v>0</v>
      </c>
      <c r="Z2418" s="21">
        <v>0</v>
      </c>
      <c r="AA2418" s="21">
        <v>0</v>
      </c>
      <c r="AB2418" s="21">
        <v>0</v>
      </c>
      <c r="AC2418" s="21">
        <v>0</v>
      </c>
      <c r="AD2418" s="21">
        <v>0</v>
      </c>
      <c r="AE2418" s="21">
        <v>0</v>
      </c>
      <c r="AF2418" s="21">
        <v>239.78346776897919</v>
      </c>
      <c r="AG2418" s="21">
        <v>726.36707128041917</v>
      </c>
      <c r="AH2418" s="21">
        <v>1123.1427840157457</v>
      </c>
      <c r="AI2418" s="21">
        <v>0</v>
      </c>
      <c r="AJ2418" s="21">
        <v>0</v>
      </c>
      <c r="AK2418" s="21">
        <v>0</v>
      </c>
      <c r="AL2418" s="21">
        <v>0</v>
      </c>
      <c r="AM2418" s="21">
        <v>0</v>
      </c>
      <c r="AN2418" s="21">
        <v>0</v>
      </c>
      <c r="AO2418" s="21">
        <v>3045.7942797112833</v>
      </c>
      <c r="AP2418" s="21">
        <v>9226.5104482017687</v>
      </c>
      <c r="AQ2418" s="21">
        <v>14266.462565926409</v>
      </c>
    </row>
    <row r="2419" spans="1:43" x14ac:dyDescent="0.25">
      <c r="A2419" s="17" t="s">
        <v>284</v>
      </c>
      <c r="B2419" s="8" t="s">
        <v>338</v>
      </c>
      <c r="C2419" s="8" t="s">
        <v>71</v>
      </c>
      <c r="D2419" s="8" t="str">
        <f t="shared" si="279"/>
        <v>Week_29-generic-fifi</v>
      </c>
      <c r="E2419" s="8" t="str">
        <f t="shared" si="280"/>
        <v>Umbrella-display.umb</v>
      </c>
      <c r="H2419" s="24">
        <f t="shared" si="281"/>
        <v>1.3809871979145037E-2</v>
      </c>
      <c r="I2419" s="6">
        <f t="shared" si="281"/>
        <v>3.05</v>
      </c>
      <c r="J2419" s="6">
        <f t="shared" si="284"/>
        <v>5438542.5196339786</v>
      </c>
      <c r="K2419" s="18">
        <f t="shared" si="284"/>
        <v>0</v>
      </c>
      <c r="L2419" s="35">
        <f>Data!BN43</f>
        <v>2.3286907043165363E-2</v>
      </c>
      <c r="Q2419" s="21">
        <v>0</v>
      </c>
      <c r="R2419" s="21">
        <v>0</v>
      </c>
      <c r="S2419" s="21">
        <v>0</v>
      </c>
      <c r="T2419" s="21">
        <v>0</v>
      </c>
      <c r="U2419" s="21">
        <v>0</v>
      </c>
      <c r="V2419" s="21">
        <v>0</v>
      </c>
      <c r="W2419" s="21">
        <v>0</v>
      </c>
      <c r="X2419" s="21">
        <v>0</v>
      </c>
      <c r="Y2419" s="21">
        <v>0</v>
      </c>
      <c r="Z2419" s="21">
        <v>0</v>
      </c>
      <c r="AA2419" s="21">
        <v>0</v>
      </c>
      <c r="AB2419" s="21">
        <v>0</v>
      </c>
      <c r="AC2419" s="21">
        <v>0</v>
      </c>
      <c r="AD2419" s="21">
        <v>0</v>
      </c>
      <c r="AE2419" s="21">
        <v>0</v>
      </c>
      <c r="AF2419" s="21">
        <v>0</v>
      </c>
      <c r="AG2419" s="21">
        <v>0</v>
      </c>
      <c r="AH2419" s="21">
        <v>201.40857145677231</v>
      </c>
      <c r="AI2419" s="21">
        <v>0</v>
      </c>
      <c r="AJ2419" s="21">
        <v>0</v>
      </c>
      <c r="AK2419" s="21">
        <v>0</v>
      </c>
      <c r="AL2419" s="21">
        <v>0</v>
      </c>
      <c r="AM2419" s="21">
        <v>0</v>
      </c>
      <c r="AN2419" s="21">
        <v>0</v>
      </c>
      <c r="AO2419" s="21">
        <v>0</v>
      </c>
      <c r="AP2419" s="21">
        <v>0</v>
      </c>
      <c r="AQ2419" s="21">
        <v>3152.5271662731707</v>
      </c>
    </row>
    <row r="2420" spans="1:43" x14ac:dyDescent="0.25">
      <c r="A2420" s="17" t="s">
        <v>285</v>
      </c>
      <c r="B2420" s="8" t="s">
        <v>338</v>
      </c>
      <c r="C2420" s="8" t="s">
        <v>71</v>
      </c>
      <c r="D2420" s="8" t="str">
        <f t="shared" si="279"/>
        <v>Week_30-generic-fifi</v>
      </c>
      <c r="E2420" s="8" t="str">
        <f t="shared" si="280"/>
        <v>Umbrella-display.umb</v>
      </c>
      <c r="H2420" s="24">
        <f t="shared" si="281"/>
        <v>1.3809871979145037E-2</v>
      </c>
      <c r="I2420" s="6">
        <f t="shared" si="281"/>
        <v>3.05</v>
      </c>
      <c r="J2420" s="6">
        <f t="shared" si="284"/>
        <v>5438542.5196339786</v>
      </c>
      <c r="K2420" s="18">
        <f t="shared" si="284"/>
        <v>0</v>
      </c>
      <c r="L2420" s="35">
        <f>Data!BN44</f>
        <v>2.3286907043165363E-2</v>
      </c>
      <c r="Q2420" s="21">
        <v>0</v>
      </c>
      <c r="R2420" s="21">
        <v>0</v>
      </c>
      <c r="S2420" s="21">
        <v>0</v>
      </c>
      <c r="T2420" s="21">
        <v>0</v>
      </c>
      <c r="U2420" s="21">
        <v>0</v>
      </c>
      <c r="V2420" s="21">
        <v>0</v>
      </c>
      <c r="W2420" s="21">
        <v>0</v>
      </c>
      <c r="X2420" s="21">
        <v>0</v>
      </c>
      <c r="Y2420" s="21">
        <v>0</v>
      </c>
      <c r="Z2420" s="21">
        <v>0</v>
      </c>
      <c r="AA2420" s="21">
        <v>0</v>
      </c>
      <c r="AB2420" s="21">
        <v>0</v>
      </c>
      <c r="AC2420" s="21">
        <v>0</v>
      </c>
      <c r="AD2420" s="21">
        <v>0</v>
      </c>
      <c r="AE2420" s="21">
        <v>0</v>
      </c>
      <c r="AF2420" s="21">
        <v>0</v>
      </c>
      <c r="AG2420" s="21">
        <v>282.3961034269102</v>
      </c>
      <c r="AH2420" s="21">
        <v>557.14048142098864</v>
      </c>
      <c r="AI2420" s="21">
        <v>0</v>
      </c>
      <c r="AJ2420" s="21">
        <v>0</v>
      </c>
      <c r="AK2420" s="21">
        <v>0</v>
      </c>
      <c r="AL2420" s="21">
        <v>0</v>
      </c>
      <c r="AM2420" s="21">
        <v>0</v>
      </c>
      <c r="AN2420" s="21">
        <v>0</v>
      </c>
      <c r="AO2420" s="21">
        <v>0</v>
      </c>
      <c r="AP2420" s="21">
        <v>4228.3011991306257</v>
      </c>
      <c r="AQ2420" s="21">
        <v>8342.0335376061521</v>
      </c>
    </row>
    <row r="2421" spans="1:43" x14ac:dyDescent="0.25">
      <c r="A2421" s="17" t="s">
        <v>286</v>
      </c>
      <c r="B2421" s="8" t="s">
        <v>338</v>
      </c>
      <c r="C2421" s="8" t="s">
        <v>71</v>
      </c>
      <c r="D2421" s="8" t="str">
        <f t="shared" si="279"/>
        <v>Week_31-generic-fifi</v>
      </c>
      <c r="E2421" s="8" t="str">
        <f t="shared" si="280"/>
        <v>Umbrella-display.umb</v>
      </c>
      <c r="H2421" s="24">
        <f t="shared" si="281"/>
        <v>1.3809871979145037E-2</v>
      </c>
      <c r="I2421" s="6">
        <f t="shared" si="281"/>
        <v>3.05</v>
      </c>
      <c r="J2421" s="6">
        <f t="shared" si="284"/>
        <v>5438542.5196339786</v>
      </c>
      <c r="K2421" s="18">
        <f t="shared" si="284"/>
        <v>0</v>
      </c>
      <c r="L2421" s="35">
        <f>Data!BN45</f>
        <v>2.3286907043165363E-2</v>
      </c>
      <c r="Q2421" s="21">
        <v>0</v>
      </c>
      <c r="R2421" s="21">
        <v>0</v>
      </c>
      <c r="S2421" s="21">
        <v>0</v>
      </c>
      <c r="T2421" s="21">
        <v>0</v>
      </c>
      <c r="U2421" s="21">
        <v>0</v>
      </c>
      <c r="V2421" s="21">
        <v>0</v>
      </c>
      <c r="W2421" s="21">
        <v>0</v>
      </c>
      <c r="X2421" s="21">
        <v>0</v>
      </c>
      <c r="Y2421" s="21">
        <v>0</v>
      </c>
      <c r="Z2421" s="21">
        <v>0</v>
      </c>
      <c r="AA2421" s="21">
        <v>0</v>
      </c>
      <c r="AB2421" s="21">
        <v>0</v>
      </c>
      <c r="AC2421" s="21">
        <v>0</v>
      </c>
      <c r="AD2421" s="21">
        <v>0</v>
      </c>
      <c r="AE2421" s="21">
        <v>0</v>
      </c>
      <c r="AF2421" s="21">
        <v>0</v>
      </c>
      <c r="AG2421" s="21">
        <v>153.15933520997589</v>
      </c>
      <c r="AH2421" s="21">
        <v>479.18580700029457</v>
      </c>
      <c r="AI2421" s="21">
        <v>0</v>
      </c>
      <c r="AJ2421" s="21">
        <v>0</v>
      </c>
      <c r="AK2421" s="21">
        <v>0</v>
      </c>
      <c r="AL2421" s="21">
        <v>0</v>
      </c>
      <c r="AM2421" s="21">
        <v>0</v>
      </c>
      <c r="AN2421" s="21">
        <v>0</v>
      </c>
      <c r="AO2421" s="21">
        <v>0</v>
      </c>
      <c r="AP2421" s="21">
        <v>2140.8686298294683</v>
      </c>
      <c r="AQ2421" s="21">
        <v>6698.0824946779312</v>
      </c>
    </row>
    <row r="2422" spans="1:43" x14ac:dyDescent="0.25">
      <c r="A2422" s="17" t="s">
        <v>287</v>
      </c>
      <c r="B2422" s="8" t="s">
        <v>338</v>
      </c>
      <c r="C2422" s="8" t="s">
        <v>71</v>
      </c>
      <c r="D2422" s="8" t="str">
        <f t="shared" si="279"/>
        <v>Week_32-generic-fifi</v>
      </c>
      <c r="E2422" s="8" t="str">
        <f t="shared" si="280"/>
        <v>Umbrella-display.umb</v>
      </c>
      <c r="H2422" s="24">
        <f t="shared" si="281"/>
        <v>1.3809871979145037E-2</v>
      </c>
      <c r="I2422" s="6">
        <f t="shared" si="281"/>
        <v>3.05</v>
      </c>
      <c r="J2422" s="6">
        <f t="shared" si="284"/>
        <v>5438542.5196339786</v>
      </c>
      <c r="K2422" s="18">
        <f t="shared" si="284"/>
        <v>0</v>
      </c>
      <c r="L2422" s="35">
        <f>Data!BN46</f>
        <v>2.7211666657181995E-2</v>
      </c>
      <c r="Q2422" s="21">
        <v>0</v>
      </c>
      <c r="R2422" s="21">
        <v>0</v>
      </c>
      <c r="S2422" s="21">
        <v>0</v>
      </c>
      <c r="T2422" s="21">
        <v>0</v>
      </c>
      <c r="U2422" s="21">
        <v>0</v>
      </c>
      <c r="V2422" s="21">
        <v>0</v>
      </c>
      <c r="W2422" s="21">
        <v>0</v>
      </c>
      <c r="X2422" s="21">
        <v>0</v>
      </c>
      <c r="Y2422" s="21">
        <v>0</v>
      </c>
      <c r="Z2422" s="21">
        <v>0</v>
      </c>
      <c r="AA2422" s="21">
        <v>0</v>
      </c>
      <c r="AB2422" s="21">
        <v>0</v>
      </c>
      <c r="AC2422" s="21">
        <v>0</v>
      </c>
      <c r="AD2422" s="21">
        <v>0</v>
      </c>
      <c r="AE2422" s="21">
        <v>0</v>
      </c>
      <c r="AF2422" s="21">
        <v>0</v>
      </c>
      <c r="AG2422" s="21">
        <v>0</v>
      </c>
      <c r="AH2422" s="21">
        <v>0</v>
      </c>
      <c r="AI2422" s="21">
        <v>0</v>
      </c>
      <c r="AJ2422" s="21">
        <v>0</v>
      </c>
      <c r="AK2422" s="21">
        <v>0</v>
      </c>
      <c r="AL2422" s="21">
        <v>0</v>
      </c>
      <c r="AM2422" s="21">
        <v>0</v>
      </c>
      <c r="AN2422" s="21">
        <v>0</v>
      </c>
      <c r="AO2422" s="21">
        <v>0</v>
      </c>
      <c r="AP2422" s="21">
        <v>0</v>
      </c>
      <c r="AQ2422" s="21">
        <v>0</v>
      </c>
    </row>
    <row r="2423" spans="1:43" x14ac:dyDescent="0.25">
      <c r="A2423" s="17" t="s">
        <v>288</v>
      </c>
      <c r="B2423" s="8" t="s">
        <v>338</v>
      </c>
      <c r="C2423" s="8" t="s">
        <v>71</v>
      </c>
      <c r="D2423" s="8" t="str">
        <f t="shared" si="279"/>
        <v>Week_33-generic-fifi</v>
      </c>
      <c r="E2423" s="8" t="str">
        <f t="shared" si="280"/>
        <v>Umbrella-display.umb</v>
      </c>
      <c r="H2423" s="24">
        <f t="shared" si="281"/>
        <v>1.3809871979145037E-2</v>
      </c>
      <c r="I2423" s="6">
        <f t="shared" si="281"/>
        <v>3.05</v>
      </c>
      <c r="J2423" s="6">
        <f t="shared" si="284"/>
        <v>5438542.5196339786</v>
      </c>
      <c r="K2423" s="18">
        <f t="shared" si="284"/>
        <v>0</v>
      </c>
      <c r="L2423" s="35">
        <f>Data!BN47</f>
        <v>2.7211666657181995E-2</v>
      </c>
      <c r="Q2423" s="21">
        <v>0</v>
      </c>
      <c r="R2423" s="21">
        <v>0</v>
      </c>
      <c r="S2423" s="21">
        <v>0</v>
      </c>
      <c r="T2423" s="21">
        <v>0</v>
      </c>
      <c r="U2423" s="21">
        <v>0</v>
      </c>
      <c r="V2423" s="21">
        <v>0</v>
      </c>
      <c r="W2423" s="21">
        <v>0</v>
      </c>
      <c r="X2423" s="21">
        <v>0</v>
      </c>
      <c r="Y2423" s="21">
        <v>0</v>
      </c>
      <c r="Z2423" s="21">
        <v>0</v>
      </c>
      <c r="AA2423" s="21">
        <v>0</v>
      </c>
      <c r="AB2423" s="21">
        <v>0</v>
      </c>
      <c r="AC2423" s="21">
        <v>0</v>
      </c>
      <c r="AD2423" s="21">
        <v>0</v>
      </c>
      <c r="AE2423" s="21">
        <v>0</v>
      </c>
      <c r="AF2423" s="21">
        <v>0</v>
      </c>
      <c r="AG2423" s="21">
        <v>0</v>
      </c>
      <c r="AH2423" s="21">
        <v>172.321492899449</v>
      </c>
      <c r="AI2423" s="21">
        <v>0</v>
      </c>
      <c r="AJ2423" s="21">
        <v>0</v>
      </c>
      <c r="AK2423" s="21">
        <v>0</v>
      </c>
      <c r="AL2423" s="21">
        <v>0</v>
      </c>
      <c r="AM2423" s="21">
        <v>0</v>
      </c>
      <c r="AN2423" s="21">
        <v>0</v>
      </c>
      <c r="AO2423" s="21">
        <v>0</v>
      </c>
      <c r="AP2423" s="21">
        <v>0</v>
      </c>
      <c r="AQ2423" s="21">
        <v>2421.7696375824748</v>
      </c>
    </row>
    <row r="2424" spans="1:43" x14ac:dyDescent="0.25">
      <c r="A2424" s="17" t="s">
        <v>289</v>
      </c>
      <c r="B2424" s="8" t="s">
        <v>338</v>
      </c>
      <c r="C2424" s="8" t="s">
        <v>71</v>
      </c>
      <c r="D2424" s="8" t="str">
        <f t="shared" si="279"/>
        <v>Week_34-generic-fifi</v>
      </c>
      <c r="E2424" s="8" t="str">
        <f t="shared" si="280"/>
        <v>Umbrella-display.umb</v>
      </c>
      <c r="H2424" s="24">
        <f t="shared" si="281"/>
        <v>1.3809871979145037E-2</v>
      </c>
      <c r="I2424" s="6">
        <f t="shared" si="281"/>
        <v>3.05</v>
      </c>
      <c r="J2424" s="6">
        <f t="shared" si="284"/>
        <v>5438542.5196339786</v>
      </c>
      <c r="K2424" s="18">
        <f t="shared" si="284"/>
        <v>0</v>
      </c>
      <c r="L2424" s="35">
        <f>Data!BN48</f>
        <v>2.7211666657181995E-2</v>
      </c>
      <c r="Q2424" s="21">
        <v>0</v>
      </c>
      <c r="R2424" s="21">
        <v>0</v>
      </c>
      <c r="S2424" s="21">
        <v>0</v>
      </c>
      <c r="T2424" s="21">
        <v>0</v>
      </c>
      <c r="U2424" s="21">
        <v>0</v>
      </c>
      <c r="V2424" s="21">
        <v>0</v>
      </c>
      <c r="W2424" s="21">
        <v>0</v>
      </c>
      <c r="X2424" s="21">
        <v>0</v>
      </c>
      <c r="Y2424" s="21">
        <v>0</v>
      </c>
      <c r="Z2424" s="21">
        <v>0</v>
      </c>
      <c r="AA2424" s="21">
        <v>0</v>
      </c>
      <c r="AB2424" s="21">
        <v>0</v>
      </c>
      <c r="AC2424" s="21">
        <v>0</v>
      </c>
      <c r="AD2424" s="21">
        <v>0</v>
      </c>
      <c r="AE2424" s="21">
        <v>0</v>
      </c>
      <c r="AF2424" s="21">
        <v>0</v>
      </c>
      <c r="AG2424" s="21">
        <v>0</v>
      </c>
      <c r="AH2424" s="21">
        <v>178.12075640935922</v>
      </c>
      <c r="AI2424" s="21">
        <v>0</v>
      </c>
      <c r="AJ2424" s="21">
        <v>0</v>
      </c>
      <c r="AK2424" s="21">
        <v>0</v>
      </c>
      <c r="AL2424" s="21">
        <v>0</v>
      </c>
      <c r="AM2424" s="21">
        <v>0</v>
      </c>
      <c r="AN2424" s="21">
        <v>0</v>
      </c>
      <c r="AO2424" s="21">
        <v>0</v>
      </c>
      <c r="AP2424" s="21">
        <v>0</v>
      </c>
      <c r="AQ2424" s="21">
        <v>2426.1729331371912</v>
      </c>
    </row>
    <row r="2425" spans="1:43" x14ac:dyDescent="0.25">
      <c r="A2425" s="17" t="s">
        <v>290</v>
      </c>
      <c r="B2425" s="8" t="s">
        <v>338</v>
      </c>
      <c r="C2425" s="8" t="s">
        <v>71</v>
      </c>
      <c r="D2425" s="8" t="str">
        <f t="shared" si="279"/>
        <v>Week_35-generic-fifi</v>
      </c>
      <c r="E2425" s="8" t="str">
        <f t="shared" si="280"/>
        <v>Umbrella-display.umb</v>
      </c>
      <c r="H2425" s="24">
        <f t="shared" si="281"/>
        <v>1.3809871979145037E-2</v>
      </c>
      <c r="I2425" s="6">
        <f t="shared" si="281"/>
        <v>3.05</v>
      </c>
      <c r="J2425" s="6">
        <f t="shared" si="284"/>
        <v>5438542.5196339786</v>
      </c>
      <c r="K2425" s="18">
        <f t="shared" si="284"/>
        <v>0</v>
      </c>
      <c r="L2425" s="35">
        <f>Data!BN49</f>
        <v>2.7211666657181995E-2</v>
      </c>
      <c r="Q2425" s="21">
        <v>0</v>
      </c>
      <c r="R2425" s="21">
        <v>0</v>
      </c>
      <c r="S2425" s="21">
        <v>0</v>
      </c>
      <c r="T2425" s="21">
        <v>0</v>
      </c>
      <c r="U2425" s="21">
        <v>0</v>
      </c>
      <c r="V2425" s="21">
        <v>0</v>
      </c>
      <c r="W2425" s="21">
        <v>0</v>
      </c>
      <c r="X2425" s="21">
        <v>0</v>
      </c>
      <c r="Y2425" s="21">
        <v>0</v>
      </c>
      <c r="Z2425" s="21">
        <v>0</v>
      </c>
      <c r="AA2425" s="21">
        <v>0</v>
      </c>
      <c r="AB2425" s="21">
        <v>0</v>
      </c>
      <c r="AC2425" s="21">
        <v>0</v>
      </c>
      <c r="AD2425" s="21">
        <v>0</v>
      </c>
      <c r="AE2425" s="21">
        <v>0</v>
      </c>
      <c r="AF2425" s="21">
        <v>0</v>
      </c>
      <c r="AG2425" s="21">
        <v>0</v>
      </c>
      <c r="AH2425" s="21">
        <v>157.40814797536777</v>
      </c>
      <c r="AI2425" s="21">
        <v>0</v>
      </c>
      <c r="AJ2425" s="21">
        <v>0</v>
      </c>
      <c r="AK2425" s="21">
        <v>0</v>
      </c>
      <c r="AL2425" s="21">
        <v>0</v>
      </c>
      <c r="AM2425" s="21">
        <v>0</v>
      </c>
      <c r="AN2425" s="21">
        <v>0</v>
      </c>
      <c r="AO2425" s="21">
        <v>0</v>
      </c>
      <c r="AP2425" s="21">
        <v>0</v>
      </c>
      <c r="AQ2425" s="21">
        <v>2283.6190215470274</v>
      </c>
    </row>
    <row r="2426" spans="1:43" x14ac:dyDescent="0.25">
      <c r="A2426" s="17" t="s">
        <v>291</v>
      </c>
      <c r="B2426" s="8" t="s">
        <v>338</v>
      </c>
      <c r="C2426" s="8" t="s">
        <v>71</v>
      </c>
      <c r="D2426" s="8" t="str">
        <f t="shared" si="279"/>
        <v>Week_36-generic-fifi</v>
      </c>
      <c r="E2426" s="8" t="str">
        <f t="shared" si="280"/>
        <v>Umbrella-display.umb</v>
      </c>
      <c r="H2426" s="24">
        <f t="shared" si="281"/>
        <v>1.3809871979145037E-2</v>
      </c>
      <c r="I2426" s="6">
        <f t="shared" si="281"/>
        <v>3.05</v>
      </c>
      <c r="J2426" s="6">
        <f t="shared" si="284"/>
        <v>5438542.5196339786</v>
      </c>
      <c r="K2426" s="18">
        <f t="shared" si="284"/>
        <v>0</v>
      </c>
      <c r="L2426" s="35">
        <f>Data!BN50</f>
        <v>2.7211666657181995E-2</v>
      </c>
      <c r="Q2426" s="21">
        <v>0</v>
      </c>
      <c r="R2426" s="21">
        <v>0</v>
      </c>
      <c r="S2426" s="21">
        <v>0</v>
      </c>
      <c r="T2426" s="21">
        <v>0</v>
      </c>
      <c r="U2426" s="21">
        <v>0</v>
      </c>
      <c r="V2426" s="21">
        <v>0</v>
      </c>
      <c r="W2426" s="21">
        <v>0</v>
      </c>
      <c r="X2426" s="21">
        <v>0</v>
      </c>
      <c r="Y2426" s="21">
        <v>0</v>
      </c>
      <c r="Z2426" s="21">
        <v>0</v>
      </c>
      <c r="AA2426" s="21">
        <v>0</v>
      </c>
      <c r="AB2426" s="21">
        <v>0</v>
      </c>
      <c r="AC2426" s="21">
        <v>0</v>
      </c>
      <c r="AD2426" s="21">
        <v>0</v>
      </c>
      <c r="AE2426" s="21">
        <v>0</v>
      </c>
      <c r="AF2426" s="21">
        <v>0</v>
      </c>
      <c r="AG2426" s="21">
        <v>0</v>
      </c>
      <c r="AH2426" s="21">
        <v>230.48231994963851</v>
      </c>
      <c r="AI2426" s="21">
        <v>0</v>
      </c>
      <c r="AJ2426" s="21">
        <v>0</v>
      </c>
      <c r="AK2426" s="21">
        <v>0</v>
      </c>
      <c r="AL2426" s="21">
        <v>0</v>
      </c>
      <c r="AM2426" s="21">
        <v>0</v>
      </c>
      <c r="AN2426" s="21">
        <v>0</v>
      </c>
      <c r="AO2426" s="21">
        <v>0</v>
      </c>
      <c r="AP2426" s="21">
        <v>0</v>
      </c>
      <c r="AQ2426" s="21">
        <v>3086.1637896441298</v>
      </c>
    </row>
    <row r="2427" spans="1:43" x14ac:dyDescent="0.25">
      <c r="A2427" s="17" t="s">
        <v>292</v>
      </c>
      <c r="B2427" s="8" t="s">
        <v>338</v>
      </c>
      <c r="C2427" s="8" t="s">
        <v>71</v>
      </c>
      <c r="D2427" s="8" t="str">
        <f t="shared" si="279"/>
        <v>Week_37-generic-fifi</v>
      </c>
      <c r="E2427" s="8" t="str">
        <f t="shared" si="280"/>
        <v>Umbrella-display.umb</v>
      </c>
      <c r="H2427" s="24">
        <f t="shared" si="281"/>
        <v>1.3809871979145037E-2</v>
      </c>
      <c r="I2427" s="6">
        <f t="shared" si="281"/>
        <v>3.05</v>
      </c>
      <c r="J2427" s="6">
        <f t="shared" ref="J2427:K2442" si="285">J2426</f>
        <v>5438542.5196339786</v>
      </c>
      <c r="K2427" s="18">
        <f t="shared" si="285"/>
        <v>0</v>
      </c>
      <c r="L2427" s="35">
        <f>Data!BN51</f>
        <v>2.8519919861854207E-2</v>
      </c>
      <c r="Q2427" s="21">
        <v>0</v>
      </c>
      <c r="R2427" s="21">
        <v>0</v>
      </c>
      <c r="S2427" s="21">
        <v>0</v>
      </c>
      <c r="T2427" s="21">
        <v>0</v>
      </c>
      <c r="U2427" s="21">
        <v>0</v>
      </c>
      <c r="V2427" s="21">
        <v>0</v>
      </c>
      <c r="W2427" s="21">
        <v>0</v>
      </c>
      <c r="X2427" s="21">
        <v>0</v>
      </c>
      <c r="Y2427" s="21">
        <v>0</v>
      </c>
      <c r="Z2427" s="21">
        <v>0</v>
      </c>
      <c r="AA2427" s="21">
        <v>0</v>
      </c>
      <c r="AB2427" s="21">
        <v>0</v>
      </c>
      <c r="AC2427" s="21">
        <v>0</v>
      </c>
      <c r="AD2427" s="21">
        <v>0</v>
      </c>
      <c r="AE2427" s="21">
        <v>0</v>
      </c>
      <c r="AF2427" s="21">
        <v>0</v>
      </c>
      <c r="AG2427" s="21">
        <v>0</v>
      </c>
      <c r="AH2427" s="21">
        <v>0</v>
      </c>
      <c r="AI2427" s="21">
        <v>0</v>
      </c>
      <c r="AJ2427" s="21">
        <v>0</v>
      </c>
      <c r="AK2427" s="21">
        <v>0</v>
      </c>
      <c r="AL2427" s="21">
        <v>0</v>
      </c>
      <c r="AM2427" s="21">
        <v>0</v>
      </c>
      <c r="AN2427" s="21">
        <v>0</v>
      </c>
      <c r="AO2427" s="21">
        <v>0</v>
      </c>
      <c r="AP2427" s="21">
        <v>0</v>
      </c>
      <c r="AQ2427" s="21">
        <v>0</v>
      </c>
    </row>
    <row r="2428" spans="1:43" x14ac:dyDescent="0.25">
      <c r="A2428" s="17" t="s">
        <v>293</v>
      </c>
      <c r="B2428" s="8" t="s">
        <v>338</v>
      </c>
      <c r="C2428" s="8" t="s">
        <v>71</v>
      </c>
      <c r="D2428" s="8" t="str">
        <f t="shared" si="279"/>
        <v>Week_38-generic-fifi</v>
      </c>
      <c r="E2428" s="8" t="str">
        <f t="shared" si="280"/>
        <v>Umbrella-display.umb</v>
      </c>
      <c r="H2428" s="24">
        <f t="shared" si="281"/>
        <v>1.3809871979145037E-2</v>
      </c>
      <c r="I2428" s="6">
        <f t="shared" si="281"/>
        <v>3.05</v>
      </c>
      <c r="J2428" s="6">
        <f t="shared" si="285"/>
        <v>5438542.5196339786</v>
      </c>
      <c r="K2428" s="18">
        <f t="shared" si="285"/>
        <v>0</v>
      </c>
      <c r="L2428" s="35">
        <f>Data!BN52</f>
        <v>2.8519919861854207E-2</v>
      </c>
      <c r="Q2428" s="21">
        <v>0</v>
      </c>
      <c r="R2428" s="21">
        <v>0</v>
      </c>
      <c r="S2428" s="21">
        <v>0</v>
      </c>
      <c r="T2428" s="21">
        <v>0</v>
      </c>
      <c r="U2428" s="21">
        <v>0</v>
      </c>
      <c r="V2428" s="21">
        <v>0</v>
      </c>
      <c r="W2428" s="21">
        <v>0</v>
      </c>
      <c r="X2428" s="21">
        <v>0</v>
      </c>
      <c r="Y2428" s="21">
        <v>0</v>
      </c>
      <c r="Z2428" s="21">
        <v>0</v>
      </c>
      <c r="AA2428" s="21">
        <v>0</v>
      </c>
      <c r="AB2428" s="21">
        <v>0</v>
      </c>
      <c r="AC2428" s="21">
        <v>0</v>
      </c>
      <c r="AD2428" s="21">
        <v>0</v>
      </c>
      <c r="AE2428" s="21">
        <v>0</v>
      </c>
      <c r="AF2428" s="21">
        <v>0</v>
      </c>
      <c r="AG2428" s="21">
        <v>0</v>
      </c>
      <c r="AH2428" s="21">
        <v>0</v>
      </c>
      <c r="AI2428" s="21">
        <v>0</v>
      </c>
      <c r="AJ2428" s="21">
        <v>0</v>
      </c>
      <c r="AK2428" s="21">
        <v>0</v>
      </c>
      <c r="AL2428" s="21">
        <v>0</v>
      </c>
      <c r="AM2428" s="21">
        <v>0</v>
      </c>
      <c r="AN2428" s="21">
        <v>0</v>
      </c>
      <c r="AO2428" s="21">
        <v>0</v>
      </c>
      <c r="AP2428" s="21">
        <v>0</v>
      </c>
      <c r="AQ2428" s="21">
        <v>0</v>
      </c>
    </row>
    <row r="2429" spans="1:43" x14ac:dyDescent="0.25">
      <c r="A2429" s="17" t="s">
        <v>294</v>
      </c>
      <c r="B2429" s="8" t="s">
        <v>338</v>
      </c>
      <c r="C2429" s="8" t="s">
        <v>71</v>
      </c>
      <c r="D2429" s="8" t="str">
        <f t="shared" si="279"/>
        <v>Week_39-generic-fifi</v>
      </c>
      <c r="E2429" s="8" t="str">
        <f t="shared" si="280"/>
        <v>Umbrella-display.umb</v>
      </c>
      <c r="H2429" s="24">
        <f t="shared" si="281"/>
        <v>1.3809871979145037E-2</v>
      </c>
      <c r="I2429" s="6">
        <f t="shared" si="281"/>
        <v>3.05</v>
      </c>
      <c r="J2429" s="6">
        <f t="shared" si="285"/>
        <v>5438542.5196339786</v>
      </c>
      <c r="K2429" s="18">
        <f t="shared" si="285"/>
        <v>0</v>
      </c>
      <c r="L2429" s="35">
        <f>Data!BN53</f>
        <v>2.8519919861854207E-2</v>
      </c>
      <c r="Q2429" s="21">
        <v>0</v>
      </c>
      <c r="R2429" s="21">
        <v>0</v>
      </c>
      <c r="S2429" s="21">
        <v>0</v>
      </c>
      <c r="T2429" s="21">
        <v>0</v>
      </c>
      <c r="U2429" s="21">
        <v>0</v>
      </c>
      <c r="V2429" s="21">
        <v>0</v>
      </c>
      <c r="W2429" s="21">
        <v>0</v>
      </c>
      <c r="X2429" s="21">
        <v>0</v>
      </c>
      <c r="Y2429" s="21">
        <v>0</v>
      </c>
      <c r="Z2429" s="21">
        <v>0</v>
      </c>
      <c r="AA2429" s="21">
        <v>0</v>
      </c>
      <c r="AB2429" s="21">
        <v>0</v>
      </c>
      <c r="AC2429" s="21">
        <v>0</v>
      </c>
      <c r="AD2429" s="21">
        <v>0</v>
      </c>
      <c r="AE2429" s="21">
        <v>0</v>
      </c>
      <c r="AF2429" s="21">
        <v>0</v>
      </c>
      <c r="AG2429" s="21">
        <v>0</v>
      </c>
      <c r="AH2429" s="21">
        <v>361.33804967817355</v>
      </c>
      <c r="AI2429" s="21">
        <v>0</v>
      </c>
      <c r="AJ2429" s="21">
        <v>0</v>
      </c>
      <c r="AK2429" s="21">
        <v>0</v>
      </c>
      <c r="AL2429" s="21">
        <v>0</v>
      </c>
      <c r="AM2429" s="21">
        <v>0</v>
      </c>
      <c r="AN2429" s="21">
        <v>0</v>
      </c>
      <c r="AO2429" s="21">
        <v>0</v>
      </c>
      <c r="AP2429" s="21">
        <v>0</v>
      </c>
      <c r="AQ2429" s="21">
        <v>4517.8784758480488</v>
      </c>
    </row>
    <row r="2430" spans="1:43" x14ac:dyDescent="0.25">
      <c r="A2430" s="17" t="s">
        <v>295</v>
      </c>
      <c r="B2430" s="8" t="s">
        <v>338</v>
      </c>
      <c r="C2430" s="8" t="s">
        <v>71</v>
      </c>
      <c r="D2430" s="8" t="str">
        <f t="shared" si="279"/>
        <v>Week_40-generic-fifi</v>
      </c>
      <c r="E2430" s="8" t="str">
        <f t="shared" si="280"/>
        <v>Umbrella-display.umb</v>
      </c>
      <c r="H2430" s="24">
        <f t="shared" si="281"/>
        <v>1.3809871979145037E-2</v>
      </c>
      <c r="I2430" s="6">
        <f t="shared" si="281"/>
        <v>3.05</v>
      </c>
      <c r="J2430" s="6">
        <f t="shared" si="285"/>
        <v>5438542.5196339786</v>
      </c>
      <c r="K2430" s="18">
        <f t="shared" si="285"/>
        <v>0</v>
      </c>
      <c r="L2430" s="35">
        <f>Data!BN54</f>
        <v>2.8519919861854207E-2</v>
      </c>
      <c r="Q2430" s="21">
        <v>0</v>
      </c>
      <c r="R2430" s="21">
        <v>0</v>
      </c>
      <c r="S2430" s="21">
        <v>0</v>
      </c>
      <c r="T2430" s="21">
        <v>0</v>
      </c>
      <c r="U2430" s="21">
        <v>0</v>
      </c>
      <c r="V2430" s="21">
        <v>0</v>
      </c>
      <c r="W2430" s="21">
        <v>0</v>
      </c>
      <c r="X2430" s="21">
        <v>0</v>
      </c>
      <c r="Y2430" s="21">
        <v>0</v>
      </c>
      <c r="Z2430" s="21">
        <v>0</v>
      </c>
      <c r="AA2430" s="21">
        <v>0</v>
      </c>
      <c r="AB2430" s="21">
        <v>0</v>
      </c>
      <c r="AC2430" s="21">
        <v>0</v>
      </c>
      <c r="AD2430" s="21">
        <v>0</v>
      </c>
      <c r="AE2430" s="21">
        <v>0</v>
      </c>
      <c r="AF2430" s="21">
        <v>0</v>
      </c>
      <c r="AG2430" s="21">
        <v>0</v>
      </c>
      <c r="AH2430" s="21">
        <v>0</v>
      </c>
      <c r="AI2430" s="21">
        <v>0</v>
      </c>
      <c r="AJ2430" s="21">
        <v>0</v>
      </c>
      <c r="AK2430" s="21">
        <v>0</v>
      </c>
      <c r="AL2430" s="21">
        <v>0</v>
      </c>
      <c r="AM2430" s="21">
        <v>0</v>
      </c>
      <c r="AN2430" s="21">
        <v>0</v>
      </c>
      <c r="AO2430" s="21">
        <v>0</v>
      </c>
      <c r="AP2430" s="21">
        <v>0</v>
      </c>
      <c r="AQ2430" s="21">
        <v>0</v>
      </c>
    </row>
    <row r="2431" spans="1:43" x14ac:dyDescent="0.25">
      <c r="A2431" s="17" t="s">
        <v>296</v>
      </c>
      <c r="B2431" s="8" t="s">
        <v>338</v>
      </c>
      <c r="C2431" s="8" t="s">
        <v>71</v>
      </c>
      <c r="D2431" s="8" t="str">
        <f t="shared" si="279"/>
        <v>Week_41-generic-fifi</v>
      </c>
      <c r="E2431" s="8" t="str">
        <f t="shared" si="280"/>
        <v>Umbrella-display.umb</v>
      </c>
      <c r="H2431" s="24">
        <f t="shared" si="281"/>
        <v>1.3809871979145037E-2</v>
      </c>
      <c r="I2431" s="6">
        <f t="shared" si="281"/>
        <v>3.05</v>
      </c>
      <c r="J2431" s="6">
        <f t="shared" si="285"/>
        <v>5438542.5196339786</v>
      </c>
      <c r="K2431" s="18">
        <f t="shared" si="285"/>
        <v>0</v>
      </c>
      <c r="L2431" s="35">
        <f>Data!BN55</f>
        <v>3.3752932680543052E-2</v>
      </c>
      <c r="Q2431" s="21">
        <v>0</v>
      </c>
      <c r="R2431" s="21">
        <v>0</v>
      </c>
      <c r="S2431" s="21">
        <v>0</v>
      </c>
      <c r="T2431" s="21">
        <v>0</v>
      </c>
      <c r="U2431" s="21">
        <v>0</v>
      </c>
      <c r="V2431" s="21">
        <v>0</v>
      </c>
      <c r="W2431" s="21">
        <v>0</v>
      </c>
      <c r="X2431" s="21">
        <v>0</v>
      </c>
      <c r="Y2431" s="21">
        <v>0</v>
      </c>
      <c r="Z2431" s="21">
        <v>0</v>
      </c>
      <c r="AA2431" s="21">
        <v>0</v>
      </c>
      <c r="AB2431" s="21">
        <v>0</v>
      </c>
      <c r="AC2431" s="21">
        <v>0</v>
      </c>
      <c r="AD2431" s="21">
        <v>0</v>
      </c>
      <c r="AE2431" s="21">
        <v>0</v>
      </c>
      <c r="AF2431" s="21">
        <v>0</v>
      </c>
      <c r="AG2431" s="21">
        <v>0</v>
      </c>
      <c r="AH2431" s="21">
        <v>0</v>
      </c>
      <c r="AI2431" s="21">
        <v>0</v>
      </c>
      <c r="AJ2431" s="21">
        <v>0</v>
      </c>
      <c r="AK2431" s="21">
        <v>0</v>
      </c>
      <c r="AL2431" s="21">
        <v>0</v>
      </c>
      <c r="AM2431" s="21">
        <v>0</v>
      </c>
      <c r="AN2431" s="21">
        <v>0</v>
      </c>
      <c r="AO2431" s="21">
        <v>0</v>
      </c>
      <c r="AP2431" s="21">
        <v>0</v>
      </c>
      <c r="AQ2431" s="21">
        <v>0</v>
      </c>
    </row>
    <row r="2432" spans="1:43" x14ac:dyDescent="0.25">
      <c r="A2432" s="17" t="s">
        <v>297</v>
      </c>
      <c r="B2432" s="8" t="s">
        <v>338</v>
      </c>
      <c r="C2432" s="8" t="s">
        <v>71</v>
      </c>
      <c r="D2432" s="8" t="str">
        <f t="shared" si="279"/>
        <v>Week_42-generic-fifi</v>
      </c>
      <c r="E2432" s="8" t="str">
        <f t="shared" si="280"/>
        <v>Umbrella-display.umb</v>
      </c>
      <c r="H2432" s="24">
        <f t="shared" si="281"/>
        <v>1.3809871979145037E-2</v>
      </c>
      <c r="I2432" s="6">
        <f t="shared" si="281"/>
        <v>3.05</v>
      </c>
      <c r="J2432" s="6">
        <f t="shared" si="285"/>
        <v>5438542.5196339786</v>
      </c>
      <c r="K2432" s="18">
        <f t="shared" si="285"/>
        <v>0</v>
      </c>
      <c r="L2432" s="35">
        <f>Data!BN56</f>
        <v>3.3752932680543052E-2</v>
      </c>
      <c r="Q2432" s="21">
        <v>0</v>
      </c>
      <c r="R2432" s="21">
        <v>0</v>
      </c>
      <c r="S2432" s="21">
        <v>0</v>
      </c>
      <c r="T2432" s="21">
        <v>0</v>
      </c>
      <c r="U2432" s="21">
        <v>0</v>
      </c>
      <c r="V2432" s="21">
        <v>0</v>
      </c>
      <c r="W2432" s="21">
        <v>0</v>
      </c>
      <c r="X2432" s="21">
        <v>0</v>
      </c>
      <c r="Y2432" s="21">
        <v>0</v>
      </c>
      <c r="Z2432" s="21">
        <v>0</v>
      </c>
      <c r="AA2432" s="21">
        <v>0</v>
      </c>
      <c r="AB2432" s="21">
        <v>0</v>
      </c>
      <c r="AC2432" s="21">
        <v>0</v>
      </c>
      <c r="AD2432" s="21">
        <v>0</v>
      </c>
      <c r="AE2432" s="21">
        <v>0</v>
      </c>
      <c r="AF2432" s="21">
        <v>0</v>
      </c>
      <c r="AG2432" s="21">
        <v>0</v>
      </c>
      <c r="AH2432" s="21">
        <v>0</v>
      </c>
      <c r="AI2432" s="21">
        <v>0</v>
      </c>
      <c r="AJ2432" s="21">
        <v>0</v>
      </c>
      <c r="AK2432" s="21">
        <v>0</v>
      </c>
      <c r="AL2432" s="21">
        <v>0</v>
      </c>
      <c r="AM2432" s="21">
        <v>0</v>
      </c>
      <c r="AN2432" s="21">
        <v>0</v>
      </c>
      <c r="AO2432" s="21">
        <v>0</v>
      </c>
      <c r="AP2432" s="21">
        <v>0</v>
      </c>
      <c r="AQ2432" s="21">
        <v>0</v>
      </c>
    </row>
    <row r="2433" spans="1:43" x14ac:dyDescent="0.25">
      <c r="A2433" s="17" t="s">
        <v>298</v>
      </c>
      <c r="B2433" s="8" t="s">
        <v>338</v>
      </c>
      <c r="C2433" s="8" t="s">
        <v>71</v>
      </c>
      <c r="D2433" s="8" t="str">
        <f t="shared" si="279"/>
        <v>Week_43-generic-fifi</v>
      </c>
      <c r="E2433" s="8" t="str">
        <f t="shared" si="280"/>
        <v>Umbrella-display.umb</v>
      </c>
      <c r="H2433" s="24">
        <f t="shared" si="281"/>
        <v>1.3809871979145037E-2</v>
      </c>
      <c r="I2433" s="6">
        <f t="shared" si="281"/>
        <v>3.05</v>
      </c>
      <c r="J2433" s="6">
        <f t="shared" si="285"/>
        <v>5438542.5196339786</v>
      </c>
      <c r="K2433" s="18">
        <f t="shared" si="285"/>
        <v>0</v>
      </c>
      <c r="L2433" s="35">
        <f>Data!BN57</f>
        <v>3.3752932680543052E-2</v>
      </c>
      <c r="Q2433" s="21">
        <v>0</v>
      </c>
      <c r="R2433" s="21">
        <v>0</v>
      </c>
      <c r="S2433" s="21">
        <v>0</v>
      </c>
      <c r="T2433" s="21">
        <v>0</v>
      </c>
      <c r="U2433" s="21">
        <v>0</v>
      </c>
      <c r="V2433" s="21">
        <v>0</v>
      </c>
      <c r="W2433" s="21">
        <v>0</v>
      </c>
      <c r="X2433" s="21">
        <v>0</v>
      </c>
      <c r="Y2433" s="21">
        <v>0</v>
      </c>
      <c r="Z2433" s="21">
        <v>0</v>
      </c>
      <c r="AA2433" s="21">
        <v>0</v>
      </c>
      <c r="AB2433" s="21">
        <v>0</v>
      </c>
      <c r="AC2433" s="21">
        <v>0</v>
      </c>
      <c r="AD2433" s="21">
        <v>0</v>
      </c>
      <c r="AE2433" s="21">
        <v>0</v>
      </c>
      <c r="AF2433" s="21">
        <v>0</v>
      </c>
      <c r="AG2433" s="21">
        <v>0</v>
      </c>
      <c r="AH2433" s="21">
        <v>0</v>
      </c>
      <c r="AI2433" s="21">
        <v>0</v>
      </c>
      <c r="AJ2433" s="21">
        <v>0</v>
      </c>
      <c r="AK2433" s="21">
        <v>0</v>
      </c>
      <c r="AL2433" s="21">
        <v>0</v>
      </c>
      <c r="AM2433" s="21">
        <v>0</v>
      </c>
      <c r="AN2433" s="21">
        <v>0</v>
      </c>
      <c r="AO2433" s="21">
        <v>0</v>
      </c>
      <c r="AP2433" s="21">
        <v>0</v>
      </c>
      <c r="AQ2433" s="21">
        <v>0</v>
      </c>
    </row>
    <row r="2434" spans="1:43" x14ac:dyDescent="0.25">
      <c r="A2434" s="17" t="s">
        <v>299</v>
      </c>
      <c r="B2434" s="8" t="s">
        <v>338</v>
      </c>
      <c r="C2434" s="8" t="s">
        <v>71</v>
      </c>
      <c r="D2434" s="8" t="str">
        <f t="shared" si="279"/>
        <v>Week_44-generic-fifi</v>
      </c>
      <c r="E2434" s="8" t="str">
        <f t="shared" si="280"/>
        <v>Umbrella-display.umb</v>
      </c>
      <c r="H2434" s="24">
        <f t="shared" si="281"/>
        <v>1.3809871979145037E-2</v>
      </c>
      <c r="I2434" s="6">
        <f t="shared" si="281"/>
        <v>3.05</v>
      </c>
      <c r="J2434" s="6">
        <f t="shared" si="285"/>
        <v>5438542.5196339786</v>
      </c>
      <c r="K2434" s="18">
        <f t="shared" si="285"/>
        <v>0</v>
      </c>
      <c r="L2434" s="35">
        <f>Data!BN58</f>
        <v>3.3752932680543052E-2</v>
      </c>
      <c r="Q2434" s="21">
        <v>0</v>
      </c>
      <c r="R2434" s="21">
        <v>0</v>
      </c>
      <c r="S2434" s="21">
        <v>0</v>
      </c>
      <c r="T2434" s="21">
        <v>0</v>
      </c>
      <c r="U2434" s="21">
        <v>0</v>
      </c>
      <c r="V2434" s="21">
        <v>0</v>
      </c>
      <c r="W2434" s="21">
        <v>0</v>
      </c>
      <c r="X2434" s="21">
        <v>0</v>
      </c>
      <c r="Y2434" s="21">
        <v>0</v>
      </c>
      <c r="Z2434" s="21">
        <v>0</v>
      </c>
      <c r="AA2434" s="21">
        <v>0</v>
      </c>
      <c r="AB2434" s="21">
        <v>0</v>
      </c>
      <c r="AC2434" s="21">
        <v>0</v>
      </c>
      <c r="AD2434" s="21">
        <v>0</v>
      </c>
      <c r="AE2434" s="21">
        <v>0</v>
      </c>
      <c r="AF2434" s="21">
        <v>0</v>
      </c>
      <c r="AG2434" s="21">
        <v>0</v>
      </c>
      <c r="AH2434" s="21">
        <v>0</v>
      </c>
      <c r="AI2434" s="21">
        <v>0</v>
      </c>
      <c r="AJ2434" s="21">
        <v>0</v>
      </c>
      <c r="AK2434" s="21">
        <v>0</v>
      </c>
      <c r="AL2434" s="21">
        <v>0</v>
      </c>
      <c r="AM2434" s="21">
        <v>0</v>
      </c>
      <c r="AN2434" s="21">
        <v>0</v>
      </c>
      <c r="AO2434" s="21">
        <v>0</v>
      </c>
      <c r="AP2434" s="21">
        <v>0</v>
      </c>
      <c r="AQ2434" s="21">
        <v>0</v>
      </c>
    </row>
    <row r="2435" spans="1:43" x14ac:dyDescent="0.25">
      <c r="A2435" s="17" t="s">
        <v>300</v>
      </c>
      <c r="B2435" s="8" t="s">
        <v>338</v>
      </c>
      <c r="C2435" s="8" t="s">
        <v>71</v>
      </c>
      <c r="D2435" s="8" t="str">
        <f t="shared" si="279"/>
        <v>Week_45-generic-fifi</v>
      </c>
      <c r="E2435" s="8" t="str">
        <f t="shared" si="280"/>
        <v>Umbrella-display.umb</v>
      </c>
      <c r="H2435" s="24">
        <f t="shared" si="281"/>
        <v>1.3809871979145037E-2</v>
      </c>
      <c r="I2435" s="6">
        <f t="shared" si="281"/>
        <v>3.05</v>
      </c>
      <c r="J2435" s="6">
        <f t="shared" si="285"/>
        <v>5438542.5196339786</v>
      </c>
      <c r="K2435" s="18">
        <f t="shared" si="285"/>
        <v>0</v>
      </c>
      <c r="L2435" s="35">
        <f>Data!BN59</f>
        <v>2.904322114372309E-2</v>
      </c>
      <c r="Q2435" s="21">
        <v>0</v>
      </c>
      <c r="R2435" s="21">
        <v>0</v>
      </c>
      <c r="S2435" s="21">
        <v>0</v>
      </c>
      <c r="T2435" s="21">
        <v>0</v>
      </c>
      <c r="U2435" s="21">
        <v>0</v>
      </c>
      <c r="V2435" s="21">
        <v>0</v>
      </c>
      <c r="W2435" s="21">
        <v>0</v>
      </c>
      <c r="X2435" s="21">
        <v>0</v>
      </c>
      <c r="Y2435" s="21">
        <v>0</v>
      </c>
      <c r="Z2435" s="21">
        <v>0</v>
      </c>
      <c r="AA2435" s="21">
        <v>0</v>
      </c>
      <c r="AB2435" s="21">
        <v>0</v>
      </c>
      <c r="AC2435" s="21">
        <v>0</v>
      </c>
      <c r="AD2435" s="21">
        <v>0</v>
      </c>
      <c r="AE2435" s="21">
        <v>0</v>
      </c>
      <c r="AF2435" s="21">
        <v>0</v>
      </c>
      <c r="AG2435" s="21">
        <v>133.75405400733564</v>
      </c>
      <c r="AH2435" s="21">
        <v>486.18756061603688</v>
      </c>
      <c r="AI2435" s="21">
        <v>0</v>
      </c>
      <c r="AJ2435" s="21">
        <v>0</v>
      </c>
      <c r="AK2435" s="21">
        <v>0</v>
      </c>
      <c r="AL2435" s="21">
        <v>0</v>
      </c>
      <c r="AM2435" s="21">
        <v>0</v>
      </c>
      <c r="AN2435" s="21">
        <v>0</v>
      </c>
      <c r="AO2435" s="21">
        <v>0</v>
      </c>
      <c r="AP2435" s="21">
        <v>1909.7467412736985</v>
      </c>
      <c r="AQ2435" s="21">
        <v>6941.8091019757994</v>
      </c>
    </row>
    <row r="2436" spans="1:43" x14ac:dyDescent="0.25">
      <c r="A2436" s="17" t="s">
        <v>301</v>
      </c>
      <c r="B2436" s="8" t="s">
        <v>338</v>
      </c>
      <c r="C2436" s="8" t="s">
        <v>71</v>
      </c>
      <c r="D2436" s="8" t="str">
        <f t="shared" si="279"/>
        <v>Week_46-generic-fifi</v>
      </c>
      <c r="E2436" s="8" t="str">
        <f t="shared" si="280"/>
        <v>Umbrella-display.umb</v>
      </c>
      <c r="H2436" s="24">
        <f t="shared" si="281"/>
        <v>1.3809871979145037E-2</v>
      </c>
      <c r="I2436" s="6">
        <f t="shared" si="281"/>
        <v>3.05</v>
      </c>
      <c r="J2436" s="6">
        <f t="shared" si="285"/>
        <v>5438542.5196339786</v>
      </c>
      <c r="K2436" s="18">
        <f t="shared" si="285"/>
        <v>0</v>
      </c>
      <c r="L2436" s="35">
        <f>Data!BN60</f>
        <v>2.904322114372309E-2</v>
      </c>
      <c r="Q2436" s="21">
        <v>0</v>
      </c>
      <c r="R2436" s="21">
        <v>0</v>
      </c>
      <c r="S2436" s="21">
        <v>0</v>
      </c>
      <c r="T2436" s="21">
        <v>0</v>
      </c>
      <c r="U2436" s="21">
        <v>0</v>
      </c>
      <c r="V2436" s="21">
        <v>0</v>
      </c>
      <c r="W2436" s="21">
        <v>0</v>
      </c>
      <c r="X2436" s="21">
        <v>0</v>
      </c>
      <c r="Y2436" s="21">
        <v>0</v>
      </c>
      <c r="Z2436" s="21">
        <v>0</v>
      </c>
      <c r="AA2436" s="21">
        <v>0</v>
      </c>
      <c r="AB2436" s="21">
        <v>0</v>
      </c>
      <c r="AC2436" s="21">
        <v>0</v>
      </c>
      <c r="AD2436" s="21">
        <v>0</v>
      </c>
      <c r="AE2436" s="21">
        <v>0</v>
      </c>
      <c r="AF2436" s="21">
        <v>0</v>
      </c>
      <c r="AG2436" s="21">
        <v>0</v>
      </c>
      <c r="AH2436" s="21">
        <v>121.36126913072698</v>
      </c>
      <c r="AI2436" s="21">
        <v>0</v>
      </c>
      <c r="AJ2436" s="21">
        <v>0</v>
      </c>
      <c r="AK2436" s="21">
        <v>0</v>
      </c>
      <c r="AL2436" s="21">
        <v>0</v>
      </c>
      <c r="AM2436" s="21">
        <v>0</v>
      </c>
      <c r="AN2436" s="21">
        <v>0</v>
      </c>
      <c r="AO2436" s="21">
        <v>0</v>
      </c>
      <c r="AP2436" s="21">
        <v>0</v>
      </c>
      <c r="AQ2436" s="21">
        <v>1727.2706368195918</v>
      </c>
    </row>
    <row r="2437" spans="1:43" x14ac:dyDescent="0.25">
      <c r="A2437" s="17" t="s">
        <v>272</v>
      </c>
      <c r="B2437" s="8" t="s">
        <v>338</v>
      </c>
      <c r="C2437" s="8" t="s">
        <v>71</v>
      </c>
      <c r="D2437" s="8" t="str">
        <f t="shared" si="279"/>
        <v>Week_47-generic-fifi</v>
      </c>
      <c r="E2437" s="8" t="str">
        <f t="shared" si="280"/>
        <v>Umbrella-display.umb</v>
      </c>
      <c r="H2437" s="24">
        <f t="shared" si="281"/>
        <v>1.3809871979145037E-2</v>
      </c>
      <c r="I2437" s="6">
        <f t="shared" si="281"/>
        <v>3.05</v>
      </c>
      <c r="J2437" s="6">
        <f t="shared" si="285"/>
        <v>5438542.5196339786</v>
      </c>
      <c r="K2437" s="18">
        <f t="shared" si="285"/>
        <v>0</v>
      </c>
      <c r="L2437" s="35">
        <f>Data!BN61</f>
        <v>2.904322114372309E-2</v>
      </c>
      <c r="Q2437" s="21">
        <v>0</v>
      </c>
      <c r="R2437" s="21">
        <v>0</v>
      </c>
      <c r="S2437" s="21">
        <v>0</v>
      </c>
      <c r="T2437" s="21">
        <v>0</v>
      </c>
      <c r="U2437" s="21">
        <v>0</v>
      </c>
      <c r="V2437" s="21">
        <v>0</v>
      </c>
      <c r="W2437" s="21">
        <v>0</v>
      </c>
      <c r="X2437" s="21">
        <v>0</v>
      </c>
      <c r="Y2437" s="21">
        <v>0</v>
      </c>
      <c r="Z2437" s="21">
        <v>0</v>
      </c>
      <c r="AA2437" s="21">
        <v>0</v>
      </c>
      <c r="AB2437" s="21">
        <v>0</v>
      </c>
      <c r="AC2437" s="21">
        <v>0</v>
      </c>
      <c r="AD2437" s="21">
        <v>0</v>
      </c>
      <c r="AE2437" s="21">
        <v>0</v>
      </c>
      <c r="AF2437" s="21">
        <v>0</v>
      </c>
      <c r="AG2437" s="21">
        <v>154.37980401428271</v>
      </c>
      <c r="AH2437" s="21">
        <v>674.28628629919478</v>
      </c>
      <c r="AI2437" s="21">
        <v>0</v>
      </c>
      <c r="AJ2437" s="21">
        <v>0</v>
      </c>
      <c r="AK2437" s="21">
        <v>0</v>
      </c>
      <c r="AL2437" s="21">
        <v>0</v>
      </c>
      <c r="AM2437" s="21">
        <v>0</v>
      </c>
      <c r="AN2437" s="21">
        <v>0</v>
      </c>
      <c r="AO2437" s="21">
        <v>0</v>
      </c>
      <c r="AP2437" s="21">
        <v>1892.1386442355765</v>
      </c>
      <c r="AQ2437" s="21">
        <v>8264.3137664999449</v>
      </c>
    </row>
    <row r="2438" spans="1:43" x14ac:dyDescent="0.25">
      <c r="A2438" s="17" t="s">
        <v>273</v>
      </c>
      <c r="B2438" s="8" t="s">
        <v>338</v>
      </c>
      <c r="C2438" s="8" t="s">
        <v>71</v>
      </c>
      <c r="D2438" s="8" t="str">
        <f t="shared" si="279"/>
        <v>Week_48-generic-fifi</v>
      </c>
      <c r="E2438" s="8" t="str">
        <f t="shared" si="280"/>
        <v>Umbrella-display.umb</v>
      </c>
      <c r="H2438" s="24">
        <f t="shared" si="281"/>
        <v>1.3809871979145037E-2</v>
      </c>
      <c r="I2438" s="6">
        <f t="shared" si="281"/>
        <v>3.05</v>
      </c>
      <c r="J2438" s="6">
        <f t="shared" si="285"/>
        <v>5438542.5196339786</v>
      </c>
      <c r="K2438" s="18">
        <f t="shared" si="285"/>
        <v>0</v>
      </c>
      <c r="L2438" s="35">
        <f>Data!BN62</f>
        <v>2.904322114372309E-2</v>
      </c>
      <c r="Q2438" s="21">
        <v>0</v>
      </c>
      <c r="R2438" s="21">
        <v>0</v>
      </c>
      <c r="S2438" s="21">
        <v>0</v>
      </c>
      <c r="T2438" s="21">
        <v>0</v>
      </c>
      <c r="U2438" s="21">
        <v>0</v>
      </c>
      <c r="V2438" s="21">
        <v>0</v>
      </c>
      <c r="W2438" s="21">
        <v>0</v>
      </c>
      <c r="X2438" s="21">
        <v>0</v>
      </c>
      <c r="Y2438" s="21">
        <v>0</v>
      </c>
      <c r="Z2438" s="21">
        <v>0</v>
      </c>
      <c r="AA2438" s="21">
        <v>0</v>
      </c>
      <c r="AB2438" s="21">
        <v>0</v>
      </c>
      <c r="AC2438" s="21">
        <v>0</v>
      </c>
      <c r="AD2438" s="21">
        <v>0</v>
      </c>
      <c r="AE2438" s="21">
        <v>0</v>
      </c>
      <c r="AF2438" s="21">
        <v>0</v>
      </c>
      <c r="AG2438" s="21">
        <v>0</v>
      </c>
      <c r="AH2438" s="21">
        <v>23.78591338538266</v>
      </c>
      <c r="AI2438" s="21">
        <v>0</v>
      </c>
      <c r="AJ2438" s="21">
        <v>0</v>
      </c>
      <c r="AK2438" s="21">
        <v>0</v>
      </c>
      <c r="AL2438" s="21">
        <v>0</v>
      </c>
      <c r="AM2438" s="21">
        <v>0</v>
      </c>
      <c r="AN2438" s="21">
        <v>0</v>
      </c>
      <c r="AO2438" s="21">
        <v>0</v>
      </c>
      <c r="AP2438" s="21">
        <v>0</v>
      </c>
      <c r="AQ2438" s="21">
        <v>293.31965310815582</v>
      </c>
    </row>
    <row r="2439" spans="1:43" x14ac:dyDescent="0.25">
      <c r="A2439" s="17" t="s">
        <v>274</v>
      </c>
      <c r="B2439" s="8" t="s">
        <v>338</v>
      </c>
      <c r="C2439" s="8" t="s">
        <v>71</v>
      </c>
      <c r="D2439" s="8" t="str">
        <f t="shared" si="279"/>
        <v>Week_49-generic-fifi</v>
      </c>
      <c r="E2439" s="8" t="str">
        <f t="shared" si="280"/>
        <v>Umbrella-display.umb</v>
      </c>
      <c r="H2439" s="24">
        <f t="shared" si="281"/>
        <v>1.3809871979145037E-2</v>
      </c>
      <c r="I2439" s="6">
        <f t="shared" si="281"/>
        <v>3.05</v>
      </c>
      <c r="J2439" s="6">
        <f t="shared" si="285"/>
        <v>5438542.5196339786</v>
      </c>
      <c r="K2439" s="18">
        <f t="shared" si="285"/>
        <v>0</v>
      </c>
      <c r="L2439" s="35">
        <f>Data!BN63</f>
        <v>2.904322114372309E-2</v>
      </c>
      <c r="Q2439" s="21">
        <v>0</v>
      </c>
      <c r="R2439" s="21">
        <v>0</v>
      </c>
      <c r="S2439" s="21">
        <v>0</v>
      </c>
      <c r="T2439" s="21">
        <v>0</v>
      </c>
      <c r="U2439" s="21">
        <v>0</v>
      </c>
      <c r="V2439" s="21">
        <v>0</v>
      </c>
      <c r="W2439" s="21">
        <v>0</v>
      </c>
      <c r="X2439" s="21">
        <v>0</v>
      </c>
      <c r="Y2439" s="21">
        <v>0</v>
      </c>
      <c r="Z2439" s="21">
        <v>0</v>
      </c>
      <c r="AA2439" s="21">
        <v>0</v>
      </c>
      <c r="AB2439" s="21">
        <v>0</v>
      </c>
      <c r="AC2439" s="21">
        <v>0</v>
      </c>
      <c r="AD2439" s="21">
        <v>0</v>
      </c>
      <c r="AE2439" s="21">
        <v>0</v>
      </c>
      <c r="AF2439" s="21">
        <v>0</v>
      </c>
      <c r="AG2439" s="21">
        <v>0</v>
      </c>
      <c r="AH2439" s="21">
        <v>0</v>
      </c>
      <c r="AI2439" s="21">
        <v>0</v>
      </c>
      <c r="AJ2439" s="21">
        <v>0</v>
      </c>
      <c r="AK2439" s="21">
        <v>0</v>
      </c>
      <c r="AL2439" s="21">
        <v>0</v>
      </c>
      <c r="AM2439" s="21">
        <v>0</v>
      </c>
      <c r="AN2439" s="21">
        <v>0</v>
      </c>
      <c r="AO2439" s="21">
        <v>0</v>
      </c>
      <c r="AP2439" s="21">
        <v>0</v>
      </c>
      <c r="AQ2439" s="21">
        <v>0</v>
      </c>
    </row>
    <row r="2440" spans="1:43" x14ac:dyDescent="0.25">
      <c r="A2440" s="17" t="s">
        <v>275</v>
      </c>
      <c r="B2440" s="8" t="s">
        <v>338</v>
      </c>
      <c r="C2440" s="8" t="s">
        <v>71</v>
      </c>
      <c r="D2440" s="8" t="str">
        <f t="shared" si="279"/>
        <v>Week_50-generic-fifi</v>
      </c>
      <c r="E2440" s="8" t="str">
        <f t="shared" si="280"/>
        <v>Umbrella-display.umb</v>
      </c>
      <c r="H2440" s="24">
        <f t="shared" si="281"/>
        <v>1.3809871979145037E-2</v>
      </c>
      <c r="I2440" s="6">
        <f t="shared" si="281"/>
        <v>3.05</v>
      </c>
      <c r="J2440" s="6">
        <f t="shared" si="285"/>
        <v>5438542.5196339786</v>
      </c>
      <c r="K2440" s="18">
        <f t="shared" si="285"/>
        <v>0</v>
      </c>
      <c r="L2440" s="35">
        <f>Data!BN64</f>
        <v>2.5380112170640897E-2</v>
      </c>
      <c r="Q2440" s="21">
        <v>0</v>
      </c>
      <c r="R2440" s="21">
        <v>0</v>
      </c>
      <c r="S2440" s="21">
        <v>0</v>
      </c>
      <c r="T2440" s="21">
        <v>0</v>
      </c>
      <c r="U2440" s="21">
        <v>0</v>
      </c>
      <c r="V2440" s="21">
        <v>0</v>
      </c>
      <c r="W2440" s="21">
        <v>0</v>
      </c>
      <c r="X2440" s="21">
        <v>0</v>
      </c>
      <c r="Y2440" s="21">
        <v>0</v>
      </c>
      <c r="Z2440" s="21">
        <v>0</v>
      </c>
      <c r="AA2440" s="21">
        <v>0</v>
      </c>
      <c r="AB2440" s="21">
        <v>0</v>
      </c>
      <c r="AC2440" s="21">
        <v>0</v>
      </c>
      <c r="AD2440" s="21">
        <v>0</v>
      </c>
      <c r="AE2440" s="21">
        <v>0</v>
      </c>
      <c r="AF2440" s="21">
        <v>303.00966137275049</v>
      </c>
      <c r="AG2440" s="21">
        <v>726.99577800832685</v>
      </c>
      <c r="AH2440" s="21">
        <v>1072.7947191812891</v>
      </c>
      <c r="AI2440" s="21">
        <v>0</v>
      </c>
      <c r="AJ2440" s="21">
        <v>0</v>
      </c>
      <c r="AK2440" s="21">
        <v>0</v>
      </c>
      <c r="AL2440" s="21">
        <v>0</v>
      </c>
      <c r="AM2440" s="21">
        <v>0</v>
      </c>
      <c r="AN2440" s="21">
        <v>0</v>
      </c>
      <c r="AO2440" s="21">
        <v>4130.1755410993401</v>
      </c>
      <c r="AP2440" s="21">
        <v>9909.321594596855</v>
      </c>
      <c r="AQ2440" s="21">
        <v>14622.736746114715</v>
      </c>
    </row>
    <row r="2441" spans="1:43" x14ac:dyDescent="0.25">
      <c r="A2441" s="17" t="s">
        <v>276</v>
      </c>
      <c r="B2441" s="8" t="s">
        <v>338</v>
      </c>
      <c r="C2441" s="8" t="s">
        <v>71</v>
      </c>
      <c r="D2441" s="8" t="str">
        <f t="shared" si="279"/>
        <v>Week_51-generic-fifi</v>
      </c>
      <c r="E2441" s="8" t="str">
        <f t="shared" si="280"/>
        <v>Umbrella-display.umb</v>
      </c>
      <c r="H2441" s="24">
        <f t="shared" si="281"/>
        <v>1.3809871979145037E-2</v>
      </c>
      <c r="I2441" s="6">
        <f t="shared" si="281"/>
        <v>3.05</v>
      </c>
      <c r="J2441" s="6">
        <f t="shared" si="285"/>
        <v>5438542.5196339786</v>
      </c>
      <c r="K2441" s="18">
        <f t="shared" si="285"/>
        <v>0</v>
      </c>
      <c r="L2441" s="35">
        <f>Data!BN65</f>
        <v>2.5380112170640897E-2</v>
      </c>
      <c r="Q2441" s="21">
        <v>0</v>
      </c>
      <c r="R2441" s="21">
        <v>0</v>
      </c>
      <c r="S2441" s="21">
        <v>0</v>
      </c>
      <c r="T2441" s="21">
        <v>0</v>
      </c>
      <c r="U2441" s="21">
        <v>0</v>
      </c>
      <c r="V2441" s="21">
        <v>0</v>
      </c>
      <c r="W2441" s="21">
        <v>0</v>
      </c>
      <c r="X2441" s="21">
        <v>0</v>
      </c>
      <c r="Y2441" s="21">
        <v>0</v>
      </c>
      <c r="Z2441" s="21">
        <v>0</v>
      </c>
      <c r="AA2441" s="21">
        <v>0</v>
      </c>
      <c r="AB2441" s="21">
        <v>0</v>
      </c>
      <c r="AC2441" s="21">
        <v>0</v>
      </c>
      <c r="AD2441" s="21">
        <v>0</v>
      </c>
      <c r="AE2441" s="21">
        <v>0</v>
      </c>
      <c r="AF2441" s="21">
        <v>192.34807120439402</v>
      </c>
      <c r="AG2441" s="21">
        <v>733.63360070355361</v>
      </c>
      <c r="AH2441" s="21">
        <v>1174.7471711383619</v>
      </c>
      <c r="AI2441" s="21">
        <v>0</v>
      </c>
      <c r="AJ2441" s="21">
        <v>0</v>
      </c>
      <c r="AK2441" s="21">
        <v>0</v>
      </c>
      <c r="AL2441" s="21">
        <v>0</v>
      </c>
      <c r="AM2441" s="21">
        <v>0</v>
      </c>
      <c r="AN2441" s="21">
        <v>0</v>
      </c>
      <c r="AO2441" s="21">
        <v>2420.2939197780406</v>
      </c>
      <c r="AP2441" s="21">
        <v>9231.2282208479955</v>
      </c>
      <c r="AQ2441" s="21">
        <v>14781.71014546508</v>
      </c>
    </row>
    <row r="2442" spans="1:43" x14ac:dyDescent="0.25">
      <c r="A2442" s="17" t="s">
        <v>277</v>
      </c>
      <c r="B2442" s="8" t="s">
        <v>338</v>
      </c>
      <c r="C2442" s="8" t="s">
        <v>71</v>
      </c>
      <c r="D2442" s="8" t="str">
        <f t="shared" si="279"/>
        <v>Week_52-generic-fifi</v>
      </c>
      <c r="E2442" s="8" t="str">
        <f t="shared" si="280"/>
        <v>Umbrella-display.umb</v>
      </c>
      <c r="H2442" s="24">
        <f t="shared" si="281"/>
        <v>1.3809871979145037E-2</v>
      </c>
      <c r="I2442" s="6">
        <f t="shared" si="281"/>
        <v>3.05</v>
      </c>
      <c r="J2442" s="6">
        <f t="shared" si="285"/>
        <v>5438542.5196339786</v>
      </c>
      <c r="K2442" s="18">
        <f t="shared" si="285"/>
        <v>0</v>
      </c>
      <c r="L2442" s="35">
        <f>Data!BN66</f>
        <v>2.5380112170640897E-2</v>
      </c>
      <c r="Q2442" s="21">
        <v>0</v>
      </c>
      <c r="R2442" s="21">
        <v>0</v>
      </c>
      <c r="S2442" s="21">
        <v>0</v>
      </c>
      <c r="T2442" s="21">
        <v>0</v>
      </c>
      <c r="U2442" s="21">
        <v>0</v>
      </c>
      <c r="V2442" s="21">
        <v>0</v>
      </c>
      <c r="W2442" s="21">
        <v>0</v>
      </c>
      <c r="X2442" s="21">
        <v>0</v>
      </c>
      <c r="Y2442" s="21">
        <v>0</v>
      </c>
      <c r="Z2442" s="21">
        <v>0</v>
      </c>
      <c r="AA2442" s="21">
        <v>0</v>
      </c>
      <c r="AB2442" s="21">
        <v>0</v>
      </c>
      <c r="AC2442" s="21">
        <v>0</v>
      </c>
      <c r="AD2442" s="21">
        <v>0</v>
      </c>
      <c r="AE2442" s="21">
        <v>0</v>
      </c>
      <c r="AF2442" s="21">
        <v>0</v>
      </c>
      <c r="AG2442" s="21">
        <v>0</v>
      </c>
      <c r="AH2442" s="21">
        <v>0</v>
      </c>
      <c r="AI2442" s="21">
        <v>0</v>
      </c>
      <c r="AJ2442" s="21">
        <v>0</v>
      </c>
      <c r="AK2442" s="21">
        <v>0</v>
      </c>
      <c r="AL2442" s="21">
        <v>0</v>
      </c>
      <c r="AM2442" s="21">
        <v>0</v>
      </c>
      <c r="AN2442" s="21">
        <v>0</v>
      </c>
      <c r="AO2442" s="21">
        <v>0</v>
      </c>
      <c r="AP2442" s="21">
        <v>0</v>
      </c>
      <c r="AQ2442" s="21">
        <v>0</v>
      </c>
    </row>
    <row r="2444" spans="1:43" x14ac:dyDescent="0.25">
      <c r="A2444" s="16" t="s">
        <v>328</v>
      </c>
      <c r="B2444" s="8" t="s">
        <v>338</v>
      </c>
      <c r="C2444" s="8" t="s">
        <v>71</v>
      </c>
      <c r="D2444" s="8" t="str">
        <f>A2444&amp;"-generic-cofi"</f>
        <v>Week_40_old-generic-cofi</v>
      </c>
      <c r="E2444" s="8" t="str">
        <f>IF(RIGHT(A2444,3)="old","Initial",B2444&amp;"-"&amp;C2444)</f>
        <v>Initial</v>
      </c>
      <c r="H2444" s="25">
        <f>SUMIFS(Data!N$2:N$48,Data!$L$2:$L$48,$C2444,Data!$M$2:$M$48,RIGHT($D2444,4))</f>
        <v>1.2150242315966423E-2</v>
      </c>
      <c r="I2444" s="42">
        <f>VLOOKUP(C2444,parms,8,FALSE)</f>
        <v>3.05</v>
      </c>
      <c r="J2444" s="28">
        <f>SUMIFS(Data!O$2:O$48,Data!$L$2:$L$48,$C2444,Data!$M$2:$M$48,RIGHT($D2444,4))</f>
        <v>4766546.8439177414</v>
      </c>
      <c r="K2444" s="25">
        <f>SUMIFS(Data!Q$2:Q$48,Data!$L$2:$L$48,$C2444,Data!$M$2:$M$48,RIGHT($D2444,4))</f>
        <v>0</v>
      </c>
      <c r="L2444" s="35">
        <f>Data!BN2</f>
        <v>2.8519919861854207E-2</v>
      </c>
      <c r="Q2444" s="21">
        <v>0</v>
      </c>
      <c r="R2444" s="21">
        <v>0</v>
      </c>
      <c r="S2444" s="21">
        <v>0</v>
      </c>
      <c r="T2444" s="21">
        <v>0</v>
      </c>
      <c r="U2444" s="21">
        <v>0</v>
      </c>
      <c r="V2444" s="21">
        <v>0</v>
      </c>
      <c r="W2444" s="21">
        <v>0</v>
      </c>
      <c r="X2444" s="21">
        <v>0</v>
      </c>
      <c r="Y2444" s="21">
        <v>0</v>
      </c>
      <c r="Z2444" s="21">
        <v>7.2526075019655165</v>
      </c>
      <c r="AA2444" s="21">
        <v>7.2526075019655165</v>
      </c>
      <c r="AB2444" s="21">
        <v>7.2526075019655165</v>
      </c>
      <c r="AC2444" s="21">
        <v>7.2526075019655165</v>
      </c>
      <c r="AD2444" s="21">
        <v>7.2526075019655165</v>
      </c>
      <c r="AE2444" s="21">
        <v>7.2526075019655165</v>
      </c>
      <c r="AF2444" s="21">
        <v>7.2526075019655165</v>
      </c>
      <c r="AG2444" s="21">
        <v>7.2526075019655165</v>
      </c>
      <c r="AH2444" s="21">
        <v>7.2526075019655165</v>
      </c>
      <c r="AI2444" s="21">
        <v>162.2768803926657</v>
      </c>
      <c r="AJ2444" s="21">
        <v>162.2768803926657</v>
      </c>
      <c r="AK2444" s="21">
        <v>162.2768803926657</v>
      </c>
      <c r="AL2444" s="21">
        <v>162.2768803926657</v>
      </c>
      <c r="AM2444" s="21">
        <v>162.2768803926657</v>
      </c>
      <c r="AN2444" s="21">
        <v>162.2768803926657</v>
      </c>
      <c r="AO2444" s="21">
        <v>162.2768803926657</v>
      </c>
      <c r="AP2444" s="21">
        <v>162.2768803926657</v>
      </c>
      <c r="AQ2444" s="21">
        <v>162.2768803926657</v>
      </c>
    </row>
    <row r="2445" spans="1:43" x14ac:dyDescent="0.25">
      <c r="A2445" s="16" t="s">
        <v>316</v>
      </c>
      <c r="B2445" s="8" t="s">
        <v>338</v>
      </c>
      <c r="C2445" s="8" t="s">
        <v>71</v>
      </c>
      <c r="D2445" s="8" t="str">
        <f t="shared" ref="D2445:D2508" si="286">A2445&amp;"-generic-cofi"</f>
        <v>Week_41_old-generic-cofi</v>
      </c>
      <c r="E2445" s="8" t="str">
        <f t="shared" ref="E2445:E2508" si="287">IF(RIGHT(A2445,3)="old","Initial",B2445&amp;"-"&amp;C2445)</f>
        <v>Initial</v>
      </c>
      <c r="H2445" s="24">
        <f t="shared" ref="H2445:I2508" si="288">H2444</f>
        <v>1.2150242315966423E-2</v>
      </c>
      <c r="I2445" s="6">
        <f>I2444</f>
        <v>3.05</v>
      </c>
      <c r="J2445" s="6">
        <f t="shared" ref="J2445:K2460" si="289">J2444</f>
        <v>4766546.8439177414</v>
      </c>
      <c r="K2445" s="18">
        <f t="shared" si="289"/>
        <v>0</v>
      </c>
      <c r="L2445" s="35">
        <f>Data!BN3</f>
        <v>3.3752932680543052E-2</v>
      </c>
      <c r="Q2445" s="21">
        <v>0</v>
      </c>
      <c r="R2445" s="21">
        <v>0</v>
      </c>
      <c r="S2445" s="21">
        <v>0</v>
      </c>
      <c r="T2445" s="21">
        <v>0</v>
      </c>
      <c r="U2445" s="21">
        <v>0</v>
      </c>
      <c r="V2445" s="21">
        <v>0</v>
      </c>
      <c r="W2445" s="21">
        <v>0</v>
      </c>
      <c r="X2445" s="21">
        <v>0</v>
      </c>
      <c r="Y2445" s="21">
        <v>0</v>
      </c>
      <c r="Z2445" s="21">
        <v>17.484240633335308</v>
      </c>
      <c r="AA2445" s="21">
        <v>17.484240633335308</v>
      </c>
      <c r="AB2445" s="21">
        <v>17.484240633335308</v>
      </c>
      <c r="AC2445" s="21">
        <v>17.484240633335308</v>
      </c>
      <c r="AD2445" s="21">
        <v>17.484240633335308</v>
      </c>
      <c r="AE2445" s="21">
        <v>17.484240633335308</v>
      </c>
      <c r="AF2445" s="21">
        <v>17.484240633335308</v>
      </c>
      <c r="AG2445" s="21">
        <v>17.484240633335308</v>
      </c>
      <c r="AH2445" s="21">
        <v>17.484240633335308</v>
      </c>
      <c r="AI2445" s="21">
        <v>342.08646336517762</v>
      </c>
      <c r="AJ2445" s="21">
        <v>342.08646336517762</v>
      </c>
      <c r="AK2445" s="21">
        <v>342.08646336517762</v>
      </c>
      <c r="AL2445" s="21">
        <v>342.08646336517762</v>
      </c>
      <c r="AM2445" s="21">
        <v>342.08646336517762</v>
      </c>
      <c r="AN2445" s="21">
        <v>342.08646336517762</v>
      </c>
      <c r="AO2445" s="21">
        <v>342.08646336517762</v>
      </c>
      <c r="AP2445" s="21">
        <v>342.08646336517762</v>
      </c>
      <c r="AQ2445" s="21">
        <v>342.08646336517762</v>
      </c>
    </row>
    <row r="2446" spans="1:43" x14ac:dyDescent="0.25">
      <c r="A2446" s="16" t="s">
        <v>317</v>
      </c>
      <c r="B2446" s="8" t="s">
        <v>338</v>
      </c>
      <c r="C2446" s="8" t="s">
        <v>71</v>
      </c>
      <c r="D2446" s="8" t="str">
        <f t="shared" si="286"/>
        <v>Week_42_old-generic-cofi</v>
      </c>
      <c r="E2446" s="8" t="str">
        <f t="shared" si="287"/>
        <v>Initial</v>
      </c>
      <c r="H2446" s="24">
        <f t="shared" si="288"/>
        <v>1.2150242315966423E-2</v>
      </c>
      <c r="I2446" s="6">
        <f t="shared" si="288"/>
        <v>3.05</v>
      </c>
      <c r="J2446" s="6">
        <f t="shared" si="289"/>
        <v>4766546.8439177414</v>
      </c>
      <c r="K2446" s="18">
        <f t="shared" si="289"/>
        <v>0</v>
      </c>
      <c r="L2446" s="35">
        <f>Data!BN4</f>
        <v>3.3752932680543052E-2</v>
      </c>
      <c r="Q2446" s="21">
        <v>0</v>
      </c>
      <c r="R2446" s="21">
        <v>0</v>
      </c>
      <c r="S2446" s="21">
        <v>0</v>
      </c>
      <c r="T2446" s="21">
        <v>0</v>
      </c>
      <c r="U2446" s="21">
        <v>0</v>
      </c>
      <c r="V2446" s="21">
        <v>0</v>
      </c>
      <c r="W2446" s="21">
        <v>0</v>
      </c>
      <c r="X2446" s="21">
        <v>0</v>
      </c>
      <c r="Y2446" s="21">
        <v>0</v>
      </c>
      <c r="Z2446" s="21">
        <v>25.037005652468267</v>
      </c>
      <c r="AA2446" s="21">
        <v>25.037005652468267</v>
      </c>
      <c r="AB2446" s="21">
        <v>25.037005652468267</v>
      </c>
      <c r="AC2446" s="21">
        <v>25.037005652468267</v>
      </c>
      <c r="AD2446" s="21">
        <v>25.037005652468267</v>
      </c>
      <c r="AE2446" s="21">
        <v>25.037005652468267</v>
      </c>
      <c r="AF2446" s="21">
        <v>25.037005652468267</v>
      </c>
      <c r="AG2446" s="21">
        <v>25.037005652468267</v>
      </c>
      <c r="AH2446" s="21">
        <v>25.037005652468267</v>
      </c>
      <c r="AI2446" s="21">
        <v>503.78670185437892</v>
      </c>
      <c r="AJ2446" s="21">
        <v>503.78670185437892</v>
      </c>
      <c r="AK2446" s="21">
        <v>503.78670185437892</v>
      </c>
      <c r="AL2446" s="21">
        <v>503.78670185437892</v>
      </c>
      <c r="AM2446" s="21">
        <v>503.78670185437892</v>
      </c>
      <c r="AN2446" s="21">
        <v>503.78670185437892</v>
      </c>
      <c r="AO2446" s="21">
        <v>503.78670185437892</v>
      </c>
      <c r="AP2446" s="21">
        <v>503.78670185437892</v>
      </c>
      <c r="AQ2446" s="21">
        <v>503.78670185437892</v>
      </c>
    </row>
    <row r="2447" spans="1:43" x14ac:dyDescent="0.25">
      <c r="A2447" s="16" t="s">
        <v>318</v>
      </c>
      <c r="B2447" s="8" t="s">
        <v>338</v>
      </c>
      <c r="C2447" s="8" t="s">
        <v>71</v>
      </c>
      <c r="D2447" s="8" t="str">
        <f t="shared" si="286"/>
        <v>Week_43_old-generic-cofi</v>
      </c>
      <c r="E2447" s="8" t="str">
        <f t="shared" si="287"/>
        <v>Initial</v>
      </c>
      <c r="H2447" s="24">
        <f t="shared" si="288"/>
        <v>1.2150242315966423E-2</v>
      </c>
      <c r="I2447" s="6">
        <f t="shared" si="288"/>
        <v>3.05</v>
      </c>
      <c r="J2447" s="6">
        <f t="shared" si="289"/>
        <v>4766546.8439177414</v>
      </c>
      <c r="K2447" s="18">
        <f t="shared" si="289"/>
        <v>0</v>
      </c>
      <c r="L2447" s="35">
        <f>Data!BN5</f>
        <v>3.3752932680543052E-2</v>
      </c>
      <c r="Q2447" s="21">
        <v>0</v>
      </c>
      <c r="R2447" s="21">
        <v>0</v>
      </c>
      <c r="S2447" s="21">
        <v>0</v>
      </c>
      <c r="T2447" s="21">
        <v>0</v>
      </c>
      <c r="U2447" s="21">
        <v>0</v>
      </c>
      <c r="V2447" s="21">
        <v>0</v>
      </c>
      <c r="W2447" s="21">
        <v>0</v>
      </c>
      <c r="X2447" s="21">
        <v>0</v>
      </c>
      <c r="Y2447" s="21">
        <v>0</v>
      </c>
      <c r="Z2447" s="21">
        <v>22.716950617858554</v>
      </c>
      <c r="AA2447" s="21">
        <v>22.716950617858554</v>
      </c>
      <c r="AB2447" s="21">
        <v>22.716950617858554</v>
      </c>
      <c r="AC2447" s="21">
        <v>22.716950617858554</v>
      </c>
      <c r="AD2447" s="21">
        <v>22.716950617858554</v>
      </c>
      <c r="AE2447" s="21">
        <v>22.716950617858554</v>
      </c>
      <c r="AF2447" s="21">
        <v>22.716950617858554</v>
      </c>
      <c r="AG2447" s="21">
        <v>22.716950617858554</v>
      </c>
      <c r="AH2447" s="21">
        <v>22.716950617858554</v>
      </c>
      <c r="AI2447" s="21">
        <v>508.5367975498832</v>
      </c>
      <c r="AJ2447" s="21">
        <v>508.5367975498832</v>
      </c>
      <c r="AK2447" s="21">
        <v>508.5367975498832</v>
      </c>
      <c r="AL2447" s="21">
        <v>508.5367975498832</v>
      </c>
      <c r="AM2447" s="21">
        <v>508.5367975498832</v>
      </c>
      <c r="AN2447" s="21">
        <v>508.5367975498832</v>
      </c>
      <c r="AO2447" s="21">
        <v>508.5367975498832</v>
      </c>
      <c r="AP2447" s="21">
        <v>508.5367975498832</v>
      </c>
      <c r="AQ2447" s="21">
        <v>508.5367975498832</v>
      </c>
    </row>
    <row r="2448" spans="1:43" x14ac:dyDescent="0.25">
      <c r="A2448" s="16" t="s">
        <v>319</v>
      </c>
      <c r="B2448" s="8" t="s">
        <v>338</v>
      </c>
      <c r="C2448" s="8" t="s">
        <v>71</v>
      </c>
      <c r="D2448" s="8" t="str">
        <f t="shared" si="286"/>
        <v>Week_44_old-generic-cofi</v>
      </c>
      <c r="E2448" s="8" t="str">
        <f t="shared" si="287"/>
        <v>Initial</v>
      </c>
      <c r="H2448" s="24">
        <f t="shared" si="288"/>
        <v>1.2150242315966423E-2</v>
      </c>
      <c r="I2448" s="6">
        <f t="shared" si="288"/>
        <v>3.05</v>
      </c>
      <c r="J2448" s="6">
        <f t="shared" si="289"/>
        <v>4766546.8439177414</v>
      </c>
      <c r="K2448" s="18">
        <f t="shared" si="289"/>
        <v>0</v>
      </c>
      <c r="L2448" s="35">
        <f>Data!BN6</f>
        <v>3.3752932680543052E-2</v>
      </c>
      <c r="Q2448" s="21">
        <v>0</v>
      </c>
      <c r="R2448" s="21">
        <v>0</v>
      </c>
      <c r="S2448" s="21">
        <v>0</v>
      </c>
      <c r="T2448" s="21">
        <v>0</v>
      </c>
      <c r="U2448" s="21">
        <v>0</v>
      </c>
      <c r="V2448" s="21">
        <v>0</v>
      </c>
      <c r="W2448" s="21">
        <v>0</v>
      </c>
      <c r="X2448" s="21">
        <v>0</v>
      </c>
      <c r="Y2448" s="21">
        <v>0</v>
      </c>
      <c r="Z2448" s="21">
        <v>19.246666281272624</v>
      </c>
      <c r="AA2448" s="21">
        <v>19.246666281272624</v>
      </c>
      <c r="AB2448" s="21">
        <v>19.246666281272624</v>
      </c>
      <c r="AC2448" s="21">
        <v>19.246666281272624</v>
      </c>
      <c r="AD2448" s="21">
        <v>19.246666281272624</v>
      </c>
      <c r="AE2448" s="21">
        <v>19.246666281272624</v>
      </c>
      <c r="AF2448" s="21">
        <v>19.246666281272624</v>
      </c>
      <c r="AG2448" s="21">
        <v>19.246666281272624</v>
      </c>
      <c r="AH2448" s="21">
        <v>19.246666281272624</v>
      </c>
      <c r="AI2448" s="21">
        <v>439.50125894604543</v>
      </c>
      <c r="AJ2448" s="21">
        <v>439.50125894604543</v>
      </c>
      <c r="AK2448" s="21">
        <v>439.50125894604543</v>
      </c>
      <c r="AL2448" s="21">
        <v>439.50125894604543</v>
      </c>
      <c r="AM2448" s="21">
        <v>439.50125894604543</v>
      </c>
      <c r="AN2448" s="21">
        <v>439.50125894604543</v>
      </c>
      <c r="AO2448" s="21">
        <v>439.50125894604543</v>
      </c>
      <c r="AP2448" s="21">
        <v>439.50125894604543</v>
      </c>
      <c r="AQ2448" s="21">
        <v>439.50125894604543</v>
      </c>
    </row>
    <row r="2449" spans="1:43" x14ac:dyDescent="0.25">
      <c r="A2449" s="16" t="s">
        <v>320</v>
      </c>
      <c r="B2449" s="8" t="s">
        <v>338</v>
      </c>
      <c r="C2449" s="8" t="s">
        <v>71</v>
      </c>
      <c r="D2449" s="8" t="str">
        <f t="shared" si="286"/>
        <v>Week_45_old-generic-cofi</v>
      </c>
      <c r="E2449" s="8" t="str">
        <f t="shared" si="287"/>
        <v>Initial</v>
      </c>
      <c r="H2449" s="24">
        <f t="shared" si="288"/>
        <v>1.2150242315966423E-2</v>
      </c>
      <c r="I2449" s="6">
        <f t="shared" si="288"/>
        <v>3.05</v>
      </c>
      <c r="J2449" s="6">
        <f t="shared" si="289"/>
        <v>4766546.8439177414</v>
      </c>
      <c r="K2449" s="18">
        <f t="shared" si="289"/>
        <v>0</v>
      </c>
      <c r="L2449" s="35">
        <f>Data!BN7</f>
        <v>2.904322114372309E-2</v>
      </c>
      <c r="Q2449" s="21">
        <v>0</v>
      </c>
      <c r="R2449" s="21">
        <v>0</v>
      </c>
      <c r="S2449" s="21">
        <v>0</v>
      </c>
      <c r="T2449" s="21">
        <v>0</v>
      </c>
      <c r="U2449" s="21">
        <v>0</v>
      </c>
      <c r="V2449" s="21">
        <v>0</v>
      </c>
      <c r="W2449" s="21">
        <v>0</v>
      </c>
      <c r="X2449" s="21">
        <v>0</v>
      </c>
      <c r="Y2449" s="21">
        <v>0</v>
      </c>
      <c r="Z2449" s="21">
        <v>35.698476820051781</v>
      </c>
      <c r="AA2449" s="21">
        <v>35.698476820051781</v>
      </c>
      <c r="AB2449" s="21">
        <v>35.698476820051781</v>
      </c>
      <c r="AC2449" s="21">
        <v>35.698476820051781</v>
      </c>
      <c r="AD2449" s="21">
        <v>35.698476820051781</v>
      </c>
      <c r="AE2449" s="21">
        <v>35.698476820051781</v>
      </c>
      <c r="AF2449" s="21">
        <v>35.698476820051781</v>
      </c>
      <c r="AG2449" s="21">
        <v>35.698476820051781</v>
      </c>
      <c r="AH2449" s="21">
        <v>35.698476820051781</v>
      </c>
      <c r="AI2449" s="21">
        <v>687.08623792857861</v>
      </c>
      <c r="AJ2449" s="21">
        <v>687.08623792857861</v>
      </c>
      <c r="AK2449" s="21">
        <v>687.08623792857861</v>
      </c>
      <c r="AL2449" s="21">
        <v>687.08623792857861</v>
      </c>
      <c r="AM2449" s="21">
        <v>687.08623792857861</v>
      </c>
      <c r="AN2449" s="21">
        <v>687.08623792857861</v>
      </c>
      <c r="AO2449" s="21">
        <v>687.08623792857861</v>
      </c>
      <c r="AP2449" s="21">
        <v>687.08623792857861</v>
      </c>
      <c r="AQ2449" s="21">
        <v>687.08623792857861</v>
      </c>
    </row>
    <row r="2450" spans="1:43" x14ac:dyDescent="0.25">
      <c r="A2450" s="16" t="s">
        <v>321</v>
      </c>
      <c r="B2450" s="8" t="s">
        <v>338</v>
      </c>
      <c r="C2450" s="8" t="s">
        <v>71</v>
      </c>
      <c r="D2450" s="8" t="str">
        <f t="shared" si="286"/>
        <v>Week_46_old-generic-cofi</v>
      </c>
      <c r="E2450" s="8" t="str">
        <f t="shared" si="287"/>
        <v>Initial</v>
      </c>
      <c r="H2450" s="24">
        <f t="shared" si="288"/>
        <v>1.2150242315966423E-2</v>
      </c>
      <c r="I2450" s="6">
        <f t="shared" si="288"/>
        <v>3.05</v>
      </c>
      <c r="J2450" s="6">
        <f t="shared" si="289"/>
        <v>4766546.8439177414</v>
      </c>
      <c r="K2450" s="18">
        <f t="shared" si="289"/>
        <v>0</v>
      </c>
      <c r="L2450" s="35">
        <f>Data!BN8</f>
        <v>2.904322114372309E-2</v>
      </c>
      <c r="Q2450" s="21">
        <v>0</v>
      </c>
      <c r="R2450" s="21">
        <v>0</v>
      </c>
      <c r="S2450" s="21">
        <v>0</v>
      </c>
      <c r="T2450" s="21">
        <v>0</v>
      </c>
      <c r="U2450" s="21">
        <v>0</v>
      </c>
      <c r="V2450" s="21">
        <v>0</v>
      </c>
      <c r="W2450" s="21">
        <v>0</v>
      </c>
      <c r="X2450" s="21">
        <v>0</v>
      </c>
      <c r="Y2450" s="21">
        <v>0</v>
      </c>
      <c r="Z2450" s="21">
        <v>24.865554789227094</v>
      </c>
      <c r="AA2450" s="21">
        <v>24.865554789227094</v>
      </c>
      <c r="AB2450" s="21">
        <v>24.865554789227094</v>
      </c>
      <c r="AC2450" s="21">
        <v>24.865554789227094</v>
      </c>
      <c r="AD2450" s="21">
        <v>24.865554789227094</v>
      </c>
      <c r="AE2450" s="21">
        <v>24.865554789227094</v>
      </c>
      <c r="AF2450" s="21">
        <v>24.865554789227094</v>
      </c>
      <c r="AG2450" s="21">
        <v>24.865554789227094</v>
      </c>
      <c r="AH2450" s="21">
        <v>24.865554789227094</v>
      </c>
      <c r="AI2450" s="21">
        <v>523.37468380667121</v>
      </c>
      <c r="AJ2450" s="21">
        <v>523.37468380667121</v>
      </c>
      <c r="AK2450" s="21">
        <v>523.37468380667121</v>
      </c>
      <c r="AL2450" s="21">
        <v>523.37468380667121</v>
      </c>
      <c r="AM2450" s="21">
        <v>523.37468380667121</v>
      </c>
      <c r="AN2450" s="21">
        <v>523.37468380667121</v>
      </c>
      <c r="AO2450" s="21">
        <v>523.37468380667121</v>
      </c>
      <c r="AP2450" s="21">
        <v>523.37468380667121</v>
      </c>
      <c r="AQ2450" s="21">
        <v>523.37468380667121</v>
      </c>
    </row>
    <row r="2451" spans="1:43" x14ac:dyDescent="0.25">
      <c r="A2451" s="16" t="s">
        <v>322</v>
      </c>
      <c r="B2451" s="8" t="s">
        <v>338</v>
      </c>
      <c r="C2451" s="8" t="s">
        <v>71</v>
      </c>
      <c r="D2451" s="8" t="str">
        <f t="shared" si="286"/>
        <v>Week_47_old-generic-cofi</v>
      </c>
      <c r="E2451" s="8" t="str">
        <f t="shared" si="287"/>
        <v>Initial</v>
      </c>
      <c r="H2451" s="24">
        <f t="shared" si="288"/>
        <v>1.2150242315966423E-2</v>
      </c>
      <c r="I2451" s="6">
        <f t="shared" si="288"/>
        <v>3.05</v>
      </c>
      <c r="J2451" s="6">
        <f t="shared" si="289"/>
        <v>4766546.8439177414</v>
      </c>
      <c r="K2451" s="18">
        <f t="shared" si="289"/>
        <v>0</v>
      </c>
      <c r="L2451" s="35">
        <f>Data!BN9</f>
        <v>2.904322114372309E-2</v>
      </c>
      <c r="Q2451" s="21">
        <v>0</v>
      </c>
      <c r="R2451" s="21">
        <v>0</v>
      </c>
      <c r="S2451" s="21">
        <v>0</v>
      </c>
      <c r="T2451" s="21">
        <v>0</v>
      </c>
      <c r="U2451" s="21">
        <v>0</v>
      </c>
      <c r="V2451" s="21">
        <v>0</v>
      </c>
      <c r="W2451" s="21">
        <v>0</v>
      </c>
      <c r="X2451" s="21">
        <v>0</v>
      </c>
      <c r="Y2451" s="21">
        <v>0</v>
      </c>
      <c r="Z2451" s="21">
        <v>21.525647328874861</v>
      </c>
      <c r="AA2451" s="21">
        <v>21.525647328874861</v>
      </c>
      <c r="AB2451" s="21">
        <v>21.525647328874861</v>
      </c>
      <c r="AC2451" s="21">
        <v>21.525647328874861</v>
      </c>
      <c r="AD2451" s="21">
        <v>21.525647328874861</v>
      </c>
      <c r="AE2451" s="21">
        <v>21.525647328874861</v>
      </c>
      <c r="AF2451" s="21">
        <v>21.525647328874861</v>
      </c>
      <c r="AG2451" s="21">
        <v>21.525647328874861</v>
      </c>
      <c r="AH2451" s="21">
        <v>21.525647328874861</v>
      </c>
      <c r="AI2451" s="21">
        <v>459.1605179826505</v>
      </c>
      <c r="AJ2451" s="21">
        <v>459.1605179826505</v>
      </c>
      <c r="AK2451" s="21">
        <v>459.1605179826505</v>
      </c>
      <c r="AL2451" s="21">
        <v>459.1605179826505</v>
      </c>
      <c r="AM2451" s="21">
        <v>459.1605179826505</v>
      </c>
      <c r="AN2451" s="21">
        <v>459.1605179826505</v>
      </c>
      <c r="AO2451" s="21">
        <v>459.1605179826505</v>
      </c>
      <c r="AP2451" s="21">
        <v>459.1605179826505</v>
      </c>
      <c r="AQ2451" s="21">
        <v>459.1605179826505</v>
      </c>
    </row>
    <row r="2452" spans="1:43" x14ac:dyDescent="0.25">
      <c r="A2452" s="16" t="s">
        <v>323</v>
      </c>
      <c r="B2452" s="8" t="s">
        <v>338</v>
      </c>
      <c r="C2452" s="8" t="s">
        <v>71</v>
      </c>
      <c r="D2452" s="8" t="str">
        <f t="shared" si="286"/>
        <v>Week_48_old-generic-cofi</v>
      </c>
      <c r="E2452" s="8" t="str">
        <f t="shared" si="287"/>
        <v>Initial</v>
      </c>
      <c r="H2452" s="24">
        <f t="shared" si="288"/>
        <v>1.2150242315966423E-2</v>
      </c>
      <c r="I2452" s="6">
        <f t="shared" si="288"/>
        <v>3.05</v>
      </c>
      <c r="J2452" s="6">
        <f t="shared" si="289"/>
        <v>4766546.8439177414</v>
      </c>
      <c r="K2452" s="18">
        <f t="shared" si="289"/>
        <v>0</v>
      </c>
      <c r="L2452" s="35">
        <f>Data!BN10</f>
        <v>2.904322114372309E-2</v>
      </c>
      <c r="Q2452" s="21">
        <v>0</v>
      </c>
      <c r="R2452" s="21">
        <v>0</v>
      </c>
      <c r="S2452" s="21">
        <v>0</v>
      </c>
      <c r="T2452" s="21">
        <v>0</v>
      </c>
      <c r="U2452" s="21">
        <v>0</v>
      </c>
      <c r="V2452" s="21">
        <v>0</v>
      </c>
      <c r="W2452" s="21">
        <v>0</v>
      </c>
      <c r="X2452" s="21">
        <v>0</v>
      </c>
      <c r="Y2452" s="21">
        <v>0</v>
      </c>
      <c r="Z2452" s="21">
        <v>20.217076637835532</v>
      </c>
      <c r="AA2452" s="21">
        <v>20.217076637835532</v>
      </c>
      <c r="AB2452" s="21">
        <v>20.217076637835532</v>
      </c>
      <c r="AC2452" s="21">
        <v>20.217076637835532</v>
      </c>
      <c r="AD2452" s="21">
        <v>20.217076637835532</v>
      </c>
      <c r="AE2452" s="21">
        <v>20.217076637835532</v>
      </c>
      <c r="AF2452" s="21">
        <v>20.217076637835532</v>
      </c>
      <c r="AG2452" s="21">
        <v>20.217076637835532</v>
      </c>
      <c r="AH2452" s="21">
        <v>20.217076637835532</v>
      </c>
      <c r="AI2452" s="21">
        <v>455.8585795938954</v>
      </c>
      <c r="AJ2452" s="21">
        <v>455.8585795938954</v>
      </c>
      <c r="AK2452" s="21">
        <v>455.8585795938954</v>
      </c>
      <c r="AL2452" s="21">
        <v>455.8585795938954</v>
      </c>
      <c r="AM2452" s="21">
        <v>455.8585795938954</v>
      </c>
      <c r="AN2452" s="21">
        <v>455.8585795938954</v>
      </c>
      <c r="AO2452" s="21">
        <v>455.8585795938954</v>
      </c>
      <c r="AP2452" s="21">
        <v>455.8585795938954</v>
      </c>
      <c r="AQ2452" s="21">
        <v>455.8585795938954</v>
      </c>
    </row>
    <row r="2453" spans="1:43" x14ac:dyDescent="0.25">
      <c r="A2453" s="16" t="s">
        <v>324</v>
      </c>
      <c r="B2453" s="8" t="s">
        <v>338</v>
      </c>
      <c r="C2453" s="8" t="s">
        <v>71</v>
      </c>
      <c r="D2453" s="8" t="str">
        <f t="shared" si="286"/>
        <v>Week_49_old-generic-cofi</v>
      </c>
      <c r="E2453" s="8" t="str">
        <f t="shared" si="287"/>
        <v>Initial</v>
      </c>
      <c r="H2453" s="24">
        <f t="shared" si="288"/>
        <v>1.2150242315966423E-2</v>
      </c>
      <c r="I2453" s="6">
        <f t="shared" si="288"/>
        <v>3.05</v>
      </c>
      <c r="J2453" s="6">
        <f t="shared" si="289"/>
        <v>4766546.8439177414</v>
      </c>
      <c r="K2453" s="18">
        <f t="shared" si="289"/>
        <v>0</v>
      </c>
      <c r="L2453" s="35">
        <f>Data!BN11</f>
        <v>2.904322114372309E-2</v>
      </c>
      <c r="Q2453" s="21">
        <v>0</v>
      </c>
      <c r="R2453" s="21">
        <v>0</v>
      </c>
      <c r="S2453" s="21">
        <v>0</v>
      </c>
      <c r="T2453" s="21">
        <v>0</v>
      </c>
      <c r="U2453" s="21">
        <v>0</v>
      </c>
      <c r="V2453" s="21">
        <v>0</v>
      </c>
      <c r="W2453" s="21">
        <v>0</v>
      </c>
      <c r="X2453" s="21">
        <v>0</v>
      </c>
      <c r="Y2453" s="21">
        <v>0</v>
      </c>
      <c r="Z2453" s="21">
        <v>25.950993642803418</v>
      </c>
      <c r="AA2453" s="21">
        <v>25.950993642803418</v>
      </c>
      <c r="AB2453" s="21">
        <v>25.950993642803418</v>
      </c>
      <c r="AC2453" s="21">
        <v>25.950993642803418</v>
      </c>
      <c r="AD2453" s="21">
        <v>25.950993642803418</v>
      </c>
      <c r="AE2453" s="21">
        <v>25.950993642803418</v>
      </c>
      <c r="AF2453" s="21">
        <v>25.950993642803418</v>
      </c>
      <c r="AG2453" s="21">
        <v>25.950993642803418</v>
      </c>
      <c r="AH2453" s="21">
        <v>25.950993642803418</v>
      </c>
      <c r="AI2453" s="21">
        <v>570.86790230524616</v>
      </c>
      <c r="AJ2453" s="21">
        <v>570.86790230524616</v>
      </c>
      <c r="AK2453" s="21">
        <v>570.86790230524616</v>
      </c>
      <c r="AL2453" s="21">
        <v>570.86790230524616</v>
      </c>
      <c r="AM2453" s="21">
        <v>570.86790230524616</v>
      </c>
      <c r="AN2453" s="21">
        <v>570.86790230524616</v>
      </c>
      <c r="AO2453" s="21">
        <v>570.86790230524616</v>
      </c>
      <c r="AP2453" s="21">
        <v>570.86790230524616</v>
      </c>
      <c r="AQ2453" s="21">
        <v>570.86790230524616</v>
      </c>
    </row>
    <row r="2454" spans="1:43" x14ac:dyDescent="0.25">
      <c r="A2454" s="16" t="s">
        <v>325</v>
      </c>
      <c r="B2454" s="8" t="s">
        <v>338</v>
      </c>
      <c r="C2454" s="8" t="s">
        <v>71</v>
      </c>
      <c r="D2454" s="8" t="str">
        <f t="shared" si="286"/>
        <v>Week_50_old-generic-cofi</v>
      </c>
      <c r="E2454" s="8" t="str">
        <f t="shared" si="287"/>
        <v>Initial</v>
      </c>
      <c r="H2454" s="24">
        <f t="shared" si="288"/>
        <v>1.2150242315966423E-2</v>
      </c>
      <c r="I2454" s="6">
        <f t="shared" si="288"/>
        <v>3.05</v>
      </c>
      <c r="J2454" s="6">
        <f t="shared" si="289"/>
        <v>4766546.8439177414</v>
      </c>
      <c r="K2454" s="18">
        <f t="shared" si="289"/>
        <v>0</v>
      </c>
      <c r="L2454" s="35">
        <f>Data!BN12</f>
        <v>2.5380112170640897E-2</v>
      </c>
      <c r="Q2454" s="21">
        <v>0</v>
      </c>
      <c r="R2454" s="21">
        <v>0</v>
      </c>
      <c r="S2454" s="21">
        <v>0</v>
      </c>
      <c r="T2454" s="21">
        <v>0</v>
      </c>
      <c r="U2454" s="21">
        <v>0</v>
      </c>
      <c r="V2454" s="21">
        <v>0</v>
      </c>
      <c r="W2454" s="21">
        <v>0</v>
      </c>
      <c r="X2454" s="21">
        <v>0</v>
      </c>
      <c r="Y2454" s="21">
        <v>0</v>
      </c>
      <c r="Z2454" s="21">
        <v>50.758751962872729</v>
      </c>
      <c r="AA2454" s="21">
        <v>50.758751962872729</v>
      </c>
      <c r="AB2454" s="21">
        <v>50.758751962872729</v>
      </c>
      <c r="AC2454" s="21">
        <v>50.758751962872729</v>
      </c>
      <c r="AD2454" s="21">
        <v>50.758751962872729</v>
      </c>
      <c r="AE2454" s="21">
        <v>50.758751962872729</v>
      </c>
      <c r="AF2454" s="21">
        <v>50.758751962872729</v>
      </c>
      <c r="AG2454" s="21">
        <v>50.758751962872729</v>
      </c>
      <c r="AH2454" s="21">
        <v>50.758751962872729</v>
      </c>
      <c r="AI2454" s="21">
        <v>979.18649606014992</v>
      </c>
      <c r="AJ2454" s="21">
        <v>979.18649606014992</v>
      </c>
      <c r="AK2454" s="21">
        <v>979.18649606014992</v>
      </c>
      <c r="AL2454" s="21">
        <v>979.18649606014992</v>
      </c>
      <c r="AM2454" s="21">
        <v>979.18649606014992</v>
      </c>
      <c r="AN2454" s="21">
        <v>979.18649606014992</v>
      </c>
      <c r="AO2454" s="21">
        <v>979.18649606014992</v>
      </c>
      <c r="AP2454" s="21">
        <v>979.18649606014992</v>
      </c>
      <c r="AQ2454" s="21">
        <v>979.18649606014992</v>
      </c>
    </row>
    <row r="2455" spans="1:43" x14ac:dyDescent="0.25">
      <c r="A2455" s="16" t="s">
        <v>326</v>
      </c>
      <c r="B2455" s="8" t="s">
        <v>338</v>
      </c>
      <c r="C2455" s="8" t="s">
        <v>71</v>
      </c>
      <c r="D2455" s="8" t="str">
        <f t="shared" si="286"/>
        <v>Week_51_old-generic-cofi</v>
      </c>
      <c r="E2455" s="8" t="str">
        <f t="shared" si="287"/>
        <v>Initial</v>
      </c>
      <c r="H2455" s="24">
        <f t="shared" si="288"/>
        <v>1.2150242315966423E-2</v>
      </c>
      <c r="I2455" s="6">
        <f t="shared" si="288"/>
        <v>3.05</v>
      </c>
      <c r="J2455" s="6">
        <f t="shared" si="289"/>
        <v>4766546.8439177414</v>
      </c>
      <c r="K2455" s="18">
        <f t="shared" si="289"/>
        <v>0</v>
      </c>
      <c r="L2455" s="35">
        <f>Data!BN13</f>
        <v>2.5380112170640897E-2</v>
      </c>
      <c r="Q2455" s="21">
        <v>0</v>
      </c>
      <c r="R2455" s="21">
        <v>0</v>
      </c>
      <c r="S2455" s="21">
        <v>0</v>
      </c>
      <c r="T2455" s="21">
        <v>0</v>
      </c>
      <c r="U2455" s="21">
        <v>0</v>
      </c>
      <c r="V2455" s="21">
        <v>0</v>
      </c>
      <c r="W2455" s="21">
        <v>0</v>
      </c>
      <c r="X2455" s="21">
        <v>0</v>
      </c>
      <c r="Y2455" s="21">
        <v>0</v>
      </c>
      <c r="Z2455" s="21">
        <v>51.642929928961379</v>
      </c>
      <c r="AA2455" s="21">
        <v>51.642929928961379</v>
      </c>
      <c r="AB2455" s="21">
        <v>51.642929928961379</v>
      </c>
      <c r="AC2455" s="21">
        <v>51.642929928961379</v>
      </c>
      <c r="AD2455" s="21">
        <v>51.642929928961379</v>
      </c>
      <c r="AE2455" s="21">
        <v>51.642929928961379</v>
      </c>
      <c r="AF2455" s="21">
        <v>51.642929928961379</v>
      </c>
      <c r="AG2455" s="21">
        <v>51.642929928961379</v>
      </c>
      <c r="AH2455" s="21">
        <v>51.642929928961379</v>
      </c>
      <c r="AI2455" s="21">
        <v>1166.1164352437415</v>
      </c>
      <c r="AJ2455" s="21">
        <v>1166.1164352437415</v>
      </c>
      <c r="AK2455" s="21">
        <v>1166.1164352437415</v>
      </c>
      <c r="AL2455" s="21">
        <v>1166.1164352437415</v>
      </c>
      <c r="AM2455" s="21">
        <v>1166.1164352437415</v>
      </c>
      <c r="AN2455" s="21">
        <v>1166.1164352437415</v>
      </c>
      <c r="AO2455" s="21">
        <v>1166.1164352437415</v>
      </c>
      <c r="AP2455" s="21">
        <v>1166.1164352437415</v>
      </c>
      <c r="AQ2455" s="21">
        <v>1166.1164352437415</v>
      </c>
    </row>
    <row r="2456" spans="1:43" x14ac:dyDescent="0.25">
      <c r="A2456" s="16" t="s">
        <v>327</v>
      </c>
      <c r="B2456" s="8" t="s">
        <v>338</v>
      </c>
      <c r="C2456" s="8" t="s">
        <v>71</v>
      </c>
      <c r="D2456" s="8" t="str">
        <f t="shared" si="286"/>
        <v>Week_52_old-generic-cofi</v>
      </c>
      <c r="E2456" s="8" t="str">
        <f t="shared" si="287"/>
        <v>Initial</v>
      </c>
      <c r="H2456" s="24">
        <f t="shared" si="288"/>
        <v>1.2150242315966423E-2</v>
      </c>
      <c r="I2456" s="6">
        <f t="shared" si="288"/>
        <v>3.05</v>
      </c>
      <c r="J2456" s="6">
        <f t="shared" si="289"/>
        <v>4766546.8439177414</v>
      </c>
      <c r="K2456" s="18">
        <f t="shared" si="289"/>
        <v>0</v>
      </c>
      <c r="L2456" s="35">
        <f>Data!BN14</f>
        <v>2.5380112170640897E-2</v>
      </c>
      <c r="Q2456" s="21">
        <v>0</v>
      </c>
      <c r="R2456" s="21">
        <v>0</v>
      </c>
      <c r="S2456" s="21">
        <v>0</v>
      </c>
      <c r="T2456" s="21">
        <v>0</v>
      </c>
      <c r="U2456" s="21">
        <v>0</v>
      </c>
      <c r="V2456" s="21">
        <v>0</v>
      </c>
      <c r="W2456" s="21">
        <v>0</v>
      </c>
      <c r="X2456" s="21">
        <v>0</v>
      </c>
      <c r="Y2456" s="21">
        <v>0</v>
      </c>
      <c r="Z2456" s="21">
        <v>36.159319640817593</v>
      </c>
      <c r="AA2456" s="21">
        <v>36.159319640817593</v>
      </c>
      <c r="AB2456" s="21">
        <v>36.159319640817593</v>
      </c>
      <c r="AC2456" s="21">
        <v>36.159319640817593</v>
      </c>
      <c r="AD2456" s="21">
        <v>36.159319640817593</v>
      </c>
      <c r="AE2456" s="21">
        <v>36.159319640817593</v>
      </c>
      <c r="AF2456" s="21">
        <v>36.159319640817593</v>
      </c>
      <c r="AG2456" s="21">
        <v>36.159319640817593</v>
      </c>
      <c r="AH2456" s="21">
        <v>36.159319640817593</v>
      </c>
      <c r="AI2456" s="21">
        <v>748.08419038643115</v>
      </c>
      <c r="AJ2456" s="21">
        <v>748.08419038643115</v>
      </c>
      <c r="AK2456" s="21">
        <v>748.08419038643115</v>
      </c>
      <c r="AL2456" s="21">
        <v>748.08419038643115</v>
      </c>
      <c r="AM2456" s="21">
        <v>748.08419038643115</v>
      </c>
      <c r="AN2456" s="21">
        <v>748.08419038643115</v>
      </c>
      <c r="AO2456" s="21">
        <v>748.08419038643115</v>
      </c>
      <c r="AP2456" s="21">
        <v>748.08419038643115</v>
      </c>
      <c r="AQ2456" s="21">
        <v>748.08419038643115</v>
      </c>
    </row>
    <row r="2457" spans="1:43" x14ac:dyDescent="0.25">
      <c r="A2457" s="17" t="s">
        <v>262</v>
      </c>
      <c r="B2457" s="8" t="s">
        <v>338</v>
      </c>
      <c r="C2457" s="8" t="s">
        <v>71</v>
      </c>
      <c r="D2457" s="8" t="str">
        <f t="shared" si="286"/>
        <v>Week_01-generic-cofi</v>
      </c>
      <c r="E2457" s="8" t="str">
        <f t="shared" si="287"/>
        <v>Umbrella-display.umb</v>
      </c>
      <c r="H2457" s="24">
        <f t="shared" si="288"/>
        <v>1.2150242315966423E-2</v>
      </c>
      <c r="I2457" s="6">
        <f t="shared" si="288"/>
        <v>3.05</v>
      </c>
      <c r="J2457" s="6">
        <f t="shared" si="289"/>
        <v>4766546.8439177414</v>
      </c>
      <c r="K2457" s="18">
        <f t="shared" si="289"/>
        <v>0</v>
      </c>
      <c r="L2457" s="35">
        <f>Data!BN15</f>
        <v>2.5380112170640897E-2</v>
      </c>
      <c r="Q2457" s="21">
        <v>0</v>
      </c>
      <c r="R2457" s="21">
        <v>0</v>
      </c>
      <c r="S2457" s="21">
        <v>0</v>
      </c>
      <c r="T2457" s="21">
        <v>0</v>
      </c>
      <c r="U2457" s="21">
        <v>0</v>
      </c>
      <c r="V2457" s="21">
        <v>0</v>
      </c>
      <c r="W2457" s="21">
        <v>0</v>
      </c>
      <c r="X2457" s="21">
        <v>0</v>
      </c>
      <c r="Y2457" s="21">
        <v>0</v>
      </c>
      <c r="Z2457" s="21">
        <v>0</v>
      </c>
      <c r="AA2457" s="21">
        <v>0</v>
      </c>
      <c r="AB2457" s="21">
        <v>0</v>
      </c>
      <c r="AC2457" s="21">
        <v>0</v>
      </c>
      <c r="AD2457" s="21">
        <v>0</v>
      </c>
      <c r="AE2457" s="21">
        <v>0</v>
      </c>
      <c r="AF2457" s="21">
        <v>5.3485609933372684</v>
      </c>
      <c r="AG2457" s="21">
        <v>201.3261124660275</v>
      </c>
      <c r="AH2457" s="21">
        <v>359.0646369547888</v>
      </c>
      <c r="AI2457" s="21">
        <v>0</v>
      </c>
      <c r="AJ2457" s="21">
        <v>0</v>
      </c>
      <c r="AK2457" s="21">
        <v>0</v>
      </c>
      <c r="AL2457" s="21">
        <v>0</v>
      </c>
      <c r="AM2457" s="21">
        <v>0</v>
      </c>
      <c r="AN2457" s="21">
        <v>0</v>
      </c>
      <c r="AO2457" s="21">
        <v>102.90146077586266</v>
      </c>
      <c r="AP2457" s="21">
        <v>3873.3317411705339</v>
      </c>
      <c r="AQ2457" s="21">
        <v>6908.077836567486</v>
      </c>
    </row>
    <row r="2458" spans="1:43" x14ac:dyDescent="0.25">
      <c r="A2458" s="17" t="s">
        <v>263</v>
      </c>
      <c r="B2458" s="8" t="s">
        <v>338</v>
      </c>
      <c r="C2458" s="8" t="s">
        <v>71</v>
      </c>
      <c r="D2458" s="8" t="str">
        <f t="shared" si="286"/>
        <v>Week_02-generic-cofi</v>
      </c>
      <c r="E2458" s="8" t="str">
        <f t="shared" si="287"/>
        <v>Umbrella-display.umb</v>
      </c>
      <c r="H2458" s="24">
        <f t="shared" si="288"/>
        <v>1.2150242315966423E-2</v>
      </c>
      <c r="I2458" s="6">
        <f t="shared" si="288"/>
        <v>3.05</v>
      </c>
      <c r="J2458" s="6">
        <f t="shared" si="289"/>
        <v>4766546.8439177414</v>
      </c>
      <c r="K2458" s="18">
        <f t="shared" si="289"/>
        <v>0</v>
      </c>
      <c r="L2458" s="35">
        <f>Data!BN16</f>
        <v>2.4071858965968689E-2</v>
      </c>
      <c r="Q2458" s="21">
        <v>0</v>
      </c>
      <c r="R2458" s="21">
        <v>0</v>
      </c>
      <c r="S2458" s="21">
        <v>0</v>
      </c>
      <c r="T2458" s="21">
        <v>0</v>
      </c>
      <c r="U2458" s="21">
        <v>0</v>
      </c>
      <c r="V2458" s="21">
        <v>0</v>
      </c>
      <c r="W2458" s="21">
        <v>0</v>
      </c>
      <c r="X2458" s="21">
        <v>0</v>
      </c>
      <c r="Y2458" s="21">
        <v>0</v>
      </c>
      <c r="Z2458" s="21">
        <v>0</v>
      </c>
      <c r="AA2458" s="21">
        <v>0</v>
      </c>
      <c r="AB2458" s="21">
        <v>0</v>
      </c>
      <c r="AC2458" s="21">
        <v>0</v>
      </c>
      <c r="AD2458" s="21">
        <v>75.779587329050003</v>
      </c>
      <c r="AE2458" s="21">
        <v>379.49280501809983</v>
      </c>
      <c r="AF2458" s="21">
        <v>606.50017224414478</v>
      </c>
      <c r="AG2458" s="21">
        <v>788.09095673315971</v>
      </c>
      <c r="AH2458" s="21">
        <v>934.19099021463614</v>
      </c>
      <c r="AI2458" s="21">
        <v>0</v>
      </c>
      <c r="AJ2458" s="21">
        <v>0</v>
      </c>
      <c r="AK2458" s="21">
        <v>0</v>
      </c>
      <c r="AL2458" s="21">
        <v>0</v>
      </c>
      <c r="AM2458" s="21">
        <v>1400.3928225621321</v>
      </c>
      <c r="AN2458" s="21">
        <v>7012.9571708236426</v>
      </c>
      <c r="AO2458" s="21">
        <v>11208.011524335714</v>
      </c>
      <c r="AP2458" s="21">
        <v>14563.775790214193</v>
      </c>
      <c r="AQ2458" s="21">
        <v>17263.677511440837</v>
      </c>
    </row>
    <row r="2459" spans="1:43" x14ac:dyDescent="0.25">
      <c r="A2459" s="17" t="s">
        <v>264</v>
      </c>
      <c r="B2459" s="8" t="s">
        <v>338</v>
      </c>
      <c r="C2459" s="8" t="s">
        <v>71</v>
      </c>
      <c r="D2459" s="8" t="str">
        <f t="shared" si="286"/>
        <v>Week_03-generic-cofi</v>
      </c>
      <c r="E2459" s="8" t="str">
        <f t="shared" si="287"/>
        <v>Umbrella-display.umb</v>
      </c>
      <c r="H2459" s="24">
        <f t="shared" si="288"/>
        <v>1.2150242315966423E-2</v>
      </c>
      <c r="I2459" s="6">
        <f t="shared" si="288"/>
        <v>3.05</v>
      </c>
      <c r="J2459" s="6">
        <f t="shared" si="289"/>
        <v>4766546.8439177414</v>
      </c>
      <c r="K2459" s="18">
        <f t="shared" si="289"/>
        <v>0</v>
      </c>
      <c r="L2459" s="35">
        <f>Data!BN17</f>
        <v>2.4071858965968689E-2</v>
      </c>
      <c r="Q2459" s="21">
        <v>0</v>
      </c>
      <c r="R2459" s="21">
        <v>0</v>
      </c>
      <c r="S2459" s="21">
        <v>0</v>
      </c>
      <c r="T2459" s="21">
        <v>0</v>
      </c>
      <c r="U2459" s="21">
        <v>0</v>
      </c>
      <c r="V2459" s="21">
        <v>0</v>
      </c>
      <c r="W2459" s="21">
        <v>0</v>
      </c>
      <c r="X2459" s="21">
        <v>0</v>
      </c>
      <c r="Y2459" s="21">
        <v>0</v>
      </c>
      <c r="Z2459" s="21">
        <v>0</v>
      </c>
      <c r="AA2459" s="21">
        <v>0</v>
      </c>
      <c r="AB2459" s="21">
        <v>0</v>
      </c>
      <c r="AC2459" s="21">
        <v>0</v>
      </c>
      <c r="AD2459" s="21">
        <v>0</v>
      </c>
      <c r="AE2459" s="21">
        <v>0.48377864441457641</v>
      </c>
      <c r="AF2459" s="21">
        <v>204.2782352832221</v>
      </c>
      <c r="AG2459" s="21">
        <v>367.37977830283279</v>
      </c>
      <c r="AH2459" s="21">
        <v>498.66230103849591</v>
      </c>
      <c r="AI2459" s="21">
        <v>0</v>
      </c>
      <c r="AJ2459" s="21">
        <v>0</v>
      </c>
      <c r="AK2459" s="21">
        <v>0</v>
      </c>
      <c r="AL2459" s="21">
        <v>0</v>
      </c>
      <c r="AM2459" s="21">
        <v>0</v>
      </c>
      <c r="AN2459" s="21">
        <v>10.167952760474403</v>
      </c>
      <c r="AO2459" s="21">
        <v>4293.4748574244722</v>
      </c>
      <c r="AP2459" s="21">
        <v>7721.5070860705637</v>
      </c>
      <c r="AQ2459" s="21">
        <v>10480.774170022707</v>
      </c>
    </row>
    <row r="2460" spans="1:43" x14ac:dyDescent="0.25">
      <c r="A2460" s="17" t="s">
        <v>265</v>
      </c>
      <c r="B2460" s="8" t="s">
        <v>338</v>
      </c>
      <c r="C2460" s="8" t="s">
        <v>71</v>
      </c>
      <c r="D2460" s="8" t="str">
        <f t="shared" si="286"/>
        <v>Week_04-generic-cofi</v>
      </c>
      <c r="E2460" s="8" t="str">
        <f t="shared" si="287"/>
        <v>Umbrella-display.umb</v>
      </c>
      <c r="H2460" s="24">
        <f t="shared" si="288"/>
        <v>1.2150242315966423E-2</v>
      </c>
      <c r="I2460" s="6">
        <f t="shared" si="288"/>
        <v>3.05</v>
      </c>
      <c r="J2460" s="6">
        <f t="shared" si="289"/>
        <v>4766546.8439177414</v>
      </c>
      <c r="K2460" s="18">
        <f t="shared" si="289"/>
        <v>0</v>
      </c>
      <c r="L2460" s="35">
        <f>Data!BN18</f>
        <v>2.4071858965968689E-2</v>
      </c>
      <c r="Q2460" s="21">
        <v>0</v>
      </c>
      <c r="R2460" s="21">
        <v>0</v>
      </c>
      <c r="S2460" s="21">
        <v>0</v>
      </c>
      <c r="T2460" s="21">
        <v>0</v>
      </c>
      <c r="U2460" s="21">
        <v>0</v>
      </c>
      <c r="V2460" s="21">
        <v>0</v>
      </c>
      <c r="W2460" s="21">
        <v>0</v>
      </c>
      <c r="X2460" s="21">
        <v>0</v>
      </c>
      <c r="Y2460" s="21">
        <v>0</v>
      </c>
      <c r="Z2460" s="21">
        <v>0</v>
      </c>
      <c r="AA2460" s="21">
        <v>0</v>
      </c>
      <c r="AB2460" s="21">
        <v>0</v>
      </c>
      <c r="AC2460" s="21">
        <v>0</v>
      </c>
      <c r="AD2460" s="21">
        <v>0</v>
      </c>
      <c r="AE2460" s="21">
        <v>0</v>
      </c>
      <c r="AF2460" s="21">
        <v>0</v>
      </c>
      <c r="AG2460" s="21">
        <v>43.969647880725418</v>
      </c>
      <c r="AH2460" s="21">
        <v>160.49156125082763</v>
      </c>
      <c r="AI2460" s="21">
        <v>0</v>
      </c>
      <c r="AJ2460" s="21">
        <v>0</v>
      </c>
      <c r="AK2460" s="21">
        <v>0</v>
      </c>
      <c r="AL2460" s="21">
        <v>0</v>
      </c>
      <c r="AM2460" s="21">
        <v>0</v>
      </c>
      <c r="AN2460" s="21">
        <v>0</v>
      </c>
      <c r="AO2460" s="21">
        <v>0</v>
      </c>
      <c r="AP2460" s="21">
        <v>1009.7319310367254</v>
      </c>
      <c r="AQ2460" s="21">
        <v>3685.5754336830837</v>
      </c>
    </row>
    <row r="2461" spans="1:43" x14ac:dyDescent="0.25">
      <c r="A2461" s="17" t="s">
        <v>266</v>
      </c>
      <c r="B2461" s="8" t="s">
        <v>338</v>
      </c>
      <c r="C2461" s="8" t="s">
        <v>71</v>
      </c>
      <c r="D2461" s="8" t="str">
        <f t="shared" si="286"/>
        <v>Week_05-generic-cofi</v>
      </c>
      <c r="E2461" s="8" t="str">
        <f t="shared" si="287"/>
        <v>Umbrella-display.umb</v>
      </c>
      <c r="H2461" s="24">
        <f t="shared" si="288"/>
        <v>1.2150242315966423E-2</v>
      </c>
      <c r="I2461" s="6">
        <f t="shared" si="288"/>
        <v>3.05</v>
      </c>
      <c r="J2461" s="6">
        <f t="shared" ref="J2461:K2476" si="290">J2460</f>
        <v>4766546.8439177414</v>
      </c>
      <c r="K2461" s="18">
        <f t="shared" si="290"/>
        <v>0</v>
      </c>
      <c r="L2461" s="35">
        <f>Data!BN19</f>
        <v>2.4071858965968689E-2</v>
      </c>
      <c r="Q2461" s="21">
        <v>0</v>
      </c>
      <c r="R2461" s="21">
        <v>0</v>
      </c>
      <c r="S2461" s="21">
        <v>0</v>
      </c>
      <c r="T2461" s="21">
        <v>0</v>
      </c>
      <c r="U2461" s="21">
        <v>0</v>
      </c>
      <c r="V2461" s="21">
        <v>0</v>
      </c>
      <c r="W2461" s="21">
        <v>0</v>
      </c>
      <c r="X2461" s="21">
        <v>0</v>
      </c>
      <c r="Y2461" s="21">
        <v>0</v>
      </c>
      <c r="Z2461" s="21">
        <v>0</v>
      </c>
      <c r="AA2461" s="21">
        <v>0</v>
      </c>
      <c r="AB2461" s="21">
        <v>0</v>
      </c>
      <c r="AC2461" s="21">
        <v>0</v>
      </c>
      <c r="AD2461" s="21">
        <v>0</v>
      </c>
      <c r="AE2461" s="21">
        <v>0</v>
      </c>
      <c r="AF2461" s="21">
        <v>192.90476781647641</v>
      </c>
      <c r="AG2461" s="21">
        <v>357.87101378081479</v>
      </c>
      <c r="AH2461" s="21">
        <v>490.58984845040681</v>
      </c>
      <c r="AI2461" s="21">
        <v>0</v>
      </c>
      <c r="AJ2461" s="21">
        <v>0</v>
      </c>
      <c r="AK2461" s="21">
        <v>0</v>
      </c>
      <c r="AL2461" s="21">
        <v>0</v>
      </c>
      <c r="AM2461" s="21">
        <v>0</v>
      </c>
      <c r="AN2461" s="21">
        <v>0</v>
      </c>
      <c r="AO2461" s="21">
        <v>4027.4690915915953</v>
      </c>
      <c r="AP2461" s="21">
        <v>7471.6372388991604</v>
      </c>
      <c r="AQ2461" s="21">
        <v>10242.543373331066</v>
      </c>
    </row>
    <row r="2462" spans="1:43" x14ac:dyDescent="0.25">
      <c r="A2462" s="17" t="s">
        <v>267</v>
      </c>
      <c r="B2462" s="8" t="s">
        <v>338</v>
      </c>
      <c r="C2462" s="8" t="s">
        <v>71</v>
      </c>
      <c r="D2462" s="8" t="str">
        <f t="shared" si="286"/>
        <v>Week_06-generic-cofi</v>
      </c>
      <c r="E2462" s="8" t="str">
        <f t="shared" si="287"/>
        <v>Umbrella-display.umb</v>
      </c>
      <c r="H2462" s="24">
        <f t="shared" si="288"/>
        <v>1.2150242315966423E-2</v>
      </c>
      <c r="I2462" s="6">
        <f t="shared" si="288"/>
        <v>3.05</v>
      </c>
      <c r="J2462" s="6">
        <f t="shared" si="290"/>
        <v>4766546.8439177414</v>
      </c>
      <c r="K2462" s="18">
        <f t="shared" si="290"/>
        <v>0</v>
      </c>
      <c r="L2462" s="35">
        <f>Data!BN20</f>
        <v>2.4856810888772018E-2</v>
      </c>
      <c r="Q2462" s="21">
        <v>0</v>
      </c>
      <c r="R2462" s="21">
        <v>0</v>
      </c>
      <c r="S2462" s="21">
        <v>0</v>
      </c>
      <c r="T2462" s="21">
        <v>0</v>
      </c>
      <c r="U2462" s="21">
        <v>0</v>
      </c>
      <c r="V2462" s="21">
        <v>0</v>
      </c>
      <c r="W2462" s="21">
        <v>0</v>
      </c>
      <c r="X2462" s="21">
        <v>0</v>
      </c>
      <c r="Y2462" s="21">
        <v>0</v>
      </c>
      <c r="Z2462" s="21">
        <v>0</v>
      </c>
      <c r="AA2462" s="21">
        <v>0</v>
      </c>
      <c r="AB2462" s="21">
        <v>0</v>
      </c>
      <c r="AC2462" s="21">
        <v>0</v>
      </c>
      <c r="AD2462" s="21">
        <v>0</v>
      </c>
      <c r="AE2462" s="21">
        <v>0</v>
      </c>
      <c r="AF2462" s="21">
        <v>78.052732150099743</v>
      </c>
      <c r="AG2462" s="21">
        <v>257.62286819012064</v>
      </c>
      <c r="AH2462" s="21">
        <v>402.04522718456093</v>
      </c>
      <c r="AI2462" s="21">
        <v>0</v>
      </c>
      <c r="AJ2462" s="21">
        <v>0</v>
      </c>
      <c r="AK2462" s="21">
        <v>0</v>
      </c>
      <c r="AL2462" s="21">
        <v>0</v>
      </c>
      <c r="AM2462" s="21">
        <v>0</v>
      </c>
      <c r="AN2462" s="21">
        <v>0</v>
      </c>
      <c r="AO2462" s="21">
        <v>1631.2821410418931</v>
      </c>
      <c r="AP2462" s="21">
        <v>5384.2520617261489</v>
      </c>
      <c r="AQ2462" s="21">
        <v>8402.6424307104371</v>
      </c>
    </row>
    <row r="2463" spans="1:43" x14ac:dyDescent="0.25">
      <c r="A2463" s="17" t="s">
        <v>268</v>
      </c>
      <c r="B2463" s="8" t="s">
        <v>338</v>
      </c>
      <c r="C2463" s="8" t="s">
        <v>71</v>
      </c>
      <c r="D2463" s="8" t="str">
        <f t="shared" si="286"/>
        <v>Week_07-generic-cofi</v>
      </c>
      <c r="E2463" s="8" t="str">
        <f t="shared" si="287"/>
        <v>Umbrella-display.umb</v>
      </c>
      <c r="H2463" s="24">
        <f t="shared" si="288"/>
        <v>1.2150242315966423E-2</v>
      </c>
      <c r="I2463" s="6">
        <f t="shared" si="288"/>
        <v>3.05</v>
      </c>
      <c r="J2463" s="6">
        <f t="shared" si="290"/>
        <v>4766546.8439177414</v>
      </c>
      <c r="K2463" s="18">
        <f t="shared" si="290"/>
        <v>0</v>
      </c>
      <c r="L2463" s="35">
        <f>Data!BN21</f>
        <v>2.4856810888772018E-2</v>
      </c>
      <c r="Q2463" s="21">
        <v>0</v>
      </c>
      <c r="R2463" s="21">
        <v>0</v>
      </c>
      <c r="S2463" s="21">
        <v>0</v>
      </c>
      <c r="T2463" s="21">
        <v>0</v>
      </c>
      <c r="U2463" s="21">
        <v>0</v>
      </c>
      <c r="V2463" s="21">
        <v>0</v>
      </c>
      <c r="W2463" s="21">
        <v>0</v>
      </c>
      <c r="X2463" s="21">
        <v>0</v>
      </c>
      <c r="Y2463" s="21">
        <v>0</v>
      </c>
      <c r="Z2463" s="21">
        <v>0</v>
      </c>
      <c r="AA2463" s="21">
        <v>0</v>
      </c>
      <c r="AB2463" s="21">
        <v>0</v>
      </c>
      <c r="AC2463" s="21">
        <v>0</v>
      </c>
      <c r="AD2463" s="21">
        <v>0</v>
      </c>
      <c r="AE2463" s="21">
        <v>0</v>
      </c>
      <c r="AF2463" s="21">
        <v>68.954148109009779</v>
      </c>
      <c r="AG2463" s="21">
        <v>189.11727875444313</v>
      </c>
      <c r="AH2463" s="21">
        <v>285.82709874325286</v>
      </c>
      <c r="AI2463" s="21">
        <v>0</v>
      </c>
      <c r="AJ2463" s="21">
        <v>0</v>
      </c>
      <c r="AK2463" s="21">
        <v>0</v>
      </c>
      <c r="AL2463" s="21">
        <v>0</v>
      </c>
      <c r="AM2463" s="21">
        <v>0</v>
      </c>
      <c r="AN2463" s="21">
        <v>0</v>
      </c>
      <c r="AO2463" s="21">
        <v>1661.8522236645094</v>
      </c>
      <c r="AP2463" s="21">
        <v>4557.88344646936</v>
      </c>
      <c r="AQ2463" s="21">
        <v>6888.6704086187474</v>
      </c>
    </row>
    <row r="2464" spans="1:43" x14ac:dyDescent="0.25">
      <c r="A2464" s="17" t="s">
        <v>269</v>
      </c>
      <c r="B2464" s="8" t="s">
        <v>338</v>
      </c>
      <c r="C2464" s="8" t="s">
        <v>71</v>
      </c>
      <c r="D2464" s="8" t="str">
        <f t="shared" si="286"/>
        <v>Week_08-generic-cofi</v>
      </c>
      <c r="E2464" s="8" t="str">
        <f t="shared" si="287"/>
        <v>Umbrella-display.umb</v>
      </c>
      <c r="H2464" s="24">
        <f t="shared" si="288"/>
        <v>1.2150242315966423E-2</v>
      </c>
      <c r="I2464" s="6">
        <f t="shared" si="288"/>
        <v>3.05</v>
      </c>
      <c r="J2464" s="6">
        <f t="shared" si="290"/>
        <v>4766546.8439177414</v>
      </c>
      <c r="K2464" s="18">
        <f t="shared" si="290"/>
        <v>0</v>
      </c>
      <c r="L2464" s="35">
        <f>Data!BN22</f>
        <v>2.4856810888772018E-2</v>
      </c>
      <c r="Q2464" s="21">
        <v>0</v>
      </c>
      <c r="R2464" s="21">
        <v>0</v>
      </c>
      <c r="S2464" s="21">
        <v>0</v>
      </c>
      <c r="T2464" s="21">
        <v>0</v>
      </c>
      <c r="U2464" s="21">
        <v>0</v>
      </c>
      <c r="V2464" s="21">
        <v>0</v>
      </c>
      <c r="W2464" s="21">
        <v>0</v>
      </c>
      <c r="X2464" s="21">
        <v>0</v>
      </c>
      <c r="Y2464" s="21">
        <v>0</v>
      </c>
      <c r="Z2464" s="21">
        <v>0</v>
      </c>
      <c r="AA2464" s="21">
        <v>0</v>
      </c>
      <c r="AB2464" s="21">
        <v>0</v>
      </c>
      <c r="AC2464" s="21">
        <v>0</v>
      </c>
      <c r="AD2464" s="21">
        <v>0</v>
      </c>
      <c r="AE2464" s="21">
        <v>38.031240449874581</v>
      </c>
      <c r="AF2464" s="21">
        <v>265.64312580541468</v>
      </c>
      <c r="AG2464" s="21">
        <v>447.91682589137423</v>
      </c>
      <c r="AH2464" s="21">
        <v>594.7111644270143</v>
      </c>
      <c r="AI2464" s="21">
        <v>0</v>
      </c>
      <c r="AJ2464" s="21">
        <v>0</v>
      </c>
      <c r="AK2464" s="21">
        <v>0</v>
      </c>
      <c r="AL2464" s="21">
        <v>0</v>
      </c>
      <c r="AM2464" s="21">
        <v>0</v>
      </c>
      <c r="AN2464" s="21">
        <v>796.59851810325779</v>
      </c>
      <c r="AO2464" s="21">
        <v>5564.1340607812972</v>
      </c>
      <c r="AP2464" s="21">
        <v>9382.0205577796314</v>
      </c>
      <c r="AQ2464" s="21">
        <v>12456.759934149997</v>
      </c>
    </row>
    <row r="2465" spans="1:43" x14ac:dyDescent="0.25">
      <c r="A2465" s="17" t="s">
        <v>270</v>
      </c>
      <c r="B2465" s="8" t="s">
        <v>338</v>
      </c>
      <c r="C2465" s="8" t="s">
        <v>71</v>
      </c>
      <c r="D2465" s="8" t="str">
        <f t="shared" si="286"/>
        <v>Week_09-generic-cofi</v>
      </c>
      <c r="E2465" s="8" t="str">
        <f t="shared" si="287"/>
        <v>Umbrella-display.umb</v>
      </c>
      <c r="H2465" s="24">
        <f t="shared" si="288"/>
        <v>1.2150242315966423E-2</v>
      </c>
      <c r="I2465" s="6">
        <f t="shared" si="288"/>
        <v>3.05</v>
      </c>
      <c r="J2465" s="6">
        <f t="shared" si="290"/>
        <v>4766546.8439177414</v>
      </c>
      <c r="K2465" s="18">
        <f t="shared" si="290"/>
        <v>0</v>
      </c>
      <c r="L2465" s="35">
        <f>Data!BN23</f>
        <v>2.4856810888772018E-2</v>
      </c>
      <c r="Q2465" s="21">
        <v>0</v>
      </c>
      <c r="R2465" s="21">
        <v>0</v>
      </c>
      <c r="S2465" s="21">
        <v>0</v>
      </c>
      <c r="T2465" s="21">
        <v>0</v>
      </c>
      <c r="U2465" s="21">
        <v>0</v>
      </c>
      <c r="V2465" s="21">
        <v>0</v>
      </c>
      <c r="W2465" s="21">
        <v>0</v>
      </c>
      <c r="X2465" s="21">
        <v>0</v>
      </c>
      <c r="Y2465" s="21">
        <v>0</v>
      </c>
      <c r="Z2465" s="21">
        <v>0</v>
      </c>
      <c r="AA2465" s="21">
        <v>0</v>
      </c>
      <c r="AB2465" s="21">
        <v>0</v>
      </c>
      <c r="AC2465" s="21">
        <v>0</v>
      </c>
      <c r="AD2465" s="21">
        <v>0</v>
      </c>
      <c r="AE2465" s="21">
        <v>56.688182235840983</v>
      </c>
      <c r="AF2465" s="21">
        <v>263.62968908248388</v>
      </c>
      <c r="AG2465" s="21">
        <v>429.15005093722414</v>
      </c>
      <c r="AH2465" s="21">
        <v>562.30723415388309</v>
      </c>
      <c r="AI2465" s="21">
        <v>0</v>
      </c>
      <c r="AJ2465" s="21">
        <v>0</v>
      </c>
      <c r="AK2465" s="21">
        <v>0</v>
      </c>
      <c r="AL2465" s="21">
        <v>0</v>
      </c>
      <c r="AM2465" s="21">
        <v>0</v>
      </c>
      <c r="AN2465" s="21">
        <v>1168.7687763733809</v>
      </c>
      <c r="AO2465" s="21">
        <v>5435.3859476873467</v>
      </c>
      <c r="AP2465" s="21">
        <v>8848.0025312463185</v>
      </c>
      <c r="AQ2465" s="21">
        <v>11593.371176971985</v>
      </c>
    </row>
    <row r="2466" spans="1:43" x14ac:dyDescent="0.25">
      <c r="A2466" s="17" t="s">
        <v>249</v>
      </c>
      <c r="B2466" s="8" t="s">
        <v>338</v>
      </c>
      <c r="C2466" s="8" t="s">
        <v>71</v>
      </c>
      <c r="D2466" s="8" t="str">
        <f t="shared" si="286"/>
        <v>Week_10-generic-cofi</v>
      </c>
      <c r="E2466" s="8" t="str">
        <f t="shared" si="287"/>
        <v>Umbrella-display.umb</v>
      </c>
      <c r="H2466" s="24">
        <f t="shared" si="288"/>
        <v>1.2150242315966423E-2</v>
      </c>
      <c r="I2466" s="6">
        <f t="shared" si="288"/>
        <v>3.05</v>
      </c>
      <c r="J2466" s="6">
        <f t="shared" si="290"/>
        <v>4766546.8439177414</v>
      </c>
      <c r="K2466" s="18">
        <f t="shared" si="290"/>
        <v>0</v>
      </c>
      <c r="L2466" s="35">
        <f>Data!BN24</f>
        <v>2.4856810888772018E-2</v>
      </c>
      <c r="Q2466" s="21">
        <v>0</v>
      </c>
      <c r="R2466" s="21">
        <v>0</v>
      </c>
      <c r="S2466" s="21">
        <v>0</v>
      </c>
      <c r="T2466" s="21">
        <v>0</v>
      </c>
      <c r="U2466" s="21">
        <v>0</v>
      </c>
      <c r="V2466" s="21">
        <v>0</v>
      </c>
      <c r="W2466" s="21">
        <v>0</v>
      </c>
      <c r="X2466" s="21">
        <v>0</v>
      </c>
      <c r="Y2466" s="21">
        <v>0</v>
      </c>
      <c r="Z2466" s="21">
        <v>0</v>
      </c>
      <c r="AA2466" s="21">
        <v>0</v>
      </c>
      <c r="AB2466" s="21">
        <v>0</v>
      </c>
      <c r="AC2466" s="21">
        <v>0</v>
      </c>
      <c r="AD2466" s="21">
        <v>0</v>
      </c>
      <c r="AE2466" s="21">
        <v>70.623995375105864</v>
      </c>
      <c r="AF2466" s="21">
        <v>280.08819634765058</v>
      </c>
      <c r="AG2466" s="21">
        <v>447.59192311227048</v>
      </c>
      <c r="AH2466" s="21">
        <v>582.31979606808409</v>
      </c>
      <c r="AI2466" s="21">
        <v>0</v>
      </c>
      <c r="AJ2466" s="21">
        <v>0</v>
      </c>
      <c r="AK2466" s="21">
        <v>0</v>
      </c>
      <c r="AL2466" s="21">
        <v>0</v>
      </c>
      <c r="AM2466" s="21">
        <v>0</v>
      </c>
      <c r="AN2466" s="21">
        <v>1478.650510056304</v>
      </c>
      <c r="AO2466" s="21">
        <v>5864.1903816190452</v>
      </c>
      <c r="AP2466" s="21">
        <v>9371.2062294386833</v>
      </c>
      <c r="AQ2466" s="21">
        <v>12191.995920064652</v>
      </c>
    </row>
    <row r="2467" spans="1:43" x14ac:dyDescent="0.25">
      <c r="A2467" s="17" t="s">
        <v>250</v>
      </c>
      <c r="B2467" s="8" t="s">
        <v>338</v>
      </c>
      <c r="C2467" s="8" t="s">
        <v>71</v>
      </c>
      <c r="D2467" s="8" t="str">
        <f t="shared" si="286"/>
        <v>Week_11-generic-cofi</v>
      </c>
      <c r="E2467" s="8" t="str">
        <f t="shared" si="287"/>
        <v>Umbrella-display.umb</v>
      </c>
      <c r="H2467" s="24">
        <f t="shared" si="288"/>
        <v>1.2150242315966423E-2</v>
      </c>
      <c r="I2467" s="6">
        <f t="shared" si="288"/>
        <v>3.05</v>
      </c>
      <c r="J2467" s="6">
        <f t="shared" si="290"/>
        <v>4766546.8439177414</v>
      </c>
      <c r="K2467" s="18">
        <f t="shared" si="290"/>
        <v>0</v>
      </c>
      <c r="L2467" s="35">
        <f>Data!BN25</f>
        <v>2.4856810888772018E-2</v>
      </c>
      <c r="Q2467" s="21">
        <v>0</v>
      </c>
      <c r="R2467" s="21">
        <v>0</v>
      </c>
      <c r="S2467" s="21">
        <v>0</v>
      </c>
      <c r="T2467" s="21">
        <v>0</v>
      </c>
      <c r="U2467" s="21">
        <v>0</v>
      </c>
      <c r="V2467" s="21">
        <v>0</v>
      </c>
      <c r="W2467" s="21">
        <v>0</v>
      </c>
      <c r="X2467" s="21">
        <v>0</v>
      </c>
      <c r="Y2467" s="21">
        <v>0</v>
      </c>
      <c r="Z2467" s="21">
        <v>0</v>
      </c>
      <c r="AA2467" s="21">
        <v>0</v>
      </c>
      <c r="AB2467" s="21">
        <v>0</v>
      </c>
      <c r="AC2467" s="21">
        <v>0</v>
      </c>
      <c r="AD2467" s="21">
        <v>0</v>
      </c>
      <c r="AE2467" s="21">
        <v>71.716344571751065</v>
      </c>
      <c r="AF2467" s="21">
        <v>249.17344224472126</v>
      </c>
      <c r="AG2467" s="21">
        <v>391.13911440982571</v>
      </c>
      <c r="AH2467" s="21">
        <v>505.36742839490756</v>
      </c>
      <c r="AI2467" s="21">
        <v>0</v>
      </c>
      <c r="AJ2467" s="21">
        <v>0</v>
      </c>
      <c r="AK2467" s="21">
        <v>0</v>
      </c>
      <c r="AL2467" s="21">
        <v>0</v>
      </c>
      <c r="AM2467" s="21">
        <v>0</v>
      </c>
      <c r="AN2467" s="21">
        <v>1572.6248830331622</v>
      </c>
      <c r="AO2467" s="21">
        <v>5463.9755805321211</v>
      </c>
      <c r="AP2467" s="21">
        <v>8577.0560075469821</v>
      </c>
      <c r="AQ2467" s="21">
        <v>11081.900474907408</v>
      </c>
    </row>
    <row r="2468" spans="1:43" x14ac:dyDescent="0.25">
      <c r="A2468" s="17" t="s">
        <v>251</v>
      </c>
      <c r="B2468" s="8" t="s">
        <v>338</v>
      </c>
      <c r="C2468" s="8" t="s">
        <v>71</v>
      </c>
      <c r="D2468" s="8" t="str">
        <f t="shared" si="286"/>
        <v>Week_12-generic-cofi</v>
      </c>
      <c r="E2468" s="8" t="str">
        <f t="shared" si="287"/>
        <v>Umbrella-display.umb</v>
      </c>
      <c r="H2468" s="24">
        <f t="shared" si="288"/>
        <v>1.2150242315966423E-2</v>
      </c>
      <c r="I2468" s="6">
        <f t="shared" si="288"/>
        <v>3.05</v>
      </c>
      <c r="J2468" s="6">
        <f t="shared" si="290"/>
        <v>4766546.8439177414</v>
      </c>
      <c r="K2468" s="18">
        <f t="shared" si="290"/>
        <v>0</v>
      </c>
      <c r="L2468" s="35">
        <f>Data!BN26</f>
        <v>2.4856810888772018E-2</v>
      </c>
      <c r="Q2468" s="21">
        <v>0</v>
      </c>
      <c r="R2468" s="21">
        <v>0</v>
      </c>
      <c r="S2468" s="21">
        <v>0</v>
      </c>
      <c r="T2468" s="21">
        <v>0</v>
      </c>
      <c r="U2468" s="21">
        <v>0</v>
      </c>
      <c r="V2468" s="21">
        <v>0</v>
      </c>
      <c r="W2468" s="21">
        <v>0</v>
      </c>
      <c r="X2468" s="21">
        <v>0</v>
      </c>
      <c r="Y2468" s="21">
        <v>0</v>
      </c>
      <c r="Z2468" s="21">
        <v>0</v>
      </c>
      <c r="AA2468" s="21">
        <v>0</v>
      </c>
      <c r="AB2468" s="21">
        <v>0</v>
      </c>
      <c r="AC2468" s="21">
        <v>0</v>
      </c>
      <c r="AD2468" s="21">
        <v>0</v>
      </c>
      <c r="AE2468" s="21">
        <v>0</v>
      </c>
      <c r="AF2468" s="21">
        <v>115.17707209786093</v>
      </c>
      <c r="AG2468" s="21">
        <v>277.24712166012068</v>
      </c>
      <c r="AH2468" s="21">
        <v>407.73116668467975</v>
      </c>
      <c r="AI2468" s="21">
        <v>0</v>
      </c>
      <c r="AJ2468" s="21">
        <v>0</v>
      </c>
      <c r="AK2468" s="21">
        <v>0</v>
      </c>
      <c r="AL2468" s="21">
        <v>0</v>
      </c>
      <c r="AM2468" s="21">
        <v>0</v>
      </c>
      <c r="AN2468" s="21">
        <v>0</v>
      </c>
      <c r="AO2468" s="21">
        <v>2527.3390574524992</v>
      </c>
      <c r="AP2468" s="21">
        <v>6083.6542063038014</v>
      </c>
      <c r="AQ2468" s="21">
        <v>8946.8753088923531</v>
      </c>
    </row>
    <row r="2469" spans="1:43" x14ac:dyDescent="0.25">
      <c r="A2469" s="17" t="s">
        <v>252</v>
      </c>
      <c r="B2469" s="8" t="s">
        <v>338</v>
      </c>
      <c r="C2469" s="8" t="s">
        <v>71</v>
      </c>
      <c r="D2469" s="8" t="str">
        <f t="shared" si="286"/>
        <v>Week_13-generic-cofi</v>
      </c>
      <c r="E2469" s="8" t="str">
        <f t="shared" si="287"/>
        <v>Umbrella-display.umb</v>
      </c>
      <c r="H2469" s="24">
        <f t="shared" si="288"/>
        <v>1.2150242315966423E-2</v>
      </c>
      <c r="I2469" s="6">
        <f t="shared" si="288"/>
        <v>3.05</v>
      </c>
      <c r="J2469" s="6">
        <f t="shared" si="290"/>
        <v>4766546.8439177414</v>
      </c>
      <c r="K2469" s="18">
        <f t="shared" si="290"/>
        <v>0</v>
      </c>
      <c r="L2469" s="35">
        <f>Data!BN27</f>
        <v>2.4856810888772018E-2</v>
      </c>
      <c r="Q2469" s="21">
        <v>0</v>
      </c>
      <c r="R2469" s="21">
        <v>0</v>
      </c>
      <c r="S2469" s="21">
        <v>0</v>
      </c>
      <c r="T2469" s="21">
        <v>0</v>
      </c>
      <c r="U2469" s="21">
        <v>0</v>
      </c>
      <c r="V2469" s="21">
        <v>0</v>
      </c>
      <c r="W2469" s="21">
        <v>0</v>
      </c>
      <c r="X2469" s="21">
        <v>0</v>
      </c>
      <c r="Y2469" s="21">
        <v>0</v>
      </c>
      <c r="Z2469" s="21">
        <v>0</v>
      </c>
      <c r="AA2469" s="21">
        <v>0</v>
      </c>
      <c r="AB2469" s="21">
        <v>0</v>
      </c>
      <c r="AC2469" s="21">
        <v>0</v>
      </c>
      <c r="AD2469" s="21">
        <v>0</v>
      </c>
      <c r="AE2469" s="21">
        <v>216.7862881887927</v>
      </c>
      <c r="AF2469" s="21">
        <v>383.68470523114161</v>
      </c>
      <c r="AG2469" s="21">
        <v>517.22034423766615</v>
      </c>
      <c r="AH2469" s="21">
        <v>624.67765984228515</v>
      </c>
      <c r="AI2469" s="21">
        <v>0</v>
      </c>
      <c r="AJ2469" s="21">
        <v>0</v>
      </c>
      <c r="AK2469" s="21">
        <v>0</v>
      </c>
      <c r="AL2469" s="21">
        <v>0</v>
      </c>
      <c r="AM2469" s="21">
        <v>0</v>
      </c>
      <c r="AN2469" s="21">
        <v>4717.4382411058205</v>
      </c>
      <c r="AO2469" s="21">
        <v>8349.2776047187963</v>
      </c>
      <c r="AP2469" s="21">
        <v>11255.116969666455</v>
      </c>
      <c r="AQ2469" s="21">
        <v>13593.471734421422</v>
      </c>
    </row>
    <row r="2470" spans="1:43" x14ac:dyDescent="0.25">
      <c r="A2470" s="17" t="s">
        <v>253</v>
      </c>
      <c r="B2470" s="8" t="s">
        <v>338</v>
      </c>
      <c r="C2470" s="8" t="s">
        <v>71</v>
      </c>
      <c r="D2470" s="8" t="str">
        <f t="shared" si="286"/>
        <v>Week_14-generic-cofi</v>
      </c>
      <c r="E2470" s="8" t="str">
        <f t="shared" si="287"/>
        <v>Umbrella-display.umb</v>
      </c>
      <c r="H2470" s="24">
        <f t="shared" si="288"/>
        <v>1.2150242315966423E-2</v>
      </c>
      <c r="I2470" s="6">
        <f t="shared" si="288"/>
        <v>3.05</v>
      </c>
      <c r="J2470" s="6">
        <f t="shared" si="290"/>
        <v>4766546.8439177414</v>
      </c>
      <c r="K2470" s="18">
        <f t="shared" si="290"/>
        <v>0</v>
      </c>
      <c r="L2470" s="35">
        <f>Data!BN28</f>
        <v>2.4856810888772018E-2</v>
      </c>
      <c r="Q2470" s="21">
        <v>0</v>
      </c>
      <c r="R2470" s="21">
        <v>0</v>
      </c>
      <c r="S2470" s="21">
        <v>0</v>
      </c>
      <c r="T2470" s="21">
        <v>0</v>
      </c>
      <c r="U2470" s="21">
        <v>0</v>
      </c>
      <c r="V2470" s="21">
        <v>0</v>
      </c>
      <c r="W2470" s="21">
        <v>0</v>
      </c>
      <c r="X2470" s="21">
        <v>0</v>
      </c>
      <c r="Y2470" s="21">
        <v>0</v>
      </c>
      <c r="Z2470" s="21">
        <v>0</v>
      </c>
      <c r="AA2470" s="21">
        <v>0</v>
      </c>
      <c r="AB2470" s="21">
        <v>0</v>
      </c>
      <c r="AC2470" s="21">
        <v>0</v>
      </c>
      <c r="AD2470" s="21">
        <v>0</v>
      </c>
      <c r="AE2470" s="21">
        <v>231.78254859210378</v>
      </c>
      <c r="AF2470" s="21">
        <v>437.84338724765917</v>
      </c>
      <c r="AG2470" s="21">
        <v>602.8067727284598</v>
      </c>
      <c r="AH2470" s="21">
        <v>735.62222991647582</v>
      </c>
      <c r="AI2470" s="21">
        <v>0</v>
      </c>
      <c r="AJ2470" s="21">
        <v>0</v>
      </c>
      <c r="AK2470" s="21">
        <v>0</v>
      </c>
      <c r="AL2470" s="21">
        <v>0</v>
      </c>
      <c r="AM2470" s="21">
        <v>0</v>
      </c>
      <c r="AN2470" s="21">
        <v>4941.4034927399052</v>
      </c>
      <c r="AO2470" s="21">
        <v>9334.4423735116397</v>
      </c>
      <c r="AP2470" s="21">
        <v>12851.319093266537</v>
      </c>
      <c r="AQ2470" s="21">
        <v>15682.82978302805</v>
      </c>
    </row>
    <row r="2471" spans="1:43" x14ac:dyDescent="0.25">
      <c r="A2471" s="17" t="s">
        <v>254</v>
      </c>
      <c r="B2471" s="8" t="s">
        <v>338</v>
      </c>
      <c r="C2471" s="8" t="s">
        <v>71</v>
      </c>
      <c r="D2471" s="8" t="str">
        <f t="shared" si="286"/>
        <v>Week_15-generic-cofi</v>
      </c>
      <c r="E2471" s="8" t="str">
        <f t="shared" si="287"/>
        <v>Umbrella-display.umb</v>
      </c>
      <c r="H2471" s="24">
        <f t="shared" si="288"/>
        <v>1.2150242315966423E-2</v>
      </c>
      <c r="I2471" s="6">
        <f t="shared" si="288"/>
        <v>3.05</v>
      </c>
      <c r="J2471" s="6">
        <f t="shared" si="290"/>
        <v>4766546.8439177414</v>
      </c>
      <c r="K2471" s="18">
        <f t="shared" si="290"/>
        <v>0</v>
      </c>
      <c r="L2471" s="35">
        <f>Data!BN29</f>
        <v>2.5641762811575344E-2</v>
      </c>
      <c r="Q2471" s="21">
        <v>0</v>
      </c>
      <c r="R2471" s="21">
        <v>0</v>
      </c>
      <c r="S2471" s="21">
        <v>0</v>
      </c>
      <c r="T2471" s="21">
        <v>0</v>
      </c>
      <c r="U2471" s="21">
        <v>0</v>
      </c>
      <c r="V2471" s="21">
        <v>0</v>
      </c>
      <c r="W2471" s="21">
        <v>0</v>
      </c>
      <c r="X2471" s="21">
        <v>0</v>
      </c>
      <c r="Y2471" s="21">
        <v>0</v>
      </c>
      <c r="Z2471" s="21">
        <v>0</v>
      </c>
      <c r="AA2471" s="21">
        <v>0</v>
      </c>
      <c r="AB2471" s="21">
        <v>0</v>
      </c>
      <c r="AC2471" s="21">
        <v>0</v>
      </c>
      <c r="AD2471" s="21">
        <v>0</v>
      </c>
      <c r="AE2471" s="21">
        <v>0</v>
      </c>
      <c r="AF2471" s="21">
        <v>0</v>
      </c>
      <c r="AG2471" s="21">
        <v>0</v>
      </c>
      <c r="AH2471" s="21">
        <v>134.89292342564406</v>
      </c>
      <c r="AI2471" s="21">
        <v>0</v>
      </c>
      <c r="AJ2471" s="21">
        <v>0</v>
      </c>
      <c r="AK2471" s="21">
        <v>0</v>
      </c>
      <c r="AL2471" s="21">
        <v>0</v>
      </c>
      <c r="AM2471" s="21">
        <v>0</v>
      </c>
      <c r="AN2471" s="21">
        <v>0</v>
      </c>
      <c r="AO2471" s="21">
        <v>0</v>
      </c>
      <c r="AP2471" s="21">
        <v>0</v>
      </c>
      <c r="AQ2471" s="21">
        <v>2935.1909432184011</v>
      </c>
    </row>
    <row r="2472" spans="1:43" x14ac:dyDescent="0.25">
      <c r="A2472" s="17" t="s">
        <v>255</v>
      </c>
      <c r="B2472" s="8" t="s">
        <v>338</v>
      </c>
      <c r="C2472" s="8" t="s">
        <v>71</v>
      </c>
      <c r="D2472" s="8" t="str">
        <f t="shared" si="286"/>
        <v>Week_16-generic-cofi</v>
      </c>
      <c r="E2472" s="8" t="str">
        <f t="shared" si="287"/>
        <v>Umbrella-display.umb</v>
      </c>
      <c r="H2472" s="24">
        <f t="shared" si="288"/>
        <v>1.2150242315966423E-2</v>
      </c>
      <c r="I2472" s="6">
        <f t="shared" si="288"/>
        <v>3.05</v>
      </c>
      <c r="J2472" s="6">
        <f t="shared" si="290"/>
        <v>4766546.8439177414</v>
      </c>
      <c r="K2472" s="18">
        <f t="shared" si="290"/>
        <v>0</v>
      </c>
      <c r="L2472" s="35">
        <f>Data!BN30</f>
        <v>2.5641762811575344E-2</v>
      </c>
      <c r="Q2472" s="21">
        <v>0</v>
      </c>
      <c r="R2472" s="21">
        <v>0</v>
      </c>
      <c r="S2472" s="21">
        <v>0</v>
      </c>
      <c r="T2472" s="21">
        <v>0</v>
      </c>
      <c r="U2472" s="21">
        <v>0</v>
      </c>
      <c r="V2472" s="21">
        <v>0</v>
      </c>
      <c r="W2472" s="21">
        <v>0</v>
      </c>
      <c r="X2472" s="21">
        <v>0</v>
      </c>
      <c r="Y2472" s="21">
        <v>0</v>
      </c>
      <c r="Z2472" s="21">
        <v>0</v>
      </c>
      <c r="AA2472" s="21">
        <v>0</v>
      </c>
      <c r="AB2472" s="21">
        <v>0</v>
      </c>
      <c r="AC2472" s="21">
        <v>0</v>
      </c>
      <c r="AD2472" s="21">
        <v>0</v>
      </c>
      <c r="AE2472" s="21">
        <v>104.75993299372038</v>
      </c>
      <c r="AF2472" s="21">
        <v>346.48387332094114</v>
      </c>
      <c r="AG2472" s="21">
        <v>539.90806541775646</v>
      </c>
      <c r="AH2472" s="21">
        <v>695.57346074154884</v>
      </c>
      <c r="AI2472" s="21">
        <v>0</v>
      </c>
      <c r="AJ2472" s="21">
        <v>0</v>
      </c>
      <c r="AK2472" s="21">
        <v>0</v>
      </c>
      <c r="AL2472" s="21">
        <v>0</v>
      </c>
      <c r="AM2472" s="21">
        <v>0</v>
      </c>
      <c r="AN2472" s="21">
        <v>2038.1205114081936</v>
      </c>
      <c r="AO2472" s="21">
        <v>6740.8967236538674</v>
      </c>
      <c r="AP2472" s="21">
        <v>10503.99395032648</v>
      </c>
      <c r="AQ2472" s="21">
        <v>13532.488013461325</v>
      </c>
    </row>
    <row r="2473" spans="1:43" x14ac:dyDescent="0.25">
      <c r="A2473" s="17" t="s">
        <v>256</v>
      </c>
      <c r="B2473" s="8" t="s">
        <v>338</v>
      </c>
      <c r="C2473" s="8" t="s">
        <v>71</v>
      </c>
      <c r="D2473" s="8" t="str">
        <f t="shared" si="286"/>
        <v>Week_17-generic-cofi</v>
      </c>
      <c r="E2473" s="8" t="str">
        <f t="shared" si="287"/>
        <v>Umbrella-display.umb</v>
      </c>
      <c r="H2473" s="24">
        <f t="shared" si="288"/>
        <v>1.2150242315966423E-2</v>
      </c>
      <c r="I2473" s="6">
        <f t="shared" si="288"/>
        <v>3.05</v>
      </c>
      <c r="J2473" s="6">
        <f t="shared" si="290"/>
        <v>4766546.8439177414</v>
      </c>
      <c r="K2473" s="18">
        <f t="shared" si="290"/>
        <v>0</v>
      </c>
      <c r="L2473" s="35">
        <f>Data!BN31</f>
        <v>2.5641762811575344E-2</v>
      </c>
      <c r="Q2473" s="21">
        <v>0</v>
      </c>
      <c r="R2473" s="21">
        <v>0</v>
      </c>
      <c r="S2473" s="21">
        <v>0</v>
      </c>
      <c r="T2473" s="21">
        <v>0</v>
      </c>
      <c r="U2473" s="21">
        <v>0</v>
      </c>
      <c r="V2473" s="21">
        <v>0</v>
      </c>
      <c r="W2473" s="21">
        <v>0</v>
      </c>
      <c r="X2473" s="21">
        <v>0</v>
      </c>
      <c r="Y2473" s="21">
        <v>0</v>
      </c>
      <c r="Z2473" s="21">
        <v>0</v>
      </c>
      <c r="AA2473" s="21">
        <v>0</v>
      </c>
      <c r="AB2473" s="21">
        <v>0</v>
      </c>
      <c r="AC2473" s="21">
        <v>0</v>
      </c>
      <c r="AD2473" s="21">
        <v>0</v>
      </c>
      <c r="AE2473" s="21">
        <v>0</v>
      </c>
      <c r="AF2473" s="21">
        <v>197.3687454521494</v>
      </c>
      <c r="AG2473" s="21">
        <v>379.46989391087448</v>
      </c>
      <c r="AH2473" s="21">
        <v>525.9211499726423</v>
      </c>
      <c r="AI2473" s="21">
        <v>0</v>
      </c>
      <c r="AJ2473" s="21">
        <v>0</v>
      </c>
      <c r="AK2473" s="21">
        <v>0</v>
      </c>
      <c r="AL2473" s="21">
        <v>0</v>
      </c>
      <c r="AM2473" s="21">
        <v>0</v>
      </c>
      <c r="AN2473" s="21">
        <v>0</v>
      </c>
      <c r="AO2473" s="21">
        <v>4017.6487906396101</v>
      </c>
      <c r="AP2473" s="21">
        <v>7724.5095562751521</v>
      </c>
      <c r="AQ2473" s="21">
        <v>10705.679196160532</v>
      </c>
    </row>
    <row r="2474" spans="1:43" x14ac:dyDescent="0.25">
      <c r="A2474" s="17" t="s">
        <v>257</v>
      </c>
      <c r="B2474" s="8" t="s">
        <v>338</v>
      </c>
      <c r="C2474" s="8" t="s">
        <v>71</v>
      </c>
      <c r="D2474" s="8" t="str">
        <f t="shared" si="286"/>
        <v>Week_18-generic-cofi</v>
      </c>
      <c r="E2474" s="8" t="str">
        <f t="shared" si="287"/>
        <v>Umbrella-display.umb</v>
      </c>
      <c r="H2474" s="24">
        <f t="shared" si="288"/>
        <v>1.2150242315966423E-2</v>
      </c>
      <c r="I2474" s="6">
        <f t="shared" si="288"/>
        <v>3.05</v>
      </c>
      <c r="J2474" s="6">
        <f t="shared" si="290"/>
        <v>4766546.8439177414</v>
      </c>
      <c r="K2474" s="18">
        <f t="shared" si="290"/>
        <v>0</v>
      </c>
      <c r="L2474" s="35">
        <f>Data!BN32</f>
        <v>2.5641762811575344E-2</v>
      </c>
      <c r="Q2474" s="21">
        <v>0</v>
      </c>
      <c r="R2474" s="21">
        <v>0</v>
      </c>
      <c r="S2474" s="21">
        <v>0</v>
      </c>
      <c r="T2474" s="21">
        <v>0</v>
      </c>
      <c r="U2474" s="21">
        <v>0</v>
      </c>
      <c r="V2474" s="21">
        <v>0</v>
      </c>
      <c r="W2474" s="21">
        <v>0</v>
      </c>
      <c r="X2474" s="21">
        <v>0</v>
      </c>
      <c r="Y2474" s="21">
        <v>0</v>
      </c>
      <c r="Z2474" s="21">
        <v>0</v>
      </c>
      <c r="AA2474" s="21">
        <v>0</v>
      </c>
      <c r="AB2474" s="21">
        <v>0</v>
      </c>
      <c r="AC2474" s="21">
        <v>0</v>
      </c>
      <c r="AD2474" s="21">
        <v>0</v>
      </c>
      <c r="AE2474" s="21">
        <v>0</v>
      </c>
      <c r="AF2474" s="21">
        <v>0</v>
      </c>
      <c r="AG2474" s="21">
        <v>0</v>
      </c>
      <c r="AH2474" s="21">
        <v>0</v>
      </c>
      <c r="AI2474" s="21">
        <v>0</v>
      </c>
      <c r="AJ2474" s="21">
        <v>0</v>
      </c>
      <c r="AK2474" s="21">
        <v>0</v>
      </c>
      <c r="AL2474" s="21">
        <v>0</v>
      </c>
      <c r="AM2474" s="21">
        <v>0</v>
      </c>
      <c r="AN2474" s="21">
        <v>0</v>
      </c>
      <c r="AO2474" s="21">
        <v>0</v>
      </c>
      <c r="AP2474" s="21">
        <v>0</v>
      </c>
      <c r="AQ2474" s="21">
        <v>0</v>
      </c>
    </row>
    <row r="2475" spans="1:43" x14ac:dyDescent="0.25">
      <c r="A2475" s="17" t="s">
        <v>258</v>
      </c>
      <c r="B2475" s="8" t="s">
        <v>338</v>
      </c>
      <c r="C2475" s="8" t="s">
        <v>71</v>
      </c>
      <c r="D2475" s="8" t="str">
        <f t="shared" si="286"/>
        <v>Week_19-generic-cofi</v>
      </c>
      <c r="E2475" s="8" t="str">
        <f t="shared" si="287"/>
        <v>Umbrella-display.umb</v>
      </c>
      <c r="H2475" s="24">
        <f t="shared" si="288"/>
        <v>1.2150242315966423E-2</v>
      </c>
      <c r="I2475" s="6">
        <f t="shared" si="288"/>
        <v>3.05</v>
      </c>
      <c r="J2475" s="6">
        <f t="shared" si="290"/>
        <v>4766546.8439177414</v>
      </c>
      <c r="K2475" s="18">
        <f t="shared" si="290"/>
        <v>0</v>
      </c>
      <c r="L2475" s="35">
        <f>Data!BN33</f>
        <v>2.4071858965968689E-2</v>
      </c>
      <c r="Q2475" s="21">
        <v>0</v>
      </c>
      <c r="R2475" s="21">
        <v>0</v>
      </c>
      <c r="S2475" s="21">
        <v>0</v>
      </c>
      <c r="T2475" s="21">
        <v>0</v>
      </c>
      <c r="U2475" s="21">
        <v>0</v>
      </c>
      <c r="V2475" s="21">
        <v>0</v>
      </c>
      <c r="W2475" s="21">
        <v>0</v>
      </c>
      <c r="X2475" s="21">
        <v>0</v>
      </c>
      <c r="Y2475" s="21">
        <v>0</v>
      </c>
      <c r="Z2475" s="21">
        <v>0</v>
      </c>
      <c r="AA2475" s="21">
        <v>0</v>
      </c>
      <c r="AB2475" s="21">
        <v>0</v>
      </c>
      <c r="AC2475" s="21">
        <v>0</v>
      </c>
      <c r="AD2475" s="21">
        <v>0</v>
      </c>
      <c r="AE2475" s="21">
        <v>52.881822742136585</v>
      </c>
      <c r="AF2475" s="21">
        <v>185.77776730725628</v>
      </c>
      <c r="AG2475" s="21">
        <v>292.12934629535994</v>
      </c>
      <c r="AH2475" s="21">
        <v>377.72706574969772</v>
      </c>
      <c r="AI2475" s="21">
        <v>0</v>
      </c>
      <c r="AJ2475" s="21">
        <v>0</v>
      </c>
      <c r="AK2475" s="21">
        <v>0</v>
      </c>
      <c r="AL2475" s="21">
        <v>0</v>
      </c>
      <c r="AM2475" s="21">
        <v>0</v>
      </c>
      <c r="AN2475" s="21">
        <v>1248.1060328456981</v>
      </c>
      <c r="AO2475" s="21">
        <v>4384.6891071709415</v>
      </c>
      <c r="AP2475" s="21">
        <v>6894.7774599302238</v>
      </c>
      <c r="AQ2475" s="21">
        <v>8915.0374379144123</v>
      </c>
    </row>
    <row r="2476" spans="1:43" x14ac:dyDescent="0.25">
      <c r="A2476" s="17" t="s">
        <v>259</v>
      </c>
      <c r="B2476" s="8" t="s">
        <v>338</v>
      </c>
      <c r="C2476" s="8" t="s">
        <v>71</v>
      </c>
      <c r="D2476" s="8" t="str">
        <f t="shared" si="286"/>
        <v>Week_20-generic-cofi</v>
      </c>
      <c r="E2476" s="8" t="str">
        <f t="shared" si="287"/>
        <v>Umbrella-display.umb</v>
      </c>
      <c r="H2476" s="24">
        <f t="shared" si="288"/>
        <v>1.2150242315966423E-2</v>
      </c>
      <c r="I2476" s="6">
        <f t="shared" si="288"/>
        <v>3.05</v>
      </c>
      <c r="J2476" s="6">
        <f t="shared" si="290"/>
        <v>4766546.8439177414</v>
      </c>
      <c r="K2476" s="18">
        <f t="shared" si="290"/>
        <v>0</v>
      </c>
      <c r="L2476" s="35">
        <f>Data!BN34</f>
        <v>2.4071858965968689E-2</v>
      </c>
      <c r="Q2476" s="21">
        <v>0</v>
      </c>
      <c r="R2476" s="21">
        <v>0</v>
      </c>
      <c r="S2476" s="21">
        <v>0</v>
      </c>
      <c r="T2476" s="21">
        <v>0</v>
      </c>
      <c r="U2476" s="21">
        <v>0</v>
      </c>
      <c r="V2476" s="21">
        <v>0</v>
      </c>
      <c r="W2476" s="21">
        <v>0</v>
      </c>
      <c r="X2476" s="21">
        <v>0</v>
      </c>
      <c r="Y2476" s="21">
        <v>0</v>
      </c>
      <c r="Z2476" s="21">
        <v>0</v>
      </c>
      <c r="AA2476" s="21">
        <v>0</v>
      </c>
      <c r="AB2476" s="21">
        <v>0</v>
      </c>
      <c r="AC2476" s="21">
        <v>0</v>
      </c>
      <c r="AD2476" s="21">
        <v>0</v>
      </c>
      <c r="AE2476" s="21">
        <v>0</v>
      </c>
      <c r="AF2476" s="21">
        <v>0</v>
      </c>
      <c r="AG2476" s="21">
        <v>189.80354424747023</v>
      </c>
      <c r="AH2476" s="21">
        <v>347.26783126852439</v>
      </c>
      <c r="AI2476" s="21">
        <v>0</v>
      </c>
      <c r="AJ2476" s="21">
        <v>0</v>
      </c>
      <c r="AK2476" s="21">
        <v>0</v>
      </c>
      <c r="AL2476" s="21">
        <v>0</v>
      </c>
      <c r="AM2476" s="21">
        <v>0</v>
      </c>
      <c r="AN2476" s="21">
        <v>0</v>
      </c>
      <c r="AO2476" s="21">
        <v>0</v>
      </c>
      <c r="AP2476" s="21">
        <v>3796.8835813784499</v>
      </c>
      <c r="AQ2476" s="21">
        <v>6946.8435487444058</v>
      </c>
    </row>
    <row r="2477" spans="1:43" x14ac:dyDescent="0.25">
      <c r="A2477" s="17" t="s">
        <v>260</v>
      </c>
      <c r="B2477" s="8" t="s">
        <v>338</v>
      </c>
      <c r="C2477" s="8" t="s">
        <v>71</v>
      </c>
      <c r="D2477" s="8" t="str">
        <f t="shared" si="286"/>
        <v>Week_21-generic-cofi</v>
      </c>
      <c r="E2477" s="8" t="str">
        <f t="shared" si="287"/>
        <v>Umbrella-display.umb</v>
      </c>
      <c r="H2477" s="24">
        <f t="shared" si="288"/>
        <v>1.2150242315966423E-2</v>
      </c>
      <c r="I2477" s="6">
        <f t="shared" si="288"/>
        <v>3.05</v>
      </c>
      <c r="J2477" s="6">
        <f t="shared" ref="J2477:K2492" si="291">J2476</f>
        <v>4766546.8439177414</v>
      </c>
      <c r="K2477" s="18">
        <f t="shared" si="291"/>
        <v>0</v>
      </c>
      <c r="L2477" s="35">
        <f>Data!BN35</f>
        <v>2.4071858965968689E-2</v>
      </c>
      <c r="Q2477" s="21">
        <v>0</v>
      </c>
      <c r="R2477" s="21">
        <v>0</v>
      </c>
      <c r="S2477" s="21">
        <v>0</v>
      </c>
      <c r="T2477" s="21">
        <v>0</v>
      </c>
      <c r="U2477" s="21">
        <v>0</v>
      </c>
      <c r="V2477" s="21">
        <v>0</v>
      </c>
      <c r="W2477" s="21">
        <v>0</v>
      </c>
      <c r="X2477" s="21">
        <v>0</v>
      </c>
      <c r="Y2477" s="21">
        <v>0</v>
      </c>
      <c r="Z2477" s="21">
        <v>0</v>
      </c>
      <c r="AA2477" s="21">
        <v>0</v>
      </c>
      <c r="AB2477" s="21">
        <v>0</v>
      </c>
      <c r="AC2477" s="21">
        <v>0</v>
      </c>
      <c r="AD2477" s="21">
        <v>0</v>
      </c>
      <c r="AE2477" s="21">
        <v>0</v>
      </c>
      <c r="AF2477" s="21">
        <v>194.59714059450718</v>
      </c>
      <c r="AG2477" s="21">
        <v>363.96392200078634</v>
      </c>
      <c r="AH2477" s="21">
        <v>500.07779923579477</v>
      </c>
      <c r="AI2477" s="21">
        <v>0</v>
      </c>
      <c r="AJ2477" s="21">
        <v>0</v>
      </c>
      <c r="AK2477" s="21">
        <v>0</v>
      </c>
      <c r="AL2477" s="21">
        <v>0</v>
      </c>
      <c r="AM2477" s="21">
        <v>0</v>
      </c>
      <c r="AN2477" s="21">
        <v>0</v>
      </c>
      <c r="AO2477" s="21">
        <v>4002.0639128018329</v>
      </c>
      <c r="AP2477" s="21">
        <v>7485.2429658068831</v>
      </c>
      <c r="AQ2477" s="21">
        <v>10284.546359729118</v>
      </c>
    </row>
    <row r="2478" spans="1:43" x14ac:dyDescent="0.25">
      <c r="A2478" s="17" t="s">
        <v>261</v>
      </c>
      <c r="B2478" s="8" t="s">
        <v>338</v>
      </c>
      <c r="C2478" s="8" t="s">
        <v>71</v>
      </c>
      <c r="D2478" s="8" t="str">
        <f t="shared" si="286"/>
        <v>Week_22-generic-cofi</v>
      </c>
      <c r="E2478" s="8" t="str">
        <f t="shared" si="287"/>
        <v>Umbrella-display.umb</v>
      </c>
      <c r="H2478" s="24">
        <f t="shared" si="288"/>
        <v>1.2150242315966423E-2</v>
      </c>
      <c r="I2478" s="6">
        <f t="shared" si="288"/>
        <v>3.05</v>
      </c>
      <c r="J2478" s="6">
        <f t="shared" si="291"/>
        <v>4766546.8439177414</v>
      </c>
      <c r="K2478" s="18">
        <f t="shared" si="291"/>
        <v>0</v>
      </c>
      <c r="L2478" s="35">
        <f>Data!BN36</f>
        <v>2.4071858965968689E-2</v>
      </c>
      <c r="Q2478" s="21">
        <v>0</v>
      </c>
      <c r="R2478" s="21">
        <v>0</v>
      </c>
      <c r="S2478" s="21">
        <v>0</v>
      </c>
      <c r="T2478" s="21">
        <v>0</v>
      </c>
      <c r="U2478" s="21">
        <v>0</v>
      </c>
      <c r="V2478" s="21">
        <v>0</v>
      </c>
      <c r="W2478" s="21">
        <v>0</v>
      </c>
      <c r="X2478" s="21">
        <v>0</v>
      </c>
      <c r="Y2478" s="21">
        <v>0</v>
      </c>
      <c r="Z2478" s="21">
        <v>0</v>
      </c>
      <c r="AA2478" s="21">
        <v>0</v>
      </c>
      <c r="AB2478" s="21">
        <v>0</v>
      </c>
      <c r="AC2478" s="21">
        <v>0</v>
      </c>
      <c r="AD2478" s="21">
        <v>0</v>
      </c>
      <c r="AE2478" s="21">
        <v>0</v>
      </c>
      <c r="AF2478" s="21">
        <v>0</v>
      </c>
      <c r="AG2478" s="21">
        <v>70.710359632066272</v>
      </c>
      <c r="AH2478" s="21">
        <v>230.17547631257781</v>
      </c>
      <c r="AI2478" s="21">
        <v>0</v>
      </c>
      <c r="AJ2478" s="21">
        <v>0</v>
      </c>
      <c r="AK2478" s="21">
        <v>0</v>
      </c>
      <c r="AL2478" s="21">
        <v>0</v>
      </c>
      <c r="AM2478" s="21">
        <v>0</v>
      </c>
      <c r="AN2478" s="21">
        <v>0</v>
      </c>
      <c r="AO2478" s="21">
        <v>0</v>
      </c>
      <c r="AP2478" s="21">
        <v>1443.0500216286441</v>
      </c>
      <c r="AQ2478" s="21">
        <v>4697.3983416232113</v>
      </c>
    </row>
    <row r="2479" spans="1:43" x14ac:dyDescent="0.25">
      <c r="A2479" s="17" t="s">
        <v>278</v>
      </c>
      <c r="B2479" s="8" t="s">
        <v>338</v>
      </c>
      <c r="C2479" s="8" t="s">
        <v>71</v>
      </c>
      <c r="D2479" s="8" t="str">
        <f t="shared" si="286"/>
        <v>Week_23-generic-cofi</v>
      </c>
      <c r="E2479" s="8" t="str">
        <f t="shared" si="287"/>
        <v>Umbrella-display.umb</v>
      </c>
      <c r="H2479" s="24">
        <f t="shared" si="288"/>
        <v>1.2150242315966423E-2</v>
      </c>
      <c r="I2479" s="6">
        <f t="shared" si="288"/>
        <v>3.05</v>
      </c>
      <c r="J2479" s="6">
        <f t="shared" si="291"/>
        <v>4766546.8439177414</v>
      </c>
      <c r="K2479" s="18">
        <f t="shared" si="291"/>
        <v>0</v>
      </c>
      <c r="L2479" s="35">
        <f>Data!BN37</f>
        <v>2.4856810888772018E-2</v>
      </c>
      <c r="Q2479" s="21">
        <v>0</v>
      </c>
      <c r="R2479" s="21">
        <v>0</v>
      </c>
      <c r="S2479" s="21">
        <v>0</v>
      </c>
      <c r="T2479" s="21">
        <v>0</v>
      </c>
      <c r="U2479" s="21">
        <v>0</v>
      </c>
      <c r="V2479" s="21">
        <v>0</v>
      </c>
      <c r="W2479" s="21">
        <v>0</v>
      </c>
      <c r="X2479" s="21">
        <v>0</v>
      </c>
      <c r="Y2479" s="21">
        <v>0</v>
      </c>
      <c r="Z2479" s="21">
        <v>0</v>
      </c>
      <c r="AA2479" s="21">
        <v>0</v>
      </c>
      <c r="AB2479" s="21">
        <v>0</v>
      </c>
      <c r="AC2479" s="21">
        <v>0</v>
      </c>
      <c r="AD2479" s="21">
        <v>0</v>
      </c>
      <c r="AE2479" s="21">
        <v>0</v>
      </c>
      <c r="AF2479" s="21">
        <v>0</v>
      </c>
      <c r="AG2479" s="21">
        <v>0</v>
      </c>
      <c r="AH2479" s="21">
        <v>0</v>
      </c>
      <c r="AI2479" s="21">
        <v>0</v>
      </c>
      <c r="AJ2479" s="21">
        <v>0</v>
      </c>
      <c r="AK2479" s="21">
        <v>0</v>
      </c>
      <c r="AL2479" s="21">
        <v>0</v>
      </c>
      <c r="AM2479" s="21">
        <v>0</v>
      </c>
      <c r="AN2479" s="21">
        <v>0</v>
      </c>
      <c r="AO2479" s="21">
        <v>0</v>
      </c>
      <c r="AP2479" s="21">
        <v>0</v>
      </c>
      <c r="AQ2479" s="21">
        <v>0</v>
      </c>
    </row>
    <row r="2480" spans="1:43" x14ac:dyDescent="0.25">
      <c r="A2480" s="17" t="s">
        <v>279</v>
      </c>
      <c r="B2480" s="8" t="s">
        <v>338</v>
      </c>
      <c r="C2480" s="8" t="s">
        <v>71</v>
      </c>
      <c r="D2480" s="8" t="str">
        <f t="shared" si="286"/>
        <v>Week_24-generic-cofi</v>
      </c>
      <c r="E2480" s="8" t="str">
        <f t="shared" si="287"/>
        <v>Umbrella-display.umb</v>
      </c>
      <c r="H2480" s="24">
        <f t="shared" si="288"/>
        <v>1.2150242315966423E-2</v>
      </c>
      <c r="I2480" s="6">
        <f t="shared" si="288"/>
        <v>3.05</v>
      </c>
      <c r="J2480" s="6">
        <f t="shared" si="291"/>
        <v>4766546.8439177414</v>
      </c>
      <c r="K2480" s="18">
        <f t="shared" si="291"/>
        <v>0</v>
      </c>
      <c r="L2480" s="35">
        <f>Data!BN38</f>
        <v>2.4856810888772018E-2</v>
      </c>
      <c r="Q2480" s="21">
        <v>0</v>
      </c>
      <c r="R2480" s="21">
        <v>0</v>
      </c>
      <c r="S2480" s="21">
        <v>0</v>
      </c>
      <c r="T2480" s="21">
        <v>0</v>
      </c>
      <c r="U2480" s="21">
        <v>0</v>
      </c>
      <c r="V2480" s="21">
        <v>0</v>
      </c>
      <c r="W2480" s="21">
        <v>0</v>
      </c>
      <c r="X2480" s="21">
        <v>0</v>
      </c>
      <c r="Y2480" s="21">
        <v>0</v>
      </c>
      <c r="Z2480" s="21">
        <v>0</v>
      </c>
      <c r="AA2480" s="21">
        <v>0</v>
      </c>
      <c r="AB2480" s="21">
        <v>0</v>
      </c>
      <c r="AC2480" s="21">
        <v>0</v>
      </c>
      <c r="AD2480" s="21">
        <v>0</v>
      </c>
      <c r="AE2480" s="21">
        <v>0</v>
      </c>
      <c r="AF2480" s="21">
        <v>0</v>
      </c>
      <c r="AG2480" s="21">
        <v>39.599402361666812</v>
      </c>
      <c r="AH2480" s="21">
        <v>155.14635165743289</v>
      </c>
      <c r="AI2480" s="21">
        <v>0</v>
      </c>
      <c r="AJ2480" s="21">
        <v>0</v>
      </c>
      <c r="AK2480" s="21">
        <v>0</v>
      </c>
      <c r="AL2480" s="21">
        <v>0</v>
      </c>
      <c r="AM2480" s="21">
        <v>0</v>
      </c>
      <c r="AN2480" s="21">
        <v>0</v>
      </c>
      <c r="AO2480" s="21">
        <v>0</v>
      </c>
      <c r="AP2480" s="21">
        <v>868.96115945712086</v>
      </c>
      <c r="AQ2480" s="21">
        <v>3404.4997040735752</v>
      </c>
    </row>
    <row r="2481" spans="1:43" x14ac:dyDescent="0.25">
      <c r="A2481" s="17" t="s">
        <v>280</v>
      </c>
      <c r="B2481" s="8" t="s">
        <v>338</v>
      </c>
      <c r="C2481" s="8" t="s">
        <v>71</v>
      </c>
      <c r="D2481" s="8" t="str">
        <f t="shared" si="286"/>
        <v>Week_25-generic-cofi</v>
      </c>
      <c r="E2481" s="8" t="str">
        <f t="shared" si="287"/>
        <v>Umbrella-display.umb</v>
      </c>
      <c r="H2481" s="24">
        <f t="shared" si="288"/>
        <v>1.2150242315966423E-2</v>
      </c>
      <c r="I2481" s="6">
        <f t="shared" si="288"/>
        <v>3.05</v>
      </c>
      <c r="J2481" s="6">
        <f t="shared" si="291"/>
        <v>4766546.8439177414</v>
      </c>
      <c r="K2481" s="18">
        <f t="shared" si="291"/>
        <v>0</v>
      </c>
      <c r="L2481" s="35">
        <f>Data!BN39</f>
        <v>2.4856810888772018E-2</v>
      </c>
      <c r="Q2481" s="21">
        <v>0</v>
      </c>
      <c r="R2481" s="21">
        <v>0</v>
      </c>
      <c r="S2481" s="21">
        <v>0</v>
      </c>
      <c r="T2481" s="21">
        <v>0</v>
      </c>
      <c r="U2481" s="21">
        <v>0</v>
      </c>
      <c r="V2481" s="21">
        <v>0</v>
      </c>
      <c r="W2481" s="21">
        <v>0</v>
      </c>
      <c r="X2481" s="21">
        <v>0</v>
      </c>
      <c r="Y2481" s="21">
        <v>0</v>
      </c>
      <c r="Z2481" s="21">
        <v>0</v>
      </c>
      <c r="AA2481" s="21">
        <v>0</v>
      </c>
      <c r="AB2481" s="21">
        <v>0</v>
      </c>
      <c r="AC2481" s="21">
        <v>0</v>
      </c>
      <c r="AD2481" s="21">
        <v>0</v>
      </c>
      <c r="AE2481" s="21">
        <v>0</v>
      </c>
      <c r="AF2481" s="21">
        <v>0</v>
      </c>
      <c r="AG2481" s="21">
        <v>0</v>
      </c>
      <c r="AH2481" s="21">
        <v>0</v>
      </c>
      <c r="AI2481" s="21">
        <v>0</v>
      </c>
      <c r="AJ2481" s="21">
        <v>0</v>
      </c>
      <c r="AK2481" s="21">
        <v>0</v>
      </c>
      <c r="AL2481" s="21">
        <v>0</v>
      </c>
      <c r="AM2481" s="21">
        <v>0</v>
      </c>
      <c r="AN2481" s="21">
        <v>0</v>
      </c>
      <c r="AO2481" s="21">
        <v>0</v>
      </c>
      <c r="AP2481" s="21">
        <v>0</v>
      </c>
      <c r="AQ2481" s="21">
        <v>0</v>
      </c>
    </row>
    <row r="2482" spans="1:43" x14ac:dyDescent="0.25">
      <c r="A2482" s="17" t="s">
        <v>281</v>
      </c>
      <c r="B2482" s="8" t="s">
        <v>338</v>
      </c>
      <c r="C2482" s="8" t="s">
        <v>71</v>
      </c>
      <c r="D2482" s="8" t="str">
        <f t="shared" si="286"/>
        <v>Week_26-generic-cofi</v>
      </c>
      <c r="E2482" s="8" t="str">
        <f t="shared" si="287"/>
        <v>Umbrella-display.umb</v>
      </c>
      <c r="H2482" s="24">
        <f t="shared" si="288"/>
        <v>1.2150242315966423E-2</v>
      </c>
      <c r="I2482" s="6">
        <f t="shared" si="288"/>
        <v>3.05</v>
      </c>
      <c r="J2482" s="6">
        <f t="shared" si="291"/>
        <v>4766546.8439177414</v>
      </c>
      <c r="K2482" s="18">
        <f t="shared" si="291"/>
        <v>0</v>
      </c>
      <c r="L2482" s="35">
        <f>Data!BN40</f>
        <v>2.4856810888772018E-2</v>
      </c>
      <c r="Q2482" s="21">
        <v>0</v>
      </c>
      <c r="R2482" s="21">
        <v>0</v>
      </c>
      <c r="S2482" s="21">
        <v>0</v>
      </c>
      <c r="T2482" s="21">
        <v>0</v>
      </c>
      <c r="U2482" s="21">
        <v>0</v>
      </c>
      <c r="V2482" s="21">
        <v>0</v>
      </c>
      <c r="W2482" s="21">
        <v>0</v>
      </c>
      <c r="X2482" s="21">
        <v>0</v>
      </c>
      <c r="Y2482" s="21">
        <v>0</v>
      </c>
      <c r="Z2482" s="21">
        <v>0</v>
      </c>
      <c r="AA2482" s="21">
        <v>0</v>
      </c>
      <c r="AB2482" s="21">
        <v>0</v>
      </c>
      <c r="AC2482" s="21">
        <v>0</v>
      </c>
      <c r="AD2482" s="21">
        <v>0</v>
      </c>
      <c r="AE2482" s="21">
        <v>0</v>
      </c>
      <c r="AF2482" s="21">
        <v>0</v>
      </c>
      <c r="AG2482" s="21">
        <v>0</v>
      </c>
      <c r="AH2482" s="21">
        <v>90.974306292285434</v>
      </c>
      <c r="AI2482" s="21">
        <v>0</v>
      </c>
      <c r="AJ2482" s="21">
        <v>0</v>
      </c>
      <c r="AK2482" s="21">
        <v>0</v>
      </c>
      <c r="AL2482" s="21">
        <v>0</v>
      </c>
      <c r="AM2482" s="21">
        <v>0</v>
      </c>
      <c r="AN2482" s="21">
        <v>0</v>
      </c>
      <c r="AO2482" s="21">
        <v>0</v>
      </c>
      <c r="AP2482" s="21">
        <v>0</v>
      </c>
      <c r="AQ2482" s="21">
        <v>1795.7514779263652</v>
      </c>
    </row>
    <row r="2483" spans="1:43" x14ac:dyDescent="0.25">
      <c r="A2483" s="17" t="s">
        <v>282</v>
      </c>
      <c r="B2483" s="8" t="s">
        <v>338</v>
      </c>
      <c r="C2483" s="8" t="s">
        <v>71</v>
      </c>
      <c r="D2483" s="8" t="str">
        <f t="shared" si="286"/>
        <v>Week_27-generic-cofi</v>
      </c>
      <c r="E2483" s="8" t="str">
        <f t="shared" si="287"/>
        <v>Umbrella-display.umb</v>
      </c>
      <c r="H2483" s="24">
        <f t="shared" si="288"/>
        <v>1.2150242315966423E-2</v>
      </c>
      <c r="I2483" s="6">
        <f t="shared" si="288"/>
        <v>3.05</v>
      </c>
      <c r="J2483" s="6">
        <f t="shared" si="291"/>
        <v>4766546.8439177414</v>
      </c>
      <c r="K2483" s="18">
        <f t="shared" si="291"/>
        <v>0</v>
      </c>
      <c r="L2483" s="35">
        <f>Data!BN41</f>
        <v>2.4856810888772018E-2</v>
      </c>
      <c r="Q2483" s="21">
        <v>0</v>
      </c>
      <c r="R2483" s="21">
        <v>0</v>
      </c>
      <c r="S2483" s="21">
        <v>0</v>
      </c>
      <c r="T2483" s="21">
        <v>0</v>
      </c>
      <c r="U2483" s="21">
        <v>0</v>
      </c>
      <c r="V2483" s="21">
        <v>0</v>
      </c>
      <c r="W2483" s="21">
        <v>0</v>
      </c>
      <c r="X2483" s="21">
        <v>0</v>
      </c>
      <c r="Y2483" s="21">
        <v>0</v>
      </c>
      <c r="Z2483" s="21">
        <v>0</v>
      </c>
      <c r="AA2483" s="21">
        <v>0</v>
      </c>
      <c r="AB2483" s="21">
        <v>0</v>
      </c>
      <c r="AC2483" s="21">
        <v>0</v>
      </c>
      <c r="AD2483" s="21">
        <v>0</v>
      </c>
      <c r="AE2483" s="21">
        <v>0</v>
      </c>
      <c r="AF2483" s="21">
        <v>0</v>
      </c>
      <c r="AG2483" s="21">
        <v>76.566698378541005</v>
      </c>
      <c r="AH2483" s="21">
        <v>209.68836431279351</v>
      </c>
      <c r="AI2483" s="21">
        <v>0</v>
      </c>
      <c r="AJ2483" s="21">
        <v>0</v>
      </c>
      <c r="AK2483" s="21">
        <v>0</v>
      </c>
      <c r="AL2483" s="21">
        <v>0</v>
      </c>
      <c r="AM2483" s="21">
        <v>0</v>
      </c>
      <c r="AN2483" s="21">
        <v>0</v>
      </c>
      <c r="AO2483" s="21">
        <v>0</v>
      </c>
      <c r="AP2483" s="21">
        <v>1614.1244375437134</v>
      </c>
      <c r="AQ2483" s="21">
        <v>4420.5002993926737</v>
      </c>
    </row>
    <row r="2484" spans="1:43" x14ac:dyDescent="0.25">
      <c r="A2484" s="17" t="s">
        <v>283</v>
      </c>
      <c r="B2484" s="8" t="s">
        <v>338</v>
      </c>
      <c r="C2484" s="8" t="s">
        <v>71</v>
      </c>
      <c r="D2484" s="8" t="str">
        <f t="shared" si="286"/>
        <v>Week_28-generic-cofi</v>
      </c>
      <c r="E2484" s="8" t="str">
        <f t="shared" si="287"/>
        <v>Umbrella-display.umb</v>
      </c>
      <c r="H2484" s="24">
        <f t="shared" si="288"/>
        <v>1.2150242315966423E-2</v>
      </c>
      <c r="I2484" s="6">
        <f t="shared" si="288"/>
        <v>3.05</v>
      </c>
      <c r="J2484" s="6">
        <f t="shared" si="291"/>
        <v>4766546.8439177414</v>
      </c>
      <c r="K2484" s="18">
        <f t="shared" si="291"/>
        <v>0</v>
      </c>
      <c r="L2484" s="35">
        <f>Data!BN42</f>
        <v>2.3286907043165363E-2</v>
      </c>
      <c r="Q2484" s="21">
        <v>0</v>
      </c>
      <c r="R2484" s="21">
        <v>0</v>
      </c>
      <c r="S2484" s="21">
        <v>0</v>
      </c>
      <c r="T2484" s="21">
        <v>0</v>
      </c>
      <c r="U2484" s="21">
        <v>0</v>
      </c>
      <c r="V2484" s="21">
        <v>0</v>
      </c>
      <c r="W2484" s="21">
        <v>0</v>
      </c>
      <c r="X2484" s="21">
        <v>0</v>
      </c>
      <c r="Y2484" s="21">
        <v>0</v>
      </c>
      <c r="Z2484" s="21">
        <v>0</v>
      </c>
      <c r="AA2484" s="21">
        <v>0</v>
      </c>
      <c r="AB2484" s="21">
        <v>0</v>
      </c>
      <c r="AC2484" s="21">
        <v>0</v>
      </c>
      <c r="AD2484" s="21">
        <v>0</v>
      </c>
      <c r="AE2484" s="21">
        <v>0</v>
      </c>
      <c r="AF2484" s="21">
        <v>71.655514596994749</v>
      </c>
      <c r="AG2484" s="21">
        <v>215.6054223267885</v>
      </c>
      <c r="AH2484" s="21">
        <v>331.44200485994941</v>
      </c>
      <c r="AI2484" s="21">
        <v>0</v>
      </c>
      <c r="AJ2484" s="21">
        <v>0</v>
      </c>
      <c r="AK2484" s="21">
        <v>0</v>
      </c>
      <c r="AL2484" s="21">
        <v>0</v>
      </c>
      <c r="AM2484" s="21">
        <v>0</v>
      </c>
      <c r="AN2484" s="21">
        <v>0</v>
      </c>
      <c r="AO2484" s="21">
        <v>1520.9813644411918</v>
      </c>
      <c r="AP2484" s="21">
        <v>4576.505120029823</v>
      </c>
      <c r="AQ2484" s="21">
        <v>7035.2870343652903</v>
      </c>
    </row>
    <row r="2485" spans="1:43" x14ac:dyDescent="0.25">
      <c r="A2485" s="17" t="s">
        <v>284</v>
      </c>
      <c r="B2485" s="8" t="s">
        <v>338</v>
      </c>
      <c r="C2485" s="8" t="s">
        <v>71</v>
      </c>
      <c r="D2485" s="8" t="str">
        <f t="shared" si="286"/>
        <v>Week_29-generic-cofi</v>
      </c>
      <c r="E2485" s="8" t="str">
        <f t="shared" si="287"/>
        <v>Umbrella-display.umb</v>
      </c>
      <c r="H2485" s="24">
        <f t="shared" si="288"/>
        <v>1.2150242315966423E-2</v>
      </c>
      <c r="I2485" s="6">
        <f t="shared" si="288"/>
        <v>3.05</v>
      </c>
      <c r="J2485" s="6">
        <f t="shared" si="291"/>
        <v>4766546.8439177414</v>
      </c>
      <c r="K2485" s="18">
        <f t="shared" si="291"/>
        <v>0</v>
      </c>
      <c r="L2485" s="35">
        <f>Data!BN43</f>
        <v>2.3286907043165363E-2</v>
      </c>
      <c r="Q2485" s="21">
        <v>0</v>
      </c>
      <c r="R2485" s="21">
        <v>0</v>
      </c>
      <c r="S2485" s="21">
        <v>0</v>
      </c>
      <c r="T2485" s="21">
        <v>0</v>
      </c>
      <c r="U2485" s="21">
        <v>0</v>
      </c>
      <c r="V2485" s="21">
        <v>0</v>
      </c>
      <c r="W2485" s="21">
        <v>0</v>
      </c>
      <c r="X2485" s="21">
        <v>0</v>
      </c>
      <c r="Y2485" s="21">
        <v>0</v>
      </c>
      <c r="Z2485" s="21">
        <v>0</v>
      </c>
      <c r="AA2485" s="21">
        <v>0</v>
      </c>
      <c r="AB2485" s="21">
        <v>0</v>
      </c>
      <c r="AC2485" s="21">
        <v>0</v>
      </c>
      <c r="AD2485" s="21">
        <v>0</v>
      </c>
      <c r="AE2485" s="21">
        <v>0</v>
      </c>
      <c r="AF2485" s="21">
        <v>0</v>
      </c>
      <c r="AG2485" s="21">
        <v>0</v>
      </c>
      <c r="AH2485" s="21">
        <v>95.060995037785744</v>
      </c>
      <c r="AI2485" s="21">
        <v>0</v>
      </c>
      <c r="AJ2485" s="21">
        <v>0</v>
      </c>
      <c r="AK2485" s="21">
        <v>0</v>
      </c>
      <c r="AL2485" s="21">
        <v>0</v>
      </c>
      <c r="AM2485" s="21">
        <v>0</v>
      </c>
      <c r="AN2485" s="21">
        <v>0</v>
      </c>
      <c r="AO2485" s="21">
        <v>0</v>
      </c>
      <c r="AP2485" s="21">
        <v>0</v>
      </c>
      <c r="AQ2485" s="21">
        <v>2057.8731201441146</v>
      </c>
    </row>
    <row r="2486" spans="1:43" x14ac:dyDescent="0.25">
      <c r="A2486" s="17" t="s">
        <v>285</v>
      </c>
      <c r="B2486" s="8" t="s">
        <v>338</v>
      </c>
      <c r="C2486" s="8" t="s">
        <v>71</v>
      </c>
      <c r="D2486" s="8" t="str">
        <f t="shared" si="286"/>
        <v>Week_30-generic-cofi</v>
      </c>
      <c r="E2486" s="8" t="str">
        <f t="shared" si="287"/>
        <v>Umbrella-display.umb</v>
      </c>
      <c r="H2486" s="24">
        <f t="shared" si="288"/>
        <v>1.2150242315966423E-2</v>
      </c>
      <c r="I2486" s="6">
        <f t="shared" si="288"/>
        <v>3.05</v>
      </c>
      <c r="J2486" s="6">
        <f t="shared" si="291"/>
        <v>4766546.8439177414</v>
      </c>
      <c r="K2486" s="18">
        <f t="shared" si="291"/>
        <v>0</v>
      </c>
      <c r="L2486" s="35">
        <f>Data!BN44</f>
        <v>2.3286907043165363E-2</v>
      </c>
      <c r="Q2486" s="21">
        <v>0</v>
      </c>
      <c r="R2486" s="21">
        <v>0</v>
      </c>
      <c r="S2486" s="21">
        <v>0</v>
      </c>
      <c r="T2486" s="21">
        <v>0</v>
      </c>
      <c r="U2486" s="21">
        <v>0</v>
      </c>
      <c r="V2486" s="21">
        <v>0</v>
      </c>
      <c r="W2486" s="21">
        <v>0</v>
      </c>
      <c r="X2486" s="21">
        <v>0</v>
      </c>
      <c r="Y2486" s="21">
        <v>0</v>
      </c>
      <c r="Z2486" s="21">
        <v>0</v>
      </c>
      <c r="AA2486" s="21">
        <v>0</v>
      </c>
      <c r="AB2486" s="21">
        <v>0</v>
      </c>
      <c r="AC2486" s="21">
        <v>0</v>
      </c>
      <c r="AD2486" s="21">
        <v>0</v>
      </c>
      <c r="AE2486" s="21">
        <v>0</v>
      </c>
      <c r="AF2486" s="21">
        <v>0</v>
      </c>
      <c r="AG2486" s="21">
        <v>154.45052805711916</v>
      </c>
      <c r="AH2486" s="21">
        <v>302.90457712203988</v>
      </c>
      <c r="AI2486" s="21">
        <v>0</v>
      </c>
      <c r="AJ2486" s="21">
        <v>0</v>
      </c>
      <c r="AK2486" s="21">
        <v>0</v>
      </c>
      <c r="AL2486" s="21">
        <v>0</v>
      </c>
      <c r="AM2486" s="21">
        <v>0</v>
      </c>
      <c r="AN2486" s="21">
        <v>0</v>
      </c>
      <c r="AO2486" s="21">
        <v>0</v>
      </c>
      <c r="AP2486" s="21">
        <v>3100.7560763660913</v>
      </c>
      <c r="AQ2486" s="21">
        <v>6081.1265580323407</v>
      </c>
    </row>
    <row r="2487" spans="1:43" x14ac:dyDescent="0.25">
      <c r="A2487" s="17" t="s">
        <v>286</v>
      </c>
      <c r="B2487" s="8" t="s">
        <v>338</v>
      </c>
      <c r="C2487" s="8" t="s">
        <v>71</v>
      </c>
      <c r="D2487" s="8" t="str">
        <f t="shared" si="286"/>
        <v>Week_31-generic-cofi</v>
      </c>
      <c r="E2487" s="8" t="str">
        <f t="shared" si="287"/>
        <v>Umbrella-display.umb</v>
      </c>
      <c r="H2487" s="24">
        <f t="shared" si="288"/>
        <v>1.2150242315966423E-2</v>
      </c>
      <c r="I2487" s="6">
        <f t="shared" si="288"/>
        <v>3.05</v>
      </c>
      <c r="J2487" s="6">
        <f t="shared" si="291"/>
        <v>4766546.8439177414</v>
      </c>
      <c r="K2487" s="18">
        <f t="shared" si="291"/>
        <v>0</v>
      </c>
      <c r="L2487" s="35">
        <f>Data!BN45</f>
        <v>2.3286907043165363E-2</v>
      </c>
      <c r="Q2487" s="21">
        <v>0</v>
      </c>
      <c r="R2487" s="21">
        <v>0</v>
      </c>
      <c r="S2487" s="21">
        <v>0</v>
      </c>
      <c r="T2487" s="21">
        <v>0</v>
      </c>
      <c r="U2487" s="21">
        <v>0</v>
      </c>
      <c r="V2487" s="21">
        <v>0</v>
      </c>
      <c r="W2487" s="21">
        <v>0</v>
      </c>
      <c r="X2487" s="21">
        <v>0</v>
      </c>
      <c r="Y2487" s="21">
        <v>0</v>
      </c>
      <c r="Z2487" s="21">
        <v>0</v>
      </c>
      <c r="AA2487" s="21">
        <v>0</v>
      </c>
      <c r="AB2487" s="21">
        <v>0</v>
      </c>
      <c r="AC2487" s="21">
        <v>0</v>
      </c>
      <c r="AD2487" s="21">
        <v>0</v>
      </c>
      <c r="AE2487" s="21">
        <v>0</v>
      </c>
      <c r="AF2487" s="21">
        <v>0</v>
      </c>
      <c r="AG2487" s="21">
        <v>67.185455215337768</v>
      </c>
      <c r="AH2487" s="21">
        <v>208.93501885166242</v>
      </c>
      <c r="AI2487" s="21">
        <v>0</v>
      </c>
      <c r="AJ2487" s="21">
        <v>0</v>
      </c>
      <c r="AK2487" s="21">
        <v>0</v>
      </c>
      <c r="AL2487" s="21">
        <v>0</v>
      </c>
      <c r="AM2487" s="21">
        <v>0</v>
      </c>
      <c r="AN2487" s="21">
        <v>0</v>
      </c>
      <c r="AO2487" s="21">
        <v>0</v>
      </c>
      <c r="AP2487" s="21">
        <v>1360.4814572265509</v>
      </c>
      <c r="AQ2487" s="21">
        <v>4230.8594620949252</v>
      </c>
    </row>
    <row r="2488" spans="1:43" x14ac:dyDescent="0.25">
      <c r="A2488" s="17" t="s">
        <v>287</v>
      </c>
      <c r="B2488" s="8" t="s">
        <v>338</v>
      </c>
      <c r="C2488" s="8" t="s">
        <v>71</v>
      </c>
      <c r="D2488" s="8" t="str">
        <f t="shared" si="286"/>
        <v>Week_32-generic-cofi</v>
      </c>
      <c r="E2488" s="8" t="str">
        <f t="shared" si="287"/>
        <v>Umbrella-display.umb</v>
      </c>
      <c r="H2488" s="24">
        <f t="shared" si="288"/>
        <v>1.2150242315966423E-2</v>
      </c>
      <c r="I2488" s="6">
        <f t="shared" si="288"/>
        <v>3.05</v>
      </c>
      <c r="J2488" s="6">
        <f t="shared" si="291"/>
        <v>4766546.8439177414</v>
      </c>
      <c r="K2488" s="18">
        <f t="shared" si="291"/>
        <v>0</v>
      </c>
      <c r="L2488" s="35">
        <f>Data!BN46</f>
        <v>2.7211666657181995E-2</v>
      </c>
      <c r="Q2488" s="21">
        <v>0</v>
      </c>
      <c r="R2488" s="21">
        <v>0</v>
      </c>
      <c r="S2488" s="21">
        <v>0</v>
      </c>
      <c r="T2488" s="21">
        <v>0</v>
      </c>
      <c r="U2488" s="21">
        <v>0</v>
      </c>
      <c r="V2488" s="21">
        <v>0</v>
      </c>
      <c r="W2488" s="21">
        <v>0</v>
      </c>
      <c r="X2488" s="21">
        <v>0</v>
      </c>
      <c r="Y2488" s="21">
        <v>0</v>
      </c>
      <c r="Z2488" s="21">
        <v>0</v>
      </c>
      <c r="AA2488" s="21">
        <v>0</v>
      </c>
      <c r="AB2488" s="21">
        <v>0</v>
      </c>
      <c r="AC2488" s="21">
        <v>0</v>
      </c>
      <c r="AD2488" s="21">
        <v>0</v>
      </c>
      <c r="AE2488" s="21">
        <v>0</v>
      </c>
      <c r="AF2488" s="21">
        <v>0</v>
      </c>
      <c r="AG2488" s="21">
        <v>0</v>
      </c>
      <c r="AH2488" s="21">
        <v>0</v>
      </c>
      <c r="AI2488" s="21">
        <v>0</v>
      </c>
      <c r="AJ2488" s="21">
        <v>0</v>
      </c>
      <c r="AK2488" s="21">
        <v>0</v>
      </c>
      <c r="AL2488" s="21">
        <v>0</v>
      </c>
      <c r="AM2488" s="21">
        <v>0</v>
      </c>
      <c r="AN2488" s="21">
        <v>0</v>
      </c>
      <c r="AO2488" s="21">
        <v>0</v>
      </c>
      <c r="AP2488" s="21">
        <v>0</v>
      </c>
      <c r="AQ2488" s="21">
        <v>0</v>
      </c>
    </row>
    <row r="2489" spans="1:43" x14ac:dyDescent="0.25">
      <c r="A2489" s="17" t="s">
        <v>288</v>
      </c>
      <c r="B2489" s="8" t="s">
        <v>338</v>
      </c>
      <c r="C2489" s="8" t="s">
        <v>71</v>
      </c>
      <c r="D2489" s="8" t="str">
        <f t="shared" si="286"/>
        <v>Week_33-generic-cofi</v>
      </c>
      <c r="E2489" s="8" t="str">
        <f t="shared" si="287"/>
        <v>Umbrella-display.umb</v>
      </c>
      <c r="H2489" s="24">
        <f t="shared" si="288"/>
        <v>1.2150242315966423E-2</v>
      </c>
      <c r="I2489" s="6">
        <f t="shared" si="288"/>
        <v>3.05</v>
      </c>
      <c r="J2489" s="6">
        <f t="shared" si="291"/>
        <v>4766546.8439177414</v>
      </c>
      <c r="K2489" s="18">
        <f t="shared" si="291"/>
        <v>0</v>
      </c>
      <c r="L2489" s="35">
        <f>Data!BN47</f>
        <v>2.7211666657181995E-2</v>
      </c>
      <c r="Q2489" s="21">
        <v>0</v>
      </c>
      <c r="R2489" s="21">
        <v>0</v>
      </c>
      <c r="S2489" s="21">
        <v>0</v>
      </c>
      <c r="T2489" s="21">
        <v>0</v>
      </c>
      <c r="U2489" s="21">
        <v>0</v>
      </c>
      <c r="V2489" s="21">
        <v>0</v>
      </c>
      <c r="W2489" s="21">
        <v>0</v>
      </c>
      <c r="X2489" s="21">
        <v>0</v>
      </c>
      <c r="Y2489" s="21">
        <v>0</v>
      </c>
      <c r="Z2489" s="21">
        <v>0</v>
      </c>
      <c r="AA2489" s="21">
        <v>0</v>
      </c>
      <c r="AB2489" s="21">
        <v>0</v>
      </c>
      <c r="AC2489" s="21">
        <v>0</v>
      </c>
      <c r="AD2489" s="21">
        <v>0</v>
      </c>
      <c r="AE2489" s="21">
        <v>0</v>
      </c>
      <c r="AF2489" s="21">
        <v>0</v>
      </c>
      <c r="AG2489" s="21">
        <v>0</v>
      </c>
      <c r="AH2489" s="21">
        <v>83.293176516616043</v>
      </c>
      <c r="AI2489" s="21">
        <v>0</v>
      </c>
      <c r="AJ2489" s="21">
        <v>0</v>
      </c>
      <c r="AK2489" s="21">
        <v>0</v>
      </c>
      <c r="AL2489" s="21">
        <v>0</v>
      </c>
      <c r="AM2489" s="21">
        <v>0</v>
      </c>
      <c r="AN2489" s="21">
        <v>0</v>
      </c>
      <c r="AO2489" s="21">
        <v>0</v>
      </c>
      <c r="AP2489" s="21">
        <v>0</v>
      </c>
      <c r="AQ2489" s="21">
        <v>1633.4933451399431</v>
      </c>
    </row>
    <row r="2490" spans="1:43" x14ac:dyDescent="0.25">
      <c r="A2490" s="17" t="s">
        <v>289</v>
      </c>
      <c r="B2490" s="8" t="s">
        <v>338</v>
      </c>
      <c r="C2490" s="8" t="s">
        <v>71</v>
      </c>
      <c r="D2490" s="8" t="str">
        <f t="shared" si="286"/>
        <v>Week_34-generic-cofi</v>
      </c>
      <c r="E2490" s="8" t="str">
        <f t="shared" si="287"/>
        <v>Umbrella-display.umb</v>
      </c>
      <c r="H2490" s="24">
        <f t="shared" si="288"/>
        <v>1.2150242315966423E-2</v>
      </c>
      <c r="I2490" s="6">
        <f t="shared" si="288"/>
        <v>3.05</v>
      </c>
      <c r="J2490" s="6">
        <f t="shared" si="291"/>
        <v>4766546.8439177414</v>
      </c>
      <c r="K2490" s="18">
        <f t="shared" si="291"/>
        <v>0</v>
      </c>
      <c r="L2490" s="35">
        <f>Data!BN48</f>
        <v>2.7211666657181995E-2</v>
      </c>
      <c r="Q2490" s="21">
        <v>0</v>
      </c>
      <c r="R2490" s="21">
        <v>0</v>
      </c>
      <c r="S2490" s="21">
        <v>0</v>
      </c>
      <c r="T2490" s="21">
        <v>0</v>
      </c>
      <c r="U2490" s="21">
        <v>0</v>
      </c>
      <c r="V2490" s="21">
        <v>0</v>
      </c>
      <c r="W2490" s="21">
        <v>0</v>
      </c>
      <c r="X2490" s="21">
        <v>0</v>
      </c>
      <c r="Y2490" s="21">
        <v>0</v>
      </c>
      <c r="Z2490" s="21">
        <v>0</v>
      </c>
      <c r="AA2490" s="21">
        <v>0</v>
      </c>
      <c r="AB2490" s="21">
        <v>0</v>
      </c>
      <c r="AC2490" s="21">
        <v>0</v>
      </c>
      <c r="AD2490" s="21">
        <v>0</v>
      </c>
      <c r="AE2490" s="21">
        <v>0</v>
      </c>
      <c r="AF2490" s="21">
        <v>0</v>
      </c>
      <c r="AG2490" s="21">
        <v>0</v>
      </c>
      <c r="AH2490" s="21">
        <v>70.047294425947584</v>
      </c>
      <c r="AI2490" s="21">
        <v>0</v>
      </c>
      <c r="AJ2490" s="21">
        <v>0</v>
      </c>
      <c r="AK2490" s="21">
        <v>0</v>
      </c>
      <c r="AL2490" s="21">
        <v>0</v>
      </c>
      <c r="AM2490" s="21">
        <v>0</v>
      </c>
      <c r="AN2490" s="21">
        <v>0</v>
      </c>
      <c r="AO2490" s="21">
        <v>0</v>
      </c>
      <c r="AP2490" s="21">
        <v>0</v>
      </c>
      <c r="AQ2490" s="21">
        <v>1431.5484460655887</v>
      </c>
    </row>
    <row r="2491" spans="1:43" x14ac:dyDescent="0.25">
      <c r="A2491" s="17" t="s">
        <v>290</v>
      </c>
      <c r="B2491" s="8" t="s">
        <v>338</v>
      </c>
      <c r="C2491" s="8" t="s">
        <v>71</v>
      </c>
      <c r="D2491" s="8" t="str">
        <f t="shared" si="286"/>
        <v>Week_35-generic-cofi</v>
      </c>
      <c r="E2491" s="8" t="str">
        <f t="shared" si="287"/>
        <v>Umbrella-display.umb</v>
      </c>
      <c r="H2491" s="24">
        <f t="shared" si="288"/>
        <v>1.2150242315966423E-2</v>
      </c>
      <c r="I2491" s="6">
        <f t="shared" si="288"/>
        <v>3.05</v>
      </c>
      <c r="J2491" s="6">
        <f t="shared" si="291"/>
        <v>4766546.8439177414</v>
      </c>
      <c r="K2491" s="18">
        <f t="shared" si="291"/>
        <v>0</v>
      </c>
      <c r="L2491" s="35">
        <f>Data!BN49</f>
        <v>2.7211666657181995E-2</v>
      </c>
      <c r="Q2491" s="21">
        <v>0</v>
      </c>
      <c r="R2491" s="21">
        <v>0</v>
      </c>
      <c r="S2491" s="21">
        <v>0</v>
      </c>
      <c r="T2491" s="21">
        <v>0</v>
      </c>
      <c r="U2491" s="21">
        <v>0</v>
      </c>
      <c r="V2491" s="21">
        <v>0</v>
      </c>
      <c r="W2491" s="21">
        <v>0</v>
      </c>
      <c r="X2491" s="21">
        <v>0</v>
      </c>
      <c r="Y2491" s="21">
        <v>0</v>
      </c>
      <c r="Z2491" s="21">
        <v>0</v>
      </c>
      <c r="AA2491" s="21">
        <v>0</v>
      </c>
      <c r="AB2491" s="21">
        <v>0</v>
      </c>
      <c r="AC2491" s="21">
        <v>0</v>
      </c>
      <c r="AD2491" s="21">
        <v>0</v>
      </c>
      <c r="AE2491" s="21">
        <v>0</v>
      </c>
      <c r="AF2491" s="21">
        <v>0</v>
      </c>
      <c r="AG2491" s="21">
        <v>0</v>
      </c>
      <c r="AH2491" s="21">
        <v>74.191215969350438</v>
      </c>
      <c r="AI2491" s="21">
        <v>0</v>
      </c>
      <c r="AJ2491" s="21">
        <v>0</v>
      </c>
      <c r="AK2491" s="21">
        <v>0</v>
      </c>
      <c r="AL2491" s="21">
        <v>0</v>
      </c>
      <c r="AM2491" s="21">
        <v>0</v>
      </c>
      <c r="AN2491" s="21">
        <v>0</v>
      </c>
      <c r="AO2491" s="21">
        <v>0</v>
      </c>
      <c r="AP2491" s="21">
        <v>0</v>
      </c>
      <c r="AQ2491" s="21">
        <v>1522.8450467717207</v>
      </c>
    </row>
    <row r="2492" spans="1:43" x14ac:dyDescent="0.25">
      <c r="A2492" s="17" t="s">
        <v>291</v>
      </c>
      <c r="B2492" s="8" t="s">
        <v>338</v>
      </c>
      <c r="C2492" s="8" t="s">
        <v>71</v>
      </c>
      <c r="D2492" s="8" t="str">
        <f t="shared" si="286"/>
        <v>Week_36-generic-cofi</v>
      </c>
      <c r="E2492" s="8" t="str">
        <f t="shared" si="287"/>
        <v>Umbrella-display.umb</v>
      </c>
      <c r="H2492" s="24">
        <f t="shared" si="288"/>
        <v>1.2150242315966423E-2</v>
      </c>
      <c r="I2492" s="6">
        <f t="shared" si="288"/>
        <v>3.05</v>
      </c>
      <c r="J2492" s="6">
        <f t="shared" si="291"/>
        <v>4766546.8439177414</v>
      </c>
      <c r="K2492" s="18">
        <f t="shared" si="291"/>
        <v>0</v>
      </c>
      <c r="L2492" s="35">
        <f>Data!BN50</f>
        <v>2.7211666657181995E-2</v>
      </c>
      <c r="Q2492" s="21">
        <v>0</v>
      </c>
      <c r="R2492" s="21">
        <v>0</v>
      </c>
      <c r="S2492" s="21">
        <v>0</v>
      </c>
      <c r="T2492" s="21">
        <v>0</v>
      </c>
      <c r="U2492" s="21">
        <v>0</v>
      </c>
      <c r="V2492" s="21">
        <v>0</v>
      </c>
      <c r="W2492" s="21">
        <v>0</v>
      </c>
      <c r="X2492" s="21">
        <v>0</v>
      </c>
      <c r="Y2492" s="21">
        <v>0</v>
      </c>
      <c r="Z2492" s="21">
        <v>0</v>
      </c>
      <c r="AA2492" s="21">
        <v>0</v>
      </c>
      <c r="AB2492" s="21">
        <v>0</v>
      </c>
      <c r="AC2492" s="21">
        <v>0</v>
      </c>
      <c r="AD2492" s="21">
        <v>0</v>
      </c>
      <c r="AE2492" s="21">
        <v>0</v>
      </c>
      <c r="AF2492" s="21">
        <v>0</v>
      </c>
      <c r="AG2492" s="21">
        <v>0</v>
      </c>
      <c r="AH2492" s="21">
        <v>87.120569681413116</v>
      </c>
      <c r="AI2492" s="21">
        <v>0</v>
      </c>
      <c r="AJ2492" s="21">
        <v>0</v>
      </c>
      <c r="AK2492" s="21">
        <v>0</v>
      </c>
      <c r="AL2492" s="21">
        <v>0</v>
      </c>
      <c r="AM2492" s="21">
        <v>0</v>
      </c>
      <c r="AN2492" s="21">
        <v>0</v>
      </c>
      <c r="AO2492" s="21">
        <v>0</v>
      </c>
      <c r="AP2492" s="21">
        <v>0</v>
      </c>
      <c r="AQ2492" s="21">
        <v>1763.0753119890276</v>
      </c>
    </row>
    <row r="2493" spans="1:43" x14ac:dyDescent="0.25">
      <c r="A2493" s="17" t="s">
        <v>292</v>
      </c>
      <c r="B2493" s="8" t="s">
        <v>338</v>
      </c>
      <c r="C2493" s="8" t="s">
        <v>71</v>
      </c>
      <c r="D2493" s="8" t="str">
        <f t="shared" si="286"/>
        <v>Week_37-generic-cofi</v>
      </c>
      <c r="E2493" s="8" t="str">
        <f t="shared" si="287"/>
        <v>Umbrella-display.umb</v>
      </c>
      <c r="H2493" s="24">
        <f t="shared" si="288"/>
        <v>1.2150242315966423E-2</v>
      </c>
      <c r="I2493" s="6">
        <f t="shared" si="288"/>
        <v>3.05</v>
      </c>
      <c r="J2493" s="6">
        <f t="shared" ref="J2493:K2508" si="292">J2492</f>
        <v>4766546.8439177414</v>
      </c>
      <c r="K2493" s="18">
        <f t="shared" si="292"/>
        <v>0</v>
      </c>
      <c r="L2493" s="35">
        <f>Data!BN51</f>
        <v>2.8519919861854207E-2</v>
      </c>
      <c r="Q2493" s="21">
        <v>0</v>
      </c>
      <c r="R2493" s="21">
        <v>0</v>
      </c>
      <c r="S2493" s="21">
        <v>0</v>
      </c>
      <c r="T2493" s="21">
        <v>0</v>
      </c>
      <c r="U2493" s="21">
        <v>0</v>
      </c>
      <c r="V2493" s="21">
        <v>0</v>
      </c>
      <c r="W2493" s="21">
        <v>0</v>
      </c>
      <c r="X2493" s="21">
        <v>0</v>
      </c>
      <c r="Y2493" s="21">
        <v>0</v>
      </c>
      <c r="Z2493" s="21">
        <v>0</v>
      </c>
      <c r="AA2493" s="21">
        <v>0</v>
      </c>
      <c r="AB2493" s="21">
        <v>0</v>
      </c>
      <c r="AC2493" s="21">
        <v>0</v>
      </c>
      <c r="AD2493" s="21">
        <v>0</v>
      </c>
      <c r="AE2493" s="21">
        <v>0</v>
      </c>
      <c r="AF2493" s="21">
        <v>0</v>
      </c>
      <c r="AG2493" s="21">
        <v>0</v>
      </c>
      <c r="AH2493" s="21">
        <v>0</v>
      </c>
      <c r="AI2493" s="21">
        <v>0</v>
      </c>
      <c r="AJ2493" s="21">
        <v>0</v>
      </c>
      <c r="AK2493" s="21">
        <v>0</v>
      </c>
      <c r="AL2493" s="21">
        <v>0</v>
      </c>
      <c r="AM2493" s="21">
        <v>0</v>
      </c>
      <c r="AN2493" s="21">
        <v>0</v>
      </c>
      <c r="AO2493" s="21">
        <v>0</v>
      </c>
      <c r="AP2493" s="21">
        <v>0</v>
      </c>
      <c r="AQ2493" s="21">
        <v>0</v>
      </c>
    </row>
    <row r="2494" spans="1:43" x14ac:dyDescent="0.25">
      <c r="A2494" s="17" t="s">
        <v>293</v>
      </c>
      <c r="B2494" s="8" t="s">
        <v>338</v>
      </c>
      <c r="C2494" s="8" t="s">
        <v>71</v>
      </c>
      <c r="D2494" s="8" t="str">
        <f t="shared" si="286"/>
        <v>Week_38-generic-cofi</v>
      </c>
      <c r="E2494" s="8" t="str">
        <f t="shared" si="287"/>
        <v>Umbrella-display.umb</v>
      </c>
      <c r="H2494" s="24">
        <f t="shared" si="288"/>
        <v>1.2150242315966423E-2</v>
      </c>
      <c r="I2494" s="6">
        <f t="shared" si="288"/>
        <v>3.05</v>
      </c>
      <c r="J2494" s="6">
        <f t="shared" si="292"/>
        <v>4766546.8439177414</v>
      </c>
      <c r="K2494" s="18">
        <f t="shared" si="292"/>
        <v>0</v>
      </c>
      <c r="L2494" s="35">
        <f>Data!BN52</f>
        <v>2.8519919861854207E-2</v>
      </c>
      <c r="Q2494" s="21">
        <v>0</v>
      </c>
      <c r="R2494" s="21">
        <v>0</v>
      </c>
      <c r="S2494" s="21">
        <v>0</v>
      </c>
      <c r="T2494" s="21">
        <v>0</v>
      </c>
      <c r="U2494" s="21">
        <v>0</v>
      </c>
      <c r="V2494" s="21">
        <v>0</v>
      </c>
      <c r="W2494" s="21">
        <v>0</v>
      </c>
      <c r="X2494" s="21">
        <v>0</v>
      </c>
      <c r="Y2494" s="21">
        <v>0</v>
      </c>
      <c r="Z2494" s="21">
        <v>0</v>
      </c>
      <c r="AA2494" s="21">
        <v>0</v>
      </c>
      <c r="AB2494" s="21">
        <v>0</v>
      </c>
      <c r="AC2494" s="21">
        <v>0</v>
      </c>
      <c r="AD2494" s="21">
        <v>0</v>
      </c>
      <c r="AE2494" s="21">
        <v>0</v>
      </c>
      <c r="AF2494" s="21">
        <v>0</v>
      </c>
      <c r="AG2494" s="21">
        <v>0</v>
      </c>
      <c r="AH2494" s="21">
        <v>0</v>
      </c>
      <c r="AI2494" s="21">
        <v>0</v>
      </c>
      <c r="AJ2494" s="21">
        <v>0</v>
      </c>
      <c r="AK2494" s="21">
        <v>0</v>
      </c>
      <c r="AL2494" s="21">
        <v>0</v>
      </c>
      <c r="AM2494" s="21">
        <v>0</v>
      </c>
      <c r="AN2494" s="21">
        <v>0</v>
      </c>
      <c r="AO2494" s="21">
        <v>0</v>
      </c>
      <c r="AP2494" s="21">
        <v>0</v>
      </c>
      <c r="AQ2494" s="21">
        <v>0</v>
      </c>
    </row>
    <row r="2495" spans="1:43" x14ac:dyDescent="0.25">
      <c r="A2495" s="17" t="s">
        <v>294</v>
      </c>
      <c r="B2495" s="8" t="s">
        <v>338</v>
      </c>
      <c r="C2495" s="8" t="s">
        <v>71</v>
      </c>
      <c r="D2495" s="8" t="str">
        <f t="shared" si="286"/>
        <v>Week_39-generic-cofi</v>
      </c>
      <c r="E2495" s="8" t="str">
        <f t="shared" si="287"/>
        <v>Umbrella-display.umb</v>
      </c>
      <c r="H2495" s="24">
        <f t="shared" si="288"/>
        <v>1.2150242315966423E-2</v>
      </c>
      <c r="I2495" s="6">
        <f t="shared" si="288"/>
        <v>3.05</v>
      </c>
      <c r="J2495" s="6">
        <f t="shared" si="292"/>
        <v>4766546.8439177414</v>
      </c>
      <c r="K2495" s="18">
        <f t="shared" si="292"/>
        <v>0</v>
      </c>
      <c r="L2495" s="35">
        <f>Data!BN53</f>
        <v>2.8519919861854207E-2</v>
      </c>
      <c r="Q2495" s="21">
        <v>0</v>
      </c>
      <c r="R2495" s="21">
        <v>0</v>
      </c>
      <c r="S2495" s="21">
        <v>0</v>
      </c>
      <c r="T2495" s="21">
        <v>0</v>
      </c>
      <c r="U2495" s="21">
        <v>0</v>
      </c>
      <c r="V2495" s="21">
        <v>0</v>
      </c>
      <c r="W2495" s="21">
        <v>0</v>
      </c>
      <c r="X2495" s="21">
        <v>0</v>
      </c>
      <c r="Y2495" s="21">
        <v>0</v>
      </c>
      <c r="Z2495" s="21">
        <v>0</v>
      </c>
      <c r="AA2495" s="21">
        <v>0</v>
      </c>
      <c r="AB2495" s="21">
        <v>0</v>
      </c>
      <c r="AC2495" s="21">
        <v>0</v>
      </c>
      <c r="AD2495" s="21">
        <v>0</v>
      </c>
      <c r="AE2495" s="21">
        <v>0</v>
      </c>
      <c r="AF2495" s="21">
        <v>0</v>
      </c>
      <c r="AG2495" s="21">
        <v>0</v>
      </c>
      <c r="AH2495" s="21">
        <v>121.62955060295694</v>
      </c>
      <c r="AI2495" s="21">
        <v>0</v>
      </c>
      <c r="AJ2495" s="21">
        <v>0</v>
      </c>
      <c r="AK2495" s="21">
        <v>0</v>
      </c>
      <c r="AL2495" s="21">
        <v>0</v>
      </c>
      <c r="AM2495" s="21">
        <v>0</v>
      </c>
      <c r="AN2495" s="21">
        <v>0</v>
      </c>
      <c r="AO2495" s="21">
        <v>0</v>
      </c>
      <c r="AP2495" s="21">
        <v>0</v>
      </c>
      <c r="AQ2495" s="21">
        <v>2430.083190208582</v>
      </c>
    </row>
    <row r="2496" spans="1:43" x14ac:dyDescent="0.25">
      <c r="A2496" s="17" t="s">
        <v>295</v>
      </c>
      <c r="B2496" s="8" t="s">
        <v>338</v>
      </c>
      <c r="C2496" s="8" t="s">
        <v>71</v>
      </c>
      <c r="D2496" s="8" t="str">
        <f t="shared" si="286"/>
        <v>Week_40-generic-cofi</v>
      </c>
      <c r="E2496" s="8" t="str">
        <f t="shared" si="287"/>
        <v>Umbrella-display.umb</v>
      </c>
      <c r="H2496" s="24">
        <f t="shared" si="288"/>
        <v>1.2150242315966423E-2</v>
      </c>
      <c r="I2496" s="6">
        <f t="shared" si="288"/>
        <v>3.05</v>
      </c>
      <c r="J2496" s="6">
        <f t="shared" si="292"/>
        <v>4766546.8439177414</v>
      </c>
      <c r="K2496" s="18">
        <f t="shared" si="292"/>
        <v>0</v>
      </c>
      <c r="L2496" s="35">
        <f>Data!BN54</f>
        <v>2.8519919861854207E-2</v>
      </c>
      <c r="Q2496" s="21">
        <v>0</v>
      </c>
      <c r="R2496" s="21">
        <v>0</v>
      </c>
      <c r="S2496" s="21">
        <v>0</v>
      </c>
      <c r="T2496" s="21">
        <v>0</v>
      </c>
      <c r="U2496" s="21">
        <v>0</v>
      </c>
      <c r="V2496" s="21">
        <v>0</v>
      </c>
      <c r="W2496" s="21">
        <v>0</v>
      </c>
      <c r="X2496" s="21">
        <v>0</v>
      </c>
      <c r="Y2496" s="21">
        <v>0</v>
      </c>
      <c r="Z2496" s="21">
        <v>0</v>
      </c>
      <c r="AA2496" s="21">
        <v>0</v>
      </c>
      <c r="AB2496" s="21">
        <v>0</v>
      </c>
      <c r="AC2496" s="21">
        <v>0</v>
      </c>
      <c r="AD2496" s="21">
        <v>0</v>
      </c>
      <c r="AE2496" s="21">
        <v>0</v>
      </c>
      <c r="AF2496" s="21">
        <v>0</v>
      </c>
      <c r="AG2496" s="21">
        <v>0</v>
      </c>
      <c r="AH2496" s="21">
        <v>0</v>
      </c>
      <c r="AI2496" s="21">
        <v>0</v>
      </c>
      <c r="AJ2496" s="21">
        <v>0</v>
      </c>
      <c r="AK2496" s="21">
        <v>0</v>
      </c>
      <c r="AL2496" s="21">
        <v>0</v>
      </c>
      <c r="AM2496" s="21">
        <v>0</v>
      </c>
      <c r="AN2496" s="21">
        <v>0</v>
      </c>
      <c r="AO2496" s="21">
        <v>0</v>
      </c>
      <c r="AP2496" s="21">
        <v>0</v>
      </c>
      <c r="AQ2496" s="21">
        <v>0</v>
      </c>
    </row>
    <row r="2497" spans="1:43" x14ac:dyDescent="0.25">
      <c r="A2497" s="17" t="s">
        <v>296</v>
      </c>
      <c r="B2497" s="8" t="s">
        <v>338</v>
      </c>
      <c r="C2497" s="8" t="s">
        <v>71</v>
      </c>
      <c r="D2497" s="8" t="str">
        <f t="shared" si="286"/>
        <v>Week_41-generic-cofi</v>
      </c>
      <c r="E2497" s="8" t="str">
        <f t="shared" si="287"/>
        <v>Umbrella-display.umb</v>
      </c>
      <c r="H2497" s="24">
        <f t="shared" si="288"/>
        <v>1.2150242315966423E-2</v>
      </c>
      <c r="I2497" s="6">
        <f t="shared" si="288"/>
        <v>3.05</v>
      </c>
      <c r="J2497" s="6">
        <f t="shared" si="292"/>
        <v>4766546.8439177414</v>
      </c>
      <c r="K2497" s="18">
        <f t="shared" si="292"/>
        <v>0</v>
      </c>
      <c r="L2497" s="35">
        <f>Data!BN55</f>
        <v>3.3752932680543052E-2</v>
      </c>
      <c r="Q2497" s="21">
        <v>0</v>
      </c>
      <c r="R2497" s="21">
        <v>0</v>
      </c>
      <c r="S2497" s="21">
        <v>0</v>
      </c>
      <c r="T2497" s="21">
        <v>0</v>
      </c>
      <c r="U2497" s="21">
        <v>0</v>
      </c>
      <c r="V2497" s="21">
        <v>0</v>
      </c>
      <c r="W2497" s="21">
        <v>0</v>
      </c>
      <c r="X2497" s="21">
        <v>0</v>
      </c>
      <c r="Y2497" s="21">
        <v>0</v>
      </c>
      <c r="Z2497" s="21">
        <v>0</v>
      </c>
      <c r="AA2497" s="21">
        <v>0</v>
      </c>
      <c r="AB2497" s="21">
        <v>0</v>
      </c>
      <c r="AC2497" s="21">
        <v>0</v>
      </c>
      <c r="AD2497" s="21">
        <v>0</v>
      </c>
      <c r="AE2497" s="21">
        <v>0</v>
      </c>
      <c r="AF2497" s="21">
        <v>0</v>
      </c>
      <c r="AG2497" s="21">
        <v>0</v>
      </c>
      <c r="AH2497" s="21">
        <v>0</v>
      </c>
      <c r="AI2497" s="21">
        <v>0</v>
      </c>
      <c r="AJ2497" s="21">
        <v>0</v>
      </c>
      <c r="AK2497" s="21">
        <v>0</v>
      </c>
      <c r="AL2497" s="21">
        <v>0</v>
      </c>
      <c r="AM2497" s="21">
        <v>0</v>
      </c>
      <c r="AN2497" s="21">
        <v>0</v>
      </c>
      <c r="AO2497" s="21">
        <v>0</v>
      </c>
      <c r="AP2497" s="21">
        <v>0</v>
      </c>
      <c r="AQ2497" s="21">
        <v>0</v>
      </c>
    </row>
    <row r="2498" spans="1:43" x14ac:dyDescent="0.25">
      <c r="A2498" s="17" t="s">
        <v>297</v>
      </c>
      <c r="B2498" s="8" t="s">
        <v>338</v>
      </c>
      <c r="C2498" s="8" t="s">
        <v>71</v>
      </c>
      <c r="D2498" s="8" t="str">
        <f t="shared" si="286"/>
        <v>Week_42-generic-cofi</v>
      </c>
      <c r="E2498" s="8" t="str">
        <f t="shared" si="287"/>
        <v>Umbrella-display.umb</v>
      </c>
      <c r="H2498" s="24">
        <f t="shared" si="288"/>
        <v>1.2150242315966423E-2</v>
      </c>
      <c r="I2498" s="6">
        <f t="shared" si="288"/>
        <v>3.05</v>
      </c>
      <c r="J2498" s="6">
        <f t="shared" si="292"/>
        <v>4766546.8439177414</v>
      </c>
      <c r="K2498" s="18">
        <f t="shared" si="292"/>
        <v>0</v>
      </c>
      <c r="L2498" s="35">
        <f>Data!BN56</f>
        <v>3.3752932680543052E-2</v>
      </c>
      <c r="Q2498" s="21">
        <v>0</v>
      </c>
      <c r="R2498" s="21">
        <v>0</v>
      </c>
      <c r="S2498" s="21">
        <v>0</v>
      </c>
      <c r="T2498" s="21">
        <v>0</v>
      </c>
      <c r="U2498" s="21">
        <v>0</v>
      </c>
      <c r="V2498" s="21">
        <v>0</v>
      </c>
      <c r="W2498" s="21">
        <v>0</v>
      </c>
      <c r="X2498" s="21">
        <v>0</v>
      </c>
      <c r="Y2498" s="21">
        <v>0</v>
      </c>
      <c r="Z2498" s="21">
        <v>0</v>
      </c>
      <c r="AA2498" s="21">
        <v>0</v>
      </c>
      <c r="AB2498" s="21">
        <v>0</v>
      </c>
      <c r="AC2498" s="21">
        <v>0</v>
      </c>
      <c r="AD2498" s="21">
        <v>0</v>
      </c>
      <c r="AE2498" s="21">
        <v>0</v>
      </c>
      <c r="AF2498" s="21">
        <v>0</v>
      </c>
      <c r="AG2498" s="21">
        <v>0</v>
      </c>
      <c r="AH2498" s="21">
        <v>0</v>
      </c>
      <c r="AI2498" s="21">
        <v>0</v>
      </c>
      <c r="AJ2498" s="21">
        <v>0</v>
      </c>
      <c r="AK2498" s="21">
        <v>0</v>
      </c>
      <c r="AL2498" s="21">
        <v>0</v>
      </c>
      <c r="AM2498" s="21">
        <v>0</v>
      </c>
      <c r="AN2498" s="21">
        <v>0</v>
      </c>
      <c r="AO2498" s="21">
        <v>0</v>
      </c>
      <c r="AP2498" s="21">
        <v>0</v>
      </c>
      <c r="AQ2498" s="21">
        <v>0</v>
      </c>
    </row>
    <row r="2499" spans="1:43" x14ac:dyDescent="0.25">
      <c r="A2499" s="17" t="s">
        <v>298</v>
      </c>
      <c r="B2499" s="8" t="s">
        <v>338</v>
      </c>
      <c r="C2499" s="8" t="s">
        <v>71</v>
      </c>
      <c r="D2499" s="8" t="str">
        <f t="shared" si="286"/>
        <v>Week_43-generic-cofi</v>
      </c>
      <c r="E2499" s="8" t="str">
        <f t="shared" si="287"/>
        <v>Umbrella-display.umb</v>
      </c>
      <c r="H2499" s="24">
        <f t="shared" si="288"/>
        <v>1.2150242315966423E-2</v>
      </c>
      <c r="I2499" s="6">
        <f t="shared" si="288"/>
        <v>3.05</v>
      </c>
      <c r="J2499" s="6">
        <f t="shared" si="292"/>
        <v>4766546.8439177414</v>
      </c>
      <c r="K2499" s="18">
        <f t="shared" si="292"/>
        <v>0</v>
      </c>
      <c r="L2499" s="35">
        <f>Data!BN57</f>
        <v>3.3752932680543052E-2</v>
      </c>
      <c r="Q2499" s="21">
        <v>0</v>
      </c>
      <c r="R2499" s="21">
        <v>0</v>
      </c>
      <c r="S2499" s="21">
        <v>0</v>
      </c>
      <c r="T2499" s="21">
        <v>0</v>
      </c>
      <c r="U2499" s="21">
        <v>0</v>
      </c>
      <c r="V2499" s="21">
        <v>0</v>
      </c>
      <c r="W2499" s="21">
        <v>0</v>
      </c>
      <c r="X2499" s="21">
        <v>0</v>
      </c>
      <c r="Y2499" s="21">
        <v>0</v>
      </c>
      <c r="Z2499" s="21">
        <v>0</v>
      </c>
      <c r="AA2499" s="21">
        <v>0</v>
      </c>
      <c r="AB2499" s="21">
        <v>0</v>
      </c>
      <c r="AC2499" s="21">
        <v>0</v>
      </c>
      <c r="AD2499" s="21">
        <v>0</v>
      </c>
      <c r="AE2499" s="21">
        <v>0</v>
      </c>
      <c r="AF2499" s="21">
        <v>0</v>
      </c>
      <c r="AG2499" s="21">
        <v>0</v>
      </c>
      <c r="AH2499" s="21">
        <v>0</v>
      </c>
      <c r="AI2499" s="21">
        <v>0</v>
      </c>
      <c r="AJ2499" s="21">
        <v>0</v>
      </c>
      <c r="AK2499" s="21">
        <v>0</v>
      </c>
      <c r="AL2499" s="21">
        <v>0</v>
      </c>
      <c r="AM2499" s="21">
        <v>0</v>
      </c>
      <c r="AN2499" s="21">
        <v>0</v>
      </c>
      <c r="AO2499" s="21">
        <v>0</v>
      </c>
      <c r="AP2499" s="21">
        <v>0</v>
      </c>
      <c r="AQ2499" s="21">
        <v>0</v>
      </c>
    </row>
    <row r="2500" spans="1:43" x14ac:dyDescent="0.25">
      <c r="A2500" s="17" t="s">
        <v>299</v>
      </c>
      <c r="B2500" s="8" t="s">
        <v>338</v>
      </c>
      <c r="C2500" s="8" t="s">
        <v>71</v>
      </c>
      <c r="D2500" s="8" t="str">
        <f t="shared" si="286"/>
        <v>Week_44-generic-cofi</v>
      </c>
      <c r="E2500" s="8" t="str">
        <f t="shared" si="287"/>
        <v>Umbrella-display.umb</v>
      </c>
      <c r="H2500" s="24">
        <f t="shared" si="288"/>
        <v>1.2150242315966423E-2</v>
      </c>
      <c r="I2500" s="6">
        <f t="shared" si="288"/>
        <v>3.05</v>
      </c>
      <c r="J2500" s="6">
        <f t="shared" si="292"/>
        <v>4766546.8439177414</v>
      </c>
      <c r="K2500" s="18">
        <f t="shared" si="292"/>
        <v>0</v>
      </c>
      <c r="L2500" s="35">
        <f>Data!BN58</f>
        <v>3.3752932680543052E-2</v>
      </c>
      <c r="Q2500" s="21">
        <v>0</v>
      </c>
      <c r="R2500" s="21">
        <v>0</v>
      </c>
      <c r="S2500" s="21">
        <v>0</v>
      </c>
      <c r="T2500" s="21">
        <v>0</v>
      </c>
      <c r="U2500" s="21">
        <v>0</v>
      </c>
      <c r="V2500" s="21">
        <v>0</v>
      </c>
      <c r="W2500" s="21">
        <v>0</v>
      </c>
      <c r="X2500" s="21">
        <v>0</v>
      </c>
      <c r="Y2500" s="21">
        <v>0</v>
      </c>
      <c r="Z2500" s="21">
        <v>0</v>
      </c>
      <c r="AA2500" s="21">
        <v>0</v>
      </c>
      <c r="AB2500" s="21">
        <v>0</v>
      </c>
      <c r="AC2500" s="21">
        <v>0</v>
      </c>
      <c r="AD2500" s="21">
        <v>0</v>
      </c>
      <c r="AE2500" s="21">
        <v>0</v>
      </c>
      <c r="AF2500" s="21">
        <v>0</v>
      </c>
      <c r="AG2500" s="21">
        <v>0</v>
      </c>
      <c r="AH2500" s="21">
        <v>0</v>
      </c>
      <c r="AI2500" s="21">
        <v>0</v>
      </c>
      <c r="AJ2500" s="21">
        <v>0</v>
      </c>
      <c r="AK2500" s="21">
        <v>0</v>
      </c>
      <c r="AL2500" s="21">
        <v>0</v>
      </c>
      <c r="AM2500" s="21">
        <v>0</v>
      </c>
      <c r="AN2500" s="21">
        <v>0</v>
      </c>
      <c r="AO2500" s="21">
        <v>0</v>
      </c>
      <c r="AP2500" s="21">
        <v>0</v>
      </c>
      <c r="AQ2500" s="21">
        <v>0</v>
      </c>
    </row>
    <row r="2501" spans="1:43" x14ac:dyDescent="0.25">
      <c r="A2501" s="17" t="s">
        <v>300</v>
      </c>
      <c r="B2501" s="8" t="s">
        <v>338</v>
      </c>
      <c r="C2501" s="8" t="s">
        <v>71</v>
      </c>
      <c r="D2501" s="8" t="str">
        <f t="shared" si="286"/>
        <v>Week_45-generic-cofi</v>
      </c>
      <c r="E2501" s="8" t="str">
        <f t="shared" si="287"/>
        <v>Umbrella-display.umb</v>
      </c>
      <c r="H2501" s="24">
        <f t="shared" si="288"/>
        <v>1.2150242315966423E-2</v>
      </c>
      <c r="I2501" s="6">
        <f t="shared" si="288"/>
        <v>3.05</v>
      </c>
      <c r="J2501" s="6">
        <f t="shared" si="292"/>
        <v>4766546.8439177414</v>
      </c>
      <c r="K2501" s="18">
        <f t="shared" si="292"/>
        <v>0</v>
      </c>
      <c r="L2501" s="35">
        <f>Data!BN59</f>
        <v>2.904322114372309E-2</v>
      </c>
      <c r="Q2501" s="21">
        <v>0</v>
      </c>
      <c r="R2501" s="21">
        <v>0</v>
      </c>
      <c r="S2501" s="21">
        <v>0</v>
      </c>
      <c r="T2501" s="21">
        <v>0</v>
      </c>
      <c r="U2501" s="21">
        <v>0</v>
      </c>
      <c r="V2501" s="21">
        <v>0</v>
      </c>
      <c r="W2501" s="21">
        <v>0</v>
      </c>
      <c r="X2501" s="21">
        <v>0</v>
      </c>
      <c r="Y2501" s="21">
        <v>0</v>
      </c>
      <c r="Z2501" s="21">
        <v>0</v>
      </c>
      <c r="AA2501" s="21">
        <v>0</v>
      </c>
      <c r="AB2501" s="21">
        <v>0</v>
      </c>
      <c r="AC2501" s="21">
        <v>0</v>
      </c>
      <c r="AD2501" s="21">
        <v>0</v>
      </c>
      <c r="AE2501" s="21">
        <v>0</v>
      </c>
      <c r="AF2501" s="21">
        <v>0</v>
      </c>
      <c r="AG2501" s="21">
        <v>72.29761850379883</v>
      </c>
      <c r="AH2501" s="21">
        <v>261.19946850196698</v>
      </c>
      <c r="AI2501" s="21">
        <v>0</v>
      </c>
      <c r="AJ2501" s="21">
        <v>0</v>
      </c>
      <c r="AK2501" s="21">
        <v>0</v>
      </c>
      <c r="AL2501" s="21">
        <v>0</v>
      </c>
      <c r="AM2501" s="21">
        <v>0</v>
      </c>
      <c r="AN2501" s="21">
        <v>0</v>
      </c>
      <c r="AO2501" s="21">
        <v>0</v>
      </c>
      <c r="AP2501" s="21">
        <v>1391.507513314084</v>
      </c>
      <c r="AQ2501" s="21">
        <v>5027.2890091813288</v>
      </c>
    </row>
    <row r="2502" spans="1:43" x14ac:dyDescent="0.25">
      <c r="A2502" s="17" t="s">
        <v>301</v>
      </c>
      <c r="B2502" s="8" t="s">
        <v>338</v>
      </c>
      <c r="C2502" s="8" t="s">
        <v>71</v>
      </c>
      <c r="D2502" s="8" t="str">
        <f t="shared" si="286"/>
        <v>Week_46-generic-cofi</v>
      </c>
      <c r="E2502" s="8" t="str">
        <f t="shared" si="287"/>
        <v>Umbrella-display.umb</v>
      </c>
      <c r="H2502" s="24">
        <f t="shared" si="288"/>
        <v>1.2150242315966423E-2</v>
      </c>
      <c r="I2502" s="6">
        <f t="shared" si="288"/>
        <v>3.05</v>
      </c>
      <c r="J2502" s="6">
        <f t="shared" si="292"/>
        <v>4766546.8439177414</v>
      </c>
      <c r="K2502" s="18">
        <f t="shared" si="292"/>
        <v>0</v>
      </c>
      <c r="L2502" s="35">
        <f>Data!BN60</f>
        <v>2.904322114372309E-2</v>
      </c>
      <c r="Q2502" s="21">
        <v>0</v>
      </c>
      <c r="R2502" s="21">
        <v>0</v>
      </c>
      <c r="S2502" s="21">
        <v>0</v>
      </c>
      <c r="T2502" s="21">
        <v>0</v>
      </c>
      <c r="U2502" s="21">
        <v>0</v>
      </c>
      <c r="V2502" s="21">
        <v>0</v>
      </c>
      <c r="W2502" s="21">
        <v>0</v>
      </c>
      <c r="X2502" s="21">
        <v>0</v>
      </c>
      <c r="Y2502" s="21">
        <v>0</v>
      </c>
      <c r="Z2502" s="21">
        <v>0</v>
      </c>
      <c r="AA2502" s="21">
        <v>0</v>
      </c>
      <c r="AB2502" s="21">
        <v>0</v>
      </c>
      <c r="AC2502" s="21">
        <v>0</v>
      </c>
      <c r="AD2502" s="21">
        <v>0</v>
      </c>
      <c r="AE2502" s="21">
        <v>0</v>
      </c>
      <c r="AF2502" s="21">
        <v>0</v>
      </c>
      <c r="AG2502" s="21">
        <v>0</v>
      </c>
      <c r="AH2502" s="21">
        <v>52.821403476861917</v>
      </c>
      <c r="AI2502" s="21">
        <v>0</v>
      </c>
      <c r="AJ2502" s="21">
        <v>0</v>
      </c>
      <c r="AK2502" s="21">
        <v>0</v>
      </c>
      <c r="AL2502" s="21">
        <v>0</v>
      </c>
      <c r="AM2502" s="21">
        <v>0</v>
      </c>
      <c r="AN2502" s="21">
        <v>0</v>
      </c>
      <c r="AO2502" s="21">
        <v>0</v>
      </c>
      <c r="AP2502" s="21">
        <v>0</v>
      </c>
      <c r="AQ2502" s="21">
        <v>1111.7944311825477</v>
      </c>
    </row>
    <row r="2503" spans="1:43" x14ac:dyDescent="0.25">
      <c r="A2503" s="17" t="s">
        <v>272</v>
      </c>
      <c r="B2503" s="8" t="s">
        <v>338</v>
      </c>
      <c r="C2503" s="8" t="s">
        <v>71</v>
      </c>
      <c r="D2503" s="8" t="str">
        <f t="shared" si="286"/>
        <v>Week_47-generic-cofi</v>
      </c>
      <c r="E2503" s="8" t="str">
        <f t="shared" si="287"/>
        <v>Umbrella-display.umb</v>
      </c>
      <c r="H2503" s="24">
        <f t="shared" si="288"/>
        <v>1.2150242315966423E-2</v>
      </c>
      <c r="I2503" s="6">
        <f t="shared" si="288"/>
        <v>3.05</v>
      </c>
      <c r="J2503" s="6">
        <f t="shared" si="292"/>
        <v>4766546.8439177414</v>
      </c>
      <c r="K2503" s="18">
        <f t="shared" si="292"/>
        <v>0</v>
      </c>
      <c r="L2503" s="35">
        <f>Data!BN61</f>
        <v>2.904322114372309E-2</v>
      </c>
      <c r="Q2503" s="21">
        <v>0</v>
      </c>
      <c r="R2503" s="21">
        <v>0</v>
      </c>
      <c r="S2503" s="21">
        <v>0</v>
      </c>
      <c r="T2503" s="21">
        <v>0</v>
      </c>
      <c r="U2503" s="21">
        <v>0</v>
      </c>
      <c r="V2503" s="21">
        <v>0</v>
      </c>
      <c r="W2503" s="21">
        <v>0</v>
      </c>
      <c r="X2503" s="21">
        <v>0</v>
      </c>
      <c r="Y2503" s="21">
        <v>0</v>
      </c>
      <c r="Z2503" s="21">
        <v>0</v>
      </c>
      <c r="AA2503" s="21">
        <v>0</v>
      </c>
      <c r="AB2503" s="21">
        <v>0</v>
      </c>
      <c r="AC2503" s="21">
        <v>0</v>
      </c>
      <c r="AD2503" s="21">
        <v>0</v>
      </c>
      <c r="AE2503" s="21">
        <v>0</v>
      </c>
      <c r="AF2503" s="21">
        <v>0</v>
      </c>
      <c r="AG2503" s="21">
        <v>41.795981904284439</v>
      </c>
      <c r="AH2503" s="21">
        <v>181.44154616105726</v>
      </c>
      <c r="AI2503" s="21">
        <v>0</v>
      </c>
      <c r="AJ2503" s="21">
        <v>0</v>
      </c>
      <c r="AK2503" s="21">
        <v>0</v>
      </c>
      <c r="AL2503" s="21">
        <v>0</v>
      </c>
      <c r="AM2503" s="21">
        <v>0</v>
      </c>
      <c r="AN2503" s="21">
        <v>0</v>
      </c>
      <c r="AO2503" s="21">
        <v>0</v>
      </c>
      <c r="AP2503" s="21">
        <v>891.54413837401842</v>
      </c>
      <c r="AQ2503" s="21">
        <v>3870.303784413004</v>
      </c>
    </row>
    <row r="2504" spans="1:43" x14ac:dyDescent="0.25">
      <c r="A2504" s="17" t="s">
        <v>273</v>
      </c>
      <c r="B2504" s="8" t="s">
        <v>338</v>
      </c>
      <c r="C2504" s="8" t="s">
        <v>71</v>
      </c>
      <c r="D2504" s="8" t="str">
        <f t="shared" si="286"/>
        <v>Week_48-generic-cofi</v>
      </c>
      <c r="E2504" s="8" t="str">
        <f t="shared" si="287"/>
        <v>Umbrella-display.umb</v>
      </c>
      <c r="H2504" s="24">
        <f t="shared" si="288"/>
        <v>1.2150242315966423E-2</v>
      </c>
      <c r="I2504" s="6">
        <f t="shared" si="288"/>
        <v>3.05</v>
      </c>
      <c r="J2504" s="6">
        <f t="shared" si="292"/>
        <v>4766546.8439177414</v>
      </c>
      <c r="K2504" s="18">
        <f t="shared" si="292"/>
        <v>0</v>
      </c>
      <c r="L2504" s="35">
        <f>Data!BN62</f>
        <v>2.904322114372309E-2</v>
      </c>
      <c r="Q2504" s="21">
        <v>0</v>
      </c>
      <c r="R2504" s="21">
        <v>0</v>
      </c>
      <c r="S2504" s="21">
        <v>0</v>
      </c>
      <c r="T2504" s="21">
        <v>0</v>
      </c>
      <c r="U2504" s="21">
        <v>0</v>
      </c>
      <c r="V2504" s="21">
        <v>0</v>
      </c>
      <c r="W2504" s="21">
        <v>0</v>
      </c>
      <c r="X2504" s="21">
        <v>0</v>
      </c>
      <c r="Y2504" s="21">
        <v>0</v>
      </c>
      <c r="Z2504" s="21">
        <v>0</v>
      </c>
      <c r="AA2504" s="21">
        <v>0</v>
      </c>
      <c r="AB2504" s="21">
        <v>0</v>
      </c>
      <c r="AC2504" s="21">
        <v>0</v>
      </c>
      <c r="AD2504" s="21">
        <v>0</v>
      </c>
      <c r="AE2504" s="21">
        <v>0</v>
      </c>
      <c r="AF2504" s="21">
        <v>0</v>
      </c>
      <c r="AG2504" s="21">
        <v>0</v>
      </c>
      <c r="AH2504" s="21">
        <v>5.4549448312358395</v>
      </c>
      <c r="AI2504" s="21">
        <v>0</v>
      </c>
      <c r="AJ2504" s="21">
        <v>0</v>
      </c>
      <c r="AK2504" s="21">
        <v>0</v>
      </c>
      <c r="AL2504" s="21">
        <v>0</v>
      </c>
      <c r="AM2504" s="21">
        <v>0</v>
      </c>
      <c r="AN2504" s="21">
        <v>0</v>
      </c>
      <c r="AO2504" s="21">
        <v>0</v>
      </c>
      <c r="AP2504" s="21">
        <v>0</v>
      </c>
      <c r="AQ2504" s="21">
        <v>122.9991579433642</v>
      </c>
    </row>
    <row r="2505" spans="1:43" x14ac:dyDescent="0.25">
      <c r="A2505" s="17" t="s">
        <v>274</v>
      </c>
      <c r="B2505" s="8" t="s">
        <v>338</v>
      </c>
      <c r="C2505" s="8" t="s">
        <v>71</v>
      </c>
      <c r="D2505" s="8" t="str">
        <f t="shared" si="286"/>
        <v>Week_49-generic-cofi</v>
      </c>
      <c r="E2505" s="8" t="str">
        <f t="shared" si="287"/>
        <v>Umbrella-display.umb</v>
      </c>
      <c r="H2505" s="24">
        <f t="shared" si="288"/>
        <v>1.2150242315966423E-2</v>
      </c>
      <c r="I2505" s="6">
        <f t="shared" si="288"/>
        <v>3.05</v>
      </c>
      <c r="J2505" s="6">
        <f t="shared" si="292"/>
        <v>4766546.8439177414</v>
      </c>
      <c r="K2505" s="18">
        <f t="shared" si="292"/>
        <v>0</v>
      </c>
      <c r="L2505" s="35">
        <f>Data!BN63</f>
        <v>2.904322114372309E-2</v>
      </c>
      <c r="Q2505" s="21">
        <v>0</v>
      </c>
      <c r="R2505" s="21">
        <v>0</v>
      </c>
      <c r="S2505" s="21">
        <v>0</v>
      </c>
      <c r="T2505" s="21">
        <v>0</v>
      </c>
      <c r="U2505" s="21">
        <v>0</v>
      </c>
      <c r="V2505" s="21">
        <v>0</v>
      </c>
      <c r="W2505" s="21">
        <v>0</v>
      </c>
      <c r="X2505" s="21">
        <v>0</v>
      </c>
      <c r="Y2505" s="21">
        <v>0</v>
      </c>
      <c r="Z2505" s="21">
        <v>0</v>
      </c>
      <c r="AA2505" s="21">
        <v>0</v>
      </c>
      <c r="AB2505" s="21">
        <v>0</v>
      </c>
      <c r="AC2505" s="21">
        <v>0</v>
      </c>
      <c r="AD2505" s="21">
        <v>0</v>
      </c>
      <c r="AE2505" s="21">
        <v>0</v>
      </c>
      <c r="AF2505" s="21">
        <v>0</v>
      </c>
      <c r="AG2505" s="21">
        <v>0</v>
      </c>
      <c r="AH2505" s="21">
        <v>0</v>
      </c>
      <c r="AI2505" s="21">
        <v>0</v>
      </c>
      <c r="AJ2505" s="21">
        <v>0</v>
      </c>
      <c r="AK2505" s="21">
        <v>0</v>
      </c>
      <c r="AL2505" s="21">
        <v>0</v>
      </c>
      <c r="AM2505" s="21">
        <v>0</v>
      </c>
      <c r="AN2505" s="21">
        <v>0</v>
      </c>
      <c r="AO2505" s="21">
        <v>0</v>
      </c>
      <c r="AP2505" s="21">
        <v>0</v>
      </c>
      <c r="AQ2505" s="21">
        <v>0</v>
      </c>
    </row>
    <row r="2506" spans="1:43" x14ac:dyDescent="0.25">
      <c r="A2506" s="17" t="s">
        <v>275</v>
      </c>
      <c r="B2506" s="8" t="s">
        <v>338</v>
      </c>
      <c r="C2506" s="8" t="s">
        <v>71</v>
      </c>
      <c r="D2506" s="8" t="str">
        <f t="shared" si="286"/>
        <v>Week_50-generic-cofi</v>
      </c>
      <c r="E2506" s="8" t="str">
        <f t="shared" si="287"/>
        <v>Umbrella-display.umb</v>
      </c>
      <c r="H2506" s="24">
        <f t="shared" si="288"/>
        <v>1.2150242315966423E-2</v>
      </c>
      <c r="I2506" s="6">
        <f t="shared" si="288"/>
        <v>3.05</v>
      </c>
      <c r="J2506" s="6">
        <f t="shared" si="292"/>
        <v>4766546.8439177414</v>
      </c>
      <c r="K2506" s="18">
        <f t="shared" si="292"/>
        <v>0</v>
      </c>
      <c r="L2506" s="35">
        <f>Data!BN64</f>
        <v>2.5380112170640897E-2</v>
      </c>
      <c r="Q2506" s="21">
        <v>0</v>
      </c>
      <c r="R2506" s="21">
        <v>0</v>
      </c>
      <c r="S2506" s="21">
        <v>0</v>
      </c>
      <c r="T2506" s="21">
        <v>0</v>
      </c>
      <c r="U2506" s="21">
        <v>0</v>
      </c>
      <c r="V2506" s="21">
        <v>0</v>
      </c>
      <c r="W2506" s="21">
        <v>0</v>
      </c>
      <c r="X2506" s="21">
        <v>0</v>
      </c>
      <c r="Y2506" s="21">
        <v>0</v>
      </c>
      <c r="Z2506" s="21">
        <v>0</v>
      </c>
      <c r="AA2506" s="21">
        <v>0</v>
      </c>
      <c r="AB2506" s="21">
        <v>0</v>
      </c>
      <c r="AC2506" s="21">
        <v>0</v>
      </c>
      <c r="AD2506" s="21">
        <v>0</v>
      </c>
      <c r="AE2506" s="21">
        <v>0</v>
      </c>
      <c r="AF2506" s="21">
        <v>147.28440674028818</v>
      </c>
      <c r="AG2506" s="21">
        <v>351.02048129124546</v>
      </c>
      <c r="AH2506" s="21">
        <v>515.0034077106244</v>
      </c>
      <c r="AI2506" s="21">
        <v>0</v>
      </c>
      <c r="AJ2506" s="21">
        <v>0</v>
      </c>
      <c r="AK2506" s="21">
        <v>0</v>
      </c>
      <c r="AL2506" s="21">
        <v>0</v>
      </c>
      <c r="AM2506" s="21">
        <v>0</v>
      </c>
      <c r="AN2506" s="21">
        <v>0</v>
      </c>
      <c r="AO2506" s="21">
        <v>2841.2617840921112</v>
      </c>
      <c r="AP2506" s="21">
        <v>6771.5320379100449</v>
      </c>
      <c r="AQ2506" s="21">
        <v>9934.9247716740501</v>
      </c>
    </row>
    <row r="2507" spans="1:43" x14ac:dyDescent="0.25">
      <c r="A2507" s="17" t="s">
        <v>276</v>
      </c>
      <c r="B2507" s="8" t="s">
        <v>338</v>
      </c>
      <c r="C2507" s="8" t="s">
        <v>71</v>
      </c>
      <c r="D2507" s="8" t="str">
        <f t="shared" si="286"/>
        <v>Week_51-generic-cofi</v>
      </c>
      <c r="E2507" s="8" t="str">
        <f t="shared" si="287"/>
        <v>Umbrella-display.umb</v>
      </c>
      <c r="H2507" s="24">
        <f t="shared" si="288"/>
        <v>1.2150242315966423E-2</v>
      </c>
      <c r="I2507" s="6">
        <f t="shared" si="288"/>
        <v>3.05</v>
      </c>
      <c r="J2507" s="6">
        <f t="shared" si="292"/>
        <v>4766546.8439177414</v>
      </c>
      <c r="K2507" s="18">
        <f t="shared" si="292"/>
        <v>0</v>
      </c>
      <c r="L2507" s="35">
        <f>Data!BN65</f>
        <v>2.5380112170640897E-2</v>
      </c>
      <c r="Q2507" s="21">
        <v>0</v>
      </c>
      <c r="R2507" s="21">
        <v>0</v>
      </c>
      <c r="S2507" s="21">
        <v>0</v>
      </c>
      <c r="T2507" s="21">
        <v>0</v>
      </c>
      <c r="U2507" s="21">
        <v>0</v>
      </c>
      <c r="V2507" s="21">
        <v>0</v>
      </c>
      <c r="W2507" s="21">
        <v>0</v>
      </c>
      <c r="X2507" s="21">
        <v>0</v>
      </c>
      <c r="Y2507" s="21">
        <v>0</v>
      </c>
      <c r="Z2507" s="21">
        <v>0</v>
      </c>
      <c r="AA2507" s="21">
        <v>0</v>
      </c>
      <c r="AB2507" s="21">
        <v>0</v>
      </c>
      <c r="AC2507" s="21">
        <v>0</v>
      </c>
      <c r="AD2507" s="21">
        <v>0</v>
      </c>
      <c r="AE2507" s="21">
        <v>0</v>
      </c>
      <c r="AF2507" s="21">
        <v>46.868545916124887</v>
      </c>
      <c r="AG2507" s="21">
        <v>177.54732122290588</v>
      </c>
      <c r="AH2507" s="21">
        <v>282.63179307005515</v>
      </c>
      <c r="AI2507" s="21">
        <v>0</v>
      </c>
      <c r="AJ2507" s="21">
        <v>0</v>
      </c>
      <c r="AK2507" s="21">
        <v>0</v>
      </c>
      <c r="AL2507" s="21">
        <v>0</v>
      </c>
      <c r="AM2507" s="21">
        <v>0</v>
      </c>
      <c r="AN2507" s="21">
        <v>0</v>
      </c>
      <c r="AO2507" s="21">
        <v>1058.30908052564</v>
      </c>
      <c r="AP2507" s="21">
        <v>4009.084101082768</v>
      </c>
      <c r="AQ2507" s="21">
        <v>6381.930294713392</v>
      </c>
    </row>
    <row r="2508" spans="1:43" x14ac:dyDescent="0.25">
      <c r="A2508" s="17" t="s">
        <v>277</v>
      </c>
      <c r="B2508" s="8" t="s">
        <v>338</v>
      </c>
      <c r="C2508" s="8" t="s">
        <v>71</v>
      </c>
      <c r="D2508" s="8" t="str">
        <f t="shared" si="286"/>
        <v>Week_52-generic-cofi</v>
      </c>
      <c r="E2508" s="8" t="str">
        <f t="shared" si="287"/>
        <v>Umbrella-display.umb</v>
      </c>
      <c r="H2508" s="24">
        <f t="shared" si="288"/>
        <v>1.2150242315966423E-2</v>
      </c>
      <c r="I2508" s="6">
        <f t="shared" si="288"/>
        <v>3.05</v>
      </c>
      <c r="J2508" s="6">
        <f t="shared" si="292"/>
        <v>4766546.8439177414</v>
      </c>
      <c r="K2508" s="18">
        <f t="shared" si="292"/>
        <v>0</v>
      </c>
      <c r="L2508" s="35">
        <f>Data!BN66</f>
        <v>2.5380112170640897E-2</v>
      </c>
      <c r="Q2508" s="21">
        <v>0</v>
      </c>
      <c r="R2508" s="21">
        <v>0</v>
      </c>
      <c r="S2508" s="21">
        <v>0</v>
      </c>
      <c r="T2508" s="21">
        <v>0</v>
      </c>
      <c r="U2508" s="21">
        <v>0</v>
      </c>
      <c r="V2508" s="21">
        <v>0</v>
      </c>
      <c r="W2508" s="21">
        <v>0</v>
      </c>
      <c r="X2508" s="21">
        <v>0</v>
      </c>
      <c r="Y2508" s="21">
        <v>0</v>
      </c>
      <c r="Z2508" s="21">
        <v>0</v>
      </c>
      <c r="AA2508" s="21">
        <v>0</v>
      </c>
      <c r="AB2508" s="21">
        <v>0</v>
      </c>
      <c r="AC2508" s="21">
        <v>0</v>
      </c>
      <c r="AD2508" s="21">
        <v>0</v>
      </c>
      <c r="AE2508" s="21">
        <v>0</v>
      </c>
      <c r="AF2508" s="21">
        <v>0</v>
      </c>
      <c r="AG2508" s="21">
        <v>0</v>
      </c>
      <c r="AH2508" s="21">
        <v>0</v>
      </c>
      <c r="AI2508" s="21">
        <v>0</v>
      </c>
      <c r="AJ2508" s="21">
        <v>0</v>
      </c>
      <c r="AK2508" s="21">
        <v>0</v>
      </c>
      <c r="AL2508" s="21">
        <v>0</v>
      </c>
      <c r="AM2508" s="21">
        <v>0</v>
      </c>
      <c r="AN2508" s="21">
        <v>0</v>
      </c>
      <c r="AO2508" s="21">
        <v>0</v>
      </c>
      <c r="AP2508" s="21">
        <v>0</v>
      </c>
      <c r="AQ2508" s="21">
        <v>0</v>
      </c>
    </row>
    <row r="2510" spans="1:43" x14ac:dyDescent="0.25">
      <c r="A2510" s="16" t="s">
        <v>328</v>
      </c>
      <c r="B2510" s="8" t="s">
        <v>338</v>
      </c>
      <c r="C2510" s="8" t="s">
        <v>71</v>
      </c>
      <c r="D2510" s="8" t="str">
        <f>A2510&amp;"-generic-refi"</f>
        <v>Week_40_old-generic-refi</v>
      </c>
      <c r="E2510" s="8" t="str">
        <f>IF(RIGHT(A2510,3)="old","Initial",B2510&amp;"-"&amp;C2510)</f>
        <v>Initial</v>
      </c>
      <c r="H2510" s="25">
        <f>SUMIFS(Data!N$2:N$48,Data!$L$2:$L$48,$C2510,Data!$M$2:$M$48,RIGHT($D2510,4))</f>
        <v>1.6594108293476611E-2</v>
      </c>
      <c r="I2510" s="42">
        <f>VLOOKUP(C2510,parms,8,FALSE)</f>
        <v>3.05</v>
      </c>
      <c r="J2510" s="28">
        <f>SUMIFS(Data!O$2:O$48,Data!$L$2:$L$48,$C2510,Data!$M$2:$M$48,RIGHT($D2510,4))</f>
        <v>6141938.6897075437</v>
      </c>
      <c r="K2510" s="25">
        <f>SUMIFS(Data!Q$2:Q$48,Data!$L$2:$L$48,$C2510,Data!$M$2:$M$48,RIGHT($D2510,4))</f>
        <v>0</v>
      </c>
      <c r="L2510" s="35">
        <f>Data!BN2</f>
        <v>2.8519919861854207E-2</v>
      </c>
      <c r="Q2510" s="21">
        <v>0</v>
      </c>
      <c r="R2510" s="21">
        <v>0</v>
      </c>
      <c r="S2510" s="21">
        <v>0</v>
      </c>
      <c r="T2510" s="21">
        <v>0</v>
      </c>
      <c r="U2510" s="21">
        <v>0</v>
      </c>
      <c r="V2510" s="21">
        <v>0</v>
      </c>
      <c r="W2510" s="21">
        <v>0</v>
      </c>
      <c r="X2510" s="21">
        <v>0</v>
      </c>
      <c r="Y2510" s="21">
        <v>0</v>
      </c>
      <c r="Z2510" s="21">
        <v>12.104501391525044</v>
      </c>
      <c r="AA2510" s="21">
        <v>12.104501391525044</v>
      </c>
      <c r="AB2510" s="21">
        <v>12.104501391525044</v>
      </c>
      <c r="AC2510" s="21">
        <v>12.104501391525044</v>
      </c>
      <c r="AD2510" s="21">
        <v>12.104501391525044</v>
      </c>
      <c r="AE2510" s="21">
        <v>12.104501391525044</v>
      </c>
      <c r="AF2510" s="21">
        <v>12.104501391525044</v>
      </c>
      <c r="AG2510" s="21">
        <v>12.104501391525044</v>
      </c>
      <c r="AH2510" s="21">
        <v>12.104501391525044</v>
      </c>
      <c r="AI2510" s="21">
        <v>189.33553547385287</v>
      </c>
      <c r="AJ2510" s="21">
        <v>189.33553547385287</v>
      </c>
      <c r="AK2510" s="21">
        <v>189.33553547385287</v>
      </c>
      <c r="AL2510" s="21">
        <v>189.33553547385287</v>
      </c>
      <c r="AM2510" s="21">
        <v>189.33553547385287</v>
      </c>
      <c r="AN2510" s="21">
        <v>189.33553547385287</v>
      </c>
      <c r="AO2510" s="21">
        <v>189.33553547385287</v>
      </c>
      <c r="AP2510" s="21">
        <v>189.33553547385287</v>
      </c>
      <c r="AQ2510" s="21">
        <v>189.33553547385287</v>
      </c>
    </row>
    <row r="2511" spans="1:43" x14ac:dyDescent="0.25">
      <c r="A2511" s="16" t="s">
        <v>316</v>
      </c>
      <c r="B2511" s="8" t="s">
        <v>338</v>
      </c>
      <c r="C2511" s="8" t="s">
        <v>71</v>
      </c>
      <c r="D2511" s="8" t="str">
        <f t="shared" ref="D2511:D2574" si="293">A2511&amp;"-generic-refi"</f>
        <v>Week_41_old-generic-refi</v>
      </c>
      <c r="E2511" s="8" t="str">
        <f t="shared" ref="E2511:E2574" si="294">IF(RIGHT(A2511,3)="old","Initial",B2511&amp;"-"&amp;C2511)</f>
        <v>Initial</v>
      </c>
      <c r="H2511" s="24">
        <f t="shared" ref="H2511:I2574" si="295">H2510</f>
        <v>1.6594108293476611E-2</v>
      </c>
      <c r="I2511" s="6">
        <f>I2510</f>
        <v>3.05</v>
      </c>
      <c r="J2511" s="6">
        <f t="shared" ref="J2511:K2526" si="296">J2510</f>
        <v>6141938.6897075437</v>
      </c>
      <c r="K2511" s="18">
        <f t="shared" si="296"/>
        <v>0</v>
      </c>
      <c r="L2511" s="35">
        <f>Data!BN3</f>
        <v>3.3752932680543052E-2</v>
      </c>
      <c r="Q2511" s="21">
        <v>0</v>
      </c>
      <c r="R2511" s="21">
        <v>0</v>
      </c>
      <c r="S2511" s="21">
        <v>0</v>
      </c>
      <c r="T2511" s="21">
        <v>0</v>
      </c>
      <c r="U2511" s="21">
        <v>0</v>
      </c>
      <c r="V2511" s="21">
        <v>0</v>
      </c>
      <c r="W2511" s="21">
        <v>0</v>
      </c>
      <c r="X2511" s="21">
        <v>0</v>
      </c>
      <c r="Y2511" s="21">
        <v>0</v>
      </c>
      <c r="Z2511" s="21">
        <v>36.155411150912919</v>
      </c>
      <c r="AA2511" s="21">
        <v>36.155411150912919</v>
      </c>
      <c r="AB2511" s="21">
        <v>36.155411150912919</v>
      </c>
      <c r="AC2511" s="21">
        <v>36.155411150912919</v>
      </c>
      <c r="AD2511" s="21">
        <v>36.155411150912919</v>
      </c>
      <c r="AE2511" s="21">
        <v>36.155411150912919</v>
      </c>
      <c r="AF2511" s="21">
        <v>36.155411150912919</v>
      </c>
      <c r="AG2511" s="21">
        <v>36.155411150912919</v>
      </c>
      <c r="AH2511" s="21">
        <v>36.155411150912919</v>
      </c>
      <c r="AI2511" s="21">
        <v>453.89163992314712</v>
      </c>
      <c r="AJ2511" s="21">
        <v>453.89163992314712</v>
      </c>
      <c r="AK2511" s="21">
        <v>453.89163992314712</v>
      </c>
      <c r="AL2511" s="21">
        <v>453.89163992314712</v>
      </c>
      <c r="AM2511" s="21">
        <v>453.89163992314712</v>
      </c>
      <c r="AN2511" s="21">
        <v>453.89163992314712</v>
      </c>
      <c r="AO2511" s="21">
        <v>453.89163992314712</v>
      </c>
      <c r="AP2511" s="21">
        <v>453.89163992314712</v>
      </c>
      <c r="AQ2511" s="21">
        <v>453.89163992314712</v>
      </c>
    </row>
    <row r="2512" spans="1:43" x14ac:dyDescent="0.25">
      <c r="A2512" s="16" t="s">
        <v>317</v>
      </c>
      <c r="B2512" s="8" t="s">
        <v>338</v>
      </c>
      <c r="C2512" s="8" t="s">
        <v>71</v>
      </c>
      <c r="D2512" s="8" t="str">
        <f t="shared" si="293"/>
        <v>Week_42_old-generic-refi</v>
      </c>
      <c r="E2512" s="8" t="str">
        <f t="shared" si="294"/>
        <v>Initial</v>
      </c>
      <c r="H2512" s="24">
        <f t="shared" si="295"/>
        <v>1.6594108293476611E-2</v>
      </c>
      <c r="I2512" s="6">
        <f t="shared" si="295"/>
        <v>3.05</v>
      </c>
      <c r="J2512" s="6">
        <f t="shared" si="296"/>
        <v>6141938.6897075437</v>
      </c>
      <c r="K2512" s="18">
        <f t="shared" si="296"/>
        <v>0</v>
      </c>
      <c r="L2512" s="35">
        <f>Data!BN4</f>
        <v>3.3752932680543052E-2</v>
      </c>
      <c r="Q2512" s="21">
        <v>0</v>
      </c>
      <c r="R2512" s="21">
        <v>0</v>
      </c>
      <c r="S2512" s="21">
        <v>0</v>
      </c>
      <c r="T2512" s="21">
        <v>0</v>
      </c>
      <c r="U2512" s="21">
        <v>0</v>
      </c>
      <c r="V2512" s="21">
        <v>0</v>
      </c>
      <c r="W2512" s="21">
        <v>0</v>
      </c>
      <c r="X2512" s="21">
        <v>0</v>
      </c>
      <c r="Y2512" s="21">
        <v>0</v>
      </c>
      <c r="Z2512" s="21">
        <v>48.539172085548657</v>
      </c>
      <c r="AA2512" s="21">
        <v>48.539172085548657</v>
      </c>
      <c r="AB2512" s="21">
        <v>48.539172085548657</v>
      </c>
      <c r="AC2512" s="21">
        <v>48.539172085548657</v>
      </c>
      <c r="AD2512" s="21">
        <v>48.539172085548657</v>
      </c>
      <c r="AE2512" s="21">
        <v>48.539172085548657</v>
      </c>
      <c r="AF2512" s="21">
        <v>48.539172085548657</v>
      </c>
      <c r="AG2512" s="21">
        <v>48.539172085548657</v>
      </c>
      <c r="AH2512" s="21">
        <v>48.539172085548657</v>
      </c>
      <c r="AI2512" s="21">
        <v>644.06636176887775</v>
      </c>
      <c r="AJ2512" s="21">
        <v>644.06636176887775</v>
      </c>
      <c r="AK2512" s="21">
        <v>644.06636176887775</v>
      </c>
      <c r="AL2512" s="21">
        <v>644.06636176887775</v>
      </c>
      <c r="AM2512" s="21">
        <v>644.06636176887775</v>
      </c>
      <c r="AN2512" s="21">
        <v>644.06636176887775</v>
      </c>
      <c r="AO2512" s="21">
        <v>644.06636176887775</v>
      </c>
      <c r="AP2512" s="21">
        <v>644.06636176887775</v>
      </c>
      <c r="AQ2512" s="21">
        <v>644.06636176887775</v>
      </c>
    </row>
    <row r="2513" spans="1:43" x14ac:dyDescent="0.25">
      <c r="A2513" s="16" t="s">
        <v>318</v>
      </c>
      <c r="B2513" s="8" t="s">
        <v>338</v>
      </c>
      <c r="C2513" s="8" t="s">
        <v>71</v>
      </c>
      <c r="D2513" s="8" t="str">
        <f t="shared" si="293"/>
        <v>Week_43_old-generic-refi</v>
      </c>
      <c r="E2513" s="8" t="str">
        <f t="shared" si="294"/>
        <v>Initial</v>
      </c>
      <c r="H2513" s="24">
        <f t="shared" si="295"/>
        <v>1.6594108293476611E-2</v>
      </c>
      <c r="I2513" s="6">
        <f t="shared" si="295"/>
        <v>3.05</v>
      </c>
      <c r="J2513" s="6">
        <f t="shared" si="296"/>
        <v>6141938.6897075437</v>
      </c>
      <c r="K2513" s="18">
        <f t="shared" si="296"/>
        <v>0</v>
      </c>
      <c r="L2513" s="35">
        <f>Data!BN5</f>
        <v>3.3752932680543052E-2</v>
      </c>
      <c r="Q2513" s="21">
        <v>0</v>
      </c>
      <c r="R2513" s="21">
        <v>0</v>
      </c>
      <c r="S2513" s="21">
        <v>0</v>
      </c>
      <c r="T2513" s="21">
        <v>0</v>
      </c>
      <c r="U2513" s="21">
        <v>0</v>
      </c>
      <c r="V2513" s="21">
        <v>0</v>
      </c>
      <c r="W2513" s="21">
        <v>0</v>
      </c>
      <c r="X2513" s="21">
        <v>0</v>
      </c>
      <c r="Y2513" s="21">
        <v>0</v>
      </c>
      <c r="Z2513" s="21">
        <v>43.393681480799273</v>
      </c>
      <c r="AA2513" s="21">
        <v>43.393681480799273</v>
      </c>
      <c r="AB2513" s="21">
        <v>43.393681480799273</v>
      </c>
      <c r="AC2513" s="21">
        <v>43.393681480799273</v>
      </c>
      <c r="AD2513" s="21">
        <v>43.393681480799273</v>
      </c>
      <c r="AE2513" s="21">
        <v>43.393681480799273</v>
      </c>
      <c r="AF2513" s="21">
        <v>43.393681480799273</v>
      </c>
      <c r="AG2513" s="21">
        <v>43.393681480799273</v>
      </c>
      <c r="AH2513" s="21">
        <v>43.393681480799273</v>
      </c>
      <c r="AI2513" s="21">
        <v>637.67555451211001</v>
      </c>
      <c r="AJ2513" s="21">
        <v>637.67555451211001</v>
      </c>
      <c r="AK2513" s="21">
        <v>637.67555451211001</v>
      </c>
      <c r="AL2513" s="21">
        <v>637.67555451211001</v>
      </c>
      <c r="AM2513" s="21">
        <v>637.67555451211001</v>
      </c>
      <c r="AN2513" s="21">
        <v>637.67555451211001</v>
      </c>
      <c r="AO2513" s="21">
        <v>637.67555451211001</v>
      </c>
      <c r="AP2513" s="21">
        <v>637.67555451211001</v>
      </c>
      <c r="AQ2513" s="21">
        <v>637.67555451211001</v>
      </c>
    </row>
    <row r="2514" spans="1:43" x14ac:dyDescent="0.25">
      <c r="A2514" s="16" t="s">
        <v>319</v>
      </c>
      <c r="B2514" s="8" t="s">
        <v>338</v>
      </c>
      <c r="C2514" s="8" t="s">
        <v>71</v>
      </c>
      <c r="D2514" s="8" t="str">
        <f t="shared" si="293"/>
        <v>Week_44_old-generic-refi</v>
      </c>
      <c r="E2514" s="8" t="str">
        <f t="shared" si="294"/>
        <v>Initial</v>
      </c>
      <c r="H2514" s="24">
        <f t="shared" si="295"/>
        <v>1.6594108293476611E-2</v>
      </c>
      <c r="I2514" s="6">
        <f t="shared" si="295"/>
        <v>3.05</v>
      </c>
      <c r="J2514" s="6">
        <f t="shared" si="296"/>
        <v>6141938.6897075437</v>
      </c>
      <c r="K2514" s="18">
        <f t="shared" si="296"/>
        <v>0</v>
      </c>
      <c r="L2514" s="35">
        <f>Data!BN6</f>
        <v>3.3752932680543052E-2</v>
      </c>
      <c r="Q2514" s="21">
        <v>0</v>
      </c>
      <c r="R2514" s="21">
        <v>0</v>
      </c>
      <c r="S2514" s="21">
        <v>0</v>
      </c>
      <c r="T2514" s="21">
        <v>0</v>
      </c>
      <c r="U2514" s="21">
        <v>0</v>
      </c>
      <c r="V2514" s="21">
        <v>0</v>
      </c>
      <c r="W2514" s="21">
        <v>0</v>
      </c>
      <c r="X2514" s="21">
        <v>0</v>
      </c>
      <c r="Y2514" s="21">
        <v>0</v>
      </c>
      <c r="Z2514" s="21">
        <v>32.194475198199726</v>
      </c>
      <c r="AA2514" s="21">
        <v>32.194475198199726</v>
      </c>
      <c r="AB2514" s="21">
        <v>32.194475198199726</v>
      </c>
      <c r="AC2514" s="21">
        <v>32.194475198199726</v>
      </c>
      <c r="AD2514" s="21">
        <v>32.194475198199726</v>
      </c>
      <c r="AE2514" s="21">
        <v>32.194475198199726</v>
      </c>
      <c r="AF2514" s="21">
        <v>32.194475198199726</v>
      </c>
      <c r="AG2514" s="21">
        <v>32.194475198199726</v>
      </c>
      <c r="AH2514" s="21">
        <v>32.194475198199726</v>
      </c>
      <c r="AI2514" s="21">
        <v>508.26824336352905</v>
      </c>
      <c r="AJ2514" s="21">
        <v>508.26824336352905</v>
      </c>
      <c r="AK2514" s="21">
        <v>508.26824336352905</v>
      </c>
      <c r="AL2514" s="21">
        <v>508.26824336352905</v>
      </c>
      <c r="AM2514" s="21">
        <v>508.26824336352905</v>
      </c>
      <c r="AN2514" s="21">
        <v>508.26824336352905</v>
      </c>
      <c r="AO2514" s="21">
        <v>508.26824336352905</v>
      </c>
      <c r="AP2514" s="21">
        <v>508.26824336352905</v>
      </c>
      <c r="AQ2514" s="21">
        <v>508.26824336352905</v>
      </c>
    </row>
    <row r="2515" spans="1:43" x14ac:dyDescent="0.25">
      <c r="A2515" s="16" t="s">
        <v>320</v>
      </c>
      <c r="B2515" s="8" t="s">
        <v>338</v>
      </c>
      <c r="C2515" s="8" t="s">
        <v>71</v>
      </c>
      <c r="D2515" s="8" t="str">
        <f t="shared" si="293"/>
        <v>Week_45_old-generic-refi</v>
      </c>
      <c r="E2515" s="8" t="str">
        <f t="shared" si="294"/>
        <v>Initial</v>
      </c>
      <c r="H2515" s="24">
        <f t="shared" si="295"/>
        <v>1.6594108293476611E-2</v>
      </c>
      <c r="I2515" s="6">
        <f t="shared" si="295"/>
        <v>3.05</v>
      </c>
      <c r="J2515" s="6">
        <f t="shared" si="296"/>
        <v>6141938.6897075437</v>
      </c>
      <c r="K2515" s="18">
        <f t="shared" si="296"/>
        <v>0</v>
      </c>
      <c r="L2515" s="35">
        <f>Data!BN7</f>
        <v>2.904322114372309E-2</v>
      </c>
      <c r="Q2515" s="21">
        <v>0</v>
      </c>
      <c r="R2515" s="21">
        <v>0</v>
      </c>
      <c r="S2515" s="21">
        <v>0</v>
      </c>
      <c r="T2515" s="21">
        <v>0</v>
      </c>
      <c r="U2515" s="21">
        <v>0</v>
      </c>
      <c r="V2515" s="21">
        <v>0</v>
      </c>
      <c r="W2515" s="21">
        <v>0</v>
      </c>
      <c r="X2515" s="21">
        <v>0</v>
      </c>
      <c r="Y2515" s="21">
        <v>0</v>
      </c>
      <c r="Z2515" s="21">
        <v>73.432035096315218</v>
      </c>
      <c r="AA2515" s="21">
        <v>73.432035096315218</v>
      </c>
      <c r="AB2515" s="21">
        <v>73.432035096315218</v>
      </c>
      <c r="AC2515" s="21">
        <v>73.432035096315218</v>
      </c>
      <c r="AD2515" s="21">
        <v>73.432035096315218</v>
      </c>
      <c r="AE2515" s="21">
        <v>73.432035096315218</v>
      </c>
      <c r="AF2515" s="21">
        <v>73.432035096315218</v>
      </c>
      <c r="AG2515" s="21">
        <v>73.432035096315218</v>
      </c>
      <c r="AH2515" s="21">
        <v>73.432035096315218</v>
      </c>
      <c r="AI2515" s="21">
        <v>904.27976437109396</v>
      </c>
      <c r="AJ2515" s="21">
        <v>904.27976437109396</v>
      </c>
      <c r="AK2515" s="21">
        <v>904.27976437109396</v>
      </c>
      <c r="AL2515" s="21">
        <v>904.27976437109396</v>
      </c>
      <c r="AM2515" s="21">
        <v>904.27976437109396</v>
      </c>
      <c r="AN2515" s="21">
        <v>904.27976437109396</v>
      </c>
      <c r="AO2515" s="21">
        <v>904.27976437109396</v>
      </c>
      <c r="AP2515" s="21">
        <v>904.27976437109396</v>
      </c>
      <c r="AQ2515" s="21">
        <v>904.27976437109396</v>
      </c>
    </row>
    <row r="2516" spans="1:43" x14ac:dyDescent="0.25">
      <c r="A2516" s="16" t="s">
        <v>321</v>
      </c>
      <c r="B2516" s="8" t="s">
        <v>338</v>
      </c>
      <c r="C2516" s="8" t="s">
        <v>71</v>
      </c>
      <c r="D2516" s="8" t="str">
        <f t="shared" si="293"/>
        <v>Week_46_old-generic-refi</v>
      </c>
      <c r="E2516" s="8" t="str">
        <f t="shared" si="294"/>
        <v>Initial</v>
      </c>
      <c r="H2516" s="24">
        <f t="shared" si="295"/>
        <v>1.6594108293476611E-2</v>
      </c>
      <c r="I2516" s="6">
        <f t="shared" si="295"/>
        <v>3.05</v>
      </c>
      <c r="J2516" s="6">
        <f t="shared" si="296"/>
        <v>6141938.6897075437</v>
      </c>
      <c r="K2516" s="18">
        <f t="shared" si="296"/>
        <v>0</v>
      </c>
      <c r="L2516" s="35">
        <f>Data!BN8</f>
        <v>2.904322114372309E-2</v>
      </c>
      <c r="Q2516" s="21">
        <v>0</v>
      </c>
      <c r="R2516" s="21">
        <v>0</v>
      </c>
      <c r="S2516" s="21">
        <v>0</v>
      </c>
      <c r="T2516" s="21">
        <v>0</v>
      </c>
      <c r="U2516" s="21">
        <v>0</v>
      </c>
      <c r="V2516" s="21">
        <v>0</v>
      </c>
      <c r="W2516" s="21">
        <v>0</v>
      </c>
      <c r="X2516" s="21">
        <v>0</v>
      </c>
      <c r="Y2516" s="21">
        <v>0</v>
      </c>
      <c r="Z2516" s="21">
        <v>48.688751840691069</v>
      </c>
      <c r="AA2516" s="21">
        <v>48.688751840691069</v>
      </c>
      <c r="AB2516" s="21">
        <v>48.688751840691069</v>
      </c>
      <c r="AC2516" s="21">
        <v>48.688751840691069</v>
      </c>
      <c r="AD2516" s="21">
        <v>48.688751840691069</v>
      </c>
      <c r="AE2516" s="21">
        <v>48.688751840691069</v>
      </c>
      <c r="AF2516" s="21">
        <v>48.688751840691069</v>
      </c>
      <c r="AG2516" s="21">
        <v>48.688751840691069</v>
      </c>
      <c r="AH2516" s="21">
        <v>48.688751840691069</v>
      </c>
      <c r="AI2516" s="21">
        <v>663.04565813531883</v>
      </c>
      <c r="AJ2516" s="21">
        <v>663.04565813531883</v>
      </c>
      <c r="AK2516" s="21">
        <v>663.04565813531883</v>
      </c>
      <c r="AL2516" s="21">
        <v>663.04565813531883</v>
      </c>
      <c r="AM2516" s="21">
        <v>663.04565813531883</v>
      </c>
      <c r="AN2516" s="21">
        <v>663.04565813531883</v>
      </c>
      <c r="AO2516" s="21">
        <v>663.04565813531883</v>
      </c>
      <c r="AP2516" s="21">
        <v>663.04565813531883</v>
      </c>
      <c r="AQ2516" s="21">
        <v>663.04565813531883</v>
      </c>
    </row>
    <row r="2517" spans="1:43" x14ac:dyDescent="0.25">
      <c r="A2517" s="16" t="s">
        <v>322</v>
      </c>
      <c r="B2517" s="8" t="s">
        <v>338</v>
      </c>
      <c r="C2517" s="8" t="s">
        <v>71</v>
      </c>
      <c r="D2517" s="8" t="str">
        <f t="shared" si="293"/>
        <v>Week_47_old-generic-refi</v>
      </c>
      <c r="E2517" s="8" t="str">
        <f t="shared" si="294"/>
        <v>Initial</v>
      </c>
      <c r="H2517" s="24">
        <f t="shared" si="295"/>
        <v>1.6594108293476611E-2</v>
      </c>
      <c r="I2517" s="6">
        <f t="shared" si="295"/>
        <v>3.05</v>
      </c>
      <c r="J2517" s="6">
        <f t="shared" si="296"/>
        <v>6141938.6897075437</v>
      </c>
      <c r="K2517" s="18">
        <f t="shared" si="296"/>
        <v>0</v>
      </c>
      <c r="L2517" s="35">
        <f>Data!BN9</f>
        <v>2.904322114372309E-2</v>
      </c>
      <c r="Q2517" s="21">
        <v>0</v>
      </c>
      <c r="R2517" s="21">
        <v>0</v>
      </c>
      <c r="S2517" s="21">
        <v>0</v>
      </c>
      <c r="T2517" s="21">
        <v>0</v>
      </c>
      <c r="U2517" s="21">
        <v>0</v>
      </c>
      <c r="V2517" s="21">
        <v>0</v>
      </c>
      <c r="W2517" s="21">
        <v>0</v>
      </c>
      <c r="X2517" s="21">
        <v>0</v>
      </c>
      <c r="Y2517" s="21">
        <v>0</v>
      </c>
      <c r="Z2517" s="21">
        <v>46.174417337377747</v>
      </c>
      <c r="AA2517" s="21">
        <v>46.174417337377747</v>
      </c>
      <c r="AB2517" s="21">
        <v>46.174417337377747</v>
      </c>
      <c r="AC2517" s="21">
        <v>46.174417337377747</v>
      </c>
      <c r="AD2517" s="21">
        <v>46.174417337377747</v>
      </c>
      <c r="AE2517" s="21">
        <v>46.174417337377747</v>
      </c>
      <c r="AF2517" s="21">
        <v>46.174417337377747</v>
      </c>
      <c r="AG2517" s="21">
        <v>46.174417337377747</v>
      </c>
      <c r="AH2517" s="21">
        <v>46.174417337377747</v>
      </c>
      <c r="AI2517" s="21">
        <v>630.99648846911987</v>
      </c>
      <c r="AJ2517" s="21">
        <v>630.99648846911987</v>
      </c>
      <c r="AK2517" s="21">
        <v>630.99648846911987</v>
      </c>
      <c r="AL2517" s="21">
        <v>630.99648846911987</v>
      </c>
      <c r="AM2517" s="21">
        <v>630.99648846911987</v>
      </c>
      <c r="AN2517" s="21">
        <v>630.99648846911987</v>
      </c>
      <c r="AO2517" s="21">
        <v>630.99648846911987</v>
      </c>
      <c r="AP2517" s="21">
        <v>630.99648846911987</v>
      </c>
      <c r="AQ2517" s="21">
        <v>630.99648846911987</v>
      </c>
    </row>
    <row r="2518" spans="1:43" x14ac:dyDescent="0.25">
      <c r="A2518" s="16" t="s">
        <v>323</v>
      </c>
      <c r="B2518" s="8" t="s">
        <v>338</v>
      </c>
      <c r="C2518" s="8" t="s">
        <v>71</v>
      </c>
      <c r="D2518" s="8" t="str">
        <f t="shared" si="293"/>
        <v>Week_48_old-generic-refi</v>
      </c>
      <c r="E2518" s="8" t="str">
        <f t="shared" si="294"/>
        <v>Initial</v>
      </c>
      <c r="H2518" s="24">
        <f t="shared" si="295"/>
        <v>1.6594108293476611E-2</v>
      </c>
      <c r="I2518" s="6">
        <f t="shared" si="295"/>
        <v>3.05</v>
      </c>
      <c r="J2518" s="6">
        <f t="shared" si="296"/>
        <v>6141938.6897075437</v>
      </c>
      <c r="K2518" s="18">
        <f t="shared" si="296"/>
        <v>0</v>
      </c>
      <c r="L2518" s="35">
        <f>Data!BN10</f>
        <v>2.904322114372309E-2</v>
      </c>
      <c r="Q2518" s="21">
        <v>0</v>
      </c>
      <c r="R2518" s="21">
        <v>0</v>
      </c>
      <c r="S2518" s="21">
        <v>0</v>
      </c>
      <c r="T2518" s="21">
        <v>0</v>
      </c>
      <c r="U2518" s="21">
        <v>0</v>
      </c>
      <c r="V2518" s="21">
        <v>0</v>
      </c>
      <c r="W2518" s="21">
        <v>0</v>
      </c>
      <c r="X2518" s="21">
        <v>0</v>
      </c>
      <c r="Y2518" s="21">
        <v>0</v>
      </c>
      <c r="Z2518" s="21">
        <v>31.327703047100702</v>
      </c>
      <c r="AA2518" s="21">
        <v>31.327703047100702</v>
      </c>
      <c r="AB2518" s="21">
        <v>31.327703047100702</v>
      </c>
      <c r="AC2518" s="21">
        <v>31.327703047100702</v>
      </c>
      <c r="AD2518" s="21">
        <v>31.327703047100702</v>
      </c>
      <c r="AE2518" s="21">
        <v>31.327703047100702</v>
      </c>
      <c r="AF2518" s="21">
        <v>31.327703047100702</v>
      </c>
      <c r="AG2518" s="21">
        <v>31.327703047100702</v>
      </c>
      <c r="AH2518" s="21">
        <v>31.327703047100702</v>
      </c>
      <c r="AI2518" s="21">
        <v>509.01331701076339</v>
      </c>
      <c r="AJ2518" s="21">
        <v>509.01331701076339</v>
      </c>
      <c r="AK2518" s="21">
        <v>509.01331701076339</v>
      </c>
      <c r="AL2518" s="21">
        <v>509.01331701076339</v>
      </c>
      <c r="AM2518" s="21">
        <v>509.01331701076339</v>
      </c>
      <c r="AN2518" s="21">
        <v>509.01331701076339</v>
      </c>
      <c r="AO2518" s="21">
        <v>509.01331701076339</v>
      </c>
      <c r="AP2518" s="21">
        <v>509.01331701076339</v>
      </c>
      <c r="AQ2518" s="21">
        <v>509.01331701076339</v>
      </c>
    </row>
    <row r="2519" spans="1:43" x14ac:dyDescent="0.25">
      <c r="A2519" s="16" t="s">
        <v>324</v>
      </c>
      <c r="B2519" s="8" t="s">
        <v>338</v>
      </c>
      <c r="C2519" s="8" t="s">
        <v>71</v>
      </c>
      <c r="D2519" s="8" t="str">
        <f t="shared" si="293"/>
        <v>Week_49_old-generic-refi</v>
      </c>
      <c r="E2519" s="8" t="str">
        <f t="shared" si="294"/>
        <v>Initial</v>
      </c>
      <c r="H2519" s="24">
        <f t="shared" si="295"/>
        <v>1.6594108293476611E-2</v>
      </c>
      <c r="I2519" s="6">
        <f t="shared" si="295"/>
        <v>3.05</v>
      </c>
      <c r="J2519" s="6">
        <f t="shared" si="296"/>
        <v>6141938.6897075437</v>
      </c>
      <c r="K2519" s="18">
        <f t="shared" si="296"/>
        <v>0</v>
      </c>
      <c r="L2519" s="35">
        <f>Data!BN11</f>
        <v>2.904322114372309E-2</v>
      </c>
      <c r="Q2519" s="21">
        <v>0</v>
      </c>
      <c r="R2519" s="21">
        <v>0</v>
      </c>
      <c r="S2519" s="21">
        <v>0</v>
      </c>
      <c r="T2519" s="21">
        <v>0</v>
      </c>
      <c r="U2519" s="21">
        <v>0</v>
      </c>
      <c r="V2519" s="21">
        <v>0</v>
      </c>
      <c r="W2519" s="21">
        <v>0</v>
      </c>
      <c r="X2519" s="21">
        <v>0</v>
      </c>
      <c r="Y2519" s="21">
        <v>0</v>
      </c>
      <c r="Z2519" s="21">
        <v>48.837367121538634</v>
      </c>
      <c r="AA2519" s="21">
        <v>48.837367121538634</v>
      </c>
      <c r="AB2519" s="21">
        <v>48.837367121538634</v>
      </c>
      <c r="AC2519" s="21">
        <v>48.837367121538634</v>
      </c>
      <c r="AD2519" s="21">
        <v>48.837367121538634</v>
      </c>
      <c r="AE2519" s="21">
        <v>48.837367121538634</v>
      </c>
      <c r="AF2519" s="21">
        <v>48.837367121538634</v>
      </c>
      <c r="AG2519" s="21">
        <v>48.837367121538634</v>
      </c>
      <c r="AH2519" s="21">
        <v>48.837367121538634</v>
      </c>
      <c r="AI2519" s="21">
        <v>707.6501375378399</v>
      </c>
      <c r="AJ2519" s="21">
        <v>707.6501375378399</v>
      </c>
      <c r="AK2519" s="21">
        <v>707.6501375378399</v>
      </c>
      <c r="AL2519" s="21">
        <v>707.6501375378399</v>
      </c>
      <c r="AM2519" s="21">
        <v>707.6501375378399</v>
      </c>
      <c r="AN2519" s="21">
        <v>707.6501375378399</v>
      </c>
      <c r="AO2519" s="21">
        <v>707.6501375378399</v>
      </c>
      <c r="AP2519" s="21">
        <v>707.6501375378399</v>
      </c>
      <c r="AQ2519" s="21">
        <v>707.6501375378399</v>
      </c>
    </row>
    <row r="2520" spans="1:43" x14ac:dyDescent="0.25">
      <c r="A2520" s="16" t="s">
        <v>325</v>
      </c>
      <c r="B2520" s="8" t="s">
        <v>338</v>
      </c>
      <c r="C2520" s="8" t="s">
        <v>71</v>
      </c>
      <c r="D2520" s="8" t="str">
        <f t="shared" si="293"/>
        <v>Week_50_old-generic-refi</v>
      </c>
      <c r="E2520" s="8" t="str">
        <f t="shared" si="294"/>
        <v>Initial</v>
      </c>
      <c r="H2520" s="24">
        <f t="shared" si="295"/>
        <v>1.6594108293476611E-2</v>
      </c>
      <c r="I2520" s="6">
        <f t="shared" si="295"/>
        <v>3.05</v>
      </c>
      <c r="J2520" s="6">
        <f t="shared" si="296"/>
        <v>6141938.6897075437</v>
      </c>
      <c r="K2520" s="18">
        <f t="shared" si="296"/>
        <v>0</v>
      </c>
      <c r="L2520" s="35">
        <f>Data!BN12</f>
        <v>2.5380112170640897E-2</v>
      </c>
      <c r="Q2520" s="21">
        <v>0</v>
      </c>
      <c r="R2520" s="21">
        <v>0</v>
      </c>
      <c r="S2520" s="21">
        <v>0</v>
      </c>
      <c r="T2520" s="21">
        <v>0</v>
      </c>
      <c r="U2520" s="21">
        <v>0</v>
      </c>
      <c r="V2520" s="21">
        <v>0</v>
      </c>
      <c r="W2520" s="21">
        <v>0</v>
      </c>
      <c r="X2520" s="21">
        <v>0</v>
      </c>
      <c r="Y2520" s="21">
        <v>0</v>
      </c>
      <c r="Z2520" s="21">
        <v>87.85014551904321</v>
      </c>
      <c r="AA2520" s="21">
        <v>87.85014551904321</v>
      </c>
      <c r="AB2520" s="21">
        <v>87.85014551904321</v>
      </c>
      <c r="AC2520" s="21">
        <v>87.85014551904321</v>
      </c>
      <c r="AD2520" s="21">
        <v>87.85014551904321</v>
      </c>
      <c r="AE2520" s="21">
        <v>87.85014551904321</v>
      </c>
      <c r="AF2520" s="21">
        <v>87.85014551904321</v>
      </c>
      <c r="AG2520" s="21">
        <v>87.85014551904321</v>
      </c>
      <c r="AH2520" s="21">
        <v>87.85014551904321</v>
      </c>
      <c r="AI2520" s="21">
        <v>1138.3772009896247</v>
      </c>
      <c r="AJ2520" s="21">
        <v>1138.3772009896247</v>
      </c>
      <c r="AK2520" s="21">
        <v>1138.3772009896247</v>
      </c>
      <c r="AL2520" s="21">
        <v>1138.3772009896247</v>
      </c>
      <c r="AM2520" s="21">
        <v>1138.3772009896247</v>
      </c>
      <c r="AN2520" s="21">
        <v>1138.3772009896247</v>
      </c>
      <c r="AO2520" s="21">
        <v>1138.3772009896247</v>
      </c>
      <c r="AP2520" s="21">
        <v>1138.3772009896247</v>
      </c>
      <c r="AQ2520" s="21">
        <v>1138.3772009896247</v>
      </c>
    </row>
    <row r="2521" spans="1:43" x14ac:dyDescent="0.25">
      <c r="A2521" s="16" t="s">
        <v>326</v>
      </c>
      <c r="B2521" s="8" t="s">
        <v>338</v>
      </c>
      <c r="C2521" s="8" t="s">
        <v>71</v>
      </c>
      <c r="D2521" s="8" t="str">
        <f t="shared" si="293"/>
        <v>Week_51_old-generic-refi</v>
      </c>
      <c r="E2521" s="8" t="str">
        <f t="shared" si="294"/>
        <v>Initial</v>
      </c>
      <c r="H2521" s="24">
        <f t="shared" si="295"/>
        <v>1.6594108293476611E-2</v>
      </c>
      <c r="I2521" s="6">
        <f t="shared" si="295"/>
        <v>3.05</v>
      </c>
      <c r="J2521" s="6">
        <f t="shared" si="296"/>
        <v>6141938.6897075437</v>
      </c>
      <c r="K2521" s="18">
        <f t="shared" si="296"/>
        <v>0</v>
      </c>
      <c r="L2521" s="35">
        <f>Data!BN13</f>
        <v>2.5380112170640897E-2</v>
      </c>
      <c r="Q2521" s="21">
        <v>0</v>
      </c>
      <c r="R2521" s="21">
        <v>0</v>
      </c>
      <c r="S2521" s="21">
        <v>0</v>
      </c>
      <c r="T2521" s="21">
        <v>0</v>
      </c>
      <c r="U2521" s="21">
        <v>0</v>
      </c>
      <c r="V2521" s="21">
        <v>0</v>
      </c>
      <c r="W2521" s="21">
        <v>0</v>
      </c>
      <c r="X2521" s="21">
        <v>0</v>
      </c>
      <c r="Y2521" s="21">
        <v>0</v>
      </c>
      <c r="Z2521" s="21">
        <v>137.6443693808173</v>
      </c>
      <c r="AA2521" s="21">
        <v>137.6443693808173</v>
      </c>
      <c r="AB2521" s="21">
        <v>137.6443693808173</v>
      </c>
      <c r="AC2521" s="21">
        <v>137.6443693808173</v>
      </c>
      <c r="AD2521" s="21">
        <v>137.6443693808173</v>
      </c>
      <c r="AE2521" s="21">
        <v>137.6443693808173</v>
      </c>
      <c r="AF2521" s="21">
        <v>137.6443693808173</v>
      </c>
      <c r="AG2521" s="21">
        <v>137.6443693808173</v>
      </c>
      <c r="AH2521" s="21">
        <v>137.6443693808173</v>
      </c>
      <c r="AI2521" s="21">
        <v>1850.5266455607377</v>
      </c>
      <c r="AJ2521" s="21">
        <v>1850.5266455607377</v>
      </c>
      <c r="AK2521" s="21">
        <v>1850.5266455607377</v>
      </c>
      <c r="AL2521" s="21">
        <v>1850.5266455607377</v>
      </c>
      <c r="AM2521" s="21">
        <v>1850.5266455607377</v>
      </c>
      <c r="AN2521" s="21">
        <v>1850.5266455607377</v>
      </c>
      <c r="AO2521" s="21">
        <v>1850.5266455607377</v>
      </c>
      <c r="AP2521" s="21">
        <v>1850.5266455607377</v>
      </c>
      <c r="AQ2521" s="21">
        <v>1850.5266455607377</v>
      </c>
    </row>
    <row r="2522" spans="1:43" x14ac:dyDescent="0.25">
      <c r="A2522" s="16" t="s">
        <v>327</v>
      </c>
      <c r="B2522" s="8" t="s">
        <v>338</v>
      </c>
      <c r="C2522" s="8" t="s">
        <v>71</v>
      </c>
      <c r="D2522" s="8" t="str">
        <f t="shared" si="293"/>
        <v>Week_52_old-generic-refi</v>
      </c>
      <c r="E2522" s="8" t="str">
        <f t="shared" si="294"/>
        <v>Initial</v>
      </c>
      <c r="H2522" s="24">
        <f t="shared" si="295"/>
        <v>1.6594108293476611E-2</v>
      </c>
      <c r="I2522" s="6">
        <f t="shared" si="295"/>
        <v>3.05</v>
      </c>
      <c r="J2522" s="6">
        <f t="shared" si="296"/>
        <v>6141938.6897075437</v>
      </c>
      <c r="K2522" s="18">
        <f t="shared" si="296"/>
        <v>0</v>
      </c>
      <c r="L2522" s="35">
        <f>Data!BN14</f>
        <v>2.5380112170640897E-2</v>
      </c>
      <c r="Q2522" s="21">
        <v>0</v>
      </c>
      <c r="R2522" s="21">
        <v>0</v>
      </c>
      <c r="S2522" s="21">
        <v>0</v>
      </c>
      <c r="T2522" s="21">
        <v>0</v>
      </c>
      <c r="U2522" s="21">
        <v>0</v>
      </c>
      <c r="V2522" s="21">
        <v>0</v>
      </c>
      <c r="W2522" s="21">
        <v>0</v>
      </c>
      <c r="X2522" s="21">
        <v>0</v>
      </c>
      <c r="Y2522" s="21">
        <v>0</v>
      </c>
      <c r="Z2522" s="21">
        <v>66.59689823415313</v>
      </c>
      <c r="AA2522" s="21">
        <v>66.59689823415313</v>
      </c>
      <c r="AB2522" s="21">
        <v>66.59689823415313</v>
      </c>
      <c r="AC2522" s="21">
        <v>66.59689823415313</v>
      </c>
      <c r="AD2522" s="21">
        <v>66.59689823415313</v>
      </c>
      <c r="AE2522" s="21">
        <v>66.59689823415313</v>
      </c>
      <c r="AF2522" s="21">
        <v>66.59689823415313</v>
      </c>
      <c r="AG2522" s="21">
        <v>66.59689823415313</v>
      </c>
      <c r="AH2522" s="21">
        <v>66.59689823415313</v>
      </c>
      <c r="AI2522" s="21">
        <v>914.57904904950738</v>
      </c>
      <c r="AJ2522" s="21">
        <v>914.57904904950738</v>
      </c>
      <c r="AK2522" s="21">
        <v>914.57904904950738</v>
      </c>
      <c r="AL2522" s="21">
        <v>914.57904904950738</v>
      </c>
      <c r="AM2522" s="21">
        <v>914.57904904950738</v>
      </c>
      <c r="AN2522" s="21">
        <v>914.57904904950738</v>
      </c>
      <c r="AO2522" s="21">
        <v>914.57904904950738</v>
      </c>
      <c r="AP2522" s="21">
        <v>914.57904904950738</v>
      </c>
      <c r="AQ2522" s="21">
        <v>914.57904904950738</v>
      </c>
    </row>
    <row r="2523" spans="1:43" x14ac:dyDescent="0.25">
      <c r="A2523" s="17" t="s">
        <v>262</v>
      </c>
      <c r="B2523" s="8" t="s">
        <v>338</v>
      </c>
      <c r="C2523" s="8" t="s">
        <v>71</v>
      </c>
      <c r="D2523" s="8" t="str">
        <f t="shared" si="293"/>
        <v>Week_01-generic-refi</v>
      </c>
      <c r="E2523" s="8" t="str">
        <f t="shared" si="294"/>
        <v>Umbrella-display.umb</v>
      </c>
      <c r="H2523" s="24">
        <f t="shared" si="295"/>
        <v>1.6594108293476611E-2</v>
      </c>
      <c r="I2523" s="6">
        <f t="shared" si="295"/>
        <v>3.05</v>
      </c>
      <c r="J2523" s="6">
        <f t="shared" si="296"/>
        <v>6141938.6897075437</v>
      </c>
      <c r="K2523" s="18">
        <f t="shared" si="296"/>
        <v>0</v>
      </c>
      <c r="L2523" s="35">
        <f>Data!BN15</f>
        <v>2.5380112170640897E-2</v>
      </c>
      <c r="Q2523" s="21">
        <v>0</v>
      </c>
      <c r="R2523" s="21">
        <v>0</v>
      </c>
      <c r="S2523" s="21">
        <v>0</v>
      </c>
      <c r="T2523" s="21">
        <v>0</v>
      </c>
      <c r="U2523" s="21">
        <v>0</v>
      </c>
      <c r="V2523" s="21">
        <v>0</v>
      </c>
      <c r="W2523" s="21">
        <v>0</v>
      </c>
      <c r="X2523" s="21">
        <v>0</v>
      </c>
      <c r="Y2523" s="21">
        <v>0</v>
      </c>
      <c r="Z2523" s="21">
        <v>0</v>
      </c>
      <c r="AA2523" s="21">
        <v>0</v>
      </c>
      <c r="AB2523" s="21">
        <v>0</v>
      </c>
      <c r="AC2523" s="21">
        <v>0</v>
      </c>
      <c r="AD2523" s="21">
        <v>0</v>
      </c>
      <c r="AE2523" s="21">
        <v>0</v>
      </c>
      <c r="AF2523" s="21">
        <v>9.0125268132354677</v>
      </c>
      <c r="AG2523" s="21">
        <v>343.47285610734485</v>
      </c>
      <c r="AH2523" s="21">
        <v>619.20037958507896</v>
      </c>
      <c r="AI2523" s="21">
        <v>0</v>
      </c>
      <c r="AJ2523" s="21">
        <v>0</v>
      </c>
      <c r="AK2523" s="21">
        <v>0</v>
      </c>
      <c r="AL2523" s="21">
        <v>0</v>
      </c>
      <c r="AM2523" s="21">
        <v>0</v>
      </c>
      <c r="AN2523" s="21">
        <v>0</v>
      </c>
      <c r="AO2523" s="21">
        <v>121.56283312912102</v>
      </c>
      <c r="AP2523" s="21">
        <v>4632.8332061150768</v>
      </c>
      <c r="AQ2523" s="21">
        <v>8351.9032982457265</v>
      </c>
    </row>
    <row r="2524" spans="1:43" x14ac:dyDescent="0.25">
      <c r="A2524" s="17" t="s">
        <v>263</v>
      </c>
      <c r="B2524" s="8" t="s">
        <v>338</v>
      </c>
      <c r="C2524" s="8" t="s">
        <v>71</v>
      </c>
      <c r="D2524" s="8" t="str">
        <f t="shared" si="293"/>
        <v>Week_02-generic-refi</v>
      </c>
      <c r="E2524" s="8" t="str">
        <f t="shared" si="294"/>
        <v>Umbrella-display.umb</v>
      </c>
      <c r="H2524" s="24">
        <f t="shared" si="295"/>
        <v>1.6594108293476611E-2</v>
      </c>
      <c r="I2524" s="6">
        <f t="shared" si="295"/>
        <v>3.05</v>
      </c>
      <c r="J2524" s="6">
        <f t="shared" si="296"/>
        <v>6141938.6897075437</v>
      </c>
      <c r="K2524" s="18">
        <f t="shared" si="296"/>
        <v>0</v>
      </c>
      <c r="L2524" s="35">
        <f>Data!BN16</f>
        <v>2.4071858965968689E-2</v>
      </c>
      <c r="Q2524" s="21">
        <v>0</v>
      </c>
      <c r="R2524" s="21">
        <v>0</v>
      </c>
      <c r="S2524" s="21">
        <v>0</v>
      </c>
      <c r="T2524" s="21">
        <v>0</v>
      </c>
      <c r="U2524" s="21">
        <v>0</v>
      </c>
      <c r="V2524" s="21">
        <v>0</v>
      </c>
      <c r="W2524" s="21">
        <v>0</v>
      </c>
      <c r="X2524" s="21">
        <v>0</v>
      </c>
      <c r="Y2524" s="21">
        <v>0</v>
      </c>
      <c r="Z2524" s="21">
        <v>0</v>
      </c>
      <c r="AA2524" s="21">
        <v>0</v>
      </c>
      <c r="AB2524" s="21">
        <v>0</v>
      </c>
      <c r="AC2524" s="21">
        <v>0</v>
      </c>
      <c r="AD2524" s="21">
        <v>146.65580886194462</v>
      </c>
      <c r="AE2524" s="21">
        <v>746.18877411378003</v>
      </c>
      <c r="AF2524" s="21">
        <v>1208.201845309331</v>
      </c>
      <c r="AG2524" s="21">
        <v>1587.8046632118912</v>
      </c>
      <c r="AH2524" s="21">
        <v>1900.649432264363</v>
      </c>
      <c r="AI2524" s="21">
        <v>0</v>
      </c>
      <c r="AJ2524" s="21">
        <v>0</v>
      </c>
      <c r="AK2524" s="21">
        <v>0</v>
      </c>
      <c r="AL2524" s="21">
        <v>0</v>
      </c>
      <c r="AM2524" s="21">
        <v>1822.4332710934466</v>
      </c>
      <c r="AN2524" s="21">
        <v>9272.5904211644029</v>
      </c>
      <c r="AO2524" s="21">
        <v>15013.842671318695</v>
      </c>
      <c r="AP2524" s="21">
        <v>19731.015557376581</v>
      </c>
      <c r="AQ2524" s="21">
        <v>23618.612784060413</v>
      </c>
    </row>
    <row r="2525" spans="1:43" x14ac:dyDescent="0.25">
      <c r="A2525" s="17" t="s">
        <v>264</v>
      </c>
      <c r="B2525" s="8" t="s">
        <v>338</v>
      </c>
      <c r="C2525" s="8" t="s">
        <v>71</v>
      </c>
      <c r="D2525" s="8" t="str">
        <f t="shared" si="293"/>
        <v>Week_03-generic-refi</v>
      </c>
      <c r="E2525" s="8" t="str">
        <f t="shared" si="294"/>
        <v>Umbrella-display.umb</v>
      </c>
      <c r="H2525" s="24">
        <f t="shared" si="295"/>
        <v>1.6594108293476611E-2</v>
      </c>
      <c r="I2525" s="6">
        <f t="shared" si="295"/>
        <v>3.05</v>
      </c>
      <c r="J2525" s="6">
        <f t="shared" si="296"/>
        <v>6141938.6897075437</v>
      </c>
      <c r="K2525" s="18">
        <f t="shared" si="296"/>
        <v>0</v>
      </c>
      <c r="L2525" s="35">
        <f>Data!BN17</f>
        <v>2.4071858965968689E-2</v>
      </c>
      <c r="Q2525" s="21">
        <v>0</v>
      </c>
      <c r="R2525" s="21">
        <v>0</v>
      </c>
      <c r="S2525" s="21">
        <v>0</v>
      </c>
      <c r="T2525" s="21">
        <v>0</v>
      </c>
      <c r="U2525" s="21">
        <v>0</v>
      </c>
      <c r="V2525" s="21">
        <v>0</v>
      </c>
      <c r="W2525" s="21">
        <v>0</v>
      </c>
      <c r="X2525" s="21">
        <v>0</v>
      </c>
      <c r="Y2525" s="21">
        <v>0</v>
      </c>
      <c r="Z2525" s="21">
        <v>0</v>
      </c>
      <c r="AA2525" s="21">
        <v>0</v>
      </c>
      <c r="AB2525" s="21">
        <v>0</v>
      </c>
      <c r="AC2525" s="21">
        <v>0</v>
      </c>
      <c r="AD2525" s="21">
        <v>0</v>
      </c>
      <c r="AE2525" s="21">
        <v>0.8441673748405627</v>
      </c>
      <c r="AF2525" s="21">
        <v>361.38237550753928</v>
      </c>
      <c r="AG2525" s="21">
        <v>657.72254957631083</v>
      </c>
      <c r="AH2525" s="21">
        <v>902.031511429803</v>
      </c>
      <c r="AI2525" s="21">
        <v>0</v>
      </c>
      <c r="AJ2525" s="21">
        <v>0</v>
      </c>
      <c r="AK2525" s="21">
        <v>0</v>
      </c>
      <c r="AL2525" s="21">
        <v>0</v>
      </c>
      <c r="AM2525" s="21">
        <v>0</v>
      </c>
      <c r="AN2525" s="21">
        <v>11.819080146722088</v>
      </c>
      <c r="AO2525" s="21">
        <v>5059.6687185916462</v>
      </c>
      <c r="AP2525" s="21">
        <v>9208.6898397572131</v>
      </c>
      <c r="AQ2525" s="21">
        <v>12629.228570307248</v>
      </c>
    </row>
    <row r="2526" spans="1:43" x14ac:dyDescent="0.25">
      <c r="A2526" s="17" t="s">
        <v>265</v>
      </c>
      <c r="B2526" s="8" t="s">
        <v>338</v>
      </c>
      <c r="C2526" s="8" t="s">
        <v>71</v>
      </c>
      <c r="D2526" s="8" t="str">
        <f t="shared" si="293"/>
        <v>Week_04-generic-refi</v>
      </c>
      <c r="E2526" s="8" t="str">
        <f t="shared" si="294"/>
        <v>Umbrella-display.umb</v>
      </c>
      <c r="H2526" s="24">
        <f t="shared" si="295"/>
        <v>1.6594108293476611E-2</v>
      </c>
      <c r="I2526" s="6">
        <f t="shared" si="295"/>
        <v>3.05</v>
      </c>
      <c r="J2526" s="6">
        <f t="shared" si="296"/>
        <v>6141938.6897075437</v>
      </c>
      <c r="K2526" s="18">
        <f t="shared" si="296"/>
        <v>0</v>
      </c>
      <c r="L2526" s="35">
        <f>Data!BN18</f>
        <v>2.4071858965968689E-2</v>
      </c>
      <c r="Q2526" s="21">
        <v>0</v>
      </c>
      <c r="R2526" s="21">
        <v>0</v>
      </c>
      <c r="S2526" s="21">
        <v>0</v>
      </c>
      <c r="T2526" s="21">
        <v>0</v>
      </c>
      <c r="U2526" s="21">
        <v>0</v>
      </c>
      <c r="V2526" s="21">
        <v>0</v>
      </c>
      <c r="W2526" s="21">
        <v>0</v>
      </c>
      <c r="X2526" s="21">
        <v>0</v>
      </c>
      <c r="Y2526" s="21">
        <v>0</v>
      </c>
      <c r="Z2526" s="21">
        <v>0</v>
      </c>
      <c r="AA2526" s="21">
        <v>0</v>
      </c>
      <c r="AB2526" s="21">
        <v>0</v>
      </c>
      <c r="AC2526" s="21">
        <v>0</v>
      </c>
      <c r="AD2526" s="21">
        <v>0</v>
      </c>
      <c r="AE2526" s="21">
        <v>0</v>
      </c>
      <c r="AF2526" s="21">
        <v>0</v>
      </c>
      <c r="AG2526" s="21">
        <v>89.364301307269997</v>
      </c>
      <c r="AH2526" s="21">
        <v>329.8094433265419</v>
      </c>
      <c r="AI2526" s="21">
        <v>0</v>
      </c>
      <c r="AJ2526" s="21">
        <v>0</v>
      </c>
      <c r="AK2526" s="21">
        <v>0</v>
      </c>
      <c r="AL2526" s="21">
        <v>0</v>
      </c>
      <c r="AM2526" s="21">
        <v>0</v>
      </c>
      <c r="AN2526" s="21">
        <v>0</v>
      </c>
      <c r="AO2526" s="21">
        <v>0</v>
      </c>
      <c r="AP2526" s="21">
        <v>1329.4994236344282</v>
      </c>
      <c r="AQ2526" s="21">
        <v>4906.6736761489965</v>
      </c>
    </row>
    <row r="2527" spans="1:43" x14ac:dyDescent="0.25">
      <c r="A2527" s="17" t="s">
        <v>266</v>
      </c>
      <c r="B2527" s="8" t="s">
        <v>338</v>
      </c>
      <c r="C2527" s="8" t="s">
        <v>71</v>
      </c>
      <c r="D2527" s="8" t="str">
        <f t="shared" si="293"/>
        <v>Week_05-generic-refi</v>
      </c>
      <c r="E2527" s="8" t="str">
        <f t="shared" si="294"/>
        <v>Umbrella-display.umb</v>
      </c>
      <c r="H2527" s="24">
        <f t="shared" si="295"/>
        <v>1.6594108293476611E-2</v>
      </c>
      <c r="I2527" s="6">
        <f t="shared" si="295"/>
        <v>3.05</v>
      </c>
      <c r="J2527" s="6">
        <f t="shared" ref="J2527:K2542" si="297">J2526</f>
        <v>6141938.6897075437</v>
      </c>
      <c r="K2527" s="18">
        <f t="shared" si="297"/>
        <v>0</v>
      </c>
      <c r="L2527" s="35">
        <f>Data!BN19</f>
        <v>2.4071858965968689E-2</v>
      </c>
      <c r="Q2527" s="21">
        <v>0</v>
      </c>
      <c r="R2527" s="21">
        <v>0</v>
      </c>
      <c r="S2527" s="21">
        <v>0</v>
      </c>
      <c r="T2527" s="21">
        <v>0</v>
      </c>
      <c r="U2527" s="21">
        <v>0</v>
      </c>
      <c r="V2527" s="21">
        <v>0</v>
      </c>
      <c r="W2527" s="21">
        <v>0</v>
      </c>
      <c r="X2527" s="21">
        <v>0</v>
      </c>
      <c r="Y2527" s="21">
        <v>0</v>
      </c>
      <c r="Z2527" s="21">
        <v>0</v>
      </c>
      <c r="AA2527" s="21">
        <v>0</v>
      </c>
      <c r="AB2527" s="21">
        <v>0</v>
      </c>
      <c r="AC2527" s="21">
        <v>0</v>
      </c>
      <c r="AD2527" s="21">
        <v>0</v>
      </c>
      <c r="AE2527" s="21">
        <v>0</v>
      </c>
      <c r="AF2527" s="21">
        <v>396.4309343888213</v>
      </c>
      <c r="AG2527" s="21">
        <v>744.33568980636858</v>
      </c>
      <c r="AH2527" s="21">
        <v>1031.0472941737398</v>
      </c>
      <c r="AI2527" s="21">
        <v>0</v>
      </c>
      <c r="AJ2527" s="21">
        <v>0</v>
      </c>
      <c r="AK2527" s="21">
        <v>0</v>
      </c>
      <c r="AL2527" s="21">
        <v>0</v>
      </c>
      <c r="AM2527" s="21">
        <v>0</v>
      </c>
      <c r="AN2527" s="21">
        <v>0</v>
      </c>
      <c r="AO2527" s="21">
        <v>5338.6102630731639</v>
      </c>
      <c r="AP2527" s="21">
        <v>10023.733790851147</v>
      </c>
      <c r="AQ2527" s="21">
        <v>13884.788468578594</v>
      </c>
    </row>
    <row r="2528" spans="1:43" x14ac:dyDescent="0.25">
      <c r="A2528" s="17" t="s">
        <v>267</v>
      </c>
      <c r="B2528" s="8" t="s">
        <v>338</v>
      </c>
      <c r="C2528" s="8" t="s">
        <v>71</v>
      </c>
      <c r="D2528" s="8" t="str">
        <f t="shared" si="293"/>
        <v>Week_06-generic-refi</v>
      </c>
      <c r="E2528" s="8" t="str">
        <f t="shared" si="294"/>
        <v>Umbrella-display.umb</v>
      </c>
      <c r="H2528" s="24">
        <f t="shared" si="295"/>
        <v>1.6594108293476611E-2</v>
      </c>
      <c r="I2528" s="6">
        <f t="shared" si="295"/>
        <v>3.05</v>
      </c>
      <c r="J2528" s="6">
        <f t="shared" si="297"/>
        <v>6141938.6897075437</v>
      </c>
      <c r="K2528" s="18">
        <f t="shared" si="297"/>
        <v>0</v>
      </c>
      <c r="L2528" s="35">
        <f>Data!BN20</f>
        <v>2.4856810888772018E-2</v>
      </c>
      <c r="Q2528" s="21">
        <v>0</v>
      </c>
      <c r="R2528" s="21">
        <v>0</v>
      </c>
      <c r="S2528" s="21">
        <v>0</v>
      </c>
      <c r="T2528" s="21">
        <v>0</v>
      </c>
      <c r="U2528" s="21">
        <v>0</v>
      </c>
      <c r="V2528" s="21">
        <v>0</v>
      </c>
      <c r="W2528" s="21">
        <v>0</v>
      </c>
      <c r="X2528" s="21">
        <v>0</v>
      </c>
      <c r="Y2528" s="21">
        <v>0</v>
      </c>
      <c r="Z2528" s="21">
        <v>0</v>
      </c>
      <c r="AA2528" s="21">
        <v>0</v>
      </c>
      <c r="AB2528" s="21">
        <v>0</v>
      </c>
      <c r="AC2528" s="21">
        <v>0</v>
      </c>
      <c r="AD2528" s="21">
        <v>0</v>
      </c>
      <c r="AE2528" s="21">
        <v>0</v>
      </c>
      <c r="AF2528" s="21">
        <v>165.49016832142001</v>
      </c>
      <c r="AG2528" s="21">
        <v>552.9924781191221</v>
      </c>
      <c r="AH2528" s="21">
        <v>872.25864238381337</v>
      </c>
      <c r="AI2528" s="21">
        <v>0</v>
      </c>
      <c r="AJ2528" s="21">
        <v>0</v>
      </c>
      <c r="AK2528" s="21">
        <v>0</v>
      </c>
      <c r="AL2528" s="21">
        <v>0</v>
      </c>
      <c r="AM2528" s="21">
        <v>0</v>
      </c>
      <c r="AN2528" s="21">
        <v>0</v>
      </c>
      <c r="AO2528" s="21">
        <v>2238.413123564575</v>
      </c>
      <c r="AP2528" s="21">
        <v>7479.7532252804076</v>
      </c>
      <c r="AQ2528" s="21">
        <v>11798.134064752359</v>
      </c>
    </row>
    <row r="2529" spans="1:43" x14ac:dyDescent="0.25">
      <c r="A2529" s="17" t="s">
        <v>268</v>
      </c>
      <c r="B2529" s="8" t="s">
        <v>338</v>
      </c>
      <c r="C2529" s="8" t="s">
        <v>71</v>
      </c>
      <c r="D2529" s="8" t="str">
        <f t="shared" si="293"/>
        <v>Week_07-generic-refi</v>
      </c>
      <c r="E2529" s="8" t="str">
        <f t="shared" si="294"/>
        <v>Umbrella-display.umb</v>
      </c>
      <c r="H2529" s="24">
        <f t="shared" si="295"/>
        <v>1.6594108293476611E-2</v>
      </c>
      <c r="I2529" s="6">
        <f t="shared" si="295"/>
        <v>3.05</v>
      </c>
      <c r="J2529" s="6">
        <f t="shared" si="297"/>
        <v>6141938.6897075437</v>
      </c>
      <c r="K2529" s="18">
        <f t="shared" si="297"/>
        <v>0</v>
      </c>
      <c r="L2529" s="35">
        <f>Data!BN21</f>
        <v>2.4856810888772018E-2</v>
      </c>
      <c r="Q2529" s="21">
        <v>0</v>
      </c>
      <c r="R2529" s="21">
        <v>0</v>
      </c>
      <c r="S2529" s="21">
        <v>0</v>
      </c>
      <c r="T2529" s="21">
        <v>0</v>
      </c>
      <c r="U2529" s="21">
        <v>0</v>
      </c>
      <c r="V2529" s="21">
        <v>0</v>
      </c>
      <c r="W2529" s="21">
        <v>0</v>
      </c>
      <c r="X2529" s="21">
        <v>0</v>
      </c>
      <c r="Y2529" s="21">
        <v>0</v>
      </c>
      <c r="Z2529" s="21">
        <v>0</v>
      </c>
      <c r="AA2529" s="21">
        <v>0</v>
      </c>
      <c r="AB2529" s="21">
        <v>0</v>
      </c>
      <c r="AC2529" s="21">
        <v>0</v>
      </c>
      <c r="AD2529" s="21">
        <v>0</v>
      </c>
      <c r="AE2529" s="21">
        <v>0</v>
      </c>
      <c r="AF2529" s="21">
        <v>134.01218666544287</v>
      </c>
      <c r="AG2529" s="21">
        <v>372.05730109630224</v>
      </c>
      <c r="AH2529" s="21">
        <v>568.28929250398971</v>
      </c>
      <c r="AI2529" s="21">
        <v>0</v>
      </c>
      <c r="AJ2529" s="21">
        <v>0</v>
      </c>
      <c r="AK2529" s="21">
        <v>0</v>
      </c>
      <c r="AL2529" s="21">
        <v>0</v>
      </c>
      <c r="AM2529" s="21">
        <v>0</v>
      </c>
      <c r="AN2529" s="21">
        <v>0</v>
      </c>
      <c r="AO2529" s="21">
        <v>2130.7799402986616</v>
      </c>
      <c r="AP2529" s="21">
        <v>5915.6726977136068</v>
      </c>
      <c r="AQ2529" s="21">
        <v>9035.7411134331487</v>
      </c>
    </row>
    <row r="2530" spans="1:43" x14ac:dyDescent="0.25">
      <c r="A2530" s="17" t="s">
        <v>269</v>
      </c>
      <c r="B2530" s="8" t="s">
        <v>338</v>
      </c>
      <c r="C2530" s="8" t="s">
        <v>71</v>
      </c>
      <c r="D2530" s="8" t="str">
        <f t="shared" si="293"/>
        <v>Week_08-generic-refi</v>
      </c>
      <c r="E2530" s="8" t="str">
        <f t="shared" si="294"/>
        <v>Umbrella-display.umb</v>
      </c>
      <c r="H2530" s="24">
        <f t="shared" si="295"/>
        <v>1.6594108293476611E-2</v>
      </c>
      <c r="I2530" s="6">
        <f t="shared" si="295"/>
        <v>3.05</v>
      </c>
      <c r="J2530" s="6">
        <f t="shared" si="297"/>
        <v>6141938.6897075437</v>
      </c>
      <c r="K2530" s="18">
        <f t="shared" si="297"/>
        <v>0</v>
      </c>
      <c r="L2530" s="35">
        <f>Data!BN22</f>
        <v>2.4856810888772018E-2</v>
      </c>
      <c r="Q2530" s="21">
        <v>0</v>
      </c>
      <c r="R2530" s="21">
        <v>0</v>
      </c>
      <c r="S2530" s="21">
        <v>0</v>
      </c>
      <c r="T2530" s="21">
        <v>0</v>
      </c>
      <c r="U2530" s="21">
        <v>0</v>
      </c>
      <c r="V2530" s="21">
        <v>0</v>
      </c>
      <c r="W2530" s="21">
        <v>0</v>
      </c>
      <c r="X2530" s="21">
        <v>0</v>
      </c>
      <c r="Y2530" s="21">
        <v>0</v>
      </c>
      <c r="Z2530" s="21">
        <v>0</v>
      </c>
      <c r="AA2530" s="21">
        <v>0</v>
      </c>
      <c r="AB2530" s="21">
        <v>0</v>
      </c>
      <c r="AC2530" s="21">
        <v>0</v>
      </c>
      <c r="AD2530" s="21">
        <v>0</v>
      </c>
      <c r="AE2530" s="21">
        <v>54.235230162586596</v>
      </c>
      <c r="AF2530" s="21">
        <v>384.00659726344878</v>
      </c>
      <c r="AG2530" s="21">
        <v>655.18588010696192</v>
      </c>
      <c r="AH2530" s="21">
        <v>878.84611466073852</v>
      </c>
      <c r="AI2530" s="21">
        <v>0</v>
      </c>
      <c r="AJ2530" s="21">
        <v>0</v>
      </c>
      <c r="AK2530" s="21">
        <v>0</v>
      </c>
      <c r="AL2530" s="21">
        <v>0</v>
      </c>
      <c r="AM2530" s="21">
        <v>0</v>
      </c>
      <c r="AN2530" s="21">
        <v>812.31733828771712</v>
      </c>
      <c r="AO2530" s="21">
        <v>5751.5237980708735</v>
      </c>
      <c r="AP2530" s="21">
        <v>9813.1574000275232</v>
      </c>
      <c r="AQ2530" s="21">
        <v>13163.066414313626</v>
      </c>
    </row>
    <row r="2531" spans="1:43" x14ac:dyDescent="0.25">
      <c r="A2531" s="17" t="s">
        <v>270</v>
      </c>
      <c r="B2531" s="8" t="s">
        <v>338</v>
      </c>
      <c r="C2531" s="8" t="s">
        <v>71</v>
      </c>
      <c r="D2531" s="8" t="str">
        <f t="shared" si="293"/>
        <v>Week_09-generic-refi</v>
      </c>
      <c r="E2531" s="8" t="str">
        <f t="shared" si="294"/>
        <v>Umbrella-display.umb</v>
      </c>
      <c r="H2531" s="24">
        <f t="shared" si="295"/>
        <v>1.6594108293476611E-2</v>
      </c>
      <c r="I2531" s="6">
        <f t="shared" si="295"/>
        <v>3.05</v>
      </c>
      <c r="J2531" s="6">
        <f t="shared" si="297"/>
        <v>6141938.6897075437</v>
      </c>
      <c r="K2531" s="18">
        <f t="shared" si="297"/>
        <v>0</v>
      </c>
      <c r="L2531" s="35">
        <f>Data!BN23</f>
        <v>2.4856810888772018E-2</v>
      </c>
      <c r="Q2531" s="21">
        <v>0</v>
      </c>
      <c r="R2531" s="21">
        <v>0</v>
      </c>
      <c r="S2531" s="21">
        <v>0</v>
      </c>
      <c r="T2531" s="21">
        <v>0</v>
      </c>
      <c r="U2531" s="21">
        <v>0</v>
      </c>
      <c r="V2531" s="21">
        <v>0</v>
      </c>
      <c r="W2531" s="21">
        <v>0</v>
      </c>
      <c r="X2531" s="21">
        <v>0</v>
      </c>
      <c r="Y2531" s="21">
        <v>0</v>
      </c>
      <c r="Z2531" s="21">
        <v>0</v>
      </c>
      <c r="AA2531" s="21">
        <v>0</v>
      </c>
      <c r="AB2531" s="21">
        <v>0</v>
      </c>
      <c r="AC2531" s="21">
        <v>0</v>
      </c>
      <c r="AD2531" s="21">
        <v>0</v>
      </c>
      <c r="AE2531" s="21">
        <v>116.40783903070353</v>
      </c>
      <c r="AF2531" s="21">
        <v>548.80707015756229</v>
      </c>
      <c r="AG2531" s="21">
        <v>904.0464064244394</v>
      </c>
      <c r="AH2531" s="21">
        <v>1196.7897746773849</v>
      </c>
      <c r="AI2531" s="21">
        <v>0</v>
      </c>
      <c r="AJ2531" s="21">
        <v>0</v>
      </c>
      <c r="AK2531" s="21">
        <v>0</v>
      </c>
      <c r="AL2531" s="21">
        <v>0</v>
      </c>
      <c r="AM2531" s="21">
        <v>0</v>
      </c>
      <c r="AN2531" s="21">
        <v>1565.1207708471959</v>
      </c>
      <c r="AO2531" s="21">
        <v>7378.7929734254412</v>
      </c>
      <c r="AP2531" s="21">
        <v>12155.038872695277</v>
      </c>
      <c r="AQ2531" s="21">
        <v>16091.01715384528</v>
      </c>
    </row>
    <row r="2532" spans="1:43" x14ac:dyDescent="0.25">
      <c r="A2532" s="17" t="s">
        <v>249</v>
      </c>
      <c r="B2532" s="8" t="s">
        <v>338</v>
      </c>
      <c r="C2532" s="8" t="s">
        <v>71</v>
      </c>
      <c r="D2532" s="8" t="str">
        <f t="shared" si="293"/>
        <v>Week_10-generic-refi</v>
      </c>
      <c r="E2532" s="8" t="str">
        <f t="shared" si="294"/>
        <v>Umbrella-display.umb</v>
      </c>
      <c r="H2532" s="24">
        <f t="shared" si="295"/>
        <v>1.6594108293476611E-2</v>
      </c>
      <c r="I2532" s="6">
        <f t="shared" si="295"/>
        <v>3.05</v>
      </c>
      <c r="J2532" s="6">
        <f t="shared" si="297"/>
        <v>6141938.6897075437</v>
      </c>
      <c r="K2532" s="18">
        <f t="shared" si="297"/>
        <v>0</v>
      </c>
      <c r="L2532" s="35">
        <f>Data!BN24</f>
        <v>2.4856810888772018E-2</v>
      </c>
      <c r="Q2532" s="21">
        <v>0</v>
      </c>
      <c r="R2532" s="21">
        <v>0</v>
      </c>
      <c r="S2532" s="21">
        <v>0</v>
      </c>
      <c r="T2532" s="21">
        <v>0</v>
      </c>
      <c r="U2532" s="21">
        <v>0</v>
      </c>
      <c r="V2532" s="21">
        <v>0</v>
      </c>
      <c r="W2532" s="21">
        <v>0</v>
      </c>
      <c r="X2532" s="21">
        <v>0</v>
      </c>
      <c r="Y2532" s="21">
        <v>0</v>
      </c>
      <c r="Z2532" s="21">
        <v>0</v>
      </c>
      <c r="AA2532" s="21">
        <v>0</v>
      </c>
      <c r="AB2532" s="21">
        <v>0</v>
      </c>
      <c r="AC2532" s="21">
        <v>0</v>
      </c>
      <c r="AD2532" s="21">
        <v>0</v>
      </c>
      <c r="AE2532" s="21">
        <v>149.38724305367901</v>
      </c>
      <c r="AF2532" s="21">
        <v>600.604488644458</v>
      </c>
      <c r="AG2532" s="21">
        <v>971.24482304138962</v>
      </c>
      <c r="AH2532" s="21">
        <v>1276.6359950955491</v>
      </c>
      <c r="AI2532" s="21">
        <v>0</v>
      </c>
      <c r="AJ2532" s="21">
        <v>0</v>
      </c>
      <c r="AK2532" s="21">
        <v>0</v>
      </c>
      <c r="AL2532" s="21">
        <v>0</v>
      </c>
      <c r="AM2532" s="21">
        <v>0</v>
      </c>
      <c r="AN2532" s="21">
        <v>2045.4808209663677</v>
      </c>
      <c r="AO2532" s="21">
        <v>8223.7608606720714</v>
      </c>
      <c r="AP2532" s="21">
        <v>13298.743703839375</v>
      </c>
      <c r="AQ2532" s="21">
        <v>17480.304140728629</v>
      </c>
    </row>
    <row r="2533" spans="1:43" x14ac:dyDescent="0.25">
      <c r="A2533" s="17" t="s">
        <v>250</v>
      </c>
      <c r="B2533" s="8" t="s">
        <v>338</v>
      </c>
      <c r="C2533" s="8" t="s">
        <v>71</v>
      </c>
      <c r="D2533" s="8" t="str">
        <f t="shared" si="293"/>
        <v>Week_11-generic-refi</v>
      </c>
      <c r="E2533" s="8" t="str">
        <f t="shared" si="294"/>
        <v>Umbrella-display.umb</v>
      </c>
      <c r="H2533" s="24">
        <f t="shared" si="295"/>
        <v>1.6594108293476611E-2</v>
      </c>
      <c r="I2533" s="6">
        <f t="shared" si="295"/>
        <v>3.05</v>
      </c>
      <c r="J2533" s="6">
        <f t="shared" si="297"/>
        <v>6141938.6897075437</v>
      </c>
      <c r="K2533" s="18">
        <f t="shared" si="297"/>
        <v>0</v>
      </c>
      <c r="L2533" s="35">
        <f>Data!BN25</f>
        <v>2.4856810888772018E-2</v>
      </c>
      <c r="Q2533" s="21">
        <v>0</v>
      </c>
      <c r="R2533" s="21">
        <v>0</v>
      </c>
      <c r="S2533" s="21">
        <v>0</v>
      </c>
      <c r="T2533" s="21">
        <v>0</v>
      </c>
      <c r="U2533" s="21">
        <v>0</v>
      </c>
      <c r="V2533" s="21">
        <v>0</v>
      </c>
      <c r="W2533" s="21">
        <v>0</v>
      </c>
      <c r="X2533" s="21">
        <v>0</v>
      </c>
      <c r="Y2533" s="21">
        <v>0</v>
      </c>
      <c r="Z2533" s="21">
        <v>0</v>
      </c>
      <c r="AA2533" s="21">
        <v>0</v>
      </c>
      <c r="AB2533" s="21">
        <v>0</v>
      </c>
      <c r="AC2533" s="21">
        <v>0</v>
      </c>
      <c r="AD2533" s="21">
        <v>0</v>
      </c>
      <c r="AE2533" s="21">
        <v>147.40884205505802</v>
      </c>
      <c r="AF2533" s="21">
        <v>519.16651159015476</v>
      </c>
      <c r="AG2533" s="21">
        <v>824.63254241592517</v>
      </c>
      <c r="AH2533" s="21">
        <v>1076.393769431588</v>
      </c>
      <c r="AI2533" s="21">
        <v>0</v>
      </c>
      <c r="AJ2533" s="21">
        <v>0</v>
      </c>
      <c r="AK2533" s="21">
        <v>0</v>
      </c>
      <c r="AL2533" s="21">
        <v>0</v>
      </c>
      <c r="AM2533" s="21">
        <v>0</v>
      </c>
      <c r="AN2533" s="21">
        <v>2095.4525359143081</v>
      </c>
      <c r="AO2533" s="21">
        <v>7380.0782104172722</v>
      </c>
      <c r="AP2533" s="21">
        <v>11722.352120217485</v>
      </c>
      <c r="AQ2533" s="21">
        <v>15301.199184207204</v>
      </c>
    </row>
    <row r="2534" spans="1:43" x14ac:dyDescent="0.25">
      <c r="A2534" s="17" t="s">
        <v>251</v>
      </c>
      <c r="B2534" s="8" t="s">
        <v>338</v>
      </c>
      <c r="C2534" s="8" t="s">
        <v>71</v>
      </c>
      <c r="D2534" s="8" t="str">
        <f t="shared" si="293"/>
        <v>Week_12-generic-refi</v>
      </c>
      <c r="E2534" s="8" t="str">
        <f t="shared" si="294"/>
        <v>Umbrella-display.umb</v>
      </c>
      <c r="H2534" s="24">
        <f t="shared" si="295"/>
        <v>1.6594108293476611E-2</v>
      </c>
      <c r="I2534" s="6">
        <f t="shared" si="295"/>
        <v>3.05</v>
      </c>
      <c r="J2534" s="6">
        <f t="shared" si="297"/>
        <v>6141938.6897075437</v>
      </c>
      <c r="K2534" s="18">
        <f t="shared" si="297"/>
        <v>0</v>
      </c>
      <c r="L2534" s="35">
        <f>Data!BN26</f>
        <v>2.4856810888772018E-2</v>
      </c>
      <c r="Q2534" s="21">
        <v>0</v>
      </c>
      <c r="R2534" s="21">
        <v>0</v>
      </c>
      <c r="S2534" s="21">
        <v>0</v>
      </c>
      <c r="T2534" s="21">
        <v>0</v>
      </c>
      <c r="U2534" s="21">
        <v>0</v>
      </c>
      <c r="V2534" s="21">
        <v>0</v>
      </c>
      <c r="W2534" s="21">
        <v>0</v>
      </c>
      <c r="X2534" s="21">
        <v>0</v>
      </c>
      <c r="Y2534" s="21">
        <v>0</v>
      </c>
      <c r="Z2534" s="21">
        <v>0</v>
      </c>
      <c r="AA2534" s="21">
        <v>0</v>
      </c>
      <c r="AB2534" s="21">
        <v>0</v>
      </c>
      <c r="AC2534" s="21">
        <v>0</v>
      </c>
      <c r="AD2534" s="21">
        <v>0</v>
      </c>
      <c r="AE2534" s="21">
        <v>0</v>
      </c>
      <c r="AF2534" s="21">
        <v>185.81876633234469</v>
      </c>
      <c r="AG2534" s="21">
        <v>452.73724742402948</v>
      </c>
      <c r="AH2534" s="21">
        <v>672.83197720055023</v>
      </c>
      <c r="AI2534" s="21">
        <v>0</v>
      </c>
      <c r="AJ2534" s="21">
        <v>0</v>
      </c>
      <c r="AK2534" s="21">
        <v>0</v>
      </c>
      <c r="AL2534" s="21">
        <v>0</v>
      </c>
      <c r="AM2534" s="21">
        <v>0</v>
      </c>
      <c r="AN2534" s="21">
        <v>0</v>
      </c>
      <c r="AO2534" s="21">
        <v>2801.790006166133</v>
      </c>
      <c r="AP2534" s="21">
        <v>6826.4079042645726</v>
      </c>
      <c r="AQ2534" s="21">
        <v>10145.013589089594</v>
      </c>
    </row>
    <row r="2535" spans="1:43" x14ac:dyDescent="0.25">
      <c r="A2535" s="17" t="s">
        <v>252</v>
      </c>
      <c r="B2535" s="8" t="s">
        <v>338</v>
      </c>
      <c r="C2535" s="8" t="s">
        <v>71</v>
      </c>
      <c r="D2535" s="8" t="str">
        <f t="shared" si="293"/>
        <v>Week_13-generic-refi</v>
      </c>
      <c r="E2535" s="8" t="str">
        <f t="shared" si="294"/>
        <v>Umbrella-display.umb</v>
      </c>
      <c r="H2535" s="24">
        <f t="shared" si="295"/>
        <v>1.6594108293476611E-2</v>
      </c>
      <c r="I2535" s="6">
        <f t="shared" si="295"/>
        <v>3.05</v>
      </c>
      <c r="J2535" s="6">
        <f t="shared" si="297"/>
        <v>6141938.6897075437</v>
      </c>
      <c r="K2535" s="18">
        <f t="shared" si="297"/>
        <v>0</v>
      </c>
      <c r="L2535" s="35">
        <f>Data!BN27</f>
        <v>2.4856810888772018E-2</v>
      </c>
      <c r="Q2535" s="21">
        <v>0</v>
      </c>
      <c r="R2535" s="21">
        <v>0</v>
      </c>
      <c r="S2535" s="21">
        <v>0</v>
      </c>
      <c r="T2535" s="21">
        <v>0</v>
      </c>
      <c r="U2535" s="21">
        <v>0</v>
      </c>
      <c r="V2535" s="21">
        <v>0</v>
      </c>
      <c r="W2535" s="21">
        <v>0</v>
      </c>
      <c r="X2535" s="21">
        <v>0</v>
      </c>
      <c r="Y2535" s="21">
        <v>0</v>
      </c>
      <c r="Z2535" s="21">
        <v>0</v>
      </c>
      <c r="AA2535" s="21">
        <v>0</v>
      </c>
      <c r="AB2535" s="21">
        <v>0</v>
      </c>
      <c r="AC2535" s="21">
        <v>0</v>
      </c>
      <c r="AD2535" s="21">
        <v>0</v>
      </c>
      <c r="AE2535" s="21">
        <v>442.92338573267642</v>
      </c>
      <c r="AF2535" s="21">
        <v>794.31448362693175</v>
      </c>
      <c r="AG2535" s="21">
        <v>1083.0741600210706</v>
      </c>
      <c r="AH2535" s="21">
        <v>1321.0867281906442</v>
      </c>
      <c r="AI2535" s="21">
        <v>0</v>
      </c>
      <c r="AJ2535" s="21">
        <v>0</v>
      </c>
      <c r="AK2535" s="21">
        <v>0</v>
      </c>
      <c r="AL2535" s="21">
        <v>0</v>
      </c>
      <c r="AM2535" s="21">
        <v>0</v>
      </c>
      <c r="AN2535" s="21">
        <v>6286.8657494068966</v>
      </c>
      <c r="AO2535" s="21">
        <v>11274.519888154939</v>
      </c>
      <c r="AP2535" s="21">
        <v>15373.182044656649</v>
      </c>
      <c r="AQ2535" s="21">
        <v>18751.53846238886</v>
      </c>
    </row>
    <row r="2536" spans="1:43" x14ac:dyDescent="0.25">
      <c r="A2536" s="17" t="s">
        <v>253</v>
      </c>
      <c r="B2536" s="8" t="s">
        <v>338</v>
      </c>
      <c r="C2536" s="8" t="s">
        <v>71</v>
      </c>
      <c r="D2536" s="8" t="str">
        <f t="shared" si="293"/>
        <v>Week_14-generic-refi</v>
      </c>
      <c r="E2536" s="8" t="str">
        <f t="shared" si="294"/>
        <v>Umbrella-display.umb</v>
      </c>
      <c r="H2536" s="24">
        <f t="shared" si="295"/>
        <v>1.6594108293476611E-2</v>
      </c>
      <c r="I2536" s="6">
        <f t="shared" si="295"/>
        <v>3.05</v>
      </c>
      <c r="J2536" s="6">
        <f t="shared" si="297"/>
        <v>6141938.6897075437</v>
      </c>
      <c r="K2536" s="18">
        <f t="shared" si="297"/>
        <v>0</v>
      </c>
      <c r="L2536" s="35">
        <f>Data!BN28</f>
        <v>2.4856810888772018E-2</v>
      </c>
      <c r="Q2536" s="21">
        <v>0</v>
      </c>
      <c r="R2536" s="21">
        <v>0</v>
      </c>
      <c r="S2536" s="21">
        <v>0</v>
      </c>
      <c r="T2536" s="21">
        <v>0</v>
      </c>
      <c r="U2536" s="21">
        <v>0</v>
      </c>
      <c r="V2536" s="21">
        <v>0</v>
      </c>
      <c r="W2536" s="21">
        <v>0</v>
      </c>
      <c r="X2536" s="21">
        <v>0</v>
      </c>
      <c r="Y2536" s="21">
        <v>0</v>
      </c>
      <c r="Z2536" s="21">
        <v>0</v>
      </c>
      <c r="AA2536" s="21">
        <v>0</v>
      </c>
      <c r="AB2536" s="21">
        <v>0</v>
      </c>
      <c r="AC2536" s="21">
        <v>0</v>
      </c>
      <c r="AD2536" s="21">
        <v>0</v>
      </c>
      <c r="AE2536" s="21">
        <v>363.93725099344596</v>
      </c>
      <c r="AF2536" s="21">
        <v>696.61370269541669</v>
      </c>
      <c r="AG2536" s="21">
        <v>970.11508420631515</v>
      </c>
      <c r="AH2536" s="21">
        <v>1195.6404017389809</v>
      </c>
      <c r="AI2536" s="21">
        <v>0</v>
      </c>
      <c r="AJ2536" s="21">
        <v>0</v>
      </c>
      <c r="AK2536" s="21">
        <v>0</v>
      </c>
      <c r="AL2536" s="21">
        <v>0</v>
      </c>
      <c r="AM2536" s="21">
        <v>0</v>
      </c>
      <c r="AN2536" s="21">
        <v>5465.8934374996143</v>
      </c>
      <c r="AO2536" s="21">
        <v>10462.287813741154</v>
      </c>
      <c r="AP2536" s="21">
        <v>14569.944840513659</v>
      </c>
      <c r="AQ2536" s="21">
        <v>17957.059926223901</v>
      </c>
    </row>
    <row r="2537" spans="1:43" x14ac:dyDescent="0.25">
      <c r="A2537" s="17" t="s">
        <v>254</v>
      </c>
      <c r="B2537" s="8" t="s">
        <v>338</v>
      </c>
      <c r="C2537" s="8" t="s">
        <v>71</v>
      </c>
      <c r="D2537" s="8" t="str">
        <f t="shared" si="293"/>
        <v>Week_15-generic-refi</v>
      </c>
      <c r="E2537" s="8" t="str">
        <f t="shared" si="294"/>
        <v>Umbrella-display.umb</v>
      </c>
      <c r="H2537" s="24">
        <f t="shared" si="295"/>
        <v>1.6594108293476611E-2</v>
      </c>
      <c r="I2537" s="6">
        <f t="shared" si="295"/>
        <v>3.05</v>
      </c>
      <c r="J2537" s="6">
        <f t="shared" si="297"/>
        <v>6141938.6897075437</v>
      </c>
      <c r="K2537" s="18">
        <f t="shared" si="297"/>
        <v>0</v>
      </c>
      <c r="L2537" s="35">
        <f>Data!BN29</f>
        <v>2.5641762811575344E-2</v>
      </c>
      <c r="Q2537" s="21">
        <v>0</v>
      </c>
      <c r="R2537" s="21">
        <v>0</v>
      </c>
      <c r="S2537" s="21">
        <v>0</v>
      </c>
      <c r="T2537" s="21">
        <v>0</v>
      </c>
      <c r="U2537" s="21">
        <v>0</v>
      </c>
      <c r="V2537" s="21">
        <v>0</v>
      </c>
      <c r="W2537" s="21">
        <v>0</v>
      </c>
      <c r="X2537" s="21">
        <v>0</v>
      </c>
      <c r="Y2537" s="21">
        <v>0</v>
      </c>
      <c r="Z2537" s="21">
        <v>0</v>
      </c>
      <c r="AA2537" s="21">
        <v>0</v>
      </c>
      <c r="AB2537" s="21">
        <v>0</v>
      </c>
      <c r="AC2537" s="21">
        <v>0</v>
      </c>
      <c r="AD2537" s="21">
        <v>0</v>
      </c>
      <c r="AE2537" s="21">
        <v>0</v>
      </c>
      <c r="AF2537" s="21">
        <v>0</v>
      </c>
      <c r="AG2537" s="21">
        <v>0</v>
      </c>
      <c r="AH2537" s="21">
        <v>295.80335708513365</v>
      </c>
      <c r="AI2537" s="21">
        <v>0</v>
      </c>
      <c r="AJ2537" s="21">
        <v>0</v>
      </c>
      <c r="AK2537" s="21">
        <v>0</v>
      </c>
      <c r="AL2537" s="21">
        <v>0</v>
      </c>
      <c r="AM2537" s="21">
        <v>0</v>
      </c>
      <c r="AN2537" s="21">
        <v>0</v>
      </c>
      <c r="AO2537" s="21">
        <v>0</v>
      </c>
      <c r="AP2537" s="21">
        <v>0</v>
      </c>
      <c r="AQ2537" s="21">
        <v>4117.5217800573637</v>
      </c>
    </row>
    <row r="2538" spans="1:43" x14ac:dyDescent="0.25">
      <c r="A2538" s="17" t="s">
        <v>255</v>
      </c>
      <c r="B2538" s="8" t="s">
        <v>338</v>
      </c>
      <c r="C2538" s="8" t="s">
        <v>71</v>
      </c>
      <c r="D2538" s="8" t="str">
        <f t="shared" si="293"/>
        <v>Week_16-generic-refi</v>
      </c>
      <c r="E2538" s="8" t="str">
        <f t="shared" si="294"/>
        <v>Umbrella-display.umb</v>
      </c>
      <c r="H2538" s="24">
        <f t="shared" si="295"/>
        <v>1.6594108293476611E-2</v>
      </c>
      <c r="I2538" s="6">
        <f t="shared" si="295"/>
        <v>3.05</v>
      </c>
      <c r="J2538" s="6">
        <f t="shared" si="297"/>
        <v>6141938.6897075437</v>
      </c>
      <c r="K2538" s="18">
        <f t="shared" si="297"/>
        <v>0</v>
      </c>
      <c r="L2538" s="35">
        <f>Data!BN30</f>
        <v>2.5641762811575344E-2</v>
      </c>
      <c r="Q2538" s="21">
        <v>0</v>
      </c>
      <c r="R2538" s="21">
        <v>0</v>
      </c>
      <c r="S2538" s="21">
        <v>0</v>
      </c>
      <c r="T2538" s="21">
        <v>0</v>
      </c>
      <c r="U2538" s="21">
        <v>0</v>
      </c>
      <c r="V2538" s="21">
        <v>0</v>
      </c>
      <c r="W2538" s="21">
        <v>0</v>
      </c>
      <c r="X2538" s="21">
        <v>0</v>
      </c>
      <c r="Y2538" s="21">
        <v>0</v>
      </c>
      <c r="Z2538" s="21">
        <v>0</v>
      </c>
      <c r="AA2538" s="21">
        <v>0</v>
      </c>
      <c r="AB2538" s="21">
        <v>0</v>
      </c>
      <c r="AC2538" s="21">
        <v>0</v>
      </c>
      <c r="AD2538" s="21">
        <v>0</v>
      </c>
      <c r="AE2538" s="21">
        <v>182.5010537010626</v>
      </c>
      <c r="AF2538" s="21">
        <v>611.83692898208062</v>
      </c>
      <c r="AG2538" s="21">
        <v>964.67759912565202</v>
      </c>
      <c r="AH2538" s="21">
        <v>1255.5316016857582</v>
      </c>
      <c r="AI2538" s="21">
        <v>0</v>
      </c>
      <c r="AJ2538" s="21">
        <v>0</v>
      </c>
      <c r="AK2538" s="21">
        <v>0</v>
      </c>
      <c r="AL2538" s="21">
        <v>0</v>
      </c>
      <c r="AM2538" s="21">
        <v>0</v>
      </c>
      <c r="AN2538" s="21">
        <v>2469.8415304961059</v>
      </c>
      <c r="AO2538" s="21">
        <v>8280.1727795303177</v>
      </c>
      <c r="AP2538" s="21">
        <v>13055.271460309035</v>
      </c>
      <c r="AQ2538" s="21">
        <v>16991.485965736785</v>
      </c>
    </row>
    <row r="2539" spans="1:43" x14ac:dyDescent="0.25">
      <c r="A2539" s="17" t="s">
        <v>256</v>
      </c>
      <c r="B2539" s="8" t="s">
        <v>338</v>
      </c>
      <c r="C2539" s="8" t="s">
        <v>71</v>
      </c>
      <c r="D2539" s="8" t="str">
        <f t="shared" si="293"/>
        <v>Week_17-generic-refi</v>
      </c>
      <c r="E2539" s="8" t="str">
        <f t="shared" si="294"/>
        <v>Umbrella-display.umb</v>
      </c>
      <c r="H2539" s="24">
        <f t="shared" si="295"/>
        <v>1.6594108293476611E-2</v>
      </c>
      <c r="I2539" s="6">
        <f t="shared" si="295"/>
        <v>3.05</v>
      </c>
      <c r="J2539" s="6">
        <f t="shared" si="297"/>
        <v>6141938.6897075437</v>
      </c>
      <c r="K2539" s="18">
        <f t="shared" si="297"/>
        <v>0</v>
      </c>
      <c r="L2539" s="35">
        <f>Data!BN31</f>
        <v>2.5641762811575344E-2</v>
      </c>
      <c r="Q2539" s="21">
        <v>0</v>
      </c>
      <c r="R2539" s="21">
        <v>0</v>
      </c>
      <c r="S2539" s="21">
        <v>0</v>
      </c>
      <c r="T2539" s="21">
        <v>0</v>
      </c>
      <c r="U2539" s="21">
        <v>0</v>
      </c>
      <c r="V2539" s="21">
        <v>0</v>
      </c>
      <c r="W2539" s="21">
        <v>0</v>
      </c>
      <c r="X2539" s="21">
        <v>0</v>
      </c>
      <c r="Y2539" s="21">
        <v>0</v>
      </c>
      <c r="Z2539" s="21">
        <v>0</v>
      </c>
      <c r="AA2539" s="21">
        <v>0</v>
      </c>
      <c r="AB2539" s="21">
        <v>0</v>
      </c>
      <c r="AC2539" s="21">
        <v>0</v>
      </c>
      <c r="AD2539" s="21">
        <v>0</v>
      </c>
      <c r="AE2539" s="21">
        <v>0</v>
      </c>
      <c r="AF2539" s="21">
        <v>447.96325449089551</v>
      </c>
      <c r="AG2539" s="21">
        <v>871.74427997976738</v>
      </c>
      <c r="AH2539" s="21">
        <v>1220.8882882338964</v>
      </c>
      <c r="AI2539" s="21">
        <v>0</v>
      </c>
      <c r="AJ2539" s="21">
        <v>0</v>
      </c>
      <c r="AK2539" s="21">
        <v>0</v>
      </c>
      <c r="AL2539" s="21">
        <v>0</v>
      </c>
      <c r="AM2539" s="21">
        <v>0</v>
      </c>
      <c r="AN2539" s="21">
        <v>0</v>
      </c>
      <c r="AO2539" s="21">
        <v>5689.8974158072597</v>
      </c>
      <c r="AP2539" s="21">
        <v>11072.639276046802</v>
      </c>
      <c r="AQ2539" s="21">
        <v>15507.363710236154</v>
      </c>
    </row>
    <row r="2540" spans="1:43" x14ac:dyDescent="0.25">
      <c r="A2540" s="17" t="s">
        <v>257</v>
      </c>
      <c r="B2540" s="8" t="s">
        <v>338</v>
      </c>
      <c r="C2540" s="8" t="s">
        <v>71</v>
      </c>
      <c r="D2540" s="8" t="str">
        <f t="shared" si="293"/>
        <v>Week_18-generic-refi</v>
      </c>
      <c r="E2540" s="8" t="str">
        <f t="shared" si="294"/>
        <v>Umbrella-display.umb</v>
      </c>
      <c r="H2540" s="24">
        <f t="shared" si="295"/>
        <v>1.6594108293476611E-2</v>
      </c>
      <c r="I2540" s="6">
        <f t="shared" si="295"/>
        <v>3.05</v>
      </c>
      <c r="J2540" s="6">
        <f t="shared" si="297"/>
        <v>6141938.6897075437</v>
      </c>
      <c r="K2540" s="18">
        <f t="shared" si="297"/>
        <v>0</v>
      </c>
      <c r="L2540" s="35">
        <f>Data!BN32</f>
        <v>2.5641762811575344E-2</v>
      </c>
      <c r="Q2540" s="21">
        <v>0</v>
      </c>
      <c r="R2540" s="21">
        <v>0</v>
      </c>
      <c r="S2540" s="21">
        <v>0</v>
      </c>
      <c r="T2540" s="21">
        <v>0</v>
      </c>
      <c r="U2540" s="21">
        <v>0</v>
      </c>
      <c r="V2540" s="21">
        <v>0</v>
      </c>
      <c r="W2540" s="21">
        <v>0</v>
      </c>
      <c r="X2540" s="21">
        <v>0</v>
      </c>
      <c r="Y2540" s="21">
        <v>0</v>
      </c>
      <c r="Z2540" s="21">
        <v>0</v>
      </c>
      <c r="AA2540" s="21">
        <v>0</v>
      </c>
      <c r="AB2540" s="21">
        <v>0</v>
      </c>
      <c r="AC2540" s="21">
        <v>0</v>
      </c>
      <c r="AD2540" s="21">
        <v>0</v>
      </c>
      <c r="AE2540" s="21">
        <v>0</v>
      </c>
      <c r="AF2540" s="21">
        <v>0</v>
      </c>
      <c r="AG2540" s="21">
        <v>0</v>
      </c>
      <c r="AH2540" s="21">
        <v>0</v>
      </c>
      <c r="AI2540" s="21">
        <v>0</v>
      </c>
      <c r="AJ2540" s="21">
        <v>0</v>
      </c>
      <c r="AK2540" s="21">
        <v>0</v>
      </c>
      <c r="AL2540" s="21">
        <v>0</v>
      </c>
      <c r="AM2540" s="21">
        <v>0</v>
      </c>
      <c r="AN2540" s="21">
        <v>0</v>
      </c>
      <c r="AO2540" s="21">
        <v>0</v>
      </c>
      <c r="AP2540" s="21">
        <v>0</v>
      </c>
      <c r="AQ2540" s="21">
        <v>0</v>
      </c>
    </row>
    <row r="2541" spans="1:43" x14ac:dyDescent="0.25">
      <c r="A2541" s="17" t="s">
        <v>258</v>
      </c>
      <c r="B2541" s="8" t="s">
        <v>338</v>
      </c>
      <c r="C2541" s="8" t="s">
        <v>71</v>
      </c>
      <c r="D2541" s="8" t="str">
        <f t="shared" si="293"/>
        <v>Week_19-generic-refi</v>
      </c>
      <c r="E2541" s="8" t="str">
        <f t="shared" si="294"/>
        <v>Umbrella-display.umb</v>
      </c>
      <c r="H2541" s="24">
        <f t="shared" si="295"/>
        <v>1.6594108293476611E-2</v>
      </c>
      <c r="I2541" s="6">
        <f t="shared" si="295"/>
        <v>3.05</v>
      </c>
      <c r="J2541" s="6">
        <f t="shared" si="297"/>
        <v>6141938.6897075437</v>
      </c>
      <c r="K2541" s="18">
        <f t="shared" si="297"/>
        <v>0</v>
      </c>
      <c r="L2541" s="35">
        <f>Data!BN33</f>
        <v>2.4071858965968689E-2</v>
      </c>
      <c r="Q2541" s="21">
        <v>0</v>
      </c>
      <c r="R2541" s="21">
        <v>0</v>
      </c>
      <c r="S2541" s="21">
        <v>0</v>
      </c>
      <c r="T2541" s="21">
        <v>0</v>
      </c>
      <c r="U2541" s="21">
        <v>0</v>
      </c>
      <c r="V2541" s="21">
        <v>0</v>
      </c>
      <c r="W2541" s="21">
        <v>0</v>
      </c>
      <c r="X2541" s="21">
        <v>0</v>
      </c>
      <c r="Y2541" s="21">
        <v>0</v>
      </c>
      <c r="Z2541" s="21">
        <v>0</v>
      </c>
      <c r="AA2541" s="21">
        <v>0</v>
      </c>
      <c r="AB2541" s="21">
        <v>0</v>
      </c>
      <c r="AC2541" s="21">
        <v>0</v>
      </c>
      <c r="AD2541" s="21">
        <v>0</v>
      </c>
      <c r="AE2541" s="21">
        <v>111.33347577588643</v>
      </c>
      <c r="AF2541" s="21">
        <v>396.45893949018927</v>
      </c>
      <c r="AG2541" s="21">
        <v>630.80050629965933</v>
      </c>
      <c r="AH2541" s="21">
        <v>823.9859565598199</v>
      </c>
      <c r="AI2541" s="21">
        <v>0</v>
      </c>
      <c r="AJ2541" s="21">
        <v>0</v>
      </c>
      <c r="AK2541" s="21">
        <v>0</v>
      </c>
      <c r="AL2541" s="21">
        <v>0</v>
      </c>
      <c r="AM2541" s="21">
        <v>0</v>
      </c>
      <c r="AN2541" s="21">
        <v>1645.212658304305</v>
      </c>
      <c r="AO2541" s="21">
        <v>5858.6086637603375</v>
      </c>
      <c r="AP2541" s="21">
        <v>9321.5537429016476</v>
      </c>
      <c r="AQ2541" s="21">
        <v>12176.320882373921</v>
      </c>
    </row>
    <row r="2542" spans="1:43" x14ac:dyDescent="0.25">
      <c r="A2542" s="17" t="s">
        <v>259</v>
      </c>
      <c r="B2542" s="8" t="s">
        <v>338</v>
      </c>
      <c r="C2542" s="8" t="s">
        <v>71</v>
      </c>
      <c r="D2542" s="8" t="str">
        <f t="shared" si="293"/>
        <v>Week_20-generic-refi</v>
      </c>
      <c r="E2542" s="8" t="str">
        <f t="shared" si="294"/>
        <v>Umbrella-display.umb</v>
      </c>
      <c r="H2542" s="24">
        <f t="shared" si="295"/>
        <v>1.6594108293476611E-2</v>
      </c>
      <c r="I2542" s="6">
        <f t="shared" si="295"/>
        <v>3.05</v>
      </c>
      <c r="J2542" s="6">
        <f t="shared" si="297"/>
        <v>6141938.6897075437</v>
      </c>
      <c r="K2542" s="18">
        <f t="shared" si="297"/>
        <v>0</v>
      </c>
      <c r="L2542" s="35">
        <f>Data!BN34</f>
        <v>2.4071858965968689E-2</v>
      </c>
      <c r="Q2542" s="21">
        <v>0</v>
      </c>
      <c r="R2542" s="21">
        <v>0</v>
      </c>
      <c r="S2542" s="21">
        <v>0</v>
      </c>
      <c r="T2542" s="21">
        <v>0</v>
      </c>
      <c r="U2542" s="21">
        <v>0</v>
      </c>
      <c r="V2542" s="21">
        <v>0</v>
      </c>
      <c r="W2542" s="21">
        <v>0</v>
      </c>
      <c r="X2542" s="21">
        <v>0</v>
      </c>
      <c r="Y2542" s="21">
        <v>0</v>
      </c>
      <c r="Z2542" s="21">
        <v>0</v>
      </c>
      <c r="AA2542" s="21">
        <v>0</v>
      </c>
      <c r="AB2542" s="21">
        <v>0</v>
      </c>
      <c r="AC2542" s="21">
        <v>0</v>
      </c>
      <c r="AD2542" s="21">
        <v>0</v>
      </c>
      <c r="AE2542" s="21">
        <v>0</v>
      </c>
      <c r="AF2542" s="21">
        <v>0</v>
      </c>
      <c r="AG2542" s="21">
        <v>199.67760666144861</v>
      </c>
      <c r="AH2542" s="21">
        <v>369.24269166163361</v>
      </c>
      <c r="AI2542" s="21">
        <v>0</v>
      </c>
      <c r="AJ2542" s="21">
        <v>0</v>
      </c>
      <c r="AK2542" s="21">
        <v>0</v>
      </c>
      <c r="AL2542" s="21">
        <v>0</v>
      </c>
      <c r="AM2542" s="21">
        <v>0</v>
      </c>
      <c r="AN2542" s="21">
        <v>0</v>
      </c>
      <c r="AO2542" s="21">
        <v>0</v>
      </c>
      <c r="AP2542" s="21">
        <v>3213.6909165459142</v>
      </c>
      <c r="AQ2542" s="21">
        <v>5942.738918169619</v>
      </c>
    </row>
    <row r="2543" spans="1:43" x14ac:dyDescent="0.25">
      <c r="A2543" s="17" t="s">
        <v>260</v>
      </c>
      <c r="B2543" s="8" t="s">
        <v>338</v>
      </c>
      <c r="C2543" s="8" t="s">
        <v>71</v>
      </c>
      <c r="D2543" s="8" t="str">
        <f t="shared" si="293"/>
        <v>Week_21-generic-refi</v>
      </c>
      <c r="E2543" s="8" t="str">
        <f t="shared" si="294"/>
        <v>Umbrella-display.umb</v>
      </c>
      <c r="H2543" s="24">
        <f t="shared" si="295"/>
        <v>1.6594108293476611E-2</v>
      </c>
      <c r="I2543" s="6">
        <f t="shared" si="295"/>
        <v>3.05</v>
      </c>
      <c r="J2543" s="6">
        <f t="shared" ref="J2543:K2558" si="298">J2542</f>
        <v>6141938.6897075437</v>
      </c>
      <c r="K2543" s="18">
        <f t="shared" si="298"/>
        <v>0</v>
      </c>
      <c r="L2543" s="35">
        <f>Data!BN35</f>
        <v>2.4071858965968689E-2</v>
      </c>
      <c r="Q2543" s="21">
        <v>0</v>
      </c>
      <c r="R2543" s="21">
        <v>0</v>
      </c>
      <c r="S2543" s="21">
        <v>0</v>
      </c>
      <c r="T2543" s="21">
        <v>0</v>
      </c>
      <c r="U2543" s="21">
        <v>0</v>
      </c>
      <c r="V2543" s="21">
        <v>0</v>
      </c>
      <c r="W2543" s="21">
        <v>0</v>
      </c>
      <c r="X2543" s="21">
        <v>0</v>
      </c>
      <c r="Y2543" s="21">
        <v>0</v>
      </c>
      <c r="Z2543" s="21">
        <v>0</v>
      </c>
      <c r="AA2543" s="21">
        <v>0</v>
      </c>
      <c r="AB2543" s="21">
        <v>0</v>
      </c>
      <c r="AC2543" s="21">
        <v>0</v>
      </c>
      <c r="AD2543" s="21">
        <v>0</v>
      </c>
      <c r="AE2543" s="21">
        <v>0</v>
      </c>
      <c r="AF2543" s="21">
        <v>520.19031161871419</v>
      </c>
      <c r="AG2543" s="21">
        <v>984.81412989967203</v>
      </c>
      <c r="AH2543" s="21">
        <v>1367.3982917481878</v>
      </c>
      <c r="AI2543" s="21">
        <v>0</v>
      </c>
      <c r="AJ2543" s="21">
        <v>0</v>
      </c>
      <c r="AK2543" s="21">
        <v>0</v>
      </c>
      <c r="AL2543" s="21">
        <v>0</v>
      </c>
      <c r="AM2543" s="21">
        <v>0</v>
      </c>
      <c r="AN2543" s="21">
        <v>0</v>
      </c>
      <c r="AO2543" s="21">
        <v>6436.8717754590743</v>
      </c>
      <c r="AP2543" s="21">
        <v>12186.159825042831</v>
      </c>
      <c r="AQ2543" s="21">
        <v>16920.283352790175</v>
      </c>
    </row>
    <row r="2544" spans="1:43" x14ac:dyDescent="0.25">
      <c r="A2544" s="17" t="s">
        <v>261</v>
      </c>
      <c r="B2544" s="8" t="s">
        <v>338</v>
      </c>
      <c r="C2544" s="8" t="s">
        <v>71</v>
      </c>
      <c r="D2544" s="8" t="str">
        <f t="shared" si="293"/>
        <v>Week_22-generic-refi</v>
      </c>
      <c r="E2544" s="8" t="str">
        <f t="shared" si="294"/>
        <v>Umbrella-display.umb</v>
      </c>
      <c r="H2544" s="24">
        <f t="shared" si="295"/>
        <v>1.6594108293476611E-2</v>
      </c>
      <c r="I2544" s="6">
        <f t="shared" si="295"/>
        <v>3.05</v>
      </c>
      <c r="J2544" s="6">
        <f t="shared" si="298"/>
        <v>6141938.6897075437</v>
      </c>
      <c r="K2544" s="18">
        <f t="shared" si="298"/>
        <v>0</v>
      </c>
      <c r="L2544" s="35">
        <f>Data!BN36</f>
        <v>2.4071858965968689E-2</v>
      </c>
      <c r="Q2544" s="21">
        <v>0</v>
      </c>
      <c r="R2544" s="21">
        <v>0</v>
      </c>
      <c r="S2544" s="21">
        <v>0</v>
      </c>
      <c r="T2544" s="21">
        <v>0</v>
      </c>
      <c r="U2544" s="21">
        <v>0</v>
      </c>
      <c r="V2544" s="21">
        <v>0</v>
      </c>
      <c r="W2544" s="21">
        <v>0</v>
      </c>
      <c r="X2544" s="21">
        <v>0</v>
      </c>
      <c r="Y2544" s="21">
        <v>0</v>
      </c>
      <c r="Z2544" s="21">
        <v>0</v>
      </c>
      <c r="AA2544" s="21">
        <v>0</v>
      </c>
      <c r="AB2544" s="21">
        <v>0</v>
      </c>
      <c r="AC2544" s="21">
        <v>0</v>
      </c>
      <c r="AD2544" s="21">
        <v>0</v>
      </c>
      <c r="AE2544" s="21">
        <v>0</v>
      </c>
      <c r="AF2544" s="21">
        <v>0</v>
      </c>
      <c r="AG2544" s="21">
        <v>121.5101520965446</v>
      </c>
      <c r="AH2544" s="21">
        <v>399.90967428944265</v>
      </c>
      <c r="AI2544" s="21">
        <v>0</v>
      </c>
      <c r="AJ2544" s="21">
        <v>0</v>
      </c>
      <c r="AK2544" s="21">
        <v>0</v>
      </c>
      <c r="AL2544" s="21">
        <v>0</v>
      </c>
      <c r="AM2544" s="21">
        <v>0</v>
      </c>
      <c r="AN2544" s="21">
        <v>0</v>
      </c>
      <c r="AO2544" s="21">
        <v>0</v>
      </c>
      <c r="AP2544" s="21">
        <v>1655.4673351477836</v>
      </c>
      <c r="AQ2544" s="21">
        <v>5448.4122632794242</v>
      </c>
    </row>
    <row r="2545" spans="1:43" x14ac:dyDescent="0.25">
      <c r="A2545" s="17" t="s">
        <v>278</v>
      </c>
      <c r="B2545" s="8" t="s">
        <v>338</v>
      </c>
      <c r="C2545" s="8" t="s">
        <v>71</v>
      </c>
      <c r="D2545" s="8" t="str">
        <f t="shared" si="293"/>
        <v>Week_23-generic-refi</v>
      </c>
      <c r="E2545" s="8" t="str">
        <f t="shared" si="294"/>
        <v>Umbrella-display.umb</v>
      </c>
      <c r="H2545" s="24">
        <f t="shared" si="295"/>
        <v>1.6594108293476611E-2</v>
      </c>
      <c r="I2545" s="6">
        <f t="shared" si="295"/>
        <v>3.05</v>
      </c>
      <c r="J2545" s="6">
        <f t="shared" si="298"/>
        <v>6141938.6897075437</v>
      </c>
      <c r="K2545" s="18">
        <f t="shared" si="298"/>
        <v>0</v>
      </c>
      <c r="L2545" s="35">
        <f>Data!BN37</f>
        <v>2.4856810888772018E-2</v>
      </c>
      <c r="Q2545" s="21">
        <v>0</v>
      </c>
      <c r="R2545" s="21">
        <v>0</v>
      </c>
      <c r="S2545" s="21">
        <v>0</v>
      </c>
      <c r="T2545" s="21">
        <v>0</v>
      </c>
      <c r="U2545" s="21">
        <v>0</v>
      </c>
      <c r="V2545" s="21">
        <v>0</v>
      </c>
      <c r="W2545" s="21">
        <v>0</v>
      </c>
      <c r="X2545" s="21">
        <v>0</v>
      </c>
      <c r="Y2545" s="21">
        <v>0</v>
      </c>
      <c r="Z2545" s="21">
        <v>0</v>
      </c>
      <c r="AA2545" s="21">
        <v>0</v>
      </c>
      <c r="AB2545" s="21">
        <v>0</v>
      </c>
      <c r="AC2545" s="21">
        <v>0</v>
      </c>
      <c r="AD2545" s="21">
        <v>0</v>
      </c>
      <c r="AE2545" s="21">
        <v>0</v>
      </c>
      <c r="AF2545" s="21">
        <v>0</v>
      </c>
      <c r="AG2545" s="21">
        <v>0</v>
      </c>
      <c r="AH2545" s="21">
        <v>0</v>
      </c>
      <c r="AI2545" s="21">
        <v>0</v>
      </c>
      <c r="AJ2545" s="21">
        <v>0</v>
      </c>
      <c r="AK2545" s="21">
        <v>0</v>
      </c>
      <c r="AL2545" s="21">
        <v>0</v>
      </c>
      <c r="AM2545" s="21">
        <v>0</v>
      </c>
      <c r="AN2545" s="21">
        <v>0</v>
      </c>
      <c r="AO2545" s="21">
        <v>0</v>
      </c>
      <c r="AP2545" s="21">
        <v>0</v>
      </c>
      <c r="AQ2545" s="21">
        <v>0</v>
      </c>
    </row>
    <row r="2546" spans="1:43" x14ac:dyDescent="0.25">
      <c r="A2546" s="17" t="s">
        <v>279</v>
      </c>
      <c r="B2546" s="8" t="s">
        <v>338</v>
      </c>
      <c r="C2546" s="8" t="s">
        <v>71</v>
      </c>
      <c r="D2546" s="8" t="str">
        <f t="shared" si="293"/>
        <v>Week_24-generic-refi</v>
      </c>
      <c r="E2546" s="8" t="str">
        <f t="shared" si="294"/>
        <v>Umbrella-display.umb</v>
      </c>
      <c r="H2546" s="24">
        <f t="shared" si="295"/>
        <v>1.6594108293476611E-2</v>
      </c>
      <c r="I2546" s="6">
        <f t="shared" si="295"/>
        <v>3.05</v>
      </c>
      <c r="J2546" s="6">
        <f t="shared" si="298"/>
        <v>6141938.6897075437</v>
      </c>
      <c r="K2546" s="18">
        <f t="shared" si="298"/>
        <v>0</v>
      </c>
      <c r="L2546" s="35">
        <f>Data!BN38</f>
        <v>2.4856810888772018E-2</v>
      </c>
      <c r="Q2546" s="21">
        <v>0</v>
      </c>
      <c r="R2546" s="21">
        <v>0</v>
      </c>
      <c r="S2546" s="21">
        <v>0</v>
      </c>
      <c r="T2546" s="21">
        <v>0</v>
      </c>
      <c r="U2546" s="21">
        <v>0</v>
      </c>
      <c r="V2546" s="21">
        <v>0</v>
      </c>
      <c r="W2546" s="21">
        <v>0</v>
      </c>
      <c r="X2546" s="21">
        <v>0</v>
      </c>
      <c r="Y2546" s="21">
        <v>0</v>
      </c>
      <c r="Z2546" s="21">
        <v>0</v>
      </c>
      <c r="AA2546" s="21">
        <v>0</v>
      </c>
      <c r="AB2546" s="21">
        <v>0</v>
      </c>
      <c r="AC2546" s="21">
        <v>0</v>
      </c>
      <c r="AD2546" s="21">
        <v>0</v>
      </c>
      <c r="AE2546" s="21">
        <v>0</v>
      </c>
      <c r="AF2546" s="21">
        <v>0</v>
      </c>
      <c r="AG2546" s="21">
        <v>65.095281251168387</v>
      </c>
      <c r="AH2546" s="21">
        <v>257.85436265040317</v>
      </c>
      <c r="AI2546" s="21">
        <v>0</v>
      </c>
      <c r="AJ2546" s="21">
        <v>0</v>
      </c>
      <c r="AK2546" s="21">
        <v>0</v>
      </c>
      <c r="AL2546" s="21">
        <v>0</v>
      </c>
      <c r="AM2546" s="21">
        <v>0</v>
      </c>
      <c r="AN2546" s="21">
        <v>0</v>
      </c>
      <c r="AO2546" s="21">
        <v>0</v>
      </c>
      <c r="AP2546" s="21">
        <v>972.17611401849069</v>
      </c>
      <c r="AQ2546" s="21">
        <v>3850.9681108365162</v>
      </c>
    </row>
    <row r="2547" spans="1:43" x14ac:dyDescent="0.25">
      <c r="A2547" s="17" t="s">
        <v>280</v>
      </c>
      <c r="B2547" s="8" t="s">
        <v>338</v>
      </c>
      <c r="C2547" s="8" t="s">
        <v>71</v>
      </c>
      <c r="D2547" s="8" t="str">
        <f t="shared" si="293"/>
        <v>Week_25-generic-refi</v>
      </c>
      <c r="E2547" s="8" t="str">
        <f t="shared" si="294"/>
        <v>Umbrella-display.umb</v>
      </c>
      <c r="H2547" s="24">
        <f t="shared" si="295"/>
        <v>1.6594108293476611E-2</v>
      </c>
      <c r="I2547" s="6">
        <f t="shared" si="295"/>
        <v>3.05</v>
      </c>
      <c r="J2547" s="6">
        <f t="shared" si="298"/>
        <v>6141938.6897075437</v>
      </c>
      <c r="K2547" s="18">
        <f t="shared" si="298"/>
        <v>0</v>
      </c>
      <c r="L2547" s="35">
        <f>Data!BN39</f>
        <v>2.4856810888772018E-2</v>
      </c>
      <c r="Q2547" s="21">
        <v>0</v>
      </c>
      <c r="R2547" s="21">
        <v>0</v>
      </c>
      <c r="S2547" s="21">
        <v>0</v>
      </c>
      <c r="T2547" s="21">
        <v>0</v>
      </c>
      <c r="U2547" s="21">
        <v>0</v>
      </c>
      <c r="V2547" s="21">
        <v>0</v>
      </c>
      <c r="W2547" s="21">
        <v>0</v>
      </c>
      <c r="X2547" s="21">
        <v>0</v>
      </c>
      <c r="Y2547" s="21">
        <v>0</v>
      </c>
      <c r="Z2547" s="21">
        <v>0</v>
      </c>
      <c r="AA2547" s="21">
        <v>0</v>
      </c>
      <c r="AB2547" s="21">
        <v>0</v>
      </c>
      <c r="AC2547" s="21">
        <v>0</v>
      </c>
      <c r="AD2547" s="21">
        <v>0</v>
      </c>
      <c r="AE2547" s="21">
        <v>0</v>
      </c>
      <c r="AF2547" s="21">
        <v>0</v>
      </c>
      <c r="AG2547" s="21">
        <v>0</v>
      </c>
      <c r="AH2547" s="21">
        <v>0</v>
      </c>
      <c r="AI2547" s="21">
        <v>0</v>
      </c>
      <c r="AJ2547" s="21">
        <v>0</v>
      </c>
      <c r="AK2547" s="21">
        <v>0</v>
      </c>
      <c r="AL2547" s="21">
        <v>0</v>
      </c>
      <c r="AM2547" s="21">
        <v>0</v>
      </c>
      <c r="AN2547" s="21">
        <v>0</v>
      </c>
      <c r="AO2547" s="21">
        <v>0</v>
      </c>
      <c r="AP2547" s="21">
        <v>0</v>
      </c>
      <c r="AQ2547" s="21">
        <v>0</v>
      </c>
    </row>
    <row r="2548" spans="1:43" x14ac:dyDescent="0.25">
      <c r="A2548" s="17" t="s">
        <v>281</v>
      </c>
      <c r="B2548" s="8" t="s">
        <v>338</v>
      </c>
      <c r="C2548" s="8" t="s">
        <v>71</v>
      </c>
      <c r="D2548" s="8" t="str">
        <f t="shared" si="293"/>
        <v>Week_26-generic-refi</v>
      </c>
      <c r="E2548" s="8" t="str">
        <f t="shared" si="294"/>
        <v>Umbrella-display.umb</v>
      </c>
      <c r="H2548" s="24">
        <f t="shared" si="295"/>
        <v>1.6594108293476611E-2</v>
      </c>
      <c r="I2548" s="6">
        <f t="shared" si="295"/>
        <v>3.05</v>
      </c>
      <c r="J2548" s="6">
        <f t="shared" si="298"/>
        <v>6141938.6897075437</v>
      </c>
      <c r="K2548" s="18">
        <f t="shared" si="298"/>
        <v>0</v>
      </c>
      <c r="L2548" s="35">
        <f>Data!BN40</f>
        <v>2.4856810888772018E-2</v>
      </c>
      <c r="Q2548" s="21">
        <v>0</v>
      </c>
      <c r="R2548" s="21">
        <v>0</v>
      </c>
      <c r="S2548" s="21">
        <v>0</v>
      </c>
      <c r="T2548" s="21">
        <v>0</v>
      </c>
      <c r="U2548" s="21">
        <v>0</v>
      </c>
      <c r="V2548" s="21">
        <v>0</v>
      </c>
      <c r="W2548" s="21">
        <v>0</v>
      </c>
      <c r="X2548" s="21">
        <v>0</v>
      </c>
      <c r="Y2548" s="21">
        <v>0</v>
      </c>
      <c r="Z2548" s="21">
        <v>0</v>
      </c>
      <c r="AA2548" s="21">
        <v>0</v>
      </c>
      <c r="AB2548" s="21">
        <v>0</v>
      </c>
      <c r="AC2548" s="21">
        <v>0</v>
      </c>
      <c r="AD2548" s="21">
        <v>0</v>
      </c>
      <c r="AE2548" s="21">
        <v>0</v>
      </c>
      <c r="AF2548" s="21">
        <v>0</v>
      </c>
      <c r="AG2548" s="21">
        <v>0</v>
      </c>
      <c r="AH2548" s="21">
        <v>174.77224584021309</v>
      </c>
      <c r="AI2548" s="21">
        <v>0</v>
      </c>
      <c r="AJ2548" s="21">
        <v>0</v>
      </c>
      <c r="AK2548" s="21">
        <v>0</v>
      </c>
      <c r="AL2548" s="21">
        <v>0</v>
      </c>
      <c r="AM2548" s="21">
        <v>0</v>
      </c>
      <c r="AN2548" s="21">
        <v>0</v>
      </c>
      <c r="AO2548" s="21">
        <v>0</v>
      </c>
      <c r="AP2548" s="21">
        <v>0</v>
      </c>
      <c r="AQ2548" s="21">
        <v>2269.2120820338869</v>
      </c>
    </row>
    <row r="2549" spans="1:43" x14ac:dyDescent="0.25">
      <c r="A2549" s="17" t="s">
        <v>282</v>
      </c>
      <c r="B2549" s="8" t="s">
        <v>338</v>
      </c>
      <c r="C2549" s="8" t="s">
        <v>71</v>
      </c>
      <c r="D2549" s="8" t="str">
        <f t="shared" si="293"/>
        <v>Week_27-generic-refi</v>
      </c>
      <c r="E2549" s="8" t="str">
        <f t="shared" si="294"/>
        <v>Umbrella-display.umb</v>
      </c>
      <c r="H2549" s="24">
        <f t="shared" si="295"/>
        <v>1.6594108293476611E-2</v>
      </c>
      <c r="I2549" s="6">
        <f t="shared" si="295"/>
        <v>3.05</v>
      </c>
      <c r="J2549" s="6">
        <f t="shared" si="298"/>
        <v>6141938.6897075437</v>
      </c>
      <c r="K2549" s="18">
        <f t="shared" si="298"/>
        <v>0</v>
      </c>
      <c r="L2549" s="35">
        <f>Data!BN41</f>
        <v>2.4856810888772018E-2</v>
      </c>
      <c r="Q2549" s="21">
        <v>0</v>
      </c>
      <c r="R2549" s="21">
        <v>0</v>
      </c>
      <c r="S2549" s="21">
        <v>0</v>
      </c>
      <c r="T2549" s="21">
        <v>0</v>
      </c>
      <c r="U2549" s="21">
        <v>0</v>
      </c>
      <c r="V2549" s="21">
        <v>0</v>
      </c>
      <c r="W2549" s="21">
        <v>0</v>
      </c>
      <c r="X2549" s="21">
        <v>0</v>
      </c>
      <c r="Y2549" s="21">
        <v>0</v>
      </c>
      <c r="Z2549" s="21">
        <v>0</v>
      </c>
      <c r="AA2549" s="21">
        <v>0</v>
      </c>
      <c r="AB2549" s="21">
        <v>0</v>
      </c>
      <c r="AC2549" s="21">
        <v>0</v>
      </c>
      <c r="AD2549" s="21">
        <v>0</v>
      </c>
      <c r="AE2549" s="21">
        <v>0</v>
      </c>
      <c r="AF2549" s="21">
        <v>0</v>
      </c>
      <c r="AG2549" s="21">
        <v>159.28406582507316</v>
      </c>
      <c r="AH2549" s="21">
        <v>441.04296243568155</v>
      </c>
      <c r="AI2549" s="21">
        <v>0</v>
      </c>
      <c r="AJ2549" s="21">
        <v>0</v>
      </c>
      <c r="AK2549" s="21">
        <v>0</v>
      </c>
      <c r="AL2549" s="21">
        <v>0</v>
      </c>
      <c r="AM2549" s="21">
        <v>0</v>
      </c>
      <c r="AN2549" s="21">
        <v>0</v>
      </c>
      <c r="AO2549" s="21">
        <v>0</v>
      </c>
      <c r="AP2549" s="21">
        <v>2138.8730669712386</v>
      </c>
      <c r="AQ2549" s="21">
        <v>5922.3432604166683</v>
      </c>
    </row>
    <row r="2550" spans="1:43" x14ac:dyDescent="0.25">
      <c r="A2550" s="17" t="s">
        <v>283</v>
      </c>
      <c r="B2550" s="8" t="s">
        <v>338</v>
      </c>
      <c r="C2550" s="8" t="s">
        <v>71</v>
      </c>
      <c r="D2550" s="8" t="str">
        <f t="shared" si="293"/>
        <v>Week_28-generic-refi</v>
      </c>
      <c r="E2550" s="8" t="str">
        <f t="shared" si="294"/>
        <v>Umbrella-display.umb</v>
      </c>
      <c r="H2550" s="24">
        <f t="shared" si="295"/>
        <v>1.6594108293476611E-2</v>
      </c>
      <c r="I2550" s="6">
        <f t="shared" si="295"/>
        <v>3.05</v>
      </c>
      <c r="J2550" s="6">
        <f t="shared" si="298"/>
        <v>6141938.6897075437</v>
      </c>
      <c r="K2550" s="18">
        <f t="shared" si="298"/>
        <v>0</v>
      </c>
      <c r="L2550" s="35">
        <f>Data!BN42</f>
        <v>2.3286907043165363E-2</v>
      </c>
      <c r="Q2550" s="21">
        <v>0</v>
      </c>
      <c r="R2550" s="21">
        <v>0</v>
      </c>
      <c r="S2550" s="21">
        <v>0</v>
      </c>
      <c r="T2550" s="21">
        <v>0</v>
      </c>
      <c r="U2550" s="21">
        <v>0</v>
      </c>
      <c r="V2550" s="21">
        <v>0</v>
      </c>
      <c r="W2550" s="21">
        <v>0</v>
      </c>
      <c r="X2550" s="21">
        <v>0</v>
      </c>
      <c r="Y2550" s="21">
        <v>0</v>
      </c>
      <c r="Z2550" s="21">
        <v>0</v>
      </c>
      <c r="AA2550" s="21">
        <v>0</v>
      </c>
      <c r="AB2550" s="21">
        <v>0</v>
      </c>
      <c r="AC2550" s="21">
        <v>0</v>
      </c>
      <c r="AD2550" s="21">
        <v>0</v>
      </c>
      <c r="AE2550" s="21">
        <v>0</v>
      </c>
      <c r="AF2550" s="21">
        <v>140.44938126810996</v>
      </c>
      <c r="AG2550" s="21">
        <v>427.80340470067</v>
      </c>
      <c r="AH2550" s="21">
        <v>664.65559831817643</v>
      </c>
      <c r="AI2550" s="21">
        <v>0</v>
      </c>
      <c r="AJ2550" s="21">
        <v>0</v>
      </c>
      <c r="AK2550" s="21">
        <v>0</v>
      </c>
      <c r="AL2550" s="21">
        <v>0</v>
      </c>
      <c r="AM2550" s="21">
        <v>0</v>
      </c>
      <c r="AN2550" s="21">
        <v>0</v>
      </c>
      <c r="AO2550" s="21">
        <v>1956.7597282265444</v>
      </c>
      <c r="AP2550" s="21">
        <v>5960.2147503838451</v>
      </c>
      <c r="AQ2550" s="21">
        <v>9260.0714662217615</v>
      </c>
    </row>
    <row r="2551" spans="1:43" x14ac:dyDescent="0.25">
      <c r="A2551" s="17" t="s">
        <v>284</v>
      </c>
      <c r="B2551" s="8" t="s">
        <v>338</v>
      </c>
      <c r="C2551" s="8" t="s">
        <v>71</v>
      </c>
      <c r="D2551" s="8" t="str">
        <f t="shared" si="293"/>
        <v>Week_29-generic-refi</v>
      </c>
      <c r="E2551" s="8" t="str">
        <f t="shared" si="294"/>
        <v>Umbrella-display.umb</v>
      </c>
      <c r="H2551" s="24">
        <f t="shared" si="295"/>
        <v>1.6594108293476611E-2</v>
      </c>
      <c r="I2551" s="6">
        <f t="shared" si="295"/>
        <v>3.05</v>
      </c>
      <c r="J2551" s="6">
        <f t="shared" si="298"/>
        <v>6141938.6897075437</v>
      </c>
      <c r="K2551" s="18">
        <f t="shared" si="298"/>
        <v>0</v>
      </c>
      <c r="L2551" s="35">
        <f>Data!BN43</f>
        <v>2.3286907043165363E-2</v>
      </c>
      <c r="Q2551" s="21">
        <v>0</v>
      </c>
      <c r="R2551" s="21">
        <v>0</v>
      </c>
      <c r="S2551" s="21">
        <v>0</v>
      </c>
      <c r="T2551" s="21">
        <v>0</v>
      </c>
      <c r="U2551" s="21">
        <v>0</v>
      </c>
      <c r="V2551" s="21">
        <v>0</v>
      </c>
      <c r="W2551" s="21">
        <v>0</v>
      </c>
      <c r="X2551" s="21">
        <v>0</v>
      </c>
      <c r="Y2551" s="21">
        <v>0</v>
      </c>
      <c r="Z2551" s="21">
        <v>0</v>
      </c>
      <c r="AA2551" s="21">
        <v>0</v>
      </c>
      <c r="AB2551" s="21">
        <v>0</v>
      </c>
      <c r="AC2551" s="21">
        <v>0</v>
      </c>
      <c r="AD2551" s="21">
        <v>0</v>
      </c>
      <c r="AE2551" s="21">
        <v>0</v>
      </c>
      <c r="AF2551" s="21">
        <v>0</v>
      </c>
      <c r="AG2551" s="21">
        <v>0</v>
      </c>
      <c r="AH2551" s="21">
        <v>195.39661862909398</v>
      </c>
      <c r="AI2551" s="21">
        <v>0</v>
      </c>
      <c r="AJ2551" s="21">
        <v>0</v>
      </c>
      <c r="AK2551" s="21">
        <v>0</v>
      </c>
      <c r="AL2551" s="21">
        <v>0</v>
      </c>
      <c r="AM2551" s="21">
        <v>0</v>
      </c>
      <c r="AN2551" s="21">
        <v>0</v>
      </c>
      <c r="AO2551" s="21">
        <v>0</v>
      </c>
      <c r="AP2551" s="21">
        <v>0</v>
      </c>
      <c r="AQ2551" s="21">
        <v>2669.9179528133609</v>
      </c>
    </row>
    <row r="2552" spans="1:43" x14ac:dyDescent="0.25">
      <c r="A2552" s="17" t="s">
        <v>285</v>
      </c>
      <c r="B2552" s="8" t="s">
        <v>338</v>
      </c>
      <c r="C2552" s="8" t="s">
        <v>71</v>
      </c>
      <c r="D2552" s="8" t="str">
        <f t="shared" si="293"/>
        <v>Week_30-generic-refi</v>
      </c>
      <c r="E2552" s="8" t="str">
        <f t="shared" si="294"/>
        <v>Umbrella-display.umb</v>
      </c>
      <c r="H2552" s="24">
        <f t="shared" si="295"/>
        <v>1.6594108293476611E-2</v>
      </c>
      <c r="I2552" s="6">
        <f t="shared" si="295"/>
        <v>3.05</v>
      </c>
      <c r="J2552" s="6">
        <f t="shared" si="298"/>
        <v>6141938.6897075437</v>
      </c>
      <c r="K2552" s="18">
        <f t="shared" si="298"/>
        <v>0</v>
      </c>
      <c r="L2552" s="35">
        <f>Data!BN44</f>
        <v>2.3286907043165363E-2</v>
      </c>
      <c r="Q2552" s="21">
        <v>0</v>
      </c>
      <c r="R2552" s="21">
        <v>0</v>
      </c>
      <c r="S2552" s="21">
        <v>0</v>
      </c>
      <c r="T2552" s="21">
        <v>0</v>
      </c>
      <c r="U2552" s="21">
        <v>0</v>
      </c>
      <c r="V2552" s="21">
        <v>0</v>
      </c>
      <c r="W2552" s="21">
        <v>0</v>
      </c>
      <c r="X2552" s="21">
        <v>0</v>
      </c>
      <c r="Y2552" s="21">
        <v>0</v>
      </c>
      <c r="Z2552" s="21">
        <v>0</v>
      </c>
      <c r="AA2552" s="21">
        <v>0</v>
      </c>
      <c r="AB2552" s="21">
        <v>0</v>
      </c>
      <c r="AC2552" s="21">
        <v>0</v>
      </c>
      <c r="AD2552" s="21">
        <v>0</v>
      </c>
      <c r="AE2552" s="21">
        <v>0</v>
      </c>
      <c r="AF2552" s="21">
        <v>0</v>
      </c>
      <c r="AG2552" s="21">
        <v>285.75508363420363</v>
      </c>
      <c r="AH2552" s="21">
        <v>566.52039729698618</v>
      </c>
      <c r="AI2552" s="21">
        <v>0</v>
      </c>
      <c r="AJ2552" s="21">
        <v>0</v>
      </c>
      <c r="AK2552" s="21">
        <v>0</v>
      </c>
      <c r="AL2552" s="21">
        <v>0</v>
      </c>
      <c r="AM2552" s="21">
        <v>0</v>
      </c>
      <c r="AN2552" s="21">
        <v>0</v>
      </c>
      <c r="AO2552" s="21">
        <v>0</v>
      </c>
      <c r="AP2552" s="21">
        <v>3781.337178459974</v>
      </c>
      <c r="AQ2552" s="21">
        <v>7496.6457758534762</v>
      </c>
    </row>
    <row r="2553" spans="1:43" x14ac:dyDescent="0.25">
      <c r="A2553" s="17" t="s">
        <v>286</v>
      </c>
      <c r="B2553" s="8" t="s">
        <v>338</v>
      </c>
      <c r="C2553" s="8" t="s">
        <v>71</v>
      </c>
      <c r="D2553" s="8" t="str">
        <f t="shared" si="293"/>
        <v>Week_31-generic-refi</v>
      </c>
      <c r="E2553" s="8" t="str">
        <f t="shared" si="294"/>
        <v>Umbrella-display.umb</v>
      </c>
      <c r="H2553" s="24">
        <f t="shared" si="295"/>
        <v>1.6594108293476611E-2</v>
      </c>
      <c r="I2553" s="6">
        <f t="shared" si="295"/>
        <v>3.05</v>
      </c>
      <c r="J2553" s="6">
        <f t="shared" si="298"/>
        <v>6141938.6897075437</v>
      </c>
      <c r="K2553" s="18">
        <f t="shared" si="298"/>
        <v>0</v>
      </c>
      <c r="L2553" s="35">
        <f>Data!BN45</f>
        <v>2.3286907043165363E-2</v>
      </c>
      <c r="Q2553" s="21">
        <v>0</v>
      </c>
      <c r="R2553" s="21">
        <v>0</v>
      </c>
      <c r="S2553" s="21">
        <v>0</v>
      </c>
      <c r="T2553" s="21">
        <v>0</v>
      </c>
      <c r="U2553" s="21">
        <v>0</v>
      </c>
      <c r="V2553" s="21">
        <v>0</v>
      </c>
      <c r="W2553" s="21">
        <v>0</v>
      </c>
      <c r="X2553" s="21">
        <v>0</v>
      </c>
      <c r="Y2553" s="21">
        <v>0</v>
      </c>
      <c r="Z2553" s="21">
        <v>0</v>
      </c>
      <c r="AA2553" s="21">
        <v>0</v>
      </c>
      <c r="AB2553" s="21">
        <v>0</v>
      </c>
      <c r="AC2553" s="21">
        <v>0</v>
      </c>
      <c r="AD2553" s="21">
        <v>0</v>
      </c>
      <c r="AE2553" s="21">
        <v>0</v>
      </c>
      <c r="AF2553" s="21">
        <v>0</v>
      </c>
      <c r="AG2553" s="21">
        <v>113.02538423802976</v>
      </c>
      <c r="AH2553" s="21">
        <v>355.36626236645264</v>
      </c>
      <c r="AI2553" s="21">
        <v>0</v>
      </c>
      <c r="AJ2553" s="21">
        <v>0</v>
      </c>
      <c r="AK2553" s="21">
        <v>0</v>
      </c>
      <c r="AL2553" s="21">
        <v>0</v>
      </c>
      <c r="AM2553" s="21">
        <v>0</v>
      </c>
      <c r="AN2553" s="21">
        <v>0</v>
      </c>
      <c r="AO2553" s="21">
        <v>0</v>
      </c>
      <c r="AP2553" s="21">
        <v>1561.5446129965796</v>
      </c>
      <c r="AQ2553" s="21">
        <v>4909.6959623725716</v>
      </c>
    </row>
    <row r="2554" spans="1:43" x14ac:dyDescent="0.25">
      <c r="A2554" s="17" t="s">
        <v>287</v>
      </c>
      <c r="B2554" s="8" t="s">
        <v>338</v>
      </c>
      <c r="C2554" s="8" t="s">
        <v>71</v>
      </c>
      <c r="D2554" s="8" t="str">
        <f t="shared" si="293"/>
        <v>Week_32-generic-refi</v>
      </c>
      <c r="E2554" s="8" t="str">
        <f t="shared" si="294"/>
        <v>Umbrella-display.umb</v>
      </c>
      <c r="H2554" s="24">
        <f t="shared" si="295"/>
        <v>1.6594108293476611E-2</v>
      </c>
      <c r="I2554" s="6">
        <f t="shared" si="295"/>
        <v>3.05</v>
      </c>
      <c r="J2554" s="6">
        <f t="shared" si="298"/>
        <v>6141938.6897075437</v>
      </c>
      <c r="K2554" s="18">
        <f t="shared" si="298"/>
        <v>0</v>
      </c>
      <c r="L2554" s="35">
        <f>Data!BN46</f>
        <v>2.7211666657181995E-2</v>
      </c>
      <c r="Q2554" s="21">
        <v>0</v>
      </c>
      <c r="R2554" s="21">
        <v>0</v>
      </c>
      <c r="S2554" s="21">
        <v>0</v>
      </c>
      <c r="T2554" s="21">
        <v>0</v>
      </c>
      <c r="U2554" s="21">
        <v>0</v>
      </c>
      <c r="V2554" s="21">
        <v>0</v>
      </c>
      <c r="W2554" s="21">
        <v>0</v>
      </c>
      <c r="X2554" s="21">
        <v>0</v>
      </c>
      <c r="Y2554" s="21">
        <v>0</v>
      </c>
      <c r="Z2554" s="21">
        <v>0</v>
      </c>
      <c r="AA2554" s="21">
        <v>0</v>
      </c>
      <c r="AB2554" s="21">
        <v>0</v>
      </c>
      <c r="AC2554" s="21">
        <v>0</v>
      </c>
      <c r="AD2554" s="21">
        <v>0</v>
      </c>
      <c r="AE2554" s="21">
        <v>0</v>
      </c>
      <c r="AF2554" s="21">
        <v>0</v>
      </c>
      <c r="AG2554" s="21">
        <v>0</v>
      </c>
      <c r="AH2554" s="21">
        <v>0</v>
      </c>
      <c r="AI2554" s="21">
        <v>0</v>
      </c>
      <c r="AJ2554" s="21">
        <v>0</v>
      </c>
      <c r="AK2554" s="21">
        <v>0</v>
      </c>
      <c r="AL2554" s="21">
        <v>0</v>
      </c>
      <c r="AM2554" s="21">
        <v>0</v>
      </c>
      <c r="AN2554" s="21">
        <v>0</v>
      </c>
      <c r="AO2554" s="21">
        <v>0</v>
      </c>
      <c r="AP2554" s="21">
        <v>0</v>
      </c>
      <c r="AQ2554" s="21">
        <v>0</v>
      </c>
    </row>
    <row r="2555" spans="1:43" x14ac:dyDescent="0.25">
      <c r="A2555" s="17" t="s">
        <v>288</v>
      </c>
      <c r="B2555" s="8" t="s">
        <v>338</v>
      </c>
      <c r="C2555" s="8" t="s">
        <v>71</v>
      </c>
      <c r="D2555" s="8" t="str">
        <f t="shared" si="293"/>
        <v>Week_33-generic-refi</v>
      </c>
      <c r="E2555" s="8" t="str">
        <f t="shared" si="294"/>
        <v>Umbrella-display.umb</v>
      </c>
      <c r="H2555" s="24">
        <f t="shared" si="295"/>
        <v>1.6594108293476611E-2</v>
      </c>
      <c r="I2555" s="6">
        <f t="shared" si="295"/>
        <v>3.05</v>
      </c>
      <c r="J2555" s="6">
        <f t="shared" si="298"/>
        <v>6141938.6897075437</v>
      </c>
      <c r="K2555" s="18">
        <f t="shared" si="298"/>
        <v>0</v>
      </c>
      <c r="L2555" s="35">
        <f>Data!BN47</f>
        <v>2.7211666657181995E-2</v>
      </c>
      <c r="Q2555" s="21">
        <v>0</v>
      </c>
      <c r="R2555" s="21">
        <v>0</v>
      </c>
      <c r="S2555" s="21">
        <v>0</v>
      </c>
      <c r="T2555" s="21">
        <v>0</v>
      </c>
      <c r="U2555" s="21">
        <v>0</v>
      </c>
      <c r="V2555" s="21">
        <v>0</v>
      </c>
      <c r="W2555" s="21">
        <v>0</v>
      </c>
      <c r="X2555" s="21">
        <v>0</v>
      </c>
      <c r="Y2555" s="21">
        <v>0</v>
      </c>
      <c r="Z2555" s="21">
        <v>0</v>
      </c>
      <c r="AA2555" s="21">
        <v>0</v>
      </c>
      <c r="AB2555" s="21">
        <v>0</v>
      </c>
      <c r="AC2555" s="21">
        <v>0</v>
      </c>
      <c r="AD2555" s="21">
        <v>0</v>
      </c>
      <c r="AE2555" s="21">
        <v>0</v>
      </c>
      <c r="AF2555" s="21">
        <v>0</v>
      </c>
      <c r="AG2555" s="21">
        <v>0</v>
      </c>
      <c r="AH2555" s="21">
        <v>162.64959082144424</v>
      </c>
      <c r="AI2555" s="21">
        <v>0</v>
      </c>
      <c r="AJ2555" s="21">
        <v>0</v>
      </c>
      <c r="AK2555" s="21">
        <v>0</v>
      </c>
      <c r="AL2555" s="21">
        <v>0</v>
      </c>
      <c r="AM2555" s="21">
        <v>0</v>
      </c>
      <c r="AN2555" s="21">
        <v>0</v>
      </c>
      <c r="AO2555" s="21">
        <v>0</v>
      </c>
      <c r="AP2555" s="21">
        <v>0</v>
      </c>
      <c r="AQ2555" s="21">
        <v>2072.6050571902515</v>
      </c>
    </row>
    <row r="2556" spans="1:43" x14ac:dyDescent="0.25">
      <c r="A2556" s="17" t="s">
        <v>289</v>
      </c>
      <c r="B2556" s="8" t="s">
        <v>338</v>
      </c>
      <c r="C2556" s="8" t="s">
        <v>71</v>
      </c>
      <c r="D2556" s="8" t="str">
        <f t="shared" si="293"/>
        <v>Week_34-generic-refi</v>
      </c>
      <c r="E2556" s="8" t="str">
        <f t="shared" si="294"/>
        <v>Umbrella-display.umb</v>
      </c>
      <c r="H2556" s="24">
        <f t="shared" si="295"/>
        <v>1.6594108293476611E-2</v>
      </c>
      <c r="I2556" s="6">
        <f t="shared" si="295"/>
        <v>3.05</v>
      </c>
      <c r="J2556" s="6">
        <f t="shared" si="298"/>
        <v>6141938.6897075437</v>
      </c>
      <c r="K2556" s="18">
        <f t="shared" si="298"/>
        <v>0</v>
      </c>
      <c r="L2556" s="35">
        <f>Data!BN48</f>
        <v>2.7211666657181995E-2</v>
      </c>
      <c r="Q2556" s="21">
        <v>0</v>
      </c>
      <c r="R2556" s="21">
        <v>0</v>
      </c>
      <c r="S2556" s="21">
        <v>0</v>
      </c>
      <c r="T2556" s="21">
        <v>0</v>
      </c>
      <c r="U2556" s="21">
        <v>0</v>
      </c>
      <c r="V2556" s="21">
        <v>0</v>
      </c>
      <c r="W2556" s="21">
        <v>0</v>
      </c>
      <c r="X2556" s="21">
        <v>0</v>
      </c>
      <c r="Y2556" s="21">
        <v>0</v>
      </c>
      <c r="Z2556" s="21">
        <v>0</v>
      </c>
      <c r="AA2556" s="21">
        <v>0</v>
      </c>
      <c r="AB2556" s="21">
        <v>0</v>
      </c>
      <c r="AC2556" s="21">
        <v>0</v>
      </c>
      <c r="AD2556" s="21">
        <v>0</v>
      </c>
      <c r="AE2556" s="21">
        <v>0</v>
      </c>
      <c r="AF2556" s="21">
        <v>0</v>
      </c>
      <c r="AG2556" s="21">
        <v>0</v>
      </c>
      <c r="AH2556" s="21">
        <v>124.54943472078467</v>
      </c>
      <c r="AI2556" s="21">
        <v>0</v>
      </c>
      <c r="AJ2556" s="21">
        <v>0</v>
      </c>
      <c r="AK2556" s="21">
        <v>0</v>
      </c>
      <c r="AL2556" s="21">
        <v>0</v>
      </c>
      <c r="AM2556" s="21">
        <v>0</v>
      </c>
      <c r="AN2556" s="21">
        <v>0</v>
      </c>
      <c r="AO2556" s="21">
        <v>0</v>
      </c>
      <c r="AP2556" s="21">
        <v>0</v>
      </c>
      <c r="AQ2556" s="21">
        <v>1726.8953376560021</v>
      </c>
    </row>
    <row r="2557" spans="1:43" x14ac:dyDescent="0.25">
      <c r="A2557" s="17" t="s">
        <v>290</v>
      </c>
      <c r="B2557" s="8" t="s">
        <v>338</v>
      </c>
      <c r="C2557" s="8" t="s">
        <v>71</v>
      </c>
      <c r="D2557" s="8" t="str">
        <f t="shared" si="293"/>
        <v>Week_35-generic-refi</v>
      </c>
      <c r="E2557" s="8" t="str">
        <f t="shared" si="294"/>
        <v>Umbrella-display.umb</v>
      </c>
      <c r="H2557" s="24">
        <f t="shared" si="295"/>
        <v>1.6594108293476611E-2</v>
      </c>
      <c r="I2557" s="6">
        <f t="shared" si="295"/>
        <v>3.05</v>
      </c>
      <c r="J2557" s="6">
        <f t="shared" si="298"/>
        <v>6141938.6897075437</v>
      </c>
      <c r="K2557" s="18">
        <f t="shared" si="298"/>
        <v>0</v>
      </c>
      <c r="L2557" s="35">
        <f>Data!BN49</f>
        <v>2.7211666657181995E-2</v>
      </c>
      <c r="Q2557" s="21">
        <v>0</v>
      </c>
      <c r="R2557" s="21">
        <v>0</v>
      </c>
      <c r="S2557" s="21">
        <v>0</v>
      </c>
      <c r="T2557" s="21">
        <v>0</v>
      </c>
      <c r="U2557" s="21">
        <v>0</v>
      </c>
      <c r="V2557" s="21">
        <v>0</v>
      </c>
      <c r="W2557" s="21">
        <v>0</v>
      </c>
      <c r="X2557" s="21">
        <v>0</v>
      </c>
      <c r="Y2557" s="21">
        <v>0</v>
      </c>
      <c r="Z2557" s="21">
        <v>0</v>
      </c>
      <c r="AA2557" s="21">
        <v>0</v>
      </c>
      <c r="AB2557" s="21">
        <v>0</v>
      </c>
      <c r="AC2557" s="21">
        <v>0</v>
      </c>
      <c r="AD2557" s="21">
        <v>0</v>
      </c>
      <c r="AE2557" s="21">
        <v>0</v>
      </c>
      <c r="AF2557" s="21">
        <v>0</v>
      </c>
      <c r="AG2557" s="21">
        <v>0</v>
      </c>
      <c r="AH2557" s="21">
        <v>132.45268325271255</v>
      </c>
      <c r="AI2557" s="21">
        <v>0</v>
      </c>
      <c r="AJ2557" s="21">
        <v>0</v>
      </c>
      <c r="AK2557" s="21">
        <v>0</v>
      </c>
      <c r="AL2557" s="21">
        <v>0</v>
      </c>
      <c r="AM2557" s="21">
        <v>0</v>
      </c>
      <c r="AN2557" s="21">
        <v>0</v>
      </c>
      <c r="AO2557" s="21">
        <v>0</v>
      </c>
      <c r="AP2557" s="21">
        <v>0</v>
      </c>
      <c r="AQ2557" s="21">
        <v>1825.9092614394374</v>
      </c>
    </row>
    <row r="2558" spans="1:43" x14ac:dyDescent="0.25">
      <c r="A2558" s="17" t="s">
        <v>291</v>
      </c>
      <c r="B2558" s="8" t="s">
        <v>338</v>
      </c>
      <c r="C2558" s="8" t="s">
        <v>71</v>
      </c>
      <c r="D2558" s="8" t="str">
        <f t="shared" si="293"/>
        <v>Week_36-generic-refi</v>
      </c>
      <c r="E2558" s="8" t="str">
        <f t="shared" si="294"/>
        <v>Umbrella-display.umb</v>
      </c>
      <c r="H2558" s="24">
        <f t="shared" si="295"/>
        <v>1.6594108293476611E-2</v>
      </c>
      <c r="I2558" s="6">
        <f t="shared" si="295"/>
        <v>3.05</v>
      </c>
      <c r="J2558" s="6">
        <f t="shared" si="298"/>
        <v>6141938.6897075437</v>
      </c>
      <c r="K2558" s="18">
        <f t="shared" si="298"/>
        <v>0</v>
      </c>
      <c r="L2558" s="35">
        <f>Data!BN50</f>
        <v>2.7211666657181995E-2</v>
      </c>
      <c r="Q2558" s="21">
        <v>0</v>
      </c>
      <c r="R2558" s="21">
        <v>0</v>
      </c>
      <c r="S2558" s="21">
        <v>0</v>
      </c>
      <c r="T2558" s="21">
        <v>0</v>
      </c>
      <c r="U2558" s="21">
        <v>0</v>
      </c>
      <c r="V2558" s="21">
        <v>0</v>
      </c>
      <c r="W2558" s="21">
        <v>0</v>
      </c>
      <c r="X2558" s="21">
        <v>0</v>
      </c>
      <c r="Y2558" s="21">
        <v>0</v>
      </c>
      <c r="Z2558" s="21">
        <v>0</v>
      </c>
      <c r="AA2558" s="21">
        <v>0</v>
      </c>
      <c r="AB2558" s="21">
        <v>0</v>
      </c>
      <c r="AC2558" s="21">
        <v>0</v>
      </c>
      <c r="AD2558" s="21">
        <v>0</v>
      </c>
      <c r="AE2558" s="21">
        <v>0</v>
      </c>
      <c r="AF2558" s="21">
        <v>0</v>
      </c>
      <c r="AG2558" s="21">
        <v>0</v>
      </c>
      <c r="AH2558" s="21">
        <v>142.44430513073775</v>
      </c>
      <c r="AI2558" s="21">
        <v>0</v>
      </c>
      <c r="AJ2558" s="21">
        <v>0</v>
      </c>
      <c r="AK2558" s="21">
        <v>0</v>
      </c>
      <c r="AL2558" s="21">
        <v>0</v>
      </c>
      <c r="AM2558" s="21">
        <v>0</v>
      </c>
      <c r="AN2558" s="21">
        <v>0</v>
      </c>
      <c r="AO2558" s="21">
        <v>0</v>
      </c>
      <c r="AP2558" s="21">
        <v>0</v>
      </c>
      <c r="AQ2558" s="21">
        <v>2013.3562473078455</v>
      </c>
    </row>
    <row r="2559" spans="1:43" x14ac:dyDescent="0.25">
      <c r="A2559" s="17" t="s">
        <v>292</v>
      </c>
      <c r="B2559" s="8" t="s">
        <v>338</v>
      </c>
      <c r="C2559" s="8" t="s">
        <v>71</v>
      </c>
      <c r="D2559" s="8" t="str">
        <f t="shared" si="293"/>
        <v>Week_37-generic-refi</v>
      </c>
      <c r="E2559" s="8" t="str">
        <f t="shared" si="294"/>
        <v>Umbrella-display.umb</v>
      </c>
      <c r="H2559" s="24">
        <f t="shared" si="295"/>
        <v>1.6594108293476611E-2</v>
      </c>
      <c r="I2559" s="6">
        <f t="shared" si="295"/>
        <v>3.05</v>
      </c>
      <c r="J2559" s="6">
        <f t="shared" ref="J2559:K2574" si="299">J2558</f>
        <v>6141938.6897075437</v>
      </c>
      <c r="K2559" s="18">
        <f t="shared" si="299"/>
        <v>0</v>
      </c>
      <c r="L2559" s="35">
        <f>Data!BN51</f>
        <v>2.8519919861854207E-2</v>
      </c>
      <c r="Q2559" s="21">
        <v>0</v>
      </c>
      <c r="R2559" s="21">
        <v>0</v>
      </c>
      <c r="S2559" s="21">
        <v>0</v>
      </c>
      <c r="T2559" s="21">
        <v>0</v>
      </c>
      <c r="U2559" s="21">
        <v>0</v>
      </c>
      <c r="V2559" s="21">
        <v>0</v>
      </c>
      <c r="W2559" s="21">
        <v>0</v>
      </c>
      <c r="X2559" s="21">
        <v>0</v>
      </c>
      <c r="Y2559" s="21">
        <v>0</v>
      </c>
      <c r="Z2559" s="21">
        <v>0</v>
      </c>
      <c r="AA2559" s="21">
        <v>0</v>
      </c>
      <c r="AB2559" s="21">
        <v>0</v>
      </c>
      <c r="AC2559" s="21">
        <v>0</v>
      </c>
      <c r="AD2559" s="21">
        <v>0</v>
      </c>
      <c r="AE2559" s="21">
        <v>0</v>
      </c>
      <c r="AF2559" s="21">
        <v>0</v>
      </c>
      <c r="AG2559" s="21">
        <v>0</v>
      </c>
      <c r="AH2559" s="21">
        <v>0</v>
      </c>
      <c r="AI2559" s="21">
        <v>0</v>
      </c>
      <c r="AJ2559" s="21">
        <v>0</v>
      </c>
      <c r="AK2559" s="21">
        <v>0</v>
      </c>
      <c r="AL2559" s="21">
        <v>0</v>
      </c>
      <c r="AM2559" s="21">
        <v>0</v>
      </c>
      <c r="AN2559" s="21">
        <v>0</v>
      </c>
      <c r="AO2559" s="21">
        <v>0</v>
      </c>
      <c r="AP2559" s="21">
        <v>0</v>
      </c>
      <c r="AQ2559" s="21">
        <v>0</v>
      </c>
    </row>
    <row r="2560" spans="1:43" x14ac:dyDescent="0.25">
      <c r="A2560" s="17" t="s">
        <v>293</v>
      </c>
      <c r="B2560" s="8" t="s">
        <v>338</v>
      </c>
      <c r="C2560" s="8" t="s">
        <v>71</v>
      </c>
      <c r="D2560" s="8" t="str">
        <f t="shared" si="293"/>
        <v>Week_38-generic-refi</v>
      </c>
      <c r="E2560" s="8" t="str">
        <f t="shared" si="294"/>
        <v>Umbrella-display.umb</v>
      </c>
      <c r="H2560" s="24">
        <f t="shared" si="295"/>
        <v>1.6594108293476611E-2</v>
      </c>
      <c r="I2560" s="6">
        <f t="shared" si="295"/>
        <v>3.05</v>
      </c>
      <c r="J2560" s="6">
        <f t="shared" si="299"/>
        <v>6141938.6897075437</v>
      </c>
      <c r="K2560" s="18">
        <f t="shared" si="299"/>
        <v>0</v>
      </c>
      <c r="L2560" s="35">
        <f>Data!BN52</f>
        <v>2.8519919861854207E-2</v>
      </c>
      <c r="Q2560" s="21">
        <v>0</v>
      </c>
      <c r="R2560" s="21">
        <v>0</v>
      </c>
      <c r="S2560" s="21">
        <v>0</v>
      </c>
      <c r="T2560" s="21">
        <v>0</v>
      </c>
      <c r="U2560" s="21">
        <v>0</v>
      </c>
      <c r="V2560" s="21">
        <v>0</v>
      </c>
      <c r="W2560" s="21">
        <v>0</v>
      </c>
      <c r="X2560" s="21">
        <v>0</v>
      </c>
      <c r="Y2560" s="21">
        <v>0</v>
      </c>
      <c r="Z2560" s="21">
        <v>0</v>
      </c>
      <c r="AA2560" s="21">
        <v>0</v>
      </c>
      <c r="AB2560" s="21">
        <v>0</v>
      </c>
      <c r="AC2560" s="21">
        <v>0</v>
      </c>
      <c r="AD2560" s="21">
        <v>0</v>
      </c>
      <c r="AE2560" s="21">
        <v>0</v>
      </c>
      <c r="AF2560" s="21">
        <v>0</v>
      </c>
      <c r="AG2560" s="21">
        <v>0</v>
      </c>
      <c r="AH2560" s="21">
        <v>0</v>
      </c>
      <c r="AI2560" s="21">
        <v>0</v>
      </c>
      <c r="AJ2560" s="21">
        <v>0</v>
      </c>
      <c r="AK2560" s="21">
        <v>0</v>
      </c>
      <c r="AL2560" s="21">
        <v>0</v>
      </c>
      <c r="AM2560" s="21">
        <v>0</v>
      </c>
      <c r="AN2560" s="21">
        <v>0</v>
      </c>
      <c r="AO2560" s="21">
        <v>0</v>
      </c>
      <c r="AP2560" s="21">
        <v>0</v>
      </c>
      <c r="AQ2560" s="21">
        <v>0</v>
      </c>
    </row>
    <row r="2561" spans="1:43" x14ac:dyDescent="0.25">
      <c r="A2561" s="17" t="s">
        <v>294</v>
      </c>
      <c r="B2561" s="8" t="s">
        <v>338</v>
      </c>
      <c r="C2561" s="8" t="s">
        <v>71</v>
      </c>
      <c r="D2561" s="8" t="str">
        <f t="shared" si="293"/>
        <v>Week_39-generic-refi</v>
      </c>
      <c r="E2561" s="8" t="str">
        <f t="shared" si="294"/>
        <v>Umbrella-display.umb</v>
      </c>
      <c r="H2561" s="24">
        <f t="shared" si="295"/>
        <v>1.6594108293476611E-2</v>
      </c>
      <c r="I2561" s="6">
        <f t="shared" si="295"/>
        <v>3.05</v>
      </c>
      <c r="J2561" s="6">
        <f t="shared" si="299"/>
        <v>6141938.6897075437</v>
      </c>
      <c r="K2561" s="18">
        <f t="shared" si="299"/>
        <v>0</v>
      </c>
      <c r="L2561" s="35">
        <f>Data!BN53</f>
        <v>2.8519919861854207E-2</v>
      </c>
      <c r="Q2561" s="21">
        <v>0</v>
      </c>
      <c r="R2561" s="21">
        <v>0</v>
      </c>
      <c r="S2561" s="21">
        <v>0</v>
      </c>
      <c r="T2561" s="21">
        <v>0</v>
      </c>
      <c r="U2561" s="21">
        <v>0</v>
      </c>
      <c r="V2561" s="21">
        <v>0</v>
      </c>
      <c r="W2561" s="21">
        <v>0</v>
      </c>
      <c r="X2561" s="21">
        <v>0</v>
      </c>
      <c r="Y2561" s="21">
        <v>0</v>
      </c>
      <c r="Z2561" s="21">
        <v>0</v>
      </c>
      <c r="AA2561" s="21">
        <v>0</v>
      </c>
      <c r="AB2561" s="21">
        <v>0</v>
      </c>
      <c r="AC2561" s="21">
        <v>0</v>
      </c>
      <c r="AD2561" s="21">
        <v>0</v>
      </c>
      <c r="AE2561" s="21">
        <v>0</v>
      </c>
      <c r="AF2561" s="21">
        <v>0</v>
      </c>
      <c r="AG2561" s="21">
        <v>0</v>
      </c>
      <c r="AH2561" s="21">
        <v>189.20734583800328</v>
      </c>
      <c r="AI2561" s="21">
        <v>0</v>
      </c>
      <c r="AJ2561" s="21">
        <v>0</v>
      </c>
      <c r="AK2561" s="21">
        <v>0</v>
      </c>
      <c r="AL2561" s="21">
        <v>0</v>
      </c>
      <c r="AM2561" s="21">
        <v>0</v>
      </c>
      <c r="AN2561" s="21">
        <v>0</v>
      </c>
      <c r="AO2561" s="21">
        <v>0</v>
      </c>
      <c r="AP2561" s="21">
        <v>0</v>
      </c>
      <c r="AQ2561" s="21">
        <v>2653.5532613599303</v>
      </c>
    </row>
    <row r="2562" spans="1:43" x14ac:dyDescent="0.25">
      <c r="A2562" s="17" t="s">
        <v>295</v>
      </c>
      <c r="B2562" s="8" t="s">
        <v>338</v>
      </c>
      <c r="C2562" s="8" t="s">
        <v>71</v>
      </c>
      <c r="D2562" s="8" t="str">
        <f t="shared" si="293"/>
        <v>Week_40-generic-refi</v>
      </c>
      <c r="E2562" s="8" t="str">
        <f t="shared" si="294"/>
        <v>Umbrella-display.umb</v>
      </c>
      <c r="H2562" s="24">
        <f t="shared" si="295"/>
        <v>1.6594108293476611E-2</v>
      </c>
      <c r="I2562" s="6">
        <f t="shared" si="295"/>
        <v>3.05</v>
      </c>
      <c r="J2562" s="6">
        <f t="shared" si="299"/>
        <v>6141938.6897075437</v>
      </c>
      <c r="K2562" s="18">
        <f t="shared" si="299"/>
        <v>0</v>
      </c>
      <c r="L2562" s="35">
        <f>Data!BN54</f>
        <v>2.8519919861854207E-2</v>
      </c>
      <c r="Q2562" s="21">
        <v>0</v>
      </c>
      <c r="R2562" s="21">
        <v>0</v>
      </c>
      <c r="S2562" s="21">
        <v>0</v>
      </c>
      <c r="T2562" s="21">
        <v>0</v>
      </c>
      <c r="U2562" s="21">
        <v>0</v>
      </c>
      <c r="V2562" s="21">
        <v>0</v>
      </c>
      <c r="W2562" s="21">
        <v>0</v>
      </c>
      <c r="X2562" s="21">
        <v>0</v>
      </c>
      <c r="Y2562" s="21">
        <v>0</v>
      </c>
      <c r="Z2562" s="21">
        <v>0</v>
      </c>
      <c r="AA2562" s="21">
        <v>0</v>
      </c>
      <c r="AB2562" s="21">
        <v>0</v>
      </c>
      <c r="AC2562" s="21">
        <v>0</v>
      </c>
      <c r="AD2562" s="21">
        <v>0</v>
      </c>
      <c r="AE2562" s="21">
        <v>0</v>
      </c>
      <c r="AF2562" s="21">
        <v>0</v>
      </c>
      <c r="AG2562" s="21">
        <v>0</v>
      </c>
      <c r="AH2562" s="21">
        <v>0</v>
      </c>
      <c r="AI2562" s="21">
        <v>0</v>
      </c>
      <c r="AJ2562" s="21">
        <v>0</v>
      </c>
      <c r="AK2562" s="21">
        <v>0</v>
      </c>
      <c r="AL2562" s="21">
        <v>0</v>
      </c>
      <c r="AM2562" s="21">
        <v>0</v>
      </c>
      <c r="AN2562" s="21">
        <v>0</v>
      </c>
      <c r="AO2562" s="21">
        <v>0</v>
      </c>
      <c r="AP2562" s="21">
        <v>0</v>
      </c>
      <c r="AQ2562" s="21">
        <v>0</v>
      </c>
    </row>
    <row r="2563" spans="1:43" x14ac:dyDescent="0.25">
      <c r="A2563" s="17" t="s">
        <v>296</v>
      </c>
      <c r="B2563" s="8" t="s">
        <v>338</v>
      </c>
      <c r="C2563" s="8" t="s">
        <v>71</v>
      </c>
      <c r="D2563" s="8" t="str">
        <f t="shared" si="293"/>
        <v>Week_41-generic-refi</v>
      </c>
      <c r="E2563" s="8" t="str">
        <f t="shared" si="294"/>
        <v>Umbrella-display.umb</v>
      </c>
      <c r="H2563" s="24">
        <f t="shared" si="295"/>
        <v>1.6594108293476611E-2</v>
      </c>
      <c r="I2563" s="6">
        <f t="shared" si="295"/>
        <v>3.05</v>
      </c>
      <c r="J2563" s="6">
        <f t="shared" si="299"/>
        <v>6141938.6897075437</v>
      </c>
      <c r="K2563" s="18">
        <f t="shared" si="299"/>
        <v>0</v>
      </c>
      <c r="L2563" s="35">
        <f>Data!BN55</f>
        <v>3.3752932680543052E-2</v>
      </c>
      <c r="Q2563" s="21">
        <v>0</v>
      </c>
      <c r="R2563" s="21">
        <v>0</v>
      </c>
      <c r="S2563" s="21">
        <v>0</v>
      </c>
      <c r="T2563" s="21">
        <v>0</v>
      </c>
      <c r="U2563" s="21">
        <v>0</v>
      </c>
      <c r="V2563" s="21">
        <v>0</v>
      </c>
      <c r="W2563" s="21">
        <v>0</v>
      </c>
      <c r="X2563" s="21">
        <v>0</v>
      </c>
      <c r="Y2563" s="21">
        <v>0</v>
      </c>
      <c r="Z2563" s="21">
        <v>0</v>
      </c>
      <c r="AA2563" s="21">
        <v>0</v>
      </c>
      <c r="AB2563" s="21">
        <v>0</v>
      </c>
      <c r="AC2563" s="21">
        <v>0</v>
      </c>
      <c r="AD2563" s="21">
        <v>0</v>
      </c>
      <c r="AE2563" s="21">
        <v>0</v>
      </c>
      <c r="AF2563" s="21">
        <v>0</v>
      </c>
      <c r="AG2563" s="21">
        <v>0</v>
      </c>
      <c r="AH2563" s="21">
        <v>0</v>
      </c>
      <c r="AI2563" s="21">
        <v>0</v>
      </c>
      <c r="AJ2563" s="21">
        <v>0</v>
      </c>
      <c r="AK2563" s="21">
        <v>0</v>
      </c>
      <c r="AL2563" s="21">
        <v>0</v>
      </c>
      <c r="AM2563" s="21">
        <v>0</v>
      </c>
      <c r="AN2563" s="21">
        <v>0</v>
      </c>
      <c r="AO2563" s="21">
        <v>0</v>
      </c>
      <c r="AP2563" s="21">
        <v>0</v>
      </c>
      <c r="AQ2563" s="21">
        <v>0</v>
      </c>
    </row>
    <row r="2564" spans="1:43" x14ac:dyDescent="0.25">
      <c r="A2564" s="17" t="s">
        <v>297</v>
      </c>
      <c r="B2564" s="8" t="s">
        <v>338</v>
      </c>
      <c r="C2564" s="8" t="s">
        <v>71</v>
      </c>
      <c r="D2564" s="8" t="str">
        <f t="shared" si="293"/>
        <v>Week_42-generic-refi</v>
      </c>
      <c r="E2564" s="8" t="str">
        <f t="shared" si="294"/>
        <v>Umbrella-display.umb</v>
      </c>
      <c r="H2564" s="24">
        <f t="shared" si="295"/>
        <v>1.6594108293476611E-2</v>
      </c>
      <c r="I2564" s="6">
        <f t="shared" si="295"/>
        <v>3.05</v>
      </c>
      <c r="J2564" s="6">
        <f t="shared" si="299"/>
        <v>6141938.6897075437</v>
      </c>
      <c r="K2564" s="18">
        <f t="shared" si="299"/>
        <v>0</v>
      </c>
      <c r="L2564" s="35">
        <f>Data!BN56</f>
        <v>3.3752932680543052E-2</v>
      </c>
      <c r="Q2564" s="21">
        <v>0</v>
      </c>
      <c r="R2564" s="21">
        <v>0</v>
      </c>
      <c r="S2564" s="21">
        <v>0</v>
      </c>
      <c r="T2564" s="21">
        <v>0</v>
      </c>
      <c r="U2564" s="21">
        <v>0</v>
      </c>
      <c r="V2564" s="21">
        <v>0</v>
      </c>
      <c r="W2564" s="21">
        <v>0</v>
      </c>
      <c r="X2564" s="21">
        <v>0</v>
      </c>
      <c r="Y2564" s="21">
        <v>0</v>
      </c>
      <c r="Z2564" s="21">
        <v>0</v>
      </c>
      <c r="AA2564" s="21">
        <v>0</v>
      </c>
      <c r="AB2564" s="21">
        <v>0</v>
      </c>
      <c r="AC2564" s="21">
        <v>0</v>
      </c>
      <c r="AD2564" s="21">
        <v>0</v>
      </c>
      <c r="AE2564" s="21">
        <v>0</v>
      </c>
      <c r="AF2564" s="21">
        <v>0</v>
      </c>
      <c r="AG2564" s="21">
        <v>0</v>
      </c>
      <c r="AH2564" s="21">
        <v>0</v>
      </c>
      <c r="AI2564" s="21">
        <v>0</v>
      </c>
      <c r="AJ2564" s="21">
        <v>0</v>
      </c>
      <c r="AK2564" s="21">
        <v>0</v>
      </c>
      <c r="AL2564" s="21">
        <v>0</v>
      </c>
      <c r="AM2564" s="21">
        <v>0</v>
      </c>
      <c r="AN2564" s="21">
        <v>0</v>
      </c>
      <c r="AO2564" s="21">
        <v>0</v>
      </c>
      <c r="AP2564" s="21">
        <v>0</v>
      </c>
      <c r="AQ2564" s="21">
        <v>0</v>
      </c>
    </row>
    <row r="2565" spans="1:43" x14ac:dyDescent="0.25">
      <c r="A2565" s="17" t="s">
        <v>298</v>
      </c>
      <c r="B2565" s="8" t="s">
        <v>338</v>
      </c>
      <c r="C2565" s="8" t="s">
        <v>71</v>
      </c>
      <c r="D2565" s="8" t="str">
        <f t="shared" si="293"/>
        <v>Week_43-generic-refi</v>
      </c>
      <c r="E2565" s="8" t="str">
        <f t="shared" si="294"/>
        <v>Umbrella-display.umb</v>
      </c>
      <c r="H2565" s="24">
        <f t="shared" si="295"/>
        <v>1.6594108293476611E-2</v>
      </c>
      <c r="I2565" s="6">
        <f t="shared" si="295"/>
        <v>3.05</v>
      </c>
      <c r="J2565" s="6">
        <f t="shared" si="299"/>
        <v>6141938.6897075437</v>
      </c>
      <c r="K2565" s="18">
        <f t="shared" si="299"/>
        <v>0</v>
      </c>
      <c r="L2565" s="35">
        <f>Data!BN57</f>
        <v>3.3752932680543052E-2</v>
      </c>
      <c r="Q2565" s="21">
        <v>0</v>
      </c>
      <c r="R2565" s="21">
        <v>0</v>
      </c>
      <c r="S2565" s="21">
        <v>0</v>
      </c>
      <c r="T2565" s="21">
        <v>0</v>
      </c>
      <c r="U2565" s="21">
        <v>0</v>
      </c>
      <c r="V2565" s="21">
        <v>0</v>
      </c>
      <c r="W2565" s="21">
        <v>0</v>
      </c>
      <c r="X2565" s="21">
        <v>0</v>
      </c>
      <c r="Y2565" s="21">
        <v>0</v>
      </c>
      <c r="Z2565" s="21">
        <v>0</v>
      </c>
      <c r="AA2565" s="21">
        <v>0</v>
      </c>
      <c r="AB2565" s="21">
        <v>0</v>
      </c>
      <c r="AC2565" s="21">
        <v>0</v>
      </c>
      <c r="AD2565" s="21">
        <v>0</v>
      </c>
      <c r="AE2565" s="21">
        <v>0</v>
      </c>
      <c r="AF2565" s="21">
        <v>0</v>
      </c>
      <c r="AG2565" s="21">
        <v>0</v>
      </c>
      <c r="AH2565" s="21">
        <v>0</v>
      </c>
      <c r="AI2565" s="21">
        <v>0</v>
      </c>
      <c r="AJ2565" s="21">
        <v>0</v>
      </c>
      <c r="AK2565" s="21">
        <v>0</v>
      </c>
      <c r="AL2565" s="21">
        <v>0</v>
      </c>
      <c r="AM2565" s="21">
        <v>0</v>
      </c>
      <c r="AN2565" s="21">
        <v>0</v>
      </c>
      <c r="AO2565" s="21">
        <v>0</v>
      </c>
      <c r="AP2565" s="21">
        <v>0</v>
      </c>
      <c r="AQ2565" s="21">
        <v>0</v>
      </c>
    </row>
    <row r="2566" spans="1:43" x14ac:dyDescent="0.25">
      <c r="A2566" s="17" t="s">
        <v>299</v>
      </c>
      <c r="B2566" s="8" t="s">
        <v>338</v>
      </c>
      <c r="C2566" s="8" t="s">
        <v>71</v>
      </c>
      <c r="D2566" s="8" t="str">
        <f t="shared" si="293"/>
        <v>Week_44-generic-refi</v>
      </c>
      <c r="E2566" s="8" t="str">
        <f t="shared" si="294"/>
        <v>Umbrella-display.umb</v>
      </c>
      <c r="H2566" s="24">
        <f t="shared" si="295"/>
        <v>1.6594108293476611E-2</v>
      </c>
      <c r="I2566" s="6">
        <f t="shared" si="295"/>
        <v>3.05</v>
      </c>
      <c r="J2566" s="6">
        <f t="shared" si="299"/>
        <v>6141938.6897075437</v>
      </c>
      <c r="K2566" s="18">
        <f t="shared" si="299"/>
        <v>0</v>
      </c>
      <c r="L2566" s="35">
        <f>Data!BN58</f>
        <v>3.3752932680543052E-2</v>
      </c>
      <c r="Q2566" s="21">
        <v>0</v>
      </c>
      <c r="R2566" s="21">
        <v>0</v>
      </c>
      <c r="S2566" s="21">
        <v>0</v>
      </c>
      <c r="T2566" s="21">
        <v>0</v>
      </c>
      <c r="U2566" s="21">
        <v>0</v>
      </c>
      <c r="V2566" s="21">
        <v>0</v>
      </c>
      <c r="W2566" s="21">
        <v>0</v>
      </c>
      <c r="X2566" s="21">
        <v>0</v>
      </c>
      <c r="Y2566" s="21">
        <v>0</v>
      </c>
      <c r="Z2566" s="21">
        <v>0</v>
      </c>
      <c r="AA2566" s="21">
        <v>0</v>
      </c>
      <c r="AB2566" s="21">
        <v>0</v>
      </c>
      <c r="AC2566" s="21">
        <v>0</v>
      </c>
      <c r="AD2566" s="21">
        <v>0</v>
      </c>
      <c r="AE2566" s="21">
        <v>0</v>
      </c>
      <c r="AF2566" s="21">
        <v>0</v>
      </c>
      <c r="AG2566" s="21">
        <v>0</v>
      </c>
      <c r="AH2566" s="21">
        <v>0</v>
      </c>
      <c r="AI2566" s="21">
        <v>0</v>
      </c>
      <c r="AJ2566" s="21">
        <v>0</v>
      </c>
      <c r="AK2566" s="21">
        <v>0</v>
      </c>
      <c r="AL2566" s="21">
        <v>0</v>
      </c>
      <c r="AM2566" s="21">
        <v>0</v>
      </c>
      <c r="AN2566" s="21">
        <v>0</v>
      </c>
      <c r="AO2566" s="21">
        <v>0</v>
      </c>
      <c r="AP2566" s="21">
        <v>0</v>
      </c>
      <c r="AQ2566" s="21">
        <v>0</v>
      </c>
    </row>
    <row r="2567" spans="1:43" x14ac:dyDescent="0.25">
      <c r="A2567" s="17" t="s">
        <v>300</v>
      </c>
      <c r="B2567" s="8" t="s">
        <v>338</v>
      </c>
      <c r="C2567" s="8" t="s">
        <v>71</v>
      </c>
      <c r="D2567" s="8" t="str">
        <f t="shared" si="293"/>
        <v>Week_45-generic-refi</v>
      </c>
      <c r="E2567" s="8" t="str">
        <f t="shared" si="294"/>
        <v>Umbrella-display.umb</v>
      </c>
      <c r="H2567" s="24">
        <f t="shared" si="295"/>
        <v>1.6594108293476611E-2</v>
      </c>
      <c r="I2567" s="6">
        <f t="shared" si="295"/>
        <v>3.05</v>
      </c>
      <c r="J2567" s="6">
        <f t="shared" si="299"/>
        <v>6141938.6897075437</v>
      </c>
      <c r="K2567" s="18">
        <f t="shared" si="299"/>
        <v>0</v>
      </c>
      <c r="L2567" s="35">
        <f>Data!BN59</f>
        <v>2.904322114372309E-2</v>
      </c>
      <c r="Q2567" s="21">
        <v>0</v>
      </c>
      <c r="R2567" s="21">
        <v>0</v>
      </c>
      <c r="S2567" s="21">
        <v>0</v>
      </c>
      <c r="T2567" s="21">
        <v>0</v>
      </c>
      <c r="U2567" s="21">
        <v>0</v>
      </c>
      <c r="V2567" s="21">
        <v>0</v>
      </c>
      <c r="W2567" s="21">
        <v>0</v>
      </c>
      <c r="X2567" s="21">
        <v>0</v>
      </c>
      <c r="Y2567" s="21">
        <v>0</v>
      </c>
      <c r="Z2567" s="21">
        <v>0</v>
      </c>
      <c r="AA2567" s="21">
        <v>0</v>
      </c>
      <c r="AB2567" s="21">
        <v>0</v>
      </c>
      <c r="AC2567" s="21">
        <v>0</v>
      </c>
      <c r="AD2567" s="21">
        <v>0</v>
      </c>
      <c r="AE2567" s="21">
        <v>0</v>
      </c>
      <c r="AF2567" s="21">
        <v>0</v>
      </c>
      <c r="AG2567" s="21">
        <v>149.02302818631577</v>
      </c>
      <c r="AH2567" s="21">
        <v>544.38854300311345</v>
      </c>
      <c r="AI2567" s="21">
        <v>0</v>
      </c>
      <c r="AJ2567" s="21">
        <v>0</v>
      </c>
      <c r="AK2567" s="21">
        <v>0</v>
      </c>
      <c r="AL2567" s="21">
        <v>0</v>
      </c>
      <c r="AM2567" s="21">
        <v>0</v>
      </c>
      <c r="AN2567" s="21">
        <v>0</v>
      </c>
      <c r="AO2567" s="21">
        <v>0</v>
      </c>
      <c r="AP2567" s="21">
        <v>1835.1460454205853</v>
      </c>
      <c r="AQ2567" s="21">
        <v>6703.879890397875</v>
      </c>
    </row>
    <row r="2568" spans="1:43" x14ac:dyDescent="0.25">
      <c r="A2568" s="17" t="s">
        <v>301</v>
      </c>
      <c r="B2568" s="8" t="s">
        <v>338</v>
      </c>
      <c r="C2568" s="8" t="s">
        <v>71</v>
      </c>
      <c r="D2568" s="8" t="str">
        <f t="shared" si="293"/>
        <v>Week_46-generic-refi</v>
      </c>
      <c r="E2568" s="8" t="str">
        <f t="shared" si="294"/>
        <v>Umbrella-display.umb</v>
      </c>
      <c r="H2568" s="24">
        <f t="shared" si="295"/>
        <v>1.6594108293476611E-2</v>
      </c>
      <c r="I2568" s="6">
        <f t="shared" si="295"/>
        <v>3.05</v>
      </c>
      <c r="J2568" s="6">
        <f t="shared" si="299"/>
        <v>6141938.6897075437</v>
      </c>
      <c r="K2568" s="18">
        <f t="shared" si="299"/>
        <v>0</v>
      </c>
      <c r="L2568" s="35">
        <f>Data!BN60</f>
        <v>2.904322114372309E-2</v>
      </c>
      <c r="Q2568" s="21">
        <v>0</v>
      </c>
      <c r="R2568" s="21">
        <v>0</v>
      </c>
      <c r="S2568" s="21">
        <v>0</v>
      </c>
      <c r="T2568" s="21">
        <v>0</v>
      </c>
      <c r="U2568" s="21">
        <v>0</v>
      </c>
      <c r="V2568" s="21">
        <v>0</v>
      </c>
      <c r="W2568" s="21">
        <v>0</v>
      </c>
      <c r="X2568" s="21">
        <v>0</v>
      </c>
      <c r="Y2568" s="21">
        <v>0</v>
      </c>
      <c r="Z2568" s="21">
        <v>0</v>
      </c>
      <c r="AA2568" s="21">
        <v>0</v>
      </c>
      <c r="AB2568" s="21">
        <v>0</v>
      </c>
      <c r="AC2568" s="21">
        <v>0</v>
      </c>
      <c r="AD2568" s="21">
        <v>0</v>
      </c>
      <c r="AE2568" s="21">
        <v>0</v>
      </c>
      <c r="AF2568" s="21">
        <v>0</v>
      </c>
      <c r="AG2568" s="21">
        <v>0</v>
      </c>
      <c r="AH2568" s="21">
        <v>103.62998119451383</v>
      </c>
      <c r="AI2568" s="21">
        <v>0</v>
      </c>
      <c r="AJ2568" s="21">
        <v>0</v>
      </c>
      <c r="AK2568" s="21">
        <v>0</v>
      </c>
      <c r="AL2568" s="21">
        <v>0</v>
      </c>
      <c r="AM2568" s="21">
        <v>0</v>
      </c>
      <c r="AN2568" s="21">
        <v>0</v>
      </c>
      <c r="AO2568" s="21">
        <v>0</v>
      </c>
      <c r="AP2568" s="21">
        <v>0</v>
      </c>
      <c r="AQ2568" s="21">
        <v>1411.237842130148</v>
      </c>
    </row>
    <row r="2569" spans="1:43" x14ac:dyDescent="0.25">
      <c r="A2569" s="17" t="s">
        <v>272</v>
      </c>
      <c r="B2569" s="8" t="s">
        <v>338</v>
      </c>
      <c r="C2569" s="8" t="s">
        <v>71</v>
      </c>
      <c r="D2569" s="8" t="str">
        <f t="shared" si="293"/>
        <v>Week_47-generic-refi</v>
      </c>
      <c r="E2569" s="8" t="str">
        <f t="shared" si="294"/>
        <v>Umbrella-display.umb</v>
      </c>
      <c r="H2569" s="24">
        <f t="shared" si="295"/>
        <v>1.6594108293476611E-2</v>
      </c>
      <c r="I2569" s="6">
        <f t="shared" si="295"/>
        <v>3.05</v>
      </c>
      <c r="J2569" s="6">
        <f t="shared" si="299"/>
        <v>6141938.6897075437</v>
      </c>
      <c r="K2569" s="18">
        <f t="shared" si="299"/>
        <v>0</v>
      </c>
      <c r="L2569" s="35">
        <f>Data!BN61</f>
        <v>2.904322114372309E-2</v>
      </c>
      <c r="Q2569" s="21">
        <v>0</v>
      </c>
      <c r="R2569" s="21">
        <v>0</v>
      </c>
      <c r="S2569" s="21">
        <v>0</v>
      </c>
      <c r="T2569" s="21">
        <v>0</v>
      </c>
      <c r="U2569" s="21">
        <v>0</v>
      </c>
      <c r="V2569" s="21">
        <v>0</v>
      </c>
      <c r="W2569" s="21">
        <v>0</v>
      </c>
      <c r="X2569" s="21">
        <v>0</v>
      </c>
      <c r="Y2569" s="21">
        <v>0</v>
      </c>
      <c r="Z2569" s="21">
        <v>0</v>
      </c>
      <c r="AA2569" s="21">
        <v>0</v>
      </c>
      <c r="AB2569" s="21">
        <v>0</v>
      </c>
      <c r="AC2569" s="21">
        <v>0</v>
      </c>
      <c r="AD2569" s="21">
        <v>0</v>
      </c>
      <c r="AE2569" s="21">
        <v>0</v>
      </c>
      <c r="AF2569" s="21">
        <v>0</v>
      </c>
      <c r="AG2569" s="21">
        <v>89.794747616056142</v>
      </c>
      <c r="AH2569" s="21">
        <v>394.1534139602673</v>
      </c>
      <c r="AI2569" s="21">
        <v>0</v>
      </c>
      <c r="AJ2569" s="21">
        <v>0</v>
      </c>
      <c r="AK2569" s="21">
        <v>0</v>
      </c>
      <c r="AL2569" s="21">
        <v>0</v>
      </c>
      <c r="AM2569" s="21">
        <v>0</v>
      </c>
      <c r="AN2569" s="21">
        <v>0</v>
      </c>
      <c r="AO2569" s="21">
        <v>0</v>
      </c>
      <c r="AP2569" s="21">
        <v>1227.090100882257</v>
      </c>
      <c r="AQ2569" s="21">
        <v>5386.3033789863575</v>
      </c>
    </row>
    <row r="2570" spans="1:43" x14ac:dyDescent="0.25">
      <c r="A2570" s="17" t="s">
        <v>273</v>
      </c>
      <c r="B2570" s="8" t="s">
        <v>338</v>
      </c>
      <c r="C2570" s="8" t="s">
        <v>71</v>
      </c>
      <c r="D2570" s="8" t="str">
        <f t="shared" si="293"/>
        <v>Week_48-generic-refi</v>
      </c>
      <c r="E2570" s="8" t="str">
        <f t="shared" si="294"/>
        <v>Umbrella-display.umb</v>
      </c>
      <c r="H2570" s="24">
        <f t="shared" si="295"/>
        <v>1.6594108293476611E-2</v>
      </c>
      <c r="I2570" s="6">
        <f t="shared" si="295"/>
        <v>3.05</v>
      </c>
      <c r="J2570" s="6">
        <f t="shared" si="299"/>
        <v>6141938.6897075437</v>
      </c>
      <c r="K2570" s="18">
        <f t="shared" si="299"/>
        <v>0</v>
      </c>
      <c r="L2570" s="35">
        <f>Data!BN62</f>
        <v>2.904322114372309E-2</v>
      </c>
      <c r="Q2570" s="21">
        <v>0</v>
      </c>
      <c r="R2570" s="21">
        <v>0</v>
      </c>
      <c r="S2570" s="21">
        <v>0</v>
      </c>
      <c r="T2570" s="21">
        <v>0</v>
      </c>
      <c r="U2570" s="21">
        <v>0</v>
      </c>
      <c r="V2570" s="21">
        <v>0</v>
      </c>
      <c r="W2570" s="21">
        <v>0</v>
      </c>
      <c r="X2570" s="21">
        <v>0</v>
      </c>
      <c r="Y2570" s="21">
        <v>0</v>
      </c>
      <c r="Z2570" s="21">
        <v>0</v>
      </c>
      <c r="AA2570" s="21">
        <v>0</v>
      </c>
      <c r="AB2570" s="21">
        <v>0</v>
      </c>
      <c r="AC2570" s="21">
        <v>0</v>
      </c>
      <c r="AD2570" s="21">
        <v>0</v>
      </c>
      <c r="AE2570" s="21">
        <v>0</v>
      </c>
      <c r="AF2570" s="21">
        <v>0</v>
      </c>
      <c r="AG2570" s="21">
        <v>0</v>
      </c>
      <c r="AH2570" s="21">
        <v>8.4416677308014609</v>
      </c>
      <c r="AI2570" s="21">
        <v>0</v>
      </c>
      <c r="AJ2570" s="21">
        <v>0</v>
      </c>
      <c r="AK2570" s="21">
        <v>0</v>
      </c>
      <c r="AL2570" s="21">
        <v>0</v>
      </c>
      <c r="AM2570" s="21">
        <v>0</v>
      </c>
      <c r="AN2570" s="21">
        <v>0</v>
      </c>
      <c r="AO2570" s="21">
        <v>0</v>
      </c>
      <c r="AP2570" s="21">
        <v>0</v>
      </c>
      <c r="AQ2570" s="21">
        <v>137.16043229526352</v>
      </c>
    </row>
    <row r="2571" spans="1:43" x14ac:dyDescent="0.25">
      <c r="A2571" s="17" t="s">
        <v>274</v>
      </c>
      <c r="B2571" s="8" t="s">
        <v>338</v>
      </c>
      <c r="C2571" s="8" t="s">
        <v>71</v>
      </c>
      <c r="D2571" s="8" t="str">
        <f t="shared" si="293"/>
        <v>Week_49-generic-refi</v>
      </c>
      <c r="E2571" s="8" t="str">
        <f t="shared" si="294"/>
        <v>Umbrella-display.umb</v>
      </c>
      <c r="H2571" s="24">
        <f t="shared" si="295"/>
        <v>1.6594108293476611E-2</v>
      </c>
      <c r="I2571" s="6">
        <f t="shared" si="295"/>
        <v>3.05</v>
      </c>
      <c r="J2571" s="6">
        <f t="shared" si="299"/>
        <v>6141938.6897075437</v>
      </c>
      <c r="K2571" s="18">
        <f t="shared" si="299"/>
        <v>0</v>
      </c>
      <c r="L2571" s="35">
        <f>Data!BN63</f>
        <v>2.904322114372309E-2</v>
      </c>
      <c r="Q2571" s="21">
        <v>0</v>
      </c>
      <c r="R2571" s="21">
        <v>0</v>
      </c>
      <c r="S2571" s="21">
        <v>0</v>
      </c>
      <c r="T2571" s="21">
        <v>0</v>
      </c>
      <c r="U2571" s="21">
        <v>0</v>
      </c>
      <c r="V2571" s="21">
        <v>0</v>
      </c>
      <c r="W2571" s="21">
        <v>0</v>
      </c>
      <c r="X2571" s="21">
        <v>0</v>
      </c>
      <c r="Y2571" s="21">
        <v>0</v>
      </c>
      <c r="Z2571" s="21">
        <v>0</v>
      </c>
      <c r="AA2571" s="21">
        <v>0</v>
      </c>
      <c r="AB2571" s="21">
        <v>0</v>
      </c>
      <c r="AC2571" s="21">
        <v>0</v>
      </c>
      <c r="AD2571" s="21">
        <v>0</v>
      </c>
      <c r="AE2571" s="21">
        <v>0</v>
      </c>
      <c r="AF2571" s="21">
        <v>0</v>
      </c>
      <c r="AG2571" s="21">
        <v>0</v>
      </c>
      <c r="AH2571" s="21">
        <v>0</v>
      </c>
      <c r="AI2571" s="21">
        <v>0</v>
      </c>
      <c r="AJ2571" s="21">
        <v>0</v>
      </c>
      <c r="AK2571" s="21">
        <v>0</v>
      </c>
      <c r="AL2571" s="21">
        <v>0</v>
      </c>
      <c r="AM2571" s="21">
        <v>0</v>
      </c>
      <c r="AN2571" s="21">
        <v>0</v>
      </c>
      <c r="AO2571" s="21">
        <v>0</v>
      </c>
      <c r="AP2571" s="21">
        <v>0</v>
      </c>
      <c r="AQ2571" s="21">
        <v>0</v>
      </c>
    </row>
    <row r="2572" spans="1:43" x14ac:dyDescent="0.25">
      <c r="A2572" s="17" t="s">
        <v>275</v>
      </c>
      <c r="B2572" s="8" t="s">
        <v>338</v>
      </c>
      <c r="C2572" s="8" t="s">
        <v>71</v>
      </c>
      <c r="D2572" s="8" t="str">
        <f t="shared" si="293"/>
        <v>Week_50-generic-refi</v>
      </c>
      <c r="E2572" s="8" t="str">
        <f t="shared" si="294"/>
        <v>Umbrella-display.umb</v>
      </c>
      <c r="H2572" s="24">
        <f t="shared" si="295"/>
        <v>1.6594108293476611E-2</v>
      </c>
      <c r="I2572" s="6">
        <f t="shared" si="295"/>
        <v>3.05</v>
      </c>
      <c r="J2572" s="6">
        <f t="shared" si="299"/>
        <v>6141938.6897075437</v>
      </c>
      <c r="K2572" s="18">
        <f t="shared" si="299"/>
        <v>0</v>
      </c>
      <c r="L2572" s="35">
        <f>Data!BN64</f>
        <v>2.5380112170640897E-2</v>
      </c>
      <c r="Q2572" s="21">
        <v>0</v>
      </c>
      <c r="R2572" s="21">
        <v>0</v>
      </c>
      <c r="S2572" s="21">
        <v>0</v>
      </c>
      <c r="T2572" s="21">
        <v>0</v>
      </c>
      <c r="U2572" s="21">
        <v>0</v>
      </c>
      <c r="V2572" s="21">
        <v>0</v>
      </c>
      <c r="W2572" s="21">
        <v>0</v>
      </c>
      <c r="X2572" s="21">
        <v>0</v>
      </c>
      <c r="Y2572" s="21">
        <v>0</v>
      </c>
      <c r="Z2572" s="21">
        <v>0</v>
      </c>
      <c r="AA2572" s="21">
        <v>0</v>
      </c>
      <c r="AB2572" s="21">
        <v>0</v>
      </c>
      <c r="AC2572" s="21">
        <v>0</v>
      </c>
      <c r="AD2572" s="21">
        <v>0</v>
      </c>
      <c r="AE2572" s="21">
        <v>0</v>
      </c>
      <c r="AF2572" s="21">
        <v>256.29967869414912</v>
      </c>
      <c r="AG2572" s="21">
        <v>618.28818945365413</v>
      </c>
      <c r="AH2572" s="21">
        <v>916.7093630002189</v>
      </c>
      <c r="AI2572" s="21">
        <v>0</v>
      </c>
      <c r="AJ2572" s="21">
        <v>0</v>
      </c>
      <c r="AK2572" s="21">
        <v>0</v>
      </c>
      <c r="AL2572" s="21">
        <v>0</v>
      </c>
      <c r="AM2572" s="21">
        <v>0</v>
      </c>
      <c r="AN2572" s="21">
        <v>0</v>
      </c>
      <c r="AO2572" s="21">
        <v>3321.1750432802619</v>
      </c>
      <c r="AP2572" s="21">
        <v>8011.8840368069923</v>
      </c>
      <c r="AQ2572" s="21">
        <v>11878.876609794108</v>
      </c>
    </row>
    <row r="2573" spans="1:43" x14ac:dyDescent="0.25">
      <c r="A2573" s="17" t="s">
        <v>276</v>
      </c>
      <c r="B2573" s="8" t="s">
        <v>338</v>
      </c>
      <c r="C2573" s="8" t="s">
        <v>71</v>
      </c>
      <c r="D2573" s="8" t="str">
        <f t="shared" si="293"/>
        <v>Week_51-generic-refi</v>
      </c>
      <c r="E2573" s="8" t="str">
        <f t="shared" si="294"/>
        <v>Umbrella-display.umb</v>
      </c>
      <c r="H2573" s="24">
        <f t="shared" si="295"/>
        <v>1.6594108293476611E-2</v>
      </c>
      <c r="I2573" s="6">
        <f t="shared" si="295"/>
        <v>3.05</v>
      </c>
      <c r="J2573" s="6">
        <f t="shared" si="299"/>
        <v>6141938.6897075437</v>
      </c>
      <c r="K2573" s="18">
        <f t="shared" si="299"/>
        <v>0</v>
      </c>
      <c r="L2573" s="35">
        <f>Data!BN65</f>
        <v>2.5380112170640897E-2</v>
      </c>
      <c r="Q2573" s="21">
        <v>0</v>
      </c>
      <c r="R2573" s="21">
        <v>0</v>
      </c>
      <c r="S2573" s="21">
        <v>0</v>
      </c>
      <c r="T2573" s="21">
        <v>0</v>
      </c>
      <c r="U2573" s="21">
        <v>0</v>
      </c>
      <c r="V2573" s="21">
        <v>0</v>
      </c>
      <c r="W2573" s="21">
        <v>0</v>
      </c>
      <c r="X2573" s="21">
        <v>0</v>
      </c>
      <c r="Y2573" s="21">
        <v>0</v>
      </c>
      <c r="Z2573" s="21">
        <v>0</v>
      </c>
      <c r="AA2573" s="21">
        <v>0</v>
      </c>
      <c r="AB2573" s="21">
        <v>0</v>
      </c>
      <c r="AC2573" s="21">
        <v>0</v>
      </c>
      <c r="AD2573" s="21">
        <v>0</v>
      </c>
      <c r="AE2573" s="21">
        <v>0</v>
      </c>
      <c r="AF2573" s="21">
        <v>124.86482091783937</v>
      </c>
      <c r="AG2573" s="21">
        <v>478.89872404737827</v>
      </c>
      <c r="AH2573" s="21">
        <v>770.55519534487951</v>
      </c>
      <c r="AI2573" s="21">
        <v>0</v>
      </c>
      <c r="AJ2573" s="21">
        <v>0</v>
      </c>
      <c r="AK2573" s="21">
        <v>0</v>
      </c>
      <c r="AL2573" s="21">
        <v>0</v>
      </c>
      <c r="AM2573" s="21">
        <v>0</v>
      </c>
      <c r="AN2573" s="21">
        <v>0</v>
      </c>
      <c r="AO2573" s="21">
        <v>1678.7150774206229</v>
      </c>
      <c r="AP2573" s="21">
        <v>6438.4388069143861</v>
      </c>
      <c r="AQ2573" s="21">
        <v>10359.544144634536</v>
      </c>
    </row>
    <row r="2574" spans="1:43" x14ac:dyDescent="0.25">
      <c r="A2574" s="17" t="s">
        <v>277</v>
      </c>
      <c r="B2574" s="8" t="s">
        <v>338</v>
      </c>
      <c r="C2574" s="8" t="s">
        <v>71</v>
      </c>
      <c r="D2574" s="8" t="str">
        <f t="shared" si="293"/>
        <v>Week_52-generic-refi</v>
      </c>
      <c r="E2574" s="8" t="str">
        <f t="shared" si="294"/>
        <v>Umbrella-display.umb</v>
      </c>
      <c r="H2574" s="24">
        <f t="shared" si="295"/>
        <v>1.6594108293476611E-2</v>
      </c>
      <c r="I2574" s="6">
        <f t="shared" si="295"/>
        <v>3.05</v>
      </c>
      <c r="J2574" s="6">
        <f t="shared" si="299"/>
        <v>6141938.6897075437</v>
      </c>
      <c r="K2574" s="18">
        <f t="shared" si="299"/>
        <v>0</v>
      </c>
      <c r="L2574" s="35">
        <f>Data!BN66</f>
        <v>2.5380112170640897E-2</v>
      </c>
      <c r="Q2574" s="21">
        <v>0</v>
      </c>
      <c r="R2574" s="21">
        <v>0</v>
      </c>
      <c r="S2574" s="21">
        <v>0</v>
      </c>
      <c r="T2574" s="21">
        <v>0</v>
      </c>
      <c r="U2574" s="21">
        <v>0</v>
      </c>
      <c r="V2574" s="21">
        <v>0</v>
      </c>
      <c r="W2574" s="21">
        <v>0</v>
      </c>
      <c r="X2574" s="21">
        <v>0</v>
      </c>
      <c r="Y2574" s="21">
        <v>0</v>
      </c>
      <c r="Z2574" s="21">
        <v>0</v>
      </c>
      <c r="AA2574" s="21">
        <v>0</v>
      </c>
      <c r="AB2574" s="21">
        <v>0</v>
      </c>
      <c r="AC2574" s="21">
        <v>0</v>
      </c>
      <c r="AD2574" s="21">
        <v>0</v>
      </c>
      <c r="AE2574" s="21">
        <v>0</v>
      </c>
      <c r="AF2574" s="21">
        <v>0</v>
      </c>
      <c r="AG2574" s="21">
        <v>0</v>
      </c>
      <c r="AH2574" s="21">
        <v>0</v>
      </c>
      <c r="AI2574" s="21">
        <v>0</v>
      </c>
      <c r="AJ2574" s="21">
        <v>0</v>
      </c>
      <c r="AK2574" s="21">
        <v>0</v>
      </c>
      <c r="AL2574" s="21">
        <v>0</v>
      </c>
      <c r="AM2574" s="21">
        <v>0</v>
      </c>
      <c r="AN2574" s="21">
        <v>0</v>
      </c>
      <c r="AO2574" s="21">
        <v>0</v>
      </c>
      <c r="AP2574" s="21">
        <v>0</v>
      </c>
      <c r="AQ2574" s="21">
        <v>0</v>
      </c>
    </row>
    <row r="2576" spans="1:43" x14ac:dyDescent="0.25">
      <c r="A2576" s="16" t="s">
        <v>328</v>
      </c>
      <c r="B2576" s="8" t="s">
        <v>338</v>
      </c>
      <c r="C2576" s="8" t="s">
        <v>72</v>
      </c>
      <c r="E2576" s="8" t="str">
        <f>IF(RIGHT(A2576,3)="old","Initial",B2576&amp;"-"&amp;C2576)</f>
        <v>Initial</v>
      </c>
      <c r="F2576" s="4">
        <v>0</v>
      </c>
      <c r="G2576" s="19">
        <v>0</v>
      </c>
      <c r="H2576" s="4">
        <v>0</v>
      </c>
      <c r="I2576" s="42">
        <f>VLOOKUP(C2576,parms,8,FALSE)</f>
        <v>3.39</v>
      </c>
      <c r="J2576" s="6">
        <v>1</v>
      </c>
      <c r="K2576" s="18">
        <v>0</v>
      </c>
      <c r="L2576" s="35">
        <f>Data!BM2</f>
        <v>8.2011922934080266E-3</v>
      </c>
      <c r="M2576" s="39">
        <f>VLOOKUP(C2576,Data!$CB$2:$EB$22,1+VALUE(MID(A2576,6,2)),FALSE)</f>
        <v>0</v>
      </c>
      <c r="Q2576" s="21">
        <v>0</v>
      </c>
      <c r="R2576" s="21">
        <v>0</v>
      </c>
      <c r="S2576" s="21">
        <v>0</v>
      </c>
      <c r="T2576" s="21">
        <v>0</v>
      </c>
      <c r="U2576" s="21">
        <v>0</v>
      </c>
      <c r="V2576" s="21">
        <v>0</v>
      </c>
      <c r="W2576" s="21">
        <v>0</v>
      </c>
      <c r="X2576" s="21">
        <v>0</v>
      </c>
      <c r="Y2576" s="21">
        <v>0</v>
      </c>
      <c r="Z2576" s="21">
        <v>0</v>
      </c>
      <c r="AA2576" s="21">
        <v>0</v>
      </c>
      <c r="AB2576" s="21">
        <v>0</v>
      </c>
      <c r="AC2576" s="21">
        <v>0</v>
      </c>
      <c r="AD2576" s="21">
        <v>0</v>
      </c>
      <c r="AE2576" s="21">
        <v>0</v>
      </c>
      <c r="AF2576" s="21">
        <v>0</v>
      </c>
      <c r="AG2576" s="21">
        <v>0</v>
      </c>
      <c r="AH2576" s="21">
        <v>0</v>
      </c>
      <c r="AI2576" s="21">
        <v>0</v>
      </c>
      <c r="AJ2576" s="21">
        <v>0</v>
      </c>
      <c r="AK2576" s="21">
        <v>0</v>
      </c>
      <c r="AL2576" s="21">
        <v>0</v>
      </c>
      <c r="AM2576" s="21">
        <v>0</v>
      </c>
      <c r="AN2576" s="21">
        <v>0</v>
      </c>
      <c r="AO2576" s="21">
        <v>0</v>
      </c>
      <c r="AP2576" s="21">
        <v>0</v>
      </c>
      <c r="AQ2576" s="21">
        <v>0</v>
      </c>
    </row>
    <row r="2577" spans="1:43" x14ac:dyDescent="0.25">
      <c r="A2577" s="16" t="s">
        <v>316</v>
      </c>
      <c r="B2577" s="8" t="s">
        <v>338</v>
      </c>
      <c r="C2577" s="8" t="s">
        <v>72</v>
      </c>
      <c r="E2577" s="8" t="str">
        <f t="shared" ref="E2577:E2640" si="300">IF(RIGHT(A2577,3)="old","Initial",B2577&amp;"-"&amp;C2577)</f>
        <v>Initial</v>
      </c>
      <c r="F2577" s="4">
        <v>0</v>
      </c>
      <c r="G2577" s="19">
        <v>0</v>
      </c>
      <c r="H2577" s="4">
        <v>0</v>
      </c>
      <c r="I2577" s="6">
        <f>I2576</f>
        <v>3.39</v>
      </c>
      <c r="J2577" s="6">
        <v>1</v>
      </c>
      <c r="K2577" s="18">
        <v>0</v>
      </c>
      <c r="L2577" s="35">
        <f>Data!BM3</f>
        <v>9.7059982188039962E-3</v>
      </c>
      <c r="M2577" s="39">
        <f>VLOOKUP(C2577,Data!$CB$2:$EB$22,1+VALUE(MID(A2577,6,2)),FALSE)</f>
        <v>0</v>
      </c>
      <c r="Q2577" s="21">
        <v>0</v>
      </c>
      <c r="R2577" s="21">
        <v>0</v>
      </c>
      <c r="S2577" s="21">
        <v>0</v>
      </c>
      <c r="T2577" s="21">
        <v>0</v>
      </c>
      <c r="U2577" s="21">
        <v>0</v>
      </c>
      <c r="V2577" s="21">
        <v>0</v>
      </c>
      <c r="W2577" s="21">
        <v>0</v>
      </c>
      <c r="X2577" s="21">
        <v>0</v>
      </c>
      <c r="Y2577" s="21">
        <v>0</v>
      </c>
      <c r="Z2577" s="21">
        <v>0</v>
      </c>
      <c r="AA2577" s="21">
        <v>0</v>
      </c>
      <c r="AB2577" s="21">
        <v>0</v>
      </c>
      <c r="AC2577" s="21">
        <v>0</v>
      </c>
      <c r="AD2577" s="21">
        <v>0</v>
      </c>
      <c r="AE2577" s="21">
        <v>0</v>
      </c>
      <c r="AF2577" s="21">
        <v>0</v>
      </c>
      <c r="AG2577" s="21">
        <v>0</v>
      </c>
      <c r="AH2577" s="21">
        <v>0</v>
      </c>
      <c r="AI2577" s="21">
        <v>0</v>
      </c>
      <c r="AJ2577" s="21">
        <v>0</v>
      </c>
      <c r="AK2577" s="21">
        <v>0</v>
      </c>
      <c r="AL2577" s="21">
        <v>0</v>
      </c>
      <c r="AM2577" s="21">
        <v>0</v>
      </c>
      <c r="AN2577" s="21">
        <v>0</v>
      </c>
      <c r="AO2577" s="21">
        <v>0</v>
      </c>
      <c r="AP2577" s="21">
        <v>0</v>
      </c>
      <c r="AQ2577" s="21">
        <v>0</v>
      </c>
    </row>
    <row r="2578" spans="1:43" x14ac:dyDescent="0.25">
      <c r="A2578" s="16" t="s">
        <v>317</v>
      </c>
      <c r="B2578" s="8" t="s">
        <v>338</v>
      </c>
      <c r="C2578" s="8" t="s">
        <v>72</v>
      </c>
      <c r="E2578" s="8" t="str">
        <f t="shared" si="300"/>
        <v>Initial</v>
      </c>
      <c r="F2578" s="4">
        <v>0</v>
      </c>
      <c r="G2578" s="19">
        <v>0</v>
      </c>
      <c r="H2578" s="4">
        <v>0</v>
      </c>
      <c r="I2578" s="6">
        <f t="shared" ref="I2578:I2640" si="301">I2577</f>
        <v>3.39</v>
      </c>
      <c r="J2578" s="6">
        <v>1</v>
      </c>
      <c r="K2578" s="18">
        <v>0</v>
      </c>
      <c r="L2578" s="35">
        <f>Data!BM4</f>
        <v>9.7059982188039962E-3</v>
      </c>
      <c r="M2578" s="39">
        <f>VLOOKUP(C2578,Data!$CB$2:$EB$22,1+VALUE(MID(A2578,6,2)),FALSE)</f>
        <v>0</v>
      </c>
      <c r="Q2578" s="21">
        <v>0</v>
      </c>
      <c r="R2578" s="21">
        <v>0</v>
      </c>
      <c r="S2578" s="21">
        <v>0</v>
      </c>
      <c r="T2578" s="21">
        <v>0</v>
      </c>
      <c r="U2578" s="21">
        <v>0</v>
      </c>
      <c r="V2578" s="21">
        <v>0</v>
      </c>
      <c r="W2578" s="21">
        <v>0</v>
      </c>
      <c r="X2578" s="21">
        <v>0</v>
      </c>
      <c r="Y2578" s="21">
        <v>0</v>
      </c>
      <c r="Z2578" s="21">
        <v>0</v>
      </c>
      <c r="AA2578" s="21">
        <v>0</v>
      </c>
      <c r="AB2578" s="21">
        <v>0</v>
      </c>
      <c r="AC2578" s="21">
        <v>0</v>
      </c>
      <c r="AD2578" s="21">
        <v>0</v>
      </c>
      <c r="AE2578" s="21">
        <v>0</v>
      </c>
      <c r="AF2578" s="21">
        <v>0</v>
      </c>
      <c r="AG2578" s="21">
        <v>0</v>
      </c>
      <c r="AH2578" s="21">
        <v>0</v>
      </c>
      <c r="AI2578" s="21">
        <v>0</v>
      </c>
      <c r="AJ2578" s="21">
        <v>0</v>
      </c>
      <c r="AK2578" s="21">
        <v>0</v>
      </c>
      <c r="AL2578" s="21">
        <v>0</v>
      </c>
      <c r="AM2578" s="21">
        <v>0</v>
      </c>
      <c r="AN2578" s="21">
        <v>0</v>
      </c>
      <c r="AO2578" s="21">
        <v>0</v>
      </c>
      <c r="AP2578" s="21">
        <v>0</v>
      </c>
      <c r="AQ2578" s="21">
        <v>0</v>
      </c>
    </row>
    <row r="2579" spans="1:43" x14ac:dyDescent="0.25">
      <c r="A2579" s="16" t="s">
        <v>318</v>
      </c>
      <c r="B2579" s="8" t="s">
        <v>338</v>
      </c>
      <c r="C2579" s="8" t="s">
        <v>72</v>
      </c>
      <c r="E2579" s="8" t="str">
        <f t="shared" si="300"/>
        <v>Initial</v>
      </c>
      <c r="F2579" s="4">
        <v>0</v>
      </c>
      <c r="G2579" s="19">
        <v>0</v>
      </c>
      <c r="H2579" s="4">
        <v>0</v>
      </c>
      <c r="I2579" s="6">
        <f t="shared" si="301"/>
        <v>3.39</v>
      </c>
      <c r="J2579" s="6">
        <v>1</v>
      </c>
      <c r="K2579" s="18">
        <v>0</v>
      </c>
      <c r="L2579" s="35">
        <f>Data!BM5</f>
        <v>9.7059982188039962E-3</v>
      </c>
      <c r="M2579" s="39">
        <f>VLOOKUP(C2579,Data!$CB$2:$EB$22,1+VALUE(MID(A2579,6,2)),FALSE)</f>
        <v>0</v>
      </c>
      <c r="Q2579" s="21">
        <v>0</v>
      </c>
      <c r="R2579" s="21">
        <v>0</v>
      </c>
      <c r="S2579" s="21">
        <v>0</v>
      </c>
      <c r="T2579" s="21">
        <v>0</v>
      </c>
      <c r="U2579" s="21">
        <v>0</v>
      </c>
      <c r="V2579" s="21">
        <v>0</v>
      </c>
      <c r="W2579" s="21">
        <v>0</v>
      </c>
      <c r="X2579" s="21">
        <v>0</v>
      </c>
      <c r="Y2579" s="21">
        <v>0</v>
      </c>
      <c r="Z2579" s="21">
        <v>0</v>
      </c>
      <c r="AA2579" s="21">
        <v>0</v>
      </c>
      <c r="AB2579" s="21">
        <v>0</v>
      </c>
      <c r="AC2579" s="21">
        <v>0</v>
      </c>
      <c r="AD2579" s="21">
        <v>0</v>
      </c>
      <c r="AE2579" s="21">
        <v>0</v>
      </c>
      <c r="AF2579" s="21">
        <v>0</v>
      </c>
      <c r="AG2579" s="21">
        <v>0</v>
      </c>
      <c r="AH2579" s="21">
        <v>0</v>
      </c>
      <c r="AI2579" s="21">
        <v>0</v>
      </c>
      <c r="AJ2579" s="21">
        <v>0</v>
      </c>
      <c r="AK2579" s="21">
        <v>0</v>
      </c>
      <c r="AL2579" s="21">
        <v>0</v>
      </c>
      <c r="AM2579" s="21">
        <v>0</v>
      </c>
      <c r="AN2579" s="21">
        <v>0</v>
      </c>
      <c r="AO2579" s="21">
        <v>0</v>
      </c>
      <c r="AP2579" s="21">
        <v>0</v>
      </c>
      <c r="AQ2579" s="21">
        <v>0</v>
      </c>
    </row>
    <row r="2580" spans="1:43" x14ac:dyDescent="0.25">
      <c r="A2580" s="16" t="s">
        <v>319</v>
      </c>
      <c r="B2580" s="8" t="s">
        <v>338</v>
      </c>
      <c r="C2580" s="8" t="s">
        <v>72</v>
      </c>
      <c r="E2580" s="8" t="str">
        <f t="shared" si="300"/>
        <v>Initial</v>
      </c>
      <c r="F2580" s="4">
        <v>0</v>
      </c>
      <c r="G2580" s="19">
        <v>0</v>
      </c>
      <c r="H2580" s="4">
        <v>0</v>
      </c>
      <c r="I2580" s="6">
        <f t="shared" si="301"/>
        <v>3.39</v>
      </c>
      <c r="J2580" s="6">
        <v>1</v>
      </c>
      <c r="K2580" s="18">
        <v>0</v>
      </c>
      <c r="L2580" s="35">
        <f>Data!BM6</f>
        <v>9.7059982188039962E-3</v>
      </c>
      <c r="M2580" s="39">
        <f>VLOOKUP(C2580,Data!$CB$2:$EB$22,1+VALUE(MID(A2580,6,2)),FALSE)</f>
        <v>0</v>
      </c>
      <c r="Q2580" s="21">
        <v>0</v>
      </c>
      <c r="R2580" s="21">
        <v>0</v>
      </c>
      <c r="S2580" s="21">
        <v>0</v>
      </c>
      <c r="T2580" s="21">
        <v>0</v>
      </c>
      <c r="U2580" s="21">
        <v>0</v>
      </c>
      <c r="V2580" s="21">
        <v>0</v>
      </c>
      <c r="W2580" s="21">
        <v>0</v>
      </c>
      <c r="X2580" s="21">
        <v>0</v>
      </c>
      <c r="Y2580" s="21">
        <v>0</v>
      </c>
      <c r="Z2580" s="21">
        <v>0</v>
      </c>
      <c r="AA2580" s="21">
        <v>0</v>
      </c>
      <c r="AB2580" s="21">
        <v>0</v>
      </c>
      <c r="AC2580" s="21">
        <v>0</v>
      </c>
      <c r="AD2580" s="21">
        <v>0</v>
      </c>
      <c r="AE2580" s="21">
        <v>0</v>
      </c>
      <c r="AF2580" s="21">
        <v>0</v>
      </c>
      <c r="AG2580" s="21">
        <v>0</v>
      </c>
      <c r="AH2580" s="21">
        <v>0</v>
      </c>
      <c r="AI2580" s="21">
        <v>0</v>
      </c>
      <c r="AJ2580" s="21">
        <v>0</v>
      </c>
      <c r="AK2580" s="21">
        <v>0</v>
      </c>
      <c r="AL2580" s="21">
        <v>0</v>
      </c>
      <c r="AM2580" s="21">
        <v>0</v>
      </c>
      <c r="AN2580" s="21">
        <v>0</v>
      </c>
      <c r="AO2580" s="21">
        <v>0</v>
      </c>
      <c r="AP2580" s="21">
        <v>0</v>
      </c>
      <c r="AQ2580" s="21">
        <v>0</v>
      </c>
    </row>
    <row r="2581" spans="1:43" x14ac:dyDescent="0.25">
      <c r="A2581" s="16" t="s">
        <v>320</v>
      </c>
      <c r="B2581" s="8" t="s">
        <v>338</v>
      </c>
      <c r="C2581" s="8" t="s">
        <v>72</v>
      </c>
      <c r="E2581" s="8" t="str">
        <f t="shared" si="300"/>
        <v>Initial</v>
      </c>
      <c r="F2581" s="4">
        <v>0</v>
      </c>
      <c r="G2581" s="19">
        <v>0</v>
      </c>
      <c r="H2581" s="4">
        <v>0</v>
      </c>
      <c r="I2581" s="6">
        <f t="shared" si="301"/>
        <v>3.39</v>
      </c>
      <c r="J2581" s="6">
        <v>1</v>
      </c>
      <c r="K2581" s="18">
        <v>0</v>
      </c>
      <c r="L2581" s="35">
        <f>Data!BM7</f>
        <v>8.3516728859476235E-3</v>
      </c>
      <c r="M2581" s="39">
        <f>VLOOKUP(C2581,Data!$CB$2:$EB$22,1+VALUE(MID(A2581,6,2)),FALSE)</f>
        <v>0</v>
      </c>
      <c r="Q2581" s="21">
        <v>0</v>
      </c>
      <c r="R2581" s="21">
        <v>0</v>
      </c>
      <c r="S2581" s="21">
        <v>0</v>
      </c>
      <c r="T2581" s="21">
        <v>0</v>
      </c>
      <c r="U2581" s="21">
        <v>0</v>
      </c>
      <c r="V2581" s="21">
        <v>0</v>
      </c>
      <c r="W2581" s="21">
        <v>0</v>
      </c>
      <c r="X2581" s="21">
        <v>0</v>
      </c>
      <c r="Y2581" s="21">
        <v>0</v>
      </c>
      <c r="Z2581" s="21">
        <v>0</v>
      </c>
      <c r="AA2581" s="21">
        <v>0</v>
      </c>
      <c r="AB2581" s="21">
        <v>0</v>
      </c>
      <c r="AC2581" s="21">
        <v>0</v>
      </c>
      <c r="AD2581" s="21">
        <v>0</v>
      </c>
      <c r="AE2581" s="21">
        <v>0</v>
      </c>
      <c r="AF2581" s="21">
        <v>0</v>
      </c>
      <c r="AG2581" s="21">
        <v>0</v>
      </c>
      <c r="AH2581" s="21">
        <v>0</v>
      </c>
      <c r="AI2581" s="21">
        <v>0</v>
      </c>
      <c r="AJ2581" s="21">
        <v>0</v>
      </c>
      <c r="AK2581" s="21">
        <v>0</v>
      </c>
      <c r="AL2581" s="21">
        <v>0</v>
      </c>
      <c r="AM2581" s="21">
        <v>0</v>
      </c>
      <c r="AN2581" s="21">
        <v>0</v>
      </c>
      <c r="AO2581" s="21">
        <v>0</v>
      </c>
      <c r="AP2581" s="21">
        <v>0</v>
      </c>
      <c r="AQ2581" s="21">
        <v>0</v>
      </c>
    </row>
    <row r="2582" spans="1:43" x14ac:dyDescent="0.25">
      <c r="A2582" s="16" t="s">
        <v>321</v>
      </c>
      <c r="B2582" s="8" t="s">
        <v>338</v>
      </c>
      <c r="C2582" s="8" t="s">
        <v>72</v>
      </c>
      <c r="E2582" s="8" t="str">
        <f t="shared" si="300"/>
        <v>Initial</v>
      </c>
      <c r="F2582" s="4">
        <v>0</v>
      </c>
      <c r="G2582" s="19">
        <v>0</v>
      </c>
      <c r="H2582" s="4">
        <v>0</v>
      </c>
      <c r="I2582" s="6">
        <f t="shared" si="301"/>
        <v>3.39</v>
      </c>
      <c r="J2582" s="6">
        <v>1</v>
      </c>
      <c r="K2582" s="18">
        <v>0</v>
      </c>
      <c r="L2582" s="35">
        <f>Data!BM8</f>
        <v>8.3516728859476235E-3</v>
      </c>
      <c r="M2582" s="39">
        <f>VLOOKUP(C2582,Data!$CB$2:$EB$22,1+VALUE(MID(A2582,6,2)),FALSE)</f>
        <v>0</v>
      </c>
      <c r="Q2582" s="21">
        <v>0</v>
      </c>
      <c r="R2582" s="21">
        <v>0</v>
      </c>
      <c r="S2582" s="21">
        <v>0</v>
      </c>
      <c r="T2582" s="21">
        <v>0</v>
      </c>
      <c r="U2582" s="21">
        <v>0</v>
      </c>
      <c r="V2582" s="21">
        <v>0</v>
      </c>
      <c r="W2582" s="21">
        <v>0</v>
      </c>
      <c r="X2582" s="21">
        <v>0</v>
      </c>
      <c r="Y2582" s="21">
        <v>0</v>
      </c>
      <c r="Z2582" s="21">
        <v>0</v>
      </c>
      <c r="AA2582" s="21">
        <v>0</v>
      </c>
      <c r="AB2582" s="21">
        <v>0</v>
      </c>
      <c r="AC2582" s="21">
        <v>0</v>
      </c>
      <c r="AD2582" s="21">
        <v>0</v>
      </c>
      <c r="AE2582" s="21">
        <v>0</v>
      </c>
      <c r="AF2582" s="21">
        <v>0</v>
      </c>
      <c r="AG2582" s="21">
        <v>0</v>
      </c>
      <c r="AH2582" s="21">
        <v>0</v>
      </c>
      <c r="AI2582" s="21">
        <v>0</v>
      </c>
      <c r="AJ2582" s="21">
        <v>0</v>
      </c>
      <c r="AK2582" s="21">
        <v>0</v>
      </c>
      <c r="AL2582" s="21">
        <v>0</v>
      </c>
      <c r="AM2582" s="21">
        <v>0</v>
      </c>
      <c r="AN2582" s="21">
        <v>0</v>
      </c>
      <c r="AO2582" s="21">
        <v>0</v>
      </c>
      <c r="AP2582" s="21">
        <v>0</v>
      </c>
      <c r="AQ2582" s="21">
        <v>0</v>
      </c>
    </row>
    <row r="2583" spans="1:43" x14ac:dyDescent="0.25">
      <c r="A2583" s="16" t="s">
        <v>322</v>
      </c>
      <c r="B2583" s="8" t="s">
        <v>338</v>
      </c>
      <c r="C2583" s="8" t="s">
        <v>72</v>
      </c>
      <c r="E2583" s="8" t="str">
        <f t="shared" si="300"/>
        <v>Initial</v>
      </c>
      <c r="F2583" s="4">
        <v>0</v>
      </c>
      <c r="G2583" s="19">
        <v>0</v>
      </c>
      <c r="H2583" s="4">
        <v>0</v>
      </c>
      <c r="I2583" s="6">
        <f t="shared" si="301"/>
        <v>3.39</v>
      </c>
      <c r="J2583" s="6">
        <v>1</v>
      </c>
      <c r="K2583" s="18">
        <v>0</v>
      </c>
      <c r="L2583" s="35">
        <f>Data!BM9</f>
        <v>8.3516728859476235E-3</v>
      </c>
      <c r="M2583" s="39">
        <f>VLOOKUP(C2583,Data!$CB$2:$EB$22,1+VALUE(MID(A2583,6,2)),FALSE)</f>
        <v>0</v>
      </c>
      <c r="Q2583" s="21">
        <v>0</v>
      </c>
      <c r="R2583" s="21">
        <v>0</v>
      </c>
      <c r="S2583" s="21">
        <v>0</v>
      </c>
      <c r="T2583" s="21">
        <v>0</v>
      </c>
      <c r="U2583" s="21">
        <v>0</v>
      </c>
      <c r="V2583" s="21">
        <v>0</v>
      </c>
      <c r="W2583" s="21">
        <v>0</v>
      </c>
      <c r="X2583" s="21">
        <v>0</v>
      </c>
      <c r="Y2583" s="21">
        <v>0</v>
      </c>
      <c r="Z2583" s="21">
        <v>0</v>
      </c>
      <c r="AA2583" s="21">
        <v>0</v>
      </c>
      <c r="AB2583" s="21">
        <v>0</v>
      </c>
      <c r="AC2583" s="21">
        <v>0</v>
      </c>
      <c r="AD2583" s="21">
        <v>0</v>
      </c>
      <c r="AE2583" s="21">
        <v>0</v>
      </c>
      <c r="AF2583" s="21">
        <v>0</v>
      </c>
      <c r="AG2583" s="21">
        <v>0</v>
      </c>
      <c r="AH2583" s="21">
        <v>0</v>
      </c>
      <c r="AI2583" s="21">
        <v>0</v>
      </c>
      <c r="AJ2583" s="21">
        <v>0</v>
      </c>
      <c r="AK2583" s="21">
        <v>0</v>
      </c>
      <c r="AL2583" s="21">
        <v>0</v>
      </c>
      <c r="AM2583" s="21">
        <v>0</v>
      </c>
      <c r="AN2583" s="21">
        <v>0</v>
      </c>
      <c r="AO2583" s="21">
        <v>0</v>
      </c>
      <c r="AP2583" s="21">
        <v>0</v>
      </c>
      <c r="AQ2583" s="21">
        <v>0</v>
      </c>
    </row>
    <row r="2584" spans="1:43" x14ac:dyDescent="0.25">
      <c r="A2584" s="16" t="s">
        <v>323</v>
      </c>
      <c r="B2584" s="8" t="s">
        <v>338</v>
      </c>
      <c r="C2584" s="8" t="s">
        <v>72</v>
      </c>
      <c r="E2584" s="8" t="str">
        <f t="shared" si="300"/>
        <v>Initial</v>
      </c>
      <c r="F2584" s="4">
        <v>0</v>
      </c>
      <c r="G2584" s="19">
        <v>0</v>
      </c>
      <c r="H2584" s="4">
        <v>0</v>
      </c>
      <c r="I2584" s="6">
        <f t="shared" si="301"/>
        <v>3.39</v>
      </c>
      <c r="J2584" s="6">
        <v>1</v>
      </c>
      <c r="K2584" s="18">
        <v>0</v>
      </c>
      <c r="L2584" s="35">
        <f>Data!BM10</f>
        <v>8.3516728859476235E-3</v>
      </c>
      <c r="M2584" s="39">
        <f>VLOOKUP(C2584,Data!$CB$2:$EB$22,1+VALUE(MID(A2584,6,2)),FALSE)</f>
        <v>0</v>
      </c>
      <c r="Q2584" s="21">
        <v>0</v>
      </c>
      <c r="R2584" s="21">
        <v>0</v>
      </c>
      <c r="S2584" s="21">
        <v>0</v>
      </c>
      <c r="T2584" s="21">
        <v>0</v>
      </c>
      <c r="U2584" s="21">
        <v>0</v>
      </c>
      <c r="V2584" s="21">
        <v>0</v>
      </c>
      <c r="W2584" s="21">
        <v>0</v>
      </c>
      <c r="X2584" s="21">
        <v>0</v>
      </c>
      <c r="Y2584" s="21">
        <v>0</v>
      </c>
      <c r="Z2584" s="21">
        <v>0</v>
      </c>
      <c r="AA2584" s="21">
        <v>0</v>
      </c>
      <c r="AB2584" s="21">
        <v>0</v>
      </c>
      <c r="AC2584" s="21">
        <v>0</v>
      </c>
      <c r="AD2584" s="21">
        <v>0</v>
      </c>
      <c r="AE2584" s="21">
        <v>0</v>
      </c>
      <c r="AF2584" s="21">
        <v>0</v>
      </c>
      <c r="AG2584" s="21">
        <v>0</v>
      </c>
      <c r="AH2584" s="21">
        <v>0</v>
      </c>
      <c r="AI2584" s="21">
        <v>0</v>
      </c>
      <c r="AJ2584" s="21">
        <v>0</v>
      </c>
      <c r="AK2584" s="21">
        <v>0</v>
      </c>
      <c r="AL2584" s="21">
        <v>0</v>
      </c>
      <c r="AM2584" s="21">
        <v>0</v>
      </c>
      <c r="AN2584" s="21">
        <v>0</v>
      </c>
      <c r="AO2584" s="21">
        <v>0</v>
      </c>
      <c r="AP2584" s="21">
        <v>0</v>
      </c>
      <c r="AQ2584" s="21">
        <v>0</v>
      </c>
    </row>
    <row r="2585" spans="1:43" x14ac:dyDescent="0.25">
      <c r="A2585" s="16" t="s">
        <v>324</v>
      </c>
      <c r="B2585" s="8" t="s">
        <v>338</v>
      </c>
      <c r="C2585" s="8" t="s">
        <v>72</v>
      </c>
      <c r="E2585" s="8" t="str">
        <f t="shared" si="300"/>
        <v>Initial</v>
      </c>
      <c r="F2585" s="4">
        <v>0</v>
      </c>
      <c r="G2585" s="19">
        <v>0</v>
      </c>
      <c r="H2585" s="4">
        <v>0</v>
      </c>
      <c r="I2585" s="6">
        <f t="shared" si="301"/>
        <v>3.39</v>
      </c>
      <c r="J2585" s="6">
        <v>1</v>
      </c>
      <c r="K2585" s="18">
        <v>0</v>
      </c>
      <c r="L2585" s="35">
        <f>Data!BM11</f>
        <v>8.3516728859476235E-3</v>
      </c>
      <c r="M2585" s="39">
        <f>VLOOKUP(C2585,Data!$CB$2:$EB$22,1+VALUE(MID(A2585,6,2)),FALSE)</f>
        <v>0</v>
      </c>
      <c r="Q2585" s="21">
        <v>0</v>
      </c>
      <c r="R2585" s="21">
        <v>0</v>
      </c>
      <c r="S2585" s="21">
        <v>0</v>
      </c>
      <c r="T2585" s="21">
        <v>0</v>
      </c>
      <c r="U2585" s="21">
        <v>0</v>
      </c>
      <c r="V2585" s="21">
        <v>0</v>
      </c>
      <c r="W2585" s="21">
        <v>0</v>
      </c>
      <c r="X2585" s="21">
        <v>0</v>
      </c>
      <c r="Y2585" s="21">
        <v>0</v>
      </c>
      <c r="Z2585" s="21">
        <v>0</v>
      </c>
      <c r="AA2585" s="21">
        <v>0</v>
      </c>
      <c r="AB2585" s="21">
        <v>0</v>
      </c>
      <c r="AC2585" s="21">
        <v>0</v>
      </c>
      <c r="AD2585" s="21">
        <v>0</v>
      </c>
      <c r="AE2585" s="21">
        <v>0</v>
      </c>
      <c r="AF2585" s="21">
        <v>0</v>
      </c>
      <c r="AG2585" s="21">
        <v>0</v>
      </c>
      <c r="AH2585" s="21">
        <v>0</v>
      </c>
      <c r="AI2585" s="21">
        <v>0</v>
      </c>
      <c r="AJ2585" s="21">
        <v>0</v>
      </c>
      <c r="AK2585" s="21">
        <v>0</v>
      </c>
      <c r="AL2585" s="21">
        <v>0</v>
      </c>
      <c r="AM2585" s="21">
        <v>0</v>
      </c>
      <c r="AN2585" s="21">
        <v>0</v>
      </c>
      <c r="AO2585" s="21">
        <v>0</v>
      </c>
      <c r="AP2585" s="21">
        <v>0</v>
      </c>
      <c r="AQ2585" s="21">
        <v>0</v>
      </c>
    </row>
    <row r="2586" spans="1:43" x14ac:dyDescent="0.25">
      <c r="A2586" s="16" t="s">
        <v>325</v>
      </c>
      <c r="B2586" s="8" t="s">
        <v>338</v>
      </c>
      <c r="C2586" s="8" t="s">
        <v>72</v>
      </c>
      <c r="E2586" s="8" t="str">
        <f t="shared" si="300"/>
        <v>Initial</v>
      </c>
      <c r="F2586" s="4">
        <v>0</v>
      </c>
      <c r="G2586" s="19">
        <v>0</v>
      </c>
      <c r="H2586" s="4">
        <v>0</v>
      </c>
      <c r="I2586" s="6">
        <f t="shared" si="301"/>
        <v>3.39</v>
      </c>
      <c r="J2586" s="6">
        <v>1</v>
      </c>
      <c r="K2586" s="18">
        <v>0</v>
      </c>
      <c r="L2586" s="35">
        <f>Data!BM12</f>
        <v>7.2983087381704474E-3</v>
      </c>
      <c r="M2586" s="39">
        <f>VLOOKUP(C2586,Data!$CB$2:$EB$22,1+VALUE(MID(A2586,6,2)),FALSE)</f>
        <v>0</v>
      </c>
      <c r="Q2586" s="21">
        <v>0</v>
      </c>
      <c r="R2586" s="21">
        <v>0</v>
      </c>
      <c r="S2586" s="21">
        <v>0</v>
      </c>
      <c r="T2586" s="21">
        <v>0</v>
      </c>
      <c r="U2586" s="21">
        <v>0</v>
      </c>
      <c r="V2586" s="21">
        <v>0</v>
      </c>
      <c r="W2586" s="21">
        <v>0</v>
      </c>
      <c r="X2586" s="21">
        <v>0</v>
      </c>
      <c r="Y2586" s="21">
        <v>0</v>
      </c>
      <c r="Z2586" s="21">
        <v>0</v>
      </c>
      <c r="AA2586" s="21">
        <v>0</v>
      </c>
      <c r="AB2586" s="21">
        <v>0</v>
      </c>
      <c r="AC2586" s="21">
        <v>0</v>
      </c>
      <c r="AD2586" s="21">
        <v>0</v>
      </c>
      <c r="AE2586" s="21">
        <v>0</v>
      </c>
      <c r="AF2586" s="21">
        <v>0</v>
      </c>
      <c r="AG2586" s="21">
        <v>0</v>
      </c>
      <c r="AH2586" s="21">
        <v>0</v>
      </c>
      <c r="AI2586" s="21">
        <v>0</v>
      </c>
      <c r="AJ2586" s="21">
        <v>0</v>
      </c>
      <c r="AK2586" s="21">
        <v>0</v>
      </c>
      <c r="AL2586" s="21">
        <v>0</v>
      </c>
      <c r="AM2586" s="21">
        <v>0</v>
      </c>
      <c r="AN2586" s="21">
        <v>0</v>
      </c>
      <c r="AO2586" s="21">
        <v>0</v>
      </c>
      <c r="AP2586" s="21">
        <v>0</v>
      </c>
      <c r="AQ2586" s="21">
        <v>0</v>
      </c>
    </row>
    <row r="2587" spans="1:43" x14ac:dyDescent="0.25">
      <c r="A2587" s="16" t="s">
        <v>326</v>
      </c>
      <c r="B2587" s="8" t="s">
        <v>338</v>
      </c>
      <c r="C2587" s="8" t="s">
        <v>72</v>
      </c>
      <c r="E2587" s="8" t="str">
        <f t="shared" si="300"/>
        <v>Initial</v>
      </c>
      <c r="F2587" s="4">
        <v>0</v>
      </c>
      <c r="G2587" s="19">
        <v>0</v>
      </c>
      <c r="H2587" s="4">
        <v>0</v>
      </c>
      <c r="I2587" s="6">
        <f t="shared" si="301"/>
        <v>3.39</v>
      </c>
      <c r="J2587" s="6">
        <v>1</v>
      </c>
      <c r="K2587" s="18">
        <v>0</v>
      </c>
      <c r="L2587" s="35">
        <f>Data!BM13</f>
        <v>7.2983087381704474E-3</v>
      </c>
      <c r="M2587" s="39">
        <f>VLOOKUP(C2587,Data!$CB$2:$EB$22,1+VALUE(MID(A2587,6,2)),FALSE)</f>
        <v>0</v>
      </c>
      <c r="Q2587" s="21">
        <v>0</v>
      </c>
      <c r="R2587" s="21">
        <v>0</v>
      </c>
      <c r="S2587" s="21">
        <v>0</v>
      </c>
      <c r="T2587" s="21">
        <v>0</v>
      </c>
      <c r="U2587" s="21">
        <v>0</v>
      </c>
      <c r="V2587" s="21">
        <v>0</v>
      </c>
      <c r="W2587" s="21">
        <v>0</v>
      </c>
      <c r="X2587" s="21">
        <v>0</v>
      </c>
      <c r="Y2587" s="21">
        <v>0</v>
      </c>
      <c r="Z2587" s="21">
        <v>0</v>
      </c>
      <c r="AA2587" s="21">
        <v>0</v>
      </c>
      <c r="AB2587" s="21">
        <v>0</v>
      </c>
      <c r="AC2587" s="21">
        <v>0</v>
      </c>
      <c r="AD2587" s="21">
        <v>0</v>
      </c>
      <c r="AE2587" s="21">
        <v>0</v>
      </c>
      <c r="AF2587" s="21">
        <v>0</v>
      </c>
      <c r="AG2587" s="21">
        <v>0</v>
      </c>
      <c r="AH2587" s="21">
        <v>0</v>
      </c>
      <c r="AI2587" s="21">
        <v>0</v>
      </c>
      <c r="AJ2587" s="21">
        <v>0</v>
      </c>
      <c r="AK2587" s="21">
        <v>0</v>
      </c>
      <c r="AL2587" s="21">
        <v>0</v>
      </c>
      <c r="AM2587" s="21">
        <v>0</v>
      </c>
      <c r="AN2587" s="21">
        <v>0</v>
      </c>
      <c r="AO2587" s="21">
        <v>0</v>
      </c>
      <c r="AP2587" s="21">
        <v>0</v>
      </c>
      <c r="AQ2587" s="21">
        <v>0</v>
      </c>
    </row>
    <row r="2588" spans="1:43" x14ac:dyDescent="0.25">
      <c r="A2588" s="16" t="s">
        <v>327</v>
      </c>
      <c r="B2588" s="8" t="s">
        <v>338</v>
      </c>
      <c r="C2588" s="8" t="s">
        <v>72</v>
      </c>
      <c r="E2588" s="8" t="str">
        <f t="shared" si="300"/>
        <v>Initial</v>
      </c>
      <c r="F2588" s="4">
        <v>0</v>
      </c>
      <c r="G2588" s="19">
        <v>0</v>
      </c>
      <c r="H2588" s="4">
        <v>0</v>
      </c>
      <c r="I2588" s="6">
        <f t="shared" si="301"/>
        <v>3.39</v>
      </c>
      <c r="J2588" s="6">
        <v>1</v>
      </c>
      <c r="K2588" s="18">
        <v>0</v>
      </c>
      <c r="L2588" s="35">
        <f>Data!BM14</f>
        <v>7.2983087381704474E-3</v>
      </c>
      <c r="M2588" s="39">
        <f>VLOOKUP(C2588,Data!$CB$2:$EB$22,1+VALUE(MID(A2588,6,2)),FALSE)</f>
        <v>0</v>
      </c>
      <c r="Q2588" s="21">
        <v>0</v>
      </c>
      <c r="R2588" s="21">
        <v>0</v>
      </c>
      <c r="S2588" s="21">
        <v>0</v>
      </c>
      <c r="T2588" s="21">
        <v>0</v>
      </c>
      <c r="U2588" s="21">
        <v>0</v>
      </c>
      <c r="V2588" s="21">
        <v>0</v>
      </c>
      <c r="W2588" s="21">
        <v>0</v>
      </c>
      <c r="X2588" s="21">
        <v>0</v>
      </c>
      <c r="Y2588" s="21">
        <v>0</v>
      </c>
      <c r="Z2588" s="21">
        <v>0</v>
      </c>
      <c r="AA2588" s="21">
        <v>0</v>
      </c>
      <c r="AB2588" s="21">
        <v>0</v>
      </c>
      <c r="AC2588" s="21">
        <v>0</v>
      </c>
      <c r="AD2588" s="21">
        <v>0</v>
      </c>
      <c r="AE2588" s="21">
        <v>0</v>
      </c>
      <c r="AF2588" s="21">
        <v>0</v>
      </c>
      <c r="AG2588" s="21">
        <v>0</v>
      </c>
      <c r="AH2588" s="21">
        <v>0</v>
      </c>
      <c r="AI2588" s="21">
        <v>0</v>
      </c>
      <c r="AJ2588" s="21">
        <v>0</v>
      </c>
      <c r="AK2588" s="21">
        <v>0</v>
      </c>
      <c r="AL2588" s="21">
        <v>0</v>
      </c>
      <c r="AM2588" s="21">
        <v>0</v>
      </c>
      <c r="AN2588" s="21">
        <v>0</v>
      </c>
      <c r="AO2588" s="21">
        <v>0</v>
      </c>
      <c r="AP2588" s="21">
        <v>0</v>
      </c>
      <c r="AQ2588" s="21">
        <v>0</v>
      </c>
    </row>
    <row r="2589" spans="1:43" x14ac:dyDescent="0.25">
      <c r="A2589" s="17" t="s">
        <v>262</v>
      </c>
      <c r="B2589" s="8" t="s">
        <v>338</v>
      </c>
      <c r="C2589" s="8" t="s">
        <v>72</v>
      </c>
      <c r="E2589" s="8" t="str">
        <f t="shared" si="300"/>
        <v>Umbrella-vod.umb</v>
      </c>
      <c r="F2589" s="4">
        <v>0</v>
      </c>
      <c r="G2589" s="19">
        <v>0</v>
      </c>
      <c r="H2589" s="4">
        <v>0</v>
      </c>
      <c r="I2589" s="6">
        <f t="shared" si="301"/>
        <v>3.39</v>
      </c>
      <c r="J2589" s="6">
        <v>1</v>
      </c>
      <c r="K2589" s="18">
        <v>0</v>
      </c>
      <c r="L2589" s="35">
        <f>Data!BM15</f>
        <v>7.2983087381704474E-3</v>
      </c>
      <c r="Q2589" s="21">
        <v>18618.760311040554</v>
      </c>
      <c r="R2589" s="21">
        <v>21463.956231320466</v>
      </c>
      <c r="S2589" s="21">
        <v>24006.312342349491</v>
      </c>
      <c r="T2589" s="21">
        <v>26332.368874399835</v>
      </c>
      <c r="U2589" s="21">
        <v>28469.349800834505</v>
      </c>
      <c r="V2589" s="21">
        <v>30369.849455374377</v>
      </c>
      <c r="W2589" s="21">
        <v>31997.562338208907</v>
      </c>
      <c r="X2589" s="21">
        <v>33464.799761116366</v>
      </c>
      <c r="Y2589" s="21">
        <v>34778.949132403453</v>
      </c>
      <c r="Z2589" s="21">
        <v>0</v>
      </c>
      <c r="AA2589" s="21">
        <v>0</v>
      </c>
      <c r="AB2589" s="21">
        <v>0</v>
      </c>
      <c r="AC2589" s="21">
        <v>0</v>
      </c>
      <c r="AD2589" s="21">
        <v>0</v>
      </c>
      <c r="AE2589" s="21">
        <v>0</v>
      </c>
      <c r="AF2589" s="21">
        <v>0</v>
      </c>
      <c r="AG2589" s="21">
        <v>0</v>
      </c>
      <c r="AH2589" s="21">
        <v>0</v>
      </c>
      <c r="AI2589" s="21">
        <v>-18618.760311040554</v>
      </c>
      <c r="AJ2589" s="21">
        <v>-21463.956231320466</v>
      </c>
      <c r="AK2589" s="21">
        <v>-24006.312342349491</v>
      </c>
      <c r="AL2589" s="21">
        <v>-26332.368874399835</v>
      </c>
      <c r="AM2589" s="21">
        <v>-28469.349800834505</v>
      </c>
      <c r="AN2589" s="21">
        <v>-30369.849455374377</v>
      </c>
      <c r="AO2589" s="21">
        <v>-31997.562338208907</v>
      </c>
      <c r="AP2589" s="21">
        <v>-33464.799761116366</v>
      </c>
      <c r="AQ2589" s="21">
        <v>-34778.949132403453</v>
      </c>
    </row>
    <row r="2590" spans="1:43" x14ac:dyDescent="0.25">
      <c r="A2590" s="17" t="s">
        <v>263</v>
      </c>
      <c r="B2590" s="8" t="s">
        <v>338</v>
      </c>
      <c r="C2590" s="8" t="s">
        <v>72</v>
      </c>
      <c r="E2590" s="8" t="str">
        <f t="shared" si="300"/>
        <v>Umbrella-vod.umb</v>
      </c>
      <c r="F2590" s="4">
        <v>0</v>
      </c>
      <c r="G2590" s="19">
        <v>0</v>
      </c>
      <c r="H2590" s="4">
        <v>0</v>
      </c>
      <c r="I2590" s="6">
        <f t="shared" si="301"/>
        <v>3.39</v>
      </c>
      <c r="J2590" s="6">
        <v>1</v>
      </c>
      <c r="K2590" s="18">
        <v>0</v>
      </c>
      <c r="L2590" s="35">
        <f>Data!BM16</f>
        <v>6.922107256821455E-3</v>
      </c>
      <c r="Q2590" s="21">
        <v>16162.939738608189</v>
      </c>
      <c r="R2590" s="21">
        <v>18061.997519372111</v>
      </c>
      <c r="S2590" s="21">
        <v>19758.903338789791</v>
      </c>
      <c r="T2590" s="21">
        <v>21311.508026825781</v>
      </c>
      <c r="U2590" s="21">
        <v>22737.851455401469</v>
      </c>
      <c r="V2590" s="21">
        <v>24006.361481152377</v>
      </c>
      <c r="W2590" s="21">
        <v>25092.785982606645</v>
      </c>
      <c r="X2590" s="21">
        <v>26072.10675733344</v>
      </c>
      <c r="Y2590" s="21">
        <v>26949.243237529041</v>
      </c>
      <c r="Z2590" s="21">
        <v>0</v>
      </c>
      <c r="AA2590" s="21">
        <v>0</v>
      </c>
      <c r="AB2590" s="21">
        <v>0</v>
      </c>
      <c r="AC2590" s="21">
        <v>0</v>
      </c>
      <c r="AD2590" s="21">
        <v>0</v>
      </c>
      <c r="AE2590" s="21">
        <v>0</v>
      </c>
      <c r="AF2590" s="21">
        <v>0</v>
      </c>
      <c r="AG2590" s="21">
        <v>0</v>
      </c>
      <c r="AH2590" s="21">
        <v>0</v>
      </c>
      <c r="AI2590" s="21">
        <v>-16162.939738608189</v>
      </c>
      <c r="AJ2590" s="21">
        <v>-18061.997519372111</v>
      </c>
      <c r="AK2590" s="21">
        <v>-19758.903338789791</v>
      </c>
      <c r="AL2590" s="21">
        <v>-21311.508026825781</v>
      </c>
      <c r="AM2590" s="21">
        <v>-22737.851455401469</v>
      </c>
      <c r="AN2590" s="21">
        <v>-24006.361481152377</v>
      </c>
      <c r="AO2590" s="21">
        <v>-25092.785982606645</v>
      </c>
      <c r="AP2590" s="21">
        <v>-26072.10675733344</v>
      </c>
      <c r="AQ2590" s="21">
        <v>-26949.243237529041</v>
      </c>
    </row>
    <row r="2591" spans="1:43" x14ac:dyDescent="0.25">
      <c r="A2591" s="17" t="s">
        <v>264</v>
      </c>
      <c r="B2591" s="8" t="s">
        <v>338</v>
      </c>
      <c r="C2591" s="8" t="s">
        <v>72</v>
      </c>
      <c r="E2591" s="8" t="str">
        <f t="shared" si="300"/>
        <v>Umbrella-vod.umb</v>
      </c>
      <c r="F2591" s="4">
        <v>0</v>
      </c>
      <c r="G2591" s="19">
        <v>0</v>
      </c>
      <c r="H2591" s="4">
        <v>0</v>
      </c>
      <c r="I2591" s="6">
        <f t="shared" si="301"/>
        <v>3.39</v>
      </c>
      <c r="J2591" s="6">
        <v>1</v>
      </c>
      <c r="K2591" s="18">
        <v>0</v>
      </c>
      <c r="L2591" s="35">
        <f>Data!BM17</f>
        <v>6.922107256821455E-3</v>
      </c>
      <c r="Q2591" s="21">
        <v>12724.818201279191</v>
      </c>
      <c r="R2591" s="21">
        <v>14609.727741603592</v>
      </c>
      <c r="S2591" s="21">
        <v>16294.007499571682</v>
      </c>
      <c r="T2591" s="21">
        <v>17834.998632336938</v>
      </c>
      <c r="U2591" s="21">
        <v>19250.723021183276</v>
      </c>
      <c r="V2591" s="21">
        <v>20509.782194588512</v>
      </c>
      <c r="W2591" s="21">
        <v>21588.122129057978</v>
      </c>
      <c r="X2591" s="21">
        <v>22560.149692752195</v>
      </c>
      <c r="Y2591" s="21">
        <v>23430.757770659839</v>
      </c>
      <c r="Z2591" s="21">
        <v>0</v>
      </c>
      <c r="AA2591" s="21">
        <v>0</v>
      </c>
      <c r="AB2591" s="21">
        <v>0</v>
      </c>
      <c r="AC2591" s="21">
        <v>0</v>
      </c>
      <c r="AD2591" s="21">
        <v>0</v>
      </c>
      <c r="AE2591" s="21">
        <v>0</v>
      </c>
      <c r="AF2591" s="21">
        <v>0</v>
      </c>
      <c r="AG2591" s="21">
        <v>0</v>
      </c>
      <c r="AH2591" s="21">
        <v>0</v>
      </c>
      <c r="AI2591" s="21">
        <v>-12724.818201279191</v>
      </c>
      <c r="AJ2591" s="21">
        <v>-14609.727741603592</v>
      </c>
      <c r="AK2591" s="21">
        <v>-16294.007499571682</v>
      </c>
      <c r="AL2591" s="21">
        <v>-17834.998632336938</v>
      </c>
      <c r="AM2591" s="21">
        <v>-19250.723021183276</v>
      </c>
      <c r="AN2591" s="21">
        <v>-20509.782194588512</v>
      </c>
      <c r="AO2591" s="21">
        <v>-21588.122129057978</v>
      </c>
      <c r="AP2591" s="21">
        <v>-22560.149692752195</v>
      </c>
      <c r="AQ2591" s="21">
        <v>-23430.757770659839</v>
      </c>
    </row>
    <row r="2592" spans="1:43" x14ac:dyDescent="0.25">
      <c r="A2592" s="17" t="s">
        <v>265</v>
      </c>
      <c r="B2592" s="8" t="s">
        <v>338</v>
      </c>
      <c r="C2592" s="8" t="s">
        <v>72</v>
      </c>
      <c r="E2592" s="8" t="str">
        <f t="shared" si="300"/>
        <v>Umbrella-vod.umb</v>
      </c>
      <c r="F2592" s="4">
        <v>0</v>
      </c>
      <c r="G2592" s="19">
        <v>0</v>
      </c>
      <c r="H2592" s="4">
        <v>0</v>
      </c>
      <c r="I2592" s="6">
        <f t="shared" si="301"/>
        <v>3.39</v>
      </c>
      <c r="J2592" s="6">
        <v>1</v>
      </c>
      <c r="K2592" s="18">
        <v>0</v>
      </c>
      <c r="L2592" s="35">
        <f>Data!BM18</f>
        <v>6.922107256821455E-3</v>
      </c>
      <c r="Q2592" s="21">
        <v>10984.670391335801</v>
      </c>
      <c r="R2592" s="21">
        <v>12884.091984576071</v>
      </c>
      <c r="S2592" s="21">
        <v>14581.348063029101</v>
      </c>
      <c r="T2592" s="21">
        <v>16134.177668317476</v>
      </c>
      <c r="U2592" s="21">
        <v>17560.805927791684</v>
      </c>
      <c r="V2592" s="21">
        <v>18829.558532949173</v>
      </c>
      <c r="W2592" s="21">
        <v>19916.205915881281</v>
      </c>
      <c r="X2592" s="21">
        <v>20895.718775165729</v>
      </c>
      <c r="Y2592" s="21">
        <v>21773.033263983871</v>
      </c>
      <c r="Z2592" s="21">
        <v>0</v>
      </c>
      <c r="AA2592" s="21">
        <v>0</v>
      </c>
      <c r="AB2592" s="21">
        <v>0</v>
      </c>
      <c r="AC2592" s="21">
        <v>0</v>
      </c>
      <c r="AD2592" s="21">
        <v>0</v>
      </c>
      <c r="AE2592" s="21">
        <v>0</v>
      </c>
      <c r="AF2592" s="21">
        <v>0</v>
      </c>
      <c r="AG2592" s="21">
        <v>0</v>
      </c>
      <c r="AH2592" s="21">
        <v>0</v>
      </c>
      <c r="AI2592" s="21">
        <v>-10984.670391335801</v>
      </c>
      <c r="AJ2592" s="21">
        <v>-12884.091984576071</v>
      </c>
      <c r="AK2592" s="21">
        <v>-14581.348063029101</v>
      </c>
      <c r="AL2592" s="21">
        <v>-16134.177668317476</v>
      </c>
      <c r="AM2592" s="21">
        <v>-17560.805927791684</v>
      </c>
      <c r="AN2592" s="21">
        <v>-18829.558532949173</v>
      </c>
      <c r="AO2592" s="21">
        <v>-19916.205915881281</v>
      </c>
      <c r="AP2592" s="21">
        <v>-20895.718775165729</v>
      </c>
      <c r="AQ2592" s="21">
        <v>-21773.033263983871</v>
      </c>
    </row>
    <row r="2593" spans="1:43" x14ac:dyDescent="0.25">
      <c r="A2593" s="17" t="s">
        <v>266</v>
      </c>
      <c r="B2593" s="8" t="s">
        <v>338</v>
      </c>
      <c r="C2593" s="8" t="s">
        <v>72</v>
      </c>
      <c r="E2593" s="8" t="str">
        <f t="shared" si="300"/>
        <v>Umbrella-vod.umb</v>
      </c>
      <c r="F2593" s="4">
        <v>0</v>
      </c>
      <c r="G2593" s="19">
        <v>0</v>
      </c>
      <c r="H2593" s="4">
        <v>0</v>
      </c>
      <c r="I2593" s="6">
        <f t="shared" si="301"/>
        <v>3.39</v>
      </c>
      <c r="J2593" s="6">
        <v>1</v>
      </c>
      <c r="K2593" s="18">
        <v>0</v>
      </c>
      <c r="L2593" s="35">
        <f>Data!BM19</f>
        <v>6.922107256821455E-3</v>
      </c>
      <c r="Q2593" s="21">
        <v>14132.159070916825</v>
      </c>
      <c r="R2593" s="21">
        <v>16029.329718540996</v>
      </c>
      <c r="S2593" s="21">
        <v>17724.559076013145</v>
      </c>
      <c r="T2593" s="21">
        <v>19275.592708589422</v>
      </c>
      <c r="U2593" s="21">
        <v>20700.523252381845</v>
      </c>
      <c r="V2593" s="21">
        <v>21967.77256396036</v>
      </c>
      <c r="W2593" s="21">
        <v>23053.123197993184</v>
      </c>
      <c r="X2593" s="21">
        <v>24031.47253981062</v>
      </c>
      <c r="Y2593" s="21">
        <v>24907.741268386664</v>
      </c>
      <c r="Z2593" s="21">
        <v>0</v>
      </c>
      <c r="AA2593" s="21">
        <v>0</v>
      </c>
      <c r="AB2593" s="21">
        <v>0</v>
      </c>
      <c r="AC2593" s="21">
        <v>0</v>
      </c>
      <c r="AD2593" s="21">
        <v>0</v>
      </c>
      <c r="AE2593" s="21">
        <v>0</v>
      </c>
      <c r="AF2593" s="21">
        <v>0</v>
      </c>
      <c r="AG2593" s="21">
        <v>0</v>
      </c>
      <c r="AH2593" s="21">
        <v>0</v>
      </c>
      <c r="AI2593" s="21">
        <v>-14132.159070916825</v>
      </c>
      <c r="AJ2593" s="21">
        <v>-16029.329718540996</v>
      </c>
      <c r="AK2593" s="21">
        <v>-17724.559076013145</v>
      </c>
      <c r="AL2593" s="21">
        <v>-19275.592708589422</v>
      </c>
      <c r="AM2593" s="21">
        <v>-20700.523252381845</v>
      </c>
      <c r="AN2593" s="21">
        <v>-21967.77256396036</v>
      </c>
      <c r="AO2593" s="21">
        <v>-23053.123197993184</v>
      </c>
      <c r="AP2593" s="21">
        <v>-24031.47253981062</v>
      </c>
      <c r="AQ2593" s="21">
        <v>-24907.741268386664</v>
      </c>
    </row>
    <row r="2594" spans="1:43" x14ac:dyDescent="0.25">
      <c r="A2594" s="17" t="s">
        <v>267</v>
      </c>
      <c r="B2594" s="8" t="s">
        <v>338</v>
      </c>
      <c r="C2594" s="8" t="s">
        <v>72</v>
      </c>
      <c r="E2594" s="8" t="str">
        <f t="shared" si="300"/>
        <v>Umbrella-vod.umb</v>
      </c>
      <c r="F2594" s="4">
        <v>0</v>
      </c>
      <c r="G2594" s="19">
        <v>0</v>
      </c>
      <c r="H2594" s="4">
        <v>0</v>
      </c>
      <c r="I2594" s="6">
        <f t="shared" si="301"/>
        <v>3.39</v>
      </c>
      <c r="J2594" s="6">
        <v>1</v>
      </c>
      <c r="K2594" s="18">
        <v>0</v>
      </c>
      <c r="L2594" s="35">
        <f>Data!BM20</f>
        <v>7.1478281456308504E-3</v>
      </c>
      <c r="Q2594" s="21">
        <v>12975.606431927814</v>
      </c>
      <c r="R2594" s="21">
        <v>14942.542551118999</v>
      </c>
      <c r="S2594" s="21">
        <v>16700.119450389462</v>
      </c>
      <c r="T2594" s="21">
        <v>18308.16644704244</v>
      </c>
      <c r="U2594" s="21">
        <v>19785.500320003914</v>
      </c>
      <c r="V2594" s="21">
        <v>21099.350594177078</v>
      </c>
      <c r="W2594" s="21">
        <v>22224.618065159219</v>
      </c>
      <c r="X2594" s="21">
        <v>23238.946114191611</v>
      </c>
      <c r="Y2594" s="21">
        <v>24147.441475059208</v>
      </c>
      <c r="Z2594" s="21">
        <v>0</v>
      </c>
      <c r="AA2594" s="21">
        <v>0</v>
      </c>
      <c r="AB2594" s="21">
        <v>0</v>
      </c>
      <c r="AC2594" s="21">
        <v>0</v>
      </c>
      <c r="AD2594" s="21">
        <v>0</v>
      </c>
      <c r="AE2594" s="21">
        <v>0</v>
      </c>
      <c r="AF2594" s="21">
        <v>0</v>
      </c>
      <c r="AG2594" s="21">
        <v>0</v>
      </c>
      <c r="AH2594" s="21">
        <v>0</v>
      </c>
      <c r="AI2594" s="21">
        <v>-12975.606431927814</v>
      </c>
      <c r="AJ2594" s="21">
        <v>-14942.542551118999</v>
      </c>
      <c r="AK2594" s="21">
        <v>-16700.119450389462</v>
      </c>
      <c r="AL2594" s="21">
        <v>-18308.16644704244</v>
      </c>
      <c r="AM2594" s="21">
        <v>-19785.500320003914</v>
      </c>
      <c r="AN2594" s="21">
        <v>-21099.350594177078</v>
      </c>
      <c r="AO2594" s="21">
        <v>-22224.618065159219</v>
      </c>
      <c r="AP2594" s="21">
        <v>-23238.946114191611</v>
      </c>
      <c r="AQ2594" s="21">
        <v>-24147.441475059208</v>
      </c>
    </row>
    <row r="2595" spans="1:43" x14ac:dyDescent="0.25">
      <c r="A2595" s="17" t="s">
        <v>268</v>
      </c>
      <c r="B2595" s="8" t="s">
        <v>338</v>
      </c>
      <c r="C2595" s="8" t="s">
        <v>72</v>
      </c>
      <c r="E2595" s="8" t="str">
        <f t="shared" si="300"/>
        <v>Umbrella-vod.umb</v>
      </c>
      <c r="F2595" s="4">
        <v>0</v>
      </c>
      <c r="G2595" s="19">
        <v>0</v>
      </c>
      <c r="H2595" s="4">
        <v>0</v>
      </c>
      <c r="I2595" s="6">
        <f t="shared" si="301"/>
        <v>3.39</v>
      </c>
      <c r="J2595" s="6">
        <v>1</v>
      </c>
      <c r="K2595" s="18">
        <v>0</v>
      </c>
      <c r="L2595" s="35">
        <f>Data!BM21</f>
        <v>7.1478281456308504E-3</v>
      </c>
      <c r="Q2595" s="21">
        <v>13295.092317793029</v>
      </c>
      <c r="R2595" s="21">
        <v>15241.622005239249</v>
      </c>
      <c r="S2595" s="21">
        <v>16980.962311922412</v>
      </c>
      <c r="T2595" s="21">
        <v>18572.332610763835</v>
      </c>
      <c r="U2595" s="21">
        <v>20034.338528450473</v>
      </c>
      <c r="V2595" s="21">
        <v>21334.557998568107</v>
      </c>
      <c r="W2595" s="21">
        <v>22448.149830361908</v>
      </c>
      <c r="X2595" s="21">
        <v>23451.954107613921</v>
      </c>
      <c r="Y2595" s="21">
        <v>24351.023200263171</v>
      </c>
      <c r="Z2595" s="21">
        <v>0</v>
      </c>
      <c r="AA2595" s="21">
        <v>0</v>
      </c>
      <c r="AB2595" s="21">
        <v>0</v>
      </c>
      <c r="AC2595" s="21">
        <v>0</v>
      </c>
      <c r="AD2595" s="21">
        <v>0</v>
      </c>
      <c r="AE2595" s="21">
        <v>0</v>
      </c>
      <c r="AF2595" s="21">
        <v>0</v>
      </c>
      <c r="AG2595" s="21">
        <v>0</v>
      </c>
      <c r="AH2595" s="21">
        <v>0</v>
      </c>
      <c r="AI2595" s="21">
        <v>-13295.092317793029</v>
      </c>
      <c r="AJ2595" s="21">
        <v>-15241.622005239249</v>
      </c>
      <c r="AK2595" s="21">
        <v>-16980.962311922412</v>
      </c>
      <c r="AL2595" s="21">
        <v>-18572.332610763835</v>
      </c>
      <c r="AM2595" s="21">
        <v>-20034.338528450473</v>
      </c>
      <c r="AN2595" s="21">
        <v>-21334.557998568107</v>
      </c>
      <c r="AO2595" s="21">
        <v>-22448.149830361908</v>
      </c>
      <c r="AP2595" s="21">
        <v>-23451.954107613921</v>
      </c>
      <c r="AQ2595" s="21">
        <v>-24351.023200263171</v>
      </c>
    </row>
    <row r="2596" spans="1:43" x14ac:dyDescent="0.25">
      <c r="A2596" s="17" t="s">
        <v>269</v>
      </c>
      <c r="B2596" s="8" t="s">
        <v>338</v>
      </c>
      <c r="C2596" s="8" t="s">
        <v>72</v>
      </c>
      <c r="E2596" s="8" t="str">
        <f t="shared" si="300"/>
        <v>Umbrella-vod.umb</v>
      </c>
      <c r="F2596" s="4">
        <v>0</v>
      </c>
      <c r="G2596" s="19">
        <v>0</v>
      </c>
      <c r="H2596" s="4">
        <v>0</v>
      </c>
      <c r="I2596" s="6">
        <f t="shared" si="301"/>
        <v>3.39</v>
      </c>
      <c r="J2596" s="6">
        <v>1</v>
      </c>
      <c r="K2596" s="18">
        <v>0</v>
      </c>
      <c r="L2596" s="35">
        <f>Data!BM22</f>
        <v>7.1478281456308504E-3</v>
      </c>
      <c r="Q2596" s="21">
        <v>14239.988011059717</v>
      </c>
      <c r="R2596" s="21">
        <v>16174.728529105139</v>
      </c>
      <c r="S2596" s="21">
        <v>17903.52952815465</v>
      </c>
      <c r="T2596" s="21">
        <v>19485.276035416337</v>
      </c>
      <c r="U2596" s="21">
        <v>20938.425013487813</v>
      </c>
      <c r="V2596" s="21">
        <v>22230.769782367905</v>
      </c>
      <c r="W2596" s="21">
        <v>23337.614219184179</v>
      </c>
      <c r="X2596" s="21">
        <v>24335.338064643747</v>
      </c>
      <c r="Y2596" s="21">
        <v>25228.959966324463</v>
      </c>
      <c r="Z2596" s="21">
        <v>0</v>
      </c>
      <c r="AA2596" s="21">
        <v>0</v>
      </c>
      <c r="AB2596" s="21">
        <v>0</v>
      </c>
      <c r="AC2596" s="21">
        <v>0</v>
      </c>
      <c r="AD2596" s="21">
        <v>0</v>
      </c>
      <c r="AE2596" s="21">
        <v>0</v>
      </c>
      <c r="AF2596" s="21">
        <v>0</v>
      </c>
      <c r="AG2596" s="21">
        <v>0</v>
      </c>
      <c r="AH2596" s="21">
        <v>0</v>
      </c>
      <c r="AI2596" s="21">
        <v>-14239.988011059717</v>
      </c>
      <c r="AJ2596" s="21">
        <v>-16174.728529105139</v>
      </c>
      <c r="AK2596" s="21">
        <v>-17903.52952815465</v>
      </c>
      <c r="AL2596" s="21">
        <v>-19485.276035416337</v>
      </c>
      <c r="AM2596" s="21">
        <v>-20938.425013487813</v>
      </c>
      <c r="AN2596" s="21">
        <v>-22230.769782367905</v>
      </c>
      <c r="AO2596" s="21">
        <v>-23337.614219184179</v>
      </c>
      <c r="AP2596" s="21">
        <v>-24335.338064643747</v>
      </c>
      <c r="AQ2596" s="21">
        <v>-25228.959966324463</v>
      </c>
    </row>
    <row r="2597" spans="1:43" x14ac:dyDescent="0.25">
      <c r="A2597" s="17" t="s">
        <v>270</v>
      </c>
      <c r="B2597" s="8" t="s">
        <v>338</v>
      </c>
      <c r="C2597" s="8" t="s">
        <v>72</v>
      </c>
      <c r="E2597" s="8" t="str">
        <f t="shared" si="300"/>
        <v>Umbrella-vod.umb</v>
      </c>
      <c r="F2597" s="4">
        <v>0</v>
      </c>
      <c r="G2597" s="19">
        <v>0</v>
      </c>
      <c r="H2597" s="4">
        <v>0</v>
      </c>
      <c r="I2597" s="6">
        <f t="shared" si="301"/>
        <v>3.39</v>
      </c>
      <c r="J2597" s="6">
        <v>1</v>
      </c>
      <c r="K2597" s="18">
        <v>0</v>
      </c>
      <c r="L2597" s="35">
        <f>Data!BM23</f>
        <v>7.1478281456308504E-3</v>
      </c>
      <c r="Q2597" s="21">
        <v>14311.3420447726</v>
      </c>
      <c r="R2597" s="21">
        <v>16279.540461539917</v>
      </c>
      <c r="S2597" s="21">
        <v>18038.238851103146</v>
      </c>
      <c r="T2597" s="21">
        <v>19647.33640494616</v>
      </c>
      <c r="U2597" s="21">
        <v>21125.615402820953</v>
      </c>
      <c r="V2597" s="21">
        <v>22440.308962937441</v>
      </c>
      <c r="W2597" s="21">
        <v>23566.294805016725</v>
      </c>
      <c r="X2597" s="21">
        <v>24581.272662088402</v>
      </c>
      <c r="Y2597" s="21">
        <v>25490.348502938432</v>
      </c>
      <c r="Z2597" s="21">
        <v>0</v>
      </c>
      <c r="AA2597" s="21">
        <v>0</v>
      </c>
      <c r="AB2597" s="21">
        <v>0</v>
      </c>
      <c r="AC2597" s="21">
        <v>0</v>
      </c>
      <c r="AD2597" s="21">
        <v>0</v>
      </c>
      <c r="AE2597" s="21">
        <v>0</v>
      </c>
      <c r="AF2597" s="21">
        <v>0</v>
      </c>
      <c r="AG2597" s="21">
        <v>0</v>
      </c>
      <c r="AH2597" s="21">
        <v>0</v>
      </c>
      <c r="AI2597" s="21">
        <v>-14311.3420447726</v>
      </c>
      <c r="AJ2597" s="21">
        <v>-16279.540461539917</v>
      </c>
      <c r="AK2597" s="21">
        <v>-18038.238851103146</v>
      </c>
      <c r="AL2597" s="21">
        <v>-19647.33640494616</v>
      </c>
      <c r="AM2597" s="21">
        <v>-21125.615402820953</v>
      </c>
      <c r="AN2597" s="21">
        <v>-22440.308962937441</v>
      </c>
      <c r="AO2597" s="21">
        <v>-23566.294805016725</v>
      </c>
      <c r="AP2597" s="21">
        <v>-24581.272662088402</v>
      </c>
      <c r="AQ2597" s="21">
        <v>-25490.348502938432</v>
      </c>
    </row>
    <row r="2598" spans="1:43" x14ac:dyDescent="0.25">
      <c r="A2598" s="17" t="s">
        <v>249</v>
      </c>
      <c r="B2598" s="8" t="s">
        <v>338</v>
      </c>
      <c r="C2598" s="8" t="s">
        <v>72</v>
      </c>
      <c r="E2598" s="8" t="str">
        <f t="shared" si="300"/>
        <v>Umbrella-vod.umb</v>
      </c>
      <c r="F2598" s="4">
        <v>0</v>
      </c>
      <c r="G2598" s="19">
        <v>0</v>
      </c>
      <c r="H2598" s="4">
        <v>0</v>
      </c>
      <c r="I2598" s="6">
        <f t="shared" si="301"/>
        <v>3.39</v>
      </c>
      <c r="J2598" s="6">
        <v>1</v>
      </c>
      <c r="K2598" s="18">
        <v>0</v>
      </c>
      <c r="L2598" s="35">
        <f>Data!BM24</f>
        <v>7.1478281456308504E-3</v>
      </c>
      <c r="Q2598" s="21">
        <v>14330.087073440982</v>
      </c>
      <c r="R2598" s="21">
        <v>16294.600111906917</v>
      </c>
      <c r="S2598" s="21">
        <v>18050.005182904511</v>
      </c>
      <c r="T2598" s="21">
        <v>19656.090398906781</v>
      </c>
      <c r="U2598" s="21">
        <v>21131.601272589072</v>
      </c>
      <c r="V2598" s="21">
        <v>22443.833121762087</v>
      </c>
      <c r="W2598" s="21">
        <v>23567.710467605917</v>
      </c>
      <c r="X2598" s="21">
        <v>24580.78777710818</v>
      </c>
      <c r="Y2598" s="21">
        <v>25488.161319630119</v>
      </c>
      <c r="Z2598" s="21">
        <v>0</v>
      </c>
      <c r="AA2598" s="21">
        <v>0</v>
      </c>
      <c r="AB2598" s="21">
        <v>0</v>
      </c>
      <c r="AC2598" s="21">
        <v>0</v>
      </c>
      <c r="AD2598" s="21">
        <v>0</v>
      </c>
      <c r="AE2598" s="21">
        <v>0</v>
      </c>
      <c r="AF2598" s="21">
        <v>0</v>
      </c>
      <c r="AG2598" s="21">
        <v>0</v>
      </c>
      <c r="AH2598" s="21">
        <v>0</v>
      </c>
      <c r="AI2598" s="21">
        <v>-14330.087073440982</v>
      </c>
      <c r="AJ2598" s="21">
        <v>-16294.600111906917</v>
      </c>
      <c r="AK2598" s="21">
        <v>-18050.005182904511</v>
      </c>
      <c r="AL2598" s="21">
        <v>-19656.090398906781</v>
      </c>
      <c r="AM2598" s="21">
        <v>-21131.601272589072</v>
      </c>
      <c r="AN2598" s="21">
        <v>-22443.833121762087</v>
      </c>
      <c r="AO2598" s="21">
        <v>-23567.710467605917</v>
      </c>
      <c r="AP2598" s="21">
        <v>-24580.78777710818</v>
      </c>
      <c r="AQ2598" s="21">
        <v>-25488.161319630119</v>
      </c>
    </row>
    <row r="2599" spans="1:43" x14ac:dyDescent="0.25">
      <c r="A2599" s="17" t="s">
        <v>250</v>
      </c>
      <c r="B2599" s="8" t="s">
        <v>338</v>
      </c>
      <c r="C2599" s="8" t="s">
        <v>72</v>
      </c>
      <c r="E2599" s="8" t="str">
        <f t="shared" si="300"/>
        <v>Umbrella-vod.umb</v>
      </c>
      <c r="F2599" s="4">
        <v>0</v>
      </c>
      <c r="G2599" s="19">
        <v>0</v>
      </c>
      <c r="H2599" s="4">
        <v>0</v>
      </c>
      <c r="I2599" s="6">
        <f t="shared" si="301"/>
        <v>3.39</v>
      </c>
      <c r="J2599" s="6">
        <v>1</v>
      </c>
      <c r="K2599" s="18">
        <v>0</v>
      </c>
      <c r="L2599" s="35">
        <f>Data!BM25</f>
        <v>7.1478281456308504E-3</v>
      </c>
      <c r="Q2599" s="21">
        <v>14319.863897075778</v>
      </c>
      <c r="R2599" s="21">
        <v>16273.492089860316</v>
      </c>
      <c r="S2599" s="21">
        <v>18019.170590866222</v>
      </c>
      <c r="T2599" s="21">
        <v>19616.35788293686</v>
      </c>
      <c r="U2599" s="21">
        <v>21083.693187642919</v>
      </c>
      <c r="V2599" s="21">
        <v>22388.65431401155</v>
      </c>
      <c r="W2599" s="21">
        <v>23506.304356659213</v>
      </c>
      <c r="X2599" s="21">
        <v>24513.768413805679</v>
      </c>
      <c r="Y2599" s="21">
        <v>25416.114307077201</v>
      </c>
      <c r="Z2599" s="21">
        <v>0</v>
      </c>
      <c r="AA2599" s="21">
        <v>0</v>
      </c>
      <c r="AB2599" s="21">
        <v>0</v>
      </c>
      <c r="AC2599" s="21">
        <v>0</v>
      </c>
      <c r="AD2599" s="21">
        <v>0</v>
      </c>
      <c r="AE2599" s="21">
        <v>0</v>
      </c>
      <c r="AF2599" s="21">
        <v>0</v>
      </c>
      <c r="AG2599" s="21">
        <v>0</v>
      </c>
      <c r="AH2599" s="21">
        <v>0</v>
      </c>
      <c r="AI2599" s="21">
        <v>-14319.863897075778</v>
      </c>
      <c r="AJ2599" s="21">
        <v>-16273.492089860316</v>
      </c>
      <c r="AK2599" s="21">
        <v>-18019.170590866222</v>
      </c>
      <c r="AL2599" s="21">
        <v>-19616.35788293686</v>
      </c>
      <c r="AM2599" s="21">
        <v>-21083.693187642919</v>
      </c>
      <c r="AN2599" s="21">
        <v>-22388.65431401155</v>
      </c>
      <c r="AO2599" s="21">
        <v>-23506.304356659213</v>
      </c>
      <c r="AP2599" s="21">
        <v>-24513.768413805679</v>
      </c>
      <c r="AQ2599" s="21">
        <v>-25416.114307077201</v>
      </c>
    </row>
    <row r="2600" spans="1:43" x14ac:dyDescent="0.25">
      <c r="A2600" s="17" t="s">
        <v>251</v>
      </c>
      <c r="B2600" s="8" t="s">
        <v>338</v>
      </c>
      <c r="C2600" s="8" t="s">
        <v>72</v>
      </c>
      <c r="E2600" s="8" t="str">
        <f t="shared" si="300"/>
        <v>Umbrella-vod.umb</v>
      </c>
      <c r="F2600" s="4">
        <v>0</v>
      </c>
      <c r="G2600" s="19">
        <v>0</v>
      </c>
      <c r="H2600" s="4">
        <v>0</v>
      </c>
      <c r="I2600" s="6">
        <f t="shared" si="301"/>
        <v>3.39</v>
      </c>
      <c r="J2600" s="6">
        <v>1</v>
      </c>
      <c r="K2600" s="18">
        <v>0</v>
      </c>
      <c r="L2600" s="35">
        <f>Data!BM26</f>
        <v>7.1478281456308504E-3</v>
      </c>
      <c r="Q2600" s="21">
        <v>12944.630555632662</v>
      </c>
      <c r="R2600" s="21">
        <v>14885.273518195505</v>
      </c>
      <c r="S2600" s="21">
        <v>16619.355192676863</v>
      </c>
      <c r="T2600" s="21">
        <v>18205.908502474325</v>
      </c>
      <c r="U2600" s="21">
        <v>19663.493692806045</v>
      </c>
      <c r="V2600" s="21">
        <v>20959.780993204316</v>
      </c>
      <c r="W2600" s="21">
        <v>22070.005966710312</v>
      </c>
      <c r="X2600" s="21">
        <v>23070.774791412696</v>
      </c>
      <c r="Y2600" s="21">
        <v>23967.125502597999</v>
      </c>
      <c r="Z2600" s="21">
        <v>0</v>
      </c>
      <c r="AA2600" s="21">
        <v>0</v>
      </c>
      <c r="AB2600" s="21">
        <v>0</v>
      </c>
      <c r="AC2600" s="21">
        <v>0</v>
      </c>
      <c r="AD2600" s="21">
        <v>0</v>
      </c>
      <c r="AE2600" s="21">
        <v>0</v>
      </c>
      <c r="AF2600" s="21">
        <v>0</v>
      </c>
      <c r="AG2600" s="21">
        <v>0</v>
      </c>
      <c r="AH2600" s="21">
        <v>0</v>
      </c>
      <c r="AI2600" s="21">
        <v>-12944.630555632662</v>
      </c>
      <c r="AJ2600" s="21">
        <v>-14885.273518195505</v>
      </c>
      <c r="AK2600" s="21">
        <v>-16619.355192676863</v>
      </c>
      <c r="AL2600" s="21">
        <v>-18205.908502474325</v>
      </c>
      <c r="AM2600" s="21">
        <v>-19663.493692806045</v>
      </c>
      <c r="AN2600" s="21">
        <v>-20959.780993204316</v>
      </c>
      <c r="AO2600" s="21">
        <v>-22070.005966710312</v>
      </c>
      <c r="AP2600" s="21">
        <v>-23070.774791412696</v>
      </c>
      <c r="AQ2600" s="21">
        <v>-23967.125502597999</v>
      </c>
    </row>
    <row r="2601" spans="1:43" x14ac:dyDescent="0.25">
      <c r="A2601" s="17" t="s">
        <v>252</v>
      </c>
      <c r="B2601" s="8" t="s">
        <v>338</v>
      </c>
      <c r="C2601" s="8" t="s">
        <v>72</v>
      </c>
      <c r="E2601" s="8" t="str">
        <f t="shared" si="300"/>
        <v>Umbrella-vod.umb</v>
      </c>
      <c r="F2601" s="4">
        <v>0</v>
      </c>
      <c r="G2601" s="19">
        <v>0</v>
      </c>
      <c r="H2601" s="4">
        <v>0</v>
      </c>
      <c r="I2601" s="6">
        <f t="shared" si="301"/>
        <v>3.39</v>
      </c>
      <c r="J2601" s="6">
        <v>1</v>
      </c>
      <c r="K2601" s="18">
        <v>0</v>
      </c>
      <c r="L2601" s="35">
        <f>Data!BM27</f>
        <v>7.1478281456308504E-3</v>
      </c>
      <c r="Q2601" s="21">
        <v>15922.10977344506</v>
      </c>
      <c r="R2601" s="21">
        <v>17880.390569981981</v>
      </c>
      <c r="S2601" s="21">
        <v>19630.218819597419</v>
      </c>
      <c r="T2601" s="21">
        <v>21231.231793680989</v>
      </c>
      <c r="U2601" s="21">
        <v>22702.058081787382</v>
      </c>
      <c r="V2601" s="21">
        <v>24010.127130474317</v>
      </c>
      <c r="W2601" s="21">
        <v>25130.434414637253</v>
      </c>
      <c r="X2601" s="21">
        <v>26140.296414011311</v>
      </c>
      <c r="Y2601" s="21">
        <v>27044.788243955252</v>
      </c>
      <c r="Z2601" s="21">
        <v>0</v>
      </c>
      <c r="AA2601" s="21">
        <v>0</v>
      </c>
      <c r="AB2601" s="21">
        <v>0</v>
      </c>
      <c r="AC2601" s="21">
        <v>0</v>
      </c>
      <c r="AD2601" s="21">
        <v>0</v>
      </c>
      <c r="AE2601" s="21">
        <v>0</v>
      </c>
      <c r="AF2601" s="21">
        <v>0</v>
      </c>
      <c r="AG2601" s="21">
        <v>0</v>
      </c>
      <c r="AH2601" s="21">
        <v>0</v>
      </c>
      <c r="AI2601" s="21">
        <v>-15922.10977344506</v>
      </c>
      <c r="AJ2601" s="21">
        <v>-17880.390569981981</v>
      </c>
      <c r="AK2601" s="21">
        <v>-19630.218819597419</v>
      </c>
      <c r="AL2601" s="21">
        <v>-21231.231793680989</v>
      </c>
      <c r="AM2601" s="21">
        <v>-22702.058081787382</v>
      </c>
      <c r="AN2601" s="21">
        <v>-24010.127130474317</v>
      </c>
      <c r="AO2601" s="21">
        <v>-25130.434414637253</v>
      </c>
      <c r="AP2601" s="21">
        <v>-26140.296414011311</v>
      </c>
      <c r="AQ2601" s="21">
        <v>-27044.788243955252</v>
      </c>
    </row>
    <row r="2602" spans="1:43" x14ac:dyDescent="0.25">
      <c r="A2602" s="17" t="s">
        <v>253</v>
      </c>
      <c r="B2602" s="8" t="s">
        <v>338</v>
      </c>
      <c r="C2602" s="8" t="s">
        <v>72</v>
      </c>
      <c r="E2602" s="8" t="str">
        <f t="shared" si="300"/>
        <v>Umbrella-vod.umb</v>
      </c>
      <c r="F2602" s="4">
        <v>0</v>
      </c>
      <c r="G2602" s="19">
        <v>0</v>
      </c>
      <c r="H2602" s="4">
        <v>0</v>
      </c>
      <c r="I2602" s="6">
        <f t="shared" si="301"/>
        <v>3.39</v>
      </c>
      <c r="J2602" s="6">
        <v>1</v>
      </c>
      <c r="K2602" s="18">
        <v>0</v>
      </c>
      <c r="L2602" s="35">
        <f>Data!BM28</f>
        <v>7.1478281456308504E-3</v>
      </c>
      <c r="Q2602" s="21">
        <v>14821.842523655025</v>
      </c>
      <c r="R2602" s="21">
        <v>16762.932558233715</v>
      </c>
      <c r="S2602" s="21">
        <v>18497.404612537452</v>
      </c>
      <c r="T2602" s="21">
        <v>20084.349655131216</v>
      </c>
      <c r="U2602" s="21">
        <v>21542.266445602178</v>
      </c>
      <c r="V2602" s="21">
        <v>22838.852533390283</v>
      </c>
      <c r="W2602" s="21">
        <v>23949.327937673323</v>
      </c>
      <c r="X2602" s="21">
        <v>24950.325695385738</v>
      </c>
      <c r="Y2602" s="21">
        <v>25846.879294947335</v>
      </c>
      <c r="Z2602" s="21">
        <v>0</v>
      </c>
      <c r="AA2602" s="21">
        <v>0</v>
      </c>
      <c r="AB2602" s="21">
        <v>0</v>
      </c>
      <c r="AC2602" s="21">
        <v>0</v>
      </c>
      <c r="AD2602" s="21">
        <v>0</v>
      </c>
      <c r="AE2602" s="21">
        <v>0</v>
      </c>
      <c r="AF2602" s="21">
        <v>0</v>
      </c>
      <c r="AG2602" s="21">
        <v>0</v>
      </c>
      <c r="AH2602" s="21">
        <v>0</v>
      </c>
      <c r="AI2602" s="21">
        <v>-14821.842523655025</v>
      </c>
      <c r="AJ2602" s="21">
        <v>-16762.932558233715</v>
      </c>
      <c r="AK2602" s="21">
        <v>-18497.404612537452</v>
      </c>
      <c r="AL2602" s="21">
        <v>-20084.349655131216</v>
      </c>
      <c r="AM2602" s="21">
        <v>-21542.266445602178</v>
      </c>
      <c r="AN2602" s="21">
        <v>-22838.852533390283</v>
      </c>
      <c r="AO2602" s="21">
        <v>-23949.327937673323</v>
      </c>
      <c r="AP2602" s="21">
        <v>-24950.325695385738</v>
      </c>
      <c r="AQ2602" s="21">
        <v>-25846.879294947335</v>
      </c>
    </row>
    <row r="2603" spans="1:43" x14ac:dyDescent="0.25">
      <c r="A2603" s="17" t="s">
        <v>254</v>
      </c>
      <c r="B2603" s="8" t="s">
        <v>338</v>
      </c>
      <c r="C2603" s="8" t="s">
        <v>72</v>
      </c>
      <c r="E2603" s="8" t="str">
        <f t="shared" si="300"/>
        <v>Umbrella-vod.umb</v>
      </c>
      <c r="F2603" s="4">
        <v>0</v>
      </c>
      <c r="G2603" s="19">
        <v>0</v>
      </c>
      <c r="H2603" s="4">
        <v>0</v>
      </c>
      <c r="I2603" s="6">
        <f t="shared" si="301"/>
        <v>3.39</v>
      </c>
      <c r="J2603" s="6">
        <v>1</v>
      </c>
      <c r="K2603" s="18">
        <v>0</v>
      </c>
      <c r="L2603" s="35">
        <f>Data!BM29</f>
        <v>7.3735490344402459E-3</v>
      </c>
      <c r="Q2603" s="21">
        <v>10767.476277016964</v>
      </c>
      <c r="R2603" s="21">
        <v>12801.89007123175</v>
      </c>
      <c r="S2603" s="21">
        <v>14619.775262927209</v>
      </c>
      <c r="T2603" s="21">
        <v>16282.950753102963</v>
      </c>
      <c r="U2603" s="21">
        <v>17810.971944523633</v>
      </c>
      <c r="V2603" s="21">
        <v>19169.894919377071</v>
      </c>
      <c r="W2603" s="21">
        <v>20333.773348799637</v>
      </c>
      <c r="X2603" s="21">
        <v>21382.901207057126</v>
      </c>
      <c r="Y2603" s="21">
        <v>22322.568499319965</v>
      </c>
      <c r="Z2603" s="21">
        <v>0</v>
      </c>
      <c r="AA2603" s="21">
        <v>0</v>
      </c>
      <c r="AB2603" s="21">
        <v>0</v>
      </c>
      <c r="AC2603" s="21">
        <v>0</v>
      </c>
      <c r="AD2603" s="21">
        <v>0</v>
      </c>
      <c r="AE2603" s="21">
        <v>0</v>
      </c>
      <c r="AF2603" s="21">
        <v>0</v>
      </c>
      <c r="AG2603" s="21">
        <v>0</v>
      </c>
      <c r="AH2603" s="21">
        <v>0</v>
      </c>
      <c r="AI2603" s="21">
        <v>-10767.476277016964</v>
      </c>
      <c r="AJ2603" s="21">
        <v>-12801.89007123175</v>
      </c>
      <c r="AK2603" s="21">
        <v>-14619.775262927209</v>
      </c>
      <c r="AL2603" s="21">
        <v>-16282.950753102963</v>
      </c>
      <c r="AM2603" s="21">
        <v>-17810.971944523633</v>
      </c>
      <c r="AN2603" s="21">
        <v>-19169.894919377071</v>
      </c>
      <c r="AO2603" s="21">
        <v>-20333.773348799637</v>
      </c>
      <c r="AP2603" s="21">
        <v>-21382.901207057126</v>
      </c>
      <c r="AQ2603" s="21">
        <v>-22322.568499319965</v>
      </c>
    </row>
    <row r="2604" spans="1:43" x14ac:dyDescent="0.25">
      <c r="A2604" s="17" t="s">
        <v>255</v>
      </c>
      <c r="B2604" s="8" t="s">
        <v>338</v>
      </c>
      <c r="C2604" s="8" t="s">
        <v>72</v>
      </c>
      <c r="E2604" s="8" t="str">
        <f t="shared" si="300"/>
        <v>Umbrella-vod.umb</v>
      </c>
      <c r="F2604" s="4">
        <v>0</v>
      </c>
      <c r="G2604" s="19">
        <v>0</v>
      </c>
      <c r="H2604" s="4">
        <v>0</v>
      </c>
      <c r="I2604" s="6">
        <f t="shared" si="301"/>
        <v>3.39</v>
      </c>
      <c r="J2604" s="6">
        <v>1</v>
      </c>
      <c r="K2604" s="18">
        <v>0</v>
      </c>
      <c r="L2604" s="35">
        <f>Data!BM30</f>
        <v>7.3735490344402459E-3</v>
      </c>
      <c r="Q2604" s="21">
        <v>15883.560899855918</v>
      </c>
      <c r="R2604" s="21">
        <v>17892.841106030912</v>
      </c>
      <c r="S2604" s="21">
        <v>19688.24224787299</v>
      </c>
      <c r="T2604" s="21">
        <v>21330.943979887943</v>
      </c>
      <c r="U2604" s="21">
        <v>22840.075936833589</v>
      </c>
      <c r="V2604" s="21">
        <v>24182.210924752762</v>
      </c>
      <c r="W2604" s="21">
        <v>25331.695606055153</v>
      </c>
      <c r="X2604" s="21">
        <v>26367.857782448616</v>
      </c>
      <c r="Y2604" s="21">
        <v>27295.906120398926</v>
      </c>
      <c r="Z2604" s="21">
        <v>0</v>
      </c>
      <c r="AA2604" s="21">
        <v>0</v>
      </c>
      <c r="AB2604" s="21">
        <v>0</v>
      </c>
      <c r="AC2604" s="21">
        <v>0</v>
      </c>
      <c r="AD2604" s="21">
        <v>0</v>
      </c>
      <c r="AE2604" s="21">
        <v>0</v>
      </c>
      <c r="AF2604" s="21">
        <v>0</v>
      </c>
      <c r="AG2604" s="21">
        <v>0</v>
      </c>
      <c r="AH2604" s="21">
        <v>0</v>
      </c>
      <c r="AI2604" s="21">
        <v>-15883.560899855918</v>
      </c>
      <c r="AJ2604" s="21">
        <v>-17892.841106030912</v>
      </c>
      <c r="AK2604" s="21">
        <v>-19688.24224787299</v>
      </c>
      <c r="AL2604" s="21">
        <v>-21330.943979887943</v>
      </c>
      <c r="AM2604" s="21">
        <v>-22840.075936833589</v>
      </c>
      <c r="AN2604" s="21">
        <v>-24182.210924752762</v>
      </c>
      <c r="AO2604" s="21">
        <v>-25331.695606055153</v>
      </c>
      <c r="AP2604" s="21">
        <v>-26367.857782448616</v>
      </c>
      <c r="AQ2604" s="21">
        <v>-27295.906120398926</v>
      </c>
    </row>
    <row r="2605" spans="1:43" x14ac:dyDescent="0.25">
      <c r="A2605" s="17" t="s">
        <v>256</v>
      </c>
      <c r="B2605" s="8" t="s">
        <v>338</v>
      </c>
      <c r="C2605" s="8" t="s">
        <v>72</v>
      </c>
      <c r="E2605" s="8" t="str">
        <f t="shared" si="300"/>
        <v>Umbrella-vod.umb</v>
      </c>
      <c r="F2605" s="4">
        <v>0</v>
      </c>
      <c r="G2605" s="19">
        <v>0</v>
      </c>
      <c r="H2605" s="4">
        <v>0</v>
      </c>
      <c r="I2605" s="6">
        <f t="shared" si="301"/>
        <v>3.39</v>
      </c>
      <c r="J2605" s="6">
        <v>1</v>
      </c>
      <c r="K2605" s="18">
        <v>0</v>
      </c>
      <c r="L2605" s="35">
        <f>Data!BM31</f>
        <v>7.3735490344402459E-3</v>
      </c>
      <c r="Q2605" s="21">
        <v>14033.847698879455</v>
      </c>
      <c r="R2605" s="21">
        <v>16066.785231680162</v>
      </c>
      <c r="S2605" s="21">
        <v>17883.335377018513</v>
      </c>
      <c r="T2605" s="21">
        <v>19545.349821499505</v>
      </c>
      <c r="U2605" s="21">
        <v>21072.254895753038</v>
      </c>
      <c r="V2605" s="21">
        <v>22430.192050808255</v>
      </c>
      <c r="W2605" s="21">
        <v>23593.216597725477</v>
      </c>
      <c r="X2605" s="21">
        <v>24641.580336751824</v>
      </c>
      <c r="Y2605" s="21">
        <v>25580.559463689373</v>
      </c>
      <c r="Z2605" s="21">
        <v>0</v>
      </c>
      <c r="AA2605" s="21">
        <v>0</v>
      </c>
      <c r="AB2605" s="21">
        <v>0</v>
      </c>
      <c r="AC2605" s="21">
        <v>0</v>
      </c>
      <c r="AD2605" s="21">
        <v>0</v>
      </c>
      <c r="AE2605" s="21">
        <v>0</v>
      </c>
      <c r="AF2605" s="21">
        <v>0</v>
      </c>
      <c r="AG2605" s="21">
        <v>0</v>
      </c>
      <c r="AH2605" s="21">
        <v>0</v>
      </c>
      <c r="AI2605" s="21">
        <v>-14033.847698879455</v>
      </c>
      <c r="AJ2605" s="21">
        <v>-16066.785231680162</v>
      </c>
      <c r="AK2605" s="21">
        <v>-17883.335377018513</v>
      </c>
      <c r="AL2605" s="21">
        <v>-19545.349821499505</v>
      </c>
      <c r="AM2605" s="21">
        <v>-21072.254895753038</v>
      </c>
      <c r="AN2605" s="21">
        <v>-22430.192050808255</v>
      </c>
      <c r="AO2605" s="21">
        <v>-23593.216597725477</v>
      </c>
      <c r="AP2605" s="21">
        <v>-24641.580336751824</v>
      </c>
      <c r="AQ2605" s="21">
        <v>-25580.559463689373</v>
      </c>
    </row>
    <row r="2606" spans="1:43" x14ac:dyDescent="0.25">
      <c r="A2606" s="17" t="s">
        <v>257</v>
      </c>
      <c r="B2606" s="8" t="s">
        <v>338</v>
      </c>
      <c r="C2606" s="8" t="s">
        <v>72</v>
      </c>
      <c r="E2606" s="8" t="str">
        <f t="shared" si="300"/>
        <v>Umbrella-vod.umb</v>
      </c>
      <c r="F2606" s="4">
        <v>0</v>
      </c>
      <c r="G2606" s="19">
        <v>0</v>
      </c>
      <c r="H2606" s="4">
        <v>0</v>
      </c>
      <c r="I2606" s="6">
        <f t="shared" si="301"/>
        <v>3.39</v>
      </c>
      <c r="J2606" s="6">
        <v>1</v>
      </c>
      <c r="K2606" s="18">
        <v>0</v>
      </c>
      <c r="L2606" s="35">
        <f>Data!BM32</f>
        <v>7.3735490344402459E-3</v>
      </c>
      <c r="Q2606" s="21">
        <v>9437.5104713761648</v>
      </c>
      <c r="R2606" s="21">
        <v>11443.174313815134</v>
      </c>
      <c r="S2606" s="21">
        <v>13235.375217476512</v>
      </c>
      <c r="T2606" s="21">
        <v>14875.030539874591</v>
      </c>
      <c r="U2606" s="21">
        <v>16381.460656241326</v>
      </c>
      <c r="V2606" s="21">
        <v>17721.179489043283</v>
      </c>
      <c r="W2606" s="21">
        <v>18868.613560930666</v>
      </c>
      <c r="X2606" s="21">
        <v>19902.916358611441</v>
      </c>
      <c r="Y2606" s="21">
        <v>20829.306716600091</v>
      </c>
      <c r="Z2606" s="21">
        <v>0</v>
      </c>
      <c r="AA2606" s="21">
        <v>0</v>
      </c>
      <c r="AB2606" s="21">
        <v>0</v>
      </c>
      <c r="AC2606" s="21">
        <v>0</v>
      </c>
      <c r="AD2606" s="21">
        <v>0</v>
      </c>
      <c r="AE2606" s="21">
        <v>0</v>
      </c>
      <c r="AF2606" s="21">
        <v>0</v>
      </c>
      <c r="AG2606" s="21">
        <v>0</v>
      </c>
      <c r="AH2606" s="21">
        <v>0</v>
      </c>
      <c r="AI2606" s="21">
        <v>-9437.5104713761648</v>
      </c>
      <c r="AJ2606" s="21">
        <v>-11443.174313815134</v>
      </c>
      <c r="AK2606" s="21">
        <v>-13235.375217476512</v>
      </c>
      <c r="AL2606" s="21">
        <v>-14875.030539874591</v>
      </c>
      <c r="AM2606" s="21">
        <v>-16381.460656241326</v>
      </c>
      <c r="AN2606" s="21">
        <v>-17721.179489043283</v>
      </c>
      <c r="AO2606" s="21">
        <v>-18868.613560930666</v>
      </c>
      <c r="AP2606" s="21">
        <v>-19902.916358611441</v>
      </c>
      <c r="AQ2606" s="21">
        <v>-20829.306716600091</v>
      </c>
    </row>
    <row r="2607" spans="1:43" x14ac:dyDescent="0.25">
      <c r="A2607" s="17" t="s">
        <v>258</v>
      </c>
      <c r="B2607" s="8" t="s">
        <v>338</v>
      </c>
      <c r="C2607" s="8" t="s">
        <v>72</v>
      </c>
      <c r="E2607" s="8" t="str">
        <f t="shared" si="300"/>
        <v>Umbrella-vod.umb</v>
      </c>
      <c r="F2607" s="4">
        <v>0</v>
      </c>
      <c r="G2607" s="19">
        <v>0</v>
      </c>
      <c r="H2607" s="4">
        <v>0</v>
      </c>
      <c r="I2607" s="6">
        <f t="shared" si="301"/>
        <v>3.39</v>
      </c>
      <c r="J2607" s="6">
        <v>1</v>
      </c>
      <c r="K2607" s="18">
        <v>0</v>
      </c>
      <c r="L2607" s="35">
        <f>Data!BM33</f>
        <v>6.922107256821455E-3</v>
      </c>
      <c r="Q2607" s="21">
        <v>15358.348581459582</v>
      </c>
      <c r="R2607" s="21">
        <v>17248.047862123323</v>
      </c>
      <c r="S2607" s="21">
        <v>18936.594902429908</v>
      </c>
      <c r="T2607" s="21">
        <v>20481.538253905233</v>
      </c>
      <c r="U2607" s="21">
        <v>21900.854324632997</v>
      </c>
      <c r="V2607" s="21">
        <v>23163.113109849586</v>
      </c>
      <c r="W2607" s="21">
        <v>24244.18580740305</v>
      </c>
      <c r="X2607" s="21">
        <v>25218.681144103986</v>
      </c>
      <c r="Y2607" s="21">
        <v>26091.496516957646</v>
      </c>
      <c r="Z2607" s="21">
        <v>0</v>
      </c>
      <c r="AA2607" s="21">
        <v>0</v>
      </c>
      <c r="AB2607" s="21">
        <v>0</v>
      </c>
      <c r="AC2607" s="21">
        <v>0</v>
      </c>
      <c r="AD2607" s="21">
        <v>0</v>
      </c>
      <c r="AE2607" s="21">
        <v>0</v>
      </c>
      <c r="AF2607" s="21">
        <v>0</v>
      </c>
      <c r="AG2607" s="21">
        <v>0</v>
      </c>
      <c r="AH2607" s="21">
        <v>0</v>
      </c>
      <c r="AI2607" s="21">
        <v>-15358.348581459582</v>
      </c>
      <c r="AJ2607" s="21">
        <v>-17248.047862123323</v>
      </c>
      <c r="AK2607" s="21">
        <v>-18936.594902429908</v>
      </c>
      <c r="AL2607" s="21">
        <v>-20481.538253905233</v>
      </c>
      <c r="AM2607" s="21">
        <v>-21900.854324632997</v>
      </c>
      <c r="AN2607" s="21">
        <v>-23163.113109849586</v>
      </c>
      <c r="AO2607" s="21">
        <v>-24244.18580740305</v>
      </c>
      <c r="AP2607" s="21">
        <v>-25218.681144103986</v>
      </c>
      <c r="AQ2607" s="21">
        <v>-26091.496516957646</v>
      </c>
    </row>
    <row r="2608" spans="1:43" x14ac:dyDescent="0.25">
      <c r="A2608" s="17" t="s">
        <v>259</v>
      </c>
      <c r="B2608" s="8" t="s">
        <v>338</v>
      </c>
      <c r="C2608" s="8" t="s">
        <v>72</v>
      </c>
      <c r="E2608" s="8" t="str">
        <f t="shared" si="300"/>
        <v>Umbrella-vod.umb</v>
      </c>
      <c r="F2608" s="4">
        <v>0</v>
      </c>
      <c r="G2608" s="19">
        <v>0</v>
      </c>
      <c r="H2608" s="4">
        <v>0</v>
      </c>
      <c r="I2608" s="6">
        <f t="shared" si="301"/>
        <v>3.39</v>
      </c>
      <c r="J2608" s="6">
        <v>1</v>
      </c>
      <c r="K2608" s="18">
        <v>0</v>
      </c>
      <c r="L2608" s="35">
        <f>Data!BM34</f>
        <v>6.922107256821455E-3</v>
      </c>
      <c r="Q2608" s="21">
        <v>11456.447855350951</v>
      </c>
      <c r="R2608" s="21">
        <v>13313.283357170205</v>
      </c>
      <c r="S2608" s="21">
        <v>14972.482519068059</v>
      </c>
      <c r="T2608" s="21">
        <v>16490.506869256238</v>
      </c>
      <c r="U2608" s="21">
        <v>17885.147722879687</v>
      </c>
      <c r="V2608" s="21">
        <v>19125.454247435573</v>
      </c>
      <c r="W2608" s="21">
        <v>20187.736345972578</v>
      </c>
      <c r="X2608" s="21">
        <v>21145.287361076738</v>
      </c>
      <c r="Y2608" s="21">
        <v>22002.930587951741</v>
      </c>
      <c r="Z2608" s="21">
        <v>0</v>
      </c>
      <c r="AA2608" s="21">
        <v>0</v>
      </c>
      <c r="AB2608" s="21">
        <v>0</v>
      </c>
      <c r="AC2608" s="21">
        <v>0</v>
      </c>
      <c r="AD2608" s="21">
        <v>0</v>
      </c>
      <c r="AE2608" s="21">
        <v>0</v>
      </c>
      <c r="AF2608" s="21">
        <v>0</v>
      </c>
      <c r="AG2608" s="21">
        <v>0</v>
      </c>
      <c r="AH2608" s="21">
        <v>0</v>
      </c>
      <c r="AI2608" s="21">
        <v>-11456.447855350951</v>
      </c>
      <c r="AJ2608" s="21">
        <v>-13313.283357170205</v>
      </c>
      <c r="AK2608" s="21">
        <v>-14972.482519068059</v>
      </c>
      <c r="AL2608" s="21">
        <v>-16490.506869256238</v>
      </c>
      <c r="AM2608" s="21">
        <v>-17885.147722879687</v>
      </c>
      <c r="AN2608" s="21">
        <v>-19125.454247435573</v>
      </c>
      <c r="AO2608" s="21">
        <v>-20187.736345972578</v>
      </c>
      <c r="AP2608" s="21">
        <v>-21145.287361076738</v>
      </c>
      <c r="AQ2608" s="21">
        <v>-22002.930587951741</v>
      </c>
    </row>
    <row r="2609" spans="1:43" x14ac:dyDescent="0.25">
      <c r="A2609" s="17" t="s">
        <v>260</v>
      </c>
      <c r="B2609" s="8" t="s">
        <v>338</v>
      </c>
      <c r="C2609" s="8" t="s">
        <v>72</v>
      </c>
      <c r="E2609" s="8" t="str">
        <f t="shared" si="300"/>
        <v>Umbrella-vod.umb</v>
      </c>
      <c r="F2609" s="4">
        <v>0</v>
      </c>
      <c r="G2609" s="19">
        <v>0</v>
      </c>
      <c r="H2609" s="4">
        <v>0</v>
      </c>
      <c r="I2609" s="6">
        <f t="shared" si="301"/>
        <v>3.39</v>
      </c>
      <c r="J2609" s="6">
        <v>1</v>
      </c>
      <c r="K2609" s="18">
        <v>0</v>
      </c>
      <c r="L2609" s="35">
        <f>Data!BM35</f>
        <v>6.922107256821455E-3</v>
      </c>
      <c r="Q2609" s="21">
        <v>14103.396011258381</v>
      </c>
      <c r="R2609" s="21">
        <v>16040.087371552972</v>
      </c>
      <c r="S2609" s="21">
        <v>17770.632292815659</v>
      </c>
      <c r="T2609" s="21">
        <v>19353.971597701318</v>
      </c>
      <c r="U2609" s="21">
        <v>20808.586155801913</v>
      </c>
      <c r="V2609" s="21">
        <v>22102.23401219806</v>
      </c>
      <c r="W2609" s="21">
        <v>23210.194934780109</v>
      </c>
      <c r="X2609" s="21">
        <v>24208.924937819294</v>
      </c>
      <c r="Y2609" s="21">
        <v>25103.448188990071</v>
      </c>
      <c r="Z2609" s="21">
        <v>0</v>
      </c>
      <c r="AA2609" s="21">
        <v>0</v>
      </c>
      <c r="AB2609" s="21">
        <v>0</v>
      </c>
      <c r="AC2609" s="21">
        <v>0</v>
      </c>
      <c r="AD2609" s="21">
        <v>0</v>
      </c>
      <c r="AE2609" s="21">
        <v>0</v>
      </c>
      <c r="AF2609" s="21">
        <v>0</v>
      </c>
      <c r="AG2609" s="21">
        <v>0</v>
      </c>
      <c r="AH2609" s="21">
        <v>0</v>
      </c>
      <c r="AI2609" s="21">
        <v>-14103.396011258381</v>
      </c>
      <c r="AJ2609" s="21">
        <v>-16040.087371552972</v>
      </c>
      <c r="AK2609" s="21">
        <v>-17770.632292815659</v>
      </c>
      <c r="AL2609" s="21">
        <v>-19353.971597701318</v>
      </c>
      <c r="AM2609" s="21">
        <v>-20808.586155801913</v>
      </c>
      <c r="AN2609" s="21">
        <v>-22102.23401219806</v>
      </c>
      <c r="AO2609" s="21">
        <v>-23210.194934780109</v>
      </c>
      <c r="AP2609" s="21">
        <v>-24208.924937819294</v>
      </c>
      <c r="AQ2609" s="21">
        <v>-25103.448188990071</v>
      </c>
    </row>
    <row r="2610" spans="1:43" x14ac:dyDescent="0.25">
      <c r="A2610" s="17" t="s">
        <v>261</v>
      </c>
      <c r="B2610" s="8" t="s">
        <v>338</v>
      </c>
      <c r="C2610" s="8" t="s">
        <v>72</v>
      </c>
      <c r="E2610" s="8" t="str">
        <f t="shared" si="300"/>
        <v>Umbrella-vod.umb</v>
      </c>
      <c r="F2610" s="4">
        <v>0</v>
      </c>
      <c r="G2610" s="19">
        <v>0</v>
      </c>
      <c r="H2610" s="4">
        <v>0</v>
      </c>
      <c r="I2610" s="6">
        <f t="shared" si="301"/>
        <v>3.39</v>
      </c>
      <c r="J2610" s="6">
        <v>1</v>
      </c>
      <c r="K2610" s="18">
        <v>0</v>
      </c>
      <c r="L2610" s="35">
        <f>Data!BM36</f>
        <v>6.922107256821455E-3</v>
      </c>
      <c r="Q2610" s="21">
        <v>10951.06782206895</v>
      </c>
      <c r="R2610" s="21">
        <v>12828.539034597021</v>
      </c>
      <c r="S2610" s="21">
        <v>14506.180574286151</v>
      </c>
      <c r="T2610" s="21">
        <v>16041.066443657515</v>
      </c>
      <c r="U2610" s="21">
        <v>17451.207879070902</v>
      </c>
      <c r="V2610" s="21">
        <v>18705.298342920407</v>
      </c>
      <c r="W2610" s="21">
        <v>19779.387782673661</v>
      </c>
      <c r="X2610" s="21">
        <v>20747.580967993446</v>
      </c>
      <c r="Y2610" s="21">
        <v>21614.756723903523</v>
      </c>
      <c r="Z2610" s="21">
        <v>0</v>
      </c>
      <c r="AA2610" s="21">
        <v>0</v>
      </c>
      <c r="AB2610" s="21">
        <v>0</v>
      </c>
      <c r="AC2610" s="21">
        <v>0</v>
      </c>
      <c r="AD2610" s="21">
        <v>0</v>
      </c>
      <c r="AE2610" s="21">
        <v>0</v>
      </c>
      <c r="AF2610" s="21">
        <v>0</v>
      </c>
      <c r="AG2610" s="21">
        <v>0</v>
      </c>
      <c r="AH2610" s="21">
        <v>0</v>
      </c>
      <c r="AI2610" s="21">
        <v>-10951.06782206895</v>
      </c>
      <c r="AJ2610" s="21">
        <v>-12828.539034597021</v>
      </c>
      <c r="AK2610" s="21">
        <v>-14506.180574286151</v>
      </c>
      <c r="AL2610" s="21">
        <v>-16041.066443657515</v>
      </c>
      <c r="AM2610" s="21">
        <v>-17451.207879070902</v>
      </c>
      <c r="AN2610" s="21">
        <v>-18705.298342920407</v>
      </c>
      <c r="AO2610" s="21">
        <v>-19779.387782673661</v>
      </c>
      <c r="AP2610" s="21">
        <v>-20747.580967993446</v>
      </c>
      <c r="AQ2610" s="21">
        <v>-21614.756723903523</v>
      </c>
    </row>
    <row r="2611" spans="1:43" x14ac:dyDescent="0.25">
      <c r="A2611" s="17" t="s">
        <v>278</v>
      </c>
      <c r="B2611" s="8" t="s">
        <v>338</v>
      </c>
      <c r="C2611" s="8" t="s">
        <v>72</v>
      </c>
      <c r="E2611" s="8" t="str">
        <f t="shared" si="300"/>
        <v>Umbrella-vod.umb</v>
      </c>
      <c r="F2611" s="4">
        <v>0</v>
      </c>
      <c r="G2611" s="19">
        <v>0</v>
      </c>
      <c r="H2611" s="4">
        <v>0</v>
      </c>
      <c r="I2611" s="6">
        <f t="shared" si="301"/>
        <v>3.39</v>
      </c>
      <c r="J2611" s="6">
        <v>1</v>
      </c>
      <c r="K2611" s="18">
        <v>0</v>
      </c>
      <c r="L2611" s="35">
        <f>Data!BM37</f>
        <v>7.1478281456308504E-3</v>
      </c>
      <c r="Q2611" s="21">
        <v>8492.5310151847589</v>
      </c>
      <c r="R2611" s="21">
        <v>10443.061859316276</v>
      </c>
      <c r="S2611" s="21">
        <v>12186.000904215587</v>
      </c>
      <c r="T2611" s="21">
        <v>13780.574713986389</v>
      </c>
      <c r="U2611" s="21">
        <v>15245.59662694283</v>
      </c>
      <c r="V2611" s="21">
        <v>16548.488335374514</v>
      </c>
      <c r="W2611" s="21">
        <v>17664.382941220978</v>
      </c>
      <c r="X2611" s="21">
        <v>18670.254739287433</v>
      </c>
      <c r="Y2611" s="21">
        <v>19571.181193039938</v>
      </c>
      <c r="Z2611" s="21">
        <v>0</v>
      </c>
      <c r="AA2611" s="21">
        <v>0</v>
      </c>
      <c r="AB2611" s="21">
        <v>0</v>
      </c>
      <c r="AC2611" s="21">
        <v>0</v>
      </c>
      <c r="AD2611" s="21">
        <v>0</v>
      </c>
      <c r="AE2611" s="21">
        <v>0</v>
      </c>
      <c r="AF2611" s="21">
        <v>0</v>
      </c>
      <c r="AG2611" s="21">
        <v>0</v>
      </c>
      <c r="AH2611" s="21">
        <v>0</v>
      </c>
      <c r="AI2611" s="21">
        <v>-8492.5310151847589</v>
      </c>
      <c r="AJ2611" s="21">
        <v>-10443.061859316276</v>
      </c>
      <c r="AK2611" s="21">
        <v>-12186.000904215587</v>
      </c>
      <c r="AL2611" s="21">
        <v>-13780.574713986389</v>
      </c>
      <c r="AM2611" s="21">
        <v>-15245.59662694283</v>
      </c>
      <c r="AN2611" s="21">
        <v>-16548.488335374514</v>
      </c>
      <c r="AO2611" s="21">
        <v>-17664.382941220978</v>
      </c>
      <c r="AP2611" s="21">
        <v>-18670.254739287433</v>
      </c>
      <c r="AQ2611" s="21">
        <v>-19571.181193039938</v>
      </c>
    </row>
    <row r="2612" spans="1:43" x14ac:dyDescent="0.25">
      <c r="A2612" s="17" t="s">
        <v>279</v>
      </c>
      <c r="B2612" s="8" t="s">
        <v>338</v>
      </c>
      <c r="C2612" s="8" t="s">
        <v>72</v>
      </c>
      <c r="E2612" s="8" t="str">
        <f t="shared" si="300"/>
        <v>Umbrella-vod.umb</v>
      </c>
      <c r="F2612" s="4">
        <v>0</v>
      </c>
      <c r="G2612" s="19">
        <v>0</v>
      </c>
      <c r="H2612" s="4">
        <v>0</v>
      </c>
      <c r="I2612" s="6">
        <f t="shared" si="301"/>
        <v>3.39</v>
      </c>
      <c r="J2612" s="6">
        <v>1</v>
      </c>
      <c r="K2612" s="18">
        <v>0</v>
      </c>
      <c r="L2612" s="35">
        <f>Data!BM38</f>
        <v>7.1478281456308504E-3</v>
      </c>
      <c r="Q2612" s="21">
        <v>13014.835337827521</v>
      </c>
      <c r="R2612" s="21">
        <v>14956.516223775729</v>
      </c>
      <c r="S2612" s="21">
        <v>16691.525038021922</v>
      </c>
      <c r="T2612" s="21">
        <v>18278.927777486537</v>
      </c>
      <c r="U2612" s="21">
        <v>19737.292393682743</v>
      </c>
      <c r="V2612" s="21">
        <v>21034.27299895808</v>
      </c>
      <c r="W2612" s="21">
        <v>22145.09157927355</v>
      </c>
      <c r="X2612" s="21">
        <v>23146.39559536257</v>
      </c>
      <c r="Y2612" s="21">
        <v>24043.225584320229</v>
      </c>
      <c r="Z2612" s="21">
        <v>0</v>
      </c>
      <c r="AA2612" s="21">
        <v>0</v>
      </c>
      <c r="AB2612" s="21">
        <v>0</v>
      </c>
      <c r="AC2612" s="21">
        <v>0</v>
      </c>
      <c r="AD2612" s="21">
        <v>0</v>
      </c>
      <c r="AE2612" s="21">
        <v>0</v>
      </c>
      <c r="AF2612" s="21">
        <v>0</v>
      </c>
      <c r="AG2612" s="21">
        <v>0</v>
      </c>
      <c r="AH2612" s="21">
        <v>0</v>
      </c>
      <c r="AI2612" s="21">
        <v>-13014.835337827521</v>
      </c>
      <c r="AJ2612" s="21">
        <v>-14956.516223775729</v>
      </c>
      <c r="AK2612" s="21">
        <v>-16691.525038021922</v>
      </c>
      <c r="AL2612" s="21">
        <v>-18278.927777486537</v>
      </c>
      <c r="AM2612" s="21">
        <v>-19737.292393682743</v>
      </c>
      <c r="AN2612" s="21">
        <v>-21034.27299895808</v>
      </c>
      <c r="AO2612" s="21">
        <v>-22145.09157927355</v>
      </c>
      <c r="AP2612" s="21">
        <v>-23146.39559536257</v>
      </c>
      <c r="AQ2612" s="21">
        <v>-24043.225584320229</v>
      </c>
    </row>
    <row r="2613" spans="1:43" x14ac:dyDescent="0.25">
      <c r="A2613" s="17" t="s">
        <v>280</v>
      </c>
      <c r="B2613" s="8" t="s">
        <v>338</v>
      </c>
      <c r="C2613" s="8" t="s">
        <v>72</v>
      </c>
      <c r="E2613" s="8" t="str">
        <f t="shared" si="300"/>
        <v>Umbrella-vod.umb</v>
      </c>
      <c r="F2613" s="4">
        <v>0</v>
      </c>
      <c r="G2613" s="19">
        <v>0</v>
      </c>
      <c r="H2613" s="4">
        <v>0</v>
      </c>
      <c r="I2613" s="6">
        <f t="shared" si="301"/>
        <v>3.39</v>
      </c>
      <c r="J2613" s="6">
        <v>1</v>
      </c>
      <c r="K2613" s="18">
        <v>0</v>
      </c>
      <c r="L2613" s="35">
        <f>Data!BM39</f>
        <v>7.1478281456308504E-3</v>
      </c>
      <c r="Q2613" s="21">
        <v>9727.7062667663376</v>
      </c>
      <c r="R2613" s="21">
        <v>11688.478227704729</v>
      </c>
      <c r="S2613" s="21">
        <v>13440.562659633833</v>
      </c>
      <c r="T2613" s="21">
        <v>15043.52532492128</v>
      </c>
      <c r="U2613" s="21">
        <v>16516.236565629413</v>
      </c>
      <c r="V2613" s="21">
        <v>17825.969109981768</v>
      </c>
      <c r="W2613" s="21">
        <v>18947.71924812207</v>
      </c>
      <c r="X2613" s="21">
        <v>19958.871273747078</v>
      </c>
      <c r="Y2613" s="21">
        <v>20864.525683537169</v>
      </c>
      <c r="Z2613" s="21">
        <v>0</v>
      </c>
      <c r="AA2613" s="21">
        <v>0</v>
      </c>
      <c r="AB2613" s="21">
        <v>0</v>
      </c>
      <c r="AC2613" s="21">
        <v>0</v>
      </c>
      <c r="AD2613" s="21">
        <v>0</v>
      </c>
      <c r="AE2613" s="21">
        <v>0</v>
      </c>
      <c r="AF2613" s="21">
        <v>0</v>
      </c>
      <c r="AG2613" s="21">
        <v>0</v>
      </c>
      <c r="AH2613" s="21">
        <v>0</v>
      </c>
      <c r="AI2613" s="21">
        <v>-9727.7062667663376</v>
      </c>
      <c r="AJ2613" s="21">
        <v>-11688.478227704729</v>
      </c>
      <c r="AK2613" s="21">
        <v>-13440.562659633833</v>
      </c>
      <c r="AL2613" s="21">
        <v>-15043.52532492128</v>
      </c>
      <c r="AM2613" s="21">
        <v>-16516.236565629413</v>
      </c>
      <c r="AN2613" s="21">
        <v>-17825.969109981768</v>
      </c>
      <c r="AO2613" s="21">
        <v>-18947.71924812207</v>
      </c>
      <c r="AP2613" s="21">
        <v>-19958.871273747078</v>
      </c>
      <c r="AQ2613" s="21">
        <v>-20864.525683537169</v>
      </c>
    </row>
    <row r="2614" spans="1:43" x14ac:dyDescent="0.25">
      <c r="A2614" s="17" t="s">
        <v>281</v>
      </c>
      <c r="B2614" s="8" t="s">
        <v>338</v>
      </c>
      <c r="C2614" s="8" t="s">
        <v>72</v>
      </c>
      <c r="E2614" s="8" t="str">
        <f t="shared" si="300"/>
        <v>Umbrella-vod.umb</v>
      </c>
      <c r="F2614" s="4">
        <v>0</v>
      </c>
      <c r="G2614" s="19">
        <v>0</v>
      </c>
      <c r="H2614" s="4">
        <v>0</v>
      </c>
      <c r="I2614" s="6">
        <f t="shared" si="301"/>
        <v>3.39</v>
      </c>
      <c r="J2614" s="6">
        <v>1</v>
      </c>
      <c r="K2614" s="18">
        <v>0</v>
      </c>
      <c r="L2614" s="35">
        <f>Data!BM40</f>
        <v>7.1478281456308504E-3</v>
      </c>
      <c r="Q2614" s="21">
        <v>11796.98237397392</v>
      </c>
      <c r="R2614" s="21">
        <v>13756.141248723701</v>
      </c>
      <c r="S2614" s="21">
        <v>15506.774184798522</v>
      </c>
      <c r="T2614" s="21">
        <v>17108.447201736311</v>
      </c>
      <c r="U2614" s="21">
        <v>18579.942231535366</v>
      </c>
      <c r="V2614" s="21">
        <v>19888.597460933208</v>
      </c>
      <c r="W2614" s="21">
        <v>21009.418845392491</v>
      </c>
      <c r="X2614" s="21">
        <v>22019.737224883302</v>
      </c>
      <c r="Y2614" s="21">
        <v>22924.64257418448</v>
      </c>
      <c r="Z2614" s="21">
        <v>0</v>
      </c>
      <c r="AA2614" s="21">
        <v>0</v>
      </c>
      <c r="AB2614" s="21">
        <v>0</v>
      </c>
      <c r="AC2614" s="21">
        <v>0</v>
      </c>
      <c r="AD2614" s="21">
        <v>0</v>
      </c>
      <c r="AE2614" s="21">
        <v>0</v>
      </c>
      <c r="AF2614" s="21">
        <v>0</v>
      </c>
      <c r="AG2614" s="21">
        <v>0</v>
      </c>
      <c r="AH2614" s="21">
        <v>0</v>
      </c>
      <c r="AI2614" s="21">
        <v>-11796.98237397392</v>
      </c>
      <c r="AJ2614" s="21">
        <v>-13756.141248723701</v>
      </c>
      <c r="AK2614" s="21">
        <v>-15506.774184798522</v>
      </c>
      <c r="AL2614" s="21">
        <v>-17108.447201736311</v>
      </c>
      <c r="AM2614" s="21">
        <v>-18579.942231535366</v>
      </c>
      <c r="AN2614" s="21">
        <v>-19888.597460933208</v>
      </c>
      <c r="AO2614" s="21">
        <v>-21009.418845392491</v>
      </c>
      <c r="AP2614" s="21">
        <v>-22019.737224883302</v>
      </c>
      <c r="AQ2614" s="21">
        <v>-22924.64257418448</v>
      </c>
    </row>
    <row r="2615" spans="1:43" x14ac:dyDescent="0.25">
      <c r="A2615" s="17" t="s">
        <v>282</v>
      </c>
      <c r="B2615" s="8" t="s">
        <v>338</v>
      </c>
      <c r="C2615" s="8" t="s">
        <v>72</v>
      </c>
      <c r="E2615" s="8" t="str">
        <f t="shared" si="300"/>
        <v>Umbrella-vod.umb</v>
      </c>
      <c r="F2615" s="4">
        <v>0</v>
      </c>
      <c r="G2615" s="19">
        <v>0</v>
      </c>
      <c r="H2615" s="4">
        <v>0</v>
      </c>
      <c r="I2615" s="6">
        <f t="shared" si="301"/>
        <v>3.39</v>
      </c>
      <c r="J2615" s="6">
        <v>1</v>
      </c>
      <c r="K2615" s="18">
        <v>0</v>
      </c>
      <c r="L2615" s="35">
        <f>Data!BM41</f>
        <v>7.1478281456308504E-3</v>
      </c>
      <c r="Q2615" s="21">
        <v>12638.17560387495</v>
      </c>
      <c r="R2615" s="21">
        <v>14596.497713962019</v>
      </c>
      <c r="S2615" s="21">
        <v>16346.378836193344</v>
      </c>
      <c r="T2615" s="21">
        <v>17947.379616795864</v>
      </c>
      <c r="U2615" s="21">
        <v>19418.244274055134</v>
      </c>
      <c r="V2615" s="21">
        <v>20726.34064268598</v>
      </c>
      <c r="W2615" s="21">
        <v>21846.680910899995</v>
      </c>
      <c r="X2615" s="21">
        <v>22856.567049131056</v>
      </c>
      <c r="Y2615" s="21">
        <v>23761.084281223655</v>
      </c>
      <c r="Z2615" s="21">
        <v>0</v>
      </c>
      <c r="AA2615" s="21">
        <v>0</v>
      </c>
      <c r="AB2615" s="21">
        <v>0</v>
      </c>
      <c r="AC2615" s="21">
        <v>0</v>
      </c>
      <c r="AD2615" s="21">
        <v>0</v>
      </c>
      <c r="AE2615" s="21">
        <v>0</v>
      </c>
      <c r="AF2615" s="21">
        <v>0</v>
      </c>
      <c r="AG2615" s="21">
        <v>0</v>
      </c>
      <c r="AH2615" s="21">
        <v>0</v>
      </c>
      <c r="AI2615" s="21">
        <v>-12638.17560387495</v>
      </c>
      <c r="AJ2615" s="21">
        <v>-14596.497713962019</v>
      </c>
      <c r="AK2615" s="21">
        <v>-16346.378836193344</v>
      </c>
      <c r="AL2615" s="21">
        <v>-17947.379616795864</v>
      </c>
      <c r="AM2615" s="21">
        <v>-19418.244274055134</v>
      </c>
      <c r="AN2615" s="21">
        <v>-20726.34064268598</v>
      </c>
      <c r="AO2615" s="21">
        <v>-21846.680910899995</v>
      </c>
      <c r="AP2615" s="21">
        <v>-22856.567049131056</v>
      </c>
      <c r="AQ2615" s="21">
        <v>-23761.084281223655</v>
      </c>
    </row>
    <row r="2616" spans="1:43" x14ac:dyDescent="0.25">
      <c r="A2616" s="17" t="s">
        <v>283</v>
      </c>
      <c r="B2616" s="8" t="s">
        <v>338</v>
      </c>
      <c r="C2616" s="8" t="s">
        <v>72</v>
      </c>
      <c r="E2616" s="8" t="str">
        <f t="shared" si="300"/>
        <v>Umbrella-vod.umb</v>
      </c>
      <c r="F2616" s="4">
        <v>0</v>
      </c>
      <c r="G2616" s="19">
        <v>0</v>
      </c>
      <c r="H2616" s="4">
        <v>0</v>
      </c>
      <c r="I2616" s="6">
        <f t="shared" si="301"/>
        <v>3.39</v>
      </c>
      <c r="J2616" s="6">
        <v>1</v>
      </c>
      <c r="K2616" s="18">
        <v>0</v>
      </c>
      <c r="L2616" s="35">
        <f>Data!BM42</f>
        <v>6.6963863680120595E-3</v>
      </c>
      <c r="Q2616" s="21">
        <v>12780.09108042188</v>
      </c>
      <c r="R2616" s="21">
        <v>14609.819940280244</v>
      </c>
      <c r="S2616" s="21">
        <v>16244.790371287088</v>
      </c>
      <c r="T2616" s="21">
        <v>17740.675014298293</v>
      </c>
      <c r="U2616" s="21">
        <v>19114.953150470959</v>
      </c>
      <c r="V2616" s="21">
        <v>20337.153433494535</v>
      </c>
      <c r="W2616" s="21">
        <v>21383.923775121439</v>
      </c>
      <c r="X2616" s="21">
        <v>22327.494886643119</v>
      </c>
      <c r="Y2616" s="21">
        <v>23172.615111228901</v>
      </c>
      <c r="Z2616" s="21">
        <v>0</v>
      </c>
      <c r="AA2616" s="21">
        <v>0</v>
      </c>
      <c r="AB2616" s="21">
        <v>0</v>
      </c>
      <c r="AC2616" s="21">
        <v>0</v>
      </c>
      <c r="AD2616" s="21">
        <v>0</v>
      </c>
      <c r="AE2616" s="21">
        <v>0</v>
      </c>
      <c r="AF2616" s="21">
        <v>0</v>
      </c>
      <c r="AG2616" s="21">
        <v>0</v>
      </c>
      <c r="AH2616" s="21">
        <v>0</v>
      </c>
      <c r="AI2616" s="21">
        <v>-12780.09108042188</v>
      </c>
      <c r="AJ2616" s="21">
        <v>-14609.819940280244</v>
      </c>
      <c r="AK2616" s="21">
        <v>-16244.790371287088</v>
      </c>
      <c r="AL2616" s="21">
        <v>-17740.675014298293</v>
      </c>
      <c r="AM2616" s="21">
        <v>-19114.953150470959</v>
      </c>
      <c r="AN2616" s="21">
        <v>-20337.153433494535</v>
      </c>
      <c r="AO2616" s="21">
        <v>-21383.923775121439</v>
      </c>
      <c r="AP2616" s="21">
        <v>-22327.494886643119</v>
      </c>
      <c r="AQ2616" s="21">
        <v>-23172.615111228901</v>
      </c>
    </row>
    <row r="2617" spans="1:43" x14ac:dyDescent="0.25">
      <c r="A2617" s="17" t="s">
        <v>284</v>
      </c>
      <c r="B2617" s="8" t="s">
        <v>338</v>
      </c>
      <c r="C2617" s="8" t="s">
        <v>72</v>
      </c>
      <c r="E2617" s="8" t="str">
        <f t="shared" si="300"/>
        <v>Umbrella-vod.umb</v>
      </c>
      <c r="F2617" s="4">
        <v>0</v>
      </c>
      <c r="G2617" s="19">
        <v>0</v>
      </c>
      <c r="H2617" s="4">
        <v>0</v>
      </c>
      <c r="I2617" s="6">
        <f t="shared" si="301"/>
        <v>3.39</v>
      </c>
      <c r="J2617" s="6">
        <v>1</v>
      </c>
      <c r="K2617" s="18">
        <v>0</v>
      </c>
      <c r="L2617" s="35">
        <f>Data!BM43</f>
        <v>6.6963863680120595E-3</v>
      </c>
      <c r="Q2617" s="21">
        <v>10131.372179544547</v>
      </c>
      <c r="R2617" s="21">
        <v>11967.049052588351</v>
      </c>
      <c r="S2617" s="21">
        <v>13607.34745422099</v>
      </c>
      <c r="T2617" s="21">
        <v>15108.057206773796</v>
      </c>
      <c r="U2617" s="21">
        <v>16486.808806123041</v>
      </c>
      <c r="V2617" s="21">
        <v>17712.981945238935</v>
      </c>
      <c r="W2617" s="21">
        <v>18763.162746378264</v>
      </c>
      <c r="X2617" s="21">
        <v>19709.803504477492</v>
      </c>
      <c r="Y2617" s="21">
        <v>20557.67619096065</v>
      </c>
      <c r="Z2617" s="21">
        <v>0</v>
      </c>
      <c r="AA2617" s="21">
        <v>0</v>
      </c>
      <c r="AB2617" s="21">
        <v>0</v>
      </c>
      <c r="AC2617" s="21">
        <v>0</v>
      </c>
      <c r="AD2617" s="21">
        <v>0</v>
      </c>
      <c r="AE2617" s="21">
        <v>0</v>
      </c>
      <c r="AF2617" s="21">
        <v>0</v>
      </c>
      <c r="AG2617" s="21">
        <v>0</v>
      </c>
      <c r="AH2617" s="21">
        <v>0</v>
      </c>
      <c r="AI2617" s="21">
        <v>-10131.372179544547</v>
      </c>
      <c r="AJ2617" s="21">
        <v>-11967.049052588351</v>
      </c>
      <c r="AK2617" s="21">
        <v>-13607.34745422099</v>
      </c>
      <c r="AL2617" s="21">
        <v>-15108.057206773796</v>
      </c>
      <c r="AM2617" s="21">
        <v>-16486.808806123041</v>
      </c>
      <c r="AN2617" s="21">
        <v>-17712.981945238935</v>
      </c>
      <c r="AO2617" s="21">
        <v>-18763.162746378264</v>
      </c>
      <c r="AP2617" s="21">
        <v>-19709.803504477492</v>
      </c>
      <c r="AQ2617" s="21">
        <v>-20557.67619096065</v>
      </c>
    </row>
    <row r="2618" spans="1:43" x14ac:dyDescent="0.25">
      <c r="A2618" s="17" t="s">
        <v>285</v>
      </c>
      <c r="B2618" s="8" t="s">
        <v>338</v>
      </c>
      <c r="C2618" s="8" t="s">
        <v>72</v>
      </c>
      <c r="E2618" s="8" t="str">
        <f t="shared" si="300"/>
        <v>Umbrella-vod.umb</v>
      </c>
      <c r="F2618" s="4">
        <v>0</v>
      </c>
      <c r="G2618" s="19">
        <v>0</v>
      </c>
      <c r="H2618" s="4">
        <v>0</v>
      </c>
      <c r="I2618" s="6">
        <f t="shared" si="301"/>
        <v>3.39</v>
      </c>
      <c r="J2618" s="6">
        <v>1</v>
      </c>
      <c r="K2618" s="18">
        <v>0</v>
      </c>
      <c r="L2618" s="35">
        <f>Data!BM44</f>
        <v>6.6963863680120595E-3</v>
      </c>
      <c r="Q2618" s="21">
        <v>12241.736227851918</v>
      </c>
      <c r="R2618" s="21">
        <v>14071.552912417728</v>
      </c>
      <c r="S2618" s="21">
        <v>15706.604438568784</v>
      </c>
      <c r="T2618" s="21">
        <v>17202.553338261547</v>
      </c>
      <c r="U2618" s="21">
        <v>18576.898642505927</v>
      </c>
      <c r="V2618" s="21">
        <v>19799.157544297384</v>
      </c>
      <c r="W2618" s="21">
        <v>20845.979663840535</v>
      </c>
      <c r="X2618" s="21">
        <v>21789.596530669478</v>
      </c>
      <c r="Y2618" s="21">
        <v>22634.758357160186</v>
      </c>
      <c r="Z2618" s="21">
        <v>0</v>
      </c>
      <c r="AA2618" s="21">
        <v>0</v>
      </c>
      <c r="AB2618" s="21">
        <v>0</v>
      </c>
      <c r="AC2618" s="21">
        <v>0</v>
      </c>
      <c r="AD2618" s="21">
        <v>0</v>
      </c>
      <c r="AE2618" s="21">
        <v>0</v>
      </c>
      <c r="AF2618" s="21">
        <v>0</v>
      </c>
      <c r="AG2618" s="21">
        <v>0</v>
      </c>
      <c r="AH2618" s="21">
        <v>0</v>
      </c>
      <c r="AI2618" s="21">
        <v>-12241.736227851918</v>
      </c>
      <c r="AJ2618" s="21">
        <v>-14071.552912417728</v>
      </c>
      <c r="AK2618" s="21">
        <v>-15706.604438568784</v>
      </c>
      <c r="AL2618" s="21">
        <v>-17202.553338261547</v>
      </c>
      <c r="AM2618" s="21">
        <v>-18576.898642505927</v>
      </c>
      <c r="AN2618" s="21">
        <v>-19799.157544297384</v>
      </c>
      <c r="AO2618" s="21">
        <v>-20845.979663840535</v>
      </c>
      <c r="AP2618" s="21">
        <v>-21789.596530669478</v>
      </c>
      <c r="AQ2618" s="21">
        <v>-22634.758357160186</v>
      </c>
    </row>
    <row r="2619" spans="1:43" x14ac:dyDescent="0.25">
      <c r="A2619" s="17" t="s">
        <v>286</v>
      </c>
      <c r="B2619" s="8" t="s">
        <v>338</v>
      </c>
      <c r="C2619" s="8" t="s">
        <v>72</v>
      </c>
      <c r="E2619" s="8" t="str">
        <f t="shared" si="300"/>
        <v>Umbrella-vod.umb</v>
      </c>
      <c r="F2619" s="4">
        <v>0</v>
      </c>
      <c r="G2619" s="19">
        <v>0</v>
      </c>
      <c r="H2619" s="4">
        <v>0</v>
      </c>
      <c r="I2619" s="6">
        <f t="shared" si="301"/>
        <v>3.39</v>
      </c>
      <c r="J2619" s="6">
        <v>1</v>
      </c>
      <c r="K2619" s="18">
        <v>0</v>
      </c>
      <c r="L2619" s="35">
        <f>Data!BM45</f>
        <v>6.6963863680120595E-3</v>
      </c>
      <c r="Q2619" s="21">
        <v>11153.643988503305</v>
      </c>
      <c r="R2619" s="21">
        <v>12976.501951541832</v>
      </c>
      <c r="S2619" s="21">
        <v>14605.340500822325</v>
      </c>
      <c r="T2619" s="21">
        <v>16095.585786799573</v>
      </c>
      <c r="U2619" s="21">
        <v>17464.706836945119</v>
      </c>
      <c r="V2619" s="21">
        <v>18682.317448187892</v>
      </c>
      <c r="W2619" s="21">
        <v>19725.161508885307</v>
      </c>
      <c r="X2619" s="21">
        <v>20665.190736279568</v>
      </c>
      <c r="Y2619" s="21">
        <v>21507.140449613766</v>
      </c>
      <c r="Z2619" s="21">
        <v>0</v>
      </c>
      <c r="AA2619" s="21">
        <v>0</v>
      </c>
      <c r="AB2619" s="21">
        <v>0</v>
      </c>
      <c r="AC2619" s="21">
        <v>0</v>
      </c>
      <c r="AD2619" s="21">
        <v>0</v>
      </c>
      <c r="AE2619" s="21">
        <v>0</v>
      </c>
      <c r="AF2619" s="21">
        <v>0</v>
      </c>
      <c r="AG2619" s="21">
        <v>0</v>
      </c>
      <c r="AH2619" s="21">
        <v>0</v>
      </c>
      <c r="AI2619" s="21">
        <v>-11153.643988503305</v>
      </c>
      <c r="AJ2619" s="21">
        <v>-12976.501951541832</v>
      </c>
      <c r="AK2619" s="21">
        <v>-14605.340500822325</v>
      </c>
      <c r="AL2619" s="21">
        <v>-16095.585786799573</v>
      </c>
      <c r="AM2619" s="21">
        <v>-17464.706836945119</v>
      </c>
      <c r="AN2619" s="21">
        <v>-18682.317448187892</v>
      </c>
      <c r="AO2619" s="21">
        <v>-19725.161508885307</v>
      </c>
      <c r="AP2619" s="21">
        <v>-20665.190736279568</v>
      </c>
      <c r="AQ2619" s="21">
        <v>-21507.140449613766</v>
      </c>
    </row>
    <row r="2620" spans="1:43" x14ac:dyDescent="0.25">
      <c r="A2620" s="17" t="s">
        <v>287</v>
      </c>
      <c r="B2620" s="8" t="s">
        <v>338</v>
      </c>
      <c r="C2620" s="8" t="s">
        <v>72</v>
      </c>
      <c r="E2620" s="8" t="str">
        <f t="shared" si="300"/>
        <v>Umbrella-vod.umb</v>
      </c>
      <c r="F2620" s="4">
        <v>0</v>
      </c>
      <c r="G2620" s="19">
        <v>0</v>
      </c>
      <c r="H2620" s="4">
        <v>0</v>
      </c>
      <c r="I2620" s="6">
        <f t="shared" si="301"/>
        <v>3.39</v>
      </c>
      <c r="J2620" s="6">
        <v>1</v>
      </c>
      <c r="K2620" s="18">
        <v>0</v>
      </c>
      <c r="L2620" s="35">
        <f>Data!BM46</f>
        <v>7.8249908120590368E-3</v>
      </c>
      <c r="Q2620" s="21">
        <v>10492.341881476843</v>
      </c>
      <c r="R2620" s="21">
        <v>12631.795896130481</v>
      </c>
      <c r="S2620" s="21">
        <v>14543.545608609911</v>
      </c>
      <c r="T2620" s="21">
        <v>16292.582025984479</v>
      </c>
      <c r="U2620" s="21">
        <v>17899.499389643111</v>
      </c>
      <c r="V2620" s="21">
        <v>19328.58578309949</v>
      </c>
      <c r="W2620" s="21">
        <v>20552.559587461012</v>
      </c>
      <c r="X2620" s="21">
        <v>21655.8564062041</v>
      </c>
      <c r="Y2620" s="21">
        <v>22644.04190723797</v>
      </c>
      <c r="Z2620" s="21">
        <v>0</v>
      </c>
      <c r="AA2620" s="21">
        <v>0</v>
      </c>
      <c r="AB2620" s="21">
        <v>0</v>
      </c>
      <c r="AC2620" s="21">
        <v>0</v>
      </c>
      <c r="AD2620" s="21">
        <v>0</v>
      </c>
      <c r="AE2620" s="21">
        <v>0</v>
      </c>
      <c r="AF2620" s="21">
        <v>0</v>
      </c>
      <c r="AG2620" s="21">
        <v>0</v>
      </c>
      <c r="AH2620" s="21">
        <v>0</v>
      </c>
      <c r="AI2620" s="21">
        <v>-10492.341881476843</v>
      </c>
      <c r="AJ2620" s="21">
        <v>-12631.795896130481</v>
      </c>
      <c r="AK2620" s="21">
        <v>-14543.545608609911</v>
      </c>
      <c r="AL2620" s="21">
        <v>-16292.582025984479</v>
      </c>
      <c r="AM2620" s="21">
        <v>-17899.499389643111</v>
      </c>
      <c r="AN2620" s="21">
        <v>-19328.58578309949</v>
      </c>
      <c r="AO2620" s="21">
        <v>-20552.559587461012</v>
      </c>
      <c r="AP2620" s="21">
        <v>-21655.8564062041</v>
      </c>
      <c r="AQ2620" s="21">
        <v>-22644.04190723797</v>
      </c>
    </row>
    <row r="2621" spans="1:43" x14ac:dyDescent="0.25">
      <c r="A2621" s="17" t="s">
        <v>288</v>
      </c>
      <c r="B2621" s="8" t="s">
        <v>338</v>
      </c>
      <c r="C2621" s="8" t="s">
        <v>72</v>
      </c>
      <c r="E2621" s="8" t="str">
        <f t="shared" si="300"/>
        <v>Umbrella-vod.umb</v>
      </c>
      <c r="F2621" s="4">
        <v>0</v>
      </c>
      <c r="G2621" s="19">
        <v>0</v>
      </c>
      <c r="H2621" s="4">
        <v>0</v>
      </c>
      <c r="I2621" s="6">
        <f t="shared" si="301"/>
        <v>3.39</v>
      </c>
      <c r="J2621" s="6">
        <v>1</v>
      </c>
      <c r="K2621" s="18">
        <v>0</v>
      </c>
      <c r="L2621" s="35">
        <f>Data!BM47</f>
        <v>7.8249908120590368E-3</v>
      </c>
      <c r="Q2621" s="21">
        <v>12841.588738375414</v>
      </c>
      <c r="R2621" s="21">
        <v>14985.970305893552</v>
      </c>
      <c r="S2621" s="21">
        <v>16902.111830193666</v>
      </c>
      <c r="T2621" s="21">
        <v>18655.209141561914</v>
      </c>
      <c r="U2621" s="21">
        <v>20265.822333178134</v>
      </c>
      <c r="V2621" s="21">
        <v>21698.200368811758</v>
      </c>
      <c r="W2621" s="21">
        <v>22924.986589471842</v>
      </c>
      <c r="X2621" s="21">
        <v>24030.822495764944</v>
      </c>
      <c r="Y2621" s="21">
        <v>25021.279493900285</v>
      </c>
      <c r="Z2621" s="21">
        <v>0</v>
      </c>
      <c r="AA2621" s="21">
        <v>0</v>
      </c>
      <c r="AB2621" s="21">
        <v>0</v>
      </c>
      <c r="AC2621" s="21">
        <v>0</v>
      </c>
      <c r="AD2621" s="21">
        <v>0</v>
      </c>
      <c r="AE2621" s="21">
        <v>0</v>
      </c>
      <c r="AF2621" s="21">
        <v>0</v>
      </c>
      <c r="AG2621" s="21">
        <v>0</v>
      </c>
      <c r="AH2621" s="21">
        <v>0</v>
      </c>
      <c r="AI2621" s="21">
        <v>-12841.588738375414</v>
      </c>
      <c r="AJ2621" s="21">
        <v>-14985.970305893552</v>
      </c>
      <c r="AK2621" s="21">
        <v>-16902.111830193666</v>
      </c>
      <c r="AL2621" s="21">
        <v>-18655.209141561914</v>
      </c>
      <c r="AM2621" s="21">
        <v>-20265.822333178134</v>
      </c>
      <c r="AN2621" s="21">
        <v>-21698.200368811758</v>
      </c>
      <c r="AO2621" s="21">
        <v>-22924.986589471842</v>
      </c>
      <c r="AP2621" s="21">
        <v>-24030.822495764944</v>
      </c>
      <c r="AQ2621" s="21">
        <v>-25021.279493900285</v>
      </c>
    </row>
    <row r="2622" spans="1:43" x14ac:dyDescent="0.25">
      <c r="A2622" s="17" t="s">
        <v>289</v>
      </c>
      <c r="B2622" s="8" t="s">
        <v>338</v>
      </c>
      <c r="C2622" s="8" t="s">
        <v>72</v>
      </c>
      <c r="E2622" s="8" t="str">
        <f t="shared" si="300"/>
        <v>Umbrella-vod.umb</v>
      </c>
      <c r="F2622" s="4">
        <v>0</v>
      </c>
      <c r="G2622" s="19">
        <v>0</v>
      </c>
      <c r="H2622" s="4">
        <v>0</v>
      </c>
      <c r="I2622" s="6">
        <f t="shared" si="301"/>
        <v>3.39</v>
      </c>
      <c r="J2622" s="6">
        <v>1</v>
      </c>
      <c r="K2622" s="18">
        <v>0</v>
      </c>
      <c r="L2622" s="35">
        <f>Data!BM48</f>
        <v>7.8249908120590368E-3</v>
      </c>
      <c r="Q2622" s="21">
        <v>12281.151417538415</v>
      </c>
      <c r="R2622" s="21">
        <v>14415.482219047335</v>
      </c>
      <c r="S2622" s="21">
        <v>16322.645174177567</v>
      </c>
      <c r="T2622" s="21">
        <v>18067.518675936371</v>
      </c>
      <c r="U2622" s="21">
        <v>19670.584004172899</v>
      </c>
      <c r="V2622" s="21">
        <v>21096.248408752737</v>
      </c>
      <c r="W2622" s="21">
        <v>22317.286078041554</v>
      </c>
      <c r="X2622" s="21">
        <v>23417.939337520264</v>
      </c>
      <c r="Y2622" s="21">
        <v>24403.755003469021</v>
      </c>
      <c r="Z2622" s="21">
        <v>0</v>
      </c>
      <c r="AA2622" s="21">
        <v>0</v>
      </c>
      <c r="AB2622" s="21">
        <v>0</v>
      </c>
      <c r="AC2622" s="21">
        <v>0</v>
      </c>
      <c r="AD2622" s="21">
        <v>0</v>
      </c>
      <c r="AE2622" s="21">
        <v>0</v>
      </c>
      <c r="AF2622" s="21">
        <v>0</v>
      </c>
      <c r="AG2622" s="21">
        <v>0</v>
      </c>
      <c r="AH2622" s="21">
        <v>0</v>
      </c>
      <c r="AI2622" s="21">
        <v>-12281.151417538415</v>
      </c>
      <c r="AJ2622" s="21">
        <v>-14415.482219047335</v>
      </c>
      <c r="AK2622" s="21">
        <v>-16322.645174177567</v>
      </c>
      <c r="AL2622" s="21">
        <v>-18067.518675936371</v>
      </c>
      <c r="AM2622" s="21">
        <v>-19670.584004172899</v>
      </c>
      <c r="AN2622" s="21">
        <v>-21096.248408752737</v>
      </c>
      <c r="AO2622" s="21">
        <v>-22317.286078041554</v>
      </c>
      <c r="AP2622" s="21">
        <v>-23417.939337520264</v>
      </c>
      <c r="AQ2622" s="21">
        <v>-24403.755003469021</v>
      </c>
    </row>
    <row r="2623" spans="1:43" x14ac:dyDescent="0.25">
      <c r="A2623" s="17" t="s">
        <v>290</v>
      </c>
      <c r="B2623" s="8" t="s">
        <v>338</v>
      </c>
      <c r="C2623" s="8" t="s">
        <v>72</v>
      </c>
      <c r="E2623" s="8" t="str">
        <f t="shared" si="300"/>
        <v>Umbrella-vod.umb</v>
      </c>
      <c r="F2623" s="4">
        <v>0</v>
      </c>
      <c r="G2623" s="19">
        <v>0</v>
      </c>
      <c r="H2623" s="4">
        <v>0</v>
      </c>
      <c r="I2623" s="6">
        <f t="shared" si="301"/>
        <v>3.39</v>
      </c>
      <c r="J2623" s="6">
        <v>1</v>
      </c>
      <c r="K2623" s="18">
        <v>0</v>
      </c>
      <c r="L2623" s="35">
        <f>Data!BM49</f>
        <v>7.8249908120590368E-3</v>
      </c>
      <c r="Q2623" s="21">
        <v>12322.747320749962</v>
      </c>
      <c r="R2623" s="21">
        <v>14460.329923288074</v>
      </c>
      <c r="S2623" s="21">
        <v>16370.398462289162</v>
      </c>
      <c r="T2623" s="21">
        <v>18117.93072018187</v>
      </c>
      <c r="U2623" s="21">
        <v>19723.438378506067</v>
      </c>
      <c r="V2623" s="21">
        <v>21151.274883625461</v>
      </c>
      <c r="W2623" s="21">
        <v>22374.172823359404</v>
      </c>
      <c r="X2623" s="21">
        <v>23476.502984681516</v>
      </c>
      <c r="Y2623" s="21">
        <v>24463.820565141697</v>
      </c>
      <c r="Z2623" s="21">
        <v>0</v>
      </c>
      <c r="AA2623" s="21">
        <v>0</v>
      </c>
      <c r="AB2623" s="21">
        <v>0</v>
      </c>
      <c r="AC2623" s="21">
        <v>0</v>
      </c>
      <c r="AD2623" s="21">
        <v>0</v>
      </c>
      <c r="AE2623" s="21">
        <v>0</v>
      </c>
      <c r="AF2623" s="21">
        <v>0</v>
      </c>
      <c r="AG2623" s="21">
        <v>0</v>
      </c>
      <c r="AH2623" s="21">
        <v>0</v>
      </c>
      <c r="AI2623" s="21">
        <v>-12322.747320749962</v>
      </c>
      <c r="AJ2623" s="21">
        <v>-14460.329923288074</v>
      </c>
      <c r="AK2623" s="21">
        <v>-16370.398462289162</v>
      </c>
      <c r="AL2623" s="21">
        <v>-18117.93072018187</v>
      </c>
      <c r="AM2623" s="21">
        <v>-19723.438378506067</v>
      </c>
      <c r="AN2623" s="21">
        <v>-21151.274883625461</v>
      </c>
      <c r="AO2623" s="21">
        <v>-22374.172823359404</v>
      </c>
      <c r="AP2623" s="21">
        <v>-23476.502984681516</v>
      </c>
      <c r="AQ2623" s="21">
        <v>-24463.820565141697</v>
      </c>
    </row>
    <row r="2624" spans="1:43" x14ac:dyDescent="0.25">
      <c r="A2624" s="17" t="s">
        <v>291</v>
      </c>
      <c r="B2624" s="8" t="s">
        <v>338</v>
      </c>
      <c r="C2624" s="8" t="s">
        <v>72</v>
      </c>
      <c r="E2624" s="8" t="str">
        <f t="shared" si="300"/>
        <v>Umbrella-vod.umb</v>
      </c>
      <c r="F2624" s="4">
        <v>0</v>
      </c>
      <c r="G2624" s="19">
        <v>0</v>
      </c>
      <c r="H2624" s="4">
        <v>0</v>
      </c>
      <c r="I2624" s="6">
        <f t="shared" si="301"/>
        <v>3.39</v>
      </c>
      <c r="J2624" s="6">
        <v>1</v>
      </c>
      <c r="K2624" s="18">
        <v>0</v>
      </c>
      <c r="L2624" s="35">
        <f>Data!BM50</f>
        <v>7.8249908120590368E-3</v>
      </c>
      <c r="Q2624" s="21">
        <v>12418.931724348164</v>
      </c>
      <c r="R2624" s="21">
        <v>14549.400941171223</v>
      </c>
      <c r="S2624" s="21">
        <v>16453.112542642801</v>
      </c>
      <c r="T2624" s="21">
        <v>18194.831333371287</v>
      </c>
      <c r="U2624" s="21">
        <v>19794.995923047169</v>
      </c>
      <c r="V2624" s="21">
        <v>21218.080926575229</v>
      </c>
      <c r="W2624" s="21">
        <v>22436.90895129228</v>
      </c>
      <c r="X2624" s="21">
        <v>23535.570691725108</v>
      </c>
      <c r="Y2624" s="21">
        <v>24519.602441214756</v>
      </c>
      <c r="Z2624" s="21">
        <v>0</v>
      </c>
      <c r="AA2624" s="21">
        <v>0</v>
      </c>
      <c r="AB2624" s="21">
        <v>0</v>
      </c>
      <c r="AC2624" s="21">
        <v>0</v>
      </c>
      <c r="AD2624" s="21">
        <v>0</v>
      </c>
      <c r="AE2624" s="21">
        <v>0</v>
      </c>
      <c r="AF2624" s="21">
        <v>0</v>
      </c>
      <c r="AG2624" s="21">
        <v>0</v>
      </c>
      <c r="AH2624" s="21">
        <v>0</v>
      </c>
      <c r="AI2624" s="21">
        <v>-12418.931724348164</v>
      </c>
      <c r="AJ2624" s="21">
        <v>-14549.400941171223</v>
      </c>
      <c r="AK2624" s="21">
        <v>-16453.112542642801</v>
      </c>
      <c r="AL2624" s="21">
        <v>-18194.831333371287</v>
      </c>
      <c r="AM2624" s="21">
        <v>-19794.995923047169</v>
      </c>
      <c r="AN2624" s="21">
        <v>-21218.080926575229</v>
      </c>
      <c r="AO2624" s="21">
        <v>-22436.90895129228</v>
      </c>
      <c r="AP2624" s="21">
        <v>-23535.570691725108</v>
      </c>
      <c r="AQ2624" s="21">
        <v>-24519.602441214756</v>
      </c>
    </row>
    <row r="2625" spans="1:43" x14ac:dyDescent="0.25">
      <c r="A2625" s="17" t="s">
        <v>292</v>
      </c>
      <c r="B2625" s="8" t="s">
        <v>338</v>
      </c>
      <c r="C2625" s="8" t="s">
        <v>72</v>
      </c>
      <c r="E2625" s="8" t="str">
        <f t="shared" si="300"/>
        <v>Umbrella-vod.umb</v>
      </c>
      <c r="F2625" s="4">
        <v>0</v>
      </c>
      <c r="G2625" s="19">
        <v>0</v>
      </c>
      <c r="H2625" s="4">
        <v>0</v>
      </c>
      <c r="I2625" s="6">
        <f t="shared" si="301"/>
        <v>3.39</v>
      </c>
      <c r="J2625" s="6">
        <v>1</v>
      </c>
      <c r="K2625" s="18">
        <v>0</v>
      </c>
      <c r="L2625" s="35">
        <f>Data!BM51</f>
        <v>8.2011922934080266E-3</v>
      </c>
      <c r="Q2625" s="21">
        <v>10896.448918457192</v>
      </c>
      <c r="R2625" s="21">
        <v>13134.766699532584</v>
      </c>
      <c r="S2625" s="21">
        <v>15134.858397874095</v>
      </c>
      <c r="T2625" s="21">
        <v>16964.716328005929</v>
      </c>
      <c r="U2625" s="21">
        <v>18645.889220338049</v>
      </c>
      <c r="V2625" s="21">
        <v>20141.013419657364</v>
      </c>
      <c r="W2625" s="21">
        <v>21421.54705246583</v>
      </c>
      <c r="X2625" s="21">
        <v>22575.827078743881</v>
      </c>
      <c r="Y2625" s="21">
        <v>23609.676600744613</v>
      </c>
      <c r="Z2625" s="21">
        <v>0</v>
      </c>
      <c r="AA2625" s="21">
        <v>0</v>
      </c>
      <c r="AB2625" s="21">
        <v>0</v>
      </c>
      <c r="AC2625" s="21">
        <v>0</v>
      </c>
      <c r="AD2625" s="21">
        <v>0</v>
      </c>
      <c r="AE2625" s="21">
        <v>0</v>
      </c>
      <c r="AF2625" s="21">
        <v>0</v>
      </c>
      <c r="AG2625" s="21">
        <v>0</v>
      </c>
      <c r="AH2625" s="21">
        <v>0</v>
      </c>
      <c r="AI2625" s="21">
        <v>-10896.448918457192</v>
      </c>
      <c r="AJ2625" s="21">
        <v>-13134.766699532584</v>
      </c>
      <c r="AK2625" s="21">
        <v>-15134.858397874095</v>
      </c>
      <c r="AL2625" s="21">
        <v>-16964.716328005929</v>
      </c>
      <c r="AM2625" s="21">
        <v>-18645.889220338049</v>
      </c>
      <c r="AN2625" s="21">
        <v>-20141.013419657364</v>
      </c>
      <c r="AO2625" s="21">
        <v>-21421.54705246583</v>
      </c>
      <c r="AP2625" s="21">
        <v>-22575.827078743881</v>
      </c>
      <c r="AQ2625" s="21">
        <v>-23609.676600744613</v>
      </c>
    </row>
    <row r="2626" spans="1:43" x14ac:dyDescent="0.25">
      <c r="A2626" s="17" t="s">
        <v>293</v>
      </c>
      <c r="B2626" s="8" t="s">
        <v>338</v>
      </c>
      <c r="C2626" s="8" t="s">
        <v>72</v>
      </c>
      <c r="E2626" s="8" t="str">
        <f t="shared" si="300"/>
        <v>Umbrella-vod.umb</v>
      </c>
      <c r="F2626" s="4">
        <v>0</v>
      </c>
      <c r="G2626" s="19">
        <v>0</v>
      </c>
      <c r="H2626" s="4">
        <v>0</v>
      </c>
      <c r="I2626" s="6">
        <f t="shared" si="301"/>
        <v>3.39</v>
      </c>
      <c r="J2626" s="6">
        <v>1</v>
      </c>
      <c r="K2626" s="18">
        <v>0</v>
      </c>
      <c r="L2626" s="35">
        <f>Data!BM52</f>
        <v>8.2011922934080266E-3</v>
      </c>
      <c r="Q2626" s="21">
        <v>12856.939306479604</v>
      </c>
      <c r="R2626" s="21">
        <v>15103.400729112625</v>
      </c>
      <c r="S2626" s="21">
        <v>17110.760001743707</v>
      </c>
      <c r="T2626" s="21">
        <v>18947.302365446751</v>
      </c>
      <c r="U2626" s="21">
        <v>20634.587554048372</v>
      </c>
      <c r="V2626" s="21">
        <v>22135.151605218442</v>
      </c>
      <c r="W2626" s="21">
        <v>23420.338718429117</v>
      </c>
      <c r="X2626" s="21">
        <v>24578.816688770545</v>
      </c>
      <c r="Y2626" s="21">
        <v>25616.423955158294</v>
      </c>
      <c r="Z2626" s="21">
        <v>0</v>
      </c>
      <c r="AA2626" s="21">
        <v>0</v>
      </c>
      <c r="AB2626" s="21">
        <v>0</v>
      </c>
      <c r="AC2626" s="21">
        <v>0</v>
      </c>
      <c r="AD2626" s="21">
        <v>0</v>
      </c>
      <c r="AE2626" s="21">
        <v>0</v>
      </c>
      <c r="AF2626" s="21">
        <v>0</v>
      </c>
      <c r="AG2626" s="21">
        <v>0</v>
      </c>
      <c r="AH2626" s="21">
        <v>0</v>
      </c>
      <c r="AI2626" s="21">
        <v>-12856.939306479604</v>
      </c>
      <c r="AJ2626" s="21">
        <v>-15103.400729112625</v>
      </c>
      <c r="AK2626" s="21">
        <v>-17110.760001743707</v>
      </c>
      <c r="AL2626" s="21">
        <v>-18947.302365446751</v>
      </c>
      <c r="AM2626" s="21">
        <v>-20634.587554048372</v>
      </c>
      <c r="AN2626" s="21">
        <v>-22135.151605218442</v>
      </c>
      <c r="AO2626" s="21">
        <v>-23420.338718429117</v>
      </c>
      <c r="AP2626" s="21">
        <v>-24578.816688770545</v>
      </c>
      <c r="AQ2626" s="21">
        <v>-25616.423955158294</v>
      </c>
    </row>
    <row r="2627" spans="1:43" x14ac:dyDescent="0.25">
      <c r="A2627" s="17" t="s">
        <v>294</v>
      </c>
      <c r="B2627" s="8" t="s">
        <v>338</v>
      </c>
      <c r="C2627" s="8" t="s">
        <v>72</v>
      </c>
      <c r="E2627" s="8" t="str">
        <f t="shared" si="300"/>
        <v>Umbrella-vod.umb</v>
      </c>
      <c r="F2627" s="4">
        <v>0</v>
      </c>
      <c r="G2627" s="19">
        <v>0</v>
      </c>
      <c r="H2627" s="4">
        <v>0</v>
      </c>
      <c r="I2627" s="6">
        <f t="shared" si="301"/>
        <v>3.39</v>
      </c>
      <c r="J2627" s="6">
        <v>1</v>
      </c>
      <c r="K2627" s="18">
        <v>0</v>
      </c>
      <c r="L2627" s="35">
        <f>Data!BM53</f>
        <v>8.2011922934080266E-3</v>
      </c>
      <c r="Q2627" s="21">
        <v>13440.48988527937</v>
      </c>
      <c r="R2627" s="21">
        <v>15665.232661381562</v>
      </c>
      <c r="S2627" s="21">
        <v>17653.181472780067</v>
      </c>
      <c r="T2627" s="21">
        <v>19471.978169170376</v>
      </c>
      <c r="U2627" s="21">
        <v>21142.949209767383</v>
      </c>
      <c r="V2627" s="21">
        <v>22629.005962404532</v>
      </c>
      <c r="W2627" s="21">
        <v>23901.765953141414</v>
      </c>
      <c r="X2627" s="21">
        <v>25049.04322115815</v>
      </c>
      <c r="Y2627" s="21">
        <v>26076.617604132447</v>
      </c>
      <c r="Z2627" s="21">
        <v>0</v>
      </c>
      <c r="AA2627" s="21">
        <v>0</v>
      </c>
      <c r="AB2627" s="21">
        <v>0</v>
      </c>
      <c r="AC2627" s="21">
        <v>0</v>
      </c>
      <c r="AD2627" s="21">
        <v>0</v>
      </c>
      <c r="AE2627" s="21">
        <v>0</v>
      </c>
      <c r="AF2627" s="21">
        <v>0</v>
      </c>
      <c r="AG2627" s="21">
        <v>0</v>
      </c>
      <c r="AH2627" s="21">
        <v>0</v>
      </c>
      <c r="AI2627" s="21">
        <v>-13440.48988527937</v>
      </c>
      <c r="AJ2627" s="21">
        <v>-15665.232661381562</v>
      </c>
      <c r="AK2627" s="21">
        <v>-17653.181472780067</v>
      </c>
      <c r="AL2627" s="21">
        <v>-19471.978169170376</v>
      </c>
      <c r="AM2627" s="21">
        <v>-21142.949209767383</v>
      </c>
      <c r="AN2627" s="21">
        <v>-22629.005962404532</v>
      </c>
      <c r="AO2627" s="21">
        <v>-23901.765953141414</v>
      </c>
      <c r="AP2627" s="21">
        <v>-25049.04322115815</v>
      </c>
      <c r="AQ2627" s="21">
        <v>-26076.617604132447</v>
      </c>
    </row>
    <row r="2628" spans="1:43" x14ac:dyDescent="0.25">
      <c r="A2628" s="17" t="s">
        <v>295</v>
      </c>
      <c r="B2628" s="8" t="s">
        <v>338</v>
      </c>
      <c r="C2628" s="8" t="s">
        <v>72</v>
      </c>
      <c r="E2628" s="8" t="str">
        <f t="shared" si="300"/>
        <v>Umbrella-vod.umb</v>
      </c>
      <c r="F2628" s="4">
        <v>0</v>
      </c>
      <c r="G2628" s="19">
        <v>0</v>
      </c>
      <c r="H2628" s="4">
        <v>0</v>
      </c>
      <c r="I2628" s="6">
        <f t="shared" si="301"/>
        <v>3.39</v>
      </c>
      <c r="J2628" s="6">
        <v>1</v>
      </c>
      <c r="K2628" s="18">
        <v>0</v>
      </c>
      <c r="L2628" s="35">
        <f>Data!BM54</f>
        <v>8.2011922934080266E-3</v>
      </c>
      <c r="Q2628" s="21">
        <v>11454.258546986446</v>
      </c>
      <c r="R2628" s="21">
        <v>13690.258240877172</v>
      </c>
      <c r="S2628" s="21">
        <v>15688.275803074968</v>
      </c>
      <c r="T2628" s="21">
        <v>17516.246628201367</v>
      </c>
      <c r="U2628" s="21">
        <v>19195.677162070646</v>
      </c>
      <c r="V2628" s="21">
        <v>20689.253001655397</v>
      </c>
      <c r="W2628" s="21">
        <v>21968.458845038407</v>
      </c>
      <c r="X2628" s="21">
        <v>23121.542963873671</v>
      </c>
      <c r="Y2628" s="21">
        <v>24154.320696754112</v>
      </c>
      <c r="Z2628" s="21">
        <v>0</v>
      </c>
      <c r="AA2628" s="21">
        <v>0</v>
      </c>
      <c r="AB2628" s="21">
        <v>0</v>
      </c>
      <c r="AC2628" s="21">
        <v>0</v>
      </c>
      <c r="AD2628" s="21">
        <v>0</v>
      </c>
      <c r="AE2628" s="21">
        <v>0</v>
      </c>
      <c r="AF2628" s="21">
        <v>0</v>
      </c>
      <c r="AG2628" s="21">
        <v>0</v>
      </c>
      <c r="AH2628" s="21">
        <v>0</v>
      </c>
      <c r="AI2628" s="21">
        <v>-11454.258546986446</v>
      </c>
      <c r="AJ2628" s="21">
        <v>-13690.258240877172</v>
      </c>
      <c r="AK2628" s="21">
        <v>-15688.275803074968</v>
      </c>
      <c r="AL2628" s="21">
        <v>-17516.246628201367</v>
      </c>
      <c r="AM2628" s="21">
        <v>-19195.677162070646</v>
      </c>
      <c r="AN2628" s="21">
        <v>-20689.253001655397</v>
      </c>
      <c r="AO2628" s="21">
        <v>-21968.458845038407</v>
      </c>
      <c r="AP2628" s="21">
        <v>-23121.542963873671</v>
      </c>
      <c r="AQ2628" s="21">
        <v>-24154.320696754112</v>
      </c>
    </row>
    <row r="2629" spans="1:43" x14ac:dyDescent="0.25">
      <c r="A2629" s="17" t="s">
        <v>296</v>
      </c>
      <c r="B2629" s="8" t="s">
        <v>338</v>
      </c>
      <c r="C2629" s="8" t="s">
        <v>72</v>
      </c>
      <c r="E2629" s="8" t="str">
        <f t="shared" si="300"/>
        <v>Umbrella-vod.umb</v>
      </c>
      <c r="F2629" s="4">
        <v>0</v>
      </c>
      <c r="G2629" s="19">
        <v>0</v>
      </c>
      <c r="H2629" s="4">
        <v>0</v>
      </c>
      <c r="I2629" s="6">
        <f t="shared" si="301"/>
        <v>3.39</v>
      </c>
      <c r="J2629" s="6">
        <v>1</v>
      </c>
      <c r="K2629" s="18">
        <v>0</v>
      </c>
      <c r="L2629" s="35">
        <f>Data!BM55</f>
        <v>9.7059982188039962E-3</v>
      </c>
      <c r="Q2629" s="21">
        <v>11846.076661879104</v>
      </c>
      <c r="R2629" s="21">
        <v>14519.490369071436</v>
      </c>
      <c r="S2629" s="21">
        <v>16908.376037753776</v>
      </c>
      <c r="T2629" s="21">
        <v>19093.914975024629</v>
      </c>
      <c r="U2629" s="21">
        <v>21101.885664988564</v>
      </c>
      <c r="V2629" s="21">
        <v>22887.639833707086</v>
      </c>
      <c r="W2629" s="21">
        <v>24417.093622878823</v>
      </c>
      <c r="X2629" s="21">
        <v>25795.749650678816</v>
      </c>
      <c r="Y2629" s="21">
        <v>27030.566502769943</v>
      </c>
      <c r="Z2629" s="21">
        <v>0</v>
      </c>
      <c r="AA2629" s="21">
        <v>0</v>
      </c>
      <c r="AB2629" s="21">
        <v>0</v>
      </c>
      <c r="AC2629" s="21">
        <v>0</v>
      </c>
      <c r="AD2629" s="21">
        <v>0</v>
      </c>
      <c r="AE2629" s="21">
        <v>0</v>
      </c>
      <c r="AF2629" s="21">
        <v>0</v>
      </c>
      <c r="AG2629" s="21">
        <v>0</v>
      </c>
      <c r="AH2629" s="21">
        <v>0</v>
      </c>
      <c r="AI2629" s="21">
        <v>-11846.076661879104</v>
      </c>
      <c r="AJ2629" s="21">
        <v>-14519.490369071436</v>
      </c>
      <c r="AK2629" s="21">
        <v>-16908.376037753776</v>
      </c>
      <c r="AL2629" s="21">
        <v>-19093.914975024629</v>
      </c>
      <c r="AM2629" s="21">
        <v>-21101.885664988564</v>
      </c>
      <c r="AN2629" s="21">
        <v>-22887.639833707086</v>
      </c>
      <c r="AO2629" s="21">
        <v>-24417.093622878823</v>
      </c>
      <c r="AP2629" s="21">
        <v>-25795.749650678816</v>
      </c>
      <c r="AQ2629" s="21">
        <v>-27030.566502769943</v>
      </c>
    </row>
    <row r="2630" spans="1:43" x14ac:dyDescent="0.25">
      <c r="A2630" s="17" t="s">
        <v>297</v>
      </c>
      <c r="B2630" s="8" t="s">
        <v>338</v>
      </c>
      <c r="C2630" s="8" t="s">
        <v>72</v>
      </c>
      <c r="E2630" s="8" t="str">
        <f t="shared" si="300"/>
        <v>Umbrella-vod.umb</v>
      </c>
      <c r="F2630" s="4">
        <v>0</v>
      </c>
      <c r="G2630" s="19">
        <v>0</v>
      </c>
      <c r="H2630" s="4">
        <v>0</v>
      </c>
      <c r="I2630" s="6">
        <f t="shared" si="301"/>
        <v>3.39</v>
      </c>
      <c r="J2630" s="6">
        <v>1</v>
      </c>
      <c r="K2630" s="18">
        <v>0</v>
      </c>
      <c r="L2630" s="35">
        <f>Data!BM56</f>
        <v>9.7059982188039962E-3</v>
      </c>
      <c r="Q2630" s="21">
        <v>13191.67364146593</v>
      </c>
      <c r="R2630" s="21">
        <v>15846.192866875648</v>
      </c>
      <c r="S2630" s="21">
        <v>18218.188025159801</v>
      </c>
      <c r="T2630" s="21">
        <v>20388.300565517588</v>
      </c>
      <c r="U2630" s="21">
        <v>22382.076630583302</v>
      </c>
      <c r="V2630" s="21">
        <v>24155.210014804416</v>
      </c>
      <c r="W2630" s="21">
        <v>25673.850245972109</v>
      </c>
      <c r="X2630" s="21">
        <v>27042.761321704875</v>
      </c>
      <c r="Y2630" s="21">
        <v>28268.848294889074</v>
      </c>
      <c r="Z2630" s="21">
        <v>0</v>
      </c>
      <c r="AA2630" s="21">
        <v>0</v>
      </c>
      <c r="AB2630" s="21">
        <v>0</v>
      </c>
      <c r="AC2630" s="21">
        <v>0</v>
      </c>
      <c r="AD2630" s="21">
        <v>0</v>
      </c>
      <c r="AE2630" s="21">
        <v>0</v>
      </c>
      <c r="AF2630" s="21">
        <v>0</v>
      </c>
      <c r="AG2630" s="21">
        <v>0</v>
      </c>
      <c r="AH2630" s="21">
        <v>0</v>
      </c>
      <c r="AI2630" s="21">
        <v>-13191.67364146593</v>
      </c>
      <c r="AJ2630" s="21">
        <v>-15846.192866875648</v>
      </c>
      <c r="AK2630" s="21">
        <v>-18218.188025159801</v>
      </c>
      <c r="AL2630" s="21">
        <v>-20388.300565517588</v>
      </c>
      <c r="AM2630" s="21">
        <v>-22382.076630583302</v>
      </c>
      <c r="AN2630" s="21">
        <v>-24155.210014804416</v>
      </c>
      <c r="AO2630" s="21">
        <v>-25673.850245972109</v>
      </c>
      <c r="AP2630" s="21">
        <v>-27042.761321704875</v>
      </c>
      <c r="AQ2630" s="21">
        <v>-28268.848294889074</v>
      </c>
    </row>
    <row r="2631" spans="1:43" x14ac:dyDescent="0.25">
      <c r="A2631" s="17" t="s">
        <v>298</v>
      </c>
      <c r="B2631" s="8" t="s">
        <v>338</v>
      </c>
      <c r="C2631" s="8" t="s">
        <v>72</v>
      </c>
      <c r="E2631" s="8" t="str">
        <f t="shared" si="300"/>
        <v>Umbrella-vod.umb</v>
      </c>
      <c r="F2631" s="4">
        <v>0</v>
      </c>
      <c r="G2631" s="19">
        <v>0</v>
      </c>
      <c r="H2631" s="4">
        <v>0</v>
      </c>
      <c r="I2631" s="6">
        <f t="shared" si="301"/>
        <v>3.39</v>
      </c>
      <c r="J2631" s="6">
        <v>1</v>
      </c>
      <c r="K2631" s="18">
        <v>0</v>
      </c>
      <c r="L2631" s="35">
        <f>Data!BM57</f>
        <v>9.7059982188039962E-3</v>
      </c>
      <c r="Q2631" s="21">
        <v>11128.003906225284</v>
      </c>
      <c r="R2631" s="21">
        <v>13778.309412078697</v>
      </c>
      <c r="S2631" s="21">
        <v>16146.549247354416</v>
      </c>
      <c r="T2631" s="21">
        <v>18313.188411590498</v>
      </c>
      <c r="U2631" s="21">
        <v>20303.804169683266</v>
      </c>
      <c r="V2631" s="21">
        <v>22074.122753113286</v>
      </c>
      <c r="W2631" s="21">
        <v>23590.35814643628</v>
      </c>
      <c r="X2631" s="21">
        <v>24957.098008511035</v>
      </c>
      <c r="Y2631" s="21">
        <v>26181.242651928253</v>
      </c>
      <c r="Z2631" s="21">
        <v>0</v>
      </c>
      <c r="AA2631" s="21">
        <v>0</v>
      </c>
      <c r="AB2631" s="21">
        <v>0</v>
      </c>
      <c r="AC2631" s="21">
        <v>0</v>
      </c>
      <c r="AD2631" s="21">
        <v>0</v>
      </c>
      <c r="AE2631" s="21">
        <v>0</v>
      </c>
      <c r="AF2631" s="21">
        <v>0</v>
      </c>
      <c r="AG2631" s="21">
        <v>0</v>
      </c>
      <c r="AH2631" s="21">
        <v>0</v>
      </c>
      <c r="AI2631" s="21">
        <v>-11128.003906225284</v>
      </c>
      <c r="AJ2631" s="21">
        <v>-13778.309412078697</v>
      </c>
      <c r="AK2631" s="21">
        <v>-16146.549247354416</v>
      </c>
      <c r="AL2631" s="21">
        <v>-18313.188411590498</v>
      </c>
      <c r="AM2631" s="21">
        <v>-20303.804169683266</v>
      </c>
      <c r="AN2631" s="21">
        <v>-22074.122753113286</v>
      </c>
      <c r="AO2631" s="21">
        <v>-23590.35814643628</v>
      </c>
      <c r="AP2631" s="21">
        <v>-24957.098008511035</v>
      </c>
      <c r="AQ2631" s="21">
        <v>-26181.242651928253</v>
      </c>
    </row>
    <row r="2632" spans="1:43" x14ac:dyDescent="0.25">
      <c r="A2632" s="17" t="s">
        <v>299</v>
      </c>
      <c r="B2632" s="8" t="s">
        <v>338</v>
      </c>
      <c r="C2632" s="8" t="s">
        <v>72</v>
      </c>
      <c r="E2632" s="8" t="str">
        <f t="shared" si="300"/>
        <v>Umbrella-vod.umb</v>
      </c>
      <c r="F2632" s="4">
        <v>0</v>
      </c>
      <c r="G2632" s="19">
        <v>0</v>
      </c>
      <c r="H2632" s="4">
        <v>0</v>
      </c>
      <c r="I2632" s="6">
        <f t="shared" si="301"/>
        <v>3.39</v>
      </c>
      <c r="J2632" s="6">
        <v>1</v>
      </c>
      <c r="K2632" s="18">
        <v>0</v>
      </c>
      <c r="L2632" s="35">
        <f>Data!BM58</f>
        <v>9.7059982188039962E-3</v>
      </c>
      <c r="Q2632" s="21">
        <v>12380.477200679821</v>
      </c>
      <c r="R2632" s="21">
        <v>15019.713896806257</v>
      </c>
      <c r="S2632" s="21">
        <v>17378.056638283666</v>
      </c>
      <c r="T2632" s="21">
        <v>19535.665171707704</v>
      </c>
      <c r="U2632" s="21">
        <v>21517.964363949279</v>
      </c>
      <c r="V2632" s="21">
        <v>23280.889448777434</v>
      </c>
      <c r="W2632" s="21">
        <v>24790.78869675054</v>
      </c>
      <c r="X2632" s="21">
        <v>26151.819347555451</v>
      </c>
      <c r="Y2632" s="21">
        <v>27370.848939504591</v>
      </c>
      <c r="Z2632" s="21">
        <v>0</v>
      </c>
      <c r="AA2632" s="21">
        <v>0</v>
      </c>
      <c r="AB2632" s="21">
        <v>0</v>
      </c>
      <c r="AC2632" s="21">
        <v>0</v>
      </c>
      <c r="AD2632" s="21">
        <v>0</v>
      </c>
      <c r="AE2632" s="21">
        <v>0</v>
      </c>
      <c r="AF2632" s="21">
        <v>0</v>
      </c>
      <c r="AG2632" s="21">
        <v>0</v>
      </c>
      <c r="AH2632" s="21">
        <v>0</v>
      </c>
      <c r="AI2632" s="21">
        <v>-12380.477200679821</v>
      </c>
      <c r="AJ2632" s="21">
        <v>-15019.713896806257</v>
      </c>
      <c r="AK2632" s="21">
        <v>-17378.056638283666</v>
      </c>
      <c r="AL2632" s="21">
        <v>-19535.665171707704</v>
      </c>
      <c r="AM2632" s="21">
        <v>-21517.964363949279</v>
      </c>
      <c r="AN2632" s="21">
        <v>-23280.889448777434</v>
      </c>
      <c r="AO2632" s="21">
        <v>-24790.78869675054</v>
      </c>
      <c r="AP2632" s="21">
        <v>-26151.819347555451</v>
      </c>
      <c r="AQ2632" s="21">
        <v>-27370.848939504591</v>
      </c>
    </row>
    <row r="2633" spans="1:43" x14ac:dyDescent="0.25">
      <c r="A2633" s="17" t="s">
        <v>300</v>
      </c>
      <c r="B2633" s="8" t="s">
        <v>338</v>
      </c>
      <c r="C2633" s="8" t="s">
        <v>72</v>
      </c>
      <c r="E2633" s="8" t="str">
        <f t="shared" si="300"/>
        <v>Umbrella-vod.umb</v>
      </c>
      <c r="F2633" s="4">
        <v>0</v>
      </c>
      <c r="G2633" s="19">
        <v>0</v>
      </c>
      <c r="H2633" s="4">
        <v>0</v>
      </c>
      <c r="I2633" s="6">
        <f t="shared" si="301"/>
        <v>3.39</v>
      </c>
      <c r="J2633" s="6">
        <v>1</v>
      </c>
      <c r="K2633" s="18">
        <v>0</v>
      </c>
      <c r="L2633" s="35">
        <f>Data!BM59</f>
        <v>8.3516728859476235E-3</v>
      </c>
      <c r="Q2633" s="21">
        <v>15743.294956990141</v>
      </c>
      <c r="R2633" s="21">
        <v>18042.367203231421</v>
      </c>
      <c r="S2633" s="21">
        <v>20096.725105235229</v>
      </c>
      <c r="T2633" s="21">
        <v>21976.314411631305</v>
      </c>
      <c r="U2633" s="21">
        <v>23703.10906348873</v>
      </c>
      <c r="V2633" s="21">
        <v>25238.815671840526</v>
      </c>
      <c r="W2633" s="21">
        <v>26554.093762596782</v>
      </c>
      <c r="X2633" s="21">
        <v>27739.700384324919</v>
      </c>
      <c r="Y2633" s="21">
        <v>28801.602836055448</v>
      </c>
      <c r="Z2633" s="21">
        <v>0</v>
      </c>
      <c r="AA2633" s="21">
        <v>0</v>
      </c>
      <c r="AB2633" s="21">
        <v>0</v>
      </c>
      <c r="AC2633" s="21">
        <v>0</v>
      </c>
      <c r="AD2633" s="21">
        <v>0</v>
      </c>
      <c r="AE2633" s="21">
        <v>0</v>
      </c>
      <c r="AF2633" s="21">
        <v>0</v>
      </c>
      <c r="AG2633" s="21">
        <v>0</v>
      </c>
      <c r="AH2633" s="21">
        <v>0</v>
      </c>
      <c r="AI2633" s="21">
        <v>-15743.294956990141</v>
      </c>
      <c r="AJ2633" s="21">
        <v>-18042.367203231421</v>
      </c>
      <c r="AK2633" s="21">
        <v>-20096.725105235229</v>
      </c>
      <c r="AL2633" s="21">
        <v>-21976.314411631305</v>
      </c>
      <c r="AM2633" s="21">
        <v>-23703.10906348873</v>
      </c>
      <c r="AN2633" s="21">
        <v>-25238.815671840526</v>
      </c>
      <c r="AO2633" s="21">
        <v>-26554.093762596782</v>
      </c>
      <c r="AP2633" s="21">
        <v>-27739.700384324919</v>
      </c>
      <c r="AQ2633" s="21">
        <v>-28801.602836055448</v>
      </c>
    </row>
    <row r="2634" spans="1:43" x14ac:dyDescent="0.25">
      <c r="A2634" s="17" t="s">
        <v>301</v>
      </c>
      <c r="B2634" s="8" t="s">
        <v>338</v>
      </c>
      <c r="C2634" s="8" t="s">
        <v>72</v>
      </c>
      <c r="E2634" s="8" t="str">
        <f t="shared" si="300"/>
        <v>Umbrella-vod.umb</v>
      </c>
      <c r="F2634" s="4">
        <v>0</v>
      </c>
      <c r="G2634" s="19">
        <v>0</v>
      </c>
      <c r="H2634" s="4">
        <v>0</v>
      </c>
      <c r="I2634" s="6">
        <f t="shared" si="301"/>
        <v>3.39</v>
      </c>
      <c r="J2634" s="6">
        <v>1</v>
      </c>
      <c r="K2634" s="18">
        <v>0</v>
      </c>
      <c r="L2634" s="35">
        <f>Data!BM60</f>
        <v>8.3516728859476235E-3</v>
      </c>
      <c r="Q2634" s="21">
        <v>12553.168302422595</v>
      </c>
      <c r="R2634" s="21">
        <v>14836.567194552958</v>
      </c>
      <c r="S2634" s="21">
        <v>16876.934999627822</v>
      </c>
      <c r="T2634" s="21">
        <v>18743.667522838758</v>
      </c>
      <c r="U2634" s="21">
        <v>20458.697070103761</v>
      </c>
      <c r="V2634" s="21">
        <v>21983.934120768525</v>
      </c>
      <c r="W2634" s="21">
        <v>23290.254405354637</v>
      </c>
      <c r="X2634" s="21">
        <v>24467.781108468156</v>
      </c>
      <c r="Y2634" s="21">
        <v>25522.45023645274</v>
      </c>
      <c r="Z2634" s="21">
        <v>0</v>
      </c>
      <c r="AA2634" s="21">
        <v>0</v>
      </c>
      <c r="AB2634" s="21">
        <v>0</v>
      </c>
      <c r="AC2634" s="21">
        <v>0</v>
      </c>
      <c r="AD2634" s="21">
        <v>0</v>
      </c>
      <c r="AE2634" s="21">
        <v>0</v>
      </c>
      <c r="AF2634" s="21">
        <v>0</v>
      </c>
      <c r="AG2634" s="21">
        <v>0</v>
      </c>
      <c r="AH2634" s="21">
        <v>0</v>
      </c>
      <c r="AI2634" s="21">
        <v>-12553.168302422595</v>
      </c>
      <c r="AJ2634" s="21">
        <v>-14836.567194552958</v>
      </c>
      <c r="AK2634" s="21">
        <v>-16876.934999627822</v>
      </c>
      <c r="AL2634" s="21">
        <v>-18743.667522838758</v>
      </c>
      <c r="AM2634" s="21">
        <v>-20458.697070103761</v>
      </c>
      <c r="AN2634" s="21">
        <v>-21983.934120768525</v>
      </c>
      <c r="AO2634" s="21">
        <v>-23290.254405354637</v>
      </c>
      <c r="AP2634" s="21">
        <v>-24467.781108468156</v>
      </c>
      <c r="AQ2634" s="21">
        <v>-25522.45023645274</v>
      </c>
    </row>
    <row r="2635" spans="1:43" x14ac:dyDescent="0.25">
      <c r="A2635" s="17" t="s">
        <v>272</v>
      </c>
      <c r="B2635" s="8" t="s">
        <v>338</v>
      </c>
      <c r="C2635" s="8" t="s">
        <v>72</v>
      </c>
      <c r="E2635" s="8" t="str">
        <f t="shared" si="300"/>
        <v>Umbrella-vod.umb</v>
      </c>
      <c r="F2635" s="4">
        <v>0</v>
      </c>
      <c r="G2635" s="19">
        <v>0</v>
      </c>
      <c r="H2635" s="4">
        <v>0</v>
      </c>
      <c r="I2635" s="6">
        <f t="shared" si="301"/>
        <v>3.39</v>
      </c>
      <c r="J2635" s="6">
        <v>1</v>
      </c>
      <c r="K2635" s="18">
        <v>0</v>
      </c>
      <c r="L2635" s="35">
        <f>Data!BM61</f>
        <v>8.3516728859476235E-3</v>
      </c>
      <c r="Q2635" s="21">
        <v>14501.458404702911</v>
      </c>
      <c r="R2635" s="21">
        <v>16791.071087486762</v>
      </c>
      <c r="S2635" s="21">
        <v>18836.982025265926</v>
      </c>
      <c r="T2635" s="21">
        <v>20708.821261089051</v>
      </c>
      <c r="U2635" s="21">
        <v>22428.513623669282</v>
      </c>
      <c r="V2635" s="21">
        <v>23957.90144769007</v>
      </c>
      <c r="W2635" s="21">
        <v>25267.771159833777</v>
      </c>
      <c r="X2635" s="21">
        <v>26448.500602954922</v>
      </c>
      <c r="Y2635" s="21">
        <v>27506.036107993768</v>
      </c>
      <c r="Z2635" s="21">
        <v>0</v>
      </c>
      <c r="AA2635" s="21">
        <v>0</v>
      </c>
      <c r="AB2635" s="21">
        <v>0</v>
      </c>
      <c r="AC2635" s="21">
        <v>0</v>
      </c>
      <c r="AD2635" s="21">
        <v>0</v>
      </c>
      <c r="AE2635" s="21">
        <v>0</v>
      </c>
      <c r="AF2635" s="21">
        <v>0</v>
      </c>
      <c r="AG2635" s="21">
        <v>0</v>
      </c>
      <c r="AH2635" s="21">
        <v>0</v>
      </c>
      <c r="AI2635" s="21">
        <v>-14501.458404702911</v>
      </c>
      <c r="AJ2635" s="21">
        <v>-16791.071087486762</v>
      </c>
      <c r="AK2635" s="21">
        <v>-18836.982025265926</v>
      </c>
      <c r="AL2635" s="21">
        <v>-20708.821261089051</v>
      </c>
      <c r="AM2635" s="21">
        <v>-22428.513623669282</v>
      </c>
      <c r="AN2635" s="21">
        <v>-23957.90144769007</v>
      </c>
      <c r="AO2635" s="21">
        <v>-25267.771159833777</v>
      </c>
      <c r="AP2635" s="21">
        <v>-26448.500602954922</v>
      </c>
      <c r="AQ2635" s="21">
        <v>-27506.036107993768</v>
      </c>
    </row>
    <row r="2636" spans="1:43" x14ac:dyDescent="0.25">
      <c r="A2636" s="17" t="s">
        <v>273</v>
      </c>
      <c r="B2636" s="8" t="s">
        <v>338</v>
      </c>
      <c r="C2636" s="8" t="s">
        <v>72</v>
      </c>
      <c r="E2636" s="8" t="str">
        <f t="shared" si="300"/>
        <v>Umbrella-vod.umb</v>
      </c>
      <c r="F2636" s="4">
        <v>0</v>
      </c>
      <c r="G2636" s="19">
        <v>0</v>
      </c>
      <c r="H2636" s="4">
        <v>0</v>
      </c>
      <c r="I2636" s="6">
        <f t="shared" si="301"/>
        <v>3.39</v>
      </c>
      <c r="J2636" s="6">
        <v>1</v>
      </c>
      <c r="K2636" s="18">
        <v>0</v>
      </c>
      <c r="L2636" s="35">
        <f>Data!BM62</f>
        <v>8.3516728859476235E-3</v>
      </c>
      <c r="Q2636" s="21">
        <v>12059.272053854724</v>
      </c>
      <c r="R2636" s="21">
        <v>14323.760437511444</v>
      </c>
      <c r="S2636" s="21">
        <v>16347.232348103738</v>
      </c>
      <c r="T2636" s="21">
        <v>18198.499626117817</v>
      </c>
      <c r="U2636" s="21">
        <v>19899.32662157431</v>
      </c>
      <c r="V2636" s="21">
        <v>21411.932027743729</v>
      </c>
      <c r="W2636" s="21">
        <v>22707.434821646366</v>
      </c>
      <c r="X2636" s="21">
        <v>23875.209895081487</v>
      </c>
      <c r="Y2636" s="21">
        <v>24921.145281397377</v>
      </c>
      <c r="Z2636" s="21">
        <v>0</v>
      </c>
      <c r="AA2636" s="21">
        <v>0</v>
      </c>
      <c r="AB2636" s="21">
        <v>0</v>
      </c>
      <c r="AC2636" s="21">
        <v>0</v>
      </c>
      <c r="AD2636" s="21">
        <v>0</v>
      </c>
      <c r="AE2636" s="21">
        <v>0</v>
      </c>
      <c r="AF2636" s="21">
        <v>0</v>
      </c>
      <c r="AG2636" s="21">
        <v>0</v>
      </c>
      <c r="AH2636" s="21">
        <v>0</v>
      </c>
      <c r="AI2636" s="21">
        <v>-12059.272053854724</v>
      </c>
      <c r="AJ2636" s="21">
        <v>-14323.760437511444</v>
      </c>
      <c r="AK2636" s="21">
        <v>-16347.232348103738</v>
      </c>
      <c r="AL2636" s="21">
        <v>-18198.499626117817</v>
      </c>
      <c r="AM2636" s="21">
        <v>-19899.32662157431</v>
      </c>
      <c r="AN2636" s="21">
        <v>-21411.932027743729</v>
      </c>
      <c r="AO2636" s="21">
        <v>-22707.434821646366</v>
      </c>
      <c r="AP2636" s="21">
        <v>-23875.209895081487</v>
      </c>
      <c r="AQ2636" s="21">
        <v>-24921.145281397377</v>
      </c>
    </row>
    <row r="2637" spans="1:43" x14ac:dyDescent="0.25">
      <c r="A2637" s="17" t="s">
        <v>274</v>
      </c>
      <c r="B2637" s="8" t="s">
        <v>338</v>
      </c>
      <c r="C2637" s="8" t="s">
        <v>72</v>
      </c>
      <c r="E2637" s="8" t="str">
        <f t="shared" si="300"/>
        <v>Umbrella-vod.umb</v>
      </c>
      <c r="F2637" s="4">
        <v>0</v>
      </c>
      <c r="G2637" s="19">
        <v>0</v>
      </c>
      <c r="H2637" s="4">
        <v>0</v>
      </c>
      <c r="I2637" s="6">
        <f t="shared" si="301"/>
        <v>3.39</v>
      </c>
      <c r="J2637" s="6">
        <v>1</v>
      </c>
      <c r="K2637" s="18">
        <v>0</v>
      </c>
      <c r="L2637" s="35">
        <f>Data!BM63</f>
        <v>8.3516728859476235E-3</v>
      </c>
      <c r="Q2637" s="21">
        <v>11533.186317403924</v>
      </c>
      <c r="R2637" s="21">
        <v>13821.412274982857</v>
      </c>
      <c r="S2637" s="21">
        <v>15866.098466580446</v>
      </c>
      <c r="T2637" s="21">
        <v>17736.762581710344</v>
      </c>
      <c r="U2637" s="21">
        <v>19455.420010193564</v>
      </c>
      <c r="V2637" s="21">
        <v>20983.881297385691</v>
      </c>
      <c r="W2637" s="21">
        <v>22292.966099330926</v>
      </c>
      <c r="X2637" s="21">
        <v>23472.982976392992</v>
      </c>
      <c r="Y2637" s="21">
        <v>24529.883670439827</v>
      </c>
      <c r="Z2637" s="21">
        <v>0</v>
      </c>
      <c r="AA2637" s="21">
        <v>0</v>
      </c>
      <c r="AB2637" s="21">
        <v>0</v>
      </c>
      <c r="AC2637" s="21">
        <v>0</v>
      </c>
      <c r="AD2637" s="21">
        <v>0</v>
      </c>
      <c r="AE2637" s="21">
        <v>0</v>
      </c>
      <c r="AF2637" s="21">
        <v>0</v>
      </c>
      <c r="AG2637" s="21">
        <v>0</v>
      </c>
      <c r="AH2637" s="21">
        <v>0</v>
      </c>
      <c r="AI2637" s="21">
        <v>-11533.186317403924</v>
      </c>
      <c r="AJ2637" s="21">
        <v>-13821.412274982857</v>
      </c>
      <c r="AK2637" s="21">
        <v>-15866.098466580446</v>
      </c>
      <c r="AL2637" s="21">
        <v>-17736.762581710344</v>
      </c>
      <c r="AM2637" s="21">
        <v>-19455.420010193564</v>
      </c>
      <c r="AN2637" s="21">
        <v>-20983.881297385691</v>
      </c>
      <c r="AO2637" s="21">
        <v>-22292.966099330926</v>
      </c>
      <c r="AP2637" s="21">
        <v>-23472.982976392992</v>
      </c>
      <c r="AQ2637" s="21">
        <v>-24529.883670439827</v>
      </c>
    </row>
    <row r="2638" spans="1:43" x14ac:dyDescent="0.25">
      <c r="A2638" s="17" t="s">
        <v>275</v>
      </c>
      <c r="B2638" s="8" t="s">
        <v>338</v>
      </c>
      <c r="C2638" s="8" t="s">
        <v>72</v>
      </c>
      <c r="E2638" s="8" t="str">
        <f t="shared" si="300"/>
        <v>Umbrella-vod.umb</v>
      </c>
      <c r="F2638" s="4">
        <v>0</v>
      </c>
      <c r="G2638" s="19">
        <v>0</v>
      </c>
      <c r="H2638" s="4">
        <v>0</v>
      </c>
      <c r="I2638" s="6">
        <f t="shared" si="301"/>
        <v>3.39</v>
      </c>
      <c r="J2638" s="6">
        <v>1</v>
      </c>
      <c r="K2638" s="18">
        <v>0</v>
      </c>
      <c r="L2638" s="35">
        <f>Data!BM64</f>
        <v>7.2983087381704474E-3</v>
      </c>
      <c r="Q2638" s="21">
        <v>15101.464745090467</v>
      </c>
      <c r="R2638" s="21">
        <v>17091.565038788704</v>
      </c>
      <c r="S2638" s="21">
        <v>18869.830948903174</v>
      </c>
      <c r="T2638" s="21">
        <v>20496.843178393057</v>
      </c>
      <c r="U2638" s="21">
        <v>21991.570878613868</v>
      </c>
      <c r="V2638" s="21">
        <v>23320.894244713283</v>
      </c>
      <c r="W2638" s="21">
        <v>24459.408126926242</v>
      </c>
      <c r="X2638" s="21">
        <v>25485.679992010879</v>
      </c>
      <c r="Y2638" s="21">
        <v>26404.870706215144</v>
      </c>
      <c r="Z2638" s="21">
        <v>0</v>
      </c>
      <c r="AA2638" s="21">
        <v>0</v>
      </c>
      <c r="AB2638" s="21">
        <v>0</v>
      </c>
      <c r="AC2638" s="21">
        <v>0</v>
      </c>
      <c r="AD2638" s="21">
        <v>0</v>
      </c>
      <c r="AE2638" s="21">
        <v>0</v>
      </c>
      <c r="AF2638" s="21">
        <v>0</v>
      </c>
      <c r="AG2638" s="21">
        <v>0</v>
      </c>
      <c r="AH2638" s="21">
        <v>0</v>
      </c>
      <c r="AI2638" s="21">
        <v>-15101.464745090467</v>
      </c>
      <c r="AJ2638" s="21">
        <v>-17091.565038788704</v>
      </c>
      <c r="AK2638" s="21">
        <v>-18869.830948903174</v>
      </c>
      <c r="AL2638" s="21">
        <v>-20496.843178393057</v>
      </c>
      <c r="AM2638" s="21">
        <v>-21991.570878613868</v>
      </c>
      <c r="AN2638" s="21">
        <v>-23320.894244713283</v>
      </c>
      <c r="AO2638" s="21">
        <v>-24459.408126926242</v>
      </c>
      <c r="AP2638" s="21">
        <v>-25485.679992010879</v>
      </c>
      <c r="AQ2638" s="21">
        <v>-26404.870706215144</v>
      </c>
    </row>
    <row r="2639" spans="1:43" x14ac:dyDescent="0.25">
      <c r="A2639" s="17" t="s">
        <v>276</v>
      </c>
      <c r="B2639" s="8" t="s">
        <v>338</v>
      </c>
      <c r="C2639" s="8" t="s">
        <v>72</v>
      </c>
      <c r="E2639" s="8" t="str">
        <f t="shared" si="300"/>
        <v>Umbrella-vod.umb</v>
      </c>
      <c r="F2639" s="4">
        <v>0</v>
      </c>
      <c r="G2639" s="19">
        <v>0</v>
      </c>
      <c r="H2639" s="4">
        <v>0</v>
      </c>
      <c r="I2639" s="6">
        <f t="shared" si="301"/>
        <v>3.39</v>
      </c>
      <c r="J2639" s="6">
        <v>1</v>
      </c>
      <c r="K2639" s="18">
        <v>0</v>
      </c>
      <c r="L2639" s="35">
        <f>Data!BM65</f>
        <v>7.2983087381704474E-3</v>
      </c>
      <c r="Q2639" s="21">
        <v>13368.019481765356</v>
      </c>
      <c r="R2639" s="21">
        <v>15384.004430371222</v>
      </c>
      <c r="S2639" s="21">
        <v>17185.409103591475</v>
      </c>
      <c r="T2639" s="21">
        <v>18833.556395028878</v>
      </c>
      <c r="U2639" s="21">
        <v>20347.729895779416</v>
      </c>
      <c r="V2639" s="21">
        <v>21694.343221448296</v>
      </c>
      <c r="W2639" s="21">
        <v>22847.670915749681</v>
      </c>
      <c r="X2639" s="21">
        <v>23887.292865339365</v>
      </c>
      <c r="Y2639" s="21">
        <v>24818.442939268851</v>
      </c>
      <c r="Z2639" s="21">
        <v>0</v>
      </c>
      <c r="AA2639" s="21">
        <v>0</v>
      </c>
      <c r="AB2639" s="21">
        <v>0</v>
      </c>
      <c r="AC2639" s="21">
        <v>0</v>
      </c>
      <c r="AD2639" s="21">
        <v>0</v>
      </c>
      <c r="AE2639" s="21">
        <v>0</v>
      </c>
      <c r="AF2639" s="21">
        <v>0</v>
      </c>
      <c r="AG2639" s="21">
        <v>0</v>
      </c>
      <c r="AH2639" s="21">
        <v>0</v>
      </c>
      <c r="AI2639" s="21">
        <v>-13368.019481765356</v>
      </c>
      <c r="AJ2639" s="21">
        <v>-15384.004430371222</v>
      </c>
      <c r="AK2639" s="21">
        <v>-17185.409103591475</v>
      </c>
      <c r="AL2639" s="21">
        <v>-18833.556395028878</v>
      </c>
      <c r="AM2639" s="21">
        <v>-20347.729895779416</v>
      </c>
      <c r="AN2639" s="21">
        <v>-21694.343221448296</v>
      </c>
      <c r="AO2639" s="21">
        <v>-22847.670915749681</v>
      </c>
      <c r="AP2639" s="21">
        <v>-23887.292865339365</v>
      </c>
      <c r="AQ2639" s="21">
        <v>-24818.442939268851</v>
      </c>
    </row>
    <row r="2640" spans="1:43" x14ac:dyDescent="0.25">
      <c r="A2640" s="17" t="s">
        <v>277</v>
      </c>
      <c r="B2640" s="8" t="s">
        <v>338</v>
      </c>
      <c r="C2640" s="8" t="s">
        <v>72</v>
      </c>
      <c r="E2640" s="8" t="str">
        <f t="shared" si="300"/>
        <v>Umbrella-vod.umb</v>
      </c>
      <c r="F2640" s="4">
        <v>0</v>
      </c>
      <c r="G2640" s="19">
        <v>0</v>
      </c>
      <c r="H2640" s="4">
        <v>0</v>
      </c>
      <c r="I2640" s="6">
        <f t="shared" si="301"/>
        <v>3.39</v>
      </c>
      <c r="J2640" s="6">
        <v>1</v>
      </c>
      <c r="K2640" s="18">
        <v>0</v>
      </c>
      <c r="L2640" s="35">
        <f>Data!BM66</f>
        <v>7.2983087381704474E-3</v>
      </c>
      <c r="Q2640" s="21">
        <v>9799.1877640515122</v>
      </c>
      <c r="R2640" s="21">
        <v>11783.938586151433</v>
      </c>
      <c r="S2640" s="21">
        <v>13557.450008319836</v>
      </c>
      <c r="T2640" s="21">
        <v>15180.015114299444</v>
      </c>
      <c r="U2640" s="21">
        <v>16670.736683147141</v>
      </c>
      <c r="V2640" s="21">
        <v>17996.486330781361</v>
      </c>
      <c r="W2640" s="21">
        <v>19131.954818825987</v>
      </c>
      <c r="X2640" s="21">
        <v>20155.472563083131</v>
      </c>
      <c r="Y2640" s="21">
        <v>21072.202580310997</v>
      </c>
      <c r="Z2640" s="21">
        <v>0</v>
      </c>
      <c r="AA2640" s="21">
        <v>0</v>
      </c>
      <c r="AB2640" s="21">
        <v>0</v>
      </c>
      <c r="AC2640" s="21">
        <v>0</v>
      </c>
      <c r="AD2640" s="21">
        <v>0</v>
      </c>
      <c r="AE2640" s="21">
        <v>0</v>
      </c>
      <c r="AF2640" s="21">
        <v>0</v>
      </c>
      <c r="AG2640" s="21">
        <v>0</v>
      </c>
      <c r="AH2640" s="21">
        <v>0</v>
      </c>
      <c r="AI2640" s="21">
        <v>-9799.1877640515122</v>
      </c>
      <c r="AJ2640" s="21">
        <v>-11783.938586151433</v>
      </c>
      <c r="AK2640" s="21">
        <v>-13557.450008319836</v>
      </c>
      <c r="AL2640" s="21">
        <v>-15180.015114299444</v>
      </c>
      <c r="AM2640" s="21">
        <v>-16670.736683147141</v>
      </c>
      <c r="AN2640" s="21">
        <v>-17996.486330781361</v>
      </c>
      <c r="AO2640" s="21">
        <v>-19131.954818825987</v>
      </c>
      <c r="AP2640" s="21">
        <v>-20155.472563083131</v>
      </c>
      <c r="AQ2640" s="21">
        <v>-21072.202580310997</v>
      </c>
    </row>
    <row r="2642" spans="1:43" x14ac:dyDescent="0.25">
      <c r="A2642" s="16" t="s">
        <v>328</v>
      </c>
      <c r="B2642" s="8" t="s">
        <v>338</v>
      </c>
      <c r="C2642" s="8" t="s">
        <v>72</v>
      </c>
      <c r="D2642" s="8" t="str">
        <f>A2642&amp;"-generic-fifi"</f>
        <v>Week_40_old-generic-fifi</v>
      </c>
      <c r="E2642" s="8" t="str">
        <f>IF(RIGHT(A2642,3)="old","Initial",B2642&amp;"-"&amp;C2642)</f>
        <v>Initial</v>
      </c>
      <c r="H2642" s="25">
        <f>SUMIFS(Data!N$2:N$48,Data!$L$2:$L$48,$C2642,Data!$M$2:$M$48,RIGHT($D2642,4))</f>
        <v>8.7413170809691673E-3</v>
      </c>
      <c r="I2642" s="42">
        <f>VLOOKUP(C2642,parms,8,FALSE)</f>
        <v>3.39</v>
      </c>
      <c r="J2642" s="28">
        <f>SUMIFS(Data!O$2:O$48,Data!$L$2:$L$48,$C2642,Data!$M$2:$M$48,RIGHT($D2642,4))</f>
        <v>2035853.3090540378</v>
      </c>
      <c r="K2642" s="25">
        <f>SUMIFS(Data!Q$2:Q$48,Data!$L$2:$L$48,$C2642,Data!$M$2:$M$48,RIGHT($D2642,4))</f>
        <v>0.3</v>
      </c>
      <c r="L2642" s="35">
        <f>Data!BM2</f>
        <v>8.2011922934080266E-3</v>
      </c>
      <c r="Q2642" s="21">
        <v>0</v>
      </c>
      <c r="R2642" s="21">
        <v>0</v>
      </c>
      <c r="S2642" s="21">
        <v>0</v>
      </c>
      <c r="T2642" s="21">
        <v>0</v>
      </c>
      <c r="U2642" s="21">
        <v>0</v>
      </c>
      <c r="V2642" s="21">
        <v>0</v>
      </c>
      <c r="W2642" s="21">
        <v>0</v>
      </c>
      <c r="X2642" s="21">
        <v>0</v>
      </c>
      <c r="Y2642" s="21">
        <v>0</v>
      </c>
      <c r="Z2642" s="21">
        <v>0</v>
      </c>
      <c r="AA2642" s="21">
        <v>0</v>
      </c>
      <c r="AB2642" s="21">
        <v>0</v>
      </c>
      <c r="AC2642" s="21">
        <v>0</v>
      </c>
      <c r="AD2642" s="21">
        <v>0</v>
      </c>
      <c r="AE2642" s="21">
        <v>0</v>
      </c>
      <c r="AF2642" s="21">
        <v>0</v>
      </c>
      <c r="AG2642" s="21">
        <v>0</v>
      </c>
      <c r="AH2642" s="21">
        <v>0</v>
      </c>
      <c r="AI2642" s="21">
        <v>0</v>
      </c>
      <c r="AJ2642" s="21">
        <v>0</v>
      </c>
      <c r="AK2642" s="21">
        <v>0</v>
      </c>
      <c r="AL2642" s="21">
        <v>0</v>
      </c>
      <c r="AM2642" s="21">
        <v>0</v>
      </c>
      <c r="AN2642" s="21">
        <v>0</v>
      </c>
      <c r="AO2642" s="21">
        <v>0</v>
      </c>
      <c r="AP2642" s="21">
        <v>0</v>
      </c>
      <c r="AQ2642" s="21">
        <v>0</v>
      </c>
    </row>
    <row r="2643" spans="1:43" x14ac:dyDescent="0.25">
      <c r="A2643" s="16" t="s">
        <v>316</v>
      </c>
      <c r="B2643" s="8" t="s">
        <v>338</v>
      </c>
      <c r="C2643" s="8" t="s">
        <v>72</v>
      </c>
      <c r="D2643" s="8" t="str">
        <f t="shared" ref="D2643:D2706" si="302">A2643&amp;"-generic-fifi"</f>
        <v>Week_41_old-generic-fifi</v>
      </c>
      <c r="E2643" s="8" t="str">
        <f t="shared" ref="E2643:E2706" si="303">IF(RIGHT(A2643,3)="old","Initial",B2643&amp;"-"&amp;C2643)</f>
        <v>Initial</v>
      </c>
      <c r="H2643" s="24">
        <f t="shared" ref="H2643:I2706" si="304">H2642</f>
        <v>8.7413170809691673E-3</v>
      </c>
      <c r="I2643" s="6">
        <f>I2642</f>
        <v>3.39</v>
      </c>
      <c r="J2643" s="6">
        <f t="shared" ref="J2643:K2658" si="305">J2642</f>
        <v>2035853.3090540378</v>
      </c>
      <c r="K2643" s="18">
        <f t="shared" si="305"/>
        <v>0.3</v>
      </c>
      <c r="L2643" s="35">
        <f>Data!BM3</f>
        <v>9.7059982188039962E-3</v>
      </c>
      <c r="Q2643" s="21">
        <v>0</v>
      </c>
      <c r="R2643" s="21">
        <v>0</v>
      </c>
      <c r="S2643" s="21">
        <v>0</v>
      </c>
      <c r="T2643" s="21">
        <v>0</v>
      </c>
      <c r="U2643" s="21">
        <v>0</v>
      </c>
      <c r="V2643" s="21">
        <v>0</v>
      </c>
      <c r="W2643" s="21">
        <v>0</v>
      </c>
      <c r="X2643" s="21">
        <v>0</v>
      </c>
      <c r="Y2643" s="21">
        <v>0</v>
      </c>
      <c r="Z2643" s="21">
        <v>0</v>
      </c>
      <c r="AA2643" s="21">
        <v>0</v>
      </c>
      <c r="AB2643" s="21">
        <v>0</v>
      </c>
      <c r="AC2643" s="21">
        <v>0</v>
      </c>
      <c r="AD2643" s="21">
        <v>0</v>
      </c>
      <c r="AE2643" s="21">
        <v>0</v>
      </c>
      <c r="AF2643" s="21">
        <v>0</v>
      </c>
      <c r="AG2643" s="21">
        <v>0</v>
      </c>
      <c r="AH2643" s="21">
        <v>0</v>
      </c>
      <c r="AI2643" s="21">
        <v>0</v>
      </c>
      <c r="AJ2643" s="21">
        <v>0</v>
      </c>
      <c r="AK2643" s="21">
        <v>0</v>
      </c>
      <c r="AL2643" s="21">
        <v>0</v>
      </c>
      <c r="AM2643" s="21">
        <v>0</v>
      </c>
      <c r="AN2643" s="21">
        <v>0</v>
      </c>
      <c r="AO2643" s="21">
        <v>0</v>
      </c>
      <c r="AP2643" s="21">
        <v>0</v>
      </c>
      <c r="AQ2643" s="21">
        <v>0</v>
      </c>
    </row>
    <row r="2644" spans="1:43" x14ac:dyDescent="0.25">
      <c r="A2644" s="16" t="s">
        <v>317</v>
      </c>
      <c r="B2644" s="8" t="s">
        <v>338</v>
      </c>
      <c r="C2644" s="8" t="s">
        <v>72</v>
      </c>
      <c r="D2644" s="8" t="str">
        <f t="shared" si="302"/>
        <v>Week_42_old-generic-fifi</v>
      </c>
      <c r="E2644" s="8" t="str">
        <f t="shared" si="303"/>
        <v>Initial</v>
      </c>
      <c r="H2644" s="24">
        <f t="shared" si="304"/>
        <v>8.7413170809691673E-3</v>
      </c>
      <c r="I2644" s="6">
        <f t="shared" si="304"/>
        <v>3.39</v>
      </c>
      <c r="J2644" s="6">
        <f t="shared" si="305"/>
        <v>2035853.3090540378</v>
      </c>
      <c r="K2644" s="18">
        <f t="shared" si="305"/>
        <v>0.3</v>
      </c>
      <c r="L2644" s="35">
        <f>Data!BM4</f>
        <v>9.7059982188039962E-3</v>
      </c>
      <c r="Q2644" s="21">
        <v>0</v>
      </c>
      <c r="R2644" s="21">
        <v>0</v>
      </c>
      <c r="S2644" s="21">
        <v>0</v>
      </c>
      <c r="T2644" s="21">
        <v>0</v>
      </c>
      <c r="U2644" s="21">
        <v>0</v>
      </c>
      <c r="V2644" s="21">
        <v>0</v>
      </c>
      <c r="W2644" s="21">
        <v>0</v>
      </c>
      <c r="X2644" s="21">
        <v>0</v>
      </c>
      <c r="Y2644" s="21">
        <v>0</v>
      </c>
      <c r="Z2644" s="21">
        <v>0</v>
      </c>
      <c r="AA2644" s="21">
        <v>0</v>
      </c>
      <c r="AB2644" s="21">
        <v>0</v>
      </c>
      <c r="AC2644" s="21">
        <v>0</v>
      </c>
      <c r="AD2644" s="21">
        <v>0</v>
      </c>
      <c r="AE2644" s="21">
        <v>0</v>
      </c>
      <c r="AF2644" s="21">
        <v>0</v>
      </c>
      <c r="AG2644" s="21">
        <v>0</v>
      </c>
      <c r="AH2644" s="21">
        <v>0</v>
      </c>
      <c r="AI2644" s="21">
        <v>0</v>
      </c>
      <c r="AJ2644" s="21">
        <v>0</v>
      </c>
      <c r="AK2644" s="21">
        <v>0</v>
      </c>
      <c r="AL2644" s="21">
        <v>0</v>
      </c>
      <c r="AM2644" s="21">
        <v>0</v>
      </c>
      <c r="AN2644" s="21">
        <v>0</v>
      </c>
      <c r="AO2644" s="21">
        <v>0</v>
      </c>
      <c r="AP2644" s="21">
        <v>0</v>
      </c>
      <c r="AQ2644" s="21">
        <v>0</v>
      </c>
    </row>
    <row r="2645" spans="1:43" x14ac:dyDescent="0.25">
      <c r="A2645" s="16" t="s">
        <v>318</v>
      </c>
      <c r="B2645" s="8" t="s">
        <v>338</v>
      </c>
      <c r="C2645" s="8" t="s">
        <v>72</v>
      </c>
      <c r="D2645" s="8" t="str">
        <f t="shared" si="302"/>
        <v>Week_43_old-generic-fifi</v>
      </c>
      <c r="E2645" s="8" t="str">
        <f t="shared" si="303"/>
        <v>Initial</v>
      </c>
      <c r="H2645" s="24">
        <f t="shared" si="304"/>
        <v>8.7413170809691673E-3</v>
      </c>
      <c r="I2645" s="6">
        <f t="shared" si="304"/>
        <v>3.39</v>
      </c>
      <c r="J2645" s="6">
        <f t="shared" si="305"/>
        <v>2035853.3090540378</v>
      </c>
      <c r="K2645" s="18">
        <f t="shared" si="305"/>
        <v>0.3</v>
      </c>
      <c r="L2645" s="35">
        <f>Data!BM5</f>
        <v>9.7059982188039962E-3</v>
      </c>
      <c r="Q2645" s="21">
        <v>0</v>
      </c>
      <c r="R2645" s="21">
        <v>0</v>
      </c>
      <c r="S2645" s="21">
        <v>0</v>
      </c>
      <c r="T2645" s="21">
        <v>0</v>
      </c>
      <c r="U2645" s="21">
        <v>0</v>
      </c>
      <c r="V2645" s="21">
        <v>0</v>
      </c>
      <c r="W2645" s="21">
        <v>0</v>
      </c>
      <c r="X2645" s="21">
        <v>0</v>
      </c>
      <c r="Y2645" s="21">
        <v>0</v>
      </c>
      <c r="Z2645" s="21">
        <v>0</v>
      </c>
      <c r="AA2645" s="21">
        <v>0</v>
      </c>
      <c r="AB2645" s="21">
        <v>0</v>
      </c>
      <c r="AC2645" s="21">
        <v>0</v>
      </c>
      <c r="AD2645" s="21">
        <v>0</v>
      </c>
      <c r="AE2645" s="21">
        <v>0</v>
      </c>
      <c r="AF2645" s="21">
        <v>0</v>
      </c>
      <c r="AG2645" s="21">
        <v>0</v>
      </c>
      <c r="AH2645" s="21">
        <v>0</v>
      </c>
      <c r="AI2645" s="21">
        <v>0</v>
      </c>
      <c r="AJ2645" s="21">
        <v>0</v>
      </c>
      <c r="AK2645" s="21">
        <v>0</v>
      </c>
      <c r="AL2645" s="21">
        <v>0</v>
      </c>
      <c r="AM2645" s="21">
        <v>0</v>
      </c>
      <c r="AN2645" s="21">
        <v>0</v>
      </c>
      <c r="AO2645" s="21">
        <v>0</v>
      </c>
      <c r="AP2645" s="21">
        <v>0</v>
      </c>
      <c r="AQ2645" s="21">
        <v>0</v>
      </c>
    </row>
    <row r="2646" spans="1:43" x14ac:dyDescent="0.25">
      <c r="A2646" s="16" t="s">
        <v>319</v>
      </c>
      <c r="B2646" s="8" t="s">
        <v>338</v>
      </c>
      <c r="C2646" s="8" t="s">
        <v>72</v>
      </c>
      <c r="D2646" s="8" t="str">
        <f t="shared" si="302"/>
        <v>Week_44_old-generic-fifi</v>
      </c>
      <c r="E2646" s="8" t="str">
        <f t="shared" si="303"/>
        <v>Initial</v>
      </c>
      <c r="H2646" s="24">
        <f t="shared" si="304"/>
        <v>8.7413170809691673E-3</v>
      </c>
      <c r="I2646" s="6">
        <f t="shared" si="304"/>
        <v>3.39</v>
      </c>
      <c r="J2646" s="6">
        <f t="shared" si="305"/>
        <v>2035853.3090540378</v>
      </c>
      <c r="K2646" s="18">
        <f t="shared" si="305"/>
        <v>0.3</v>
      </c>
      <c r="L2646" s="35">
        <f>Data!BM6</f>
        <v>9.7059982188039962E-3</v>
      </c>
      <c r="Q2646" s="21">
        <v>0</v>
      </c>
      <c r="R2646" s="21">
        <v>0</v>
      </c>
      <c r="S2646" s="21">
        <v>0</v>
      </c>
      <c r="T2646" s="21">
        <v>0</v>
      </c>
      <c r="U2646" s="21">
        <v>0</v>
      </c>
      <c r="V2646" s="21">
        <v>0</v>
      </c>
      <c r="W2646" s="21">
        <v>0</v>
      </c>
      <c r="X2646" s="21">
        <v>0</v>
      </c>
      <c r="Y2646" s="21">
        <v>0</v>
      </c>
      <c r="Z2646" s="21">
        <v>0</v>
      </c>
      <c r="AA2646" s="21">
        <v>0</v>
      </c>
      <c r="AB2646" s="21">
        <v>0</v>
      </c>
      <c r="AC2646" s="21">
        <v>0</v>
      </c>
      <c r="AD2646" s="21">
        <v>0</v>
      </c>
      <c r="AE2646" s="21">
        <v>0</v>
      </c>
      <c r="AF2646" s="21">
        <v>0</v>
      </c>
      <c r="AG2646" s="21">
        <v>0</v>
      </c>
      <c r="AH2646" s="21">
        <v>0</v>
      </c>
      <c r="AI2646" s="21">
        <v>0</v>
      </c>
      <c r="AJ2646" s="21">
        <v>0</v>
      </c>
      <c r="AK2646" s="21">
        <v>0</v>
      </c>
      <c r="AL2646" s="21">
        <v>0</v>
      </c>
      <c r="AM2646" s="21">
        <v>0</v>
      </c>
      <c r="AN2646" s="21">
        <v>0</v>
      </c>
      <c r="AO2646" s="21">
        <v>0</v>
      </c>
      <c r="AP2646" s="21">
        <v>0</v>
      </c>
      <c r="AQ2646" s="21">
        <v>0</v>
      </c>
    </row>
    <row r="2647" spans="1:43" x14ac:dyDescent="0.25">
      <c r="A2647" s="16" t="s">
        <v>320</v>
      </c>
      <c r="B2647" s="8" t="s">
        <v>338</v>
      </c>
      <c r="C2647" s="8" t="s">
        <v>72</v>
      </c>
      <c r="D2647" s="8" t="str">
        <f t="shared" si="302"/>
        <v>Week_45_old-generic-fifi</v>
      </c>
      <c r="E2647" s="8" t="str">
        <f t="shared" si="303"/>
        <v>Initial</v>
      </c>
      <c r="H2647" s="24">
        <f t="shared" si="304"/>
        <v>8.7413170809691673E-3</v>
      </c>
      <c r="I2647" s="6">
        <f t="shared" si="304"/>
        <v>3.39</v>
      </c>
      <c r="J2647" s="6">
        <f t="shared" si="305"/>
        <v>2035853.3090540378</v>
      </c>
      <c r="K2647" s="18">
        <f t="shared" si="305"/>
        <v>0.3</v>
      </c>
      <c r="L2647" s="35">
        <f>Data!BM7</f>
        <v>8.3516728859476235E-3</v>
      </c>
      <c r="Q2647" s="21">
        <v>0</v>
      </c>
      <c r="R2647" s="21">
        <v>0</v>
      </c>
      <c r="S2647" s="21">
        <v>0</v>
      </c>
      <c r="T2647" s="21">
        <v>0</v>
      </c>
      <c r="U2647" s="21">
        <v>0</v>
      </c>
      <c r="V2647" s="21">
        <v>0</v>
      </c>
      <c r="W2647" s="21">
        <v>0</v>
      </c>
      <c r="X2647" s="21">
        <v>0</v>
      </c>
      <c r="Y2647" s="21">
        <v>0</v>
      </c>
      <c r="Z2647" s="21">
        <v>0</v>
      </c>
      <c r="AA2647" s="21">
        <v>0</v>
      </c>
      <c r="AB2647" s="21">
        <v>0</v>
      </c>
      <c r="AC2647" s="21">
        <v>0</v>
      </c>
      <c r="AD2647" s="21">
        <v>0</v>
      </c>
      <c r="AE2647" s="21">
        <v>0</v>
      </c>
      <c r="AF2647" s="21">
        <v>0</v>
      </c>
      <c r="AG2647" s="21">
        <v>0</v>
      </c>
      <c r="AH2647" s="21">
        <v>0</v>
      </c>
      <c r="AI2647" s="21">
        <v>0</v>
      </c>
      <c r="AJ2647" s="21">
        <v>0</v>
      </c>
      <c r="AK2647" s="21">
        <v>0</v>
      </c>
      <c r="AL2647" s="21">
        <v>0</v>
      </c>
      <c r="AM2647" s="21">
        <v>0</v>
      </c>
      <c r="AN2647" s="21">
        <v>0</v>
      </c>
      <c r="AO2647" s="21">
        <v>0</v>
      </c>
      <c r="AP2647" s="21">
        <v>0</v>
      </c>
      <c r="AQ2647" s="21">
        <v>0</v>
      </c>
    </row>
    <row r="2648" spans="1:43" x14ac:dyDescent="0.25">
      <c r="A2648" s="16" t="s">
        <v>321</v>
      </c>
      <c r="B2648" s="8" t="s">
        <v>338</v>
      </c>
      <c r="C2648" s="8" t="s">
        <v>72</v>
      </c>
      <c r="D2648" s="8" t="str">
        <f t="shared" si="302"/>
        <v>Week_46_old-generic-fifi</v>
      </c>
      <c r="E2648" s="8" t="str">
        <f t="shared" si="303"/>
        <v>Initial</v>
      </c>
      <c r="H2648" s="24">
        <f t="shared" si="304"/>
        <v>8.7413170809691673E-3</v>
      </c>
      <c r="I2648" s="6">
        <f t="shared" si="304"/>
        <v>3.39</v>
      </c>
      <c r="J2648" s="6">
        <f t="shared" si="305"/>
        <v>2035853.3090540378</v>
      </c>
      <c r="K2648" s="18">
        <f t="shared" si="305"/>
        <v>0.3</v>
      </c>
      <c r="L2648" s="35">
        <f>Data!BM8</f>
        <v>8.3516728859476235E-3</v>
      </c>
      <c r="Q2648" s="21">
        <v>0</v>
      </c>
      <c r="R2648" s="21">
        <v>0</v>
      </c>
      <c r="S2648" s="21">
        <v>0</v>
      </c>
      <c r="T2648" s="21">
        <v>0</v>
      </c>
      <c r="U2648" s="21">
        <v>0</v>
      </c>
      <c r="V2648" s="21">
        <v>0</v>
      </c>
      <c r="W2648" s="21">
        <v>0</v>
      </c>
      <c r="X2648" s="21">
        <v>0</v>
      </c>
      <c r="Y2648" s="21">
        <v>0</v>
      </c>
      <c r="Z2648" s="21">
        <v>0</v>
      </c>
      <c r="AA2648" s="21">
        <v>0</v>
      </c>
      <c r="AB2648" s="21">
        <v>0</v>
      </c>
      <c r="AC2648" s="21">
        <v>0</v>
      </c>
      <c r="AD2648" s="21">
        <v>0</v>
      </c>
      <c r="AE2648" s="21">
        <v>0</v>
      </c>
      <c r="AF2648" s="21">
        <v>0</v>
      </c>
      <c r="AG2648" s="21">
        <v>0</v>
      </c>
      <c r="AH2648" s="21">
        <v>0</v>
      </c>
      <c r="AI2648" s="21">
        <v>0</v>
      </c>
      <c r="AJ2648" s="21">
        <v>0</v>
      </c>
      <c r="AK2648" s="21">
        <v>0</v>
      </c>
      <c r="AL2648" s="21">
        <v>0</v>
      </c>
      <c r="AM2648" s="21">
        <v>0</v>
      </c>
      <c r="AN2648" s="21">
        <v>0</v>
      </c>
      <c r="AO2648" s="21">
        <v>0</v>
      </c>
      <c r="AP2648" s="21">
        <v>0</v>
      </c>
      <c r="AQ2648" s="21">
        <v>0</v>
      </c>
    </row>
    <row r="2649" spans="1:43" x14ac:dyDescent="0.25">
      <c r="A2649" s="16" t="s">
        <v>322</v>
      </c>
      <c r="B2649" s="8" t="s">
        <v>338</v>
      </c>
      <c r="C2649" s="8" t="s">
        <v>72</v>
      </c>
      <c r="D2649" s="8" t="str">
        <f t="shared" si="302"/>
        <v>Week_47_old-generic-fifi</v>
      </c>
      <c r="E2649" s="8" t="str">
        <f t="shared" si="303"/>
        <v>Initial</v>
      </c>
      <c r="H2649" s="24">
        <f t="shared" si="304"/>
        <v>8.7413170809691673E-3</v>
      </c>
      <c r="I2649" s="6">
        <f t="shared" si="304"/>
        <v>3.39</v>
      </c>
      <c r="J2649" s="6">
        <f t="shared" si="305"/>
        <v>2035853.3090540378</v>
      </c>
      <c r="K2649" s="18">
        <f t="shared" si="305"/>
        <v>0.3</v>
      </c>
      <c r="L2649" s="35">
        <f>Data!BM9</f>
        <v>8.3516728859476235E-3</v>
      </c>
      <c r="Q2649" s="21">
        <v>0</v>
      </c>
      <c r="R2649" s="21">
        <v>0</v>
      </c>
      <c r="S2649" s="21">
        <v>0</v>
      </c>
      <c r="T2649" s="21">
        <v>0</v>
      </c>
      <c r="U2649" s="21">
        <v>0</v>
      </c>
      <c r="V2649" s="21">
        <v>0</v>
      </c>
      <c r="W2649" s="21">
        <v>0</v>
      </c>
      <c r="X2649" s="21">
        <v>0</v>
      </c>
      <c r="Y2649" s="21">
        <v>0</v>
      </c>
      <c r="Z2649" s="21">
        <v>0</v>
      </c>
      <c r="AA2649" s="21">
        <v>0</v>
      </c>
      <c r="AB2649" s="21">
        <v>0</v>
      </c>
      <c r="AC2649" s="21">
        <v>0</v>
      </c>
      <c r="AD2649" s="21">
        <v>0</v>
      </c>
      <c r="AE2649" s="21">
        <v>0</v>
      </c>
      <c r="AF2649" s="21">
        <v>0</v>
      </c>
      <c r="AG2649" s="21">
        <v>0</v>
      </c>
      <c r="AH2649" s="21">
        <v>0</v>
      </c>
      <c r="AI2649" s="21">
        <v>0</v>
      </c>
      <c r="AJ2649" s="21">
        <v>0</v>
      </c>
      <c r="AK2649" s="21">
        <v>0</v>
      </c>
      <c r="AL2649" s="21">
        <v>0</v>
      </c>
      <c r="AM2649" s="21">
        <v>0</v>
      </c>
      <c r="AN2649" s="21">
        <v>0</v>
      </c>
      <c r="AO2649" s="21">
        <v>0</v>
      </c>
      <c r="AP2649" s="21">
        <v>0</v>
      </c>
      <c r="AQ2649" s="21">
        <v>0</v>
      </c>
    </row>
    <row r="2650" spans="1:43" x14ac:dyDescent="0.25">
      <c r="A2650" s="16" t="s">
        <v>323</v>
      </c>
      <c r="B2650" s="8" t="s">
        <v>338</v>
      </c>
      <c r="C2650" s="8" t="s">
        <v>72</v>
      </c>
      <c r="D2650" s="8" t="str">
        <f t="shared" si="302"/>
        <v>Week_48_old-generic-fifi</v>
      </c>
      <c r="E2650" s="8" t="str">
        <f t="shared" si="303"/>
        <v>Initial</v>
      </c>
      <c r="H2650" s="24">
        <f t="shared" si="304"/>
        <v>8.7413170809691673E-3</v>
      </c>
      <c r="I2650" s="6">
        <f t="shared" si="304"/>
        <v>3.39</v>
      </c>
      <c r="J2650" s="6">
        <f t="shared" si="305"/>
        <v>2035853.3090540378</v>
      </c>
      <c r="K2650" s="18">
        <f t="shared" si="305"/>
        <v>0.3</v>
      </c>
      <c r="L2650" s="35">
        <f>Data!BM10</f>
        <v>8.3516728859476235E-3</v>
      </c>
      <c r="Q2650" s="21">
        <v>0</v>
      </c>
      <c r="R2650" s="21">
        <v>0</v>
      </c>
      <c r="S2650" s="21">
        <v>0</v>
      </c>
      <c r="T2650" s="21">
        <v>0</v>
      </c>
      <c r="U2650" s="21">
        <v>0</v>
      </c>
      <c r="V2650" s="21">
        <v>0</v>
      </c>
      <c r="W2650" s="21">
        <v>0</v>
      </c>
      <c r="X2650" s="21">
        <v>0</v>
      </c>
      <c r="Y2650" s="21">
        <v>0</v>
      </c>
      <c r="Z2650" s="21">
        <v>0</v>
      </c>
      <c r="AA2650" s="21">
        <v>0</v>
      </c>
      <c r="AB2650" s="21">
        <v>0</v>
      </c>
      <c r="AC2650" s="21">
        <v>0</v>
      </c>
      <c r="AD2650" s="21">
        <v>0</v>
      </c>
      <c r="AE2650" s="21">
        <v>0</v>
      </c>
      <c r="AF2650" s="21">
        <v>0</v>
      </c>
      <c r="AG2650" s="21">
        <v>0</v>
      </c>
      <c r="AH2650" s="21">
        <v>0</v>
      </c>
      <c r="AI2650" s="21">
        <v>0</v>
      </c>
      <c r="AJ2650" s="21">
        <v>0</v>
      </c>
      <c r="AK2650" s="21">
        <v>0</v>
      </c>
      <c r="AL2650" s="21">
        <v>0</v>
      </c>
      <c r="AM2650" s="21">
        <v>0</v>
      </c>
      <c r="AN2650" s="21">
        <v>0</v>
      </c>
      <c r="AO2650" s="21">
        <v>0</v>
      </c>
      <c r="AP2650" s="21">
        <v>0</v>
      </c>
      <c r="AQ2650" s="21">
        <v>0</v>
      </c>
    </row>
    <row r="2651" spans="1:43" x14ac:dyDescent="0.25">
      <c r="A2651" s="16" t="s">
        <v>324</v>
      </c>
      <c r="B2651" s="8" t="s">
        <v>338</v>
      </c>
      <c r="C2651" s="8" t="s">
        <v>72</v>
      </c>
      <c r="D2651" s="8" t="str">
        <f t="shared" si="302"/>
        <v>Week_49_old-generic-fifi</v>
      </c>
      <c r="E2651" s="8" t="str">
        <f t="shared" si="303"/>
        <v>Initial</v>
      </c>
      <c r="H2651" s="24">
        <f t="shared" si="304"/>
        <v>8.7413170809691673E-3</v>
      </c>
      <c r="I2651" s="6">
        <f t="shared" si="304"/>
        <v>3.39</v>
      </c>
      <c r="J2651" s="6">
        <f t="shared" si="305"/>
        <v>2035853.3090540378</v>
      </c>
      <c r="K2651" s="18">
        <f t="shared" si="305"/>
        <v>0.3</v>
      </c>
      <c r="L2651" s="35">
        <f>Data!BM11</f>
        <v>8.3516728859476235E-3</v>
      </c>
      <c r="Q2651" s="21">
        <v>0</v>
      </c>
      <c r="R2651" s="21">
        <v>0</v>
      </c>
      <c r="S2651" s="21">
        <v>0</v>
      </c>
      <c r="T2651" s="21">
        <v>0</v>
      </c>
      <c r="U2651" s="21">
        <v>0</v>
      </c>
      <c r="V2651" s="21">
        <v>0</v>
      </c>
      <c r="W2651" s="21">
        <v>0</v>
      </c>
      <c r="X2651" s="21">
        <v>0</v>
      </c>
      <c r="Y2651" s="21">
        <v>0</v>
      </c>
      <c r="Z2651" s="21">
        <v>0</v>
      </c>
      <c r="AA2651" s="21">
        <v>0</v>
      </c>
      <c r="AB2651" s="21">
        <v>0</v>
      </c>
      <c r="AC2651" s="21">
        <v>0</v>
      </c>
      <c r="AD2651" s="21">
        <v>0</v>
      </c>
      <c r="AE2651" s="21">
        <v>0</v>
      </c>
      <c r="AF2651" s="21">
        <v>0</v>
      </c>
      <c r="AG2651" s="21">
        <v>0</v>
      </c>
      <c r="AH2651" s="21">
        <v>0</v>
      </c>
      <c r="AI2651" s="21">
        <v>0</v>
      </c>
      <c r="AJ2651" s="21">
        <v>0</v>
      </c>
      <c r="AK2651" s="21">
        <v>0</v>
      </c>
      <c r="AL2651" s="21">
        <v>0</v>
      </c>
      <c r="AM2651" s="21">
        <v>0</v>
      </c>
      <c r="AN2651" s="21">
        <v>0</v>
      </c>
      <c r="AO2651" s="21">
        <v>0</v>
      </c>
      <c r="AP2651" s="21">
        <v>0</v>
      </c>
      <c r="AQ2651" s="21">
        <v>0</v>
      </c>
    </row>
    <row r="2652" spans="1:43" x14ac:dyDescent="0.25">
      <c r="A2652" s="16" t="s">
        <v>325</v>
      </c>
      <c r="B2652" s="8" t="s">
        <v>338</v>
      </c>
      <c r="C2652" s="8" t="s">
        <v>72</v>
      </c>
      <c r="D2652" s="8" t="str">
        <f t="shared" si="302"/>
        <v>Week_50_old-generic-fifi</v>
      </c>
      <c r="E2652" s="8" t="str">
        <f t="shared" si="303"/>
        <v>Initial</v>
      </c>
      <c r="H2652" s="24">
        <f t="shared" si="304"/>
        <v>8.7413170809691673E-3</v>
      </c>
      <c r="I2652" s="6">
        <f t="shared" si="304"/>
        <v>3.39</v>
      </c>
      <c r="J2652" s="6">
        <f t="shared" si="305"/>
        <v>2035853.3090540378</v>
      </c>
      <c r="K2652" s="18">
        <f t="shared" si="305"/>
        <v>0.3</v>
      </c>
      <c r="L2652" s="35">
        <f>Data!BM12</f>
        <v>7.2983087381704474E-3</v>
      </c>
      <c r="Q2652" s="21">
        <v>0</v>
      </c>
      <c r="R2652" s="21">
        <v>0</v>
      </c>
      <c r="S2652" s="21">
        <v>0</v>
      </c>
      <c r="T2652" s="21">
        <v>0</v>
      </c>
      <c r="U2652" s="21">
        <v>0</v>
      </c>
      <c r="V2652" s="21">
        <v>0</v>
      </c>
      <c r="W2652" s="21">
        <v>0</v>
      </c>
      <c r="X2652" s="21">
        <v>0</v>
      </c>
      <c r="Y2652" s="21">
        <v>0</v>
      </c>
      <c r="Z2652" s="21">
        <v>0</v>
      </c>
      <c r="AA2652" s="21">
        <v>0</v>
      </c>
      <c r="AB2652" s="21">
        <v>0</v>
      </c>
      <c r="AC2652" s="21">
        <v>0</v>
      </c>
      <c r="AD2652" s="21">
        <v>0</v>
      </c>
      <c r="AE2652" s="21">
        <v>0</v>
      </c>
      <c r="AF2652" s="21">
        <v>0</v>
      </c>
      <c r="AG2652" s="21">
        <v>0</v>
      </c>
      <c r="AH2652" s="21">
        <v>0</v>
      </c>
      <c r="AI2652" s="21">
        <v>0</v>
      </c>
      <c r="AJ2652" s="21">
        <v>0</v>
      </c>
      <c r="AK2652" s="21">
        <v>0</v>
      </c>
      <c r="AL2652" s="21">
        <v>0</v>
      </c>
      <c r="AM2652" s="21">
        <v>0</v>
      </c>
      <c r="AN2652" s="21">
        <v>0</v>
      </c>
      <c r="AO2652" s="21">
        <v>0</v>
      </c>
      <c r="AP2652" s="21">
        <v>0</v>
      </c>
      <c r="AQ2652" s="21">
        <v>0</v>
      </c>
    </row>
    <row r="2653" spans="1:43" x14ac:dyDescent="0.25">
      <c r="A2653" s="16" t="s">
        <v>326</v>
      </c>
      <c r="B2653" s="8" t="s">
        <v>338</v>
      </c>
      <c r="C2653" s="8" t="s">
        <v>72</v>
      </c>
      <c r="D2653" s="8" t="str">
        <f t="shared" si="302"/>
        <v>Week_51_old-generic-fifi</v>
      </c>
      <c r="E2653" s="8" t="str">
        <f t="shared" si="303"/>
        <v>Initial</v>
      </c>
      <c r="H2653" s="24">
        <f t="shared" si="304"/>
        <v>8.7413170809691673E-3</v>
      </c>
      <c r="I2653" s="6">
        <f t="shared" si="304"/>
        <v>3.39</v>
      </c>
      <c r="J2653" s="6">
        <f t="shared" si="305"/>
        <v>2035853.3090540378</v>
      </c>
      <c r="K2653" s="18">
        <f t="shared" si="305"/>
        <v>0.3</v>
      </c>
      <c r="L2653" s="35">
        <f>Data!BM13</f>
        <v>7.2983087381704474E-3</v>
      </c>
      <c r="Q2653" s="21">
        <v>0</v>
      </c>
      <c r="R2653" s="21">
        <v>0</v>
      </c>
      <c r="S2653" s="21">
        <v>0</v>
      </c>
      <c r="T2653" s="21">
        <v>0</v>
      </c>
      <c r="U2653" s="21">
        <v>0</v>
      </c>
      <c r="V2653" s="21">
        <v>0</v>
      </c>
      <c r="W2653" s="21">
        <v>0</v>
      </c>
      <c r="X2653" s="21">
        <v>0</v>
      </c>
      <c r="Y2653" s="21">
        <v>0</v>
      </c>
      <c r="Z2653" s="21">
        <v>0</v>
      </c>
      <c r="AA2653" s="21">
        <v>0</v>
      </c>
      <c r="AB2653" s="21">
        <v>0</v>
      </c>
      <c r="AC2653" s="21">
        <v>0</v>
      </c>
      <c r="AD2653" s="21">
        <v>0</v>
      </c>
      <c r="AE2653" s="21">
        <v>0</v>
      </c>
      <c r="AF2653" s="21">
        <v>0</v>
      </c>
      <c r="AG2653" s="21">
        <v>0</v>
      </c>
      <c r="AH2653" s="21">
        <v>0</v>
      </c>
      <c r="AI2653" s="21">
        <v>0</v>
      </c>
      <c r="AJ2653" s="21">
        <v>0</v>
      </c>
      <c r="AK2653" s="21">
        <v>0</v>
      </c>
      <c r="AL2653" s="21">
        <v>0</v>
      </c>
      <c r="AM2653" s="21">
        <v>0</v>
      </c>
      <c r="AN2653" s="21">
        <v>0</v>
      </c>
      <c r="AO2653" s="21">
        <v>0</v>
      </c>
      <c r="AP2653" s="21">
        <v>0</v>
      </c>
      <c r="AQ2653" s="21">
        <v>0</v>
      </c>
    </row>
    <row r="2654" spans="1:43" x14ac:dyDescent="0.25">
      <c r="A2654" s="16" t="s">
        <v>327</v>
      </c>
      <c r="B2654" s="8" t="s">
        <v>338</v>
      </c>
      <c r="C2654" s="8" t="s">
        <v>72</v>
      </c>
      <c r="D2654" s="8" t="str">
        <f t="shared" si="302"/>
        <v>Week_52_old-generic-fifi</v>
      </c>
      <c r="E2654" s="8" t="str">
        <f t="shared" si="303"/>
        <v>Initial</v>
      </c>
      <c r="H2654" s="24">
        <f t="shared" si="304"/>
        <v>8.7413170809691673E-3</v>
      </c>
      <c r="I2654" s="6">
        <f t="shared" si="304"/>
        <v>3.39</v>
      </c>
      <c r="J2654" s="6">
        <f t="shared" si="305"/>
        <v>2035853.3090540378</v>
      </c>
      <c r="K2654" s="18">
        <f t="shared" si="305"/>
        <v>0.3</v>
      </c>
      <c r="L2654" s="35">
        <f>Data!BM14</f>
        <v>7.2983087381704474E-3</v>
      </c>
      <c r="Q2654" s="21">
        <v>0</v>
      </c>
      <c r="R2654" s="21">
        <v>0</v>
      </c>
      <c r="S2654" s="21">
        <v>0</v>
      </c>
      <c r="T2654" s="21">
        <v>0</v>
      </c>
      <c r="U2654" s="21">
        <v>0</v>
      </c>
      <c r="V2654" s="21">
        <v>0</v>
      </c>
      <c r="W2654" s="21">
        <v>0</v>
      </c>
      <c r="X2654" s="21">
        <v>0</v>
      </c>
      <c r="Y2654" s="21">
        <v>0</v>
      </c>
      <c r="Z2654" s="21">
        <v>0</v>
      </c>
      <c r="AA2654" s="21">
        <v>0</v>
      </c>
      <c r="AB2654" s="21">
        <v>0</v>
      </c>
      <c r="AC2654" s="21">
        <v>0</v>
      </c>
      <c r="AD2654" s="21">
        <v>0</v>
      </c>
      <c r="AE2654" s="21">
        <v>0</v>
      </c>
      <c r="AF2654" s="21">
        <v>0</v>
      </c>
      <c r="AG2654" s="21">
        <v>0</v>
      </c>
      <c r="AH2654" s="21">
        <v>0</v>
      </c>
      <c r="AI2654" s="21">
        <v>0</v>
      </c>
      <c r="AJ2654" s="21">
        <v>0</v>
      </c>
      <c r="AK2654" s="21">
        <v>0</v>
      </c>
      <c r="AL2654" s="21">
        <v>0</v>
      </c>
      <c r="AM2654" s="21">
        <v>0</v>
      </c>
      <c r="AN2654" s="21">
        <v>0</v>
      </c>
      <c r="AO2654" s="21">
        <v>0</v>
      </c>
      <c r="AP2654" s="21">
        <v>0</v>
      </c>
      <c r="AQ2654" s="21">
        <v>0</v>
      </c>
    </row>
    <row r="2655" spans="1:43" x14ac:dyDescent="0.25">
      <c r="A2655" s="17" t="s">
        <v>262</v>
      </c>
      <c r="B2655" s="8" t="s">
        <v>338</v>
      </c>
      <c r="C2655" s="8" t="s">
        <v>72</v>
      </c>
      <c r="D2655" s="8" t="str">
        <f t="shared" si="302"/>
        <v>Week_01-generic-fifi</v>
      </c>
      <c r="E2655" s="8" t="str">
        <f t="shared" si="303"/>
        <v>Umbrella-vod.umb</v>
      </c>
      <c r="H2655" s="24">
        <f t="shared" si="304"/>
        <v>8.7413170809691673E-3</v>
      </c>
      <c r="I2655" s="6">
        <f t="shared" si="304"/>
        <v>3.39</v>
      </c>
      <c r="J2655" s="6">
        <f t="shared" si="305"/>
        <v>2035853.3090540378</v>
      </c>
      <c r="K2655" s="18">
        <f t="shared" si="305"/>
        <v>0.3</v>
      </c>
      <c r="L2655" s="35">
        <f>Data!BM15</f>
        <v>7.2983087381704474E-3</v>
      </c>
      <c r="Q2655" s="21">
        <v>0</v>
      </c>
      <c r="R2655" s="21">
        <v>0</v>
      </c>
      <c r="S2655" s="21">
        <v>0</v>
      </c>
      <c r="T2655" s="21">
        <v>0</v>
      </c>
      <c r="U2655" s="21">
        <v>0</v>
      </c>
      <c r="V2655" s="21">
        <v>0</v>
      </c>
      <c r="W2655" s="21">
        <v>0</v>
      </c>
      <c r="X2655" s="21">
        <v>0</v>
      </c>
      <c r="Y2655" s="21">
        <v>0</v>
      </c>
      <c r="Z2655" s="21">
        <v>2128.3693175988869</v>
      </c>
      <c r="AA2655" s="21">
        <v>2276.6668935358766</v>
      </c>
      <c r="AB2655" s="21">
        <v>2387.1734181865136</v>
      </c>
      <c r="AC2655" s="21">
        <v>2472.9830114819815</v>
      </c>
      <c r="AD2655" s="21">
        <v>2540.8130049471147</v>
      </c>
      <c r="AE2655" s="21">
        <v>2593.4637722927378</v>
      </c>
      <c r="AF2655" s="21">
        <v>2633.501791550299</v>
      </c>
      <c r="AG2655" s="21">
        <v>2666.0197412052457</v>
      </c>
      <c r="AH2655" s="21">
        <v>2692.5403728639994</v>
      </c>
      <c r="AI2655" s="21">
        <v>29526.261846674035</v>
      </c>
      <c r="AJ2655" s="21">
        <v>31583.551914772914</v>
      </c>
      <c r="AK2655" s="21">
        <v>33116.577483043002</v>
      </c>
      <c r="AL2655" s="21">
        <v>34306.989550933969</v>
      </c>
      <c r="AM2655" s="21">
        <v>35247.97574705576</v>
      </c>
      <c r="AN2655" s="21">
        <v>35978.384858961668</v>
      </c>
      <c r="AO2655" s="21">
        <v>36533.820906007582</v>
      </c>
      <c r="AP2655" s="21">
        <v>36984.933167535615</v>
      </c>
      <c r="AQ2655" s="21">
        <v>37352.84634323341</v>
      </c>
    </row>
    <row r="2656" spans="1:43" x14ac:dyDescent="0.25">
      <c r="A2656" s="17" t="s">
        <v>263</v>
      </c>
      <c r="B2656" s="8" t="s">
        <v>338</v>
      </c>
      <c r="C2656" s="8" t="s">
        <v>72</v>
      </c>
      <c r="D2656" s="8" t="str">
        <f t="shared" si="302"/>
        <v>Week_02-generic-fifi</v>
      </c>
      <c r="E2656" s="8" t="str">
        <f t="shared" si="303"/>
        <v>Umbrella-vod.umb</v>
      </c>
      <c r="H2656" s="24">
        <f t="shared" si="304"/>
        <v>8.7413170809691673E-3</v>
      </c>
      <c r="I2656" s="6">
        <f t="shared" si="304"/>
        <v>3.39</v>
      </c>
      <c r="J2656" s="6">
        <f t="shared" si="305"/>
        <v>2035853.3090540378</v>
      </c>
      <c r="K2656" s="18">
        <f t="shared" si="305"/>
        <v>0.3</v>
      </c>
      <c r="L2656" s="35">
        <f>Data!BM16</f>
        <v>6.922107256821455E-3</v>
      </c>
      <c r="Q2656" s="21">
        <v>0</v>
      </c>
      <c r="R2656" s="21">
        <v>0</v>
      </c>
      <c r="S2656" s="21">
        <v>0</v>
      </c>
      <c r="T2656" s="21">
        <v>0</v>
      </c>
      <c r="U2656" s="21">
        <v>0</v>
      </c>
      <c r="V2656" s="21">
        <v>0</v>
      </c>
      <c r="W2656" s="21">
        <v>0</v>
      </c>
      <c r="X2656" s="21">
        <v>0</v>
      </c>
      <c r="Y2656" s="21">
        <v>0</v>
      </c>
      <c r="Z2656" s="21">
        <v>3002.0218194824079</v>
      </c>
      <c r="AA2656" s="21">
        <v>3148.4364110341185</v>
      </c>
      <c r="AB2656" s="21">
        <v>3257.4649182123917</v>
      </c>
      <c r="AC2656" s="21">
        <v>3342.0774179906316</v>
      </c>
      <c r="AD2656" s="21">
        <v>3408.9215834549623</v>
      </c>
      <c r="AE2656" s="21">
        <v>3460.780969945723</v>
      </c>
      <c r="AF2656" s="21">
        <v>3500.199380771121</v>
      </c>
      <c r="AG2656" s="21">
        <v>3532.2017827745562</v>
      </c>
      <c r="AH2656" s="21">
        <v>3558.2927282956903</v>
      </c>
      <c r="AI2656" s="21">
        <v>38416.145142815883</v>
      </c>
      <c r="AJ2656" s="21">
        <v>40289.777160935722</v>
      </c>
      <c r="AK2656" s="21">
        <v>41684.988524585053</v>
      </c>
      <c r="AL2656" s="21">
        <v>42767.754163156511</v>
      </c>
      <c r="AM2656" s="21">
        <v>43623.142736871436</v>
      </c>
      <c r="AN2656" s="21">
        <v>44286.774728323762</v>
      </c>
      <c r="AO2656" s="21">
        <v>44791.202571499372</v>
      </c>
      <c r="AP2656" s="21">
        <v>45200.7295483868</v>
      </c>
      <c r="AQ2656" s="21">
        <v>45534.609050377228</v>
      </c>
    </row>
    <row r="2657" spans="1:43" x14ac:dyDescent="0.25">
      <c r="A2657" s="17" t="s">
        <v>264</v>
      </c>
      <c r="B2657" s="8" t="s">
        <v>338</v>
      </c>
      <c r="C2657" s="8" t="s">
        <v>72</v>
      </c>
      <c r="D2657" s="8" t="str">
        <f t="shared" si="302"/>
        <v>Week_03-generic-fifi</v>
      </c>
      <c r="E2657" s="8" t="str">
        <f t="shared" si="303"/>
        <v>Umbrella-vod.umb</v>
      </c>
      <c r="H2657" s="24">
        <f t="shared" si="304"/>
        <v>8.7413170809691673E-3</v>
      </c>
      <c r="I2657" s="6">
        <f t="shared" si="304"/>
        <v>3.39</v>
      </c>
      <c r="J2657" s="6">
        <f t="shared" si="305"/>
        <v>2035853.3090540378</v>
      </c>
      <c r="K2657" s="18">
        <f t="shared" si="305"/>
        <v>0.3</v>
      </c>
      <c r="L2657" s="35">
        <f>Data!BM17</f>
        <v>6.922107256821455E-3</v>
      </c>
      <c r="Q2657" s="21">
        <v>0</v>
      </c>
      <c r="R2657" s="21">
        <v>0</v>
      </c>
      <c r="S2657" s="21">
        <v>0</v>
      </c>
      <c r="T2657" s="21">
        <v>0</v>
      </c>
      <c r="U2657" s="21">
        <v>0</v>
      </c>
      <c r="V2657" s="21">
        <v>0</v>
      </c>
      <c r="W2657" s="21">
        <v>0</v>
      </c>
      <c r="X2657" s="21">
        <v>0</v>
      </c>
      <c r="Y2657" s="21">
        <v>0</v>
      </c>
      <c r="Z2657" s="21">
        <v>2552.6891045542238</v>
      </c>
      <c r="AA2657" s="21">
        <v>2706.2757526318992</v>
      </c>
      <c r="AB2657" s="21">
        <v>2820.7312352286417</v>
      </c>
      <c r="AC2657" s="21">
        <v>2909.6139535283987</v>
      </c>
      <c r="AD2657" s="21">
        <v>2979.876406514988</v>
      </c>
      <c r="AE2657" s="21">
        <v>3034.4182572134905</v>
      </c>
      <c r="AF2657" s="21">
        <v>3075.8961349555366</v>
      </c>
      <c r="AG2657" s="21">
        <v>3109.5849294912859</v>
      </c>
      <c r="AH2657" s="21">
        <v>3137.0614256043314</v>
      </c>
      <c r="AI2657" s="21">
        <v>33908.912330225365</v>
      </c>
      <c r="AJ2657" s="21">
        <v>35949.09661097762</v>
      </c>
      <c r="AK2657" s="21">
        <v>37469.477968097228</v>
      </c>
      <c r="AL2657" s="21">
        <v>38650.160839787903</v>
      </c>
      <c r="AM2657" s="21">
        <v>39583.499472439333</v>
      </c>
      <c r="AN2657" s="21">
        <v>40308.011842693959</v>
      </c>
      <c r="AO2657" s="21">
        <v>40858.987563744195</v>
      </c>
      <c r="AP2657" s="21">
        <v>41306.496184510295</v>
      </c>
      <c r="AQ2657" s="21">
        <v>41671.483090348847</v>
      </c>
    </row>
    <row r="2658" spans="1:43" x14ac:dyDescent="0.25">
      <c r="A2658" s="17" t="s">
        <v>265</v>
      </c>
      <c r="B2658" s="8" t="s">
        <v>338</v>
      </c>
      <c r="C2658" s="8" t="s">
        <v>72</v>
      </c>
      <c r="D2658" s="8" t="str">
        <f t="shared" si="302"/>
        <v>Week_04-generic-fifi</v>
      </c>
      <c r="E2658" s="8" t="str">
        <f t="shared" si="303"/>
        <v>Umbrella-vod.umb</v>
      </c>
      <c r="H2658" s="24">
        <f t="shared" si="304"/>
        <v>8.7413170809691673E-3</v>
      </c>
      <c r="I2658" s="6">
        <f t="shared" si="304"/>
        <v>3.39</v>
      </c>
      <c r="J2658" s="6">
        <f t="shared" si="305"/>
        <v>2035853.3090540378</v>
      </c>
      <c r="K2658" s="18">
        <f t="shared" si="305"/>
        <v>0.3</v>
      </c>
      <c r="L2658" s="35">
        <f>Data!BM18</f>
        <v>6.922107256821455E-3</v>
      </c>
      <c r="Q2658" s="21">
        <v>0</v>
      </c>
      <c r="R2658" s="21">
        <v>0</v>
      </c>
      <c r="S2658" s="21">
        <v>0</v>
      </c>
      <c r="T2658" s="21">
        <v>0</v>
      </c>
      <c r="U2658" s="21">
        <v>0</v>
      </c>
      <c r="V2658" s="21">
        <v>0</v>
      </c>
      <c r="W2658" s="21">
        <v>0</v>
      </c>
      <c r="X2658" s="21">
        <v>0</v>
      </c>
      <c r="Y2658" s="21">
        <v>0</v>
      </c>
      <c r="Z2658" s="21">
        <v>1744.3012927627774</v>
      </c>
      <c r="AA2658" s="21">
        <v>1878.1623346653621</v>
      </c>
      <c r="AB2658" s="21">
        <v>1977.8432867887659</v>
      </c>
      <c r="AC2658" s="21">
        <v>2055.1983611888113</v>
      </c>
      <c r="AD2658" s="21">
        <v>2116.3112285978955</v>
      </c>
      <c r="AE2658" s="21">
        <v>2163.7237324356015</v>
      </c>
      <c r="AF2658" s="21">
        <v>2199.7622826213033</v>
      </c>
      <c r="AG2658" s="21">
        <v>2229.0204510601575</v>
      </c>
      <c r="AH2658" s="21">
        <v>2252.8741255622258</v>
      </c>
      <c r="AI2658" s="21">
        <v>26417.874536811807</v>
      </c>
      <c r="AJ2658" s="21">
        <v>28445.233127338473</v>
      </c>
      <c r="AK2658" s="21">
        <v>29954.925803616366</v>
      </c>
      <c r="AL2658" s="21">
        <v>31126.487539404214</v>
      </c>
      <c r="AM2658" s="21">
        <v>32052.057032757537</v>
      </c>
      <c r="AN2658" s="21">
        <v>32770.13113099819</v>
      </c>
      <c r="AO2658" s="21">
        <v>33315.943887799229</v>
      </c>
      <c r="AP2658" s="21">
        <v>33759.066085897422</v>
      </c>
      <c r="AQ2658" s="21">
        <v>34120.335886505934</v>
      </c>
    </row>
    <row r="2659" spans="1:43" x14ac:dyDescent="0.25">
      <c r="A2659" s="17" t="s">
        <v>266</v>
      </c>
      <c r="B2659" s="8" t="s">
        <v>338</v>
      </c>
      <c r="C2659" s="8" t="s">
        <v>72</v>
      </c>
      <c r="D2659" s="8" t="str">
        <f t="shared" si="302"/>
        <v>Week_05-generic-fifi</v>
      </c>
      <c r="E2659" s="8" t="str">
        <f t="shared" si="303"/>
        <v>Umbrella-vod.umb</v>
      </c>
      <c r="H2659" s="24">
        <f t="shared" si="304"/>
        <v>8.7413170809691673E-3</v>
      </c>
      <c r="I2659" s="6">
        <f t="shared" si="304"/>
        <v>3.39</v>
      </c>
      <c r="J2659" s="6">
        <f t="shared" ref="J2659:K2674" si="306">J2658</f>
        <v>2035853.3090540378</v>
      </c>
      <c r="K2659" s="18">
        <f t="shared" si="306"/>
        <v>0.3</v>
      </c>
      <c r="L2659" s="35">
        <f>Data!BM19</f>
        <v>6.922107256821455E-3</v>
      </c>
      <c r="Q2659" s="21">
        <v>0</v>
      </c>
      <c r="R2659" s="21">
        <v>0</v>
      </c>
      <c r="S2659" s="21">
        <v>0</v>
      </c>
      <c r="T2659" s="21">
        <v>0</v>
      </c>
      <c r="U2659" s="21">
        <v>0</v>
      </c>
      <c r="V2659" s="21">
        <v>0</v>
      </c>
      <c r="W2659" s="21">
        <v>0</v>
      </c>
      <c r="X2659" s="21">
        <v>0</v>
      </c>
      <c r="Y2659" s="21">
        <v>0</v>
      </c>
      <c r="Z2659" s="21">
        <v>2072.3851932712223</v>
      </c>
      <c r="AA2659" s="21">
        <v>2197.7172012515416</v>
      </c>
      <c r="AB2659" s="21">
        <v>2291.0395794737688</v>
      </c>
      <c r="AC2659" s="21">
        <v>2363.4567768502266</v>
      </c>
      <c r="AD2659" s="21">
        <v>2420.6639731367163</v>
      </c>
      <c r="AE2659" s="21">
        <v>2465.0440472746955</v>
      </c>
      <c r="AF2659" s="21">
        <v>2498.7758428244169</v>
      </c>
      <c r="AG2659" s="21">
        <v>2526.1601780700175</v>
      </c>
      <c r="AH2659" s="21">
        <v>2548.485250348504</v>
      </c>
      <c r="AI2659" s="21">
        <v>30811.778529473046</v>
      </c>
      <c r="AJ2659" s="21">
        <v>32675.187940562362</v>
      </c>
      <c r="AK2659" s="21">
        <v>34062.685042434707</v>
      </c>
      <c r="AL2659" s="21">
        <v>35139.36839962782</v>
      </c>
      <c r="AM2659" s="21">
        <v>35989.912723141875</v>
      </c>
      <c r="AN2659" s="21">
        <v>36649.746145953846</v>
      </c>
      <c r="AO2659" s="21">
        <v>37151.26324675831</v>
      </c>
      <c r="AP2659" s="21">
        <v>37558.407669283559</v>
      </c>
      <c r="AQ2659" s="21">
        <v>37890.332055219464</v>
      </c>
    </row>
    <row r="2660" spans="1:43" x14ac:dyDescent="0.25">
      <c r="A2660" s="17" t="s">
        <v>267</v>
      </c>
      <c r="B2660" s="8" t="s">
        <v>338</v>
      </c>
      <c r="C2660" s="8" t="s">
        <v>72</v>
      </c>
      <c r="D2660" s="8" t="str">
        <f t="shared" si="302"/>
        <v>Week_06-generic-fifi</v>
      </c>
      <c r="E2660" s="8" t="str">
        <f t="shared" si="303"/>
        <v>Umbrella-vod.umb</v>
      </c>
      <c r="H2660" s="24">
        <f t="shared" si="304"/>
        <v>8.7413170809691673E-3</v>
      </c>
      <c r="I2660" s="6">
        <f t="shared" si="304"/>
        <v>3.39</v>
      </c>
      <c r="J2660" s="6">
        <f t="shared" si="306"/>
        <v>2035853.3090540378</v>
      </c>
      <c r="K2660" s="18">
        <f t="shared" si="306"/>
        <v>0.3</v>
      </c>
      <c r="L2660" s="35">
        <f>Data!BM20</f>
        <v>7.1478281456308504E-3</v>
      </c>
      <c r="Q2660" s="21">
        <v>0</v>
      </c>
      <c r="R2660" s="21">
        <v>0</v>
      </c>
      <c r="S2660" s="21">
        <v>0</v>
      </c>
      <c r="T2660" s="21">
        <v>0</v>
      </c>
      <c r="U2660" s="21">
        <v>0</v>
      </c>
      <c r="V2660" s="21">
        <v>0</v>
      </c>
      <c r="W2660" s="21">
        <v>0</v>
      </c>
      <c r="X2660" s="21">
        <v>0</v>
      </c>
      <c r="Y2660" s="21">
        <v>0</v>
      </c>
      <c r="Z2660" s="21">
        <v>1541.3300630987064</v>
      </c>
      <c r="AA2660" s="21">
        <v>1642.6940357500382</v>
      </c>
      <c r="AB2660" s="21">
        <v>1718.1293046828966</v>
      </c>
      <c r="AC2660" s="21">
        <v>1776.6374420211346</v>
      </c>
      <c r="AD2660" s="21">
        <v>1822.8366921111615</v>
      </c>
      <c r="AE2660" s="21">
        <v>1858.6625672759078</v>
      </c>
      <c r="AF2660" s="21">
        <v>1885.8830578042175</v>
      </c>
      <c r="AG2660" s="21">
        <v>1907.9745031655818</v>
      </c>
      <c r="AH2660" s="21">
        <v>1925.9795674428035</v>
      </c>
      <c r="AI2660" s="21">
        <v>26403.470619260788</v>
      </c>
      <c r="AJ2660" s="21">
        <v>28139.867474046332</v>
      </c>
      <c r="AK2660" s="21">
        <v>29432.097447761709</v>
      </c>
      <c r="AL2660" s="21">
        <v>30434.36031292125</v>
      </c>
      <c r="AM2660" s="21">
        <v>31225.768053279964</v>
      </c>
      <c r="AN2660" s="21">
        <v>31839.476606021733</v>
      </c>
      <c r="AO2660" s="21">
        <v>32305.772202995413</v>
      </c>
      <c r="AP2660" s="21">
        <v>32684.205636885061</v>
      </c>
      <c r="AQ2660" s="21">
        <v>32992.638072625516</v>
      </c>
    </row>
    <row r="2661" spans="1:43" x14ac:dyDescent="0.25">
      <c r="A2661" s="17" t="s">
        <v>268</v>
      </c>
      <c r="B2661" s="8" t="s">
        <v>338</v>
      </c>
      <c r="C2661" s="8" t="s">
        <v>72</v>
      </c>
      <c r="D2661" s="8" t="str">
        <f t="shared" si="302"/>
        <v>Week_07-generic-fifi</v>
      </c>
      <c r="E2661" s="8" t="str">
        <f t="shared" si="303"/>
        <v>Umbrella-vod.umb</v>
      </c>
      <c r="H2661" s="24">
        <f t="shared" si="304"/>
        <v>8.7413170809691673E-3</v>
      </c>
      <c r="I2661" s="6">
        <f t="shared" si="304"/>
        <v>3.39</v>
      </c>
      <c r="J2661" s="6">
        <f t="shared" si="306"/>
        <v>2035853.3090540378</v>
      </c>
      <c r="K2661" s="18">
        <f t="shared" si="306"/>
        <v>0.3</v>
      </c>
      <c r="L2661" s="35">
        <f>Data!BM21</f>
        <v>7.1478281456308504E-3</v>
      </c>
      <c r="Q2661" s="21">
        <v>0</v>
      </c>
      <c r="R2661" s="21">
        <v>0</v>
      </c>
      <c r="S2661" s="21">
        <v>0</v>
      </c>
      <c r="T2661" s="21">
        <v>0</v>
      </c>
      <c r="U2661" s="21">
        <v>0</v>
      </c>
      <c r="V2661" s="21">
        <v>0</v>
      </c>
      <c r="W2661" s="21">
        <v>0</v>
      </c>
      <c r="X2661" s="21">
        <v>0</v>
      </c>
      <c r="Y2661" s="21">
        <v>0</v>
      </c>
      <c r="Z2661" s="21">
        <v>2884.1587045146493</v>
      </c>
      <c r="AA2661" s="21">
        <v>3071.684409515919</v>
      </c>
      <c r="AB2661" s="21">
        <v>3211.4048513482089</v>
      </c>
      <c r="AC2661" s="21">
        <v>3319.8877826267963</v>
      </c>
      <c r="AD2661" s="21">
        <v>3405.631072667672</v>
      </c>
      <c r="AE2661" s="21">
        <v>3472.1802793536231</v>
      </c>
      <c r="AF2661" s="21">
        <v>3522.7831037907808</v>
      </c>
      <c r="AG2661" s="21">
        <v>3563.8786419517028</v>
      </c>
      <c r="AH2661" s="21">
        <v>3597.3927151948451</v>
      </c>
      <c r="AI2661" s="21">
        <v>38351.217089391073</v>
      </c>
      <c r="AJ2661" s="21">
        <v>40844.782721229312</v>
      </c>
      <c r="AK2661" s="21">
        <v>42702.672506610419</v>
      </c>
      <c r="AL2661" s="21">
        <v>44145.191062002719</v>
      </c>
      <c r="AM2661" s="21">
        <v>45285.336202132807</v>
      </c>
      <c r="AN2661" s="21">
        <v>46170.253897107272</v>
      </c>
      <c r="AO2661" s="21">
        <v>46843.129457764873</v>
      </c>
      <c r="AP2661" s="21">
        <v>47389.584790804554</v>
      </c>
      <c r="AQ2661" s="21">
        <v>47835.227915950753</v>
      </c>
    </row>
    <row r="2662" spans="1:43" x14ac:dyDescent="0.25">
      <c r="A2662" s="17" t="s">
        <v>269</v>
      </c>
      <c r="B2662" s="8" t="s">
        <v>338</v>
      </c>
      <c r="C2662" s="8" t="s">
        <v>72</v>
      </c>
      <c r="D2662" s="8" t="str">
        <f t="shared" si="302"/>
        <v>Week_08-generic-fifi</v>
      </c>
      <c r="E2662" s="8" t="str">
        <f t="shared" si="303"/>
        <v>Umbrella-vod.umb</v>
      </c>
      <c r="H2662" s="24">
        <f t="shared" si="304"/>
        <v>8.7413170809691673E-3</v>
      </c>
      <c r="I2662" s="6">
        <f t="shared" si="304"/>
        <v>3.39</v>
      </c>
      <c r="J2662" s="6">
        <f t="shared" si="306"/>
        <v>2035853.3090540378</v>
      </c>
      <c r="K2662" s="18">
        <f t="shared" si="306"/>
        <v>0.3</v>
      </c>
      <c r="L2662" s="35">
        <f>Data!BM22</f>
        <v>7.1478281456308504E-3</v>
      </c>
      <c r="Q2662" s="21">
        <v>0</v>
      </c>
      <c r="R2662" s="21">
        <v>0</v>
      </c>
      <c r="S2662" s="21">
        <v>0</v>
      </c>
      <c r="T2662" s="21">
        <v>0</v>
      </c>
      <c r="U2662" s="21">
        <v>0</v>
      </c>
      <c r="V2662" s="21">
        <v>0</v>
      </c>
      <c r="W2662" s="21">
        <v>0</v>
      </c>
      <c r="X2662" s="21">
        <v>0</v>
      </c>
      <c r="Y2662" s="21">
        <v>0</v>
      </c>
      <c r="Z2662" s="21">
        <v>2443.5852849295325</v>
      </c>
      <c r="AA2662" s="21">
        <v>2588.0171090858735</v>
      </c>
      <c r="AB2662" s="21">
        <v>2695.7499161339006</v>
      </c>
      <c r="AC2662" s="21">
        <v>2779.482128223045</v>
      </c>
      <c r="AD2662" s="21">
        <v>2845.7236710611505</v>
      </c>
      <c r="AE2662" s="21">
        <v>2897.1799368739753</v>
      </c>
      <c r="AF2662" s="21">
        <v>2936.3350063988091</v>
      </c>
      <c r="AG2662" s="21">
        <v>2968.1540942958832</v>
      </c>
      <c r="AH2662" s="21">
        <v>2994.1180451517425</v>
      </c>
      <c r="AI2662" s="21">
        <v>35101.175836218972</v>
      </c>
      <c r="AJ2662" s="21">
        <v>37175.884211377561</v>
      </c>
      <c r="AK2662" s="21">
        <v>38723.425124659538</v>
      </c>
      <c r="AL2662" s="21">
        <v>39926.20659409427</v>
      </c>
      <c r="AM2662" s="21">
        <v>40877.741233446883</v>
      </c>
      <c r="AN2662" s="21">
        <v>41616.890975962735</v>
      </c>
      <c r="AO2662" s="21">
        <v>42179.338699292435</v>
      </c>
      <c r="AP2662" s="21">
        <v>42636.40782886673</v>
      </c>
      <c r="AQ2662" s="21">
        <v>43009.370135529476</v>
      </c>
    </row>
    <row r="2663" spans="1:43" x14ac:dyDescent="0.25">
      <c r="A2663" s="17" t="s">
        <v>270</v>
      </c>
      <c r="B2663" s="8" t="s">
        <v>338</v>
      </c>
      <c r="C2663" s="8" t="s">
        <v>72</v>
      </c>
      <c r="D2663" s="8" t="str">
        <f t="shared" si="302"/>
        <v>Week_09-generic-fifi</v>
      </c>
      <c r="E2663" s="8" t="str">
        <f t="shared" si="303"/>
        <v>Umbrella-vod.umb</v>
      </c>
      <c r="H2663" s="24">
        <f t="shared" si="304"/>
        <v>8.7413170809691673E-3</v>
      </c>
      <c r="I2663" s="6">
        <f t="shared" si="304"/>
        <v>3.39</v>
      </c>
      <c r="J2663" s="6">
        <f t="shared" si="306"/>
        <v>2035853.3090540378</v>
      </c>
      <c r="K2663" s="18">
        <f t="shared" si="306"/>
        <v>0.3</v>
      </c>
      <c r="L2663" s="35">
        <f>Data!BM23</f>
        <v>7.1478281456308504E-3</v>
      </c>
      <c r="Q2663" s="21">
        <v>0</v>
      </c>
      <c r="R2663" s="21">
        <v>0</v>
      </c>
      <c r="S2663" s="21">
        <v>0</v>
      </c>
      <c r="T2663" s="21">
        <v>0</v>
      </c>
      <c r="U2663" s="21">
        <v>0</v>
      </c>
      <c r="V2663" s="21">
        <v>0</v>
      </c>
      <c r="W2663" s="21">
        <v>0</v>
      </c>
      <c r="X2663" s="21">
        <v>0</v>
      </c>
      <c r="Y2663" s="21">
        <v>0</v>
      </c>
      <c r="Z2663" s="21">
        <v>2426.9128208810503</v>
      </c>
      <c r="AA2663" s="21">
        <v>2566.9819732756728</v>
      </c>
      <c r="AB2663" s="21">
        <v>2671.2677060438018</v>
      </c>
      <c r="AC2663" s="21">
        <v>2752.1857699057387</v>
      </c>
      <c r="AD2663" s="21">
        <v>2816.1031314143515</v>
      </c>
      <c r="AE2663" s="21">
        <v>2865.6853258286292</v>
      </c>
      <c r="AF2663" s="21">
        <v>2903.3687146251659</v>
      </c>
      <c r="AG2663" s="21">
        <v>2933.9594175918669</v>
      </c>
      <c r="AH2663" s="21">
        <v>2958.8972565045697</v>
      </c>
      <c r="AI2663" s="21">
        <v>34528.502565619223</v>
      </c>
      <c r="AJ2663" s="21">
        <v>36521.313368796764</v>
      </c>
      <c r="AK2663" s="21">
        <v>38005.021461011878</v>
      </c>
      <c r="AL2663" s="21">
        <v>39156.269891372685</v>
      </c>
      <c r="AM2663" s="21">
        <v>40065.643628183119</v>
      </c>
      <c r="AN2663" s="21">
        <v>40771.066135457564</v>
      </c>
      <c r="AO2663" s="21">
        <v>41307.200344955083</v>
      </c>
      <c r="AP2663" s="21">
        <v>41742.424534625963</v>
      </c>
      <c r="AQ2663" s="21">
        <v>42097.223531717944</v>
      </c>
    </row>
    <row r="2664" spans="1:43" x14ac:dyDescent="0.25">
      <c r="A2664" s="17" t="s">
        <v>249</v>
      </c>
      <c r="B2664" s="8" t="s">
        <v>338</v>
      </c>
      <c r="C2664" s="8" t="s">
        <v>72</v>
      </c>
      <c r="D2664" s="8" t="str">
        <f t="shared" si="302"/>
        <v>Week_10-generic-fifi</v>
      </c>
      <c r="E2664" s="8" t="str">
        <f t="shared" si="303"/>
        <v>Umbrella-vod.umb</v>
      </c>
      <c r="H2664" s="24">
        <f t="shared" si="304"/>
        <v>8.7413170809691673E-3</v>
      </c>
      <c r="I2664" s="6">
        <f t="shared" si="304"/>
        <v>3.39</v>
      </c>
      <c r="J2664" s="6">
        <f t="shared" si="306"/>
        <v>2035853.3090540378</v>
      </c>
      <c r="K2664" s="18">
        <f t="shared" si="306"/>
        <v>0.3</v>
      </c>
      <c r="L2664" s="35">
        <f>Data!BM24</f>
        <v>7.1478281456308504E-3</v>
      </c>
      <c r="Q2664" s="21">
        <v>0</v>
      </c>
      <c r="R2664" s="21">
        <v>0</v>
      </c>
      <c r="S2664" s="21">
        <v>0</v>
      </c>
      <c r="T2664" s="21">
        <v>0</v>
      </c>
      <c r="U2664" s="21">
        <v>0</v>
      </c>
      <c r="V2664" s="21">
        <v>0</v>
      </c>
      <c r="W2664" s="21">
        <v>0</v>
      </c>
      <c r="X2664" s="21">
        <v>0</v>
      </c>
      <c r="Y2664" s="21">
        <v>0</v>
      </c>
      <c r="Z2664" s="21">
        <v>2160.2111474610901</v>
      </c>
      <c r="AA2664" s="21">
        <v>2283.6453791414169</v>
      </c>
      <c r="AB2664" s="21">
        <v>2375.5170595410718</v>
      </c>
      <c r="AC2664" s="21">
        <v>2446.7825900810376</v>
      </c>
      <c r="AD2664" s="21">
        <v>2503.0607413247521</v>
      </c>
      <c r="AE2664" s="21">
        <v>2546.7067684233821</v>
      </c>
      <c r="AF2664" s="21">
        <v>2579.8717405384245</v>
      </c>
      <c r="AG2664" s="21">
        <v>2606.7896315106909</v>
      </c>
      <c r="AH2664" s="21">
        <v>2628.7298079830221</v>
      </c>
      <c r="AI2664" s="21">
        <v>32636.297119857409</v>
      </c>
      <c r="AJ2664" s="21">
        <v>34501.131612825891</v>
      </c>
      <c r="AK2664" s="21">
        <v>35889.1216072057</v>
      </c>
      <c r="AL2664" s="21">
        <v>36965.79553875178</v>
      </c>
      <c r="AM2664" s="21">
        <v>37816.041343429177</v>
      </c>
      <c r="AN2664" s="21">
        <v>38475.442027555073</v>
      </c>
      <c r="AO2664" s="21">
        <v>38976.49577185708</v>
      </c>
      <c r="AP2664" s="21">
        <v>39383.169114249249</v>
      </c>
      <c r="AQ2664" s="21">
        <v>39714.639544375801</v>
      </c>
    </row>
    <row r="2665" spans="1:43" x14ac:dyDescent="0.25">
      <c r="A2665" s="17" t="s">
        <v>250</v>
      </c>
      <c r="B2665" s="8" t="s">
        <v>338</v>
      </c>
      <c r="C2665" s="8" t="s">
        <v>72</v>
      </c>
      <c r="D2665" s="8" t="str">
        <f t="shared" si="302"/>
        <v>Week_11-generic-fifi</v>
      </c>
      <c r="E2665" s="8" t="str">
        <f t="shared" si="303"/>
        <v>Umbrella-vod.umb</v>
      </c>
      <c r="H2665" s="24">
        <f t="shared" si="304"/>
        <v>8.7413170809691673E-3</v>
      </c>
      <c r="I2665" s="6">
        <f t="shared" si="304"/>
        <v>3.39</v>
      </c>
      <c r="J2665" s="6">
        <f t="shared" si="306"/>
        <v>2035853.3090540378</v>
      </c>
      <c r="K2665" s="18">
        <f t="shared" si="306"/>
        <v>0.3</v>
      </c>
      <c r="L2665" s="35">
        <f>Data!BM25</f>
        <v>7.1478281456308504E-3</v>
      </c>
      <c r="Q2665" s="21">
        <v>0</v>
      </c>
      <c r="R2665" s="21">
        <v>0</v>
      </c>
      <c r="S2665" s="21">
        <v>0</v>
      </c>
      <c r="T2665" s="21">
        <v>0</v>
      </c>
      <c r="U2665" s="21">
        <v>0</v>
      </c>
      <c r="V2665" s="21">
        <v>0</v>
      </c>
      <c r="W2665" s="21">
        <v>0</v>
      </c>
      <c r="X2665" s="21">
        <v>0</v>
      </c>
      <c r="Y2665" s="21">
        <v>0</v>
      </c>
      <c r="Z2665" s="21">
        <v>2949.664406708634</v>
      </c>
      <c r="AA2665" s="21">
        <v>3117.2679949126273</v>
      </c>
      <c r="AB2665" s="21">
        <v>3242.0916818209321</v>
      </c>
      <c r="AC2665" s="21">
        <v>3338.972297539231</v>
      </c>
      <c r="AD2665" s="21">
        <v>3415.5175701464036</v>
      </c>
      <c r="AE2665" s="21">
        <v>3474.9090036082243</v>
      </c>
      <c r="AF2665" s="21">
        <v>3520.0565262214836</v>
      </c>
      <c r="AG2665" s="21">
        <v>3556.7128515342156</v>
      </c>
      <c r="AH2665" s="21">
        <v>3586.6001020900703</v>
      </c>
      <c r="AI2665" s="21">
        <v>39303.248739819435</v>
      </c>
      <c r="AJ2665" s="21">
        <v>41536.508056332088</v>
      </c>
      <c r="AK2665" s="21">
        <v>43199.740118942478</v>
      </c>
      <c r="AL2665" s="21">
        <v>44490.640510520236</v>
      </c>
      <c r="AM2665" s="21">
        <v>45510.579552498908</v>
      </c>
      <c r="AN2665" s="21">
        <v>46301.949674827185</v>
      </c>
      <c r="AO2665" s="21">
        <v>46903.524656448761</v>
      </c>
      <c r="AP2665" s="21">
        <v>47391.957397603081</v>
      </c>
      <c r="AQ2665" s="21">
        <v>47790.194580136267</v>
      </c>
    </row>
    <row r="2666" spans="1:43" x14ac:dyDescent="0.25">
      <c r="A2666" s="17" t="s">
        <v>251</v>
      </c>
      <c r="B2666" s="8" t="s">
        <v>338</v>
      </c>
      <c r="C2666" s="8" t="s">
        <v>72</v>
      </c>
      <c r="D2666" s="8" t="str">
        <f t="shared" si="302"/>
        <v>Week_12-generic-fifi</v>
      </c>
      <c r="E2666" s="8" t="str">
        <f t="shared" si="303"/>
        <v>Umbrella-vod.umb</v>
      </c>
      <c r="H2666" s="24">
        <f t="shared" si="304"/>
        <v>8.7413170809691673E-3</v>
      </c>
      <c r="I2666" s="6">
        <f t="shared" si="304"/>
        <v>3.39</v>
      </c>
      <c r="J2666" s="6">
        <f t="shared" si="306"/>
        <v>2035853.3090540378</v>
      </c>
      <c r="K2666" s="18">
        <f t="shared" si="306"/>
        <v>0.3</v>
      </c>
      <c r="L2666" s="35">
        <f>Data!BM26</f>
        <v>7.1478281456308504E-3</v>
      </c>
      <c r="Q2666" s="21">
        <v>0</v>
      </c>
      <c r="R2666" s="21">
        <v>0</v>
      </c>
      <c r="S2666" s="21">
        <v>0</v>
      </c>
      <c r="T2666" s="21">
        <v>0</v>
      </c>
      <c r="U2666" s="21">
        <v>0</v>
      </c>
      <c r="V2666" s="21">
        <v>0</v>
      </c>
      <c r="W2666" s="21">
        <v>0</v>
      </c>
      <c r="X2666" s="21">
        <v>0</v>
      </c>
      <c r="Y2666" s="21">
        <v>0</v>
      </c>
      <c r="Z2666" s="21">
        <v>2444.6227146932079</v>
      </c>
      <c r="AA2666" s="21">
        <v>2601.4477464799011</v>
      </c>
      <c r="AB2666" s="21">
        <v>2718.3649791076896</v>
      </c>
      <c r="AC2666" s="21">
        <v>2809.1928287363489</v>
      </c>
      <c r="AD2666" s="21">
        <v>2881.0178426712314</v>
      </c>
      <c r="AE2666" s="21">
        <v>2936.7898591292524</v>
      </c>
      <c r="AF2666" s="21">
        <v>2979.2147770025567</v>
      </c>
      <c r="AG2666" s="21">
        <v>3013.6809067666945</v>
      </c>
      <c r="AH2666" s="21">
        <v>3041.7973988666945</v>
      </c>
      <c r="AI2666" s="21">
        <v>34071.673433581098</v>
      </c>
      <c r="AJ2666" s="21">
        <v>36257.405913743285</v>
      </c>
      <c r="AK2666" s="21">
        <v>37886.92761658485</v>
      </c>
      <c r="AL2666" s="21">
        <v>39152.831272237687</v>
      </c>
      <c r="AM2666" s="21">
        <v>40153.884892676957</v>
      </c>
      <c r="AN2666" s="21">
        <v>40931.201539564317</v>
      </c>
      <c r="AO2666" s="21">
        <v>41522.494395732974</v>
      </c>
      <c r="AP2666" s="21">
        <v>42002.862474940041</v>
      </c>
      <c r="AQ2666" s="21">
        <v>42394.733143232217</v>
      </c>
    </row>
    <row r="2667" spans="1:43" x14ac:dyDescent="0.25">
      <c r="A2667" s="17" t="s">
        <v>252</v>
      </c>
      <c r="B2667" s="8" t="s">
        <v>338</v>
      </c>
      <c r="C2667" s="8" t="s">
        <v>72</v>
      </c>
      <c r="D2667" s="8" t="str">
        <f t="shared" si="302"/>
        <v>Week_13-generic-fifi</v>
      </c>
      <c r="E2667" s="8" t="str">
        <f t="shared" si="303"/>
        <v>Umbrella-vod.umb</v>
      </c>
      <c r="H2667" s="24">
        <f t="shared" si="304"/>
        <v>8.7413170809691673E-3</v>
      </c>
      <c r="I2667" s="6">
        <f t="shared" si="304"/>
        <v>3.39</v>
      </c>
      <c r="J2667" s="6">
        <f t="shared" si="306"/>
        <v>2035853.3090540378</v>
      </c>
      <c r="K2667" s="18">
        <f t="shared" si="306"/>
        <v>0.3</v>
      </c>
      <c r="L2667" s="35">
        <f>Data!BM27</f>
        <v>7.1478281456308504E-3</v>
      </c>
      <c r="Q2667" s="21">
        <v>0</v>
      </c>
      <c r="R2667" s="21">
        <v>0</v>
      </c>
      <c r="S2667" s="21">
        <v>0</v>
      </c>
      <c r="T2667" s="21">
        <v>0</v>
      </c>
      <c r="U2667" s="21">
        <v>0</v>
      </c>
      <c r="V2667" s="21">
        <v>0</v>
      </c>
      <c r="W2667" s="21">
        <v>0</v>
      </c>
      <c r="X2667" s="21">
        <v>0</v>
      </c>
      <c r="Y2667" s="21">
        <v>0</v>
      </c>
      <c r="Z2667" s="21">
        <v>3773.8687222342255</v>
      </c>
      <c r="AA2667" s="21">
        <v>3966.1845195131054</v>
      </c>
      <c r="AB2667" s="21">
        <v>4109.4398052971737</v>
      </c>
      <c r="AC2667" s="21">
        <v>4220.6461468490916</v>
      </c>
      <c r="AD2667" s="21">
        <v>4308.5232280685632</v>
      </c>
      <c r="AE2667" s="21">
        <v>4376.716857216501</v>
      </c>
      <c r="AF2667" s="21">
        <v>4428.5619079309772</v>
      </c>
      <c r="AG2667" s="21">
        <v>4470.6607913082871</v>
      </c>
      <c r="AH2667" s="21">
        <v>4504.9889052941016</v>
      </c>
      <c r="AI2667" s="21">
        <v>46684.33284130189</v>
      </c>
      <c r="AJ2667" s="21">
        <v>49063.35960445126</v>
      </c>
      <c r="AK2667" s="21">
        <v>50835.487342604254</v>
      </c>
      <c r="AL2667" s="21">
        <v>52211.156250345091</v>
      </c>
      <c r="AM2667" s="21">
        <v>53298.232460654588</v>
      </c>
      <c r="AN2667" s="21">
        <v>54141.816144962999</v>
      </c>
      <c r="AO2667" s="21">
        <v>54783.161083505496</v>
      </c>
      <c r="AP2667" s="21">
        <v>55303.941860074206</v>
      </c>
      <c r="AQ2667" s="21">
        <v>55728.594972591367</v>
      </c>
    </row>
    <row r="2668" spans="1:43" x14ac:dyDescent="0.25">
      <c r="A2668" s="17" t="s">
        <v>253</v>
      </c>
      <c r="B2668" s="8" t="s">
        <v>338</v>
      </c>
      <c r="C2668" s="8" t="s">
        <v>72</v>
      </c>
      <c r="D2668" s="8" t="str">
        <f t="shared" si="302"/>
        <v>Week_14-generic-fifi</v>
      </c>
      <c r="E2668" s="8" t="str">
        <f t="shared" si="303"/>
        <v>Umbrella-vod.umb</v>
      </c>
      <c r="H2668" s="24">
        <f t="shared" si="304"/>
        <v>8.7413170809691673E-3</v>
      </c>
      <c r="I2668" s="6">
        <f t="shared" si="304"/>
        <v>3.39</v>
      </c>
      <c r="J2668" s="6">
        <f t="shared" si="306"/>
        <v>2035853.3090540378</v>
      </c>
      <c r="K2668" s="18">
        <f t="shared" si="306"/>
        <v>0.3</v>
      </c>
      <c r="L2668" s="35">
        <f>Data!BM28</f>
        <v>7.1478281456308504E-3</v>
      </c>
      <c r="Q2668" s="21">
        <v>0</v>
      </c>
      <c r="R2668" s="21">
        <v>0</v>
      </c>
      <c r="S2668" s="21">
        <v>0</v>
      </c>
      <c r="T2668" s="21">
        <v>0</v>
      </c>
      <c r="U2668" s="21">
        <v>0</v>
      </c>
      <c r="V2668" s="21">
        <v>0</v>
      </c>
      <c r="W2668" s="21">
        <v>0</v>
      </c>
      <c r="X2668" s="21">
        <v>0</v>
      </c>
      <c r="Y2668" s="21">
        <v>0</v>
      </c>
      <c r="Z2668" s="21">
        <v>3093.5027354736308</v>
      </c>
      <c r="AA2668" s="21">
        <v>3255.1474744870461</v>
      </c>
      <c r="AB2668" s="21">
        <v>3375.6608304127317</v>
      </c>
      <c r="AC2668" s="21">
        <v>3469.2863664796237</v>
      </c>
      <c r="AD2668" s="21">
        <v>3543.3241930669406</v>
      </c>
      <c r="AE2668" s="21">
        <v>3600.8158190722284</v>
      </c>
      <c r="AF2668" s="21">
        <v>3644.5494516714894</v>
      </c>
      <c r="AG2668" s="21">
        <v>3680.0794629118041</v>
      </c>
      <c r="AH2668" s="21">
        <v>3709.0642072631035</v>
      </c>
      <c r="AI2668" s="21">
        <v>41404.88443101423</v>
      </c>
      <c r="AJ2668" s="21">
        <v>43568.41306183899</v>
      </c>
      <c r="AK2668" s="21">
        <v>45181.420064314691</v>
      </c>
      <c r="AL2668" s="21">
        <v>46434.547936544579</v>
      </c>
      <c r="AM2668" s="21">
        <v>47425.504762998455</v>
      </c>
      <c r="AN2668" s="21">
        <v>48194.999518313605</v>
      </c>
      <c r="AO2668" s="21">
        <v>48780.350868663591</v>
      </c>
      <c r="AP2668" s="21">
        <v>49255.901121898656</v>
      </c>
      <c r="AQ2668" s="21">
        <v>49643.846468242213</v>
      </c>
    </row>
    <row r="2669" spans="1:43" x14ac:dyDescent="0.25">
      <c r="A2669" s="17" t="s">
        <v>254</v>
      </c>
      <c r="B2669" s="8" t="s">
        <v>338</v>
      </c>
      <c r="C2669" s="8" t="s">
        <v>72</v>
      </c>
      <c r="D2669" s="8" t="str">
        <f t="shared" si="302"/>
        <v>Week_15-generic-fifi</v>
      </c>
      <c r="E2669" s="8" t="str">
        <f t="shared" si="303"/>
        <v>Umbrella-vod.umb</v>
      </c>
      <c r="H2669" s="24">
        <f t="shared" si="304"/>
        <v>8.7413170809691673E-3</v>
      </c>
      <c r="I2669" s="6">
        <f t="shared" si="304"/>
        <v>3.39</v>
      </c>
      <c r="J2669" s="6">
        <f t="shared" si="306"/>
        <v>2035853.3090540378</v>
      </c>
      <c r="K2669" s="18">
        <f t="shared" si="306"/>
        <v>0.3</v>
      </c>
      <c r="L2669" s="35">
        <f>Data!BM29</f>
        <v>7.3735490344402459E-3</v>
      </c>
      <c r="Q2669" s="21">
        <v>0</v>
      </c>
      <c r="R2669" s="21">
        <v>0</v>
      </c>
      <c r="S2669" s="21">
        <v>0</v>
      </c>
      <c r="T2669" s="21">
        <v>0</v>
      </c>
      <c r="U2669" s="21">
        <v>0</v>
      </c>
      <c r="V2669" s="21">
        <v>0</v>
      </c>
      <c r="W2669" s="21">
        <v>0</v>
      </c>
      <c r="X2669" s="21">
        <v>0</v>
      </c>
      <c r="Y2669" s="21">
        <v>0</v>
      </c>
      <c r="Z2669" s="21">
        <v>1458.0720639829144</v>
      </c>
      <c r="AA2669" s="21">
        <v>1575.3878668786012</v>
      </c>
      <c r="AB2669" s="21">
        <v>1662.6984415593472</v>
      </c>
      <c r="AC2669" s="21">
        <v>1730.4185864344008</v>
      </c>
      <c r="AD2669" s="21">
        <v>1783.8944951382182</v>
      </c>
      <c r="AE2669" s="21">
        <v>1825.3643395383299</v>
      </c>
      <c r="AF2669" s="21">
        <v>1856.8740798037529</v>
      </c>
      <c r="AG2669" s="21">
        <v>1882.4471049357969</v>
      </c>
      <c r="AH2669" s="21">
        <v>1903.2902185534774</v>
      </c>
      <c r="AI2669" s="21">
        <v>23647.043271898059</v>
      </c>
      <c r="AJ2669" s="21">
        <v>25549.673420351595</v>
      </c>
      <c r="AK2669" s="21">
        <v>26965.678149178279</v>
      </c>
      <c r="AL2669" s="21">
        <v>28063.964877109414</v>
      </c>
      <c r="AM2669" s="21">
        <v>28931.238284480627</v>
      </c>
      <c r="AN2669" s="21">
        <v>29603.797089516353</v>
      </c>
      <c r="AO2669" s="21">
        <v>30114.822717088802</v>
      </c>
      <c r="AP2669" s="21">
        <v>30529.566574288077</v>
      </c>
      <c r="AQ2669" s="21">
        <v>30867.600627482963</v>
      </c>
    </row>
    <row r="2670" spans="1:43" x14ac:dyDescent="0.25">
      <c r="A2670" s="17" t="s">
        <v>255</v>
      </c>
      <c r="B2670" s="8" t="s">
        <v>338</v>
      </c>
      <c r="C2670" s="8" t="s">
        <v>72</v>
      </c>
      <c r="D2670" s="8" t="str">
        <f t="shared" si="302"/>
        <v>Week_16-generic-fifi</v>
      </c>
      <c r="E2670" s="8" t="str">
        <f t="shared" si="303"/>
        <v>Umbrella-vod.umb</v>
      </c>
      <c r="H2670" s="24">
        <f t="shared" si="304"/>
        <v>8.7413170809691673E-3</v>
      </c>
      <c r="I2670" s="6">
        <f t="shared" si="304"/>
        <v>3.39</v>
      </c>
      <c r="J2670" s="6">
        <f t="shared" si="306"/>
        <v>2035853.3090540378</v>
      </c>
      <c r="K2670" s="18">
        <f t="shared" si="306"/>
        <v>0.3</v>
      </c>
      <c r="L2670" s="35">
        <f>Data!BM30</f>
        <v>7.3735490344402459E-3</v>
      </c>
      <c r="Q2670" s="21">
        <v>0</v>
      </c>
      <c r="R2670" s="21">
        <v>0</v>
      </c>
      <c r="S2670" s="21">
        <v>0</v>
      </c>
      <c r="T2670" s="21">
        <v>0</v>
      </c>
      <c r="U2670" s="21">
        <v>0</v>
      </c>
      <c r="V2670" s="21">
        <v>0</v>
      </c>
      <c r="W2670" s="21">
        <v>0</v>
      </c>
      <c r="X2670" s="21">
        <v>0</v>
      </c>
      <c r="Y2670" s="21">
        <v>0</v>
      </c>
      <c r="Z2670" s="21">
        <v>2592.7861523808901</v>
      </c>
      <c r="AA2670" s="21">
        <v>2739.8233769899239</v>
      </c>
      <c r="AB2670" s="21">
        <v>2849.3691083717194</v>
      </c>
      <c r="AC2670" s="21">
        <v>2934.4192349745977</v>
      </c>
      <c r="AD2670" s="21">
        <v>3001.6370105158735</v>
      </c>
      <c r="AE2670" s="21">
        <v>3053.8051429814518</v>
      </c>
      <c r="AF2670" s="21">
        <v>3093.4709707095717</v>
      </c>
      <c r="AG2670" s="21">
        <v>3125.6831539586124</v>
      </c>
      <c r="AH2670" s="21">
        <v>3151.9517471181953</v>
      </c>
      <c r="AI2670" s="21">
        <v>35547.462397878924</v>
      </c>
      <c r="AJ2670" s="21">
        <v>37563.363403859876</v>
      </c>
      <c r="AK2670" s="21">
        <v>39065.250770685976</v>
      </c>
      <c r="AL2670" s="21">
        <v>40231.299954716989</v>
      </c>
      <c r="AM2670" s="21">
        <v>41152.865100507523</v>
      </c>
      <c r="AN2670" s="21">
        <v>41868.097525474317</v>
      </c>
      <c r="AO2670" s="21">
        <v>42411.921596098618</v>
      </c>
      <c r="AP2670" s="21">
        <v>42853.555153786117</v>
      </c>
      <c r="AQ2670" s="21">
        <v>43213.701256359207</v>
      </c>
    </row>
    <row r="2671" spans="1:43" x14ac:dyDescent="0.25">
      <c r="A2671" s="17" t="s">
        <v>256</v>
      </c>
      <c r="B2671" s="8" t="s">
        <v>338</v>
      </c>
      <c r="C2671" s="8" t="s">
        <v>72</v>
      </c>
      <c r="D2671" s="8" t="str">
        <f t="shared" si="302"/>
        <v>Week_17-generic-fifi</v>
      </c>
      <c r="E2671" s="8" t="str">
        <f t="shared" si="303"/>
        <v>Umbrella-vod.umb</v>
      </c>
      <c r="H2671" s="24">
        <f t="shared" si="304"/>
        <v>8.7413170809691673E-3</v>
      </c>
      <c r="I2671" s="6">
        <f t="shared" si="304"/>
        <v>3.39</v>
      </c>
      <c r="J2671" s="6">
        <f t="shared" si="306"/>
        <v>2035853.3090540378</v>
      </c>
      <c r="K2671" s="18">
        <f t="shared" si="306"/>
        <v>0.3</v>
      </c>
      <c r="L2671" s="35">
        <f>Data!BM31</f>
        <v>7.3735490344402459E-3</v>
      </c>
      <c r="Q2671" s="21">
        <v>0</v>
      </c>
      <c r="R2671" s="21">
        <v>0</v>
      </c>
      <c r="S2671" s="21">
        <v>0</v>
      </c>
      <c r="T2671" s="21">
        <v>0</v>
      </c>
      <c r="U2671" s="21">
        <v>0</v>
      </c>
      <c r="V2671" s="21">
        <v>0</v>
      </c>
      <c r="W2671" s="21">
        <v>0</v>
      </c>
      <c r="X2671" s="21">
        <v>0</v>
      </c>
      <c r="Y2671" s="21">
        <v>0</v>
      </c>
      <c r="Z2671" s="21">
        <v>2141.8987559258062</v>
      </c>
      <c r="AA2671" s="21">
        <v>2272.2924808903986</v>
      </c>
      <c r="AB2671" s="21">
        <v>2369.3241513092776</v>
      </c>
      <c r="AC2671" s="21">
        <v>2444.5778712875522</v>
      </c>
      <c r="AD2671" s="21">
        <v>2503.995636591907</v>
      </c>
      <c r="AE2671" s="21">
        <v>2550.0693936276207</v>
      </c>
      <c r="AF2671" s="21">
        <v>2585.0744115873695</v>
      </c>
      <c r="AG2671" s="21">
        <v>2613.4823563572668</v>
      </c>
      <c r="AH2671" s="21">
        <v>2636.6345890153166</v>
      </c>
      <c r="AI2671" s="21">
        <v>30404.046188755514</v>
      </c>
      <c r="AJ2671" s="21">
        <v>32254.972534167086</v>
      </c>
      <c r="AK2671" s="21">
        <v>33632.327734092272</v>
      </c>
      <c r="AL2671" s="21">
        <v>34700.547028662142</v>
      </c>
      <c r="AM2671" s="21">
        <v>35543.976474497635</v>
      </c>
      <c r="AN2671" s="21">
        <v>36197.989010397287</v>
      </c>
      <c r="AO2671" s="21">
        <v>36694.881863031856</v>
      </c>
      <c r="AP2671" s="21">
        <v>37098.129898225867</v>
      </c>
      <c r="AQ2671" s="21">
        <v>37426.773607066301</v>
      </c>
    </row>
    <row r="2672" spans="1:43" x14ac:dyDescent="0.25">
      <c r="A2672" s="17" t="s">
        <v>257</v>
      </c>
      <c r="B2672" s="8" t="s">
        <v>338</v>
      </c>
      <c r="C2672" s="8" t="s">
        <v>72</v>
      </c>
      <c r="D2672" s="8" t="str">
        <f t="shared" si="302"/>
        <v>Week_18-generic-fifi</v>
      </c>
      <c r="E2672" s="8" t="str">
        <f t="shared" si="303"/>
        <v>Umbrella-vod.umb</v>
      </c>
      <c r="H2672" s="24">
        <f t="shared" si="304"/>
        <v>8.7413170809691673E-3</v>
      </c>
      <c r="I2672" s="6">
        <f t="shared" si="304"/>
        <v>3.39</v>
      </c>
      <c r="J2672" s="6">
        <f t="shared" si="306"/>
        <v>2035853.3090540378</v>
      </c>
      <c r="K2672" s="18">
        <f t="shared" si="306"/>
        <v>0.3</v>
      </c>
      <c r="L2672" s="35">
        <f>Data!BM32</f>
        <v>7.3735490344402459E-3</v>
      </c>
      <c r="Q2672" s="21">
        <v>0</v>
      </c>
      <c r="R2672" s="21">
        <v>0</v>
      </c>
      <c r="S2672" s="21">
        <v>0</v>
      </c>
      <c r="T2672" s="21">
        <v>0</v>
      </c>
      <c r="U2672" s="21">
        <v>0</v>
      </c>
      <c r="V2672" s="21">
        <v>0</v>
      </c>
      <c r="W2672" s="21">
        <v>0</v>
      </c>
      <c r="X2672" s="21">
        <v>0</v>
      </c>
      <c r="Y2672" s="21">
        <v>0</v>
      </c>
      <c r="Z2672" s="21">
        <v>1291.7578868201535</v>
      </c>
      <c r="AA2672" s="21">
        <v>1415.6643897518352</v>
      </c>
      <c r="AB2672" s="21">
        <v>1507.9960046782762</v>
      </c>
      <c r="AC2672" s="21">
        <v>1579.690801632298</v>
      </c>
      <c r="AD2672" s="21">
        <v>1636.3648271936772</v>
      </c>
      <c r="AE2672" s="21">
        <v>1680.3559818047218</v>
      </c>
      <c r="AF2672" s="21">
        <v>1713.809024973463</v>
      </c>
      <c r="AG2672" s="21">
        <v>1740.9786971027606</v>
      </c>
      <c r="AH2672" s="21">
        <v>1763.1374955799934</v>
      </c>
      <c r="AI2672" s="21">
        <v>21905.312248416409</v>
      </c>
      <c r="AJ2672" s="21">
        <v>24006.488222661261</v>
      </c>
      <c r="AK2672" s="21">
        <v>25572.225019007081</v>
      </c>
      <c r="AL2672" s="21">
        <v>26788.007736409851</v>
      </c>
      <c r="AM2672" s="21">
        <v>27749.071910248789</v>
      </c>
      <c r="AN2672" s="21">
        <v>28495.063080695931</v>
      </c>
      <c r="AO2672" s="21">
        <v>29062.351551505984</v>
      </c>
      <c r="AP2672" s="21">
        <v>29523.088163027231</v>
      </c>
      <c r="AQ2672" s="21">
        <v>29898.851612699975</v>
      </c>
    </row>
    <row r="2673" spans="1:43" x14ac:dyDescent="0.25">
      <c r="A2673" s="17" t="s">
        <v>258</v>
      </c>
      <c r="B2673" s="8" t="s">
        <v>338</v>
      </c>
      <c r="C2673" s="8" t="s">
        <v>72</v>
      </c>
      <c r="D2673" s="8" t="str">
        <f t="shared" si="302"/>
        <v>Week_19-generic-fifi</v>
      </c>
      <c r="E2673" s="8" t="str">
        <f t="shared" si="303"/>
        <v>Umbrella-vod.umb</v>
      </c>
      <c r="H2673" s="24">
        <f t="shared" si="304"/>
        <v>8.7413170809691673E-3</v>
      </c>
      <c r="I2673" s="6">
        <f t="shared" si="304"/>
        <v>3.39</v>
      </c>
      <c r="J2673" s="6">
        <f t="shared" si="306"/>
        <v>2035853.3090540378</v>
      </c>
      <c r="K2673" s="18">
        <f t="shared" si="306"/>
        <v>0.3</v>
      </c>
      <c r="L2673" s="35">
        <f>Data!BM33</f>
        <v>6.922107256821455E-3</v>
      </c>
      <c r="Q2673" s="21">
        <v>0</v>
      </c>
      <c r="R2673" s="21">
        <v>0</v>
      </c>
      <c r="S2673" s="21">
        <v>0</v>
      </c>
      <c r="T2673" s="21">
        <v>0</v>
      </c>
      <c r="U2673" s="21">
        <v>0</v>
      </c>
      <c r="V2673" s="21">
        <v>0</v>
      </c>
      <c r="W2673" s="21">
        <v>0</v>
      </c>
      <c r="X2673" s="21">
        <v>0</v>
      </c>
      <c r="Y2673" s="21">
        <v>0</v>
      </c>
      <c r="Z2673" s="21">
        <v>3792.3624178762029</v>
      </c>
      <c r="AA2673" s="21">
        <v>4008.5866672451361</v>
      </c>
      <c r="AB2673" s="21">
        <v>4169.7014587978765</v>
      </c>
      <c r="AC2673" s="21">
        <v>4294.8055331458263</v>
      </c>
      <c r="AD2673" s="21">
        <v>4393.6910669739536</v>
      </c>
      <c r="AE2673" s="21">
        <v>4470.4450511746927</v>
      </c>
      <c r="AF2673" s="21">
        <v>4528.8101627176075</v>
      </c>
      <c r="AG2673" s="21">
        <v>4576.2117579396627</v>
      </c>
      <c r="AH2673" s="21">
        <v>4614.8699912066595</v>
      </c>
      <c r="AI2673" s="21">
        <v>45170.534101889454</v>
      </c>
      <c r="AJ2673" s="21">
        <v>47745.964336018958</v>
      </c>
      <c r="AK2673" s="21">
        <v>49664.990099972048</v>
      </c>
      <c r="AL2673" s="21">
        <v>51155.095009244949</v>
      </c>
      <c r="AM2673" s="21">
        <v>52332.912919503746</v>
      </c>
      <c r="AN2673" s="21">
        <v>53247.123661718884</v>
      </c>
      <c r="AO2673" s="21">
        <v>53942.305970477821</v>
      </c>
      <c r="AP2673" s="21">
        <v>54506.902688177841</v>
      </c>
      <c r="AQ2673" s="21">
        <v>54967.357900969335</v>
      </c>
    </row>
    <row r="2674" spans="1:43" x14ac:dyDescent="0.25">
      <c r="A2674" s="17" t="s">
        <v>259</v>
      </c>
      <c r="B2674" s="8" t="s">
        <v>338</v>
      </c>
      <c r="C2674" s="8" t="s">
        <v>72</v>
      </c>
      <c r="D2674" s="8" t="str">
        <f t="shared" si="302"/>
        <v>Week_20-generic-fifi</v>
      </c>
      <c r="E2674" s="8" t="str">
        <f t="shared" si="303"/>
        <v>Umbrella-vod.umb</v>
      </c>
      <c r="H2674" s="24">
        <f t="shared" si="304"/>
        <v>8.7413170809691673E-3</v>
      </c>
      <c r="I2674" s="6">
        <f t="shared" si="304"/>
        <v>3.39</v>
      </c>
      <c r="J2674" s="6">
        <f t="shared" si="306"/>
        <v>2035853.3090540378</v>
      </c>
      <c r="K2674" s="18">
        <f t="shared" si="306"/>
        <v>0.3</v>
      </c>
      <c r="L2674" s="35">
        <f>Data!BM34</f>
        <v>6.922107256821455E-3</v>
      </c>
      <c r="Q2674" s="21">
        <v>0</v>
      </c>
      <c r="R2674" s="21">
        <v>0</v>
      </c>
      <c r="S2674" s="21">
        <v>0</v>
      </c>
      <c r="T2674" s="21">
        <v>0</v>
      </c>
      <c r="U2674" s="21">
        <v>0</v>
      </c>
      <c r="V2674" s="21">
        <v>0</v>
      </c>
      <c r="W2674" s="21">
        <v>0</v>
      </c>
      <c r="X2674" s="21">
        <v>0</v>
      </c>
      <c r="Y2674" s="21">
        <v>0</v>
      </c>
      <c r="Z2674" s="21">
        <v>2085.7524903236431</v>
      </c>
      <c r="AA2674" s="21">
        <v>2233.6139357245461</v>
      </c>
      <c r="AB2674" s="21">
        <v>2344.0328432319347</v>
      </c>
      <c r="AC2674" s="21">
        <v>2429.9410822318109</v>
      </c>
      <c r="AD2674" s="21">
        <v>2497.97010294764</v>
      </c>
      <c r="AE2674" s="21">
        <v>2550.8605174696845</v>
      </c>
      <c r="AF2674" s="21">
        <v>2591.1374825049747</v>
      </c>
      <c r="AG2674" s="21">
        <v>2623.8898948962301</v>
      </c>
      <c r="AH2674" s="21">
        <v>2650.6313916191825</v>
      </c>
      <c r="AI2674" s="21">
        <v>30267.900139971978</v>
      </c>
      <c r="AJ2674" s="21">
        <v>32413.627154423251</v>
      </c>
      <c r="AK2674" s="21">
        <v>34015.997752806114</v>
      </c>
      <c r="AL2674" s="21">
        <v>35262.675875599882</v>
      </c>
      <c r="AM2674" s="21">
        <v>36249.895411570462</v>
      </c>
      <c r="AN2674" s="21">
        <v>37017.427413829544</v>
      </c>
      <c r="AO2674" s="21">
        <v>37601.916302748541</v>
      </c>
      <c r="AP2674" s="21">
        <v>38077.210831797805</v>
      </c>
      <c r="AQ2674" s="21">
        <v>38465.27650888978</v>
      </c>
    </row>
    <row r="2675" spans="1:43" x14ac:dyDescent="0.25">
      <c r="A2675" s="17" t="s">
        <v>260</v>
      </c>
      <c r="B2675" s="8" t="s">
        <v>338</v>
      </c>
      <c r="C2675" s="8" t="s">
        <v>72</v>
      </c>
      <c r="D2675" s="8" t="str">
        <f t="shared" si="302"/>
        <v>Week_21-generic-fifi</v>
      </c>
      <c r="E2675" s="8" t="str">
        <f t="shared" si="303"/>
        <v>Umbrella-vod.umb</v>
      </c>
      <c r="H2675" s="24">
        <f t="shared" si="304"/>
        <v>8.7413170809691673E-3</v>
      </c>
      <c r="I2675" s="6">
        <f t="shared" si="304"/>
        <v>3.39</v>
      </c>
      <c r="J2675" s="6">
        <f t="shared" ref="J2675:K2690" si="307">J2674</f>
        <v>2035853.3090540378</v>
      </c>
      <c r="K2675" s="18">
        <f t="shared" si="307"/>
        <v>0.3</v>
      </c>
      <c r="L2675" s="35">
        <f>Data!BM35</f>
        <v>6.922107256821455E-3</v>
      </c>
      <c r="Q2675" s="21">
        <v>0</v>
      </c>
      <c r="R2675" s="21">
        <v>0</v>
      </c>
      <c r="S2675" s="21">
        <v>0</v>
      </c>
      <c r="T2675" s="21">
        <v>0</v>
      </c>
      <c r="U2675" s="21">
        <v>0</v>
      </c>
      <c r="V2675" s="21">
        <v>0</v>
      </c>
      <c r="W2675" s="21">
        <v>0</v>
      </c>
      <c r="X2675" s="21">
        <v>0</v>
      </c>
      <c r="Y2675" s="21">
        <v>0</v>
      </c>
      <c r="Z2675" s="21">
        <v>1494.6723728681986</v>
      </c>
      <c r="AA2675" s="21">
        <v>1584.4613026779211</v>
      </c>
      <c r="AB2675" s="21">
        <v>1651.1971138551635</v>
      </c>
      <c r="AC2675" s="21">
        <v>1702.8986787754889</v>
      </c>
      <c r="AD2675" s="21">
        <v>1743.6799775327358</v>
      </c>
      <c r="AE2675" s="21">
        <v>1775.2742639282365</v>
      </c>
      <c r="AF2675" s="21">
        <v>1799.2595193406607</v>
      </c>
      <c r="AG2675" s="21">
        <v>1818.7111185695428</v>
      </c>
      <c r="AH2675" s="21">
        <v>1834.5542138336916</v>
      </c>
      <c r="AI2675" s="21">
        <v>25349.469374529097</v>
      </c>
      <c r="AJ2675" s="21">
        <v>26872.279167296983</v>
      </c>
      <c r="AK2675" s="21">
        <v>28004.11075282067</v>
      </c>
      <c r="AL2675" s="21">
        <v>28880.963272713059</v>
      </c>
      <c r="AM2675" s="21">
        <v>29572.609350252162</v>
      </c>
      <c r="AN2675" s="21">
        <v>30108.444768054098</v>
      </c>
      <c r="AO2675" s="21">
        <v>30515.231906529643</v>
      </c>
      <c r="AP2675" s="21">
        <v>30845.128764121218</v>
      </c>
      <c r="AQ2675" s="21">
        <v>31113.825814716736</v>
      </c>
    </row>
    <row r="2676" spans="1:43" x14ac:dyDescent="0.25">
      <c r="A2676" s="17" t="s">
        <v>261</v>
      </c>
      <c r="B2676" s="8" t="s">
        <v>338</v>
      </c>
      <c r="C2676" s="8" t="s">
        <v>72</v>
      </c>
      <c r="D2676" s="8" t="str">
        <f t="shared" si="302"/>
        <v>Week_22-generic-fifi</v>
      </c>
      <c r="E2676" s="8" t="str">
        <f t="shared" si="303"/>
        <v>Umbrella-vod.umb</v>
      </c>
      <c r="H2676" s="24">
        <f t="shared" si="304"/>
        <v>8.7413170809691673E-3</v>
      </c>
      <c r="I2676" s="6">
        <f t="shared" si="304"/>
        <v>3.39</v>
      </c>
      <c r="J2676" s="6">
        <f t="shared" si="307"/>
        <v>2035853.3090540378</v>
      </c>
      <c r="K2676" s="18">
        <f t="shared" si="307"/>
        <v>0.3</v>
      </c>
      <c r="L2676" s="35">
        <f>Data!BM36</f>
        <v>6.922107256821455E-3</v>
      </c>
      <c r="Q2676" s="21">
        <v>0</v>
      </c>
      <c r="R2676" s="21">
        <v>0</v>
      </c>
      <c r="S2676" s="21">
        <v>0</v>
      </c>
      <c r="T2676" s="21">
        <v>0</v>
      </c>
      <c r="U2676" s="21">
        <v>0</v>
      </c>
      <c r="V2676" s="21">
        <v>0</v>
      </c>
      <c r="W2676" s="21">
        <v>0</v>
      </c>
      <c r="X2676" s="21">
        <v>0</v>
      </c>
      <c r="Y2676" s="21">
        <v>0</v>
      </c>
      <c r="Z2676" s="21">
        <v>1306.3242126726968</v>
      </c>
      <c r="AA2676" s="21">
        <v>1406.1044466348151</v>
      </c>
      <c r="AB2676" s="21">
        <v>1480.4578664997507</v>
      </c>
      <c r="AC2676" s="21">
        <v>1538.1939514637149</v>
      </c>
      <c r="AD2676" s="21">
        <v>1583.8331384818978</v>
      </c>
      <c r="AE2676" s="21">
        <v>1619.2591054359582</v>
      </c>
      <c r="AF2676" s="21">
        <v>1646.1987276573584</v>
      </c>
      <c r="AG2676" s="21">
        <v>1668.0784891316594</v>
      </c>
      <c r="AH2676" s="21">
        <v>1685.9229964921456</v>
      </c>
      <c r="AI2676" s="21">
        <v>22154.114336729013</v>
      </c>
      <c r="AJ2676" s="21">
        <v>23846.299699518575</v>
      </c>
      <c r="AK2676" s="21">
        <v>25107.268568528831</v>
      </c>
      <c r="AL2676" s="21">
        <v>26086.421994024779</v>
      </c>
      <c r="AM2676" s="21">
        <v>26860.422626966818</v>
      </c>
      <c r="AN2676" s="21">
        <v>27461.215994169055</v>
      </c>
      <c r="AO2676" s="21">
        <v>27918.088388549699</v>
      </c>
      <c r="AP2676" s="21">
        <v>28289.149976982088</v>
      </c>
      <c r="AQ2676" s="21">
        <v>28591.777190434699</v>
      </c>
    </row>
    <row r="2677" spans="1:43" x14ac:dyDescent="0.25">
      <c r="A2677" s="17" t="s">
        <v>278</v>
      </c>
      <c r="B2677" s="8" t="s">
        <v>338</v>
      </c>
      <c r="C2677" s="8" t="s">
        <v>72</v>
      </c>
      <c r="D2677" s="8" t="str">
        <f t="shared" si="302"/>
        <v>Week_23-generic-fifi</v>
      </c>
      <c r="E2677" s="8" t="str">
        <f t="shared" si="303"/>
        <v>Umbrella-vod.umb</v>
      </c>
      <c r="H2677" s="24">
        <f t="shared" si="304"/>
        <v>8.7413170809691673E-3</v>
      </c>
      <c r="I2677" s="6">
        <f t="shared" si="304"/>
        <v>3.39</v>
      </c>
      <c r="J2677" s="6">
        <f t="shared" si="307"/>
        <v>2035853.3090540378</v>
      </c>
      <c r="K2677" s="18">
        <f t="shared" si="307"/>
        <v>0.3</v>
      </c>
      <c r="L2677" s="35">
        <f>Data!BM37</f>
        <v>7.1478281456308504E-3</v>
      </c>
      <c r="Q2677" s="21">
        <v>0</v>
      </c>
      <c r="R2677" s="21">
        <v>0</v>
      </c>
      <c r="S2677" s="21">
        <v>0</v>
      </c>
      <c r="T2677" s="21">
        <v>0</v>
      </c>
      <c r="U2677" s="21">
        <v>0</v>
      </c>
      <c r="V2677" s="21">
        <v>0</v>
      </c>
      <c r="W2677" s="21">
        <v>0</v>
      </c>
      <c r="X2677" s="21">
        <v>0</v>
      </c>
      <c r="Y2677" s="21">
        <v>0</v>
      </c>
      <c r="Z2677" s="21">
        <v>1095.973104325067</v>
      </c>
      <c r="AA2677" s="21">
        <v>1218.3870950267108</v>
      </c>
      <c r="AB2677" s="21">
        <v>1309.6071211938058</v>
      </c>
      <c r="AC2677" s="21">
        <v>1380.4382642269995</v>
      </c>
      <c r="AD2677" s="21">
        <v>1436.4303576309549</v>
      </c>
      <c r="AE2677" s="21">
        <v>1479.8922446263662</v>
      </c>
      <c r="AF2677" s="21">
        <v>1512.9429723455087</v>
      </c>
      <c r="AG2677" s="21">
        <v>1539.785906695111</v>
      </c>
      <c r="AH2677" s="21">
        <v>1561.6782964241384</v>
      </c>
      <c r="AI2677" s="21">
        <v>18061.077563189636</v>
      </c>
      <c r="AJ2677" s="21">
        <v>20078.397670915747</v>
      </c>
      <c r="AK2677" s="21">
        <v>21581.657159144419</v>
      </c>
      <c r="AL2677" s="21">
        <v>22748.918256304019</v>
      </c>
      <c r="AM2677" s="21">
        <v>23671.639386871335</v>
      </c>
      <c r="AN2677" s="21">
        <v>24387.869109087114</v>
      </c>
      <c r="AO2677" s="21">
        <v>24932.528238494218</v>
      </c>
      <c r="AP2677" s="21">
        <v>25374.88610056086</v>
      </c>
      <c r="AQ2677" s="21">
        <v>25735.661513186551</v>
      </c>
    </row>
    <row r="2678" spans="1:43" x14ac:dyDescent="0.25">
      <c r="A2678" s="17" t="s">
        <v>279</v>
      </c>
      <c r="B2678" s="8" t="s">
        <v>338</v>
      </c>
      <c r="C2678" s="8" t="s">
        <v>72</v>
      </c>
      <c r="D2678" s="8" t="str">
        <f t="shared" si="302"/>
        <v>Week_24-generic-fifi</v>
      </c>
      <c r="E2678" s="8" t="str">
        <f t="shared" si="303"/>
        <v>Umbrella-vod.umb</v>
      </c>
      <c r="H2678" s="24">
        <f t="shared" si="304"/>
        <v>8.7413170809691673E-3</v>
      </c>
      <c r="I2678" s="6">
        <f t="shared" si="304"/>
        <v>3.39</v>
      </c>
      <c r="J2678" s="6">
        <f t="shared" si="307"/>
        <v>2035853.3090540378</v>
      </c>
      <c r="K2678" s="18">
        <f t="shared" si="307"/>
        <v>0.3</v>
      </c>
      <c r="L2678" s="35">
        <f>Data!BM38</f>
        <v>7.1478281456308504E-3</v>
      </c>
      <c r="Q2678" s="21">
        <v>0</v>
      </c>
      <c r="R2678" s="21">
        <v>0</v>
      </c>
      <c r="S2678" s="21">
        <v>0</v>
      </c>
      <c r="T2678" s="21">
        <v>0</v>
      </c>
      <c r="U2678" s="21">
        <v>0</v>
      </c>
      <c r="V2678" s="21">
        <v>0</v>
      </c>
      <c r="W2678" s="21">
        <v>0</v>
      </c>
      <c r="X2678" s="21">
        <v>0</v>
      </c>
      <c r="Y2678" s="21">
        <v>0</v>
      </c>
      <c r="Z2678" s="21">
        <v>2640.1706292327385</v>
      </c>
      <c r="AA2678" s="21">
        <v>2844.7342167838565</v>
      </c>
      <c r="AB2678" s="21">
        <v>2997.2573212989569</v>
      </c>
      <c r="AC2678" s="21">
        <v>3115.7545012579635</v>
      </c>
      <c r="AD2678" s="21">
        <v>3209.4689294858385</v>
      </c>
      <c r="AE2678" s="21">
        <v>3282.2432252627959</v>
      </c>
      <c r="AF2678" s="21">
        <v>3337.6052630227346</v>
      </c>
      <c r="AG2678" s="21">
        <v>3382.583964984834</v>
      </c>
      <c r="AH2678" s="21">
        <v>3419.2782298970656</v>
      </c>
      <c r="AI2678" s="21">
        <v>32362.127414106322</v>
      </c>
      <c r="AJ2678" s="21">
        <v>34869.583868365808</v>
      </c>
      <c r="AK2678" s="21">
        <v>36739.149451461162</v>
      </c>
      <c r="AL2678" s="21">
        <v>38191.639223745355</v>
      </c>
      <c r="AM2678" s="21">
        <v>39340.352202092508</v>
      </c>
      <c r="AN2678" s="21">
        <v>40232.389635707237</v>
      </c>
      <c r="AO2678" s="21">
        <v>40910.99476071477</v>
      </c>
      <c r="AP2678" s="21">
        <v>41462.325219322891</v>
      </c>
      <c r="AQ2678" s="21">
        <v>41912.108450492953</v>
      </c>
    </row>
    <row r="2679" spans="1:43" x14ac:dyDescent="0.25">
      <c r="A2679" s="17" t="s">
        <v>280</v>
      </c>
      <c r="B2679" s="8" t="s">
        <v>338</v>
      </c>
      <c r="C2679" s="8" t="s">
        <v>72</v>
      </c>
      <c r="D2679" s="8" t="str">
        <f t="shared" si="302"/>
        <v>Week_25-generic-fifi</v>
      </c>
      <c r="E2679" s="8" t="str">
        <f t="shared" si="303"/>
        <v>Umbrella-vod.umb</v>
      </c>
      <c r="H2679" s="24">
        <f t="shared" si="304"/>
        <v>8.7413170809691673E-3</v>
      </c>
      <c r="I2679" s="6">
        <f t="shared" si="304"/>
        <v>3.39</v>
      </c>
      <c r="J2679" s="6">
        <f t="shared" si="307"/>
        <v>2035853.3090540378</v>
      </c>
      <c r="K2679" s="18">
        <f t="shared" si="307"/>
        <v>0.3</v>
      </c>
      <c r="L2679" s="35">
        <f>Data!BM39</f>
        <v>7.1478281456308504E-3</v>
      </c>
      <c r="Q2679" s="21">
        <v>0</v>
      </c>
      <c r="R2679" s="21">
        <v>0</v>
      </c>
      <c r="S2679" s="21">
        <v>0</v>
      </c>
      <c r="T2679" s="21">
        <v>0</v>
      </c>
      <c r="U2679" s="21">
        <v>0</v>
      </c>
      <c r="V2679" s="21">
        <v>0</v>
      </c>
      <c r="W2679" s="21">
        <v>0</v>
      </c>
      <c r="X2679" s="21">
        <v>0</v>
      </c>
      <c r="Y2679" s="21">
        <v>0</v>
      </c>
      <c r="Z2679" s="21">
        <v>1416.786797635524</v>
      </c>
      <c r="AA2679" s="21">
        <v>1556.0653809849653</v>
      </c>
      <c r="AB2679" s="21">
        <v>1659.8008956452954</v>
      </c>
      <c r="AC2679" s="21">
        <v>1740.3148561507887</v>
      </c>
      <c r="AD2679" s="21">
        <v>1803.9345945329758</v>
      </c>
      <c r="AE2679" s="21">
        <v>1853.2989244861128</v>
      </c>
      <c r="AF2679" s="21">
        <v>1890.8259375837845</v>
      </c>
      <c r="AG2679" s="21">
        <v>1921.2957815292275</v>
      </c>
      <c r="AH2679" s="21">
        <v>1946.1398170049997</v>
      </c>
      <c r="AI2679" s="21">
        <v>20607.223927082381</v>
      </c>
      <c r="AJ2679" s="21">
        <v>22633.036815880281</v>
      </c>
      <c r="AK2679" s="21">
        <v>24141.874266486237</v>
      </c>
      <c r="AL2679" s="21">
        <v>25312.953229222167</v>
      </c>
      <c r="AM2679" s="21">
        <v>26238.305016246224</v>
      </c>
      <c r="AN2679" s="21">
        <v>26956.311284410483</v>
      </c>
      <c r="AO2679" s="21">
        <v>27502.143277981344</v>
      </c>
      <c r="AP2679" s="21">
        <v>27945.328447588305</v>
      </c>
      <c r="AQ2679" s="21">
        <v>28306.685994931377</v>
      </c>
    </row>
    <row r="2680" spans="1:43" x14ac:dyDescent="0.25">
      <c r="A2680" s="17" t="s">
        <v>281</v>
      </c>
      <c r="B2680" s="8" t="s">
        <v>338</v>
      </c>
      <c r="C2680" s="8" t="s">
        <v>72</v>
      </c>
      <c r="D2680" s="8" t="str">
        <f t="shared" si="302"/>
        <v>Week_26-generic-fifi</v>
      </c>
      <c r="E2680" s="8" t="str">
        <f t="shared" si="303"/>
        <v>Umbrella-vod.umb</v>
      </c>
      <c r="H2680" s="24">
        <f t="shared" si="304"/>
        <v>8.7413170809691673E-3</v>
      </c>
      <c r="I2680" s="6">
        <f t="shared" si="304"/>
        <v>3.39</v>
      </c>
      <c r="J2680" s="6">
        <f t="shared" si="307"/>
        <v>2035853.3090540378</v>
      </c>
      <c r="K2680" s="18">
        <f t="shared" si="307"/>
        <v>0.3</v>
      </c>
      <c r="L2680" s="35">
        <f>Data!BM40</f>
        <v>7.1478281456308504E-3</v>
      </c>
      <c r="Q2680" s="21">
        <v>0</v>
      </c>
      <c r="R2680" s="21">
        <v>0</v>
      </c>
      <c r="S2680" s="21">
        <v>0</v>
      </c>
      <c r="T2680" s="21">
        <v>0</v>
      </c>
      <c r="U2680" s="21">
        <v>0</v>
      </c>
      <c r="V2680" s="21">
        <v>0</v>
      </c>
      <c r="W2680" s="21">
        <v>0</v>
      </c>
      <c r="X2680" s="21">
        <v>0</v>
      </c>
      <c r="Y2680" s="21">
        <v>0</v>
      </c>
      <c r="Z2680" s="21">
        <v>1186.4631486573521</v>
      </c>
      <c r="AA2680" s="21">
        <v>1287.3860740735745</v>
      </c>
      <c r="AB2680" s="21">
        <v>1362.5376034888775</v>
      </c>
      <c r="AC2680" s="21">
        <v>1420.8554212952317</v>
      </c>
      <c r="AD2680" s="21">
        <v>1466.9276888329359</v>
      </c>
      <c r="AE2680" s="21">
        <v>1502.6707067443392</v>
      </c>
      <c r="AF2680" s="21">
        <v>1529.8388121999928</v>
      </c>
      <c r="AG2680" s="21">
        <v>1551.8950997129402</v>
      </c>
      <c r="AH2680" s="21">
        <v>1569.8769909753223</v>
      </c>
      <c r="AI2680" s="21">
        <v>20027.090709327462</v>
      </c>
      <c r="AJ2680" s="21">
        <v>21730.635049704688</v>
      </c>
      <c r="AK2680" s="21">
        <v>22999.167071325552</v>
      </c>
      <c r="AL2680" s="21">
        <v>23983.551818967793</v>
      </c>
      <c r="AM2680" s="21">
        <v>24761.235881221361</v>
      </c>
      <c r="AN2680" s="21">
        <v>25364.565755180654</v>
      </c>
      <c r="AO2680" s="21">
        <v>25823.154050128262</v>
      </c>
      <c r="AP2680" s="21">
        <v>26195.456612776485</v>
      </c>
      <c r="AQ2680" s="21">
        <v>26498.984765205423</v>
      </c>
    </row>
    <row r="2681" spans="1:43" x14ac:dyDescent="0.25">
      <c r="A2681" s="17" t="s">
        <v>282</v>
      </c>
      <c r="B2681" s="8" t="s">
        <v>338</v>
      </c>
      <c r="C2681" s="8" t="s">
        <v>72</v>
      </c>
      <c r="D2681" s="8" t="str">
        <f t="shared" si="302"/>
        <v>Week_27-generic-fifi</v>
      </c>
      <c r="E2681" s="8" t="str">
        <f t="shared" si="303"/>
        <v>Umbrella-vod.umb</v>
      </c>
      <c r="H2681" s="24">
        <f t="shared" si="304"/>
        <v>8.7413170809691673E-3</v>
      </c>
      <c r="I2681" s="6">
        <f t="shared" si="304"/>
        <v>3.39</v>
      </c>
      <c r="J2681" s="6">
        <f t="shared" si="307"/>
        <v>2035853.3090540378</v>
      </c>
      <c r="K2681" s="18">
        <f t="shared" si="307"/>
        <v>0.3</v>
      </c>
      <c r="L2681" s="35">
        <f>Data!BM41</f>
        <v>7.1478281456308504E-3</v>
      </c>
      <c r="Q2681" s="21">
        <v>0</v>
      </c>
      <c r="R2681" s="21">
        <v>0</v>
      </c>
      <c r="S2681" s="21">
        <v>0</v>
      </c>
      <c r="T2681" s="21">
        <v>0</v>
      </c>
      <c r="U2681" s="21">
        <v>0</v>
      </c>
      <c r="V2681" s="21">
        <v>0</v>
      </c>
      <c r="W2681" s="21">
        <v>0</v>
      </c>
      <c r="X2681" s="21">
        <v>0</v>
      </c>
      <c r="Y2681" s="21">
        <v>0</v>
      </c>
      <c r="Z2681" s="21">
        <v>1958.6711561570971</v>
      </c>
      <c r="AA2681" s="21">
        <v>2105.5578817989008</v>
      </c>
      <c r="AB2681" s="21">
        <v>2214.9346464233799</v>
      </c>
      <c r="AC2681" s="21">
        <v>2299.8113880124233</v>
      </c>
      <c r="AD2681" s="21">
        <v>2366.8645323045525</v>
      </c>
      <c r="AE2681" s="21">
        <v>2418.8842581656231</v>
      </c>
      <c r="AF2681" s="21">
        <v>2458.4238612751492</v>
      </c>
      <c r="AG2681" s="21">
        <v>2490.5237481706968</v>
      </c>
      <c r="AH2681" s="21">
        <v>2516.6937469700583</v>
      </c>
      <c r="AI2681" s="21">
        <v>27171.42058814042</v>
      </c>
      <c r="AJ2681" s="21">
        <v>29209.08831438539</v>
      </c>
      <c r="AK2681" s="21">
        <v>30726.403798834886</v>
      </c>
      <c r="AL2681" s="21">
        <v>31903.845778626735</v>
      </c>
      <c r="AM2681" s="21">
        <v>32834.032134611742</v>
      </c>
      <c r="AN2681" s="21">
        <v>33555.669274060972</v>
      </c>
      <c r="AO2681" s="21">
        <v>34104.177471876545</v>
      </c>
      <c r="AP2681" s="21">
        <v>34549.479137206581</v>
      </c>
      <c r="AQ2681" s="21">
        <v>34912.519171738822</v>
      </c>
    </row>
    <row r="2682" spans="1:43" x14ac:dyDescent="0.25">
      <c r="A2682" s="17" t="s">
        <v>283</v>
      </c>
      <c r="B2682" s="8" t="s">
        <v>338</v>
      </c>
      <c r="C2682" s="8" t="s">
        <v>72</v>
      </c>
      <c r="D2682" s="8" t="str">
        <f t="shared" si="302"/>
        <v>Week_28-generic-fifi</v>
      </c>
      <c r="E2682" s="8" t="str">
        <f t="shared" si="303"/>
        <v>Umbrella-vod.umb</v>
      </c>
      <c r="H2682" s="24">
        <f t="shared" si="304"/>
        <v>8.7413170809691673E-3</v>
      </c>
      <c r="I2682" s="6">
        <f t="shared" si="304"/>
        <v>3.39</v>
      </c>
      <c r="J2682" s="6">
        <f t="shared" si="307"/>
        <v>2035853.3090540378</v>
      </c>
      <c r="K2682" s="18">
        <f t="shared" si="307"/>
        <v>0.3</v>
      </c>
      <c r="L2682" s="35">
        <f>Data!BM42</f>
        <v>6.6963863680120595E-3</v>
      </c>
      <c r="Q2682" s="21">
        <v>0</v>
      </c>
      <c r="R2682" s="21">
        <v>0</v>
      </c>
      <c r="S2682" s="21">
        <v>0</v>
      </c>
      <c r="T2682" s="21">
        <v>0</v>
      </c>
      <c r="U2682" s="21">
        <v>0</v>
      </c>
      <c r="V2682" s="21">
        <v>0</v>
      </c>
      <c r="W2682" s="21">
        <v>0</v>
      </c>
      <c r="X2682" s="21">
        <v>0</v>
      </c>
      <c r="Y2682" s="21">
        <v>0</v>
      </c>
      <c r="Z2682" s="21">
        <v>2487.1825452500734</v>
      </c>
      <c r="AA2682" s="21">
        <v>2650.1995520776873</v>
      </c>
      <c r="AB2682" s="21">
        <v>2771.6283176964562</v>
      </c>
      <c r="AC2682" s="21">
        <v>2865.8873345171551</v>
      </c>
      <c r="AD2682" s="21">
        <v>2940.3726214987296</v>
      </c>
      <c r="AE2682" s="21">
        <v>2998.1729617623364</v>
      </c>
      <c r="AF2682" s="21">
        <v>3042.1159886278274</v>
      </c>
      <c r="AG2682" s="21">
        <v>3077.7977610167536</v>
      </c>
      <c r="AH2682" s="21">
        <v>3106.8930058193182</v>
      </c>
      <c r="AI2682" s="21">
        <v>31592.863508918104</v>
      </c>
      <c r="AJ2682" s="21">
        <v>33663.549497034568</v>
      </c>
      <c r="AK2682" s="21">
        <v>35205.970428532564</v>
      </c>
      <c r="AL2682" s="21">
        <v>36403.273882831993</v>
      </c>
      <c r="AM2682" s="21">
        <v>37349.406087533069</v>
      </c>
      <c r="AN2682" s="21">
        <v>38083.601598917834</v>
      </c>
      <c r="AO2682" s="21">
        <v>38641.777778057352</v>
      </c>
      <c r="AP2682" s="21">
        <v>39095.017274688784</v>
      </c>
      <c r="AQ2682" s="21">
        <v>39464.592921462856</v>
      </c>
    </row>
    <row r="2683" spans="1:43" x14ac:dyDescent="0.25">
      <c r="A2683" s="17" t="s">
        <v>284</v>
      </c>
      <c r="B2683" s="8" t="s">
        <v>338</v>
      </c>
      <c r="C2683" s="8" t="s">
        <v>72</v>
      </c>
      <c r="D2683" s="8" t="str">
        <f t="shared" si="302"/>
        <v>Week_29-generic-fifi</v>
      </c>
      <c r="E2683" s="8" t="str">
        <f t="shared" si="303"/>
        <v>Umbrella-vod.umb</v>
      </c>
      <c r="H2683" s="24">
        <f t="shared" si="304"/>
        <v>8.7413170809691673E-3</v>
      </c>
      <c r="I2683" s="6">
        <f t="shared" si="304"/>
        <v>3.39</v>
      </c>
      <c r="J2683" s="6">
        <f t="shared" si="307"/>
        <v>2035853.3090540378</v>
      </c>
      <c r="K2683" s="18">
        <f t="shared" si="307"/>
        <v>0.3</v>
      </c>
      <c r="L2683" s="35">
        <f>Data!BM43</f>
        <v>6.6963863680120595E-3</v>
      </c>
      <c r="Q2683" s="21">
        <v>0</v>
      </c>
      <c r="R2683" s="21">
        <v>0</v>
      </c>
      <c r="S2683" s="21">
        <v>0</v>
      </c>
      <c r="T2683" s="21">
        <v>0</v>
      </c>
      <c r="U2683" s="21">
        <v>0</v>
      </c>
      <c r="V2683" s="21">
        <v>0</v>
      </c>
      <c r="W2683" s="21">
        <v>0</v>
      </c>
      <c r="X2683" s="21">
        <v>0</v>
      </c>
      <c r="Y2683" s="21">
        <v>0</v>
      </c>
      <c r="Z2683" s="21">
        <v>1366.6472127381978</v>
      </c>
      <c r="AA2683" s="21">
        <v>1480.2306790412099</v>
      </c>
      <c r="AB2683" s="21">
        <v>1564.8110992590409</v>
      </c>
      <c r="AC2683" s="21">
        <v>1630.446823921224</v>
      </c>
      <c r="AD2683" s="21">
        <v>1682.3009792887854</v>
      </c>
      <c r="AE2683" s="21">
        <v>1722.5300947935209</v>
      </c>
      <c r="AF2683" s="21">
        <v>1753.108368799139</v>
      </c>
      <c r="AG2683" s="21">
        <v>1777.9334180141325</v>
      </c>
      <c r="AH2683" s="21">
        <v>1798.1727675366667</v>
      </c>
      <c r="AI2683" s="21">
        <v>21391.306406209103</v>
      </c>
      <c r="AJ2683" s="21">
        <v>23169.160052505242</v>
      </c>
      <c r="AK2683" s="21">
        <v>24493.046471752012</v>
      </c>
      <c r="AL2683" s="21">
        <v>25520.402971919473</v>
      </c>
      <c r="AM2683" s="21">
        <v>26332.044861328694</v>
      </c>
      <c r="AN2683" s="21">
        <v>26961.726997429043</v>
      </c>
      <c r="AO2683" s="21">
        <v>27440.350319183479</v>
      </c>
      <c r="AP2683" s="21">
        <v>27828.921875439872</v>
      </c>
      <c r="AQ2683" s="21">
        <v>28145.716233971834</v>
      </c>
    </row>
    <row r="2684" spans="1:43" x14ac:dyDescent="0.25">
      <c r="A2684" s="17" t="s">
        <v>285</v>
      </c>
      <c r="B2684" s="8" t="s">
        <v>338</v>
      </c>
      <c r="C2684" s="8" t="s">
        <v>72</v>
      </c>
      <c r="D2684" s="8" t="str">
        <f t="shared" si="302"/>
        <v>Week_30-generic-fifi</v>
      </c>
      <c r="E2684" s="8" t="str">
        <f t="shared" si="303"/>
        <v>Umbrella-vod.umb</v>
      </c>
      <c r="H2684" s="24">
        <f t="shared" si="304"/>
        <v>8.7413170809691673E-3</v>
      </c>
      <c r="I2684" s="6">
        <f t="shared" si="304"/>
        <v>3.39</v>
      </c>
      <c r="J2684" s="6">
        <f t="shared" si="307"/>
        <v>2035853.3090540378</v>
      </c>
      <c r="K2684" s="18">
        <f t="shared" si="307"/>
        <v>0.3</v>
      </c>
      <c r="L2684" s="35">
        <f>Data!BM44</f>
        <v>6.6963863680120595E-3</v>
      </c>
      <c r="Q2684" s="21">
        <v>0</v>
      </c>
      <c r="R2684" s="21">
        <v>0</v>
      </c>
      <c r="S2684" s="21">
        <v>0</v>
      </c>
      <c r="T2684" s="21">
        <v>0</v>
      </c>
      <c r="U2684" s="21">
        <v>0</v>
      </c>
      <c r="V2684" s="21">
        <v>0</v>
      </c>
      <c r="W2684" s="21">
        <v>0</v>
      </c>
      <c r="X2684" s="21">
        <v>0</v>
      </c>
      <c r="Y2684" s="21">
        <v>0</v>
      </c>
      <c r="Z2684" s="21">
        <v>1582.6198157750405</v>
      </c>
      <c r="AA2684" s="21">
        <v>1695.5006743891347</v>
      </c>
      <c r="AB2684" s="21">
        <v>1779.5841039691652</v>
      </c>
      <c r="AC2684" s="21">
        <v>1844.8534773406982</v>
      </c>
      <c r="AD2684" s="21">
        <v>1896.4310129427445</v>
      </c>
      <c r="AE2684" s="21">
        <v>1936.4550233322707</v>
      </c>
      <c r="AF2684" s="21">
        <v>1966.8835791654217</v>
      </c>
      <c r="AG2684" s="21">
        <v>1991.5915866740252</v>
      </c>
      <c r="AH2684" s="21">
        <v>2011.7387552745981</v>
      </c>
      <c r="AI2684" s="21">
        <v>23696.478753084019</v>
      </c>
      <c r="AJ2684" s="21">
        <v>25386.637590422237</v>
      </c>
      <c r="AK2684" s="21">
        <v>26645.614119509781</v>
      </c>
      <c r="AL2684" s="21">
        <v>27622.888828134739</v>
      </c>
      <c r="AM2684" s="21">
        <v>28395.156408982504</v>
      </c>
      <c r="AN2684" s="21">
        <v>28994.433697409575</v>
      </c>
      <c r="AO2684" s="21">
        <v>29450.03877678499</v>
      </c>
      <c r="AP2684" s="21">
        <v>29819.990403273339</v>
      </c>
      <c r="AQ2684" s="21">
        <v>30121.652841667918</v>
      </c>
    </row>
    <row r="2685" spans="1:43" x14ac:dyDescent="0.25">
      <c r="A2685" s="17" t="s">
        <v>286</v>
      </c>
      <c r="B2685" s="8" t="s">
        <v>338</v>
      </c>
      <c r="C2685" s="8" t="s">
        <v>72</v>
      </c>
      <c r="D2685" s="8" t="str">
        <f t="shared" si="302"/>
        <v>Week_31-generic-fifi</v>
      </c>
      <c r="E2685" s="8" t="str">
        <f t="shared" si="303"/>
        <v>Umbrella-vod.umb</v>
      </c>
      <c r="H2685" s="24">
        <f t="shared" si="304"/>
        <v>8.7413170809691673E-3</v>
      </c>
      <c r="I2685" s="6">
        <f t="shared" si="304"/>
        <v>3.39</v>
      </c>
      <c r="J2685" s="6">
        <f t="shared" si="307"/>
        <v>2035853.3090540378</v>
      </c>
      <c r="K2685" s="18">
        <f t="shared" si="307"/>
        <v>0.3</v>
      </c>
      <c r="L2685" s="35">
        <f>Data!BM45</f>
        <v>6.6963863680120595E-3</v>
      </c>
      <c r="Q2685" s="21">
        <v>0</v>
      </c>
      <c r="R2685" s="21">
        <v>0</v>
      </c>
      <c r="S2685" s="21">
        <v>0</v>
      </c>
      <c r="T2685" s="21">
        <v>0</v>
      </c>
      <c r="U2685" s="21">
        <v>0</v>
      </c>
      <c r="V2685" s="21">
        <v>0</v>
      </c>
      <c r="W2685" s="21">
        <v>0</v>
      </c>
      <c r="X2685" s="21">
        <v>0</v>
      </c>
      <c r="Y2685" s="21">
        <v>0</v>
      </c>
      <c r="Z2685" s="21">
        <v>1765.104537605959</v>
      </c>
      <c r="AA2685" s="21">
        <v>1899.5679520023468</v>
      </c>
      <c r="AB2685" s="21">
        <v>1999.7860889514209</v>
      </c>
      <c r="AC2685" s="21">
        <v>2077.6202547376843</v>
      </c>
      <c r="AD2685" s="21">
        <v>2139.1566001006113</v>
      </c>
      <c r="AE2685" s="21">
        <v>2186.9292986628693</v>
      </c>
      <c r="AF2685" s="21">
        <v>2223.2626699582229</v>
      </c>
      <c r="AG2685" s="21">
        <v>2252.7751701374682</v>
      </c>
      <c r="AH2685" s="21">
        <v>2276.8471706813662</v>
      </c>
      <c r="AI2685" s="21">
        <v>24672.71699599356</v>
      </c>
      <c r="AJ2685" s="21">
        <v>26552.253136225099</v>
      </c>
      <c r="AK2685" s="21">
        <v>27953.107124263639</v>
      </c>
      <c r="AL2685" s="21">
        <v>29041.076875714378</v>
      </c>
      <c r="AM2685" s="21">
        <v>29901.23490134977</v>
      </c>
      <c r="AN2685" s="21">
        <v>30569.004003207141</v>
      </c>
      <c r="AO2685" s="21">
        <v>31076.873632671966</v>
      </c>
      <c r="AP2685" s="21">
        <v>31489.40079423846</v>
      </c>
      <c r="AQ2685" s="21">
        <v>31825.88038753923</v>
      </c>
    </row>
    <row r="2686" spans="1:43" x14ac:dyDescent="0.25">
      <c r="A2686" s="17" t="s">
        <v>287</v>
      </c>
      <c r="B2686" s="8" t="s">
        <v>338</v>
      </c>
      <c r="C2686" s="8" t="s">
        <v>72</v>
      </c>
      <c r="D2686" s="8" t="str">
        <f t="shared" si="302"/>
        <v>Week_32-generic-fifi</v>
      </c>
      <c r="E2686" s="8" t="str">
        <f t="shared" si="303"/>
        <v>Umbrella-vod.umb</v>
      </c>
      <c r="H2686" s="24">
        <f t="shared" si="304"/>
        <v>8.7413170809691673E-3</v>
      </c>
      <c r="I2686" s="6">
        <f t="shared" si="304"/>
        <v>3.39</v>
      </c>
      <c r="J2686" s="6">
        <f t="shared" si="307"/>
        <v>2035853.3090540378</v>
      </c>
      <c r="K2686" s="18">
        <f t="shared" si="307"/>
        <v>0.3</v>
      </c>
      <c r="L2686" s="35">
        <f>Data!BM46</f>
        <v>7.8249908120590368E-3</v>
      </c>
      <c r="Q2686" s="21">
        <v>0</v>
      </c>
      <c r="R2686" s="21">
        <v>0</v>
      </c>
      <c r="S2686" s="21">
        <v>0</v>
      </c>
      <c r="T2686" s="21">
        <v>0</v>
      </c>
      <c r="U2686" s="21">
        <v>0</v>
      </c>
      <c r="V2686" s="21">
        <v>0</v>
      </c>
      <c r="W2686" s="21">
        <v>0</v>
      </c>
      <c r="X2686" s="21">
        <v>0</v>
      </c>
      <c r="Y2686" s="21">
        <v>0</v>
      </c>
      <c r="Z2686" s="21">
        <v>1834.8647630561318</v>
      </c>
      <c r="AA2686" s="21">
        <v>2016.6457376923602</v>
      </c>
      <c r="AB2686" s="21">
        <v>2152.0790006899865</v>
      </c>
      <c r="AC2686" s="21">
        <v>2257.2242356780248</v>
      </c>
      <c r="AD2686" s="21">
        <v>2340.328084176801</v>
      </c>
      <c r="AE2686" s="21">
        <v>2404.8255461656463</v>
      </c>
      <c r="AF2686" s="21">
        <v>2453.8667338608598</v>
      </c>
      <c r="AG2686" s="21">
        <v>2493.6924765383765</v>
      </c>
      <c r="AH2686" s="21">
        <v>2526.1701376290694</v>
      </c>
      <c r="AI2686" s="21">
        <v>24931.933155230829</v>
      </c>
      <c r="AJ2686" s="21">
        <v>27401.952308563119</v>
      </c>
      <c r="AK2686" s="21">
        <v>29242.204041572346</v>
      </c>
      <c r="AL2686" s="21">
        <v>30670.90550398776</v>
      </c>
      <c r="AM2686" s="21">
        <v>31800.11112035314</v>
      </c>
      <c r="AN2686" s="21">
        <v>32676.49527866549</v>
      </c>
      <c r="AO2686" s="21">
        <v>33342.861344485886</v>
      </c>
      <c r="AP2686" s="21">
        <v>33884.008994321099</v>
      </c>
      <c r="AQ2686" s="21">
        <v>34325.311749518558</v>
      </c>
    </row>
    <row r="2687" spans="1:43" x14ac:dyDescent="0.25">
      <c r="A2687" s="17" t="s">
        <v>288</v>
      </c>
      <c r="B2687" s="8" t="s">
        <v>338</v>
      </c>
      <c r="C2687" s="8" t="s">
        <v>72</v>
      </c>
      <c r="D2687" s="8" t="str">
        <f t="shared" si="302"/>
        <v>Week_33-generic-fifi</v>
      </c>
      <c r="E2687" s="8" t="str">
        <f t="shared" si="303"/>
        <v>Umbrella-vod.umb</v>
      </c>
      <c r="H2687" s="24">
        <f t="shared" si="304"/>
        <v>8.7413170809691673E-3</v>
      </c>
      <c r="I2687" s="6">
        <f t="shared" si="304"/>
        <v>3.39</v>
      </c>
      <c r="J2687" s="6">
        <f t="shared" si="307"/>
        <v>2035853.3090540378</v>
      </c>
      <c r="K2687" s="18">
        <f t="shared" si="307"/>
        <v>0.3</v>
      </c>
      <c r="L2687" s="35">
        <f>Data!BM47</f>
        <v>7.8249908120590368E-3</v>
      </c>
      <c r="Q2687" s="21">
        <v>0</v>
      </c>
      <c r="R2687" s="21">
        <v>0</v>
      </c>
      <c r="S2687" s="21">
        <v>0</v>
      </c>
      <c r="T2687" s="21">
        <v>0</v>
      </c>
      <c r="U2687" s="21">
        <v>0</v>
      </c>
      <c r="V2687" s="21">
        <v>0</v>
      </c>
      <c r="W2687" s="21">
        <v>0</v>
      </c>
      <c r="X2687" s="21">
        <v>0</v>
      </c>
      <c r="Y2687" s="21">
        <v>0</v>
      </c>
      <c r="Z2687" s="21">
        <v>1702.398866259648</v>
      </c>
      <c r="AA2687" s="21">
        <v>1848.502517423703</v>
      </c>
      <c r="AB2687" s="21">
        <v>1957.3100939301096</v>
      </c>
      <c r="AC2687" s="21">
        <v>2041.7538318908457</v>
      </c>
      <c r="AD2687" s="21">
        <v>2108.4725080775029</v>
      </c>
      <c r="AE2687" s="21">
        <v>2160.2375369917122</v>
      </c>
      <c r="AF2687" s="21">
        <v>2199.5868721741249</v>
      </c>
      <c r="AG2687" s="21">
        <v>2231.5345353156181</v>
      </c>
      <c r="AH2687" s="21">
        <v>2257.5821436918241</v>
      </c>
      <c r="AI2687" s="21">
        <v>23925.151854203945</v>
      </c>
      <c r="AJ2687" s="21">
        <v>25978.461516136318</v>
      </c>
      <c r="AK2687" s="21">
        <v>27507.620071395046</v>
      </c>
      <c r="AL2687" s="21">
        <v>28694.374417799241</v>
      </c>
      <c r="AM2687" s="21">
        <v>29632.024513152264</v>
      </c>
      <c r="AN2687" s="21">
        <v>30359.519227849061</v>
      </c>
      <c r="AO2687" s="21">
        <v>30912.526421556628</v>
      </c>
      <c r="AP2687" s="21">
        <v>31361.512089484466</v>
      </c>
      <c r="AQ2687" s="21">
        <v>31727.57964168437</v>
      </c>
    </row>
    <row r="2688" spans="1:43" x14ac:dyDescent="0.25">
      <c r="A2688" s="17" t="s">
        <v>289</v>
      </c>
      <c r="B2688" s="8" t="s">
        <v>338</v>
      </c>
      <c r="C2688" s="8" t="s">
        <v>72</v>
      </c>
      <c r="D2688" s="8" t="str">
        <f t="shared" si="302"/>
        <v>Week_34-generic-fifi</v>
      </c>
      <c r="E2688" s="8" t="str">
        <f t="shared" si="303"/>
        <v>Umbrella-vod.umb</v>
      </c>
      <c r="H2688" s="24">
        <f t="shared" si="304"/>
        <v>8.7413170809691673E-3</v>
      </c>
      <c r="I2688" s="6">
        <f t="shared" si="304"/>
        <v>3.39</v>
      </c>
      <c r="J2688" s="6">
        <f t="shared" si="307"/>
        <v>2035853.3090540378</v>
      </c>
      <c r="K2688" s="18">
        <f t="shared" si="307"/>
        <v>0.3</v>
      </c>
      <c r="L2688" s="35">
        <f>Data!BM48</f>
        <v>7.8249908120590368E-3</v>
      </c>
      <c r="Q2688" s="21">
        <v>0</v>
      </c>
      <c r="R2688" s="21">
        <v>0</v>
      </c>
      <c r="S2688" s="21">
        <v>0</v>
      </c>
      <c r="T2688" s="21">
        <v>0</v>
      </c>
      <c r="U2688" s="21">
        <v>0</v>
      </c>
      <c r="V2688" s="21">
        <v>0</v>
      </c>
      <c r="W2688" s="21">
        <v>0</v>
      </c>
      <c r="X2688" s="21">
        <v>0</v>
      </c>
      <c r="Y2688" s="21">
        <v>0</v>
      </c>
      <c r="Z2688" s="21">
        <v>1917.1409016756083</v>
      </c>
      <c r="AA2688" s="21">
        <v>2082.9102950720267</v>
      </c>
      <c r="AB2688" s="21">
        <v>2206.4223708028385</v>
      </c>
      <c r="AC2688" s="21">
        <v>2302.319231014927</v>
      </c>
      <c r="AD2688" s="21">
        <v>2378.1168852174142</v>
      </c>
      <c r="AE2688" s="21">
        <v>2436.9470090075256</v>
      </c>
      <c r="AF2688" s="21">
        <v>2481.6808543332932</v>
      </c>
      <c r="AG2688" s="21">
        <v>2518.0101185003773</v>
      </c>
      <c r="AH2688" s="21">
        <v>2547.6374164617973</v>
      </c>
      <c r="AI2688" s="21">
        <v>26113.269775061381</v>
      </c>
      <c r="AJ2688" s="21">
        <v>28371.205478392072</v>
      </c>
      <c r="AK2688" s="21">
        <v>30053.556604080088</v>
      </c>
      <c r="AL2688" s="21">
        <v>31359.762412485161</v>
      </c>
      <c r="AM2688" s="21">
        <v>32392.19805181475</v>
      </c>
      <c r="AN2688" s="21">
        <v>33193.519901496606</v>
      </c>
      <c r="AO2688" s="21">
        <v>33802.837124892474</v>
      </c>
      <c r="AP2688" s="21">
        <v>34297.676014978948</v>
      </c>
      <c r="AQ2688" s="21">
        <v>34701.227795495703</v>
      </c>
    </row>
    <row r="2689" spans="1:43" x14ac:dyDescent="0.25">
      <c r="A2689" s="17" t="s">
        <v>290</v>
      </c>
      <c r="B2689" s="8" t="s">
        <v>338</v>
      </c>
      <c r="C2689" s="8" t="s">
        <v>72</v>
      </c>
      <c r="D2689" s="8" t="str">
        <f t="shared" si="302"/>
        <v>Week_35-generic-fifi</v>
      </c>
      <c r="E2689" s="8" t="str">
        <f t="shared" si="303"/>
        <v>Umbrella-vod.umb</v>
      </c>
      <c r="H2689" s="24">
        <f t="shared" si="304"/>
        <v>8.7413170809691673E-3</v>
      </c>
      <c r="I2689" s="6">
        <f t="shared" si="304"/>
        <v>3.39</v>
      </c>
      <c r="J2689" s="6">
        <f t="shared" si="307"/>
        <v>2035853.3090540378</v>
      </c>
      <c r="K2689" s="18">
        <f t="shared" si="307"/>
        <v>0.3</v>
      </c>
      <c r="L2689" s="35">
        <f>Data!BM49</f>
        <v>7.8249908120590368E-3</v>
      </c>
      <c r="Q2689" s="21">
        <v>0</v>
      </c>
      <c r="R2689" s="21">
        <v>0</v>
      </c>
      <c r="S2689" s="21">
        <v>0</v>
      </c>
      <c r="T2689" s="21">
        <v>0</v>
      </c>
      <c r="U2689" s="21">
        <v>0</v>
      </c>
      <c r="V2689" s="21">
        <v>0</v>
      </c>
      <c r="W2689" s="21">
        <v>0</v>
      </c>
      <c r="X2689" s="21">
        <v>0</v>
      </c>
      <c r="Y2689" s="21">
        <v>0</v>
      </c>
      <c r="Z2689" s="21">
        <v>1681.0489185599431</v>
      </c>
      <c r="AA2689" s="21">
        <v>1826.3038849138204</v>
      </c>
      <c r="AB2689" s="21">
        <v>1934.5254798242938</v>
      </c>
      <c r="AC2689" s="21">
        <v>2018.5466907816092</v>
      </c>
      <c r="AD2689" s="21">
        <v>2084.9549338245297</v>
      </c>
      <c r="AE2689" s="21">
        <v>2136.4955277229192</v>
      </c>
      <c r="AF2689" s="21">
        <v>2175.6851788896311</v>
      </c>
      <c r="AG2689" s="21">
        <v>2207.5109604977952</v>
      </c>
      <c r="AH2689" s="21">
        <v>2233.4648896787148</v>
      </c>
      <c r="AI2689" s="21">
        <v>24388.03413896514</v>
      </c>
      <c r="AJ2689" s="21">
        <v>26495.339309672032</v>
      </c>
      <c r="AK2689" s="21">
        <v>28065.378064707682</v>
      </c>
      <c r="AL2689" s="21">
        <v>29284.326626287646</v>
      </c>
      <c r="AM2689" s="21">
        <v>30247.752782753596</v>
      </c>
      <c r="AN2689" s="21">
        <v>30995.484600464901</v>
      </c>
      <c r="AO2689" s="21">
        <v>31564.033522507372</v>
      </c>
      <c r="AP2689" s="21">
        <v>32025.750156562284</v>
      </c>
      <c r="AQ2689" s="21">
        <v>32402.280133718916</v>
      </c>
    </row>
    <row r="2690" spans="1:43" x14ac:dyDescent="0.25">
      <c r="A2690" s="17" t="s">
        <v>291</v>
      </c>
      <c r="B2690" s="8" t="s">
        <v>338</v>
      </c>
      <c r="C2690" s="8" t="s">
        <v>72</v>
      </c>
      <c r="D2690" s="8" t="str">
        <f t="shared" si="302"/>
        <v>Week_36-generic-fifi</v>
      </c>
      <c r="E2690" s="8" t="str">
        <f t="shared" si="303"/>
        <v>Umbrella-vod.umb</v>
      </c>
      <c r="H2690" s="24">
        <f t="shared" si="304"/>
        <v>8.7413170809691673E-3</v>
      </c>
      <c r="I2690" s="6">
        <f t="shared" si="304"/>
        <v>3.39</v>
      </c>
      <c r="J2690" s="6">
        <f t="shared" si="307"/>
        <v>2035853.3090540378</v>
      </c>
      <c r="K2690" s="18">
        <f t="shared" si="307"/>
        <v>0.3</v>
      </c>
      <c r="L2690" s="35">
        <f>Data!BM50</f>
        <v>7.8249908120590368E-3</v>
      </c>
      <c r="Q2690" s="21">
        <v>0</v>
      </c>
      <c r="R2690" s="21">
        <v>0</v>
      </c>
      <c r="S2690" s="21">
        <v>0</v>
      </c>
      <c r="T2690" s="21">
        <v>0</v>
      </c>
      <c r="U2690" s="21">
        <v>0</v>
      </c>
      <c r="V2690" s="21">
        <v>0</v>
      </c>
      <c r="W2690" s="21">
        <v>0</v>
      </c>
      <c r="X2690" s="21">
        <v>0</v>
      </c>
      <c r="Y2690" s="21">
        <v>0</v>
      </c>
      <c r="Z2690" s="21">
        <v>2044.040066937145</v>
      </c>
      <c r="AA2690" s="21">
        <v>2218.6689839019464</v>
      </c>
      <c r="AB2690" s="21">
        <v>2348.8286990506472</v>
      </c>
      <c r="AC2690" s="21">
        <v>2449.9196647612944</v>
      </c>
      <c r="AD2690" s="21">
        <v>2529.8463687473668</v>
      </c>
      <c r="AE2690" s="21">
        <v>2591.8978831206696</v>
      </c>
      <c r="AF2690" s="21">
        <v>2639.0922895778813</v>
      </c>
      <c r="AG2690" s="21">
        <v>2677.4277017510503</v>
      </c>
      <c r="AH2690" s="21">
        <v>2708.6968217051376</v>
      </c>
      <c r="AI2690" s="21">
        <v>27369.745499531422</v>
      </c>
      <c r="AJ2690" s="21">
        <v>29708.030884194774</v>
      </c>
      <c r="AK2690" s="21">
        <v>31450.872590448365</v>
      </c>
      <c r="AL2690" s="21">
        <v>32804.483044840381</v>
      </c>
      <c r="AM2690" s="21">
        <v>33874.703527354272</v>
      </c>
      <c r="AN2690" s="21">
        <v>34705.574792418389</v>
      </c>
      <c r="AO2690" s="21">
        <v>35337.50902630591</v>
      </c>
      <c r="AP2690" s="21">
        <v>35850.821114347062</v>
      </c>
      <c r="AQ2690" s="21">
        <v>36269.515380169396</v>
      </c>
    </row>
    <row r="2691" spans="1:43" x14ac:dyDescent="0.25">
      <c r="A2691" s="17" t="s">
        <v>292</v>
      </c>
      <c r="B2691" s="8" t="s">
        <v>338</v>
      </c>
      <c r="C2691" s="8" t="s">
        <v>72</v>
      </c>
      <c r="D2691" s="8" t="str">
        <f t="shared" si="302"/>
        <v>Week_37-generic-fifi</v>
      </c>
      <c r="E2691" s="8" t="str">
        <f t="shared" si="303"/>
        <v>Umbrella-vod.umb</v>
      </c>
      <c r="H2691" s="24">
        <f t="shared" si="304"/>
        <v>8.7413170809691673E-3</v>
      </c>
      <c r="I2691" s="6">
        <f t="shared" si="304"/>
        <v>3.39</v>
      </c>
      <c r="J2691" s="6">
        <f t="shared" ref="J2691:K2706" si="308">J2690</f>
        <v>2035853.3090540378</v>
      </c>
      <c r="K2691" s="18">
        <f t="shared" si="308"/>
        <v>0.3</v>
      </c>
      <c r="L2691" s="35">
        <f>Data!BM51</f>
        <v>8.2011922934080266E-3</v>
      </c>
      <c r="Q2691" s="21">
        <v>0</v>
      </c>
      <c r="R2691" s="21">
        <v>0</v>
      </c>
      <c r="S2691" s="21">
        <v>0</v>
      </c>
      <c r="T2691" s="21">
        <v>0</v>
      </c>
      <c r="U2691" s="21">
        <v>0</v>
      </c>
      <c r="V2691" s="21">
        <v>0</v>
      </c>
      <c r="W2691" s="21">
        <v>0</v>
      </c>
      <c r="X2691" s="21">
        <v>0</v>
      </c>
      <c r="Y2691" s="21">
        <v>0</v>
      </c>
      <c r="Z2691" s="21">
        <v>1322.3020409346586</v>
      </c>
      <c r="AA2691" s="21">
        <v>1459.4070357941685</v>
      </c>
      <c r="AB2691" s="21">
        <v>1561.5796311633753</v>
      </c>
      <c r="AC2691" s="21">
        <v>1640.9194306008249</v>
      </c>
      <c r="AD2691" s="21">
        <v>1703.6399970896671</v>
      </c>
      <c r="AE2691" s="21">
        <v>1752.3265544224578</v>
      </c>
      <c r="AF2691" s="21">
        <v>1789.3516134789643</v>
      </c>
      <c r="AG2691" s="21">
        <v>1819.4233169246115</v>
      </c>
      <c r="AH2691" s="21">
        <v>1843.9496483383532</v>
      </c>
      <c r="AI2691" s="21">
        <v>20619.029540631625</v>
      </c>
      <c r="AJ2691" s="21">
        <v>22756.946485218774</v>
      </c>
      <c r="AK2691" s="21">
        <v>24350.152649123334</v>
      </c>
      <c r="AL2691" s="21">
        <v>25587.320571205822</v>
      </c>
      <c r="AM2691" s="21">
        <v>26565.340095644027</v>
      </c>
      <c r="AN2691" s="21">
        <v>27324.523347881084</v>
      </c>
      <c r="AO2691" s="21">
        <v>27901.865560776798</v>
      </c>
      <c r="AP2691" s="21">
        <v>28370.782133910605</v>
      </c>
      <c r="AQ2691" s="21">
        <v>28753.228153267726</v>
      </c>
    </row>
    <row r="2692" spans="1:43" x14ac:dyDescent="0.25">
      <c r="A2692" s="17" t="s">
        <v>293</v>
      </c>
      <c r="B2692" s="8" t="s">
        <v>338</v>
      </c>
      <c r="C2692" s="8" t="s">
        <v>72</v>
      </c>
      <c r="D2692" s="8" t="str">
        <f t="shared" si="302"/>
        <v>Week_38-generic-fifi</v>
      </c>
      <c r="E2692" s="8" t="str">
        <f t="shared" si="303"/>
        <v>Umbrella-vod.umb</v>
      </c>
      <c r="H2692" s="24">
        <f t="shared" si="304"/>
        <v>8.7413170809691673E-3</v>
      </c>
      <c r="I2692" s="6">
        <f t="shared" si="304"/>
        <v>3.39</v>
      </c>
      <c r="J2692" s="6">
        <f t="shared" si="308"/>
        <v>2035853.3090540378</v>
      </c>
      <c r="K2692" s="18">
        <f t="shared" si="308"/>
        <v>0.3</v>
      </c>
      <c r="L2692" s="35">
        <f>Data!BM52</f>
        <v>8.2011922934080266E-3</v>
      </c>
      <c r="Q2692" s="21">
        <v>0</v>
      </c>
      <c r="R2692" s="21">
        <v>0</v>
      </c>
      <c r="S2692" s="21">
        <v>0</v>
      </c>
      <c r="T2692" s="21">
        <v>0</v>
      </c>
      <c r="U2692" s="21">
        <v>0</v>
      </c>
      <c r="V2692" s="21">
        <v>0</v>
      </c>
      <c r="W2692" s="21">
        <v>0</v>
      </c>
      <c r="X2692" s="21">
        <v>0</v>
      </c>
      <c r="Y2692" s="21">
        <v>0</v>
      </c>
      <c r="Z2692" s="21">
        <v>1634.8971993780733</v>
      </c>
      <c r="AA2692" s="21">
        <v>1784.9453552666071</v>
      </c>
      <c r="AB2692" s="21">
        <v>1896.7051239797158</v>
      </c>
      <c r="AC2692" s="21">
        <v>1983.4497206307833</v>
      </c>
      <c r="AD2692" s="21">
        <v>2051.993978325544</v>
      </c>
      <c r="AE2692" s="21">
        <v>2105.1805408274399</v>
      </c>
      <c r="AF2692" s="21">
        <v>2145.6139331338868</v>
      </c>
      <c r="AG2692" s="21">
        <v>2178.4441523565602</v>
      </c>
      <c r="AH2692" s="21">
        <v>2205.2131285631754</v>
      </c>
      <c r="AI2692" s="21">
        <v>23714.344386465171</v>
      </c>
      <c r="AJ2692" s="21">
        <v>25890.807618923031</v>
      </c>
      <c r="AK2692" s="21">
        <v>27511.894036358055</v>
      </c>
      <c r="AL2692" s="21">
        <v>28770.13292711581</v>
      </c>
      <c r="AM2692" s="21">
        <v>29764.374114455615</v>
      </c>
      <c r="AN2692" s="21">
        <v>30535.850425248744</v>
      </c>
      <c r="AO2692" s="21">
        <v>31122.340750287458</v>
      </c>
      <c r="AP2692" s="21">
        <v>31598.546303288458</v>
      </c>
      <c r="AQ2692" s="21">
        <v>31986.832931266195</v>
      </c>
    </row>
    <row r="2693" spans="1:43" x14ac:dyDescent="0.25">
      <c r="A2693" s="17" t="s">
        <v>294</v>
      </c>
      <c r="B2693" s="8" t="s">
        <v>338</v>
      </c>
      <c r="C2693" s="8" t="s">
        <v>72</v>
      </c>
      <c r="D2693" s="8" t="str">
        <f t="shared" si="302"/>
        <v>Week_39-generic-fifi</v>
      </c>
      <c r="E2693" s="8" t="str">
        <f t="shared" si="303"/>
        <v>Umbrella-vod.umb</v>
      </c>
      <c r="H2693" s="24">
        <f t="shared" si="304"/>
        <v>8.7413170809691673E-3</v>
      </c>
      <c r="I2693" s="6">
        <f t="shared" si="304"/>
        <v>3.39</v>
      </c>
      <c r="J2693" s="6">
        <f t="shared" si="308"/>
        <v>2035853.3090540378</v>
      </c>
      <c r="K2693" s="18">
        <f t="shared" si="308"/>
        <v>0.3</v>
      </c>
      <c r="L2693" s="35">
        <f>Data!BM53</f>
        <v>8.2011922934080266E-3</v>
      </c>
      <c r="Q2693" s="21">
        <v>0</v>
      </c>
      <c r="R2693" s="21">
        <v>0</v>
      </c>
      <c r="S2693" s="21">
        <v>0</v>
      </c>
      <c r="T2693" s="21">
        <v>0</v>
      </c>
      <c r="U2693" s="21">
        <v>0</v>
      </c>
      <c r="V2693" s="21">
        <v>0</v>
      </c>
      <c r="W2693" s="21">
        <v>0</v>
      </c>
      <c r="X2693" s="21">
        <v>0</v>
      </c>
      <c r="Y2693" s="21">
        <v>0</v>
      </c>
      <c r="Z2693" s="21">
        <v>2454.5066681265071</v>
      </c>
      <c r="AA2693" s="21">
        <v>2659.581076803122</v>
      </c>
      <c r="AB2693" s="21">
        <v>2812.4906249050086</v>
      </c>
      <c r="AC2693" s="21">
        <v>2931.2911075262541</v>
      </c>
      <c r="AD2693" s="21">
        <v>3025.2486726473826</v>
      </c>
      <c r="AE2693" s="21">
        <v>3098.2136305949493</v>
      </c>
      <c r="AF2693" s="21">
        <v>3153.7220602904467</v>
      </c>
      <c r="AG2693" s="21">
        <v>3198.8205615730417</v>
      </c>
      <c r="AH2693" s="21">
        <v>3235.6132483657234</v>
      </c>
      <c r="AI2693" s="21">
        <v>30689.164494663215</v>
      </c>
      <c r="AJ2693" s="21">
        <v>33253.24889632679</v>
      </c>
      <c r="AK2693" s="21">
        <v>35165.10610797791</v>
      </c>
      <c r="AL2693" s="21">
        <v>36650.491175597883</v>
      </c>
      <c r="AM2693" s="21">
        <v>37825.260512737746</v>
      </c>
      <c r="AN2693" s="21">
        <v>38737.555282956579</v>
      </c>
      <c r="AO2693" s="21">
        <v>39431.587754689819</v>
      </c>
      <c r="AP2693" s="21">
        <v>39995.462908217414</v>
      </c>
      <c r="AQ2693" s="21">
        <v>40455.488880786106</v>
      </c>
    </row>
    <row r="2694" spans="1:43" x14ac:dyDescent="0.25">
      <c r="A2694" s="17" t="s">
        <v>295</v>
      </c>
      <c r="B2694" s="8" t="s">
        <v>338</v>
      </c>
      <c r="C2694" s="8" t="s">
        <v>72</v>
      </c>
      <c r="D2694" s="8" t="str">
        <f t="shared" si="302"/>
        <v>Week_40-generic-fifi</v>
      </c>
      <c r="E2694" s="8" t="str">
        <f t="shared" si="303"/>
        <v>Umbrella-vod.umb</v>
      </c>
      <c r="H2694" s="24">
        <f t="shared" si="304"/>
        <v>8.7413170809691673E-3</v>
      </c>
      <c r="I2694" s="6">
        <f t="shared" si="304"/>
        <v>3.39</v>
      </c>
      <c r="J2694" s="6">
        <f t="shared" si="308"/>
        <v>2035853.3090540378</v>
      </c>
      <c r="K2694" s="18">
        <f t="shared" si="308"/>
        <v>0.3</v>
      </c>
      <c r="L2694" s="35">
        <f>Data!BM54</f>
        <v>8.2011922934080266E-3</v>
      </c>
      <c r="Q2694" s="21">
        <v>0</v>
      </c>
      <c r="R2694" s="21">
        <v>0</v>
      </c>
      <c r="S2694" s="21">
        <v>0</v>
      </c>
      <c r="T2694" s="21">
        <v>0</v>
      </c>
      <c r="U2694" s="21">
        <v>0</v>
      </c>
      <c r="V2694" s="21">
        <v>0</v>
      </c>
      <c r="W2694" s="21">
        <v>0</v>
      </c>
      <c r="X2694" s="21">
        <v>0</v>
      </c>
      <c r="Y2694" s="21">
        <v>0</v>
      </c>
      <c r="Z2694" s="21">
        <v>2203.262811267623</v>
      </c>
      <c r="AA2694" s="21">
        <v>2418.314105794047</v>
      </c>
      <c r="AB2694" s="21">
        <v>2578.6124063057614</v>
      </c>
      <c r="AC2694" s="21">
        <v>2703.1164152661959</v>
      </c>
      <c r="AD2694" s="21">
        <v>2801.560166255972</v>
      </c>
      <c r="AE2694" s="21">
        <v>2877.9907240853295</v>
      </c>
      <c r="AF2694" s="21">
        <v>2936.1237309463236</v>
      </c>
      <c r="AG2694" s="21">
        <v>2983.3459358848409</v>
      </c>
      <c r="AH2694" s="21">
        <v>3021.8649653822763</v>
      </c>
      <c r="AI2694" s="21">
        <v>28290.246951311205</v>
      </c>
      <c r="AJ2694" s="21">
        <v>31051.539974657528</v>
      </c>
      <c r="AK2694" s="21">
        <v>33109.79579605125</v>
      </c>
      <c r="AL2694" s="21">
        <v>34708.447187935126</v>
      </c>
      <c r="AM2694" s="21">
        <v>35972.480698631851</v>
      </c>
      <c r="AN2694" s="21">
        <v>36953.861287711457</v>
      </c>
      <c r="AO2694" s="21">
        <v>37700.298395308972</v>
      </c>
      <c r="AP2694" s="21">
        <v>38306.639060827438</v>
      </c>
      <c r="AQ2694" s="21">
        <v>38801.229561440625</v>
      </c>
    </row>
    <row r="2695" spans="1:43" x14ac:dyDescent="0.25">
      <c r="A2695" s="17" t="s">
        <v>296</v>
      </c>
      <c r="B2695" s="8" t="s">
        <v>338</v>
      </c>
      <c r="C2695" s="8" t="s">
        <v>72</v>
      </c>
      <c r="D2695" s="8" t="str">
        <f t="shared" si="302"/>
        <v>Week_41-generic-fifi</v>
      </c>
      <c r="E2695" s="8" t="str">
        <f t="shared" si="303"/>
        <v>Umbrella-vod.umb</v>
      </c>
      <c r="H2695" s="24">
        <f t="shared" si="304"/>
        <v>8.7413170809691673E-3</v>
      </c>
      <c r="I2695" s="6">
        <f t="shared" si="304"/>
        <v>3.39</v>
      </c>
      <c r="J2695" s="6">
        <f t="shared" si="308"/>
        <v>2035853.3090540378</v>
      </c>
      <c r="K2695" s="18">
        <f t="shared" si="308"/>
        <v>0.3</v>
      </c>
      <c r="L2695" s="35">
        <f>Data!BM55</f>
        <v>9.7059982188039962E-3</v>
      </c>
      <c r="Q2695" s="21">
        <v>0</v>
      </c>
      <c r="R2695" s="21">
        <v>0</v>
      </c>
      <c r="S2695" s="21">
        <v>0</v>
      </c>
      <c r="T2695" s="21">
        <v>0</v>
      </c>
      <c r="U2695" s="21">
        <v>0</v>
      </c>
      <c r="V2695" s="21">
        <v>0</v>
      </c>
      <c r="W2695" s="21">
        <v>0</v>
      </c>
      <c r="X2695" s="21">
        <v>0</v>
      </c>
      <c r="Y2695" s="21">
        <v>0</v>
      </c>
      <c r="Z2695" s="21">
        <v>1188.4178634427724</v>
      </c>
      <c r="AA2695" s="21">
        <v>1329.5293861377679</v>
      </c>
      <c r="AB2695" s="21">
        <v>1434.5665175863928</v>
      </c>
      <c r="AC2695" s="21">
        <v>1516.0448974273722</v>
      </c>
      <c r="AD2695" s="21">
        <v>1580.3951511534704</v>
      </c>
      <c r="AE2695" s="21">
        <v>1630.3034758141125</v>
      </c>
      <c r="AF2695" s="21">
        <v>1668.2290488785948</v>
      </c>
      <c r="AG2695" s="21">
        <v>1699.0116946076166</v>
      </c>
      <c r="AH2695" s="21">
        <v>1724.1029472407026</v>
      </c>
      <c r="AI2695" s="21">
        <v>19388.14634975791</v>
      </c>
      <c r="AJ2695" s="21">
        <v>21690.275035136343</v>
      </c>
      <c r="AK2695" s="21">
        <v>23403.877076412595</v>
      </c>
      <c r="AL2695" s="21">
        <v>24733.13574989108</v>
      </c>
      <c r="AM2695" s="21">
        <v>25782.961888713438</v>
      </c>
      <c r="AN2695" s="21">
        <v>26597.17878359299</v>
      </c>
      <c r="AO2695" s="21">
        <v>27215.906071015681</v>
      </c>
      <c r="AP2695" s="21">
        <v>27718.101854827008</v>
      </c>
      <c r="AQ2695" s="21">
        <v>28127.446827764168</v>
      </c>
    </row>
    <row r="2696" spans="1:43" x14ac:dyDescent="0.25">
      <c r="A2696" s="17" t="s">
        <v>297</v>
      </c>
      <c r="B2696" s="8" t="s">
        <v>338</v>
      </c>
      <c r="C2696" s="8" t="s">
        <v>72</v>
      </c>
      <c r="D2696" s="8" t="str">
        <f t="shared" si="302"/>
        <v>Week_42-generic-fifi</v>
      </c>
      <c r="E2696" s="8" t="str">
        <f t="shared" si="303"/>
        <v>Umbrella-vod.umb</v>
      </c>
      <c r="H2696" s="24">
        <f t="shared" si="304"/>
        <v>8.7413170809691673E-3</v>
      </c>
      <c r="I2696" s="6">
        <f t="shared" si="304"/>
        <v>3.39</v>
      </c>
      <c r="J2696" s="6">
        <f t="shared" si="308"/>
        <v>2035853.3090540378</v>
      </c>
      <c r="K2696" s="18">
        <f t="shared" si="308"/>
        <v>0.3</v>
      </c>
      <c r="L2696" s="35">
        <f>Data!BM56</f>
        <v>9.7059982188039962E-3</v>
      </c>
      <c r="Q2696" s="21">
        <v>0</v>
      </c>
      <c r="R2696" s="21">
        <v>0</v>
      </c>
      <c r="S2696" s="21">
        <v>0</v>
      </c>
      <c r="T2696" s="21">
        <v>0</v>
      </c>
      <c r="U2696" s="21">
        <v>0</v>
      </c>
      <c r="V2696" s="21">
        <v>0</v>
      </c>
      <c r="W2696" s="21">
        <v>0</v>
      </c>
      <c r="X2696" s="21">
        <v>0</v>
      </c>
      <c r="Y2696" s="21">
        <v>0</v>
      </c>
      <c r="Z2696" s="21">
        <v>1691.4687588506358</v>
      </c>
      <c r="AA2696" s="21">
        <v>1881.1428173145787</v>
      </c>
      <c r="AB2696" s="21">
        <v>2022.3965908259154</v>
      </c>
      <c r="AC2696" s="21">
        <v>2132.017360477138</v>
      </c>
      <c r="AD2696" s="21">
        <v>2218.628656306123</v>
      </c>
      <c r="AE2696" s="21">
        <v>2285.8266637837355</v>
      </c>
      <c r="AF2696" s="21">
        <v>2336.907035904223</v>
      </c>
      <c r="AG2696" s="21">
        <v>2378.3785426306822</v>
      </c>
      <c r="AH2696" s="21">
        <v>2412.190894063308</v>
      </c>
      <c r="AI2696" s="21">
        <v>23308.140415574981</v>
      </c>
      <c r="AJ2696" s="21">
        <v>25921.815403503002</v>
      </c>
      <c r="AK2696" s="21">
        <v>27868.267426340979</v>
      </c>
      <c r="AL2696" s="21">
        <v>29378.82224925729</v>
      </c>
      <c r="AM2696" s="21">
        <v>30572.310591382298</v>
      </c>
      <c r="AN2696" s="21">
        <v>31498.287252635761</v>
      </c>
      <c r="AO2696" s="21">
        <v>32202.165748549072</v>
      </c>
      <c r="AP2696" s="21">
        <v>32773.635778348857</v>
      </c>
      <c r="AQ2696" s="21">
        <v>33239.564002472798</v>
      </c>
    </row>
    <row r="2697" spans="1:43" x14ac:dyDescent="0.25">
      <c r="A2697" s="17" t="s">
        <v>298</v>
      </c>
      <c r="B2697" s="8" t="s">
        <v>338</v>
      </c>
      <c r="C2697" s="8" t="s">
        <v>72</v>
      </c>
      <c r="D2697" s="8" t="str">
        <f t="shared" si="302"/>
        <v>Week_43-generic-fifi</v>
      </c>
      <c r="E2697" s="8" t="str">
        <f t="shared" si="303"/>
        <v>Umbrella-vod.umb</v>
      </c>
      <c r="H2697" s="24">
        <f t="shared" si="304"/>
        <v>8.7413170809691673E-3</v>
      </c>
      <c r="I2697" s="6">
        <f t="shared" si="304"/>
        <v>3.39</v>
      </c>
      <c r="J2697" s="6">
        <f t="shared" si="308"/>
        <v>2035853.3090540378</v>
      </c>
      <c r="K2697" s="18">
        <f t="shared" si="308"/>
        <v>0.3</v>
      </c>
      <c r="L2697" s="35">
        <f>Data!BM57</f>
        <v>9.7059982188039962E-3</v>
      </c>
      <c r="Q2697" s="21">
        <v>0</v>
      </c>
      <c r="R2697" s="21">
        <v>0</v>
      </c>
      <c r="S2697" s="21">
        <v>0</v>
      </c>
      <c r="T2697" s="21">
        <v>0</v>
      </c>
      <c r="U2697" s="21">
        <v>0</v>
      </c>
      <c r="V2697" s="21">
        <v>0</v>
      </c>
      <c r="W2697" s="21">
        <v>0</v>
      </c>
      <c r="X2697" s="21">
        <v>0</v>
      </c>
      <c r="Y2697" s="21">
        <v>0</v>
      </c>
      <c r="Z2697" s="21">
        <v>1608.0840353799645</v>
      </c>
      <c r="AA2697" s="21">
        <v>1819.3799253228699</v>
      </c>
      <c r="AB2697" s="21">
        <v>1976.7912023836298</v>
      </c>
      <c r="AC2697" s="21">
        <v>2098.9883157118579</v>
      </c>
      <c r="AD2697" s="21">
        <v>2195.565056563586</v>
      </c>
      <c r="AE2697" s="21">
        <v>2270.5143000082771</v>
      </c>
      <c r="AF2697" s="21">
        <v>2327.4999084700621</v>
      </c>
      <c r="AG2697" s="21">
        <v>2373.7749851108574</v>
      </c>
      <c r="AH2697" s="21">
        <v>2411.5105904568163</v>
      </c>
      <c r="AI2697" s="21">
        <v>22877.830323378654</v>
      </c>
      <c r="AJ2697" s="21">
        <v>25883.886855118853</v>
      </c>
      <c r="AK2697" s="21">
        <v>28123.33977446302</v>
      </c>
      <c r="AL2697" s="21">
        <v>29861.809135033047</v>
      </c>
      <c r="AM2697" s="21">
        <v>31235.783530512126</v>
      </c>
      <c r="AN2697" s="21">
        <v>32302.068647874228</v>
      </c>
      <c r="AO2697" s="21">
        <v>33112.789389191181</v>
      </c>
      <c r="AP2697" s="21">
        <v>33771.133933566511</v>
      </c>
      <c r="AQ2697" s="21">
        <v>34307.989444386156</v>
      </c>
    </row>
    <row r="2698" spans="1:43" x14ac:dyDescent="0.25">
      <c r="A2698" s="17" t="s">
        <v>299</v>
      </c>
      <c r="B2698" s="8" t="s">
        <v>338</v>
      </c>
      <c r="C2698" s="8" t="s">
        <v>72</v>
      </c>
      <c r="D2698" s="8" t="str">
        <f t="shared" si="302"/>
        <v>Week_44-generic-fifi</v>
      </c>
      <c r="E2698" s="8" t="str">
        <f t="shared" si="303"/>
        <v>Umbrella-vod.umb</v>
      </c>
      <c r="H2698" s="24">
        <f t="shared" si="304"/>
        <v>8.7413170809691673E-3</v>
      </c>
      <c r="I2698" s="6">
        <f t="shared" si="304"/>
        <v>3.39</v>
      </c>
      <c r="J2698" s="6">
        <f t="shared" si="308"/>
        <v>2035853.3090540378</v>
      </c>
      <c r="K2698" s="18">
        <f t="shared" si="308"/>
        <v>0.3</v>
      </c>
      <c r="L2698" s="35">
        <f>Data!BM58</f>
        <v>9.7059982188039962E-3</v>
      </c>
      <c r="Q2698" s="21">
        <v>0</v>
      </c>
      <c r="R2698" s="21">
        <v>0</v>
      </c>
      <c r="S2698" s="21">
        <v>0</v>
      </c>
      <c r="T2698" s="21">
        <v>0</v>
      </c>
      <c r="U2698" s="21">
        <v>0</v>
      </c>
      <c r="V2698" s="21">
        <v>0</v>
      </c>
      <c r="W2698" s="21">
        <v>0</v>
      </c>
      <c r="X2698" s="21">
        <v>0</v>
      </c>
      <c r="Y2698" s="21">
        <v>0</v>
      </c>
      <c r="Z2698" s="21">
        <v>2053.3919653064595</v>
      </c>
      <c r="AA2698" s="21">
        <v>2306.5260229155206</v>
      </c>
      <c r="AB2698" s="21">
        <v>2495.2258669977414</v>
      </c>
      <c r="AC2698" s="21">
        <v>2641.7969246648772</v>
      </c>
      <c r="AD2698" s="21">
        <v>2757.6978284758138</v>
      </c>
      <c r="AE2698" s="21">
        <v>2847.6867294864255</v>
      </c>
      <c r="AF2698" s="21">
        <v>2916.1357984250617</v>
      </c>
      <c r="AG2698" s="21">
        <v>2971.740109133043</v>
      </c>
      <c r="AH2698" s="21">
        <v>3017.0982245990072</v>
      </c>
      <c r="AI2698" s="21">
        <v>26071.371218416771</v>
      </c>
      <c r="AJ2698" s="21">
        <v>29285.346969493101</v>
      </c>
      <c r="AK2698" s="21">
        <v>31681.218662304898</v>
      </c>
      <c r="AL2698" s="21">
        <v>33542.192367705349</v>
      </c>
      <c r="AM2698" s="21">
        <v>35013.755293273716</v>
      </c>
      <c r="AN2698" s="21">
        <v>36156.320416457522</v>
      </c>
      <c r="AO2698" s="21">
        <v>37025.400025224684</v>
      </c>
      <c r="AP2698" s="21">
        <v>37731.393157712482</v>
      </c>
      <c r="AQ2698" s="21">
        <v>38307.293076510723</v>
      </c>
    </row>
    <row r="2699" spans="1:43" x14ac:dyDescent="0.25">
      <c r="A2699" s="17" t="s">
        <v>300</v>
      </c>
      <c r="B2699" s="8" t="s">
        <v>338</v>
      </c>
      <c r="C2699" s="8" t="s">
        <v>72</v>
      </c>
      <c r="D2699" s="8" t="str">
        <f t="shared" si="302"/>
        <v>Week_45-generic-fifi</v>
      </c>
      <c r="E2699" s="8" t="str">
        <f t="shared" si="303"/>
        <v>Umbrella-vod.umb</v>
      </c>
      <c r="H2699" s="24">
        <f t="shared" si="304"/>
        <v>8.7413170809691673E-3</v>
      </c>
      <c r="I2699" s="6">
        <f t="shared" si="304"/>
        <v>3.39</v>
      </c>
      <c r="J2699" s="6">
        <f t="shared" si="308"/>
        <v>2035853.3090540378</v>
      </c>
      <c r="K2699" s="18">
        <f t="shared" si="308"/>
        <v>0.3</v>
      </c>
      <c r="L2699" s="35">
        <f>Data!BM59</f>
        <v>8.3516728859476235E-3</v>
      </c>
      <c r="Q2699" s="21">
        <v>0</v>
      </c>
      <c r="R2699" s="21">
        <v>0</v>
      </c>
      <c r="S2699" s="21">
        <v>0</v>
      </c>
      <c r="T2699" s="21">
        <v>0</v>
      </c>
      <c r="U2699" s="21">
        <v>0</v>
      </c>
      <c r="V2699" s="21">
        <v>0</v>
      </c>
      <c r="W2699" s="21">
        <v>0</v>
      </c>
      <c r="X2699" s="21">
        <v>0</v>
      </c>
      <c r="Y2699" s="21">
        <v>0</v>
      </c>
      <c r="Z2699" s="21">
        <v>1882.8770673224651</v>
      </c>
      <c r="AA2699" s="21">
        <v>2027.079155242091</v>
      </c>
      <c r="AB2699" s="21">
        <v>2134.426224765949</v>
      </c>
      <c r="AC2699" s="21">
        <v>2217.7062917231142</v>
      </c>
      <c r="AD2699" s="21">
        <v>2283.482620033345</v>
      </c>
      <c r="AE2699" s="21">
        <v>2334.5008661483439</v>
      </c>
      <c r="AF2699" s="21">
        <v>2373.2720201520633</v>
      </c>
      <c r="AG2699" s="21">
        <v>2404.7428826376176</v>
      </c>
      <c r="AH2699" s="21">
        <v>2430.3962858575928</v>
      </c>
      <c r="AI2699" s="21">
        <v>26883.808272015787</v>
      </c>
      <c r="AJ2699" s="21">
        <v>28942.732538148801</v>
      </c>
      <c r="AK2699" s="21">
        <v>30475.439099680203</v>
      </c>
      <c r="AL2699" s="21">
        <v>31664.51585451097</v>
      </c>
      <c r="AM2699" s="21">
        <v>32603.673396879913</v>
      </c>
      <c r="AN2699" s="21">
        <v>33332.114340122469</v>
      </c>
      <c r="AO2699" s="21">
        <v>33885.690720020175</v>
      </c>
      <c r="AP2699" s="21">
        <v>34335.033190593545</v>
      </c>
      <c r="AQ2699" s="21">
        <v>34701.313701233179</v>
      </c>
    </row>
    <row r="2700" spans="1:43" x14ac:dyDescent="0.25">
      <c r="A2700" s="17" t="s">
        <v>301</v>
      </c>
      <c r="B2700" s="8" t="s">
        <v>338</v>
      </c>
      <c r="C2700" s="8" t="s">
        <v>72</v>
      </c>
      <c r="D2700" s="8" t="str">
        <f t="shared" si="302"/>
        <v>Week_46-generic-fifi</v>
      </c>
      <c r="E2700" s="8" t="str">
        <f t="shared" si="303"/>
        <v>Umbrella-vod.umb</v>
      </c>
      <c r="H2700" s="24">
        <f t="shared" si="304"/>
        <v>8.7413170809691673E-3</v>
      </c>
      <c r="I2700" s="6">
        <f t="shared" si="304"/>
        <v>3.39</v>
      </c>
      <c r="J2700" s="6">
        <f t="shared" si="308"/>
        <v>2035853.3090540378</v>
      </c>
      <c r="K2700" s="18">
        <f t="shared" si="308"/>
        <v>0.3</v>
      </c>
      <c r="L2700" s="35">
        <f>Data!BM60</f>
        <v>8.3516728859476235E-3</v>
      </c>
      <c r="Q2700" s="21">
        <v>0</v>
      </c>
      <c r="R2700" s="21">
        <v>0</v>
      </c>
      <c r="S2700" s="21">
        <v>0</v>
      </c>
      <c r="T2700" s="21">
        <v>0</v>
      </c>
      <c r="U2700" s="21">
        <v>0</v>
      </c>
      <c r="V2700" s="21">
        <v>0</v>
      </c>
      <c r="W2700" s="21">
        <v>0</v>
      </c>
      <c r="X2700" s="21">
        <v>0</v>
      </c>
      <c r="Y2700" s="21">
        <v>0</v>
      </c>
      <c r="Z2700" s="21">
        <v>1803.3447896849509</v>
      </c>
      <c r="AA2700" s="21">
        <v>1961.6944064643071</v>
      </c>
      <c r="AB2700" s="21">
        <v>2079.62794904059</v>
      </c>
      <c r="AC2700" s="21">
        <v>2171.1582421628759</v>
      </c>
      <c r="AD2700" s="21">
        <v>2243.4791431083645</v>
      </c>
      <c r="AE2700" s="21">
        <v>2299.592893501158</v>
      </c>
      <c r="AF2700" s="21">
        <v>2342.2493583932637</v>
      </c>
      <c r="AG2700" s="21">
        <v>2376.8830752282429</v>
      </c>
      <c r="AH2700" s="21">
        <v>2405.1214254235451</v>
      </c>
      <c r="AI2700" s="21">
        <v>25666.050838090465</v>
      </c>
      <c r="AJ2700" s="21">
        <v>27919.757027665633</v>
      </c>
      <c r="AK2700" s="21">
        <v>29598.242648714167</v>
      </c>
      <c r="AL2700" s="21">
        <v>30900.944810796176</v>
      </c>
      <c r="AM2700" s="21">
        <v>31930.249872668286</v>
      </c>
      <c r="AN2700" s="21">
        <v>32728.887148543283</v>
      </c>
      <c r="AO2700" s="21">
        <v>33335.994010612223</v>
      </c>
      <c r="AP2700" s="21">
        <v>33828.917350665179</v>
      </c>
      <c r="AQ2700" s="21">
        <v>34230.818826102419</v>
      </c>
    </row>
    <row r="2701" spans="1:43" x14ac:dyDescent="0.25">
      <c r="A2701" s="17" t="s">
        <v>272</v>
      </c>
      <c r="B2701" s="8" t="s">
        <v>338</v>
      </c>
      <c r="C2701" s="8" t="s">
        <v>72</v>
      </c>
      <c r="D2701" s="8" t="str">
        <f t="shared" si="302"/>
        <v>Week_47-generic-fifi</v>
      </c>
      <c r="E2701" s="8" t="str">
        <f t="shared" si="303"/>
        <v>Umbrella-vod.umb</v>
      </c>
      <c r="H2701" s="24">
        <f t="shared" si="304"/>
        <v>8.7413170809691673E-3</v>
      </c>
      <c r="I2701" s="6">
        <f t="shared" si="304"/>
        <v>3.39</v>
      </c>
      <c r="J2701" s="6">
        <f t="shared" si="308"/>
        <v>2035853.3090540378</v>
      </c>
      <c r="K2701" s="18">
        <f t="shared" si="308"/>
        <v>0.3</v>
      </c>
      <c r="L2701" s="35">
        <f>Data!BM61</f>
        <v>8.3516728859476235E-3</v>
      </c>
      <c r="Q2701" s="21">
        <v>0</v>
      </c>
      <c r="R2701" s="21">
        <v>0</v>
      </c>
      <c r="S2701" s="21">
        <v>0</v>
      </c>
      <c r="T2701" s="21">
        <v>0</v>
      </c>
      <c r="U2701" s="21">
        <v>0</v>
      </c>
      <c r="V2701" s="21">
        <v>0</v>
      </c>
      <c r="W2701" s="21">
        <v>0</v>
      </c>
      <c r="X2701" s="21">
        <v>0</v>
      </c>
      <c r="Y2701" s="21">
        <v>0</v>
      </c>
      <c r="Z2701" s="21">
        <v>2751.9924248787283</v>
      </c>
      <c r="AA2701" s="21">
        <v>2965.0740574319584</v>
      </c>
      <c r="AB2701" s="21">
        <v>3123.7367429615283</v>
      </c>
      <c r="AC2701" s="21">
        <v>3246.8556355494202</v>
      </c>
      <c r="AD2701" s="21">
        <v>3344.1179611923953</v>
      </c>
      <c r="AE2701" s="21">
        <v>3419.5720741502546</v>
      </c>
      <c r="AF2701" s="21">
        <v>3476.9227117502883</v>
      </c>
      <c r="AG2701" s="21">
        <v>3523.4814538861851</v>
      </c>
      <c r="AH2701" s="21">
        <v>3561.4386690371612</v>
      </c>
      <c r="AI2701" s="21">
        <v>33729.484559229422</v>
      </c>
      <c r="AJ2701" s="21">
        <v>36341.095539727045</v>
      </c>
      <c r="AK2701" s="21">
        <v>38285.726837878719</v>
      </c>
      <c r="AL2701" s="21">
        <v>39794.719649396262</v>
      </c>
      <c r="AM2701" s="21">
        <v>40986.804366386001</v>
      </c>
      <c r="AN2701" s="21">
        <v>41911.599185926469</v>
      </c>
      <c r="AO2701" s="21">
        <v>42614.510802944293</v>
      </c>
      <c r="AP2701" s="21">
        <v>43185.152771204463</v>
      </c>
      <c r="AQ2701" s="21">
        <v>43650.371094762391</v>
      </c>
    </row>
    <row r="2702" spans="1:43" x14ac:dyDescent="0.25">
      <c r="A2702" s="17" t="s">
        <v>273</v>
      </c>
      <c r="B2702" s="8" t="s">
        <v>338</v>
      </c>
      <c r="C2702" s="8" t="s">
        <v>72</v>
      </c>
      <c r="D2702" s="8" t="str">
        <f t="shared" si="302"/>
        <v>Week_48-generic-fifi</v>
      </c>
      <c r="E2702" s="8" t="str">
        <f t="shared" si="303"/>
        <v>Umbrella-vod.umb</v>
      </c>
      <c r="H2702" s="24">
        <f t="shared" si="304"/>
        <v>8.7413170809691673E-3</v>
      </c>
      <c r="I2702" s="6">
        <f t="shared" si="304"/>
        <v>3.39</v>
      </c>
      <c r="J2702" s="6">
        <f t="shared" si="308"/>
        <v>2035853.3090540378</v>
      </c>
      <c r="K2702" s="18">
        <f t="shared" si="308"/>
        <v>0.3</v>
      </c>
      <c r="L2702" s="35">
        <f>Data!BM62</f>
        <v>8.3516728859476235E-3</v>
      </c>
      <c r="Q2702" s="21">
        <v>0</v>
      </c>
      <c r="R2702" s="21">
        <v>0</v>
      </c>
      <c r="S2702" s="21">
        <v>0</v>
      </c>
      <c r="T2702" s="21">
        <v>0</v>
      </c>
      <c r="U2702" s="21">
        <v>0</v>
      </c>
      <c r="V2702" s="21">
        <v>0</v>
      </c>
      <c r="W2702" s="21">
        <v>0</v>
      </c>
      <c r="X2702" s="21">
        <v>0</v>
      </c>
      <c r="Y2702" s="21">
        <v>0</v>
      </c>
      <c r="Z2702" s="21">
        <v>2604.489633489271</v>
      </c>
      <c r="AA2702" s="21">
        <v>2843.043549388563</v>
      </c>
      <c r="AB2702" s="21">
        <v>3020.9120510715438</v>
      </c>
      <c r="AC2702" s="21">
        <v>3159.0997507675238</v>
      </c>
      <c r="AD2702" s="21">
        <v>3268.3887676322629</v>
      </c>
      <c r="AE2702" s="21">
        <v>3353.2579763123263</v>
      </c>
      <c r="AF2702" s="21">
        <v>3417.8216170135197</v>
      </c>
      <c r="AG2702" s="21">
        <v>3470.2762882387501</v>
      </c>
      <c r="AH2702" s="21">
        <v>3513.0698102635615</v>
      </c>
      <c r="AI2702" s="21">
        <v>32117.664915417361</v>
      </c>
      <c r="AJ2702" s="21">
        <v>35059.429258264645</v>
      </c>
      <c r="AK2702" s="21">
        <v>37252.842072278385</v>
      </c>
      <c r="AL2702" s="21">
        <v>38956.924967137827</v>
      </c>
      <c r="AM2702" s="21">
        <v>40304.639305280361</v>
      </c>
      <c r="AN2702" s="21">
        <v>41351.217018999698</v>
      </c>
      <c r="AO2702" s="21">
        <v>42147.393494842392</v>
      </c>
      <c r="AP2702" s="21">
        <v>42794.246349235713</v>
      </c>
      <c r="AQ2702" s="21">
        <v>43321.961254785972</v>
      </c>
    </row>
    <row r="2703" spans="1:43" x14ac:dyDescent="0.25">
      <c r="A2703" s="17" t="s">
        <v>274</v>
      </c>
      <c r="B2703" s="8" t="s">
        <v>338</v>
      </c>
      <c r="C2703" s="8" t="s">
        <v>72</v>
      </c>
      <c r="D2703" s="8" t="str">
        <f t="shared" si="302"/>
        <v>Week_49-generic-fifi</v>
      </c>
      <c r="E2703" s="8" t="str">
        <f t="shared" si="303"/>
        <v>Umbrella-vod.umb</v>
      </c>
      <c r="H2703" s="24">
        <f t="shared" si="304"/>
        <v>8.7413170809691673E-3</v>
      </c>
      <c r="I2703" s="6">
        <f t="shared" si="304"/>
        <v>3.39</v>
      </c>
      <c r="J2703" s="6">
        <f t="shared" si="308"/>
        <v>2035853.3090540378</v>
      </c>
      <c r="K2703" s="18">
        <f t="shared" si="308"/>
        <v>0.3</v>
      </c>
      <c r="L2703" s="35">
        <f>Data!BM63</f>
        <v>8.3516728859476235E-3</v>
      </c>
      <c r="Q2703" s="21">
        <v>0</v>
      </c>
      <c r="R2703" s="21">
        <v>0</v>
      </c>
      <c r="S2703" s="21">
        <v>0</v>
      </c>
      <c r="T2703" s="21">
        <v>0</v>
      </c>
      <c r="U2703" s="21">
        <v>0</v>
      </c>
      <c r="V2703" s="21">
        <v>0</v>
      </c>
      <c r="W2703" s="21">
        <v>0</v>
      </c>
      <c r="X2703" s="21">
        <v>0</v>
      </c>
      <c r="Y2703" s="21">
        <v>0</v>
      </c>
      <c r="Z2703" s="21">
        <v>1600.3136005661243</v>
      </c>
      <c r="AA2703" s="21">
        <v>1763.5553159395818</v>
      </c>
      <c r="AB2703" s="21">
        <v>1885.1580106193992</v>
      </c>
      <c r="AC2703" s="21">
        <v>1979.5527460012593</v>
      </c>
      <c r="AD2703" s="21">
        <v>2054.150608117227</v>
      </c>
      <c r="AE2703" s="21">
        <v>2112.0400009351206</v>
      </c>
      <c r="AF2703" s="21">
        <v>2156.052390793765</v>
      </c>
      <c r="AG2703" s="21">
        <v>2191.7912242518028</v>
      </c>
      <c r="AH2703" s="21">
        <v>2220.9337902603388</v>
      </c>
      <c r="AI2703" s="21">
        <v>23987.221033069352</v>
      </c>
      <c r="AJ2703" s="21">
        <v>26434.063393901193</v>
      </c>
      <c r="AK2703" s="21">
        <v>28256.775338903564</v>
      </c>
      <c r="AL2703" s="21">
        <v>29671.665133729883</v>
      </c>
      <c r="AM2703" s="21">
        <v>30789.818104833252</v>
      </c>
      <c r="AN2703" s="21">
        <v>31657.526571787334</v>
      </c>
      <c r="AO2703" s="21">
        <v>32317.231596702102</v>
      </c>
      <c r="AP2703" s="21">
        <v>32852.923661881534</v>
      </c>
      <c r="AQ2703" s="21">
        <v>33289.743777682765</v>
      </c>
    </row>
    <row r="2704" spans="1:43" x14ac:dyDescent="0.25">
      <c r="A2704" s="17" t="s">
        <v>275</v>
      </c>
      <c r="B2704" s="8" t="s">
        <v>338</v>
      </c>
      <c r="C2704" s="8" t="s">
        <v>72</v>
      </c>
      <c r="D2704" s="8" t="str">
        <f t="shared" si="302"/>
        <v>Week_50-generic-fifi</v>
      </c>
      <c r="E2704" s="8" t="str">
        <f t="shared" si="303"/>
        <v>Umbrella-vod.umb</v>
      </c>
      <c r="H2704" s="24">
        <f t="shared" si="304"/>
        <v>8.7413170809691673E-3</v>
      </c>
      <c r="I2704" s="6">
        <f t="shared" si="304"/>
        <v>3.39</v>
      </c>
      <c r="J2704" s="6">
        <f t="shared" si="308"/>
        <v>2035853.3090540378</v>
      </c>
      <c r="K2704" s="18">
        <f t="shared" si="308"/>
        <v>0.3</v>
      </c>
      <c r="L2704" s="35">
        <f>Data!BM64</f>
        <v>7.2983087381704474E-3</v>
      </c>
      <c r="Q2704" s="21">
        <v>0</v>
      </c>
      <c r="R2704" s="21">
        <v>0</v>
      </c>
      <c r="S2704" s="21">
        <v>0</v>
      </c>
      <c r="T2704" s="21">
        <v>0</v>
      </c>
      <c r="U2704" s="21">
        <v>0</v>
      </c>
      <c r="V2704" s="21">
        <v>0</v>
      </c>
      <c r="W2704" s="21">
        <v>0</v>
      </c>
      <c r="X2704" s="21">
        <v>0</v>
      </c>
      <c r="Y2704" s="21">
        <v>0</v>
      </c>
      <c r="Z2704" s="21">
        <v>2228.6598543877494</v>
      </c>
      <c r="AA2704" s="21">
        <v>2371.0875451341876</v>
      </c>
      <c r="AB2704" s="21">
        <v>2477.2196678427949</v>
      </c>
      <c r="AC2704" s="21">
        <v>2559.6329443846912</v>
      </c>
      <c r="AD2704" s="21">
        <v>2624.7777035739568</v>
      </c>
      <c r="AE2704" s="21">
        <v>2675.3441372198199</v>
      </c>
      <c r="AF2704" s="21">
        <v>2713.7970311534636</v>
      </c>
      <c r="AG2704" s="21">
        <v>2745.0275854279207</v>
      </c>
      <c r="AH2704" s="21">
        <v>2770.4982163007649</v>
      </c>
      <c r="AI2704" s="21">
        <v>30377.765442597465</v>
      </c>
      <c r="AJ2704" s="21">
        <v>32319.127186745143</v>
      </c>
      <c r="AK2704" s="21">
        <v>33765.761909051274</v>
      </c>
      <c r="AL2704" s="21">
        <v>34889.096714592248</v>
      </c>
      <c r="AM2704" s="21">
        <v>35777.052860331532</v>
      </c>
      <c r="AN2704" s="21">
        <v>36466.299026604262</v>
      </c>
      <c r="AO2704" s="21">
        <v>36990.431495812409</v>
      </c>
      <c r="AP2704" s="21">
        <v>37416.119808241041</v>
      </c>
      <c r="AQ2704" s="21">
        <v>37763.297440039314</v>
      </c>
    </row>
    <row r="2705" spans="1:43" x14ac:dyDescent="0.25">
      <c r="A2705" s="17" t="s">
        <v>276</v>
      </c>
      <c r="B2705" s="8" t="s">
        <v>338</v>
      </c>
      <c r="C2705" s="8" t="s">
        <v>72</v>
      </c>
      <c r="D2705" s="8" t="str">
        <f t="shared" si="302"/>
        <v>Week_51-generic-fifi</v>
      </c>
      <c r="E2705" s="8" t="str">
        <f t="shared" si="303"/>
        <v>Umbrella-vod.umb</v>
      </c>
      <c r="H2705" s="24">
        <f t="shared" si="304"/>
        <v>8.7413170809691673E-3</v>
      </c>
      <c r="I2705" s="6">
        <f t="shared" si="304"/>
        <v>3.39</v>
      </c>
      <c r="J2705" s="6">
        <f t="shared" si="308"/>
        <v>2035853.3090540378</v>
      </c>
      <c r="K2705" s="18">
        <f t="shared" si="308"/>
        <v>0.3</v>
      </c>
      <c r="L2705" s="35">
        <f>Data!BM65</f>
        <v>7.2983087381704474E-3</v>
      </c>
      <c r="Q2705" s="21">
        <v>0</v>
      </c>
      <c r="R2705" s="21">
        <v>0</v>
      </c>
      <c r="S2705" s="21">
        <v>0</v>
      </c>
      <c r="T2705" s="21">
        <v>0</v>
      </c>
      <c r="U2705" s="21">
        <v>0</v>
      </c>
      <c r="V2705" s="21">
        <v>0</v>
      </c>
      <c r="W2705" s="21">
        <v>0</v>
      </c>
      <c r="X2705" s="21">
        <v>0</v>
      </c>
      <c r="Y2705" s="21">
        <v>0</v>
      </c>
      <c r="Z2705" s="21">
        <v>2712.1615727090875</v>
      </c>
      <c r="AA2705" s="21">
        <v>2891.9910016857689</v>
      </c>
      <c r="AB2705" s="21">
        <v>3025.7854157325714</v>
      </c>
      <c r="AC2705" s="21">
        <v>3129.5327267774933</v>
      </c>
      <c r="AD2705" s="21">
        <v>3211.4360982964672</v>
      </c>
      <c r="AE2705" s="21">
        <v>3274.936793678793</v>
      </c>
      <c r="AF2705" s="21">
        <v>3323.1763464388696</v>
      </c>
      <c r="AG2705" s="21">
        <v>3362.3204362779857</v>
      </c>
      <c r="AH2705" s="21">
        <v>3394.2195185721876</v>
      </c>
      <c r="AI2705" s="21">
        <v>34126.820834653103</v>
      </c>
      <c r="AJ2705" s="21">
        <v>36389.594102012372</v>
      </c>
      <c r="AK2705" s="21">
        <v>38073.114008347387</v>
      </c>
      <c r="AL2705" s="21">
        <v>39378.554632436208</v>
      </c>
      <c r="AM2705" s="21">
        <v>40409.135448014284</v>
      </c>
      <c r="AN2705" s="21">
        <v>41208.157481212656</v>
      </c>
      <c r="AO2705" s="21">
        <v>41815.150291210528</v>
      </c>
      <c r="AP2705" s="21">
        <v>42307.695924965206</v>
      </c>
      <c r="AQ2705" s="21">
        <v>42709.078452170877</v>
      </c>
    </row>
    <row r="2706" spans="1:43" x14ac:dyDescent="0.25">
      <c r="A2706" s="17" t="s">
        <v>277</v>
      </c>
      <c r="B2706" s="8" t="s">
        <v>338</v>
      </c>
      <c r="C2706" s="8" t="s">
        <v>72</v>
      </c>
      <c r="D2706" s="8" t="str">
        <f t="shared" si="302"/>
        <v>Week_52-generic-fifi</v>
      </c>
      <c r="E2706" s="8" t="str">
        <f t="shared" si="303"/>
        <v>Umbrella-vod.umb</v>
      </c>
      <c r="H2706" s="24">
        <f t="shared" si="304"/>
        <v>8.7413170809691673E-3</v>
      </c>
      <c r="I2706" s="6">
        <f t="shared" si="304"/>
        <v>3.39</v>
      </c>
      <c r="J2706" s="6">
        <f t="shared" si="308"/>
        <v>2035853.3090540378</v>
      </c>
      <c r="K2706" s="18">
        <f t="shared" si="308"/>
        <v>0.3</v>
      </c>
      <c r="L2706" s="35">
        <f>Data!BM66</f>
        <v>7.2983087381704474E-3</v>
      </c>
      <c r="Q2706" s="21">
        <v>0</v>
      </c>
      <c r="R2706" s="21">
        <v>0</v>
      </c>
      <c r="S2706" s="21">
        <v>0</v>
      </c>
      <c r="T2706" s="21">
        <v>0</v>
      </c>
      <c r="U2706" s="21">
        <v>0</v>
      </c>
      <c r="V2706" s="21">
        <v>0</v>
      </c>
      <c r="W2706" s="21">
        <v>0</v>
      </c>
      <c r="X2706" s="21">
        <v>0</v>
      </c>
      <c r="Y2706" s="21">
        <v>0</v>
      </c>
      <c r="Z2706" s="21">
        <v>1874.0683896359149</v>
      </c>
      <c r="AA2706" s="21">
        <v>2050.4932657003301</v>
      </c>
      <c r="AB2706" s="21">
        <v>2181.95650765651</v>
      </c>
      <c r="AC2706" s="21">
        <v>2284.0343771188759</v>
      </c>
      <c r="AD2706" s="21">
        <v>2364.7240167846812</v>
      </c>
      <c r="AE2706" s="21">
        <v>2427.3551717210617</v>
      </c>
      <c r="AF2706" s="21">
        <v>2474.982137303768</v>
      </c>
      <c r="AG2706" s="21">
        <v>2513.662904661735</v>
      </c>
      <c r="AH2706" s="21">
        <v>2545.2093777082891</v>
      </c>
      <c r="AI2706" s="21">
        <v>24689.329075436934</v>
      </c>
      <c r="AJ2706" s="21">
        <v>27013.58354039472</v>
      </c>
      <c r="AK2706" s="21">
        <v>28745.50498996918</v>
      </c>
      <c r="AL2706" s="21">
        <v>30090.298021223214</v>
      </c>
      <c r="AM2706" s="21">
        <v>31153.318494598003</v>
      </c>
      <c r="AN2706" s="21">
        <v>31978.433097218978</v>
      </c>
      <c r="AO2706" s="21">
        <v>32605.879690224258</v>
      </c>
      <c r="AP2706" s="21">
        <v>33115.467386955432</v>
      </c>
      <c r="AQ2706" s="21">
        <v>33531.066549997231</v>
      </c>
    </row>
    <row r="2708" spans="1:43" x14ac:dyDescent="0.25">
      <c r="A2708" s="16" t="s">
        <v>328</v>
      </c>
      <c r="B2708" s="8" t="s">
        <v>338</v>
      </c>
      <c r="C2708" s="8" t="s">
        <v>72</v>
      </c>
      <c r="D2708" s="8" t="str">
        <f>A2708&amp;"-generic-cofi"</f>
        <v>Week_40_old-generic-cofi</v>
      </c>
      <c r="E2708" s="8" t="str">
        <f>IF(RIGHT(A2708,3)="old","Initial",B2708&amp;"-"&amp;C2708)</f>
        <v>Initial</v>
      </c>
      <c r="H2708" s="25">
        <f>SUMIFS(Data!N$2:N$48,Data!$L$2:$L$48,$C2708,Data!$M$2:$M$48,RIGHT($D2708,4))</f>
        <v>7.6908113887560487E-3</v>
      </c>
      <c r="I2708" s="42">
        <f>VLOOKUP(C2708,parms,8,FALSE)</f>
        <v>3.39</v>
      </c>
      <c r="J2708" s="28">
        <f>SUMIFS(Data!O$2:O$48,Data!$L$2:$L$48,$C2708,Data!$M$2:$M$48,RIGHT($D2708,4))</f>
        <v>1784299.7696383011</v>
      </c>
      <c r="K2708" s="25">
        <f>SUMIFS(Data!Q$2:Q$48,Data!$L$2:$L$48,$C2708,Data!$M$2:$M$48,RIGHT($D2708,4))</f>
        <v>0.3</v>
      </c>
      <c r="L2708" s="35">
        <f>Data!BM2</f>
        <v>8.2011922934080266E-3</v>
      </c>
      <c r="Q2708" s="21">
        <v>0</v>
      </c>
      <c r="R2708" s="21">
        <v>0</v>
      </c>
      <c r="S2708" s="21">
        <v>0</v>
      </c>
      <c r="T2708" s="21">
        <v>0</v>
      </c>
      <c r="U2708" s="21">
        <v>0</v>
      </c>
      <c r="V2708" s="21">
        <v>0</v>
      </c>
      <c r="W2708" s="21">
        <v>0</v>
      </c>
      <c r="X2708" s="21">
        <v>0</v>
      </c>
      <c r="Y2708" s="21">
        <v>0</v>
      </c>
      <c r="Z2708" s="21">
        <v>0</v>
      </c>
      <c r="AA2708" s="21">
        <v>0</v>
      </c>
      <c r="AB2708" s="21">
        <v>0</v>
      </c>
      <c r="AC2708" s="21">
        <v>0</v>
      </c>
      <c r="AD2708" s="21">
        <v>0</v>
      </c>
      <c r="AE2708" s="21">
        <v>0</v>
      </c>
      <c r="AF2708" s="21">
        <v>0</v>
      </c>
      <c r="AG2708" s="21">
        <v>0</v>
      </c>
      <c r="AH2708" s="21">
        <v>0</v>
      </c>
      <c r="AI2708" s="21">
        <v>0</v>
      </c>
      <c r="AJ2708" s="21">
        <v>0</v>
      </c>
      <c r="AK2708" s="21">
        <v>0</v>
      </c>
      <c r="AL2708" s="21">
        <v>0</v>
      </c>
      <c r="AM2708" s="21">
        <v>0</v>
      </c>
      <c r="AN2708" s="21">
        <v>0</v>
      </c>
      <c r="AO2708" s="21">
        <v>0</v>
      </c>
      <c r="AP2708" s="21">
        <v>0</v>
      </c>
      <c r="AQ2708" s="21">
        <v>0</v>
      </c>
    </row>
    <row r="2709" spans="1:43" x14ac:dyDescent="0.25">
      <c r="A2709" s="16" t="s">
        <v>316</v>
      </c>
      <c r="B2709" s="8" t="s">
        <v>338</v>
      </c>
      <c r="C2709" s="8" t="s">
        <v>72</v>
      </c>
      <c r="D2709" s="8" t="str">
        <f t="shared" ref="D2709:D2772" si="309">A2709&amp;"-generic-cofi"</f>
        <v>Week_41_old-generic-cofi</v>
      </c>
      <c r="E2709" s="8" t="str">
        <f t="shared" ref="E2709:E2772" si="310">IF(RIGHT(A2709,3)="old","Initial",B2709&amp;"-"&amp;C2709)</f>
        <v>Initial</v>
      </c>
      <c r="H2709" s="24">
        <f t="shared" ref="H2709:I2772" si="311">H2708</f>
        <v>7.6908113887560487E-3</v>
      </c>
      <c r="I2709" s="6">
        <f>I2708</f>
        <v>3.39</v>
      </c>
      <c r="J2709" s="6">
        <f t="shared" ref="J2709:K2724" si="312">J2708</f>
        <v>1784299.7696383011</v>
      </c>
      <c r="K2709" s="18">
        <f t="shared" si="312"/>
        <v>0.3</v>
      </c>
      <c r="L2709" s="35">
        <f>Data!BM3</f>
        <v>9.7059982188039962E-3</v>
      </c>
      <c r="Q2709" s="21">
        <v>0</v>
      </c>
      <c r="R2709" s="21">
        <v>0</v>
      </c>
      <c r="S2709" s="21">
        <v>0</v>
      </c>
      <c r="T2709" s="21">
        <v>0</v>
      </c>
      <c r="U2709" s="21">
        <v>0</v>
      </c>
      <c r="V2709" s="21">
        <v>0</v>
      </c>
      <c r="W2709" s="21">
        <v>0</v>
      </c>
      <c r="X2709" s="21">
        <v>0</v>
      </c>
      <c r="Y2709" s="21">
        <v>0</v>
      </c>
      <c r="Z2709" s="21">
        <v>0</v>
      </c>
      <c r="AA2709" s="21">
        <v>0</v>
      </c>
      <c r="AB2709" s="21">
        <v>0</v>
      </c>
      <c r="AC2709" s="21">
        <v>0</v>
      </c>
      <c r="AD2709" s="21">
        <v>0</v>
      </c>
      <c r="AE2709" s="21">
        <v>0</v>
      </c>
      <c r="AF2709" s="21">
        <v>0</v>
      </c>
      <c r="AG2709" s="21">
        <v>0</v>
      </c>
      <c r="AH2709" s="21">
        <v>0</v>
      </c>
      <c r="AI2709" s="21">
        <v>0</v>
      </c>
      <c r="AJ2709" s="21">
        <v>0</v>
      </c>
      <c r="AK2709" s="21">
        <v>0</v>
      </c>
      <c r="AL2709" s="21">
        <v>0</v>
      </c>
      <c r="AM2709" s="21">
        <v>0</v>
      </c>
      <c r="AN2709" s="21">
        <v>0</v>
      </c>
      <c r="AO2709" s="21">
        <v>0</v>
      </c>
      <c r="AP2709" s="21">
        <v>0</v>
      </c>
      <c r="AQ2709" s="21">
        <v>0</v>
      </c>
    </row>
    <row r="2710" spans="1:43" x14ac:dyDescent="0.25">
      <c r="A2710" s="16" t="s">
        <v>317</v>
      </c>
      <c r="B2710" s="8" t="s">
        <v>338</v>
      </c>
      <c r="C2710" s="8" t="s">
        <v>72</v>
      </c>
      <c r="D2710" s="8" t="str">
        <f t="shared" si="309"/>
        <v>Week_42_old-generic-cofi</v>
      </c>
      <c r="E2710" s="8" t="str">
        <f t="shared" si="310"/>
        <v>Initial</v>
      </c>
      <c r="H2710" s="24">
        <f t="shared" si="311"/>
        <v>7.6908113887560487E-3</v>
      </c>
      <c r="I2710" s="6">
        <f t="shared" si="311"/>
        <v>3.39</v>
      </c>
      <c r="J2710" s="6">
        <f t="shared" si="312"/>
        <v>1784299.7696383011</v>
      </c>
      <c r="K2710" s="18">
        <f t="shared" si="312"/>
        <v>0.3</v>
      </c>
      <c r="L2710" s="35">
        <f>Data!BM4</f>
        <v>9.7059982188039962E-3</v>
      </c>
      <c r="Q2710" s="21">
        <v>0</v>
      </c>
      <c r="R2710" s="21">
        <v>0</v>
      </c>
      <c r="S2710" s="21">
        <v>0</v>
      </c>
      <c r="T2710" s="21">
        <v>0</v>
      </c>
      <c r="U2710" s="21">
        <v>0</v>
      </c>
      <c r="V2710" s="21">
        <v>0</v>
      </c>
      <c r="W2710" s="21">
        <v>0</v>
      </c>
      <c r="X2710" s="21">
        <v>0</v>
      </c>
      <c r="Y2710" s="21">
        <v>0</v>
      </c>
      <c r="Z2710" s="21">
        <v>0</v>
      </c>
      <c r="AA2710" s="21">
        <v>0</v>
      </c>
      <c r="AB2710" s="21">
        <v>0</v>
      </c>
      <c r="AC2710" s="21">
        <v>0</v>
      </c>
      <c r="AD2710" s="21">
        <v>0</v>
      </c>
      <c r="AE2710" s="21">
        <v>0</v>
      </c>
      <c r="AF2710" s="21">
        <v>0</v>
      </c>
      <c r="AG2710" s="21">
        <v>0</v>
      </c>
      <c r="AH2710" s="21">
        <v>0</v>
      </c>
      <c r="AI2710" s="21">
        <v>0</v>
      </c>
      <c r="AJ2710" s="21">
        <v>0</v>
      </c>
      <c r="AK2710" s="21">
        <v>0</v>
      </c>
      <c r="AL2710" s="21">
        <v>0</v>
      </c>
      <c r="AM2710" s="21">
        <v>0</v>
      </c>
      <c r="AN2710" s="21">
        <v>0</v>
      </c>
      <c r="AO2710" s="21">
        <v>0</v>
      </c>
      <c r="AP2710" s="21">
        <v>0</v>
      </c>
      <c r="AQ2710" s="21">
        <v>0</v>
      </c>
    </row>
    <row r="2711" spans="1:43" x14ac:dyDescent="0.25">
      <c r="A2711" s="16" t="s">
        <v>318</v>
      </c>
      <c r="B2711" s="8" t="s">
        <v>338</v>
      </c>
      <c r="C2711" s="8" t="s">
        <v>72</v>
      </c>
      <c r="D2711" s="8" t="str">
        <f t="shared" si="309"/>
        <v>Week_43_old-generic-cofi</v>
      </c>
      <c r="E2711" s="8" t="str">
        <f t="shared" si="310"/>
        <v>Initial</v>
      </c>
      <c r="H2711" s="24">
        <f t="shared" si="311"/>
        <v>7.6908113887560487E-3</v>
      </c>
      <c r="I2711" s="6">
        <f t="shared" si="311"/>
        <v>3.39</v>
      </c>
      <c r="J2711" s="6">
        <f t="shared" si="312"/>
        <v>1784299.7696383011</v>
      </c>
      <c r="K2711" s="18">
        <f t="shared" si="312"/>
        <v>0.3</v>
      </c>
      <c r="L2711" s="35">
        <f>Data!BM5</f>
        <v>9.7059982188039962E-3</v>
      </c>
      <c r="Q2711" s="21">
        <v>0</v>
      </c>
      <c r="R2711" s="21">
        <v>0</v>
      </c>
      <c r="S2711" s="21">
        <v>0</v>
      </c>
      <c r="T2711" s="21">
        <v>0</v>
      </c>
      <c r="U2711" s="21">
        <v>0</v>
      </c>
      <c r="V2711" s="21">
        <v>0</v>
      </c>
      <c r="W2711" s="21">
        <v>0</v>
      </c>
      <c r="X2711" s="21">
        <v>0</v>
      </c>
      <c r="Y2711" s="21">
        <v>0</v>
      </c>
      <c r="Z2711" s="21">
        <v>0</v>
      </c>
      <c r="AA2711" s="21">
        <v>0</v>
      </c>
      <c r="AB2711" s="21">
        <v>0</v>
      </c>
      <c r="AC2711" s="21">
        <v>0</v>
      </c>
      <c r="AD2711" s="21">
        <v>0</v>
      </c>
      <c r="AE2711" s="21">
        <v>0</v>
      </c>
      <c r="AF2711" s="21">
        <v>0</v>
      </c>
      <c r="AG2711" s="21">
        <v>0</v>
      </c>
      <c r="AH2711" s="21">
        <v>0</v>
      </c>
      <c r="AI2711" s="21">
        <v>0</v>
      </c>
      <c r="AJ2711" s="21">
        <v>0</v>
      </c>
      <c r="AK2711" s="21">
        <v>0</v>
      </c>
      <c r="AL2711" s="21">
        <v>0</v>
      </c>
      <c r="AM2711" s="21">
        <v>0</v>
      </c>
      <c r="AN2711" s="21">
        <v>0</v>
      </c>
      <c r="AO2711" s="21">
        <v>0</v>
      </c>
      <c r="AP2711" s="21">
        <v>0</v>
      </c>
      <c r="AQ2711" s="21">
        <v>0</v>
      </c>
    </row>
    <row r="2712" spans="1:43" x14ac:dyDescent="0.25">
      <c r="A2712" s="16" t="s">
        <v>319</v>
      </c>
      <c r="B2712" s="8" t="s">
        <v>338</v>
      </c>
      <c r="C2712" s="8" t="s">
        <v>72</v>
      </c>
      <c r="D2712" s="8" t="str">
        <f t="shared" si="309"/>
        <v>Week_44_old-generic-cofi</v>
      </c>
      <c r="E2712" s="8" t="str">
        <f t="shared" si="310"/>
        <v>Initial</v>
      </c>
      <c r="H2712" s="24">
        <f t="shared" si="311"/>
        <v>7.6908113887560487E-3</v>
      </c>
      <c r="I2712" s="6">
        <f t="shared" si="311"/>
        <v>3.39</v>
      </c>
      <c r="J2712" s="6">
        <f t="shared" si="312"/>
        <v>1784299.7696383011</v>
      </c>
      <c r="K2712" s="18">
        <f t="shared" si="312"/>
        <v>0.3</v>
      </c>
      <c r="L2712" s="35">
        <f>Data!BM6</f>
        <v>9.7059982188039962E-3</v>
      </c>
      <c r="Q2712" s="21">
        <v>0</v>
      </c>
      <c r="R2712" s="21">
        <v>0</v>
      </c>
      <c r="S2712" s="21">
        <v>0</v>
      </c>
      <c r="T2712" s="21">
        <v>0</v>
      </c>
      <c r="U2712" s="21">
        <v>0</v>
      </c>
      <c r="V2712" s="21">
        <v>0</v>
      </c>
      <c r="W2712" s="21">
        <v>0</v>
      </c>
      <c r="X2712" s="21">
        <v>0</v>
      </c>
      <c r="Y2712" s="21">
        <v>0</v>
      </c>
      <c r="Z2712" s="21">
        <v>0</v>
      </c>
      <c r="AA2712" s="21">
        <v>0</v>
      </c>
      <c r="AB2712" s="21">
        <v>0</v>
      </c>
      <c r="AC2712" s="21">
        <v>0</v>
      </c>
      <c r="AD2712" s="21">
        <v>0</v>
      </c>
      <c r="AE2712" s="21">
        <v>0</v>
      </c>
      <c r="AF2712" s="21">
        <v>0</v>
      </c>
      <c r="AG2712" s="21">
        <v>0</v>
      </c>
      <c r="AH2712" s="21">
        <v>0</v>
      </c>
      <c r="AI2712" s="21">
        <v>0</v>
      </c>
      <c r="AJ2712" s="21">
        <v>0</v>
      </c>
      <c r="AK2712" s="21">
        <v>0</v>
      </c>
      <c r="AL2712" s="21">
        <v>0</v>
      </c>
      <c r="AM2712" s="21">
        <v>0</v>
      </c>
      <c r="AN2712" s="21">
        <v>0</v>
      </c>
      <c r="AO2712" s="21">
        <v>0</v>
      </c>
      <c r="AP2712" s="21">
        <v>0</v>
      </c>
      <c r="AQ2712" s="21">
        <v>0</v>
      </c>
    </row>
    <row r="2713" spans="1:43" x14ac:dyDescent="0.25">
      <c r="A2713" s="16" t="s">
        <v>320</v>
      </c>
      <c r="B2713" s="8" t="s">
        <v>338</v>
      </c>
      <c r="C2713" s="8" t="s">
        <v>72</v>
      </c>
      <c r="D2713" s="8" t="str">
        <f t="shared" si="309"/>
        <v>Week_45_old-generic-cofi</v>
      </c>
      <c r="E2713" s="8" t="str">
        <f t="shared" si="310"/>
        <v>Initial</v>
      </c>
      <c r="H2713" s="24">
        <f t="shared" si="311"/>
        <v>7.6908113887560487E-3</v>
      </c>
      <c r="I2713" s="6">
        <f t="shared" si="311"/>
        <v>3.39</v>
      </c>
      <c r="J2713" s="6">
        <f t="shared" si="312"/>
        <v>1784299.7696383011</v>
      </c>
      <c r="K2713" s="18">
        <f t="shared" si="312"/>
        <v>0.3</v>
      </c>
      <c r="L2713" s="35">
        <f>Data!BM7</f>
        <v>8.3516728859476235E-3</v>
      </c>
      <c r="Q2713" s="21">
        <v>0</v>
      </c>
      <c r="R2713" s="21">
        <v>0</v>
      </c>
      <c r="S2713" s="21">
        <v>0</v>
      </c>
      <c r="T2713" s="21">
        <v>0</v>
      </c>
      <c r="U2713" s="21">
        <v>0</v>
      </c>
      <c r="V2713" s="21">
        <v>0</v>
      </c>
      <c r="W2713" s="21">
        <v>0</v>
      </c>
      <c r="X2713" s="21">
        <v>0</v>
      </c>
      <c r="Y2713" s="21">
        <v>0</v>
      </c>
      <c r="Z2713" s="21">
        <v>0</v>
      </c>
      <c r="AA2713" s="21">
        <v>0</v>
      </c>
      <c r="AB2713" s="21">
        <v>0</v>
      </c>
      <c r="AC2713" s="21">
        <v>0</v>
      </c>
      <c r="AD2713" s="21">
        <v>0</v>
      </c>
      <c r="AE2713" s="21">
        <v>0</v>
      </c>
      <c r="AF2713" s="21">
        <v>0</v>
      </c>
      <c r="AG2713" s="21">
        <v>0</v>
      </c>
      <c r="AH2713" s="21">
        <v>0</v>
      </c>
      <c r="AI2713" s="21">
        <v>0</v>
      </c>
      <c r="AJ2713" s="21">
        <v>0</v>
      </c>
      <c r="AK2713" s="21">
        <v>0</v>
      </c>
      <c r="AL2713" s="21">
        <v>0</v>
      </c>
      <c r="AM2713" s="21">
        <v>0</v>
      </c>
      <c r="AN2713" s="21">
        <v>0</v>
      </c>
      <c r="AO2713" s="21">
        <v>0</v>
      </c>
      <c r="AP2713" s="21">
        <v>0</v>
      </c>
      <c r="AQ2713" s="21">
        <v>0</v>
      </c>
    </row>
    <row r="2714" spans="1:43" x14ac:dyDescent="0.25">
      <c r="A2714" s="16" t="s">
        <v>321</v>
      </c>
      <c r="B2714" s="8" t="s">
        <v>338</v>
      </c>
      <c r="C2714" s="8" t="s">
        <v>72</v>
      </c>
      <c r="D2714" s="8" t="str">
        <f t="shared" si="309"/>
        <v>Week_46_old-generic-cofi</v>
      </c>
      <c r="E2714" s="8" t="str">
        <f t="shared" si="310"/>
        <v>Initial</v>
      </c>
      <c r="H2714" s="24">
        <f t="shared" si="311"/>
        <v>7.6908113887560487E-3</v>
      </c>
      <c r="I2714" s="6">
        <f t="shared" si="311"/>
        <v>3.39</v>
      </c>
      <c r="J2714" s="6">
        <f t="shared" si="312"/>
        <v>1784299.7696383011</v>
      </c>
      <c r="K2714" s="18">
        <f t="shared" si="312"/>
        <v>0.3</v>
      </c>
      <c r="L2714" s="35">
        <f>Data!BM8</f>
        <v>8.3516728859476235E-3</v>
      </c>
      <c r="Q2714" s="21">
        <v>0</v>
      </c>
      <c r="R2714" s="21">
        <v>0</v>
      </c>
      <c r="S2714" s="21">
        <v>0</v>
      </c>
      <c r="T2714" s="21">
        <v>0</v>
      </c>
      <c r="U2714" s="21">
        <v>0</v>
      </c>
      <c r="V2714" s="21">
        <v>0</v>
      </c>
      <c r="W2714" s="21">
        <v>0</v>
      </c>
      <c r="X2714" s="21">
        <v>0</v>
      </c>
      <c r="Y2714" s="21">
        <v>0</v>
      </c>
      <c r="Z2714" s="21">
        <v>0</v>
      </c>
      <c r="AA2714" s="21">
        <v>0</v>
      </c>
      <c r="AB2714" s="21">
        <v>0</v>
      </c>
      <c r="AC2714" s="21">
        <v>0</v>
      </c>
      <c r="AD2714" s="21">
        <v>0</v>
      </c>
      <c r="AE2714" s="21">
        <v>0</v>
      </c>
      <c r="AF2714" s="21">
        <v>0</v>
      </c>
      <c r="AG2714" s="21">
        <v>0</v>
      </c>
      <c r="AH2714" s="21">
        <v>0</v>
      </c>
      <c r="AI2714" s="21">
        <v>0</v>
      </c>
      <c r="AJ2714" s="21">
        <v>0</v>
      </c>
      <c r="AK2714" s="21">
        <v>0</v>
      </c>
      <c r="AL2714" s="21">
        <v>0</v>
      </c>
      <c r="AM2714" s="21">
        <v>0</v>
      </c>
      <c r="AN2714" s="21">
        <v>0</v>
      </c>
      <c r="AO2714" s="21">
        <v>0</v>
      </c>
      <c r="AP2714" s="21">
        <v>0</v>
      </c>
      <c r="AQ2714" s="21">
        <v>0</v>
      </c>
    </row>
    <row r="2715" spans="1:43" x14ac:dyDescent="0.25">
      <c r="A2715" s="16" t="s">
        <v>322</v>
      </c>
      <c r="B2715" s="8" t="s">
        <v>338</v>
      </c>
      <c r="C2715" s="8" t="s">
        <v>72</v>
      </c>
      <c r="D2715" s="8" t="str">
        <f t="shared" si="309"/>
        <v>Week_47_old-generic-cofi</v>
      </c>
      <c r="E2715" s="8" t="str">
        <f t="shared" si="310"/>
        <v>Initial</v>
      </c>
      <c r="H2715" s="24">
        <f t="shared" si="311"/>
        <v>7.6908113887560487E-3</v>
      </c>
      <c r="I2715" s="6">
        <f t="shared" si="311"/>
        <v>3.39</v>
      </c>
      <c r="J2715" s="6">
        <f t="shared" si="312"/>
        <v>1784299.7696383011</v>
      </c>
      <c r="K2715" s="18">
        <f t="shared" si="312"/>
        <v>0.3</v>
      </c>
      <c r="L2715" s="35">
        <f>Data!BM9</f>
        <v>8.3516728859476235E-3</v>
      </c>
      <c r="Q2715" s="21">
        <v>0</v>
      </c>
      <c r="R2715" s="21">
        <v>0</v>
      </c>
      <c r="S2715" s="21">
        <v>0</v>
      </c>
      <c r="T2715" s="21">
        <v>0</v>
      </c>
      <c r="U2715" s="21">
        <v>0</v>
      </c>
      <c r="V2715" s="21">
        <v>0</v>
      </c>
      <c r="W2715" s="21">
        <v>0</v>
      </c>
      <c r="X2715" s="21">
        <v>0</v>
      </c>
      <c r="Y2715" s="21">
        <v>0</v>
      </c>
      <c r="Z2715" s="21">
        <v>0</v>
      </c>
      <c r="AA2715" s="21">
        <v>0</v>
      </c>
      <c r="AB2715" s="21">
        <v>0</v>
      </c>
      <c r="AC2715" s="21">
        <v>0</v>
      </c>
      <c r="AD2715" s="21">
        <v>0</v>
      </c>
      <c r="AE2715" s="21">
        <v>0</v>
      </c>
      <c r="AF2715" s="21">
        <v>0</v>
      </c>
      <c r="AG2715" s="21">
        <v>0</v>
      </c>
      <c r="AH2715" s="21">
        <v>0</v>
      </c>
      <c r="AI2715" s="21">
        <v>0</v>
      </c>
      <c r="AJ2715" s="21">
        <v>0</v>
      </c>
      <c r="AK2715" s="21">
        <v>0</v>
      </c>
      <c r="AL2715" s="21">
        <v>0</v>
      </c>
      <c r="AM2715" s="21">
        <v>0</v>
      </c>
      <c r="AN2715" s="21">
        <v>0</v>
      </c>
      <c r="AO2715" s="21">
        <v>0</v>
      </c>
      <c r="AP2715" s="21">
        <v>0</v>
      </c>
      <c r="AQ2715" s="21">
        <v>0</v>
      </c>
    </row>
    <row r="2716" spans="1:43" x14ac:dyDescent="0.25">
      <c r="A2716" s="16" t="s">
        <v>323</v>
      </c>
      <c r="B2716" s="8" t="s">
        <v>338</v>
      </c>
      <c r="C2716" s="8" t="s">
        <v>72</v>
      </c>
      <c r="D2716" s="8" t="str">
        <f t="shared" si="309"/>
        <v>Week_48_old-generic-cofi</v>
      </c>
      <c r="E2716" s="8" t="str">
        <f t="shared" si="310"/>
        <v>Initial</v>
      </c>
      <c r="H2716" s="24">
        <f t="shared" si="311"/>
        <v>7.6908113887560487E-3</v>
      </c>
      <c r="I2716" s="6">
        <f t="shared" si="311"/>
        <v>3.39</v>
      </c>
      <c r="J2716" s="6">
        <f t="shared" si="312"/>
        <v>1784299.7696383011</v>
      </c>
      <c r="K2716" s="18">
        <f t="shared" si="312"/>
        <v>0.3</v>
      </c>
      <c r="L2716" s="35">
        <f>Data!BM10</f>
        <v>8.3516728859476235E-3</v>
      </c>
      <c r="Q2716" s="21">
        <v>0</v>
      </c>
      <c r="R2716" s="21">
        <v>0</v>
      </c>
      <c r="S2716" s="21">
        <v>0</v>
      </c>
      <c r="T2716" s="21">
        <v>0</v>
      </c>
      <c r="U2716" s="21">
        <v>0</v>
      </c>
      <c r="V2716" s="21">
        <v>0</v>
      </c>
      <c r="W2716" s="21">
        <v>0</v>
      </c>
      <c r="X2716" s="21">
        <v>0</v>
      </c>
      <c r="Y2716" s="21">
        <v>0</v>
      </c>
      <c r="Z2716" s="21">
        <v>0</v>
      </c>
      <c r="AA2716" s="21">
        <v>0</v>
      </c>
      <c r="AB2716" s="21">
        <v>0</v>
      </c>
      <c r="AC2716" s="21">
        <v>0</v>
      </c>
      <c r="AD2716" s="21">
        <v>0</v>
      </c>
      <c r="AE2716" s="21">
        <v>0</v>
      </c>
      <c r="AF2716" s="21">
        <v>0</v>
      </c>
      <c r="AG2716" s="21">
        <v>0</v>
      </c>
      <c r="AH2716" s="21">
        <v>0</v>
      </c>
      <c r="AI2716" s="21">
        <v>0</v>
      </c>
      <c r="AJ2716" s="21">
        <v>0</v>
      </c>
      <c r="AK2716" s="21">
        <v>0</v>
      </c>
      <c r="AL2716" s="21">
        <v>0</v>
      </c>
      <c r="AM2716" s="21">
        <v>0</v>
      </c>
      <c r="AN2716" s="21">
        <v>0</v>
      </c>
      <c r="AO2716" s="21">
        <v>0</v>
      </c>
      <c r="AP2716" s="21">
        <v>0</v>
      </c>
      <c r="AQ2716" s="21">
        <v>0</v>
      </c>
    </row>
    <row r="2717" spans="1:43" x14ac:dyDescent="0.25">
      <c r="A2717" s="16" t="s">
        <v>324</v>
      </c>
      <c r="B2717" s="8" t="s">
        <v>338</v>
      </c>
      <c r="C2717" s="8" t="s">
        <v>72</v>
      </c>
      <c r="D2717" s="8" t="str">
        <f t="shared" si="309"/>
        <v>Week_49_old-generic-cofi</v>
      </c>
      <c r="E2717" s="8" t="str">
        <f t="shared" si="310"/>
        <v>Initial</v>
      </c>
      <c r="H2717" s="24">
        <f t="shared" si="311"/>
        <v>7.6908113887560487E-3</v>
      </c>
      <c r="I2717" s="6">
        <f t="shared" si="311"/>
        <v>3.39</v>
      </c>
      <c r="J2717" s="6">
        <f t="shared" si="312"/>
        <v>1784299.7696383011</v>
      </c>
      <c r="K2717" s="18">
        <f t="shared" si="312"/>
        <v>0.3</v>
      </c>
      <c r="L2717" s="35">
        <f>Data!BM11</f>
        <v>8.3516728859476235E-3</v>
      </c>
      <c r="Q2717" s="21">
        <v>0</v>
      </c>
      <c r="R2717" s="21">
        <v>0</v>
      </c>
      <c r="S2717" s="21">
        <v>0</v>
      </c>
      <c r="T2717" s="21">
        <v>0</v>
      </c>
      <c r="U2717" s="21">
        <v>0</v>
      </c>
      <c r="V2717" s="21">
        <v>0</v>
      </c>
      <c r="W2717" s="21">
        <v>0</v>
      </c>
      <c r="X2717" s="21">
        <v>0</v>
      </c>
      <c r="Y2717" s="21">
        <v>0</v>
      </c>
      <c r="Z2717" s="21">
        <v>0</v>
      </c>
      <c r="AA2717" s="21">
        <v>0</v>
      </c>
      <c r="AB2717" s="21">
        <v>0</v>
      </c>
      <c r="AC2717" s="21">
        <v>0</v>
      </c>
      <c r="AD2717" s="21">
        <v>0</v>
      </c>
      <c r="AE2717" s="21">
        <v>0</v>
      </c>
      <c r="AF2717" s="21">
        <v>0</v>
      </c>
      <c r="AG2717" s="21">
        <v>0</v>
      </c>
      <c r="AH2717" s="21">
        <v>0</v>
      </c>
      <c r="AI2717" s="21">
        <v>0</v>
      </c>
      <c r="AJ2717" s="21">
        <v>0</v>
      </c>
      <c r="AK2717" s="21">
        <v>0</v>
      </c>
      <c r="AL2717" s="21">
        <v>0</v>
      </c>
      <c r="AM2717" s="21">
        <v>0</v>
      </c>
      <c r="AN2717" s="21">
        <v>0</v>
      </c>
      <c r="AO2717" s="21">
        <v>0</v>
      </c>
      <c r="AP2717" s="21">
        <v>0</v>
      </c>
      <c r="AQ2717" s="21">
        <v>0</v>
      </c>
    </row>
    <row r="2718" spans="1:43" x14ac:dyDescent="0.25">
      <c r="A2718" s="16" t="s">
        <v>325</v>
      </c>
      <c r="B2718" s="8" t="s">
        <v>338</v>
      </c>
      <c r="C2718" s="8" t="s">
        <v>72</v>
      </c>
      <c r="D2718" s="8" t="str">
        <f t="shared" si="309"/>
        <v>Week_50_old-generic-cofi</v>
      </c>
      <c r="E2718" s="8" t="str">
        <f t="shared" si="310"/>
        <v>Initial</v>
      </c>
      <c r="H2718" s="24">
        <f t="shared" si="311"/>
        <v>7.6908113887560487E-3</v>
      </c>
      <c r="I2718" s="6">
        <f t="shared" si="311"/>
        <v>3.39</v>
      </c>
      <c r="J2718" s="6">
        <f t="shared" si="312"/>
        <v>1784299.7696383011</v>
      </c>
      <c r="K2718" s="18">
        <f t="shared" si="312"/>
        <v>0.3</v>
      </c>
      <c r="L2718" s="35">
        <f>Data!BM12</f>
        <v>7.2983087381704474E-3</v>
      </c>
      <c r="Q2718" s="21">
        <v>0</v>
      </c>
      <c r="R2718" s="21">
        <v>0</v>
      </c>
      <c r="S2718" s="21">
        <v>0</v>
      </c>
      <c r="T2718" s="21">
        <v>0</v>
      </c>
      <c r="U2718" s="21">
        <v>0</v>
      </c>
      <c r="V2718" s="21">
        <v>0</v>
      </c>
      <c r="W2718" s="21">
        <v>0</v>
      </c>
      <c r="X2718" s="21">
        <v>0</v>
      </c>
      <c r="Y2718" s="21">
        <v>0</v>
      </c>
      <c r="Z2718" s="21">
        <v>0</v>
      </c>
      <c r="AA2718" s="21">
        <v>0</v>
      </c>
      <c r="AB2718" s="21">
        <v>0</v>
      </c>
      <c r="AC2718" s="21">
        <v>0</v>
      </c>
      <c r="AD2718" s="21">
        <v>0</v>
      </c>
      <c r="AE2718" s="21">
        <v>0</v>
      </c>
      <c r="AF2718" s="21">
        <v>0</v>
      </c>
      <c r="AG2718" s="21">
        <v>0</v>
      </c>
      <c r="AH2718" s="21">
        <v>0</v>
      </c>
      <c r="AI2718" s="21">
        <v>0</v>
      </c>
      <c r="AJ2718" s="21">
        <v>0</v>
      </c>
      <c r="AK2718" s="21">
        <v>0</v>
      </c>
      <c r="AL2718" s="21">
        <v>0</v>
      </c>
      <c r="AM2718" s="21">
        <v>0</v>
      </c>
      <c r="AN2718" s="21">
        <v>0</v>
      </c>
      <c r="AO2718" s="21">
        <v>0</v>
      </c>
      <c r="AP2718" s="21">
        <v>0</v>
      </c>
      <c r="AQ2718" s="21">
        <v>0</v>
      </c>
    </row>
    <row r="2719" spans="1:43" x14ac:dyDescent="0.25">
      <c r="A2719" s="16" t="s">
        <v>326</v>
      </c>
      <c r="B2719" s="8" t="s">
        <v>338</v>
      </c>
      <c r="C2719" s="8" t="s">
        <v>72</v>
      </c>
      <c r="D2719" s="8" t="str">
        <f t="shared" si="309"/>
        <v>Week_51_old-generic-cofi</v>
      </c>
      <c r="E2719" s="8" t="str">
        <f t="shared" si="310"/>
        <v>Initial</v>
      </c>
      <c r="H2719" s="24">
        <f t="shared" si="311"/>
        <v>7.6908113887560487E-3</v>
      </c>
      <c r="I2719" s="6">
        <f t="shared" si="311"/>
        <v>3.39</v>
      </c>
      <c r="J2719" s="6">
        <f t="shared" si="312"/>
        <v>1784299.7696383011</v>
      </c>
      <c r="K2719" s="18">
        <f t="shared" si="312"/>
        <v>0.3</v>
      </c>
      <c r="L2719" s="35">
        <f>Data!BM13</f>
        <v>7.2983087381704474E-3</v>
      </c>
      <c r="Q2719" s="21">
        <v>0</v>
      </c>
      <c r="R2719" s="21">
        <v>0</v>
      </c>
      <c r="S2719" s="21">
        <v>0</v>
      </c>
      <c r="T2719" s="21">
        <v>0</v>
      </c>
      <c r="U2719" s="21">
        <v>0</v>
      </c>
      <c r="V2719" s="21">
        <v>0</v>
      </c>
      <c r="W2719" s="21">
        <v>0</v>
      </c>
      <c r="X2719" s="21">
        <v>0</v>
      </c>
      <c r="Y2719" s="21">
        <v>0</v>
      </c>
      <c r="Z2719" s="21">
        <v>0</v>
      </c>
      <c r="AA2719" s="21">
        <v>0</v>
      </c>
      <c r="AB2719" s="21">
        <v>0</v>
      </c>
      <c r="AC2719" s="21">
        <v>0</v>
      </c>
      <c r="AD2719" s="21">
        <v>0</v>
      </c>
      <c r="AE2719" s="21">
        <v>0</v>
      </c>
      <c r="AF2719" s="21">
        <v>0</v>
      </c>
      <c r="AG2719" s="21">
        <v>0</v>
      </c>
      <c r="AH2719" s="21">
        <v>0</v>
      </c>
      <c r="AI2719" s="21">
        <v>0</v>
      </c>
      <c r="AJ2719" s="21">
        <v>0</v>
      </c>
      <c r="AK2719" s="21">
        <v>0</v>
      </c>
      <c r="AL2719" s="21">
        <v>0</v>
      </c>
      <c r="AM2719" s="21">
        <v>0</v>
      </c>
      <c r="AN2719" s="21">
        <v>0</v>
      </c>
      <c r="AO2719" s="21">
        <v>0</v>
      </c>
      <c r="AP2719" s="21">
        <v>0</v>
      </c>
      <c r="AQ2719" s="21">
        <v>0</v>
      </c>
    </row>
    <row r="2720" spans="1:43" x14ac:dyDescent="0.25">
      <c r="A2720" s="16" t="s">
        <v>327</v>
      </c>
      <c r="B2720" s="8" t="s">
        <v>338</v>
      </c>
      <c r="C2720" s="8" t="s">
        <v>72</v>
      </c>
      <c r="D2720" s="8" t="str">
        <f t="shared" si="309"/>
        <v>Week_52_old-generic-cofi</v>
      </c>
      <c r="E2720" s="8" t="str">
        <f t="shared" si="310"/>
        <v>Initial</v>
      </c>
      <c r="H2720" s="24">
        <f t="shared" si="311"/>
        <v>7.6908113887560487E-3</v>
      </c>
      <c r="I2720" s="6">
        <f t="shared" si="311"/>
        <v>3.39</v>
      </c>
      <c r="J2720" s="6">
        <f t="shared" si="312"/>
        <v>1784299.7696383011</v>
      </c>
      <c r="K2720" s="18">
        <f t="shared" si="312"/>
        <v>0.3</v>
      </c>
      <c r="L2720" s="35">
        <f>Data!BM14</f>
        <v>7.2983087381704474E-3</v>
      </c>
      <c r="Q2720" s="21">
        <v>0</v>
      </c>
      <c r="R2720" s="21">
        <v>0</v>
      </c>
      <c r="S2720" s="21">
        <v>0</v>
      </c>
      <c r="T2720" s="21">
        <v>0</v>
      </c>
      <c r="U2720" s="21">
        <v>0</v>
      </c>
      <c r="V2720" s="21">
        <v>0</v>
      </c>
      <c r="W2720" s="21">
        <v>0</v>
      </c>
      <c r="X2720" s="21">
        <v>0</v>
      </c>
      <c r="Y2720" s="21">
        <v>0</v>
      </c>
      <c r="Z2720" s="21">
        <v>0</v>
      </c>
      <c r="AA2720" s="21">
        <v>0</v>
      </c>
      <c r="AB2720" s="21">
        <v>0</v>
      </c>
      <c r="AC2720" s="21">
        <v>0</v>
      </c>
      <c r="AD2720" s="21">
        <v>0</v>
      </c>
      <c r="AE2720" s="21">
        <v>0</v>
      </c>
      <c r="AF2720" s="21">
        <v>0</v>
      </c>
      <c r="AG2720" s="21">
        <v>0</v>
      </c>
      <c r="AH2720" s="21">
        <v>0</v>
      </c>
      <c r="AI2720" s="21">
        <v>0</v>
      </c>
      <c r="AJ2720" s="21">
        <v>0</v>
      </c>
      <c r="AK2720" s="21">
        <v>0</v>
      </c>
      <c r="AL2720" s="21">
        <v>0</v>
      </c>
      <c r="AM2720" s="21">
        <v>0</v>
      </c>
      <c r="AN2720" s="21">
        <v>0</v>
      </c>
      <c r="AO2720" s="21">
        <v>0</v>
      </c>
      <c r="AP2720" s="21">
        <v>0</v>
      </c>
      <c r="AQ2720" s="21">
        <v>0</v>
      </c>
    </row>
    <row r="2721" spans="1:43" x14ac:dyDescent="0.25">
      <c r="A2721" s="17" t="s">
        <v>262</v>
      </c>
      <c r="B2721" s="8" t="s">
        <v>338</v>
      </c>
      <c r="C2721" s="8" t="s">
        <v>72</v>
      </c>
      <c r="D2721" s="8" t="str">
        <f t="shared" si="309"/>
        <v>Week_01-generic-cofi</v>
      </c>
      <c r="E2721" s="8" t="str">
        <f t="shared" si="310"/>
        <v>Umbrella-vod.umb</v>
      </c>
      <c r="H2721" s="24">
        <f t="shared" si="311"/>
        <v>7.6908113887560487E-3</v>
      </c>
      <c r="I2721" s="6">
        <f t="shared" si="311"/>
        <v>3.39</v>
      </c>
      <c r="J2721" s="6">
        <f t="shared" si="312"/>
        <v>1784299.7696383011</v>
      </c>
      <c r="K2721" s="18">
        <f t="shared" si="312"/>
        <v>0.3</v>
      </c>
      <c r="L2721" s="35">
        <f>Data!BM15</f>
        <v>7.2983087381704474E-3</v>
      </c>
      <c r="Q2721" s="21">
        <v>0</v>
      </c>
      <c r="R2721" s="21">
        <v>0</v>
      </c>
      <c r="S2721" s="21">
        <v>0</v>
      </c>
      <c r="T2721" s="21">
        <v>0</v>
      </c>
      <c r="U2721" s="21">
        <v>0</v>
      </c>
      <c r="V2721" s="21">
        <v>0</v>
      </c>
      <c r="W2721" s="21">
        <v>0</v>
      </c>
      <c r="X2721" s="21">
        <v>0</v>
      </c>
      <c r="Y2721" s="21">
        <v>0</v>
      </c>
      <c r="Z2721" s="21">
        <v>888.09411881105473</v>
      </c>
      <c r="AA2721" s="21">
        <v>942.94622178953887</v>
      </c>
      <c r="AB2721" s="21">
        <v>982.78503654325948</v>
      </c>
      <c r="AC2721" s="21">
        <v>1013.0122077178971</v>
      </c>
      <c r="AD2721" s="21">
        <v>1036.4041888906984</v>
      </c>
      <c r="AE2721" s="21">
        <v>1054.2159790060791</v>
      </c>
      <c r="AF2721" s="21">
        <v>1067.5353027730248</v>
      </c>
      <c r="AG2721" s="21">
        <v>1078.1949707259312</v>
      </c>
      <c r="AH2721" s="21">
        <v>1086.7744934658247</v>
      </c>
      <c r="AI2721" s="21">
        <v>17086.125080362795</v>
      </c>
      <c r="AJ2721" s="21">
        <v>18141.429774493663</v>
      </c>
      <c r="AK2721" s="21">
        <v>18907.892424698748</v>
      </c>
      <c r="AL2721" s="21">
        <v>19489.435773062345</v>
      </c>
      <c r="AM2721" s="21">
        <v>19939.476267341313</v>
      </c>
      <c r="AN2721" s="21">
        <v>20282.158948568838</v>
      </c>
      <c r="AO2721" s="21">
        <v>20538.410653255894</v>
      </c>
      <c r="AP2721" s="21">
        <v>20743.492993179869</v>
      </c>
      <c r="AQ2721" s="21">
        <v>20908.555226516</v>
      </c>
    </row>
    <row r="2722" spans="1:43" x14ac:dyDescent="0.25">
      <c r="A2722" s="17" t="s">
        <v>263</v>
      </c>
      <c r="B2722" s="8" t="s">
        <v>338</v>
      </c>
      <c r="C2722" s="8" t="s">
        <v>72</v>
      </c>
      <c r="D2722" s="8" t="str">
        <f t="shared" si="309"/>
        <v>Week_02-generic-cofi</v>
      </c>
      <c r="E2722" s="8" t="str">
        <f t="shared" si="310"/>
        <v>Umbrella-vod.umb</v>
      </c>
      <c r="H2722" s="24">
        <f t="shared" si="311"/>
        <v>7.6908113887560487E-3</v>
      </c>
      <c r="I2722" s="6">
        <f t="shared" si="311"/>
        <v>3.39</v>
      </c>
      <c r="J2722" s="6">
        <f t="shared" si="312"/>
        <v>1784299.7696383011</v>
      </c>
      <c r="K2722" s="18">
        <f t="shared" si="312"/>
        <v>0.3</v>
      </c>
      <c r="L2722" s="35">
        <f>Data!BM16</f>
        <v>6.922107256821455E-3</v>
      </c>
      <c r="Q2722" s="21">
        <v>0</v>
      </c>
      <c r="R2722" s="21">
        <v>0</v>
      </c>
      <c r="S2722" s="21">
        <v>0</v>
      </c>
      <c r="T2722" s="21">
        <v>0</v>
      </c>
      <c r="U2722" s="21">
        <v>0</v>
      </c>
      <c r="V2722" s="21">
        <v>0</v>
      </c>
      <c r="W2722" s="21">
        <v>0</v>
      </c>
      <c r="X2722" s="21">
        <v>0</v>
      </c>
      <c r="Y2722" s="21">
        <v>0</v>
      </c>
      <c r="Z2722" s="21">
        <v>1202.1505066128989</v>
      </c>
      <c r="AA2722" s="21">
        <v>1252.6968339839568</v>
      </c>
      <c r="AB2722" s="21">
        <v>1289.3796637972262</v>
      </c>
      <c r="AC2722" s="21">
        <v>1317.1936174897685</v>
      </c>
      <c r="AD2722" s="21">
        <v>1338.7036298548471</v>
      </c>
      <c r="AE2722" s="21">
        <v>1355.0729605914805</v>
      </c>
      <c r="AF2722" s="21">
        <v>1367.3073435691181</v>
      </c>
      <c r="AG2722" s="21">
        <v>1377.0944109982313</v>
      </c>
      <c r="AH2722" s="21">
        <v>1384.9684415927543</v>
      </c>
      <c r="AI2722" s="21">
        <v>22215.520042226115</v>
      </c>
      <c r="AJ2722" s="21">
        <v>23149.606866293183</v>
      </c>
      <c r="AK2722" s="21">
        <v>23827.498807809177</v>
      </c>
      <c r="AL2722" s="21">
        <v>24341.49555140427</v>
      </c>
      <c r="AM2722" s="21">
        <v>24738.996619844787</v>
      </c>
      <c r="AN2722" s="21">
        <v>25041.498838208536</v>
      </c>
      <c r="AO2722" s="21">
        <v>25267.587983243931</v>
      </c>
      <c r="AP2722" s="21">
        <v>25448.451187501676</v>
      </c>
      <c r="AQ2722" s="21">
        <v>25593.961823252761</v>
      </c>
    </row>
    <row r="2723" spans="1:43" x14ac:dyDescent="0.25">
      <c r="A2723" s="17" t="s">
        <v>264</v>
      </c>
      <c r="B2723" s="8" t="s">
        <v>338</v>
      </c>
      <c r="C2723" s="8" t="s">
        <v>72</v>
      </c>
      <c r="D2723" s="8" t="str">
        <f t="shared" si="309"/>
        <v>Week_03-generic-cofi</v>
      </c>
      <c r="E2723" s="8" t="str">
        <f t="shared" si="310"/>
        <v>Umbrella-vod.umb</v>
      </c>
      <c r="H2723" s="24">
        <f t="shared" si="311"/>
        <v>7.6908113887560487E-3</v>
      </c>
      <c r="I2723" s="6">
        <f t="shared" si="311"/>
        <v>3.39</v>
      </c>
      <c r="J2723" s="6">
        <f t="shared" si="312"/>
        <v>1784299.7696383011</v>
      </c>
      <c r="K2723" s="18">
        <f t="shared" si="312"/>
        <v>0.3</v>
      </c>
      <c r="L2723" s="35">
        <f>Data!BM17</f>
        <v>6.922107256821455E-3</v>
      </c>
      <c r="Q2723" s="21">
        <v>0</v>
      </c>
      <c r="R2723" s="21">
        <v>0</v>
      </c>
      <c r="S2723" s="21">
        <v>0</v>
      </c>
      <c r="T2723" s="21">
        <v>0</v>
      </c>
      <c r="U2723" s="21">
        <v>0</v>
      </c>
      <c r="V2723" s="21">
        <v>0</v>
      </c>
      <c r="W2723" s="21">
        <v>0</v>
      </c>
      <c r="X2723" s="21">
        <v>0</v>
      </c>
      <c r="Y2723" s="21">
        <v>0</v>
      </c>
      <c r="Z2723" s="21">
        <v>865.73854622472186</v>
      </c>
      <c r="AA2723" s="21">
        <v>911.41523298317611</v>
      </c>
      <c r="AB2723" s="21">
        <v>944.59255434055058</v>
      </c>
      <c r="AC2723" s="21">
        <v>969.7675314293723</v>
      </c>
      <c r="AD2723" s="21">
        <v>989.25081514359556</v>
      </c>
      <c r="AE2723" s="21">
        <v>1004.0872510909671</v>
      </c>
      <c r="AF2723" s="21">
        <v>1015.1822126702518</v>
      </c>
      <c r="AG2723" s="21">
        <v>1024.0621143979613</v>
      </c>
      <c r="AH2723" s="21">
        <v>1031.2094637384264</v>
      </c>
      <c r="AI2723" s="21">
        <v>18195.901664049408</v>
      </c>
      <c r="AJ2723" s="21">
        <v>19155.924183805255</v>
      </c>
      <c r="AK2723" s="21">
        <v>19853.237800633226</v>
      </c>
      <c r="AL2723" s="21">
        <v>20382.359912037969</v>
      </c>
      <c r="AM2723" s="21">
        <v>20791.855268462539</v>
      </c>
      <c r="AN2723" s="21">
        <v>21103.684204254507</v>
      </c>
      <c r="AO2723" s="21">
        <v>21336.875657659737</v>
      </c>
      <c r="AP2723" s="21">
        <v>21523.511472050148</v>
      </c>
      <c r="AQ2723" s="21">
        <v>21673.732882803823</v>
      </c>
    </row>
    <row r="2724" spans="1:43" x14ac:dyDescent="0.25">
      <c r="A2724" s="17" t="s">
        <v>265</v>
      </c>
      <c r="B2724" s="8" t="s">
        <v>338</v>
      </c>
      <c r="C2724" s="8" t="s">
        <v>72</v>
      </c>
      <c r="D2724" s="8" t="str">
        <f t="shared" si="309"/>
        <v>Week_04-generic-cofi</v>
      </c>
      <c r="E2724" s="8" t="str">
        <f t="shared" si="310"/>
        <v>Umbrella-vod.umb</v>
      </c>
      <c r="H2724" s="24">
        <f t="shared" si="311"/>
        <v>7.6908113887560487E-3</v>
      </c>
      <c r="I2724" s="6">
        <f t="shared" si="311"/>
        <v>3.39</v>
      </c>
      <c r="J2724" s="6">
        <f t="shared" si="312"/>
        <v>1784299.7696383011</v>
      </c>
      <c r="K2724" s="18">
        <f t="shared" si="312"/>
        <v>0.3</v>
      </c>
      <c r="L2724" s="35">
        <f>Data!BM18</f>
        <v>6.922107256821455E-3</v>
      </c>
      <c r="Q2724" s="21">
        <v>0</v>
      </c>
      <c r="R2724" s="21">
        <v>0</v>
      </c>
      <c r="S2724" s="21">
        <v>0</v>
      </c>
      <c r="T2724" s="21">
        <v>0</v>
      </c>
      <c r="U2724" s="21">
        <v>0</v>
      </c>
      <c r="V2724" s="21">
        <v>0</v>
      </c>
      <c r="W2724" s="21">
        <v>0</v>
      </c>
      <c r="X2724" s="21">
        <v>0</v>
      </c>
      <c r="Y2724" s="21">
        <v>0</v>
      </c>
      <c r="Z2724" s="21">
        <v>588.74770455035548</v>
      </c>
      <c r="AA2724" s="21">
        <v>629.05905316968358</v>
      </c>
      <c r="AB2724" s="21">
        <v>658.31421898403528</v>
      </c>
      <c r="AC2724" s="21">
        <v>680.49539259977712</v>
      </c>
      <c r="AD2724" s="21">
        <v>697.64986167248799</v>
      </c>
      <c r="AE2724" s="21">
        <v>710.7044662763675</v>
      </c>
      <c r="AF2724" s="21">
        <v>720.461490585305</v>
      </c>
      <c r="AG2724" s="21">
        <v>728.26669164653595</v>
      </c>
      <c r="AH2724" s="21">
        <v>734.54625412396445</v>
      </c>
      <c r="AI2724" s="21">
        <v>13520.175513383305</v>
      </c>
      <c r="AJ2724" s="21">
        <v>14445.897183807045</v>
      </c>
      <c r="AK2724" s="21">
        <v>15117.721419258201</v>
      </c>
      <c r="AL2724" s="21">
        <v>15627.096416493552</v>
      </c>
      <c r="AM2724" s="21">
        <v>16021.036691605264</v>
      </c>
      <c r="AN2724" s="21">
        <v>16320.826472759609</v>
      </c>
      <c r="AO2724" s="21">
        <v>16544.889649780282</v>
      </c>
      <c r="AP2724" s="21">
        <v>16724.130583459479</v>
      </c>
      <c r="AQ2724" s="21">
        <v>16868.336303814565</v>
      </c>
    </row>
    <row r="2725" spans="1:43" x14ac:dyDescent="0.25">
      <c r="A2725" s="17" t="s">
        <v>266</v>
      </c>
      <c r="B2725" s="8" t="s">
        <v>338</v>
      </c>
      <c r="C2725" s="8" t="s">
        <v>72</v>
      </c>
      <c r="D2725" s="8" t="str">
        <f t="shared" si="309"/>
        <v>Week_05-generic-cofi</v>
      </c>
      <c r="E2725" s="8" t="str">
        <f t="shared" si="310"/>
        <v>Umbrella-vod.umb</v>
      </c>
      <c r="H2725" s="24">
        <f t="shared" si="311"/>
        <v>7.6908113887560487E-3</v>
      </c>
      <c r="I2725" s="6">
        <f t="shared" si="311"/>
        <v>3.39</v>
      </c>
      <c r="J2725" s="6">
        <f t="shared" ref="J2725:K2740" si="313">J2724</f>
        <v>1784299.7696383011</v>
      </c>
      <c r="K2725" s="18">
        <f t="shared" si="313"/>
        <v>0.3</v>
      </c>
      <c r="L2725" s="35">
        <f>Data!BM19</f>
        <v>6.922107256821455E-3</v>
      </c>
      <c r="Q2725" s="21">
        <v>0</v>
      </c>
      <c r="R2725" s="21">
        <v>0</v>
      </c>
      <c r="S2725" s="21">
        <v>0</v>
      </c>
      <c r="T2725" s="21">
        <v>0</v>
      </c>
      <c r="U2725" s="21">
        <v>0</v>
      </c>
      <c r="V2725" s="21">
        <v>0</v>
      </c>
      <c r="W2725" s="21">
        <v>0</v>
      </c>
      <c r="X2725" s="21">
        <v>0</v>
      </c>
      <c r="Y2725" s="21">
        <v>0</v>
      </c>
      <c r="Z2725" s="21">
        <v>865.28788915843211</v>
      </c>
      <c r="AA2725" s="21">
        <v>911.17742160197076</v>
      </c>
      <c r="AB2725" s="21">
        <v>944.4778754281366</v>
      </c>
      <c r="AC2725" s="21">
        <v>969.72472753540467</v>
      </c>
      <c r="AD2725" s="21">
        <v>989.24838845884949</v>
      </c>
      <c r="AE2725" s="21">
        <v>1004.1050566753578</v>
      </c>
      <c r="AF2725" s="21">
        <v>1015.2082814494131</v>
      </c>
      <c r="AG2725" s="21">
        <v>1024.0899827906701</v>
      </c>
      <c r="AH2725" s="21">
        <v>1031.2353020866999</v>
      </c>
      <c r="AI2725" s="21">
        <v>18065.495572559223</v>
      </c>
      <c r="AJ2725" s="21">
        <v>19023.578027627274</v>
      </c>
      <c r="AK2725" s="21">
        <v>19718.825480756324</v>
      </c>
      <c r="AL2725" s="21">
        <v>20245.929697375494</v>
      </c>
      <c r="AM2725" s="21">
        <v>20653.545029095523</v>
      </c>
      <c r="AN2725" s="21">
        <v>20963.722806054066</v>
      </c>
      <c r="AO2725" s="21">
        <v>21195.536125655606</v>
      </c>
      <c r="AP2725" s="21">
        <v>21380.968440458168</v>
      </c>
      <c r="AQ2725" s="21">
        <v>21530.148540774255</v>
      </c>
    </row>
    <row r="2726" spans="1:43" x14ac:dyDescent="0.25">
      <c r="A2726" s="17" t="s">
        <v>267</v>
      </c>
      <c r="B2726" s="8" t="s">
        <v>338</v>
      </c>
      <c r="C2726" s="8" t="s">
        <v>72</v>
      </c>
      <c r="D2726" s="8" t="str">
        <f t="shared" si="309"/>
        <v>Week_06-generic-cofi</v>
      </c>
      <c r="E2726" s="8" t="str">
        <f t="shared" si="310"/>
        <v>Umbrella-vod.umb</v>
      </c>
      <c r="H2726" s="24">
        <f t="shared" si="311"/>
        <v>7.6908113887560487E-3</v>
      </c>
      <c r="I2726" s="6">
        <f t="shared" si="311"/>
        <v>3.39</v>
      </c>
      <c r="J2726" s="6">
        <f t="shared" si="313"/>
        <v>1784299.7696383011</v>
      </c>
      <c r="K2726" s="18">
        <f t="shared" si="313"/>
        <v>0.3</v>
      </c>
      <c r="L2726" s="35">
        <f>Data!BM20</f>
        <v>7.1478281456308504E-3</v>
      </c>
      <c r="Q2726" s="21">
        <v>0</v>
      </c>
      <c r="R2726" s="21">
        <v>0</v>
      </c>
      <c r="S2726" s="21">
        <v>0</v>
      </c>
      <c r="T2726" s="21">
        <v>0</v>
      </c>
      <c r="U2726" s="21">
        <v>0</v>
      </c>
      <c r="V2726" s="21">
        <v>0</v>
      </c>
      <c r="W2726" s="21">
        <v>0</v>
      </c>
      <c r="X2726" s="21">
        <v>0</v>
      </c>
      <c r="Y2726" s="21">
        <v>0</v>
      </c>
      <c r="Z2726" s="21">
        <v>857.20183546274677</v>
      </c>
      <c r="AA2726" s="21">
        <v>906.93593366089135</v>
      </c>
      <c r="AB2726" s="21">
        <v>943.0041531378032</v>
      </c>
      <c r="AC2726" s="21">
        <v>970.33404363443992</v>
      </c>
      <c r="AD2726" s="21">
        <v>991.45795399860401</v>
      </c>
      <c r="AE2726" s="21">
        <v>1007.5249340784173</v>
      </c>
      <c r="AF2726" s="21">
        <v>1019.5278845981733</v>
      </c>
      <c r="AG2726" s="21">
        <v>1029.1259023115392</v>
      </c>
      <c r="AH2726" s="21">
        <v>1036.8450593673995</v>
      </c>
      <c r="AI2726" s="21">
        <v>17915.299143784338</v>
      </c>
      <c r="AJ2726" s="21">
        <v>18954.729077325148</v>
      </c>
      <c r="AK2726" s="21">
        <v>19708.545640449654</v>
      </c>
      <c r="AL2726" s="21">
        <v>20279.733362591898</v>
      </c>
      <c r="AM2726" s="21">
        <v>20721.217687058132</v>
      </c>
      <c r="AN2726" s="21">
        <v>21057.013461820665</v>
      </c>
      <c r="AO2726" s="21">
        <v>21307.872058096749</v>
      </c>
      <c r="AP2726" s="21">
        <v>21508.468173747235</v>
      </c>
      <c r="AQ2726" s="21">
        <v>21669.796582148199</v>
      </c>
    </row>
    <row r="2727" spans="1:43" x14ac:dyDescent="0.25">
      <c r="A2727" s="17" t="s">
        <v>268</v>
      </c>
      <c r="B2727" s="8" t="s">
        <v>338</v>
      </c>
      <c r="C2727" s="8" t="s">
        <v>72</v>
      </c>
      <c r="D2727" s="8" t="str">
        <f t="shared" si="309"/>
        <v>Week_07-generic-cofi</v>
      </c>
      <c r="E2727" s="8" t="str">
        <f t="shared" si="310"/>
        <v>Umbrella-vod.umb</v>
      </c>
      <c r="H2727" s="24">
        <f t="shared" si="311"/>
        <v>7.6908113887560487E-3</v>
      </c>
      <c r="I2727" s="6">
        <f t="shared" si="311"/>
        <v>3.39</v>
      </c>
      <c r="J2727" s="6">
        <f t="shared" si="313"/>
        <v>1784299.7696383011</v>
      </c>
      <c r="K2727" s="18">
        <f t="shared" si="313"/>
        <v>0.3</v>
      </c>
      <c r="L2727" s="35">
        <f>Data!BM21</f>
        <v>7.1478281456308504E-3</v>
      </c>
      <c r="Q2727" s="21">
        <v>0</v>
      </c>
      <c r="R2727" s="21">
        <v>0</v>
      </c>
      <c r="S2727" s="21">
        <v>0</v>
      </c>
      <c r="T2727" s="21">
        <v>0</v>
      </c>
      <c r="U2727" s="21">
        <v>0</v>
      </c>
      <c r="V2727" s="21">
        <v>0</v>
      </c>
      <c r="W2727" s="21">
        <v>0</v>
      </c>
      <c r="X2727" s="21">
        <v>0</v>
      </c>
      <c r="Y2727" s="21">
        <v>0</v>
      </c>
      <c r="Z2727" s="21">
        <v>585.91936319920785</v>
      </c>
      <c r="AA2727" s="21">
        <v>619.51782694182168</v>
      </c>
      <c r="AB2727" s="21">
        <v>643.91672219250427</v>
      </c>
      <c r="AC2727" s="21">
        <v>662.42678413758165</v>
      </c>
      <c r="AD2727" s="21">
        <v>676.74944869234162</v>
      </c>
      <c r="AE2727" s="21">
        <v>687.65426767173903</v>
      </c>
      <c r="AF2727" s="21">
        <v>695.80791740834775</v>
      </c>
      <c r="AG2727" s="21">
        <v>702.33288730964057</v>
      </c>
      <c r="AH2727" s="21">
        <v>707.58417557675682</v>
      </c>
      <c r="AI2727" s="21">
        <v>14121.14315561341</v>
      </c>
      <c r="AJ2727" s="21">
        <v>14930.894029398454</v>
      </c>
      <c r="AK2727" s="21">
        <v>15518.927663911682</v>
      </c>
      <c r="AL2727" s="21">
        <v>15965.035526124184</v>
      </c>
      <c r="AM2727" s="21">
        <v>16310.223634336324</v>
      </c>
      <c r="AN2727" s="21">
        <v>16573.038826265329</v>
      </c>
      <c r="AO2727" s="21">
        <v>16769.54855508314</v>
      </c>
      <c r="AP2727" s="21">
        <v>16926.805747538987</v>
      </c>
      <c r="AQ2727" s="21">
        <v>17053.366155043612</v>
      </c>
    </row>
    <row r="2728" spans="1:43" x14ac:dyDescent="0.25">
      <c r="A2728" s="17" t="s">
        <v>269</v>
      </c>
      <c r="B2728" s="8" t="s">
        <v>338</v>
      </c>
      <c r="C2728" s="8" t="s">
        <v>72</v>
      </c>
      <c r="D2728" s="8" t="str">
        <f t="shared" si="309"/>
        <v>Week_08-generic-cofi</v>
      </c>
      <c r="E2728" s="8" t="str">
        <f t="shared" si="310"/>
        <v>Umbrella-vod.umb</v>
      </c>
      <c r="H2728" s="24">
        <f t="shared" si="311"/>
        <v>7.6908113887560487E-3</v>
      </c>
      <c r="I2728" s="6">
        <f t="shared" si="311"/>
        <v>3.39</v>
      </c>
      <c r="J2728" s="6">
        <f t="shared" si="313"/>
        <v>1784299.7696383011</v>
      </c>
      <c r="K2728" s="18">
        <f t="shared" si="313"/>
        <v>0.3</v>
      </c>
      <c r="L2728" s="35">
        <f>Data!BM22</f>
        <v>7.1478281456308504E-3</v>
      </c>
      <c r="Q2728" s="21">
        <v>0</v>
      </c>
      <c r="R2728" s="21">
        <v>0</v>
      </c>
      <c r="S2728" s="21">
        <v>0</v>
      </c>
      <c r="T2728" s="21">
        <v>0</v>
      </c>
      <c r="U2728" s="21">
        <v>0</v>
      </c>
      <c r="V2728" s="21">
        <v>0</v>
      </c>
      <c r="W2728" s="21">
        <v>0</v>
      </c>
      <c r="X2728" s="21">
        <v>0</v>
      </c>
      <c r="Y2728" s="21">
        <v>0</v>
      </c>
      <c r="Z2728" s="21">
        <v>993.22086456152897</v>
      </c>
      <c r="AA2728" s="21">
        <v>1044.65193446884</v>
      </c>
      <c r="AB2728" s="21">
        <v>1082.0484499996128</v>
      </c>
      <c r="AC2728" s="21">
        <v>1110.4520953810511</v>
      </c>
      <c r="AD2728" s="21">
        <v>1132.4532796671865</v>
      </c>
      <c r="AE2728" s="21">
        <v>1149.2203558770059</v>
      </c>
      <c r="AF2728" s="21">
        <v>1161.7677597206145</v>
      </c>
      <c r="AG2728" s="21">
        <v>1171.8162218650025</v>
      </c>
      <c r="AH2728" s="21">
        <v>1179.9085391581893</v>
      </c>
      <c r="AI2728" s="21">
        <v>20803.903830109219</v>
      </c>
      <c r="AJ2728" s="21">
        <v>21881.173821516088</v>
      </c>
      <c r="AK2728" s="21">
        <v>22664.477455624539</v>
      </c>
      <c r="AL2728" s="21">
        <v>23259.417340622658</v>
      </c>
      <c r="AM2728" s="21">
        <v>23720.251922706611</v>
      </c>
      <c r="AN2728" s="21">
        <v>24071.453406109984</v>
      </c>
      <c r="AO2728" s="21">
        <v>24334.270058673177</v>
      </c>
      <c r="AP2728" s="21">
        <v>24544.744131008163</v>
      </c>
      <c r="AQ2728" s="21">
        <v>24714.244991025345</v>
      </c>
    </row>
    <row r="2729" spans="1:43" x14ac:dyDescent="0.25">
      <c r="A2729" s="17" t="s">
        <v>270</v>
      </c>
      <c r="B2729" s="8" t="s">
        <v>338</v>
      </c>
      <c r="C2729" s="8" t="s">
        <v>72</v>
      </c>
      <c r="D2729" s="8" t="str">
        <f t="shared" si="309"/>
        <v>Week_09-generic-cofi</v>
      </c>
      <c r="E2729" s="8" t="str">
        <f t="shared" si="310"/>
        <v>Umbrella-vod.umb</v>
      </c>
      <c r="H2729" s="24">
        <f t="shared" si="311"/>
        <v>7.6908113887560487E-3</v>
      </c>
      <c r="I2729" s="6">
        <f t="shared" si="311"/>
        <v>3.39</v>
      </c>
      <c r="J2729" s="6">
        <f t="shared" si="313"/>
        <v>1784299.7696383011</v>
      </c>
      <c r="K2729" s="18">
        <f t="shared" si="313"/>
        <v>0.3</v>
      </c>
      <c r="L2729" s="35">
        <f>Data!BM23</f>
        <v>7.1478281456308504E-3</v>
      </c>
      <c r="Q2729" s="21">
        <v>0</v>
      </c>
      <c r="R2729" s="21">
        <v>0</v>
      </c>
      <c r="S2729" s="21">
        <v>0</v>
      </c>
      <c r="T2729" s="21">
        <v>0</v>
      </c>
      <c r="U2729" s="21">
        <v>0</v>
      </c>
      <c r="V2729" s="21">
        <v>0</v>
      </c>
      <c r="W2729" s="21">
        <v>0</v>
      </c>
      <c r="X2729" s="21">
        <v>0</v>
      </c>
      <c r="Y2729" s="21">
        <v>0</v>
      </c>
      <c r="Z2729" s="21">
        <v>912.36036844553109</v>
      </c>
      <c r="AA2729" s="21">
        <v>958.36882699629416</v>
      </c>
      <c r="AB2729" s="21">
        <v>991.75195279698414</v>
      </c>
      <c r="AC2729" s="21">
        <v>1017.0591185866361</v>
      </c>
      <c r="AD2729" s="21">
        <v>1036.6276001559741</v>
      </c>
      <c r="AE2729" s="21">
        <v>1051.5171819561144</v>
      </c>
      <c r="AF2729" s="21">
        <v>1062.6442099975782</v>
      </c>
      <c r="AG2729" s="21">
        <v>1071.5444078115954</v>
      </c>
      <c r="AH2729" s="21">
        <v>1078.7042069504175</v>
      </c>
      <c r="AI2729" s="21">
        <v>18810.592779344061</v>
      </c>
      <c r="AJ2729" s="21">
        <v>19759.172318894063</v>
      </c>
      <c r="AK2729" s="21">
        <v>20447.449020575328</v>
      </c>
      <c r="AL2729" s="21">
        <v>20969.219591210225</v>
      </c>
      <c r="AM2729" s="21">
        <v>21372.672821799439</v>
      </c>
      <c r="AN2729" s="21">
        <v>21679.658821612622</v>
      </c>
      <c r="AO2729" s="21">
        <v>21909.070357417197</v>
      </c>
      <c r="AP2729" s="21">
        <v>22092.57021397095</v>
      </c>
      <c r="AQ2729" s="21">
        <v>22240.187395339479</v>
      </c>
    </row>
    <row r="2730" spans="1:43" x14ac:dyDescent="0.25">
      <c r="A2730" s="17" t="s">
        <v>249</v>
      </c>
      <c r="B2730" s="8" t="s">
        <v>338</v>
      </c>
      <c r="C2730" s="8" t="s">
        <v>72</v>
      </c>
      <c r="D2730" s="8" t="str">
        <f t="shared" si="309"/>
        <v>Week_10-generic-cofi</v>
      </c>
      <c r="E2730" s="8" t="str">
        <f t="shared" si="310"/>
        <v>Umbrella-vod.umb</v>
      </c>
      <c r="H2730" s="24">
        <f t="shared" si="311"/>
        <v>7.6908113887560487E-3</v>
      </c>
      <c r="I2730" s="6">
        <f t="shared" si="311"/>
        <v>3.39</v>
      </c>
      <c r="J2730" s="6">
        <f t="shared" si="313"/>
        <v>1784299.7696383011</v>
      </c>
      <c r="K2730" s="18">
        <f t="shared" si="313"/>
        <v>0.3</v>
      </c>
      <c r="L2730" s="35">
        <f>Data!BM24</f>
        <v>7.1478281456308504E-3</v>
      </c>
      <c r="Q2730" s="21">
        <v>0</v>
      </c>
      <c r="R2730" s="21">
        <v>0</v>
      </c>
      <c r="S2730" s="21">
        <v>0</v>
      </c>
      <c r="T2730" s="21">
        <v>0</v>
      </c>
      <c r="U2730" s="21">
        <v>0</v>
      </c>
      <c r="V2730" s="21">
        <v>0</v>
      </c>
      <c r="W2730" s="21">
        <v>0</v>
      </c>
      <c r="X2730" s="21">
        <v>0</v>
      </c>
      <c r="Y2730" s="21">
        <v>0</v>
      </c>
      <c r="Z2730" s="21">
        <v>931.06961486780335</v>
      </c>
      <c r="AA2730" s="21">
        <v>977.51092751729902</v>
      </c>
      <c r="AB2730" s="21">
        <v>1011.1960523297906</v>
      </c>
      <c r="AC2730" s="21">
        <v>1036.723920828729</v>
      </c>
      <c r="AD2730" s="21">
        <v>1056.4571962544924</v>
      </c>
      <c r="AE2730" s="21">
        <v>1071.4681438810208</v>
      </c>
      <c r="AF2730" s="21">
        <v>1082.6832369430217</v>
      </c>
      <c r="AG2730" s="21">
        <v>1091.6520341440396</v>
      </c>
      <c r="AH2730" s="21">
        <v>1098.865686198109</v>
      </c>
      <c r="AI2730" s="21">
        <v>19493.750723248999</v>
      </c>
      <c r="AJ2730" s="21">
        <v>20466.089802511378</v>
      </c>
      <c r="AK2730" s="21">
        <v>21171.353314165633</v>
      </c>
      <c r="AL2730" s="21">
        <v>21705.828821762178</v>
      </c>
      <c r="AM2730" s="21">
        <v>22118.983269034805</v>
      </c>
      <c r="AN2730" s="21">
        <v>22433.266612061565</v>
      </c>
      <c r="AO2730" s="21">
        <v>22668.076367419897</v>
      </c>
      <c r="AP2730" s="21">
        <v>22855.855556142364</v>
      </c>
      <c r="AQ2730" s="21">
        <v>23006.887372346835</v>
      </c>
    </row>
    <row r="2731" spans="1:43" x14ac:dyDescent="0.25">
      <c r="A2731" s="17" t="s">
        <v>250</v>
      </c>
      <c r="B2731" s="8" t="s">
        <v>338</v>
      </c>
      <c r="C2731" s="8" t="s">
        <v>72</v>
      </c>
      <c r="D2731" s="8" t="str">
        <f t="shared" si="309"/>
        <v>Week_11-generic-cofi</v>
      </c>
      <c r="E2731" s="8" t="str">
        <f t="shared" si="310"/>
        <v>Umbrella-vod.umb</v>
      </c>
      <c r="H2731" s="24">
        <f t="shared" si="311"/>
        <v>7.6908113887560487E-3</v>
      </c>
      <c r="I2731" s="6">
        <f t="shared" si="311"/>
        <v>3.39</v>
      </c>
      <c r="J2731" s="6">
        <f t="shared" si="313"/>
        <v>1784299.7696383011</v>
      </c>
      <c r="K2731" s="18">
        <f t="shared" si="313"/>
        <v>0.3</v>
      </c>
      <c r="L2731" s="35">
        <f>Data!BM25</f>
        <v>7.1478281456308504E-3</v>
      </c>
      <c r="Q2731" s="21">
        <v>0</v>
      </c>
      <c r="R2731" s="21">
        <v>0</v>
      </c>
      <c r="S2731" s="21">
        <v>0</v>
      </c>
      <c r="T2731" s="21">
        <v>0</v>
      </c>
      <c r="U2731" s="21">
        <v>0</v>
      </c>
      <c r="V2731" s="21">
        <v>0</v>
      </c>
      <c r="W2731" s="21">
        <v>0</v>
      </c>
      <c r="X2731" s="21">
        <v>0</v>
      </c>
      <c r="Y2731" s="21">
        <v>0</v>
      </c>
      <c r="Z2731" s="21">
        <v>797.646722479034</v>
      </c>
      <c r="AA2731" s="21">
        <v>837.20496006987207</v>
      </c>
      <c r="AB2731" s="21">
        <v>865.91780017878307</v>
      </c>
      <c r="AC2731" s="21">
        <v>887.69132468112832</v>
      </c>
      <c r="AD2731" s="21">
        <v>904.53224585156318</v>
      </c>
      <c r="AE2731" s="21">
        <v>917.34975582235074</v>
      </c>
      <c r="AF2731" s="21">
        <v>926.93048206544972</v>
      </c>
      <c r="AG2731" s="21">
        <v>934.5953566907657</v>
      </c>
      <c r="AH2731" s="21">
        <v>940.76249212330652</v>
      </c>
      <c r="AI2731" s="21">
        <v>17491.118532754688</v>
      </c>
      <c r="AJ2731" s="21">
        <v>18358.567496247932</v>
      </c>
      <c r="AK2731" s="21">
        <v>18988.194216453248</v>
      </c>
      <c r="AL2731" s="21">
        <v>19465.652829663271</v>
      </c>
      <c r="AM2731" s="21">
        <v>19834.947330714262</v>
      </c>
      <c r="AN2731" s="21">
        <v>20116.014850802647</v>
      </c>
      <c r="AO2731" s="21">
        <v>20326.104873898457</v>
      </c>
      <c r="AP2731" s="21">
        <v>20494.183331230339</v>
      </c>
      <c r="AQ2731" s="21">
        <v>20629.418760422435</v>
      </c>
    </row>
    <row r="2732" spans="1:43" x14ac:dyDescent="0.25">
      <c r="A2732" s="17" t="s">
        <v>251</v>
      </c>
      <c r="B2732" s="8" t="s">
        <v>338</v>
      </c>
      <c r="C2732" s="8" t="s">
        <v>72</v>
      </c>
      <c r="D2732" s="8" t="str">
        <f t="shared" si="309"/>
        <v>Week_12-generic-cofi</v>
      </c>
      <c r="E2732" s="8" t="str">
        <f t="shared" si="310"/>
        <v>Umbrella-vod.umb</v>
      </c>
      <c r="H2732" s="24">
        <f t="shared" si="311"/>
        <v>7.6908113887560487E-3</v>
      </c>
      <c r="I2732" s="6">
        <f t="shared" si="311"/>
        <v>3.39</v>
      </c>
      <c r="J2732" s="6">
        <f t="shared" si="313"/>
        <v>1784299.7696383011</v>
      </c>
      <c r="K2732" s="18">
        <f t="shared" si="313"/>
        <v>0.3</v>
      </c>
      <c r="L2732" s="35">
        <f>Data!BM26</f>
        <v>7.1478281456308504E-3</v>
      </c>
      <c r="Q2732" s="21">
        <v>0</v>
      </c>
      <c r="R2732" s="21">
        <v>0</v>
      </c>
      <c r="S2732" s="21">
        <v>0</v>
      </c>
      <c r="T2732" s="21">
        <v>0</v>
      </c>
      <c r="U2732" s="21">
        <v>0</v>
      </c>
      <c r="V2732" s="21">
        <v>0</v>
      </c>
      <c r="W2732" s="21">
        <v>0</v>
      </c>
      <c r="X2732" s="21">
        <v>0</v>
      </c>
      <c r="Y2732" s="21">
        <v>0</v>
      </c>
      <c r="Z2732" s="21">
        <v>805.50446662538172</v>
      </c>
      <c r="AA2732" s="21">
        <v>851.04473044939664</v>
      </c>
      <c r="AB2732" s="21">
        <v>884.13860888127181</v>
      </c>
      <c r="AC2732" s="21">
        <v>909.26083542664526</v>
      </c>
      <c r="AD2732" s="21">
        <v>928.71098337339583</v>
      </c>
      <c r="AE2732" s="21">
        <v>943.52740775510711</v>
      </c>
      <c r="AF2732" s="21">
        <v>954.61083951298508</v>
      </c>
      <c r="AG2732" s="21">
        <v>963.48390548799136</v>
      </c>
      <c r="AH2732" s="21">
        <v>970.62749289532769</v>
      </c>
      <c r="AI2732" s="21">
        <v>17675.244407368285</v>
      </c>
      <c r="AJ2732" s="21">
        <v>18674.537802770214</v>
      </c>
      <c r="AK2732" s="21">
        <v>19400.719238016267</v>
      </c>
      <c r="AL2732" s="21">
        <v>19951.978123155714</v>
      </c>
      <c r="AM2732" s="21">
        <v>20378.774165837589</v>
      </c>
      <c r="AN2732" s="21">
        <v>20703.892067774483</v>
      </c>
      <c r="AO2732" s="21">
        <v>20947.096634986385</v>
      </c>
      <c r="AP2732" s="21">
        <v>21141.798981464963</v>
      </c>
      <c r="AQ2732" s="21">
        <v>21298.551251131506</v>
      </c>
    </row>
    <row r="2733" spans="1:43" x14ac:dyDescent="0.25">
      <c r="A2733" s="17" t="s">
        <v>252</v>
      </c>
      <c r="B2733" s="8" t="s">
        <v>338</v>
      </c>
      <c r="C2733" s="8" t="s">
        <v>72</v>
      </c>
      <c r="D2733" s="8" t="str">
        <f t="shared" si="309"/>
        <v>Week_13-generic-cofi</v>
      </c>
      <c r="E2733" s="8" t="str">
        <f t="shared" si="310"/>
        <v>Umbrella-vod.umb</v>
      </c>
      <c r="H2733" s="24">
        <f t="shared" si="311"/>
        <v>7.6908113887560487E-3</v>
      </c>
      <c r="I2733" s="6">
        <f t="shared" si="311"/>
        <v>3.39</v>
      </c>
      <c r="J2733" s="6">
        <f t="shared" si="313"/>
        <v>1784299.7696383011</v>
      </c>
      <c r="K2733" s="18">
        <f t="shared" si="313"/>
        <v>0.3</v>
      </c>
      <c r="L2733" s="35">
        <f>Data!BM27</f>
        <v>7.1478281456308504E-3</v>
      </c>
      <c r="Q2733" s="21">
        <v>0</v>
      </c>
      <c r="R2733" s="21">
        <v>0</v>
      </c>
      <c r="S2733" s="21">
        <v>0</v>
      </c>
      <c r="T2733" s="21">
        <v>0</v>
      </c>
      <c r="U2733" s="21">
        <v>0</v>
      </c>
      <c r="V2733" s="21">
        <v>0</v>
      </c>
      <c r="W2733" s="21">
        <v>0</v>
      </c>
      <c r="X2733" s="21">
        <v>0</v>
      </c>
      <c r="Y2733" s="21">
        <v>0</v>
      </c>
      <c r="Z2733" s="21">
        <v>845.10167089910988</v>
      </c>
      <c r="AA2733" s="21">
        <v>882.36879045189369</v>
      </c>
      <c r="AB2733" s="21">
        <v>909.42449186479143</v>
      </c>
      <c r="AC2733" s="21">
        <v>929.94560709884263</v>
      </c>
      <c r="AD2733" s="21">
        <v>945.82055541478769</v>
      </c>
      <c r="AE2733" s="21">
        <v>957.90486038530139</v>
      </c>
      <c r="AF2733" s="21">
        <v>966.93880693571896</v>
      </c>
      <c r="AG2733" s="21">
        <v>974.16715643966995</v>
      </c>
      <c r="AH2733" s="21">
        <v>979.98371290086709</v>
      </c>
      <c r="AI2733" s="21">
        <v>18390.069654451469</v>
      </c>
      <c r="AJ2733" s="21">
        <v>19201.031161209961</v>
      </c>
      <c r="AK2733" s="21">
        <v>19789.78426709825</v>
      </c>
      <c r="AL2733" s="21">
        <v>20236.339695322316</v>
      </c>
      <c r="AM2733" s="21">
        <v>20581.790917753871</v>
      </c>
      <c r="AN2733" s="21">
        <v>20844.754792735857</v>
      </c>
      <c r="AO2733" s="21">
        <v>21041.340496015819</v>
      </c>
      <c r="AP2733" s="21">
        <v>21198.635003223397</v>
      </c>
      <c r="AQ2733" s="21">
        <v>21325.207795768776</v>
      </c>
    </row>
    <row r="2734" spans="1:43" x14ac:dyDescent="0.25">
      <c r="A2734" s="17" t="s">
        <v>253</v>
      </c>
      <c r="B2734" s="8" t="s">
        <v>338</v>
      </c>
      <c r="C2734" s="8" t="s">
        <v>72</v>
      </c>
      <c r="D2734" s="8" t="str">
        <f t="shared" si="309"/>
        <v>Week_14-generic-cofi</v>
      </c>
      <c r="E2734" s="8" t="str">
        <f t="shared" si="310"/>
        <v>Umbrella-vod.umb</v>
      </c>
      <c r="H2734" s="24">
        <f t="shared" si="311"/>
        <v>7.6908113887560487E-3</v>
      </c>
      <c r="I2734" s="6">
        <f t="shared" si="311"/>
        <v>3.39</v>
      </c>
      <c r="J2734" s="6">
        <f t="shared" si="313"/>
        <v>1784299.7696383011</v>
      </c>
      <c r="K2734" s="18">
        <f t="shared" si="313"/>
        <v>0.3</v>
      </c>
      <c r="L2734" s="35">
        <f>Data!BM28</f>
        <v>7.1478281456308504E-3</v>
      </c>
      <c r="Q2734" s="21">
        <v>0</v>
      </c>
      <c r="R2734" s="21">
        <v>0</v>
      </c>
      <c r="S2734" s="21">
        <v>0</v>
      </c>
      <c r="T2734" s="21">
        <v>0</v>
      </c>
      <c r="U2734" s="21">
        <v>0</v>
      </c>
      <c r="V2734" s="21">
        <v>0</v>
      </c>
      <c r="W2734" s="21">
        <v>0</v>
      </c>
      <c r="X2734" s="21">
        <v>0</v>
      </c>
      <c r="Y2734" s="21">
        <v>0</v>
      </c>
      <c r="Z2734" s="21">
        <v>1022.8797266544142</v>
      </c>
      <c r="AA2734" s="21">
        <v>1069.2438950841386</v>
      </c>
      <c r="AB2734" s="21">
        <v>1102.9374482561884</v>
      </c>
      <c r="AC2734" s="21">
        <v>1128.5160867888421</v>
      </c>
      <c r="AD2734" s="21">
        <v>1148.3197818953206</v>
      </c>
      <c r="AE2734" s="21">
        <v>1163.4059289629199</v>
      </c>
      <c r="AF2734" s="21">
        <v>1174.6913202132203</v>
      </c>
      <c r="AG2734" s="21">
        <v>1183.726262245659</v>
      </c>
      <c r="AH2734" s="21">
        <v>1191.000281344003</v>
      </c>
      <c r="AI2734" s="21">
        <v>21806.911196053501</v>
      </c>
      <c r="AJ2734" s="21">
        <v>22795.355171703297</v>
      </c>
      <c r="AK2734" s="21">
        <v>23513.672587481586</v>
      </c>
      <c r="AL2734" s="21">
        <v>24058.987040845448</v>
      </c>
      <c r="AM2734" s="21">
        <v>24481.18469447692</v>
      </c>
      <c r="AN2734" s="21">
        <v>24802.808303608137</v>
      </c>
      <c r="AO2734" s="21">
        <v>25043.403085570379</v>
      </c>
      <c r="AP2734" s="21">
        <v>25236.020236373926</v>
      </c>
      <c r="AQ2734" s="21">
        <v>25391.096033051217</v>
      </c>
    </row>
    <row r="2735" spans="1:43" x14ac:dyDescent="0.25">
      <c r="A2735" s="17" t="s">
        <v>254</v>
      </c>
      <c r="B2735" s="8" t="s">
        <v>338</v>
      </c>
      <c r="C2735" s="8" t="s">
        <v>72</v>
      </c>
      <c r="D2735" s="8" t="str">
        <f t="shared" si="309"/>
        <v>Week_15-generic-cofi</v>
      </c>
      <c r="E2735" s="8" t="str">
        <f t="shared" si="310"/>
        <v>Umbrella-vod.umb</v>
      </c>
      <c r="H2735" s="24">
        <f t="shared" si="311"/>
        <v>7.6908113887560487E-3</v>
      </c>
      <c r="I2735" s="6">
        <f t="shared" si="311"/>
        <v>3.39</v>
      </c>
      <c r="J2735" s="6">
        <f t="shared" si="313"/>
        <v>1784299.7696383011</v>
      </c>
      <c r="K2735" s="18">
        <f t="shared" si="313"/>
        <v>0.3</v>
      </c>
      <c r="L2735" s="35">
        <f>Data!BM29</f>
        <v>7.3735490344402459E-3</v>
      </c>
      <c r="Q2735" s="21">
        <v>0</v>
      </c>
      <c r="R2735" s="21">
        <v>0</v>
      </c>
      <c r="S2735" s="21">
        <v>0</v>
      </c>
      <c r="T2735" s="21">
        <v>0</v>
      </c>
      <c r="U2735" s="21">
        <v>0</v>
      </c>
      <c r="V2735" s="21">
        <v>0</v>
      </c>
      <c r="W2735" s="21">
        <v>0</v>
      </c>
      <c r="X2735" s="21">
        <v>0</v>
      </c>
      <c r="Y2735" s="21">
        <v>0</v>
      </c>
      <c r="Z2735" s="21">
        <v>669.18997647587503</v>
      </c>
      <c r="AA2735" s="21">
        <v>717.37238027547517</v>
      </c>
      <c r="AB2735" s="21">
        <v>752.317050305576</v>
      </c>
      <c r="AC2735" s="21">
        <v>778.79629881576216</v>
      </c>
      <c r="AD2735" s="21">
        <v>799.26384929049152</v>
      </c>
      <c r="AE2735" s="21">
        <v>814.83210824155549</v>
      </c>
      <c r="AF2735" s="21">
        <v>826.46288535685812</v>
      </c>
      <c r="AG2735" s="21">
        <v>835.76352456737891</v>
      </c>
      <c r="AH2735" s="21">
        <v>843.24371001984605</v>
      </c>
      <c r="AI2735" s="21">
        <v>14561.181627346326</v>
      </c>
      <c r="AJ2735" s="21">
        <v>15609.602490825013</v>
      </c>
      <c r="AK2735" s="21">
        <v>16369.978027075036</v>
      </c>
      <c r="AL2735" s="21">
        <v>16946.150953249104</v>
      </c>
      <c r="AM2735" s="21">
        <v>17391.512854063763</v>
      </c>
      <c r="AN2735" s="21">
        <v>17730.269043153476</v>
      </c>
      <c r="AO2735" s="21">
        <v>17983.347935540638</v>
      </c>
      <c r="AP2735" s="21">
        <v>18185.724392982531</v>
      </c>
      <c r="AQ2735" s="21">
        <v>18348.488843749128</v>
      </c>
    </row>
    <row r="2736" spans="1:43" x14ac:dyDescent="0.25">
      <c r="A2736" s="17" t="s">
        <v>255</v>
      </c>
      <c r="B2736" s="8" t="s">
        <v>338</v>
      </c>
      <c r="C2736" s="8" t="s">
        <v>72</v>
      </c>
      <c r="D2736" s="8" t="str">
        <f t="shared" si="309"/>
        <v>Week_16-generic-cofi</v>
      </c>
      <c r="E2736" s="8" t="str">
        <f t="shared" si="310"/>
        <v>Umbrella-vod.umb</v>
      </c>
      <c r="H2736" s="24">
        <f t="shared" si="311"/>
        <v>7.6908113887560487E-3</v>
      </c>
      <c r="I2736" s="6">
        <f t="shared" si="311"/>
        <v>3.39</v>
      </c>
      <c r="J2736" s="6">
        <f t="shared" si="313"/>
        <v>1784299.7696383011</v>
      </c>
      <c r="K2736" s="18">
        <f t="shared" si="313"/>
        <v>0.3</v>
      </c>
      <c r="L2736" s="35">
        <f>Data!BM30</f>
        <v>7.3735490344402459E-3</v>
      </c>
      <c r="Q2736" s="21">
        <v>0</v>
      </c>
      <c r="R2736" s="21">
        <v>0</v>
      </c>
      <c r="S2736" s="21">
        <v>0</v>
      </c>
      <c r="T2736" s="21">
        <v>0</v>
      </c>
      <c r="U2736" s="21">
        <v>0</v>
      </c>
      <c r="V2736" s="21">
        <v>0</v>
      </c>
      <c r="W2736" s="21">
        <v>0</v>
      </c>
      <c r="X2736" s="21">
        <v>0</v>
      </c>
      <c r="Y2736" s="21">
        <v>0</v>
      </c>
      <c r="Z2736" s="21">
        <v>1092.0389677397645</v>
      </c>
      <c r="AA2736" s="21">
        <v>1146.0918332499432</v>
      </c>
      <c r="AB2736" s="21">
        <v>1185.3413464818734</v>
      </c>
      <c r="AC2736" s="21">
        <v>1215.1159642892837</v>
      </c>
      <c r="AD2736" s="21">
        <v>1238.1531304933731</v>
      </c>
      <c r="AE2736" s="21">
        <v>1255.6918934242929</v>
      </c>
      <c r="AF2736" s="21">
        <v>1268.8051074378839</v>
      </c>
      <c r="AG2736" s="21">
        <v>1279.2985244053825</v>
      </c>
      <c r="AH2736" s="21">
        <v>1287.7432632632949</v>
      </c>
      <c r="AI2736" s="21">
        <v>21245.78506117277</v>
      </c>
      <c r="AJ2736" s="21">
        <v>22297.391822922869</v>
      </c>
      <c r="AK2736" s="21">
        <v>23060.99710305969</v>
      </c>
      <c r="AL2736" s="21">
        <v>23640.266844252252</v>
      </c>
      <c r="AM2736" s="21">
        <v>24088.458434524542</v>
      </c>
      <c r="AN2736" s="21">
        <v>24429.677748557286</v>
      </c>
      <c r="AO2736" s="21">
        <v>24684.797331854341</v>
      </c>
      <c r="AP2736" s="21">
        <v>24888.948363122177</v>
      </c>
      <c r="AQ2736" s="21">
        <v>25053.242048579465</v>
      </c>
    </row>
    <row r="2737" spans="1:43" x14ac:dyDescent="0.25">
      <c r="A2737" s="17" t="s">
        <v>256</v>
      </c>
      <c r="B2737" s="8" t="s">
        <v>338</v>
      </c>
      <c r="C2737" s="8" t="s">
        <v>72</v>
      </c>
      <c r="D2737" s="8" t="str">
        <f t="shared" si="309"/>
        <v>Week_17-generic-cofi</v>
      </c>
      <c r="E2737" s="8" t="str">
        <f t="shared" si="310"/>
        <v>Umbrella-vod.umb</v>
      </c>
      <c r="H2737" s="24">
        <f t="shared" si="311"/>
        <v>7.6908113887560487E-3</v>
      </c>
      <c r="I2737" s="6">
        <f t="shared" si="311"/>
        <v>3.39</v>
      </c>
      <c r="J2737" s="6">
        <f t="shared" si="313"/>
        <v>1784299.7696383011</v>
      </c>
      <c r="K2737" s="18">
        <f t="shared" si="313"/>
        <v>0.3</v>
      </c>
      <c r="L2737" s="35">
        <f>Data!BM31</f>
        <v>7.3735490344402459E-3</v>
      </c>
      <c r="Q2737" s="21">
        <v>0</v>
      </c>
      <c r="R2737" s="21">
        <v>0</v>
      </c>
      <c r="S2737" s="21">
        <v>0</v>
      </c>
      <c r="T2737" s="21">
        <v>0</v>
      </c>
      <c r="U2737" s="21">
        <v>0</v>
      </c>
      <c r="V2737" s="21">
        <v>0</v>
      </c>
      <c r="W2737" s="21">
        <v>0</v>
      </c>
      <c r="X2737" s="21">
        <v>0</v>
      </c>
      <c r="Y2737" s="21">
        <v>0</v>
      </c>
      <c r="Z2737" s="21">
        <v>943.9410961762718</v>
      </c>
      <c r="AA2737" s="21">
        <v>994.34486607038775</v>
      </c>
      <c r="AB2737" s="21">
        <v>1030.8954868442663</v>
      </c>
      <c r="AC2737" s="21">
        <v>1058.5888887393789</v>
      </c>
      <c r="AD2737" s="21">
        <v>1079.9920782075844</v>
      </c>
      <c r="AE2737" s="21">
        <v>1096.2704265235545</v>
      </c>
      <c r="AF2737" s="21">
        <v>1108.4305658116277</v>
      </c>
      <c r="AG2737" s="21">
        <v>1118.1537991878417</v>
      </c>
      <c r="AH2737" s="21">
        <v>1125.973301875644</v>
      </c>
      <c r="AI2737" s="21">
        <v>19214.915688903093</v>
      </c>
      <c r="AJ2737" s="21">
        <v>20240.93753797984</v>
      </c>
      <c r="AK2737" s="21">
        <v>20984.96393898315</v>
      </c>
      <c r="AL2737" s="21">
        <v>21548.692316430683</v>
      </c>
      <c r="AM2737" s="21">
        <v>21984.376791628474</v>
      </c>
      <c r="AN2737" s="21">
        <v>22315.73972488035</v>
      </c>
      <c r="AO2737" s="21">
        <v>22563.272173814021</v>
      </c>
      <c r="AP2737" s="21">
        <v>22761.198835026567</v>
      </c>
      <c r="AQ2737" s="21">
        <v>22920.3730520237</v>
      </c>
    </row>
    <row r="2738" spans="1:43" x14ac:dyDescent="0.25">
      <c r="A2738" s="17" t="s">
        <v>257</v>
      </c>
      <c r="B2738" s="8" t="s">
        <v>338</v>
      </c>
      <c r="C2738" s="8" t="s">
        <v>72</v>
      </c>
      <c r="D2738" s="8" t="str">
        <f t="shared" si="309"/>
        <v>Week_18-generic-cofi</v>
      </c>
      <c r="E2738" s="8" t="str">
        <f t="shared" si="310"/>
        <v>Umbrella-vod.umb</v>
      </c>
      <c r="H2738" s="24">
        <f t="shared" si="311"/>
        <v>7.6908113887560487E-3</v>
      </c>
      <c r="I2738" s="6">
        <f t="shared" si="311"/>
        <v>3.39</v>
      </c>
      <c r="J2738" s="6">
        <f t="shared" si="313"/>
        <v>1784299.7696383011</v>
      </c>
      <c r="K2738" s="18">
        <f t="shared" si="313"/>
        <v>0.3</v>
      </c>
      <c r="L2738" s="35">
        <f>Data!BM32</f>
        <v>7.3735490344402459E-3</v>
      </c>
      <c r="Q2738" s="21">
        <v>0</v>
      </c>
      <c r="R2738" s="21">
        <v>0</v>
      </c>
      <c r="S2738" s="21">
        <v>0</v>
      </c>
      <c r="T2738" s="21">
        <v>0</v>
      </c>
      <c r="U2738" s="21">
        <v>0</v>
      </c>
      <c r="V2738" s="21">
        <v>0</v>
      </c>
      <c r="W2738" s="21">
        <v>0</v>
      </c>
      <c r="X2738" s="21">
        <v>0</v>
      </c>
      <c r="Y2738" s="21">
        <v>0</v>
      </c>
      <c r="Z2738" s="21">
        <v>518.56130978458066</v>
      </c>
      <c r="AA2738" s="21">
        <v>563.6021293970432</v>
      </c>
      <c r="AB2738" s="21">
        <v>596.31524019722985</v>
      </c>
      <c r="AC2738" s="21">
        <v>621.13526891991751</v>
      </c>
      <c r="AD2738" s="21">
        <v>640.34327815149902</v>
      </c>
      <c r="AE2738" s="21">
        <v>654.96913349024646</v>
      </c>
      <c r="AF2738" s="21">
        <v>665.9061345543671</v>
      </c>
      <c r="AG2738" s="21">
        <v>674.65915467254069</v>
      </c>
      <c r="AH2738" s="21">
        <v>681.70411355031274</v>
      </c>
      <c r="AI2738" s="21">
        <v>12583.118906828669</v>
      </c>
      <c r="AJ2738" s="21">
        <v>13676.054261145939</v>
      </c>
      <c r="AK2738" s="21">
        <v>14469.852323677847</v>
      </c>
      <c r="AL2738" s="21">
        <v>15072.12126815082</v>
      </c>
      <c r="AM2738" s="21">
        <v>15538.212084345452</v>
      </c>
      <c r="AN2738" s="21">
        <v>15893.114915252732</v>
      </c>
      <c r="AO2738" s="21">
        <v>16158.506070121404</v>
      </c>
      <c r="AP2738" s="21">
        <v>16370.901964035273</v>
      </c>
      <c r="AQ2738" s="21">
        <v>16541.850998566115</v>
      </c>
    </row>
    <row r="2739" spans="1:43" x14ac:dyDescent="0.25">
      <c r="A2739" s="17" t="s">
        <v>258</v>
      </c>
      <c r="B2739" s="8" t="s">
        <v>338</v>
      </c>
      <c r="C2739" s="8" t="s">
        <v>72</v>
      </c>
      <c r="D2739" s="8" t="str">
        <f t="shared" si="309"/>
        <v>Week_19-generic-cofi</v>
      </c>
      <c r="E2739" s="8" t="str">
        <f t="shared" si="310"/>
        <v>Umbrella-vod.umb</v>
      </c>
      <c r="H2739" s="24">
        <f t="shared" si="311"/>
        <v>7.6908113887560487E-3</v>
      </c>
      <c r="I2739" s="6">
        <f t="shared" si="311"/>
        <v>3.39</v>
      </c>
      <c r="J2739" s="6">
        <f t="shared" si="313"/>
        <v>1784299.7696383011</v>
      </c>
      <c r="K2739" s="18">
        <f t="shared" si="313"/>
        <v>0.3</v>
      </c>
      <c r="L2739" s="35">
        <f>Data!BM33</f>
        <v>6.922107256821455E-3</v>
      </c>
      <c r="Q2739" s="21">
        <v>0</v>
      </c>
      <c r="R2739" s="21">
        <v>0</v>
      </c>
      <c r="S2739" s="21">
        <v>0</v>
      </c>
      <c r="T2739" s="21">
        <v>0</v>
      </c>
      <c r="U2739" s="21">
        <v>0</v>
      </c>
      <c r="V2739" s="21">
        <v>0</v>
      </c>
      <c r="W2739" s="21">
        <v>0</v>
      </c>
      <c r="X2739" s="21">
        <v>0</v>
      </c>
      <c r="Y2739" s="21">
        <v>0</v>
      </c>
      <c r="Z2739" s="21">
        <v>597.63582974211408</v>
      </c>
      <c r="AA2739" s="21">
        <v>627.39095253472908</v>
      </c>
      <c r="AB2739" s="21">
        <v>649.00066766645762</v>
      </c>
      <c r="AC2739" s="21">
        <v>665.39619972645778</v>
      </c>
      <c r="AD2739" s="21">
        <v>678.08346023404943</v>
      </c>
      <c r="AE2739" s="21">
        <v>687.74377823863392</v>
      </c>
      <c r="AF2739" s="21">
        <v>694.9672934504531</v>
      </c>
      <c r="AG2739" s="21">
        <v>700.74822011280662</v>
      </c>
      <c r="AH2739" s="21">
        <v>705.40090583611743</v>
      </c>
      <c r="AI2739" s="21">
        <v>14105.279392185716</v>
      </c>
      <c r="AJ2739" s="21">
        <v>14807.553753011331</v>
      </c>
      <c r="AK2739" s="21">
        <v>15317.58185766848</v>
      </c>
      <c r="AL2739" s="21">
        <v>15704.545873178784</v>
      </c>
      <c r="AM2739" s="21">
        <v>16003.988017165106</v>
      </c>
      <c r="AN2739" s="21">
        <v>16231.98887938052</v>
      </c>
      <c r="AO2739" s="21">
        <v>16402.47681732825</v>
      </c>
      <c r="AP2739" s="21">
        <v>16538.917073518074</v>
      </c>
      <c r="AQ2739" s="21">
        <v>16648.728816364302</v>
      </c>
    </row>
    <row r="2740" spans="1:43" x14ac:dyDescent="0.25">
      <c r="A2740" s="17" t="s">
        <v>259</v>
      </c>
      <c r="B2740" s="8" t="s">
        <v>338</v>
      </c>
      <c r="C2740" s="8" t="s">
        <v>72</v>
      </c>
      <c r="D2740" s="8" t="str">
        <f t="shared" si="309"/>
        <v>Week_20-generic-cofi</v>
      </c>
      <c r="E2740" s="8" t="str">
        <f t="shared" si="310"/>
        <v>Umbrella-vod.umb</v>
      </c>
      <c r="H2740" s="24">
        <f t="shared" si="311"/>
        <v>7.6908113887560487E-3</v>
      </c>
      <c r="I2740" s="6">
        <f t="shared" si="311"/>
        <v>3.39</v>
      </c>
      <c r="J2740" s="6">
        <f t="shared" si="313"/>
        <v>1784299.7696383011</v>
      </c>
      <c r="K2740" s="18">
        <f t="shared" si="313"/>
        <v>0.3</v>
      </c>
      <c r="L2740" s="35">
        <f>Data!BM34</f>
        <v>6.922107256821455E-3</v>
      </c>
      <c r="Q2740" s="21">
        <v>0</v>
      </c>
      <c r="R2740" s="21">
        <v>0</v>
      </c>
      <c r="S2740" s="21">
        <v>0</v>
      </c>
      <c r="T2740" s="21">
        <v>0</v>
      </c>
      <c r="U2740" s="21">
        <v>0</v>
      </c>
      <c r="V2740" s="21">
        <v>0</v>
      </c>
      <c r="W2740" s="21">
        <v>0</v>
      </c>
      <c r="X2740" s="21">
        <v>0</v>
      </c>
      <c r="Y2740" s="21">
        <v>0</v>
      </c>
      <c r="Z2740" s="21">
        <v>883.69653948757821</v>
      </c>
      <c r="AA2740" s="21">
        <v>939.34782052467915</v>
      </c>
      <c r="AB2740" s="21">
        <v>979.86649065843449</v>
      </c>
      <c r="AC2740" s="21">
        <v>1010.6777181822467</v>
      </c>
      <c r="AD2740" s="21">
        <v>1034.5701989486111</v>
      </c>
      <c r="AE2740" s="21">
        <v>1052.7965861661833</v>
      </c>
      <c r="AF2740" s="21">
        <v>1066.4478745792112</v>
      </c>
      <c r="AG2740" s="21">
        <v>1077.3886184688504</v>
      </c>
      <c r="AH2740" s="21">
        <v>1086.2055212603734</v>
      </c>
      <c r="AI2740" s="21">
        <v>17677.714581170469</v>
      </c>
      <c r="AJ2740" s="21">
        <v>18790.978488281424</v>
      </c>
      <c r="AK2740" s="21">
        <v>19601.525382861848</v>
      </c>
      <c r="AL2740" s="21">
        <v>20217.881860140002</v>
      </c>
      <c r="AM2740" s="21">
        <v>20695.83377773923</v>
      </c>
      <c r="AN2740" s="21">
        <v>21060.43956341422</v>
      </c>
      <c r="AO2740" s="21">
        <v>21333.523783445999</v>
      </c>
      <c r="AP2740" s="21">
        <v>21552.385507063111</v>
      </c>
      <c r="AQ2740" s="21">
        <v>21728.761314904168</v>
      </c>
    </row>
    <row r="2741" spans="1:43" x14ac:dyDescent="0.25">
      <c r="A2741" s="17" t="s">
        <v>260</v>
      </c>
      <c r="B2741" s="8" t="s">
        <v>338</v>
      </c>
      <c r="C2741" s="8" t="s">
        <v>72</v>
      </c>
      <c r="D2741" s="8" t="str">
        <f t="shared" si="309"/>
        <v>Week_21-generic-cofi</v>
      </c>
      <c r="E2741" s="8" t="str">
        <f t="shared" si="310"/>
        <v>Umbrella-vod.umb</v>
      </c>
      <c r="H2741" s="24">
        <f t="shared" si="311"/>
        <v>7.6908113887560487E-3</v>
      </c>
      <c r="I2741" s="6">
        <f t="shared" si="311"/>
        <v>3.39</v>
      </c>
      <c r="J2741" s="6">
        <f t="shared" ref="J2741:K2756" si="314">J2740</f>
        <v>1784299.7696383011</v>
      </c>
      <c r="K2741" s="18">
        <f t="shared" si="314"/>
        <v>0.3</v>
      </c>
      <c r="L2741" s="35">
        <f>Data!BM35</f>
        <v>6.922107256821455E-3</v>
      </c>
      <c r="Q2741" s="21">
        <v>0</v>
      </c>
      <c r="R2741" s="21">
        <v>0</v>
      </c>
      <c r="S2741" s="21">
        <v>0</v>
      </c>
      <c r="T2741" s="21">
        <v>0</v>
      </c>
      <c r="U2741" s="21">
        <v>0</v>
      </c>
      <c r="V2741" s="21">
        <v>0</v>
      </c>
      <c r="W2741" s="21">
        <v>0</v>
      </c>
      <c r="X2741" s="21">
        <v>0</v>
      </c>
      <c r="Y2741" s="21">
        <v>0</v>
      </c>
      <c r="Z2741" s="21">
        <v>882.44592184160717</v>
      </c>
      <c r="AA2741" s="21">
        <v>928.87097852207751</v>
      </c>
      <c r="AB2741" s="21">
        <v>962.49036870845521</v>
      </c>
      <c r="AC2741" s="21">
        <v>987.93142960774685</v>
      </c>
      <c r="AD2741" s="21">
        <v>1007.5716137281919</v>
      </c>
      <c r="AE2741" s="21">
        <v>1022.4937997833368</v>
      </c>
      <c r="AF2741" s="21">
        <v>1033.63088557437</v>
      </c>
      <c r="AG2741" s="21">
        <v>1042.5291026959412</v>
      </c>
      <c r="AH2741" s="21">
        <v>1049.6800763462763</v>
      </c>
      <c r="AI2741" s="21">
        <v>18148.288140371205</v>
      </c>
      <c r="AJ2741" s="21">
        <v>19103.060874559749</v>
      </c>
      <c r="AK2741" s="21">
        <v>19794.473645704569</v>
      </c>
      <c r="AL2741" s="21">
        <v>20317.691774282368</v>
      </c>
      <c r="AM2741" s="21">
        <v>20721.609693472161</v>
      </c>
      <c r="AN2741" s="21">
        <v>21028.497770701677</v>
      </c>
      <c r="AO2741" s="21">
        <v>21257.54188204835</v>
      </c>
      <c r="AP2741" s="21">
        <v>21440.541660573974</v>
      </c>
      <c r="AQ2741" s="21">
        <v>21587.607817352906</v>
      </c>
    </row>
    <row r="2742" spans="1:43" x14ac:dyDescent="0.25">
      <c r="A2742" s="17" t="s">
        <v>261</v>
      </c>
      <c r="B2742" s="8" t="s">
        <v>338</v>
      </c>
      <c r="C2742" s="8" t="s">
        <v>72</v>
      </c>
      <c r="D2742" s="8" t="str">
        <f t="shared" si="309"/>
        <v>Week_22-generic-cofi</v>
      </c>
      <c r="E2742" s="8" t="str">
        <f t="shared" si="310"/>
        <v>Umbrella-vod.umb</v>
      </c>
      <c r="H2742" s="24">
        <f t="shared" si="311"/>
        <v>7.6908113887560487E-3</v>
      </c>
      <c r="I2742" s="6">
        <f t="shared" si="311"/>
        <v>3.39</v>
      </c>
      <c r="J2742" s="6">
        <f t="shared" si="314"/>
        <v>1784299.7696383011</v>
      </c>
      <c r="K2742" s="18">
        <f t="shared" si="314"/>
        <v>0.3</v>
      </c>
      <c r="L2742" s="35">
        <f>Data!BM36</f>
        <v>6.922107256821455E-3</v>
      </c>
      <c r="Q2742" s="21">
        <v>0</v>
      </c>
      <c r="R2742" s="21">
        <v>0</v>
      </c>
      <c r="S2742" s="21">
        <v>0</v>
      </c>
      <c r="T2742" s="21">
        <v>0</v>
      </c>
      <c r="U2742" s="21">
        <v>0</v>
      </c>
      <c r="V2742" s="21">
        <v>0</v>
      </c>
      <c r="W2742" s="21">
        <v>0</v>
      </c>
      <c r="X2742" s="21">
        <v>0</v>
      </c>
      <c r="Y2742" s="21">
        <v>0</v>
      </c>
      <c r="Z2742" s="21">
        <v>813.75155259903875</v>
      </c>
      <c r="AA2742" s="21">
        <v>869.205618126574</v>
      </c>
      <c r="AB2742" s="21">
        <v>909.4818961068969</v>
      </c>
      <c r="AC2742" s="21">
        <v>940.04089589224077</v>
      </c>
      <c r="AD2742" s="21">
        <v>963.68993564759762</v>
      </c>
      <c r="AE2742" s="21">
        <v>981.69750713619135</v>
      </c>
      <c r="AF2742" s="21">
        <v>995.16329683830827</v>
      </c>
      <c r="AG2742" s="21">
        <v>1005.9402000128222</v>
      </c>
      <c r="AH2742" s="21">
        <v>1014.614108419712</v>
      </c>
      <c r="AI2742" s="21">
        <v>16606.961153763703</v>
      </c>
      <c r="AJ2742" s="21">
        <v>17738.662235122883</v>
      </c>
      <c r="AK2742" s="21">
        <v>18560.616530265081</v>
      </c>
      <c r="AL2742" s="21">
        <v>19184.261573659714</v>
      </c>
      <c r="AM2742" s="21">
        <v>19666.888836595997</v>
      </c>
      <c r="AN2742" s="21">
        <v>20034.385573443455</v>
      </c>
      <c r="AO2742" s="21">
        <v>20309.194077062977</v>
      </c>
      <c r="AP2742" s="21">
        <v>20529.128050528725</v>
      </c>
      <c r="AQ2742" s="21">
        <v>20706.144314896457</v>
      </c>
    </row>
    <row r="2743" spans="1:43" x14ac:dyDescent="0.25">
      <c r="A2743" s="17" t="s">
        <v>278</v>
      </c>
      <c r="B2743" s="8" t="s">
        <v>338</v>
      </c>
      <c r="C2743" s="8" t="s">
        <v>72</v>
      </c>
      <c r="D2743" s="8" t="str">
        <f t="shared" si="309"/>
        <v>Week_23-generic-cofi</v>
      </c>
      <c r="E2743" s="8" t="str">
        <f t="shared" si="310"/>
        <v>Umbrella-vod.umb</v>
      </c>
      <c r="H2743" s="24">
        <f t="shared" si="311"/>
        <v>7.6908113887560487E-3</v>
      </c>
      <c r="I2743" s="6">
        <f t="shared" si="311"/>
        <v>3.39</v>
      </c>
      <c r="J2743" s="6">
        <f t="shared" si="314"/>
        <v>1784299.7696383011</v>
      </c>
      <c r="K2743" s="18">
        <f t="shared" si="314"/>
        <v>0.3</v>
      </c>
      <c r="L2743" s="35">
        <f>Data!BM37</f>
        <v>7.1478281456308504E-3</v>
      </c>
      <c r="Q2743" s="21">
        <v>0</v>
      </c>
      <c r="R2743" s="21">
        <v>0</v>
      </c>
      <c r="S2743" s="21">
        <v>0</v>
      </c>
      <c r="T2743" s="21">
        <v>0</v>
      </c>
      <c r="U2743" s="21">
        <v>0</v>
      </c>
      <c r="V2743" s="21">
        <v>0</v>
      </c>
      <c r="W2743" s="21">
        <v>0</v>
      </c>
      <c r="X2743" s="21">
        <v>0</v>
      </c>
      <c r="Y2743" s="21">
        <v>0</v>
      </c>
      <c r="Z2743" s="21">
        <v>454.61136570028003</v>
      </c>
      <c r="AA2743" s="21">
        <v>501.00757030601125</v>
      </c>
      <c r="AB2743" s="21">
        <v>534.70533164036306</v>
      </c>
      <c r="AC2743" s="21">
        <v>560.27226145136899</v>
      </c>
      <c r="AD2743" s="21">
        <v>580.05857677923143</v>
      </c>
      <c r="AE2743" s="21">
        <v>595.12480681257841</v>
      </c>
      <c r="AF2743" s="21">
        <v>606.39117408522088</v>
      </c>
      <c r="AG2743" s="21">
        <v>615.40779688706425</v>
      </c>
      <c r="AH2743" s="21">
        <v>622.66494399439262</v>
      </c>
      <c r="AI2743" s="21">
        <v>10642.689257559732</v>
      </c>
      <c r="AJ2743" s="21">
        <v>11728.848613888942</v>
      </c>
      <c r="AK2743" s="21">
        <v>12517.730788016901</v>
      </c>
      <c r="AL2743" s="21">
        <v>13116.265954046537</v>
      </c>
      <c r="AM2743" s="21">
        <v>13579.473919078728</v>
      </c>
      <c r="AN2743" s="21">
        <v>13932.18222473411</v>
      </c>
      <c r="AO2743" s="21">
        <v>14195.933760641214</v>
      </c>
      <c r="AP2743" s="21">
        <v>14407.017604717194</v>
      </c>
      <c r="AQ2743" s="21">
        <v>14576.911204805088</v>
      </c>
    </row>
    <row r="2744" spans="1:43" x14ac:dyDescent="0.25">
      <c r="A2744" s="17" t="s">
        <v>279</v>
      </c>
      <c r="B2744" s="8" t="s">
        <v>338</v>
      </c>
      <c r="C2744" s="8" t="s">
        <v>72</v>
      </c>
      <c r="D2744" s="8" t="str">
        <f t="shared" si="309"/>
        <v>Week_24-generic-cofi</v>
      </c>
      <c r="E2744" s="8" t="str">
        <f t="shared" si="310"/>
        <v>Umbrella-vod.umb</v>
      </c>
      <c r="H2744" s="24">
        <f t="shared" si="311"/>
        <v>7.6908113887560487E-3</v>
      </c>
      <c r="I2744" s="6">
        <f t="shared" si="311"/>
        <v>3.39</v>
      </c>
      <c r="J2744" s="6">
        <f t="shared" si="314"/>
        <v>1784299.7696383011</v>
      </c>
      <c r="K2744" s="18">
        <f t="shared" si="314"/>
        <v>0.3</v>
      </c>
      <c r="L2744" s="35">
        <f>Data!BM38</f>
        <v>7.1478281456308504E-3</v>
      </c>
      <c r="Q2744" s="21">
        <v>0</v>
      </c>
      <c r="R2744" s="21">
        <v>0</v>
      </c>
      <c r="S2744" s="21">
        <v>0</v>
      </c>
      <c r="T2744" s="21">
        <v>0</v>
      </c>
      <c r="U2744" s="21">
        <v>0</v>
      </c>
      <c r="V2744" s="21">
        <v>0</v>
      </c>
      <c r="W2744" s="21">
        <v>0</v>
      </c>
      <c r="X2744" s="21">
        <v>0</v>
      </c>
      <c r="Y2744" s="21">
        <v>0</v>
      </c>
      <c r="Z2744" s="21">
        <v>583.09902941623261</v>
      </c>
      <c r="AA2744" s="21">
        <v>623.45561640011852</v>
      </c>
      <c r="AB2744" s="21">
        <v>652.78593180421342</v>
      </c>
      <c r="AC2744" s="21">
        <v>675.05307706768758</v>
      </c>
      <c r="AD2744" s="21">
        <v>692.294619674052</v>
      </c>
      <c r="AE2744" s="21">
        <v>705.42967932564</v>
      </c>
      <c r="AF2744" s="21">
        <v>715.25611969218687</v>
      </c>
      <c r="AG2744" s="21">
        <v>723.12336086557457</v>
      </c>
      <c r="AH2744" s="21">
        <v>729.45754765781464</v>
      </c>
      <c r="AI2744" s="21">
        <v>12795.405447086749</v>
      </c>
      <c r="AJ2744" s="21">
        <v>13680.982110516312</v>
      </c>
      <c r="AK2744" s="21">
        <v>14324.600533037186</v>
      </c>
      <c r="AL2744" s="21">
        <v>14813.226199385101</v>
      </c>
      <c r="AM2744" s="21">
        <v>15191.571072300632</v>
      </c>
      <c r="AN2744" s="21">
        <v>15479.804125924473</v>
      </c>
      <c r="AO2744" s="21">
        <v>15695.433516900246</v>
      </c>
      <c r="AP2744" s="21">
        <v>15868.070642817416</v>
      </c>
      <c r="AQ2744" s="21">
        <v>16007.06673798402</v>
      </c>
    </row>
    <row r="2745" spans="1:43" x14ac:dyDescent="0.25">
      <c r="A2745" s="17" t="s">
        <v>280</v>
      </c>
      <c r="B2745" s="8" t="s">
        <v>338</v>
      </c>
      <c r="C2745" s="8" t="s">
        <v>72</v>
      </c>
      <c r="D2745" s="8" t="str">
        <f t="shared" si="309"/>
        <v>Week_25-generic-cofi</v>
      </c>
      <c r="E2745" s="8" t="str">
        <f t="shared" si="310"/>
        <v>Umbrella-vod.umb</v>
      </c>
      <c r="H2745" s="24">
        <f t="shared" si="311"/>
        <v>7.6908113887560487E-3</v>
      </c>
      <c r="I2745" s="6">
        <f t="shared" si="311"/>
        <v>3.39</v>
      </c>
      <c r="J2745" s="6">
        <f t="shared" si="314"/>
        <v>1784299.7696383011</v>
      </c>
      <c r="K2745" s="18">
        <f t="shared" si="314"/>
        <v>0.3</v>
      </c>
      <c r="L2745" s="35">
        <f>Data!BM39</f>
        <v>7.1478281456308504E-3</v>
      </c>
      <c r="Q2745" s="21">
        <v>0</v>
      </c>
      <c r="R2745" s="21">
        <v>0</v>
      </c>
      <c r="S2745" s="21">
        <v>0</v>
      </c>
      <c r="T2745" s="21">
        <v>0</v>
      </c>
      <c r="U2745" s="21">
        <v>0</v>
      </c>
      <c r="V2745" s="21">
        <v>0</v>
      </c>
      <c r="W2745" s="21">
        <v>0</v>
      </c>
      <c r="X2745" s="21">
        <v>0</v>
      </c>
      <c r="Y2745" s="21">
        <v>0</v>
      </c>
      <c r="Z2745" s="21">
        <v>530.65153214477402</v>
      </c>
      <c r="AA2745" s="21">
        <v>577.95097935620549</v>
      </c>
      <c r="AB2745" s="21">
        <v>612.28528072203153</v>
      </c>
      <c r="AC2745" s="21">
        <v>638.32210045911268</v>
      </c>
      <c r="AD2745" s="21">
        <v>658.46246534058776</v>
      </c>
      <c r="AE2745" s="21">
        <v>673.79181470506683</v>
      </c>
      <c r="AF2745" s="21">
        <v>685.25067486502019</v>
      </c>
      <c r="AG2745" s="21">
        <v>694.41839323715521</v>
      </c>
      <c r="AH2745" s="21">
        <v>701.7949954097943</v>
      </c>
      <c r="AI2745" s="21">
        <v>11536.185746853424</v>
      </c>
      <c r="AJ2745" s="21">
        <v>12564.45981316799</v>
      </c>
      <c r="AK2745" s="21">
        <v>13310.875971515296</v>
      </c>
      <c r="AL2745" s="21">
        <v>13876.907671320809</v>
      </c>
      <c r="AM2745" s="21">
        <v>14314.752426697321</v>
      </c>
      <c r="AN2745" s="21">
        <v>14648.007323620513</v>
      </c>
      <c r="AO2745" s="21">
        <v>14897.1190876404</v>
      </c>
      <c r="AP2745" s="21">
        <v>15096.422200152541</v>
      </c>
      <c r="AQ2745" s="21">
        <v>15256.787049190592</v>
      </c>
    </row>
    <row r="2746" spans="1:43" x14ac:dyDescent="0.25">
      <c r="A2746" s="17" t="s">
        <v>281</v>
      </c>
      <c r="B2746" s="8" t="s">
        <v>338</v>
      </c>
      <c r="C2746" s="8" t="s">
        <v>72</v>
      </c>
      <c r="D2746" s="8" t="str">
        <f t="shared" si="309"/>
        <v>Week_26-generic-cofi</v>
      </c>
      <c r="E2746" s="8" t="str">
        <f t="shared" si="310"/>
        <v>Umbrella-vod.umb</v>
      </c>
      <c r="H2746" s="24">
        <f t="shared" si="311"/>
        <v>7.6908113887560487E-3</v>
      </c>
      <c r="I2746" s="6">
        <f t="shared" si="311"/>
        <v>3.39</v>
      </c>
      <c r="J2746" s="6">
        <f t="shared" si="314"/>
        <v>1784299.7696383011</v>
      </c>
      <c r="K2746" s="18">
        <f t="shared" si="314"/>
        <v>0.3</v>
      </c>
      <c r="L2746" s="35">
        <f>Data!BM40</f>
        <v>7.1478281456308504E-3</v>
      </c>
      <c r="Q2746" s="21">
        <v>0</v>
      </c>
      <c r="R2746" s="21">
        <v>0</v>
      </c>
      <c r="S2746" s="21">
        <v>0</v>
      </c>
      <c r="T2746" s="21">
        <v>0</v>
      </c>
      <c r="U2746" s="21">
        <v>0</v>
      </c>
      <c r="V2746" s="21">
        <v>0</v>
      </c>
      <c r="W2746" s="21">
        <v>0</v>
      </c>
      <c r="X2746" s="21">
        <v>0</v>
      </c>
      <c r="Y2746" s="21">
        <v>0</v>
      </c>
      <c r="Z2746" s="21">
        <v>753.86505894974584</v>
      </c>
      <c r="AA2746" s="21">
        <v>811.47385842770291</v>
      </c>
      <c r="AB2746" s="21">
        <v>853.28119897750605</v>
      </c>
      <c r="AC2746" s="21">
        <v>884.97832977351311</v>
      </c>
      <c r="AD2746" s="21">
        <v>909.49186506820786</v>
      </c>
      <c r="AE2746" s="21">
        <v>928.14632351461148</v>
      </c>
      <c r="AF2746" s="21">
        <v>942.08845009880281</v>
      </c>
      <c r="AG2746" s="21">
        <v>953.24135716528906</v>
      </c>
      <c r="AH2746" s="21">
        <v>962.21414468283353</v>
      </c>
      <c r="AI2746" s="21">
        <v>14880.622331064153</v>
      </c>
      <c r="AJ2746" s="21">
        <v>16017.768532231477</v>
      </c>
      <c r="AK2746" s="21">
        <v>16843.008060184286</v>
      </c>
      <c r="AL2746" s="21">
        <v>17468.681085819455</v>
      </c>
      <c r="AM2746" s="21">
        <v>17952.556358176229</v>
      </c>
      <c r="AN2746" s="21">
        <v>18320.778691385556</v>
      </c>
      <c r="AO2746" s="21">
        <v>18595.983806317232</v>
      </c>
      <c r="AP2746" s="21">
        <v>18816.132221447457</v>
      </c>
      <c r="AQ2746" s="21">
        <v>18993.247025642631</v>
      </c>
    </row>
    <row r="2747" spans="1:43" x14ac:dyDescent="0.25">
      <c r="A2747" s="17" t="s">
        <v>282</v>
      </c>
      <c r="B2747" s="8" t="s">
        <v>338</v>
      </c>
      <c r="C2747" s="8" t="s">
        <v>72</v>
      </c>
      <c r="D2747" s="8" t="str">
        <f t="shared" si="309"/>
        <v>Week_27-generic-cofi</v>
      </c>
      <c r="E2747" s="8" t="str">
        <f t="shared" si="310"/>
        <v>Umbrella-vod.umb</v>
      </c>
      <c r="H2747" s="24">
        <f t="shared" si="311"/>
        <v>7.6908113887560487E-3</v>
      </c>
      <c r="I2747" s="6">
        <f t="shared" si="311"/>
        <v>3.39</v>
      </c>
      <c r="J2747" s="6">
        <f t="shared" si="314"/>
        <v>1784299.7696383011</v>
      </c>
      <c r="K2747" s="18">
        <f t="shared" si="314"/>
        <v>0.3</v>
      </c>
      <c r="L2747" s="35">
        <f>Data!BM41</f>
        <v>7.1478281456308504E-3</v>
      </c>
      <c r="Q2747" s="21">
        <v>0</v>
      </c>
      <c r="R2747" s="21">
        <v>0</v>
      </c>
      <c r="S2747" s="21">
        <v>0</v>
      </c>
      <c r="T2747" s="21">
        <v>0</v>
      </c>
      <c r="U2747" s="21">
        <v>0</v>
      </c>
      <c r="V2747" s="21">
        <v>0</v>
      </c>
      <c r="W2747" s="21">
        <v>0</v>
      </c>
      <c r="X2747" s="21">
        <v>0</v>
      </c>
      <c r="Y2747" s="21">
        <v>0</v>
      </c>
      <c r="Z2747" s="21">
        <v>689.23135968654492</v>
      </c>
      <c r="AA2747" s="21">
        <v>735.27332400743535</v>
      </c>
      <c r="AB2747" s="21">
        <v>768.68601599257238</v>
      </c>
      <c r="AC2747" s="21">
        <v>794.01854020592123</v>
      </c>
      <c r="AD2747" s="21">
        <v>813.60951431250328</v>
      </c>
      <c r="AE2747" s="21">
        <v>828.51786284475565</v>
      </c>
      <c r="AF2747" s="21">
        <v>839.66007990358344</v>
      </c>
      <c r="AG2747" s="21">
        <v>848.57317332813147</v>
      </c>
      <c r="AH2747" s="21">
        <v>855.74392506005302</v>
      </c>
      <c r="AI2747" s="21">
        <v>14529.883152220782</v>
      </c>
      <c r="AJ2747" s="21">
        <v>15500.506952602562</v>
      </c>
      <c r="AK2747" s="21">
        <v>16204.889455694089</v>
      </c>
      <c r="AL2747" s="21">
        <v>16738.931634126249</v>
      </c>
      <c r="AM2747" s="21">
        <v>17151.93455485272</v>
      </c>
      <c r="AN2747" s="21">
        <v>17466.221708392462</v>
      </c>
      <c r="AO2747" s="21">
        <v>17701.113968656238</v>
      </c>
      <c r="AP2747" s="21">
        <v>17889.013436902151</v>
      </c>
      <c r="AQ2747" s="21">
        <v>18040.182102277144</v>
      </c>
    </row>
    <row r="2748" spans="1:43" x14ac:dyDescent="0.25">
      <c r="A2748" s="17" t="s">
        <v>283</v>
      </c>
      <c r="B2748" s="8" t="s">
        <v>338</v>
      </c>
      <c r="C2748" s="8" t="s">
        <v>72</v>
      </c>
      <c r="D2748" s="8" t="str">
        <f t="shared" si="309"/>
        <v>Week_28-generic-cofi</v>
      </c>
      <c r="E2748" s="8" t="str">
        <f t="shared" si="310"/>
        <v>Umbrella-vod.umb</v>
      </c>
      <c r="H2748" s="24">
        <f t="shared" si="311"/>
        <v>7.6908113887560487E-3</v>
      </c>
      <c r="I2748" s="6">
        <f t="shared" si="311"/>
        <v>3.39</v>
      </c>
      <c r="J2748" s="6">
        <f t="shared" si="314"/>
        <v>1784299.7696383011</v>
      </c>
      <c r="K2748" s="18">
        <f t="shared" si="314"/>
        <v>0.3</v>
      </c>
      <c r="L2748" s="35">
        <f>Data!BM42</f>
        <v>6.6963863680120595E-3</v>
      </c>
      <c r="Q2748" s="21">
        <v>0</v>
      </c>
      <c r="R2748" s="21">
        <v>0</v>
      </c>
      <c r="S2748" s="21">
        <v>0</v>
      </c>
      <c r="T2748" s="21">
        <v>0</v>
      </c>
      <c r="U2748" s="21">
        <v>0</v>
      </c>
      <c r="V2748" s="21">
        <v>0</v>
      </c>
      <c r="W2748" s="21">
        <v>0</v>
      </c>
      <c r="X2748" s="21">
        <v>0</v>
      </c>
      <c r="Y2748" s="21">
        <v>0</v>
      </c>
      <c r="Z2748" s="21">
        <v>694.52571784198051</v>
      </c>
      <c r="AA2748" s="21">
        <v>734.69202756574259</v>
      </c>
      <c r="AB2748" s="21">
        <v>763.85196246722433</v>
      </c>
      <c r="AC2748" s="21">
        <v>785.96813737649825</v>
      </c>
      <c r="AD2748" s="21">
        <v>803.07702991890847</v>
      </c>
      <c r="AE2748" s="21">
        <v>816.10035831754851</v>
      </c>
      <c r="AF2748" s="21">
        <v>825.83618963935487</v>
      </c>
      <c r="AG2748" s="21">
        <v>833.62600349486695</v>
      </c>
      <c r="AH2748" s="21">
        <v>839.89429856436686</v>
      </c>
      <c r="AI2748" s="21">
        <v>14742.21042028631</v>
      </c>
      <c r="AJ2748" s="21">
        <v>15594.792512701808</v>
      </c>
      <c r="AK2748" s="21">
        <v>16213.750004290769</v>
      </c>
      <c r="AL2748" s="21">
        <v>16683.19454151747</v>
      </c>
      <c r="AM2748" s="21">
        <v>17046.353006983634</v>
      </c>
      <c r="AN2748" s="21">
        <v>17322.790067114103</v>
      </c>
      <c r="AO2748" s="21">
        <v>17529.445731944561</v>
      </c>
      <c r="AP2748" s="21">
        <v>17694.79464853997</v>
      </c>
      <c r="AQ2748" s="21">
        <v>17827.847352733763</v>
      </c>
    </row>
    <row r="2749" spans="1:43" x14ac:dyDescent="0.25">
      <c r="A2749" s="17" t="s">
        <v>284</v>
      </c>
      <c r="B2749" s="8" t="s">
        <v>338</v>
      </c>
      <c r="C2749" s="8" t="s">
        <v>72</v>
      </c>
      <c r="D2749" s="8" t="str">
        <f t="shared" si="309"/>
        <v>Week_29-generic-cofi</v>
      </c>
      <c r="E2749" s="8" t="str">
        <f t="shared" si="310"/>
        <v>Umbrella-vod.umb</v>
      </c>
      <c r="H2749" s="24">
        <f t="shared" si="311"/>
        <v>7.6908113887560487E-3</v>
      </c>
      <c r="I2749" s="6">
        <f t="shared" si="311"/>
        <v>3.39</v>
      </c>
      <c r="J2749" s="6">
        <f t="shared" si="314"/>
        <v>1784299.7696383011</v>
      </c>
      <c r="K2749" s="18">
        <f t="shared" si="314"/>
        <v>0.3</v>
      </c>
      <c r="L2749" s="35">
        <f>Data!BM43</f>
        <v>6.6963863680120595E-3</v>
      </c>
      <c r="Q2749" s="21">
        <v>0</v>
      </c>
      <c r="R2749" s="21">
        <v>0</v>
      </c>
      <c r="S2749" s="21">
        <v>0</v>
      </c>
      <c r="T2749" s="21">
        <v>0</v>
      </c>
      <c r="U2749" s="21">
        <v>0</v>
      </c>
      <c r="V2749" s="21">
        <v>0</v>
      </c>
      <c r="W2749" s="21">
        <v>0</v>
      </c>
      <c r="X2749" s="21">
        <v>0</v>
      </c>
      <c r="Y2749" s="21">
        <v>0</v>
      </c>
      <c r="Z2749" s="21">
        <v>607.7455729905148</v>
      </c>
      <c r="AA2749" s="21">
        <v>653.05405477373802</v>
      </c>
      <c r="AB2749" s="21">
        <v>685.93550275479322</v>
      </c>
      <c r="AC2749" s="21">
        <v>710.86572934844321</v>
      </c>
      <c r="AD2749" s="21">
        <v>730.14621554974315</v>
      </c>
      <c r="AE2749" s="21">
        <v>744.81860002085682</v>
      </c>
      <c r="AF2749" s="21">
        <v>755.78469652682543</v>
      </c>
      <c r="AG2749" s="21">
        <v>764.55704301185722</v>
      </c>
      <c r="AH2749" s="21">
        <v>771.61467583933791</v>
      </c>
      <c r="AI2749" s="21">
        <v>13156.429490840466</v>
      </c>
      <c r="AJ2749" s="21">
        <v>14137.264024911698</v>
      </c>
      <c r="AK2749" s="21">
        <v>14849.079085597041</v>
      </c>
      <c r="AL2749" s="21">
        <v>15388.766716320681</v>
      </c>
      <c r="AM2749" s="21">
        <v>15806.149200915897</v>
      </c>
      <c r="AN2749" s="21">
        <v>16123.77585314611</v>
      </c>
      <c r="AO2749" s="21">
        <v>16361.16906814001</v>
      </c>
      <c r="AP2749" s="21">
        <v>16551.072151154891</v>
      </c>
      <c r="AQ2749" s="21">
        <v>16703.855244596591</v>
      </c>
    </row>
    <row r="2750" spans="1:43" x14ac:dyDescent="0.25">
      <c r="A2750" s="17" t="s">
        <v>285</v>
      </c>
      <c r="B2750" s="8" t="s">
        <v>338</v>
      </c>
      <c r="C2750" s="8" t="s">
        <v>72</v>
      </c>
      <c r="D2750" s="8" t="str">
        <f t="shared" si="309"/>
        <v>Week_30-generic-cofi</v>
      </c>
      <c r="E2750" s="8" t="str">
        <f t="shared" si="310"/>
        <v>Umbrella-vod.umb</v>
      </c>
      <c r="H2750" s="24">
        <f t="shared" si="311"/>
        <v>7.6908113887560487E-3</v>
      </c>
      <c r="I2750" s="6">
        <f t="shared" si="311"/>
        <v>3.39</v>
      </c>
      <c r="J2750" s="6">
        <f t="shared" si="314"/>
        <v>1784299.7696383011</v>
      </c>
      <c r="K2750" s="18">
        <f t="shared" si="314"/>
        <v>0.3</v>
      </c>
      <c r="L2750" s="35">
        <f>Data!BM44</f>
        <v>6.6963863680120595E-3</v>
      </c>
      <c r="Q2750" s="21">
        <v>0</v>
      </c>
      <c r="R2750" s="21">
        <v>0</v>
      </c>
      <c r="S2750" s="21">
        <v>0</v>
      </c>
      <c r="T2750" s="21">
        <v>0</v>
      </c>
      <c r="U2750" s="21">
        <v>0</v>
      </c>
      <c r="V2750" s="21">
        <v>0</v>
      </c>
      <c r="W2750" s="21">
        <v>0</v>
      </c>
      <c r="X2750" s="21">
        <v>0</v>
      </c>
      <c r="Y2750" s="21">
        <v>0</v>
      </c>
      <c r="Z2750" s="21">
        <v>812.95647948266867</v>
      </c>
      <c r="AA2750" s="21">
        <v>864.43339235428959</v>
      </c>
      <c r="AB2750" s="21">
        <v>901.80473131426004</v>
      </c>
      <c r="AC2750" s="21">
        <v>930.14865284829102</v>
      </c>
      <c r="AD2750" s="21">
        <v>952.07546453416671</v>
      </c>
      <c r="AE2750" s="21">
        <v>968.76621145463264</v>
      </c>
      <c r="AF2750" s="21">
        <v>981.24372504250005</v>
      </c>
      <c r="AG2750" s="21">
        <v>991.22720795596069</v>
      </c>
      <c r="AH2750" s="21">
        <v>999.26071503083472</v>
      </c>
      <c r="AI2750" s="21">
        <v>16320.952574825973</v>
      </c>
      <c r="AJ2750" s="21">
        <v>17354.405502356378</v>
      </c>
      <c r="AK2750" s="21">
        <v>18104.674263620891</v>
      </c>
      <c r="AL2750" s="21">
        <v>18673.708167423327</v>
      </c>
      <c r="AM2750" s="21">
        <v>19113.911871648736</v>
      </c>
      <c r="AN2750" s="21">
        <v>19448.99609300914</v>
      </c>
      <c r="AO2750" s="21">
        <v>19699.495243528148</v>
      </c>
      <c r="AP2750" s="21">
        <v>19899.924116751306</v>
      </c>
      <c r="AQ2750" s="21">
        <v>20061.205183189184</v>
      </c>
    </row>
    <row r="2751" spans="1:43" x14ac:dyDescent="0.25">
      <c r="A2751" s="17" t="s">
        <v>286</v>
      </c>
      <c r="B2751" s="8" t="s">
        <v>338</v>
      </c>
      <c r="C2751" s="8" t="s">
        <v>72</v>
      </c>
      <c r="D2751" s="8" t="str">
        <f t="shared" si="309"/>
        <v>Week_31-generic-cofi</v>
      </c>
      <c r="E2751" s="8" t="str">
        <f t="shared" si="310"/>
        <v>Umbrella-vod.umb</v>
      </c>
      <c r="H2751" s="24">
        <f t="shared" si="311"/>
        <v>7.6908113887560487E-3</v>
      </c>
      <c r="I2751" s="6">
        <f t="shared" si="311"/>
        <v>3.39</v>
      </c>
      <c r="J2751" s="6">
        <f t="shared" si="314"/>
        <v>1784299.7696383011</v>
      </c>
      <c r="K2751" s="18">
        <f t="shared" si="314"/>
        <v>0.3</v>
      </c>
      <c r="L2751" s="35">
        <f>Data!BM45</f>
        <v>6.6963863680120595E-3</v>
      </c>
      <c r="Q2751" s="21">
        <v>0</v>
      </c>
      <c r="R2751" s="21">
        <v>0</v>
      </c>
      <c r="S2751" s="21">
        <v>0</v>
      </c>
      <c r="T2751" s="21">
        <v>0</v>
      </c>
      <c r="U2751" s="21">
        <v>0</v>
      </c>
      <c r="V2751" s="21">
        <v>0</v>
      </c>
      <c r="W2751" s="21">
        <v>0</v>
      </c>
      <c r="X2751" s="21">
        <v>0</v>
      </c>
      <c r="Y2751" s="21">
        <v>0</v>
      </c>
      <c r="Z2751" s="21">
        <v>726.43729838859508</v>
      </c>
      <c r="AA2751" s="21">
        <v>775.80415585534649</v>
      </c>
      <c r="AB2751" s="21">
        <v>811.66737923571122</v>
      </c>
      <c r="AC2751" s="21">
        <v>838.88358891959717</v>
      </c>
      <c r="AD2751" s="21">
        <v>859.94962890750651</v>
      </c>
      <c r="AE2751" s="21">
        <v>875.99308335524756</v>
      </c>
      <c r="AF2751" s="21">
        <v>887.99190632645616</v>
      </c>
      <c r="AG2751" s="21">
        <v>897.59601297826816</v>
      </c>
      <c r="AH2751" s="21">
        <v>905.32688124803235</v>
      </c>
      <c r="AI2751" s="21">
        <v>14710.095676628158</v>
      </c>
      <c r="AJ2751" s="21">
        <v>15709.756897495034</v>
      </c>
      <c r="AK2751" s="21">
        <v>16435.974354070684</v>
      </c>
      <c r="AL2751" s="21">
        <v>16987.092873581194</v>
      </c>
      <c r="AM2751" s="21">
        <v>17413.672654709189</v>
      </c>
      <c r="AN2751" s="21">
        <v>17738.54687363132</v>
      </c>
      <c r="AO2751" s="21">
        <v>17981.518750632855</v>
      </c>
      <c r="AP2751" s="21">
        <v>18175.998477995538</v>
      </c>
      <c r="AQ2751" s="21">
        <v>18332.545797583753</v>
      </c>
    </row>
    <row r="2752" spans="1:43" x14ac:dyDescent="0.25">
      <c r="A2752" s="17" t="s">
        <v>287</v>
      </c>
      <c r="B2752" s="8" t="s">
        <v>338</v>
      </c>
      <c r="C2752" s="8" t="s">
        <v>72</v>
      </c>
      <c r="D2752" s="8" t="str">
        <f t="shared" si="309"/>
        <v>Week_32-generic-cofi</v>
      </c>
      <c r="E2752" s="8" t="str">
        <f t="shared" si="310"/>
        <v>Umbrella-vod.umb</v>
      </c>
      <c r="H2752" s="24">
        <f t="shared" si="311"/>
        <v>7.6908113887560487E-3</v>
      </c>
      <c r="I2752" s="6">
        <f t="shared" si="311"/>
        <v>3.39</v>
      </c>
      <c r="J2752" s="6">
        <f t="shared" si="314"/>
        <v>1784299.7696383011</v>
      </c>
      <c r="K2752" s="18">
        <f t="shared" si="314"/>
        <v>0.3</v>
      </c>
      <c r="L2752" s="35">
        <f>Data!BM46</f>
        <v>7.8249908120590368E-3</v>
      </c>
      <c r="Q2752" s="21">
        <v>0</v>
      </c>
      <c r="R2752" s="21">
        <v>0</v>
      </c>
      <c r="S2752" s="21">
        <v>0</v>
      </c>
      <c r="T2752" s="21">
        <v>0</v>
      </c>
      <c r="U2752" s="21">
        <v>0</v>
      </c>
      <c r="V2752" s="21">
        <v>0</v>
      </c>
      <c r="W2752" s="21">
        <v>0</v>
      </c>
      <c r="X2752" s="21">
        <v>0</v>
      </c>
      <c r="Y2752" s="21">
        <v>0</v>
      </c>
      <c r="Z2752" s="21">
        <v>522.17583195642294</v>
      </c>
      <c r="AA2752" s="21">
        <v>569.1092422262135</v>
      </c>
      <c r="AB2752" s="21">
        <v>603.18982230300935</v>
      </c>
      <c r="AC2752" s="21">
        <v>629.04242660201396</v>
      </c>
      <c r="AD2752" s="21">
        <v>649.04611990750448</v>
      </c>
      <c r="AE2752" s="21">
        <v>664.27545205397485</v>
      </c>
      <c r="AF2752" s="21">
        <v>675.66216950589228</v>
      </c>
      <c r="AG2752" s="21">
        <v>684.77400556063913</v>
      </c>
      <c r="AH2752" s="21">
        <v>692.10697176969131</v>
      </c>
      <c r="AI2752" s="21">
        <v>11566.805595810722</v>
      </c>
      <c r="AJ2752" s="21">
        <v>12606.435542882646</v>
      </c>
      <c r="AK2752" s="21">
        <v>13361.360264051387</v>
      </c>
      <c r="AL2752" s="21">
        <v>13934.02569544761</v>
      </c>
      <c r="AM2752" s="21">
        <v>14377.130905422435</v>
      </c>
      <c r="AN2752" s="21">
        <v>14714.478429976107</v>
      </c>
      <c r="AO2752" s="21">
        <v>14966.707543390428</v>
      </c>
      <c r="AP2752" s="21">
        <v>15168.545372367071</v>
      </c>
      <c r="AQ2752" s="21">
        <v>15330.97915307838</v>
      </c>
    </row>
    <row r="2753" spans="1:43" x14ac:dyDescent="0.25">
      <c r="A2753" s="17" t="s">
        <v>288</v>
      </c>
      <c r="B2753" s="8" t="s">
        <v>338</v>
      </c>
      <c r="C2753" s="8" t="s">
        <v>72</v>
      </c>
      <c r="D2753" s="8" t="str">
        <f t="shared" si="309"/>
        <v>Week_33-generic-cofi</v>
      </c>
      <c r="E2753" s="8" t="str">
        <f t="shared" si="310"/>
        <v>Umbrella-vod.umb</v>
      </c>
      <c r="H2753" s="24">
        <f t="shared" si="311"/>
        <v>7.6908113887560487E-3</v>
      </c>
      <c r="I2753" s="6">
        <f t="shared" si="311"/>
        <v>3.39</v>
      </c>
      <c r="J2753" s="6">
        <f t="shared" si="314"/>
        <v>1784299.7696383011</v>
      </c>
      <c r="K2753" s="18">
        <f t="shared" si="314"/>
        <v>0.3</v>
      </c>
      <c r="L2753" s="35">
        <f>Data!BM47</f>
        <v>7.8249908120590368E-3</v>
      </c>
      <c r="Q2753" s="21">
        <v>0</v>
      </c>
      <c r="R2753" s="21">
        <v>0</v>
      </c>
      <c r="S2753" s="21">
        <v>0</v>
      </c>
      <c r="T2753" s="21">
        <v>0</v>
      </c>
      <c r="U2753" s="21">
        <v>0</v>
      </c>
      <c r="V2753" s="21">
        <v>0</v>
      </c>
      <c r="W2753" s="21">
        <v>0</v>
      </c>
      <c r="X2753" s="21">
        <v>0</v>
      </c>
      <c r="Y2753" s="21">
        <v>0</v>
      </c>
      <c r="Z2753" s="21">
        <v>774.90032184004281</v>
      </c>
      <c r="AA2753" s="21">
        <v>834.68326818238313</v>
      </c>
      <c r="AB2753" s="21">
        <v>878.07412087799435</v>
      </c>
      <c r="AC2753" s="21">
        <v>910.97570810092259</v>
      </c>
      <c r="AD2753" s="21">
        <v>936.4235140557339</v>
      </c>
      <c r="AE2753" s="21">
        <v>955.79084375694367</v>
      </c>
      <c r="AF2753" s="21">
        <v>970.267009802541</v>
      </c>
      <c r="AG2753" s="21">
        <v>981.84798967232632</v>
      </c>
      <c r="AH2753" s="21">
        <v>991.16580398935719</v>
      </c>
      <c r="AI2753" s="21">
        <v>15196.857315436859</v>
      </c>
      <c r="AJ2753" s="21">
        <v>16369.282825989816</v>
      </c>
      <c r="AK2753" s="21">
        <v>17220.23691469706</v>
      </c>
      <c r="AL2753" s="21">
        <v>17865.482131902496</v>
      </c>
      <c r="AM2753" s="21">
        <v>18364.548483001548</v>
      </c>
      <c r="AN2753" s="21">
        <v>18744.368361449171</v>
      </c>
      <c r="AO2753" s="21">
        <v>19028.265817249845</v>
      </c>
      <c r="AP2753" s="21">
        <v>19255.384704278007</v>
      </c>
      <c r="AQ2753" s="21">
        <v>19438.119813138735</v>
      </c>
    </row>
    <row r="2754" spans="1:43" x14ac:dyDescent="0.25">
      <c r="A2754" s="17" t="s">
        <v>289</v>
      </c>
      <c r="B2754" s="8" t="s">
        <v>338</v>
      </c>
      <c r="C2754" s="8" t="s">
        <v>72</v>
      </c>
      <c r="D2754" s="8" t="str">
        <f t="shared" si="309"/>
        <v>Week_34-generic-cofi</v>
      </c>
      <c r="E2754" s="8" t="str">
        <f t="shared" si="310"/>
        <v>Umbrella-vod.umb</v>
      </c>
      <c r="H2754" s="24">
        <f t="shared" si="311"/>
        <v>7.6908113887560487E-3</v>
      </c>
      <c r="I2754" s="6">
        <f t="shared" si="311"/>
        <v>3.39</v>
      </c>
      <c r="J2754" s="6">
        <f t="shared" si="314"/>
        <v>1784299.7696383011</v>
      </c>
      <c r="K2754" s="18">
        <f t="shared" si="314"/>
        <v>0.3</v>
      </c>
      <c r="L2754" s="35">
        <f>Data!BM48</f>
        <v>7.8249908120590368E-3</v>
      </c>
      <c r="Q2754" s="21">
        <v>0</v>
      </c>
      <c r="R2754" s="21">
        <v>0</v>
      </c>
      <c r="S2754" s="21">
        <v>0</v>
      </c>
      <c r="T2754" s="21">
        <v>0</v>
      </c>
      <c r="U2754" s="21">
        <v>0</v>
      </c>
      <c r="V2754" s="21">
        <v>0</v>
      </c>
      <c r="W2754" s="21">
        <v>0</v>
      </c>
      <c r="X2754" s="21">
        <v>0</v>
      </c>
      <c r="Y2754" s="21">
        <v>0</v>
      </c>
      <c r="Z2754" s="21">
        <v>709.99643529702109</v>
      </c>
      <c r="AA2754" s="21">
        <v>765.22081284081162</v>
      </c>
      <c r="AB2754" s="21">
        <v>805.32484069443126</v>
      </c>
      <c r="AC2754" s="21">
        <v>835.7490799469781</v>
      </c>
      <c r="AD2754" s="21">
        <v>859.29137662643041</v>
      </c>
      <c r="AE2754" s="21">
        <v>877.21579622899515</v>
      </c>
      <c r="AF2754" s="21">
        <v>890.61822819180259</v>
      </c>
      <c r="AG2754" s="21">
        <v>901.34356164239091</v>
      </c>
      <c r="AH2754" s="21">
        <v>909.97536031154982</v>
      </c>
      <c r="AI2754" s="21">
        <v>14510.114944354731</v>
      </c>
      <c r="AJ2754" s="21">
        <v>15638.729154305827</v>
      </c>
      <c r="AK2754" s="21">
        <v>16458.330528282</v>
      </c>
      <c r="AL2754" s="21">
        <v>17080.107183349744</v>
      </c>
      <c r="AM2754" s="21">
        <v>17561.238374846569</v>
      </c>
      <c r="AN2754" s="21">
        <v>17927.557662964198</v>
      </c>
      <c r="AO2754" s="21">
        <v>18201.461613246534</v>
      </c>
      <c r="AP2754" s="21">
        <v>18420.654011190705</v>
      </c>
      <c r="AQ2754" s="21">
        <v>18597.061081197513</v>
      </c>
    </row>
    <row r="2755" spans="1:43" x14ac:dyDescent="0.25">
      <c r="A2755" s="17" t="s">
        <v>290</v>
      </c>
      <c r="B2755" s="8" t="s">
        <v>338</v>
      </c>
      <c r="C2755" s="8" t="s">
        <v>72</v>
      </c>
      <c r="D2755" s="8" t="str">
        <f t="shared" si="309"/>
        <v>Week_35-generic-cofi</v>
      </c>
      <c r="E2755" s="8" t="str">
        <f t="shared" si="310"/>
        <v>Umbrella-vod.umb</v>
      </c>
      <c r="H2755" s="24">
        <f t="shared" si="311"/>
        <v>7.6908113887560487E-3</v>
      </c>
      <c r="I2755" s="6">
        <f t="shared" si="311"/>
        <v>3.39</v>
      </c>
      <c r="J2755" s="6">
        <f t="shared" si="314"/>
        <v>1784299.7696383011</v>
      </c>
      <c r="K2755" s="18">
        <f t="shared" si="314"/>
        <v>0.3</v>
      </c>
      <c r="L2755" s="35">
        <f>Data!BM49</f>
        <v>7.8249908120590368E-3</v>
      </c>
      <c r="Q2755" s="21">
        <v>0</v>
      </c>
      <c r="R2755" s="21">
        <v>0</v>
      </c>
      <c r="S2755" s="21">
        <v>0</v>
      </c>
      <c r="T2755" s="21">
        <v>0</v>
      </c>
      <c r="U2755" s="21">
        <v>0</v>
      </c>
      <c r="V2755" s="21">
        <v>0</v>
      </c>
      <c r="W2755" s="21">
        <v>0</v>
      </c>
      <c r="X2755" s="21">
        <v>0</v>
      </c>
      <c r="Y2755" s="21">
        <v>0</v>
      </c>
      <c r="Z2755" s="21">
        <v>746.15481079209565</v>
      </c>
      <c r="AA2755" s="21">
        <v>804.14784091701267</v>
      </c>
      <c r="AB2755" s="21">
        <v>846.26001868787694</v>
      </c>
      <c r="AC2755" s="21">
        <v>878.20603065776015</v>
      </c>
      <c r="AD2755" s="21">
        <v>902.92468587679173</v>
      </c>
      <c r="AE2755" s="21">
        <v>921.74393111071652</v>
      </c>
      <c r="AF2755" s="21">
        <v>935.81490544886776</v>
      </c>
      <c r="AG2755" s="21">
        <v>947.07486630838275</v>
      </c>
      <c r="AH2755" s="21">
        <v>956.13666399765611</v>
      </c>
      <c r="AI2755" s="21">
        <v>15315.534903876596</v>
      </c>
      <c r="AJ2755" s="21">
        <v>16505.896829060533</v>
      </c>
      <c r="AK2755" s="21">
        <v>17370.289203403394</v>
      </c>
      <c r="AL2755" s="21">
        <v>18026.011386371043</v>
      </c>
      <c r="AM2755" s="21">
        <v>18533.385219935259</v>
      </c>
      <c r="AN2755" s="21">
        <v>18919.668070459022</v>
      </c>
      <c r="AO2755" s="21">
        <v>19208.488159119624</v>
      </c>
      <c r="AP2755" s="21">
        <v>19439.609531073405</v>
      </c>
      <c r="AQ2755" s="21">
        <v>19625.611519929585</v>
      </c>
    </row>
    <row r="2756" spans="1:43" x14ac:dyDescent="0.25">
      <c r="A2756" s="17" t="s">
        <v>291</v>
      </c>
      <c r="B2756" s="8" t="s">
        <v>338</v>
      </c>
      <c r="C2756" s="8" t="s">
        <v>72</v>
      </c>
      <c r="D2756" s="8" t="str">
        <f t="shared" si="309"/>
        <v>Week_36-generic-cofi</v>
      </c>
      <c r="E2756" s="8" t="str">
        <f t="shared" si="310"/>
        <v>Umbrella-vod.umb</v>
      </c>
      <c r="H2756" s="24">
        <f t="shared" si="311"/>
        <v>7.6908113887560487E-3</v>
      </c>
      <c r="I2756" s="6">
        <f t="shared" si="311"/>
        <v>3.39</v>
      </c>
      <c r="J2756" s="6">
        <f t="shared" si="314"/>
        <v>1784299.7696383011</v>
      </c>
      <c r="K2756" s="18">
        <f t="shared" si="314"/>
        <v>0.3</v>
      </c>
      <c r="L2756" s="35">
        <f>Data!BM50</f>
        <v>7.8249908120590368E-3</v>
      </c>
      <c r="Q2756" s="21">
        <v>0</v>
      </c>
      <c r="R2756" s="21">
        <v>0</v>
      </c>
      <c r="S2756" s="21">
        <v>0</v>
      </c>
      <c r="T2756" s="21">
        <v>0</v>
      </c>
      <c r="U2756" s="21">
        <v>0</v>
      </c>
      <c r="V2756" s="21">
        <v>0</v>
      </c>
      <c r="W2756" s="21">
        <v>0</v>
      </c>
      <c r="X2756" s="21">
        <v>0</v>
      </c>
      <c r="Y2756" s="21">
        <v>0</v>
      </c>
      <c r="Z2756" s="21">
        <v>727.8414122714322</v>
      </c>
      <c r="AA2756" s="21">
        <v>783.7411017287136</v>
      </c>
      <c r="AB2756" s="21">
        <v>824.35212365746065</v>
      </c>
      <c r="AC2756" s="21">
        <v>855.17238228872782</v>
      </c>
      <c r="AD2756" s="21">
        <v>879.02915724234435</v>
      </c>
      <c r="AE2756" s="21">
        <v>897.19857263834274</v>
      </c>
      <c r="AF2756" s="21">
        <v>910.7878241289925</v>
      </c>
      <c r="AG2756" s="21">
        <v>921.66521072276998</v>
      </c>
      <c r="AH2756" s="21">
        <v>930.42122496948934</v>
      </c>
      <c r="AI2756" s="21">
        <v>14729.463199237605</v>
      </c>
      <c r="AJ2756" s="21">
        <v>15860.715701263112</v>
      </c>
      <c r="AK2756" s="21">
        <v>16682.568570442578</v>
      </c>
      <c r="AL2756" s="21">
        <v>17306.28392607686</v>
      </c>
      <c r="AM2756" s="21">
        <v>17789.077956214765</v>
      </c>
      <c r="AN2756" s="21">
        <v>18156.77582406735</v>
      </c>
      <c r="AO2756" s="21">
        <v>18431.784055753491</v>
      </c>
      <c r="AP2756" s="21">
        <v>18651.911768790484</v>
      </c>
      <c r="AQ2756" s="21">
        <v>18829.108871682118</v>
      </c>
    </row>
    <row r="2757" spans="1:43" x14ac:dyDescent="0.25">
      <c r="A2757" s="17" t="s">
        <v>292</v>
      </c>
      <c r="B2757" s="8" t="s">
        <v>338</v>
      </c>
      <c r="C2757" s="8" t="s">
        <v>72</v>
      </c>
      <c r="D2757" s="8" t="str">
        <f t="shared" si="309"/>
        <v>Week_37-generic-cofi</v>
      </c>
      <c r="E2757" s="8" t="str">
        <f t="shared" si="310"/>
        <v>Umbrella-vod.umb</v>
      </c>
      <c r="H2757" s="24">
        <f t="shared" si="311"/>
        <v>7.6908113887560487E-3</v>
      </c>
      <c r="I2757" s="6">
        <f t="shared" si="311"/>
        <v>3.39</v>
      </c>
      <c r="J2757" s="6">
        <f t="shared" ref="J2757:K2772" si="315">J2756</f>
        <v>1784299.7696383011</v>
      </c>
      <c r="K2757" s="18">
        <f t="shared" si="315"/>
        <v>0.3</v>
      </c>
      <c r="L2757" s="35">
        <f>Data!BM51</f>
        <v>8.2011922934080266E-3</v>
      </c>
      <c r="Q2757" s="21">
        <v>0</v>
      </c>
      <c r="R2757" s="21">
        <v>0</v>
      </c>
      <c r="S2757" s="21">
        <v>0</v>
      </c>
      <c r="T2757" s="21">
        <v>0</v>
      </c>
      <c r="U2757" s="21">
        <v>0</v>
      </c>
      <c r="V2757" s="21">
        <v>0</v>
      </c>
      <c r="W2757" s="21">
        <v>0</v>
      </c>
      <c r="X2757" s="21">
        <v>0</v>
      </c>
      <c r="Y2757" s="21">
        <v>0</v>
      </c>
      <c r="Z2757" s="21">
        <v>700.14662618593286</v>
      </c>
      <c r="AA2757" s="21">
        <v>766.19400803922269</v>
      </c>
      <c r="AB2757" s="21">
        <v>814.16728767450047</v>
      </c>
      <c r="AC2757" s="21">
        <v>850.56737438234313</v>
      </c>
      <c r="AD2757" s="21">
        <v>878.73873357038883</v>
      </c>
      <c r="AE2757" s="21">
        <v>900.19069854150098</v>
      </c>
      <c r="AF2757" s="21">
        <v>916.23285420209049</v>
      </c>
      <c r="AG2757" s="21">
        <v>929.07205117227829</v>
      </c>
      <c r="AH2757" s="21">
        <v>939.40615716290222</v>
      </c>
      <c r="AI2757" s="21">
        <v>14111.1867430409</v>
      </c>
      <c r="AJ2757" s="21">
        <v>15442.346394981003</v>
      </c>
      <c r="AK2757" s="21">
        <v>16409.229448174134</v>
      </c>
      <c r="AL2757" s="21">
        <v>17142.859236259184</v>
      </c>
      <c r="AM2757" s="21">
        <v>17710.642176917427</v>
      </c>
      <c r="AN2757" s="21">
        <v>18142.998304035496</v>
      </c>
      <c r="AO2757" s="21">
        <v>18466.321799173489</v>
      </c>
      <c r="AP2757" s="21">
        <v>18725.090890247979</v>
      </c>
      <c r="AQ2757" s="21">
        <v>18933.370833337136</v>
      </c>
    </row>
    <row r="2758" spans="1:43" x14ac:dyDescent="0.25">
      <c r="A2758" s="17" t="s">
        <v>293</v>
      </c>
      <c r="B2758" s="8" t="s">
        <v>338</v>
      </c>
      <c r="C2758" s="8" t="s">
        <v>72</v>
      </c>
      <c r="D2758" s="8" t="str">
        <f t="shared" si="309"/>
        <v>Week_38-generic-cofi</v>
      </c>
      <c r="E2758" s="8" t="str">
        <f t="shared" si="310"/>
        <v>Umbrella-vod.umb</v>
      </c>
      <c r="H2758" s="24">
        <f t="shared" si="311"/>
        <v>7.6908113887560487E-3</v>
      </c>
      <c r="I2758" s="6">
        <f t="shared" si="311"/>
        <v>3.39</v>
      </c>
      <c r="J2758" s="6">
        <f t="shared" si="315"/>
        <v>1784299.7696383011</v>
      </c>
      <c r="K2758" s="18">
        <f t="shared" si="315"/>
        <v>0.3</v>
      </c>
      <c r="L2758" s="35">
        <f>Data!BM52</f>
        <v>8.2011922934080266E-3</v>
      </c>
      <c r="Q2758" s="21">
        <v>0</v>
      </c>
      <c r="R2758" s="21">
        <v>0</v>
      </c>
      <c r="S2758" s="21">
        <v>0</v>
      </c>
      <c r="T2758" s="21">
        <v>0</v>
      </c>
      <c r="U2758" s="21">
        <v>0</v>
      </c>
      <c r="V2758" s="21">
        <v>0</v>
      </c>
      <c r="W2758" s="21">
        <v>0</v>
      </c>
      <c r="X2758" s="21">
        <v>0</v>
      </c>
      <c r="Y2758" s="21">
        <v>0</v>
      </c>
      <c r="Z2758" s="21">
        <v>747.10792594551503</v>
      </c>
      <c r="AA2758" s="21">
        <v>809.01572504642115</v>
      </c>
      <c r="AB2758" s="21">
        <v>853.95550641978991</v>
      </c>
      <c r="AC2758" s="21">
        <v>888.03596558399806</v>
      </c>
      <c r="AD2758" s="21">
        <v>914.39892752436458</v>
      </c>
      <c r="AE2758" s="21">
        <v>934.46495319967619</v>
      </c>
      <c r="AF2758" s="21">
        <v>949.46483028328453</v>
      </c>
      <c r="AG2758" s="21">
        <v>961.46578814302143</v>
      </c>
      <c r="AH2758" s="21">
        <v>971.1222486857082</v>
      </c>
      <c r="AI2758" s="21">
        <v>14961.765192481265</v>
      </c>
      <c r="AJ2758" s="21">
        <v>16201.545847409841</v>
      </c>
      <c r="AK2758" s="21">
        <v>17101.520848824592</v>
      </c>
      <c r="AL2758" s="21">
        <v>17784.024420208221</v>
      </c>
      <c r="AM2758" s="21">
        <v>18311.975513527032</v>
      </c>
      <c r="AN2758" s="21">
        <v>18713.82262834697</v>
      </c>
      <c r="AO2758" s="21">
        <v>19014.21381822359</v>
      </c>
      <c r="AP2758" s="21">
        <v>19254.547921700014</v>
      </c>
      <c r="AQ2758" s="21">
        <v>19447.930551187306</v>
      </c>
    </row>
    <row r="2759" spans="1:43" x14ac:dyDescent="0.25">
      <c r="A2759" s="17" t="s">
        <v>294</v>
      </c>
      <c r="B2759" s="8" t="s">
        <v>338</v>
      </c>
      <c r="C2759" s="8" t="s">
        <v>72</v>
      </c>
      <c r="D2759" s="8" t="str">
        <f t="shared" si="309"/>
        <v>Week_39-generic-cofi</v>
      </c>
      <c r="E2759" s="8" t="str">
        <f t="shared" si="310"/>
        <v>Umbrella-vod.umb</v>
      </c>
      <c r="H2759" s="24">
        <f t="shared" si="311"/>
        <v>7.6908113887560487E-3</v>
      </c>
      <c r="I2759" s="6">
        <f t="shared" si="311"/>
        <v>3.39</v>
      </c>
      <c r="J2759" s="6">
        <f t="shared" si="315"/>
        <v>1784299.7696383011</v>
      </c>
      <c r="K2759" s="18">
        <f t="shared" si="315"/>
        <v>0.3</v>
      </c>
      <c r="L2759" s="35">
        <f>Data!BM53</f>
        <v>8.2011922934080266E-3</v>
      </c>
      <c r="Q2759" s="21">
        <v>0</v>
      </c>
      <c r="R2759" s="21">
        <v>0</v>
      </c>
      <c r="S2759" s="21">
        <v>0</v>
      </c>
      <c r="T2759" s="21">
        <v>0</v>
      </c>
      <c r="U2759" s="21">
        <v>0</v>
      </c>
      <c r="V2759" s="21">
        <v>0</v>
      </c>
      <c r="W2759" s="21">
        <v>0</v>
      </c>
      <c r="X2759" s="21">
        <v>0</v>
      </c>
      <c r="Y2759" s="21">
        <v>0</v>
      </c>
      <c r="Z2759" s="21">
        <v>778.70186406820278</v>
      </c>
      <c r="AA2759" s="21">
        <v>837.11290219863372</v>
      </c>
      <c r="AB2759" s="21">
        <v>879.56656935905232</v>
      </c>
      <c r="AC2759" s="21">
        <v>911.79774896131437</v>
      </c>
      <c r="AD2759" s="21">
        <v>936.75545609533367</v>
      </c>
      <c r="AE2759" s="21">
        <v>955.76944587458888</v>
      </c>
      <c r="AF2759" s="21">
        <v>969.99435127905383</v>
      </c>
      <c r="AG2759" s="21">
        <v>981.38334031234842</v>
      </c>
      <c r="AH2759" s="21">
        <v>990.55320237565184</v>
      </c>
      <c r="AI2759" s="21">
        <v>15557.981598019847</v>
      </c>
      <c r="AJ2759" s="21">
        <v>16724.998011216572</v>
      </c>
      <c r="AK2759" s="21">
        <v>17573.196022454933</v>
      </c>
      <c r="AL2759" s="21">
        <v>18217.155055138777</v>
      </c>
      <c r="AM2759" s="21">
        <v>18715.794606726944</v>
      </c>
      <c r="AN2759" s="21">
        <v>19095.682361900832</v>
      </c>
      <c r="AO2759" s="21">
        <v>19379.8871734317</v>
      </c>
      <c r="AP2759" s="21">
        <v>19607.432129949906</v>
      </c>
      <c r="AQ2759" s="21">
        <v>19790.640302191754</v>
      </c>
    </row>
    <row r="2760" spans="1:43" x14ac:dyDescent="0.25">
      <c r="A2760" s="17" t="s">
        <v>295</v>
      </c>
      <c r="B2760" s="8" t="s">
        <v>338</v>
      </c>
      <c r="C2760" s="8" t="s">
        <v>72</v>
      </c>
      <c r="D2760" s="8" t="str">
        <f t="shared" si="309"/>
        <v>Week_40-generic-cofi</v>
      </c>
      <c r="E2760" s="8" t="str">
        <f t="shared" si="310"/>
        <v>Umbrella-vod.umb</v>
      </c>
      <c r="H2760" s="24">
        <f t="shared" si="311"/>
        <v>7.6908113887560487E-3</v>
      </c>
      <c r="I2760" s="6">
        <f t="shared" si="311"/>
        <v>3.39</v>
      </c>
      <c r="J2760" s="6">
        <f t="shared" si="315"/>
        <v>1784299.7696383011</v>
      </c>
      <c r="K2760" s="18">
        <f t="shared" si="315"/>
        <v>0.3</v>
      </c>
      <c r="L2760" s="35">
        <f>Data!BM54</f>
        <v>8.2011922934080266E-3</v>
      </c>
      <c r="Q2760" s="21">
        <v>0</v>
      </c>
      <c r="R2760" s="21">
        <v>0</v>
      </c>
      <c r="S2760" s="21">
        <v>0</v>
      </c>
      <c r="T2760" s="21">
        <v>0</v>
      </c>
      <c r="U2760" s="21">
        <v>0</v>
      </c>
      <c r="V2760" s="21">
        <v>0</v>
      </c>
      <c r="W2760" s="21">
        <v>0</v>
      </c>
      <c r="X2760" s="21">
        <v>0</v>
      </c>
      <c r="Y2760" s="21">
        <v>0</v>
      </c>
      <c r="Z2760" s="21">
        <v>536.01617274228101</v>
      </c>
      <c r="AA2760" s="21">
        <v>583.44686455821193</v>
      </c>
      <c r="AB2760" s="21">
        <v>617.907556876591</v>
      </c>
      <c r="AC2760" s="21">
        <v>644.06156709434913</v>
      </c>
      <c r="AD2760" s="21">
        <v>664.3076966328556</v>
      </c>
      <c r="AE2760" s="21">
        <v>679.72797857598414</v>
      </c>
      <c r="AF2760" s="21">
        <v>691.26163100169242</v>
      </c>
      <c r="AG2760" s="21">
        <v>700.49397132316426</v>
      </c>
      <c r="AH2760" s="21">
        <v>707.92602946406339</v>
      </c>
      <c r="AI2760" s="21">
        <v>11993.346162612614</v>
      </c>
      <c r="AJ2760" s="21">
        <v>13054.60650252061</v>
      </c>
      <c r="AK2760" s="21">
        <v>13825.663483624652</v>
      </c>
      <c r="AL2760" s="21">
        <v>14410.858696070034</v>
      </c>
      <c r="AM2760" s="21">
        <v>14863.865251387449</v>
      </c>
      <c r="AN2760" s="21">
        <v>15208.893608130604</v>
      </c>
      <c r="AO2760" s="21">
        <v>15466.958743279585</v>
      </c>
      <c r="AP2760" s="21">
        <v>15673.532087512793</v>
      </c>
      <c r="AQ2760" s="21">
        <v>15839.824170694626</v>
      </c>
    </row>
    <row r="2761" spans="1:43" x14ac:dyDescent="0.25">
      <c r="A2761" s="17" t="s">
        <v>296</v>
      </c>
      <c r="B2761" s="8" t="s">
        <v>338</v>
      </c>
      <c r="C2761" s="8" t="s">
        <v>72</v>
      </c>
      <c r="D2761" s="8" t="str">
        <f t="shared" si="309"/>
        <v>Week_41-generic-cofi</v>
      </c>
      <c r="E2761" s="8" t="str">
        <f t="shared" si="310"/>
        <v>Umbrella-vod.umb</v>
      </c>
      <c r="H2761" s="24">
        <f t="shared" si="311"/>
        <v>7.6908113887560487E-3</v>
      </c>
      <c r="I2761" s="6">
        <f t="shared" si="311"/>
        <v>3.39</v>
      </c>
      <c r="J2761" s="6">
        <f t="shared" si="315"/>
        <v>1784299.7696383011</v>
      </c>
      <c r="K2761" s="18">
        <f t="shared" si="315"/>
        <v>0.3</v>
      </c>
      <c r="L2761" s="35">
        <f>Data!BM55</f>
        <v>9.7059982188039962E-3</v>
      </c>
      <c r="Q2761" s="21">
        <v>0</v>
      </c>
      <c r="R2761" s="21">
        <v>0</v>
      </c>
      <c r="S2761" s="21">
        <v>0</v>
      </c>
      <c r="T2761" s="21">
        <v>0</v>
      </c>
      <c r="U2761" s="21">
        <v>0</v>
      </c>
      <c r="V2761" s="21">
        <v>0</v>
      </c>
      <c r="W2761" s="21">
        <v>0</v>
      </c>
      <c r="X2761" s="21">
        <v>0</v>
      </c>
      <c r="Y2761" s="21">
        <v>0</v>
      </c>
      <c r="Z2761" s="21">
        <v>730.03750428673061</v>
      </c>
      <c r="AA2761" s="21">
        <v>809.48341160828011</v>
      </c>
      <c r="AB2761" s="21">
        <v>867.11273723482748</v>
      </c>
      <c r="AC2761" s="21">
        <v>910.7869809226803</v>
      </c>
      <c r="AD2761" s="21">
        <v>944.5515453004931</v>
      </c>
      <c r="AE2761" s="21">
        <v>970.23721694904873</v>
      </c>
      <c r="AF2761" s="21">
        <v>989.4288779525798</v>
      </c>
      <c r="AG2761" s="21">
        <v>1004.7771171184074</v>
      </c>
      <c r="AH2761" s="21">
        <v>1017.1223392558048</v>
      </c>
      <c r="AI2761" s="21">
        <v>14283.488382632064</v>
      </c>
      <c r="AJ2761" s="21">
        <v>15837.880708521834</v>
      </c>
      <c r="AK2761" s="21">
        <v>16965.422510487133</v>
      </c>
      <c r="AL2761" s="21">
        <v>17819.927311504416</v>
      </c>
      <c r="AM2761" s="21">
        <v>18480.545101964814</v>
      </c>
      <c r="AN2761" s="21">
        <v>18983.095985224845</v>
      </c>
      <c r="AO2761" s="21">
        <v>19358.588840561333</v>
      </c>
      <c r="AP2761" s="21">
        <v>19658.883543959004</v>
      </c>
      <c r="AQ2761" s="21">
        <v>19900.42296617377</v>
      </c>
    </row>
    <row r="2762" spans="1:43" x14ac:dyDescent="0.25">
      <c r="A2762" s="17" t="s">
        <v>297</v>
      </c>
      <c r="B2762" s="8" t="s">
        <v>338</v>
      </c>
      <c r="C2762" s="8" t="s">
        <v>72</v>
      </c>
      <c r="D2762" s="8" t="str">
        <f t="shared" si="309"/>
        <v>Week_42-generic-cofi</v>
      </c>
      <c r="E2762" s="8" t="str">
        <f t="shared" si="310"/>
        <v>Umbrella-vod.umb</v>
      </c>
      <c r="H2762" s="24">
        <f t="shared" si="311"/>
        <v>7.6908113887560487E-3</v>
      </c>
      <c r="I2762" s="6">
        <f t="shared" si="311"/>
        <v>3.39</v>
      </c>
      <c r="J2762" s="6">
        <f t="shared" si="315"/>
        <v>1784299.7696383011</v>
      </c>
      <c r="K2762" s="18">
        <f t="shared" si="315"/>
        <v>0.3</v>
      </c>
      <c r="L2762" s="35">
        <f>Data!BM56</f>
        <v>9.7059982188039962E-3</v>
      </c>
      <c r="Q2762" s="21">
        <v>0</v>
      </c>
      <c r="R2762" s="21">
        <v>0</v>
      </c>
      <c r="S2762" s="21">
        <v>0</v>
      </c>
      <c r="T2762" s="21">
        <v>0</v>
      </c>
      <c r="U2762" s="21">
        <v>0</v>
      </c>
      <c r="V2762" s="21">
        <v>0</v>
      </c>
      <c r="W2762" s="21">
        <v>0</v>
      </c>
      <c r="X2762" s="21">
        <v>0</v>
      </c>
      <c r="Y2762" s="21">
        <v>0</v>
      </c>
      <c r="Z2762" s="21">
        <v>708.28578131354493</v>
      </c>
      <c r="AA2762" s="21">
        <v>780.85740268261713</v>
      </c>
      <c r="AB2762" s="21">
        <v>833.52949989758383</v>
      </c>
      <c r="AC2762" s="21">
        <v>873.46717584363046</v>
      </c>
      <c r="AD2762" s="21">
        <v>904.3571217339304</v>
      </c>
      <c r="AE2762" s="21">
        <v>927.86581676233845</v>
      </c>
      <c r="AF2762" s="21">
        <v>945.43729533042062</v>
      </c>
      <c r="AG2762" s="21">
        <v>959.49432185690262</v>
      </c>
      <c r="AH2762" s="21">
        <v>970.80421298467843</v>
      </c>
      <c r="AI2762" s="21">
        <v>14251.902271832781</v>
      </c>
      <c r="AJ2762" s="21">
        <v>15712.165463255807</v>
      </c>
      <c r="AK2762" s="21">
        <v>16772.016729178471</v>
      </c>
      <c r="AL2762" s="21">
        <v>17575.630001622823</v>
      </c>
      <c r="AM2762" s="21">
        <v>18197.18771409633</v>
      </c>
      <c r="AN2762" s="21">
        <v>18670.222233385761</v>
      </c>
      <c r="AO2762" s="21">
        <v>19023.789962586092</v>
      </c>
      <c r="AP2762" s="21">
        <v>19306.641000364154</v>
      </c>
      <c r="AQ2762" s="21">
        <v>19534.215049301292</v>
      </c>
    </row>
    <row r="2763" spans="1:43" x14ac:dyDescent="0.25">
      <c r="A2763" s="17" t="s">
        <v>298</v>
      </c>
      <c r="B2763" s="8" t="s">
        <v>338</v>
      </c>
      <c r="C2763" s="8" t="s">
        <v>72</v>
      </c>
      <c r="D2763" s="8" t="str">
        <f t="shared" si="309"/>
        <v>Week_43-generic-cofi</v>
      </c>
      <c r="E2763" s="8" t="str">
        <f t="shared" si="310"/>
        <v>Umbrella-vod.umb</v>
      </c>
      <c r="H2763" s="24">
        <f t="shared" si="311"/>
        <v>7.6908113887560487E-3</v>
      </c>
      <c r="I2763" s="6">
        <f t="shared" si="311"/>
        <v>3.39</v>
      </c>
      <c r="J2763" s="6">
        <f t="shared" si="315"/>
        <v>1784299.7696383011</v>
      </c>
      <c r="K2763" s="18">
        <f t="shared" si="315"/>
        <v>0.3</v>
      </c>
      <c r="L2763" s="35">
        <f>Data!BM57</f>
        <v>9.7059982188039962E-3</v>
      </c>
      <c r="Q2763" s="21">
        <v>0</v>
      </c>
      <c r="R2763" s="21">
        <v>0</v>
      </c>
      <c r="S2763" s="21">
        <v>0</v>
      </c>
      <c r="T2763" s="21">
        <v>0</v>
      </c>
      <c r="U2763" s="21">
        <v>0</v>
      </c>
      <c r="V2763" s="21">
        <v>0</v>
      </c>
      <c r="W2763" s="21">
        <v>0</v>
      </c>
      <c r="X2763" s="21">
        <v>0</v>
      </c>
      <c r="Y2763" s="21">
        <v>0</v>
      </c>
      <c r="Z2763" s="21">
        <v>496.47947368343466</v>
      </c>
      <c r="AA2763" s="21">
        <v>556.61020192977412</v>
      </c>
      <c r="AB2763" s="21">
        <v>600.27026566927611</v>
      </c>
      <c r="AC2763" s="21">
        <v>633.38629305732468</v>
      </c>
      <c r="AD2763" s="21">
        <v>659.00872008551539</v>
      </c>
      <c r="AE2763" s="21">
        <v>678.51437504440537</v>
      </c>
      <c r="AF2763" s="21">
        <v>693.09763568902815</v>
      </c>
      <c r="AG2763" s="21">
        <v>704.76675996276037</v>
      </c>
      <c r="AH2763" s="21">
        <v>714.15734977240845</v>
      </c>
      <c r="AI2763" s="21">
        <v>11114.08330472594</v>
      </c>
      <c r="AJ2763" s="21">
        <v>12460.156925746927</v>
      </c>
      <c r="AK2763" s="21">
        <v>13437.521774066656</v>
      </c>
      <c r="AL2763" s="21">
        <v>14178.850079911253</v>
      </c>
      <c r="AM2763" s="21">
        <v>14752.428250923713</v>
      </c>
      <c r="AN2763" s="21">
        <v>15189.077670723434</v>
      </c>
      <c r="AO2763" s="21">
        <v>15515.535424266363</v>
      </c>
      <c r="AP2763" s="21">
        <v>15776.757944321953</v>
      </c>
      <c r="AQ2763" s="21">
        <v>15986.973679225601</v>
      </c>
    </row>
    <row r="2764" spans="1:43" x14ac:dyDescent="0.25">
      <c r="A2764" s="17" t="s">
        <v>299</v>
      </c>
      <c r="B2764" s="8" t="s">
        <v>338</v>
      </c>
      <c r="C2764" s="8" t="s">
        <v>72</v>
      </c>
      <c r="D2764" s="8" t="str">
        <f t="shared" si="309"/>
        <v>Week_44-generic-cofi</v>
      </c>
      <c r="E2764" s="8" t="str">
        <f t="shared" si="310"/>
        <v>Umbrella-vod.umb</v>
      </c>
      <c r="H2764" s="24">
        <f t="shared" si="311"/>
        <v>7.6908113887560487E-3</v>
      </c>
      <c r="I2764" s="6">
        <f t="shared" si="311"/>
        <v>3.39</v>
      </c>
      <c r="J2764" s="6">
        <f t="shared" si="315"/>
        <v>1784299.7696383011</v>
      </c>
      <c r="K2764" s="18">
        <f t="shared" si="315"/>
        <v>0.3</v>
      </c>
      <c r="L2764" s="35">
        <f>Data!BM58</f>
        <v>9.7059982188039962E-3</v>
      </c>
      <c r="Q2764" s="21">
        <v>0</v>
      </c>
      <c r="R2764" s="21">
        <v>0</v>
      </c>
      <c r="S2764" s="21">
        <v>0</v>
      </c>
      <c r="T2764" s="21">
        <v>0</v>
      </c>
      <c r="U2764" s="21">
        <v>0</v>
      </c>
      <c r="V2764" s="21">
        <v>0</v>
      </c>
      <c r="W2764" s="21">
        <v>0</v>
      </c>
      <c r="X2764" s="21">
        <v>0</v>
      </c>
      <c r="Y2764" s="21">
        <v>0</v>
      </c>
      <c r="Z2764" s="21">
        <v>507.64896854539012</v>
      </c>
      <c r="AA2764" s="21">
        <v>565.15072092760374</v>
      </c>
      <c r="AB2764" s="21">
        <v>606.93224715193617</v>
      </c>
      <c r="AC2764" s="21">
        <v>638.64434951421185</v>
      </c>
      <c r="AD2764" s="21">
        <v>663.19519163868222</v>
      </c>
      <c r="AE2764" s="21">
        <v>681.89526782182247</v>
      </c>
      <c r="AF2764" s="21">
        <v>695.88288563122251</v>
      </c>
      <c r="AG2764" s="21">
        <v>707.08006821151582</v>
      </c>
      <c r="AH2764" s="21">
        <v>716.09424086798504</v>
      </c>
      <c r="AI2764" s="21">
        <v>11592.260057808193</v>
      </c>
      <c r="AJ2764" s="21">
        <v>12905.323431706713</v>
      </c>
      <c r="AK2764" s="21">
        <v>13859.41247278646</v>
      </c>
      <c r="AL2764" s="21">
        <v>14583.564318532726</v>
      </c>
      <c r="AM2764" s="21">
        <v>15144.187434463682</v>
      </c>
      <c r="AN2764" s="21">
        <v>15571.207205304416</v>
      </c>
      <c r="AO2764" s="21">
        <v>15890.617099311314</v>
      </c>
      <c r="AP2764" s="21">
        <v>16146.306877934227</v>
      </c>
      <c r="AQ2764" s="21">
        <v>16352.147212721455</v>
      </c>
    </row>
    <row r="2765" spans="1:43" x14ac:dyDescent="0.25">
      <c r="A2765" s="17" t="s">
        <v>300</v>
      </c>
      <c r="B2765" s="8" t="s">
        <v>338</v>
      </c>
      <c r="C2765" s="8" t="s">
        <v>72</v>
      </c>
      <c r="D2765" s="8" t="str">
        <f t="shared" si="309"/>
        <v>Week_45-generic-cofi</v>
      </c>
      <c r="E2765" s="8" t="str">
        <f t="shared" si="310"/>
        <v>Umbrella-vod.umb</v>
      </c>
      <c r="H2765" s="24">
        <f t="shared" si="311"/>
        <v>7.6908113887560487E-3</v>
      </c>
      <c r="I2765" s="6">
        <f t="shared" si="311"/>
        <v>3.39</v>
      </c>
      <c r="J2765" s="6">
        <f t="shared" si="315"/>
        <v>1784299.7696383011</v>
      </c>
      <c r="K2765" s="18">
        <f t="shared" si="315"/>
        <v>0.3</v>
      </c>
      <c r="L2765" s="35">
        <f>Data!BM59</f>
        <v>8.3516728859476235E-3</v>
      </c>
      <c r="Q2765" s="21">
        <v>0</v>
      </c>
      <c r="R2765" s="21">
        <v>0</v>
      </c>
      <c r="S2765" s="21">
        <v>0</v>
      </c>
      <c r="T2765" s="21">
        <v>0</v>
      </c>
      <c r="U2765" s="21">
        <v>0</v>
      </c>
      <c r="V2765" s="21">
        <v>0</v>
      </c>
      <c r="W2765" s="21">
        <v>0</v>
      </c>
      <c r="X2765" s="21">
        <v>0</v>
      </c>
      <c r="Y2765" s="21">
        <v>0</v>
      </c>
      <c r="Z2765" s="21">
        <v>954.35442583716895</v>
      </c>
      <c r="AA2765" s="21">
        <v>1019.5483031265338</v>
      </c>
      <c r="AB2765" s="21">
        <v>1066.8441489149409</v>
      </c>
      <c r="AC2765" s="21">
        <v>1102.6918586003926</v>
      </c>
      <c r="AD2765" s="21">
        <v>1130.407350551382</v>
      </c>
      <c r="AE2765" s="21">
        <v>1151.4931439470877</v>
      </c>
      <c r="AF2765" s="21">
        <v>1167.2489087851916</v>
      </c>
      <c r="AG2765" s="21">
        <v>1179.8501986571819</v>
      </c>
      <c r="AH2765" s="21">
        <v>1189.9864725799989</v>
      </c>
      <c r="AI2765" s="21">
        <v>18368.396932012238</v>
      </c>
      <c r="AJ2765" s="21">
        <v>19623.179204895278</v>
      </c>
      <c r="AK2765" s="21">
        <v>20533.479241398622</v>
      </c>
      <c r="AL2765" s="21">
        <v>21223.437754482795</v>
      </c>
      <c r="AM2765" s="21">
        <v>21756.876007126917</v>
      </c>
      <c r="AN2765" s="21">
        <v>22162.712887255566</v>
      </c>
      <c r="AO2765" s="21">
        <v>22465.963057924459</v>
      </c>
      <c r="AP2765" s="21">
        <v>22708.49925617284</v>
      </c>
      <c r="AQ2765" s="21">
        <v>22903.591454401587</v>
      </c>
    </row>
    <row r="2766" spans="1:43" x14ac:dyDescent="0.25">
      <c r="A2766" s="17" t="s">
        <v>301</v>
      </c>
      <c r="B2766" s="8" t="s">
        <v>338</v>
      </c>
      <c r="C2766" s="8" t="s">
        <v>72</v>
      </c>
      <c r="D2766" s="8" t="str">
        <f t="shared" si="309"/>
        <v>Week_46-generic-cofi</v>
      </c>
      <c r="E2766" s="8" t="str">
        <f t="shared" si="310"/>
        <v>Umbrella-vod.umb</v>
      </c>
      <c r="H2766" s="24">
        <f t="shared" si="311"/>
        <v>7.6908113887560487E-3</v>
      </c>
      <c r="I2766" s="6">
        <f t="shared" si="311"/>
        <v>3.39</v>
      </c>
      <c r="J2766" s="6">
        <f t="shared" si="315"/>
        <v>1784299.7696383011</v>
      </c>
      <c r="K2766" s="18">
        <f t="shared" si="315"/>
        <v>0.3</v>
      </c>
      <c r="L2766" s="35">
        <f>Data!BM60</f>
        <v>8.3516728859476235E-3</v>
      </c>
      <c r="Q2766" s="21">
        <v>0</v>
      </c>
      <c r="R2766" s="21">
        <v>0</v>
      </c>
      <c r="S2766" s="21">
        <v>0</v>
      </c>
      <c r="T2766" s="21">
        <v>0</v>
      </c>
      <c r="U2766" s="21">
        <v>0</v>
      </c>
      <c r="V2766" s="21">
        <v>0</v>
      </c>
      <c r="W2766" s="21">
        <v>0</v>
      </c>
      <c r="X2766" s="21">
        <v>0</v>
      </c>
      <c r="Y2766" s="21">
        <v>0</v>
      </c>
      <c r="Z2766" s="21">
        <v>738.85677718982129</v>
      </c>
      <c r="AA2766" s="21">
        <v>797.2662096643819</v>
      </c>
      <c r="AB2766" s="21">
        <v>839.66263494542704</v>
      </c>
      <c r="AC2766" s="21">
        <v>871.8118167136231</v>
      </c>
      <c r="AD2766" s="21">
        <v>896.67890928783288</v>
      </c>
      <c r="AE2766" s="21">
        <v>915.60509853299106</v>
      </c>
      <c r="AF2766" s="21">
        <v>929.75207592979893</v>
      </c>
      <c r="AG2766" s="21">
        <v>941.07007729614838</v>
      </c>
      <c r="AH2766" s="21">
        <v>950.17657861256123</v>
      </c>
      <c r="AI2766" s="21">
        <v>15551.590761516998</v>
      </c>
      <c r="AJ2766" s="21">
        <v>16781.003035316116</v>
      </c>
      <c r="AK2766" s="21">
        <v>17673.370644407772</v>
      </c>
      <c r="AL2766" s="21">
        <v>18350.052423085104</v>
      </c>
      <c r="AM2766" s="21">
        <v>18873.45947446756</v>
      </c>
      <c r="AN2766" s="21">
        <v>19271.821320636438</v>
      </c>
      <c r="AO2766" s="21">
        <v>19569.589453486715</v>
      </c>
      <c r="AP2766" s="21">
        <v>19807.812788403135</v>
      </c>
      <c r="AQ2766" s="21">
        <v>19999.488071237665</v>
      </c>
    </row>
    <row r="2767" spans="1:43" x14ac:dyDescent="0.25">
      <c r="A2767" s="17" t="s">
        <v>272</v>
      </c>
      <c r="B2767" s="8" t="s">
        <v>338</v>
      </c>
      <c r="C2767" s="8" t="s">
        <v>72</v>
      </c>
      <c r="D2767" s="8" t="str">
        <f t="shared" si="309"/>
        <v>Week_47-generic-cofi</v>
      </c>
      <c r="E2767" s="8" t="str">
        <f t="shared" si="310"/>
        <v>Umbrella-vod.umb</v>
      </c>
      <c r="H2767" s="24">
        <f t="shared" si="311"/>
        <v>7.6908113887560487E-3</v>
      </c>
      <c r="I2767" s="6">
        <f t="shared" si="311"/>
        <v>3.39</v>
      </c>
      <c r="J2767" s="6">
        <f t="shared" si="315"/>
        <v>1784299.7696383011</v>
      </c>
      <c r="K2767" s="18">
        <f t="shared" si="315"/>
        <v>0.3</v>
      </c>
      <c r="L2767" s="35">
        <f>Data!BM61</f>
        <v>8.3516728859476235E-3</v>
      </c>
      <c r="Q2767" s="21">
        <v>0</v>
      </c>
      <c r="R2767" s="21">
        <v>0</v>
      </c>
      <c r="S2767" s="21">
        <v>0</v>
      </c>
      <c r="T2767" s="21">
        <v>0</v>
      </c>
      <c r="U2767" s="21">
        <v>0</v>
      </c>
      <c r="V2767" s="21">
        <v>0</v>
      </c>
      <c r="W2767" s="21">
        <v>0</v>
      </c>
      <c r="X2767" s="21">
        <v>0</v>
      </c>
      <c r="Y2767" s="21">
        <v>0</v>
      </c>
      <c r="Z2767" s="21">
        <v>698.56870430972583</v>
      </c>
      <c r="AA2767" s="21">
        <v>746.85527440315866</v>
      </c>
      <c r="AB2767" s="21">
        <v>781.89561025944522</v>
      </c>
      <c r="AC2767" s="21">
        <v>808.46121784953914</v>
      </c>
      <c r="AD2767" s="21">
        <v>829.00522656173416</v>
      </c>
      <c r="AE2767" s="21">
        <v>844.63837930080206</v>
      </c>
      <c r="AF2767" s="21">
        <v>856.32202657059509</v>
      </c>
      <c r="AG2767" s="21">
        <v>865.66803001268033</v>
      </c>
      <c r="AH2767" s="21">
        <v>873.18692547052945</v>
      </c>
      <c r="AI2767" s="21">
        <v>14901.069557478831</v>
      </c>
      <c r="AJ2767" s="21">
        <v>15931.06350827469</v>
      </c>
      <c r="AK2767" s="21">
        <v>16678.503922783217</v>
      </c>
      <c r="AL2767" s="21">
        <v>17245.171115422247</v>
      </c>
      <c r="AM2767" s="21">
        <v>17683.392439854983</v>
      </c>
      <c r="AN2767" s="21">
        <v>18016.860994816554</v>
      </c>
      <c r="AO2767" s="21">
        <v>18266.083211011119</v>
      </c>
      <c r="AP2767" s="21">
        <v>18465.441479590529</v>
      </c>
      <c r="AQ2767" s="21">
        <v>18625.825967933059</v>
      </c>
    </row>
    <row r="2768" spans="1:43" x14ac:dyDescent="0.25">
      <c r="A2768" s="17" t="s">
        <v>273</v>
      </c>
      <c r="B2768" s="8" t="s">
        <v>338</v>
      </c>
      <c r="C2768" s="8" t="s">
        <v>72</v>
      </c>
      <c r="D2768" s="8" t="str">
        <f t="shared" si="309"/>
        <v>Week_48-generic-cofi</v>
      </c>
      <c r="E2768" s="8" t="str">
        <f t="shared" si="310"/>
        <v>Umbrella-vod.umb</v>
      </c>
      <c r="H2768" s="24">
        <f t="shared" si="311"/>
        <v>7.6908113887560487E-3</v>
      </c>
      <c r="I2768" s="6">
        <f t="shared" si="311"/>
        <v>3.39</v>
      </c>
      <c r="J2768" s="6">
        <f t="shared" si="315"/>
        <v>1784299.7696383011</v>
      </c>
      <c r="K2768" s="18">
        <f t="shared" si="315"/>
        <v>0.3</v>
      </c>
      <c r="L2768" s="35">
        <f>Data!BM62</f>
        <v>8.3516728859476235E-3</v>
      </c>
      <c r="Q2768" s="21">
        <v>0</v>
      </c>
      <c r="R2768" s="21">
        <v>0</v>
      </c>
      <c r="S2768" s="21">
        <v>0</v>
      </c>
      <c r="T2768" s="21">
        <v>0</v>
      </c>
      <c r="U2768" s="21">
        <v>0</v>
      </c>
      <c r="V2768" s="21">
        <v>0</v>
      </c>
      <c r="W2768" s="21">
        <v>0</v>
      </c>
      <c r="X2768" s="21">
        <v>0</v>
      </c>
      <c r="Y2768" s="21">
        <v>0</v>
      </c>
      <c r="Z2768" s="21">
        <v>562.07635649972713</v>
      </c>
      <c r="AA2768" s="21">
        <v>608.57083310749692</v>
      </c>
      <c r="AB2768" s="21">
        <v>642.36248293854032</v>
      </c>
      <c r="AC2768" s="21">
        <v>668.01651864567248</v>
      </c>
      <c r="AD2768" s="21">
        <v>687.88096477307295</v>
      </c>
      <c r="AE2768" s="21">
        <v>703.01430787750257</v>
      </c>
      <c r="AF2768" s="21">
        <v>714.33578801161764</v>
      </c>
      <c r="AG2768" s="21">
        <v>723.40002100355775</v>
      </c>
      <c r="AH2768" s="21">
        <v>730.69799525163171</v>
      </c>
      <c r="AI2768" s="21">
        <v>12673.807103137617</v>
      </c>
      <c r="AJ2768" s="21">
        <v>13722.173612552438</v>
      </c>
      <c r="AK2768" s="21">
        <v>14484.114311005613</v>
      </c>
      <c r="AL2768" s="21">
        <v>15062.566502081461</v>
      </c>
      <c r="AM2768" s="21">
        <v>15510.473900281131</v>
      </c>
      <c r="AN2768" s="21">
        <v>15851.703466537103</v>
      </c>
      <c r="AO2768" s="21">
        <v>16106.982404500841</v>
      </c>
      <c r="AP2768" s="21">
        <v>16311.364494495054</v>
      </c>
      <c r="AQ2768" s="21">
        <v>16475.920638503219</v>
      </c>
    </row>
    <row r="2769" spans="1:43" x14ac:dyDescent="0.25">
      <c r="A2769" s="17" t="s">
        <v>274</v>
      </c>
      <c r="B2769" s="8" t="s">
        <v>338</v>
      </c>
      <c r="C2769" s="8" t="s">
        <v>72</v>
      </c>
      <c r="D2769" s="8" t="str">
        <f t="shared" si="309"/>
        <v>Week_49-generic-cofi</v>
      </c>
      <c r="E2769" s="8" t="str">
        <f t="shared" si="310"/>
        <v>Umbrella-vod.umb</v>
      </c>
      <c r="H2769" s="24">
        <f t="shared" si="311"/>
        <v>7.6908113887560487E-3</v>
      </c>
      <c r="I2769" s="6">
        <f t="shared" si="311"/>
        <v>3.39</v>
      </c>
      <c r="J2769" s="6">
        <f t="shared" si="315"/>
        <v>1784299.7696383011</v>
      </c>
      <c r="K2769" s="18">
        <f t="shared" si="315"/>
        <v>0.3</v>
      </c>
      <c r="L2769" s="35">
        <f>Data!BM63</f>
        <v>8.3516728859476235E-3</v>
      </c>
      <c r="Q2769" s="21">
        <v>0</v>
      </c>
      <c r="R2769" s="21">
        <v>0</v>
      </c>
      <c r="S2769" s="21">
        <v>0</v>
      </c>
      <c r="T2769" s="21">
        <v>0</v>
      </c>
      <c r="U2769" s="21">
        <v>0</v>
      </c>
      <c r="V2769" s="21">
        <v>0</v>
      </c>
      <c r="W2769" s="21">
        <v>0</v>
      </c>
      <c r="X2769" s="21">
        <v>0</v>
      </c>
      <c r="Y2769" s="21">
        <v>0</v>
      </c>
      <c r="Z2769" s="21">
        <v>584.23990798245359</v>
      </c>
      <c r="AA2769" s="21">
        <v>638.39976699048805</v>
      </c>
      <c r="AB2769" s="21">
        <v>677.72110732245312</v>
      </c>
      <c r="AC2769" s="21">
        <v>707.54454166070616</v>
      </c>
      <c r="AD2769" s="21">
        <v>730.61748544576437</v>
      </c>
      <c r="AE2769" s="21">
        <v>748.18126229208247</v>
      </c>
      <c r="AF2769" s="21">
        <v>761.31194085381708</v>
      </c>
      <c r="AG2769" s="21">
        <v>771.81828845176278</v>
      </c>
      <c r="AH2769" s="21">
        <v>780.27277750496285</v>
      </c>
      <c r="AI2769" s="21">
        <v>12852.063212055244</v>
      </c>
      <c r="AJ2769" s="21">
        <v>14043.467499946108</v>
      </c>
      <c r="AK2769" s="21">
        <v>14908.455229514781</v>
      </c>
      <c r="AL2769" s="21">
        <v>15564.508775462071</v>
      </c>
      <c r="AM2769" s="21">
        <v>16072.065564997014</v>
      </c>
      <c r="AN2769" s="21">
        <v>16458.432136652184</v>
      </c>
      <c r="AO2769" s="21">
        <v>16747.279763435083</v>
      </c>
      <c r="AP2769" s="21">
        <v>16978.397565577212</v>
      </c>
      <c r="AQ2769" s="21">
        <v>17164.378746001159</v>
      </c>
    </row>
    <row r="2770" spans="1:43" x14ac:dyDescent="0.25">
      <c r="A2770" s="17" t="s">
        <v>275</v>
      </c>
      <c r="B2770" s="8" t="s">
        <v>338</v>
      </c>
      <c r="C2770" s="8" t="s">
        <v>72</v>
      </c>
      <c r="D2770" s="8" t="str">
        <f t="shared" si="309"/>
        <v>Week_50-generic-cofi</v>
      </c>
      <c r="E2770" s="8" t="str">
        <f t="shared" si="310"/>
        <v>Umbrella-vod.umb</v>
      </c>
      <c r="H2770" s="24">
        <f t="shared" si="311"/>
        <v>7.6908113887560487E-3</v>
      </c>
      <c r="I2770" s="6">
        <f t="shared" si="311"/>
        <v>3.39</v>
      </c>
      <c r="J2770" s="6">
        <f t="shared" si="315"/>
        <v>1784299.7696383011</v>
      </c>
      <c r="K2770" s="18">
        <f t="shared" si="315"/>
        <v>0.3</v>
      </c>
      <c r="L2770" s="35">
        <f>Data!BM64</f>
        <v>7.2983087381704474E-3</v>
      </c>
      <c r="Q2770" s="21">
        <v>0</v>
      </c>
      <c r="R2770" s="21">
        <v>0</v>
      </c>
      <c r="S2770" s="21">
        <v>0</v>
      </c>
      <c r="T2770" s="21">
        <v>0</v>
      </c>
      <c r="U2770" s="21">
        <v>0</v>
      </c>
      <c r="V2770" s="21">
        <v>0</v>
      </c>
      <c r="W2770" s="21">
        <v>0</v>
      </c>
      <c r="X2770" s="21">
        <v>0</v>
      </c>
      <c r="Y2770" s="21">
        <v>0</v>
      </c>
      <c r="Z2770" s="21">
        <v>1012.9562051504704</v>
      </c>
      <c r="AA2770" s="21">
        <v>1069.979206048512</v>
      </c>
      <c r="AB2770" s="21">
        <v>1111.3945857639903</v>
      </c>
      <c r="AC2770" s="21">
        <v>1142.8181208693097</v>
      </c>
      <c r="AD2770" s="21">
        <v>1167.1357259106926</v>
      </c>
      <c r="AE2770" s="21">
        <v>1185.6523240427739</v>
      </c>
      <c r="AF2770" s="21">
        <v>1199.4986506127818</v>
      </c>
      <c r="AG2770" s="21">
        <v>1210.5800883314851</v>
      </c>
      <c r="AH2770" s="21">
        <v>1219.4990606182084</v>
      </c>
      <c r="AI2770" s="21">
        <v>19540.926418151041</v>
      </c>
      <c r="AJ2770" s="21">
        <v>20640.956467846299</v>
      </c>
      <c r="AK2770" s="21">
        <v>21439.900078127779</v>
      </c>
      <c r="AL2770" s="21">
        <v>22046.091129793258</v>
      </c>
      <c r="AM2770" s="21">
        <v>22515.201766919701</v>
      </c>
      <c r="AN2770" s="21">
        <v>22872.405246965242</v>
      </c>
      <c r="AO2770" s="21">
        <v>23139.514572413347</v>
      </c>
      <c r="AP2770" s="21">
        <v>23353.286459063012</v>
      </c>
      <c r="AQ2770" s="21">
        <v>23525.342250117181</v>
      </c>
    </row>
    <row r="2771" spans="1:43" x14ac:dyDescent="0.25">
      <c r="A2771" s="17" t="s">
        <v>276</v>
      </c>
      <c r="B2771" s="8" t="s">
        <v>338</v>
      </c>
      <c r="C2771" s="8" t="s">
        <v>72</v>
      </c>
      <c r="D2771" s="8" t="str">
        <f t="shared" si="309"/>
        <v>Week_51-generic-cofi</v>
      </c>
      <c r="E2771" s="8" t="str">
        <f t="shared" si="310"/>
        <v>Umbrella-vod.umb</v>
      </c>
      <c r="H2771" s="24">
        <f t="shared" si="311"/>
        <v>7.6908113887560487E-3</v>
      </c>
      <c r="I2771" s="6">
        <f t="shared" si="311"/>
        <v>3.39</v>
      </c>
      <c r="J2771" s="6">
        <f t="shared" si="315"/>
        <v>1784299.7696383011</v>
      </c>
      <c r="K2771" s="18">
        <f t="shared" si="315"/>
        <v>0.3</v>
      </c>
      <c r="L2771" s="35">
        <f>Data!BM65</f>
        <v>7.2983087381704474E-3</v>
      </c>
      <c r="Q2771" s="21">
        <v>0</v>
      </c>
      <c r="R2771" s="21">
        <v>0</v>
      </c>
      <c r="S2771" s="21">
        <v>0</v>
      </c>
      <c r="T2771" s="21">
        <v>0</v>
      </c>
      <c r="U2771" s="21">
        <v>0</v>
      </c>
      <c r="V2771" s="21">
        <v>0</v>
      </c>
      <c r="W2771" s="21">
        <v>0</v>
      </c>
      <c r="X2771" s="21">
        <v>0</v>
      </c>
      <c r="Y2771" s="21">
        <v>0</v>
      </c>
      <c r="Z2771" s="21">
        <v>617.10852342564181</v>
      </c>
      <c r="AA2771" s="21">
        <v>653.22473576632308</v>
      </c>
      <c r="AB2771" s="21">
        <v>679.40915590287716</v>
      </c>
      <c r="AC2771" s="21">
        <v>699.24445163970211</v>
      </c>
      <c r="AD2771" s="21">
        <v>714.57183753200263</v>
      </c>
      <c r="AE2771" s="21">
        <v>726.22733492663917</v>
      </c>
      <c r="AF2771" s="21">
        <v>734.93295470742532</v>
      </c>
      <c r="AG2771" s="21">
        <v>741.89310724586994</v>
      </c>
      <c r="AH2771" s="21">
        <v>747.48991327188594</v>
      </c>
      <c r="AI2771" s="21">
        <v>13934.538425405544</v>
      </c>
      <c r="AJ2771" s="21">
        <v>14750.055841771242</v>
      </c>
      <c r="AK2771" s="21">
        <v>15341.309721258032</v>
      </c>
      <c r="AL2771" s="21">
        <v>15789.198026364831</v>
      </c>
      <c r="AM2771" s="21">
        <v>16135.296061912408</v>
      </c>
      <c r="AN2771" s="21">
        <v>16398.481498748049</v>
      </c>
      <c r="AO2771" s="21">
        <v>16595.057609346779</v>
      </c>
      <c r="AP2771" s="21">
        <v>16752.220424819261</v>
      </c>
      <c r="AQ2771" s="21">
        <v>16878.598372406399</v>
      </c>
    </row>
    <row r="2772" spans="1:43" x14ac:dyDescent="0.25">
      <c r="A2772" s="17" t="s">
        <v>277</v>
      </c>
      <c r="B2772" s="8" t="s">
        <v>338</v>
      </c>
      <c r="C2772" s="8" t="s">
        <v>72</v>
      </c>
      <c r="D2772" s="8" t="str">
        <f t="shared" si="309"/>
        <v>Week_52-generic-cofi</v>
      </c>
      <c r="E2772" s="8" t="str">
        <f t="shared" si="310"/>
        <v>Umbrella-vod.umb</v>
      </c>
      <c r="H2772" s="24">
        <f t="shared" si="311"/>
        <v>7.6908113887560487E-3</v>
      </c>
      <c r="I2772" s="6">
        <f t="shared" si="311"/>
        <v>3.39</v>
      </c>
      <c r="J2772" s="6">
        <f t="shared" si="315"/>
        <v>1784299.7696383011</v>
      </c>
      <c r="K2772" s="18">
        <f t="shared" si="315"/>
        <v>0.3</v>
      </c>
      <c r="L2772" s="35">
        <f>Data!BM66</f>
        <v>7.2983087381704474E-3</v>
      </c>
      <c r="Q2772" s="21">
        <v>0</v>
      </c>
      <c r="R2772" s="21">
        <v>0</v>
      </c>
      <c r="S2772" s="21">
        <v>0</v>
      </c>
      <c r="T2772" s="21">
        <v>0</v>
      </c>
      <c r="U2772" s="21">
        <v>0</v>
      </c>
      <c r="V2772" s="21">
        <v>0</v>
      </c>
      <c r="W2772" s="21">
        <v>0</v>
      </c>
      <c r="X2772" s="21">
        <v>0</v>
      </c>
      <c r="Y2772" s="21">
        <v>0</v>
      </c>
      <c r="Z2772" s="21">
        <v>550.16597906135019</v>
      </c>
      <c r="AA2772" s="21">
        <v>597.00988793636964</v>
      </c>
      <c r="AB2772" s="21">
        <v>631.03152610373218</v>
      </c>
      <c r="AC2772" s="21">
        <v>656.84367814818916</v>
      </c>
      <c r="AD2772" s="21">
        <v>676.81894900919235</v>
      </c>
      <c r="AE2772" s="21">
        <v>692.02868599614487</v>
      </c>
      <c r="AF2772" s="21">
        <v>703.40207324007383</v>
      </c>
      <c r="AG2772" s="21">
        <v>712.50418064239841</v>
      </c>
      <c r="AH2772" s="21">
        <v>719.82998915072176</v>
      </c>
      <c r="AI2772" s="21">
        <v>11382.140900673277</v>
      </c>
      <c r="AJ2772" s="21">
        <v>12351.273837725195</v>
      </c>
      <c r="AK2772" s="21">
        <v>13055.132480444834</v>
      </c>
      <c r="AL2772" s="21">
        <v>13589.148691372427</v>
      </c>
      <c r="AM2772" s="21">
        <v>14002.408245983488</v>
      </c>
      <c r="AN2772" s="21">
        <v>14317.075775486201</v>
      </c>
      <c r="AO2772" s="21">
        <v>14552.37475989302</v>
      </c>
      <c r="AP2772" s="21">
        <v>14740.684239012531</v>
      </c>
      <c r="AQ2772" s="21">
        <v>14892.244655007991</v>
      </c>
    </row>
    <row r="2774" spans="1:43" x14ac:dyDescent="0.25">
      <c r="A2774" s="16" t="s">
        <v>328</v>
      </c>
      <c r="B2774" s="8" t="s">
        <v>338</v>
      </c>
      <c r="C2774" s="8" t="s">
        <v>72</v>
      </c>
      <c r="D2774" s="8" t="str">
        <f>A2774&amp;"-generic-refi"</f>
        <v>Week_40_old-generic-refi</v>
      </c>
      <c r="E2774" s="8" t="str">
        <f>IF(RIGHT(A2774,3)="old","Initial",B2774&amp;"-"&amp;C2774)</f>
        <v>Initial</v>
      </c>
      <c r="H2774" s="25">
        <f>SUMIFS(Data!N$2:N$48,Data!$L$2:$L$48,$C2774,Data!$M$2:$M$48,RIGHT($D2774,4))</f>
        <v>1.0503671756571888E-2</v>
      </c>
      <c r="I2774" s="42">
        <f>VLOOKUP(C2774,parms,8,FALSE)</f>
        <v>3.39</v>
      </c>
      <c r="J2774" s="28">
        <f>SUMIFS(Data!O$2:O$48,Data!$L$2:$L$48,$C2774,Data!$M$2:$M$48,RIGHT($D2774,4))</f>
        <v>2299161.2477619587</v>
      </c>
      <c r="K2774" s="25">
        <f>SUMIFS(Data!Q$2:Q$48,Data!$L$2:$L$48,$C2774,Data!$M$2:$M$48,RIGHT($D2774,4))</f>
        <v>0.3</v>
      </c>
      <c r="L2774" s="35">
        <f>Data!BM2</f>
        <v>8.2011922934080266E-3</v>
      </c>
      <c r="Q2774" s="21">
        <v>0</v>
      </c>
      <c r="R2774" s="21">
        <v>0</v>
      </c>
      <c r="S2774" s="21">
        <v>0</v>
      </c>
      <c r="T2774" s="21">
        <v>0</v>
      </c>
      <c r="U2774" s="21">
        <v>0</v>
      </c>
      <c r="V2774" s="21">
        <v>0</v>
      </c>
      <c r="W2774" s="21">
        <v>0</v>
      </c>
      <c r="X2774" s="21">
        <v>0</v>
      </c>
      <c r="Y2774" s="21">
        <v>0</v>
      </c>
      <c r="Z2774" s="21">
        <v>0</v>
      </c>
      <c r="AA2774" s="21">
        <v>0</v>
      </c>
      <c r="AB2774" s="21">
        <v>0</v>
      </c>
      <c r="AC2774" s="21">
        <v>0</v>
      </c>
      <c r="AD2774" s="21">
        <v>0</v>
      </c>
      <c r="AE2774" s="21">
        <v>0</v>
      </c>
      <c r="AF2774" s="21">
        <v>0</v>
      </c>
      <c r="AG2774" s="21">
        <v>0</v>
      </c>
      <c r="AH2774" s="21">
        <v>0</v>
      </c>
      <c r="AI2774" s="21">
        <v>0</v>
      </c>
      <c r="AJ2774" s="21">
        <v>0</v>
      </c>
      <c r="AK2774" s="21">
        <v>0</v>
      </c>
      <c r="AL2774" s="21">
        <v>0</v>
      </c>
      <c r="AM2774" s="21">
        <v>0</v>
      </c>
      <c r="AN2774" s="21">
        <v>0</v>
      </c>
      <c r="AO2774" s="21">
        <v>0</v>
      </c>
      <c r="AP2774" s="21">
        <v>0</v>
      </c>
      <c r="AQ2774" s="21">
        <v>0</v>
      </c>
    </row>
    <row r="2775" spans="1:43" x14ac:dyDescent="0.25">
      <c r="A2775" s="16" t="s">
        <v>316</v>
      </c>
      <c r="B2775" s="8" t="s">
        <v>338</v>
      </c>
      <c r="C2775" s="8" t="s">
        <v>72</v>
      </c>
      <c r="D2775" s="8" t="str">
        <f t="shared" ref="D2775:D2838" si="316">A2775&amp;"-generic-refi"</f>
        <v>Week_41_old-generic-refi</v>
      </c>
      <c r="E2775" s="8" t="str">
        <f t="shared" ref="E2775:E2838" si="317">IF(RIGHT(A2775,3)="old","Initial",B2775&amp;"-"&amp;C2775)</f>
        <v>Initial</v>
      </c>
      <c r="H2775" s="24">
        <f t="shared" ref="H2775:I2838" si="318">H2774</f>
        <v>1.0503671756571888E-2</v>
      </c>
      <c r="I2775" s="6">
        <f>I2774</f>
        <v>3.39</v>
      </c>
      <c r="J2775" s="6">
        <f t="shared" ref="J2775:K2790" si="319">J2774</f>
        <v>2299161.2477619587</v>
      </c>
      <c r="K2775" s="18">
        <f t="shared" si="319"/>
        <v>0.3</v>
      </c>
      <c r="L2775" s="35">
        <f>Data!BM3</f>
        <v>9.7059982188039962E-3</v>
      </c>
      <c r="Q2775" s="21">
        <v>0</v>
      </c>
      <c r="R2775" s="21">
        <v>0</v>
      </c>
      <c r="S2775" s="21">
        <v>0</v>
      </c>
      <c r="T2775" s="21">
        <v>0</v>
      </c>
      <c r="U2775" s="21">
        <v>0</v>
      </c>
      <c r="V2775" s="21">
        <v>0</v>
      </c>
      <c r="W2775" s="21">
        <v>0</v>
      </c>
      <c r="X2775" s="21">
        <v>0</v>
      </c>
      <c r="Y2775" s="21">
        <v>0</v>
      </c>
      <c r="Z2775" s="21">
        <v>0</v>
      </c>
      <c r="AA2775" s="21">
        <v>0</v>
      </c>
      <c r="AB2775" s="21">
        <v>0</v>
      </c>
      <c r="AC2775" s="21">
        <v>0</v>
      </c>
      <c r="AD2775" s="21">
        <v>0</v>
      </c>
      <c r="AE2775" s="21">
        <v>0</v>
      </c>
      <c r="AF2775" s="21">
        <v>0</v>
      </c>
      <c r="AG2775" s="21">
        <v>0</v>
      </c>
      <c r="AH2775" s="21">
        <v>0</v>
      </c>
      <c r="AI2775" s="21">
        <v>0</v>
      </c>
      <c r="AJ2775" s="21">
        <v>0</v>
      </c>
      <c r="AK2775" s="21">
        <v>0</v>
      </c>
      <c r="AL2775" s="21">
        <v>0</v>
      </c>
      <c r="AM2775" s="21">
        <v>0</v>
      </c>
      <c r="AN2775" s="21">
        <v>0</v>
      </c>
      <c r="AO2775" s="21">
        <v>0</v>
      </c>
      <c r="AP2775" s="21">
        <v>0</v>
      </c>
      <c r="AQ2775" s="21">
        <v>0</v>
      </c>
    </row>
    <row r="2776" spans="1:43" x14ac:dyDescent="0.25">
      <c r="A2776" s="16" t="s">
        <v>317</v>
      </c>
      <c r="B2776" s="8" t="s">
        <v>338</v>
      </c>
      <c r="C2776" s="8" t="s">
        <v>72</v>
      </c>
      <c r="D2776" s="8" t="str">
        <f t="shared" si="316"/>
        <v>Week_42_old-generic-refi</v>
      </c>
      <c r="E2776" s="8" t="str">
        <f t="shared" si="317"/>
        <v>Initial</v>
      </c>
      <c r="H2776" s="24">
        <f t="shared" si="318"/>
        <v>1.0503671756571888E-2</v>
      </c>
      <c r="I2776" s="6">
        <f t="shared" si="318"/>
        <v>3.39</v>
      </c>
      <c r="J2776" s="6">
        <f t="shared" si="319"/>
        <v>2299161.2477619587</v>
      </c>
      <c r="K2776" s="18">
        <f t="shared" si="319"/>
        <v>0.3</v>
      </c>
      <c r="L2776" s="35">
        <f>Data!BM4</f>
        <v>9.7059982188039962E-3</v>
      </c>
      <c r="Q2776" s="21">
        <v>0</v>
      </c>
      <c r="R2776" s="21">
        <v>0</v>
      </c>
      <c r="S2776" s="21">
        <v>0</v>
      </c>
      <c r="T2776" s="21">
        <v>0</v>
      </c>
      <c r="U2776" s="21">
        <v>0</v>
      </c>
      <c r="V2776" s="21">
        <v>0</v>
      </c>
      <c r="W2776" s="21">
        <v>0</v>
      </c>
      <c r="X2776" s="21">
        <v>0</v>
      </c>
      <c r="Y2776" s="21">
        <v>0</v>
      </c>
      <c r="Z2776" s="21">
        <v>0</v>
      </c>
      <c r="AA2776" s="21">
        <v>0</v>
      </c>
      <c r="AB2776" s="21">
        <v>0</v>
      </c>
      <c r="AC2776" s="21">
        <v>0</v>
      </c>
      <c r="AD2776" s="21">
        <v>0</v>
      </c>
      <c r="AE2776" s="21">
        <v>0</v>
      </c>
      <c r="AF2776" s="21">
        <v>0</v>
      </c>
      <c r="AG2776" s="21">
        <v>0</v>
      </c>
      <c r="AH2776" s="21">
        <v>0</v>
      </c>
      <c r="AI2776" s="21">
        <v>0</v>
      </c>
      <c r="AJ2776" s="21">
        <v>0</v>
      </c>
      <c r="AK2776" s="21">
        <v>0</v>
      </c>
      <c r="AL2776" s="21">
        <v>0</v>
      </c>
      <c r="AM2776" s="21">
        <v>0</v>
      </c>
      <c r="AN2776" s="21">
        <v>0</v>
      </c>
      <c r="AO2776" s="21">
        <v>0</v>
      </c>
      <c r="AP2776" s="21">
        <v>0</v>
      </c>
      <c r="AQ2776" s="21">
        <v>0</v>
      </c>
    </row>
    <row r="2777" spans="1:43" x14ac:dyDescent="0.25">
      <c r="A2777" s="16" t="s">
        <v>318</v>
      </c>
      <c r="B2777" s="8" t="s">
        <v>338</v>
      </c>
      <c r="C2777" s="8" t="s">
        <v>72</v>
      </c>
      <c r="D2777" s="8" t="str">
        <f t="shared" si="316"/>
        <v>Week_43_old-generic-refi</v>
      </c>
      <c r="E2777" s="8" t="str">
        <f t="shared" si="317"/>
        <v>Initial</v>
      </c>
      <c r="H2777" s="24">
        <f t="shared" si="318"/>
        <v>1.0503671756571888E-2</v>
      </c>
      <c r="I2777" s="6">
        <f t="shared" si="318"/>
        <v>3.39</v>
      </c>
      <c r="J2777" s="6">
        <f t="shared" si="319"/>
        <v>2299161.2477619587</v>
      </c>
      <c r="K2777" s="18">
        <f t="shared" si="319"/>
        <v>0.3</v>
      </c>
      <c r="L2777" s="35">
        <f>Data!BM5</f>
        <v>9.7059982188039962E-3</v>
      </c>
      <c r="Q2777" s="21">
        <v>0</v>
      </c>
      <c r="R2777" s="21">
        <v>0</v>
      </c>
      <c r="S2777" s="21">
        <v>0</v>
      </c>
      <c r="T2777" s="21">
        <v>0</v>
      </c>
      <c r="U2777" s="21">
        <v>0</v>
      </c>
      <c r="V2777" s="21">
        <v>0</v>
      </c>
      <c r="W2777" s="21">
        <v>0</v>
      </c>
      <c r="X2777" s="21">
        <v>0</v>
      </c>
      <c r="Y2777" s="21">
        <v>0</v>
      </c>
      <c r="Z2777" s="21">
        <v>0</v>
      </c>
      <c r="AA2777" s="21">
        <v>0</v>
      </c>
      <c r="AB2777" s="21">
        <v>0</v>
      </c>
      <c r="AC2777" s="21">
        <v>0</v>
      </c>
      <c r="AD2777" s="21">
        <v>0</v>
      </c>
      <c r="AE2777" s="21">
        <v>0</v>
      </c>
      <c r="AF2777" s="21">
        <v>0</v>
      </c>
      <c r="AG2777" s="21">
        <v>0</v>
      </c>
      <c r="AH2777" s="21">
        <v>0</v>
      </c>
      <c r="AI2777" s="21">
        <v>0</v>
      </c>
      <c r="AJ2777" s="21">
        <v>0</v>
      </c>
      <c r="AK2777" s="21">
        <v>0</v>
      </c>
      <c r="AL2777" s="21">
        <v>0</v>
      </c>
      <c r="AM2777" s="21">
        <v>0</v>
      </c>
      <c r="AN2777" s="21">
        <v>0</v>
      </c>
      <c r="AO2777" s="21">
        <v>0</v>
      </c>
      <c r="AP2777" s="21">
        <v>0</v>
      </c>
      <c r="AQ2777" s="21">
        <v>0</v>
      </c>
    </row>
    <row r="2778" spans="1:43" x14ac:dyDescent="0.25">
      <c r="A2778" s="16" t="s">
        <v>319</v>
      </c>
      <c r="B2778" s="8" t="s">
        <v>338</v>
      </c>
      <c r="C2778" s="8" t="s">
        <v>72</v>
      </c>
      <c r="D2778" s="8" t="str">
        <f t="shared" si="316"/>
        <v>Week_44_old-generic-refi</v>
      </c>
      <c r="E2778" s="8" t="str">
        <f t="shared" si="317"/>
        <v>Initial</v>
      </c>
      <c r="H2778" s="24">
        <f t="shared" si="318"/>
        <v>1.0503671756571888E-2</v>
      </c>
      <c r="I2778" s="6">
        <f t="shared" si="318"/>
        <v>3.39</v>
      </c>
      <c r="J2778" s="6">
        <f t="shared" si="319"/>
        <v>2299161.2477619587</v>
      </c>
      <c r="K2778" s="18">
        <f t="shared" si="319"/>
        <v>0.3</v>
      </c>
      <c r="L2778" s="35">
        <f>Data!BM6</f>
        <v>9.7059982188039962E-3</v>
      </c>
      <c r="Q2778" s="21">
        <v>0</v>
      </c>
      <c r="R2778" s="21">
        <v>0</v>
      </c>
      <c r="S2778" s="21">
        <v>0</v>
      </c>
      <c r="T2778" s="21">
        <v>0</v>
      </c>
      <c r="U2778" s="21">
        <v>0</v>
      </c>
      <c r="V2778" s="21">
        <v>0</v>
      </c>
      <c r="W2778" s="21">
        <v>0</v>
      </c>
      <c r="X2778" s="21">
        <v>0</v>
      </c>
      <c r="Y2778" s="21">
        <v>0</v>
      </c>
      <c r="Z2778" s="21">
        <v>0</v>
      </c>
      <c r="AA2778" s="21">
        <v>0</v>
      </c>
      <c r="AB2778" s="21">
        <v>0</v>
      </c>
      <c r="AC2778" s="21">
        <v>0</v>
      </c>
      <c r="AD2778" s="21">
        <v>0</v>
      </c>
      <c r="AE2778" s="21">
        <v>0</v>
      </c>
      <c r="AF2778" s="21">
        <v>0</v>
      </c>
      <c r="AG2778" s="21">
        <v>0</v>
      </c>
      <c r="AH2778" s="21">
        <v>0</v>
      </c>
      <c r="AI2778" s="21">
        <v>0</v>
      </c>
      <c r="AJ2778" s="21">
        <v>0</v>
      </c>
      <c r="AK2778" s="21">
        <v>0</v>
      </c>
      <c r="AL2778" s="21">
        <v>0</v>
      </c>
      <c r="AM2778" s="21">
        <v>0</v>
      </c>
      <c r="AN2778" s="21">
        <v>0</v>
      </c>
      <c r="AO2778" s="21">
        <v>0</v>
      </c>
      <c r="AP2778" s="21">
        <v>0</v>
      </c>
      <c r="AQ2778" s="21">
        <v>0</v>
      </c>
    </row>
    <row r="2779" spans="1:43" x14ac:dyDescent="0.25">
      <c r="A2779" s="16" t="s">
        <v>320</v>
      </c>
      <c r="B2779" s="8" t="s">
        <v>338</v>
      </c>
      <c r="C2779" s="8" t="s">
        <v>72</v>
      </c>
      <c r="D2779" s="8" t="str">
        <f t="shared" si="316"/>
        <v>Week_45_old-generic-refi</v>
      </c>
      <c r="E2779" s="8" t="str">
        <f t="shared" si="317"/>
        <v>Initial</v>
      </c>
      <c r="H2779" s="24">
        <f t="shared" si="318"/>
        <v>1.0503671756571888E-2</v>
      </c>
      <c r="I2779" s="6">
        <f t="shared" si="318"/>
        <v>3.39</v>
      </c>
      <c r="J2779" s="6">
        <f t="shared" si="319"/>
        <v>2299161.2477619587</v>
      </c>
      <c r="K2779" s="18">
        <f t="shared" si="319"/>
        <v>0.3</v>
      </c>
      <c r="L2779" s="35">
        <f>Data!BM7</f>
        <v>8.3516728859476235E-3</v>
      </c>
      <c r="Q2779" s="21">
        <v>0</v>
      </c>
      <c r="R2779" s="21">
        <v>0</v>
      </c>
      <c r="S2779" s="21">
        <v>0</v>
      </c>
      <c r="T2779" s="21">
        <v>0</v>
      </c>
      <c r="U2779" s="21">
        <v>0</v>
      </c>
      <c r="V2779" s="21">
        <v>0</v>
      </c>
      <c r="W2779" s="21">
        <v>0</v>
      </c>
      <c r="X2779" s="21">
        <v>0</v>
      </c>
      <c r="Y2779" s="21">
        <v>0</v>
      </c>
      <c r="Z2779" s="21">
        <v>0</v>
      </c>
      <c r="AA2779" s="21">
        <v>0</v>
      </c>
      <c r="AB2779" s="21">
        <v>0</v>
      </c>
      <c r="AC2779" s="21">
        <v>0</v>
      </c>
      <c r="AD2779" s="21">
        <v>0</v>
      </c>
      <c r="AE2779" s="21">
        <v>0</v>
      </c>
      <c r="AF2779" s="21">
        <v>0</v>
      </c>
      <c r="AG2779" s="21">
        <v>0</v>
      </c>
      <c r="AH2779" s="21">
        <v>0</v>
      </c>
      <c r="AI2779" s="21">
        <v>0</v>
      </c>
      <c r="AJ2779" s="21">
        <v>0</v>
      </c>
      <c r="AK2779" s="21">
        <v>0</v>
      </c>
      <c r="AL2779" s="21">
        <v>0</v>
      </c>
      <c r="AM2779" s="21">
        <v>0</v>
      </c>
      <c r="AN2779" s="21">
        <v>0</v>
      </c>
      <c r="AO2779" s="21">
        <v>0</v>
      </c>
      <c r="AP2779" s="21">
        <v>0</v>
      </c>
      <c r="AQ2779" s="21">
        <v>0</v>
      </c>
    </row>
    <row r="2780" spans="1:43" x14ac:dyDescent="0.25">
      <c r="A2780" s="16" t="s">
        <v>321</v>
      </c>
      <c r="B2780" s="8" t="s">
        <v>338</v>
      </c>
      <c r="C2780" s="8" t="s">
        <v>72</v>
      </c>
      <c r="D2780" s="8" t="str">
        <f t="shared" si="316"/>
        <v>Week_46_old-generic-refi</v>
      </c>
      <c r="E2780" s="8" t="str">
        <f t="shared" si="317"/>
        <v>Initial</v>
      </c>
      <c r="H2780" s="24">
        <f t="shared" si="318"/>
        <v>1.0503671756571888E-2</v>
      </c>
      <c r="I2780" s="6">
        <f t="shared" si="318"/>
        <v>3.39</v>
      </c>
      <c r="J2780" s="6">
        <f t="shared" si="319"/>
        <v>2299161.2477619587</v>
      </c>
      <c r="K2780" s="18">
        <f t="shared" si="319"/>
        <v>0.3</v>
      </c>
      <c r="L2780" s="35">
        <f>Data!BM8</f>
        <v>8.3516728859476235E-3</v>
      </c>
      <c r="Q2780" s="21">
        <v>0</v>
      </c>
      <c r="R2780" s="21">
        <v>0</v>
      </c>
      <c r="S2780" s="21">
        <v>0</v>
      </c>
      <c r="T2780" s="21">
        <v>0</v>
      </c>
      <c r="U2780" s="21">
        <v>0</v>
      </c>
      <c r="V2780" s="21">
        <v>0</v>
      </c>
      <c r="W2780" s="21">
        <v>0</v>
      </c>
      <c r="X2780" s="21">
        <v>0</v>
      </c>
      <c r="Y2780" s="21">
        <v>0</v>
      </c>
      <c r="Z2780" s="21">
        <v>0</v>
      </c>
      <c r="AA2780" s="21">
        <v>0</v>
      </c>
      <c r="AB2780" s="21">
        <v>0</v>
      </c>
      <c r="AC2780" s="21">
        <v>0</v>
      </c>
      <c r="AD2780" s="21">
        <v>0</v>
      </c>
      <c r="AE2780" s="21">
        <v>0</v>
      </c>
      <c r="AF2780" s="21">
        <v>0</v>
      </c>
      <c r="AG2780" s="21">
        <v>0</v>
      </c>
      <c r="AH2780" s="21">
        <v>0</v>
      </c>
      <c r="AI2780" s="21">
        <v>0</v>
      </c>
      <c r="AJ2780" s="21">
        <v>0</v>
      </c>
      <c r="AK2780" s="21">
        <v>0</v>
      </c>
      <c r="AL2780" s="21">
        <v>0</v>
      </c>
      <c r="AM2780" s="21">
        <v>0</v>
      </c>
      <c r="AN2780" s="21">
        <v>0</v>
      </c>
      <c r="AO2780" s="21">
        <v>0</v>
      </c>
      <c r="AP2780" s="21">
        <v>0</v>
      </c>
      <c r="AQ2780" s="21">
        <v>0</v>
      </c>
    </row>
    <row r="2781" spans="1:43" x14ac:dyDescent="0.25">
      <c r="A2781" s="16" t="s">
        <v>322</v>
      </c>
      <c r="B2781" s="8" t="s">
        <v>338</v>
      </c>
      <c r="C2781" s="8" t="s">
        <v>72</v>
      </c>
      <c r="D2781" s="8" t="str">
        <f t="shared" si="316"/>
        <v>Week_47_old-generic-refi</v>
      </c>
      <c r="E2781" s="8" t="str">
        <f t="shared" si="317"/>
        <v>Initial</v>
      </c>
      <c r="H2781" s="24">
        <f t="shared" si="318"/>
        <v>1.0503671756571888E-2</v>
      </c>
      <c r="I2781" s="6">
        <f t="shared" si="318"/>
        <v>3.39</v>
      </c>
      <c r="J2781" s="6">
        <f t="shared" si="319"/>
        <v>2299161.2477619587</v>
      </c>
      <c r="K2781" s="18">
        <f t="shared" si="319"/>
        <v>0.3</v>
      </c>
      <c r="L2781" s="35">
        <f>Data!BM9</f>
        <v>8.3516728859476235E-3</v>
      </c>
      <c r="Q2781" s="21">
        <v>0</v>
      </c>
      <c r="R2781" s="21">
        <v>0</v>
      </c>
      <c r="S2781" s="21">
        <v>0</v>
      </c>
      <c r="T2781" s="21">
        <v>0</v>
      </c>
      <c r="U2781" s="21">
        <v>0</v>
      </c>
      <c r="V2781" s="21">
        <v>0</v>
      </c>
      <c r="W2781" s="21">
        <v>0</v>
      </c>
      <c r="X2781" s="21">
        <v>0</v>
      </c>
      <c r="Y2781" s="21">
        <v>0</v>
      </c>
      <c r="Z2781" s="21">
        <v>0</v>
      </c>
      <c r="AA2781" s="21">
        <v>0</v>
      </c>
      <c r="AB2781" s="21">
        <v>0</v>
      </c>
      <c r="AC2781" s="21">
        <v>0</v>
      </c>
      <c r="AD2781" s="21">
        <v>0</v>
      </c>
      <c r="AE2781" s="21">
        <v>0</v>
      </c>
      <c r="AF2781" s="21">
        <v>0</v>
      </c>
      <c r="AG2781" s="21">
        <v>0</v>
      </c>
      <c r="AH2781" s="21">
        <v>0</v>
      </c>
      <c r="AI2781" s="21">
        <v>0</v>
      </c>
      <c r="AJ2781" s="21">
        <v>0</v>
      </c>
      <c r="AK2781" s="21">
        <v>0</v>
      </c>
      <c r="AL2781" s="21">
        <v>0</v>
      </c>
      <c r="AM2781" s="21">
        <v>0</v>
      </c>
      <c r="AN2781" s="21">
        <v>0</v>
      </c>
      <c r="AO2781" s="21">
        <v>0</v>
      </c>
      <c r="AP2781" s="21">
        <v>0</v>
      </c>
      <c r="AQ2781" s="21">
        <v>0</v>
      </c>
    </row>
    <row r="2782" spans="1:43" x14ac:dyDescent="0.25">
      <c r="A2782" s="16" t="s">
        <v>323</v>
      </c>
      <c r="B2782" s="8" t="s">
        <v>338</v>
      </c>
      <c r="C2782" s="8" t="s">
        <v>72</v>
      </c>
      <c r="D2782" s="8" t="str">
        <f t="shared" si="316"/>
        <v>Week_48_old-generic-refi</v>
      </c>
      <c r="E2782" s="8" t="str">
        <f t="shared" si="317"/>
        <v>Initial</v>
      </c>
      <c r="H2782" s="24">
        <f t="shared" si="318"/>
        <v>1.0503671756571888E-2</v>
      </c>
      <c r="I2782" s="6">
        <f t="shared" si="318"/>
        <v>3.39</v>
      </c>
      <c r="J2782" s="6">
        <f t="shared" si="319"/>
        <v>2299161.2477619587</v>
      </c>
      <c r="K2782" s="18">
        <f t="shared" si="319"/>
        <v>0.3</v>
      </c>
      <c r="L2782" s="35">
        <f>Data!BM10</f>
        <v>8.3516728859476235E-3</v>
      </c>
      <c r="Q2782" s="21">
        <v>0</v>
      </c>
      <c r="R2782" s="21">
        <v>0</v>
      </c>
      <c r="S2782" s="21">
        <v>0</v>
      </c>
      <c r="T2782" s="21">
        <v>0</v>
      </c>
      <c r="U2782" s="21">
        <v>0</v>
      </c>
      <c r="V2782" s="21">
        <v>0</v>
      </c>
      <c r="W2782" s="21">
        <v>0</v>
      </c>
      <c r="X2782" s="21">
        <v>0</v>
      </c>
      <c r="Y2782" s="21">
        <v>0</v>
      </c>
      <c r="Z2782" s="21">
        <v>0</v>
      </c>
      <c r="AA2782" s="21">
        <v>0</v>
      </c>
      <c r="AB2782" s="21">
        <v>0</v>
      </c>
      <c r="AC2782" s="21">
        <v>0</v>
      </c>
      <c r="AD2782" s="21">
        <v>0</v>
      </c>
      <c r="AE2782" s="21">
        <v>0</v>
      </c>
      <c r="AF2782" s="21">
        <v>0</v>
      </c>
      <c r="AG2782" s="21">
        <v>0</v>
      </c>
      <c r="AH2782" s="21">
        <v>0</v>
      </c>
      <c r="AI2782" s="21">
        <v>0</v>
      </c>
      <c r="AJ2782" s="21">
        <v>0</v>
      </c>
      <c r="AK2782" s="21">
        <v>0</v>
      </c>
      <c r="AL2782" s="21">
        <v>0</v>
      </c>
      <c r="AM2782" s="21">
        <v>0</v>
      </c>
      <c r="AN2782" s="21">
        <v>0</v>
      </c>
      <c r="AO2782" s="21">
        <v>0</v>
      </c>
      <c r="AP2782" s="21">
        <v>0</v>
      </c>
      <c r="AQ2782" s="21">
        <v>0</v>
      </c>
    </row>
    <row r="2783" spans="1:43" x14ac:dyDescent="0.25">
      <c r="A2783" s="16" t="s">
        <v>324</v>
      </c>
      <c r="B2783" s="8" t="s">
        <v>338</v>
      </c>
      <c r="C2783" s="8" t="s">
        <v>72</v>
      </c>
      <c r="D2783" s="8" t="str">
        <f t="shared" si="316"/>
        <v>Week_49_old-generic-refi</v>
      </c>
      <c r="E2783" s="8" t="str">
        <f t="shared" si="317"/>
        <v>Initial</v>
      </c>
      <c r="H2783" s="24">
        <f t="shared" si="318"/>
        <v>1.0503671756571888E-2</v>
      </c>
      <c r="I2783" s="6">
        <f t="shared" si="318"/>
        <v>3.39</v>
      </c>
      <c r="J2783" s="6">
        <f t="shared" si="319"/>
        <v>2299161.2477619587</v>
      </c>
      <c r="K2783" s="18">
        <f t="shared" si="319"/>
        <v>0.3</v>
      </c>
      <c r="L2783" s="35">
        <f>Data!BM11</f>
        <v>8.3516728859476235E-3</v>
      </c>
      <c r="Q2783" s="21">
        <v>0</v>
      </c>
      <c r="R2783" s="21">
        <v>0</v>
      </c>
      <c r="S2783" s="21">
        <v>0</v>
      </c>
      <c r="T2783" s="21">
        <v>0</v>
      </c>
      <c r="U2783" s="21">
        <v>0</v>
      </c>
      <c r="V2783" s="21">
        <v>0</v>
      </c>
      <c r="W2783" s="21">
        <v>0</v>
      </c>
      <c r="X2783" s="21">
        <v>0</v>
      </c>
      <c r="Y2783" s="21">
        <v>0</v>
      </c>
      <c r="Z2783" s="21">
        <v>0</v>
      </c>
      <c r="AA2783" s="21">
        <v>0</v>
      </c>
      <c r="AB2783" s="21">
        <v>0</v>
      </c>
      <c r="AC2783" s="21">
        <v>0</v>
      </c>
      <c r="AD2783" s="21">
        <v>0</v>
      </c>
      <c r="AE2783" s="21">
        <v>0</v>
      </c>
      <c r="AF2783" s="21">
        <v>0</v>
      </c>
      <c r="AG2783" s="21">
        <v>0</v>
      </c>
      <c r="AH2783" s="21">
        <v>0</v>
      </c>
      <c r="AI2783" s="21">
        <v>0</v>
      </c>
      <c r="AJ2783" s="21">
        <v>0</v>
      </c>
      <c r="AK2783" s="21">
        <v>0</v>
      </c>
      <c r="AL2783" s="21">
        <v>0</v>
      </c>
      <c r="AM2783" s="21">
        <v>0</v>
      </c>
      <c r="AN2783" s="21">
        <v>0</v>
      </c>
      <c r="AO2783" s="21">
        <v>0</v>
      </c>
      <c r="AP2783" s="21">
        <v>0</v>
      </c>
      <c r="AQ2783" s="21">
        <v>0</v>
      </c>
    </row>
    <row r="2784" spans="1:43" x14ac:dyDescent="0.25">
      <c r="A2784" s="16" t="s">
        <v>325</v>
      </c>
      <c r="B2784" s="8" t="s">
        <v>338</v>
      </c>
      <c r="C2784" s="8" t="s">
        <v>72</v>
      </c>
      <c r="D2784" s="8" t="str">
        <f t="shared" si="316"/>
        <v>Week_50_old-generic-refi</v>
      </c>
      <c r="E2784" s="8" t="str">
        <f t="shared" si="317"/>
        <v>Initial</v>
      </c>
      <c r="H2784" s="24">
        <f t="shared" si="318"/>
        <v>1.0503671756571888E-2</v>
      </c>
      <c r="I2784" s="6">
        <f t="shared" si="318"/>
        <v>3.39</v>
      </c>
      <c r="J2784" s="6">
        <f t="shared" si="319"/>
        <v>2299161.2477619587</v>
      </c>
      <c r="K2784" s="18">
        <f t="shared" si="319"/>
        <v>0.3</v>
      </c>
      <c r="L2784" s="35">
        <f>Data!BM12</f>
        <v>7.2983087381704474E-3</v>
      </c>
      <c r="Q2784" s="21">
        <v>0</v>
      </c>
      <c r="R2784" s="21">
        <v>0</v>
      </c>
      <c r="S2784" s="21">
        <v>0</v>
      </c>
      <c r="T2784" s="21">
        <v>0</v>
      </c>
      <c r="U2784" s="21">
        <v>0</v>
      </c>
      <c r="V2784" s="21">
        <v>0</v>
      </c>
      <c r="W2784" s="21">
        <v>0</v>
      </c>
      <c r="X2784" s="21">
        <v>0</v>
      </c>
      <c r="Y2784" s="21">
        <v>0</v>
      </c>
      <c r="Z2784" s="21">
        <v>0</v>
      </c>
      <c r="AA2784" s="21">
        <v>0</v>
      </c>
      <c r="AB2784" s="21">
        <v>0</v>
      </c>
      <c r="AC2784" s="21">
        <v>0</v>
      </c>
      <c r="AD2784" s="21">
        <v>0</v>
      </c>
      <c r="AE2784" s="21">
        <v>0</v>
      </c>
      <c r="AF2784" s="21">
        <v>0</v>
      </c>
      <c r="AG2784" s="21">
        <v>0</v>
      </c>
      <c r="AH2784" s="21">
        <v>0</v>
      </c>
      <c r="AI2784" s="21">
        <v>0</v>
      </c>
      <c r="AJ2784" s="21">
        <v>0</v>
      </c>
      <c r="AK2784" s="21">
        <v>0</v>
      </c>
      <c r="AL2784" s="21">
        <v>0</v>
      </c>
      <c r="AM2784" s="21">
        <v>0</v>
      </c>
      <c r="AN2784" s="21">
        <v>0</v>
      </c>
      <c r="AO2784" s="21">
        <v>0</v>
      </c>
      <c r="AP2784" s="21">
        <v>0</v>
      </c>
      <c r="AQ2784" s="21">
        <v>0</v>
      </c>
    </row>
    <row r="2785" spans="1:43" x14ac:dyDescent="0.25">
      <c r="A2785" s="16" t="s">
        <v>326</v>
      </c>
      <c r="B2785" s="8" t="s">
        <v>338</v>
      </c>
      <c r="C2785" s="8" t="s">
        <v>72</v>
      </c>
      <c r="D2785" s="8" t="str">
        <f t="shared" si="316"/>
        <v>Week_51_old-generic-refi</v>
      </c>
      <c r="E2785" s="8" t="str">
        <f t="shared" si="317"/>
        <v>Initial</v>
      </c>
      <c r="H2785" s="24">
        <f t="shared" si="318"/>
        <v>1.0503671756571888E-2</v>
      </c>
      <c r="I2785" s="6">
        <f t="shared" si="318"/>
        <v>3.39</v>
      </c>
      <c r="J2785" s="6">
        <f t="shared" si="319"/>
        <v>2299161.2477619587</v>
      </c>
      <c r="K2785" s="18">
        <f t="shared" si="319"/>
        <v>0.3</v>
      </c>
      <c r="L2785" s="35">
        <f>Data!BM13</f>
        <v>7.2983087381704474E-3</v>
      </c>
      <c r="Q2785" s="21">
        <v>0</v>
      </c>
      <c r="R2785" s="21">
        <v>0</v>
      </c>
      <c r="S2785" s="21">
        <v>0</v>
      </c>
      <c r="T2785" s="21">
        <v>0</v>
      </c>
      <c r="U2785" s="21">
        <v>0</v>
      </c>
      <c r="V2785" s="21">
        <v>0</v>
      </c>
      <c r="W2785" s="21">
        <v>0</v>
      </c>
      <c r="X2785" s="21">
        <v>0</v>
      </c>
      <c r="Y2785" s="21">
        <v>0</v>
      </c>
      <c r="Z2785" s="21">
        <v>0</v>
      </c>
      <c r="AA2785" s="21">
        <v>0</v>
      </c>
      <c r="AB2785" s="21">
        <v>0</v>
      </c>
      <c r="AC2785" s="21">
        <v>0</v>
      </c>
      <c r="AD2785" s="21">
        <v>0</v>
      </c>
      <c r="AE2785" s="21">
        <v>0</v>
      </c>
      <c r="AF2785" s="21">
        <v>0</v>
      </c>
      <c r="AG2785" s="21">
        <v>0</v>
      </c>
      <c r="AH2785" s="21">
        <v>0</v>
      </c>
      <c r="AI2785" s="21">
        <v>0</v>
      </c>
      <c r="AJ2785" s="21">
        <v>0</v>
      </c>
      <c r="AK2785" s="21">
        <v>0</v>
      </c>
      <c r="AL2785" s="21">
        <v>0</v>
      </c>
      <c r="AM2785" s="21">
        <v>0</v>
      </c>
      <c r="AN2785" s="21">
        <v>0</v>
      </c>
      <c r="AO2785" s="21">
        <v>0</v>
      </c>
      <c r="AP2785" s="21">
        <v>0</v>
      </c>
      <c r="AQ2785" s="21">
        <v>0</v>
      </c>
    </row>
    <row r="2786" spans="1:43" x14ac:dyDescent="0.25">
      <c r="A2786" s="16" t="s">
        <v>327</v>
      </c>
      <c r="B2786" s="8" t="s">
        <v>338</v>
      </c>
      <c r="C2786" s="8" t="s">
        <v>72</v>
      </c>
      <c r="D2786" s="8" t="str">
        <f t="shared" si="316"/>
        <v>Week_52_old-generic-refi</v>
      </c>
      <c r="E2786" s="8" t="str">
        <f t="shared" si="317"/>
        <v>Initial</v>
      </c>
      <c r="H2786" s="24">
        <f t="shared" si="318"/>
        <v>1.0503671756571888E-2</v>
      </c>
      <c r="I2786" s="6">
        <f t="shared" si="318"/>
        <v>3.39</v>
      </c>
      <c r="J2786" s="6">
        <f t="shared" si="319"/>
        <v>2299161.2477619587</v>
      </c>
      <c r="K2786" s="18">
        <f t="shared" si="319"/>
        <v>0.3</v>
      </c>
      <c r="L2786" s="35">
        <f>Data!BM14</f>
        <v>7.2983087381704474E-3</v>
      </c>
      <c r="Q2786" s="21">
        <v>0</v>
      </c>
      <c r="R2786" s="21">
        <v>0</v>
      </c>
      <c r="S2786" s="21">
        <v>0</v>
      </c>
      <c r="T2786" s="21">
        <v>0</v>
      </c>
      <c r="U2786" s="21">
        <v>0</v>
      </c>
      <c r="V2786" s="21">
        <v>0</v>
      </c>
      <c r="W2786" s="21">
        <v>0</v>
      </c>
      <c r="X2786" s="21">
        <v>0</v>
      </c>
      <c r="Y2786" s="21">
        <v>0</v>
      </c>
      <c r="Z2786" s="21">
        <v>0</v>
      </c>
      <c r="AA2786" s="21">
        <v>0</v>
      </c>
      <c r="AB2786" s="21">
        <v>0</v>
      </c>
      <c r="AC2786" s="21">
        <v>0</v>
      </c>
      <c r="AD2786" s="21">
        <v>0</v>
      </c>
      <c r="AE2786" s="21">
        <v>0</v>
      </c>
      <c r="AF2786" s="21">
        <v>0</v>
      </c>
      <c r="AG2786" s="21">
        <v>0</v>
      </c>
      <c r="AH2786" s="21">
        <v>0</v>
      </c>
      <c r="AI2786" s="21">
        <v>0</v>
      </c>
      <c r="AJ2786" s="21">
        <v>0</v>
      </c>
      <c r="AK2786" s="21">
        <v>0</v>
      </c>
      <c r="AL2786" s="21">
        <v>0</v>
      </c>
      <c r="AM2786" s="21">
        <v>0</v>
      </c>
      <c r="AN2786" s="21">
        <v>0</v>
      </c>
      <c r="AO2786" s="21">
        <v>0</v>
      </c>
      <c r="AP2786" s="21">
        <v>0</v>
      </c>
      <c r="AQ2786" s="21">
        <v>0</v>
      </c>
    </row>
    <row r="2787" spans="1:43" x14ac:dyDescent="0.25">
      <c r="A2787" s="17" t="s">
        <v>262</v>
      </c>
      <c r="B2787" s="8" t="s">
        <v>338</v>
      </c>
      <c r="C2787" s="8" t="s">
        <v>72</v>
      </c>
      <c r="D2787" s="8" t="str">
        <f t="shared" si="316"/>
        <v>Week_01-generic-refi</v>
      </c>
      <c r="E2787" s="8" t="str">
        <f t="shared" si="317"/>
        <v>Umbrella-vod.umb</v>
      </c>
      <c r="H2787" s="24">
        <f t="shared" si="318"/>
        <v>1.0503671756571888E-2</v>
      </c>
      <c r="I2787" s="6">
        <f t="shared" si="318"/>
        <v>3.39</v>
      </c>
      <c r="J2787" s="6">
        <f t="shared" si="319"/>
        <v>2299161.2477619587</v>
      </c>
      <c r="K2787" s="18">
        <f t="shared" si="319"/>
        <v>0.3</v>
      </c>
      <c r="L2787" s="35">
        <f>Data!BM15</f>
        <v>7.2983087381704474E-3</v>
      </c>
      <c r="Q2787" s="21">
        <v>0</v>
      </c>
      <c r="R2787" s="21">
        <v>0</v>
      </c>
      <c r="S2787" s="21">
        <v>0</v>
      </c>
      <c r="T2787" s="21">
        <v>0</v>
      </c>
      <c r="U2787" s="21">
        <v>0</v>
      </c>
      <c r="V2787" s="21">
        <v>0</v>
      </c>
      <c r="W2787" s="21">
        <v>0</v>
      </c>
      <c r="X2787" s="21">
        <v>0</v>
      </c>
      <c r="Y2787" s="21">
        <v>0</v>
      </c>
      <c r="Z2787" s="21">
        <v>1698.7356829979892</v>
      </c>
      <c r="AA2787" s="21">
        <v>1829.0496743241772</v>
      </c>
      <c r="AB2787" s="21">
        <v>1928.1992733992136</v>
      </c>
      <c r="AC2787" s="21">
        <v>2006.6515981336049</v>
      </c>
      <c r="AD2787" s="21">
        <v>2069.7439189938887</v>
      </c>
      <c r="AE2787" s="21">
        <v>2119.4871387924568</v>
      </c>
      <c r="AF2787" s="21">
        <v>2157.8334862240827</v>
      </c>
      <c r="AG2787" s="21">
        <v>2189.3518315094011</v>
      </c>
      <c r="AH2787" s="21">
        <v>2215.3346875170155</v>
      </c>
      <c r="AI2787" s="21">
        <v>22912.899638701219</v>
      </c>
      <c r="AJ2787" s="21">
        <v>24670.601813712899</v>
      </c>
      <c r="AK2787" s="21">
        <v>26007.952194682359</v>
      </c>
      <c r="AL2787" s="21">
        <v>27066.133441507933</v>
      </c>
      <c r="AM2787" s="21">
        <v>27917.135766538933</v>
      </c>
      <c r="AN2787" s="21">
        <v>28588.082644477567</v>
      </c>
      <c r="AO2787" s="21">
        <v>29105.306141343768</v>
      </c>
      <c r="AP2787" s="21">
        <v>29530.432127410008</v>
      </c>
      <c r="AQ2787" s="21">
        <v>29880.894284641323</v>
      </c>
    </row>
    <row r="2788" spans="1:43" x14ac:dyDescent="0.25">
      <c r="A2788" s="17" t="s">
        <v>263</v>
      </c>
      <c r="B2788" s="8" t="s">
        <v>338</v>
      </c>
      <c r="C2788" s="8" t="s">
        <v>72</v>
      </c>
      <c r="D2788" s="8" t="str">
        <f t="shared" si="316"/>
        <v>Week_02-generic-refi</v>
      </c>
      <c r="E2788" s="8" t="str">
        <f t="shared" si="317"/>
        <v>Umbrella-vod.umb</v>
      </c>
      <c r="H2788" s="24">
        <f t="shared" si="318"/>
        <v>1.0503671756571888E-2</v>
      </c>
      <c r="I2788" s="6">
        <f t="shared" si="318"/>
        <v>3.39</v>
      </c>
      <c r="J2788" s="6">
        <f t="shared" si="319"/>
        <v>2299161.2477619587</v>
      </c>
      <c r="K2788" s="18">
        <f t="shared" si="319"/>
        <v>0.3</v>
      </c>
      <c r="L2788" s="35">
        <f>Data!BM16</f>
        <v>6.922107256821455E-3</v>
      </c>
      <c r="Q2788" s="21">
        <v>0</v>
      </c>
      <c r="R2788" s="21">
        <v>0</v>
      </c>
      <c r="S2788" s="21">
        <v>0</v>
      </c>
      <c r="T2788" s="21">
        <v>0</v>
      </c>
      <c r="U2788" s="21">
        <v>0</v>
      </c>
      <c r="V2788" s="21">
        <v>0</v>
      </c>
      <c r="W2788" s="21">
        <v>0</v>
      </c>
      <c r="X2788" s="21">
        <v>0</v>
      </c>
      <c r="Y2788" s="21">
        <v>0</v>
      </c>
      <c r="Z2788" s="21">
        <v>2683.3580439499328</v>
      </c>
      <c r="AA2788" s="21">
        <v>2830.6298355720301</v>
      </c>
      <c r="AB2788" s="21">
        <v>2942.6136350026577</v>
      </c>
      <c r="AC2788" s="21">
        <v>3031.1755967200065</v>
      </c>
      <c r="AD2788" s="21">
        <v>3102.3606911173006</v>
      </c>
      <c r="AE2788" s="21">
        <v>3158.4593854705595</v>
      </c>
      <c r="AF2788" s="21">
        <v>3201.6877588720658</v>
      </c>
      <c r="AG2788" s="21">
        <v>3237.2067473810307</v>
      </c>
      <c r="AH2788" s="21">
        <v>3266.4784531235623</v>
      </c>
      <c r="AI2788" s="21">
        <v>33345.020667773533</v>
      </c>
      <c r="AJ2788" s="21">
        <v>35175.108511060433</v>
      </c>
      <c r="AK2788" s="21">
        <v>36566.686543253789</v>
      </c>
      <c r="AL2788" s="21">
        <v>37667.210735506786</v>
      </c>
      <c r="AM2788" s="21">
        <v>38551.799525015143</v>
      </c>
      <c r="AN2788" s="21">
        <v>39248.915635502941</v>
      </c>
      <c r="AO2788" s="21">
        <v>39786.09739839047</v>
      </c>
      <c r="AP2788" s="21">
        <v>40227.477708632789</v>
      </c>
      <c r="AQ2788" s="21">
        <v>40591.225526471113</v>
      </c>
    </row>
    <row r="2789" spans="1:43" x14ac:dyDescent="0.25">
      <c r="A2789" s="17" t="s">
        <v>264</v>
      </c>
      <c r="B2789" s="8" t="s">
        <v>338</v>
      </c>
      <c r="C2789" s="8" t="s">
        <v>72</v>
      </c>
      <c r="D2789" s="8" t="str">
        <f t="shared" si="316"/>
        <v>Week_03-generic-refi</v>
      </c>
      <c r="E2789" s="8" t="str">
        <f t="shared" si="317"/>
        <v>Umbrella-vod.umb</v>
      </c>
      <c r="H2789" s="24">
        <f t="shared" si="318"/>
        <v>1.0503671756571888E-2</v>
      </c>
      <c r="I2789" s="6">
        <f t="shared" si="318"/>
        <v>3.39</v>
      </c>
      <c r="J2789" s="6">
        <f t="shared" si="319"/>
        <v>2299161.2477619587</v>
      </c>
      <c r="K2789" s="18">
        <f t="shared" si="319"/>
        <v>0.3</v>
      </c>
      <c r="L2789" s="35">
        <f>Data!BM17</f>
        <v>6.922107256821455E-3</v>
      </c>
      <c r="Q2789" s="21">
        <v>0</v>
      </c>
      <c r="R2789" s="21">
        <v>0</v>
      </c>
      <c r="S2789" s="21">
        <v>0</v>
      </c>
      <c r="T2789" s="21">
        <v>0</v>
      </c>
      <c r="U2789" s="21">
        <v>0</v>
      </c>
      <c r="V2789" s="21">
        <v>0</v>
      </c>
      <c r="W2789" s="21">
        <v>0</v>
      </c>
      <c r="X2789" s="21">
        <v>0</v>
      </c>
      <c r="Y2789" s="21">
        <v>0</v>
      </c>
      <c r="Z2789" s="21">
        <v>1729.0505770971076</v>
      </c>
      <c r="AA2789" s="21">
        <v>1844.5635664825777</v>
      </c>
      <c r="AB2789" s="21">
        <v>1932.457013089612</v>
      </c>
      <c r="AC2789" s="21">
        <v>2002.0076350481063</v>
      </c>
      <c r="AD2789" s="21">
        <v>2057.9433111390408</v>
      </c>
      <c r="AE2789" s="21">
        <v>2102.046225376037</v>
      </c>
      <c r="AF2789" s="21">
        <v>2136.0458307891654</v>
      </c>
      <c r="AG2789" s="21">
        <v>2163.9924734088077</v>
      </c>
      <c r="AH2789" s="21">
        <v>2187.0316247875862</v>
      </c>
      <c r="AI2789" s="21">
        <v>24208.217419331668</v>
      </c>
      <c r="AJ2789" s="21">
        <v>25825.500105472176</v>
      </c>
      <c r="AK2789" s="21">
        <v>27056.085082789479</v>
      </c>
      <c r="AL2789" s="21">
        <v>28029.854503026865</v>
      </c>
      <c r="AM2789" s="21">
        <v>28813.002796224886</v>
      </c>
      <c r="AN2789" s="21">
        <v>29430.482094295978</v>
      </c>
      <c r="AO2789" s="21">
        <v>29906.506249352416</v>
      </c>
      <c r="AP2789" s="21">
        <v>30297.78364148776</v>
      </c>
      <c r="AQ2789" s="21">
        <v>30620.351872355099</v>
      </c>
    </row>
    <row r="2790" spans="1:43" x14ac:dyDescent="0.25">
      <c r="A2790" s="17" t="s">
        <v>265</v>
      </c>
      <c r="B2790" s="8" t="s">
        <v>338</v>
      </c>
      <c r="C2790" s="8" t="s">
        <v>72</v>
      </c>
      <c r="D2790" s="8" t="str">
        <f t="shared" si="316"/>
        <v>Week_04-generic-refi</v>
      </c>
      <c r="E2790" s="8" t="str">
        <f t="shared" si="317"/>
        <v>Umbrella-vod.umb</v>
      </c>
      <c r="H2790" s="24">
        <f t="shared" si="318"/>
        <v>1.0503671756571888E-2</v>
      </c>
      <c r="I2790" s="6">
        <f t="shared" si="318"/>
        <v>3.39</v>
      </c>
      <c r="J2790" s="6">
        <f t="shared" si="319"/>
        <v>2299161.2477619587</v>
      </c>
      <c r="K2790" s="18">
        <f t="shared" si="319"/>
        <v>0.3</v>
      </c>
      <c r="L2790" s="35">
        <f>Data!BM18</f>
        <v>6.922107256821455E-3</v>
      </c>
      <c r="Q2790" s="21">
        <v>0</v>
      </c>
      <c r="R2790" s="21">
        <v>0</v>
      </c>
      <c r="S2790" s="21">
        <v>0</v>
      </c>
      <c r="T2790" s="21">
        <v>0</v>
      </c>
      <c r="U2790" s="21">
        <v>0</v>
      </c>
      <c r="V2790" s="21">
        <v>0</v>
      </c>
      <c r="W2790" s="21">
        <v>0</v>
      </c>
      <c r="X2790" s="21">
        <v>0</v>
      </c>
      <c r="Y2790" s="21">
        <v>0</v>
      </c>
      <c r="Z2790" s="21">
        <v>1346.4678505103473</v>
      </c>
      <c r="AA2790" s="21">
        <v>1459.653347100455</v>
      </c>
      <c r="AB2790" s="21">
        <v>1545.7188064925294</v>
      </c>
      <c r="AC2790" s="21">
        <v>1613.7805670784285</v>
      </c>
      <c r="AD2790" s="21">
        <v>1668.4897121356742</v>
      </c>
      <c r="AE2790" s="21">
        <v>1711.6038916060277</v>
      </c>
      <c r="AF2790" s="21">
        <v>1744.8269098593009</v>
      </c>
      <c r="AG2790" s="21">
        <v>1772.1246861700085</v>
      </c>
      <c r="AH2790" s="21">
        <v>1794.6212265308752</v>
      </c>
      <c r="AI2790" s="21">
        <v>20031.804702871472</v>
      </c>
      <c r="AJ2790" s="21">
        <v>21715.699169442796</v>
      </c>
      <c r="AK2790" s="21">
        <v>22996.120735803619</v>
      </c>
      <c r="AL2790" s="21">
        <v>24008.69589329703</v>
      </c>
      <c r="AM2790" s="21">
        <v>24822.620198160621</v>
      </c>
      <c r="AN2790" s="21">
        <v>25464.042733980787</v>
      </c>
      <c r="AO2790" s="21">
        <v>25958.311507674309</v>
      </c>
      <c r="AP2790" s="21">
        <v>26364.428685794457</v>
      </c>
      <c r="AQ2790" s="21">
        <v>26699.11644148676</v>
      </c>
    </row>
    <row r="2791" spans="1:43" x14ac:dyDescent="0.25">
      <c r="A2791" s="17" t="s">
        <v>266</v>
      </c>
      <c r="B2791" s="8" t="s">
        <v>338</v>
      </c>
      <c r="C2791" s="8" t="s">
        <v>72</v>
      </c>
      <c r="D2791" s="8" t="str">
        <f t="shared" si="316"/>
        <v>Week_05-generic-refi</v>
      </c>
      <c r="E2791" s="8" t="str">
        <f t="shared" si="317"/>
        <v>Umbrella-vod.umb</v>
      </c>
      <c r="H2791" s="24">
        <f t="shared" si="318"/>
        <v>1.0503671756571888E-2</v>
      </c>
      <c r="I2791" s="6">
        <f t="shared" si="318"/>
        <v>3.39</v>
      </c>
      <c r="J2791" s="6">
        <f t="shared" ref="J2791:K2806" si="320">J2790</f>
        <v>2299161.2477619587</v>
      </c>
      <c r="K2791" s="18">
        <f t="shared" si="320"/>
        <v>0.3</v>
      </c>
      <c r="L2791" s="35">
        <f>Data!BM19</f>
        <v>6.922107256821455E-3</v>
      </c>
      <c r="Q2791" s="21">
        <v>0</v>
      </c>
      <c r="R2791" s="21">
        <v>0</v>
      </c>
      <c r="S2791" s="21">
        <v>0</v>
      </c>
      <c r="T2791" s="21">
        <v>0</v>
      </c>
      <c r="U2791" s="21">
        <v>0</v>
      </c>
      <c r="V2791" s="21">
        <v>0</v>
      </c>
      <c r="W2791" s="21">
        <v>0</v>
      </c>
      <c r="X2791" s="21">
        <v>0</v>
      </c>
      <c r="Y2791" s="21">
        <v>0</v>
      </c>
      <c r="Z2791" s="21">
        <v>2009.0112545219613</v>
      </c>
      <c r="AA2791" s="21">
        <v>2143.9184464220048</v>
      </c>
      <c r="AB2791" s="21">
        <v>2246.4937288881879</v>
      </c>
      <c r="AC2791" s="21">
        <v>2327.6084483259815</v>
      </c>
      <c r="AD2791" s="21">
        <v>2392.8050008584983</v>
      </c>
      <c r="AE2791" s="21">
        <v>2444.1815253310824</v>
      </c>
      <c r="AF2791" s="21">
        <v>2483.7694841749808</v>
      </c>
      <c r="AG2791" s="21">
        <v>2516.2959082875041</v>
      </c>
      <c r="AH2791" s="21">
        <v>2543.1005000596524</v>
      </c>
      <c r="AI2791" s="21">
        <v>27054.720435870382</v>
      </c>
      <c r="AJ2791" s="21">
        <v>28871.473006782424</v>
      </c>
      <c r="AK2791" s="21">
        <v>30252.821958664408</v>
      </c>
      <c r="AL2791" s="21">
        <v>31345.168282102873</v>
      </c>
      <c r="AM2791" s="21">
        <v>32223.149676273551</v>
      </c>
      <c r="AN2791" s="21">
        <v>32915.02111474549</v>
      </c>
      <c r="AO2791" s="21">
        <v>33448.139660864959</v>
      </c>
      <c r="AP2791" s="21">
        <v>33886.162747675531</v>
      </c>
      <c r="AQ2791" s="21">
        <v>34247.131724410137</v>
      </c>
    </row>
    <row r="2792" spans="1:43" x14ac:dyDescent="0.25">
      <c r="A2792" s="17" t="s">
        <v>267</v>
      </c>
      <c r="B2792" s="8" t="s">
        <v>338</v>
      </c>
      <c r="C2792" s="8" t="s">
        <v>72</v>
      </c>
      <c r="D2792" s="8" t="str">
        <f t="shared" si="316"/>
        <v>Week_06-generic-refi</v>
      </c>
      <c r="E2792" s="8" t="str">
        <f t="shared" si="317"/>
        <v>Umbrella-vod.umb</v>
      </c>
      <c r="H2792" s="24">
        <f t="shared" si="318"/>
        <v>1.0503671756571888E-2</v>
      </c>
      <c r="I2792" s="6">
        <f t="shared" si="318"/>
        <v>3.39</v>
      </c>
      <c r="J2792" s="6">
        <f t="shared" si="320"/>
        <v>2299161.2477619587</v>
      </c>
      <c r="K2792" s="18">
        <f t="shared" si="320"/>
        <v>0.3</v>
      </c>
      <c r="L2792" s="35">
        <f>Data!BM20</f>
        <v>7.1478281456308504E-3</v>
      </c>
      <c r="Q2792" s="21">
        <v>0</v>
      </c>
      <c r="R2792" s="21">
        <v>0</v>
      </c>
      <c r="S2792" s="21">
        <v>0</v>
      </c>
      <c r="T2792" s="21">
        <v>0</v>
      </c>
      <c r="U2792" s="21">
        <v>0</v>
      </c>
      <c r="V2792" s="21">
        <v>0</v>
      </c>
      <c r="W2792" s="21">
        <v>0</v>
      </c>
      <c r="X2792" s="21">
        <v>0</v>
      </c>
      <c r="Y2792" s="21">
        <v>0</v>
      </c>
      <c r="Z2792" s="21">
        <v>2060.5590628265099</v>
      </c>
      <c r="AA2792" s="21">
        <v>2210.3118928323497</v>
      </c>
      <c r="AB2792" s="21">
        <v>2324.1208721524886</v>
      </c>
      <c r="AC2792" s="21">
        <v>2414.0796592495162</v>
      </c>
      <c r="AD2792" s="21">
        <v>2486.3567095900471</v>
      </c>
      <c r="AE2792" s="21">
        <v>2543.292470026056</v>
      </c>
      <c r="AF2792" s="21">
        <v>2587.1504666302908</v>
      </c>
      <c r="AG2792" s="21">
        <v>2623.1753697010718</v>
      </c>
      <c r="AH2792" s="21">
        <v>2652.8557452209361</v>
      </c>
      <c r="AI2792" s="21">
        <v>27871.036055462049</v>
      </c>
      <c r="AJ2792" s="21">
        <v>29896.586596476391</v>
      </c>
      <c r="AK2792" s="21">
        <v>31435.962110282759</v>
      </c>
      <c r="AL2792" s="21">
        <v>32652.740917509793</v>
      </c>
      <c r="AM2792" s="21">
        <v>33630.357289864653</v>
      </c>
      <c r="AN2792" s="21">
        <v>34400.468013980673</v>
      </c>
      <c r="AO2792" s="21">
        <v>34993.689449235339</v>
      </c>
      <c r="AP2792" s="21">
        <v>35480.960787627839</v>
      </c>
      <c r="AQ2792" s="21">
        <v>35882.416310634821</v>
      </c>
    </row>
    <row r="2793" spans="1:43" x14ac:dyDescent="0.25">
      <c r="A2793" s="17" t="s">
        <v>268</v>
      </c>
      <c r="B2793" s="8" t="s">
        <v>338</v>
      </c>
      <c r="C2793" s="8" t="s">
        <v>72</v>
      </c>
      <c r="D2793" s="8" t="str">
        <f t="shared" si="316"/>
        <v>Week_07-generic-refi</v>
      </c>
      <c r="E2793" s="8" t="str">
        <f t="shared" si="317"/>
        <v>Umbrella-vod.umb</v>
      </c>
      <c r="H2793" s="24">
        <f t="shared" si="318"/>
        <v>1.0503671756571888E-2</v>
      </c>
      <c r="I2793" s="6">
        <f t="shared" si="318"/>
        <v>3.39</v>
      </c>
      <c r="J2793" s="6">
        <f t="shared" si="320"/>
        <v>2299161.2477619587</v>
      </c>
      <c r="K2793" s="18">
        <f t="shared" si="320"/>
        <v>0.3</v>
      </c>
      <c r="L2793" s="35">
        <f>Data!BM21</f>
        <v>7.1478281456308504E-3</v>
      </c>
      <c r="Q2793" s="21">
        <v>0</v>
      </c>
      <c r="R2793" s="21">
        <v>0</v>
      </c>
      <c r="S2793" s="21">
        <v>0</v>
      </c>
      <c r="T2793" s="21">
        <v>0</v>
      </c>
      <c r="U2793" s="21">
        <v>0</v>
      </c>
      <c r="V2793" s="21">
        <v>0</v>
      </c>
      <c r="W2793" s="21">
        <v>0</v>
      </c>
      <c r="X2793" s="21">
        <v>0</v>
      </c>
      <c r="Y2793" s="21">
        <v>0</v>
      </c>
      <c r="Z2793" s="21">
        <v>1289.4663834111436</v>
      </c>
      <c r="AA2793" s="21">
        <v>1382.1419144872009</v>
      </c>
      <c r="AB2793" s="21">
        <v>1452.6463581383796</v>
      </c>
      <c r="AC2793" s="21">
        <v>1508.4278988609556</v>
      </c>
      <c r="AD2793" s="21">
        <v>1553.2837549108388</v>
      </c>
      <c r="AE2793" s="21">
        <v>1588.6460954187605</v>
      </c>
      <c r="AF2793" s="21">
        <v>1615.9044211194951</v>
      </c>
      <c r="AG2793" s="21">
        <v>1638.3076948532735</v>
      </c>
      <c r="AH2793" s="21">
        <v>1656.7752750884752</v>
      </c>
      <c r="AI2793" s="21">
        <v>20502.382446166226</v>
      </c>
      <c r="AJ2793" s="21">
        <v>21975.913827803692</v>
      </c>
      <c r="AK2793" s="21">
        <v>23096.927207048757</v>
      </c>
      <c r="AL2793" s="21">
        <v>23983.847948871615</v>
      </c>
      <c r="AM2793" s="21">
        <v>24697.051431735625</v>
      </c>
      <c r="AN2793" s="21">
        <v>25259.308997044947</v>
      </c>
      <c r="AO2793" s="21">
        <v>25692.713563110654</v>
      </c>
      <c r="AP2793" s="21">
        <v>26048.923303857046</v>
      </c>
      <c r="AQ2793" s="21">
        <v>26342.555924069868</v>
      </c>
    </row>
    <row r="2794" spans="1:43" x14ac:dyDescent="0.25">
      <c r="A2794" s="17" t="s">
        <v>269</v>
      </c>
      <c r="B2794" s="8" t="s">
        <v>338</v>
      </c>
      <c r="C2794" s="8" t="s">
        <v>72</v>
      </c>
      <c r="D2794" s="8" t="str">
        <f t="shared" si="316"/>
        <v>Week_08-generic-refi</v>
      </c>
      <c r="E2794" s="8" t="str">
        <f t="shared" si="317"/>
        <v>Umbrella-vod.umb</v>
      </c>
      <c r="H2794" s="24">
        <f t="shared" si="318"/>
        <v>1.0503671756571888E-2</v>
      </c>
      <c r="I2794" s="6">
        <f t="shared" si="318"/>
        <v>3.39</v>
      </c>
      <c r="J2794" s="6">
        <f t="shared" si="320"/>
        <v>2299161.2477619587</v>
      </c>
      <c r="K2794" s="18">
        <f t="shared" si="320"/>
        <v>0.3</v>
      </c>
      <c r="L2794" s="35">
        <f>Data!BM22</f>
        <v>7.1478281456308504E-3</v>
      </c>
      <c r="Q2794" s="21">
        <v>0</v>
      </c>
      <c r="R2794" s="21">
        <v>0</v>
      </c>
      <c r="S2794" s="21">
        <v>0</v>
      </c>
      <c r="T2794" s="21">
        <v>0</v>
      </c>
      <c r="U2794" s="21">
        <v>0</v>
      </c>
      <c r="V2794" s="21">
        <v>0</v>
      </c>
      <c r="W2794" s="21">
        <v>0</v>
      </c>
      <c r="X2794" s="21">
        <v>0</v>
      </c>
      <c r="Y2794" s="21">
        <v>0</v>
      </c>
      <c r="Z2794" s="21">
        <v>1618.8601924775762</v>
      </c>
      <c r="AA2794" s="21">
        <v>1725.1843139223758</v>
      </c>
      <c r="AB2794" s="21">
        <v>1806.1522786960081</v>
      </c>
      <c r="AC2794" s="21">
        <v>1870.2702756599201</v>
      </c>
      <c r="AD2794" s="21">
        <v>1921.8716830298915</v>
      </c>
      <c r="AE2794" s="21">
        <v>1962.5822019848572</v>
      </c>
      <c r="AF2794" s="21">
        <v>1993.9833894851181</v>
      </c>
      <c r="AG2794" s="21">
        <v>2019.8063577710582</v>
      </c>
      <c r="AH2794" s="21">
        <v>2041.1037485566214</v>
      </c>
      <c r="AI2794" s="21">
        <v>24246.752501485276</v>
      </c>
      <c r="AJ2794" s="21">
        <v>25839.240024243129</v>
      </c>
      <c r="AK2794" s="21">
        <v>27051.951419296125</v>
      </c>
      <c r="AL2794" s="21">
        <v>28012.289569865905</v>
      </c>
      <c r="AM2794" s="21">
        <v>28785.158381540848</v>
      </c>
      <c r="AN2794" s="21">
        <v>29394.907068854842</v>
      </c>
      <c r="AO2794" s="21">
        <v>29865.223668836406</v>
      </c>
      <c r="AP2794" s="21">
        <v>30251.991546502635</v>
      </c>
      <c r="AQ2794" s="21">
        <v>30570.976821268494</v>
      </c>
    </row>
    <row r="2795" spans="1:43" x14ac:dyDescent="0.25">
      <c r="A2795" s="17" t="s">
        <v>270</v>
      </c>
      <c r="B2795" s="8" t="s">
        <v>338</v>
      </c>
      <c r="C2795" s="8" t="s">
        <v>72</v>
      </c>
      <c r="D2795" s="8" t="str">
        <f t="shared" si="316"/>
        <v>Week_09-generic-refi</v>
      </c>
      <c r="E2795" s="8" t="str">
        <f t="shared" si="317"/>
        <v>Umbrella-vod.umb</v>
      </c>
      <c r="H2795" s="24">
        <f t="shared" si="318"/>
        <v>1.0503671756571888E-2</v>
      </c>
      <c r="I2795" s="6">
        <f t="shared" si="318"/>
        <v>3.39</v>
      </c>
      <c r="J2795" s="6">
        <f t="shared" si="320"/>
        <v>2299161.2477619587</v>
      </c>
      <c r="K2795" s="18">
        <f t="shared" si="320"/>
        <v>0.3</v>
      </c>
      <c r="L2795" s="35">
        <f>Data!BM23</f>
        <v>7.1478281456308504E-3</v>
      </c>
      <c r="Q2795" s="21">
        <v>0</v>
      </c>
      <c r="R2795" s="21">
        <v>0</v>
      </c>
      <c r="S2795" s="21">
        <v>0</v>
      </c>
      <c r="T2795" s="21">
        <v>0</v>
      </c>
      <c r="U2795" s="21">
        <v>0</v>
      </c>
      <c r="V2795" s="21">
        <v>0</v>
      </c>
      <c r="W2795" s="21">
        <v>0</v>
      </c>
      <c r="X2795" s="21">
        <v>0</v>
      </c>
      <c r="Y2795" s="21">
        <v>0</v>
      </c>
      <c r="Z2795" s="21">
        <v>2142.1433879863821</v>
      </c>
      <c r="AA2795" s="21">
        <v>2279.812917073928</v>
      </c>
      <c r="AB2795" s="21">
        <v>2384.4796695858081</v>
      </c>
      <c r="AC2795" s="21">
        <v>2467.2423648011413</v>
      </c>
      <c r="AD2795" s="21">
        <v>2533.7586362082079</v>
      </c>
      <c r="AE2795" s="21">
        <v>2586.1718820504989</v>
      </c>
      <c r="AF2795" s="21">
        <v>2626.5564365384521</v>
      </c>
      <c r="AG2795" s="21">
        <v>2659.7357934390961</v>
      </c>
      <c r="AH2795" s="21">
        <v>2687.0772691153747</v>
      </c>
      <c r="AI2795" s="21">
        <v>28801.437588633224</v>
      </c>
      <c r="AJ2795" s="21">
        <v>30652.424955822804</v>
      </c>
      <c r="AK2795" s="21">
        <v>32059.685065945272</v>
      </c>
      <c r="AL2795" s="21">
        <v>33172.441856307545</v>
      </c>
      <c r="AM2795" s="21">
        <v>34066.763053620132</v>
      </c>
      <c r="AN2795" s="21">
        <v>34771.466967191212</v>
      </c>
      <c r="AO2795" s="21">
        <v>35314.443330096074</v>
      </c>
      <c r="AP2795" s="21">
        <v>35760.544735988966</v>
      </c>
      <c r="AQ2795" s="21">
        <v>36128.154957455845</v>
      </c>
    </row>
    <row r="2796" spans="1:43" x14ac:dyDescent="0.25">
      <c r="A2796" s="17" t="s">
        <v>249</v>
      </c>
      <c r="B2796" s="8" t="s">
        <v>338</v>
      </c>
      <c r="C2796" s="8" t="s">
        <v>72</v>
      </c>
      <c r="D2796" s="8" t="str">
        <f t="shared" si="316"/>
        <v>Week_10-generic-refi</v>
      </c>
      <c r="E2796" s="8" t="str">
        <f t="shared" si="317"/>
        <v>Umbrella-vod.umb</v>
      </c>
      <c r="H2796" s="24">
        <f t="shared" si="318"/>
        <v>1.0503671756571888E-2</v>
      </c>
      <c r="I2796" s="6">
        <f t="shared" si="318"/>
        <v>3.39</v>
      </c>
      <c r="J2796" s="6">
        <f t="shared" si="320"/>
        <v>2299161.2477619587</v>
      </c>
      <c r="K2796" s="18">
        <f t="shared" si="320"/>
        <v>0.3</v>
      </c>
      <c r="L2796" s="35">
        <f>Data!BM24</f>
        <v>7.1478281456308504E-3</v>
      </c>
      <c r="Q2796" s="21">
        <v>0</v>
      </c>
      <c r="R2796" s="21">
        <v>0</v>
      </c>
      <c r="S2796" s="21">
        <v>0</v>
      </c>
      <c r="T2796" s="21">
        <v>0</v>
      </c>
      <c r="U2796" s="21">
        <v>0</v>
      </c>
      <c r="V2796" s="21">
        <v>0</v>
      </c>
      <c r="W2796" s="21">
        <v>0</v>
      </c>
      <c r="X2796" s="21">
        <v>0</v>
      </c>
      <c r="Y2796" s="21">
        <v>0</v>
      </c>
      <c r="Z2796" s="21">
        <v>2251.4161216424573</v>
      </c>
      <c r="AA2796" s="21">
        <v>2394.7703681711073</v>
      </c>
      <c r="AB2796" s="21">
        <v>2503.7287850211619</v>
      </c>
      <c r="AC2796" s="21">
        <v>2589.86346781062</v>
      </c>
      <c r="AD2796" s="21">
        <v>2659.073844449003</v>
      </c>
      <c r="AE2796" s="21">
        <v>2713.5986439548265</v>
      </c>
      <c r="AF2796" s="21">
        <v>2755.6025109246903</v>
      </c>
      <c r="AG2796" s="21">
        <v>2790.1067770632071</v>
      </c>
      <c r="AH2796" s="21">
        <v>2818.5359722985845</v>
      </c>
      <c r="AI2796" s="21">
        <v>30827.454893048274</v>
      </c>
      <c r="AJ2796" s="21">
        <v>32790.329070819076</v>
      </c>
      <c r="AK2796" s="21">
        <v>34282.23927274684</v>
      </c>
      <c r="AL2796" s="21">
        <v>35461.636107873848</v>
      </c>
      <c r="AM2796" s="21">
        <v>36409.297334708332</v>
      </c>
      <c r="AN2796" s="21">
        <v>37155.876690323879</v>
      </c>
      <c r="AO2796" s="21">
        <v>37731.01351283292</v>
      </c>
      <c r="AP2796" s="21">
        <v>38203.462251996643</v>
      </c>
      <c r="AQ2796" s="21">
        <v>38592.728245670398</v>
      </c>
    </row>
    <row r="2797" spans="1:43" x14ac:dyDescent="0.25">
      <c r="A2797" s="17" t="s">
        <v>250</v>
      </c>
      <c r="B2797" s="8" t="s">
        <v>338</v>
      </c>
      <c r="C2797" s="8" t="s">
        <v>72</v>
      </c>
      <c r="D2797" s="8" t="str">
        <f t="shared" si="316"/>
        <v>Week_11-generic-refi</v>
      </c>
      <c r="E2797" s="8" t="str">
        <f t="shared" si="317"/>
        <v>Umbrella-vod.umb</v>
      </c>
      <c r="H2797" s="24">
        <f t="shared" si="318"/>
        <v>1.0503671756571888E-2</v>
      </c>
      <c r="I2797" s="6">
        <f t="shared" si="318"/>
        <v>3.39</v>
      </c>
      <c r="J2797" s="6">
        <f t="shared" si="320"/>
        <v>2299161.2477619587</v>
      </c>
      <c r="K2797" s="18">
        <f t="shared" si="320"/>
        <v>0.3</v>
      </c>
      <c r="L2797" s="35">
        <f>Data!BM25</f>
        <v>7.1478281456308504E-3</v>
      </c>
      <c r="Q2797" s="21">
        <v>0</v>
      </c>
      <c r="R2797" s="21">
        <v>0</v>
      </c>
      <c r="S2797" s="21">
        <v>0</v>
      </c>
      <c r="T2797" s="21">
        <v>0</v>
      </c>
      <c r="U2797" s="21">
        <v>0</v>
      </c>
      <c r="V2797" s="21">
        <v>0</v>
      </c>
      <c r="W2797" s="21">
        <v>0</v>
      </c>
      <c r="X2797" s="21">
        <v>0</v>
      </c>
      <c r="Y2797" s="21">
        <v>0</v>
      </c>
      <c r="Z2797" s="21">
        <v>1872.9670482620138</v>
      </c>
      <c r="AA2797" s="21">
        <v>1991.5735233634873</v>
      </c>
      <c r="AB2797" s="21">
        <v>2081.7712350011607</v>
      </c>
      <c r="AC2797" s="21">
        <v>2153.1102448590646</v>
      </c>
      <c r="AD2797" s="21">
        <v>2210.4579445730269</v>
      </c>
      <c r="AE2797" s="21">
        <v>2255.6556502711528</v>
      </c>
      <c r="AF2797" s="21">
        <v>2290.4867075745587</v>
      </c>
      <c r="AG2797" s="21">
        <v>2319.1077978014732</v>
      </c>
      <c r="AH2797" s="21">
        <v>2342.696283873157</v>
      </c>
      <c r="AI2797" s="21">
        <v>26624.682049253672</v>
      </c>
      <c r="AJ2797" s="21">
        <v>28310.701934915691</v>
      </c>
      <c r="AK2797" s="21">
        <v>29592.884339647124</v>
      </c>
      <c r="AL2797" s="21">
        <v>30606.985712619895</v>
      </c>
      <c r="AM2797" s="21">
        <v>31422.197209563823</v>
      </c>
      <c r="AN2797" s="21">
        <v>32064.693587001424</v>
      </c>
      <c r="AO2797" s="21">
        <v>32559.82553660142</v>
      </c>
      <c r="AP2797" s="21">
        <v>32966.681294102178</v>
      </c>
      <c r="AQ2797" s="21">
        <v>33301.997359734298</v>
      </c>
    </row>
    <row r="2798" spans="1:43" x14ac:dyDescent="0.25">
      <c r="A2798" s="17" t="s">
        <v>251</v>
      </c>
      <c r="B2798" s="8" t="s">
        <v>338</v>
      </c>
      <c r="C2798" s="8" t="s">
        <v>72</v>
      </c>
      <c r="D2798" s="8" t="str">
        <f t="shared" si="316"/>
        <v>Week_12-generic-refi</v>
      </c>
      <c r="E2798" s="8" t="str">
        <f t="shared" si="317"/>
        <v>Umbrella-vod.umb</v>
      </c>
      <c r="H2798" s="24">
        <f t="shared" si="318"/>
        <v>1.0503671756571888E-2</v>
      </c>
      <c r="I2798" s="6">
        <f t="shared" si="318"/>
        <v>3.39</v>
      </c>
      <c r="J2798" s="6">
        <f t="shared" si="320"/>
        <v>2299161.2477619587</v>
      </c>
      <c r="K2798" s="18">
        <f t="shared" si="320"/>
        <v>0.3</v>
      </c>
      <c r="L2798" s="35">
        <f>Data!BM26</f>
        <v>7.1478281456308504E-3</v>
      </c>
      <c r="Q2798" s="21">
        <v>0</v>
      </c>
      <c r="R2798" s="21">
        <v>0</v>
      </c>
      <c r="S2798" s="21">
        <v>0</v>
      </c>
      <c r="T2798" s="21">
        <v>0</v>
      </c>
      <c r="U2798" s="21">
        <v>0</v>
      </c>
      <c r="V2798" s="21">
        <v>0</v>
      </c>
      <c r="W2798" s="21">
        <v>0</v>
      </c>
      <c r="X2798" s="21">
        <v>0</v>
      </c>
      <c r="Y2798" s="21">
        <v>0</v>
      </c>
      <c r="Z2798" s="21">
        <v>1470.2290128766574</v>
      </c>
      <c r="AA2798" s="21">
        <v>1574.5446809932639</v>
      </c>
      <c r="AB2798" s="21">
        <v>1653.9472600152374</v>
      </c>
      <c r="AC2798" s="21">
        <v>1716.7994339482962</v>
      </c>
      <c r="AD2798" s="21">
        <v>1767.3634815926405</v>
      </c>
      <c r="AE2798" s="21">
        <v>1807.2419864250874</v>
      </c>
      <c r="AF2798" s="21">
        <v>1837.9923299839211</v>
      </c>
      <c r="AG2798" s="21">
        <v>1863.2734608768935</v>
      </c>
      <c r="AH2798" s="21">
        <v>1884.1191120431968</v>
      </c>
      <c r="AI2798" s="21">
        <v>22168.228948877124</v>
      </c>
      <c r="AJ2798" s="21">
        <v>23741.108815558149</v>
      </c>
      <c r="AK2798" s="21">
        <v>24938.347161063502</v>
      </c>
      <c r="AL2798" s="21">
        <v>25886.037194030894</v>
      </c>
      <c r="AM2798" s="21">
        <v>26648.445890189436</v>
      </c>
      <c r="AN2798" s="21">
        <v>27249.737129528319</v>
      </c>
      <c r="AO2798" s="21">
        <v>27713.393233644423</v>
      </c>
      <c r="AP2798" s="21">
        <v>28094.584118066836</v>
      </c>
      <c r="AQ2798" s="21">
        <v>28408.896489538041</v>
      </c>
    </row>
    <row r="2799" spans="1:43" x14ac:dyDescent="0.25">
      <c r="A2799" s="17" t="s">
        <v>252</v>
      </c>
      <c r="B2799" s="8" t="s">
        <v>338</v>
      </c>
      <c r="C2799" s="8" t="s">
        <v>72</v>
      </c>
      <c r="D2799" s="8" t="str">
        <f t="shared" si="316"/>
        <v>Week_13-generic-refi</v>
      </c>
      <c r="E2799" s="8" t="str">
        <f t="shared" si="317"/>
        <v>Umbrella-vod.umb</v>
      </c>
      <c r="H2799" s="24">
        <f t="shared" si="318"/>
        <v>1.0503671756571888E-2</v>
      </c>
      <c r="I2799" s="6">
        <f t="shared" si="318"/>
        <v>3.39</v>
      </c>
      <c r="J2799" s="6">
        <f t="shared" si="320"/>
        <v>2299161.2477619587</v>
      </c>
      <c r="K2799" s="18">
        <f t="shared" si="320"/>
        <v>0.3</v>
      </c>
      <c r="L2799" s="35">
        <f>Data!BM27</f>
        <v>7.1478281456308504E-3</v>
      </c>
      <c r="Q2799" s="21">
        <v>0</v>
      </c>
      <c r="R2799" s="21">
        <v>0</v>
      </c>
      <c r="S2799" s="21">
        <v>0</v>
      </c>
      <c r="T2799" s="21">
        <v>0</v>
      </c>
      <c r="U2799" s="21">
        <v>0</v>
      </c>
      <c r="V2799" s="21">
        <v>0</v>
      </c>
      <c r="W2799" s="21">
        <v>0</v>
      </c>
      <c r="X2799" s="21">
        <v>0</v>
      </c>
      <c r="Y2799" s="21">
        <v>0</v>
      </c>
      <c r="Z2799" s="21">
        <v>1963.2948113842547</v>
      </c>
      <c r="AA2799" s="21">
        <v>2075.5499437740855</v>
      </c>
      <c r="AB2799" s="21">
        <v>2160.9318390000426</v>
      </c>
      <c r="AC2799" s="21">
        <v>2228.4728854952973</v>
      </c>
      <c r="AD2799" s="21">
        <v>2282.7745883377279</v>
      </c>
      <c r="AE2799" s="21">
        <v>2325.57711903789</v>
      </c>
      <c r="AF2799" s="21">
        <v>2358.5659448115648</v>
      </c>
      <c r="AG2799" s="21">
        <v>2385.6759236469907</v>
      </c>
      <c r="AH2799" s="21">
        <v>2408.0209305556941</v>
      </c>
      <c r="AI2799" s="21">
        <v>27867.056252318682</v>
      </c>
      <c r="AJ2799" s="21">
        <v>29460.408443125572</v>
      </c>
      <c r="AK2799" s="21">
        <v>30672.321225349922</v>
      </c>
      <c r="AL2799" s="21">
        <v>31631.000549061209</v>
      </c>
      <c r="AM2799" s="21">
        <v>32401.760293818937</v>
      </c>
      <c r="AN2799" s="21">
        <v>33009.300498095254</v>
      </c>
      <c r="AO2799" s="21">
        <v>33477.544726217449</v>
      </c>
      <c r="AP2799" s="21">
        <v>33862.344452078956</v>
      </c>
      <c r="AQ2799" s="21">
        <v>34179.510045790405</v>
      </c>
    </row>
    <row r="2800" spans="1:43" x14ac:dyDescent="0.25">
      <c r="A2800" s="17" t="s">
        <v>253</v>
      </c>
      <c r="B2800" s="8" t="s">
        <v>338</v>
      </c>
      <c r="C2800" s="8" t="s">
        <v>72</v>
      </c>
      <c r="D2800" s="8" t="str">
        <f t="shared" si="316"/>
        <v>Week_14-generic-refi</v>
      </c>
      <c r="E2800" s="8" t="str">
        <f t="shared" si="317"/>
        <v>Umbrella-vod.umb</v>
      </c>
      <c r="H2800" s="24">
        <f t="shared" si="318"/>
        <v>1.0503671756571888E-2</v>
      </c>
      <c r="I2800" s="6">
        <f t="shared" si="318"/>
        <v>3.39</v>
      </c>
      <c r="J2800" s="6">
        <f t="shared" si="320"/>
        <v>2299161.2477619587</v>
      </c>
      <c r="K2800" s="18">
        <f t="shared" si="320"/>
        <v>0.3</v>
      </c>
      <c r="L2800" s="35">
        <f>Data!BM28</f>
        <v>7.1478281456308504E-3</v>
      </c>
      <c r="Q2800" s="21">
        <v>0</v>
      </c>
      <c r="R2800" s="21">
        <v>0</v>
      </c>
      <c r="S2800" s="21">
        <v>0</v>
      </c>
      <c r="T2800" s="21">
        <v>0</v>
      </c>
      <c r="U2800" s="21">
        <v>0</v>
      </c>
      <c r="V2800" s="21">
        <v>0</v>
      </c>
      <c r="W2800" s="21">
        <v>0</v>
      </c>
      <c r="X2800" s="21">
        <v>0</v>
      </c>
      <c r="Y2800" s="21">
        <v>0</v>
      </c>
      <c r="Z2800" s="21">
        <v>1826.9955299242552</v>
      </c>
      <c r="AA2800" s="21">
        <v>1933.9034433344871</v>
      </c>
      <c r="AB2800" s="21">
        <v>2015.2808716035065</v>
      </c>
      <c r="AC2800" s="21">
        <v>2079.6988444905492</v>
      </c>
      <c r="AD2800" s="21">
        <v>2131.5227488193605</v>
      </c>
      <c r="AE2800" s="21">
        <v>2172.3957387491969</v>
      </c>
      <c r="AF2800" s="21">
        <v>2203.9133201124714</v>
      </c>
      <c r="AG2800" s="21">
        <v>2229.8256744656596</v>
      </c>
      <c r="AH2800" s="21">
        <v>2251.1920384640675</v>
      </c>
      <c r="AI2800" s="21">
        <v>27439.243578651844</v>
      </c>
      <c r="AJ2800" s="21">
        <v>29044.869990157287</v>
      </c>
      <c r="AK2800" s="21">
        <v>30267.059666872297</v>
      </c>
      <c r="AL2800" s="21">
        <v>31234.539017499847</v>
      </c>
      <c r="AM2800" s="21">
        <v>32012.870825533308</v>
      </c>
      <c r="AN2800" s="21">
        <v>32626.733261485228</v>
      </c>
      <c r="AO2800" s="21">
        <v>33100.088876138936</v>
      </c>
      <c r="AP2800" s="21">
        <v>33489.260820540432</v>
      </c>
      <c r="AQ2800" s="21">
        <v>33810.15753678295</v>
      </c>
    </row>
    <row r="2801" spans="1:43" x14ac:dyDescent="0.25">
      <c r="A2801" s="17" t="s">
        <v>254</v>
      </c>
      <c r="B2801" s="8" t="s">
        <v>338</v>
      </c>
      <c r="C2801" s="8" t="s">
        <v>72</v>
      </c>
      <c r="D2801" s="8" t="str">
        <f t="shared" si="316"/>
        <v>Week_15-generic-refi</v>
      </c>
      <c r="E2801" s="8" t="str">
        <f t="shared" si="317"/>
        <v>Umbrella-vod.umb</v>
      </c>
      <c r="H2801" s="24">
        <f t="shared" si="318"/>
        <v>1.0503671756571888E-2</v>
      </c>
      <c r="I2801" s="6">
        <f t="shared" si="318"/>
        <v>3.39</v>
      </c>
      <c r="J2801" s="6">
        <f t="shared" si="320"/>
        <v>2299161.2477619587</v>
      </c>
      <c r="K2801" s="18">
        <f t="shared" si="320"/>
        <v>0.3</v>
      </c>
      <c r="L2801" s="35">
        <f>Data!BM29</f>
        <v>7.3735490344402459E-3</v>
      </c>
      <c r="Q2801" s="21">
        <v>0</v>
      </c>
      <c r="R2801" s="21">
        <v>0</v>
      </c>
      <c r="S2801" s="21">
        <v>0</v>
      </c>
      <c r="T2801" s="21">
        <v>0</v>
      </c>
      <c r="U2801" s="21">
        <v>0</v>
      </c>
      <c r="V2801" s="21">
        <v>0</v>
      </c>
      <c r="W2801" s="21">
        <v>0</v>
      </c>
      <c r="X2801" s="21">
        <v>0</v>
      </c>
      <c r="Y2801" s="21">
        <v>0</v>
      </c>
      <c r="Z2801" s="21">
        <v>1635.996743077103</v>
      </c>
      <c r="AA2801" s="21">
        <v>1779.84430282055</v>
      </c>
      <c r="AB2801" s="21">
        <v>1889.1697990601826</v>
      </c>
      <c r="AC2801" s="21">
        <v>1975.5861329438465</v>
      </c>
      <c r="AD2801" s="21">
        <v>2045.0201933652645</v>
      </c>
      <c r="AE2801" s="21">
        <v>2099.7177701666242</v>
      </c>
      <c r="AF2801" s="21">
        <v>2141.8528375006249</v>
      </c>
      <c r="AG2801" s="21">
        <v>2176.4631608595714</v>
      </c>
      <c r="AH2801" s="21">
        <v>2204.9786695652183</v>
      </c>
      <c r="AI2801" s="21">
        <v>22772.737564922758</v>
      </c>
      <c r="AJ2801" s="21">
        <v>24775.065956622784</v>
      </c>
      <c r="AK2801" s="21">
        <v>26296.85433765428</v>
      </c>
      <c r="AL2801" s="21">
        <v>27499.751899145744</v>
      </c>
      <c r="AM2801" s="21">
        <v>28466.259713256608</v>
      </c>
      <c r="AN2801" s="21">
        <v>29227.638711842956</v>
      </c>
      <c r="AO2801" s="21">
        <v>29814.150167160886</v>
      </c>
      <c r="AP2801" s="21">
        <v>30295.918736826832</v>
      </c>
      <c r="AQ2801" s="21">
        <v>30692.848742361301</v>
      </c>
    </row>
    <row r="2802" spans="1:43" x14ac:dyDescent="0.25">
      <c r="A2802" s="17" t="s">
        <v>255</v>
      </c>
      <c r="B2802" s="8" t="s">
        <v>338</v>
      </c>
      <c r="C2802" s="8" t="s">
        <v>72</v>
      </c>
      <c r="D2802" s="8" t="str">
        <f t="shared" si="316"/>
        <v>Week_16-generic-refi</v>
      </c>
      <c r="E2802" s="8" t="str">
        <f t="shared" si="317"/>
        <v>Umbrella-vod.umb</v>
      </c>
      <c r="H2802" s="24">
        <f t="shared" si="318"/>
        <v>1.0503671756571888E-2</v>
      </c>
      <c r="I2802" s="6">
        <f t="shared" si="318"/>
        <v>3.39</v>
      </c>
      <c r="J2802" s="6">
        <f t="shared" si="320"/>
        <v>2299161.2477619587</v>
      </c>
      <c r="K2802" s="18">
        <f t="shared" si="320"/>
        <v>0.3</v>
      </c>
      <c r="L2802" s="35">
        <f>Data!BM30</f>
        <v>7.3735490344402459E-3</v>
      </c>
      <c r="Q2802" s="21">
        <v>0</v>
      </c>
      <c r="R2802" s="21">
        <v>0</v>
      </c>
      <c r="S2802" s="21">
        <v>0</v>
      </c>
      <c r="T2802" s="21">
        <v>0</v>
      </c>
      <c r="U2802" s="21">
        <v>0</v>
      </c>
      <c r="V2802" s="21">
        <v>0</v>
      </c>
      <c r="W2802" s="21">
        <v>0</v>
      </c>
      <c r="X2802" s="21">
        <v>0</v>
      </c>
      <c r="Y2802" s="21">
        <v>0</v>
      </c>
      <c r="Z2802" s="21">
        <v>2172.5692017723413</v>
      </c>
      <c r="AA2802" s="21">
        <v>2309.8778837166487</v>
      </c>
      <c r="AB2802" s="21">
        <v>2414.3311054495994</v>
      </c>
      <c r="AC2802" s="21">
        <v>2496.9685752517771</v>
      </c>
      <c r="AD2802" s="21">
        <v>2563.4161231485577</v>
      </c>
      <c r="AE2802" s="21">
        <v>2615.7980880610789</v>
      </c>
      <c r="AF2802" s="21">
        <v>2656.1739263830214</v>
      </c>
      <c r="AG2802" s="21">
        <v>2689.3572238835936</v>
      </c>
      <c r="AH2802" s="21">
        <v>2716.7101578945612</v>
      </c>
      <c r="AI2802" s="21">
        <v>29402.031021713821</v>
      </c>
      <c r="AJ2802" s="21">
        <v>31260.270622451841</v>
      </c>
      <c r="AK2802" s="21">
        <v>32673.867419831091</v>
      </c>
      <c r="AL2802" s="21">
        <v>33792.225099161835</v>
      </c>
      <c r="AM2802" s="21">
        <v>34691.479706556704</v>
      </c>
      <c r="AN2802" s="21">
        <v>35400.380558175078</v>
      </c>
      <c r="AO2802" s="21">
        <v>35946.79889546027</v>
      </c>
      <c r="AP2802" s="21">
        <v>36395.878419241912</v>
      </c>
      <c r="AQ2802" s="21">
        <v>36766.053884156579</v>
      </c>
    </row>
    <row r="2803" spans="1:43" x14ac:dyDescent="0.25">
      <c r="A2803" s="17" t="s">
        <v>256</v>
      </c>
      <c r="B2803" s="8" t="s">
        <v>338</v>
      </c>
      <c r="C2803" s="8" t="s">
        <v>72</v>
      </c>
      <c r="D2803" s="8" t="str">
        <f t="shared" si="316"/>
        <v>Week_17-generic-refi</v>
      </c>
      <c r="E2803" s="8" t="str">
        <f t="shared" si="317"/>
        <v>Umbrella-vod.umb</v>
      </c>
      <c r="H2803" s="24">
        <f t="shared" si="318"/>
        <v>1.0503671756571888E-2</v>
      </c>
      <c r="I2803" s="6">
        <f t="shared" si="318"/>
        <v>3.39</v>
      </c>
      <c r="J2803" s="6">
        <f t="shared" si="320"/>
        <v>2299161.2477619587</v>
      </c>
      <c r="K2803" s="18">
        <f t="shared" si="320"/>
        <v>0.3</v>
      </c>
      <c r="L2803" s="35">
        <f>Data!BM31</f>
        <v>7.3735490344402459E-3</v>
      </c>
      <c r="Q2803" s="21">
        <v>0</v>
      </c>
      <c r="R2803" s="21">
        <v>0</v>
      </c>
      <c r="S2803" s="21">
        <v>0</v>
      </c>
      <c r="T2803" s="21">
        <v>0</v>
      </c>
      <c r="U2803" s="21">
        <v>0</v>
      </c>
      <c r="V2803" s="21">
        <v>0</v>
      </c>
      <c r="W2803" s="21">
        <v>0</v>
      </c>
      <c r="X2803" s="21">
        <v>0</v>
      </c>
      <c r="Y2803" s="21">
        <v>0</v>
      </c>
      <c r="Z2803" s="21">
        <v>2422.0934281746486</v>
      </c>
      <c r="AA2803" s="21">
        <v>2585.7874509626731</v>
      </c>
      <c r="AB2803" s="21">
        <v>2710.1827975527731</v>
      </c>
      <c r="AC2803" s="21">
        <v>2808.5040274033749</v>
      </c>
      <c r="AD2803" s="21">
        <v>2887.4949168346075</v>
      </c>
      <c r="AE2803" s="21">
        <v>2949.7163494161246</v>
      </c>
      <c r="AF2803" s="21">
        <v>2997.6437321554185</v>
      </c>
      <c r="AG2803" s="21">
        <v>3037.0097296981639</v>
      </c>
      <c r="AH2803" s="21">
        <v>3069.4416241780091</v>
      </c>
      <c r="AI2803" s="21">
        <v>30764.717863917511</v>
      </c>
      <c r="AJ2803" s="21">
        <v>32843.911163607241</v>
      </c>
      <c r="AK2803" s="21">
        <v>34423.944244458617</v>
      </c>
      <c r="AL2803" s="21">
        <v>35672.791568513632</v>
      </c>
      <c r="AM2803" s="21">
        <v>36676.11059778955</v>
      </c>
      <c r="AN2803" s="21">
        <v>37466.428921679202</v>
      </c>
      <c r="AO2803" s="21">
        <v>38075.188431439972</v>
      </c>
      <c r="AP2803" s="21">
        <v>38575.203746186497</v>
      </c>
      <c r="AQ2803" s="21">
        <v>38987.144124645267</v>
      </c>
    </row>
    <row r="2804" spans="1:43" x14ac:dyDescent="0.25">
      <c r="A2804" s="17" t="s">
        <v>257</v>
      </c>
      <c r="B2804" s="8" t="s">
        <v>338</v>
      </c>
      <c r="C2804" s="8" t="s">
        <v>72</v>
      </c>
      <c r="D2804" s="8" t="str">
        <f t="shared" si="316"/>
        <v>Week_18-generic-refi</v>
      </c>
      <c r="E2804" s="8" t="str">
        <f t="shared" si="317"/>
        <v>Umbrella-vod.umb</v>
      </c>
      <c r="H2804" s="24">
        <f t="shared" si="318"/>
        <v>1.0503671756571888E-2</v>
      </c>
      <c r="I2804" s="6">
        <f t="shared" si="318"/>
        <v>3.39</v>
      </c>
      <c r="J2804" s="6">
        <f t="shared" si="320"/>
        <v>2299161.2477619587</v>
      </c>
      <c r="K2804" s="18">
        <f t="shared" si="320"/>
        <v>0.3</v>
      </c>
      <c r="L2804" s="35">
        <f>Data!BM32</f>
        <v>7.3735490344402459E-3</v>
      </c>
      <c r="Q2804" s="21">
        <v>0</v>
      </c>
      <c r="R2804" s="21">
        <v>0</v>
      </c>
      <c r="S2804" s="21">
        <v>0</v>
      </c>
      <c r="T2804" s="21">
        <v>0</v>
      </c>
      <c r="U2804" s="21">
        <v>0</v>
      </c>
      <c r="V2804" s="21">
        <v>0</v>
      </c>
      <c r="W2804" s="21">
        <v>0</v>
      </c>
      <c r="X2804" s="21">
        <v>0</v>
      </c>
      <c r="Y2804" s="21">
        <v>0</v>
      </c>
      <c r="Z2804" s="21">
        <v>1037.2034905841442</v>
      </c>
      <c r="AA2804" s="21">
        <v>1144.9182235444337</v>
      </c>
      <c r="AB2804" s="21">
        <v>1226.8736118222498</v>
      </c>
      <c r="AC2804" s="21">
        <v>1291.7193751863899</v>
      </c>
      <c r="AD2804" s="21">
        <v>1343.8703842292005</v>
      </c>
      <c r="AE2804" s="21">
        <v>1384.9871065168268</v>
      </c>
      <c r="AF2804" s="21">
        <v>1416.6835840754002</v>
      </c>
      <c r="AG2804" s="21">
        <v>1442.7360372688586</v>
      </c>
      <c r="AH2804" s="21">
        <v>1464.2130175033269</v>
      </c>
      <c r="AI2804" s="21">
        <v>16632.974163063431</v>
      </c>
      <c r="AJ2804" s="21">
        <v>18360.326979144633</v>
      </c>
      <c r="AK2804" s="21">
        <v>19674.593531584625</v>
      </c>
      <c r="AL2804" s="21">
        <v>20714.483887152575</v>
      </c>
      <c r="AM2804" s="21">
        <v>21550.796523835113</v>
      </c>
      <c r="AN2804" s="21">
        <v>22210.159306248021</v>
      </c>
      <c r="AO2804" s="21">
        <v>22718.45560208381</v>
      </c>
      <c r="AP2804" s="21">
        <v>23136.2422609073</v>
      </c>
      <c r="AQ2804" s="21">
        <v>23480.654963509518</v>
      </c>
    </row>
    <row r="2805" spans="1:43" x14ac:dyDescent="0.25">
      <c r="A2805" s="17" t="s">
        <v>258</v>
      </c>
      <c r="B2805" s="8" t="s">
        <v>338</v>
      </c>
      <c r="C2805" s="8" t="s">
        <v>72</v>
      </c>
      <c r="D2805" s="8" t="str">
        <f t="shared" si="316"/>
        <v>Week_19-generic-refi</v>
      </c>
      <c r="E2805" s="8" t="str">
        <f t="shared" si="317"/>
        <v>Umbrella-vod.umb</v>
      </c>
      <c r="H2805" s="24">
        <f t="shared" si="318"/>
        <v>1.0503671756571888E-2</v>
      </c>
      <c r="I2805" s="6">
        <f t="shared" si="318"/>
        <v>3.39</v>
      </c>
      <c r="J2805" s="6">
        <f t="shared" si="320"/>
        <v>2299161.2477619587</v>
      </c>
      <c r="K2805" s="18">
        <f t="shared" si="320"/>
        <v>0.3</v>
      </c>
      <c r="L2805" s="35">
        <f>Data!BM33</f>
        <v>6.922107256821455E-3</v>
      </c>
      <c r="Q2805" s="21">
        <v>0</v>
      </c>
      <c r="R2805" s="21">
        <v>0</v>
      </c>
      <c r="S2805" s="21">
        <v>0</v>
      </c>
      <c r="T2805" s="21">
        <v>0</v>
      </c>
      <c r="U2805" s="21">
        <v>0</v>
      </c>
      <c r="V2805" s="21">
        <v>0</v>
      </c>
      <c r="W2805" s="21">
        <v>0</v>
      </c>
      <c r="X2805" s="21">
        <v>0</v>
      </c>
      <c r="Y2805" s="21">
        <v>0</v>
      </c>
      <c r="Z2805" s="21">
        <v>1437.0493567217993</v>
      </c>
      <c r="AA2805" s="21">
        <v>1528.3270291148042</v>
      </c>
      <c r="AB2805" s="21">
        <v>1597.7725175305047</v>
      </c>
      <c r="AC2805" s="21">
        <v>1652.720181604139</v>
      </c>
      <c r="AD2805" s="21">
        <v>1696.9074703473977</v>
      </c>
      <c r="AE2805" s="21">
        <v>1731.7445542121707</v>
      </c>
      <c r="AF2805" s="21">
        <v>1758.5991116442099</v>
      </c>
      <c r="AG2805" s="21">
        <v>1780.6714250068528</v>
      </c>
      <c r="AH2805" s="21">
        <v>1798.8667957456878</v>
      </c>
      <c r="AI2805" s="21">
        <v>21235.767371944687</v>
      </c>
      <c r="AJ2805" s="21">
        <v>22584.608598673462</v>
      </c>
      <c r="AK2805" s="21">
        <v>23610.828213280889</v>
      </c>
      <c r="AL2805" s="21">
        <v>24422.808543978295</v>
      </c>
      <c r="AM2805" s="21">
        <v>25075.779146664732</v>
      </c>
      <c r="AN2805" s="21">
        <v>25590.57858998856</v>
      </c>
      <c r="AO2805" s="21">
        <v>25987.417523763412</v>
      </c>
      <c r="AP2805" s="21">
        <v>26313.587609527898</v>
      </c>
      <c r="AQ2805" s="21">
        <v>26582.466794817417</v>
      </c>
    </row>
    <row r="2806" spans="1:43" x14ac:dyDescent="0.25">
      <c r="A2806" s="17" t="s">
        <v>259</v>
      </c>
      <c r="B2806" s="8" t="s">
        <v>338</v>
      </c>
      <c r="C2806" s="8" t="s">
        <v>72</v>
      </c>
      <c r="D2806" s="8" t="str">
        <f t="shared" si="316"/>
        <v>Week_20-generic-refi</v>
      </c>
      <c r="E2806" s="8" t="str">
        <f t="shared" si="317"/>
        <v>Umbrella-vod.umb</v>
      </c>
      <c r="H2806" s="24">
        <f t="shared" si="318"/>
        <v>1.0503671756571888E-2</v>
      </c>
      <c r="I2806" s="6">
        <f t="shared" si="318"/>
        <v>3.39</v>
      </c>
      <c r="J2806" s="6">
        <f t="shared" si="320"/>
        <v>2299161.2477619587</v>
      </c>
      <c r="K2806" s="18">
        <f t="shared" si="320"/>
        <v>0.3</v>
      </c>
      <c r="L2806" s="35">
        <f>Data!BM34</f>
        <v>6.922107256821455E-3</v>
      </c>
      <c r="Q2806" s="21">
        <v>0</v>
      </c>
      <c r="R2806" s="21">
        <v>0</v>
      </c>
      <c r="S2806" s="21">
        <v>0</v>
      </c>
      <c r="T2806" s="21">
        <v>0</v>
      </c>
      <c r="U2806" s="21">
        <v>0</v>
      </c>
      <c r="V2806" s="21">
        <v>0</v>
      </c>
      <c r="W2806" s="21">
        <v>0</v>
      </c>
      <c r="X2806" s="21">
        <v>0</v>
      </c>
      <c r="Y2806" s="21">
        <v>0</v>
      </c>
      <c r="Z2806" s="21">
        <v>1041.5423000526891</v>
      </c>
      <c r="AA2806" s="21">
        <v>1122.6966394021626</v>
      </c>
      <c r="AB2806" s="21">
        <v>1184.5607743326166</v>
      </c>
      <c r="AC2806" s="21">
        <v>1233.5951236812757</v>
      </c>
      <c r="AD2806" s="21">
        <v>1273.0913730102445</v>
      </c>
      <c r="AE2806" s="21">
        <v>1304.2754382670587</v>
      </c>
      <c r="AF2806" s="21">
        <v>1328.3447943538745</v>
      </c>
      <c r="AG2806" s="21">
        <v>1348.1499554422401</v>
      </c>
      <c r="AH2806" s="21">
        <v>1364.492825143195</v>
      </c>
      <c r="AI2806" s="21">
        <v>16762.996536475934</v>
      </c>
      <c r="AJ2806" s="21">
        <v>18069.126790971019</v>
      </c>
      <c r="AK2806" s="21">
        <v>19064.79281386689</v>
      </c>
      <c r="AL2806" s="21">
        <v>19853.97115857583</v>
      </c>
      <c r="AM2806" s="21">
        <v>20489.639523338166</v>
      </c>
      <c r="AN2806" s="21">
        <v>20991.528287593606</v>
      </c>
      <c r="AO2806" s="21">
        <v>21378.910089271838</v>
      </c>
      <c r="AP2806" s="21">
        <v>21697.662238571796</v>
      </c>
      <c r="AQ2806" s="21">
        <v>21960.690891540889</v>
      </c>
    </row>
    <row r="2807" spans="1:43" x14ac:dyDescent="0.25">
      <c r="A2807" s="17" t="s">
        <v>260</v>
      </c>
      <c r="B2807" s="8" t="s">
        <v>338</v>
      </c>
      <c r="C2807" s="8" t="s">
        <v>72</v>
      </c>
      <c r="D2807" s="8" t="str">
        <f t="shared" si="316"/>
        <v>Week_21-generic-refi</v>
      </c>
      <c r="E2807" s="8" t="str">
        <f t="shared" si="317"/>
        <v>Umbrella-vod.umb</v>
      </c>
      <c r="H2807" s="24">
        <f t="shared" si="318"/>
        <v>1.0503671756571888E-2</v>
      </c>
      <c r="I2807" s="6">
        <f t="shared" si="318"/>
        <v>3.39</v>
      </c>
      <c r="J2807" s="6">
        <f t="shared" ref="J2807:K2822" si="321">J2806</f>
        <v>2299161.2477619587</v>
      </c>
      <c r="K2807" s="18">
        <f t="shared" si="321"/>
        <v>0.3</v>
      </c>
      <c r="L2807" s="35">
        <f>Data!BM35</f>
        <v>6.922107256821455E-3</v>
      </c>
      <c r="Q2807" s="21">
        <v>0</v>
      </c>
      <c r="R2807" s="21">
        <v>0</v>
      </c>
      <c r="S2807" s="21">
        <v>0</v>
      </c>
      <c r="T2807" s="21">
        <v>0</v>
      </c>
      <c r="U2807" s="21">
        <v>0</v>
      </c>
      <c r="V2807" s="21">
        <v>0</v>
      </c>
      <c r="W2807" s="21">
        <v>0</v>
      </c>
      <c r="X2807" s="21">
        <v>0</v>
      </c>
      <c r="Y2807" s="21">
        <v>0</v>
      </c>
      <c r="Z2807" s="21">
        <v>2667.6014558428656</v>
      </c>
      <c r="AA2807" s="21">
        <v>2845.7209987989031</v>
      </c>
      <c r="AB2807" s="21">
        <v>2980.9351102922569</v>
      </c>
      <c r="AC2807" s="21">
        <v>3087.7051509131752</v>
      </c>
      <c r="AD2807" s="21">
        <v>3173.4084529302495</v>
      </c>
      <c r="AE2807" s="21">
        <v>3240.8636622350518</v>
      </c>
      <c r="AF2807" s="21">
        <v>3292.7863851383868</v>
      </c>
      <c r="AG2807" s="21">
        <v>3335.4080796921312</v>
      </c>
      <c r="AH2807" s="21">
        <v>3370.5029952981504</v>
      </c>
      <c r="AI2807" s="21">
        <v>33009.089434703608</v>
      </c>
      <c r="AJ2807" s="21">
        <v>35213.153280382779</v>
      </c>
      <c r="AK2807" s="21">
        <v>36886.302276962509</v>
      </c>
      <c r="AL2807" s="21">
        <v>38207.482325085271</v>
      </c>
      <c r="AM2807" s="21">
        <v>39267.981056983423</v>
      </c>
      <c r="AN2807" s="21">
        <v>40102.676596642035</v>
      </c>
      <c r="AO2807" s="21">
        <v>40745.172048972629</v>
      </c>
      <c r="AP2807" s="21">
        <v>41272.575917455921</v>
      </c>
      <c r="AQ2807" s="21">
        <v>41706.842889909807</v>
      </c>
    </row>
    <row r="2808" spans="1:43" x14ac:dyDescent="0.25">
      <c r="A2808" s="17" t="s">
        <v>261</v>
      </c>
      <c r="B2808" s="8" t="s">
        <v>338</v>
      </c>
      <c r="C2808" s="8" t="s">
        <v>72</v>
      </c>
      <c r="D2808" s="8" t="str">
        <f t="shared" si="316"/>
        <v>Week_22-generic-refi</v>
      </c>
      <c r="E2808" s="8" t="str">
        <f t="shared" si="317"/>
        <v>Umbrella-vod.umb</v>
      </c>
      <c r="H2808" s="24">
        <f t="shared" si="318"/>
        <v>1.0503671756571888E-2</v>
      </c>
      <c r="I2808" s="6">
        <f t="shared" si="318"/>
        <v>3.39</v>
      </c>
      <c r="J2808" s="6">
        <f t="shared" si="321"/>
        <v>2299161.2477619587</v>
      </c>
      <c r="K2808" s="18">
        <f t="shared" si="321"/>
        <v>0.3</v>
      </c>
      <c r="L2808" s="35">
        <f>Data!BM36</f>
        <v>6.922107256821455E-3</v>
      </c>
      <c r="Q2808" s="21">
        <v>0</v>
      </c>
      <c r="R2808" s="21">
        <v>0</v>
      </c>
      <c r="S2808" s="21">
        <v>0</v>
      </c>
      <c r="T2808" s="21">
        <v>0</v>
      </c>
      <c r="U2808" s="21">
        <v>0</v>
      </c>
      <c r="V2808" s="21">
        <v>0</v>
      </c>
      <c r="W2808" s="21">
        <v>0</v>
      </c>
      <c r="X2808" s="21">
        <v>0</v>
      </c>
      <c r="Y2808" s="21">
        <v>0</v>
      </c>
      <c r="Z2808" s="21">
        <v>1572.6066086805279</v>
      </c>
      <c r="AA2808" s="21">
        <v>1704.1862624252778</v>
      </c>
      <c r="AB2808" s="21">
        <v>1804.2993865053252</v>
      </c>
      <c r="AC2808" s="21">
        <v>1883.5137845315501</v>
      </c>
      <c r="AD2808" s="21">
        <v>1947.2196257576034</v>
      </c>
      <c r="AE2808" s="21">
        <v>1997.4466414429185</v>
      </c>
      <c r="AF2808" s="21">
        <v>2036.1660986267696</v>
      </c>
      <c r="AG2808" s="21">
        <v>2067.9911463622684</v>
      </c>
      <c r="AH2808" s="21">
        <v>2094.2269098918941</v>
      </c>
      <c r="AI2808" s="21">
        <v>21425.360982509868</v>
      </c>
      <c r="AJ2808" s="21">
        <v>23218.016287322738</v>
      </c>
      <c r="AK2808" s="21">
        <v>24581.968219523707</v>
      </c>
      <c r="AL2808" s="21">
        <v>25661.1936681234</v>
      </c>
      <c r="AM2808" s="21">
        <v>26529.128876730887</v>
      </c>
      <c r="AN2808" s="21">
        <v>27213.427121563378</v>
      </c>
      <c r="AO2808" s="21">
        <v>27740.945156036662</v>
      </c>
      <c r="AP2808" s="21">
        <v>28174.533017269659</v>
      </c>
      <c r="AQ2808" s="21">
        <v>28531.971871444151</v>
      </c>
    </row>
    <row r="2809" spans="1:43" x14ac:dyDescent="0.25">
      <c r="A2809" s="17" t="s">
        <v>278</v>
      </c>
      <c r="B2809" s="8" t="s">
        <v>338</v>
      </c>
      <c r="C2809" s="8" t="s">
        <v>72</v>
      </c>
      <c r="D2809" s="8" t="str">
        <f t="shared" si="316"/>
        <v>Week_23-generic-refi</v>
      </c>
      <c r="E2809" s="8" t="str">
        <f t="shared" si="317"/>
        <v>Umbrella-vod.umb</v>
      </c>
      <c r="H2809" s="24">
        <f t="shared" si="318"/>
        <v>1.0503671756571888E-2</v>
      </c>
      <c r="I2809" s="6">
        <f t="shared" si="318"/>
        <v>3.39</v>
      </c>
      <c r="J2809" s="6">
        <f t="shared" si="321"/>
        <v>2299161.2477619587</v>
      </c>
      <c r="K2809" s="18">
        <f t="shared" si="321"/>
        <v>0.3</v>
      </c>
      <c r="L2809" s="35">
        <f>Data!BM37</f>
        <v>7.1478281456308504E-3</v>
      </c>
      <c r="Q2809" s="21">
        <v>0</v>
      </c>
      <c r="R2809" s="21">
        <v>0</v>
      </c>
      <c r="S2809" s="21">
        <v>0</v>
      </c>
      <c r="T2809" s="21">
        <v>0</v>
      </c>
      <c r="U2809" s="21">
        <v>0</v>
      </c>
      <c r="V2809" s="21">
        <v>0</v>
      </c>
      <c r="W2809" s="21">
        <v>0</v>
      </c>
      <c r="X2809" s="21">
        <v>0</v>
      </c>
      <c r="Y2809" s="21">
        <v>0</v>
      </c>
      <c r="Z2809" s="21">
        <v>883.12783741529108</v>
      </c>
      <c r="AA2809" s="21">
        <v>989.1656761692908</v>
      </c>
      <c r="AB2809" s="21">
        <v>1069.8456758475425</v>
      </c>
      <c r="AC2809" s="21">
        <v>1133.6818182586701</v>
      </c>
      <c r="AD2809" s="21">
        <v>1185.0215484738198</v>
      </c>
      <c r="AE2809" s="21">
        <v>1225.4986852463505</v>
      </c>
      <c r="AF2809" s="21">
        <v>1256.7022602286968</v>
      </c>
      <c r="AG2809" s="21">
        <v>1282.3495848241232</v>
      </c>
      <c r="AH2809" s="21">
        <v>1303.4926494600634</v>
      </c>
      <c r="AI2809" s="21">
        <v>13891.686421149645</v>
      </c>
      <c r="AJ2809" s="21">
        <v>15559.671895436413</v>
      </c>
      <c r="AK2809" s="21">
        <v>16828.776104934543</v>
      </c>
      <c r="AL2809" s="21">
        <v>17832.924808146832</v>
      </c>
      <c r="AM2809" s="21">
        <v>18640.50373713025</v>
      </c>
      <c r="AN2809" s="21">
        <v>19277.213019124676</v>
      </c>
      <c r="AO2809" s="21">
        <v>19768.048275934438</v>
      </c>
      <c r="AP2809" s="21">
        <v>20171.483175986807</v>
      </c>
      <c r="AQ2809" s="21">
        <v>20504.065630599725</v>
      </c>
    </row>
    <row r="2810" spans="1:43" x14ac:dyDescent="0.25">
      <c r="A2810" s="17" t="s">
        <v>279</v>
      </c>
      <c r="B2810" s="8" t="s">
        <v>338</v>
      </c>
      <c r="C2810" s="8" t="s">
        <v>72</v>
      </c>
      <c r="D2810" s="8" t="str">
        <f t="shared" si="316"/>
        <v>Week_24-generic-refi</v>
      </c>
      <c r="E2810" s="8" t="str">
        <f t="shared" si="317"/>
        <v>Umbrella-vod.umb</v>
      </c>
      <c r="H2810" s="24">
        <f t="shared" si="318"/>
        <v>1.0503671756571888E-2</v>
      </c>
      <c r="I2810" s="6">
        <f t="shared" si="318"/>
        <v>3.39</v>
      </c>
      <c r="J2810" s="6">
        <f t="shared" si="321"/>
        <v>2299161.2477619587</v>
      </c>
      <c r="K2810" s="18">
        <f t="shared" si="321"/>
        <v>0.3</v>
      </c>
      <c r="L2810" s="35">
        <f>Data!BM38</f>
        <v>7.1478281456308504E-3</v>
      </c>
      <c r="Q2810" s="21">
        <v>0</v>
      </c>
      <c r="R2810" s="21">
        <v>0</v>
      </c>
      <c r="S2810" s="21">
        <v>0</v>
      </c>
      <c r="T2810" s="21">
        <v>0</v>
      </c>
      <c r="U2810" s="21">
        <v>0</v>
      </c>
      <c r="V2810" s="21">
        <v>0</v>
      </c>
      <c r="W2810" s="21">
        <v>0</v>
      </c>
      <c r="X2810" s="21">
        <v>0</v>
      </c>
      <c r="Y2810" s="21">
        <v>0</v>
      </c>
      <c r="Z2810" s="21">
        <v>1078.0668279082038</v>
      </c>
      <c r="AA2810" s="21">
        <v>1169.4784124489468</v>
      </c>
      <c r="AB2810" s="21">
        <v>1239.0650066120631</v>
      </c>
      <c r="AC2810" s="21">
        <v>1294.1506852287246</v>
      </c>
      <c r="AD2810" s="21">
        <v>1338.4704963274717</v>
      </c>
      <c r="AE2810" s="21">
        <v>1373.4265342170847</v>
      </c>
      <c r="AF2810" s="21">
        <v>1400.3827858766006</v>
      </c>
      <c r="AG2810" s="21">
        <v>1422.5456853502631</v>
      </c>
      <c r="AH2810" s="21">
        <v>1440.8210348295743</v>
      </c>
      <c r="AI2810" s="21">
        <v>16100.565190955786</v>
      </c>
      <c r="AJ2810" s="21">
        <v>17465.766436376274</v>
      </c>
      <c r="AK2810" s="21">
        <v>18505.018796931461</v>
      </c>
      <c r="AL2810" s="21">
        <v>19327.704864896732</v>
      </c>
      <c r="AM2810" s="21">
        <v>19989.60632533846</v>
      </c>
      <c r="AN2810" s="21">
        <v>20511.662984804807</v>
      </c>
      <c r="AO2810" s="21">
        <v>20914.245529701366</v>
      </c>
      <c r="AP2810" s="21">
        <v>21245.240973173713</v>
      </c>
      <c r="AQ2810" s="21">
        <v>21518.177166053403</v>
      </c>
    </row>
    <row r="2811" spans="1:43" x14ac:dyDescent="0.25">
      <c r="A2811" s="17" t="s">
        <v>280</v>
      </c>
      <c r="B2811" s="8" t="s">
        <v>338</v>
      </c>
      <c r="C2811" s="8" t="s">
        <v>72</v>
      </c>
      <c r="D2811" s="8" t="str">
        <f t="shared" si="316"/>
        <v>Week_25-generic-refi</v>
      </c>
      <c r="E2811" s="8" t="str">
        <f t="shared" si="317"/>
        <v>Umbrella-vod.umb</v>
      </c>
      <c r="H2811" s="24">
        <f t="shared" si="318"/>
        <v>1.0503671756571888E-2</v>
      </c>
      <c r="I2811" s="6">
        <f t="shared" si="318"/>
        <v>3.39</v>
      </c>
      <c r="J2811" s="6">
        <f t="shared" si="321"/>
        <v>2299161.2477619587</v>
      </c>
      <c r="K2811" s="18">
        <f t="shared" si="321"/>
        <v>0.3</v>
      </c>
      <c r="L2811" s="35">
        <f>Data!BM39</f>
        <v>7.1478281456308504E-3</v>
      </c>
      <c r="Q2811" s="21">
        <v>0</v>
      </c>
      <c r="R2811" s="21">
        <v>0</v>
      </c>
      <c r="S2811" s="21">
        <v>0</v>
      </c>
      <c r="T2811" s="21">
        <v>0</v>
      </c>
      <c r="U2811" s="21">
        <v>0</v>
      </c>
      <c r="V2811" s="21">
        <v>0</v>
      </c>
      <c r="W2811" s="21">
        <v>0</v>
      </c>
      <c r="X2811" s="21">
        <v>0</v>
      </c>
      <c r="Y2811" s="21">
        <v>0</v>
      </c>
      <c r="Z2811" s="21">
        <v>1195.3229553882416</v>
      </c>
      <c r="AA2811" s="21">
        <v>1322.4129365064812</v>
      </c>
      <c r="AB2811" s="21">
        <v>1419.0680924428461</v>
      </c>
      <c r="AC2811" s="21">
        <v>1495.5146166344837</v>
      </c>
      <c r="AD2811" s="21">
        <v>1556.9733167726681</v>
      </c>
      <c r="AE2811" s="21">
        <v>1605.4125829334143</v>
      </c>
      <c r="AF2811" s="21">
        <v>1642.7433226800197</v>
      </c>
      <c r="AG2811" s="21">
        <v>1673.4191104310476</v>
      </c>
      <c r="AH2811" s="21">
        <v>1698.7017861325353</v>
      </c>
      <c r="AI2811" s="21">
        <v>16267.982144477499</v>
      </c>
      <c r="AJ2811" s="21">
        <v>17997.638162755822</v>
      </c>
      <c r="AK2811" s="21">
        <v>19313.085459954062</v>
      </c>
      <c r="AL2811" s="21">
        <v>20353.499420842978</v>
      </c>
      <c r="AM2811" s="21">
        <v>21189.933651411273</v>
      </c>
      <c r="AN2811" s="21">
        <v>21849.1773423673</v>
      </c>
      <c r="AO2811" s="21">
        <v>22357.237364891222</v>
      </c>
      <c r="AP2811" s="21">
        <v>22774.725513304988</v>
      </c>
      <c r="AQ2811" s="21">
        <v>23118.815045780189</v>
      </c>
    </row>
    <row r="2812" spans="1:43" x14ac:dyDescent="0.25">
      <c r="A2812" s="17" t="s">
        <v>281</v>
      </c>
      <c r="B2812" s="8" t="s">
        <v>338</v>
      </c>
      <c r="C2812" s="8" t="s">
        <v>72</v>
      </c>
      <c r="D2812" s="8" t="str">
        <f t="shared" si="316"/>
        <v>Week_26-generic-refi</v>
      </c>
      <c r="E2812" s="8" t="str">
        <f t="shared" si="317"/>
        <v>Umbrella-vod.umb</v>
      </c>
      <c r="H2812" s="24">
        <f t="shared" si="318"/>
        <v>1.0503671756571888E-2</v>
      </c>
      <c r="I2812" s="6">
        <f t="shared" si="318"/>
        <v>3.39</v>
      </c>
      <c r="J2812" s="6">
        <f t="shared" si="321"/>
        <v>2299161.2477619587</v>
      </c>
      <c r="K2812" s="18">
        <f t="shared" si="321"/>
        <v>0.3</v>
      </c>
      <c r="L2812" s="35">
        <f>Data!BM40</f>
        <v>7.1478281456308504E-3</v>
      </c>
      <c r="Q2812" s="21">
        <v>0</v>
      </c>
      <c r="R2812" s="21">
        <v>0</v>
      </c>
      <c r="S2812" s="21">
        <v>0</v>
      </c>
      <c r="T2812" s="21">
        <v>0</v>
      </c>
      <c r="U2812" s="21">
        <v>0</v>
      </c>
      <c r="V2812" s="21">
        <v>0</v>
      </c>
      <c r="W2812" s="21">
        <v>0</v>
      </c>
      <c r="X2812" s="21">
        <v>0</v>
      </c>
      <c r="Y2812" s="21">
        <v>0</v>
      </c>
      <c r="Z2812" s="21">
        <v>1616.779829825454</v>
      </c>
      <c r="AA2812" s="21">
        <v>1766.6072558435262</v>
      </c>
      <c r="AB2812" s="21">
        <v>1880.532689719058</v>
      </c>
      <c r="AC2812" s="21">
        <v>1970.6239976767117</v>
      </c>
      <c r="AD2812" s="21">
        <v>2043.0400943212323</v>
      </c>
      <c r="AE2812" s="21">
        <v>2100.1074358009869</v>
      </c>
      <c r="AF2812" s="21">
        <v>2144.0819581477249</v>
      </c>
      <c r="AG2812" s="21">
        <v>2180.2132315286881</v>
      </c>
      <c r="AH2812" s="21">
        <v>2209.9892876268937</v>
      </c>
      <c r="AI2812" s="21">
        <v>20991.984775333585</v>
      </c>
      <c r="AJ2812" s="21">
        <v>22937.317706805366</v>
      </c>
      <c r="AK2812" s="21">
        <v>24416.505490646421</v>
      </c>
      <c r="AL2812" s="21">
        <v>25586.235178108647</v>
      </c>
      <c r="AM2812" s="21">
        <v>26526.473032520142</v>
      </c>
      <c r="AN2812" s="21">
        <v>27267.425351081103</v>
      </c>
      <c r="AO2812" s="21">
        <v>27838.382810208328</v>
      </c>
      <c r="AP2812" s="21">
        <v>28307.504905087801</v>
      </c>
      <c r="AQ2812" s="21">
        <v>28694.111977214925</v>
      </c>
    </row>
    <row r="2813" spans="1:43" x14ac:dyDescent="0.25">
      <c r="A2813" s="17" t="s">
        <v>282</v>
      </c>
      <c r="B2813" s="8" t="s">
        <v>338</v>
      </c>
      <c r="C2813" s="8" t="s">
        <v>72</v>
      </c>
      <c r="D2813" s="8" t="str">
        <f t="shared" si="316"/>
        <v>Week_27-generic-refi</v>
      </c>
      <c r="E2813" s="8" t="str">
        <f t="shared" si="317"/>
        <v>Umbrella-vod.umb</v>
      </c>
      <c r="H2813" s="24">
        <f t="shared" si="318"/>
        <v>1.0503671756571888E-2</v>
      </c>
      <c r="I2813" s="6">
        <f t="shared" si="318"/>
        <v>3.39</v>
      </c>
      <c r="J2813" s="6">
        <f t="shared" si="321"/>
        <v>2299161.2477619587</v>
      </c>
      <c r="K2813" s="18">
        <f t="shared" si="321"/>
        <v>0.3</v>
      </c>
      <c r="L2813" s="35">
        <f>Data!BM41</f>
        <v>7.1478281456308504E-3</v>
      </c>
      <c r="Q2813" s="21">
        <v>0</v>
      </c>
      <c r="R2813" s="21">
        <v>0</v>
      </c>
      <c r="S2813" s="21">
        <v>0</v>
      </c>
      <c r="T2813" s="21">
        <v>0</v>
      </c>
      <c r="U2813" s="21">
        <v>0</v>
      </c>
      <c r="V2813" s="21">
        <v>0</v>
      </c>
      <c r="W2813" s="21">
        <v>0</v>
      </c>
      <c r="X2813" s="21">
        <v>0</v>
      </c>
      <c r="Y2813" s="21">
        <v>0</v>
      </c>
      <c r="Z2813" s="21">
        <v>1612.2463348181057</v>
      </c>
      <c r="AA2813" s="21">
        <v>1744.8524177665226</v>
      </c>
      <c r="AB2813" s="21">
        <v>1845.6819741092399</v>
      </c>
      <c r="AC2813" s="21">
        <v>1925.417291106098</v>
      </c>
      <c r="AD2813" s="21">
        <v>1989.5080664003901</v>
      </c>
      <c r="AE2813" s="21">
        <v>2040.014385249309</v>
      </c>
      <c r="AF2813" s="21">
        <v>2078.9328454371102</v>
      </c>
      <c r="AG2813" s="21">
        <v>2110.9097344934644</v>
      </c>
      <c r="AH2813" s="21">
        <v>2137.2619797657958</v>
      </c>
      <c r="AI2813" s="21">
        <v>21649.310902526722</v>
      </c>
      <c r="AJ2813" s="21">
        <v>23429.950904812984</v>
      </c>
      <c r="AK2813" s="21">
        <v>24783.89438496585</v>
      </c>
      <c r="AL2813" s="21">
        <v>25854.583541019198</v>
      </c>
      <c r="AM2813" s="21">
        <v>26715.197139800708</v>
      </c>
      <c r="AN2813" s="21">
        <v>27393.3980919063</v>
      </c>
      <c r="AO2813" s="21">
        <v>27915.996795502284</v>
      </c>
      <c r="AP2813" s="21">
        <v>28345.383792964254</v>
      </c>
      <c r="AQ2813" s="21">
        <v>28699.242839537746</v>
      </c>
    </row>
    <row r="2814" spans="1:43" x14ac:dyDescent="0.25">
      <c r="A2814" s="17" t="s">
        <v>283</v>
      </c>
      <c r="B2814" s="8" t="s">
        <v>338</v>
      </c>
      <c r="C2814" s="8" t="s">
        <v>72</v>
      </c>
      <c r="D2814" s="8" t="str">
        <f t="shared" si="316"/>
        <v>Week_28-generic-refi</v>
      </c>
      <c r="E2814" s="8" t="str">
        <f t="shared" si="317"/>
        <v>Umbrella-vod.umb</v>
      </c>
      <c r="H2814" s="24">
        <f t="shared" si="318"/>
        <v>1.0503671756571888E-2</v>
      </c>
      <c r="I2814" s="6">
        <f t="shared" si="318"/>
        <v>3.39</v>
      </c>
      <c r="J2814" s="6">
        <f t="shared" si="321"/>
        <v>2299161.2477619587</v>
      </c>
      <c r="K2814" s="18">
        <f t="shared" si="321"/>
        <v>0.3</v>
      </c>
      <c r="L2814" s="35">
        <f>Data!BM42</f>
        <v>6.6963863680120595E-3</v>
      </c>
      <c r="Q2814" s="21">
        <v>0</v>
      </c>
      <c r="R2814" s="21">
        <v>0</v>
      </c>
      <c r="S2814" s="21">
        <v>0</v>
      </c>
      <c r="T2814" s="21">
        <v>0</v>
      </c>
      <c r="U2814" s="21">
        <v>0</v>
      </c>
      <c r="V2814" s="21">
        <v>0</v>
      </c>
      <c r="W2814" s="21">
        <v>0</v>
      </c>
      <c r="X2814" s="21">
        <v>0</v>
      </c>
      <c r="Y2814" s="21">
        <v>0</v>
      </c>
      <c r="Z2814" s="21">
        <v>1542.2367045017249</v>
      </c>
      <c r="AA2814" s="21">
        <v>1653.9297541953786</v>
      </c>
      <c r="AB2814" s="21">
        <v>1738.8829610364157</v>
      </c>
      <c r="AC2814" s="21">
        <v>1806.0823168933389</v>
      </c>
      <c r="AD2814" s="21">
        <v>1860.1095969767093</v>
      </c>
      <c r="AE2814" s="21">
        <v>1902.6950842674273</v>
      </c>
      <c r="AF2814" s="21">
        <v>1935.5163862927704</v>
      </c>
      <c r="AG2814" s="21">
        <v>1962.4883101110472</v>
      </c>
      <c r="AH2814" s="21">
        <v>1984.7193626010726</v>
      </c>
      <c r="AI2814" s="21">
        <v>21486.649834369953</v>
      </c>
      <c r="AJ2814" s="21">
        <v>23042.772471508069</v>
      </c>
      <c r="AK2814" s="21">
        <v>24226.352010480274</v>
      </c>
      <c r="AL2814" s="21">
        <v>25162.582502322592</v>
      </c>
      <c r="AM2814" s="21">
        <v>25915.29785740803</v>
      </c>
      <c r="AN2814" s="21">
        <v>26508.604611663563</v>
      </c>
      <c r="AO2814" s="21">
        <v>26965.875419489712</v>
      </c>
      <c r="AP2814" s="21">
        <v>27341.651900979861</v>
      </c>
      <c r="AQ2814" s="21">
        <v>27651.377923521257</v>
      </c>
    </row>
    <row r="2815" spans="1:43" x14ac:dyDescent="0.25">
      <c r="A2815" s="17" t="s">
        <v>284</v>
      </c>
      <c r="B2815" s="8" t="s">
        <v>338</v>
      </c>
      <c r="C2815" s="8" t="s">
        <v>72</v>
      </c>
      <c r="D2815" s="8" t="str">
        <f t="shared" si="316"/>
        <v>Week_29-generic-refi</v>
      </c>
      <c r="E2815" s="8" t="str">
        <f t="shared" si="317"/>
        <v>Umbrella-vod.umb</v>
      </c>
      <c r="H2815" s="24">
        <f t="shared" si="318"/>
        <v>1.0503671756571888E-2</v>
      </c>
      <c r="I2815" s="6">
        <f t="shared" si="318"/>
        <v>3.39</v>
      </c>
      <c r="J2815" s="6">
        <f t="shared" si="321"/>
        <v>2299161.2477619587</v>
      </c>
      <c r="K2815" s="18">
        <f t="shared" si="321"/>
        <v>0.3</v>
      </c>
      <c r="L2815" s="35">
        <f>Data!BM43</f>
        <v>6.6963863680120595E-3</v>
      </c>
      <c r="Q2815" s="21">
        <v>0</v>
      </c>
      <c r="R2815" s="21">
        <v>0</v>
      </c>
      <c r="S2815" s="21">
        <v>0</v>
      </c>
      <c r="T2815" s="21">
        <v>0</v>
      </c>
      <c r="U2815" s="21">
        <v>0</v>
      </c>
      <c r="V2815" s="21">
        <v>0</v>
      </c>
      <c r="W2815" s="21">
        <v>0</v>
      </c>
      <c r="X2815" s="21">
        <v>0</v>
      </c>
      <c r="Y2815" s="21">
        <v>0</v>
      </c>
      <c r="Z2815" s="21">
        <v>1393.5944909795878</v>
      </c>
      <c r="AA2815" s="21">
        <v>1519.9284899831225</v>
      </c>
      <c r="AB2815" s="21">
        <v>1615.9913580952023</v>
      </c>
      <c r="AC2815" s="21">
        <v>1691.9581947696017</v>
      </c>
      <c r="AD2815" s="21">
        <v>1753.0215366915204</v>
      </c>
      <c r="AE2815" s="21">
        <v>1801.1428855216998</v>
      </c>
      <c r="AF2815" s="21">
        <v>1838.2241990673103</v>
      </c>
      <c r="AG2815" s="21">
        <v>1868.6919839978173</v>
      </c>
      <c r="AH2815" s="21">
        <v>1893.8008938725031</v>
      </c>
      <c r="AI2815" s="21">
        <v>19042.207467628024</v>
      </c>
      <c r="AJ2815" s="21">
        <v>20768.447227337052</v>
      </c>
      <c r="AK2815" s="21">
        <v>22081.059379843329</v>
      </c>
      <c r="AL2815" s="21">
        <v>23119.077450362896</v>
      </c>
      <c r="AM2815" s="21">
        <v>23953.452753272235</v>
      </c>
      <c r="AN2815" s="21">
        <v>24610.987433537986</v>
      </c>
      <c r="AO2815" s="21">
        <v>25117.670023256997</v>
      </c>
      <c r="AP2815" s="21">
        <v>25533.984729924621</v>
      </c>
      <c r="AQ2815" s="21">
        <v>25877.075258923236</v>
      </c>
    </row>
    <row r="2816" spans="1:43" x14ac:dyDescent="0.25">
      <c r="A2816" s="17" t="s">
        <v>285</v>
      </c>
      <c r="B2816" s="8" t="s">
        <v>338</v>
      </c>
      <c r="C2816" s="8" t="s">
        <v>72</v>
      </c>
      <c r="D2816" s="8" t="str">
        <f t="shared" si="316"/>
        <v>Week_30-generic-refi</v>
      </c>
      <c r="E2816" s="8" t="str">
        <f t="shared" si="317"/>
        <v>Umbrella-vod.umb</v>
      </c>
      <c r="H2816" s="24">
        <f t="shared" si="318"/>
        <v>1.0503671756571888E-2</v>
      </c>
      <c r="I2816" s="6">
        <f t="shared" si="318"/>
        <v>3.39</v>
      </c>
      <c r="J2816" s="6">
        <f t="shared" si="321"/>
        <v>2299161.2477619587</v>
      </c>
      <c r="K2816" s="18">
        <f t="shared" si="321"/>
        <v>0.3</v>
      </c>
      <c r="L2816" s="35">
        <f>Data!BM44</f>
        <v>6.6963863680120595E-3</v>
      </c>
      <c r="Q2816" s="21">
        <v>0</v>
      </c>
      <c r="R2816" s="21">
        <v>0</v>
      </c>
      <c r="S2816" s="21">
        <v>0</v>
      </c>
      <c r="T2816" s="21">
        <v>0</v>
      </c>
      <c r="U2816" s="21">
        <v>0</v>
      </c>
      <c r="V2816" s="21">
        <v>0</v>
      </c>
      <c r="W2816" s="21">
        <v>0</v>
      </c>
      <c r="X2816" s="21">
        <v>0</v>
      </c>
      <c r="Y2816" s="21">
        <v>0</v>
      </c>
      <c r="Z2816" s="21">
        <v>1688.0589020242162</v>
      </c>
      <c r="AA2816" s="21">
        <v>1820.4611513771924</v>
      </c>
      <c r="AB2816" s="21">
        <v>1921.1659948024226</v>
      </c>
      <c r="AC2816" s="21">
        <v>2000.8247105676651</v>
      </c>
      <c r="AD2816" s="21">
        <v>2064.8696409273248</v>
      </c>
      <c r="AE2816" s="21">
        <v>2115.3512661045629</v>
      </c>
      <c r="AF2816" s="21">
        <v>2154.2583448427977</v>
      </c>
      <c r="AG2816" s="21">
        <v>2186.2314364478989</v>
      </c>
      <c r="AH2816" s="21">
        <v>2212.5846383853686</v>
      </c>
      <c r="AI2816" s="21">
        <v>22337.729934581155</v>
      </c>
      <c r="AJ2816" s="21">
        <v>24089.781172385312</v>
      </c>
      <c r="AK2816" s="21">
        <v>25422.387275667363</v>
      </c>
      <c r="AL2816" s="21">
        <v>26476.494379137395</v>
      </c>
      <c r="AM2816" s="21">
        <v>27323.987530198432</v>
      </c>
      <c r="AN2816" s="21">
        <v>27992.000304228823</v>
      </c>
      <c r="AO2816" s="21">
        <v>28506.849529191302</v>
      </c>
      <c r="AP2816" s="21">
        <v>28929.94275454733</v>
      </c>
      <c r="AQ2816" s="21">
        <v>29278.669156857566</v>
      </c>
    </row>
    <row r="2817" spans="1:43" x14ac:dyDescent="0.25">
      <c r="A2817" s="17" t="s">
        <v>286</v>
      </c>
      <c r="B2817" s="8" t="s">
        <v>338</v>
      </c>
      <c r="C2817" s="8" t="s">
        <v>72</v>
      </c>
      <c r="D2817" s="8" t="str">
        <f t="shared" si="316"/>
        <v>Week_31-generic-refi</v>
      </c>
      <c r="E2817" s="8" t="str">
        <f t="shared" si="317"/>
        <v>Umbrella-vod.umb</v>
      </c>
      <c r="H2817" s="24">
        <f t="shared" si="318"/>
        <v>1.0503671756571888E-2</v>
      </c>
      <c r="I2817" s="6">
        <f t="shared" si="318"/>
        <v>3.39</v>
      </c>
      <c r="J2817" s="6">
        <f t="shared" si="321"/>
        <v>2299161.2477619587</v>
      </c>
      <c r="K2817" s="18">
        <f t="shared" si="321"/>
        <v>0.3</v>
      </c>
      <c r="L2817" s="35">
        <f>Data!BM45</f>
        <v>6.6963863680120595E-3</v>
      </c>
      <c r="Q2817" s="21">
        <v>0</v>
      </c>
      <c r="R2817" s="21">
        <v>0</v>
      </c>
      <c r="S2817" s="21">
        <v>0</v>
      </c>
      <c r="T2817" s="21">
        <v>0</v>
      </c>
      <c r="U2817" s="21">
        <v>0</v>
      </c>
      <c r="V2817" s="21">
        <v>0</v>
      </c>
      <c r="W2817" s="21">
        <v>0</v>
      </c>
      <c r="X2817" s="21">
        <v>0</v>
      </c>
      <c r="Y2817" s="21">
        <v>0</v>
      </c>
      <c r="Z2817" s="21">
        <v>1374.0579278741689</v>
      </c>
      <c r="AA2817" s="21">
        <v>1488.7276006337545</v>
      </c>
      <c r="AB2817" s="21">
        <v>1575.9899201847918</v>
      </c>
      <c r="AC2817" s="21">
        <v>1645.0470532820757</v>
      </c>
      <c r="AD2817" s="21">
        <v>1700.5922343982652</v>
      </c>
      <c r="AE2817" s="21">
        <v>1744.3909518254127</v>
      </c>
      <c r="AF2817" s="21">
        <v>1778.1587671505608</v>
      </c>
      <c r="AG2817" s="21">
        <v>1805.9166505581027</v>
      </c>
      <c r="AH2817" s="21">
        <v>1828.8016086841906</v>
      </c>
      <c r="AI2817" s="21">
        <v>18983.812969823121</v>
      </c>
      <c r="AJ2817" s="21">
        <v>20568.074867970798</v>
      </c>
      <c r="AK2817" s="21">
        <v>21773.680192218479</v>
      </c>
      <c r="AL2817" s="21">
        <v>22727.76493082862</v>
      </c>
      <c r="AM2817" s="21">
        <v>23495.170225972226</v>
      </c>
      <c r="AN2817" s="21">
        <v>24100.287843714501</v>
      </c>
      <c r="AO2817" s="21">
        <v>24566.819768990681</v>
      </c>
      <c r="AP2817" s="21">
        <v>24950.319224404608</v>
      </c>
      <c r="AQ2817" s="21">
        <v>25266.494951842844</v>
      </c>
    </row>
    <row r="2818" spans="1:43" x14ac:dyDescent="0.25">
      <c r="A2818" s="17" t="s">
        <v>287</v>
      </c>
      <c r="B2818" s="8" t="s">
        <v>338</v>
      </c>
      <c r="C2818" s="8" t="s">
        <v>72</v>
      </c>
      <c r="D2818" s="8" t="str">
        <f t="shared" si="316"/>
        <v>Week_32-generic-refi</v>
      </c>
      <c r="E2818" s="8" t="str">
        <f t="shared" si="317"/>
        <v>Umbrella-vod.umb</v>
      </c>
      <c r="H2818" s="24">
        <f t="shared" si="318"/>
        <v>1.0503671756571888E-2</v>
      </c>
      <c r="I2818" s="6">
        <f t="shared" si="318"/>
        <v>3.39</v>
      </c>
      <c r="J2818" s="6">
        <f t="shared" si="321"/>
        <v>2299161.2477619587</v>
      </c>
      <c r="K2818" s="18">
        <f t="shared" si="321"/>
        <v>0.3</v>
      </c>
      <c r="L2818" s="35">
        <f>Data!BM46</f>
        <v>7.8249908120590368E-3</v>
      </c>
      <c r="Q2818" s="21">
        <v>0</v>
      </c>
      <c r="R2818" s="21">
        <v>0</v>
      </c>
      <c r="S2818" s="21">
        <v>0</v>
      </c>
      <c r="T2818" s="21">
        <v>0</v>
      </c>
      <c r="U2818" s="21">
        <v>0</v>
      </c>
      <c r="V2818" s="21">
        <v>0</v>
      </c>
      <c r="W2818" s="21">
        <v>0</v>
      </c>
      <c r="X2818" s="21">
        <v>0</v>
      </c>
      <c r="Y2818" s="21">
        <v>0</v>
      </c>
      <c r="Z2818" s="21">
        <v>1135.2227409283505</v>
      </c>
      <c r="AA2818" s="21">
        <v>1256.8051892251492</v>
      </c>
      <c r="AB2818" s="21">
        <v>1349.29694472648</v>
      </c>
      <c r="AC2818" s="21">
        <v>1422.4685213116195</v>
      </c>
      <c r="AD2818" s="21">
        <v>1481.3076447107856</v>
      </c>
      <c r="AE2818" s="21">
        <v>1527.6917307124227</v>
      </c>
      <c r="AF2818" s="21">
        <v>1563.4449861805003</v>
      </c>
      <c r="AG2818" s="21">
        <v>1592.8290997948059</v>
      </c>
      <c r="AH2818" s="21">
        <v>1617.0505950651832</v>
      </c>
      <c r="AI2818" s="21">
        <v>16064.973732160805</v>
      </c>
      <c r="AJ2818" s="21">
        <v>17785.533731322368</v>
      </c>
      <c r="AK2818" s="21">
        <v>19094.420145415177</v>
      </c>
      <c r="AL2818" s="21">
        <v>20129.899275105417</v>
      </c>
      <c r="AM2818" s="21">
        <v>20962.554346001878</v>
      </c>
      <c r="AN2818" s="21">
        <v>21618.953391177121</v>
      </c>
      <c r="AO2818" s="21">
        <v>22124.911463743738</v>
      </c>
      <c r="AP2818" s="21">
        <v>22540.737359700172</v>
      </c>
      <c r="AQ2818" s="21">
        <v>22883.505057389222</v>
      </c>
    </row>
    <row r="2819" spans="1:43" x14ac:dyDescent="0.25">
      <c r="A2819" s="17" t="s">
        <v>288</v>
      </c>
      <c r="B2819" s="8" t="s">
        <v>338</v>
      </c>
      <c r="C2819" s="8" t="s">
        <v>72</v>
      </c>
      <c r="D2819" s="8" t="str">
        <f t="shared" si="316"/>
        <v>Week_33-generic-refi</v>
      </c>
      <c r="E2819" s="8" t="str">
        <f t="shared" si="317"/>
        <v>Umbrella-vod.umb</v>
      </c>
      <c r="H2819" s="24">
        <f t="shared" si="318"/>
        <v>1.0503671756571888E-2</v>
      </c>
      <c r="I2819" s="6">
        <f t="shared" si="318"/>
        <v>3.39</v>
      </c>
      <c r="J2819" s="6">
        <f t="shared" si="321"/>
        <v>2299161.2477619587</v>
      </c>
      <c r="K2819" s="18">
        <f t="shared" si="321"/>
        <v>0.3</v>
      </c>
      <c r="L2819" s="35">
        <f>Data!BM47</f>
        <v>7.8249908120590368E-3</v>
      </c>
      <c r="Q2819" s="21">
        <v>0</v>
      </c>
      <c r="R2819" s="21">
        <v>0</v>
      </c>
      <c r="S2819" s="21">
        <v>0</v>
      </c>
      <c r="T2819" s="21">
        <v>0</v>
      </c>
      <c r="U2819" s="21">
        <v>0</v>
      </c>
      <c r="V2819" s="21">
        <v>0</v>
      </c>
      <c r="W2819" s="21">
        <v>0</v>
      </c>
      <c r="X2819" s="21">
        <v>0</v>
      </c>
      <c r="Y2819" s="21">
        <v>0</v>
      </c>
      <c r="Z2819" s="21">
        <v>1689.5767782496341</v>
      </c>
      <c r="AA2819" s="21">
        <v>1847.4716799660266</v>
      </c>
      <c r="AB2819" s="21">
        <v>1967.5436984238609</v>
      </c>
      <c r="AC2819" s="21">
        <v>2062.5043531220645</v>
      </c>
      <c r="AD2819" s="21">
        <v>2138.8409542479972</v>
      </c>
      <c r="AE2819" s="21">
        <v>2199.0024269164173</v>
      </c>
      <c r="AF2819" s="21">
        <v>2245.3643019184146</v>
      </c>
      <c r="AG2819" s="21">
        <v>2283.4593456288026</v>
      </c>
      <c r="AH2819" s="21">
        <v>2314.8554114393278</v>
      </c>
      <c r="AI2819" s="21">
        <v>21529.875097907177</v>
      </c>
      <c r="AJ2819" s="21">
        <v>23541.892282513629</v>
      </c>
      <c r="AK2819" s="21">
        <v>25071.941460171551</v>
      </c>
      <c r="AL2819" s="21">
        <v>26282.002501011531</v>
      </c>
      <c r="AM2819" s="21">
        <v>27254.741656045815</v>
      </c>
      <c r="AN2819" s="21">
        <v>28021.364995648713</v>
      </c>
      <c r="AO2819" s="21">
        <v>28612.14334378147</v>
      </c>
      <c r="AP2819" s="21">
        <v>29097.579426646946</v>
      </c>
      <c r="AQ2819" s="21">
        <v>29497.652027175081</v>
      </c>
    </row>
    <row r="2820" spans="1:43" x14ac:dyDescent="0.25">
      <c r="A2820" s="17" t="s">
        <v>289</v>
      </c>
      <c r="B2820" s="8" t="s">
        <v>338</v>
      </c>
      <c r="C2820" s="8" t="s">
        <v>72</v>
      </c>
      <c r="D2820" s="8" t="str">
        <f t="shared" si="316"/>
        <v>Week_34-generic-refi</v>
      </c>
      <c r="E2820" s="8" t="str">
        <f t="shared" si="317"/>
        <v>Umbrella-vod.umb</v>
      </c>
      <c r="H2820" s="24">
        <f t="shared" si="318"/>
        <v>1.0503671756571888E-2</v>
      </c>
      <c r="I2820" s="6">
        <f t="shared" si="318"/>
        <v>3.39</v>
      </c>
      <c r="J2820" s="6">
        <f t="shared" si="321"/>
        <v>2299161.2477619587</v>
      </c>
      <c r="K2820" s="18">
        <f t="shared" si="321"/>
        <v>0.3</v>
      </c>
      <c r="L2820" s="35">
        <f>Data!BM48</f>
        <v>7.8249908120590368E-3</v>
      </c>
      <c r="Q2820" s="21">
        <v>0</v>
      </c>
      <c r="R2820" s="21">
        <v>0</v>
      </c>
      <c r="S2820" s="21">
        <v>0</v>
      </c>
      <c r="T2820" s="21">
        <v>0</v>
      </c>
      <c r="U2820" s="21">
        <v>0</v>
      </c>
      <c r="V2820" s="21">
        <v>0</v>
      </c>
      <c r="W2820" s="21">
        <v>0</v>
      </c>
      <c r="X2820" s="21">
        <v>0</v>
      </c>
      <c r="Y2820" s="21">
        <v>0</v>
      </c>
      <c r="Z2820" s="21">
        <v>1409.51251943737</v>
      </c>
      <c r="AA2820" s="21">
        <v>1542.1538029791204</v>
      </c>
      <c r="AB2820" s="21">
        <v>1643.0641387932671</v>
      </c>
      <c r="AC2820" s="21">
        <v>1722.900870856058</v>
      </c>
      <c r="AD2820" s="21">
        <v>1787.1021423555158</v>
      </c>
      <c r="AE2820" s="21">
        <v>1837.7156498397126</v>
      </c>
      <c r="AF2820" s="21">
        <v>1876.7304099079738</v>
      </c>
      <c r="AG2820" s="21">
        <v>1908.7961657780688</v>
      </c>
      <c r="AH2820" s="21">
        <v>1935.2289364812489</v>
      </c>
      <c r="AI2820" s="21">
        <v>19543.088281700268</v>
      </c>
      <c r="AJ2820" s="21">
        <v>21382.178235359705</v>
      </c>
      <c r="AK2820" s="21">
        <v>22781.314159415975</v>
      </c>
      <c r="AL2820" s="21">
        <v>23888.261619129476</v>
      </c>
      <c r="AM2820" s="21">
        <v>24778.421230632706</v>
      </c>
      <c r="AN2820" s="21">
        <v>25480.18459305037</v>
      </c>
      <c r="AO2820" s="21">
        <v>26021.129699808083</v>
      </c>
      <c r="AP2820" s="21">
        <v>26465.725891148661</v>
      </c>
      <c r="AQ2820" s="21">
        <v>26832.219955059769</v>
      </c>
    </row>
    <row r="2821" spans="1:43" x14ac:dyDescent="0.25">
      <c r="A2821" s="17" t="s">
        <v>290</v>
      </c>
      <c r="B2821" s="8" t="s">
        <v>338</v>
      </c>
      <c r="C2821" s="8" t="s">
        <v>72</v>
      </c>
      <c r="D2821" s="8" t="str">
        <f t="shared" si="316"/>
        <v>Week_35-generic-refi</v>
      </c>
      <c r="E2821" s="8" t="str">
        <f t="shared" si="317"/>
        <v>Umbrella-vod.umb</v>
      </c>
      <c r="H2821" s="24">
        <f t="shared" si="318"/>
        <v>1.0503671756571888E-2</v>
      </c>
      <c r="I2821" s="6">
        <f t="shared" si="318"/>
        <v>3.39</v>
      </c>
      <c r="J2821" s="6">
        <f t="shared" si="321"/>
        <v>2299161.2477619587</v>
      </c>
      <c r="K2821" s="18">
        <f t="shared" si="321"/>
        <v>0.3</v>
      </c>
      <c r="L2821" s="35">
        <f>Data!BM49</f>
        <v>7.8249908120590368E-3</v>
      </c>
      <c r="Q2821" s="21">
        <v>0</v>
      </c>
      <c r="R2821" s="21">
        <v>0</v>
      </c>
      <c r="S2821" s="21">
        <v>0</v>
      </c>
      <c r="T2821" s="21">
        <v>0</v>
      </c>
      <c r="U2821" s="21">
        <v>0</v>
      </c>
      <c r="V2821" s="21">
        <v>0</v>
      </c>
      <c r="W2821" s="21">
        <v>0</v>
      </c>
      <c r="X2821" s="21">
        <v>0</v>
      </c>
      <c r="Y2821" s="21">
        <v>0</v>
      </c>
      <c r="Z2821" s="21">
        <v>1487.3179941069993</v>
      </c>
      <c r="AA2821" s="21">
        <v>1627.1917186969702</v>
      </c>
      <c r="AB2821" s="21">
        <v>1733.599523718294</v>
      </c>
      <c r="AC2821" s="21">
        <v>1817.7822364951835</v>
      </c>
      <c r="AD2821" s="21">
        <v>1885.4758303709073</v>
      </c>
      <c r="AE2821" s="21">
        <v>1938.8407316580203</v>
      </c>
      <c r="AF2821" s="21">
        <v>1979.9751527261153</v>
      </c>
      <c r="AG2821" s="21">
        <v>2013.7821576812294</v>
      </c>
      <c r="AH2821" s="21">
        <v>2041.649644570758</v>
      </c>
      <c r="AI2821" s="21">
        <v>20503.22902831703</v>
      </c>
      <c r="AJ2821" s="21">
        <v>22431.44009123354</v>
      </c>
      <c r="AK2821" s="21">
        <v>23898.311066638249</v>
      </c>
      <c r="AL2821" s="21">
        <v>25058.800919600668</v>
      </c>
      <c r="AM2821" s="21">
        <v>25991.982165630827</v>
      </c>
      <c r="AN2821" s="21">
        <v>26727.637081054712</v>
      </c>
      <c r="AO2821" s="21">
        <v>27294.690299968239</v>
      </c>
      <c r="AP2821" s="21">
        <v>27760.732375773507</v>
      </c>
      <c r="AQ2821" s="21">
        <v>28144.895996736541</v>
      </c>
    </row>
    <row r="2822" spans="1:43" x14ac:dyDescent="0.25">
      <c r="A2822" s="17" t="s">
        <v>291</v>
      </c>
      <c r="B2822" s="8" t="s">
        <v>338</v>
      </c>
      <c r="C2822" s="8" t="s">
        <v>72</v>
      </c>
      <c r="D2822" s="8" t="str">
        <f t="shared" si="316"/>
        <v>Week_36-generic-refi</v>
      </c>
      <c r="E2822" s="8" t="str">
        <f t="shared" si="317"/>
        <v>Umbrella-vod.umb</v>
      </c>
      <c r="H2822" s="24">
        <f t="shared" si="318"/>
        <v>1.0503671756571888E-2</v>
      </c>
      <c r="I2822" s="6">
        <f t="shared" si="318"/>
        <v>3.39</v>
      </c>
      <c r="J2822" s="6">
        <f t="shared" si="321"/>
        <v>2299161.2477619587</v>
      </c>
      <c r="K2822" s="18">
        <f t="shared" si="321"/>
        <v>0.3</v>
      </c>
      <c r="L2822" s="35">
        <f>Data!BM50</f>
        <v>7.8249908120590368E-3</v>
      </c>
      <c r="Q2822" s="21">
        <v>0</v>
      </c>
      <c r="R2822" s="21">
        <v>0</v>
      </c>
      <c r="S2822" s="21">
        <v>0</v>
      </c>
      <c r="T2822" s="21">
        <v>0</v>
      </c>
      <c r="U2822" s="21">
        <v>0</v>
      </c>
      <c r="V2822" s="21">
        <v>0</v>
      </c>
      <c r="W2822" s="21">
        <v>0</v>
      </c>
      <c r="X2822" s="21">
        <v>0</v>
      </c>
      <c r="Y2822" s="21">
        <v>0</v>
      </c>
      <c r="Z2822" s="21">
        <v>1327.9396941911746</v>
      </c>
      <c r="AA2822" s="21">
        <v>1451.4728667466677</v>
      </c>
      <c r="AB2822" s="21">
        <v>1545.4837275848299</v>
      </c>
      <c r="AC2822" s="21">
        <v>1619.8831926602224</v>
      </c>
      <c r="AD2822" s="21">
        <v>1679.7276753985332</v>
      </c>
      <c r="AE2822" s="21">
        <v>1726.9176825213187</v>
      </c>
      <c r="AF2822" s="21">
        <v>1763.3010200344763</v>
      </c>
      <c r="AG2822" s="21">
        <v>1793.2094824671108</v>
      </c>
      <c r="AH2822" s="21">
        <v>1817.8679555794101</v>
      </c>
      <c r="AI2822" s="21">
        <v>18769.55120735773</v>
      </c>
      <c r="AJ2822" s="21">
        <v>20515.611076062796</v>
      </c>
      <c r="AK2822" s="21">
        <v>21844.392551809266</v>
      </c>
      <c r="AL2822" s="21">
        <v>22895.979890933995</v>
      </c>
      <c r="AM2822" s="21">
        <v>23741.842160243381</v>
      </c>
      <c r="AN2822" s="21">
        <v>24408.841768012608</v>
      </c>
      <c r="AO2822" s="21">
        <v>24923.096232680698</v>
      </c>
      <c r="AP2822" s="21">
        <v>25345.832611161037</v>
      </c>
      <c r="AQ2822" s="21">
        <v>25694.363855314004</v>
      </c>
    </row>
    <row r="2823" spans="1:43" x14ac:dyDescent="0.25">
      <c r="A2823" s="17" t="s">
        <v>292</v>
      </c>
      <c r="B2823" s="8" t="s">
        <v>338</v>
      </c>
      <c r="C2823" s="8" t="s">
        <v>72</v>
      </c>
      <c r="D2823" s="8" t="str">
        <f t="shared" si="316"/>
        <v>Week_37-generic-refi</v>
      </c>
      <c r="E2823" s="8" t="str">
        <f t="shared" si="317"/>
        <v>Umbrella-vod.umb</v>
      </c>
      <c r="H2823" s="24">
        <f t="shared" si="318"/>
        <v>1.0503671756571888E-2</v>
      </c>
      <c r="I2823" s="6">
        <f t="shared" si="318"/>
        <v>3.39</v>
      </c>
      <c r="J2823" s="6">
        <f t="shared" ref="J2823:K2838" si="322">J2822</f>
        <v>2299161.2477619587</v>
      </c>
      <c r="K2823" s="18">
        <f t="shared" si="322"/>
        <v>0.3</v>
      </c>
      <c r="L2823" s="35">
        <f>Data!BM51</f>
        <v>8.2011922934080266E-3</v>
      </c>
      <c r="Q2823" s="21">
        <v>0</v>
      </c>
      <c r="R2823" s="21">
        <v>0</v>
      </c>
      <c r="S2823" s="21">
        <v>0</v>
      </c>
      <c r="T2823" s="21">
        <v>0</v>
      </c>
      <c r="U2823" s="21">
        <v>0</v>
      </c>
      <c r="V2823" s="21">
        <v>0</v>
      </c>
      <c r="W2823" s="21">
        <v>0</v>
      </c>
      <c r="X2823" s="21">
        <v>0</v>
      </c>
      <c r="Y2823" s="21">
        <v>0</v>
      </c>
      <c r="Z2823" s="21">
        <v>1271.0007803842166</v>
      </c>
      <c r="AA2823" s="21">
        <v>1413.1513550314592</v>
      </c>
      <c r="AB2823" s="21">
        <v>1521.3129439946852</v>
      </c>
      <c r="AC2823" s="21">
        <v>1606.897242571632</v>
      </c>
      <c r="AD2823" s="21">
        <v>1675.7300269155021</v>
      </c>
      <c r="AE2823" s="21">
        <v>1730.0009015502224</v>
      </c>
      <c r="AF2823" s="21">
        <v>1771.8391927955852</v>
      </c>
      <c r="AG2823" s="21">
        <v>1806.2285037079116</v>
      </c>
      <c r="AH2823" s="21">
        <v>1834.5789166044824</v>
      </c>
      <c r="AI2823" s="21">
        <v>17898.037103340994</v>
      </c>
      <c r="AJ2823" s="21">
        <v>19899.779587345201</v>
      </c>
      <c r="AK2823" s="21">
        <v>21422.894413313232</v>
      </c>
      <c r="AL2823" s="21">
        <v>22628.079315662824</v>
      </c>
      <c r="AM2823" s="21">
        <v>23597.371976317558</v>
      </c>
      <c r="AN2823" s="21">
        <v>24361.606068722565</v>
      </c>
      <c r="AO2823" s="21">
        <v>24950.766437942424</v>
      </c>
      <c r="AP2823" s="21">
        <v>25435.031414145731</v>
      </c>
      <c r="AQ2823" s="21">
        <v>25834.257559203226</v>
      </c>
    </row>
    <row r="2824" spans="1:43" x14ac:dyDescent="0.25">
      <c r="A2824" s="17" t="s">
        <v>293</v>
      </c>
      <c r="B2824" s="8" t="s">
        <v>338</v>
      </c>
      <c r="C2824" s="8" t="s">
        <v>72</v>
      </c>
      <c r="D2824" s="8" t="str">
        <f t="shared" si="316"/>
        <v>Week_38-generic-refi</v>
      </c>
      <c r="E2824" s="8" t="str">
        <f t="shared" si="317"/>
        <v>Umbrella-vod.umb</v>
      </c>
      <c r="H2824" s="24">
        <f t="shared" si="318"/>
        <v>1.0503671756571888E-2</v>
      </c>
      <c r="I2824" s="6">
        <f t="shared" si="318"/>
        <v>3.39</v>
      </c>
      <c r="J2824" s="6">
        <f t="shared" si="322"/>
        <v>2299161.2477619587</v>
      </c>
      <c r="K2824" s="18">
        <f t="shared" si="322"/>
        <v>0.3</v>
      </c>
      <c r="L2824" s="35">
        <f>Data!BM52</f>
        <v>8.2011922934080266E-3</v>
      </c>
      <c r="Q2824" s="21">
        <v>0</v>
      </c>
      <c r="R2824" s="21">
        <v>0</v>
      </c>
      <c r="S2824" s="21">
        <v>0</v>
      </c>
      <c r="T2824" s="21">
        <v>0</v>
      </c>
      <c r="U2824" s="21">
        <v>0</v>
      </c>
      <c r="V2824" s="21">
        <v>0</v>
      </c>
      <c r="W2824" s="21">
        <v>0</v>
      </c>
      <c r="X2824" s="21">
        <v>0</v>
      </c>
      <c r="Y2824" s="21">
        <v>0</v>
      </c>
      <c r="Z2824" s="21">
        <v>1578.7389228559457</v>
      </c>
      <c r="AA2824" s="21">
        <v>1735.9747481322947</v>
      </c>
      <c r="AB2824" s="21">
        <v>1855.5594195260624</v>
      </c>
      <c r="AC2824" s="21">
        <v>1950.1439669392769</v>
      </c>
      <c r="AD2824" s="21">
        <v>2026.1858089547934</v>
      </c>
      <c r="AE2824" s="21">
        <v>2086.1200814602066</v>
      </c>
      <c r="AF2824" s="21">
        <v>2132.3103899862481</v>
      </c>
      <c r="AG2824" s="21">
        <v>2170.2669246755358</v>
      </c>
      <c r="AH2824" s="21">
        <v>2201.5507036666872</v>
      </c>
      <c r="AI2824" s="21">
        <v>20783.51892221309</v>
      </c>
      <c r="AJ2824" s="21">
        <v>22853.470896266608</v>
      </c>
      <c r="AK2824" s="21">
        <v>24427.759237889884</v>
      </c>
      <c r="AL2824" s="21">
        <v>25672.930116020492</v>
      </c>
      <c r="AM2824" s="21">
        <v>26673.993078065188</v>
      </c>
      <c r="AN2824" s="21">
        <v>27463.005794906268</v>
      </c>
      <c r="AO2824" s="21">
        <v>28071.08426651144</v>
      </c>
      <c r="AP2824" s="21">
        <v>28570.768125264593</v>
      </c>
      <c r="AQ2824" s="21">
        <v>28982.607602462467</v>
      </c>
    </row>
    <row r="2825" spans="1:43" x14ac:dyDescent="0.25">
      <c r="A2825" s="17" t="s">
        <v>294</v>
      </c>
      <c r="B2825" s="8" t="s">
        <v>338</v>
      </c>
      <c r="C2825" s="8" t="s">
        <v>72</v>
      </c>
      <c r="D2825" s="8" t="str">
        <f t="shared" si="316"/>
        <v>Week_39-generic-refi</v>
      </c>
      <c r="E2825" s="8" t="str">
        <f t="shared" si="317"/>
        <v>Umbrella-vod.umb</v>
      </c>
      <c r="H2825" s="24">
        <f t="shared" si="318"/>
        <v>1.0503671756571888E-2</v>
      </c>
      <c r="I2825" s="6">
        <f t="shared" si="318"/>
        <v>3.39</v>
      </c>
      <c r="J2825" s="6">
        <f t="shared" si="322"/>
        <v>2299161.2477619587</v>
      </c>
      <c r="K2825" s="18">
        <f t="shared" si="322"/>
        <v>0.3</v>
      </c>
      <c r="L2825" s="35">
        <f>Data!BM53</f>
        <v>8.2011922934080266E-3</v>
      </c>
      <c r="Q2825" s="21">
        <v>0</v>
      </c>
      <c r="R2825" s="21">
        <v>0</v>
      </c>
      <c r="S2825" s="21">
        <v>0</v>
      </c>
      <c r="T2825" s="21">
        <v>0</v>
      </c>
      <c r="U2825" s="21">
        <v>0</v>
      </c>
      <c r="V2825" s="21">
        <v>0</v>
      </c>
      <c r="W2825" s="21">
        <v>0</v>
      </c>
      <c r="X2825" s="21">
        <v>0</v>
      </c>
      <c r="Y2825" s="21">
        <v>0</v>
      </c>
      <c r="Z2825" s="21">
        <v>1350.5380564232728</v>
      </c>
      <c r="AA2825" s="21">
        <v>1473.5311429431601</v>
      </c>
      <c r="AB2825" s="21">
        <v>1567.1620283988059</v>
      </c>
      <c r="AC2825" s="21">
        <v>1641.2831333412828</v>
      </c>
      <c r="AD2825" s="21">
        <v>1700.9199868774037</v>
      </c>
      <c r="AE2825" s="21">
        <v>1747.9579758352063</v>
      </c>
      <c r="AF2825" s="21">
        <v>1784.2319762064733</v>
      </c>
      <c r="AG2825" s="21">
        <v>1814.0562478569905</v>
      </c>
      <c r="AH2825" s="21">
        <v>1838.6495124614978</v>
      </c>
      <c r="AI2825" s="21">
        <v>18940.726895883905</v>
      </c>
      <c r="AJ2825" s="21">
        <v>20665.653084209614</v>
      </c>
      <c r="AK2825" s="21">
        <v>21978.786780813392</v>
      </c>
      <c r="AL2825" s="21">
        <v>23018.304030445495</v>
      </c>
      <c r="AM2825" s="21">
        <v>23854.685760219927</v>
      </c>
      <c r="AN2825" s="21">
        <v>24514.373725578611</v>
      </c>
      <c r="AO2825" s="21">
        <v>25023.10128877882</v>
      </c>
      <c r="AP2825" s="21">
        <v>25441.374125678467</v>
      </c>
      <c r="AQ2825" s="21">
        <v>25786.284293990073</v>
      </c>
    </row>
    <row r="2826" spans="1:43" x14ac:dyDescent="0.25">
      <c r="A2826" s="17" t="s">
        <v>295</v>
      </c>
      <c r="B2826" s="8" t="s">
        <v>338</v>
      </c>
      <c r="C2826" s="8" t="s">
        <v>72</v>
      </c>
      <c r="D2826" s="8" t="str">
        <f t="shared" si="316"/>
        <v>Week_40-generic-refi</v>
      </c>
      <c r="E2826" s="8" t="str">
        <f t="shared" si="317"/>
        <v>Umbrella-vod.umb</v>
      </c>
      <c r="H2826" s="24">
        <f t="shared" si="318"/>
        <v>1.0503671756571888E-2</v>
      </c>
      <c r="I2826" s="6">
        <f t="shared" si="318"/>
        <v>3.39</v>
      </c>
      <c r="J2826" s="6">
        <f t="shared" si="322"/>
        <v>2299161.2477619587</v>
      </c>
      <c r="K2826" s="18">
        <f t="shared" si="322"/>
        <v>0.3</v>
      </c>
      <c r="L2826" s="35">
        <f>Data!BM54</f>
        <v>8.2011922934080266E-3</v>
      </c>
      <c r="Q2826" s="21">
        <v>0</v>
      </c>
      <c r="R2826" s="21">
        <v>0</v>
      </c>
      <c r="S2826" s="21">
        <v>0</v>
      </c>
      <c r="T2826" s="21">
        <v>0</v>
      </c>
      <c r="U2826" s="21">
        <v>0</v>
      </c>
      <c r="V2826" s="21">
        <v>0</v>
      </c>
      <c r="W2826" s="21">
        <v>0</v>
      </c>
      <c r="X2826" s="21">
        <v>0</v>
      </c>
      <c r="Y2826" s="21">
        <v>0</v>
      </c>
      <c r="Z2826" s="21">
        <v>996.5213358940058</v>
      </c>
      <c r="AA2826" s="21">
        <v>1101.7310780810058</v>
      </c>
      <c r="AB2826" s="21">
        <v>1181.8018299200614</v>
      </c>
      <c r="AC2826" s="21">
        <v>1245.1715368015559</v>
      </c>
      <c r="AD2826" s="21">
        <v>1296.1467228513197</v>
      </c>
      <c r="AE2826" s="21">
        <v>1336.3444000142015</v>
      </c>
      <c r="AF2826" s="21">
        <v>1367.3377954666562</v>
      </c>
      <c r="AG2826" s="21">
        <v>1392.8162399609614</v>
      </c>
      <c r="AH2826" s="21">
        <v>1413.8229025283472</v>
      </c>
      <c r="AI2826" s="21">
        <v>15587.333557969825</v>
      </c>
      <c r="AJ2826" s="21">
        <v>17232.997615473967</v>
      </c>
      <c r="AK2826" s="21">
        <v>18485.443972814719</v>
      </c>
      <c r="AL2826" s="21">
        <v>19476.656828028183</v>
      </c>
      <c r="AM2826" s="21">
        <v>20273.997737366979</v>
      </c>
      <c r="AN2826" s="21">
        <v>20902.759590851336</v>
      </c>
      <c r="AO2826" s="21">
        <v>21387.550408278312</v>
      </c>
      <c r="AP2826" s="21">
        <v>21786.077763956724</v>
      </c>
      <c r="AQ2826" s="21">
        <v>22114.658642843584</v>
      </c>
    </row>
    <row r="2827" spans="1:43" x14ac:dyDescent="0.25">
      <c r="A2827" s="17" t="s">
        <v>296</v>
      </c>
      <c r="B2827" s="8" t="s">
        <v>338</v>
      </c>
      <c r="C2827" s="8" t="s">
        <v>72</v>
      </c>
      <c r="D2827" s="8" t="str">
        <f t="shared" si="316"/>
        <v>Week_41-generic-refi</v>
      </c>
      <c r="E2827" s="8" t="str">
        <f t="shared" si="317"/>
        <v>Umbrella-vod.umb</v>
      </c>
      <c r="H2827" s="24">
        <f t="shared" si="318"/>
        <v>1.0503671756571888E-2</v>
      </c>
      <c r="I2827" s="6">
        <f t="shared" si="318"/>
        <v>3.39</v>
      </c>
      <c r="J2827" s="6">
        <f t="shared" si="322"/>
        <v>2299161.2477619587</v>
      </c>
      <c r="K2827" s="18">
        <f t="shared" si="322"/>
        <v>0.3</v>
      </c>
      <c r="L2827" s="35">
        <f>Data!BM55</f>
        <v>9.7059982188039962E-3</v>
      </c>
      <c r="Q2827" s="21">
        <v>0</v>
      </c>
      <c r="R2827" s="21">
        <v>0</v>
      </c>
      <c r="S2827" s="21">
        <v>0</v>
      </c>
      <c r="T2827" s="21">
        <v>0</v>
      </c>
      <c r="U2827" s="21">
        <v>0</v>
      </c>
      <c r="V2827" s="21">
        <v>0</v>
      </c>
      <c r="W2827" s="21">
        <v>0</v>
      </c>
      <c r="X2827" s="21">
        <v>0</v>
      </c>
      <c r="Y2827" s="21">
        <v>0</v>
      </c>
      <c r="Z2827" s="21">
        <v>1663.7934739955472</v>
      </c>
      <c r="AA2827" s="21">
        <v>1875.6565430478815</v>
      </c>
      <c r="AB2827" s="21">
        <v>2036.6975831087927</v>
      </c>
      <c r="AC2827" s="21">
        <v>2164.0046257334716</v>
      </c>
      <c r="AD2827" s="21">
        <v>2266.308075231706</v>
      </c>
      <c r="AE2827" s="21">
        <v>2346.9068667233732</v>
      </c>
      <c r="AF2827" s="21">
        <v>2409.0003237109727</v>
      </c>
      <c r="AG2827" s="21">
        <v>2460.0085137691781</v>
      </c>
      <c r="AH2827" s="21">
        <v>2502.0373467244376</v>
      </c>
      <c r="AI2827" s="21">
        <v>20887.107195466109</v>
      </c>
      <c r="AJ2827" s="21">
        <v>23546.81628990651</v>
      </c>
      <c r="AK2827" s="21">
        <v>25568.510399899518</v>
      </c>
      <c r="AL2827" s="21">
        <v>27166.711070595597</v>
      </c>
      <c r="AM2827" s="21">
        <v>28451.018978718392</v>
      </c>
      <c r="AN2827" s="21">
        <v>29462.848646296461</v>
      </c>
      <c r="AO2827" s="21">
        <v>30242.364080458163</v>
      </c>
      <c r="AP2827" s="21">
        <v>30882.716113474551</v>
      </c>
      <c r="AQ2827" s="21">
        <v>31410.342139755743</v>
      </c>
    </row>
    <row r="2828" spans="1:43" x14ac:dyDescent="0.25">
      <c r="A2828" s="17" t="s">
        <v>297</v>
      </c>
      <c r="B2828" s="8" t="s">
        <v>338</v>
      </c>
      <c r="C2828" s="8" t="s">
        <v>72</v>
      </c>
      <c r="D2828" s="8" t="str">
        <f t="shared" si="316"/>
        <v>Week_42-generic-refi</v>
      </c>
      <c r="E2828" s="8" t="str">
        <f t="shared" si="317"/>
        <v>Umbrella-vod.umb</v>
      </c>
      <c r="H2828" s="24">
        <f t="shared" si="318"/>
        <v>1.0503671756571888E-2</v>
      </c>
      <c r="I2828" s="6">
        <f t="shared" si="318"/>
        <v>3.39</v>
      </c>
      <c r="J2828" s="6">
        <f t="shared" si="322"/>
        <v>2299161.2477619587</v>
      </c>
      <c r="K2828" s="18">
        <f t="shared" si="322"/>
        <v>0.3</v>
      </c>
      <c r="L2828" s="35">
        <f>Data!BM56</f>
        <v>9.7059982188039962E-3</v>
      </c>
      <c r="Q2828" s="21">
        <v>0</v>
      </c>
      <c r="R2828" s="21">
        <v>0</v>
      </c>
      <c r="S2828" s="21">
        <v>0</v>
      </c>
      <c r="T2828" s="21">
        <v>0</v>
      </c>
      <c r="U2828" s="21">
        <v>0</v>
      </c>
      <c r="V2828" s="21">
        <v>0</v>
      </c>
      <c r="W2828" s="21">
        <v>0</v>
      </c>
      <c r="X2828" s="21">
        <v>0</v>
      </c>
      <c r="Y2828" s="21">
        <v>0</v>
      </c>
      <c r="Z2828" s="21">
        <v>1516.9840774022307</v>
      </c>
      <c r="AA2828" s="21">
        <v>1699.8484155790902</v>
      </c>
      <c r="AB2828" s="21">
        <v>1838.9069668306881</v>
      </c>
      <c r="AC2828" s="21">
        <v>1948.8796564273139</v>
      </c>
      <c r="AD2828" s="21">
        <v>2037.2845647459337</v>
      </c>
      <c r="AE2828" s="21">
        <v>2106.9561228978177</v>
      </c>
      <c r="AF2828" s="21">
        <v>2160.6463669661521</v>
      </c>
      <c r="AG2828" s="21">
        <v>2204.7625024198837</v>
      </c>
      <c r="AH2828" s="21">
        <v>2241.120628910187</v>
      </c>
      <c r="AI2828" s="21">
        <v>20128.864453472233</v>
      </c>
      <c r="AJ2828" s="21">
        <v>22555.291685878794</v>
      </c>
      <c r="AK2828" s="21">
        <v>24400.459852727952</v>
      </c>
      <c r="AL2828" s="21">
        <v>25859.687668925595</v>
      </c>
      <c r="AM2828" s="21">
        <v>27032.732556525498</v>
      </c>
      <c r="AN2828" s="21">
        <v>27957.204587044795</v>
      </c>
      <c r="AO2828" s="21">
        <v>28669.620532224675</v>
      </c>
      <c r="AP2828" s="21">
        <v>29254.997612964944</v>
      </c>
      <c r="AQ2828" s="21">
        <v>29737.433658805825</v>
      </c>
    </row>
    <row r="2829" spans="1:43" x14ac:dyDescent="0.25">
      <c r="A2829" s="17" t="s">
        <v>298</v>
      </c>
      <c r="B2829" s="8" t="s">
        <v>338</v>
      </c>
      <c r="C2829" s="8" t="s">
        <v>72</v>
      </c>
      <c r="D2829" s="8" t="str">
        <f t="shared" si="316"/>
        <v>Week_43-generic-refi</v>
      </c>
      <c r="E2829" s="8" t="str">
        <f t="shared" si="317"/>
        <v>Umbrella-vod.umb</v>
      </c>
      <c r="H2829" s="24">
        <f t="shared" si="318"/>
        <v>1.0503671756571888E-2</v>
      </c>
      <c r="I2829" s="6">
        <f t="shared" si="318"/>
        <v>3.39</v>
      </c>
      <c r="J2829" s="6">
        <f t="shared" si="322"/>
        <v>2299161.2477619587</v>
      </c>
      <c r="K2829" s="18">
        <f t="shared" si="322"/>
        <v>0.3</v>
      </c>
      <c r="L2829" s="35">
        <f>Data!BM57</f>
        <v>9.7059982188039962E-3</v>
      </c>
      <c r="Q2829" s="21">
        <v>0</v>
      </c>
      <c r="R2829" s="21">
        <v>0</v>
      </c>
      <c r="S2829" s="21">
        <v>0</v>
      </c>
      <c r="T2829" s="21">
        <v>0</v>
      </c>
      <c r="U2829" s="21">
        <v>0</v>
      </c>
      <c r="V2829" s="21">
        <v>0</v>
      </c>
      <c r="W2829" s="21">
        <v>0</v>
      </c>
      <c r="X2829" s="21">
        <v>0</v>
      </c>
      <c r="Y2829" s="21">
        <v>0</v>
      </c>
      <c r="Z2829" s="21">
        <v>1038.4269623964335</v>
      </c>
      <c r="AA2829" s="21">
        <v>1184.0932267899395</v>
      </c>
      <c r="AB2829" s="21">
        <v>1294.8991381678161</v>
      </c>
      <c r="AC2829" s="21">
        <v>1382.5521137704939</v>
      </c>
      <c r="AD2829" s="21">
        <v>1453.0333775186921</v>
      </c>
      <c r="AE2829" s="21">
        <v>1508.5921507273058</v>
      </c>
      <c r="AF2829" s="21">
        <v>1551.4155748036637</v>
      </c>
      <c r="AG2829" s="21">
        <v>1586.6088512920871</v>
      </c>
      <c r="AH2829" s="21">
        <v>1615.6178937637058</v>
      </c>
      <c r="AI2829" s="21">
        <v>15259.813559710792</v>
      </c>
      <c r="AJ2829" s="21">
        <v>17400.397459280073</v>
      </c>
      <c r="AK2829" s="21">
        <v>19028.704129051148</v>
      </c>
      <c r="AL2829" s="21">
        <v>20316.775523657434</v>
      </c>
      <c r="AM2829" s="21">
        <v>21352.50647363994</v>
      </c>
      <c r="AN2829" s="21">
        <v>22168.949566385865</v>
      </c>
      <c r="AO2829" s="21">
        <v>22798.24511730799</v>
      </c>
      <c r="AP2829" s="21">
        <v>23315.414699008117</v>
      </c>
      <c r="AQ2829" s="21">
        <v>23741.706191518148</v>
      </c>
    </row>
    <row r="2830" spans="1:43" x14ac:dyDescent="0.25">
      <c r="A2830" s="17" t="s">
        <v>299</v>
      </c>
      <c r="B2830" s="8" t="s">
        <v>338</v>
      </c>
      <c r="C2830" s="8" t="s">
        <v>72</v>
      </c>
      <c r="D2830" s="8" t="str">
        <f t="shared" si="316"/>
        <v>Week_44-generic-refi</v>
      </c>
      <c r="E2830" s="8" t="str">
        <f t="shared" si="317"/>
        <v>Umbrella-vod.umb</v>
      </c>
      <c r="H2830" s="24">
        <f t="shared" si="318"/>
        <v>1.0503671756571888E-2</v>
      </c>
      <c r="I2830" s="6">
        <f t="shared" si="318"/>
        <v>3.39</v>
      </c>
      <c r="J2830" s="6">
        <f t="shared" si="322"/>
        <v>2299161.2477619587</v>
      </c>
      <c r="K2830" s="18">
        <f t="shared" si="322"/>
        <v>0.3</v>
      </c>
      <c r="L2830" s="35">
        <f>Data!BM58</f>
        <v>9.7059982188039962E-3</v>
      </c>
      <c r="Q2830" s="21">
        <v>0</v>
      </c>
      <c r="R2830" s="21">
        <v>0</v>
      </c>
      <c r="S2830" s="21">
        <v>0</v>
      </c>
      <c r="T2830" s="21">
        <v>0</v>
      </c>
      <c r="U2830" s="21">
        <v>0</v>
      </c>
      <c r="V2830" s="21">
        <v>0</v>
      </c>
      <c r="W2830" s="21">
        <v>0</v>
      </c>
      <c r="X2830" s="21">
        <v>0</v>
      </c>
      <c r="Y2830" s="21">
        <v>0</v>
      </c>
      <c r="Z2830" s="21">
        <v>933.06613812507533</v>
      </c>
      <c r="AA2830" s="21">
        <v>1056.171851466461</v>
      </c>
      <c r="AB2830" s="21">
        <v>1149.8690374780863</v>
      </c>
      <c r="AC2830" s="21">
        <v>1224.0262177376173</v>
      </c>
      <c r="AD2830" s="21">
        <v>1283.6831592722508</v>
      </c>
      <c r="AE2830" s="21">
        <v>1330.729254979135</v>
      </c>
      <c r="AF2830" s="21">
        <v>1367.0046536701036</v>
      </c>
      <c r="AG2830" s="21">
        <v>1396.8262759181903</v>
      </c>
      <c r="AH2830" s="21">
        <v>1421.4147155588778</v>
      </c>
      <c r="AI2830" s="21">
        <v>14730.722710875045</v>
      </c>
      <c r="AJ2830" s="21">
        <v>16674.246383270212</v>
      </c>
      <c r="AK2830" s="21">
        <v>18153.484788277594</v>
      </c>
      <c r="AL2830" s="21">
        <v>19324.236586878491</v>
      </c>
      <c r="AM2830" s="21">
        <v>20266.066782636568</v>
      </c>
      <c r="AN2830" s="21">
        <v>21008.804046556546</v>
      </c>
      <c r="AO2830" s="21">
        <v>21581.499611757165</v>
      </c>
      <c r="AP2830" s="21">
        <v>22052.306589071501</v>
      </c>
      <c r="AQ2830" s="21">
        <v>22440.49502656842</v>
      </c>
    </row>
    <row r="2831" spans="1:43" x14ac:dyDescent="0.25">
      <c r="A2831" s="17" t="s">
        <v>300</v>
      </c>
      <c r="B2831" s="8" t="s">
        <v>338</v>
      </c>
      <c r="C2831" s="8" t="s">
        <v>72</v>
      </c>
      <c r="D2831" s="8" t="str">
        <f t="shared" si="316"/>
        <v>Week_45-generic-refi</v>
      </c>
      <c r="E2831" s="8" t="str">
        <f t="shared" si="317"/>
        <v>Umbrella-vod.umb</v>
      </c>
      <c r="H2831" s="24">
        <f t="shared" si="318"/>
        <v>1.0503671756571888E-2</v>
      </c>
      <c r="I2831" s="6">
        <f t="shared" si="318"/>
        <v>3.39</v>
      </c>
      <c r="J2831" s="6">
        <f t="shared" si="322"/>
        <v>2299161.2477619587</v>
      </c>
      <c r="K2831" s="18">
        <f t="shared" si="322"/>
        <v>0.3</v>
      </c>
      <c r="L2831" s="35">
        <f>Data!BM59</f>
        <v>8.3516728859476235E-3</v>
      </c>
      <c r="Q2831" s="21">
        <v>0</v>
      </c>
      <c r="R2831" s="21">
        <v>0</v>
      </c>
      <c r="S2831" s="21">
        <v>0</v>
      </c>
      <c r="T2831" s="21">
        <v>0</v>
      </c>
      <c r="U2831" s="21">
        <v>0</v>
      </c>
      <c r="V2831" s="21">
        <v>0</v>
      </c>
      <c r="W2831" s="21">
        <v>0</v>
      </c>
      <c r="X2831" s="21">
        <v>0</v>
      </c>
      <c r="Y2831" s="21">
        <v>0</v>
      </c>
      <c r="Z2831" s="21">
        <v>2213.8807193048247</v>
      </c>
      <c r="AA2831" s="21">
        <v>2399.6436082590176</v>
      </c>
      <c r="AB2831" s="21">
        <v>2540.8563024903206</v>
      </c>
      <c r="AC2831" s="21">
        <v>2652.5006409329112</v>
      </c>
      <c r="AD2831" s="21">
        <v>2742.2210795837373</v>
      </c>
      <c r="AE2831" s="21">
        <v>2812.9112827809486</v>
      </c>
      <c r="AF2831" s="21">
        <v>2867.3737669562638</v>
      </c>
      <c r="AG2831" s="21">
        <v>2912.1157152664532</v>
      </c>
      <c r="AH2831" s="21">
        <v>2948.9828835802155</v>
      </c>
      <c r="AI2831" s="21">
        <v>27262.863307177122</v>
      </c>
      <c r="AJ2831" s="21">
        <v>29550.442852426851</v>
      </c>
      <c r="AK2831" s="21">
        <v>31289.40843738172</v>
      </c>
      <c r="AL2831" s="21">
        <v>32664.254115127325</v>
      </c>
      <c r="AM2831" s="21">
        <v>33769.117639827746</v>
      </c>
      <c r="AN2831" s="21">
        <v>34639.633079127161</v>
      </c>
      <c r="AO2831" s="21">
        <v>35310.312058574236</v>
      </c>
      <c r="AP2831" s="21">
        <v>35861.287370948114</v>
      </c>
      <c r="AQ2831" s="21">
        <v>36315.288601229571</v>
      </c>
    </row>
    <row r="2832" spans="1:43" x14ac:dyDescent="0.25">
      <c r="A2832" s="17" t="s">
        <v>301</v>
      </c>
      <c r="B2832" s="8" t="s">
        <v>338</v>
      </c>
      <c r="C2832" s="8" t="s">
        <v>72</v>
      </c>
      <c r="D2832" s="8" t="str">
        <f t="shared" si="316"/>
        <v>Week_46-generic-refi</v>
      </c>
      <c r="E2832" s="8" t="str">
        <f t="shared" si="317"/>
        <v>Umbrella-vod.umb</v>
      </c>
      <c r="H2832" s="24">
        <f t="shared" si="318"/>
        <v>1.0503671756571888E-2</v>
      </c>
      <c r="I2832" s="6">
        <f t="shared" si="318"/>
        <v>3.39</v>
      </c>
      <c r="J2832" s="6">
        <f t="shared" si="322"/>
        <v>2299161.2477619587</v>
      </c>
      <c r="K2832" s="18">
        <f t="shared" si="322"/>
        <v>0.3</v>
      </c>
      <c r="L2832" s="35">
        <f>Data!BM60</f>
        <v>8.3516728859476235E-3</v>
      </c>
      <c r="Q2832" s="21">
        <v>0</v>
      </c>
      <c r="R2832" s="21">
        <v>0</v>
      </c>
      <c r="S2832" s="21">
        <v>0</v>
      </c>
      <c r="T2832" s="21">
        <v>0</v>
      </c>
      <c r="U2832" s="21">
        <v>0</v>
      </c>
      <c r="V2832" s="21">
        <v>0</v>
      </c>
      <c r="W2832" s="21">
        <v>0</v>
      </c>
      <c r="X2832" s="21">
        <v>0</v>
      </c>
      <c r="Y2832" s="21">
        <v>0</v>
      </c>
      <c r="Z2832" s="21">
        <v>1619.5862630767861</v>
      </c>
      <c r="AA2832" s="21">
        <v>1774.2606745342096</v>
      </c>
      <c r="AB2832" s="21">
        <v>1891.8889961639993</v>
      </c>
      <c r="AC2832" s="21">
        <v>1984.9206398443241</v>
      </c>
      <c r="AD2832" s="21">
        <v>2059.7094656835761</v>
      </c>
      <c r="AE2832" s="21">
        <v>2118.6530965391294</v>
      </c>
      <c r="AF2832" s="21">
        <v>2164.0778296666103</v>
      </c>
      <c r="AG2832" s="21">
        <v>2201.4037874731998</v>
      </c>
      <c r="AH2832" s="21">
        <v>2232.1667298093853</v>
      </c>
      <c r="AI2832" s="21">
        <v>22055.600094706126</v>
      </c>
      <c r="AJ2832" s="21">
        <v>24161.963331887539</v>
      </c>
      <c r="AK2832" s="21">
        <v>25763.831216806193</v>
      </c>
      <c r="AL2832" s="21">
        <v>27030.740412040057</v>
      </c>
      <c r="AM2832" s="21">
        <v>28049.218076285943</v>
      </c>
      <c r="AN2832" s="21">
        <v>28851.915147703639</v>
      </c>
      <c r="AO2832" s="21">
        <v>29470.511249133382</v>
      </c>
      <c r="AP2832" s="21">
        <v>29978.817856383841</v>
      </c>
      <c r="AQ2832" s="21">
        <v>30397.749017614151</v>
      </c>
    </row>
    <row r="2833" spans="1:43" x14ac:dyDescent="0.25">
      <c r="A2833" s="17" t="s">
        <v>272</v>
      </c>
      <c r="B2833" s="8" t="s">
        <v>338</v>
      </c>
      <c r="C2833" s="8" t="s">
        <v>72</v>
      </c>
      <c r="D2833" s="8" t="str">
        <f t="shared" si="316"/>
        <v>Week_47-generic-refi</v>
      </c>
      <c r="E2833" s="8" t="str">
        <f t="shared" si="317"/>
        <v>Umbrella-vod.umb</v>
      </c>
      <c r="H2833" s="24">
        <f t="shared" si="318"/>
        <v>1.0503671756571888E-2</v>
      </c>
      <c r="I2833" s="6">
        <f t="shared" si="318"/>
        <v>3.39</v>
      </c>
      <c r="J2833" s="6">
        <f t="shared" si="322"/>
        <v>2299161.2477619587</v>
      </c>
      <c r="K2833" s="18">
        <f t="shared" si="322"/>
        <v>0.3</v>
      </c>
      <c r="L2833" s="35">
        <f>Data!BM61</f>
        <v>8.3516728859476235E-3</v>
      </c>
      <c r="Q2833" s="21">
        <v>0</v>
      </c>
      <c r="R2833" s="21">
        <v>0</v>
      </c>
      <c r="S2833" s="21">
        <v>0</v>
      </c>
      <c r="T2833" s="21">
        <v>0</v>
      </c>
      <c r="U2833" s="21">
        <v>0</v>
      </c>
      <c r="V2833" s="21">
        <v>0</v>
      </c>
      <c r="W2833" s="21">
        <v>0</v>
      </c>
      <c r="X2833" s="21">
        <v>0</v>
      </c>
      <c r="Y2833" s="21">
        <v>0</v>
      </c>
      <c r="Z2833" s="21">
        <v>1689.3802310737306</v>
      </c>
      <c r="AA2833" s="21">
        <v>1832.595464889665</v>
      </c>
      <c r="AB2833" s="21">
        <v>1941.4888497890504</v>
      </c>
      <c r="AC2833" s="21">
        <v>2027.5985515973796</v>
      </c>
      <c r="AD2833" s="21">
        <v>2096.8115567853733</v>
      </c>
      <c r="AE2833" s="21">
        <v>2151.3532301235741</v>
      </c>
      <c r="AF2833" s="21">
        <v>2193.3804372365003</v>
      </c>
      <c r="AG2833" s="21">
        <v>2227.9110118441863</v>
      </c>
      <c r="AH2833" s="21">
        <v>2256.3673458744761</v>
      </c>
      <c r="AI2833" s="21">
        <v>23086.225121324125</v>
      </c>
      <c r="AJ2833" s="21">
        <v>25043.332862887029</v>
      </c>
      <c r="AK2833" s="21">
        <v>26531.415386743967</v>
      </c>
      <c r="AL2833" s="21">
        <v>27708.147495070869</v>
      </c>
      <c r="AM2833" s="21">
        <v>28653.977799997443</v>
      </c>
      <c r="AN2833" s="21">
        <v>29399.317023233842</v>
      </c>
      <c r="AO2833" s="21">
        <v>29973.639811427511</v>
      </c>
      <c r="AP2833" s="21">
        <v>30445.517370013036</v>
      </c>
      <c r="AQ2833" s="21">
        <v>30834.387395521338</v>
      </c>
    </row>
    <row r="2834" spans="1:43" x14ac:dyDescent="0.25">
      <c r="A2834" s="17" t="s">
        <v>273</v>
      </c>
      <c r="B2834" s="8" t="s">
        <v>338</v>
      </c>
      <c r="C2834" s="8" t="s">
        <v>72</v>
      </c>
      <c r="D2834" s="8" t="str">
        <f t="shared" si="316"/>
        <v>Week_48-generic-refi</v>
      </c>
      <c r="E2834" s="8" t="str">
        <f t="shared" si="317"/>
        <v>Umbrella-vod.umb</v>
      </c>
      <c r="H2834" s="24">
        <f t="shared" si="318"/>
        <v>1.0503671756571888E-2</v>
      </c>
      <c r="I2834" s="6">
        <f t="shared" si="318"/>
        <v>3.39</v>
      </c>
      <c r="J2834" s="6">
        <f t="shared" si="322"/>
        <v>2299161.2477619587</v>
      </c>
      <c r="K2834" s="18">
        <f t="shared" si="322"/>
        <v>0.3</v>
      </c>
      <c r="L2834" s="35">
        <f>Data!BM62</f>
        <v>8.3516728859476235E-3</v>
      </c>
      <c r="Q2834" s="21">
        <v>0</v>
      </c>
      <c r="R2834" s="21">
        <v>0</v>
      </c>
      <c r="S2834" s="21">
        <v>0</v>
      </c>
      <c r="T2834" s="21">
        <v>0</v>
      </c>
      <c r="U2834" s="21">
        <v>0</v>
      </c>
      <c r="V2834" s="21">
        <v>0</v>
      </c>
      <c r="W2834" s="21">
        <v>0</v>
      </c>
      <c r="X2834" s="21">
        <v>0</v>
      </c>
      <c r="Y2834" s="21">
        <v>0</v>
      </c>
      <c r="Z2834" s="21">
        <v>972.39078482048239</v>
      </c>
      <c r="AA2834" s="21">
        <v>1069.0203217753294</v>
      </c>
      <c r="AB2834" s="21">
        <v>1142.579860533051</v>
      </c>
      <c r="AC2834" s="21">
        <v>1200.810244572408</v>
      </c>
      <c r="AD2834" s="21">
        <v>1247.6610575285945</v>
      </c>
      <c r="AE2834" s="21">
        <v>1284.6135029093871</v>
      </c>
      <c r="AF2834" s="21">
        <v>1313.1095094157351</v>
      </c>
      <c r="AG2834" s="21">
        <v>1336.5384221787099</v>
      </c>
      <c r="AH2834" s="21">
        <v>1355.857821271738</v>
      </c>
      <c r="AI2834" s="21">
        <v>15799.430238087005</v>
      </c>
      <c r="AJ2834" s="21">
        <v>17369.46941563701</v>
      </c>
      <c r="AK2834" s="21">
        <v>18564.66667489841</v>
      </c>
      <c r="AL2834" s="21">
        <v>19510.795437869649</v>
      </c>
      <c r="AM2834" s="21">
        <v>20272.028640049353</v>
      </c>
      <c r="AN2834" s="21">
        <v>20872.43291375741</v>
      </c>
      <c r="AO2834" s="21">
        <v>21335.436753252085</v>
      </c>
      <c r="AP2834" s="21">
        <v>21716.110324547994</v>
      </c>
      <c r="AQ2834" s="21">
        <v>22030.012413067281</v>
      </c>
    </row>
    <row r="2835" spans="1:43" x14ac:dyDescent="0.25">
      <c r="A2835" s="17" t="s">
        <v>274</v>
      </c>
      <c r="B2835" s="8" t="s">
        <v>338</v>
      </c>
      <c r="C2835" s="8" t="s">
        <v>72</v>
      </c>
      <c r="D2835" s="8" t="str">
        <f t="shared" si="316"/>
        <v>Week_49-generic-refi</v>
      </c>
      <c r="E2835" s="8" t="str">
        <f t="shared" si="317"/>
        <v>Umbrella-vod.umb</v>
      </c>
      <c r="H2835" s="24">
        <f t="shared" si="318"/>
        <v>1.0503671756571888E-2</v>
      </c>
      <c r="I2835" s="6">
        <f t="shared" si="318"/>
        <v>3.39</v>
      </c>
      <c r="J2835" s="6">
        <f t="shared" si="322"/>
        <v>2299161.2477619587</v>
      </c>
      <c r="K2835" s="18">
        <f t="shared" si="322"/>
        <v>0.3</v>
      </c>
      <c r="L2835" s="35">
        <f>Data!BM63</f>
        <v>8.3516728859476235E-3</v>
      </c>
      <c r="Q2835" s="21">
        <v>0</v>
      </c>
      <c r="R2835" s="21">
        <v>0</v>
      </c>
      <c r="S2835" s="21">
        <v>0</v>
      </c>
      <c r="T2835" s="21">
        <v>0</v>
      </c>
      <c r="U2835" s="21">
        <v>0</v>
      </c>
      <c r="V2835" s="21">
        <v>0</v>
      </c>
      <c r="W2835" s="21">
        <v>0</v>
      </c>
      <c r="X2835" s="21">
        <v>0</v>
      </c>
      <c r="Y2835" s="21">
        <v>0</v>
      </c>
      <c r="Z2835" s="21">
        <v>1220.195254179464</v>
      </c>
      <c r="AA2835" s="21">
        <v>1354.5700101768775</v>
      </c>
      <c r="AB2835" s="21">
        <v>1456.779786710159</v>
      </c>
      <c r="AC2835" s="21">
        <v>1537.6295752455396</v>
      </c>
      <c r="AD2835" s="21">
        <v>1602.6359442927178</v>
      </c>
      <c r="AE2835" s="21">
        <v>1653.8766895823549</v>
      </c>
      <c r="AF2835" s="21">
        <v>1693.3700894914828</v>
      </c>
      <c r="AG2835" s="21">
        <v>1725.8255911448455</v>
      </c>
      <c r="AH2835" s="21">
        <v>1752.5770261839098</v>
      </c>
      <c r="AI2835" s="21">
        <v>17680.546481841408</v>
      </c>
      <c r="AJ2835" s="21">
        <v>19627.627583214824</v>
      </c>
      <c r="AK2835" s="21">
        <v>21108.640313518001</v>
      </c>
      <c r="AL2835" s="21">
        <v>22280.148266323562</v>
      </c>
      <c r="AM2835" s="21">
        <v>23222.086145214322</v>
      </c>
      <c r="AN2835" s="21">
        <v>23964.561069415573</v>
      </c>
      <c r="AO2835" s="21">
        <v>24536.817755734879</v>
      </c>
      <c r="AP2835" s="21">
        <v>25007.095773624435</v>
      </c>
      <c r="AQ2835" s="21">
        <v>25394.722253111275</v>
      </c>
    </row>
    <row r="2836" spans="1:43" x14ac:dyDescent="0.25">
      <c r="A2836" s="17" t="s">
        <v>275</v>
      </c>
      <c r="B2836" s="8" t="s">
        <v>338</v>
      </c>
      <c r="C2836" s="8" t="s">
        <v>72</v>
      </c>
      <c r="D2836" s="8" t="str">
        <f t="shared" si="316"/>
        <v>Week_50-generic-refi</v>
      </c>
      <c r="E2836" s="8" t="str">
        <f t="shared" si="317"/>
        <v>Umbrella-vod.umb</v>
      </c>
      <c r="H2836" s="24">
        <f t="shared" si="318"/>
        <v>1.0503671756571888E-2</v>
      </c>
      <c r="I2836" s="6">
        <f t="shared" si="318"/>
        <v>3.39</v>
      </c>
      <c r="J2836" s="6">
        <f t="shared" si="322"/>
        <v>2299161.2477619587</v>
      </c>
      <c r="K2836" s="18">
        <f t="shared" si="322"/>
        <v>0.3</v>
      </c>
      <c r="L2836" s="35">
        <f>Data!BM64</f>
        <v>7.2983087381704474E-3</v>
      </c>
      <c r="Q2836" s="21">
        <v>0</v>
      </c>
      <c r="R2836" s="21">
        <v>0</v>
      </c>
      <c r="S2836" s="21">
        <v>0</v>
      </c>
      <c r="T2836" s="21">
        <v>0</v>
      </c>
      <c r="U2836" s="21">
        <v>0</v>
      </c>
      <c r="V2836" s="21">
        <v>0</v>
      </c>
      <c r="W2836" s="21">
        <v>0</v>
      </c>
      <c r="X2836" s="21">
        <v>0</v>
      </c>
      <c r="Y2836" s="21">
        <v>0</v>
      </c>
      <c r="Z2836" s="21">
        <v>1994.6018209527813</v>
      </c>
      <c r="AA2836" s="21">
        <v>2135.6402721399822</v>
      </c>
      <c r="AB2836" s="21">
        <v>2242.9492536583975</v>
      </c>
      <c r="AC2836" s="21">
        <v>2327.8581948854244</v>
      </c>
      <c r="AD2836" s="21">
        <v>2396.1424493505115</v>
      </c>
      <c r="AE2836" s="21">
        <v>2449.979087726957</v>
      </c>
      <c r="AF2836" s="21">
        <v>2491.4808866648737</v>
      </c>
      <c r="AG2836" s="21">
        <v>2525.5928301220038</v>
      </c>
      <c r="AH2836" s="21">
        <v>2553.7137343287204</v>
      </c>
      <c r="AI2836" s="21">
        <v>25846.391313408098</v>
      </c>
      <c r="AJ2836" s="21">
        <v>27673.991670195148</v>
      </c>
      <c r="AK2836" s="21">
        <v>29064.519793970438</v>
      </c>
      <c r="AL2836" s="21">
        <v>30164.784367033244</v>
      </c>
      <c r="AM2836" s="21">
        <v>31049.623407542043</v>
      </c>
      <c r="AN2836" s="21">
        <v>31747.24776938654</v>
      </c>
      <c r="AO2836" s="21">
        <v>32285.035173514847</v>
      </c>
      <c r="AP2836" s="21">
        <v>32727.063567248424</v>
      </c>
      <c r="AQ2836" s="21">
        <v>33091.459050386249</v>
      </c>
    </row>
    <row r="2837" spans="1:43" x14ac:dyDescent="0.25">
      <c r="A2837" s="17" t="s">
        <v>276</v>
      </c>
      <c r="B2837" s="8" t="s">
        <v>338</v>
      </c>
      <c r="C2837" s="8" t="s">
        <v>72</v>
      </c>
      <c r="D2837" s="8" t="str">
        <f t="shared" si="316"/>
        <v>Week_51-generic-refi</v>
      </c>
      <c r="E2837" s="8" t="str">
        <f t="shared" si="317"/>
        <v>Umbrella-vod.umb</v>
      </c>
      <c r="H2837" s="24">
        <f t="shared" si="318"/>
        <v>1.0503671756571888E-2</v>
      </c>
      <c r="I2837" s="6">
        <f t="shared" si="318"/>
        <v>3.39</v>
      </c>
      <c r="J2837" s="6">
        <f t="shared" si="322"/>
        <v>2299161.2477619587</v>
      </c>
      <c r="K2837" s="18">
        <f t="shared" si="322"/>
        <v>0.3</v>
      </c>
      <c r="L2837" s="35">
        <f>Data!BM65</f>
        <v>7.2983087381704474E-3</v>
      </c>
      <c r="Q2837" s="21">
        <v>0</v>
      </c>
      <c r="R2837" s="21">
        <v>0</v>
      </c>
      <c r="S2837" s="21">
        <v>0</v>
      </c>
      <c r="T2837" s="21">
        <v>0</v>
      </c>
      <c r="U2837" s="21">
        <v>0</v>
      </c>
      <c r="V2837" s="21">
        <v>0</v>
      </c>
      <c r="W2837" s="21">
        <v>0</v>
      </c>
      <c r="X2837" s="21">
        <v>0</v>
      </c>
      <c r="Y2837" s="21">
        <v>0</v>
      </c>
      <c r="Z2837" s="21">
        <v>1864.8689688369486</v>
      </c>
      <c r="AA2837" s="21">
        <v>2001.4621336537532</v>
      </c>
      <c r="AB2837" s="21">
        <v>2105.2460161729769</v>
      </c>
      <c r="AC2837" s="21">
        <v>2187.2633772347058</v>
      </c>
      <c r="AD2837" s="21">
        <v>2253.1473359744796</v>
      </c>
      <c r="AE2837" s="21">
        <v>2305.037970764241</v>
      </c>
      <c r="AF2837" s="21">
        <v>2345.0036176619151</v>
      </c>
      <c r="AG2837" s="21">
        <v>2377.8269825606662</v>
      </c>
      <c r="AH2837" s="21">
        <v>2404.8664314934394</v>
      </c>
      <c r="AI2837" s="21">
        <v>25071.782687778403</v>
      </c>
      <c r="AJ2837" s="21">
        <v>26908.176666202871</v>
      </c>
      <c r="AK2837" s="21">
        <v>28303.474133476779</v>
      </c>
      <c r="AL2837" s="21">
        <v>29406.13683392762</v>
      </c>
      <c r="AM2837" s="21">
        <v>30291.897884026683</v>
      </c>
      <c r="AN2837" s="21">
        <v>30989.529053143702</v>
      </c>
      <c r="AO2837" s="21">
        <v>31526.837588348666</v>
      </c>
      <c r="AP2837" s="21">
        <v>31968.123429646337</v>
      </c>
      <c r="AQ2837" s="21">
        <v>32331.648802725271</v>
      </c>
    </row>
    <row r="2838" spans="1:43" x14ac:dyDescent="0.25">
      <c r="A2838" s="17" t="s">
        <v>277</v>
      </c>
      <c r="B2838" s="8" t="s">
        <v>338</v>
      </c>
      <c r="C2838" s="8" t="s">
        <v>72</v>
      </c>
      <c r="D2838" s="8" t="str">
        <f t="shared" si="316"/>
        <v>Week_52-generic-refi</v>
      </c>
      <c r="E2838" s="8" t="str">
        <f t="shared" si="317"/>
        <v>Umbrella-vod.umb</v>
      </c>
      <c r="H2838" s="24">
        <f t="shared" si="318"/>
        <v>1.0503671756571888E-2</v>
      </c>
      <c r="I2838" s="6">
        <f t="shared" si="318"/>
        <v>3.39</v>
      </c>
      <c r="J2838" s="6">
        <f t="shared" si="322"/>
        <v>2299161.2477619587</v>
      </c>
      <c r="K2838" s="18">
        <f t="shared" si="322"/>
        <v>0.3</v>
      </c>
      <c r="L2838" s="35">
        <f>Data!BM66</f>
        <v>7.2983087381704474E-3</v>
      </c>
      <c r="Q2838" s="21">
        <v>0</v>
      </c>
      <c r="R2838" s="21">
        <v>0</v>
      </c>
      <c r="S2838" s="21">
        <v>0</v>
      </c>
      <c r="T2838" s="21">
        <v>0</v>
      </c>
      <c r="U2838" s="21">
        <v>0</v>
      </c>
      <c r="V2838" s="21">
        <v>0</v>
      </c>
      <c r="W2838" s="21">
        <v>0</v>
      </c>
      <c r="X2838" s="21">
        <v>0</v>
      </c>
      <c r="Y2838" s="21">
        <v>0</v>
      </c>
      <c r="Z2838" s="21">
        <v>1128.0843476769655</v>
      </c>
      <c r="AA2838" s="21">
        <v>1243.1683250992601</v>
      </c>
      <c r="AB2838" s="21">
        <v>1330.7285344962079</v>
      </c>
      <c r="AC2838" s="21">
        <v>1400.0076206598987</v>
      </c>
      <c r="AD2838" s="21">
        <v>1455.7228763424037</v>
      </c>
      <c r="AE2838" s="21">
        <v>1499.6489359998502</v>
      </c>
      <c r="AF2838" s="21">
        <v>1533.5105661064977</v>
      </c>
      <c r="AG2838" s="21">
        <v>1561.3422608958388</v>
      </c>
      <c r="AH2838" s="21">
        <v>1584.2857179037242</v>
      </c>
      <c r="AI2838" s="21">
        <v>15492.04748723464</v>
      </c>
      <c r="AJ2838" s="21">
        <v>17072.502394633611</v>
      </c>
      <c r="AK2838" s="21">
        <v>18274.971806396217</v>
      </c>
      <c r="AL2838" s="21">
        <v>19226.385497163476</v>
      </c>
      <c r="AM2838" s="21">
        <v>19991.526320696961</v>
      </c>
      <c r="AN2838" s="21">
        <v>20594.76543445792</v>
      </c>
      <c r="AO2838" s="21">
        <v>21059.789156033017</v>
      </c>
      <c r="AP2838" s="21">
        <v>21442.003427700372</v>
      </c>
      <c r="AQ2838" s="21">
        <v>21757.087247646494</v>
      </c>
    </row>
    <row r="2840" spans="1:43" x14ac:dyDescent="0.25">
      <c r="A2840" s="8" t="s">
        <v>336</v>
      </c>
      <c r="E2840" s="8" t="s">
        <v>337</v>
      </c>
      <c r="Q2840" s="21">
        <v>970913.36037299992</v>
      </c>
      <c r="R2840" s="21">
        <v>970913.36037299992</v>
      </c>
      <c r="S2840" s="21">
        <v>970913.36037299992</v>
      </c>
      <c r="T2840" s="21">
        <v>970913.36037299992</v>
      </c>
      <c r="U2840" s="21">
        <v>970913.36037299992</v>
      </c>
      <c r="V2840" s="21">
        <v>970913.36037299992</v>
      </c>
      <c r="W2840" s="21">
        <v>970913.36037299992</v>
      </c>
      <c r="X2840" s="21">
        <v>970913.36037299992</v>
      </c>
      <c r="Y2840" s="21">
        <v>970913.36037299992</v>
      </c>
      <c r="Z2840" s="21">
        <v>148322.35132337149</v>
      </c>
      <c r="AA2840" s="21">
        <v>148322.35132337149</v>
      </c>
      <c r="AB2840" s="21">
        <v>148322.35132337149</v>
      </c>
      <c r="AC2840" s="21">
        <v>148322.35132337149</v>
      </c>
      <c r="AD2840" s="21">
        <v>148322.35132337149</v>
      </c>
      <c r="AE2840" s="21">
        <v>148322.35132337149</v>
      </c>
      <c r="AF2840" s="21">
        <v>148322.35132337149</v>
      </c>
      <c r="AG2840" s="21">
        <v>148322.35132337149</v>
      </c>
      <c r="AH2840" s="21">
        <v>148322.35132337149</v>
      </c>
      <c r="AI2840" s="21">
        <v>1977423.6025965088</v>
      </c>
      <c r="AJ2840" s="21">
        <v>1977423.6025965088</v>
      </c>
      <c r="AK2840" s="21">
        <v>1977423.6025965088</v>
      </c>
      <c r="AL2840" s="21">
        <v>1977423.6025965088</v>
      </c>
      <c r="AM2840" s="21">
        <v>1977423.6025965088</v>
      </c>
      <c r="AN2840" s="21">
        <v>1977423.6025965088</v>
      </c>
      <c r="AO2840" s="21">
        <v>1977423.6025965088</v>
      </c>
      <c r="AP2840" s="21">
        <v>1977423.6025965088</v>
      </c>
      <c r="AQ2840" s="21">
        <v>1977423.6025965088</v>
      </c>
    </row>
    <row r="2842" spans="1:43" x14ac:dyDescent="0.25">
      <c r="A2842" s="8" t="s">
        <v>336</v>
      </c>
      <c r="E2842" s="8" t="s">
        <v>40</v>
      </c>
      <c r="Q2842" s="21">
        <v>2189369.3303909553</v>
      </c>
      <c r="R2842" s="21">
        <v>2783261.7486776602</v>
      </c>
      <c r="S2842" s="21">
        <v>3385692.5971693271</v>
      </c>
      <c r="T2842" s="21">
        <v>4021504.8877131213</v>
      </c>
      <c r="U2842" s="21">
        <v>4689740.5261966595</v>
      </c>
      <c r="V2842" s="21">
        <v>5385500.1922179665</v>
      </c>
      <c r="W2842" s="21">
        <v>6070609.2136446573</v>
      </c>
      <c r="X2842" s="21">
        <v>6752561.3066667663</v>
      </c>
      <c r="Y2842" s="21">
        <v>7425377.497465522</v>
      </c>
      <c r="Z2842" s="21">
        <v>467760.01936968841</v>
      </c>
      <c r="AA2842" s="21">
        <v>540805.93579066754</v>
      </c>
      <c r="AB2842" s="21">
        <v>605760.40671115962</v>
      </c>
      <c r="AC2842" s="21">
        <v>666166.36852904258</v>
      </c>
      <c r="AD2842" s="21">
        <v>721353.37309276185</v>
      </c>
      <c r="AE2842" s="21">
        <v>771386.04115339846</v>
      </c>
      <c r="AF2842" s="21">
        <v>814973.89765764575</v>
      </c>
      <c r="AG2842" s="21">
        <v>853920.76409680292</v>
      </c>
      <c r="AH2842" s="21">
        <v>888633.42405790975</v>
      </c>
      <c r="AI2842" s="21">
        <v>7696035.5241104718</v>
      </c>
      <c r="AJ2842" s="21">
        <v>8506070.3304316904</v>
      </c>
      <c r="AK2842" s="21">
        <v>9096205.7557098567</v>
      </c>
      <c r="AL2842" s="21">
        <v>9535057.5070448741</v>
      </c>
      <c r="AM2842" s="21">
        <v>9842228.5199010093</v>
      </c>
      <c r="AN2842" s="21">
        <v>10037558.560753899</v>
      </c>
      <c r="AO2842" s="21">
        <v>10135425.673477812</v>
      </c>
      <c r="AP2842" s="21">
        <v>10157875.257602232</v>
      </c>
      <c r="AQ2842" s="21">
        <v>10120351.894316282</v>
      </c>
    </row>
    <row r="2843" spans="1:43" x14ac:dyDescent="0.25">
      <c r="A2843" s="8" t="s">
        <v>336</v>
      </c>
      <c r="E2843" s="8" t="s">
        <v>53</v>
      </c>
      <c r="Q2843" s="21">
        <v>959749.60517567815</v>
      </c>
      <c r="R2843" s="21">
        <v>1344381.844363533</v>
      </c>
      <c r="S2843" s="21">
        <v>1726624.8712961788</v>
      </c>
      <c r="T2843" s="21">
        <v>2116371.7618061695</v>
      </c>
      <c r="U2843" s="21">
        <v>2503808.7702804958</v>
      </c>
      <c r="V2843" s="21">
        <v>2868049.6641930807</v>
      </c>
      <c r="W2843" s="21">
        <v>3203651.0844674492</v>
      </c>
      <c r="X2843" s="21">
        <v>3516934.5882411264</v>
      </c>
      <c r="Y2843" s="21">
        <v>3816584.9127427894</v>
      </c>
      <c r="Z2843" s="21">
        <v>127561.73148101931</v>
      </c>
      <c r="AA2843" s="21">
        <v>162337.08946950844</v>
      </c>
      <c r="AB2843" s="21">
        <v>191293.0127711228</v>
      </c>
      <c r="AC2843" s="21">
        <v>216229.19225075669</v>
      </c>
      <c r="AD2843" s="21">
        <v>238382.05648731923</v>
      </c>
      <c r="AE2843" s="21">
        <v>256999.55558204005</v>
      </c>
      <c r="AF2843" s="21">
        <v>272455.61752961529</v>
      </c>
      <c r="AG2843" s="21">
        <v>285640.36514974741</v>
      </c>
      <c r="AH2843" s="21">
        <v>297111.54578519484</v>
      </c>
      <c r="AI2843" s="21">
        <v>2593253.0696766484</v>
      </c>
      <c r="AJ2843" s="21">
        <v>3134863.5058985204</v>
      </c>
      <c r="AK2843" s="21">
        <v>3512261.5402321285</v>
      </c>
      <c r="AL2843" s="21">
        <v>3762230.2028595521</v>
      </c>
      <c r="AM2843" s="21">
        <v>3927128.0722920462</v>
      </c>
      <c r="AN2843" s="21">
        <v>4017445.0672043441</v>
      </c>
      <c r="AO2843" s="21">
        <v>4053045.0205787951</v>
      </c>
      <c r="AP2843" s="21">
        <v>4052888.5174020431</v>
      </c>
      <c r="AQ2843" s="21">
        <v>4026688.182704926</v>
      </c>
    </row>
    <row r="2844" spans="1:43" x14ac:dyDescent="0.25">
      <c r="A2844" s="8" t="s">
        <v>336</v>
      </c>
      <c r="E2844" s="8" t="s">
        <v>60</v>
      </c>
      <c r="Q2844" s="21">
        <v>1622108.6069961188</v>
      </c>
      <c r="R2844" s="21">
        <v>2120119.515269543</v>
      </c>
      <c r="S2844" s="21">
        <v>2621713.9080124176</v>
      </c>
      <c r="T2844" s="21">
        <v>3125119.1233296837</v>
      </c>
      <c r="U2844" s="21">
        <v>3632824.176111327</v>
      </c>
      <c r="V2844" s="21">
        <v>4112042.4867417701</v>
      </c>
      <c r="W2844" s="21">
        <v>4533233.1558059724</v>
      </c>
      <c r="X2844" s="21">
        <v>4918415.7175986646</v>
      </c>
      <c r="Y2844" s="21">
        <v>5264223.0299006635</v>
      </c>
      <c r="Z2844" s="21">
        <v>312358.08210688981</v>
      </c>
      <c r="AA2844" s="21">
        <v>370326.95285707671</v>
      </c>
      <c r="AB2844" s="21">
        <v>420272.11965004285</v>
      </c>
      <c r="AC2844" s="21">
        <v>464433.96977151424</v>
      </c>
      <c r="AD2844" s="21">
        <v>503858.45692359761</v>
      </c>
      <c r="AE2844" s="21">
        <v>536883.63244947349</v>
      </c>
      <c r="AF2844" s="21">
        <v>562815.66153860686</v>
      </c>
      <c r="AG2844" s="21">
        <v>584294.29880721995</v>
      </c>
      <c r="AH2844" s="21">
        <v>601892.76342685742</v>
      </c>
      <c r="AI2844" s="21">
        <v>4916168.5279176552</v>
      </c>
      <c r="AJ2844" s="21">
        <v>5612501.2973114541</v>
      </c>
      <c r="AK2844" s="21">
        <v>6112835.1983399242</v>
      </c>
      <c r="AL2844" s="21">
        <v>6464277.9035461387</v>
      </c>
      <c r="AM2844" s="21">
        <v>6698195.5414303178</v>
      </c>
      <c r="AN2844" s="21">
        <v>6830544.8293407373</v>
      </c>
      <c r="AO2844" s="21">
        <v>6886884.3818039959</v>
      </c>
      <c r="AP2844" s="21">
        <v>6895781.3416415043</v>
      </c>
      <c r="AQ2844" s="21">
        <v>6872481.6212607669</v>
      </c>
    </row>
    <row r="2845" spans="1:43" x14ac:dyDescent="0.25">
      <c r="A2845" s="8" t="s">
        <v>336</v>
      </c>
      <c r="E2845" s="8" t="s">
        <v>338</v>
      </c>
      <c r="Q2845" s="21">
        <v>1228772.097064259</v>
      </c>
      <c r="R2845" s="21">
        <v>1752236.5313162704</v>
      </c>
      <c r="S2845" s="21">
        <v>2265968.2631490831</v>
      </c>
      <c r="T2845" s="21">
        <v>2737003.8667780138</v>
      </c>
      <c r="U2845" s="21">
        <v>3173626.1670385255</v>
      </c>
      <c r="V2845" s="21">
        <v>3634407.2964742021</v>
      </c>
      <c r="W2845" s="21">
        <v>4192506.18570892</v>
      </c>
      <c r="X2845" s="21">
        <v>4812088.0271204608</v>
      </c>
      <c r="Y2845" s="21">
        <v>5493814.1995180547</v>
      </c>
      <c r="Z2845" s="21">
        <v>416565.75448835606</v>
      </c>
      <c r="AA2845" s="21">
        <v>501252.02003683004</v>
      </c>
      <c r="AB2845" s="21">
        <v>570797.86397764238</v>
      </c>
      <c r="AC2845" s="21">
        <v>625082.34029103839</v>
      </c>
      <c r="AD2845" s="21">
        <v>668518.49357274396</v>
      </c>
      <c r="AE2845" s="21">
        <v>708771.31099111133</v>
      </c>
      <c r="AF2845" s="21">
        <v>752144.67136913876</v>
      </c>
      <c r="AG2845" s="21">
        <v>795565.83228972286</v>
      </c>
      <c r="AH2845" s="21">
        <v>839094.76614345831</v>
      </c>
      <c r="AI2845" s="21">
        <v>5109161.2961498238</v>
      </c>
      <c r="AJ2845" s="21">
        <v>5864345.5737655479</v>
      </c>
      <c r="AK2845" s="21">
        <v>6401352.9851095108</v>
      </c>
      <c r="AL2845" s="21">
        <v>6748802.5241489336</v>
      </c>
      <c r="AM2845" s="21">
        <v>6965324.5111620957</v>
      </c>
      <c r="AN2845" s="21">
        <v>7105983.8075598991</v>
      </c>
      <c r="AO2845" s="21">
        <v>7197039.6224523066</v>
      </c>
      <c r="AP2845" s="21">
        <v>7228253.6242700666</v>
      </c>
      <c r="AQ2845" s="21">
        <v>7199666.758759506</v>
      </c>
    </row>
    <row r="2847" spans="1:43" x14ac:dyDescent="0.25">
      <c r="A2847" s="8" t="s">
        <v>336</v>
      </c>
      <c r="E2847" s="8" t="s">
        <v>61</v>
      </c>
      <c r="Q2847" s="21">
        <v>1689342.3114731414</v>
      </c>
      <c r="R2847" s="21">
        <v>2114658.7653741813</v>
      </c>
      <c r="S2847" s="21">
        <v>2496250.9691468095</v>
      </c>
      <c r="T2847" s="21">
        <v>2845357.5067396327</v>
      </c>
      <c r="U2847" s="21">
        <v>3166103.3117082724</v>
      </c>
      <c r="V2847" s="21">
        <v>3451352.6482846043</v>
      </c>
      <c r="W2847" s="21">
        <v>3695662.1690721852</v>
      </c>
      <c r="X2847" s="21">
        <v>3915883.4420900764</v>
      </c>
      <c r="Y2847" s="21">
        <v>4113128.6276099817</v>
      </c>
      <c r="Z2847" s="21">
        <v>347043.60097002063</v>
      </c>
      <c r="AA2847" s="21">
        <v>394860.03857371642</v>
      </c>
      <c r="AB2847" s="21">
        <v>430735.93792923901</v>
      </c>
      <c r="AC2847" s="21">
        <v>458697.61360418116</v>
      </c>
      <c r="AD2847" s="21">
        <v>480889.2850842888</v>
      </c>
      <c r="AE2847" s="21">
        <v>498184.04712883435</v>
      </c>
      <c r="AF2847" s="21">
        <v>511386.85117252782</v>
      </c>
      <c r="AG2847" s="21">
        <v>522149.17282738193</v>
      </c>
      <c r="AH2847" s="21">
        <v>530957.63816988142</v>
      </c>
      <c r="AI2847" s="21">
        <v>5518841.5236531915</v>
      </c>
      <c r="AJ2847" s="21">
        <v>6090108.7369486205</v>
      </c>
      <c r="AK2847" s="21">
        <v>6454227.508451378</v>
      </c>
      <c r="AL2847" s="21">
        <v>6684874.8513707165</v>
      </c>
      <c r="AM2847" s="21">
        <v>6823140.9252511682</v>
      </c>
      <c r="AN2847" s="21">
        <v>6894800.8954409361</v>
      </c>
      <c r="AO2847" s="21">
        <v>6922391.2838897295</v>
      </c>
      <c r="AP2847" s="21">
        <v>6923394.2105994197</v>
      </c>
      <c r="AQ2847" s="21">
        <v>6906896.1832125606</v>
      </c>
    </row>
    <row r="2848" spans="1:43" x14ac:dyDescent="0.25">
      <c r="A2848" s="8" t="s">
        <v>336</v>
      </c>
      <c r="E2848" s="8" t="s">
        <v>62</v>
      </c>
      <c r="Q2848" s="21">
        <v>456869.4238544557</v>
      </c>
      <c r="R2848" s="21">
        <v>524696.66819576966</v>
      </c>
      <c r="S2848" s="21">
        <v>585304.38523718424</v>
      </c>
      <c r="T2848" s="21">
        <v>640755.93493452307</v>
      </c>
      <c r="U2848" s="21">
        <v>691699.85892927507</v>
      </c>
      <c r="V2848" s="21">
        <v>737006.28462521464</v>
      </c>
      <c r="W2848" s="21">
        <v>775809.64900568081</v>
      </c>
      <c r="X2848" s="21">
        <v>810787.42980930116</v>
      </c>
      <c r="Y2848" s="21">
        <v>842115.69744233345</v>
      </c>
      <c r="Z2848" s="21">
        <v>110862.8380596788</v>
      </c>
      <c r="AA2848" s="21">
        <v>117937.37800334507</v>
      </c>
      <c r="AB2848" s="21">
        <v>123219.21141739115</v>
      </c>
      <c r="AC2848" s="21">
        <v>127327.74856872254</v>
      </c>
      <c r="AD2848" s="21">
        <v>130580.56922992454</v>
      </c>
      <c r="AE2848" s="21">
        <v>133109.09482501826</v>
      </c>
      <c r="AF2848" s="21">
        <v>135034.31387235233</v>
      </c>
      <c r="AG2848" s="21">
        <v>136599.65502955683</v>
      </c>
      <c r="AH2848" s="21">
        <v>137877.56097608907</v>
      </c>
      <c r="AI2848" s="21">
        <v>2093277.4223640035</v>
      </c>
      <c r="AJ2848" s="21">
        <v>2190819.8959412002</v>
      </c>
      <c r="AK2848" s="21">
        <v>2253676.8278778386</v>
      </c>
      <c r="AL2848" s="21">
        <v>2294263.6041393797</v>
      </c>
      <c r="AM2848" s="21">
        <v>2319355.4686184996</v>
      </c>
      <c r="AN2848" s="21">
        <v>2333154.1773795681</v>
      </c>
      <c r="AO2848" s="21">
        <v>2339353.4684786093</v>
      </c>
      <c r="AP2848" s="21">
        <v>2340966.0664901258</v>
      </c>
      <c r="AQ2848" s="21">
        <v>2339509.2869112049</v>
      </c>
    </row>
    <row r="2849" spans="1:43" x14ac:dyDescent="0.25">
      <c r="A2849" s="8" t="s">
        <v>336</v>
      </c>
      <c r="E2849" s="8" t="s">
        <v>63</v>
      </c>
      <c r="Q2849" s="21">
        <v>0</v>
      </c>
      <c r="R2849" s="21">
        <v>0</v>
      </c>
      <c r="S2849" s="21">
        <v>5907.2074929252731</v>
      </c>
      <c r="T2849" s="21">
        <v>41633.272196289196</v>
      </c>
      <c r="U2849" s="21">
        <v>143183.31421334247</v>
      </c>
      <c r="V2849" s="21">
        <v>328226.25182711676</v>
      </c>
      <c r="W2849" s="21">
        <v>571110.85805972165</v>
      </c>
      <c r="X2849" s="21">
        <v>850241.29848187126</v>
      </c>
      <c r="Y2849" s="21">
        <v>1159722.2174374876</v>
      </c>
      <c r="Z2849" s="21">
        <v>0</v>
      </c>
      <c r="AA2849" s="21">
        <v>0</v>
      </c>
      <c r="AB2849" s="21">
        <v>595.55614170384058</v>
      </c>
      <c r="AC2849" s="21">
        <v>3771.6421016292425</v>
      </c>
      <c r="AD2849" s="21">
        <v>11347.65181045499</v>
      </c>
      <c r="AE2849" s="21">
        <v>23329.575625152458</v>
      </c>
      <c r="AF2849" s="21">
        <v>37263.067563637698</v>
      </c>
      <c r="AG2849" s="21">
        <v>51511.372913570551</v>
      </c>
      <c r="AH2849" s="21">
        <v>65723.149780099426</v>
      </c>
      <c r="AI2849" s="21">
        <v>0</v>
      </c>
      <c r="AJ2849" s="21">
        <v>0</v>
      </c>
      <c r="AK2849" s="21">
        <v>5028.9825232386693</v>
      </c>
      <c r="AL2849" s="21">
        <v>29266.652894063955</v>
      </c>
      <c r="AM2849" s="21">
        <v>76017.947249956604</v>
      </c>
      <c r="AN2849" s="21">
        <v>130128.12045539172</v>
      </c>
      <c r="AO2849" s="21">
        <v>168014.57963079098</v>
      </c>
      <c r="AP2849" s="21">
        <v>180420.47429709751</v>
      </c>
      <c r="AQ2849" s="21">
        <v>166589.11966420364</v>
      </c>
    </row>
    <row r="2850" spans="1:43" x14ac:dyDescent="0.25">
      <c r="A2850" s="8" t="s">
        <v>336</v>
      </c>
      <c r="E2850" s="8" t="s">
        <v>64</v>
      </c>
      <c r="Q2850" s="21">
        <v>0</v>
      </c>
      <c r="R2850" s="21">
        <v>0</v>
      </c>
      <c r="S2850" s="21">
        <v>0</v>
      </c>
      <c r="T2850" s="21">
        <v>0</v>
      </c>
      <c r="U2850" s="21">
        <v>558.31639107873934</v>
      </c>
      <c r="V2850" s="21">
        <v>2307.2292219159995</v>
      </c>
      <c r="W2850" s="21">
        <v>5908.6730824187161</v>
      </c>
      <c r="X2850" s="21">
        <v>12926.105950245746</v>
      </c>
      <c r="Y2850" s="21">
        <v>21750.81230995067</v>
      </c>
      <c r="Z2850" s="21">
        <v>0</v>
      </c>
      <c r="AA2850" s="21">
        <v>0</v>
      </c>
      <c r="AB2850" s="21">
        <v>0</v>
      </c>
      <c r="AC2850" s="21">
        <v>0</v>
      </c>
      <c r="AD2850" s="21">
        <v>109.05829192111615</v>
      </c>
      <c r="AE2850" s="21">
        <v>413.46194992633673</v>
      </c>
      <c r="AF2850" s="21">
        <v>962.65427814986981</v>
      </c>
      <c r="AG2850" s="21">
        <v>1910.0923828821553</v>
      </c>
      <c r="AH2850" s="21">
        <v>2998.5928425529619</v>
      </c>
      <c r="AI2850" s="21">
        <v>0</v>
      </c>
      <c r="AJ2850" s="21">
        <v>0</v>
      </c>
      <c r="AK2850" s="21">
        <v>0</v>
      </c>
      <c r="AL2850" s="21">
        <v>0</v>
      </c>
      <c r="AM2850" s="21">
        <v>217.96338077098761</v>
      </c>
      <c r="AN2850" s="21">
        <v>689.16275652930108</v>
      </c>
      <c r="AO2850" s="21">
        <v>1213.4937257114736</v>
      </c>
      <c r="AP2850" s="21">
        <v>1473.6970239338868</v>
      </c>
      <c r="AQ2850" s="21">
        <v>1032.9646640053732</v>
      </c>
    </row>
    <row r="2851" spans="1:43" x14ac:dyDescent="0.25">
      <c r="A2851" s="8" t="s">
        <v>336</v>
      </c>
      <c r="E2851" s="8" t="s">
        <v>330</v>
      </c>
      <c r="Q2851" s="21">
        <v>15460.51099860166</v>
      </c>
      <c r="R2851" s="21">
        <v>49813.92256446497</v>
      </c>
      <c r="S2851" s="21">
        <v>101469.35195526079</v>
      </c>
      <c r="T2851" s="21">
        <v>164469.79962982616</v>
      </c>
      <c r="U2851" s="21">
        <v>225058.20919571709</v>
      </c>
      <c r="V2851" s="21">
        <v>279800.4483677338</v>
      </c>
      <c r="W2851" s="21">
        <v>326935.77399184107</v>
      </c>
      <c r="X2851" s="21">
        <v>369423.02847424167</v>
      </c>
      <c r="Y2851" s="21">
        <v>407477.95468348049</v>
      </c>
      <c r="Z2851" s="21">
        <v>3530.0253799931893</v>
      </c>
      <c r="AA2851" s="21">
        <v>9698.3795799063901</v>
      </c>
      <c r="AB2851" s="21">
        <v>17350.450385996875</v>
      </c>
      <c r="AC2851" s="21">
        <v>25167.505676986621</v>
      </c>
      <c r="AD2851" s="21">
        <v>31643.108255918887</v>
      </c>
      <c r="AE2851" s="21">
        <v>36746.210323948129</v>
      </c>
      <c r="AF2851" s="21">
        <v>40650.579851874645</v>
      </c>
      <c r="AG2851" s="21">
        <v>43825.031674744459</v>
      </c>
      <c r="AH2851" s="21">
        <v>46416.623607756446</v>
      </c>
      <c r="AI2851" s="21">
        <v>30146.084833008721</v>
      </c>
      <c r="AJ2851" s="21">
        <v>78373.674207093791</v>
      </c>
      <c r="AK2851" s="21">
        <v>131346.3201744477</v>
      </c>
      <c r="AL2851" s="21">
        <v>177640.54175215363</v>
      </c>
      <c r="AM2851" s="21">
        <v>207869.60028742111</v>
      </c>
      <c r="AN2851" s="21">
        <v>224855.26510033847</v>
      </c>
      <c r="AO2851" s="21">
        <v>232641.05820306466</v>
      </c>
      <c r="AP2851" s="21">
        <v>234807.46884369935</v>
      </c>
      <c r="AQ2851" s="21">
        <v>233207.37077652683</v>
      </c>
    </row>
    <row r="2852" spans="1:43" x14ac:dyDescent="0.25">
      <c r="A2852" s="8" t="s">
        <v>336</v>
      </c>
      <c r="E2852" s="8" t="s">
        <v>331</v>
      </c>
      <c r="Q2852" s="21">
        <v>27697.084064755378</v>
      </c>
      <c r="R2852" s="21">
        <v>93769.119008265319</v>
      </c>
      <c r="S2852" s="21">
        <v>194616.97792806593</v>
      </c>
      <c r="T2852" s="21">
        <v>320856.39996712661</v>
      </c>
      <c r="U2852" s="21">
        <v>443890.03788591339</v>
      </c>
      <c r="V2852" s="21">
        <v>554771.98893999821</v>
      </c>
      <c r="W2852" s="21">
        <v>650487.18524550984</v>
      </c>
      <c r="X2852" s="21">
        <v>736763.76811567543</v>
      </c>
      <c r="Y2852" s="21">
        <v>814039.87575024646</v>
      </c>
      <c r="Z2852" s="21">
        <v>6323.5485217341593</v>
      </c>
      <c r="AA2852" s="21">
        <v>18191.193555099966</v>
      </c>
      <c r="AB2852" s="21">
        <v>33169.522955577624</v>
      </c>
      <c r="AC2852" s="21">
        <v>48843.245337090179</v>
      </c>
      <c r="AD2852" s="21">
        <v>61992.404356683284</v>
      </c>
      <c r="AE2852" s="21">
        <v>72331.7534624666</v>
      </c>
      <c r="AF2852" s="21">
        <v>80260.149663972217</v>
      </c>
      <c r="AG2852" s="21">
        <v>86706.338924861906</v>
      </c>
      <c r="AH2852" s="21">
        <v>91968.946869690597</v>
      </c>
      <c r="AI2852" s="21">
        <v>53770.450043159479</v>
      </c>
      <c r="AJ2852" s="21">
        <v>146370.87229206625</v>
      </c>
      <c r="AK2852" s="21">
        <v>249768.53507158713</v>
      </c>
      <c r="AL2852" s="21">
        <v>342442.97608927847</v>
      </c>
      <c r="AM2852" s="21">
        <v>403819.34155462525</v>
      </c>
      <c r="AN2852" s="21">
        <v>438212.15033715597</v>
      </c>
      <c r="AO2852" s="21">
        <v>454022.35806467343</v>
      </c>
      <c r="AP2852" s="21">
        <v>458421.58085699484</v>
      </c>
      <c r="AQ2852" s="21">
        <v>455172.3544470584</v>
      </c>
    </row>
    <row r="2853" spans="1:43" x14ac:dyDescent="0.25">
      <c r="A2853" s="8" t="s">
        <v>336</v>
      </c>
      <c r="E2853" s="8" t="s">
        <v>74</v>
      </c>
      <c r="Q2853" s="21">
        <v>0</v>
      </c>
      <c r="R2853" s="21">
        <v>323.27353497957483</v>
      </c>
      <c r="S2853" s="21">
        <v>2143.7054090830211</v>
      </c>
      <c r="T2853" s="21">
        <v>8431.9742457260309</v>
      </c>
      <c r="U2853" s="21">
        <v>19247.477873057072</v>
      </c>
      <c r="V2853" s="21">
        <v>32035.34095138327</v>
      </c>
      <c r="W2853" s="21">
        <v>44694.90518730109</v>
      </c>
      <c r="X2853" s="21">
        <v>56536.233745359299</v>
      </c>
      <c r="Y2853" s="21">
        <v>67142.312232040116</v>
      </c>
      <c r="Z2853" s="21">
        <v>6.438261455073248E-3</v>
      </c>
      <c r="AA2853" s="21">
        <v>118.94607859959434</v>
      </c>
      <c r="AB2853" s="21">
        <v>689.72788125150976</v>
      </c>
      <c r="AC2853" s="21">
        <v>2358.6132404330265</v>
      </c>
      <c r="AD2853" s="21">
        <v>4791.2960635704649</v>
      </c>
      <c r="AE2853" s="21">
        <v>7271.8978380516564</v>
      </c>
      <c r="AF2853" s="21">
        <v>9416.2812551311745</v>
      </c>
      <c r="AG2853" s="21">
        <v>11219.100343804352</v>
      </c>
      <c r="AH2853" s="21">
        <v>12690.91181184012</v>
      </c>
      <c r="AI2853" s="21">
        <v>4.3217112439653302E-2</v>
      </c>
      <c r="AJ2853" s="21">
        <v>397.15104271962332</v>
      </c>
      <c r="AK2853" s="21">
        <v>2157.5816113713754</v>
      </c>
      <c r="AL2853" s="21">
        <v>6568.8807992990187</v>
      </c>
      <c r="AM2853" s="21">
        <v>11807.27355854318</v>
      </c>
      <c r="AN2853" s="21">
        <v>15718.789283985881</v>
      </c>
      <c r="AO2853" s="21">
        <v>17789.43148524551</v>
      </c>
      <c r="AP2853" s="21">
        <v>18391.759490962053</v>
      </c>
      <c r="AQ2853" s="21">
        <v>17944.614640724601</v>
      </c>
    </row>
    <row r="2854" spans="1:43" x14ac:dyDescent="0.25">
      <c r="A2854" s="8" t="s">
        <v>336</v>
      </c>
      <c r="E2854" s="8" t="s">
        <v>329</v>
      </c>
      <c r="Q2854" s="21">
        <v>0</v>
      </c>
      <c r="R2854" s="21">
        <v>0</v>
      </c>
      <c r="S2854" s="21">
        <v>0</v>
      </c>
      <c r="T2854" s="21">
        <v>0</v>
      </c>
      <c r="U2854" s="21">
        <v>0</v>
      </c>
      <c r="V2854" s="21">
        <v>0</v>
      </c>
      <c r="W2854" s="21">
        <v>0</v>
      </c>
      <c r="X2854" s="21">
        <v>0</v>
      </c>
      <c r="Y2854" s="21">
        <v>0</v>
      </c>
      <c r="Z2854" s="21">
        <v>0</v>
      </c>
      <c r="AA2854" s="21">
        <v>0</v>
      </c>
      <c r="AB2854" s="21">
        <v>0</v>
      </c>
      <c r="AC2854" s="21">
        <v>0</v>
      </c>
      <c r="AD2854" s="21">
        <v>0</v>
      </c>
      <c r="AE2854" s="21">
        <v>0</v>
      </c>
      <c r="AF2854" s="21">
        <v>0</v>
      </c>
      <c r="AG2854" s="21">
        <v>0</v>
      </c>
      <c r="AH2854" s="21">
        <v>0</v>
      </c>
      <c r="AI2854" s="21">
        <v>0</v>
      </c>
      <c r="AJ2854" s="21">
        <v>0</v>
      </c>
      <c r="AK2854" s="21">
        <v>0</v>
      </c>
      <c r="AL2854" s="21">
        <v>0</v>
      </c>
      <c r="AM2854" s="21">
        <v>0</v>
      </c>
      <c r="AN2854" s="21">
        <v>0</v>
      </c>
      <c r="AO2854" s="21">
        <v>0</v>
      </c>
      <c r="AP2854" s="21">
        <v>0</v>
      </c>
      <c r="AQ2854" s="21">
        <v>0</v>
      </c>
    </row>
    <row r="2855" spans="1:43" x14ac:dyDescent="0.25">
      <c r="A2855" s="8" t="s">
        <v>336</v>
      </c>
      <c r="E2855" s="8" t="s">
        <v>65</v>
      </c>
      <c r="Q2855" s="21">
        <v>728596.89788151905</v>
      </c>
      <c r="R2855" s="21">
        <v>1053783.1681097839</v>
      </c>
      <c r="S2855" s="21">
        <v>1382562.606245921</v>
      </c>
      <c r="T2855" s="21">
        <v>1712736.1999394197</v>
      </c>
      <c r="U2855" s="21">
        <v>2017406.5384263173</v>
      </c>
      <c r="V2855" s="21">
        <v>2289945.5075119426</v>
      </c>
      <c r="W2855" s="21">
        <v>2528513.2074986999</v>
      </c>
      <c r="X2855" s="21">
        <v>2742401.1562729059</v>
      </c>
      <c r="Y2855" s="21">
        <v>2933975.0064288699</v>
      </c>
      <c r="Z2855" s="21">
        <v>100181.06949079399</v>
      </c>
      <c r="AA2855" s="21">
        <v>130808.9662148028</v>
      </c>
      <c r="AB2855" s="21">
        <v>156634.29669538568</v>
      </c>
      <c r="AC2855" s="21">
        <v>178246.8267317088</v>
      </c>
      <c r="AD2855" s="21">
        <v>195744.65544492123</v>
      </c>
      <c r="AE2855" s="21">
        <v>209581.59540857346</v>
      </c>
      <c r="AF2855" s="21">
        <v>220374.19226346657</v>
      </c>
      <c r="AG2855" s="21">
        <v>229197.69226188792</v>
      </c>
      <c r="AH2855" s="21">
        <v>236465.58923618478</v>
      </c>
      <c r="AI2855" s="21">
        <v>1877027.2421935617</v>
      </c>
      <c r="AJ2855" s="21">
        <v>2333148.9705288494</v>
      </c>
      <c r="AK2855" s="21">
        <v>2655160.9765066095</v>
      </c>
      <c r="AL2855" s="21">
        <v>2862111.0942456666</v>
      </c>
      <c r="AM2855" s="21">
        <v>2986745.6474181875</v>
      </c>
      <c r="AN2855" s="21">
        <v>3049250.2369792811</v>
      </c>
      <c r="AO2855" s="21">
        <v>3069020.8252429916</v>
      </c>
      <c r="AP2855" s="21">
        <v>3064097.6779702175</v>
      </c>
      <c r="AQ2855" s="21">
        <v>3043001.8697717818</v>
      </c>
    </row>
    <row r="2856" spans="1:43" x14ac:dyDescent="0.25">
      <c r="A2856" s="8" t="s">
        <v>336</v>
      </c>
      <c r="E2856" s="8" t="s">
        <v>66</v>
      </c>
      <c r="Q2856" s="21">
        <v>0</v>
      </c>
      <c r="R2856" s="21">
        <v>0</v>
      </c>
      <c r="S2856" s="21">
        <v>0</v>
      </c>
      <c r="T2856" s="21">
        <v>0</v>
      </c>
      <c r="U2856" s="21">
        <v>0</v>
      </c>
      <c r="V2856" s="21">
        <v>0</v>
      </c>
      <c r="W2856" s="21">
        <v>0</v>
      </c>
      <c r="X2856" s="21">
        <v>789.61401637638039</v>
      </c>
      <c r="Y2856" s="21">
        <v>16587.120976618957</v>
      </c>
      <c r="Z2856" s="21">
        <v>0</v>
      </c>
      <c r="AA2856" s="21">
        <v>0</v>
      </c>
      <c r="AB2856" s="21">
        <v>0</v>
      </c>
      <c r="AC2856" s="21">
        <v>0</v>
      </c>
      <c r="AD2856" s="21">
        <v>0</v>
      </c>
      <c r="AE2856" s="21">
        <v>0</v>
      </c>
      <c r="AF2856" s="21">
        <v>0</v>
      </c>
      <c r="AG2856" s="21">
        <v>27.673550522508801</v>
      </c>
      <c r="AH2856" s="21">
        <v>519.57069980307233</v>
      </c>
      <c r="AI2856" s="21">
        <v>0</v>
      </c>
      <c r="AJ2856" s="21">
        <v>0</v>
      </c>
      <c r="AK2856" s="21">
        <v>0</v>
      </c>
      <c r="AL2856" s="21">
        <v>0</v>
      </c>
      <c r="AM2856" s="21">
        <v>0</v>
      </c>
      <c r="AN2856" s="21">
        <v>0</v>
      </c>
      <c r="AO2856" s="21">
        <v>0</v>
      </c>
      <c r="AP2856" s="21">
        <v>-12.170832519299005</v>
      </c>
      <c r="AQ2856" s="21">
        <v>-1116.1218750247992</v>
      </c>
    </row>
    <row r="2857" spans="1:43" x14ac:dyDescent="0.25">
      <c r="A2857" s="8" t="s">
        <v>336</v>
      </c>
      <c r="E2857" s="8" t="s">
        <v>332</v>
      </c>
      <c r="Q2857" s="21">
        <v>0</v>
      </c>
      <c r="R2857" s="21">
        <v>0</v>
      </c>
      <c r="S2857" s="21">
        <v>344.22238452109866</v>
      </c>
      <c r="T2857" s="21">
        <v>11320.3744898531</v>
      </c>
      <c r="U2857" s="21">
        <v>49437.779870450984</v>
      </c>
      <c r="V2857" s="21">
        <v>101431.71661249286</v>
      </c>
      <c r="W2857" s="21">
        <v>164456.44393734896</v>
      </c>
      <c r="X2857" s="21">
        <v>232406.59168319328</v>
      </c>
      <c r="Y2857" s="21">
        <v>297228.13636895746</v>
      </c>
      <c r="Z2857" s="21">
        <v>0</v>
      </c>
      <c r="AA2857" s="21">
        <v>0</v>
      </c>
      <c r="AB2857" s="21">
        <v>34.060466632293448</v>
      </c>
      <c r="AC2857" s="21">
        <v>949.18283734831925</v>
      </c>
      <c r="AD2857" s="21">
        <v>3697.2152348769714</v>
      </c>
      <c r="AE2857" s="21">
        <v>6995.4101183528419</v>
      </c>
      <c r="AF2857" s="21">
        <v>10530.186609351576</v>
      </c>
      <c r="AG2857" s="21">
        <v>13946.06485867526</v>
      </c>
      <c r="AH2857" s="21">
        <v>16908.261816526137</v>
      </c>
      <c r="AI2857" s="21">
        <v>0</v>
      </c>
      <c r="AJ2857" s="21">
        <v>0</v>
      </c>
      <c r="AK2857" s="21">
        <v>295.82831801084041</v>
      </c>
      <c r="AL2857" s="21">
        <v>7744.6231481722616</v>
      </c>
      <c r="AM2857" s="21">
        <v>26016.213530964167</v>
      </c>
      <c r="AN2857" s="21">
        <v>41734.797067865511</v>
      </c>
      <c r="AO2857" s="21">
        <v>52130.676015308985</v>
      </c>
      <c r="AP2857" s="21">
        <v>55496.036064790344</v>
      </c>
      <c r="AQ2857" s="21">
        <v>52772.152397624377</v>
      </c>
    </row>
    <row r="2858" spans="1:43" x14ac:dyDescent="0.25">
      <c r="A2858" s="8" t="s">
        <v>336</v>
      </c>
      <c r="E2858" s="8" t="s">
        <v>67</v>
      </c>
      <c r="Q2858" s="21">
        <v>231152.70729415907</v>
      </c>
      <c r="R2858" s="21">
        <v>290598.67625374935</v>
      </c>
      <c r="S2858" s="21">
        <v>343718.04266573692</v>
      </c>
      <c r="T2858" s="21">
        <v>392315.18737689679</v>
      </c>
      <c r="U2858" s="21">
        <v>436964.45198372751</v>
      </c>
      <c r="V2858" s="21">
        <v>476672.44006864598</v>
      </c>
      <c r="W2858" s="21">
        <v>510681.43303140026</v>
      </c>
      <c r="X2858" s="21">
        <v>541337.22626865003</v>
      </c>
      <c r="Y2858" s="21">
        <v>568794.64896834292</v>
      </c>
      <c r="Z2858" s="21">
        <v>27380.661990225319</v>
      </c>
      <c r="AA2858" s="21">
        <v>31528.123254705595</v>
      </c>
      <c r="AB2858" s="21">
        <v>34624.655609104797</v>
      </c>
      <c r="AC2858" s="21">
        <v>37033.182681699509</v>
      </c>
      <c r="AD2858" s="21">
        <v>38940.185807521069</v>
      </c>
      <c r="AE2858" s="21">
        <v>40422.550055113767</v>
      </c>
      <c r="AF2858" s="21">
        <v>41551.238656797141</v>
      </c>
      <c r="AG2858" s="21">
        <v>42468.934478661882</v>
      </c>
      <c r="AH2858" s="21">
        <v>43218.124032680927</v>
      </c>
      <c r="AI2858" s="21">
        <v>716225.82748308731</v>
      </c>
      <c r="AJ2858" s="21">
        <v>801714.53536967002</v>
      </c>
      <c r="AK2858" s="21">
        <v>856804.73540750926</v>
      </c>
      <c r="AL2858" s="21">
        <v>892374.48546571226</v>
      </c>
      <c r="AM2858" s="21">
        <v>914366.21134289575</v>
      </c>
      <c r="AN2858" s="21">
        <v>926460.03315719706</v>
      </c>
      <c r="AO2858" s="21">
        <v>931893.51932049275</v>
      </c>
      <c r="AP2858" s="21">
        <v>933306.97419955477</v>
      </c>
      <c r="AQ2858" s="21">
        <v>932030.28241054341</v>
      </c>
    </row>
    <row r="2859" spans="1:43" x14ac:dyDescent="0.25">
      <c r="A2859" s="8" t="s">
        <v>336</v>
      </c>
      <c r="E2859" s="8" t="s">
        <v>76</v>
      </c>
      <c r="Q2859" s="21">
        <v>0</v>
      </c>
      <c r="R2859" s="21">
        <v>0</v>
      </c>
      <c r="S2859" s="21">
        <v>0</v>
      </c>
      <c r="T2859" s="21">
        <v>0</v>
      </c>
      <c r="U2859" s="21">
        <v>0</v>
      </c>
      <c r="V2859" s="21">
        <v>0</v>
      </c>
      <c r="W2859" s="21">
        <v>0</v>
      </c>
      <c r="X2859" s="21">
        <v>0</v>
      </c>
      <c r="Y2859" s="21">
        <v>0</v>
      </c>
      <c r="Z2859" s="21">
        <v>0</v>
      </c>
      <c r="AA2859" s="21">
        <v>0</v>
      </c>
      <c r="AB2859" s="21">
        <v>0</v>
      </c>
      <c r="AC2859" s="21">
        <v>0</v>
      </c>
      <c r="AD2859" s="21">
        <v>0</v>
      </c>
      <c r="AE2859" s="21">
        <v>0</v>
      </c>
      <c r="AF2859" s="21">
        <v>0</v>
      </c>
      <c r="AG2859" s="21">
        <v>0</v>
      </c>
      <c r="AH2859" s="21">
        <v>0</v>
      </c>
      <c r="AI2859" s="21">
        <v>0</v>
      </c>
      <c r="AJ2859" s="21">
        <v>0</v>
      </c>
      <c r="AK2859" s="21">
        <v>0</v>
      </c>
      <c r="AL2859" s="21">
        <v>0</v>
      </c>
      <c r="AM2859" s="21">
        <v>0</v>
      </c>
      <c r="AN2859" s="21">
        <v>0</v>
      </c>
      <c r="AO2859" s="21">
        <v>0</v>
      </c>
      <c r="AP2859" s="21">
        <v>0</v>
      </c>
      <c r="AQ2859" s="21">
        <v>0</v>
      </c>
    </row>
    <row r="2860" spans="1:43" x14ac:dyDescent="0.25">
      <c r="A2860" s="8" t="s">
        <v>336</v>
      </c>
      <c r="E2860" s="8" t="s">
        <v>68</v>
      </c>
      <c r="Q2860" s="21">
        <v>1239261.2959692799</v>
      </c>
      <c r="R2860" s="21">
        <v>1653768.4842557427</v>
      </c>
      <c r="S2860" s="21">
        <v>2056248.7809895431</v>
      </c>
      <c r="T2860" s="21">
        <v>2431468.7609209609</v>
      </c>
      <c r="U2860" s="21">
        <v>2785494.1964023192</v>
      </c>
      <c r="V2860" s="21">
        <v>3105782.5620210771</v>
      </c>
      <c r="W2860" s="21">
        <v>3382186.0396548924</v>
      </c>
      <c r="X2860" s="21">
        <v>3631335.5328944097</v>
      </c>
      <c r="Y2860" s="21">
        <v>3854491.7245874074</v>
      </c>
      <c r="Z2860" s="21">
        <v>234945.95615157817</v>
      </c>
      <c r="AA2860" s="21">
        <v>283623.16410735104</v>
      </c>
      <c r="AB2860" s="21">
        <v>322983.85019783303</v>
      </c>
      <c r="AC2860" s="21">
        <v>354148.20596485154</v>
      </c>
      <c r="AD2860" s="21">
        <v>379355.47003321536</v>
      </c>
      <c r="AE2860" s="21">
        <v>399248.70685047051</v>
      </c>
      <c r="AF2860" s="21">
        <v>414500.93972460722</v>
      </c>
      <c r="AG2860" s="21">
        <v>426919.08666661894</v>
      </c>
      <c r="AH2860" s="21">
        <v>437070.66619359574</v>
      </c>
      <c r="AI2860" s="21">
        <v>3527615.3184924298</v>
      </c>
      <c r="AJ2860" s="21">
        <v>4104951.8820521003</v>
      </c>
      <c r="AK2860" s="21">
        <v>4504000.5884568421</v>
      </c>
      <c r="AL2860" s="21">
        <v>4762575.2523676371</v>
      </c>
      <c r="AM2860" s="21">
        <v>4920757.2176482892</v>
      </c>
      <c r="AN2860" s="21">
        <v>5004229.369613504</v>
      </c>
      <c r="AO2860" s="21">
        <v>5036948.1325530484</v>
      </c>
      <c r="AP2860" s="21">
        <v>5039113.927806546</v>
      </c>
      <c r="AQ2860" s="21">
        <v>5021128.6316551398</v>
      </c>
    </row>
    <row r="2861" spans="1:43" x14ac:dyDescent="0.25">
      <c r="A2861" s="8" t="s">
        <v>336</v>
      </c>
      <c r="E2861" s="8" t="s">
        <v>333</v>
      </c>
      <c r="Q2861" s="21">
        <v>0</v>
      </c>
      <c r="R2861" s="21">
        <v>6904.3443296630776</v>
      </c>
      <c r="S2861" s="21">
        <v>37571.650328606622</v>
      </c>
      <c r="T2861" s="21">
        <v>103135.62258295075</v>
      </c>
      <c r="U2861" s="21">
        <v>199282.4153484554</v>
      </c>
      <c r="V2861" s="21">
        <v>307046.44324180839</v>
      </c>
      <c r="W2861" s="21">
        <v>408011.43292393448</v>
      </c>
      <c r="X2861" s="21">
        <v>504542.91199090262</v>
      </c>
      <c r="Y2861" s="21">
        <v>591813.80834537861</v>
      </c>
      <c r="Z2861" s="21">
        <v>0</v>
      </c>
      <c r="AA2861" s="21">
        <v>1236.8453954749361</v>
      </c>
      <c r="AB2861" s="21">
        <v>5807.5628816071494</v>
      </c>
      <c r="AC2861" s="21">
        <v>14127.354079679713</v>
      </c>
      <c r="AD2861" s="21">
        <v>24640.995160134804</v>
      </c>
      <c r="AE2861" s="21">
        <v>34894.031451409508</v>
      </c>
      <c r="AF2861" s="21">
        <v>43381.812069462925</v>
      </c>
      <c r="AG2861" s="21">
        <v>50660.047092045235</v>
      </c>
      <c r="AH2861" s="21">
        <v>56651.936613729122</v>
      </c>
      <c r="AI2861" s="21">
        <v>0</v>
      </c>
      <c r="AJ2861" s="21">
        <v>8839.016401117382</v>
      </c>
      <c r="AK2861" s="21">
        <v>39137.668704929463</v>
      </c>
      <c r="AL2861" s="21">
        <v>86171.235645151959</v>
      </c>
      <c r="AM2861" s="21">
        <v>133569.57655678157</v>
      </c>
      <c r="AN2861" s="21">
        <v>166863.25895861708</v>
      </c>
      <c r="AO2861" s="21">
        <v>183482.82047909111</v>
      </c>
      <c r="AP2861" s="21">
        <v>188392.7327853037</v>
      </c>
      <c r="AQ2861" s="21">
        <v>184723.43428312917</v>
      </c>
    </row>
    <row r="2862" spans="1:43" x14ac:dyDescent="0.25">
      <c r="A2862" s="8" t="s">
        <v>336</v>
      </c>
      <c r="E2862" s="8" t="s">
        <v>69</v>
      </c>
      <c r="Q2862" s="21">
        <v>382847.31102683948</v>
      </c>
      <c r="R2862" s="21">
        <v>459446.68668413651</v>
      </c>
      <c r="S2862" s="21">
        <v>527893.47669426806</v>
      </c>
      <c r="T2862" s="21">
        <v>590514.73982577107</v>
      </c>
      <c r="U2862" s="21">
        <v>648047.56436055317</v>
      </c>
      <c r="V2862" s="21">
        <v>699213.4814788833</v>
      </c>
      <c r="W2862" s="21">
        <v>743035.68322714441</v>
      </c>
      <c r="X2862" s="21">
        <v>782537.27271335211</v>
      </c>
      <c r="Y2862" s="21">
        <v>817917.49696787377</v>
      </c>
      <c r="Z2862" s="21">
        <v>77412.125955311552</v>
      </c>
      <c r="AA2862" s="21">
        <v>85466.943354250645</v>
      </c>
      <c r="AB2862" s="21">
        <v>91480.706570602473</v>
      </c>
      <c r="AC2862" s="21">
        <v>96158.409726982703</v>
      </c>
      <c r="AD2862" s="21">
        <v>99861.991730247391</v>
      </c>
      <c r="AE2862" s="21">
        <v>102740.89414759331</v>
      </c>
      <c r="AF2862" s="21">
        <v>104932.90974453696</v>
      </c>
      <c r="AG2862" s="21">
        <v>106715.16504855608</v>
      </c>
      <c r="AH2862" s="21">
        <v>108170.16061953212</v>
      </c>
      <c r="AI2862" s="21">
        <v>1388553.2094252259</v>
      </c>
      <c r="AJ2862" s="21">
        <v>1498710.3988582378</v>
      </c>
      <c r="AK2862" s="21">
        <v>1569696.9411781505</v>
      </c>
      <c r="AL2862" s="21">
        <v>1615531.4155333512</v>
      </c>
      <c r="AM2862" s="21">
        <v>1643868.7472252492</v>
      </c>
      <c r="AN2862" s="21">
        <v>1659452.2007686198</v>
      </c>
      <c r="AO2862" s="21">
        <v>1666453.4287718567</v>
      </c>
      <c r="AP2862" s="21">
        <v>1668274.6810496557</v>
      </c>
      <c r="AQ2862" s="21">
        <v>1666629.555322499</v>
      </c>
    </row>
    <row r="2863" spans="1:43" x14ac:dyDescent="0.25">
      <c r="A2863" s="8" t="s">
        <v>336</v>
      </c>
      <c r="E2863" s="8" t="s">
        <v>70</v>
      </c>
      <c r="Q2863" s="21">
        <v>204547.60143764233</v>
      </c>
      <c r="R2863" s="21">
        <v>224217.15626543458</v>
      </c>
      <c r="S2863" s="21">
        <v>241792.73491209917</v>
      </c>
      <c r="T2863" s="21">
        <v>257874.41002001008</v>
      </c>
      <c r="U2863" s="21">
        <v>272647.72705266229</v>
      </c>
      <c r="V2863" s="21">
        <v>285786.36542639259</v>
      </c>
      <c r="W2863" s="21">
        <v>297038.93801350525</v>
      </c>
      <c r="X2863" s="21">
        <v>307182.25382427301</v>
      </c>
      <c r="Y2863" s="21">
        <v>316267.15294439305</v>
      </c>
      <c r="Z2863" s="21">
        <v>112864.86299984054</v>
      </c>
      <c r="AA2863" s="21">
        <v>115960.87934603903</v>
      </c>
      <c r="AB2863" s="21">
        <v>118277.87270731517</v>
      </c>
      <c r="AC2863" s="21">
        <v>120084.38550797655</v>
      </c>
      <c r="AD2863" s="21">
        <v>121517.59269847505</v>
      </c>
      <c r="AE2863" s="21">
        <v>122633.90882393258</v>
      </c>
      <c r="AF2863" s="21">
        <v>123485.37747026219</v>
      </c>
      <c r="AG2863" s="21">
        <v>124178.80065148498</v>
      </c>
      <c r="AH2863" s="21">
        <v>124745.71966970224</v>
      </c>
      <c r="AI2863" s="21">
        <v>1568818.6840348523</v>
      </c>
      <c r="AJ2863" s="21">
        <v>1597436.9454764593</v>
      </c>
      <c r="AK2863" s="21">
        <v>1615932.8585511174</v>
      </c>
      <c r="AL2863" s="21">
        <v>1627929.4587515972</v>
      </c>
      <c r="AM2863" s="21">
        <v>1635399.2449293165</v>
      </c>
      <c r="AN2863" s="21">
        <v>1639562.6327967213</v>
      </c>
      <c r="AO2863" s="21">
        <v>1641491.9883847623</v>
      </c>
      <c r="AP2863" s="21">
        <v>1642073.1058894454</v>
      </c>
      <c r="AQ2863" s="21">
        <v>1641748.3180068261</v>
      </c>
    </row>
    <row r="2864" spans="1:43" x14ac:dyDescent="0.25">
      <c r="A2864" s="8" t="s">
        <v>336</v>
      </c>
      <c r="E2864" s="8" t="s">
        <v>334</v>
      </c>
      <c r="Q2864" s="21">
        <v>102673.97580269759</v>
      </c>
      <c r="R2864" s="21">
        <v>233091.70027033356</v>
      </c>
      <c r="S2864" s="21">
        <v>369969.68771942228</v>
      </c>
      <c r="T2864" s="21">
        <v>496183.47881648195</v>
      </c>
      <c r="U2864" s="21">
        <v>612151.94711310172</v>
      </c>
      <c r="V2864" s="21">
        <v>715285.25169993402</v>
      </c>
      <c r="W2864" s="21">
        <v>803618.11833265761</v>
      </c>
      <c r="X2864" s="21">
        <v>883240.69991853903</v>
      </c>
      <c r="Y2864" s="21">
        <v>954556.72545690252</v>
      </c>
      <c r="Z2864" s="21">
        <v>21236.749753861877</v>
      </c>
      <c r="AA2864" s="21">
        <v>42385.094241387451</v>
      </c>
      <c r="AB2864" s="21">
        <v>60939.435756822517</v>
      </c>
      <c r="AC2864" s="21">
        <v>75500.844231814117</v>
      </c>
      <c r="AD2864" s="21">
        <v>87041.463947606375</v>
      </c>
      <c r="AE2864" s="21">
        <v>96020.924985861944</v>
      </c>
      <c r="AF2864" s="21">
        <v>102864.71565729422</v>
      </c>
      <c r="AG2864" s="21">
        <v>108434.30103090756</v>
      </c>
      <c r="AH2864" s="21">
        <v>112985.39188905642</v>
      </c>
      <c r="AI2864" s="21">
        <v>214423.77683665126</v>
      </c>
      <c r="AJ2864" s="21">
        <v>403174.63601362245</v>
      </c>
      <c r="AK2864" s="21">
        <v>547027.49481361418</v>
      </c>
      <c r="AL2864" s="21">
        <v>640729.55131630658</v>
      </c>
      <c r="AM2864" s="21">
        <v>698726.04404341371</v>
      </c>
      <c r="AN2864" s="21">
        <v>730722.32472966856</v>
      </c>
      <c r="AO2864" s="21">
        <v>745230.08367889572</v>
      </c>
      <c r="AP2864" s="21">
        <v>749195.36549599411</v>
      </c>
      <c r="AQ2864" s="21">
        <v>746105.16473963938</v>
      </c>
    </row>
    <row r="2865" spans="1:43" x14ac:dyDescent="0.25">
      <c r="A2865" s="8" t="s">
        <v>336</v>
      </c>
      <c r="E2865" s="8" t="s">
        <v>335</v>
      </c>
      <c r="Q2865" s="21">
        <v>255587.69861449723</v>
      </c>
      <c r="R2865" s="21">
        <v>520568.15129705128</v>
      </c>
      <c r="S2865" s="21">
        <v>782987.04062843428</v>
      </c>
      <c r="T2865" s="21">
        <v>1023109.3334570016</v>
      </c>
      <c r="U2865" s="21">
        <v>1243738.6602050718</v>
      </c>
      <c r="V2865" s="21">
        <v>1439949.3276172471</v>
      </c>
      <c r="W2865" s="21">
        <v>1608001.9946911631</v>
      </c>
      <c r="X2865" s="21">
        <v>1759483.5395289022</v>
      </c>
      <c r="Y2865" s="21">
        <v>1895161.8138400938</v>
      </c>
      <c r="Z2865" s="21">
        <v>53536.075679705551</v>
      </c>
      <c r="AA2865" s="21">
        <v>96404.99115019069</v>
      </c>
      <c r="AB2865" s="21">
        <v>131931.43083542876</v>
      </c>
      <c r="AC2865" s="21">
        <v>159598.80894422505</v>
      </c>
      <c r="AD2865" s="21">
        <v>181531.5635504213</v>
      </c>
      <c r="AE2865" s="21">
        <v>198600.48081391599</v>
      </c>
      <c r="AF2865" s="21">
        <v>211612.07782095895</v>
      </c>
      <c r="AG2865" s="21">
        <v>222202.79110876293</v>
      </c>
      <c r="AH2865" s="21">
        <v>230858.00556782959</v>
      </c>
      <c r="AI2865" s="21">
        <v>546004.57726266223</v>
      </c>
      <c r="AJ2865" s="21">
        <v>929187.80225007306</v>
      </c>
      <c r="AK2865" s="21">
        <v>1204324.1250586237</v>
      </c>
      <c r="AL2865" s="21">
        <v>1381896.2233628887</v>
      </c>
      <c r="AM2865" s="21">
        <v>1491710.1873470205</v>
      </c>
      <c r="AN2865" s="21">
        <v>1552196.0924577962</v>
      </c>
      <c r="AO2865" s="21">
        <v>1579516.5247402673</v>
      </c>
      <c r="AP2865" s="21">
        <v>1586842.6978149291</v>
      </c>
      <c r="AQ2865" s="21">
        <v>1580793.4993544959</v>
      </c>
    </row>
    <row r="2866" spans="1:43" x14ac:dyDescent="0.25">
      <c r="A2866" s="8" t="s">
        <v>336</v>
      </c>
      <c r="E2866" s="8" t="s">
        <v>71</v>
      </c>
      <c r="Q2866" s="21">
        <v>0</v>
      </c>
      <c r="R2866" s="21">
        <v>0</v>
      </c>
      <c r="S2866" s="21">
        <v>0</v>
      </c>
      <c r="T2866" s="21">
        <v>0</v>
      </c>
      <c r="U2866" s="21">
        <v>3836.0703707325097</v>
      </c>
      <c r="V2866" s="21">
        <v>79729.071283598969</v>
      </c>
      <c r="W2866" s="21">
        <v>308176.88042036025</v>
      </c>
      <c r="X2866" s="21">
        <v>630612.21006141708</v>
      </c>
      <c r="Y2866" s="21">
        <v>1046192.4395328496</v>
      </c>
      <c r="Z2866" s="21">
        <v>0</v>
      </c>
      <c r="AA2866" s="21">
        <v>0</v>
      </c>
      <c r="AB2866" s="21">
        <v>0</v>
      </c>
      <c r="AC2866" s="21">
        <v>0</v>
      </c>
      <c r="AD2866" s="21">
        <v>397.58787833036263</v>
      </c>
      <c r="AE2866" s="21">
        <v>7151.3100448626928</v>
      </c>
      <c r="AF2866" s="21">
        <v>24985.481948623459</v>
      </c>
      <c r="AG2866" s="21">
        <v>47616.923427338574</v>
      </c>
      <c r="AH2866" s="21">
        <v>74154.037329542625</v>
      </c>
      <c r="AI2866" s="21">
        <v>0</v>
      </c>
      <c r="AJ2866" s="21">
        <v>0</v>
      </c>
      <c r="AK2866" s="21">
        <v>0</v>
      </c>
      <c r="AL2866" s="21">
        <v>0</v>
      </c>
      <c r="AM2866" s="21">
        <v>1628.1395570853908</v>
      </c>
      <c r="AN2866" s="21">
        <v>23913.792657480233</v>
      </c>
      <c r="AO2866" s="21">
        <v>61506.169344570633</v>
      </c>
      <c r="AP2866" s="21">
        <v>78396.111326101498</v>
      </c>
      <c r="AQ2866" s="21">
        <v>61672.43831970953</v>
      </c>
    </row>
    <row r="2867" spans="1:43" x14ac:dyDescent="0.25">
      <c r="A2867" s="8" t="s">
        <v>336</v>
      </c>
      <c r="E2867" s="8" t="s">
        <v>72</v>
      </c>
      <c r="Q2867" s="21">
        <v>665962.8212094222</v>
      </c>
      <c r="R2867" s="21">
        <v>774359.52348345087</v>
      </c>
      <c r="S2867" s="21">
        <v>871218.79988912772</v>
      </c>
      <c r="T2867" s="21">
        <v>959836.64448452299</v>
      </c>
      <c r="U2867" s="21">
        <v>1041251.7622969577</v>
      </c>
      <c r="V2867" s="21">
        <v>1113657.2804470293</v>
      </c>
      <c r="W2867" s="21">
        <v>1175670.254251234</v>
      </c>
      <c r="X2867" s="21">
        <v>1231569.3237873313</v>
      </c>
      <c r="Y2867" s="21">
        <v>1281636.0677438152</v>
      </c>
      <c r="Z2867" s="21">
        <v>228928.06605494808</v>
      </c>
      <c r="AA2867" s="21">
        <v>246501.05529921316</v>
      </c>
      <c r="AB2867" s="21">
        <v>259649.1246780761</v>
      </c>
      <c r="AC2867" s="21">
        <v>269898.30160702299</v>
      </c>
      <c r="AD2867" s="21">
        <v>278030.28549791075</v>
      </c>
      <c r="AE2867" s="21">
        <v>284364.68632253894</v>
      </c>
      <c r="AF2867" s="21">
        <v>289197.01847200008</v>
      </c>
      <c r="AG2867" s="21">
        <v>293133.0160712286</v>
      </c>
      <c r="AH2867" s="21">
        <v>296351.61168732832</v>
      </c>
      <c r="AI2867" s="21">
        <v>2779914.258015655</v>
      </c>
      <c r="AJ2867" s="21">
        <v>2934546.1900253873</v>
      </c>
      <c r="AK2867" s="21">
        <v>3034068.5066861524</v>
      </c>
      <c r="AL2867" s="21">
        <v>3098247.2907181419</v>
      </c>
      <c r="AM2867" s="21">
        <v>3137860.8952852618</v>
      </c>
      <c r="AN2867" s="21">
        <v>3159588.9649182325</v>
      </c>
      <c r="AO2867" s="21">
        <v>3169294.8563038083</v>
      </c>
      <c r="AP2867" s="21">
        <v>3171746.3437436</v>
      </c>
      <c r="AQ2867" s="21">
        <v>3169347.3383388356</v>
      </c>
    </row>
    <row r="2869" spans="1:43" x14ac:dyDescent="0.25">
      <c r="A2869" s="8" t="s">
        <v>339</v>
      </c>
      <c r="Q2869" s="21">
        <f>Q2871+970913</f>
        <v>6970913</v>
      </c>
      <c r="R2869" s="21">
        <f t="shared" ref="R2869:Y2869" si="323">R2871+970913</f>
        <v>8970913</v>
      </c>
      <c r="S2869" s="21">
        <f t="shared" si="323"/>
        <v>10970913</v>
      </c>
      <c r="T2869" s="21">
        <f t="shared" si="323"/>
        <v>12970913</v>
      </c>
      <c r="U2869" s="21">
        <f t="shared" si="323"/>
        <v>14970913</v>
      </c>
      <c r="V2869" s="21">
        <f t="shared" si="323"/>
        <v>16970913</v>
      </c>
      <c r="W2869" s="21">
        <f t="shared" si="323"/>
        <v>18970913</v>
      </c>
      <c r="X2869" s="21">
        <f t="shared" si="323"/>
        <v>20970913</v>
      </c>
      <c r="Y2869" s="21">
        <f t="shared" si="323"/>
        <v>22970913</v>
      </c>
      <c r="Z2869" s="21">
        <v>1472567.9387693247</v>
      </c>
      <c r="AA2869" s="21">
        <v>1723044.3494774562</v>
      </c>
      <c r="AB2869" s="21">
        <v>1936445.7544333406</v>
      </c>
      <c r="AC2869" s="21">
        <v>2120234.2221657233</v>
      </c>
      <c r="AD2869" s="21">
        <v>2280434.7313998006</v>
      </c>
      <c r="AE2869" s="21">
        <v>2422362.8914993913</v>
      </c>
      <c r="AF2869" s="21">
        <v>2550712.1994183725</v>
      </c>
      <c r="AG2869" s="21">
        <v>2667743.6116668661</v>
      </c>
      <c r="AH2869" s="21">
        <v>2775054.8507367927</v>
      </c>
      <c r="AI2869" s="21">
        <v>22292042.020451095</v>
      </c>
      <c r="AJ2869" s="21">
        <v>25095204.310003683</v>
      </c>
      <c r="AK2869" s="21">
        <v>27100079.081987903</v>
      </c>
      <c r="AL2869" s="21">
        <v>28487791.740196008</v>
      </c>
      <c r="AM2869" s="21">
        <v>29410300.247381974</v>
      </c>
      <c r="AN2869" s="21">
        <v>29968955.867455404</v>
      </c>
      <c r="AO2869" s="21">
        <v>30249818.300909445</v>
      </c>
      <c r="AP2869" s="21">
        <v>30312222.343512308</v>
      </c>
      <c r="AQ2869" s="21">
        <v>30196612.059637994</v>
      </c>
    </row>
    <row r="2871" spans="1:43" x14ac:dyDescent="0.25">
      <c r="A2871" s="8" t="s">
        <v>406</v>
      </c>
      <c r="Q2871" s="21">
        <v>6000000</v>
      </c>
      <c r="R2871" s="21">
        <v>8000000</v>
      </c>
      <c r="S2871" s="21">
        <v>10000000</v>
      </c>
      <c r="T2871" s="21">
        <v>12000000</v>
      </c>
      <c r="U2871" s="21">
        <v>14000000</v>
      </c>
      <c r="V2871" s="21">
        <v>16000000</v>
      </c>
      <c r="W2871" s="21">
        <v>18000000</v>
      </c>
      <c r="X2871" s="21">
        <v>20000000</v>
      </c>
      <c r="Y2871" s="21">
        <v>22000000</v>
      </c>
      <c r="Z2871" s="21">
        <f t="shared" ref="Z2871:AQ2871" si="324">Z2869-Z2840</f>
        <v>1324245.5874459532</v>
      </c>
      <c r="AA2871" s="21">
        <f t="shared" si="324"/>
        <v>1574721.9981540847</v>
      </c>
      <c r="AB2871" s="21">
        <f t="shared" si="324"/>
        <v>1788123.4031099691</v>
      </c>
      <c r="AC2871" s="21">
        <f t="shared" si="324"/>
        <v>1971911.8708423518</v>
      </c>
      <c r="AD2871" s="21">
        <f t="shared" si="324"/>
        <v>2132112.3800764293</v>
      </c>
      <c r="AE2871" s="21">
        <f t="shared" si="324"/>
        <v>2274040.54017602</v>
      </c>
      <c r="AF2871" s="21">
        <f t="shared" si="324"/>
        <v>2402389.8480950012</v>
      </c>
      <c r="AG2871" s="21">
        <f t="shared" si="324"/>
        <v>2519421.2603434948</v>
      </c>
      <c r="AH2871" s="21">
        <f t="shared" si="324"/>
        <v>2626732.4994134214</v>
      </c>
      <c r="AI2871" s="21">
        <f t="shared" si="324"/>
        <v>20314618.417854585</v>
      </c>
      <c r="AJ2871" s="21">
        <f t="shared" si="324"/>
        <v>23117780.707407173</v>
      </c>
      <c r="AK2871" s="21">
        <f t="shared" si="324"/>
        <v>25122655.479391392</v>
      </c>
      <c r="AL2871" s="21">
        <f t="shared" si="324"/>
        <v>26510368.137599498</v>
      </c>
      <c r="AM2871" s="21">
        <f t="shared" si="324"/>
        <v>27432876.644785464</v>
      </c>
      <c r="AN2871" s="21">
        <f t="shared" si="324"/>
        <v>27991532.264858894</v>
      </c>
      <c r="AO2871" s="21">
        <f t="shared" si="324"/>
        <v>28272394.698312934</v>
      </c>
      <c r="AP2871" s="21">
        <f t="shared" si="324"/>
        <v>28334798.740915798</v>
      </c>
      <c r="AQ2871" s="21">
        <f t="shared" si="324"/>
        <v>28219188.457041483</v>
      </c>
    </row>
  </sheetData>
  <autoFilter ref="A1:AQ2871" xr:uid="{93FCA289-0401-41D3-B4B7-EB5CC1E934AC}"/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7E1F-EA5E-4E2A-9646-FEA1004E5AE0}">
  <sheetPr codeName="Sheet8"/>
  <dimension ref="A1:F51"/>
  <sheetViews>
    <sheetView showGridLines="0" workbookViewId="0"/>
  </sheetViews>
  <sheetFormatPr defaultColWidth="9.1796875" defaultRowHeight="12.5" x14ac:dyDescent="0.25"/>
  <cols>
    <col min="1" max="1" width="16.54296875" style="46" bestFit="1" customWidth="1"/>
    <col min="2" max="2" width="9.1796875" style="46"/>
    <col min="3" max="3" width="8.26953125" style="46" bestFit="1" customWidth="1"/>
    <col min="4" max="4" width="10.26953125" style="57" bestFit="1" customWidth="1"/>
    <col min="5" max="5" width="10.1796875" style="57" bestFit="1" customWidth="1"/>
    <col min="6" max="6" width="7.81640625" style="46" bestFit="1" customWidth="1"/>
    <col min="7" max="16384" width="9.1796875" style="46"/>
  </cols>
  <sheetData>
    <row r="1" spans="1:6" s="44" customFormat="1" ht="13" x14ac:dyDescent="0.3">
      <c r="A1" s="44" t="s">
        <v>0</v>
      </c>
      <c r="B1" s="44" t="s">
        <v>446</v>
      </c>
      <c r="C1" s="44" t="s">
        <v>447</v>
      </c>
      <c r="D1" s="51" t="s">
        <v>445</v>
      </c>
      <c r="E1" s="51" t="s">
        <v>449</v>
      </c>
      <c r="F1" s="45" t="s">
        <v>447</v>
      </c>
    </row>
    <row r="2" spans="1:6" x14ac:dyDescent="0.25">
      <c r="A2" s="47" t="s">
        <v>345</v>
      </c>
      <c r="B2" s="47" t="s">
        <v>40</v>
      </c>
      <c r="C2" s="47" t="s">
        <v>448</v>
      </c>
      <c r="D2" s="52">
        <f>IFERROR(AVERAGEIFS(Data!E$2:E$90,Data!$B$2:$B$90,Data!$L2,Data!$A$2:$A$90,Data!$M2),"")</f>
        <v>54.873342816237049</v>
      </c>
      <c r="E2" s="53">
        <v>63.027152600987208</v>
      </c>
      <c r="F2" s="48" t="s">
        <v>445</v>
      </c>
    </row>
    <row r="3" spans="1:6" x14ac:dyDescent="0.25">
      <c r="A3" s="58" t="s">
        <v>346</v>
      </c>
      <c r="B3" s="58" t="s">
        <v>40</v>
      </c>
      <c r="C3" s="58" t="s">
        <v>448</v>
      </c>
      <c r="D3" s="65"/>
      <c r="E3" s="66">
        <v>1289611.991400274</v>
      </c>
      <c r="F3" s="59" t="s">
        <v>449</v>
      </c>
    </row>
    <row r="4" spans="1:6" x14ac:dyDescent="0.25">
      <c r="A4" s="47" t="s">
        <v>347</v>
      </c>
      <c r="B4" s="47" t="s">
        <v>40</v>
      </c>
      <c r="C4" s="47" t="s">
        <v>448</v>
      </c>
      <c r="D4" s="52">
        <f>IFERROR(AVERAGEIFS(Data!E$2:E$90,Data!$B$2:$B$90,Data!$L4,Data!$A$2:$A$90,Data!$M4),"")</f>
        <v>509719.41352955101</v>
      </c>
      <c r="E4" s="53">
        <v>3445046.6631700112</v>
      </c>
      <c r="F4" s="48" t="s">
        <v>445</v>
      </c>
    </row>
    <row r="5" spans="1:6" x14ac:dyDescent="0.25">
      <c r="A5" s="47" t="s">
        <v>14</v>
      </c>
      <c r="B5" s="47" t="s">
        <v>40</v>
      </c>
      <c r="C5" s="47" t="s">
        <v>448</v>
      </c>
      <c r="D5" s="52">
        <f>IFERROR(AVERAGEIFS(Data!E$2:E$90,Data!$B$2:$B$90,Data!$L5,Data!$A$2:$A$90,Data!$M5),"")</f>
        <v>295274.89988850697</v>
      </c>
      <c r="E5" s="53">
        <v>295274.89988850313</v>
      </c>
      <c r="F5" s="48" t="s">
        <v>445</v>
      </c>
    </row>
    <row r="6" spans="1:6" x14ac:dyDescent="0.25">
      <c r="A6" s="47" t="s">
        <v>15</v>
      </c>
      <c r="B6" s="47" t="s">
        <v>40</v>
      </c>
      <c r="C6" s="47" t="s">
        <v>448</v>
      </c>
      <c r="D6" s="52">
        <f>IFERROR(AVERAGEIFS(Data!E$2:E$90,Data!$B$2:$B$90,Data!$L6,Data!$A$2:$A$90,Data!$M6),"")</f>
        <v>747017.19597460295</v>
      </c>
      <c r="E6" s="53">
        <v>3365376.811358091</v>
      </c>
      <c r="F6" s="48" t="s">
        <v>445</v>
      </c>
    </row>
    <row r="7" spans="1:6" x14ac:dyDescent="0.25">
      <c r="A7" s="47" t="s">
        <v>16</v>
      </c>
      <c r="B7" s="47" t="s">
        <v>40</v>
      </c>
      <c r="C7" s="47" t="s">
        <v>448</v>
      </c>
      <c r="D7" s="52">
        <f>IFERROR(AVERAGEIFS(Data!E$2:E$90,Data!$B$2:$B$90,Data!$L7,Data!$A$2:$A$90,Data!$M7),"")</f>
        <v>23758502.817038599</v>
      </c>
      <c r="E7" s="53">
        <v>5329890.8361619459</v>
      </c>
      <c r="F7" s="48" t="s">
        <v>445</v>
      </c>
    </row>
    <row r="8" spans="1:6" x14ac:dyDescent="0.25">
      <c r="A8" s="47" t="s">
        <v>5</v>
      </c>
      <c r="B8" s="47" t="s">
        <v>40</v>
      </c>
      <c r="C8" s="47" t="s">
        <v>448</v>
      </c>
      <c r="D8" s="52">
        <f>IFERROR(AVERAGEIFS(Data!E$2:E$90,Data!$B$2:$B$90,Data!$L8,Data!$A$2:$A$90,Data!$M8),"")</f>
        <v>2732.6454960553601</v>
      </c>
      <c r="E8" s="53">
        <v>2732.6454960550273</v>
      </c>
      <c r="F8" s="48" t="s">
        <v>445</v>
      </c>
    </row>
    <row r="9" spans="1:6" x14ac:dyDescent="0.25">
      <c r="D9" s="54"/>
      <c r="E9" s="54"/>
      <c r="F9" s="35"/>
    </row>
    <row r="10" spans="1:6" x14ac:dyDescent="0.25">
      <c r="A10" s="47" t="s">
        <v>345</v>
      </c>
      <c r="B10" s="47" t="s">
        <v>53</v>
      </c>
      <c r="C10" s="47" t="s">
        <v>79</v>
      </c>
      <c r="D10" s="52">
        <f>IFERROR(AVERAGEIFS(Data!E$2:E$90,Data!$B$2:$B$90,Data!$L10,Data!$A$2:$A$90,Data!$M10),"")</f>
        <v>115.405469555575</v>
      </c>
      <c r="E10" s="53">
        <v>84.453237241467946</v>
      </c>
      <c r="F10" s="48" t="s">
        <v>445</v>
      </c>
    </row>
    <row r="11" spans="1:6" x14ac:dyDescent="0.25">
      <c r="A11" s="47" t="s">
        <v>345</v>
      </c>
      <c r="B11" s="47" t="s">
        <v>60</v>
      </c>
      <c r="C11" s="47" t="s">
        <v>79</v>
      </c>
      <c r="D11" s="52">
        <f>IFERROR(AVERAGEIFS(Data!E$2:E$90,Data!$B$2:$B$90,Data!$L11,Data!$A$2:$A$90,Data!$M11),"")</f>
        <v>110.79222550923271</v>
      </c>
      <c r="E11" s="53">
        <v>108.82230307802553</v>
      </c>
      <c r="F11" s="48" t="s">
        <v>445</v>
      </c>
    </row>
    <row r="12" spans="1:6" x14ac:dyDescent="0.25">
      <c r="D12" s="54"/>
      <c r="E12" s="54"/>
      <c r="F12" s="35"/>
    </row>
    <row r="13" spans="1:6" x14ac:dyDescent="0.25">
      <c r="A13" s="47" t="s">
        <v>345</v>
      </c>
      <c r="B13" s="47" t="s">
        <v>53</v>
      </c>
      <c r="C13" s="47" t="s">
        <v>448</v>
      </c>
      <c r="D13" s="52">
        <f>IFERROR(AVERAGEIFS(Data!E$2:E$90,Data!$B$2:$B$90,Data!$L13,Data!$A$2:$A$90,Data!$M13),"")</f>
        <v>55.4309878788224</v>
      </c>
      <c r="E13" s="53">
        <v>55.239409129704896</v>
      </c>
      <c r="F13" s="48" t="s">
        <v>445</v>
      </c>
    </row>
    <row r="14" spans="1:6" x14ac:dyDescent="0.25">
      <c r="A14" s="49" t="s">
        <v>347</v>
      </c>
      <c r="B14" s="49" t="s">
        <v>53</v>
      </c>
      <c r="C14" s="49" t="s">
        <v>448</v>
      </c>
      <c r="D14" s="55" t="str">
        <f>IFERROR(AVERAGEIFS(Data!E$2:E$90,Data!$B$2:$B$90,Data!$L14,Data!$A$2:$A$90,Data!$M14),"")</f>
        <v/>
      </c>
      <c r="E14" s="56">
        <v>3019370.7671127152</v>
      </c>
      <c r="F14" s="50" t="s">
        <v>450</v>
      </c>
    </row>
    <row r="15" spans="1:6" x14ac:dyDescent="0.25">
      <c r="A15" s="47" t="s">
        <v>16</v>
      </c>
      <c r="B15" s="47" t="s">
        <v>53</v>
      </c>
      <c r="C15" s="47" t="s">
        <v>448</v>
      </c>
      <c r="D15" s="52">
        <f>IFERROR(AVERAGEIFS(Data!E$2:E$90,Data!$B$2:$B$90,Data!$L15,Data!$A$2:$A$90,Data!$M15),"")</f>
        <v>19667049.076117553</v>
      </c>
      <c r="E15" s="53">
        <v>4671320.3494901825</v>
      </c>
      <c r="F15" s="48" t="s">
        <v>445</v>
      </c>
    </row>
    <row r="16" spans="1:6" x14ac:dyDescent="0.25">
      <c r="A16" s="49" t="s">
        <v>346</v>
      </c>
      <c r="B16" s="49" t="s">
        <v>53</v>
      </c>
      <c r="C16" s="49" t="s">
        <v>448</v>
      </c>
      <c r="D16" s="55"/>
      <c r="E16" s="56">
        <v>1130265.3137850526</v>
      </c>
      <c r="F16" s="50" t="s">
        <v>450</v>
      </c>
    </row>
    <row r="17" spans="1:6" x14ac:dyDescent="0.25">
      <c r="A17" s="49" t="s">
        <v>343</v>
      </c>
      <c r="B17" s="49" t="s">
        <v>53</v>
      </c>
      <c r="C17" s="49" t="s">
        <v>448</v>
      </c>
      <c r="D17" s="55" t="str">
        <f>IFERROR(AVERAGEIFS(Data!E$2:E$90,Data!$B$2:$B$90,Data!$L17,Data!$A$2:$A$90,Data!$M17),"")</f>
        <v/>
      </c>
      <c r="E17" s="56">
        <v>258790.2249675515</v>
      </c>
      <c r="F17" s="50" t="s">
        <v>450</v>
      </c>
    </row>
    <row r="18" spans="1:6" x14ac:dyDescent="0.25">
      <c r="D18" s="54"/>
      <c r="E18" s="54"/>
      <c r="F18" s="35"/>
    </row>
    <row r="19" spans="1:6" x14ac:dyDescent="0.25">
      <c r="A19" s="47" t="s">
        <v>345</v>
      </c>
      <c r="B19" s="47" t="s">
        <v>40</v>
      </c>
      <c r="C19" s="47" t="s">
        <v>79</v>
      </c>
      <c r="D19" s="52">
        <f>IFERROR(AVERAGEIFS(Data!E$2:E$90,Data!$B$2:$B$90,Data!$L19,Data!$A$2:$A$90,Data!$M19),"")</f>
        <v>59.732002427849551</v>
      </c>
      <c r="E19" s="53">
        <v>96.359594628665661</v>
      </c>
      <c r="F19" s="48" t="s">
        <v>445</v>
      </c>
    </row>
    <row r="20" spans="1:6" x14ac:dyDescent="0.25">
      <c r="A20" s="47" t="s">
        <v>345</v>
      </c>
      <c r="B20" s="47" t="s">
        <v>60</v>
      </c>
      <c r="C20" s="47" t="s">
        <v>79</v>
      </c>
      <c r="D20" s="52">
        <f>IFERROR(AVERAGEIFS(Data!E$2:E$90,Data!$B$2:$B$90,Data!$L20,Data!$A$2:$A$90,Data!$M20),"")</f>
        <v>77.815832372131325</v>
      </c>
      <c r="E20" s="53">
        <v>108.82230307802553</v>
      </c>
      <c r="F20" s="48" t="s">
        <v>445</v>
      </c>
    </row>
    <row r="21" spans="1:6" x14ac:dyDescent="0.25">
      <c r="D21" s="54"/>
      <c r="E21" s="54"/>
      <c r="F21" s="35"/>
    </row>
    <row r="22" spans="1:6" x14ac:dyDescent="0.25">
      <c r="A22" s="47" t="s">
        <v>345</v>
      </c>
      <c r="B22" s="47" t="s">
        <v>60</v>
      </c>
      <c r="C22" s="47" t="s">
        <v>448</v>
      </c>
      <c r="D22" s="52">
        <f>IFERROR(AVERAGEIFS(Data!E$2:E$90,Data!$B$2:$B$90,Data!$L22,Data!$A$2:$A$90,Data!$M22),"")</f>
        <v>81.472925570060013</v>
      </c>
      <c r="E22" s="53">
        <v>71.178795727822703</v>
      </c>
      <c r="F22" s="48" t="s">
        <v>445</v>
      </c>
    </row>
    <row r="23" spans="1:6" x14ac:dyDescent="0.25">
      <c r="A23" s="47" t="s">
        <v>16</v>
      </c>
      <c r="B23" s="47" t="s">
        <v>60</v>
      </c>
      <c r="C23" s="47" t="s">
        <v>448</v>
      </c>
      <c r="D23" s="52">
        <f>IFERROR(AVERAGEIFS(Data!E$2:E$90,Data!$B$2:$B$90,Data!$L23,Data!$A$2:$A$90,Data!$M23),"")</f>
        <v>3658446.6608204301</v>
      </c>
      <c r="E23" s="53">
        <v>6019234.495337544</v>
      </c>
      <c r="F23" s="48" t="s">
        <v>445</v>
      </c>
    </row>
    <row r="24" spans="1:6" x14ac:dyDescent="0.25">
      <c r="A24" s="47" t="s">
        <v>346</v>
      </c>
      <c r="B24" s="47" t="s">
        <v>60</v>
      </c>
      <c r="C24" s="47" t="s">
        <v>448</v>
      </c>
      <c r="D24" s="52">
        <f>IFERROR(AVERAGEIFS(Data!E$2:E$90,Data!$B$2:$B$90,Data!$L24,Data!$A$2:$A$90,Data!$M24),"")</f>
        <v>3887704.7396246768</v>
      </c>
      <c r="E24" s="53">
        <v>1456404.4973625049</v>
      </c>
      <c r="F24" s="48" t="s">
        <v>445</v>
      </c>
    </row>
    <row r="25" spans="1:6" x14ac:dyDescent="0.25">
      <c r="D25" s="54"/>
      <c r="E25" s="54"/>
      <c r="F25" s="35"/>
    </row>
    <row r="26" spans="1:6" x14ac:dyDescent="0.25">
      <c r="A26" s="47" t="s">
        <v>345</v>
      </c>
      <c r="B26" s="47" t="s">
        <v>40</v>
      </c>
      <c r="C26" s="47" t="s">
        <v>79</v>
      </c>
      <c r="D26" s="52">
        <f>IFERROR(AVERAGEIFS(Data!E$2:E$90,Data!$B$2:$B$90,Data!$L26,Data!$A$2:$A$90,Data!$M26),"")</f>
        <v>148.29114801543648</v>
      </c>
      <c r="E26" s="53">
        <v>96.359594628665661</v>
      </c>
      <c r="F26" s="48" t="s">
        <v>445</v>
      </c>
    </row>
    <row r="27" spans="1:6" x14ac:dyDescent="0.25">
      <c r="A27" s="47" t="s">
        <v>345</v>
      </c>
      <c r="B27" s="47" t="s">
        <v>53</v>
      </c>
      <c r="C27" s="47" t="s">
        <v>79</v>
      </c>
      <c r="D27" s="52">
        <f>IFERROR(AVERAGEIFS(Data!E$2:E$90,Data!$B$2:$B$90,Data!$L27,Data!$A$2:$A$90,Data!$M27),"")</f>
        <v>88.988197525321169</v>
      </c>
      <c r="E27" s="53">
        <v>84.453237241467946</v>
      </c>
      <c r="F27" s="48" t="s">
        <v>445</v>
      </c>
    </row>
    <row r="28" spans="1:6" x14ac:dyDescent="0.25">
      <c r="D28" s="54"/>
      <c r="E28" s="54"/>
      <c r="F28" s="35"/>
    </row>
    <row r="29" spans="1:6" x14ac:dyDescent="0.25">
      <c r="A29" s="47" t="s">
        <v>344</v>
      </c>
      <c r="B29" s="47" t="s">
        <v>40</v>
      </c>
      <c r="C29" s="47" t="s">
        <v>338</v>
      </c>
      <c r="D29" s="52">
        <f>IFERROR(AVERAGEIFS(Data!E$2:E$90,Data!$B$2:$B$90,Data!$L29,Data!$A$2:$A$90,Data!$M29),"")</f>
        <v>75851.738213979901</v>
      </c>
      <c r="E29" s="53">
        <v>50373.125958940487</v>
      </c>
      <c r="F29" s="48" t="s">
        <v>445</v>
      </c>
    </row>
    <row r="30" spans="1:6" x14ac:dyDescent="0.25">
      <c r="A30" s="47" t="s">
        <v>15</v>
      </c>
      <c r="B30" s="47" t="s">
        <v>40</v>
      </c>
      <c r="C30" s="47" t="s">
        <v>338</v>
      </c>
      <c r="D30" s="52">
        <f>IFERROR(AVERAGEIFS(Data!E$2:E$90,Data!$B$2:$B$90,Data!$L30,Data!$A$2:$A$90,Data!$M30),"")</f>
        <v>21479144.825267602</v>
      </c>
      <c r="E30" s="53">
        <v>5312771.2546917005</v>
      </c>
      <c r="F30" s="48" t="s">
        <v>445</v>
      </c>
    </row>
    <row r="31" spans="1:6" x14ac:dyDescent="0.25">
      <c r="A31" s="47" t="s">
        <v>16</v>
      </c>
      <c r="B31" s="47" t="s">
        <v>40</v>
      </c>
      <c r="C31" s="47" t="s">
        <v>338</v>
      </c>
      <c r="D31" s="52">
        <f>IFERROR(AVERAGEIFS(Data!E$2:E$90,Data!$B$2:$B$90,Data!$L31,Data!$A$2:$A$90,Data!$M31),"")</f>
        <v>5096678.2174751833</v>
      </c>
      <c r="E31" s="53">
        <v>8414062.4994616378</v>
      </c>
      <c r="F31" s="48" t="s">
        <v>445</v>
      </c>
    </row>
    <row r="32" spans="1:6" x14ac:dyDescent="0.25">
      <c r="A32" s="47" t="s">
        <v>347</v>
      </c>
      <c r="B32" s="47" t="s">
        <v>40</v>
      </c>
      <c r="C32" s="47" t="s">
        <v>338</v>
      </c>
      <c r="D32" s="52">
        <f>IFERROR(AVERAGEIFS(Data!E$2:E$90,Data!$B$2:$B$90,Data!$L32,Data!$A$2:$A$90,Data!$M32),"")</f>
        <v>12129383.215425801</v>
      </c>
      <c r="E32" s="53">
        <v>5438542.5196339786</v>
      </c>
      <c r="F32" s="48" t="s">
        <v>445</v>
      </c>
    </row>
    <row r="33" spans="1:6" x14ac:dyDescent="0.25">
      <c r="A33" s="58" t="s">
        <v>346</v>
      </c>
      <c r="B33" s="58" t="s">
        <v>40</v>
      </c>
      <c r="C33" s="58" t="s">
        <v>338</v>
      </c>
      <c r="D33" s="65"/>
      <c r="E33" s="66">
        <v>2035853.3090540378</v>
      </c>
      <c r="F33" s="59" t="s">
        <v>449</v>
      </c>
    </row>
    <row r="34" spans="1:6" x14ac:dyDescent="0.25">
      <c r="A34" s="58" t="s">
        <v>345</v>
      </c>
      <c r="B34" s="58" t="s">
        <v>40</v>
      </c>
      <c r="C34" s="58" t="s">
        <v>338</v>
      </c>
      <c r="D34" s="65" t="str">
        <f>IFERROR(AVERAGEIFS(Data!E$2:E$90,Data!$B$2:$B$90,Data!$L34,Data!$A$2:$A$90,Data!$M34),"")</f>
        <v/>
      </c>
      <c r="E34" s="66">
        <v>99.498173123878061</v>
      </c>
      <c r="F34" s="59" t="s">
        <v>449</v>
      </c>
    </row>
    <row r="35" spans="1:6" x14ac:dyDescent="0.25">
      <c r="D35" s="54"/>
      <c r="E35" s="54"/>
      <c r="F35" s="35"/>
    </row>
    <row r="36" spans="1:6" x14ac:dyDescent="0.25">
      <c r="A36" s="47" t="s">
        <v>344</v>
      </c>
      <c r="B36" s="47" t="s">
        <v>53</v>
      </c>
      <c r="C36" s="47" t="s">
        <v>338</v>
      </c>
      <c r="D36" s="52">
        <f>IFERROR(AVERAGEIFS(Data!E$2:E$90,Data!$B$2:$B$90,Data!$L36,Data!$A$2:$A$90,Data!$M36),"")</f>
        <v>29319.300473425799</v>
      </c>
      <c r="E36" s="53">
        <v>44148.93580238444</v>
      </c>
      <c r="F36" s="48" t="s">
        <v>445</v>
      </c>
    </row>
    <row r="37" spans="1:6" x14ac:dyDescent="0.25">
      <c r="A37" s="47" t="s">
        <v>15</v>
      </c>
      <c r="B37" s="47" t="s">
        <v>53</v>
      </c>
      <c r="C37" s="47" t="s">
        <v>338</v>
      </c>
      <c r="D37" s="52">
        <f>IFERROR(AVERAGEIFS(Data!E$2:E$90,Data!$B$2:$B$90,Data!$L37,Data!$A$2:$A$90,Data!$M37),"")</f>
        <v>6313468.96918518</v>
      </c>
      <c r="E37" s="53">
        <v>4656316.0929763103</v>
      </c>
      <c r="F37" s="48" t="s">
        <v>445</v>
      </c>
    </row>
    <row r="38" spans="1:6" x14ac:dyDescent="0.25">
      <c r="A38" s="47" t="s">
        <v>16</v>
      </c>
      <c r="B38" s="47" t="s">
        <v>53</v>
      </c>
      <c r="C38" s="47" t="s">
        <v>338</v>
      </c>
      <c r="D38" s="52">
        <f>IFERROR(AVERAGEIFS(Data!E$2:E$90,Data!$B$2:$B$90,Data!$L38,Data!$A$2:$A$90,Data!$M38),"")</f>
        <v>1028774.735931634</v>
      </c>
      <c r="E38" s="53">
        <v>7374406.4529322982</v>
      </c>
      <c r="F38" s="48" t="s">
        <v>445</v>
      </c>
    </row>
    <row r="39" spans="1:6" x14ac:dyDescent="0.25">
      <c r="A39" s="47" t="s">
        <v>347</v>
      </c>
      <c r="B39" s="47" t="s">
        <v>53</v>
      </c>
      <c r="C39" s="47" t="s">
        <v>338</v>
      </c>
      <c r="D39" s="52">
        <f>IFERROR(AVERAGEIFS(Data!E$2:E$90,Data!$B$2:$B$90,Data!$L39,Data!$A$2:$A$90,Data!$M39),"")</f>
        <v>6237669.2329681301</v>
      </c>
      <c r="E39" s="53">
        <v>4766546.8439177414</v>
      </c>
      <c r="F39" s="48" t="s">
        <v>445</v>
      </c>
    </row>
    <row r="40" spans="1:6" x14ac:dyDescent="0.25">
      <c r="A40" s="49" t="s">
        <v>346</v>
      </c>
      <c r="B40" s="49" t="s">
        <v>53</v>
      </c>
      <c r="C40" s="49" t="s">
        <v>338</v>
      </c>
      <c r="D40" s="55"/>
      <c r="E40" s="56">
        <v>1784299.7696383011</v>
      </c>
      <c r="F40" s="50" t="s">
        <v>450</v>
      </c>
    </row>
    <row r="41" spans="1:6" x14ac:dyDescent="0.25">
      <c r="A41" s="49" t="s">
        <v>345</v>
      </c>
      <c r="B41" s="49" t="s">
        <v>53</v>
      </c>
      <c r="C41" s="49" t="s">
        <v>338</v>
      </c>
      <c r="D41" s="55" t="str">
        <f>IFERROR(AVERAGEIFS(Data!E$2:E$90,Data!$B$2:$B$90,Data!$L41,Data!$A$2:$A$90,Data!$M41),"")</f>
        <v/>
      </c>
      <c r="E41" s="56">
        <v>87.204007575014899</v>
      </c>
      <c r="F41" s="50" t="s">
        <v>450</v>
      </c>
    </row>
    <row r="42" spans="1:6" x14ac:dyDescent="0.25">
      <c r="D42" s="54"/>
      <c r="E42" s="54"/>
      <c r="F42" s="35"/>
    </row>
    <row r="43" spans="1:6" x14ac:dyDescent="0.25">
      <c r="A43" s="58" t="s">
        <v>344</v>
      </c>
      <c r="B43" s="58" t="s">
        <v>60</v>
      </c>
      <c r="C43" s="58" t="s">
        <v>338</v>
      </c>
      <c r="D43" s="65" t="str">
        <f>IFERROR(AVERAGEIFS(Data!E$2:E$90,Data!$B$2:$B$90,Data!$L43,Data!$A$2:$A$90,Data!$M43),"")</f>
        <v/>
      </c>
      <c r="E43" s="66">
        <v>56888.155260676402</v>
      </c>
      <c r="F43" s="59" t="s">
        <v>449</v>
      </c>
    </row>
    <row r="44" spans="1:6" x14ac:dyDescent="0.25">
      <c r="A44" s="47" t="s">
        <v>15</v>
      </c>
      <c r="B44" s="47" t="s">
        <v>60</v>
      </c>
      <c r="C44" s="47" t="s">
        <v>338</v>
      </c>
      <c r="D44" s="52">
        <f>IFERROR(AVERAGEIFS(Data!E$2:E$90,Data!$B$2:$B$90,Data!$L44,Data!$A$2:$A$90,Data!$M44),"")</f>
        <v>4930894.3839555103</v>
      </c>
      <c r="E44" s="53">
        <v>5999900.7456418928</v>
      </c>
      <c r="F44" s="48" t="s">
        <v>445</v>
      </c>
    </row>
    <row r="45" spans="1:6" x14ac:dyDescent="0.25">
      <c r="A45" s="47" t="s">
        <v>16</v>
      </c>
      <c r="B45" s="47" t="s">
        <v>60</v>
      </c>
      <c r="C45" s="47" t="s">
        <v>338</v>
      </c>
      <c r="D45" s="52">
        <f>IFERROR(AVERAGEIFS(Data!E$2:E$90,Data!$B$2:$B$90,Data!$L45,Data!$A$2:$A$90,Data!$M45),"")</f>
        <v>9858213.3080079444</v>
      </c>
      <c r="E45" s="53">
        <v>9502298.7898858842</v>
      </c>
      <c r="F45" s="48" t="s">
        <v>445</v>
      </c>
    </row>
    <row r="46" spans="1:6" x14ac:dyDescent="0.25">
      <c r="A46" s="47" t="s">
        <v>347</v>
      </c>
      <c r="B46" s="47" t="s">
        <v>60</v>
      </c>
      <c r="C46" s="47" t="s">
        <v>338</v>
      </c>
      <c r="D46" s="52">
        <f>IFERROR(AVERAGEIFS(Data!E$2:E$90,Data!$B$2:$B$90,Data!$L46,Data!$A$2:$A$90,Data!$M46),"")</f>
        <v>14223115.795565899</v>
      </c>
      <c r="E46" s="53">
        <v>6141938.6897075437</v>
      </c>
      <c r="F46" s="48" t="s">
        <v>445</v>
      </c>
    </row>
    <row r="47" spans="1:6" x14ac:dyDescent="0.25">
      <c r="A47" s="47" t="s">
        <v>346</v>
      </c>
      <c r="B47" s="47" t="s">
        <v>60</v>
      </c>
      <c r="C47" s="47" t="s">
        <v>338</v>
      </c>
      <c r="D47" s="52">
        <f>IFERROR(AVERAGEIFS(Data!E$2:E$90,Data!$B$2:$B$90,Data!$L47,Data!$A$2:$A$90,Data!$M47),"")</f>
        <v>861307.37946077995</v>
      </c>
      <c r="E47" s="53">
        <v>2299161.2477619587</v>
      </c>
      <c r="F47" s="48" t="s">
        <v>445</v>
      </c>
    </row>
    <row r="48" spans="1:6" x14ac:dyDescent="0.25">
      <c r="A48" s="58" t="s">
        <v>345</v>
      </c>
      <c r="B48" s="58" t="s">
        <v>60</v>
      </c>
      <c r="C48" s="58" t="s">
        <v>338</v>
      </c>
      <c r="D48" s="65" t="str">
        <f>IFERROR(AVERAGEIFS(Data!E$2:E$90,Data!$B$2:$B$90,Data!$L48,Data!$A$2:$A$90,Data!$M48),"")</f>
        <v/>
      </c>
      <c r="E48" s="66">
        <v>112.36681093483392</v>
      </c>
      <c r="F48" s="59" t="s">
        <v>449</v>
      </c>
    </row>
    <row r="49" spans="1:6" x14ac:dyDescent="0.25">
      <c r="D49" s="54"/>
      <c r="E49" s="54"/>
      <c r="F49" s="35"/>
    </row>
    <row r="50" spans="1:6" ht="13" x14ac:dyDescent="0.3">
      <c r="A50" s="44"/>
      <c r="B50" s="45"/>
      <c r="C50" s="45"/>
      <c r="D50" s="51"/>
      <c r="E50" s="51"/>
    </row>
    <row r="51" spans="1:6" x14ac:dyDescent="0.25">
      <c r="B51" s="21"/>
      <c r="C51" s="21"/>
      <c r="D51" s="54"/>
      <c r="E51" s="5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B67B-B879-4325-A342-9748874840AA}">
  <sheetPr codeName="Sheet9"/>
  <dimension ref="B1:Y66"/>
  <sheetViews>
    <sheetView workbookViewId="0">
      <selection activeCell="D21" sqref="D21"/>
    </sheetView>
  </sheetViews>
  <sheetFormatPr defaultRowHeight="12.5" x14ac:dyDescent="0.25"/>
  <cols>
    <col min="4" max="4" width="12.08984375" customWidth="1"/>
    <col min="8" max="8" width="13.7265625" customWidth="1"/>
    <col min="23" max="23" width="13.08984375" customWidth="1"/>
  </cols>
  <sheetData>
    <row r="1" spans="2:25" ht="13" x14ac:dyDescent="0.3">
      <c r="B1" s="7" t="s">
        <v>0</v>
      </c>
      <c r="C1" s="7" t="s">
        <v>79</v>
      </c>
      <c r="D1" s="2" t="s">
        <v>1</v>
      </c>
      <c r="E1" s="3" t="s">
        <v>2</v>
      </c>
      <c r="F1" s="11" t="s">
        <v>81</v>
      </c>
      <c r="G1" s="9" t="s">
        <v>4</v>
      </c>
      <c r="H1" s="9" t="s">
        <v>341</v>
      </c>
      <c r="I1" s="40" t="s">
        <v>457</v>
      </c>
      <c r="K1" s="1" t="s">
        <v>248</v>
      </c>
      <c r="L1" s="20" t="s">
        <v>345</v>
      </c>
      <c r="M1" s="32" t="s">
        <v>346</v>
      </c>
      <c r="N1" s="32" t="s">
        <v>347</v>
      </c>
      <c r="O1" s="32" t="s">
        <v>14</v>
      </c>
      <c r="P1" s="32" t="s">
        <v>342</v>
      </c>
      <c r="Q1" s="32" t="s">
        <v>348</v>
      </c>
      <c r="R1" s="32" t="s">
        <v>349</v>
      </c>
      <c r="S1" s="32" t="s">
        <v>343</v>
      </c>
      <c r="V1" s="1" t="s">
        <v>247</v>
      </c>
      <c r="W1" s="1" t="s">
        <v>77</v>
      </c>
      <c r="X1" s="1" t="s">
        <v>302</v>
      </c>
      <c r="Y1" s="1" t="s">
        <v>304</v>
      </c>
    </row>
    <row r="2" spans="2:25" x14ac:dyDescent="0.25">
      <c r="B2" s="8" t="s">
        <v>345</v>
      </c>
      <c r="C2" s="8" t="s">
        <v>40</v>
      </c>
      <c r="D2" s="43">
        <v>3.0461531455782658E-2</v>
      </c>
      <c r="E2" s="21">
        <v>63.027152600987208</v>
      </c>
      <c r="F2" s="12" t="s">
        <v>444</v>
      </c>
      <c r="G2" s="10">
        <v>0.65</v>
      </c>
      <c r="H2" s="21">
        <v>726517.95000000019</v>
      </c>
      <c r="I2" s="79">
        <v>500000</v>
      </c>
      <c r="K2" s="4" t="s">
        <v>328</v>
      </c>
      <c r="L2" s="33">
        <f>L54</f>
        <v>1830.26323436441</v>
      </c>
      <c r="M2" s="41">
        <f t="shared" ref="M2:S2" si="0">M54</f>
        <v>8.2011922934080266E-3</v>
      </c>
      <c r="N2" s="41">
        <f t="shared" si="0"/>
        <v>2.8519919861854207E-2</v>
      </c>
      <c r="O2" s="41">
        <f t="shared" si="0"/>
        <v>2.0641875000000001E-2</v>
      </c>
      <c r="P2" s="41">
        <f t="shared" si="0"/>
        <v>1.1943887289553418E-3</v>
      </c>
      <c r="Q2" s="41">
        <f t="shared" si="0"/>
        <v>3.1584228432180814E-3</v>
      </c>
      <c r="R2" s="41">
        <f t="shared" si="0"/>
        <v>4.0496729639443564E-3</v>
      </c>
      <c r="S2" s="41">
        <f t="shared" si="0"/>
        <v>7.745609943271589E-3</v>
      </c>
      <c r="V2" s="4" t="s">
        <v>295</v>
      </c>
      <c r="W2" s="14">
        <v>44837</v>
      </c>
      <c r="X2" s="21">
        <v>393432.46859552251</v>
      </c>
      <c r="Y2" s="23">
        <v>6.2941960634324765</v>
      </c>
    </row>
    <row r="3" spans="2:25" x14ac:dyDescent="0.25">
      <c r="B3" s="8" t="s">
        <v>346</v>
      </c>
      <c r="C3" s="8" t="s">
        <v>40</v>
      </c>
      <c r="D3" s="43">
        <v>8.6056724656215413E-3</v>
      </c>
      <c r="E3" s="21">
        <v>1289611.991400274</v>
      </c>
      <c r="F3" s="12" t="s">
        <v>444</v>
      </c>
      <c r="G3" s="10">
        <v>0.3</v>
      </c>
      <c r="H3" s="21">
        <v>484480.75152400008</v>
      </c>
      <c r="I3" s="79">
        <v>100000</v>
      </c>
      <c r="K3" s="4" t="s">
        <v>316</v>
      </c>
      <c r="L3" s="33">
        <f t="shared" ref="L3:S14" si="1">L55</f>
        <v>1725.3903664173188</v>
      </c>
      <c r="M3" s="41">
        <f t="shared" si="1"/>
        <v>9.7059982188039962E-3</v>
      </c>
      <c r="N3" s="41">
        <f t="shared" si="1"/>
        <v>3.3752932680543052E-2</v>
      </c>
      <c r="O3" s="41">
        <f t="shared" si="1"/>
        <v>2.4429374999999996E-2</v>
      </c>
      <c r="P3" s="41">
        <f t="shared" si="1"/>
        <v>1.4135426241765052E-3</v>
      </c>
      <c r="Q3" s="41">
        <f t="shared" si="1"/>
        <v>3.7379499704140603E-3</v>
      </c>
      <c r="R3" s="41">
        <f t="shared" si="1"/>
        <v>4.7927322233836875E-3</v>
      </c>
      <c r="S3" s="41">
        <f t="shared" si="1"/>
        <v>9.9918368268203488E-3</v>
      </c>
      <c r="V3" s="4" t="s">
        <v>296</v>
      </c>
      <c r="W3" s="14">
        <v>44844</v>
      </c>
      <c r="X3" s="21">
        <v>228081.015200244</v>
      </c>
      <c r="Y3" s="23">
        <v>7.9971814637423746</v>
      </c>
    </row>
    <row r="4" spans="2:25" x14ac:dyDescent="0.25">
      <c r="B4" s="8" t="s">
        <v>347</v>
      </c>
      <c r="C4" s="8" t="s">
        <v>40</v>
      </c>
      <c r="D4" s="43">
        <v>1.3595575351387496E-2</v>
      </c>
      <c r="E4" s="21">
        <v>3445046.6631700112</v>
      </c>
      <c r="F4" s="12" t="s">
        <v>444</v>
      </c>
      <c r="G4" s="10">
        <v>0.15</v>
      </c>
      <c r="H4" s="21">
        <v>60893.967854002178</v>
      </c>
      <c r="I4" s="79">
        <v>15000</v>
      </c>
      <c r="K4" s="4" t="s">
        <v>317</v>
      </c>
      <c r="L4" s="33">
        <f t="shared" si="1"/>
        <v>1946.9834473517333</v>
      </c>
      <c r="M4" s="41">
        <f t="shared" si="1"/>
        <v>9.7059982188039962E-3</v>
      </c>
      <c r="N4" s="41">
        <f t="shared" si="1"/>
        <v>3.3752932680543052E-2</v>
      </c>
      <c r="O4" s="41">
        <f t="shared" si="1"/>
        <v>2.4429374999999996E-2</v>
      </c>
      <c r="P4" s="41">
        <f t="shared" si="1"/>
        <v>1.4135426241765052E-3</v>
      </c>
      <c r="Q4" s="41">
        <f t="shared" si="1"/>
        <v>3.7379499704140603E-3</v>
      </c>
      <c r="R4" s="41">
        <f t="shared" si="1"/>
        <v>4.7927322233836875E-3</v>
      </c>
      <c r="S4" s="41">
        <f t="shared" si="1"/>
        <v>9.9918368268203488E-3</v>
      </c>
      <c r="V4" s="4" t="s">
        <v>297</v>
      </c>
      <c r="W4" s="14">
        <v>44851</v>
      </c>
      <c r="X4" s="21">
        <v>317634.99002545653</v>
      </c>
      <c r="Y4" s="23">
        <v>6.7548152855074779</v>
      </c>
    </row>
    <row r="5" spans="2:25" x14ac:dyDescent="0.25">
      <c r="B5" s="8" t="s">
        <v>58</v>
      </c>
      <c r="C5" s="8" t="s">
        <v>40</v>
      </c>
      <c r="D5" s="43">
        <v>8.4730704380975939E-3</v>
      </c>
      <c r="E5" s="21">
        <v>5329890.8361619459</v>
      </c>
      <c r="F5" s="12" t="s">
        <v>444</v>
      </c>
      <c r="G5" s="10">
        <v>0.15</v>
      </c>
      <c r="H5" s="21">
        <v>76507.400042999987</v>
      </c>
      <c r="I5" s="79">
        <v>10000</v>
      </c>
      <c r="K5" s="4" t="s">
        <v>318</v>
      </c>
      <c r="L5" s="33">
        <f t="shared" si="1"/>
        <v>1944.8608207636205</v>
      </c>
      <c r="M5" s="41">
        <f t="shared" si="1"/>
        <v>9.7059982188039962E-3</v>
      </c>
      <c r="N5" s="41">
        <f t="shared" si="1"/>
        <v>3.3752932680543052E-2</v>
      </c>
      <c r="O5" s="41">
        <f t="shared" si="1"/>
        <v>2.4429374999999996E-2</v>
      </c>
      <c r="P5" s="41">
        <f t="shared" si="1"/>
        <v>1.4135426241765052E-3</v>
      </c>
      <c r="Q5" s="41">
        <f t="shared" si="1"/>
        <v>3.7379499704140603E-3</v>
      </c>
      <c r="R5" s="41">
        <f t="shared" si="1"/>
        <v>4.7927322233836875E-3</v>
      </c>
      <c r="S5" s="41">
        <f t="shared" si="1"/>
        <v>9.9918368268203488E-3</v>
      </c>
      <c r="V5" s="4" t="s">
        <v>298</v>
      </c>
      <c r="W5" s="14">
        <v>44858</v>
      </c>
      <c r="X5" s="21">
        <v>322486.62248072354</v>
      </c>
      <c r="Y5" s="23">
        <v>6.9739033911176911</v>
      </c>
    </row>
    <row r="6" spans="2:25" x14ac:dyDescent="0.25">
      <c r="B6" s="8" t="s">
        <v>5</v>
      </c>
      <c r="C6" s="8" t="s">
        <v>40</v>
      </c>
      <c r="D6" s="43">
        <v>1.6312326832536614E-3</v>
      </c>
      <c r="E6" s="21">
        <v>2732.6454960550273</v>
      </c>
      <c r="F6" s="12" t="s">
        <v>444</v>
      </c>
      <c r="G6" s="10">
        <v>0.15</v>
      </c>
      <c r="H6" s="21">
        <v>39999.999999999971</v>
      </c>
      <c r="I6" s="79">
        <v>10456</v>
      </c>
      <c r="K6" s="4" t="s">
        <v>319</v>
      </c>
      <c r="L6" s="33">
        <f t="shared" si="1"/>
        <v>2085.2620813272074</v>
      </c>
      <c r="M6" s="41">
        <f t="shared" si="1"/>
        <v>9.7059982188039962E-3</v>
      </c>
      <c r="N6" s="41">
        <f t="shared" si="1"/>
        <v>3.3752932680543052E-2</v>
      </c>
      <c r="O6" s="41">
        <f t="shared" si="1"/>
        <v>2.4429374999999996E-2</v>
      </c>
      <c r="P6" s="41">
        <f t="shared" si="1"/>
        <v>1.4135426241765052E-3</v>
      </c>
      <c r="Q6" s="41">
        <f t="shared" si="1"/>
        <v>3.7379499704140603E-3</v>
      </c>
      <c r="R6" s="41">
        <f t="shared" si="1"/>
        <v>4.7927322233836875E-3</v>
      </c>
      <c r="S6" s="41">
        <f t="shared" si="1"/>
        <v>9.9918368268203488E-3</v>
      </c>
      <c r="V6" s="4" t="s">
        <v>299</v>
      </c>
      <c r="W6" s="14">
        <v>44865</v>
      </c>
      <c r="X6" s="21">
        <v>401386.27962260752</v>
      </c>
      <c r="Y6" s="23">
        <v>6.2238891290728731</v>
      </c>
    </row>
    <row r="7" spans="2:25" x14ac:dyDescent="0.25">
      <c r="B7" s="8"/>
      <c r="C7" s="8"/>
      <c r="D7" s="43"/>
      <c r="E7" s="21"/>
      <c r="F7" s="12"/>
      <c r="G7" s="10"/>
      <c r="H7" s="21"/>
      <c r="I7" s="79"/>
      <c r="K7" s="4" t="s">
        <v>320</v>
      </c>
      <c r="L7" s="33">
        <f t="shared" si="1"/>
        <v>1650.6523731634045</v>
      </c>
      <c r="M7" s="41">
        <f t="shared" si="1"/>
        <v>8.3516728859476235E-3</v>
      </c>
      <c r="N7" s="41">
        <f t="shared" si="1"/>
        <v>2.904322114372309E-2</v>
      </c>
      <c r="O7" s="41">
        <f t="shared" si="1"/>
        <v>2.1020624999999998E-2</v>
      </c>
      <c r="P7" s="41">
        <f t="shared" si="1"/>
        <v>1.2163041184774582E-3</v>
      </c>
      <c r="Q7" s="41">
        <f t="shared" si="1"/>
        <v>3.2163755559376796E-3</v>
      </c>
      <c r="R7" s="41">
        <f t="shared" si="1"/>
        <v>4.1239788898882893E-3</v>
      </c>
      <c r="S7" s="41">
        <f t="shared" si="1"/>
        <v>8.597627037031463E-3</v>
      </c>
      <c r="V7" s="4" t="s">
        <v>300</v>
      </c>
      <c r="W7" s="14">
        <v>44872</v>
      </c>
      <c r="X7" s="21">
        <v>309588.89609523199</v>
      </c>
      <c r="Y7" s="23">
        <v>6.9990429098927924</v>
      </c>
    </row>
    <row r="8" spans="2:25" x14ac:dyDescent="0.25">
      <c r="K8" s="4" t="s">
        <v>321</v>
      </c>
      <c r="L8" s="33">
        <f t="shared" si="1"/>
        <v>1731.9975466831138</v>
      </c>
      <c r="M8" s="41">
        <f t="shared" si="1"/>
        <v>8.3516728859476235E-3</v>
      </c>
      <c r="N8" s="41">
        <f t="shared" si="1"/>
        <v>2.904322114372309E-2</v>
      </c>
      <c r="O8" s="41">
        <f t="shared" si="1"/>
        <v>2.1020624999999998E-2</v>
      </c>
      <c r="P8" s="41">
        <f t="shared" si="1"/>
        <v>1.2163041184774582E-3</v>
      </c>
      <c r="Q8" s="41">
        <f t="shared" si="1"/>
        <v>3.2163755559376796E-3</v>
      </c>
      <c r="R8" s="41">
        <f t="shared" si="1"/>
        <v>4.1239788898882893E-3</v>
      </c>
      <c r="S8" s="41">
        <f t="shared" si="1"/>
        <v>8.597627037031463E-3</v>
      </c>
      <c r="V8" s="4" t="s">
        <v>301</v>
      </c>
      <c r="W8" s="14">
        <v>44879</v>
      </c>
      <c r="X8" s="21">
        <v>309968.77520157403</v>
      </c>
      <c r="Y8" s="23">
        <v>6.9767010399881384</v>
      </c>
    </row>
    <row r="9" spans="2:25" x14ac:dyDescent="0.25">
      <c r="K9" s="4" t="s">
        <v>322</v>
      </c>
      <c r="L9" s="33">
        <f t="shared" si="1"/>
        <v>2385.2246421647269</v>
      </c>
      <c r="M9" s="41">
        <f t="shared" si="1"/>
        <v>8.3516728859476235E-3</v>
      </c>
      <c r="N9" s="41">
        <f t="shared" si="1"/>
        <v>2.904322114372309E-2</v>
      </c>
      <c r="O9" s="41">
        <f t="shared" si="1"/>
        <v>2.1020624999999998E-2</v>
      </c>
      <c r="P9" s="41">
        <f t="shared" si="1"/>
        <v>1.2163041184774582E-3</v>
      </c>
      <c r="Q9" s="41">
        <f t="shared" si="1"/>
        <v>3.2163755559376796E-3</v>
      </c>
      <c r="R9" s="41">
        <f t="shared" si="1"/>
        <v>4.1239788898882893E-3</v>
      </c>
      <c r="S9" s="41">
        <f t="shared" si="1"/>
        <v>8.597627037031463E-3</v>
      </c>
      <c r="V9" s="4" t="s">
        <v>272</v>
      </c>
      <c r="W9" s="14">
        <v>44886</v>
      </c>
      <c r="X9" s="21">
        <v>454180.53004536044</v>
      </c>
      <c r="Y9" s="23">
        <v>6.0080329106190753</v>
      </c>
    </row>
    <row r="10" spans="2:25" x14ac:dyDescent="0.25">
      <c r="K10" s="4" t="s">
        <v>323</v>
      </c>
      <c r="L10" s="33">
        <f t="shared" si="1"/>
        <v>2385.2246421647269</v>
      </c>
      <c r="M10" s="41">
        <f t="shared" si="1"/>
        <v>8.3516728859476235E-3</v>
      </c>
      <c r="N10" s="41">
        <f t="shared" si="1"/>
        <v>2.904322114372309E-2</v>
      </c>
      <c r="O10" s="41">
        <f t="shared" si="1"/>
        <v>2.1020624999999998E-2</v>
      </c>
      <c r="P10" s="41">
        <f t="shared" si="1"/>
        <v>1.2163041184774582E-3</v>
      </c>
      <c r="Q10" s="41">
        <f t="shared" si="1"/>
        <v>3.2163755559376796E-3</v>
      </c>
      <c r="R10" s="41">
        <f t="shared" si="1"/>
        <v>4.1239788898882893E-3</v>
      </c>
      <c r="S10" s="41">
        <f t="shared" si="1"/>
        <v>8.597627037031463E-3</v>
      </c>
      <c r="V10" s="4" t="s">
        <v>273</v>
      </c>
      <c r="W10" s="14">
        <v>44893</v>
      </c>
      <c r="X10" s="21">
        <v>455011.73547455797</v>
      </c>
      <c r="Y10" s="23">
        <v>6.0449284141776669</v>
      </c>
    </row>
    <row r="11" spans="2:25" x14ac:dyDescent="0.25">
      <c r="K11" s="4" t="s">
        <v>324</v>
      </c>
      <c r="L11" s="33">
        <f t="shared" si="1"/>
        <v>2385.2246421647269</v>
      </c>
      <c r="M11" s="41">
        <f t="shared" si="1"/>
        <v>8.3516728859476235E-3</v>
      </c>
      <c r="N11" s="41">
        <f t="shared" si="1"/>
        <v>2.904322114372309E-2</v>
      </c>
      <c r="O11" s="41">
        <f t="shared" si="1"/>
        <v>2.1020624999999998E-2</v>
      </c>
      <c r="P11" s="41">
        <f t="shared" si="1"/>
        <v>1.2163041184774582E-3</v>
      </c>
      <c r="Q11" s="41">
        <f t="shared" si="1"/>
        <v>3.2163755559376796E-3</v>
      </c>
      <c r="R11" s="41">
        <f t="shared" si="1"/>
        <v>4.1239788898882893E-3</v>
      </c>
      <c r="S11" s="41">
        <f t="shared" si="1"/>
        <v>8.597627037031463E-3</v>
      </c>
      <c r="V11" s="4" t="s">
        <v>274</v>
      </c>
      <c r="W11" s="14">
        <v>44900</v>
      </c>
      <c r="X11" s="21">
        <v>290055.894256228</v>
      </c>
      <c r="Y11" s="23">
        <v>7.3475859223576458</v>
      </c>
    </row>
    <row r="12" spans="2:25" x14ac:dyDescent="0.25">
      <c r="K12" s="4" t="s">
        <v>325</v>
      </c>
      <c r="L12" s="33">
        <f t="shared" si="1"/>
        <v>2011.4207803329416</v>
      </c>
      <c r="M12" s="41">
        <f t="shared" si="1"/>
        <v>7.2983087381704474E-3</v>
      </c>
      <c r="N12" s="41">
        <f t="shared" si="1"/>
        <v>2.5380112170640897E-2</v>
      </c>
      <c r="O12" s="41">
        <f t="shared" si="1"/>
        <v>1.8369375E-2</v>
      </c>
      <c r="P12" s="41">
        <f t="shared" si="1"/>
        <v>1.0628963918226436E-3</v>
      </c>
      <c r="Q12" s="41">
        <f t="shared" si="1"/>
        <v>2.8107065669004949E-3</v>
      </c>
      <c r="R12" s="41">
        <f t="shared" si="1"/>
        <v>3.6038374082807572E-3</v>
      </c>
      <c r="S12" s="41">
        <f t="shared" si="1"/>
        <v>7.5132416449734422E-3</v>
      </c>
      <c r="V12" s="4" t="s">
        <v>275</v>
      </c>
      <c r="W12" s="14">
        <v>44907</v>
      </c>
      <c r="X12" s="21">
        <v>348451.97318493499</v>
      </c>
      <c r="Y12" s="23">
        <v>6.6816214516324974</v>
      </c>
    </row>
    <row r="13" spans="2:25" x14ac:dyDescent="0.25">
      <c r="K13" s="4" t="s">
        <v>326</v>
      </c>
      <c r="L13" s="33">
        <f t="shared" si="1"/>
        <v>2011.4207803329416</v>
      </c>
      <c r="M13" s="41">
        <f t="shared" si="1"/>
        <v>7.2983087381704474E-3</v>
      </c>
      <c r="N13" s="41">
        <f t="shared" si="1"/>
        <v>2.5380112170640897E-2</v>
      </c>
      <c r="O13" s="41">
        <f t="shared" si="1"/>
        <v>1.8369375E-2</v>
      </c>
      <c r="P13" s="41">
        <f t="shared" si="1"/>
        <v>1.0628963918226436E-3</v>
      </c>
      <c r="Q13" s="41">
        <f t="shared" si="1"/>
        <v>2.8107065669004949E-3</v>
      </c>
      <c r="R13" s="41">
        <f t="shared" si="1"/>
        <v>3.6038374082807572E-3</v>
      </c>
      <c r="S13" s="41">
        <f t="shared" si="1"/>
        <v>7.5132416449734422E-3</v>
      </c>
      <c r="V13" s="4" t="s">
        <v>276</v>
      </c>
      <c r="W13" s="14">
        <v>44914</v>
      </c>
      <c r="X13" s="21">
        <v>427408.08445701201</v>
      </c>
      <c r="Y13" s="23">
        <v>6.1680815445545676</v>
      </c>
    </row>
    <row r="14" spans="2:25" x14ac:dyDescent="0.25">
      <c r="K14" s="4" t="s">
        <v>327</v>
      </c>
      <c r="L14" s="33">
        <f t="shared" si="1"/>
        <v>2011.4207803329416</v>
      </c>
      <c r="M14" s="41">
        <f t="shared" si="1"/>
        <v>7.2983087381704474E-3</v>
      </c>
      <c r="N14" s="41">
        <f t="shared" si="1"/>
        <v>2.5380112170640897E-2</v>
      </c>
      <c r="O14" s="41">
        <f t="shared" si="1"/>
        <v>1.8369375E-2</v>
      </c>
      <c r="P14" s="41">
        <f t="shared" si="1"/>
        <v>1.0628963918226436E-3</v>
      </c>
      <c r="Q14" s="41">
        <f t="shared" si="1"/>
        <v>2.8107065669004949E-3</v>
      </c>
      <c r="R14" s="41">
        <f t="shared" si="1"/>
        <v>3.6038374082807572E-3</v>
      </c>
      <c r="S14" s="41">
        <f t="shared" si="1"/>
        <v>7.5132416449734422E-3</v>
      </c>
      <c r="V14" s="4" t="s">
        <v>277</v>
      </c>
      <c r="W14" s="14">
        <v>44921</v>
      </c>
      <c r="X14" s="21">
        <v>330189.49929959601</v>
      </c>
      <c r="Y14" s="23">
        <v>6.4579352380155601</v>
      </c>
    </row>
    <row r="15" spans="2:25" x14ac:dyDescent="0.25">
      <c r="K15" s="4" t="s">
        <v>262</v>
      </c>
      <c r="L15" s="21">
        <v>2011.4207803329416</v>
      </c>
      <c r="M15" s="12">
        <v>7.2983087381704474E-3</v>
      </c>
      <c r="N15" s="12">
        <v>2.5380112170640897E-2</v>
      </c>
      <c r="O15" s="12">
        <v>1.8369375E-2</v>
      </c>
      <c r="P15" s="12">
        <v>1.0628963918226436E-3</v>
      </c>
      <c r="Q15" s="12">
        <v>2.8107065669004949E-3</v>
      </c>
      <c r="R15" s="12">
        <v>3.6038374082807572E-3</v>
      </c>
      <c r="S15" s="12">
        <v>7.5132416449734422E-3</v>
      </c>
      <c r="V15" s="4" t="s">
        <v>262</v>
      </c>
      <c r="W15" s="14">
        <v>44928</v>
      </c>
      <c r="X15" s="21">
        <v>340832.86210744851</v>
      </c>
      <c r="Y15" s="23">
        <v>6.8003506949188122</v>
      </c>
    </row>
    <row r="16" spans="2:25" x14ac:dyDescent="0.25">
      <c r="K16" s="4" t="s">
        <v>263</v>
      </c>
      <c r="L16" s="21">
        <v>1316.3689574269065</v>
      </c>
      <c r="M16" s="12">
        <v>6.922107256821455E-3</v>
      </c>
      <c r="N16" s="12">
        <v>2.4071858965968689E-2</v>
      </c>
      <c r="O16" s="12">
        <v>1.7422499999999997E-2</v>
      </c>
      <c r="P16" s="12">
        <v>1.0081079180173525E-3</v>
      </c>
      <c r="Q16" s="12">
        <v>2.6658247851015005E-3</v>
      </c>
      <c r="R16" s="12">
        <v>3.4180725934209242E-3</v>
      </c>
      <c r="S16" s="12">
        <v>7.1259611478098617E-3</v>
      </c>
      <c r="V16" s="4" t="s">
        <v>263</v>
      </c>
      <c r="W16" s="14">
        <v>44935</v>
      </c>
      <c r="X16" s="21">
        <v>439217.36949841853</v>
      </c>
      <c r="Y16" s="23">
        <v>6.2729203283091328</v>
      </c>
    </row>
    <row r="17" spans="11:25" x14ac:dyDescent="0.25">
      <c r="K17" s="4" t="s">
        <v>264</v>
      </c>
      <c r="L17" s="21">
        <v>1613.3688301958209</v>
      </c>
      <c r="M17" s="12">
        <v>6.922107256821455E-3</v>
      </c>
      <c r="N17" s="12">
        <v>2.4071858965968689E-2</v>
      </c>
      <c r="O17" s="12">
        <v>1.7422499999999997E-2</v>
      </c>
      <c r="P17" s="12">
        <v>1.0081079180173525E-3</v>
      </c>
      <c r="Q17" s="12">
        <v>2.6658247851015005E-3</v>
      </c>
      <c r="R17" s="12">
        <v>3.4180725934209242E-3</v>
      </c>
      <c r="S17" s="12">
        <v>7.1259611478098617E-3</v>
      </c>
      <c r="V17" s="4" t="s">
        <v>264</v>
      </c>
      <c r="W17" s="14">
        <v>44942</v>
      </c>
      <c r="X17" s="21">
        <v>392882.00916213804</v>
      </c>
      <c r="Y17" s="23">
        <v>6.511570805271405</v>
      </c>
    </row>
    <row r="18" spans="11:25" x14ac:dyDescent="0.25">
      <c r="K18" s="4" t="s">
        <v>265</v>
      </c>
      <c r="L18" s="21">
        <v>1235.0682156437022</v>
      </c>
      <c r="M18" s="12">
        <v>6.922107256821455E-3</v>
      </c>
      <c r="N18" s="12">
        <v>2.4071858965968689E-2</v>
      </c>
      <c r="O18" s="12">
        <v>1.7422499999999997E-2</v>
      </c>
      <c r="P18" s="12">
        <v>1.0081079180173525E-3</v>
      </c>
      <c r="Q18" s="12">
        <v>2.6658247851015005E-3</v>
      </c>
      <c r="R18" s="12">
        <v>3.4180725934209242E-3</v>
      </c>
      <c r="S18" s="12">
        <v>7.1259611478098617E-3</v>
      </c>
      <c r="V18" s="4" t="s">
        <v>265</v>
      </c>
      <c r="W18" s="14">
        <v>44949</v>
      </c>
      <c r="X18" s="21">
        <v>287120.72270037199</v>
      </c>
      <c r="Y18" s="23">
        <v>7.4241408592468048</v>
      </c>
    </row>
    <row r="19" spans="11:25" x14ac:dyDescent="0.25">
      <c r="K19" s="4" t="s">
        <v>266</v>
      </c>
      <c r="L19" s="21">
        <v>1600.0804117994869</v>
      </c>
      <c r="M19" s="12">
        <v>6.922107256821455E-3</v>
      </c>
      <c r="N19" s="12">
        <v>2.4071858965968689E-2</v>
      </c>
      <c r="O19" s="12">
        <v>1.7422499999999997E-2</v>
      </c>
      <c r="P19" s="12">
        <v>1.0081079180173525E-3</v>
      </c>
      <c r="Q19" s="12">
        <v>2.6658247851015005E-3</v>
      </c>
      <c r="R19" s="12">
        <v>3.4180725934209242E-3</v>
      </c>
      <c r="S19" s="12">
        <v>7.1259611478098617E-3</v>
      </c>
      <c r="V19" s="4" t="s">
        <v>266</v>
      </c>
      <c r="W19" s="14">
        <v>44956</v>
      </c>
      <c r="X19" s="21">
        <v>319043.21232711151</v>
      </c>
      <c r="Y19" s="23">
        <v>7.2881301476597384</v>
      </c>
    </row>
    <row r="20" spans="11:25" x14ac:dyDescent="0.25">
      <c r="K20" s="4" t="s">
        <v>267</v>
      </c>
      <c r="L20" s="21">
        <v>1560.3788617732253</v>
      </c>
      <c r="M20" s="12">
        <v>7.1478281456308504E-3</v>
      </c>
      <c r="N20" s="12">
        <v>2.4856810888772018E-2</v>
      </c>
      <c r="O20" s="12">
        <v>1.7990625E-2</v>
      </c>
      <c r="P20" s="12">
        <v>1.040981002300527E-3</v>
      </c>
      <c r="Q20" s="12">
        <v>2.7527538541808972E-3</v>
      </c>
      <c r="R20" s="12">
        <v>3.5295314823368239E-3</v>
      </c>
      <c r="S20" s="12">
        <v>7.3583294461080093E-3</v>
      </c>
      <c r="V20" s="4" t="s">
        <v>267</v>
      </c>
      <c r="W20" s="14">
        <v>44963</v>
      </c>
      <c r="X20" s="21">
        <v>242439.8542396205</v>
      </c>
      <c r="Y20" s="23">
        <v>8.3972135913050998</v>
      </c>
    </row>
    <row r="21" spans="11:25" x14ac:dyDescent="0.25">
      <c r="K21" s="4" t="s">
        <v>268</v>
      </c>
      <c r="L21" s="21">
        <v>1755.0704770950981</v>
      </c>
      <c r="M21" s="12">
        <v>7.1478281456308504E-3</v>
      </c>
      <c r="N21" s="12">
        <v>2.4856810888772018E-2</v>
      </c>
      <c r="O21" s="12">
        <v>1.7990625E-2</v>
      </c>
      <c r="P21" s="12">
        <v>1.040981002300527E-3</v>
      </c>
      <c r="Q21" s="12">
        <v>2.7527538541808972E-3</v>
      </c>
      <c r="R21" s="12">
        <v>3.5295314823368239E-3</v>
      </c>
      <c r="S21" s="12">
        <v>7.3583294461080093E-3</v>
      </c>
      <c r="V21" s="4" t="s">
        <v>268</v>
      </c>
      <c r="W21" s="14">
        <v>44970</v>
      </c>
      <c r="X21" s="21">
        <v>452969.13318074099</v>
      </c>
      <c r="Y21" s="23">
        <v>6.5182322286433863</v>
      </c>
    </row>
    <row r="22" spans="11:25" x14ac:dyDescent="0.25">
      <c r="K22" s="4" t="s">
        <v>269</v>
      </c>
      <c r="L22" s="21">
        <v>1419.9591140658622</v>
      </c>
      <c r="M22" s="12">
        <v>7.1478281456308504E-3</v>
      </c>
      <c r="N22" s="12">
        <v>2.4856810888772018E-2</v>
      </c>
      <c r="O22" s="12">
        <v>1.7990625E-2</v>
      </c>
      <c r="P22" s="12">
        <v>1.040981002300527E-3</v>
      </c>
      <c r="Q22" s="12">
        <v>2.7527538541808972E-3</v>
      </c>
      <c r="R22" s="12">
        <v>3.5295314823368239E-3</v>
      </c>
      <c r="S22" s="12">
        <v>7.3583294461080093E-3</v>
      </c>
      <c r="V22" s="4" t="s">
        <v>269</v>
      </c>
      <c r="W22" s="14">
        <v>44977</v>
      </c>
      <c r="X22" s="21">
        <v>374829.33619855496</v>
      </c>
      <c r="Y22" s="23">
        <v>7.0414807493575111</v>
      </c>
    </row>
    <row r="23" spans="11:25" x14ac:dyDescent="0.25">
      <c r="K23" s="4" t="s">
        <v>270</v>
      </c>
      <c r="L23" s="21">
        <v>1825.677908080751</v>
      </c>
      <c r="M23" s="12">
        <v>7.1478281456308504E-3</v>
      </c>
      <c r="N23" s="12">
        <v>2.4856810888772018E-2</v>
      </c>
      <c r="O23" s="12">
        <v>1.7990625E-2</v>
      </c>
      <c r="P23" s="12">
        <v>1.040981002300527E-3</v>
      </c>
      <c r="Q23" s="12">
        <v>2.7527538541808972E-3</v>
      </c>
      <c r="R23" s="12">
        <v>3.5295314823368239E-3</v>
      </c>
      <c r="S23" s="12">
        <v>7.3583294461080093E-3</v>
      </c>
      <c r="V23" s="4" t="s">
        <v>270</v>
      </c>
      <c r="W23" s="14">
        <v>44984</v>
      </c>
      <c r="X23" s="21">
        <v>369195.690608576</v>
      </c>
      <c r="Y23" s="23">
        <v>6.974183994639545</v>
      </c>
    </row>
    <row r="24" spans="11:25" x14ac:dyDescent="0.25">
      <c r="K24" s="4" t="s">
        <v>249</v>
      </c>
      <c r="L24" s="21">
        <v>1504.6108258458892</v>
      </c>
      <c r="M24" s="12">
        <v>7.1478281456308504E-3</v>
      </c>
      <c r="N24" s="12">
        <v>2.4856810888772018E-2</v>
      </c>
      <c r="O24" s="12">
        <v>1.7990625E-2</v>
      </c>
      <c r="P24" s="12">
        <v>1.040981002300527E-3</v>
      </c>
      <c r="Q24" s="12">
        <v>2.7527538541808972E-3</v>
      </c>
      <c r="R24" s="12">
        <v>3.5295314823368239E-3</v>
      </c>
      <c r="S24" s="12">
        <v>7.3583294461080093E-3</v>
      </c>
      <c r="V24" s="4" t="s">
        <v>249</v>
      </c>
      <c r="W24" s="14">
        <v>44991</v>
      </c>
      <c r="X24" s="21">
        <v>327686.09035661601</v>
      </c>
      <c r="Y24" s="23">
        <v>7.4058431193070975</v>
      </c>
    </row>
    <row r="25" spans="11:25" x14ac:dyDescent="0.25">
      <c r="K25" s="4" t="s">
        <v>250</v>
      </c>
      <c r="L25" s="21">
        <v>1970.6821198758307</v>
      </c>
      <c r="M25" s="12">
        <v>7.1478281456308504E-3</v>
      </c>
      <c r="N25" s="12">
        <v>2.4856810888772018E-2</v>
      </c>
      <c r="O25" s="12">
        <v>1.7990625E-2</v>
      </c>
      <c r="P25" s="12">
        <v>1.040981002300527E-3</v>
      </c>
      <c r="Q25" s="12">
        <v>2.7527538541808972E-3</v>
      </c>
      <c r="R25" s="12">
        <v>3.5295314823368239E-3</v>
      </c>
      <c r="S25" s="12">
        <v>7.3583294461080093E-3</v>
      </c>
      <c r="V25" s="4" t="s">
        <v>250</v>
      </c>
      <c r="W25" s="14">
        <v>44998</v>
      </c>
      <c r="X25" s="21">
        <v>447161.2574520745</v>
      </c>
      <c r="Y25" s="23">
        <v>6.5316916589065332</v>
      </c>
    </row>
    <row r="26" spans="11:25" x14ac:dyDescent="0.25">
      <c r="K26" s="4" t="s">
        <v>251</v>
      </c>
      <c r="L26" s="21">
        <v>1732.3697433913301</v>
      </c>
      <c r="M26" s="12">
        <v>7.1478281456308504E-3</v>
      </c>
      <c r="N26" s="12">
        <v>2.4856810888772018E-2</v>
      </c>
      <c r="O26" s="12">
        <v>1.7990625E-2</v>
      </c>
      <c r="P26" s="12">
        <v>1.040981002300527E-3</v>
      </c>
      <c r="Q26" s="12">
        <v>2.7527538541808972E-3</v>
      </c>
      <c r="R26" s="12">
        <v>3.5295314823368239E-3</v>
      </c>
      <c r="S26" s="12">
        <v>7.3583294461080093E-3</v>
      </c>
      <c r="V26" s="4" t="s">
        <v>251</v>
      </c>
      <c r="W26" s="14">
        <v>45005</v>
      </c>
      <c r="X26" s="21">
        <v>382858.71242734947</v>
      </c>
      <c r="Y26" s="23">
        <v>6.8320565796721962</v>
      </c>
    </row>
    <row r="27" spans="11:25" x14ac:dyDescent="0.25">
      <c r="K27" s="4" t="s">
        <v>252</v>
      </c>
      <c r="L27" s="21">
        <v>2408.5300324575032</v>
      </c>
      <c r="M27" s="12">
        <v>7.1478281456308504E-3</v>
      </c>
      <c r="N27" s="12">
        <v>2.4856810888772018E-2</v>
      </c>
      <c r="O27" s="12">
        <v>1.7990625E-2</v>
      </c>
      <c r="P27" s="12">
        <v>1.040981002300527E-3</v>
      </c>
      <c r="Q27" s="12">
        <v>2.7527538541808972E-3</v>
      </c>
      <c r="R27" s="12">
        <v>3.5295314823368239E-3</v>
      </c>
      <c r="S27" s="12">
        <v>7.3583294461080093E-3</v>
      </c>
      <c r="V27" s="4" t="s">
        <v>252</v>
      </c>
      <c r="W27" s="14">
        <v>45012</v>
      </c>
      <c r="X27" s="21">
        <v>557747.14345524705</v>
      </c>
      <c r="Y27" s="23">
        <v>6.0639302973535694</v>
      </c>
    </row>
    <row r="28" spans="11:25" x14ac:dyDescent="0.25">
      <c r="K28" s="4" t="s">
        <v>253</v>
      </c>
      <c r="L28" s="21">
        <v>1404.9358525229909</v>
      </c>
      <c r="M28" s="12">
        <v>7.1478281456308504E-3</v>
      </c>
      <c r="N28" s="12">
        <v>2.4856810888772018E-2</v>
      </c>
      <c r="O28" s="12">
        <v>1.7990625E-2</v>
      </c>
      <c r="P28" s="12">
        <v>1.040981002300527E-3</v>
      </c>
      <c r="Q28" s="12">
        <v>2.7527538541808972E-3</v>
      </c>
      <c r="R28" s="12">
        <v>3.5295314823368239E-3</v>
      </c>
      <c r="S28" s="12">
        <v>7.3583294461080093E-3</v>
      </c>
      <c r="V28" s="4" t="s">
        <v>253</v>
      </c>
      <c r="W28" s="14">
        <v>45019</v>
      </c>
      <c r="X28" s="21">
        <v>460276.56861699698</v>
      </c>
      <c r="Y28" s="23">
        <v>6.561013101182815</v>
      </c>
    </row>
    <row r="29" spans="11:25" x14ac:dyDescent="0.25">
      <c r="K29" s="4" t="s">
        <v>254</v>
      </c>
      <c r="L29" s="21">
        <v>2118.2218837134515</v>
      </c>
      <c r="M29" s="12">
        <v>7.3735490344402459E-3</v>
      </c>
      <c r="N29" s="12">
        <v>2.5641762811575344E-2</v>
      </c>
      <c r="O29" s="12">
        <v>1.8558749999999999E-2</v>
      </c>
      <c r="P29" s="12">
        <v>1.0738540865837018E-3</v>
      </c>
      <c r="Q29" s="12">
        <v>2.8396829232602938E-3</v>
      </c>
      <c r="R29" s="12">
        <v>3.6409903712527236E-3</v>
      </c>
      <c r="S29" s="12">
        <v>7.5906977444061578E-3</v>
      </c>
      <c r="V29" s="4" t="s">
        <v>254</v>
      </c>
      <c r="W29" s="14">
        <v>45026</v>
      </c>
      <c r="X29" s="21">
        <v>243335.124867429</v>
      </c>
      <c r="Y29" s="23">
        <v>7.9500102667883148</v>
      </c>
    </row>
    <row r="30" spans="11:25" x14ac:dyDescent="0.25">
      <c r="K30" s="4" t="s">
        <v>255</v>
      </c>
      <c r="L30" s="21">
        <v>1867.8014293073777</v>
      </c>
      <c r="M30" s="12">
        <v>7.3735490344402459E-3</v>
      </c>
      <c r="N30" s="12">
        <v>2.5641762811575344E-2</v>
      </c>
      <c r="O30" s="12">
        <v>1.8558749999999999E-2</v>
      </c>
      <c r="P30" s="12">
        <v>1.0738540865837018E-3</v>
      </c>
      <c r="Q30" s="12">
        <v>2.8396829232602938E-3</v>
      </c>
      <c r="R30" s="12">
        <v>3.6409903712527236E-3</v>
      </c>
      <c r="S30" s="12">
        <v>7.5906977444061578E-3</v>
      </c>
      <c r="V30" s="4" t="s">
        <v>255</v>
      </c>
      <c r="W30" s="14">
        <v>45033</v>
      </c>
      <c r="X30" s="21">
        <v>393041.42493798002</v>
      </c>
      <c r="Y30" s="23">
        <v>6.7206571007122111</v>
      </c>
    </row>
    <row r="31" spans="11:25" x14ac:dyDescent="0.25">
      <c r="K31" s="4" t="s">
        <v>256</v>
      </c>
      <c r="L31" s="21">
        <v>2118.2218837134515</v>
      </c>
      <c r="M31" s="12">
        <v>7.3735490344402459E-3</v>
      </c>
      <c r="N31" s="12">
        <v>2.5641762811575344E-2</v>
      </c>
      <c r="O31" s="12">
        <v>1.8558749999999999E-2</v>
      </c>
      <c r="P31" s="12">
        <v>1.0738540865837018E-3</v>
      </c>
      <c r="Q31" s="12">
        <v>2.8396829232602938E-3</v>
      </c>
      <c r="R31" s="12">
        <v>3.6409903712527236E-3</v>
      </c>
      <c r="S31" s="12">
        <v>7.5906977444061578E-3</v>
      </c>
      <c r="V31" s="4" t="s">
        <v>256</v>
      </c>
      <c r="W31" s="14">
        <v>45040</v>
      </c>
      <c r="X31" s="21">
        <v>330046.27460601699</v>
      </c>
      <c r="Y31" s="23">
        <v>6.9582860389366274</v>
      </c>
    </row>
    <row r="32" spans="11:25" x14ac:dyDescent="0.25">
      <c r="K32" s="4" t="s">
        <v>257</v>
      </c>
      <c r="L32" s="21">
        <v>2118.2218837134515</v>
      </c>
      <c r="M32" s="12">
        <v>7.3735490344402459E-3</v>
      </c>
      <c r="N32" s="12">
        <v>2.5641762811575344E-2</v>
      </c>
      <c r="O32" s="12">
        <v>1.8558749999999999E-2</v>
      </c>
      <c r="P32" s="12">
        <v>1.0738540865837018E-3</v>
      </c>
      <c r="Q32" s="12">
        <v>2.8396829232602938E-3</v>
      </c>
      <c r="R32" s="12">
        <v>3.6409903712527236E-3</v>
      </c>
      <c r="S32" s="12">
        <v>7.5906977444061578E-3</v>
      </c>
      <c r="V32" s="4" t="s">
        <v>257</v>
      </c>
      <c r="W32" s="14">
        <v>45047</v>
      </c>
      <c r="X32" s="21">
        <v>229113.786208976</v>
      </c>
      <c r="Y32" s="23">
        <v>8.3126244248613048</v>
      </c>
    </row>
    <row r="33" spans="11:25" x14ac:dyDescent="0.25">
      <c r="K33" s="4" t="s">
        <v>258</v>
      </c>
      <c r="L33" s="21">
        <v>2136.0220676102031</v>
      </c>
      <c r="M33" s="12">
        <v>6.922107256821455E-3</v>
      </c>
      <c r="N33" s="12">
        <v>2.4071858965968689E-2</v>
      </c>
      <c r="O33" s="12">
        <v>1.7422499999999997E-2</v>
      </c>
      <c r="P33" s="12">
        <v>1.0081079180173525E-3</v>
      </c>
      <c r="Q33" s="12">
        <v>2.6658247851015005E-3</v>
      </c>
      <c r="R33" s="12">
        <v>3.4180725934209242E-3</v>
      </c>
      <c r="S33" s="12">
        <v>7.1259611478098617E-3</v>
      </c>
      <c r="V33" s="4" t="s">
        <v>258</v>
      </c>
      <c r="W33" s="14">
        <v>45054</v>
      </c>
      <c r="X33" s="21">
        <v>575747.91897149396</v>
      </c>
      <c r="Y33" s="23">
        <v>5.8386874031403826</v>
      </c>
    </row>
    <row r="34" spans="11:25" x14ac:dyDescent="0.25">
      <c r="K34" s="4" t="s">
        <v>259</v>
      </c>
      <c r="L34" s="21">
        <v>2136.0220676102031</v>
      </c>
      <c r="M34" s="12">
        <v>6.922107256821455E-3</v>
      </c>
      <c r="N34" s="12">
        <v>2.4071858965968689E-2</v>
      </c>
      <c r="O34" s="12">
        <v>1.8937499999999999E-2</v>
      </c>
      <c r="P34" s="12">
        <v>1.0081079180173525E-3</v>
      </c>
      <c r="Q34" s="12">
        <v>2.6658247851015005E-3</v>
      </c>
      <c r="R34" s="12">
        <v>3.4180725934209242E-3</v>
      </c>
      <c r="S34" s="12">
        <v>7.1259611478098617E-3</v>
      </c>
      <c r="V34" s="4" t="s">
        <v>259</v>
      </c>
      <c r="W34" s="14">
        <v>45061</v>
      </c>
      <c r="X34" s="21">
        <v>336725.53496230103</v>
      </c>
      <c r="Y34" s="23">
        <v>7.1135985788344387</v>
      </c>
    </row>
    <row r="35" spans="11:25" x14ac:dyDescent="0.25">
      <c r="K35" s="4" t="s">
        <v>260</v>
      </c>
      <c r="L35" s="21">
        <v>2136.0220676102031</v>
      </c>
      <c r="M35" s="12">
        <v>6.922107256821455E-3</v>
      </c>
      <c r="N35" s="12">
        <v>2.4071858965968689E-2</v>
      </c>
      <c r="O35" s="12">
        <v>1.8937499999999999E-2</v>
      </c>
      <c r="P35" s="12">
        <v>1.0081079180173525E-3</v>
      </c>
      <c r="Q35" s="12">
        <v>2.6658247851015005E-3</v>
      </c>
      <c r="R35" s="12">
        <v>3.4180725934209242E-3</v>
      </c>
      <c r="S35" s="12">
        <v>7.1259611478098617E-3</v>
      </c>
      <c r="V35" s="4" t="s">
        <v>260</v>
      </c>
      <c r="W35" s="14">
        <v>45068</v>
      </c>
      <c r="X35" s="21">
        <v>229185.51881171801</v>
      </c>
      <c r="Y35" s="23">
        <v>8.3136684020358853</v>
      </c>
    </row>
    <row r="36" spans="11:25" x14ac:dyDescent="0.25">
      <c r="K36" s="4" t="s">
        <v>261</v>
      </c>
      <c r="L36" s="21">
        <v>2136.0220676102031</v>
      </c>
      <c r="M36" s="12">
        <v>6.922107256821455E-3</v>
      </c>
      <c r="N36" s="12">
        <v>2.4071858965968689E-2</v>
      </c>
      <c r="O36" s="12">
        <v>1.8937499999999999E-2</v>
      </c>
      <c r="P36" s="12">
        <v>1.0081079180173525E-3</v>
      </c>
      <c r="Q36" s="12">
        <v>2.6658247851015005E-3</v>
      </c>
      <c r="R36" s="12">
        <v>3.4180725934209242E-3</v>
      </c>
      <c r="S36" s="12">
        <v>7.1259611478098617E-3</v>
      </c>
      <c r="V36" s="4" t="s">
        <v>261</v>
      </c>
      <c r="W36" s="14">
        <v>45075</v>
      </c>
      <c r="X36" s="21">
        <v>214943.993567217</v>
      </c>
      <c r="Y36" s="23">
        <v>8.3132960896176691</v>
      </c>
    </row>
    <row r="37" spans="11:25" x14ac:dyDescent="0.25">
      <c r="K37" s="4" t="s">
        <v>278</v>
      </c>
      <c r="L37" s="21">
        <v>1441.8148956368873</v>
      </c>
      <c r="M37" s="12">
        <v>7.1478281456308504E-3</v>
      </c>
      <c r="N37" s="12">
        <v>2.4856810888772018E-2</v>
      </c>
      <c r="O37" s="12">
        <v>1.8937499999999999E-2</v>
      </c>
      <c r="P37" s="12">
        <v>1.040981002300527E-3</v>
      </c>
      <c r="Q37" s="12">
        <v>2.7527538541808972E-3</v>
      </c>
      <c r="R37" s="12">
        <v>3.5295314823368239E-3</v>
      </c>
      <c r="S37" s="12">
        <v>7.3583294461080093E-3</v>
      </c>
      <c r="V37" s="4" t="s">
        <v>278</v>
      </c>
      <c r="W37" s="14">
        <v>45082</v>
      </c>
      <c r="X37" s="21">
        <v>205737.99774799301</v>
      </c>
      <c r="Y37" s="23">
        <v>8.078181260819024</v>
      </c>
    </row>
    <row r="38" spans="11:25" x14ac:dyDescent="0.25">
      <c r="K38" s="4" t="s">
        <v>279</v>
      </c>
      <c r="L38" s="21">
        <v>1441.8148956368873</v>
      </c>
      <c r="M38" s="12">
        <v>7.1478281456308504E-3</v>
      </c>
      <c r="N38" s="12">
        <v>2.4856810888772018E-2</v>
      </c>
      <c r="O38" s="12">
        <v>1.7990625E-2</v>
      </c>
      <c r="P38" s="12">
        <v>1.040981002300527E-3</v>
      </c>
      <c r="Q38" s="12">
        <v>2.7527538541808972E-3</v>
      </c>
      <c r="R38" s="12">
        <v>3.5295314823368239E-3</v>
      </c>
      <c r="S38" s="12">
        <v>7.3583294461080093E-3</v>
      </c>
      <c r="V38" s="4" t="s">
        <v>279</v>
      </c>
      <c r="W38" s="14">
        <v>45089</v>
      </c>
      <c r="X38" s="21">
        <v>436708.84697628801</v>
      </c>
      <c r="Y38" s="23">
        <v>6.0086222354126866</v>
      </c>
    </row>
    <row r="39" spans="11:25" x14ac:dyDescent="0.25">
      <c r="K39" s="4" t="s">
        <v>280</v>
      </c>
      <c r="L39" s="21">
        <v>1441.8148956368873</v>
      </c>
      <c r="M39" s="12">
        <v>7.1478281456308504E-3</v>
      </c>
      <c r="N39" s="12">
        <v>2.4856810888772018E-2</v>
      </c>
      <c r="O39" s="12">
        <v>1.7990625E-2</v>
      </c>
      <c r="P39" s="12">
        <v>1.040981002300527E-3</v>
      </c>
      <c r="Q39" s="12">
        <v>2.7527538541808972E-3</v>
      </c>
      <c r="R39" s="12">
        <v>3.5295314823368239E-3</v>
      </c>
      <c r="S39" s="12">
        <v>7.3583294461080093E-3</v>
      </c>
      <c r="V39" s="4" t="s">
        <v>280</v>
      </c>
      <c r="W39" s="14">
        <v>45096</v>
      </c>
      <c r="X39" s="21">
        <v>253284.44575174601</v>
      </c>
      <c r="Y39" s="23">
        <v>7.1299227048638949</v>
      </c>
    </row>
    <row r="40" spans="11:25" x14ac:dyDescent="0.25">
      <c r="K40" s="4" t="s">
        <v>281</v>
      </c>
      <c r="L40" s="21">
        <v>1441.8148956368873</v>
      </c>
      <c r="M40" s="12">
        <v>7.1478281456308504E-3</v>
      </c>
      <c r="N40" s="12">
        <v>2.4856810888772018E-2</v>
      </c>
      <c r="O40" s="12">
        <v>1.7990625E-2</v>
      </c>
      <c r="P40" s="12">
        <v>1.040981002300527E-3</v>
      </c>
      <c r="Q40" s="12">
        <v>2.7527538541808972E-3</v>
      </c>
      <c r="R40" s="12">
        <v>3.5295314823368239E-3</v>
      </c>
      <c r="S40" s="12">
        <v>7.3583294461080093E-3</v>
      </c>
      <c r="V40" s="4" t="s">
        <v>281</v>
      </c>
      <c r="W40" s="14">
        <v>45103</v>
      </c>
      <c r="X40" s="21">
        <v>201747.696799417</v>
      </c>
      <c r="Y40" s="23">
        <v>8.2743415496816937</v>
      </c>
    </row>
    <row r="41" spans="11:25" x14ac:dyDescent="0.25">
      <c r="K41" s="4" t="s">
        <v>282</v>
      </c>
      <c r="L41" s="21">
        <v>1441.8148956368873</v>
      </c>
      <c r="M41" s="12">
        <v>7.1478281456308504E-3</v>
      </c>
      <c r="N41" s="12">
        <v>2.4856810888772018E-2</v>
      </c>
      <c r="O41" s="12">
        <v>1.7990625E-2</v>
      </c>
      <c r="P41" s="12">
        <v>1.040981002300527E-3</v>
      </c>
      <c r="Q41" s="12">
        <v>2.7527538541808972E-3</v>
      </c>
      <c r="R41" s="12">
        <v>3.5295314823368239E-3</v>
      </c>
      <c r="S41" s="12">
        <v>7.3583294461080093E-3</v>
      </c>
      <c r="V41" s="4" t="s">
        <v>282</v>
      </c>
      <c r="W41" s="14">
        <v>45110</v>
      </c>
      <c r="X41" s="21">
        <v>320149.29401431349</v>
      </c>
      <c r="Y41" s="23">
        <v>6.8001837755390948</v>
      </c>
    </row>
    <row r="42" spans="11:25" x14ac:dyDescent="0.25">
      <c r="K42" s="4" t="s">
        <v>283</v>
      </c>
      <c r="L42" s="21">
        <v>1281.6132405661219</v>
      </c>
      <c r="M42" s="12">
        <v>6.6963863680120595E-3</v>
      </c>
      <c r="N42" s="12">
        <v>2.3286907043165363E-2</v>
      </c>
      <c r="O42" s="12">
        <v>1.6854374999999998E-2</v>
      </c>
      <c r="P42" s="12">
        <v>9.75234833734178E-4</v>
      </c>
      <c r="Q42" s="12">
        <v>2.578895716022103E-3</v>
      </c>
      <c r="R42" s="12">
        <v>3.306613704505025E-3</v>
      </c>
      <c r="S42" s="12">
        <v>6.893592849511714E-3</v>
      </c>
      <c r="V42" s="4" t="s">
        <v>283</v>
      </c>
      <c r="W42" s="14">
        <v>45117</v>
      </c>
      <c r="X42" s="21">
        <v>391341.29065537348</v>
      </c>
      <c r="Y42" s="23">
        <v>6.2266027992457467</v>
      </c>
    </row>
    <row r="43" spans="11:25" x14ac:dyDescent="0.25">
      <c r="K43" s="4" t="s">
        <v>284</v>
      </c>
      <c r="L43" s="21">
        <v>1281.6132405661219</v>
      </c>
      <c r="M43" s="12">
        <v>6.6963863680120595E-3</v>
      </c>
      <c r="N43" s="12">
        <v>2.3286907043165363E-2</v>
      </c>
      <c r="O43" s="12">
        <v>1.6854374999999998E-2</v>
      </c>
      <c r="P43" s="12">
        <v>9.75234833734178E-4</v>
      </c>
      <c r="Q43" s="12">
        <v>2.578895716022103E-3</v>
      </c>
      <c r="R43" s="12">
        <v>3.306613704505025E-3</v>
      </c>
      <c r="S43" s="12">
        <v>6.893592849511714E-3</v>
      </c>
      <c r="V43" s="4" t="s">
        <v>284</v>
      </c>
      <c r="W43" s="14">
        <v>45124</v>
      </c>
      <c r="X43" s="21">
        <v>230648.18602876749</v>
      </c>
      <c r="Y43" s="23">
        <v>7.6727442277060725</v>
      </c>
    </row>
    <row r="44" spans="11:25" x14ac:dyDescent="0.25">
      <c r="K44" s="4" t="s">
        <v>285</v>
      </c>
      <c r="L44" s="21">
        <v>1281.6132405661219</v>
      </c>
      <c r="M44" s="12">
        <v>6.6963863680120595E-3</v>
      </c>
      <c r="N44" s="12">
        <v>2.3286907043165363E-2</v>
      </c>
      <c r="O44" s="12">
        <v>1.6854374999999998E-2</v>
      </c>
      <c r="P44" s="12">
        <v>9.9932963397635294E-4</v>
      </c>
      <c r="Q44" s="12">
        <v>2.578895716022103E-3</v>
      </c>
      <c r="R44" s="12">
        <v>3.306613704505025E-3</v>
      </c>
      <c r="S44" s="12">
        <v>6.893592849511714E-3</v>
      </c>
      <c r="V44" s="4" t="s">
        <v>285</v>
      </c>
      <c r="W44" s="14">
        <v>45131</v>
      </c>
      <c r="X44" s="21">
        <v>255011.21194764899</v>
      </c>
      <c r="Y44" s="23">
        <v>7.3396787033818205</v>
      </c>
    </row>
    <row r="45" spans="11:25" x14ac:dyDescent="0.25">
      <c r="K45" s="4" t="s">
        <v>286</v>
      </c>
      <c r="L45" s="21">
        <v>1679.6010050259222</v>
      </c>
      <c r="M45" s="12">
        <v>6.6963863680120595E-3</v>
      </c>
      <c r="N45" s="12">
        <v>2.3286907043165363E-2</v>
      </c>
      <c r="O45" s="12">
        <v>1.6854374999999998E-2</v>
      </c>
      <c r="P45" s="12">
        <v>9.75234833734178E-4</v>
      </c>
      <c r="Q45" s="12">
        <v>2.578895716022103E-3</v>
      </c>
      <c r="R45" s="12">
        <v>3.306613704505025E-3</v>
      </c>
      <c r="S45" s="12">
        <v>6.893592849511714E-3</v>
      </c>
      <c r="V45" s="4" t="s">
        <v>286</v>
      </c>
      <c r="W45" s="14">
        <v>45138</v>
      </c>
      <c r="X45" s="21">
        <v>290283.21400129853</v>
      </c>
      <c r="Y45" s="23">
        <v>6.8519846037487664</v>
      </c>
    </row>
    <row r="46" spans="11:25" x14ac:dyDescent="0.25">
      <c r="K46" s="4" t="s">
        <v>287</v>
      </c>
      <c r="L46" s="21">
        <v>1785.0855563801672</v>
      </c>
      <c r="M46" s="12">
        <v>7.8249908120590368E-3</v>
      </c>
      <c r="N46" s="12">
        <v>2.7211666657181995E-2</v>
      </c>
      <c r="O46" s="12">
        <v>1.9695000000000001E-2</v>
      </c>
      <c r="P46" s="12">
        <v>1.1396002551500508E-3</v>
      </c>
      <c r="Q46" s="12">
        <v>3.0135410614190871E-3</v>
      </c>
      <c r="R46" s="12">
        <v>3.8639081490845235E-3</v>
      </c>
      <c r="S46" s="12">
        <v>8.0554343410024522E-3</v>
      </c>
      <c r="V46" s="4" t="s">
        <v>287</v>
      </c>
      <c r="W46" s="14">
        <v>45145</v>
      </c>
      <c r="X46" s="21">
        <v>329127.09109349351</v>
      </c>
      <c r="Y46" s="23">
        <v>6.6607284125131931</v>
      </c>
    </row>
    <row r="47" spans="11:25" x14ac:dyDescent="0.25">
      <c r="K47" s="4" t="s">
        <v>288</v>
      </c>
      <c r="L47" s="21">
        <v>1690.7075426683041</v>
      </c>
      <c r="M47" s="12">
        <v>7.8249908120590368E-3</v>
      </c>
      <c r="N47" s="12">
        <v>2.7211666657181995E-2</v>
      </c>
      <c r="O47" s="12">
        <v>1.9695000000000001E-2</v>
      </c>
      <c r="P47" s="12">
        <v>1.1396002551500508E-3</v>
      </c>
      <c r="Q47" s="12">
        <v>3.0135410614190871E-3</v>
      </c>
      <c r="R47" s="12">
        <v>3.8639081490845235E-3</v>
      </c>
      <c r="S47" s="12">
        <v>8.0554343410024522E-3</v>
      </c>
      <c r="V47" s="4" t="s">
        <v>288</v>
      </c>
      <c r="W47" s="14">
        <v>45152</v>
      </c>
      <c r="X47" s="21">
        <v>290379.33513653348</v>
      </c>
      <c r="Y47" s="23">
        <v>6.8891115045051432</v>
      </c>
    </row>
    <row r="48" spans="11:25" x14ac:dyDescent="0.25">
      <c r="K48" s="4" t="s">
        <v>289</v>
      </c>
      <c r="L48" s="21">
        <v>1640.0237687431245</v>
      </c>
      <c r="M48" s="12">
        <v>7.8249908120590368E-3</v>
      </c>
      <c r="N48" s="12">
        <v>2.7211666657181995E-2</v>
      </c>
      <c r="O48" s="12">
        <v>1.9695000000000001E-2</v>
      </c>
      <c r="P48" s="12">
        <v>1.1396002551500508E-3</v>
      </c>
      <c r="Q48" s="12">
        <v>3.0135410614190871E-3</v>
      </c>
      <c r="R48" s="12">
        <v>3.8639081490845235E-3</v>
      </c>
      <c r="S48" s="12">
        <v>8.0554343410024522E-3</v>
      </c>
      <c r="V48" s="4" t="s">
        <v>289</v>
      </c>
      <c r="W48" s="14">
        <v>45159</v>
      </c>
      <c r="X48" s="21">
        <v>328074.70488976047</v>
      </c>
      <c r="Y48" s="23">
        <v>6.6769335668378105</v>
      </c>
    </row>
    <row r="49" spans="11:25" x14ac:dyDescent="0.25">
      <c r="K49" s="4" t="s">
        <v>290</v>
      </c>
      <c r="L49" s="21">
        <v>2090.1152728342267</v>
      </c>
      <c r="M49" s="12">
        <v>7.8249908120590368E-3</v>
      </c>
      <c r="N49" s="12">
        <v>2.7211666657181995E-2</v>
      </c>
      <c r="O49" s="12">
        <v>1.9695000000000001E-2</v>
      </c>
      <c r="P49" s="12">
        <v>1.1396002551500508E-3</v>
      </c>
      <c r="Q49" s="12">
        <v>3.0135410614190871E-3</v>
      </c>
      <c r="R49" s="12">
        <v>3.8639081490845235E-3</v>
      </c>
      <c r="S49" s="12">
        <v>8.0554343410024522E-3</v>
      </c>
      <c r="V49" s="4" t="s">
        <v>290</v>
      </c>
      <c r="W49" s="14">
        <v>45166</v>
      </c>
      <c r="X49" s="21">
        <v>287583.00118987449</v>
      </c>
      <c r="Y49" s="23">
        <v>7.111582871611037</v>
      </c>
    </row>
    <row r="50" spans="11:25" x14ac:dyDescent="0.25">
      <c r="K50" s="4" t="s">
        <v>291</v>
      </c>
      <c r="L50" s="21">
        <v>2828.7555777959278</v>
      </c>
      <c r="M50" s="12">
        <v>7.8249908120590368E-3</v>
      </c>
      <c r="N50" s="12">
        <v>2.7211666657181995E-2</v>
      </c>
      <c r="O50" s="12">
        <v>1.9695000000000001E-2</v>
      </c>
      <c r="P50" s="12">
        <v>1.1396002551500508E-3</v>
      </c>
      <c r="Q50" s="12">
        <v>3.0135410614190871E-3</v>
      </c>
      <c r="R50" s="12">
        <v>3.8639081490845235E-3</v>
      </c>
      <c r="S50" s="12">
        <v>8.0554343410024522E-3</v>
      </c>
      <c r="V50" s="4" t="s">
        <v>291</v>
      </c>
      <c r="W50" s="14">
        <v>45173</v>
      </c>
      <c r="X50" s="21">
        <v>348609.08602096396</v>
      </c>
      <c r="Y50" s="23">
        <v>6.5637372420193243</v>
      </c>
    </row>
    <row r="51" spans="11:25" x14ac:dyDescent="0.25">
      <c r="K51" s="4" t="s">
        <v>292</v>
      </c>
      <c r="L51" s="21">
        <v>1922.1607123485817</v>
      </c>
      <c r="M51" s="12">
        <v>8.2011922934080266E-3</v>
      </c>
      <c r="N51" s="12">
        <v>2.8519919861854207E-2</v>
      </c>
      <c r="O51" s="12">
        <v>2.0641875000000001E-2</v>
      </c>
      <c r="P51" s="12">
        <v>1.153311823057073E-3</v>
      </c>
      <c r="Q51" s="12">
        <v>3.1584228432180814E-3</v>
      </c>
      <c r="R51" s="12">
        <v>4.0496729639443564E-3</v>
      </c>
      <c r="S51" s="12">
        <v>8.4427148381660318E-3</v>
      </c>
      <c r="V51" s="4" t="s">
        <v>292</v>
      </c>
      <c r="W51" s="14">
        <v>45180</v>
      </c>
      <c r="X51" s="21">
        <v>241297.1653229885</v>
      </c>
      <c r="Y51" s="23">
        <v>7.6437660299865655</v>
      </c>
    </row>
    <row r="52" spans="11:25" x14ac:dyDescent="0.25">
      <c r="K52" s="4" t="s">
        <v>293</v>
      </c>
      <c r="L52" s="21">
        <v>1655.1084423786397</v>
      </c>
      <c r="M52" s="12">
        <v>8.2011922934080266E-3</v>
      </c>
      <c r="N52" s="12">
        <v>2.8519919861854207E-2</v>
      </c>
      <c r="O52" s="12">
        <v>2.0641875000000001E-2</v>
      </c>
      <c r="P52" s="12">
        <v>1.1346669712840281E-3</v>
      </c>
      <c r="Q52" s="12">
        <v>3.1584228432180814E-3</v>
      </c>
      <c r="R52" s="12">
        <v>4.0496729639443564E-3</v>
      </c>
      <c r="S52" s="12">
        <v>8.4427148381660318E-3</v>
      </c>
      <c r="V52" s="4" t="s">
        <v>293</v>
      </c>
      <c r="W52" s="14">
        <v>45187</v>
      </c>
      <c r="X52" s="21">
        <v>285302.18935091398</v>
      </c>
      <c r="Y52" s="23">
        <v>7.1103422436825836</v>
      </c>
    </row>
    <row r="53" spans="11:25" x14ac:dyDescent="0.25">
      <c r="K53" s="4" t="s">
        <v>294</v>
      </c>
      <c r="L53" s="21">
        <v>1978.6811625276007</v>
      </c>
      <c r="M53" s="12">
        <v>8.2011922934080266E-3</v>
      </c>
      <c r="N53" s="12">
        <v>2.8519919861854207E-2</v>
      </c>
      <c r="O53" s="12">
        <v>2.0641875000000001E-2</v>
      </c>
      <c r="P53" s="12">
        <v>1.1943887289553418E-3</v>
      </c>
      <c r="Q53" s="12">
        <v>3.1584228432180814E-3</v>
      </c>
      <c r="R53" s="12">
        <v>4.0496729639443564E-3</v>
      </c>
      <c r="S53" s="12">
        <v>8.4427148381660318E-3</v>
      </c>
      <c r="V53" s="4" t="s">
        <v>294</v>
      </c>
      <c r="W53" s="14">
        <v>45194</v>
      </c>
      <c r="X53" s="21">
        <v>415829.06386048801</v>
      </c>
      <c r="Y53" s="23">
        <v>6.129014958880469</v>
      </c>
    </row>
    <row r="54" spans="11:25" x14ac:dyDescent="0.25">
      <c r="K54" s="4" t="s">
        <v>295</v>
      </c>
      <c r="L54" s="21">
        <v>1830.26323436441</v>
      </c>
      <c r="M54" s="12">
        <v>8.2011922934080266E-3</v>
      </c>
      <c r="N54" s="12">
        <v>2.8519919861854207E-2</v>
      </c>
      <c r="O54" s="12">
        <v>2.0641875000000001E-2</v>
      </c>
      <c r="P54" s="12">
        <v>1.1943887289553418E-3</v>
      </c>
      <c r="Q54" s="12">
        <v>3.1584228432180814E-3</v>
      </c>
      <c r="R54" s="12">
        <v>4.0496729639443564E-3</v>
      </c>
      <c r="S54" s="12">
        <v>7.745609943271589E-3</v>
      </c>
      <c r="V54" s="4" t="s">
        <v>295</v>
      </c>
      <c r="W54" s="14">
        <v>45201</v>
      </c>
      <c r="X54" s="21">
        <v>393432.46859552251</v>
      </c>
      <c r="Y54" s="23">
        <v>6.2941960634324765</v>
      </c>
    </row>
    <row r="55" spans="11:25" x14ac:dyDescent="0.25">
      <c r="K55" s="4" t="s">
        <v>296</v>
      </c>
      <c r="L55" s="21">
        <v>1725.3903664173188</v>
      </c>
      <c r="M55" s="12">
        <v>9.7059982188039962E-3</v>
      </c>
      <c r="N55" s="12">
        <v>3.3752932680543052E-2</v>
      </c>
      <c r="O55" s="12">
        <v>2.4429374999999996E-2</v>
      </c>
      <c r="P55" s="12">
        <v>1.4135426241765052E-3</v>
      </c>
      <c r="Q55" s="12">
        <v>3.7379499704140603E-3</v>
      </c>
      <c r="R55" s="12">
        <v>4.7927322233836875E-3</v>
      </c>
      <c r="S55" s="12">
        <v>9.9918368268203488E-3</v>
      </c>
      <c r="V55" s="4" t="s">
        <v>296</v>
      </c>
      <c r="W55" s="14">
        <v>45208</v>
      </c>
      <c r="X55" s="21">
        <v>228081.015200244</v>
      </c>
      <c r="Y55" s="23">
        <v>7.9971814637423746</v>
      </c>
    </row>
    <row r="56" spans="11:25" x14ac:dyDescent="0.25">
      <c r="K56" s="4" t="s">
        <v>297</v>
      </c>
      <c r="L56" s="21">
        <v>1946.9834473517333</v>
      </c>
      <c r="M56" s="12">
        <v>9.7059982188039962E-3</v>
      </c>
      <c r="N56" s="12">
        <v>3.3752932680543052E-2</v>
      </c>
      <c r="O56" s="12">
        <v>2.4429374999999996E-2</v>
      </c>
      <c r="P56" s="12">
        <v>1.4135426241765052E-3</v>
      </c>
      <c r="Q56" s="12">
        <v>3.7379499704140603E-3</v>
      </c>
      <c r="R56" s="12">
        <v>4.7927322233836875E-3</v>
      </c>
      <c r="S56" s="12">
        <v>9.9918368268203488E-3</v>
      </c>
      <c r="V56" s="4" t="s">
        <v>297</v>
      </c>
      <c r="W56" s="14">
        <v>45215</v>
      </c>
      <c r="X56" s="21">
        <v>317634.99002545653</v>
      </c>
      <c r="Y56" s="23">
        <v>6.7548152855074779</v>
      </c>
    </row>
    <row r="57" spans="11:25" x14ac:dyDescent="0.25">
      <c r="K57" s="4" t="s">
        <v>298</v>
      </c>
      <c r="L57" s="21">
        <v>1944.8608207636205</v>
      </c>
      <c r="M57" s="12">
        <v>9.7059982188039962E-3</v>
      </c>
      <c r="N57" s="12">
        <v>3.3752932680543052E-2</v>
      </c>
      <c r="O57" s="12">
        <v>2.4429374999999996E-2</v>
      </c>
      <c r="P57" s="12">
        <v>1.4135426241765052E-3</v>
      </c>
      <c r="Q57" s="12">
        <v>3.7379499704140603E-3</v>
      </c>
      <c r="R57" s="12">
        <v>4.7927322233836875E-3</v>
      </c>
      <c r="S57" s="12">
        <v>9.9918368268203488E-3</v>
      </c>
      <c r="V57" s="4" t="s">
        <v>298</v>
      </c>
      <c r="W57" s="14">
        <v>45222</v>
      </c>
      <c r="X57" s="21">
        <v>322486.62248072354</v>
      </c>
      <c r="Y57" s="23">
        <v>6.9739033911176911</v>
      </c>
    </row>
    <row r="58" spans="11:25" x14ac:dyDescent="0.25">
      <c r="K58" s="4" t="s">
        <v>299</v>
      </c>
      <c r="L58" s="21">
        <v>2085.2620813272074</v>
      </c>
      <c r="M58" s="12">
        <v>9.7059982188039962E-3</v>
      </c>
      <c r="N58" s="12">
        <v>3.3752932680543052E-2</v>
      </c>
      <c r="O58" s="12">
        <v>2.4429374999999996E-2</v>
      </c>
      <c r="P58" s="12">
        <v>1.4135426241765052E-3</v>
      </c>
      <c r="Q58" s="12">
        <v>3.7379499704140603E-3</v>
      </c>
      <c r="R58" s="12">
        <v>4.7927322233836875E-3</v>
      </c>
      <c r="S58" s="12">
        <v>9.9918368268203488E-3</v>
      </c>
      <c r="V58" s="4" t="s">
        <v>299</v>
      </c>
      <c r="W58" s="14">
        <v>45229</v>
      </c>
      <c r="X58" s="21">
        <v>401386.27962260752</v>
      </c>
      <c r="Y58" s="23">
        <v>6.2238891290728731</v>
      </c>
    </row>
    <row r="59" spans="11:25" x14ac:dyDescent="0.25">
      <c r="K59" s="4" t="s">
        <v>300</v>
      </c>
      <c r="L59" s="21">
        <v>1650.6523731634045</v>
      </c>
      <c r="M59" s="12">
        <v>8.3516728859476235E-3</v>
      </c>
      <c r="N59" s="12">
        <v>2.904322114372309E-2</v>
      </c>
      <c r="O59" s="12">
        <v>2.1020624999999998E-2</v>
      </c>
      <c r="P59" s="12">
        <v>1.2163041184774582E-3</v>
      </c>
      <c r="Q59" s="12">
        <v>3.2163755559376796E-3</v>
      </c>
      <c r="R59" s="12">
        <v>4.1239788898882893E-3</v>
      </c>
      <c r="S59" s="12">
        <v>8.597627037031463E-3</v>
      </c>
      <c r="V59" s="4" t="s">
        <v>300</v>
      </c>
      <c r="W59" s="14">
        <v>45236</v>
      </c>
      <c r="X59" s="21">
        <v>309588.89609523199</v>
      </c>
      <c r="Y59" s="23">
        <v>6.9990429098927924</v>
      </c>
    </row>
    <row r="60" spans="11:25" x14ac:dyDescent="0.25">
      <c r="K60" s="4" t="s">
        <v>301</v>
      </c>
      <c r="L60" s="21">
        <v>1731.9975466831138</v>
      </c>
      <c r="M60" s="12">
        <v>8.3516728859476235E-3</v>
      </c>
      <c r="N60" s="12">
        <v>2.904322114372309E-2</v>
      </c>
      <c r="O60" s="12">
        <v>2.1020624999999998E-2</v>
      </c>
      <c r="P60" s="12">
        <v>1.2163041184774582E-3</v>
      </c>
      <c r="Q60" s="12">
        <v>3.2163755559376796E-3</v>
      </c>
      <c r="R60" s="12">
        <v>4.1239788898882893E-3</v>
      </c>
      <c r="S60" s="12">
        <v>8.597627037031463E-3</v>
      </c>
      <c r="V60" s="4" t="s">
        <v>301</v>
      </c>
      <c r="W60" s="14">
        <v>45243</v>
      </c>
      <c r="X60" s="21">
        <v>309968.77520157403</v>
      </c>
      <c r="Y60" s="23">
        <v>6.9767010399881384</v>
      </c>
    </row>
    <row r="61" spans="11:25" x14ac:dyDescent="0.25">
      <c r="K61" s="4" t="s">
        <v>272</v>
      </c>
      <c r="L61" s="21">
        <v>2385.2246421647269</v>
      </c>
      <c r="M61" s="12">
        <v>8.3516728859476235E-3</v>
      </c>
      <c r="N61" s="12">
        <v>2.904322114372309E-2</v>
      </c>
      <c r="O61" s="12">
        <v>2.1020624999999998E-2</v>
      </c>
      <c r="P61" s="12">
        <v>1.2163041184774582E-3</v>
      </c>
      <c r="Q61" s="12">
        <v>3.2163755559376796E-3</v>
      </c>
      <c r="R61" s="12">
        <v>4.1239788898882893E-3</v>
      </c>
      <c r="S61" s="12">
        <v>8.597627037031463E-3</v>
      </c>
      <c r="V61" s="4" t="s">
        <v>272</v>
      </c>
      <c r="W61" s="14">
        <v>45250</v>
      </c>
      <c r="X61" s="21">
        <v>454180.53004536044</v>
      </c>
      <c r="Y61" s="23">
        <v>6.0080329106190753</v>
      </c>
    </row>
    <row r="62" spans="11:25" x14ac:dyDescent="0.25">
      <c r="K62" s="4" t="s">
        <v>273</v>
      </c>
      <c r="L62" s="21">
        <v>2385.2246421647269</v>
      </c>
      <c r="M62" s="12">
        <v>8.3516728859476235E-3</v>
      </c>
      <c r="N62" s="12">
        <v>2.904322114372309E-2</v>
      </c>
      <c r="O62" s="12">
        <v>2.1020624999999998E-2</v>
      </c>
      <c r="P62" s="12">
        <v>1.2163041184774582E-3</v>
      </c>
      <c r="Q62" s="12">
        <v>3.2163755559376796E-3</v>
      </c>
      <c r="R62" s="12">
        <v>4.1239788898882893E-3</v>
      </c>
      <c r="S62" s="12">
        <v>8.597627037031463E-3</v>
      </c>
      <c r="V62" s="4" t="s">
        <v>273</v>
      </c>
      <c r="W62" s="14">
        <v>45257</v>
      </c>
      <c r="X62" s="21">
        <v>455011.73547455797</v>
      </c>
      <c r="Y62" s="23">
        <v>6.0449284141776669</v>
      </c>
    </row>
    <row r="63" spans="11:25" x14ac:dyDescent="0.25">
      <c r="K63" s="4" t="s">
        <v>274</v>
      </c>
      <c r="L63" s="21">
        <v>2385.2246421647269</v>
      </c>
      <c r="M63" s="12">
        <v>8.3516728859476235E-3</v>
      </c>
      <c r="N63" s="12">
        <v>2.904322114372309E-2</v>
      </c>
      <c r="O63" s="12">
        <v>2.1020624999999998E-2</v>
      </c>
      <c r="P63" s="12">
        <v>1.2163041184774582E-3</v>
      </c>
      <c r="Q63" s="12">
        <v>3.2163755559376796E-3</v>
      </c>
      <c r="R63" s="12">
        <v>4.1239788898882893E-3</v>
      </c>
      <c r="S63" s="12">
        <v>8.597627037031463E-3</v>
      </c>
      <c r="V63" s="4" t="s">
        <v>274</v>
      </c>
      <c r="W63" s="14">
        <v>45264</v>
      </c>
      <c r="X63" s="21">
        <v>290055.894256228</v>
      </c>
      <c r="Y63" s="23">
        <v>7.3475859223576458</v>
      </c>
    </row>
    <row r="64" spans="11:25" x14ac:dyDescent="0.25">
      <c r="K64" s="4" t="s">
        <v>275</v>
      </c>
      <c r="L64" s="21">
        <v>2011.4207803329416</v>
      </c>
      <c r="M64" s="12">
        <v>7.2983087381704474E-3</v>
      </c>
      <c r="N64" s="12">
        <v>2.5380112170640897E-2</v>
      </c>
      <c r="O64" s="12">
        <v>1.8369375E-2</v>
      </c>
      <c r="P64" s="12">
        <v>1.0628963918226436E-3</v>
      </c>
      <c r="Q64" s="12">
        <v>2.8107065669004949E-3</v>
      </c>
      <c r="R64" s="12">
        <v>3.6038374082807572E-3</v>
      </c>
      <c r="S64" s="12">
        <v>7.5132416449734422E-3</v>
      </c>
      <c r="V64" s="4" t="s">
        <v>275</v>
      </c>
      <c r="W64" s="14">
        <v>45271</v>
      </c>
      <c r="X64" s="21">
        <v>348451.97318493499</v>
      </c>
      <c r="Y64" s="23">
        <v>6.6816214516324974</v>
      </c>
    </row>
    <row r="65" spans="11:25" x14ac:dyDescent="0.25">
      <c r="K65" s="4" t="s">
        <v>276</v>
      </c>
      <c r="L65" s="21">
        <v>2011.4207803329416</v>
      </c>
      <c r="M65" s="12">
        <v>7.2983087381704474E-3</v>
      </c>
      <c r="N65" s="12">
        <v>2.5380112170640897E-2</v>
      </c>
      <c r="O65" s="12">
        <v>1.8369375E-2</v>
      </c>
      <c r="P65" s="12">
        <v>1.0628963918226436E-3</v>
      </c>
      <c r="Q65" s="12">
        <v>2.8107065669004949E-3</v>
      </c>
      <c r="R65" s="12">
        <v>3.6038374082807572E-3</v>
      </c>
      <c r="S65" s="12">
        <v>7.5132416449734422E-3</v>
      </c>
      <c r="V65" s="4" t="s">
        <v>276</v>
      </c>
      <c r="W65" s="14">
        <v>45278</v>
      </c>
      <c r="X65" s="21">
        <v>427408.08445701201</v>
      </c>
      <c r="Y65" s="23">
        <v>6.1680815445545676</v>
      </c>
    </row>
    <row r="66" spans="11:25" x14ac:dyDescent="0.25">
      <c r="K66" s="4" t="s">
        <v>277</v>
      </c>
      <c r="L66" s="21">
        <v>2011.4207803329416</v>
      </c>
      <c r="M66" s="12">
        <v>7.2983087381704474E-3</v>
      </c>
      <c r="N66" s="12">
        <v>2.5380112170640897E-2</v>
      </c>
      <c r="O66" s="12">
        <v>1.8369375E-2</v>
      </c>
      <c r="P66" s="12">
        <v>1.0628963918226436E-3</v>
      </c>
      <c r="Q66" s="12">
        <v>2.8107065669004949E-3</v>
      </c>
      <c r="R66" s="12">
        <v>3.6038374082807572E-3</v>
      </c>
      <c r="S66" s="12">
        <v>7.5132416449734422E-3</v>
      </c>
      <c r="V66" s="4" t="s">
        <v>277</v>
      </c>
      <c r="W66" s="14">
        <v>45285</v>
      </c>
      <c r="X66" s="21">
        <v>330189.49929959601</v>
      </c>
      <c r="Y66" s="23">
        <v>6.4579352380155601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975C6-9197-418E-822F-3F51A0B0CE82}">
  <sheetPr codeName="Sheet10"/>
  <dimension ref="A1:R226"/>
  <sheetViews>
    <sheetView tabSelected="1" workbookViewId="0">
      <pane ySplit="1" topLeftCell="A192" activePane="bottomLeft" state="frozen"/>
      <selection pane="bottomLeft" activeCell="L218" sqref="L218"/>
    </sheetView>
  </sheetViews>
  <sheetFormatPr defaultRowHeight="12.5" x14ac:dyDescent="0.25"/>
  <cols>
    <col min="4" max="4" width="15.08984375" customWidth="1"/>
    <col min="7" max="7" width="17.1796875" customWidth="1"/>
    <col min="8" max="8" width="12" customWidth="1"/>
    <col min="10" max="10" width="22.6328125" customWidth="1"/>
    <col min="11" max="11" width="11.1796875" bestFit="1" customWidth="1"/>
    <col min="15" max="15" width="12.81640625" bestFit="1" customWidth="1"/>
    <col min="16" max="17" width="11.1796875" bestFit="1" customWidth="1"/>
    <col min="18" max="18" width="8.81640625" bestFit="1" customWidth="1"/>
  </cols>
  <sheetData>
    <row r="1" spans="1:18" ht="13" x14ac:dyDescent="0.3">
      <c r="A1" s="15" t="s">
        <v>77</v>
      </c>
      <c r="B1" s="15" t="s">
        <v>78</v>
      </c>
      <c r="C1" s="15" t="s">
        <v>0</v>
      </c>
      <c r="D1" s="15" t="s">
        <v>80</v>
      </c>
      <c r="E1" s="13" t="s">
        <v>246</v>
      </c>
      <c r="F1" s="30" t="s">
        <v>82</v>
      </c>
      <c r="G1" s="13" t="s">
        <v>85</v>
      </c>
      <c r="H1" s="26" t="s">
        <v>440</v>
      </c>
      <c r="I1" s="29" t="s">
        <v>4</v>
      </c>
      <c r="J1" s="34" t="s">
        <v>441</v>
      </c>
      <c r="K1" s="36" t="s">
        <v>83</v>
      </c>
      <c r="L1" s="36" t="s">
        <v>305</v>
      </c>
      <c r="M1" s="36" t="s">
        <v>306</v>
      </c>
      <c r="N1" s="36" t="s">
        <v>451</v>
      </c>
      <c r="O1" s="36" t="s">
        <v>307</v>
      </c>
      <c r="P1" s="36" t="s">
        <v>308</v>
      </c>
      <c r="Q1" s="36" t="s">
        <v>309</v>
      </c>
      <c r="R1" s="37" t="s">
        <v>353</v>
      </c>
    </row>
    <row r="2" spans="1:18" x14ac:dyDescent="0.25">
      <c r="A2" s="17" t="s">
        <v>262</v>
      </c>
      <c r="B2" s="8" t="s">
        <v>40</v>
      </c>
      <c r="C2" s="8" t="s">
        <v>61</v>
      </c>
      <c r="D2" s="8" t="s">
        <v>61</v>
      </c>
      <c r="E2" s="21">
        <v>340832.86210744851</v>
      </c>
      <c r="F2" s="19">
        <v>6.8003506949188122</v>
      </c>
      <c r="G2" s="18">
        <v>3.0461531455782658E-2</v>
      </c>
      <c r="H2" s="21">
        <v>63.027152600987208</v>
      </c>
      <c r="I2" s="18">
        <v>0.65</v>
      </c>
      <c r="J2" s="35">
        <f>DATA_MP!L15</f>
        <v>2011.4207803329416</v>
      </c>
      <c r="K2" s="21"/>
      <c r="L2" s="21"/>
      <c r="M2" s="21"/>
      <c r="N2" s="27">
        <v>3500</v>
      </c>
      <c r="O2" s="92">
        <v>0</v>
      </c>
      <c r="P2" s="92">
        <v>0</v>
      </c>
      <c r="Q2" s="92">
        <v>0</v>
      </c>
      <c r="R2" s="92">
        <v>0</v>
      </c>
    </row>
    <row r="3" spans="1:18" x14ac:dyDescent="0.25">
      <c r="A3" s="17" t="s">
        <v>263</v>
      </c>
      <c r="B3" s="8" t="s">
        <v>40</v>
      </c>
      <c r="C3" s="8" t="s">
        <v>61</v>
      </c>
      <c r="D3" s="8" t="s">
        <v>61</v>
      </c>
      <c r="E3" s="21">
        <v>439217.36949841853</v>
      </c>
      <c r="F3" s="19">
        <v>6.2729203283091328</v>
      </c>
      <c r="G3" s="18">
        <v>3.0461531455782658E-2</v>
      </c>
      <c r="H3" s="21">
        <v>63.027152600987208</v>
      </c>
      <c r="I3" s="18">
        <v>0.65</v>
      </c>
      <c r="J3" s="35">
        <f>DATA_MP!L16</f>
        <v>1316.3689574269065</v>
      </c>
      <c r="K3" s="21"/>
      <c r="L3" s="21"/>
      <c r="M3" s="21"/>
      <c r="N3" s="27">
        <v>3500</v>
      </c>
      <c r="O3" s="92">
        <v>21781.082687591341</v>
      </c>
      <c r="P3" s="92">
        <v>3089.1912130926262</v>
      </c>
      <c r="Q3" s="92">
        <v>-2402.8323289486543</v>
      </c>
      <c r="R3" s="92">
        <v>0.23089448009193558</v>
      </c>
    </row>
    <row r="4" spans="1:18" x14ac:dyDescent="0.25">
      <c r="A4" s="17" t="s">
        <v>264</v>
      </c>
      <c r="B4" s="8" t="s">
        <v>40</v>
      </c>
      <c r="C4" s="8" t="s">
        <v>61</v>
      </c>
      <c r="D4" s="8" t="s">
        <v>61</v>
      </c>
      <c r="E4" s="21">
        <v>392882.00916213804</v>
      </c>
      <c r="F4" s="19">
        <v>6.511570805271405</v>
      </c>
      <c r="G4" s="18">
        <v>3.0461531455782658E-2</v>
      </c>
      <c r="H4" s="21">
        <v>63.027152600987208</v>
      </c>
      <c r="I4" s="18">
        <v>0.65</v>
      </c>
      <c r="J4" s="35">
        <f>DATA_MP!L17</f>
        <v>1613.3688301958209</v>
      </c>
      <c r="K4" s="21"/>
      <c r="L4" s="21"/>
      <c r="M4" s="21"/>
      <c r="N4" s="27">
        <v>3500</v>
      </c>
      <c r="O4" s="92">
        <v>0</v>
      </c>
      <c r="P4" s="92">
        <v>1877.4725657829983</v>
      </c>
      <c r="Q4" s="92">
        <v>12225.295547050569</v>
      </c>
      <c r="R4" s="92">
        <v>0.15687716192037271</v>
      </c>
    </row>
    <row r="5" spans="1:18" x14ac:dyDescent="0.25">
      <c r="A5" s="17" t="s">
        <v>265</v>
      </c>
      <c r="B5" s="8" t="s">
        <v>40</v>
      </c>
      <c r="C5" s="8" t="s">
        <v>61</v>
      </c>
      <c r="D5" s="8" t="s">
        <v>61</v>
      </c>
      <c r="E5" s="21">
        <v>287120.72270037199</v>
      </c>
      <c r="F5" s="19">
        <v>7.4241408592468048</v>
      </c>
      <c r="G5" s="18">
        <v>3.0461531455782658E-2</v>
      </c>
      <c r="H5" s="21">
        <v>63.027152600987208</v>
      </c>
      <c r="I5" s="18">
        <v>0.65</v>
      </c>
      <c r="J5" s="35">
        <f>DATA_MP!L18</f>
        <v>1235.0682156437022</v>
      </c>
      <c r="K5" s="21"/>
      <c r="L5" s="21"/>
      <c r="M5" s="21"/>
      <c r="N5" s="27">
        <v>3500</v>
      </c>
      <c r="O5" s="92">
        <v>0</v>
      </c>
      <c r="P5" s="92">
        <v>918.23588189468001</v>
      </c>
      <c r="Q5" s="92">
        <v>6817.1125292008173</v>
      </c>
      <c r="R5" s="92">
        <v>0.10498759505466226</v>
      </c>
    </row>
    <row r="6" spans="1:18" x14ac:dyDescent="0.25">
      <c r="A6" s="17" t="s">
        <v>266</v>
      </c>
      <c r="B6" s="8" t="s">
        <v>40</v>
      </c>
      <c r="C6" s="8" t="s">
        <v>61</v>
      </c>
      <c r="D6" s="8" t="s">
        <v>61</v>
      </c>
      <c r="E6" s="21">
        <v>319043.21232711151</v>
      </c>
      <c r="F6" s="19">
        <v>7.2881301476597384</v>
      </c>
      <c r="G6" s="18">
        <v>3.0461531455782658E-2</v>
      </c>
      <c r="H6" s="21">
        <v>63.027152600987208</v>
      </c>
      <c r="I6" s="18">
        <v>0.65</v>
      </c>
      <c r="J6" s="35">
        <f>DATA_MP!L19</f>
        <v>1600.0804117994869</v>
      </c>
      <c r="K6" s="21"/>
      <c r="L6" s="21"/>
      <c r="M6" s="21"/>
      <c r="N6" s="27">
        <v>3500</v>
      </c>
      <c r="O6" s="92">
        <v>0</v>
      </c>
      <c r="P6" s="92">
        <v>676.01129953290683</v>
      </c>
      <c r="Q6" s="92">
        <v>4926.8583322844161</v>
      </c>
      <c r="R6" s="92">
        <v>6.9558901059978306E-2</v>
      </c>
    </row>
    <row r="7" spans="1:18" x14ac:dyDescent="0.25">
      <c r="A7" s="17" t="s">
        <v>267</v>
      </c>
      <c r="B7" s="8" t="s">
        <v>40</v>
      </c>
      <c r="C7" s="8" t="s">
        <v>61</v>
      </c>
      <c r="D7" s="8" t="s">
        <v>61</v>
      </c>
      <c r="E7" s="21">
        <v>242439.8542396205</v>
      </c>
      <c r="F7" s="19">
        <v>8.3972135913050998</v>
      </c>
      <c r="G7" s="18">
        <v>3.0461531455782658E-2</v>
      </c>
      <c r="H7" s="21">
        <v>63.027152600987208</v>
      </c>
      <c r="I7" s="18">
        <v>0.65</v>
      </c>
      <c r="J7" s="35">
        <f>DATA_MP!L20</f>
        <v>1560.3788617732253</v>
      </c>
      <c r="K7" s="21"/>
      <c r="L7" s="21"/>
      <c r="M7" s="21"/>
      <c r="N7" s="27">
        <v>3500</v>
      </c>
      <c r="O7" s="92">
        <v>0</v>
      </c>
      <c r="P7" s="92">
        <v>338.10138192491479</v>
      </c>
      <c r="Q7" s="92">
        <v>2839.1095195389307</v>
      </c>
      <c r="R7" s="92">
        <v>4.5781624386664999E-2</v>
      </c>
    </row>
    <row r="8" spans="1:18" x14ac:dyDescent="0.25">
      <c r="A8" s="17" t="s">
        <v>268</v>
      </c>
      <c r="B8" s="8" t="s">
        <v>40</v>
      </c>
      <c r="C8" s="8" t="s">
        <v>61</v>
      </c>
      <c r="D8" s="8" t="s">
        <v>61</v>
      </c>
      <c r="E8" s="21">
        <v>452969.13318074099</v>
      </c>
      <c r="F8" s="19">
        <v>6.5182322286433863</v>
      </c>
      <c r="G8" s="18">
        <v>3.0461531455782658E-2</v>
      </c>
      <c r="H8" s="21">
        <v>63.027152600987208</v>
      </c>
      <c r="I8" s="18">
        <v>0.65</v>
      </c>
      <c r="J8" s="35">
        <f>DATA_MP!L21</f>
        <v>1755.0704770950981</v>
      </c>
      <c r="K8" s="21"/>
      <c r="L8" s="21"/>
      <c r="M8" s="21"/>
      <c r="N8" s="27">
        <v>3500</v>
      </c>
      <c r="O8" s="92">
        <v>0</v>
      </c>
      <c r="P8" s="92">
        <v>413.96496490038186</v>
      </c>
      <c r="Q8" s="92">
        <v>2698.319775742897</v>
      </c>
      <c r="R8" s="92">
        <v>3.0001519041243596E-2</v>
      </c>
    </row>
    <row r="9" spans="1:18" x14ac:dyDescent="0.25">
      <c r="A9" s="17" t="s">
        <v>269</v>
      </c>
      <c r="B9" s="8" t="s">
        <v>40</v>
      </c>
      <c r="C9" s="8" t="s">
        <v>61</v>
      </c>
      <c r="D9" s="8" t="s">
        <v>61</v>
      </c>
      <c r="E9" s="21">
        <v>374829.33619855496</v>
      </c>
      <c r="F9" s="19">
        <v>7.0414807493575111</v>
      </c>
      <c r="G9" s="18">
        <v>3.0461531455782658E-2</v>
      </c>
      <c r="H9" s="21">
        <v>63.027152600987208</v>
      </c>
      <c r="I9" s="18">
        <v>0.65</v>
      </c>
      <c r="J9" s="35">
        <f>DATA_MP!L22</f>
        <v>1419.9591140658622</v>
      </c>
      <c r="K9" s="21"/>
      <c r="L9" s="21"/>
      <c r="M9" s="21"/>
      <c r="N9" s="27">
        <v>3500</v>
      </c>
      <c r="O9" s="92">
        <v>11100.213591373678</v>
      </c>
      <c r="P9" s="92">
        <v>1529.5942374091076</v>
      </c>
      <c r="Q9" s="92">
        <v>-329.60521432926544</v>
      </c>
      <c r="R9" s="92">
        <v>0.13396487130914936</v>
      </c>
    </row>
    <row r="10" spans="1:18" x14ac:dyDescent="0.25">
      <c r="A10" s="17" t="s">
        <v>270</v>
      </c>
      <c r="B10" s="8" t="s">
        <v>40</v>
      </c>
      <c r="C10" s="8" t="s">
        <v>61</v>
      </c>
      <c r="D10" s="8" t="s">
        <v>61</v>
      </c>
      <c r="E10" s="21">
        <v>369195.690608576</v>
      </c>
      <c r="F10" s="19">
        <v>6.974183994639545</v>
      </c>
      <c r="G10" s="18">
        <v>3.0461531455782658E-2</v>
      </c>
      <c r="H10" s="21">
        <v>63.027152600987208</v>
      </c>
      <c r="I10" s="18">
        <v>0.65</v>
      </c>
      <c r="J10" s="35">
        <f>DATA_MP!L23</f>
        <v>1825.677908080751</v>
      </c>
      <c r="K10" s="21"/>
      <c r="L10" s="21"/>
      <c r="M10" s="21"/>
      <c r="N10" s="27">
        <v>3500</v>
      </c>
      <c r="O10" s="92">
        <v>0</v>
      </c>
      <c r="P10" s="92">
        <v>1003.7551813125463</v>
      </c>
      <c r="Q10" s="92">
        <v>7000.373320046474</v>
      </c>
      <c r="R10" s="92">
        <v>8.9252305482210526E-2</v>
      </c>
    </row>
    <row r="11" spans="1:18" x14ac:dyDescent="0.25">
      <c r="A11" s="17" t="s">
        <v>249</v>
      </c>
      <c r="B11" s="8" t="s">
        <v>40</v>
      </c>
      <c r="C11" s="8" t="s">
        <v>61</v>
      </c>
      <c r="D11" s="8" t="s">
        <v>61</v>
      </c>
      <c r="E11" s="21">
        <v>327686.09035661601</v>
      </c>
      <c r="F11" s="19">
        <v>7.4058431193070975</v>
      </c>
      <c r="G11" s="18">
        <v>3.0461531455782658E-2</v>
      </c>
      <c r="H11" s="21">
        <v>63.027152600987208</v>
      </c>
      <c r="I11" s="18">
        <v>0.65</v>
      </c>
      <c r="J11" s="35">
        <f>DATA_MP!L24</f>
        <v>1504.6108258458892</v>
      </c>
      <c r="K11" s="21"/>
      <c r="L11" s="21"/>
      <c r="M11" s="21"/>
      <c r="N11" s="27">
        <v>3500</v>
      </c>
      <c r="O11" s="92">
        <v>0</v>
      </c>
      <c r="P11" s="92">
        <v>588.51366063592832</v>
      </c>
      <c r="Q11" s="92">
        <v>4358.4398442388219</v>
      </c>
      <c r="R11" s="92">
        <v>5.895855183222054E-2</v>
      </c>
    </row>
    <row r="12" spans="1:18" x14ac:dyDescent="0.25">
      <c r="A12" s="17" t="s">
        <v>250</v>
      </c>
      <c r="B12" s="8" t="s">
        <v>40</v>
      </c>
      <c r="C12" s="8" t="s">
        <v>61</v>
      </c>
      <c r="D12" s="8" t="s">
        <v>61</v>
      </c>
      <c r="E12" s="21">
        <v>447161.2574520745</v>
      </c>
      <c r="F12" s="19">
        <v>6.5316916589065332</v>
      </c>
      <c r="G12" s="18">
        <v>3.0461531455782658E-2</v>
      </c>
      <c r="H12" s="21">
        <v>63.027152600987208</v>
      </c>
      <c r="I12" s="18">
        <v>0.65</v>
      </c>
      <c r="J12" s="35">
        <f>DATA_MP!L25</f>
        <v>1970.6821198758307</v>
      </c>
      <c r="K12" s="21"/>
      <c r="L12" s="21"/>
      <c r="M12" s="21"/>
      <c r="N12" s="27">
        <v>3500</v>
      </c>
      <c r="O12" s="92">
        <v>0</v>
      </c>
      <c r="P12" s="92">
        <v>527.54067010291999</v>
      </c>
      <c r="Q12" s="92">
        <v>3445.732994645206</v>
      </c>
      <c r="R12" s="92">
        <v>3.8729335370450202E-2</v>
      </c>
    </row>
    <row r="13" spans="1:18" x14ac:dyDescent="0.25">
      <c r="A13" s="17" t="s">
        <v>251</v>
      </c>
      <c r="B13" s="8" t="s">
        <v>40</v>
      </c>
      <c r="C13" s="8" t="s">
        <v>61</v>
      </c>
      <c r="D13" s="8" t="s">
        <v>61</v>
      </c>
      <c r="E13" s="21">
        <v>382858.71242734947</v>
      </c>
      <c r="F13" s="19">
        <v>6.8320565796721962</v>
      </c>
      <c r="G13" s="18">
        <v>3.0461531455782658E-2</v>
      </c>
      <c r="H13" s="21">
        <v>63.027152600987208</v>
      </c>
      <c r="I13" s="18">
        <v>0.65</v>
      </c>
      <c r="J13" s="35">
        <f>DATA_MP!L26</f>
        <v>1732.3697433913301</v>
      </c>
      <c r="K13" s="21"/>
      <c r="L13" s="21"/>
      <c r="M13" s="21"/>
      <c r="N13" s="27">
        <v>3500</v>
      </c>
      <c r="O13" s="92">
        <v>0</v>
      </c>
      <c r="P13" s="92">
        <v>295.61697553196996</v>
      </c>
      <c r="Q13" s="92">
        <v>2019.6719027459899</v>
      </c>
      <c r="R13" s="92">
        <v>2.5347731678896479E-2</v>
      </c>
    </row>
    <row r="14" spans="1:18" x14ac:dyDescent="0.25">
      <c r="A14" s="17" t="s">
        <v>252</v>
      </c>
      <c r="B14" s="8" t="s">
        <v>40</v>
      </c>
      <c r="C14" s="8" t="s">
        <v>61</v>
      </c>
      <c r="D14" s="8" t="s">
        <v>61</v>
      </c>
      <c r="E14" s="21">
        <v>557747.14345524705</v>
      </c>
      <c r="F14" s="19">
        <v>6.0639302973535694</v>
      </c>
      <c r="G14" s="18">
        <v>3.0461531455782658E-2</v>
      </c>
      <c r="H14" s="21">
        <v>63.027152600987208</v>
      </c>
      <c r="I14" s="18">
        <v>0.65</v>
      </c>
      <c r="J14" s="35">
        <f>DATA_MP!L27</f>
        <v>2408.5300324575032</v>
      </c>
      <c r="K14" s="21"/>
      <c r="L14" s="21"/>
      <c r="M14" s="21"/>
      <c r="N14" s="27">
        <v>3500</v>
      </c>
      <c r="O14" s="92">
        <v>0</v>
      </c>
      <c r="P14" s="92">
        <v>281.18099319423965</v>
      </c>
      <c r="Q14" s="92">
        <v>1705.0619436705176</v>
      </c>
      <c r="R14" s="92">
        <v>1.6549957093947909E-2</v>
      </c>
    </row>
    <row r="15" spans="1:18" x14ac:dyDescent="0.25">
      <c r="A15" s="17" t="s">
        <v>253</v>
      </c>
      <c r="B15" s="8" t="s">
        <v>40</v>
      </c>
      <c r="C15" s="8" t="s">
        <v>61</v>
      </c>
      <c r="D15" s="8" t="s">
        <v>61</v>
      </c>
      <c r="E15" s="21">
        <v>460276.56861699698</v>
      </c>
      <c r="F15" s="19">
        <v>6.561013101182815</v>
      </c>
      <c r="G15" s="18">
        <v>3.0461531455782658E-2</v>
      </c>
      <c r="H15" s="21">
        <v>63.027152600987208</v>
      </c>
      <c r="I15" s="18">
        <v>0.65</v>
      </c>
      <c r="J15" s="35">
        <f>DATA_MP!L28</f>
        <v>1404.9358525229909</v>
      </c>
      <c r="K15" s="21"/>
      <c r="L15" s="21"/>
      <c r="M15" s="21"/>
      <c r="N15" s="27">
        <v>3500</v>
      </c>
      <c r="O15" s="92">
        <v>24643.312095565747</v>
      </c>
      <c r="P15" s="92">
        <v>3520.5919760266324</v>
      </c>
      <c r="Q15" s="92">
        <v>-1544.6620169359157</v>
      </c>
      <c r="R15" s="92">
        <v>0.25109906428649964</v>
      </c>
    </row>
    <row r="16" spans="1:18" x14ac:dyDescent="0.25">
      <c r="A16" s="17" t="s">
        <v>254</v>
      </c>
      <c r="B16" s="8" t="s">
        <v>40</v>
      </c>
      <c r="C16" s="8" t="s">
        <v>61</v>
      </c>
      <c r="D16" s="8" t="s">
        <v>61</v>
      </c>
      <c r="E16" s="21">
        <v>243335.124867429</v>
      </c>
      <c r="F16" s="19">
        <v>7.9500102667883148</v>
      </c>
      <c r="G16" s="18">
        <v>3.0461531455782658E-2</v>
      </c>
      <c r="H16" s="21">
        <v>63.027152600987208</v>
      </c>
      <c r="I16" s="18">
        <v>0.65</v>
      </c>
      <c r="J16" s="35">
        <f>DATA_MP!L29</f>
        <v>2118.2218837134515</v>
      </c>
      <c r="K16" s="21"/>
      <c r="L16" s="21"/>
      <c r="M16" s="21"/>
      <c r="N16" s="27">
        <v>3500</v>
      </c>
      <c r="O16" s="92">
        <v>0</v>
      </c>
      <c r="P16" s="92">
        <v>1270.0413976113359</v>
      </c>
      <c r="Q16" s="92">
        <v>10096.842150256301</v>
      </c>
      <c r="R16" s="92">
        <v>0.17134101710979366</v>
      </c>
    </row>
    <row r="17" spans="1:18" x14ac:dyDescent="0.25">
      <c r="A17" s="17" t="s">
        <v>255</v>
      </c>
      <c r="B17" s="8" t="s">
        <v>40</v>
      </c>
      <c r="C17" s="8" t="s">
        <v>61</v>
      </c>
      <c r="D17" s="8" t="s">
        <v>61</v>
      </c>
      <c r="E17" s="21">
        <v>393041.42493798002</v>
      </c>
      <c r="F17" s="19">
        <v>6.7206571007122111</v>
      </c>
      <c r="G17" s="18">
        <v>3.0461531455782658E-2</v>
      </c>
      <c r="H17" s="21">
        <v>63.027152600987208</v>
      </c>
      <c r="I17" s="18">
        <v>0.65</v>
      </c>
      <c r="J17" s="35">
        <f>DATA_MP!L30</f>
        <v>1867.8014293073777</v>
      </c>
      <c r="K17" s="21"/>
      <c r="L17" s="21"/>
      <c r="M17" s="21"/>
      <c r="N17" s="27">
        <v>3500</v>
      </c>
      <c r="O17" s="92">
        <v>0</v>
      </c>
      <c r="P17" s="92">
        <v>1376.8289727268141</v>
      </c>
      <c r="Q17" s="92">
        <v>9253.195412022762</v>
      </c>
      <c r="R17" s="92">
        <v>0.11499790721842618</v>
      </c>
    </row>
    <row r="18" spans="1:18" x14ac:dyDescent="0.25">
      <c r="A18" s="17" t="s">
        <v>256</v>
      </c>
      <c r="B18" s="8" t="s">
        <v>40</v>
      </c>
      <c r="C18" s="8" t="s">
        <v>61</v>
      </c>
      <c r="D18" s="8" t="s">
        <v>61</v>
      </c>
      <c r="E18" s="21">
        <v>330046.27460601699</v>
      </c>
      <c r="F18" s="19">
        <v>6.9582860389366274</v>
      </c>
      <c r="G18" s="18">
        <v>3.0461531455782658E-2</v>
      </c>
      <c r="H18" s="21">
        <v>63.027152600987208</v>
      </c>
      <c r="I18" s="18">
        <v>0.65</v>
      </c>
      <c r="J18" s="35">
        <f>DATA_MP!L31</f>
        <v>2118.2218837134515</v>
      </c>
      <c r="K18" s="21"/>
      <c r="L18" s="21"/>
      <c r="M18" s="21"/>
      <c r="N18" s="27">
        <v>3500</v>
      </c>
      <c r="O18" s="92">
        <v>0</v>
      </c>
      <c r="P18" s="92">
        <v>767.46517046374606</v>
      </c>
      <c r="Q18" s="92">
        <v>5340.2421810080032</v>
      </c>
      <c r="R18" s="92">
        <v>7.6336475851264129E-2</v>
      </c>
    </row>
    <row r="19" spans="1:18" x14ac:dyDescent="0.25">
      <c r="A19" s="17" t="s">
        <v>257</v>
      </c>
      <c r="B19" s="8" t="s">
        <v>40</v>
      </c>
      <c r="C19" s="8" t="s">
        <v>61</v>
      </c>
      <c r="D19" s="8" t="s">
        <v>61</v>
      </c>
      <c r="E19" s="21">
        <v>229113.786208976</v>
      </c>
      <c r="F19" s="19">
        <v>8.3126244248613048</v>
      </c>
      <c r="G19" s="18">
        <v>3.0461531455782658E-2</v>
      </c>
      <c r="H19" s="21">
        <v>63.027152600987208</v>
      </c>
      <c r="I19" s="18">
        <v>0.65</v>
      </c>
      <c r="J19" s="35">
        <f>DATA_MP!L32</f>
        <v>2118.2218837134515</v>
      </c>
      <c r="K19" s="21"/>
      <c r="L19" s="21"/>
      <c r="M19" s="21"/>
      <c r="N19" s="27">
        <v>3500</v>
      </c>
      <c r="O19" s="92">
        <v>0</v>
      </c>
      <c r="P19" s="92">
        <v>351.08931787191818</v>
      </c>
      <c r="Q19" s="92">
        <v>2918.473639050002</v>
      </c>
      <c r="R19" s="92">
        <v>5.0305406176332279E-2</v>
      </c>
    </row>
    <row r="20" spans="1:18" x14ac:dyDescent="0.25">
      <c r="A20" s="17" t="s">
        <v>258</v>
      </c>
      <c r="B20" s="8" t="s">
        <v>40</v>
      </c>
      <c r="C20" s="8" t="s">
        <v>61</v>
      </c>
      <c r="D20" s="8" t="s">
        <v>61</v>
      </c>
      <c r="E20" s="21">
        <v>575747.91897149396</v>
      </c>
      <c r="F20" s="19">
        <v>5.8386874031403826</v>
      </c>
      <c r="G20" s="18">
        <v>3.0461531455782658E-2</v>
      </c>
      <c r="H20" s="21">
        <v>63.027152600987208</v>
      </c>
      <c r="I20" s="18">
        <v>0.65</v>
      </c>
      <c r="J20" s="35">
        <f>DATA_MP!L33</f>
        <v>2136.0220676102031</v>
      </c>
      <c r="K20" s="21"/>
      <c r="L20" s="21"/>
      <c r="M20" s="21"/>
      <c r="N20" s="27">
        <v>3500</v>
      </c>
      <c r="O20" s="92">
        <v>0</v>
      </c>
      <c r="P20" s="92">
        <v>578.63819022014297</v>
      </c>
      <c r="Q20" s="92">
        <v>3378.4875122142976</v>
      </c>
      <c r="R20" s="92">
        <v>3.2993089348007598E-2</v>
      </c>
    </row>
    <row r="21" spans="1:18" x14ac:dyDescent="0.25">
      <c r="A21" s="17" t="s">
        <v>259</v>
      </c>
      <c r="B21" s="8" t="s">
        <v>40</v>
      </c>
      <c r="C21" s="8" t="s">
        <v>61</v>
      </c>
      <c r="D21" s="8" t="s">
        <v>61</v>
      </c>
      <c r="E21" s="21">
        <v>336725.53496230103</v>
      </c>
      <c r="F21" s="19">
        <v>7.1135985788344387</v>
      </c>
      <c r="G21" s="18">
        <v>3.0461531455782658E-2</v>
      </c>
      <c r="H21" s="21">
        <v>63.027152600987208</v>
      </c>
      <c r="I21" s="18">
        <v>0.65</v>
      </c>
      <c r="J21" s="35">
        <f>DATA_MP!L34</f>
        <v>2136.0220676102031</v>
      </c>
      <c r="K21" s="21"/>
      <c r="L21" s="21"/>
      <c r="M21" s="21"/>
      <c r="N21" s="27">
        <v>3500</v>
      </c>
      <c r="O21" s="92">
        <v>0</v>
      </c>
      <c r="P21" s="92">
        <v>221.25963244179945</v>
      </c>
      <c r="Q21" s="92">
        <v>1573.9522068914148</v>
      </c>
      <c r="R21" s="92">
        <v>2.157120476064267E-2</v>
      </c>
    </row>
    <row r="22" spans="1:18" x14ac:dyDescent="0.25">
      <c r="A22" s="17" t="s">
        <v>260</v>
      </c>
      <c r="B22" s="8" t="s">
        <v>40</v>
      </c>
      <c r="C22" s="8" t="s">
        <v>61</v>
      </c>
      <c r="D22" s="8" t="s">
        <v>61</v>
      </c>
      <c r="E22" s="21">
        <v>229185.51881171801</v>
      </c>
      <c r="F22" s="19">
        <v>8.3136684020358853</v>
      </c>
      <c r="G22" s="18">
        <v>3.0461531455782658E-2</v>
      </c>
      <c r="H22" s="21">
        <v>63.027152600987208</v>
      </c>
      <c r="I22" s="18">
        <v>0.65</v>
      </c>
      <c r="J22" s="35">
        <f>DATA_MP!L35</f>
        <v>2136.0220676102031</v>
      </c>
      <c r="K22" s="21"/>
      <c r="L22" s="21"/>
      <c r="M22" s="21"/>
      <c r="N22" s="27">
        <v>3500</v>
      </c>
      <c r="O22" s="92">
        <v>0</v>
      </c>
      <c r="P22" s="92">
        <v>98.260525098259322</v>
      </c>
      <c r="Q22" s="92">
        <v>816.90542267685271</v>
      </c>
      <c r="R22" s="92">
        <v>1.4074733287603003E-2</v>
      </c>
    </row>
    <row r="23" spans="1:18" x14ac:dyDescent="0.25">
      <c r="A23" s="17" t="s">
        <v>261</v>
      </c>
      <c r="B23" s="8" t="s">
        <v>40</v>
      </c>
      <c r="C23" s="8" t="s">
        <v>61</v>
      </c>
      <c r="D23" s="8" t="s">
        <v>61</v>
      </c>
      <c r="E23" s="21">
        <v>214943.993567217</v>
      </c>
      <c r="F23" s="19">
        <v>8.3132960896176691</v>
      </c>
      <c r="G23" s="18">
        <v>3.0461531455782658E-2</v>
      </c>
      <c r="H23" s="21">
        <v>63.027152600987208</v>
      </c>
      <c r="I23" s="18">
        <v>0.65</v>
      </c>
      <c r="J23" s="35">
        <f>DATA_MP!L36</f>
        <v>2136.0220676102031</v>
      </c>
      <c r="K23" s="21"/>
      <c r="L23" s="21"/>
      <c r="M23" s="21"/>
      <c r="N23" s="27">
        <v>3500</v>
      </c>
      <c r="O23" s="92">
        <v>0</v>
      </c>
      <c r="P23" s="92">
        <v>60.048999901778494</v>
      </c>
      <c r="Q23" s="92">
        <v>499.20511606890693</v>
      </c>
      <c r="R23" s="92">
        <v>9.1712542090145455E-3</v>
      </c>
    </row>
    <row r="24" spans="1:18" x14ac:dyDescent="0.25">
      <c r="A24" s="17" t="s">
        <v>278</v>
      </c>
      <c r="B24" s="8" t="s">
        <v>40</v>
      </c>
      <c r="C24" s="8" t="s">
        <v>61</v>
      </c>
      <c r="D24" s="8" t="s">
        <v>61</v>
      </c>
      <c r="E24" s="21">
        <v>205737.99774799301</v>
      </c>
      <c r="F24" s="19">
        <v>8.078181260819024</v>
      </c>
      <c r="G24" s="18">
        <v>3.0461531455782658E-2</v>
      </c>
      <c r="H24" s="21">
        <v>63.027152600987208</v>
      </c>
      <c r="I24" s="18">
        <v>0.65</v>
      </c>
      <c r="J24" s="35">
        <f>DATA_MP!L37</f>
        <v>1441.8148956368873</v>
      </c>
      <c r="K24" s="21"/>
      <c r="L24" s="21"/>
      <c r="M24" s="21"/>
      <c r="N24" s="27">
        <v>3500</v>
      </c>
      <c r="O24" s="92">
        <v>0</v>
      </c>
      <c r="P24" s="92">
        <v>37.420336538231098</v>
      </c>
      <c r="Q24" s="92">
        <v>302.2882613966799</v>
      </c>
      <c r="R24" s="92">
        <v>5.9709226656212699E-3</v>
      </c>
    </row>
    <row r="25" spans="1:18" x14ac:dyDescent="0.25">
      <c r="A25" s="17" t="s">
        <v>279</v>
      </c>
      <c r="B25" s="8" t="s">
        <v>40</v>
      </c>
      <c r="C25" s="8" t="s">
        <v>61</v>
      </c>
      <c r="D25" s="8" t="s">
        <v>61</v>
      </c>
      <c r="E25" s="21">
        <v>436708.84697628801</v>
      </c>
      <c r="F25" s="19">
        <v>6.0086222354126866</v>
      </c>
      <c r="G25" s="18">
        <v>3.0461531455782658E-2</v>
      </c>
      <c r="H25" s="21">
        <v>63.027152600987208</v>
      </c>
      <c r="I25" s="18">
        <v>0.65</v>
      </c>
      <c r="J25" s="35">
        <f>DATA_MP!L38</f>
        <v>1441.8148956368873</v>
      </c>
      <c r="K25" s="21"/>
      <c r="L25" s="21"/>
      <c r="M25" s="21"/>
      <c r="N25" s="27">
        <v>3500</v>
      </c>
      <c r="O25" s="92">
        <v>10798.998185280194</v>
      </c>
      <c r="P25" s="92">
        <v>1536.4226536033921</v>
      </c>
      <c r="Q25" s="92">
        <v>-1567.2148658470887</v>
      </c>
      <c r="R25" s="92">
        <v>0.11549600921898018</v>
      </c>
    </row>
    <row r="26" spans="1:18" x14ac:dyDescent="0.25">
      <c r="A26" s="17" t="s">
        <v>280</v>
      </c>
      <c r="B26" s="8" t="s">
        <v>40</v>
      </c>
      <c r="C26" s="8" t="s">
        <v>61</v>
      </c>
      <c r="D26" s="8" t="s">
        <v>61</v>
      </c>
      <c r="E26" s="21">
        <v>253284.44575174601</v>
      </c>
      <c r="F26" s="19">
        <v>7.1299227048638949</v>
      </c>
      <c r="G26" s="18">
        <v>3.0461531455782658E-2</v>
      </c>
      <c r="H26" s="21">
        <v>63.027152600987208</v>
      </c>
      <c r="I26" s="18">
        <v>0.65</v>
      </c>
      <c r="J26" s="35">
        <f>DATA_MP!L39</f>
        <v>1441.8148956368873</v>
      </c>
      <c r="K26" s="21"/>
      <c r="L26" s="21"/>
      <c r="M26" s="21"/>
      <c r="N26" s="27">
        <v>3500</v>
      </c>
      <c r="O26" s="92">
        <v>0</v>
      </c>
      <c r="P26" s="92">
        <v>591.57627614586374</v>
      </c>
      <c r="Q26" s="92">
        <v>4217.8931229512273</v>
      </c>
      <c r="R26" s="92">
        <v>7.6674419215226552E-2</v>
      </c>
    </row>
    <row r="27" spans="1:18" x14ac:dyDescent="0.25">
      <c r="A27" s="17" t="s">
        <v>281</v>
      </c>
      <c r="B27" s="8" t="s">
        <v>40</v>
      </c>
      <c r="C27" s="8" t="s">
        <v>61</v>
      </c>
      <c r="D27" s="8" t="s">
        <v>61</v>
      </c>
      <c r="E27" s="21">
        <v>201747.696799417</v>
      </c>
      <c r="F27" s="19">
        <v>8.2743415496816937</v>
      </c>
      <c r="G27" s="18">
        <v>3.0461531455782658E-2</v>
      </c>
      <c r="H27" s="21">
        <v>63.027152600987208</v>
      </c>
      <c r="I27" s="18">
        <v>0.65</v>
      </c>
      <c r="J27" s="35">
        <f>DATA_MP!L40</f>
        <v>1441.8148956368873</v>
      </c>
      <c r="K27" s="21"/>
      <c r="L27" s="21"/>
      <c r="M27" s="21"/>
      <c r="N27" s="27">
        <v>3500</v>
      </c>
      <c r="O27" s="92">
        <v>0</v>
      </c>
      <c r="P27" s="92">
        <v>310.5421611133952</v>
      </c>
      <c r="Q27" s="92">
        <v>2569.5319066285128</v>
      </c>
      <c r="R27" s="92">
        <v>5.0531274465501874E-2</v>
      </c>
    </row>
    <row r="28" spans="1:18" x14ac:dyDescent="0.25">
      <c r="A28" s="17" t="s">
        <v>282</v>
      </c>
      <c r="B28" s="8" t="s">
        <v>40</v>
      </c>
      <c r="C28" s="8" t="s">
        <v>61</v>
      </c>
      <c r="D28" s="8" t="s">
        <v>61</v>
      </c>
      <c r="E28" s="21">
        <v>320149.29401431349</v>
      </c>
      <c r="F28" s="19">
        <v>6.8001837755390948</v>
      </c>
      <c r="G28" s="18">
        <v>3.0461531455782658E-2</v>
      </c>
      <c r="H28" s="21">
        <v>63.027152600987208</v>
      </c>
      <c r="I28" s="18">
        <v>0.65</v>
      </c>
      <c r="J28" s="35">
        <f>DATA_MP!L41</f>
        <v>1441.8148956368873</v>
      </c>
      <c r="K28" s="21"/>
      <c r="L28" s="21"/>
      <c r="M28" s="21"/>
      <c r="N28" s="27">
        <v>3500</v>
      </c>
      <c r="O28" s="92">
        <v>0</v>
      </c>
      <c r="P28" s="92">
        <v>323.21438247783232</v>
      </c>
      <c r="Q28" s="92">
        <v>2197.9171997466428</v>
      </c>
      <c r="R28" s="92">
        <v>3.3142586289665266E-2</v>
      </c>
    </row>
    <row r="29" spans="1:18" x14ac:dyDescent="0.25">
      <c r="A29" s="17" t="s">
        <v>283</v>
      </c>
      <c r="B29" s="8" t="s">
        <v>40</v>
      </c>
      <c r="C29" s="8" t="s">
        <v>61</v>
      </c>
      <c r="D29" s="8" t="s">
        <v>61</v>
      </c>
      <c r="E29" s="21">
        <v>391341.29065537348</v>
      </c>
      <c r="F29" s="19">
        <v>6.2266027992457467</v>
      </c>
      <c r="G29" s="18">
        <v>3.0461531455782658E-2</v>
      </c>
      <c r="H29" s="21">
        <v>63.027152600987208</v>
      </c>
      <c r="I29" s="18">
        <v>0.65</v>
      </c>
      <c r="J29" s="35">
        <f>DATA_MP!L42</f>
        <v>1281.6132405661219</v>
      </c>
      <c r="K29" s="21"/>
      <c r="L29" s="21"/>
      <c r="M29" s="21"/>
      <c r="N29" s="27">
        <v>3500</v>
      </c>
      <c r="O29" s="92">
        <v>11676.393440189038</v>
      </c>
      <c r="P29" s="92">
        <v>1827.9808459768919</v>
      </c>
      <c r="Q29" s="92">
        <v>-294.28278766171388</v>
      </c>
      <c r="R29" s="92">
        <v>0.15334309834087212</v>
      </c>
    </row>
    <row r="30" spans="1:18" x14ac:dyDescent="0.25">
      <c r="A30" s="17" t="s">
        <v>284</v>
      </c>
      <c r="B30" s="8" t="s">
        <v>40</v>
      </c>
      <c r="C30" s="8" t="s">
        <v>61</v>
      </c>
      <c r="D30" s="8" t="s">
        <v>61</v>
      </c>
      <c r="E30" s="21">
        <v>230648.18602876749</v>
      </c>
      <c r="F30" s="19">
        <v>7.6727442277060725</v>
      </c>
      <c r="G30" s="18">
        <v>3.0461531455782658E-2</v>
      </c>
      <c r="H30" s="21">
        <v>63.027152600987208</v>
      </c>
      <c r="I30" s="18">
        <v>0.65</v>
      </c>
      <c r="J30" s="35">
        <f>DATA_MP!L43</f>
        <v>1281.6132405661219</v>
      </c>
      <c r="K30" s="21"/>
      <c r="L30" s="21"/>
      <c r="M30" s="21"/>
      <c r="N30" s="27">
        <v>3500</v>
      </c>
      <c r="O30" s="92">
        <v>0</v>
      </c>
      <c r="P30" s="92">
        <v>720.51179596774909</v>
      </c>
      <c r="Q30" s="92">
        <v>5528.3027235056825</v>
      </c>
      <c r="R30" s="92">
        <v>0.10255086270703762</v>
      </c>
    </row>
    <row r="31" spans="1:18" x14ac:dyDescent="0.25">
      <c r="A31" s="17" t="s">
        <v>285</v>
      </c>
      <c r="B31" s="8" t="s">
        <v>40</v>
      </c>
      <c r="C31" s="8" t="s">
        <v>61</v>
      </c>
      <c r="D31" s="8" t="s">
        <v>61</v>
      </c>
      <c r="E31" s="21">
        <v>255011.21194764899</v>
      </c>
      <c r="F31" s="19">
        <v>7.3396787033818205</v>
      </c>
      <c r="G31" s="18">
        <v>3.0461531455782658E-2</v>
      </c>
      <c r="H31" s="21">
        <v>63.027152600987208</v>
      </c>
      <c r="I31" s="18">
        <v>0.65</v>
      </c>
      <c r="J31" s="35">
        <f>DATA_MP!L44</f>
        <v>1281.6132405661219</v>
      </c>
      <c r="K31" s="21"/>
      <c r="L31" s="21"/>
      <c r="M31" s="21"/>
      <c r="N31" s="27">
        <v>3500</v>
      </c>
      <c r="O31" s="92">
        <v>0</v>
      </c>
      <c r="P31" s="92">
        <v>527.55122711190302</v>
      </c>
      <c r="Q31" s="92">
        <v>3872.0565065761807</v>
      </c>
      <c r="R31" s="92">
        <v>6.7913111509173008E-2</v>
      </c>
    </row>
    <row r="32" spans="1:18" x14ac:dyDescent="0.25">
      <c r="A32" s="17" t="s">
        <v>286</v>
      </c>
      <c r="B32" s="8" t="s">
        <v>40</v>
      </c>
      <c r="C32" s="8" t="s">
        <v>61</v>
      </c>
      <c r="D32" s="8" t="s">
        <v>61</v>
      </c>
      <c r="E32" s="21">
        <v>290283.21400129853</v>
      </c>
      <c r="F32" s="19">
        <v>6.8519846037487664</v>
      </c>
      <c r="G32" s="18">
        <v>3.0461531455782658E-2</v>
      </c>
      <c r="H32" s="21">
        <v>63.027152600987208</v>
      </c>
      <c r="I32" s="18">
        <v>0.65</v>
      </c>
      <c r="J32" s="35">
        <f>DATA_MP!L45</f>
        <v>1679.6010050259222</v>
      </c>
      <c r="K32" s="21"/>
      <c r="L32" s="21"/>
      <c r="M32" s="21"/>
      <c r="N32" s="27">
        <v>3500</v>
      </c>
      <c r="O32" s="92">
        <v>0</v>
      </c>
      <c r="P32" s="92">
        <v>395.12461551429993</v>
      </c>
      <c r="Q32" s="92">
        <v>2707.3877820661342</v>
      </c>
      <c r="R32" s="92">
        <v>4.468486287906237E-2</v>
      </c>
    </row>
    <row r="33" spans="1:18" x14ac:dyDescent="0.25">
      <c r="A33" s="17" t="s">
        <v>287</v>
      </c>
      <c r="B33" s="8" t="s">
        <v>40</v>
      </c>
      <c r="C33" s="8" t="s">
        <v>61</v>
      </c>
      <c r="D33" s="8" t="s">
        <v>61</v>
      </c>
      <c r="E33" s="21">
        <v>329127.09109349351</v>
      </c>
      <c r="F33" s="19">
        <v>6.6607284125131931</v>
      </c>
      <c r="G33" s="18">
        <v>3.0461531455782658E-2</v>
      </c>
      <c r="H33" s="21">
        <v>63.027152600987208</v>
      </c>
      <c r="I33" s="18">
        <v>0.65</v>
      </c>
      <c r="J33" s="35">
        <f>DATA_MP!L46</f>
        <v>1785.0855563801672</v>
      </c>
      <c r="K33" s="21"/>
      <c r="L33" s="21"/>
      <c r="M33" s="21"/>
      <c r="N33" s="27">
        <v>3500</v>
      </c>
      <c r="O33" s="92">
        <v>0</v>
      </c>
      <c r="P33" s="92">
        <v>293.52266912447487</v>
      </c>
      <c r="Q33" s="92">
        <v>1955.0747819540986</v>
      </c>
      <c r="R33" s="92">
        <v>2.9276980459540858E-2</v>
      </c>
    </row>
    <row r="34" spans="1:18" x14ac:dyDescent="0.25">
      <c r="A34" s="17" t="s">
        <v>288</v>
      </c>
      <c r="B34" s="8" t="s">
        <v>40</v>
      </c>
      <c r="C34" s="8" t="s">
        <v>61</v>
      </c>
      <c r="D34" s="8" t="s">
        <v>61</v>
      </c>
      <c r="E34" s="21">
        <v>290379.33513653348</v>
      </c>
      <c r="F34" s="19">
        <v>6.8891115045051432</v>
      </c>
      <c r="G34" s="18">
        <v>3.0461531455782658E-2</v>
      </c>
      <c r="H34" s="21">
        <v>63.027152600987208</v>
      </c>
      <c r="I34" s="18">
        <v>0.65</v>
      </c>
      <c r="J34" s="35">
        <f>DATA_MP!L47</f>
        <v>1690.7075426683041</v>
      </c>
      <c r="K34" s="21"/>
      <c r="L34" s="21"/>
      <c r="M34" s="21"/>
      <c r="N34" s="27">
        <v>3500</v>
      </c>
      <c r="O34" s="92">
        <v>0</v>
      </c>
      <c r="P34" s="92">
        <v>169.20226431236316</v>
      </c>
      <c r="Q34" s="92">
        <v>1165.6532656626212</v>
      </c>
      <c r="R34" s="92">
        <v>1.9128844216516505E-2</v>
      </c>
    </row>
    <row r="35" spans="1:18" x14ac:dyDescent="0.25">
      <c r="A35" s="17" t="s">
        <v>289</v>
      </c>
      <c r="B35" s="8" t="s">
        <v>40</v>
      </c>
      <c r="C35" s="8" t="s">
        <v>61</v>
      </c>
      <c r="D35" s="8" t="s">
        <v>61</v>
      </c>
      <c r="E35" s="21">
        <v>328074.70488976047</v>
      </c>
      <c r="F35" s="19">
        <v>6.6769335668378105</v>
      </c>
      <c r="G35" s="18">
        <v>3.0461531455782658E-2</v>
      </c>
      <c r="H35" s="21">
        <v>63.027152600987208</v>
      </c>
      <c r="I35" s="18">
        <v>0.65</v>
      </c>
      <c r="J35" s="35">
        <f>DATA_MP!L48</f>
        <v>1640.0237687431245</v>
      </c>
      <c r="K35" s="21"/>
      <c r="L35" s="21"/>
      <c r="M35" s="21"/>
      <c r="N35" s="27">
        <v>3500</v>
      </c>
      <c r="O35" s="92">
        <v>0</v>
      </c>
      <c r="P35" s="92">
        <v>124.67821491652956</v>
      </c>
      <c r="Q35" s="92">
        <v>832.46815822959479</v>
      </c>
      <c r="R35" s="92">
        <v>1.2475733673252276E-2</v>
      </c>
    </row>
    <row r="36" spans="1:18" x14ac:dyDescent="0.25">
      <c r="A36" s="17" t="s">
        <v>290</v>
      </c>
      <c r="B36" s="8" t="s">
        <v>40</v>
      </c>
      <c r="C36" s="8" t="s">
        <v>61</v>
      </c>
      <c r="D36" s="8" t="s">
        <v>61</v>
      </c>
      <c r="E36" s="21">
        <v>287583.00118987449</v>
      </c>
      <c r="F36" s="19">
        <v>7.111582871611037</v>
      </c>
      <c r="G36" s="18">
        <v>3.0461531455782658E-2</v>
      </c>
      <c r="H36" s="21">
        <v>63.027152600987208</v>
      </c>
      <c r="I36" s="18">
        <v>0.65</v>
      </c>
      <c r="J36" s="35">
        <f>DATA_MP!L49</f>
        <v>2090.1152728342267</v>
      </c>
      <c r="K36" s="21"/>
      <c r="L36" s="21"/>
      <c r="M36" s="21"/>
      <c r="N36" s="27">
        <v>3500</v>
      </c>
      <c r="O36" s="92">
        <v>0</v>
      </c>
      <c r="P36" s="92">
        <v>71.194572930264897</v>
      </c>
      <c r="Q36" s="92">
        <v>506.30610540253457</v>
      </c>
      <c r="R36" s="92">
        <v>8.1270315138515237E-3</v>
      </c>
    </row>
    <row r="37" spans="1:18" x14ac:dyDescent="0.25">
      <c r="A37" s="17" t="s">
        <v>291</v>
      </c>
      <c r="B37" s="8" t="s">
        <v>40</v>
      </c>
      <c r="C37" s="8" t="s">
        <v>61</v>
      </c>
      <c r="D37" s="8" t="s">
        <v>61</v>
      </c>
      <c r="E37" s="21">
        <v>348609.08602096396</v>
      </c>
      <c r="F37" s="19">
        <v>6.5637372420193243</v>
      </c>
      <c r="G37" s="18">
        <v>3.0461531455782658E-2</v>
      </c>
      <c r="H37" s="21">
        <v>63.027152600987208</v>
      </c>
      <c r="I37" s="18">
        <v>0.65</v>
      </c>
      <c r="J37" s="35">
        <f>DATA_MP!L50</f>
        <v>2828.7555777959278</v>
      </c>
      <c r="K37" s="21"/>
      <c r="L37" s="21"/>
      <c r="M37" s="21"/>
      <c r="N37" s="27">
        <v>3500</v>
      </c>
      <c r="O37" s="92">
        <v>0</v>
      </c>
      <c r="P37" s="92">
        <v>56.176571580987691</v>
      </c>
      <c r="Q37" s="92">
        <v>368.72825501509328</v>
      </c>
      <c r="R37" s="92">
        <v>5.2901111252462441E-3</v>
      </c>
    </row>
    <row r="38" spans="1:18" x14ac:dyDescent="0.25">
      <c r="A38" s="17" t="s">
        <v>292</v>
      </c>
      <c r="B38" s="8" t="s">
        <v>40</v>
      </c>
      <c r="C38" s="8" t="s">
        <v>61</v>
      </c>
      <c r="D38" s="8" t="s">
        <v>61</v>
      </c>
      <c r="E38" s="21">
        <v>241297.1653229885</v>
      </c>
      <c r="F38" s="19">
        <v>7.6437660299865655</v>
      </c>
      <c r="G38" s="18">
        <v>3.0461531455782658E-2</v>
      </c>
      <c r="H38" s="21">
        <v>63.027152600987208</v>
      </c>
      <c r="I38" s="18">
        <v>0.65</v>
      </c>
      <c r="J38" s="35">
        <f>DATA_MP!L51</f>
        <v>1922.1607123485817</v>
      </c>
      <c r="K38" s="21"/>
      <c r="L38" s="21"/>
      <c r="M38" s="21"/>
      <c r="N38" s="27">
        <v>3500</v>
      </c>
      <c r="O38" s="92">
        <v>0</v>
      </c>
      <c r="P38" s="92">
        <v>25.297927008098643</v>
      </c>
      <c r="Q38" s="92">
        <v>193.37143509358407</v>
      </c>
      <c r="R38" s="92">
        <v>3.441763158223532E-3</v>
      </c>
    </row>
    <row r="39" spans="1:18" x14ac:dyDescent="0.25">
      <c r="A39" s="17" t="s">
        <v>293</v>
      </c>
      <c r="B39" s="8" t="s">
        <v>40</v>
      </c>
      <c r="C39" s="8" t="s">
        <v>61</v>
      </c>
      <c r="D39" s="8" t="s">
        <v>61</v>
      </c>
      <c r="E39" s="21">
        <v>285302.18935091398</v>
      </c>
      <c r="F39" s="19">
        <v>7.1103422436825836</v>
      </c>
      <c r="G39" s="18">
        <v>3.0461531455782658E-2</v>
      </c>
      <c r="H39" s="21">
        <v>63.027152600987208</v>
      </c>
      <c r="I39" s="18">
        <v>0.65</v>
      </c>
      <c r="J39" s="35">
        <f>DATA_MP!L52</f>
        <v>1655.1084423786397</v>
      </c>
      <c r="K39" s="21"/>
      <c r="L39" s="21"/>
      <c r="M39" s="21"/>
      <c r="N39" s="27">
        <v>3500</v>
      </c>
      <c r="O39" s="92">
        <v>0</v>
      </c>
      <c r="P39" s="92">
        <v>19.454186833609089</v>
      </c>
      <c r="Q39" s="92">
        <v>138.32592645950422</v>
      </c>
      <c r="R39" s="92">
        <v>2.238495596201262E-3</v>
      </c>
    </row>
    <row r="40" spans="1:18" x14ac:dyDescent="0.25">
      <c r="A40" s="17" t="s">
        <v>294</v>
      </c>
      <c r="B40" s="8" t="s">
        <v>40</v>
      </c>
      <c r="C40" s="8" t="s">
        <v>61</v>
      </c>
      <c r="D40" s="8" t="s">
        <v>61</v>
      </c>
      <c r="E40" s="21">
        <v>415829.06386048801</v>
      </c>
      <c r="F40" s="19">
        <v>6.129014958880469</v>
      </c>
      <c r="G40" s="18">
        <v>3.0461531455782658E-2</v>
      </c>
      <c r="H40" s="21">
        <v>63.027152600987208</v>
      </c>
      <c r="I40" s="18">
        <v>0.65</v>
      </c>
      <c r="J40" s="35">
        <f>DATA_MP!L53</f>
        <v>1978.6811625276007</v>
      </c>
      <c r="K40" s="21"/>
      <c r="L40" s="21"/>
      <c r="M40" s="21"/>
      <c r="N40" s="27">
        <v>3500</v>
      </c>
      <c r="O40" s="92">
        <v>0</v>
      </c>
      <c r="P40" s="92">
        <v>18.437687190540089</v>
      </c>
      <c r="Q40" s="92">
        <v>113.00486059797902</v>
      </c>
      <c r="R40" s="92">
        <v>1.4555926980599487E-3</v>
      </c>
    </row>
    <row r="41" spans="1:18" x14ac:dyDescent="0.25">
      <c r="A41" s="17" t="s">
        <v>295</v>
      </c>
      <c r="B41" s="8" t="s">
        <v>40</v>
      </c>
      <c r="C41" s="8" t="s">
        <v>61</v>
      </c>
      <c r="D41" s="8" t="s">
        <v>61</v>
      </c>
      <c r="E41" s="21">
        <v>393432.46859552251</v>
      </c>
      <c r="F41" s="19">
        <v>6.2941960634324765</v>
      </c>
      <c r="G41" s="18">
        <v>3.0461531455782658E-2</v>
      </c>
      <c r="H41" s="21">
        <v>63.027152600987208</v>
      </c>
      <c r="I41" s="18">
        <v>0.65</v>
      </c>
      <c r="J41" s="35">
        <f>DATA_MP!L54</f>
        <v>1830.26323436441</v>
      </c>
      <c r="K41" s="21"/>
      <c r="L41" s="21"/>
      <c r="M41" s="21"/>
      <c r="N41" s="27">
        <v>3500</v>
      </c>
      <c r="O41" s="92">
        <v>0</v>
      </c>
      <c r="P41" s="92">
        <v>11.341900741028624</v>
      </c>
      <c r="Q41" s="92">
        <v>71.388146996024247</v>
      </c>
      <c r="R41" s="92">
        <v>9.4637641956241136E-4</v>
      </c>
    </row>
    <row r="42" spans="1:18" x14ac:dyDescent="0.25">
      <c r="A42" s="17" t="s">
        <v>296</v>
      </c>
      <c r="B42" s="8" t="s">
        <v>40</v>
      </c>
      <c r="C42" s="8" t="s">
        <v>61</v>
      </c>
      <c r="D42" s="8" t="s">
        <v>61</v>
      </c>
      <c r="E42" s="21">
        <v>228081.015200244</v>
      </c>
      <c r="F42" s="19">
        <v>7.9971814637423746</v>
      </c>
      <c r="G42" s="18">
        <v>3.0461531455782658E-2</v>
      </c>
      <c r="H42" s="21">
        <v>63.027152600987208</v>
      </c>
      <c r="I42" s="18">
        <v>0.65</v>
      </c>
      <c r="J42" s="35">
        <f>DATA_MP!L55</f>
        <v>1725.3903664173188</v>
      </c>
      <c r="K42" s="21"/>
      <c r="L42" s="21"/>
      <c r="M42" s="21"/>
      <c r="N42" s="27">
        <v>3500</v>
      </c>
      <c r="O42" s="92">
        <v>0</v>
      </c>
      <c r="P42" s="92">
        <v>4.2745469260250673</v>
      </c>
      <c r="Q42" s="92">
        <v>34.184327442704607</v>
      </c>
      <c r="R42" s="92">
        <v>6.1524659384859515E-4</v>
      </c>
    </row>
    <row r="43" spans="1:18" x14ac:dyDescent="0.25">
      <c r="A43" s="17" t="s">
        <v>297</v>
      </c>
      <c r="B43" s="8" t="s">
        <v>40</v>
      </c>
      <c r="C43" s="8" t="s">
        <v>61</v>
      </c>
      <c r="D43" s="8" t="s">
        <v>61</v>
      </c>
      <c r="E43" s="21">
        <v>317634.99002545653</v>
      </c>
      <c r="F43" s="19">
        <v>6.7548152855074779</v>
      </c>
      <c r="G43" s="18">
        <v>3.0461531455782658E-2</v>
      </c>
      <c r="H43" s="21">
        <v>63.027152600987208</v>
      </c>
      <c r="I43" s="18">
        <v>0.65</v>
      </c>
      <c r="J43" s="35">
        <f>DATA_MP!L56</f>
        <v>1946.9834473517333</v>
      </c>
      <c r="K43" s="21"/>
      <c r="L43" s="21"/>
      <c r="M43" s="21"/>
      <c r="N43" s="27">
        <v>3500</v>
      </c>
      <c r="O43" s="92">
        <v>0</v>
      </c>
      <c r="P43" s="92">
        <v>3.8698079805544281</v>
      </c>
      <c r="Q43" s="92">
        <v>26.139838099027877</v>
      </c>
      <c r="R43" s="92">
        <v>3.999533555291146E-4</v>
      </c>
    </row>
    <row r="44" spans="1:18" x14ac:dyDescent="0.25">
      <c r="A44" s="17" t="s">
        <v>298</v>
      </c>
      <c r="B44" s="8" t="s">
        <v>40</v>
      </c>
      <c r="C44" s="8" t="s">
        <v>61</v>
      </c>
      <c r="D44" s="8" t="s">
        <v>61</v>
      </c>
      <c r="E44" s="21">
        <v>322486.62248072354</v>
      </c>
      <c r="F44" s="19">
        <v>6.9739033911176911</v>
      </c>
      <c r="G44" s="18">
        <v>3.0461531455782658E-2</v>
      </c>
      <c r="H44" s="21">
        <v>63.027152600987208</v>
      </c>
      <c r="I44" s="18">
        <v>0.65</v>
      </c>
      <c r="J44" s="35">
        <f>DATA_MP!L57</f>
        <v>1944.8608207636205</v>
      </c>
      <c r="K44" s="21"/>
      <c r="L44" s="21"/>
      <c r="M44" s="21"/>
      <c r="N44" s="27">
        <v>3500</v>
      </c>
      <c r="O44" s="92">
        <v>0</v>
      </c>
      <c r="P44" s="92">
        <v>2.5539744038194359</v>
      </c>
      <c r="Q44" s="92">
        <v>17.811170755624151</v>
      </c>
      <c r="R44" s="92">
        <v>2.599878801251565E-4</v>
      </c>
    </row>
    <row r="45" spans="1:18" x14ac:dyDescent="0.25">
      <c r="A45" s="17" t="s">
        <v>299</v>
      </c>
      <c r="B45" s="8" t="s">
        <v>40</v>
      </c>
      <c r="C45" s="8" t="s">
        <v>61</v>
      </c>
      <c r="D45" s="8" t="s">
        <v>61</v>
      </c>
      <c r="E45" s="21">
        <v>401386.27962260752</v>
      </c>
      <c r="F45" s="19">
        <v>6.2238891290728731</v>
      </c>
      <c r="G45" s="18">
        <v>3.0461531455782658E-2</v>
      </c>
      <c r="H45" s="21">
        <v>63.027152600987208</v>
      </c>
      <c r="I45" s="18">
        <v>0.65</v>
      </c>
      <c r="J45" s="35">
        <f>DATA_MP!L58</f>
        <v>2085.2620813272074</v>
      </c>
      <c r="K45" s="21"/>
      <c r="L45" s="21"/>
      <c r="M45" s="21"/>
      <c r="N45" s="27">
        <v>3500</v>
      </c>
      <c r="O45" s="92">
        <v>0</v>
      </c>
      <c r="P45" s="92">
        <v>2.0663337907364365</v>
      </c>
      <c r="Q45" s="92">
        <v>12.860632417200447</v>
      </c>
      <c r="R45" s="92">
        <v>1.6899981176410339E-4</v>
      </c>
    </row>
    <row r="46" spans="1:18" x14ac:dyDescent="0.25">
      <c r="A46" s="17" t="s">
        <v>300</v>
      </c>
      <c r="B46" s="8" t="s">
        <v>40</v>
      </c>
      <c r="C46" s="8" t="s">
        <v>61</v>
      </c>
      <c r="D46" s="8" t="s">
        <v>61</v>
      </c>
      <c r="E46" s="21">
        <v>309588.89609523199</v>
      </c>
      <c r="F46" s="19">
        <v>6.9990429098927924</v>
      </c>
      <c r="G46" s="18">
        <v>3.0461531455782658E-2</v>
      </c>
      <c r="H46" s="21">
        <v>63.027152600987208</v>
      </c>
      <c r="I46" s="18">
        <v>0.65</v>
      </c>
      <c r="J46" s="35">
        <f>DATA_MP!L59</f>
        <v>1650.6523731634045</v>
      </c>
      <c r="K46" s="21"/>
      <c r="L46" s="21"/>
      <c r="M46" s="21"/>
      <c r="N46" s="27">
        <v>3500</v>
      </c>
      <c r="O46" s="92">
        <v>0</v>
      </c>
      <c r="P46" s="92">
        <v>1.0359756123692776</v>
      </c>
      <c r="Q46" s="92">
        <v>7.2508377645750359</v>
      </c>
      <c r="R46" s="92">
        <v>1.0985312670031E-4</v>
      </c>
    </row>
    <row r="47" spans="1:18" x14ac:dyDescent="0.25">
      <c r="A47" s="17" t="s">
        <v>301</v>
      </c>
      <c r="B47" s="8" t="s">
        <v>40</v>
      </c>
      <c r="C47" s="8" t="s">
        <v>61</v>
      </c>
      <c r="D47" s="8" t="s">
        <v>61</v>
      </c>
      <c r="E47" s="21">
        <v>309968.77520157403</v>
      </c>
      <c r="F47" s="19">
        <v>6.9767010399881384</v>
      </c>
      <c r="G47" s="18">
        <v>3.0461531455782658E-2</v>
      </c>
      <c r="H47" s="21">
        <v>63.027152600987208</v>
      </c>
      <c r="I47" s="18">
        <v>0.65</v>
      </c>
      <c r="J47" s="35">
        <f>DATA_MP!L60</f>
        <v>1731.9975466831138</v>
      </c>
      <c r="K47" s="21"/>
      <c r="L47" s="21"/>
      <c r="M47" s="21"/>
      <c r="N47" s="27">
        <v>3500</v>
      </c>
      <c r="O47" s="92">
        <v>0</v>
      </c>
      <c r="P47" s="92">
        <v>0.67422338168257467</v>
      </c>
      <c r="Q47" s="92">
        <v>4.7038549681691375</v>
      </c>
      <c r="R47" s="92">
        <v>7.1405905124999336E-5</v>
      </c>
    </row>
    <row r="48" spans="1:18" x14ac:dyDescent="0.25">
      <c r="A48" s="17" t="s">
        <v>272</v>
      </c>
      <c r="B48" s="8" t="s">
        <v>40</v>
      </c>
      <c r="C48" s="8" t="s">
        <v>61</v>
      </c>
      <c r="D48" s="8" t="s">
        <v>61</v>
      </c>
      <c r="E48" s="21">
        <v>454180.53004536044</v>
      </c>
      <c r="F48" s="19">
        <v>6.0080329106190753</v>
      </c>
      <c r="G48" s="18">
        <v>3.0461531455782658E-2</v>
      </c>
      <c r="H48" s="21">
        <v>63.027152600987208</v>
      </c>
      <c r="I48" s="18">
        <v>0.65</v>
      </c>
      <c r="J48" s="35">
        <f>DATA_MP!L61</f>
        <v>2385.2246421647269</v>
      </c>
      <c r="K48" s="21"/>
      <c r="L48" s="21"/>
      <c r="M48" s="21"/>
      <c r="N48" s="27">
        <v>3500</v>
      </c>
      <c r="O48" s="92">
        <v>0</v>
      </c>
      <c r="P48" s="92">
        <v>0.64214507913378527</v>
      </c>
      <c r="Q48" s="92">
        <v>3.8580287688278725</v>
      </c>
      <c r="R48" s="92">
        <v>4.6414418338747154E-5</v>
      </c>
    </row>
    <row r="49" spans="1:18" x14ac:dyDescent="0.25">
      <c r="A49" s="17" t="s">
        <v>273</v>
      </c>
      <c r="B49" s="8" t="s">
        <v>40</v>
      </c>
      <c r="C49" s="8" t="s">
        <v>61</v>
      </c>
      <c r="D49" s="8" t="s">
        <v>61</v>
      </c>
      <c r="E49" s="21">
        <v>455011.73547455797</v>
      </c>
      <c r="F49" s="19">
        <v>6.0449284141776669</v>
      </c>
      <c r="G49" s="18">
        <v>3.0461531455782658E-2</v>
      </c>
      <c r="H49" s="21">
        <v>63.027152600987208</v>
      </c>
      <c r="I49" s="18">
        <v>0.65</v>
      </c>
      <c r="J49" s="35">
        <f>DATA_MP!L62</f>
        <v>2385.2246421647269</v>
      </c>
      <c r="K49" s="21"/>
      <c r="L49" s="21"/>
      <c r="M49" s="21"/>
      <c r="N49" s="27">
        <v>3500</v>
      </c>
      <c r="O49" s="92">
        <v>0</v>
      </c>
      <c r="P49" s="92">
        <v>0.41816158017940414</v>
      </c>
      <c r="Q49" s="92">
        <v>2.5277568177439127</v>
      </c>
      <c r="R49" s="92">
        <v>3.0169616976771785E-5</v>
      </c>
    </row>
    <row r="50" spans="1:18" x14ac:dyDescent="0.25">
      <c r="A50" s="17" t="s">
        <v>274</v>
      </c>
      <c r="B50" s="8" t="s">
        <v>40</v>
      </c>
      <c r="C50" s="8" t="s">
        <v>61</v>
      </c>
      <c r="D50" s="8" t="s">
        <v>61</v>
      </c>
      <c r="E50" s="21">
        <v>290055.894256228</v>
      </c>
      <c r="F50" s="19">
        <v>7.3475859223576458</v>
      </c>
      <c r="G50" s="18">
        <v>3.0461531455782658E-2</v>
      </c>
      <c r="H50" s="21">
        <v>63.027152600987208</v>
      </c>
      <c r="I50" s="18">
        <v>0.65</v>
      </c>
      <c r="J50" s="35">
        <f>DATA_MP!L63</f>
        <v>2385.2246421647269</v>
      </c>
      <c r="K50" s="21"/>
      <c r="L50" s="21"/>
      <c r="M50" s="21"/>
      <c r="N50" s="27">
        <v>3500</v>
      </c>
      <c r="O50" s="92">
        <v>0</v>
      </c>
      <c r="P50" s="92">
        <v>0.17326820454448524</v>
      </c>
      <c r="Q50" s="92">
        <v>1.2731030205032448</v>
      </c>
      <c r="R50" s="92">
        <v>1.9610354572208166E-5</v>
      </c>
    </row>
    <row r="51" spans="1:18" x14ac:dyDescent="0.25">
      <c r="A51" s="17" t="s">
        <v>275</v>
      </c>
      <c r="B51" s="8" t="s">
        <v>40</v>
      </c>
      <c r="C51" s="8" t="s">
        <v>61</v>
      </c>
      <c r="D51" s="8" t="s">
        <v>61</v>
      </c>
      <c r="E51" s="21">
        <v>348451.97318493499</v>
      </c>
      <c r="F51" s="19">
        <v>6.6816214516324974</v>
      </c>
      <c r="G51" s="18">
        <v>3.0461531455782658E-2</v>
      </c>
      <c r="H51" s="21">
        <v>63.027152600987208</v>
      </c>
      <c r="I51" s="18">
        <v>0.65</v>
      </c>
      <c r="J51" s="35">
        <f>DATA_MP!L64</f>
        <v>2011.4207803329416</v>
      </c>
      <c r="K51" s="21"/>
      <c r="L51" s="21"/>
      <c r="M51" s="21"/>
      <c r="N51" s="27">
        <v>3500</v>
      </c>
      <c r="O51" s="92">
        <v>0</v>
      </c>
      <c r="P51" s="92">
        <v>0.13529911476837958</v>
      </c>
      <c r="Q51" s="92">
        <v>0.90401746762329205</v>
      </c>
      <c r="R51" s="92">
        <v>1.2746774216698675E-5</v>
      </c>
    </row>
    <row r="52" spans="1:18" x14ac:dyDescent="0.25">
      <c r="A52" s="17" t="s">
        <v>276</v>
      </c>
      <c r="B52" s="8" t="s">
        <v>40</v>
      </c>
      <c r="C52" s="8" t="s">
        <v>61</v>
      </c>
      <c r="D52" s="8" t="s">
        <v>61</v>
      </c>
      <c r="E52" s="21">
        <v>427408.08445701201</v>
      </c>
      <c r="F52" s="19">
        <v>6.1680815445545676</v>
      </c>
      <c r="G52" s="18">
        <v>3.0461531455782658E-2</v>
      </c>
      <c r="H52" s="21">
        <v>63.027152600987208</v>
      </c>
      <c r="I52" s="18">
        <v>0.65</v>
      </c>
      <c r="J52" s="35">
        <f>DATA_MP!L65</f>
        <v>2011.4207803329416</v>
      </c>
      <c r="K52" s="21"/>
      <c r="L52" s="21"/>
      <c r="M52" s="21"/>
      <c r="N52" s="27">
        <v>3500</v>
      </c>
      <c r="O52" s="92">
        <v>0</v>
      </c>
      <c r="P52" s="92">
        <v>0.10787208796892571</v>
      </c>
      <c r="Q52" s="92">
        <v>0.66536383497369755</v>
      </c>
      <c r="R52" s="92">
        <v>8.2854217230421412E-6</v>
      </c>
    </row>
    <row r="53" spans="1:18" x14ac:dyDescent="0.25">
      <c r="A53" s="17" t="s">
        <v>277</v>
      </c>
      <c r="B53" s="8" t="s">
        <v>40</v>
      </c>
      <c r="C53" s="8" t="s">
        <v>61</v>
      </c>
      <c r="D53" s="8" t="s">
        <v>61</v>
      </c>
      <c r="E53" s="21">
        <v>330189.49929959601</v>
      </c>
      <c r="F53" s="19">
        <v>6.4579352380155601</v>
      </c>
      <c r="G53" s="18">
        <v>3.0461531455782658E-2</v>
      </c>
      <c r="H53" s="21">
        <v>63.027152600987208</v>
      </c>
      <c r="I53" s="18">
        <v>0.65</v>
      </c>
      <c r="J53" s="35">
        <f>DATA_MP!L66</f>
        <v>2011.4207803329416</v>
      </c>
      <c r="K53" s="21"/>
      <c r="L53" s="21"/>
      <c r="M53" s="21"/>
      <c r="N53" s="27">
        <v>3500</v>
      </c>
      <c r="O53" s="92">
        <v>0</v>
      </c>
      <c r="P53" s="92">
        <v>5.4168099237581667E-2</v>
      </c>
      <c r="Q53" s="92">
        <v>0.34981407684270244</v>
      </c>
      <c r="R53" s="92">
        <v>5.3855319287476888E-6</v>
      </c>
    </row>
    <row r="54" spans="1:18" x14ac:dyDescent="0.25">
      <c r="O54" s="92"/>
      <c r="P54" s="92"/>
      <c r="Q54" s="92"/>
      <c r="R54" s="92"/>
    </row>
    <row r="55" spans="1:18" x14ac:dyDescent="0.25">
      <c r="A55" s="17" t="s">
        <v>262</v>
      </c>
      <c r="B55" s="8" t="s">
        <v>40</v>
      </c>
      <c r="C55" s="8" t="s">
        <v>62</v>
      </c>
      <c r="D55" s="8" t="s">
        <v>62</v>
      </c>
      <c r="E55" s="21">
        <v>340832.86210744851</v>
      </c>
      <c r="F55" s="19">
        <v>6.8003506949188122</v>
      </c>
      <c r="G55" s="18">
        <v>8.6056724656215413E-3</v>
      </c>
      <c r="H55" s="21">
        <v>1289611.991400274</v>
      </c>
      <c r="I55" s="18">
        <v>0.3</v>
      </c>
      <c r="J55" s="35">
        <v>7.2983087381704474E-3</v>
      </c>
      <c r="K55" s="21"/>
      <c r="O55" s="92">
        <v>16368.61726970794</v>
      </c>
      <c r="P55" s="92">
        <v>2417.8269307275996</v>
      </c>
      <c r="Q55" s="92">
        <v>73.453778858909573</v>
      </c>
      <c r="R55" s="92">
        <v>0.82432588290253794</v>
      </c>
    </row>
    <row r="56" spans="1:18" x14ac:dyDescent="0.25">
      <c r="A56" s="17" t="s">
        <v>263</v>
      </c>
      <c r="B56" s="8" t="s">
        <v>40</v>
      </c>
      <c r="C56" s="8" t="s">
        <v>62</v>
      </c>
      <c r="D56" s="8" t="s">
        <v>62</v>
      </c>
      <c r="E56" s="21">
        <v>439217.36949841853</v>
      </c>
      <c r="F56" s="19">
        <v>6.2729203283091328</v>
      </c>
      <c r="G56" s="18">
        <v>8.6056724656215413E-3</v>
      </c>
      <c r="H56" s="21">
        <v>1289611.991400274</v>
      </c>
      <c r="I56" s="18">
        <v>0.3</v>
      </c>
      <c r="J56" s="35">
        <v>6.922107256821455E-3</v>
      </c>
      <c r="K56" s="21"/>
      <c r="O56" s="92">
        <v>12883.042700726837</v>
      </c>
      <c r="P56" s="92">
        <v>3249.9623062965356</v>
      </c>
      <c r="Q56" s="92">
        <v>7503.7119166791344</v>
      </c>
      <c r="R56" s="92">
        <v>0.85983279323423711</v>
      </c>
    </row>
    <row r="57" spans="1:18" x14ac:dyDescent="0.25">
      <c r="A57" s="17" t="s">
        <v>264</v>
      </c>
      <c r="B57" s="8" t="s">
        <v>40</v>
      </c>
      <c r="C57" s="8" t="s">
        <v>62</v>
      </c>
      <c r="D57" s="8" t="s">
        <v>62</v>
      </c>
      <c r="E57" s="21">
        <v>392882.00916213804</v>
      </c>
      <c r="F57" s="19">
        <v>6.511570805271405</v>
      </c>
      <c r="G57" s="18">
        <v>8.6056724656215413E-3</v>
      </c>
      <c r="H57" s="21">
        <v>1289611.991400274</v>
      </c>
      <c r="I57" s="18">
        <v>0.3</v>
      </c>
      <c r="J57" s="35">
        <v>6.922107256821455E-3</v>
      </c>
      <c r="K57" s="21"/>
      <c r="O57" s="92">
        <v>11616.45463989438</v>
      </c>
      <c r="P57" s="92">
        <v>2870.6322363446625</v>
      </c>
      <c r="Q57" s="92">
        <v>7075.8704229584891</v>
      </c>
      <c r="R57" s="92">
        <v>0.84904479278292344</v>
      </c>
    </row>
    <row r="58" spans="1:18" x14ac:dyDescent="0.25">
      <c r="A58" s="17" t="s">
        <v>265</v>
      </c>
      <c r="B58" s="8" t="s">
        <v>40</v>
      </c>
      <c r="C58" s="8" t="s">
        <v>62</v>
      </c>
      <c r="D58" s="8" t="s">
        <v>62</v>
      </c>
      <c r="E58" s="21">
        <v>287120.72270037199</v>
      </c>
      <c r="F58" s="19">
        <v>7.4241408592468048</v>
      </c>
      <c r="G58" s="18">
        <v>8.6056724656215413E-3</v>
      </c>
      <c r="H58" s="21">
        <v>1289611.991400274</v>
      </c>
      <c r="I58" s="18">
        <v>0.3</v>
      </c>
      <c r="J58" s="35">
        <v>6.922107256821455E-3</v>
      </c>
      <c r="K58" s="21"/>
      <c r="O58" s="92">
        <v>10186.305095027299</v>
      </c>
      <c r="P58" s="92">
        <v>2023.2202023686973</v>
      </c>
      <c r="Q58" s="92">
        <v>4834.3666766317347</v>
      </c>
      <c r="R58" s="92">
        <v>0.81883010545462898</v>
      </c>
    </row>
    <row r="59" spans="1:18" x14ac:dyDescent="0.25">
      <c r="A59" s="17" t="s">
        <v>266</v>
      </c>
      <c r="B59" s="8" t="s">
        <v>40</v>
      </c>
      <c r="C59" s="8" t="s">
        <v>62</v>
      </c>
      <c r="D59" s="8" t="s">
        <v>62</v>
      </c>
      <c r="E59" s="21">
        <v>319043.21232711151</v>
      </c>
      <c r="F59" s="19">
        <v>7.2881301476597384</v>
      </c>
      <c r="G59" s="18">
        <v>8.6056724656215413E-3</v>
      </c>
      <c r="H59" s="21">
        <v>1289611.991400274</v>
      </c>
      <c r="I59" s="18">
        <v>0.3</v>
      </c>
      <c r="J59" s="35">
        <v>6.922107256821455E-3</v>
      </c>
      <c r="K59" s="21"/>
      <c r="O59" s="92">
        <v>11450.972179178802</v>
      </c>
      <c r="P59" s="92">
        <v>2289.5811154878083</v>
      </c>
      <c r="Q59" s="92">
        <v>5235.7929741203061</v>
      </c>
      <c r="R59" s="92">
        <v>0.83391485889749539</v>
      </c>
    </row>
    <row r="60" spans="1:18" x14ac:dyDescent="0.25">
      <c r="A60" s="17" t="s">
        <v>267</v>
      </c>
      <c r="B60" s="8" t="s">
        <v>40</v>
      </c>
      <c r="C60" s="8" t="s">
        <v>62</v>
      </c>
      <c r="D60" s="8" t="s">
        <v>62</v>
      </c>
      <c r="E60" s="21">
        <v>242439.8542396205</v>
      </c>
      <c r="F60" s="19">
        <v>8.3972135913050998</v>
      </c>
      <c r="G60" s="18">
        <v>8.6056724656215413E-3</v>
      </c>
      <c r="H60" s="21">
        <v>1289611.991400274</v>
      </c>
      <c r="I60" s="18">
        <v>0.3</v>
      </c>
      <c r="J60" s="35">
        <v>7.1478281456308504E-3</v>
      </c>
      <c r="K60" s="21"/>
      <c r="O60" s="92">
        <v>10062.917472269333</v>
      </c>
      <c r="P60" s="92">
        <v>1677.6788189537326</v>
      </c>
      <c r="Q60" s="92">
        <v>4024.9099080936394</v>
      </c>
      <c r="R60" s="92">
        <v>0.80411839026866683</v>
      </c>
    </row>
    <row r="61" spans="1:18" x14ac:dyDescent="0.25">
      <c r="A61" s="17" t="s">
        <v>268</v>
      </c>
      <c r="B61" s="8" t="s">
        <v>40</v>
      </c>
      <c r="C61" s="8" t="s">
        <v>62</v>
      </c>
      <c r="D61" s="8" t="s">
        <v>62</v>
      </c>
      <c r="E61" s="21">
        <v>452969.13318074099</v>
      </c>
      <c r="F61" s="19">
        <v>6.5182322286433863</v>
      </c>
      <c r="G61" s="18">
        <v>8.6056724656215413E-3</v>
      </c>
      <c r="H61" s="21">
        <v>1289611.991400274</v>
      </c>
      <c r="I61" s="18">
        <v>0.3</v>
      </c>
      <c r="J61" s="35">
        <v>7.1478281456308504E-3</v>
      </c>
      <c r="K61" s="21"/>
      <c r="O61" s="92">
        <v>13946.246332550694</v>
      </c>
      <c r="P61" s="92">
        <v>3371.618632782428</v>
      </c>
      <c r="Q61" s="92">
        <v>8030.7469023462763</v>
      </c>
      <c r="R61" s="92">
        <v>0.86493809175253888</v>
      </c>
    </row>
    <row r="62" spans="1:18" x14ac:dyDescent="0.25">
      <c r="A62" s="17" t="s">
        <v>269</v>
      </c>
      <c r="B62" s="8" t="s">
        <v>40</v>
      </c>
      <c r="C62" s="8" t="s">
        <v>62</v>
      </c>
      <c r="D62" s="8" t="s">
        <v>62</v>
      </c>
      <c r="E62" s="21">
        <v>374829.33619855496</v>
      </c>
      <c r="F62" s="19">
        <v>7.0414807493575111</v>
      </c>
      <c r="G62" s="18">
        <v>8.6056724656215413E-3</v>
      </c>
      <c r="H62" s="21">
        <v>1289611.991400274</v>
      </c>
      <c r="I62" s="18">
        <v>0.3</v>
      </c>
      <c r="J62" s="35">
        <v>7.1478281456308504E-3</v>
      </c>
      <c r="K62" s="21"/>
      <c r="O62" s="92">
        <v>11884.453412349201</v>
      </c>
      <c r="P62" s="92">
        <v>2738.2954404702559</v>
      </c>
      <c r="Q62" s="92">
        <v>7397.2012177755532</v>
      </c>
      <c r="R62" s="92">
        <v>0.84891052239766074</v>
      </c>
    </row>
    <row r="63" spans="1:18" x14ac:dyDescent="0.25">
      <c r="A63" s="17" t="s">
        <v>270</v>
      </c>
      <c r="B63" s="8" t="s">
        <v>40</v>
      </c>
      <c r="C63" s="8" t="s">
        <v>62</v>
      </c>
      <c r="D63" s="8" t="s">
        <v>62</v>
      </c>
      <c r="E63" s="21">
        <v>369195.690608576</v>
      </c>
      <c r="F63" s="19">
        <v>6.974183994639545</v>
      </c>
      <c r="G63" s="18">
        <v>8.6056724656215413E-3</v>
      </c>
      <c r="H63" s="21">
        <v>1289611.991400274</v>
      </c>
      <c r="I63" s="18">
        <v>0.3</v>
      </c>
      <c r="J63" s="35">
        <v>7.1478281456308504E-3</v>
      </c>
      <c r="K63" s="21"/>
      <c r="O63" s="92">
        <v>11966.44053167435</v>
      </c>
      <c r="P63" s="92">
        <v>2685.1112486086918</v>
      </c>
      <c r="Q63" s="92">
        <v>6760.0193621989929</v>
      </c>
      <c r="R63" s="92">
        <v>0.84512480381126842</v>
      </c>
    </row>
    <row r="64" spans="1:18" x14ac:dyDescent="0.25">
      <c r="A64" s="17" t="s">
        <v>249</v>
      </c>
      <c r="B64" s="8" t="s">
        <v>40</v>
      </c>
      <c r="C64" s="8" t="s">
        <v>62</v>
      </c>
      <c r="D64" s="8" t="s">
        <v>62</v>
      </c>
      <c r="E64" s="21">
        <v>327686.09035661601</v>
      </c>
      <c r="F64" s="19">
        <v>7.4058431193070975</v>
      </c>
      <c r="G64" s="18">
        <v>8.6056724656215413E-3</v>
      </c>
      <c r="H64" s="21">
        <v>1289611.991400274</v>
      </c>
      <c r="I64" s="18">
        <v>0.3</v>
      </c>
      <c r="J64" s="35">
        <v>7.1478281456308504E-3</v>
      </c>
      <c r="K64" s="21"/>
      <c r="O64" s="92">
        <v>11489.01551939232</v>
      </c>
      <c r="P64" s="92">
        <v>2356.573658114828</v>
      </c>
      <c r="Q64" s="92">
        <v>5963.3992916977368</v>
      </c>
      <c r="R64" s="92">
        <v>0.83567651873789683</v>
      </c>
    </row>
    <row r="65" spans="1:18" x14ac:dyDescent="0.25">
      <c r="A65" s="17" t="s">
        <v>250</v>
      </c>
      <c r="B65" s="8" t="s">
        <v>40</v>
      </c>
      <c r="C65" s="8" t="s">
        <v>62</v>
      </c>
      <c r="D65" s="8" t="s">
        <v>62</v>
      </c>
      <c r="E65" s="21">
        <v>447161.2574520745</v>
      </c>
      <c r="F65" s="19">
        <v>6.5316916589065332</v>
      </c>
      <c r="G65" s="18">
        <v>8.6056724656215413E-3</v>
      </c>
      <c r="H65" s="21">
        <v>1289611.991400274</v>
      </c>
      <c r="I65" s="18">
        <v>0.3</v>
      </c>
      <c r="J65" s="35">
        <v>7.1478281456308504E-3</v>
      </c>
      <c r="K65" s="21"/>
      <c r="O65" s="92">
        <v>13360.501611130692</v>
      </c>
      <c r="P65" s="92">
        <v>3322.7227955260746</v>
      </c>
      <c r="Q65" s="92">
        <v>8342.499157265569</v>
      </c>
      <c r="R65" s="92">
        <v>0.86346577757479182</v>
      </c>
    </row>
    <row r="66" spans="1:18" x14ac:dyDescent="0.25">
      <c r="A66" s="17" t="s">
        <v>251</v>
      </c>
      <c r="B66" s="8" t="s">
        <v>40</v>
      </c>
      <c r="C66" s="8" t="s">
        <v>62</v>
      </c>
      <c r="D66" s="8" t="s">
        <v>62</v>
      </c>
      <c r="E66" s="21">
        <v>382858.71242734947</v>
      </c>
      <c r="F66" s="19">
        <v>6.8320565796721962</v>
      </c>
      <c r="G66" s="18">
        <v>8.6056724656215413E-3</v>
      </c>
      <c r="H66" s="21">
        <v>1289611.991400274</v>
      </c>
      <c r="I66" s="18">
        <v>0.3</v>
      </c>
      <c r="J66" s="35">
        <v>7.1478281456308504E-3</v>
      </c>
      <c r="K66" s="21"/>
      <c r="O66" s="92">
        <v>11831.496320693981</v>
      </c>
      <c r="P66" s="92">
        <v>2792.4543576830338</v>
      </c>
      <c r="Q66" s="92">
        <v>7246.7098471486843</v>
      </c>
      <c r="R66" s="92">
        <v>0.84754494158487881</v>
      </c>
    </row>
    <row r="67" spans="1:18" x14ac:dyDescent="0.25">
      <c r="A67" s="17" t="s">
        <v>252</v>
      </c>
      <c r="B67" s="8" t="s">
        <v>40</v>
      </c>
      <c r="C67" s="8" t="s">
        <v>62</v>
      </c>
      <c r="D67" s="8" t="s">
        <v>62</v>
      </c>
      <c r="E67" s="21">
        <v>557747.14345524705</v>
      </c>
      <c r="F67" s="19">
        <v>6.0639302973535694</v>
      </c>
      <c r="G67" s="18">
        <v>8.6056724656215413E-3</v>
      </c>
      <c r="H67" s="21">
        <v>1289611.991400274</v>
      </c>
      <c r="I67" s="18">
        <v>0.3</v>
      </c>
      <c r="J67" s="35">
        <v>7.1478281456308504E-3</v>
      </c>
      <c r="K67" s="21"/>
      <c r="O67" s="92">
        <v>14505.274824907283</v>
      </c>
      <c r="P67" s="92">
        <v>4233.8610004876818</v>
      </c>
      <c r="Q67" s="92">
        <v>11168.563170733669</v>
      </c>
      <c r="R67" s="92">
        <v>0.88209310721969192</v>
      </c>
    </row>
    <row r="68" spans="1:18" x14ac:dyDescent="0.25">
      <c r="A68" s="17" t="s">
        <v>253</v>
      </c>
      <c r="B68" s="8" t="s">
        <v>40</v>
      </c>
      <c r="C68" s="8" t="s">
        <v>62</v>
      </c>
      <c r="D68" s="8" t="s">
        <v>62</v>
      </c>
      <c r="E68" s="21">
        <v>460276.56861699698</v>
      </c>
      <c r="F68" s="19">
        <v>6.561013101182815</v>
      </c>
      <c r="G68" s="18">
        <v>8.6056724656215413E-3</v>
      </c>
      <c r="H68" s="21">
        <v>1289611.991400274</v>
      </c>
      <c r="I68" s="18">
        <v>0.3</v>
      </c>
      <c r="J68" s="35">
        <v>7.1478281456308504E-3</v>
      </c>
      <c r="K68" s="21"/>
      <c r="O68" s="92">
        <v>12750.32238056485</v>
      </c>
      <c r="P68" s="92">
        <v>3437.9370732811417</v>
      </c>
      <c r="Q68" s="92">
        <v>9806.0277982748248</v>
      </c>
      <c r="R68" s="92">
        <v>0.86794907334372551</v>
      </c>
    </row>
    <row r="69" spans="1:18" x14ac:dyDescent="0.25">
      <c r="A69" s="17" t="s">
        <v>254</v>
      </c>
      <c r="B69" s="8" t="s">
        <v>40</v>
      </c>
      <c r="C69" s="8" t="s">
        <v>62</v>
      </c>
      <c r="D69" s="8" t="s">
        <v>62</v>
      </c>
      <c r="E69" s="21">
        <v>243335.124867429</v>
      </c>
      <c r="F69" s="19">
        <v>7.9500102667883148</v>
      </c>
      <c r="G69" s="18">
        <v>8.6056724656215413E-3</v>
      </c>
      <c r="H69" s="21">
        <v>1289611.991400274</v>
      </c>
      <c r="I69" s="18">
        <v>0.3</v>
      </c>
      <c r="J69" s="35">
        <v>7.3735490344402459E-3</v>
      </c>
      <c r="K69" s="21"/>
      <c r="O69" s="92">
        <v>8945.5357498197263</v>
      </c>
      <c r="P69" s="92">
        <v>1648.7622594193715</v>
      </c>
      <c r="Q69" s="92">
        <v>4162.1411400573779</v>
      </c>
      <c r="R69" s="92">
        <v>0.78735107035238983</v>
      </c>
    </row>
    <row r="70" spans="1:18" x14ac:dyDescent="0.25">
      <c r="A70" s="17" t="s">
        <v>255</v>
      </c>
      <c r="B70" s="8" t="s">
        <v>40</v>
      </c>
      <c r="C70" s="8" t="s">
        <v>62</v>
      </c>
      <c r="D70" s="8" t="s">
        <v>62</v>
      </c>
      <c r="E70" s="21">
        <v>393041.42493798002</v>
      </c>
      <c r="F70" s="19">
        <v>6.7206571007122111</v>
      </c>
      <c r="G70" s="18">
        <v>8.6056724656215413E-3</v>
      </c>
      <c r="H70" s="21">
        <v>1289611.991400274</v>
      </c>
      <c r="I70" s="18">
        <v>0.3</v>
      </c>
      <c r="J70" s="35">
        <v>7.3735490344402459E-3</v>
      </c>
      <c r="K70" s="21"/>
      <c r="O70" s="92">
        <v>13266.695690628847</v>
      </c>
      <c r="P70" s="92">
        <v>2855.6322292204595</v>
      </c>
      <c r="Q70" s="92">
        <v>5925.0293277042765</v>
      </c>
      <c r="R70" s="92">
        <v>0.84426568248591105</v>
      </c>
    </row>
    <row r="71" spans="1:18" x14ac:dyDescent="0.25">
      <c r="A71" s="17" t="s">
        <v>256</v>
      </c>
      <c r="B71" s="8" t="s">
        <v>40</v>
      </c>
      <c r="C71" s="8" t="s">
        <v>62</v>
      </c>
      <c r="D71" s="8" t="s">
        <v>62</v>
      </c>
      <c r="E71" s="21">
        <v>330046.27460601699</v>
      </c>
      <c r="F71" s="19">
        <v>6.9582860389366274</v>
      </c>
      <c r="G71" s="18">
        <v>8.6056724656215413E-3</v>
      </c>
      <c r="H71" s="21">
        <v>1289611.991400274</v>
      </c>
      <c r="I71" s="18">
        <v>0.3</v>
      </c>
      <c r="J71" s="35">
        <v>7.3735490344402459E-3</v>
      </c>
      <c r="K71" s="21"/>
      <c r="O71" s="92">
        <v>11047.447211417888</v>
      </c>
      <c r="P71" s="92">
        <v>2331.5048070947687</v>
      </c>
      <c r="Q71" s="92">
        <v>5175.8301375032752</v>
      </c>
      <c r="R71" s="92">
        <v>0.82087431617867035</v>
      </c>
    </row>
    <row r="72" spans="1:18" x14ac:dyDescent="0.25">
      <c r="A72" s="17" t="s">
        <v>257</v>
      </c>
      <c r="B72" s="8" t="s">
        <v>40</v>
      </c>
      <c r="C72" s="8" t="s">
        <v>62</v>
      </c>
      <c r="D72" s="8" t="s">
        <v>62</v>
      </c>
      <c r="E72" s="21">
        <v>229113.786208976</v>
      </c>
      <c r="F72" s="19">
        <v>8.3126244248613048</v>
      </c>
      <c r="G72" s="18">
        <v>8.6056724656215413E-3</v>
      </c>
      <c r="H72" s="21">
        <v>1289611.991400274</v>
      </c>
      <c r="I72" s="18">
        <v>0.3</v>
      </c>
      <c r="J72" s="35">
        <v>7.3735490344402459E-3</v>
      </c>
      <c r="K72" s="21"/>
      <c r="O72" s="92">
        <v>9666.8058613082958</v>
      </c>
      <c r="P72" s="92">
        <v>1545.8029405274892</v>
      </c>
      <c r="Q72" s="92">
        <v>3182.873418142939</v>
      </c>
      <c r="R72" s="92">
        <v>0.78400366721747083</v>
      </c>
    </row>
    <row r="73" spans="1:18" x14ac:dyDescent="0.25">
      <c r="A73" s="17" t="s">
        <v>258</v>
      </c>
      <c r="B73" s="8" t="s">
        <v>40</v>
      </c>
      <c r="C73" s="8" t="s">
        <v>62</v>
      </c>
      <c r="D73" s="8" t="s">
        <v>62</v>
      </c>
      <c r="E73" s="21">
        <v>575747.91897149396</v>
      </c>
      <c r="F73" s="19">
        <v>5.8386874031403826</v>
      </c>
      <c r="G73" s="18">
        <v>8.6056724656215413E-3</v>
      </c>
      <c r="H73" s="21">
        <v>1289611.991400274</v>
      </c>
      <c r="I73" s="18">
        <v>0.3</v>
      </c>
      <c r="J73" s="35">
        <v>6.922107256821455E-3</v>
      </c>
      <c r="K73" s="21"/>
      <c r="O73" s="92">
        <v>15212.326814791693</v>
      </c>
      <c r="P73" s="92">
        <v>4385.4985903273537</v>
      </c>
      <c r="Q73" s="92">
        <v>10393.228561042532</v>
      </c>
      <c r="R73" s="92">
        <v>0.88511925014169013</v>
      </c>
    </row>
    <row r="74" spans="1:18" x14ac:dyDescent="0.25">
      <c r="A74" s="17" t="s">
        <v>259</v>
      </c>
      <c r="B74" s="8" t="s">
        <v>40</v>
      </c>
      <c r="C74" s="8" t="s">
        <v>62</v>
      </c>
      <c r="D74" s="8" t="s">
        <v>62</v>
      </c>
      <c r="E74" s="21">
        <v>336725.53496230103</v>
      </c>
      <c r="F74" s="19">
        <v>7.1135985788344387</v>
      </c>
      <c r="G74" s="18">
        <v>8.6056724656215413E-3</v>
      </c>
      <c r="H74" s="21">
        <v>1289611.991400274</v>
      </c>
      <c r="I74" s="18">
        <v>0.3</v>
      </c>
      <c r="J74" s="35">
        <v>6.922107256821455E-3</v>
      </c>
      <c r="K74" s="21"/>
      <c r="O74" s="92">
        <v>10496.166566253725</v>
      </c>
      <c r="P74" s="92">
        <v>2430.5615965295237</v>
      </c>
      <c r="Q74" s="92">
        <v>6793.8729525882609</v>
      </c>
      <c r="R74" s="92">
        <v>0.83877555958025662</v>
      </c>
    </row>
    <row r="75" spans="1:18" x14ac:dyDescent="0.25">
      <c r="A75" s="17" t="s">
        <v>260</v>
      </c>
      <c r="B75" s="8" t="s">
        <v>40</v>
      </c>
      <c r="C75" s="8" t="s">
        <v>62</v>
      </c>
      <c r="D75" s="8" t="s">
        <v>62</v>
      </c>
      <c r="E75" s="21">
        <v>229185.51881171801</v>
      </c>
      <c r="F75" s="19">
        <v>8.3136684020358853</v>
      </c>
      <c r="G75" s="18">
        <v>8.6056724656215413E-3</v>
      </c>
      <c r="H75" s="21">
        <v>1289611.991400274</v>
      </c>
      <c r="I75" s="18">
        <v>0.3</v>
      </c>
      <c r="J75" s="35">
        <v>6.922107256821455E-3</v>
      </c>
      <c r="K75" s="21"/>
      <c r="O75" s="92">
        <v>9360.8964660724887</v>
      </c>
      <c r="P75" s="92">
        <v>1572.5446934390957</v>
      </c>
      <c r="Q75" s="92">
        <v>3712.7186625613285</v>
      </c>
      <c r="R75" s="92">
        <v>0.7973169773276062</v>
      </c>
    </row>
    <row r="76" spans="1:18" x14ac:dyDescent="0.25">
      <c r="A76" s="17" t="s">
        <v>261</v>
      </c>
      <c r="B76" s="8" t="s">
        <v>40</v>
      </c>
      <c r="C76" s="8" t="s">
        <v>62</v>
      </c>
      <c r="D76" s="8" t="s">
        <v>62</v>
      </c>
      <c r="E76" s="21">
        <v>214943.993567217</v>
      </c>
      <c r="F76" s="19">
        <v>8.3132960896176691</v>
      </c>
      <c r="G76" s="18">
        <v>8.6056724656215413E-3</v>
      </c>
      <c r="H76" s="21">
        <v>1289611.991400274</v>
      </c>
      <c r="I76" s="18">
        <v>0.3</v>
      </c>
      <c r="J76" s="35">
        <v>6.922107256821455E-3</v>
      </c>
      <c r="K76" s="21"/>
      <c r="O76" s="92">
        <v>9400.6570389509798</v>
      </c>
      <c r="P76" s="92">
        <v>1449.9686410281779</v>
      </c>
      <c r="Q76" s="92">
        <v>2653.3615945768179</v>
      </c>
      <c r="R76" s="92">
        <v>0.78387801354571096</v>
      </c>
    </row>
    <row r="77" spans="1:18" x14ac:dyDescent="0.25">
      <c r="A77" s="17" t="s">
        <v>278</v>
      </c>
      <c r="B77" s="8" t="s">
        <v>40</v>
      </c>
      <c r="C77" s="8" t="s">
        <v>62</v>
      </c>
      <c r="D77" s="8" t="s">
        <v>62</v>
      </c>
      <c r="E77" s="21">
        <v>205737.99774799301</v>
      </c>
      <c r="F77" s="19">
        <v>8.078181260819024</v>
      </c>
      <c r="G77" s="18">
        <v>8.6056724656215413E-3</v>
      </c>
      <c r="H77" s="21">
        <v>1289611.991400274</v>
      </c>
      <c r="I77" s="18">
        <v>0.3</v>
      </c>
      <c r="J77" s="35">
        <v>7.1478281456308504E-3</v>
      </c>
      <c r="K77" s="21"/>
      <c r="O77" s="92">
        <v>8920.9773619311127</v>
      </c>
      <c r="P77" s="92">
        <v>1345.6938284543762</v>
      </c>
      <c r="Q77" s="92">
        <v>1949.7813058888405</v>
      </c>
      <c r="R77" s="92">
        <v>0.76005835789901455</v>
      </c>
    </row>
    <row r="78" spans="1:18" x14ac:dyDescent="0.25">
      <c r="A78" s="17" t="s">
        <v>279</v>
      </c>
      <c r="B78" s="8" t="s">
        <v>40</v>
      </c>
      <c r="C78" s="8" t="s">
        <v>62</v>
      </c>
      <c r="D78" s="8" t="s">
        <v>62</v>
      </c>
      <c r="E78" s="21">
        <v>436708.84697628801</v>
      </c>
      <c r="F78" s="19">
        <v>6.0086222354126866</v>
      </c>
      <c r="G78" s="18">
        <v>8.6056724656215413E-3</v>
      </c>
      <c r="H78" s="21">
        <v>1289611.991400274</v>
      </c>
      <c r="I78" s="18">
        <v>0.3</v>
      </c>
      <c r="J78" s="35">
        <v>7.1478281456308504E-3</v>
      </c>
      <c r="K78" s="21"/>
      <c r="O78" s="92">
        <v>13419.897760770606</v>
      </c>
      <c r="P78" s="92">
        <v>3187.0344189879002</v>
      </c>
      <c r="Q78" s="92">
        <v>5729.7881141856433</v>
      </c>
      <c r="R78" s="92">
        <v>0.84802752950699212</v>
      </c>
    </row>
    <row r="79" spans="1:18" x14ac:dyDescent="0.25">
      <c r="A79" s="17" t="s">
        <v>280</v>
      </c>
      <c r="B79" s="8" t="s">
        <v>40</v>
      </c>
      <c r="C79" s="8" t="s">
        <v>62</v>
      </c>
      <c r="D79" s="8" t="s">
        <v>62</v>
      </c>
      <c r="E79" s="21">
        <v>253284.44575174601</v>
      </c>
      <c r="F79" s="19">
        <v>7.1299227048638949</v>
      </c>
      <c r="G79" s="18">
        <v>8.6056724656215413E-3</v>
      </c>
      <c r="H79" s="21">
        <v>1289611.991400274</v>
      </c>
      <c r="I79" s="18">
        <v>0.3</v>
      </c>
      <c r="J79" s="35">
        <v>7.1478281456308504E-3</v>
      </c>
      <c r="K79" s="21"/>
      <c r="O79" s="92">
        <v>8712.6614902628917</v>
      </c>
      <c r="P79" s="92">
        <v>1698.3635746651569</v>
      </c>
      <c r="Q79" s="92">
        <v>3396.5395218560188</v>
      </c>
      <c r="R79" s="92">
        <v>0.7791791694682606</v>
      </c>
    </row>
    <row r="80" spans="1:18" x14ac:dyDescent="0.25">
      <c r="A80" s="17" t="s">
        <v>281</v>
      </c>
      <c r="B80" s="8" t="s">
        <v>40</v>
      </c>
      <c r="C80" s="8" t="s">
        <v>62</v>
      </c>
      <c r="D80" s="8" t="s">
        <v>62</v>
      </c>
      <c r="E80" s="21">
        <v>201747.696799417</v>
      </c>
      <c r="F80" s="19">
        <v>8.2743415496816937</v>
      </c>
      <c r="G80" s="18">
        <v>8.6056724656215413E-3</v>
      </c>
      <c r="H80" s="21">
        <v>1289611.991400274</v>
      </c>
      <c r="I80" s="18">
        <v>0.3</v>
      </c>
      <c r="J80" s="35">
        <v>7.1478281456308504E-3</v>
      </c>
      <c r="K80" s="21"/>
      <c r="O80" s="92">
        <v>9021.0804902471755</v>
      </c>
      <c r="P80" s="92">
        <v>1321.4258550202185</v>
      </c>
      <c r="Q80" s="92">
        <v>1912.8483667702749</v>
      </c>
      <c r="R80" s="92">
        <v>0.76111345916215478</v>
      </c>
    </row>
    <row r="81" spans="1:18" x14ac:dyDescent="0.25">
      <c r="A81" s="17" t="s">
        <v>282</v>
      </c>
      <c r="B81" s="8" t="s">
        <v>40</v>
      </c>
      <c r="C81" s="8" t="s">
        <v>62</v>
      </c>
      <c r="D81" s="8" t="s">
        <v>62</v>
      </c>
      <c r="E81" s="21">
        <v>320149.29401431349</v>
      </c>
      <c r="F81" s="19">
        <v>6.8001837755390948</v>
      </c>
      <c r="G81" s="18">
        <v>8.6056724656215413E-3</v>
      </c>
      <c r="H81" s="21">
        <v>1289611.991400274</v>
      </c>
      <c r="I81" s="18">
        <v>0.3</v>
      </c>
      <c r="J81" s="35">
        <v>7.1478281456308504E-3</v>
      </c>
      <c r="K81" s="21"/>
      <c r="O81" s="92">
        <v>11686.475862520392</v>
      </c>
      <c r="P81" s="92">
        <v>2250.4424314918988</v>
      </c>
      <c r="Q81" s="92">
        <v>3616.9462478955702</v>
      </c>
      <c r="R81" s="92">
        <v>0.81682786852798994</v>
      </c>
    </row>
    <row r="82" spans="1:18" x14ac:dyDescent="0.25">
      <c r="A82" s="17" t="s">
        <v>283</v>
      </c>
      <c r="B82" s="8" t="s">
        <v>40</v>
      </c>
      <c r="C82" s="8" t="s">
        <v>62</v>
      </c>
      <c r="D82" s="8" t="s">
        <v>62</v>
      </c>
      <c r="E82" s="21">
        <v>391341.29065537348</v>
      </c>
      <c r="F82" s="19">
        <v>6.2266027992457467</v>
      </c>
      <c r="G82" s="18">
        <v>8.6056724656215413E-3</v>
      </c>
      <c r="H82" s="21">
        <v>1289611.991400274</v>
      </c>
      <c r="I82" s="18">
        <v>0.3</v>
      </c>
      <c r="J82" s="35">
        <v>6.6963863680120595E-3</v>
      </c>
      <c r="K82" s="21"/>
      <c r="O82" s="92">
        <v>11796.821542183961</v>
      </c>
      <c r="P82" s="92">
        <v>2851.4195681418937</v>
      </c>
      <c r="Q82" s="92">
        <v>5957.8355226324547</v>
      </c>
      <c r="R82" s="92">
        <v>0.8466826101766729</v>
      </c>
    </row>
    <row r="83" spans="1:18" x14ac:dyDescent="0.25">
      <c r="A83" s="17" t="s">
        <v>284</v>
      </c>
      <c r="B83" s="8" t="s">
        <v>40</v>
      </c>
      <c r="C83" s="8" t="s">
        <v>62</v>
      </c>
      <c r="D83" s="8" t="s">
        <v>62</v>
      </c>
      <c r="E83" s="21">
        <v>230648.18602876749</v>
      </c>
      <c r="F83" s="19">
        <v>7.6727442277060725</v>
      </c>
      <c r="G83" s="18">
        <v>8.6056724656215413E-3</v>
      </c>
      <c r="H83" s="21">
        <v>1289611.991400274</v>
      </c>
      <c r="I83" s="18">
        <v>0.3</v>
      </c>
      <c r="J83" s="35">
        <v>6.6963863680120595E-3</v>
      </c>
      <c r="K83" s="21"/>
      <c r="O83" s="92">
        <v>8573.782238654805</v>
      </c>
      <c r="P83" s="92">
        <v>1565.8637733648902</v>
      </c>
      <c r="Q83" s="92">
        <v>3440.6899898047068</v>
      </c>
      <c r="R83" s="92">
        <v>0.78889484947806832</v>
      </c>
    </row>
    <row r="84" spans="1:18" x14ac:dyDescent="0.25">
      <c r="A84" s="17" t="s">
        <v>285</v>
      </c>
      <c r="B84" s="8" t="s">
        <v>40</v>
      </c>
      <c r="C84" s="8" t="s">
        <v>62</v>
      </c>
      <c r="D84" s="8" t="s">
        <v>62</v>
      </c>
      <c r="E84" s="21">
        <v>255011.21194764899</v>
      </c>
      <c r="F84" s="19">
        <v>7.3396787033818205</v>
      </c>
      <c r="G84" s="18">
        <v>8.6056724656215413E-3</v>
      </c>
      <c r="H84" s="21">
        <v>1289611.991400274</v>
      </c>
      <c r="I84" s="18">
        <v>0.3</v>
      </c>
      <c r="J84" s="35">
        <v>6.6963863680120595E-3</v>
      </c>
      <c r="K84" s="21"/>
      <c r="O84" s="92">
        <v>9886.3204335266873</v>
      </c>
      <c r="P84" s="92">
        <v>1756.5096700838649</v>
      </c>
      <c r="Q84" s="92">
        <v>3005.8961842720837</v>
      </c>
      <c r="R84" s="92">
        <v>0.80039885207610983</v>
      </c>
    </row>
    <row r="85" spans="1:18" x14ac:dyDescent="0.25">
      <c r="A85" s="17" t="s">
        <v>286</v>
      </c>
      <c r="B85" s="8" t="s">
        <v>40</v>
      </c>
      <c r="C85" s="8" t="s">
        <v>62</v>
      </c>
      <c r="D85" s="8" t="s">
        <v>62</v>
      </c>
      <c r="E85" s="21">
        <v>290283.21400129853</v>
      </c>
      <c r="F85" s="19">
        <v>6.8519846037487664</v>
      </c>
      <c r="G85" s="18">
        <v>8.6056724656215413E-3</v>
      </c>
      <c r="H85" s="21">
        <v>1289611.991400274</v>
      </c>
      <c r="I85" s="18">
        <v>0.3</v>
      </c>
      <c r="J85" s="35">
        <v>6.6963863680120595E-3</v>
      </c>
      <c r="K85" s="21"/>
      <c r="O85" s="92">
        <v>10266.144592246195</v>
      </c>
      <c r="P85" s="92">
        <v>2028.871960830352</v>
      </c>
      <c r="Q85" s="92">
        <v>3635.6548463409472</v>
      </c>
      <c r="R85" s="92">
        <v>0.81217179743151346</v>
      </c>
    </row>
    <row r="86" spans="1:18" x14ac:dyDescent="0.25">
      <c r="A86" s="17" t="s">
        <v>287</v>
      </c>
      <c r="B86" s="8" t="s">
        <v>40</v>
      </c>
      <c r="C86" s="8" t="s">
        <v>62</v>
      </c>
      <c r="D86" s="8" t="s">
        <v>62</v>
      </c>
      <c r="E86" s="21">
        <v>329127.09109349351</v>
      </c>
      <c r="F86" s="19">
        <v>6.6607284125131931</v>
      </c>
      <c r="G86" s="18">
        <v>8.6056724656215413E-3</v>
      </c>
      <c r="H86" s="21">
        <v>1289611.991400274</v>
      </c>
      <c r="I86" s="18">
        <v>0.3</v>
      </c>
      <c r="J86" s="35">
        <v>7.8249908120590368E-3</v>
      </c>
      <c r="K86" s="21"/>
      <c r="O86" s="92">
        <v>11222.240372453232</v>
      </c>
      <c r="P86" s="92">
        <v>2268.3253162700603</v>
      </c>
      <c r="Q86" s="92">
        <v>3886.4585104497328</v>
      </c>
      <c r="R86" s="92">
        <v>0.80086054029369014</v>
      </c>
    </row>
    <row r="87" spans="1:18" x14ac:dyDescent="0.25">
      <c r="A87" s="17" t="s">
        <v>288</v>
      </c>
      <c r="B87" s="8" t="s">
        <v>40</v>
      </c>
      <c r="C87" s="8" t="s">
        <v>62</v>
      </c>
      <c r="D87" s="8" t="s">
        <v>62</v>
      </c>
      <c r="E87" s="21">
        <v>290379.33513653348</v>
      </c>
      <c r="F87" s="19">
        <v>6.8891115045051432</v>
      </c>
      <c r="G87" s="18">
        <v>8.6056724656215413E-3</v>
      </c>
      <c r="H87" s="21">
        <v>1289611.991400274</v>
      </c>
      <c r="I87" s="18">
        <v>0.3</v>
      </c>
      <c r="J87" s="35">
        <v>7.8249908120590368E-3</v>
      </c>
      <c r="K87" s="21"/>
      <c r="O87" s="92">
        <v>10475.489745910301</v>
      </c>
      <c r="P87" s="92">
        <v>1953.5728262070013</v>
      </c>
      <c r="Q87" s="92">
        <v>2982.8912860009787</v>
      </c>
      <c r="R87" s="92">
        <v>0.78177015458173527</v>
      </c>
    </row>
    <row r="88" spans="1:18" x14ac:dyDescent="0.25">
      <c r="A88" s="17" t="s">
        <v>289</v>
      </c>
      <c r="B88" s="8" t="s">
        <v>40</v>
      </c>
      <c r="C88" s="8" t="s">
        <v>62</v>
      </c>
      <c r="D88" s="8" t="s">
        <v>62</v>
      </c>
      <c r="E88" s="21">
        <v>328074.70488976047</v>
      </c>
      <c r="F88" s="19">
        <v>6.6769335668378105</v>
      </c>
      <c r="G88" s="18">
        <v>8.6056724656215413E-3</v>
      </c>
      <c r="H88" s="21">
        <v>1289611.991400274</v>
      </c>
      <c r="I88" s="18">
        <v>0.3</v>
      </c>
      <c r="J88" s="35">
        <v>7.8249908120590368E-3</v>
      </c>
      <c r="K88" s="21"/>
      <c r="O88" s="92">
        <v>11668.611397376457</v>
      </c>
      <c r="P88" s="92">
        <v>2260.6377531236867</v>
      </c>
      <c r="Q88" s="92">
        <v>3425.5166989158952</v>
      </c>
      <c r="R88" s="92">
        <v>0.80070661532719811</v>
      </c>
    </row>
    <row r="89" spans="1:18" x14ac:dyDescent="0.25">
      <c r="A89" s="17" t="s">
        <v>290</v>
      </c>
      <c r="B89" s="8" t="s">
        <v>40</v>
      </c>
      <c r="C89" s="8" t="s">
        <v>62</v>
      </c>
      <c r="D89" s="8" t="s">
        <v>62</v>
      </c>
      <c r="E89" s="21">
        <v>287583.00118987449</v>
      </c>
      <c r="F89" s="19">
        <v>7.111582871611037</v>
      </c>
      <c r="G89" s="18">
        <v>8.6056724656215413E-3</v>
      </c>
      <c r="H89" s="21">
        <v>1289611.991400274</v>
      </c>
      <c r="I89" s="18">
        <v>0.3</v>
      </c>
      <c r="J89" s="35">
        <v>7.8249908120590368E-3</v>
      </c>
      <c r="K89" s="21"/>
      <c r="O89" s="92">
        <v>10700.908325764456</v>
      </c>
      <c r="P89" s="92">
        <v>1946.5683490381919</v>
      </c>
      <c r="Q89" s="92">
        <v>3142.2738036757237</v>
      </c>
      <c r="R89" s="92">
        <v>0.78654148387007816</v>
      </c>
    </row>
    <row r="90" spans="1:18" x14ac:dyDescent="0.25">
      <c r="A90" s="17" t="s">
        <v>291</v>
      </c>
      <c r="B90" s="8" t="s">
        <v>40</v>
      </c>
      <c r="C90" s="8" t="s">
        <v>62</v>
      </c>
      <c r="D90" s="8" t="s">
        <v>62</v>
      </c>
      <c r="E90" s="21">
        <v>348609.08602096396</v>
      </c>
      <c r="F90" s="19">
        <v>6.5637372420193243</v>
      </c>
      <c r="G90" s="18">
        <v>8.6056724656215413E-3</v>
      </c>
      <c r="H90" s="21">
        <v>1289611.991400274</v>
      </c>
      <c r="I90" s="18">
        <v>0.3</v>
      </c>
      <c r="J90" s="35">
        <v>7.8249908120590368E-3</v>
      </c>
      <c r="K90" s="21"/>
      <c r="O90" s="92">
        <v>12041.780854598952</v>
      </c>
      <c r="P90" s="92">
        <v>2427.6465815989054</v>
      </c>
      <c r="Q90" s="92">
        <v>3892.6534235026884</v>
      </c>
      <c r="R90" s="92">
        <v>0.8092113158384201</v>
      </c>
    </row>
    <row r="91" spans="1:18" x14ac:dyDescent="0.25">
      <c r="A91" s="17" t="s">
        <v>292</v>
      </c>
      <c r="B91" s="8" t="s">
        <v>40</v>
      </c>
      <c r="C91" s="8" t="s">
        <v>62</v>
      </c>
      <c r="D91" s="8" t="s">
        <v>62</v>
      </c>
      <c r="E91" s="21">
        <v>241297.1653229885</v>
      </c>
      <c r="F91" s="19">
        <v>7.6437660299865655</v>
      </c>
      <c r="G91" s="18">
        <v>8.6056724656215413E-3</v>
      </c>
      <c r="H91" s="21">
        <v>1289611.991400274</v>
      </c>
      <c r="I91" s="18">
        <v>0.3</v>
      </c>
      <c r="J91" s="35">
        <v>8.2011922934080266E-3</v>
      </c>
      <c r="K91" s="21"/>
      <c r="O91" s="92">
        <v>9487.6360548282591</v>
      </c>
      <c r="P91" s="92">
        <v>1561.3975191029604</v>
      </c>
      <c r="Q91" s="92">
        <v>2447.3212609962502</v>
      </c>
      <c r="R91" s="92">
        <v>0.75192833776390755</v>
      </c>
    </row>
    <row r="92" spans="1:18" x14ac:dyDescent="0.25">
      <c r="A92" s="17" t="s">
        <v>293</v>
      </c>
      <c r="B92" s="8" t="s">
        <v>40</v>
      </c>
      <c r="C92" s="8" t="s">
        <v>62</v>
      </c>
      <c r="D92" s="8" t="s">
        <v>62</v>
      </c>
      <c r="E92" s="21">
        <v>285302.18935091398</v>
      </c>
      <c r="F92" s="19">
        <v>7.1103422436825836</v>
      </c>
      <c r="G92" s="18">
        <v>8.6056724656215413E-3</v>
      </c>
      <c r="H92" s="21">
        <v>1289611.991400274</v>
      </c>
      <c r="I92" s="18">
        <v>0.3</v>
      </c>
      <c r="J92" s="35">
        <v>8.2011922934080266E-3</v>
      </c>
      <c r="K92" s="21"/>
      <c r="O92" s="92">
        <v>11327.350347207204</v>
      </c>
      <c r="P92" s="92">
        <v>1901.4456069806768</v>
      </c>
      <c r="Q92" s="92">
        <v>2192.5786761721738</v>
      </c>
      <c r="R92" s="92">
        <v>0.77445107937378799</v>
      </c>
    </row>
    <row r="93" spans="1:18" x14ac:dyDescent="0.25">
      <c r="A93" s="17" t="s">
        <v>294</v>
      </c>
      <c r="B93" s="8" t="s">
        <v>40</v>
      </c>
      <c r="C93" s="8" t="s">
        <v>62</v>
      </c>
      <c r="D93" s="8" t="s">
        <v>62</v>
      </c>
      <c r="E93" s="21">
        <v>415829.06386048801</v>
      </c>
      <c r="F93" s="19">
        <v>6.129014958880469</v>
      </c>
      <c r="G93" s="18">
        <v>8.6056724656215413E-3</v>
      </c>
      <c r="H93" s="21">
        <v>1289611.991400274</v>
      </c>
      <c r="I93" s="18">
        <v>0.3</v>
      </c>
      <c r="J93" s="35">
        <v>8.2011922934080266E-3</v>
      </c>
      <c r="K93" s="21"/>
      <c r="O93" s="92">
        <v>13438.994204767969</v>
      </c>
      <c r="P93" s="92">
        <v>2936.0532169792023</v>
      </c>
      <c r="Q93" s="92">
        <v>4556.119882166684</v>
      </c>
      <c r="R93" s="92">
        <v>0.82047295447554625</v>
      </c>
    </row>
    <row r="94" spans="1:18" x14ac:dyDescent="0.25">
      <c r="A94" s="17" t="s">
        <v>295</v>
      </c>
      <c r="B94" s="8" t="s">
        <v>40</v>
      </c>
      <c r="C94" s="8" t="s">
        <v>62</v>
      </c>
      <c r="D94" s="8" t="s">
        <v>62</v>
      </c>
      <c r="E94" s="21">
        <v>393432.46859552251</v>
      </c>
      <c r="F94" s="19">
        <v>6.2941960634324765</v>
      </c>
      <c r="G94" s="18">
        <v>8.6056724656215413E-3</v>
      </c>
      <c r="H94" s="21">
        <v>1289611.991400274</v>
      </c>
      <c r="I94" s="18">
        <v>0.3</v>
      </c>
      <c r="J94" s="35">
        <v>8.2011922934080266E-3</v>
      </c>
      <c r="K94" s="21"/>
      <c r="O94" s="92">
        <v>12410.606753660442</v>
      </c>
      <c r="P94" s="92">
        <v>2760.1749719551817</v>
      </c>
      <c r="Q94" s="92">
        <v>4962.475689204708</v>
      </c>
      <c r="R94" s="92">
        <v>0.81523272174288597</v>
      </c>
    </row>
    <row r="95" spans="1:18" x14ac:dyDescent="0.25">
      <c r="A95" s="17" t="s">
        <v>296</v>
      </c>
      <c r="B95" s="8" t="s">
        <v>40</v>
      </c>
      <c r="C95" s="8" t="s">
        <v>62</v>
      </c>
      <c r="D95" s="8" t="s">
        <v>62</v>
      </c>
      <c r="E95" s="21">
        <v>228081.015200244</v>
      </c>
      <c r="F95" s="19">
        <v>7.9971814637423746</v>
      </c>
      <c r="G95" s="18">
        <v>8.6056724656215413E-3</v>
      </c>
      <c r="H95" s="21">
        <v>1289611.991400274</v>
      </c>
      <c r="I95" s="18">
        <v>0.3</v>
      </c>
      <c r="J95" s="35">
        <v>9.7059982188039962E-3</v>
      </c>
      <c r="K95" s="21"/>
      <c r="O95" s="92">
        <v>8860.0672250303505</v>
      </c>
      <c r="P95" s="92">
        <v>1380.0857207375018</v>
      </c>
      <c r="Q95" s="92">
        <v>2176.7287192271342</v>
      </c>
      <c r="R95" s="92">
        <v>0.7031243079639995</v>
      </c>
    </row>
    <row r="96" spans="1:18" x14ac:dyDescent="0.25">
      <c r="A96" s="17" t="s">
        <v>297</v>
      </c>
      <c r="B96" s="8" t="s">
        <v>40</v>
      </c>
      <c r="C96" s="8" t="s">
        <v>62</v>
      </c>
      <c r="D96" s="8" t="s">
        <v>62</v>
      </c>
      <c r="E96" s="21">
        <v>317634.99002545653</v>
      </c>
      <c r="F96" s="19">
        <v>6.7548152855074779</v>
      </c>
      <c r="G96" s="18">
        <v>8.6056724656215413E-3</v>
      </c>
      <c r="H96" s="21">
        <v>1289611.991400274</v>
      </c>
      <c r="I96" s="18">
        <v>0.3</v>
      </c>
      <c r="J96" s="35">
        <v>9.7059982188039962E-3</v>
      </c>
      <c r="K96" s="21"/>
      <c r="O96" s="92">
        <v>12673.174366835798</v>
      </c>
      <c r="P96" s="92">
        <v>2043.5861396422838</v>
      </c>
      <c r="Q96" s="92">
        <v>1130.8725264711193</v>
      </c>
      <c r="R96" s="92">
        <v>0.74761808484825631</v>
      </c>
    </row>
    <row r="97" spans="1:18" x14ac:dyDescent="0.25">
      <c r="A97" s="17" t="s">
        <v>298</v>
      </c>
      <c r="B97" s="8" t="s">
        <v>40</v>
      </c>
      <c r="C97" s="8" t="s">
        <v>62</v>
      </c>
      <c r="D97" s="8" t="s">
        <v>62</v>
      </c>
      <c r="E97" s="21">
        <v>322486.62248072354</v>
      </c>
      <c r="F97" s="19">
        <v>6.9739033911176911</v>
      </c>
      <c r="G97" s="18">
        <v>8.6056724656215413E-3</v>
      </c>
      <c r="H97" s="21">
        <v>1289611.991400274</v>
      </c>
      <c r="I97" s="18">
        <v>0.3</v>
      </c>
      <c r="J97" s="35">
        <v>9.7059982188039962E-3</v>
      </c>
      <c r="K97" s="21"/>
      <c r="O97" s="92">
        <v>12652.742618131635</v>
      </c>
      <c r="P97" s="92">
        <v>2107.0107649131637</v>
      </c>
      <c r="Q97" s="92">
        <v>2041.3469004177587</v>
      </c>
      <c r="R97" s="92">
        <v>0.75922454157365982</v>
      </c>
    </row>
    <row r="98" spans="1:18" x14ac:dyDescent="0.25">
      <c r="A98" s="17" t="s">
        <v>299</v>
      </c>
      <c r="B98" s="8" t="s">
        <v>40</v>
      </c>
      <c r="C98" s="8" t="s">
        <v>62</v>
      </c>
      <c r="D98" s="8" t="s">
        <v>62</v>
      </c>
      <c r="E98" s="21">
        <v>401386.27962260752</v>
      </c>
      <c r="F98" s="19">
        <v>6.2238891290728731</v>
      </c>
      <c r="G98" s="18">
        <v>8.6056724656215413E-3</v>
      </c>
      <c r="H98" s="21">
        <v>1289611.991400274</v>
      </c>
      <c r="I98" s="18">
        <v>0.3</v>
      </c>
      <c r="J98" s="35">
        <v>9.7059982188039962E-3</v>
      </c>
      <c r="K98" s="21"/>
      <c r="O98" s="92">
        <v>13791.284946272981</v>
      </c>
      <c r="P98" s="92">
        <v>2705.4737876095933</v>
      </c>
      <c r="Q98" s="92">
        <v>3047.2839494219788</v>
      </c>
      <c r="R98" s="92">
        <v>0.78324204872741798</v>
      </c>
    </row>
    <row r="99" spans="1:18" x14ac:dyDescent="0.25">
      <c r="A99" s="17" t="s">
        <v>300</v>
      </c>
      <c r="B99" s="8" t="s">
        <v>40</v>
      </c>
      <c r="C99" s="8" t="s">
        <v>62</v>
      </c>
      <c r="D99" s="8" t="s">
        <v>62</v>
      </c>
      <c r="E99" s="21">
        <v>309588.89609523199</v>
      </c>
      <c r="F99" s="19">
        <v>6.9990429098927924</v>
      </c>
      <c r="G99" s="18">
        <v>8.6056724656215413E-3</v>
      </c>
      <c r="H99" s="21">
        <v>1289611.991400274</v>
      </c>
      <c r="I99" s="18">
        <v>0.3</v>
      </c>
      <c r="J99" s="35">
        <v>8.3516728859476235E-3</v>
      </c>
      <c r="K99" s="21"/>
      <c r="O99" s="92">
        <v>11613.348358983445</v>
      </c>
      <c r="P99" s="92">
        <v>2091.3206682504328</v>
      </c>
      <c r="Q99" s="92">
        <v>3023.8947364470059</v>
      </c>
      <c r="R99" s="92">
        <v>0.78496526819231438</v>
      </c>
    </row>
    <row r="100" spans="1:18" x14ac:dyDescent="0.25">
      <c r="A100" s="17" t="s">
        <v>301</v>
      </c>
      <c r="B100" s="8" t="s">
        <v>40</v>
      </c>
      <c r="C100" s="8" t="s">
        <v>62</v>
      </c>
      <c r="D100" s="8" t="s">
        <v>62</v>
      </c>
      <c r="E100" s="21">
        <v>309968.77520157403</v>
      </c>
      <c r="F100" s="19">
        <v>6.9767010399881384</v>
      </c>
      <c r="G100" s="18">
        <v>8.6056724656215413E-3</v>
      </c>
      <c r="H100" s="21">
        <v>1289611.991400274</v>
      </c>
      <c r="I100" s="18">
        <v>0.3</v>
      </c>
      <c r="J100" s="35">
        <v>8.3516728859476235E-3</v>
      </c>
      <c r="K100" s="21"/>
      <c r="O100" s="92">
        <v>11566.330234824938</v>
      </c>
      <c r="P100" s="92">
        <v>2092.7551436840886</v>
      </c>
      <c r="Q100" s="92">
        <v>3034.1967525563687</v>
      </c>
      <c r="R100" s="92">
        <v>0.78454102422756378</v>
      </c>
    </row>
    <row r="101" spans="1:18" x14ac:dyDescent="0.25">
      <c r="A101" s="17" t="s">
        <v>272</v>
      </c>
      <c r="B101" s="8" t="s">
        <v>40</v>
      </c>
      <c r="C101" s="8" t="s">
        <v>62</v>
      </c>
      <c r="D101" s="8" t="s">
        <v>62</v>
      </c>
      <c r="E101" s="21">
        <v>454180.53004536044</v>
      </c>
      <c r="F101" s="19">
        <v>6.0080329106190753</v>
      </c>
      <c r="G101" s="18">
        <v>8.6056724656215413E-3</v>
      </c>
      <c r="H101" s="21">
        <v>1289611.991400274</v>
      </c>
      <c r="I101" s="18">
        <v>0.3</v>
      </c>
      <c r="J101" s="35">
        <v>8.3516728859476235E-3</v>
      </c>
      <c r="K101" s="21"/>
      <c r="O101" s="92">
        <v>14077.323268339851</v>
      </c>
      <c r="P101" s="92">
        <v>3241.1319802905273</v>
      </c>
      <c r="Q101" s="92">
        <v>5395.5043369056129</v>
      </c>
      <c r="R101" s="92">
        <v>0.82924601001559495</v>
      </c>
    </row>
    <row r="102" spans="1:18" x14ac:dyDescent="0.25">
      <c r="A102" s="17" t="s">
        <v>273</v>
      </c>
      <c r="B102" s="8" t="s">
        <v>40</v>
      </c>
      <c r="C102" s="8" t="s">
        <v>62</v>
      </c>
      <c r="D102" s="8" t="s">
        <v>62</v>
      </c>
      <c r="E102" s="21">
        <v>455011.73547455797</v>
      </c>
      <c r="F102" s="19">
        <v>6.0449284141776669</v>
      </c>
      <c r="G102" s="18">
        <v>8.6056724656215413E-3</v>
      </c>
      <c r="H102" s="21">
        <v>1289611.991400274</v>
      </c>
      <c r="I102" s="18">
        <v>0.3</v>
      </c>
      <c r="J102" s="35">
        <v>8.3516728859476235E-3</v>
      </c>
      <c r="K102" s="21"/>
      <c r="O102" s="92">
        <v>13411.569054994774</v>
      </c>
      <c r="P102" s="92">
        <v>3252.3586011254301</v>
      </c>
      <c r="Q102" s="92">
        <v>6248.7058660434686</v>
      </c>
      <c r="R102" s="92">
        <v>0.83059825374878726</v>
      </c>
    </row>
    <row r="103" spans="1:18" x14ac:dyDescent="0.25">
      <c r="A103" s="17" t="s">
        <v>274</v>
      </c>
      <c r="B103" s="8" t="s">
        <v>40</v>
      </c>
      <c r="C103" s="8" t="s">
        <v>62</v>
      </c>
      <c r="D103" s="8" t="s">
        <v>62</v>
      </c>
      <c r="E103" s="21">
        <v>290055.894256228</v>
      </c>
      <c r="F103" s="19">
        <v>7.3475859223576458</v>
      </c>
      <c r="G103" s="18">
        <v>8.6056724656215413E-3</v>
      </c>
      <c r="H103" s="21">
        <v>1289611.991400274</v>
      </c>
      <c r="I103" s="18">
        <v>0.3</v>
      </c>
      <c r="J103" s="35">
        <v>8.3516728859476235E-3</v>
      </c>
      <c r="K103" s="21"/>
      <c r="O103" s="92">
        <v>10638.347113326299</v>
      </c>
      <c r="P103" s="92">
        <v>1950.4022760119697</v>
      </c>
      <c r="Q103" s="92">
        <v>3692.4011928335622</v>
      </c>
      <c r="R103" s="92">
        <v>0.78137171692496299</v>
      </c>
    </row>
    <row r="104" spans="1:18" x14ac:dyDescent="0.25">
      <c r="A104" s="17" t="s">
        <v>275</v>
      </c>
      <c r="B104" s="8" t="s">
        <v>40</v>
      </c>
      <c r="C104" s="8" t="s">
        <v>62</v>
      </c>
      <c r="D104" s="8" t="s">
        <v>62</v>
      </c>
      <c r="E104" s="21">
        <v>348451.97318493499</v>
      </c>
      <c r="F104" s="19">
        <v>6.6816214516324974</v>
      </c>
      <c r="G104" s="18">
        <v>8.6056724656215413E-3</v>
      </c>
      <c r="H104" s="21">
        <v>1289611.991400274</v>
      </c>
      <c r="I104" s="18">
        <v>0.3</v>
      </c>
      <c r="J104" s="35">
        <v>7.2983087381704474E-3</v>
      </c>
      <c r="K104" s="21"/>
      <c r="O104" s="92">
        <v>12117.976369693659</v>
      </c>
      <c r="P104" s="92">
        <v>2474.2384414076732</v>
      </c>
      <c r="Q104" s="92">
        <v>4413.9482768696089</v>
      </c>
      <c r="R104" s="92">
        <v>0.82511372120874771</v>
      </c>
    </row>
    <row r="105" spans="1:18" x14ac:dyDescent="0.25">
      <c r="A105" s="17" t="s">
        <v>276</v>
      </c>
      <c r="B105" s="8" t="s">
        <v>40</v>
      </c>
      <c r="C105" s="8" t="s">
        <v>62</v>
      </c>
      <c r="D105" s="8" t="s">
        <v>62</v>
      </c>
      <c r="E105" s="21">
        <v>427408.08445701201</v>
      </c>
      <c r="F105" s="19">
        <v>6.1680815445545676</v>
      </c>
      <c r="G105" s="18">
        <v>8.6056724656215413E-3</v>
      </c>
      <c r="H105" s="21">
        <v>1289611.991400274</v>
      </c>
      <c r="I105" s="18">
        <v>0.3</v>
      </c>
      <c r="J105" s="35">
        <v>7.2983087381704474E-3</v>
      </c>
      <c r="K105" s="21"/>
      <c r="O105" s="92">
        <v>12657.246553469458</v>
      </c>
      <c r="P105" s="92">
        <v>3110.0471593544744</v>
      </c>
      <c r="Q105" s="92">
        <v>6525.7779328392335</v>
      </c>
      <c r="R105" s="92">
        <v>0.84555026349960838</v>
      </c>
    </row>
    <row r="106" spans="1:18" x14ac:dyDescent="0.25">
      <c r="A106" s="17" t="s">
        <v>277</v>
      </c>
      <c r="B106" s="8" t="s">
        <v>40</v>
      </c>
      <c r="C106" s="8" t="s">
        <v>62</v>
      </c>
      <c r="D106" s="8" t="s">
        <v>62</v>
      </c>
      <c r="E106" s="21">
        <v>330189.49929959601</v>
      </c>
      <c r="F106" s="19">
        <v>6.4579352380155601</v>
      </c>
      <c r="G106" s="18">
        <v>8.6056724656215413E-3</v>
      </c>
      <c r="H106" s="21">
        <v>1289611.991400274</v>
      </c>
      <c r="I106" s="18">
        <v>0.3</v>
      </c>
      <c r="J106" s="35">
        <v>7.2983087381704474E-3</v>
      </c>
      <c r="K106" s="21"/>
      <c r="O106" s="92">
        <v>10309.58696937927</v>
      </c>
      <c r="P106" s="92">
        <v>2298.9123795966702</v>
      </c>
      <c r="Q106" s="92">
        <v>4536.6402959282696</v>
      </c>
      <c r="R106" s="92">
        <v>0.80904811165815638</v>
      </c>
    </row>
    <row r="107" spans="1:18" x14ac:dyDescent="0.25">
      <c r="O107" s="92"/>
      <c r="P107" s="92"/>
      <c r="Q107" s="92"/>
      <c r="R107" s="92"/>
    </row>
    <row r="108" spans="1:18" x14ac:dyDescent="0.25">
      <c r="A108" s="17" t="s">
        <v>262</v>
      </c>
      <c r="B108" s="8" t="s">
        <v>40</v>
      </c>
      <c r="C108" s="8" t="s">
        <v>63</v>
      </c>
      <c r="D108" s="8" t="s">
        <v>63</v>
      </c>
      <c r="E108" s="21">
        <v>340832.86210744851</v>
      </c>
      <c r="F108" s="19">
        <v>6.8003506949188122</v>
      </c>
      <c r="G108" s="18">
        <v>1.3595575351387496E-2</v>
      </c>
      <c r="H108" s="21">
        <v>3445046.6631700112</v>
      </c>
      <c r="I108" s="18">
        <v>0.15</v>
      </c>
      <c r="J108" s="35">
        <v>2.5380112170640897E-2</v>
      </c>
      <c r="K108" s="21"/>
      <c r="O108" s="92">
        <v>0</v>
      </c>
      <c r="P108" s="92">
        <v>0</v>
      </c>
      <c r="Q108" s="92">
        <v>0</v>
      </c>
      <c r="R108" s="92">
        <v>0</v>
      </c>
    </row>
    <row r="109" spans="1:18" x14ac:dyDescent="0.25">
      <c r="A109" s="17" t="s">
        <v>263</v>
      </c>
      <c r="B109" s="8" t="s">
        <v>40</v>
      </c>
      <c r="C109" s="8" t="s">
        <v>63</v>
      </c>
      <c r="D109" s="8" t="s">
        <v>63</v>
      </c>
      <c r="E109" s="21">
        <v>439217.36949841853</v>
      </c>
      <c r="F109" s="19">
        <v>6.2729203283091328</v>
      </c>
      <c r="G109" s="18">
        <v>1.3595575351387496E-2</v>
      </c>
      <c r="H109" s="21">
        <v>3445046.6631700112</v>
      </c>
      <c r="I109" s="18">
        <v>0.15</v>
      </c>
      <c r="J109" s="35">
        <v>2.4071858965968689E-2</v>
      </c>
      <c r="K109" s="21"/>
      <c r="O109" s="92">
        <v>0</v>
      </c>
      <c r="P109" s="92">
        <v>0</v>
      </c>
      <c r="Q109" s="92">
        <v>0</v>
      </c>
      <c r="R109" s="92">
        <v>0</v>
      </c>
    </row>
    <row r="110" spans="1:18" x14ac:dyDescent="0.25">
      <c r="A110" s="17" t="s">
        <v>264</v>
      </c>
      <c r="B110" s="8" t="s">
        <v>40</v>
      </c>
      <c r="C110" s="8" t="s">
        <v>63</v>
      </c>
      <c r="D110" s="8" t="s">
        <v>63</v>
      </c>
      <c r="E110" s="21">
        <v>392882.00916213804</v>
      </c>
      <c r="F110" s="19">
        <v>6.511570805271405</v>
      </c>
      <c r="G110" s="18">
        <v>1.3595575351387496E-2</v>
      </c>
      <c r="H110" s="21">
        <v>3445046.6631700112</v>
      </c>
      <c r="I110" s="18">
        <v>0.15</v>
      </c>
      <c r="J110" s="35">
        <v>2.4071858965968689E-2</v>
      </c>
      <c r="K110" s="21"/>
      <c r="O110" s="92">
        <v>0</v>
      </c>
      <c r="P110" s="92">
        <v>0</v>
      </c>
      <c r="Q110" s="92">
        <v>0</v>
      </c>
      <c r="R110" s="92">
        <v>0</v>
      </c>
    </row>
    <row r="111" spans="1:18" x14ac:dyDescent="0.25">
      <c r="A111" s="17" t="s">
        <v>265</v>
      </c>
      <c r="B111" s="8" t="s">
        <v>40</v>
      </c>
      <c r="C111" s="8" t="s">
        <v>63</v>
      </c>
      <c r="D111" s="8" t="s">
        <v>63</v>
      </c>
      <c r="E111" s="21">
        <v>287120.72270037199</v>
      </c>
      <c r="F111" s="19">
        <v>7.4241408592468048</v>
      </c>
      <c r="G111" s="18">
        <v>1.3595575351387496E-2</v>
      </c>
      <c r="H111" s="21">
        <v>3445046.6631700112</v>
      </c>
      <c r="I111" s="18">
        <v>0.15</v>
      </c>
      <c r="J111" s="35">
        <v>2.4071858965968689E-2</v>
      </c>
      <c r="K111" s="21"/>
      <c r="O111" s="92">
        <v>0</v>
      </c>
      <c r="P111" s="92">
        <v>0</v>
      </c>
      <c r="Q111" s="92">
        <v>0</v>
      </c>
      <c r="R111" s="92">
        <v>0</v>
      </c>
    </row>
    <row r="112" spans="1:18" x14ac:dyDescent="0.25">
      <c r="A112" s="17" t="s">
        <v>266</v>
      </c>
      <c r="B112" s="8" t="s">
        <v>40</v>
      </c>
      <c r="C112" s="8" t="s">
        <v>63</v>
      </c>
      <c r="D112" s="8" t="s">
        <v>63</v>
      </c>
      <c r="E112" s="21">
        <v>319043.21232711151</v>
      </c>
      <c r="F112" s="19">
        <v>7.2881301476597384</v>
      </c>
      <c r="G112" s="18">
        <v>1.3595575351387496E-2</v>
      </c>
      <c r="H112" s="21">
        <v>3445046.6631700112</v>
      </c>
      <c r="I112" s="18">
        <v>0.15</v>
      </c>
      <c r="J112" s="35">
        <v>2.4071858965968689E-2</v>
      </c>
      <c r="K112" s="21"/>
      <c r="O112" s="92">
        <v>0</v>
      </c>
      <c r="P112" s="92">
        <v>0</v>
      </c>
      <c r="Q112" s="92">
        <v>0</v>
      </c>
      <c r="R112" s="92">
        <v>0</v>
      </c>
    </row>
    <row r="113" spans="1:18" x14ac:dyDescent="0.25">
      <c r="A113" s="17" t="s">
        <v>267</v>
      </c>
      <c r="B113" s="8" t="s">
        <v>40</v>
      </c>
      <c r="C113" s="8" t="s">
        <v>63</v>
      </c>
      <c r="D113" s="8" t="s">
        <v>63</v>
      </c>
      <c r="E113" s="21">
        <v>242439.8542396205</v>
      </c>
      <c r="F113" s="19">
        <v>8.3972135913050998</v>
      </c>
      <c r="G113" s="18">
        <v>1.3595575351387496E-2</v>
      </c>
      <c r="H113" s="21">
        <v>3445046.6631700112</v>
      </c>
      <c r="I113" s="18">
        <v>0.15</v>
      </c>
      <c r="J113" s="35">
        <v>2.4856810888772018E-2</v>
      </c>
      <c r="K113" s="21"/>
      <c r="O113" s="92">
        <v>0</v>
      </c>
      <c r="P113" s="92">
        <v>0</v>
      </c>
      <c r="Q113" s="92">
        <v>0</v>
      </c>
      <c r="R113" s="92">
        <v>0</v>
      </c>
    </row>
    <row r="114" spans="1:18" x14ac:dyDescent="0.25">
      <c r="A114" s="17" t="s">
        <v>268</v>
      </c>
      <c r="B114" s="8" t="s">
        <v>40</v>
      </c>
      <c r="C114" s="8" t="s">
        <v>63</v>
      </c>
      <c r="D114" s="8" t="s">
        <v>63</v>
      </c>
      <c r="E114" s="21">
        <v>452969.13318074099</v>
      </c>
      <c r="F114" s="19">
        <v>6.5182322286433863</v>
      </c>
      <c r="G114" s="18">
        <v>1.3595575351387496E-2</v>
      </c>
      <c r="H114" s="21">
        <v>3445046.6631700112</v>
      </c>
      <c r="I114" s="18">
        <v>0.15</v>
      </c>
      <c r="J114" s="35">
        <v>2.4856810888772018E-2</v>
      </c>
      <c r="K114" s="21"/>
      <c r="O114" s="92">
        <v>3104.2390656314296</v>
      </c>
      <c r="P114" s="92">
        <v>219.24662389614525</v>
      </c>
      <c r="Q114" s="92">
        <v>-1675.1386557303204</v>
      </c>
      <c r="R114" s="92">
        <v>3.560137031849997E-2</v>
      </c>
    </row>
    <row r="115" spans="1:18" x14ac:dyDescent="0.25">
      <c r="A115" s="17" t="s">
        <v>269</v>
      </c>
      <c r="B115" s="8" t="s">
        <v>40</v>
      </c>
      <c r="C115" s="8" t="s">
        <v>63</v>
      </c>
      <c r="D115" s="8" t="s">
        <v>63</v>
      </c>
      <c r="E115" s="21">
        <v>374829.33619855496</v>
      </c>
      <c r="F115" s="19">
        <v>7.0414807493575111</v>
      </c>
      <c r="G115" s="18">
        <v>1.3595575351387496E-2</v>
      </c>
      <c r="H115" s="21">
        <v>3445046.6631700112</v>
      </c>
      <c r="I115" s="18">
        <v>0.15</v>
      </c>
      <c r="J115" s="35">
        <v>2.4856810888772018E-2</v>
      </c>
      <c r="K115" s="21"/>
      <c r="O115" s="92">
        <v>0</v>
      </c>
      <c r="P115" s="92">
        <v>27.634833099686723</v>
      </c>
      <c r="Q115" s="92">
        <v>194.5901452831518</v>
      </c>
      <c r="R115" s="92">
        <v>5.4228261415703027E-3</v>
      </c>
    </row>
    <row r="116" spans="1:18" x14ac:dyDescent="0.25">
      <c r="A116" s="17" t="s">
        <v>270</v>
      </c>
      <c r="B116" s="8" t="s">
        <v>40</v>
      </c>
      <c r="C116" s="8" t="s">
        <v>63</v>
      </c>
      <c r="D116" s="8" t="s">
        <v>63</v>
      </c>
      <c r="E116" s="21">
        <v>369195.690608576</v>
      </c>
      <c r="F116" s="19">
        <v>6.974183994639545</v>
      </c>
      <c r="G116" s="18">
        <v>1.3595575351387496E-2</v>
      </c>
      <c r="H116" s="21">
        <v>3445046.6631700112</v>
      </c>
      <c r="I116" s="18">
        <v>0.15</v>
      </c>
      <c r="J116" s="35">
        <v>2.4856810888772018E-2</v>
      </c>
      <c r="K116" s="21"/>
      <c r="O116" s="92">
        <v>0</v>
      </c>
      <c r="P116" s="92">
        <v>4.0923641746896946</v>
      </c>
      <c r="Q116" s="92">
        <v>28.54090072735714</v>
      </c>
      <c r="R116" s="92">
        <v>8.1530491371006875E-4</v>
      </c>
    </row>
    <row r="117" spans="1:18" x14ac:dyDescent="0.25">
      <c r="A117" s="17" t="s">
        <v>249</v>
      </c>
      <c r="B117" s="8" t="s">
        <v>40</v>
      </c>
      <c r="C117" s="8" t="s">
        <v>63</v>
      </c>
      <c r="D117" s="8" t="s">
        <v>63</v>
      </c>
      <c r="E117" s="21">
        <v>327686.09035661601</v>
      </c>
      <c r="F117" s="19">
        <v>7.4058431193070975</v>
      </c>
      <c r="G117" s="18">
        <v>1.3595575351387496E-2</v>
      </c>
      <c r="H117" s="21">
        <v>3445046.6631700112</v>
      </c>
      <c r="I117" s="18">
        <v>0.15</v>
      </c>
      <c r="J117" s="35">
        <v>2.4856810888772018E-2</v>
      </c>
      <c r="K117" s="21"/>
      <c r="O117" s="92">
        <v>0</v>
      </c>
      <c r="P117" s="92">
        <v>0.5450262899872792</v>
      </c>
      <c r="Q117" s="92">
        <v>4.0363791995437666</v>
      </c>
      <c r="R117" s="92">
        <v>1.2233813440842844E-4</v>
      </c>
    </row>
    <row r="118" spans="1:18" x14ac:dyDescent="0.25">
      <c r="A118" s="17" t="s">
        <v>250</v>
      </c>
      <c r="B118" s="8" t="s">
        <v>40</v>
      </c>
      <c r="C118" s="8" t="s">
        <v>63</v>
      </c>
      <c r="D118" s="8" t="s">
        <v>63</v>
      </c>
      <c r="E118" s="21">
        <v>447161.2574520745</v>
      </c>
      <c r="F118" s="19">
        <v>6.5316916589065332</v>
      </c>
      <c r="G118" s="18">
        <v>1.3595575351387496E-2</v>
      </c>
      <c r="H118" s="21">
        <v>3445046.6631700112</v>
      </c>
      <c r="I118" s="18">
        <v>0.15</v>
      </c>
      <c r="J118" s="35">
        <v>2.4856810888772018E-2</v>
      </c>
      <c r="K118" s="21"/>
      <c r="O118" s="92">
        <v>2174.2321627727774</v>
      </c>
      <c r="P118" s="92">
        <v>152.52296711352074</v>
      </c>
      <c r="Q118" s="92">
        <v>-1177.9991706857186</v>
      </c>
      <c r="R118" s="92">
        <v>2.5088430038709642E-2</v>
      </c>
    </row>
    <row r="119" spans="1:18" x14ac:dyDescent="0.25">
      <c r="A119" s="17" t="s">
        <v>251</v>
      </c>
      <c r="B119" s="8" t="s">
        <v>40</v>
      </c>
      <c r="C119" s="8" t="s">
        <v>63</v>
      </c>
      <c r="D119" s="8" t="s">
        <v>63</v>
      </c>
      <c r="E119" s="21">
        <v>382858.71242734947</v>
      </c>
      <c r="F119" s="19">
        <v>6.8320565796721962</v>
      </c>
      <c r="G119" s="18">
        <v>1.3595575351387496E-2</v>
      </c>
      <c r="H119" s="21">
        <v>3445046.6631700112</v>
      </c>
      <c r="I119" s="18">
        <v>0.15</v>
      </c>
      <c r="J119" s="35">
        <v>2.4856810888772018E-2</v>
      </c>
      <c r="K119" s="21"/>
      <c r="O119" s="92">
        <v>0</v>
      </c>
      <c r="P119" s="92">
        <v>19.800640104753892</v>
      </c>
      <c r="Q119" s="92">
        <v>135.27909350940502</v>
      </c>
      <c r="R119" s="92">
        <v>3.8040227401435756E-3</v>
      </c>
    </row>
    <row r="120" spans="1:18" x14ac:dyDescent="0.25">
      <c r="A120" s="17" t="s">
        <v>252</v>
      </c>
      <c r="B120" s="8" t="s">
        <v>40</v>
      </c>
      <c r="C120" s="8" t="s">
        <v>63</v>
      </c>
      <c r="D120" s="8" t="s">
        <v>63</v>
      </c>
      <c r="E120" s="21">
        <v>557747.14345524705</v>
      </c>
      <c r="F120" s="19">
        <v>6.0639302973535694</v>
      </c>
      <c r="G120" s="18">
        <v>1.3595575351387496E-2</v>
      </c>
      <c r="H120" s="21">
        <v>3445046.6631700112</v>
      </c>
      <c r="I120" s="18">
        <v>0.15</v>
      </c>
      <c r="J120" s="35">
        <v>2.4856810888772018E-2</v>
      </c>
      <c r="K120" s="21"/>
      <c r="O120" s="92">
        <v>14687.48038468186</v>
      </c>
      <c r="P120" s="92">
        <v>1198.8203279705897</v>
      </c>
      <c r="Q120" s="92">
        <v>-7417.9174768176581</v>
      </c>
      <c r="R120" s="92">
        <v>0.15809537046526811</v>
      </c>
    </row>
    <row r="121" spans="1:18" x14ac:dyDescent="0.25">
      <c r="A121" s="17" t="s">
        <v>253</v>
      </c>
      <c r="B121" s="8" t="s">
        <v>40</v>
      </c>
      <c r="C121" s="8" t="s">
        <v>63</v>
      </c>
      <c r="D121" s="8" t="s">
        <v>63</v>
      </c>
      <c r="E121" s="21">
        <v>460276.56861699698</v>
      </c>
      <c r="F121" s="19">
        <v>6.561013101182815</v>
      </c>
      <c r="G121" s="18">
        <v>1.3595575351387496E-2</v>
      </c>
      <c r="H121" s="21">
        <v>3445046.6631700112</v>
      </c>
      <c r="I121" s="18">
        <v>0.15</v>
      </c>
      <c r="J121" s="35">
        <v>2.4856810888772018E-2</v>
      </c>
      <c r="K121" s="21"/>
      <c r="O121" s="92">
        <v>2824.4179029352927</v>
      </c>
      <c r="P121" s="92">
        <v>357.32259740610783</v>
      </c>
      <c r="Q121" s="92">
        <v>-480.01966000514676</v>
      </c>
      <c r="R121" s="92">
        <v>5.7101040789734103E-2</v>
      </c>
    </row>
    <row r="122" spans="1:18" x14ac:dyDescent="0.25">
      <c r="A122" s="17" t="s">
        <v>254</v>
      </c>
      <c r="B122" s="8" t="s">
        <v>40</v>
      </c>
      <c r="C122" s="8" t="s">
        <v>63</v>
      </c>
      <c r="D122" s="8" t="s">
        <v>63</v>
      </c>
      <c r="E122" s="21">
        <v>243335.124867429</v>
      </c>
      <c r="F122" s="19">
        <v>7.9500102667883148</v>
      </c>
      <c r="G122" s="18">
        <v>1.3595575351387496E-2</v>
      </c>
      <c r="H122" s="21">
        <v>3445046.6631700112</v>
      </c>
      <c r="I122" s="18">
        <v>0.15</v>
      </c>
      <c r="J122" s="35">
        <v>2.5641762811575344E-2</v>
      </c>
      <c r="K122" s="21"/>
      <c r="O122" s="92">
        <v>0</v>
      </c>
      <c r="P122" s="92">
        <v>29.048842977794756</v>
      </c>
      <c r="Q122" s="92">
        <v>230.93859991178996</v>
      </c>
      <c r="R122" s="92">
        <v>8.7806455230008407E-3</v>
      </c>
    </row>
    <row r="123" spans="1:18" x14ac:dyDescent="0.25">
      <c r="A123" s="17" t="s">
        <v>255</v>
      </c>
      <c r="B123" s="8" t="s">
        <v>40</v>
      </c>
      <c r="C123" s="8" t="s">
        <v>63</v>
      </c>
      <c r="D123" s="8" t="s">
        <v>63</v>
      </c>
      <c r="E123" s="21">
        <v>393041.42493798002</v>
      </c>
      <c r="F123" s="19">
        <v>6.7206571007122111</v>
      </c>
      <c r="G123" s="18">
        <v>1.3595575351387496E-2</v>
      </c>
      <c r="H123" s="21">
        <v>3445046.6631700112</v>
      </c>
      <c r="I123" s="18">
        <v>0.15</v>
      </c>
      <c r="J123" s="35">
        <v>2.5641762811575344E-2</v>
      </c>
      <c r="K123" s="21"/>
      <c r="O123" s="92">
        <v>0</v>
      </c>
      <c r="P123" s="92">
        <v>7.0644782321452313</v>
      </c>
      <c r="Q123" s="92">
        <v>47.477935793693696</v>
      </c>
      <c r="R123" s="92">
        <v>1.3220387182344417E-3</v>
      </c>
    </row>
    <row r="124" spans="1:18" x14ac:dyDescent="0.25">
      <c r="A124" s="17" t="s">
        <v>256</v>
      </c>
      <c r="B124" s="8" t="s">
        <v>40</v>
      </c>
      <c r="C124" s="8" t="s">
        <v>63</v>
      </c>
      <c r="D124" s="8" t="s">
        <v>63</v>
      </c>
      <c r="E124" s="21">
        <v>330046.27460601699</v>
      </c>
      <c r="F124" s="19">
        <v>6.9582860389366274</v>
      </c>
      <c r="G124" s="18">
        <v>1.3595575351387496E-2</v>
      </c>
      <c r="H124" s="21">
        <v>3445046.6631700112</v>
      </c>
      <c r="I124" s="18">
        <v>0.15</v>
      </c>
      <c r="J124" s="35">
        <v>2.5641762811575344E-2</v>
      </c>
      <c r="K124" s="21"/>
      <c r="O124" s="92">
        <v>0</v>
      </c>
      <c r="P124" s="92">
        <v>0.89033204671931832</v>
      </c>
      <c r="Q124" s="92">
        <v>6.1951850507049064</v>
      </c>
      <c r="R124" s="92">
        <v>1.9841732003911261E-4</v>
      </c>
    </row>
    <row r="125" spans="1:18" x14ac:dyDescent="0.25">
      <c r="A125" s="17" t="s">
        <v>257</v>
      </c>
      <c r="B125" s="8" t="s">
        <v>40</v>
      </c>
      <c r="C125" s="8" t="s">
        <v>63</v>
      </c>
      <c r="D125" s="8" t="s">
        <v>63</v>
      </c>
      <c r="E125" s="21">
        <v>229113.786208976</v>
      </c>
      <c r="F125" s="19">
        <v>8.3126244248613048</v>
      </c>
      <c r="G125" s="18">
        <v>1.3595575351387496E-2</v>
      </c>
      <c r="H125" s="21">
        <v>3445046.6631700112</v>
      </c>
      <c r="I125" s="18">
        <v>0.15</v>
      </c>
      <c r="J125" s="35">
        <v>2.5641762811575344E-2</v>
      </c>
      <c r="K125" s="21"/>
      <c r="O125" s="92">
        <v>0</v>
      </c>
      <c r="P125" s="92">
        <v>9.271633967251583E-2</v>
      </c>
      <c r="Q125" s="92">
        <v>0.77071610974549232</v>
      </c>
      <c r="R125" s="92">
        <v>2.9765108114365724E-5</v>
      </c>
    </row>
    <row r="126" spans="1:18" x14ac:dyDescent="0.25">
      <c r="A126" s="17" t="s">
        <v>258</v>
      </c>
      <c r="B126" s="8" t="s">
        <v>40</v>
      </c>
      <c r="C126" s="8" t="s">
        <v>63</v>
      </c>
      <c r="D126" s="8" t="s">
        <v>63</v>
      </c>
      <c r="E126" s="21">
        <v>575747.91897149396</v>
      </c>
      <c r="F126" s="19">
        <v>5.8386874031403826</v>
      </c>
      <c r="G126" s="18">
        <v>1.3595575351387496E-2</v>
      </c>
      <c r="H126" s="21">
        <v>3445046.6631700112</v>
      </c>
      <c r="I126" s="18">
        <v>0.15</v>
      </c>
      <c r="J126" s="35">
        <v>2.4071858965968689E-2</v>
      </c>
      <c r="K126" s="21"/>
      <c r="O126" s="92">
        <v>16426.902938812724</v>
      </c>
      <c r="P126" s="92">
        <v>1406.6498964162213</v>
      </c>
      <c r="Q126" s="92">
        <v>-8213.9139079786091</v>
      </c>
      <c r="R126" s="92">
        <v>0.17970329919265104</v>
      </c>
    </row>
    <row r="127" spans="1:18" x14ac:dyDescent="0.25">
      <c r="A127" s="17" t="s">
        <v>259</v>
      </c>
      <c r="B127" s="8" t="s">
        <v>40</v>
      </c>
      <c r="C127" s="8" t="s">
        <v>63</v>
      </c>
      <c r="D127" s="8" t="s">
        <v>63</v>
      </c>
      <c r="E127" s="21">
        <v>336725.53496230103</v>
      </c>
      <c r="F127" s="19">
        <v>7.1135985788344387</v>
      </c>
      <c r="G127" s="18">
        <v>1.3595575351387496E-2</v>
      </c>
      <c r="H127" s="21">
        <v>3445046.6631700112</v>
      </c>
      <c r="I127" s="18">
        <v>0.15</v>
      </c>
      <c r="J127" s="35">
        <v>2.4071858965968689E-2</v>
      </c>
      <c r="K127" s="21"/>
      <c r="O127" s="92">
        <v>0</v>
      </c>
      <c r="P127" s="92">
        <v>134.02611881702779</v>
      </c>
      <c r="Q127" s="92">
        <v>953.40800834350466</v>
      </c>
      <c r="R127" s="92">
        <v>2.9276273689220589E-2</v>
      </c>
    </row>
    <row r="128" spans="1:18" x14ac:dyDescent="0.25">
      <c r="A128" s="17" t="s">
        <v>260</v>
      </c>
      <c r="B128" s="8" t="s">
        <v>40</v>
      </c>
      <c r="C128" s="8" t="s">
        <v>63</v>
      </c>
      <c r="D128" s="8" t="s">
        <v>63</v>
      </c>
      <c r="E128" s="21">
        <v>229185.51881171801</v>
      </c>
      <c r="F128" s="19">
        <v>8.3136684020358853</v>
      </c>
      <c r="G128" s="18">
        <v>1.3595575351387496E-2</v>
      </c>
      <c r="H128" s="21">
        <v>3445046.6631700112</v>
      </c>
      <c r="I128" s="18">
        <v>0.15</v>
      </c>
      <c r="J128" s="35">
        <v>2.4071858965968689E-2</v>
      </c>
      <c r="K128" s="21"/>
      <c r="O128" s="92">
        <v>0</v>
      </c>
      <c r="P128" s="92">
        <v>13.856723661445098</v>
      </c>
      <c r="Q128" s="92">
        <v>115.20020565989911</v>
      </c>
      <c r="R128" s="92">
        <v>4.4470886999292691E-3</v>
      </c>
    </row>
    <row r="129" spans="1:18" x14ac:dyDescent="0.25">
      <c r="A129" s="17" t="s">
        <v>261</v>
      </c>
      <c r="B129" s="8" t="s">
        <v>40</v>
      </c>
      <c r="C129" s="8" t="s">
        <v>63</v>
      </c>
      <c r="D129" s="8" t="s">
        <v>63</v>
      </c>
      <c r="E129" s="21">
        <v>214943.993567217</v>
      </c>
      <c r="F129" s="19">
        <v>8.3132960896176691</v>
      </c>
      <c r="G129" s="18">
        <v>1.3595575351387496E-2</v>
      </c>
      <c r="H129" s="21">
        <v>3445046.6631700112</v>
      </c>
      <c r="I129" s="18">
        <v>0.15</v>
      </c>
      <c r="J129" s="35">
        <v>2.4071858965968689E-2</v>
      </c>
      <c r="K129" s="21"/>
      <c r="O129" s="92">
        <v>0</v>
      </c>
      <c r="P129" s="92">
        <v>1.9530450315838226</v>
      </c>
      <c r="Q129" s="92">
        <v>16.23624162391301</v>
      </c>
      <c r="R129" s="92">
        <v>6.6832753156564895E-4</v>
      </c>
    </row>
    <row r="130" spans="1:18" x14ac:dyDescent="0.25">
      <c r="A130" s="17" t="s">
        <v>278</v>
      </c>
      <c r="B130" s="8" t="s">
        <v>40</v>
      </c>
      <c r="C130" s="8" t="s">
        <v>63</v>
      </c>
      <c r="D130" s="8" t="s">
        <v>63</v>
      </c>
      <c r="E130" s="21">
        <v>205737.99774799301</v>
      </c>
      <c r="F130" s="19">
        <v>8.078181260819024</v>
      </c>
      <c r="G130" s="18">
        <v>1.3595575351387496E-2</v>
      </c>
      <c r="H130" s="21">
        <v>3445046.6631700112</v>
      </c>
      <c r="I130" s="18">
        <v>0.15</v>
      </c>
      <c r="J130" s="35">
        <v>2.4856810888772018E-2</v>
      </c>
      <c r="K130" s="21"/>
      <c r="O130" s="92">
        <v>0</v>
      </c>
      <c r="P130" s="92">
        <v>0.28048917260311246</v>
      </c>
      <c r="Q130" s="92">
        <v>2.2658423779850954</v>
      </c>
      <c r="R130" s="92">
        <v>1.0027761615860609E-4</v>
      </c>
    </row>
    <row r="131" spans="1:18" x14ac:dyDescent="0.25">
      <c r="A131" s="17" t="s">
        <v>279</v>
      </c>
      <c r="B131" s="8" t="s">
        <v>40</v>
      </c>
      <c r="C131" s="8" t="s">
        <v>63</v>
      </c>
      <c r="D131" s="8" t="s">
        <v>63</v>
      </c>
      <c r="E131" s="21">
        <v>436708.84697628801</v>
      </c>
      <c r="F131" s="19">
        <v>6.0086222354126866</v>
      </c>
      <c r="G131" s="18">
        <v>1.3595575351387496E-2</v>
      </c>
      <c r="H131" s="21">
        <v>3445046.6631700112</v>
      </c>
      <c r="I131" s="18">
        <v>0.15</v>
      </c>
      <c r="J131" s="35">
        <v>2.4856810888772018E-2</v>
      </c>
      <c r="K131" s="21"/>
      <c r="O131" s="92">
        <v>0</v>
      </c>
      <c r="P131" s="92">
        <v>8.9310670746513332E-2</v>
      </c>
      <c r="Q131" s="92">
        <v>0.53663408210712138</v>
      </c>
      <c r="R131" s="92">
        <v>1.5042283507904486E-5</v>
      </c>
    </row>
    <row r="132" spans="1:18" x14ac:dyDescent="0.25">
      <c r="A132" s="17" t="s">
        <v>280</v>
      </c>
      <c r="B132" s="8" t="s">
        <v>40</v>
      </c>
      <c r="C132" s="8" t="s">
        <v>63</v>
      </c>
      <c r="D132" s="8" t="s">
        <v>63</v>
      </c>
      <c r="E132" s="21">
        <v>253284.44575174601</v>
      </c>
      <c r="F132" s="19">
        <v>7.1299227048638949</v>
      </c>
      <c r="G132" s="18">
        <v>1.3595575351387496E-2</v>
      </c>
      <c r="H132" s="21">
        <v>3445046.6631700112</v>
      </c>
      <c r="I132" s="18">
        <v>0.15</v>
      </c>
      <c r="J132" s="35">
        <v>2.4856810888772018E-2</v>
      </c>
      <c r="K132" s="21"/>
      <c r="O132" s="92">
        <v>0</v>
      </c>
      <c r="P132" s="92">
        <v>7.769872941617126E-3</v>
      </c>
      <c r="Q132" s="92">
        <v>5.5398593500343561E-2</v>
      </c>
      <c r="R132" s="92">
        <v>2.2563569510580805E-6</v>
      </c>
    </row>
    <row r="133" spans="1:18" x14ac:dyDescent="0.25">
      <c r="A133" s="17" t="s">
        <v>281</v>
      </c>
      <c r="B133" s="8" t="s">
        <v>40</v>
      </c>
      <c r="C133" s="8" t="s">
        <v>63</v>
      </c>
      <c r="D133" s="8" t="s">
        <v>63</v>
      </c>
      <c r="E133" s="21">
        <v>201747.696799417</v>
      </c>
      <c r="F133" s="19">
        <v>8.2743415496816937</v>
      </c>
      <c r="G133" s="18">
        <v>1.3595575351387496E-2</v>
      </c>
      <c r="H133" s="21">
        <v>3445046.6631700112</v>
      </c>
      <c r="I133" s="18">
        <v>0.15</v>
      </c>
      <c r="J133" s="35">
        <v>2.4856810888772018E-2</v>
      </c>
      <c r="K133" s="21"/>
      <c r="O133" s="92">
        <v>0</v>
      </c>
      <c r="P133" s="92">
        <v>9.283369943028037E-4</v>
      </c>
      <c r="Q133" s="92">
        <v>7.6813773640663071E-3</v>
      </c>
      <c r="R133" s="92">
        <v>3.3845386726572002E-7</v>
      </c>
    </row>
    <row r="134" spans="1:18" x14ac:dyDescent="0.25">
      <c r="A134" s="17" t="s">
        <v>282</v>
      </c>
      <c r="B134" s="8" t="s">
        <v>40</v>
      </c>
      <c r="C134" s="8" t="s">
        <v>63</v>
      </c>
      <c r="D134" s="8" t="s">
        <v>63</v>
      </c>
      <c r="E134" s="21">
        <v>320149.29401431349</v>
      </c>
      <c r="F134" s="19">
        <v>6.8001837755390948</v>
      </c>
      <c r="G134" s="18">
        <v>1.3595575351387496E-2</v>
      </c>
      <c r="H134" s="21">
        <v>3445046.6631700112</v>
      </c>
      <c r="I134" s="18">
        <v>0.15</v>
      </c>
      <c r="J134" s="35">
        <v>2.4856810888772018E-2</v>
      </c>
      <c r="K134" s="21"/>
      <c r="O134" s="92">
        <v>0</v>
      </c>
      <c r="P134" s="92">
        <v>2.2097388038180824E-4</v>
      </c>
      <c r="Q134" s="92">
        <v>1.5026629961902892E-3</v>
      </c>
      <c r="R134" s="92">
        <v>5.076808740067662E-8</v>
      </c>
    </row>
    <row r="135" spans="1:18" x14ac:dyDescent="0.25">
      <c r="A135" s="17" t="s">
        <v>283</v>
      </c>
      <c r="B135" s="8" t="s">
        <v>40</v>
      </c>
      <c r="C135" s="8" t="s">
        <v>63</v>
      </c>
      <c r="D135" s="8" t="s">
        <v>63</v>
      </c>
      <c r="E135" s="21">
        <v>391341.29065537348</v>
      </c>
      <c r="F135" s="19">
        <v>6.2266027992457467</v>
      </c>
      <c r="G135" s="18">
        <v>1.3595575351387496E-2</v>
      </c>
      <c r="H135" s="21">
        <v>3445046.6631700112</v>
      </c>
      <c r="I135" s="18">
        <v>0.15</v>
      </c>
      <c r="J135" s="35">
        <v>2.3286907043165363E-2</v>
      </c>
      <c r="K135" s="21"/>
      <c r="O135" s="92">
        <v>0</v>
      </c>
      <c r="P135" s="92">
        <v>4.0516818814129431E-5</v>
      </c>
      <c r="Q135" s="92">
        <v>2.5228213744459102E-4</v>
      </c>
      <c r="R135" s="92">
        <v>7.6152133487994433E-9</v>
      </c>
    </row>
    <row r="136" spans="1:18" x14ac:dyDescent="0.25">
      <c r="A136" s="17" t="s">
        <v>284</v>
      </c>
      <c r="B136" s="8" t="s">
        <v>40</v>
      </c>
      <c r="C136" s="8" t="s">
        <v>63</v>
      </c>
      <c r="D136" s="8" t="s">
        <v>63</v>
      </c>
      <c r="E136" s="21">
        <v>230648.18602876749</v>
      </c>
      <c r="F136" s="19">
        <v>7.6727442277060725</v>
      </c>
      <c r="G136" s="18">
        <v>1.3595575351387496E-2</v>
      </c>
      <c r="H136" s="21">
        <v>3445046.6631700112</v>
      </c>
      <c r="I136" s="18">
        <v>0.15</v>
      </c>
      <c r="J136" s="35">
        <v>2.3286907043165363E-2</v>
      </c>
      <c r="K136" s="21"/>
      <c r="O136" s="92">
        <v>0</v>
      </c>
      <c r="P136" s="92">
        <v>3.5819620940582912E-6</v>
      </c>
      <c r="Q136" s="92">
        <v>2.748347898104771E-5</v>
      </c>
      <c r="R136" s="92">
        <v>1.1422820467288375E-9</v>
      </c>
    </row>
    <row r="137" spans="1:18" x14ac:dyDescent="0.25">
      <c r="A137" s="17" t="s">
        <v>285</v>
      </c>
      <c r="B137" s="8" t="s">
        <v>40</v>
      </c>
      <c r="C137" s="8" t="s">
        <v>63</v>
      </c>
      <c r="D137" s="8" t="s">
        <v>63</v>
      </c>
      <c r="E137" s="21">
        <v>255011.21194764899</v>
      </c>
      <c r="F137" s="19">
        <v>7.3396787033818205</v>
      </c>
      <c r="G137" s="18">
        <v>1.3595575351387496E-2</v>
      </c>
      <c r="H137" s="21">
        <v>3445046.6631700112</v>
      </c>
      <c r="I137" s="18">
        <v>0.15</v>
      </c>
      <c r="J137" s="35">
        <v>2.3286907043165363E-2</v>
      </c>
      <c r="K137" s="21"/>
      <c r="O137" s="92">
        <v>0</v>
      </c>
      <c r="P137" s="92">
        <v>5.9404780041166099E-7</v>
      </c>
      <c r="Q137" s="92">
        <v>4.3601199894722822E-6</v>
      </c>
      <c r="R137" s="92">
        <v>1.7134227370263488E-10</v>
      </c>
    </row>
    <row r="138" spans="1:18" x14ac:dyDescent="0.25">
      <c r="A138" s="17" t="s">
        <v>286</v>
      </c>
      <c r="B138" s="8" t="s">
        <v>40</v>
      </c>
      <c r="C138" s="8" t="s">
        <v>63</v>
      </c>
      <c r="D138" s="8" t="s">
        <v>63</v>
      </c>
      <c r="E138" s="21">
        <v>290283.21400129853</v>
      </c>
      <c r="F138" s="19">
        <v>6.8519846037487664</v>
      </c>
      <c r="G138" s="18">
        <v>1.3595575351387496E-2</v>
      </c>
      <c r="H138" s="21">
        <v>3445046.6631700112</v>
      </c>
      <c r="I138" s="18">
        <v>0.15</v>
      </c>
      <c r="J138" s="35">
        <v>2.3286907043165363E-2</v>
      </c>
      <c r="K138" s="21"/>
      <c r="O138" s="92">
        <v>0</v>
      </c>
      <c r="P138" s="92">
        <v>1.0143202859606192E-7</v>
      </c>
      <c r="Q138" s="92">
        <v>6.9501069826722086E-7</v>
      </c>
      <c r="R138" s="92">
        <v>2.5701329953164986E-11</v>
      </c>
    </row>
    <row r="139" spans="1:18" x14ac:dyDescent="0.25">
      <c r="A139" s="17" t="s">
        <v>287</v>
      </c>
      <c r="B139" s="8" t="s">
        <v>40</v>
      </c>
      <c r="C139" s="8" t="s">
        <v>63</v>
      </c>
      <c r="D139" s="8" t="s">
        <v>63</v>
      </c>
      <c r="E139" s="21">
        <v>329127.09109349351</v>
      </c>
      <c r="F139" s="19">
        <v>6.6607284125131931</v>
      </c>
      <c r="G139" s="18">
        <v>1.3595575351387496E-2</v>
      </c>
      <c r="H139" s="21">
        <v>3445046.6631700112</v>
      </c>
      <c r="I139" s="18">
        <v>0.15</v>
      </c>
      <c r="J139" s="35">
        <v>2.7211666657181995E-2</v>
      </c>
      <c r="K139" s="21"/>
      <c r="O139" s="92">
        <v>0</v>
      </c>
      <c r="P139" s="92">
        <v>1.7250977424786996E-8</v>
      </c>
      <c r="Q139" s="92">
        <v>1.1490407547690242E-7</v>
      </c>
      <c r="R139" s="92">
        <v>3.8552494530108561E-12</v>
      </c>
    </row>
    <row r="140" spans="1:18" x14ac:dyDescent="0.25">
      <c r="A140" s="17" t="s">
        <v>288</v>
      </c>
      <c r="B140" s="8" t="s">
        <v>40</v>
      </c>
      <c r="C140" s="8" t="s">
        <v>63</v>
      </c>
      <c r="D140" s="8" t="s">
        <v>63</v>
      </c>
      <c r="E140" s="21">
        <v>290379.33513653348</v>
      </c>
      <c r="F140" s="19">
        <v>6.8891115045051432</v>
      </c>
      <c r="G140" s="18">
        <v>1.3595575351387496E-2</v>
      </c>
      <c r="H140" s="21">
        <v>3445046.6631700112</v>
      </c>
      <c r="I140" s="18">
        <v>0.15</v>
      </c>
      <c r="J140" s="35">
        <v>2.7211666657181995E-2</v>
      </c>
      <c r="K140" s="21"/>
      <c r="O140" s="92">
        <v>0</v>
      </c>
      <c r="P140" s="92">
        <v>2.2831155133264542E-9</v>
      </c>
      <c r="Q140" s="92">
        <v>1.5728637348971441E-8</v>
      </c>
      <c r="R140" s="92">
        <v>5.7831517352724404E-13</v>
      </c>
    </row>
    <row r="141" spans="1:18" x14ac:dyDescent="0.25">
      <c r="A141" s="17" t="s">
        <v>289</v>
      </c>
      <c r="B141" s="8" t="s">
        <v>40</v>
      </c>
      <c r="C141" s="8" t="s">
        <v>63</v>
      </c>
      <c r="D141" s="8" t="s">
        <v>63</v>
      </c>
      <c r="E141" s="21">
        <v>328074.70488976047</v>
      </c>
      <c r="F141" s="19">
        <v>6.6769335668378105</v>
      </c>
      <c r="G141" s="18">
        <v>1.3595575351387496E-2</v>
      </c>
      <c r="H141" s="21">
        <v>3445046.6631700112</v>
      </c>
      <c r="I141" s="18">
        <v>0.15</v>
      </c>
      <c r="J141" s="35">
        <v>2.7211666657181995E-2</v>
      </c>
      <c r="K141" s="21"/>
      <c r="O141" s="92">
        <v>0</v>
      </c>
      <c r="P141" s="92">
        <v>3.8675113932710361E-10</v>
      </c>
      <c r="Q141" s="92">
        <v>2.5823116641859048E-9</v>
      </c>
      <c r="R141" s="92">
        <v>8.6708418223224726E-14</v>
      </c>
    </row>
    <row r="142" spans="1:18" x14ac:dyDescent="0.25">
      <c r="A142" s="17" t="s">
        <v>290</v>
      </c>
      <c r="B142" s="8" t="s">
        <v>40</v>
      </c>
      <c r="C142" s="8" t="s">
        <v>63</v>
      </c>
      <c r="D142" s="8" t="s">
        <v>63</v>
      </c>
      <c r="E142" s="21">
        <v>287583.00118987449</v>
      </c>
      <c r="F142" s="19">
        <v>7.111582871611037</v>
      </c>
      <c r="G142" s="18">
        <v>1.3595575351387496E-2</v>
      </c>
      <c r="H142" s="21">
        <v>3445046.6631700112</v>
      </c>
      <c r="I142" s="18">
        <v>0.15</v>
      </c>
      <c r="J142" s="35">
        <v>2.7211666657181995E-2</v>
      </c>
      <c r="K142" s="21"/>
      <c r="O142" s="92">
        <v>0</v>
      </c>
      <c r="P142" s="92">
        <v>5.07875069119253E-11</v>
      </c>
      <c r="Q142" s="92">
        <v>3.611795642466751E-10</v>
      </c>
      <c r="R142" s="92">
        <v>1.2989609388114332E-14</v>
      </c>
    </row>
    <row r="143" spans="1:18" x14ac:dyDescent="0.25">
      <c r="A143" s="17" t="s">
        <v>291</v>
      </c>
      <c r="B143" s="8" t="s">
        <v>40</v>
      </c>
      <c r="C143" s="8" t="s">
        <v>63</v>
      </c>
      <c r="D143" s="8" t="s">
        <v>63</v>
      </c>
      <c r="E143" s="21">
        <v>348609.08602096396</v>
      </c>
      <c r="F143" s="19">
        <v>6.5637372420193243</v>
      </c>
      <c r="G143" s="18">
        <v>1.3595575351387496E-2</v>
      </c>
      <c r="H143" s="21">
        <v>3445046.6631700112</v>
      </c>
      <c r="I143" s="18">
        <v>0.15</v>
      </c>
      <c r="J143" s="35">
        <v>2.7211666657181995E-2</v>
      </c>
      <c r="K143" s="21"/>
      <c r="O143" s="92">
        <v>0</v>
      </c>
      <c r="P143" s="92">
        <v>9.4715057740362311E-12</v>
      </c>
      <c r="Q143" s="92">
        <v>6.2168475187042683E-11</v>
      </c>
      <c r="R143" s="92">
        <v>1.9984014443252818E-15</v>
      </c>
    </row>
    <row r="144" spans="1:18" x14ac:dyDescent="0.25">
      <c r="A144" s="17" t="s">
        <v>292</v>
      </c>
      <c r="B144" s="8" t="s">
        <v>40</v>
      </c>
      <c r="C144" s="8" t="s">
        <v>63</v>
      </c>
      <c r="D144" s="8" t="s">
        <v>63</v>
      </c>
      <c r="E144" s="21">
        <v>241297.1653229885</v>
      </c>
      <c r="F144" s="19">
        <v>7.6437660299865655</v>
      </c>
      <c r="G144" s="18">
        <v>1.3595575351387496E-2</v>
      </c>
      <c r="H144" s="21">
        <v>3445046.6631700112</v>
      </c>
      <c r="I144" s="18">
        <v>0.15</v>
      </c>
      <c r="J144" s="35">
        <v>2.8519919861854207E-2</v>
      </c>
      <c r="K144" s="21"/>
      <c r="O144" s="92">
        <v>0</v>
      </c>
      <c r="P144" s="92">
        <v>1.0926505677660502E-12</v>
      </c>
      <c r="Q144" s="92">
        <v>8.3519652925356669E-12</v>
      </c>
      <c r="R144" s="92">
        <v>3.3306690738754696E-16</v>
      </c>
    </row>
    <row r="145" spans="1:18" x14ac:dyDescent="0.25">
      <c r="A145" s="17" t="s">
        <v>293</v>
      </c>
      <c r="B145" s="8" t="s">
        <v>40</v>
      </c>
      <c r="C145" s="8" t="s">
        <v>63</v>
      </c>
      <c r="D145" s="8" t="s">
        <v>63</v>
      </c>
      <c r="E145" s="21">
        <v>285302.18935091398</v>
      </c>
      <c r="F145" s="19">
        <v>7.1103422436825836</v>
      </c>
      <c r="G145" s="18">
        <v>1.3595575351387496E-2</v>
      </c>
      <c r="H145" s="21">
        <v>3445046.6631700112</v>
      </c>
      <c r="I145" s="18">
        <v>0.15</v>
      </c>
      <c r="J145" s="35">
        <v>2.8519919861854207E-2</v>
      </c>
      <c r="K145" s="21"/>
      <c r="O145" s="92">
        <v>0</v>
      </c>
      <c r="P145" s="92">
        <v>0</v>
      </c>
      <c r="Q145" s="92">
        <v>0</v>
      </c>
      <c r="R145" s="92">
        <v>0</v>
      </c>
    </row>
    <row r="146" spans="1:18" x14ac:dyDescent="0.25">
      <c r="A146" s="17" t="s">
        <v>294</v>
      </c>
      <c r="B146" s="8" t="s">
        <v>40</v>
      </c>
      <c r="C146" s="8" t="s">
        <v>63</v>
      </c>
      <c r="D146" s="8" t="s">
        <v>63</v>
      </c>
      <c r="E146" s="21">
        <v>415829.06386048801</v>
      </c>
      <c r="F146" s="19">
        <v>6.129014958880469</v>
      </c>
      <c r="G146" s="18">
        <v>1.3595575351387496E-2</v>
      </c>
      <c r="H146" s="21">
        <v>3445046.6631700112</v>
      </c>
      <c r="I146" s="18">
        <v>0.15</v>
      </c>
      <c r="J146" s="35">
        <v>2.8519919861854207E-2</v>
      </c>
      <c r="K146" s="21"/>
      <c r="O146" s="92">
        <v>0</v>
      </c>
      <c r="P146" s="92">
        <v>0</v>
      </c>
      <c r="Q146" s="92">
        <v>0</v>
      </c>
      <c r="R146" s="92">
        <v>0</v>
      </c>
    </row>
    <row r="147" spans="1:18" x14ac:dyDescent="0.25">
      <c r="A147" s="17" t="s">
        <v>295</v>
      </c>
      <c r="B147" s="8" t="s">
        <v>40</v>
      </c>
      <c r="C147" s="8" t="s">
        <v>63</v>
      </c>
      <c r="D147" s="8" t="s">
        <v>63</v>
      </c>
      <c r="E147" s="21">
        <v>393432.46859552251</v>
      </c>
      <c r="F147" s="19">
        <v>6.2941960634324765</v>
      </c>
      <c r="G147" s="18">
        <v>1.3595575351387496E-2</v>
      </c>
      <c r="H147" s="21">
        <v>3445046.6631700112</v>
      </c>
      <c r="I147" s="18">
        <v>0.15</v>
      </c>
      <c r="J147" s="35">
        <v>2.8519919861854207E-2</v>
      </c>
      <c r="K147" s="21"/>
      <c r="O147" s="92">
        <v>0</v>
      </c>
      <c r="P147" s="92">
        <v>0</v>
      </c>
      <c r="Q147" s="92">
        <v>0</v>
      </c>
      <c r="R147" s="92">
        <v>0</v>
      </c>
    </row>
    <row r="148" spans="1:18" x14ac:dyDescent="0.25">
      <c r="A148" s="17" t="s">
        <v>296</v>
      </c>
      <c r="B148" s="8" t="s">
        <v>40</v>
      </c>
      <c r="C148" s="8" t="s">
        <v>63</v>
      </c>
      <c r="D148" s="8" t="s">
        <v>63</v>
      </c>
      <c r="E148" s="21">
        <v>228081.015200244</v>
      </c>
      <c r="F148" s="19">
        <v>7.9971814637423746</v>
      </c>
      <c r="G148" s="18">
        <v>1.3595575351387496E-2</v>
      </c>
      <c r="H148" s="21">
        <v>3445046.6631700112</v>
      </c>
      <c r="I148" s="18">
        <v>0.15</v>
      </c>
      <c r="J148" s="35">
        <v>3.3752932680543052E-2</v>
      </c>
      <c r="K148" s="21"/>
      <c r="O148" s="92">
        <v>0</v>
      </c>
      <c r="P148" s="92">
        <v>0</v>
      </c>
      <c r="Q148" s="92">
        <v>0</v>
      </c>
      <c r="R148" s="92">
        <v>0</v>
      </c>
    </row>
    <row r="149" spans="1:18" x14ac:dyDescent="0.25">
      <c r="A149" s="17" t="s">
        <v>297</v>
      </c>
      <c r="B149" s="8" t="s">
        <v>40</v>
      </c>
      <c r="C149" s="8" t="s">
        <v>63</v>
      </c>
      <c r="D149" s="8" t="s">
        <v>63</v>
      </c>
      <c r="E149" s="21">
        <v>317634.99002545653</v>
      </c>
      <c r="F149" s="19">
        <v>6.7548152855074779</v>
      </c>
      <c r="G149" s="18">
        <v>1.3595575351387496E-2</v>
      </c>
      <c r="H149" s="21">
        <v>3445046.6631700112</v>
      </c>
      <c r="I149" s="18">
        <v>0.15</v>
      </c>
      <c r="J149" s="35">
        <v>3.3752932680543052E-2</v>
      </c>
      <c r="K149" s="21"/>
      <c r="O149" s="92">
        <v>0</v>
      </c>
      <c r="P149" s="92">
        <v>0</v>
      </c>
      <c r="Q149" s="92">
        <v>0</v>
      </c>
      <c r="R149" s="92">
        <v>0</v>
      </c>
    </row>
    <row r="150" spans="1:18" x14ac:dyDescent="0.25">
      <c r="A150" s="17" t="s">
        <v>298</v>
      </c>
      <c r="B150" s="8" t="s">
        <v>40</v>
      </c>
      <c r="C150" s="8" t="s">
        <v>63</v>
      </c>
      <c r="D150" s="8" t="s">
        <v>63</v>
      </c>
      <c r="E150" s="21">
        <v>322486.62248072354</v>
      </c>
      <c r="F150" s="19">
        <v>6.9739033911176911</v>
      </c>
      <c r="G150" s="18">
        <v>1.3595575351387496E-2</v>
      </c>
      <c r="H150" s="21">
        <v>3445046.6631700112</v>
      </c>
      <c r="I150" s="18">
        <v>0.15</v>
      </c>
      <c r="J150" s="35">
        <v>3.3752932680543052E-2</v>
      </c>
      <c r="K150" s="21"/>
      <c r="O150" s="92">
        <v>0</v>
      </c>
      <c r="P150" s="92">
        <v>0</v>
      </c>
      <c r="Q150" s="92">
        <v>0</v>
      </c>
      <c r="R150" s="92">
        <v>0</v>
      </c>
    </row>
    <row r="151" spans="1:18" x14ac:dyDescent="0.25">
      <c r="A151" s="17" t="s">
        <v>299</v>
      </c>
      <c r="B151" s="8" t="s">
        <v>40</v>
      </c>
      <c r="C151" s="8" t="s">
        <v>63</v>
      </c>
      <c r="D151" s="8" t="s">
        <v>63</v>
      </c>
      <c r="E151" s="21">
        <v>401386.27962260752</v>
      </c>
      <c r="F151" s="19">
        <v>6.2238891290728731</v>
      </c>
      <c r="G151" s="18">
        <v>1.3595575351387496E-2</v>
      </c>
      <c r="H151" s="21">
        <v>3445046.6631700112</v>
      </c>
      <c r="I151" s="18">
        <v>0.15</v>
      </c>
      <c r="J151" s="35">
        <v>3.3752932680543052E-2</v>
      </c>
      <c r="K151" s="21"/>
      <c r="O151" s="92">
        <v>0</v>
      </c>
      <c r="P151" s="92">
        <v>0</v>
      </c>
      <c r="Q151" s="92">
        <v>0</v>
      </c>
      <c r="R151" s="92">
        <v>0</v>
      </c>
    </row>
    <row r="152" spans="1:18" x14ac:dyDescent="0.25">
      <c r="A152" s="17" t="s">
        <v>300</v>
      </c>
      <c r="B152" s="8" t="s">
        <v>40</v>
      </c>
      <c r="C152" s="8" t="s">
        <v>63</v>
      </c>
      <c r="D152" s="8" t="s">
        <v>63</v>
      </c>
      <c r="E152" s="21">
        <v>309588.89609523199</v>
      </c>
      <c r="F152" s="19">
        <v>6.9990429098927924</v>
      </c>
      <c r="G152" s="18">
        <v>1.3595575351387496E-2</v>
      </c>
      <c r="H152" s="21">
        <v>3445046.6631700112</v>
      </c>
      <c r="I152" s="18">
        <v>0.15</v>
      </c>
      <c r="J152" s="35">
        <v>2.904322114372309E-2</v>
      </c>
      <c r="K152" s="21"/>
      <c r="O152" s="92">
        <v>0</v>
      </c>
      <c r="P152" s="92">
        <v>0</v>
      </c>
      <c r="Q152" s="92">
        <v>0</v>
      </c>
      <c r="R152" s="92">
        <v>0</v>
      </c>
    </row>
    <row r="153" spans="1:18" x14ac:dyDescent="0.25">
      <c r="A153" s="17" t="s">
        <v>301</v>
      </c>
      <c r="B153" s="8" t="s">
        <v>40</v>
      </c>
      <c r="C153" s="8" t="s">
        <v>63</v>
      </c>
      <c r="D153" s="8" t="s">
        <v>63</v>
      </c>
      <c r="E153" s="21">
        <v>309968.77520157403</v>
      </c>
      <c r="F153" s="19">
        <v>6.9767010399881384</v>
      </c>
      <c r="G153" s="18">
        <v>1.3595575351387496E-2</v>
      </c>
      <c r="H153" s="21">
        <v>3445046.6631700112</v>
      </c>
      <c r="I153" s="18">
        <v>0.15</v>
      </c>
      <c r="J153" s="35">
        <v>2.904322114372309E-2</v>
      </c>
      <c r="K153" s="21"/>
      <c r="O153" s="92">
        <v>0</v>
      </c>
      <c r="P153" s="92">
        <v>0</v>
      </c>
      <c r="Q153" s="92">
        <v>0</v>
      </c>
      <c r="R153" s="92">
        <v>0</v>
      </c>
    </row>
    <row r="154" spans="1:18" x14ac:dyDescent="0.25">
      <c r="A154" s="17" t="s">
        <v>272</v>
      </c>
      <c r="B154" s="8" t="s">
        <v>40</v>
      </c>
      <c r="C154" s="8" t="s">
        <v>63</v>
      </c>
      <c r="D154" s="8" t="s">
        <v>63</v>
      </c>
      <c r="E154" s="21">
        <v>454180.53004536044</v>
      </c>
      <c r="F154" s="19">
        <v>6.0080329106190753</v>
      </c>
      <c r="G154" s="18">
        <v>1.3595575351387496E-2</v>
      </c>
      <c r="H154" s="21">
        <v>3445046.6631700112</v>
      </c>
      <c r="I154" s="18">
        <v>0.15</v>
      </c>
      <c r="J154" s="35">
        <v>2.904322114372309E-2</v>
      </c>
      <c r="K154" s="21"/>
      <c r="O154" s="92">
        <v>0</v>
      </c>
      <c r="P154" s="92">
        <v>0</v>
      </c>
      <c r="Q154" s="92">
        <v>0</v>
      </c>
      <c r="R154" s="92">
        <v>0</v>
      </c>
    </row>
    <row r="155" spans="1:18" x14ac:dyDescent="0.25">
      <c r="A155" s="17" t="s">
        <v>273</v>
      </c>
      <c r="B155" s="8" t="s">
        <v>40</v>
      </c>
      <c r="C155" s="8" t="s">
        <v>63</v>
      </c>
      <c r="D155" s="8" t="s">
        <v>63</v>
      </c>
      <c r="E155" s="21">
        <v>455011.73547455797</v>
      </c>
      <c r="F155" s="19">
        <v>6.0449284141776669</v>
      </c>
      <c r="G155" s="18">
        <v>1.3595575351387496E-2</v>
      </c>
      <c r="H155" s="21">
        <v>3445046.6631700112</v>
      </c>
      <c r="I155" s="18">
        <v>0.15</v>
      </c>
      <c r="J155" s="35">
        <v>2.904322114372309E-2</v>
      </c>
      <c r="K155" s="21"/>
      <c r="O155" s="92">
        <v>0</v>
      </c>
      <c r="P155" s="92">
        <v>0</v>
      </c>
      <c r="Q155" s="92">
        <v>0</v>
      </c>
      <c r="R155" s="92">
        <v>0</v>
      </c>
    </row>
    <row r="156" spans="1:18" x14ac:dyDescent="0.25">
      <c r="A156" s="17" t="s">
        <v>274</v>
      </c>
      <c r="B156" s="8" t="s">
        <v>40</v>
      </c>
      <c r="C156" s="8" t="s">
        <v>63</v>
      </c>
      <c r="D156" s="8" t="s">
        <v>63</v>
      </c>
      <c r="E156" s="21">
        <v>290055.894256228</v>
      </c>
      <c r="F156" s="19">
        <v>7.3475859223576458</v>
      </c>
      <c r="G156" s="18">
        <v>1.3595575351387496E-2</v>
      </c>
      <c r="H156" s="21">
        <v>3445046.6631700112</v>
      </c>
      <c r="I156" s="18">
        <v>0.15</v>
      </c>
      <c r="J156" s="35">
        <v>2.904322114372309E-2</v>
      </c>
      <c r="K156" s="21"/>
      <c r="O156" s="92">
        <v>0</v>
      </c>
      <c r="P156" s="92">
        <v>0</v>
      </c>
      <c r="Q156" s="92">
        <v>0</v>
      </c>
      <c r="R156" s="92">
        <v>0</v>
      </c>
    </row>
    <row r="157" spans="1:18" x14ac:dyDescent="0.25">
      <c r="A157" s="17" t="s">
        <v>275</v>
      </c>
      <c r="B157" s="8" t="s">
        <v>40</v>
      </c>
      <c r="C157" s="8" t="s">
        <v>63</v>
      </c>
      <c r="D157" s="8" t="s">
        <v>63</v>
      </c>
      <c r="E157" s="21">
        <v>348451.97318493499</v>
      </c>
      <c r="F157" s="19">
        <v>6.6816214516324974</v>
      </c>
      <c r="G157" s="18">
        <v>1.3595575351387496E-2</v>
      </c>
      <c r="H157" s="21">
        <v>3445046.6631700112</v>
      </c>
      <c r="I157" s="18">
        <v>0.15</v>
      </c>
      <c r="J157" s="35">
        <v>2.5380112170640897E-2</v>
      </c>
      <c r="K157" s="21"/>
      <c r="O157" s="92">
        <v>0</v>
      </c>
      <c r="P157" s="92">
        <v>0</v>
      </c>
      <c r="Q157" s="92">
        <v>0</v>
      </c>
      <c r="R157" s="92">
        <v>0</v>
      </c>
    </row>
    <row r="158" spans="1:18" x14ac:dyDescent="0.25">
      <c r="A158" s="17" t="s">
        <v>276</v>
      </c>
      <c r="B158" s="8" t="s">
        <v>40</v>
      </c>
      <c r="C158" s="8" t="s">
        <v>63</v>
      </c>
      <c r="D158" s="8" t="s">
        <v>63</v>
      </c>
      <c r="E158" s="21">
        <v>427408.08445701201</v>
      </c>
      <c r="F158" s="19">
        <v>6.1680815445545676</v>
      </c>
      <c r="G158" s="18">
        <v>1.3595575351387496E-2</v>
      </c>
      <c r="H158" s="21">
        <v>3445046.6631700112</v>
      </c>
      <c r="I158" s="18">
        <v>0.15</v>
      </c>
      <c r="J158" s="35">
        <v>2.5380112170640897E-2</v>
      </c>
      <c r="K158" s="21"/>
      <c r="O158" s="92">
        <v>0</v>
      </c>
      <c r="P158" s="92">
        <v>0</v>
      </c>
      <c r="Q158" s="92">
        <v>0</v>
      </c>
      <c r="R158" s="92">
        <v>0</v>
      </c>
    </row>
    <row r="159" spans="1:18" x14ac:dyDescent="0.25">
      <c r="A159" s="17" t="s">
        <v>277</v>
      </c>
      <c r="B159" s="8" t="s">
        <v>40</v>
      </c>
      <c r="C159" s="8" t="s">
        <v>63</v>
      </c>
      <c r="D159" s="8" t="s">
        <v>63</v>
      </c>
      <c r="E159" s="21">
        <v>330189.49929959601</v>
      </c>
      <c r="F159" s="19">
        <v>6.4579352380155601</v>
      </c>
      <c r="G159" s="18">
        <v>1.3595575351387496E-2</v>
      </c>
      <c r="H159" s="21">
        <v>3445046.6631700112</v>
      </c>
      <c r="I159" s="18">
        <v>0.15</v>
      </c>
      <c r="J159" s="35">
        <v>2.5380112170640897E-2</v>
      </c>
      <c r="K159" s="21"/>
      <c r="O159" s="92">
        <v>0</v>
      </c>
      <c r="P159" s="92">
        <v>0</v>
      </c>
      <c r="Q159" s="92">
        <v>0</v>
      </c>
      <c r="R159" s="92">
        <v>0</v>
      </c>
    </row>
    <row r="160" spans="1:18" x14ac:dyDescent="0.25">
      <c r="O160" s="92"/>
      <c r="P160" s="92"/>
      <c r="Q160" s="92"/>
      <c r="R160" s="92"/>
    </row>
    <row r="161" spans="1:18" x14ac:dyDescent="0.25">
      <c r="A161" s="17" t="s">
        <v>262</v>
      </c>
      <c r="B161" s="8" t="s">
        <v>40</v>
      </c>
      <c r="C161" s="8" t="s">
        <v>331</v>
      </c>
      <c r="D161" s="8" t="s">
        <v>331</v>
      </c>
      <c r="E161" s="21">
        <v>340832.86210744851</v>
      </c>
      <c r="F161" s="19">
        <v>6.8003506949188122</v>
      </c>
      <c r="G161" s="18">
        <v>8.4730704380975939E-3</v>
      </c>
      <c r="H161" s="21">
        <v>5329890.8361619459</v>
      </c>
      <c r="I161" s="18">
        <v>0.15</v>
      </c>
      <c r="J161" s="35">
        <v>3.6038374082807572E-3</v>
      </c>
      <c r="K161" s="21"/>
      <c r="O161" s="92">
        <v>15675.411679736078</v>
      </c>
      <c r="P161" s="92">
        <v>1610.9886974909116</v>
      </c>
      <c r="Q161" s="92">
        <v>-4720.1235712474045</v>
      </c>
      <c r="R161" s="92">
        <v>0.55784072312054844</v>
      </c>
    </row>
    <row r="162" spans="1:18" x14ac:dyDescent="0.25">
      <c r="A162" s="17" t="s">
        <v>263</v>
      </c>
      <c r="B162" s="8" t="s">
        <v>40</v>
      </c>
      <c r="C162" s="8" t="s">
        <v>331</v>
      </c>
      <c r="D162" s="8" t="s">
        <v>331</v>
      </c>
      <c r="E162" s="21">
        <v>439217.36949841853</v>
      </c>
      <c r="F162" s="19">
        <v>6.2729203283091328</v>
      </c>
      <c r="G162" s="18">
        <v>8.4730704380975939E-3</v>
      </c>
      <c r="H162" s="21">
        <v>5329890.8361619459</v>
      </c>
      <c r="I162" s="18">
        <v>0.15</v>
      </c>
      <c r="J162" s="35">
        <v>3.4180725934209242E-3</v>
      </c>
      <c r="K162" s="21"/>
      <c r="O162" s="92">
        <v>16750.806739872041</v>
      </c>
      <c r="P162" s="92">
        <v>2408.601402510043</v>
      </c>
      <c r="Q162" s="92">
        <v>-1641.8420392729022</v>
      </c>
      <c r="R162" s="92">
        <v>0.64720909482995403</v>
      </c>
    </row>
    <row r="163" spans="1:18" x14ac:dyDescent="0.25">
      <c r="A163" s="17" t="s">
        <v>264</v>
      </c>
      <c r="B163" s="8" t="s">
        <v>40</v>
      </c>
      <c r="C163" s="8" t="s">
        <v>331</v>
      </c>
      <c r="D163" s="8" t="s">
        <v>331</v>
      </c>
      <c r="E163" s="21">
        <v>392882.00916213804</v>
      </c>
      <c r="F163" s="19">
        <v>6.511570805271405</v>
      </c>
      <c r="G163" s="18">
        <v>8.4730704380975939E-3</v>
      </c>
      <c r="H163" s="21">
        <v>5329890.8361619459</v>
      </c>
      <c r="I163" s="18">
        <v>0.15</v>
      </c>
      <c r="J163" s="35">
        <v>3.4180725934209242E-3</v>
      </c>
      <c r="K163" s="21"/>
      <c r="O163" s="92">
        <v>14782.970741969213</v>
      </c>
      <c r="P163" s="92">
        <v>2064.1164646311613</v>
      </c>
      <c r="Q163" s="92">
        <v>-1342.3302321969168</v>
      </c>
      <c r="R163" s="92">
        <v>0.62005646382579949</v>
      </c>
    </row>
    <row r="164" spans="1:18" x14ac:dyDescent="0.25">
      <c r="A164" s="17" t="s">
        <v>265</v>
      </c>
      <c r="B164" s="8" t="s">
        <v>40</v>
      </c>
      <c r="C164" s="8" t="s">
        <v>331</v>
      </c>
      <c r="D164" s="8" t="s">
        <v>331</v>
      </c>
      <c r="E164" s="21">
        <v>287120.72270037199</v>
      </c>
      <c r="F164" s="19">
        <v>7.4241408592468048</v>
      </c>
      <c r="G164" s="18">
        <v>8.4730704380975939E-3</v>
      </c>
      <c r="H164" s="21">
        <v>5329890.8361619459</v>
      </c>
      <c r="I164" s="18">
        <v>0.15</v>
      </c>
      <c r="J164" s="35">
        <v>3.4180725934209242E-3</v>
      </c>
      <c r="K164" s="21"/>
      <c r="O164" s="92">
        <v>11661.688411252497</v>
      </c>
      <c r="P164" s="92">
        <v>1323.4600446390357</v>
      </c>
      <c r="Q164" s="92">
        <v>-1836.1346182672314</v>
      </c>
      <c r="R164" s="92">
        <v>0.54400824157797922</v>
      </c>
    </row>
    <row r="165" spans="1:18" x14ac:dyDescent="0.25">
      <c r="A165" s="17" t="s">
        <v>266</v>
      </c>
      <c r="B165" s="8" t="s">
        <v>40</v>
      </c>
      <c r="C165" s="8" t="s">
        <v>331</v>
      </c>
      <c r="D165" s="8" t="s">
        <v>331</v>
      </c>
      <c r="E165" s="21">
        <v>319043.21232711151</v>
      </c>
      <c r="F165" s="19">
        <v>7.2881301476597384</v>
      </c>
      <c r="G165" s="18">
        <v>8.4730704380975939E-3</v>
      </c>
      <c r="H165" s="21">
        <v>5329890.8361619459</v>
      </c>
      <c r="I165" s="18">
        <v>0.15</v>
      </c>
      <c r="J165" s="35">
        <v>3.4180725934209242E-3</v>
      </c>
      <c r="K165" s="21"/>
      <c r="O165" s="92">
        <v>13744.045934266438</v>
      </c>
      <c r="P165" s="92">
        <v>1573.2401609836431</v>
      </c>
      <c r="Q165" s="92">
        <v>-2278.0668874924886</v>
      </c>
      <c r="R165" s="92">
        <v>0.58197549471921595</v>
      </c>
    </row>
    <row r="166" spans="1:18" x14ac:dyDescent="0.25">
      <c r="A166" s="17" t="s">
        <v>267</v>
      </c>
      <c r="B166" s="8" t="s">
        <v>40</v>
      </c>
      <c r="C166" s="8" t="s">
        <v>331</v>
      </c>
      <c r="D166" s="8" t="s">
        <v>331</v>
      </c>
      <c r="E166" s="21">
        <v>242439.8542396205</v>
      </c>
      <c r="F166" s="19">
        <v>8.3972135913050998</v>
      </c>
      <c r="G166" s="18">
        <v>8.4730704380975939E-3</v>
      </c>
      <c r="H166" s="21">
        <v>5329890.8361619459</v>
      </c>
      <c r="I166" s="18">
        <v>0.15</v>
      </c>
      <c r="J166" s="35">
        <v>3.5295314823368239E-3</v>
      </c>
      <c r="K166" s="21"/>
      <c r="O166" s="92">
        <v>10842.739904615639</v>
      </c>
      <c r="P166" s="92">
        <v>1041.443159534047</v>
      </c>
      <c r="Q166" s="92">
        <v>-2097.519250804613</v>
      </c>
      <c r="R166" s="92">
        <v>0.50697989923729936</v>
      </c>
    </row>
    <row r="167" spans="1:18" x14ac:dyDescent="0.25">
      <c r="A167" s="17" t="s">
        <v>268</v>
      </c>
      <c r="B167" s="8" t="s">
        <v>40</v>
      </c>
      <c r="C167" s="8" t="s">
        <v>331</v>
      </c>
      <c r="D167" s="8" t="s">
        <v>331</v>
      </c>
      <c r="E167" s="21">
        <v>452969.13318074099</v>
      </c>
      <c r="F167" s="19">
        <v>6.5182322286433863</v>
      </c>
      <c r="G167" s="18">
        <v>8.4730704380975939E-3</v>
      </c>
      <c r="H167" s="21">
        <v>5329890.8361619459</v>
      </c>
      <c r="I167" s="18">
        <v>0.15</v>
      </c>
      <c r="J167" s="35">
        <v>3.5295314823368239E-3</v>
      </c>
      <c r="K167" s="21"/>
      <c r="O167" s="92">
        <v>18302.244284370696</v>
      </c>
      <c r="P167" s="92">
        <v>2533.3315416821256</v>
      </c>
      <c r="Q167" s="92">
        <v>-1789.4009835394281</v>
      </c>
      <c r="R167" s="92">
        <v>0.66005876863735813</v>
      </c>
    </row>
    <row r="168" spans="1:18" x14ac:dyDescent="0.25">
      <c r="A168" s="17" t="s">
        <v>269</v>
      </c>
      <c r="B168" s="8" t="s">
        <v>40</v>
      </c>
      <c r="C168" s="8" t="s">
        <v>331</v>
      </c>
      <c r="D168" s="8" t="s">
        <v>331</v>
      </c>
      <c r="E168" s="21">
        <v>374829.33619855496</v>
      </c>
      <c r="F168" s="19">
        <v>7.0414807493575111</v>
      </c>
      <c r="G168" s="18">
        <v>8.4730704380975939E-3</v>
      </c>
      <c r="H168" s="21">
        <v>5329890.8361619459</v>
      </c>
      <c r="I168" s="18">
        <v>0.15</v>
      </c>
      <c r="J168" s="35">
        <v>3.5295314823368239E-3</v>
      </c>
      <c r="K168" s="21"/>
      <c r="O168" s="92">
        <v>15143.602062479122</v>
      </c>
      <c r="P168" s="92">
        <v>1968.1983436560406</v>
      </c>
      <c r="Q168" s="92">
        <v>-1284.5713147077713</v>
      </c>
      <c r="R168" s="92">
        <v>0.61971851480157802</v>
      </c>
    </row>
    <row r="169" spans="1:18" x14ac:dyDescent="0.25">
      <c r="A169" s="17" t="s">
        <v>270</v>
      </c>
      <c r="B169" s="8" t="s">
        <v>40</v>
      </c>
      <c r="C169" s="8" t="s">
        <v>331</v>
      </c>
      <c r="D169" s="8" t="s">
        <v>331</v>
      </c>
      <c r="E169" s="21">
        <v>369195.690608576</v>
      </c>
      <c r="F169" s="19">
        <v>6.974183994639545</v>
      </c>
      <c r="G169" s="18">
        <v>8.4730704380975939E-3</v>
      </c>
      <c r="H169" s="21">
        <v>5329890.8361619459</v>
      </c>
      <c r="I169" s="18">
        <v>0.15</v>
      </c>
      <c r="J169" s="35">
        <v>3.5295314823368239E-3</v>
      </c>
      <c r="K169" s="21"/>
      <c r="O169" s="92">
        <v>14994.488000147558</v>
      </c>
      <c r="P169" s="92">
        <v>1908.8096346836114</v>
      </c>
      <c r="Q169" s="92">
        <v>-1682.0983971233563</v>
      </c>
      <c r="R169" s="92">
        <v>0.61019012997013622</v>
      </c>
    </row>
    <row r="170" spans="1:18" x14ac:dyDescent="0.25">
      <c r="A170" s="17" t="s">
        <v>249</v>
      </c>
      <c r="B170" s="8" t="s">
        <v>40</v>
      </c>
      <c r="C170" s="8" t="s">
        <v>331</v>
      </c>
      <c r="D170" s="8" t="s">
        <v>331</v>
      </c>
      <c r="E170" s="21">
        <v>327686.09035661601</v>
      </c>
      <c r="F170" s="19">
        <v>7.4058431193070975</v>
      </c>
      <c r="G170" s="18">
        <v>8.4730704380975939E-3</v>
      </c>
      <c r="H170" s="21">
        <v>5329890.8361619459</v>
      </c>
      <c r="I170" s="18">
        <v>0.15</v>
      </c>
      <c r="J170" s="35">
        <v>3.5295314823368239E-3</v>
      </c>
      <c r="K170" s="21"/>
      <c r="O170" s="92">
        <v>13950.32286102223</v>
      </c>
      <c r="P170" s="92">
        <v>1628.1701818712224</v>
      </c>
      <c r="Q170" s="92">
        <v>-1892.3499225502528</v>
      </c>
      <c r="R170" s="92">
        <v>0.5864094674296485</v>
      </c>
    </row>
    <row r="171" spans="1:18" x14ac:dyDescent="0.25">
      <c r="A171" s="17" t="s">
        <v>250</v>
      </c>
      <c r="B171" s="8" t="s">
        <v>40</v>
      </c>
      <c r="C171" s="8" t="s">
        <v>331</v>
      </c>
      <c r="D171" s="8" t="s">
        <v>331</v>
      </c>
      <c r="E171" s="21">
        <v>447161.2574520745</v>
      </c>
      <c r="F171" s="19">
        <v>6.5316916589065332</v>
      </c>
      <c r="G171" s="18">
        <v>8.4730704380975939E-3</v>
      </c>
      <c r="H171" s="21">
        <v>5329890.8361619459</v>
      </c>
      <c r="I171" s="18">
        <v>0.15</v>
      </c>
      <c r="J171" s="35">
        <v>3.5295314823368239E-3</v>
      </c>
      <c r="K171" s="21"/>
      <c r="O171" s="92">
        <v>17602.567582761501</v>
      </c>
      <c r="P171" s="92">
        <v>2486.8093914044712</v>
      </c>
      <c r="Q171" s="92">
        <v>-1359.4954236344838</v>
      </c>
      <c r="R171" s="92">
        <v>0.65635305841135538</v>
      </c>
    </row>
    <row r="172" spans="1:18" x14ac:dyDescent="0.25">
      <c r="A172" s="17" t="s">
        <v>251</v>
      </c>
      <c r="B172" s="8" t="s">
        <v>40</v>
      </c>
      <c r="C172" s="8" t="s">
        <v>331</v>
      </c>
      <c r="D172" s="8" t="s">
        <v>331</v>
      </c>
      <c r="E172" s="21">
        <v>382858.71242734947</v>
      </c>
      <c r="F172" s="19">
        <v>6.8320565796721962</v>
      </c>
      <c r="G172" s="18">
        <v>8.4730704380975939E-3</v>
      </c>
      <c r="H172" s="21">
        <v>5329890.8361619459</v>
      </c>
      <c r="I172" s="18">
        <v>0.15</v>
      </c>
      <c r="J172" s="35">
        <v>3.5295314823368239E-3</v>
      </c>
      <c r="K172" s="21"/>
      <c r="O172" s="92">
        <v>15004.932682726161</v>
      </c>
      <c r="P172" s="92">
        <v>1999.2101283876202</v>
      </c>
      <c r="Q172" s="92">
        <v>-1346.2159709282241</v>
      </c>
      <c r="R172" s="92">
        <v>0.61628144487530556</v>
      </c>
    </row>
    <row r="173" spans="1:18" x14ac:dyDescent="0.25">
      <c r="A173" s="17" t="s">
        <v>252</v>
      </c>
      <c r="B173" s="8" t="s">
        <v>40</v>
      </c>
      <c r="C173" s="8" t="s">
        <v>331</v>
      </c>
      <c r="D173" s="8" t="s">
        <v>331</v>
      </c>
      <c r="E173" s="21">
        <v>557747.14345524705</v>
      </c>
      <c r="F173" s="19">
        <v>6.0639302973535694</v>
      </c>
      <c r="G173" s="18">
        <v>8.4730704380975939E-3</v>
      </c>
      <c r="H173" s="21">
        <v>5329890.8361619459</v>
      </c>
      <c r="I173" s="18">
        <v>0.15</v>
      </c>
      <c r="J173" s="35">
        <v>3.5295314823368239E-3</v>
      </c>
      <c r="K173" s="21"/>
      <c r="O173" s="92">
        <v>20150.372542197223</v>
      </c>
      <c r="P173" s="92">
        <v>3323.3777945536849</v>
      </c>
      <c r="Q173" s="92">
        <v>2.3587557489518076</v>
      </c>
      <c r="R173" s="92">
        <v>0.70323672426985429</v>
      </c>
    </row>
    <row r="174" spans="1:18" x14ac:dyDescent="0.25">
      <c r="A174" s="17" t="s">
        <v>253</v>
      </c>
      <c r="B174" s="8" t="s">
        <v>40</v>
      </c>
      <c r="C174" s="8" t="s">
        <v>331</v>
      </c>
      <c r="D174" s="8" t="s">
        <v>331</v>
      </c>
      <c r="E174" s="21">
        <v>460276.56861699698</v>
      </c>
      <c r="F174" s="19">
        <v>6.561013101182815</v>
      </c>
      <c r="G174" s="18">
        <v>8.4730704380975939E-3</v>
      </c>
      <c r="H174" s="21">
        <v>5329890.8361619459</v>
      </c>
      <c r="I174" s="18">
        <v>0.15</v>
      </c>
      <c r="J174" s="35">
        <v>3.5295314823368239E-3</v>
      </c>
      <c r="K174" s="21"/>
      <c r="O174" s="92">
        <v>17293.98260872933</v>
      </c>
      <c r="P174" s="92">
        <v>2603.7555440267847</v>
      </c>
      <c r="Q174" s="92">
        <v>-210.70837209220554</v>
      </c>
      <c r="R174" s="92">
        <v>0.66763719547139067</v>
      </c>
    </row>
    <row r="175" spans="1:18" x14ac:dyDescent="0.25">
      <c r="A175" s="17" t="s">
        <v>254</v>
      </c>
      <c r="B175" s="8" t="s">
        <v>40</v>
      </c>
      <c r="C175" s="8" t="s">
        <v>331</v>
      </c>
      <c r="D175" s="8" t="s">
        <v>331</v>
      </c>
      <c r="E175" s="21">
        <v>243335.124867429</v>
      </c>
      <c r="F175" s="19">
        <v>7.9500102667883148</v>
      </c>
      <c r="G175" s="18">
        <v>8.4730704380975939E-3</v>
      </c>
      <c r="H175" s="21">
        <v>5329890.8361619459</v>
      </c>
      <c r="I175" s="18">
        <v>0.15</v>
      </c>
      <c r="J175" s="35">
        <v>3.6409903712527236E-3</v>
      </c>
      <c r="K175" s="21"/>
      <c r="O175" s="92">
        <v>8923.7694586240614</v>
      </c>
      <c r="P175" s="92">
        <v>958.27673587688355</v>
      </c>
      <c r="Q175" s="92">
        <v>-1305.4595699784431</v>
      </c>
      <c r="R175" s="92">
        <v>0.46477774577336994</v>
      </c>
    </row>
    <row r="176" spans="1:18" x14ac:dyDescent="0.25">
      <c r="A176" s="17" t="s">
        <v>255</v>
      </c>
      <c r="B176" s="8" t="s">
        <v>40</v>
      </c>
      <c r="C176" s="8" t="s">
        <v>331</v>
      </c>
      <c r="D176" s="8" t="s">
        <v>331</v>
      </c>
      <c r="E176" s="21">
        <v>393041.42493798002</v>
      </c>
      <c r="F176" s="19">
        <v>6.7206571007122111</v>
      </c>
      <c r="G176" s="18">
        <v>8.4730704380975939E-3</v>
      </c>
      <c r="H176" s="21">
        <v>5329890.8361619459</v>
      </c>
      <c r="I176" s="18">
        <v>0.15</v>
      </c>
      <c r="J176" s="35">
        <v>3.6409903712527236E-3</v>
      </c>
      <c r="K176" s="21"/>
      <c r="O176" s="92">
        <v>16355.51000968532</v>
      </c>
      <c r="P176" s="92">
        <v>2024.8952720988932</v>
      </c>
      <c r="Q176" s="92">
        <v>-2746.8832210553082</v>
      </c>
      <c r="R176" s="92">
        <v>0.60802778260646084</v>
      </c>
    </row>
    <row r="177" spans="1:18" x14ac:dyDescent="0.25">
      <c r="A177" s="17" t="s">
        <v>256</v>
      </c>
      <c r="B177" s="8" t="s">
        <v>40</v>
      </c>
      <c r="C177" s="8" t="s">
        <v>331</v>
      </c>
      <c r="D177" s="8" t="s">
        <v>331</v>
      </c>
      <c r="E177" s="21">
        <v>330046.27460601699</v>
      </c>
      <c r="F177" s="19">
        <v>6.9582860389366274</v>
      </c>
      <c r="G177" s="18">
        <v>8.4730704380975939E-3</v>
      </c>
      <c r="H177" s="21">
        <v>5329890.8361619459</v>
      </c>
      <c r="I177" s="18">
        <v>0.15</v>
      </c>
      <c r="J177" s="35">
        <v>3.6409903712527236E-3</v>
      </c>
      <c r="K177" s="21"/>
      <c r="O177" s="92">
        <v>12733.17263488149</v>
      </c>
      <c r="P177" s="92">
        <v>1535.7103410166915</v>
      </c>
      <c r="Q177" s="92">
        <v>-2047.2608091344391</v>
      </c>
      <c r="R177" s="92">
        <v>0.54915337479660742</v>
      </c>
    </row>
    <row r="178" spans="1:18" x14ac:dyDescent="0.25">
      <c r="A178" s="17" t="s">
        <v>257</v>
      </c>
      <c r="B178" s="8" t="s">
        <v>40</v>
      </c>
      <c r="C178" s="8" t="s">
        <v>331</v>
      </c>
      <c r="D178" s="8" t="s">
        <v>331</v>
      </c>
      <c r="E178" s="21">
        <v>229113.786208976</v>
      </c>
      <c r="F178" s="19">
        <v>8.3126244248613048</v>
      </c>
      <c r="G178" s="18">
        <v>8.4730704380975939E-3</v>
      </c>
      <c r="H178" s="21">
        <v>5329890.8361619459</v>
      </c>
      <c r="I178" s="18">
        <v>0.15</v>
      </c>
      <c r="J178" s="35">
        <v>3.6409903712527236E-3</v>
      </c>
      <c r="K178" s="21"/>
      <c r="O178" s="92">
        <v>9508.2062167311979</v>
      </c>
      <c r="P178" s="92">
        <v>885.91598828618442</v>
      </c>
      <c r="Q178" s="92">
        <v>-2143.9193341283199</v>
      </c>
      <c r="R178" s="92">
        <v>0.45635256980542271</v>
      </c>
    </row>
    <row r="179" spans="1:18" x14ac:dyDescent="0.25">
      <c r="A179" s="17" t="s">
        <v>258</v>
      </c>
      <c r="B179" s="8" t="s">
        <v>40</v>
      </c>
      <c r="C179" s="8" t="s">
        <v>331</v>
      </c>
      <c r="D179" s="8" t="s">
        <v>331</v>
      </c>
      <c r="E179" s="21">
        <v>575747.91897149396</v>
      </c>
      <c r="F179" s="19">
        <v>5.8386874031403826</v>
      </c>
      <c r="G179" s="18">
        <v>8.4730704380975939E-3</v>
      </c>
      <c r="H179" s="21">
        <v>5329890.8361619459</v>
      </c>
      <c r="I179" s="18">
        <v>0.15</v>
      </c>
      <c r="J179" s="35">
        <v>3.4180725934209242E-3</v>
      </c>
      <c r="K179" s="21"/>
      <c r="O179" s="92">
        <v>20939.770621628559</v>
      </c>
      <c r="P179" s="92">
        <v>3467.79314961312</v>
      </c>
      <c r="Q179" s="92">
        <v>-692.41044228592</v>
      </c>
      <c r="R179" s="92">
        <v>0.71085331109682715</v>
      </c>
    </row>
    <row r="180" spans="1:18" x14ac:dyDescent="0.25">
      <c r="A180" s="17" t="s">
        <v>259</v>
      </c>
      <c r="B180" s="8" t="s">
        <v>40</v>
      </c>
      <c r="C180" s="8" t="s">
        <v>331</v>
      </c>
      <c r="D180" s="8" t="s">
        <v>331</v>
      </c>
      <c r="E180" s="21">
        <v>336725.53496230103</v>
      </c>
      <c r="F180" s="19">
        <v>7.1135985788344387</v>
      </c>
      <c r="G180" s="18">
        <v>8.4730704380975939E-3</v>
      </c>
      <c r="H180" s="21">
        <v>5329890.8361619459</v>
      </c>
      <c r="I180" s="18">
        <v>0.15</v>
      </c>
      <c r="J180" s="35">
        <v>3.4180725934209242E-3</v>
      </c>
      <c r="K180" s="21"/>
      <c r="O180" s="92">
        <v>13040.323373395671</v>
      </c>
      <c r="P180" s="92">
        <v>1695.3387294126105</v>
      </c>
      <c r="Q180" s="92">
        <v>-980.36419720314188</v>
      </c>
      <c r="R180" s="92">
        <v>0.5942095331451771</v>
      </c>
    </row>
    <row r="181" spans="1:18" x14ac:dyDescent="0.25">
      <c r="A181" s="17" t="s">
        <v>260</v>
      </c>
      <c r="B181" s="8" t="s">
        <v>40</v>
      </c>
      <c r="C181" s="8" t="s">
        <v>331</v>
      </c>
      <c r="D181" s="8" t="s">
        <v>331</v>
      </c>
      <c r="E181" s="21">
        <v>229185.51881171801</v>
      </c>
      <c r="F181" s="19">
        <v>8.3136684020358853</v>
      </c>
      <c r="G181" s="18">
        <v>8.4730704380975939E-3</v>
      </c>
      <c r="H181" s="21">
        <v>5329890.8361619459</v>
      </c>
      <c r="I181" s="18">
        <v>0.15</v>
      </c>
      <c r="J181" s="35">
        <v>3.4180725934209242E-3</v>
      </c>
      <c r="K181" s="21"/>
      <c r="O181" s="92">
        <v>9797.3374081476322</v>
      </c>
      <c r="P181" s="92">
        <v>951.26398553694219</v>
      </c>
      <c r="Q181" s="92">
        <v>-1888.8440695944337</v>
      </c>
      <c r="R181" s="92">
        <v>0.48986122588082837</v>
      </c>
    </row>
    <row r="182" spans="1:18" x14ac:dyDescent="0.25">
      <c r="A182" s="17" t="s">
        <v>261</v>
      </c>
      <c r="B182" s="8" t="s">
        <v>40</v>
      </c>
      <c r="C182" s="8" t="s">
        <v>331</v>
      </c>
      <c r="D182" s="8" t="s">
        <v>331</v>
      </c>
      <c r="E182" s="21">
        <v>214943.993567217</v>
      </c>
      <c r="F182" s="19">
        <v>8.3132960896176691</v>
      </c>
      <c r="G182" s="18">
        <v>8.4730704380975939E-3</v>
      </c>
      <c r="H182" s="21">
        <v>5329890.8361619459</v>
      </c>
      <c r="I182" s="18">
        <v>0.15</v>
      </c>
      <c r="J182" s="35">
        <v>3.4180725934209242E-3</v>
      </c>
      <c r="K182" s="21"/>
      <c r="O182" s="92">
        <v>9253.1156194892392</v>
      </c>
      <c r="P182" s="92">
        <v>830.54955878815144</v>
      </c>
      <c r="Q182" s="92">
        <v>-2348.5112201820202</v>
      </c>
      <c r="R182" s="92">
        <v>0.45603630843715426</v>
      </c>
    </row>
    <row r="183" spans="1:18" x14ac:dyDescent="0.25">
      <c r="A183" s="17" t="s">
        <v>278</v>
      </c>
      <c r="B183" s="8" t="s">
        <v>40</v>
      </c>
      <c r="C183" s="8" t="s">
        <v>331</v>
      </c>
      <c r="D183" s="8" t="s">
        <v>331</v>
      </c>
      <c r="E183" s="21">
        <v>205737.99774799301</v>
      </c>
      <c r="F183" s="19">
        <v>8.078181260819024</v>
      </c>
      <c r="G183" s="18">
        <v>8.4730704380975939E-3</v>
      </c>
      <c r="H183" s="21">
        <v>5329890.8361619459</v>
      </c>
      <c r="I183" s="18">
        <v>0.15</v>
      </c>
      <c r="J183" s="35">
        <v>3.5295314823368239E-3</v>
      </c>
      <c r="K183" s="21"/>
      <c r="O183" s="92">
        <v>7769.1586604855165</v>
      </c>
      <c r="P183" s="92">
        <v>690.46639238490934</v>
      </c>
      <c r="Q183" s="92">
        <v>-2191.4459882964265</v>
      </c>
      <c r="R183" s="92">
        <v>0.39608392677573012</v>
      </c>
    </row>
    <row r="184" spans="1:18" x14ac:dyDescent="0.25">
      <c r="A184" s="17" t="s">
        <v>279</v>
      </c>
      <c r="B184" s="8" t="s">
        <v>40</v>
      </c>
      <c r="C184" s="8" t="s">
        <v>331</v>
      </c>
      <c r="D184" s="8" t="s">
        <v>331</v>
      </c>
      <c r="E184" s="21">
        <v>436708.84697628801</v>
      </c>
      <c r="F184" s="19">
        <v>6.0086222354126866</v>
      </c>
      <c r="G184" s="18">
        <v>8.4730704380975939E-3</v>
      </c>
      <c r="H184" s="21">
        <v>5329890.8361619459</v>
      </c>
      <c r="I184" s="18">
        <v>0.15</v>
      </c>
      <c r="J184" s="35">
        <v>3.5295314823368239E-3</v>
      </c>
      <c r="K184" s="21"/>
      <c r="O184" s="92">
        <v>16655.565510015775</v>
      </c>
      <c r="P184" s="92">
        <v>2284.8990384515482</v>
      </c>
      <c r="Q184" s="92">
        <v>-2926.4703419027337</v>
      </c>
      <c r="R184" s="92">
        <v>0.6174960844033015</v>
      </c>
    </row>
    <row r="185" spans="1:18" x14ac:dyDescent="0.25">
      <c r="A185" s="17" t="s">
        <v>280</v>
      </c>
      <c r="B185" s="8" t="s">
        <v>40</v>
      </c>
      <c r="C185" s="8" t="s">
        <v>331</v>
      </c>
      <c r="D185" s="8" t="s">
        <v>331</v>
      </c>
      <c r="E185" s="21">
        <v>253284.44575174601</v>
      </c>
      <c r="F185" s="19">
        <v>7.1299227048638949</v>
      </c>
      <c r="G185" s="18">
        <v>8.4730704380975939E-3</v>
      </c>
      <c r="H185" s="21">
        <v>5329890.8361619459</v>
      </c>
      <c r="I185" s="18">
        <v>0.15</v>
      </c>
      <c r="J185" s="35">
        <v>3.5295314823368239E-3</v>
      </c>
      <c r="K185" s="21"/>
      <c r="O185" s="92">
        <v>8337.7056696456166</v>
      </c>
      <c r="P185" s="92">
        <v>953.31697832219277</v>
      </c>
      <c r="Q185" s="92">
        <v>-1540.6293009739729</v>
      </c>
      <c r="R185" s="92">
        <v>0.44420965159218462</v>
      </c>
    </row>
    <row r="186" spans="1:18" x14ac:dyDescent="0.25">
      <c r="A186" s="17" t="s">
        <v>281</v>
      </c>
      <c r="B186" s="8" t="s">
        <v>40</v>
      </c>
      <c r="C186" s="8" t="s">
        <v>331</v>
      </c>
      <c r="D186" s="8" t="s">
        <v>331</v>
      </c>
      <c r="E186" s="21">
        <v>201747.696799417</v>
      </c>
      <c r="F186" s="19">
        <v>8.2743415496816937</v>
      </c>
      <c r="G186" s="18">
        <v>8.4730704380975939E-3</v>
      </c>
      <c r="H186" s="21">
        <v>5329890.8361619459</v>
      </c>
      <c r="I186" s="18">
        <v>0.15</v>
      </c>
      <c r="J186" s="35">
        <v>3.5295314823368239E-3</v>
      </c>
      <c r="K186" s="21"/>
      <c r="O186" s="92">
        <v>7912.7567871481915</v>
      </c>
      <c r="P186" s="92">
        <v>681.61432261482025</v>
      </c>
      <c r="Q186" s="92">
        <v>-2272.847076678242</v>
      </c>
      <c r="R186" s="92">
        <v>0.39873954172489101</v>
      </c>
    </row>
    <row r="187" spans="1:18" x14ac:dyDescent="0.25">
      <c r="A187" s="17" t="s">
        <v>282</v>
      </c>
      <c r="B187" s="8" t="s">
        <v>40</v>
      </c>
      <c r="C187" s="8" t="s">
        <v>331</v>
      </c>
      <c r="D187" s="8" t="s">
        <v>331</v>
      </c>
      <c r="E187" s="21">
        <v>320149.29401431349</v>
      </c>
      <c r="F187" s="19">
        <v>6.8001837755390948</v>
      </c>
      <c r="G187" s="18">
        <v>8.4730704380975939E-3</v>
      </c>
      <c r="H187" s="21">
        <v>5329890.8361619459</v>
      </c>
      <c r="I187" s="18">
        <v>0.15</v>
      </c>
      <c r="J187" s="35">
        <v>3.5295314823368239E-3</v>
      </c>
      <c r="K187" s="21"/>
      <c r="O187" s="92">
        <v>13130.419478918886</v>
      </c>
      <c r="P187" s="92">
        <v>1462.0322517420557</v>
      </c>
      <c r="Q187" s="92">
        <v>-3188.3314813076686</v>
      </c>
      <c r="R187" s="92">
        <v>0.53896875342655814</v>
      </c>
    </row>
    <row r="188" spans="1:18" x14ac:dyDescent="0.25">
      <c r="A188" s="17" t="s">
        <v>283</v>
      </c>
      <c r="B188" s="8" t="s">
        <v>40</v>
      </c>
      <c r="C188" s="8" t="s">
        <v>331</v>
      </c>
      <c r="D188" s="8" t="s">
        <v>331</v>
      </c>
      <c r="E188" s="21">
        <v>391341.29065537348</v>
      </c>
      <c r="F188" s="19">
        <v>6.2266027992457467</v>
      </c>
      <c r="G188" s="18">
        <v>8.4730704380975939E-3</v>
      </c>
      <c r="H188" s="21">
        <v>5329890.8361619459</v>
      </c>
      <c r="I188" s="18">
        <v>0.15</v>
      </c>
      <c r="J188" s="35">
        <v>3.306613704505025E-3</v>
      </c>
      <c r="K188" s="21"/>
      <c r="O188" s="92">
        <v>14734.667317998237</v>
      </c>
      <c r="P188" s="92">
        <v>2036.3075854043038</v>
      </c>
      <c r="Q188" s="92">
        <v>-2055.388806594452</v>
      </c>
      <c r="R188" s="92">
        <v>0.61411101796107093</v>
      </c>
    </row>
    <row r="189" spans="1:18" x14ac:dyDescent="0.25">
      <c r="A189" s="17" t="s">
        <v>284</v>
      </c>
      <c r="B189" s="8" t="s">
        <v>40</v>
      </c>
      <c r="C189" s="8" t="s">
        <v>331</v>
      </c>
      <c r="D189" s="8" t="s">
        <v>331</v>
      </c>
      <c r="E189" s="21">
        <v>230648.18602876749</v>
      </c>
      <c r="F189" s="19">
        <v>7.6727442277060725</v>
      </c>
      <c r="G189" s="18">
        <v>8.4730704380975939E-3</v>
      </c>
      <c r="H189" s="21">
        <v>5329890.8361619459</v>
      </c>
      <c r="I189" s="18">
        <v>0.15</v>
      </c>
      <c r="J189" s="35">
        <v>3.306613704505025E-3</v>
      </c>
      <c r="K189" s="21"/>
      <c r="O189" s="92">
        <v>8627.3980764669905</v>
      </c>
      <c r="P189" s="92">
        <v>915.90795805560936</v>
      </c>
      <c r="Q189" s="92">
        <v>-1599.8705781857589</v>
      </c>
      <c r="R189" s="92">
        <v>0.46866332819808687</v>
      </c>
    </row>
    <row r="190" spans="1:18" x14ac:dyDescent="0.25">
      <c r="A190" s="17" t="s">
        <v>285</v>
      </c>
      <c r="B190" s="8" t="s">
        <v>40</v>
      </c>
      <c r="C190" s="8" t="s">
        <v>331</v>
      </c>
      <c r="D190" s="8" t="s">
        <v>331</v>
      </c>
      <c r="E190" s="21">
        <v>255011.21194764899</v>
      </c>
      <c r="F190" s="19">
        <v>7.3396787033818205</v>
      </c>
      <c r="G190" s="18">
        <v>8.4730704380975939E-3</v>
      </c>
      <c r="H190" s="21">
        <v>5329890.8361619459</v>
      </c>
      <c r="I190" s="18">
        <v>0.15</v>
      </c>
      <c r="J190" s="35">
        <v>3.306613704505025E-3</v>
      </c>
      <c r="K190" s="21"/>
      <c r="O190" s="92">
        <v>10460.496927313223</v>
      </c>
      <c r="P190" s="92">
        <v>1075.2173119626214</v>
      </c>
      <c r="Q190" s="92">
        <v>-2568.747321193724</v>
      </c>
      <c r="R190" s="92">
        <v>0.49761808575720645</v>
      </c>
    </row>
    <row r="191" spans="1:18" x14ac:dyDescent="0.25">
      <c r="A191" s="17" t="s">
        <v>286</v>
      </c>
      <c r="B191" s="8" t="s">
        <v>40</v>
      </c>
      <c r="C191" s="8" t="s">
        <v>331</v>
      </c>
      <c r="D191" s="8" t="s">
        <v>331</v>
      </c>
      <c r="E191" s="21">
        <v>290283.21400129853</v>
      </c>
      <c r="F191" s="19">
        <v>6.8519846037487664</v>
      </c>
      <c r="G191" s="18">
        <v>8.4730704380975939E-3</v>
      </c>
      <c r="H191" s="21">
        <v>5329890.8361619459</v>
      </c>
      <c r="I191" s="18">
        <v>0.15</v>
      </c>
      <c r="J191" s="35">
        <v>3.306613704505025E-3</v>
      </c>
      <c r="K191" s="21"/>
      <c r="O191" s="92">
        <v>11383.779049541437</v>
      </c>
      <c r="P191" s="92">
        <v>1296.8182831826305</v>
      </c>
      <c r="Q191" s="92">
        <v>-2498.0001393141447</v>
      </c>
      <c r="R191" s="92">
        <v>0.52724975313708899</v>
      </c>
    </row>
    <row r="192" spans="1:18" x14ac:dyDescent="0.25">
      <c r="A192" s="17" t="s">
        <v>287</v>
      </c>
      <c r="B192" s="8" t="s">
        <v>40</v>
      </c>
      <c r="C192" s="8" t="s">
        <v>331</v>
      </c>
      <c r="D192" s="8" t="s">
        <v>331</v>
      </c>
      <c r="E192" s="21">
        <v>329127.09109349351</v>
      </c>
      <c r="F192" s="19">
        <v>6.6607284125131931</v>
      </c>
      <c r="G192" s="18">
        <v>8.4730704380975939E-3</v>
      </c>
      <c r="H192" s="21">
        <v>5329890.8361619459</v>
      </c>
      <c r="I192" s="18">
        <v>0.15</v>
      </c>
      <c r="J192" s="35">
        <v>3.8639081490845235E-3</v>
      </c>
      <c r="K192" s="21"/>
      <c r="O192" s="92">
        <v>11910.293760298477</v>
      </c>
      <c r="P192" s="92">
        <v>1390.9566190068731</v>
      </c>
      <c r="Q192" s="92">
        <v>-2645.5094875061077</v>
      </c>
      <c r="R192" s="92">
        <v>0.49878012221312784</v>
      </c>
    </row>
    <row r="193" spans="1:18" x14ac:dyDescent="0.25">
      <c r="A193" s="17" t="s">
        <v>288</v>
      </c>
      <c r="B193" s="8" t="s">
        <v>40</v>
      </c>
      <c r="C193" s="8" t="s">
        <v>331</v>
      </c>
      <c r="D193" s="8" t="s">
        <v>331</v>
      </c>
      <c r="E193" s="21">
        <v>290379.33513653348</v>
      </c>
      <c r="F193" s="19">
        <v>6.8891115045051432</v>
      </c>
      <c r="G193" s="18">
        <v>8.4730704380975939E-3</v>
      </c>
      <c r="H193" s="21">
        <v>5329890.8361619459</v>
      </c>
      <c r="I193" s="18">
        <v>0.15</v>
      </c>
      <c r="J193" s="35">
        <v>3.8639081490845235E-3</v>
      </c>
      <c r="K193" s="21"/>
      <c r="O193" s="92">
        <v>10205.673745585051</v>
      </c>
      <c r="P193" s="92">
        <v>1108.980551607342</v>
      </c>
      <c r="Q193" s="92">
        <v>-2565.7830692344505</v>
      </c>
      <c r="R193" s="92">
        <v>0.45073097711872079</v>
      </c>
    </row>
    <row r="194" spans="1:18" x14ac:dyDescent="0.25">
      <c r="A194" s="17" t="s">
        <v>289</v>
      </c>
      <c r="B194" s="8" t="s">
        <v>40</v>
      </c>
      <c r="C194" s="8" t="s">
        <v>331</v>
      </c>
      <c r="D194" s="8" t="s">
        <v>331</v>
      </c>
      <c r="E194" s="21">
        <v>328074.70488976047</v>
      </c>
      <c r="F194" s="19">
        <v>6.6769335668378105</v>
      </c>
      <c r="G194" s="18">
        <v>8.4730704380975939E-3</v>
      </c>
      <c r="H194" s="21">
        <v>5329890.8361619459</v>
      </c>
      <c r="I194" s="18">
        <v>0.15</v>
      </c>
      <c r="J194" s="35">
        <v>3.8639081490845235E-3</v>
      </c>
      <c r="K194" s="21"/>
      <c r="O194" s="92">
        <v>12357.816525081813</v>
      </c>
      <c r="P194" s="92">
        <v>1385.4320801999766</v>
      </c>
      <c r="Q194" s="92">
        <v>-3107.3785642206549</v>
      </c>
      <c r="R194" s="92">
        <v>0.4983927040037619</v>
      </c>
    </row>
    <row r="195" spans="1:18" x14ac:dyDescent="0.25">
      <c r="A195" s="17" t="s">
        <v>290</v>
      </c>
      <c r="B195" s="8" t="s">
        <v>40</v>
      </c>
      <c r="C195" s="8" t="s">
        <v>331</v>
      </c>
      <c r="D195" s="8" t="s">
        <v>331</v>
      </c>
      <c r="E195" s="21">
        <v>287583.00118987449</v>
      </c>
      <c r="F195" s="19">
        <v>7.111582871611037</v>
      </c>
      <c r="G195" s="18">
        <v>8.4730704380975939E-3</v>
      </c>
      <c r="H195" s="21">
        <v>5329890.8361619459</v>
      </c>
      <c r="I195" s="18">
        <v>0.15</v>
      </c>
      <c r="J195" s="35">
        <v>3.8639081490845235E-3</v>
      </c>
      <c r="K195" s="21"/>
      <c r="O195" s="92">
        <v>10663.323027837865</v>
      </c>
      <c r="P195" s="92">
        <v>1127.5638406566784</v>
      </c>
      <c r="Q195" s="92">
        <v>-2644.5593319758746</v>
      </c>
      <c r="R195" s="92">
        <v>0.46274007409182238</v>
      </c>
    </row>
    <row r="196" spans="1:18" x14ac:dyDescent="0.25">
      <c r="A196" s="17" t="s">
        <v>291</v>
      </c>
      <c r="B196" s="8" t="s">
        <v>40</v>
      </c>
      <c r="C196" s="8" t="s">
        <v>331</v>
      </c>
      <c r="D196" s="8" t="s">
        <v>331</v>
      </c>
      <c r="E196" s="21">
        <v>348609.08602096396</v>
      </c>
      <c r="F196" s="19">
        <v>6.5637372420193243</v>
      </c>
      <c r="G196" s="18">
        <v>8.4730704380975939E-3</v>
      </c>
      <c r="H196" s="21">
        <v>5329890.8361619459</v>
      </c>
      <c r="I196" s="18">
        <v>0.15</v>
      </c>
      <c r="J196" s="35">
        <v>3.8639081490845235E-3</v>
      </c>
      <c r="K196" s="21"/>
      <c r="O196" s="92">
        <v>13187.673214681095</v>
      </c>
      <c r="P196" s="92">
        <v>1535.3750656947334</v>
      </c>
      <c r="Q196" s="92">
        <v>-3109.8747155127076</v>
      </c>
      <c r="R196" s="92">
        <v>0.51979843121189684</v>
      </c>
    </row>
    <row r="197" spans="1:18" x14ac:dyDescent="0.25">
      <c r="A197" s="17" t="s">
        <v>292</v>
      </c>
      <c r="B197" s="8" t="s">
        <v>40</v>
      </c>
      <c r="C197" s="8" t="s">
        <v>331</v>
      </c>
      <c r="D197" s="8" t="s">
        <v>331</v>
      </c>
      <c r="E197" s="21">
        <v>241297.1653229885</v>
      </c>
      <c r="F197" s="19">
        <v>7.6437660299865655</v>
      </c>
      <c r="G197" s="18">
        <v>8.4730704380975939E-3</v>
      </c>
      <c r="H197" s="21">
        <v>5329890.8361619459</v>
      </c>
      <c r="I197" s="18">
        <v>0.15</v>
      </c>
      <c r="J197" s="35">
        <v>4.0496729639443564E-3</v>
      </c>
      <c r="K197" s="21"/>
      <c r="O197" s="92">
        <v>7791.1976077759591</v>
      </c>
      <c r="P197" s="92">
        <v>767.96810394521185</v>
      </c>
      <c r="Q197" s="92">
        <v>-1921.0291027263575</v>
      </c>
      <c r="R197" s="92">
        <v>0.37562124346558701</v>
      </c>
    </row>
    <row r="198" spans="1:18" x14ac:dyDescent="0.25">
      <c r="A198" s="17" t="s">
        <v>293</v>
      </c>
      <c r="B198" s="8" t="s">
        <v>40</v>
      </c>
      <c r="C198" s="8" t="s">
        <v>331</v>
      </c>
      <c r="D198" s="8" t="s">
        <v>331</v>
      </c>
      <c r="E198" s="21">
        <v>285302.18935091398</v>
      </c>
      <c r="F198" s="19">
        <v>7.1103422436825836</v>
      </c>
      <c r="G198" s="18">
        <v>8.4730704380975939E-3</v>
      </c>
      <c r="H198" s="21">
        <v>5329890.8361619459</v>
      </c>
      <c r="I198" s="18">
        <v>0.15</v>
      </c>
      <c r="J198" s="35">
        <v>4.0496729639443564E-3</v>
      </c>
      <c r="K198" s="21"/>
      <c r="O198" s="92">
        <v>10695.653569041302</v>
      </c>
      <c r="P198" s="92">
        <v>1045.0584579526867</v>
      </c>
      <c r="Q198" s="92">
        <v>-3264.9302683425358</v>
      </c>
      <c r="R198" s="92">
        <v>0.43230938459933488</v>
      </c>
    </row>
    <row r="199" spans="1:18" x14ac:dyDescent="0.25">
      <c r="A199" s="17" t="s">
        <v>294</v>
      </c>
      <c r="B199" s="8" t="s">
        <v>40</v>
      </c>
      <c r="C199" s="8" t="s">
        <v>331</v>
      </c>
      <c r="D199" s="8" t="s">
        <v>331</v>
      </c>
      <c r="E199" s="21">
        <v>415829.06386048801</v>
      </c>
      <c r="F199" s="19">
        <v>6.129014958880469</v>
      </c>
      <c r="G199" s="18">
        <v>8.4730704380975939E-3</v>
      </c>
      <c r="H199" s="21">
        <v>5329890.8361619459</v>
      </c>
      <c r="I199" s="18">
        <v>0.15</v>
      </c>
      <c r="J199" s="35">
        <v>4.0496729639443564E-3</v>
      </c>
      <c r="K199" s="21"/>
      <c r="O199" s="92">
        <v>15313.275015300049</v>
      </c>
      <c r="P199" s="92">
        <v>1931.2996823006558</v>
      </c>
      <c r="Q199" s="92">
        <v>-3476.3103723982331</v>
      </c>
      <c r="R199" s="92">
        <v>0.54814317589336192</v>
      </c>
    </row>
    <row r="200" spans="1:18" x14ac:dyDescent="0.25">
      <c r="A200" s="17" t="s">
        <v>295</v>
      </c>
      <c r="B200" s="8" t="s">
        <v>40</v>
      </c>
      <c r="C200" s="8" t="s">
        <v>331</v>
      </c>
      <c r="D200" s="8" t="s">
        <v>331</v>
      </c>
      <c r="E200" s="21">
        <v>393432.46859552251</v>
      </c>
      <c r="F200" s="19">
        <v>6.2941960634324765</v>
      </c>
      <c r="G200" s="18">
        <v>8.4730704380975939E-3</v>
      </c>
      <c r="H200" s="21">
        <v>5329890.8361619459</v>
      </c>
      <c r="I200" s="18">
        <v>0.15</v>
      </c>
      <c r="J200" s="35">
        <v>4.0496729639443564E-3</v>
      </c>
      <c r="K200" s="21"/>
      <c r="O200" s="92">
        <v>13953.400773996682</v>
      </c>
      <c r="P200" s="92">
        <v>1783.3121079362425</v>
      </c>
      <c r="Q200" s="92">
        <v>-2728.8847243529126</v>
      </c>
      <c r="R200" s="92">
        <v>0.53495388225104568</v>
      </c>
    </row>
    <row r="201" spans="1:18" x14ac:dyDescent="0.25">
      <c r="A201" s="17" t="s">
        <v>296</v>
      </c>
      <c r="B201" s="8" t="s">
        <v>40</v>
      </c>
      <c r="C201" s="8" t="s">
        <v>331</v>
      </c>
      <c r="D201" s="8" t="s">
        <v>331</v>
      </c>
      <c r="E201" s="21">
        <v>228081.015200244</v>
      </c>
      <c r="F201" s="19">
        <v>7.9971814637423746</v>
      </c>
      <c r="G201" s="18">
        <v>8.4730704380975939E-3</v>
      </c>
      <c r="H201" s="21">
        <v>5329890.8361619459</v>
      </c>
      <c r="I201" s="18">
        <v>0.15</v>
      </c>
      <c r="J201" s="35">
        <v>4.7927322233836875E-3</v>
      </c>
      <c r="K201" s="21"/>
      <c r="O201" s="92">
        <v>4510.1656078568085</v>
      </c>
      <c r="P201" s="92">
        <v>488.51870389058206</v>
      </c>
      <c r="Q201" s="92">
        <v>-603.39288441159579</v>
      </c>
      <c r="R201" s="92">
        <v>0.25278496637669401</v>
      </c>
    </row>
    <row r="202" spans="1:18" x14ac:dyDescent="0.25">
      <c r="A202" s="17" t="s">
        <v>297</v>
      </c>
      <c r="B202" s="8" t="s">
        <v>40</v>
      </c>
      <c r="C202" s="8" t="s">
        <v>331</v>
      </c>
      <c r="D202" s="8" t="s">
        <v>331</v>
      </c>
      <c r="E202" s="21">
        <v>317634.99002545653</v>
      </c>
      <c r="F202" s="19">
        <v>6.7548152855074779</v>
      </c>
      <c r="G202" s="18">
        <v>8.4730704380975939E-3</v>
      </c>
      <c r="H202" s="21">
        <v>5329890.8361619459</v>
      </c>
      <c r="I202" s="18">
        <v>0.15</v>
      </c>
      <c r="J202" s="35">
        <v>4.7927322233836875E-3</v>
      </c>
      <c r="K202" s="21"/>
      <c r="O202" s="92">
        <v>10474.925990314754</v>
      </c>
      <c r="P202" s="92">
        <v>981.72853421753052</v>
      </c>
      <c r="Q202" s="92">
        <v>-3843.5310811633281</v>
      </c>
      <c r="R202" s="92">
        <v>0.36477264297827339</v>
      </c>
    </row>
    <row r="203" spans="1:18" x14ac:dyDescent="0.25">
      <c r="A203" s="17" t="s">
        <v>298</v>
      </c>
      <c r="B203" s="8" t="s">
        <v>40</v>
      </c>
      <c r="C203" s="8" t="s">
        <v>331</v>
      </c>
      <c r="D203" s="8" t="s">
        <v>331</v>
      </c>
      <c r="E203" s="21">
        <v>322486.62248072354</v>
      </c>
      <c r="F203" s="19">
        <v>6.9739033911176911</v>
      </c>
      <c r="G203" s="18">
        <v>8.4730704380975939E-3</v>
      </c>
      <c r="H203" s="21">
        <v>5329890.8361619459</v>
      </c>
      <c r="I203" s="18">
        <v>0.15</v>
      </c>
      <c r="J203" s="35">
        <v>4.7927322233836875E-3</v>
      </c>
      <c r="K203" s="21"/>
      <c r="O203" s="92">
        <v>11055.383724776651</v>
      </c>
      <c r="P203" s="92">
        <v>1076.5457876472594</v>
      </c>
      <c r="Q203" s="92">
        <v>-3547.6574056099635</v>
      </c>
      <c r="R203" s="92">
        <v>0.39398527029997477</v>
      </c>
    </row>
    <row r="204" spans="1:18" x14ac:dyDescent="0.25">
      <c r="A204" s="17" t="s">
        <v>299</v>
      </c>
      <c r="B204" s="8" t="s">
        <v>40</v>
      </c>
      <c r="C204" s="8" t="s">
        <v>331</v>
      </c>
      <c r="D204" s="8" t="s">
        <v>331</v>
      </c>
      <c r="E204" s="21">
        <v>401386.27962260752</v>
      </c>
      <c r="F204" s="19">
        <v>6.2238891290728731</v>
      </c>
      <c r="G204" s="18">
        <v>8.4730704380975939E-3</v>
      </c>
      <c r="H204" s="21">
        <v>5329890.8361619459</v>
      </c>
      <c r="I204" s="18">
        <v>0.15</v>
      </c>
      <c r="J204" s="35">
        <v>4.7927322233836875E-3</v>
      </c>
      <c r="K204" s="21"/>
      <c r="O204" s="92">
        <v>13559.322255931911</v>
      </c>
      <c r="P204" s="92">
        <v>1545.5238628609857</v>
      </c>
      <c r="Q204" s="92">
        <v>-3940.1530871487066</v>
      </c>
      <c r="R204" s="92">
        <v>0.45443563015384636</v>
      </c>
    </row>
    <row r="205" spans="1:18" x14ac:dyDescent="0.25">
      <c r="A205" s="17" t="s">
        <v>300</v>
      </c>
      <c r="B205" s="8" t="s">
        <v>40</v>
      </c>
      <c r="C205" s="8" t="s">
        <v>331</v>
      </c>
      <c r="D205" s="8" t="s">
        <v>331</v>
      </c>
      <c r="E205" s="21">
        <v>309588.89609523199</v>
      </c>
      <c r="F205" s="19">
        <v>6.9990429098927924</v>
      </c>
      <c r="G205" s="18">
        <v>8.4730704380975939E-3</v>
      </c>
      <c r="H205" s="21">
        <v>5329890.8361619459</v>
      </c>
      <c r="I205" s="18">
        <v>0.15</v>
      </c>
      <c r="J205" s="35">
        <v>4.1239788898882893E-3</v>
      </c>
      <c r="K205" s="21"/>
      <c r="O205" s="92">
        <v>11496.299407627112</v>
      </c>
      <c r="P205" s="92">
        <v>1203.4385026082309</v>
      </c>
      <c r="Q205" s="92">
        <v>-3073.3816884549742</v>
      </c>
      <c r="R205" s="92">
        <v>0.45877285116905431</v>
      </c>
    </row>
    <row r="206" spans="1:18" x14ac:dyDescent="0.25">
      <c r="A206" s="17" t="s">
        <v>301</v>
      </c>
      <c r="B206" s="8" t="s">
        <v>40</v>
      </c>
      <c r="C206" s="8" t="s">
        <v>331</v>
      </c>
      <c r="D206" s="8" t="s">
        <v>331</v>
      </c>
      <c r="E206" s="21">
        <v>309968.77520157403</v>
      </c>
      <c r="F206" s="19">
        <v>6.9767010399881384</v>
      </c>
      <c r="G206" s="18">
        <v>8.4730704380975939E-3</v>
      </c>
      <c r="H206" s="21">
        <v>5329890.8361619459</v>
      </c>
      <c r="I206" s="18">
        <v>0.15</v>
      </c>
      <c r="J206" s="35">
        <v>4.1239788898882893E-3</v>
      </c>
      <c r="K206" s="21"/>
      <c r="O206" s="92">
        <v>11426.66065701924</v>
      </c>
      <c r="P206" s="92">
        <v>1202.1107391186938</v>
      </c>
      <c r="Q206" s="92">
        <v>-3039.8934132289378</v>
      </c>
      <c r="R206" s="92">
        <v>0.45770505923832538</v>
      </c>
    </row>
    <row r="207" spans="1:18" x14ac:dyDescent="0.25">
      <c r="A207" s="17" t="s">
        <v>272</v>
      </c>
      <c r="B207" s="8" t="s">
        <v>40</v>
      </c>
      <c r="C207" s="8" t="s">
        <v>331</v>
      </c>
      <c r="D207" s="8" t="s">
        <v>331</v>
      </c>
      <c r="E207" s="21">
        <v>454180.53004536044</v>
      </c>
      <c r="F207" s="19">
        <v>6.0080329106190753</v>
      </c>
      <c r="G207" s="18">
        <v>8.4730704380975939E-3</v>
      </c>
      <c r="H207" s="21">
        <v>5329890.8361619459</v>
      </c>
      <c r="I207" s="18">
        <v>0.15</v>
      </c>
      <c r="J207" s="35">
        <v>4.1239788898882893E-3</v>
      </c>
      <c r="K207" s="21"/>
      <c r="O207" s="92">
        <v>16544.617670143456</v>
      </c>
      <c r="P207" s="92">
        <v>2194.3963689343918</v>
      </c>
      <c r="Q207" s="92">
        <v>-3360.6120666426323</v>
      </c>
      <c r="R207" s="92">
        <v>0.57022433365127534</v>
      </c>
    </row>
    <row r="208" spans="1:18" x14ac:dyDescent="0.25">
      <c r="A208" s="17" t="s">
        <v>273</v>
      </c>
      <c r="B208" s="8" t="s">
        <v>40</v>
      </c>
      <c r="C208" s="8" t="s">
        <v>331</v>
      </c>
      <c r="D208" s="8" t="s">
        <v>331</v>
      </c>
      <c r="E208" s="21">
        <v>455011.73547455797</v>
      </c>
      <c r="F208" s="19">
        <v>6.0449284141776669</v>
      </c>
      <c r="G208" s="18">
        <v>8.4730704380975939E-3</v>
      </c>
      <c r="H208" s="21">
        <v>5329890.8361619459</v>
      </c>
      <c r="I208" s="18">
        <v>0.15</v>
      </c>
      <c r="J208" s="35">
        <v>4.1239788898882893E-3</v>
      </c>
      <c r="K208" s="21"/>
      <c r="O208" s="92">
        <v>15952.659749548588</v>
      </c>
      <c r="P208" s="92">
        <v>2211.5340576396093</v>
      </c>
      <c r="Q208" s="92">
        <v>-2584.0946856012815</v>
      </c>
      <c r="R208" s="92">
        <v>0.57362783509538029</v>
      </c>
    </row>
    <row r="209" spans="1:18" x14ac:dyDescent="0.25">
      <c r="A209" s="17" t="s">
        <v>274</v>
      </c>
      <c r="B209" s="8" t="s">
        <v>40</v>
      </c>
      <c r="C209" s="8" t="s">
        <v>331</v>
      </c>
      <c r="D209" s="8" t="s">
        <v>331</v>
      </c>
      <c r="E209" s="21">
        <v>290055.894256228</v>
      </c>
      <c r="F209" s="19">
        <v>7.3475859223576458</v>
      </c>
      <c r="G209" s="18">
        <v>8.4730704380975939E-3</v>
      </c>
      <c r="H209" s="21">
        <v>5329890.8361619459</v>
      </c>
      <c r="I209" s="18">
        <v>0.15</v>
      </c>
      <c r="J209" s="35">
        <v>4.1239788898882893E-3</v>
      </c>
      <c r="K209" s="21"/>
      <c r="O209" s="92">
        <v>10319.259560162733</v>
      </c>
      <c r="P209" s="92">
        <v>1105.2806644899638</v>
      </c>
      <c r="Q209" s="92">
        <v>-2198.1149095021719</v>
      </c>
      <c r="R209" s="92">
        <v>0.44972813783248577</v>
      </c>
    </row>
    <row r="210" spans="1:18" x14ac:dyDescent="0.25">
      <c r="A210" s="17" t="s">
        <v>275</v>
      </c>
      <c r="B210" s="8" t="s">
        <v>40</v>
      </c>
      <c r="C210" s="8" t="s">
        <v>331</v>
      </c>
      <c r="D210" s="8" t="s">
        <v>331</v>
      </c>
      <c r="E210" s="21">
        <v>348451.97318493499</v>
      </c>
      <c r="F210" s="19">
        <v>6.6816214516324974</v>
      </c>
      <c r="G210" s="18">
        <v>8.4730704380975939E-3</v>
      </c>
      <c r="H210" s="21">
        <v>5329890.8361619459</v>
      </c>
      <c r="I210" s="18">
        <v>0.15</v>
      </c>
      <c r="J210" s="35">
        <v>3.6038374082807572E-3</v>
      </c>
      <c r="K210" s="21"/>
      <c r="O210" s="92">
        <v>14040.677463487091</v>
      </c>
      <c r="P210" s="92">
        <v>1652.8558956100405</v>
      </c>
      <c r="Q210" s="92">
        <v>-2996.9200549218003</v>
      </c>
      <c r="R210" s="92">
        <v>0.5598236561873382</v>
      </c>
    </row>
    <row r="211" spans="1:18" x14ac:dyDescent="0.25">
      <c r="A211" s="17" t="s">
        <v>276</v>
      </c>
      <c r="B211" s="8" t="s">
        <v>40</v>
      </c>
      <c r="C211" s="8" t="s">
        <v>331</v>
      </c>
      <c r="D211" s="8" t="s">
        <v>331</v>
      </c>
      <c r="E211" s="21">
        <v>427408.08445701201</v>
      </c>
      <c r="F211" s="19">
        <v>6.1680815445545676</v>
      </c>
      <c r="G211" s="18">
        <v>8.4730704380975939E-3</v>
      </c>
      <c r="H211" s="21">
        <v>5329890.8361619459</v>
      </c>
      <c r="I211" s="18">
        <v>0.15</v>
      </c>
      <c r="J211" s="35">
        <v>3.6038374082807572E-3</v>
      </c>
      <c r="K211" s="21"/>
      <c r="O211" s="92">
        <v>15784.417042403276</v>
      </c>
      <c r="P211" s="92">
        <v>2213.6564649139159</v>
      </c>
      <c r="Q211" s="92">
        <v>-2130.4034551838449</v>
      </c>
      <c r="R211" s="92">
        <v>0.61126098179080279</v>
      </c>
    </row>
    <row r="212" spans="1:18" x14ac:dyDescent="0.25">
      <c r="A212" s="17" t="s">
        <v>277</v>
      </c>
      <c r="B212" s="8" t="s">
        <v>40</v>
      </c>
      <c r="C212" s="8" t="s">
        <v>331</v>
      </c>
      <c r="D212" s="8" t="s">
        <v>331</v>
      </c>
      <c r="E212" s="21">
        <v>330189.49929959601</v>
      </c>
      <c r="F212" s="19">
        <v>6.4579352380155601</v>
      </c>
      <c r="G212" s="18">
        <v>8.4730704380975939E-3</v>
      </c>
      <c r="H212" s="21">
        <v>5329890.8361619459</v>
      </c>
      <c r="I212" s="18">
        <v>0.15</v>
      </c>
      <c r="J212" s="35">
        <v>3.6038374082807572E-3</v>
      </c>
      <c r="K212" s="21"/>
      <c r="O212" s="92">
        <v>11351.333722528401</v>
      </c>
      <c r="P212" s="92">
        <v>1453.1006593402967</v>
      </c>
      <c r="Q212" s="92">
        <v>-1967.3037701910544</v>
      </c>
      <c r="R212" s="92">
        <v>0.51938765788045016</v>
      </c>
    </row>
    <row r="213" spans="1:18" x14ac:dyDescent="0.25">
      <c r="O213" s="92"/>
      <c r="P213" s="92"/>
      <c r="Q213" s="92"/>
      <c r="R213" s="92"/>
    </row>
    <row r="214" spans="1:18" x14ac:dyDescent="0.25">
      <c r="L214" s="93"/>
      <c r="O214" s="92"/>
      <c r="P214" s="92"/>
      <c r="Q214" s="92"/>
      <c r="R214" s="92"/>
    </row>
    <row r="215" spans="1:18" x14ac:dyDescent="0.25">
      <c r="A215" s="8" t="s">
        <v>336</v>
      </c>
      <c r="B215" s="8"/>
      <c r="D215" s="8" t="s">
        <v>61</v>
      </c>
      <c r="L215">
        <v>40000</v>
      </c>
      <c r="M215">
        <v>80000</v>
      </c>
      <c r="O215" s="94">
        <v>80000</v>
      </c>
      <c r="P215" s="92">
        <v>26859.059273026134</v>
      </c>
      <c r="Q215" s="92">
        <v>102626.90931934644</v>
      </c>
      <c r="R215" s="92"/>
    </row>
    <row r="216" spans="1:18" x14ac:dyDescent="0.25">
      <c r="A216" s="8" t="s">
        <v>336</v>
      </c>
      <c r="B216" s="8"/>
      <c r="D216" s="8" t="s">
        <v>62</v>
      </c>
      <c r="L216" s="93"/>
      <c r="O216" s="94">
        <v>601125.36859750503</v>
      </c>
      <c r="P216" s="92">
        <v>124456.52185963966</v>
      </c>
      <c r="Q216" s="92">
        <v>244863.89903565281</v>
      </c>
      <c r="R216" s="92"/>
    </row>
    <row r="217" spans="1:18" x14ac:dyDescent="0.25">
      <c r="A217" s="8" t="s">
        <v>336</v>
      </c>
      <c r="B217" s="8"/>
      <c r="D217" s="8" t="s">
        <v>63</v>
      </c>
      <c r="L217" s="93"/>
      <c r="M217" s="93"/>
      <c r="O217" s="94">
        <v>39217.272454834078</v>
      </c>
      <c r="P217" s="92">
        <v>3573.9462974194994</v>
      </c>
      <c r="Q217" s="92">
        <v>-17229.448115956402</v>
      </c>
      <c r="R217" s="92"/>
    </row>
    <row r="218" spans="1:18" x14ac:dyDescent="0.25">
      <c r="A218" s="8" t="s">
        <v>336</v>
      </c>
      <c r="B218" s="8"/>
      <c r="D218" s="8" t="s">
        <v>331</v>
      </c>
      <c r="L218" s="93"/>
      <c r="M218" s="93"/>
      <c r="O218" s="94">
        <v>668057.35894766112</v>
      </c>
      <c r="P218" s="92">
        <v>81624.473123376476</v>
      </c>
      <c r="Q218" s="92">
        <v>-117223.60026444761</v>
      </c>
      <c r="R218" s="92"/>
    </row>
    <row r="219" spans="1:18" x14ac:dyDescent="0.25">
      <c r="O219" s="92"/>
      <c r="P219" s="92"/>
      <c r="Q219" s="92"/>
      <c r="R219" s="92"/>
    </row>
    <row r="220" spans="1:18" x14ac:dyDescent="0.25">
      <c r="O220" s="92"/>
      <c r="P220" s="92"/>
      <c r="Q220" s="92"/>
      <c r="R220" s="92"/>
    </row>
    <row r="221" spans="1:18" x14ac:dyDescent="0.25">
      <c r="A221" t="s">
        <v>339</v>
      </c>
      <c r="O221" s="95">
        <f>O223</f>
        <v>1388400</v>
      </c>
      <c r="P221" s="92">
        <v>236514.00055346172</v>
      </c>
      <c r="Q221" s="92">
        <v>213037.7599745949</v>
      </c>
      <c r="R221" s="92"/>
    </row>
    <row r="222" spans="1:18" x14ac:dyDescent="0.25">
      <c r="O222" s="92"/>
      <c r="P222" s="92"/>
      <c r="Q222" s="92"/>
      <c r="R222" s="92"/>
    </row>
    <row r="223" spans="1:18" x14ac:dyDescent="0.25">
      <c r="A223" t="s">
        <v>406</v>
      </c>
      <c r="O223" s="92">
        <v>1388400</v>
      </c>
      <c r="P223" s="92"/>
      <c r="Q223" s="92"/>
      <c r="R223" s="92"/>
    </row>
    <row r="226" spans="11:11" x14ac:dyDescent="0.25">
      <c r="K226" s="7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1002AE68642D49B4AE6DB0B1A87161" ma:contentTypeVersion="12" ma:contentTypeDescription="Create a new document." ma:contentTypeScope="" ma:versionID="f009cb7fb02542c10f5872d97fc24036">
  <xsd:schema xmlns:xsd="http://www.w3.org/2001/XMLSchema" xmlns:xs="http://www.w3.org/2001/XMLSchema" xmlns:p="http://schemas.microsoft.com/office/2006/metadata/properties" xmlns:ns2="4dd2c1be-54f6-499d-ac43-520a24cdb4c2" xmlns:ns3="2a9188bd-34d0-4051-baa2-01236115ca00" targetNamespace="http://schemas.microsoft.com/office/2006/metadata/properties" ma:root="true" ma:fieldsID="af4e48e926e8e8be5d77ac68f74248b7" ns2:_="" ns3:_="">
    <xsd:import namespace="4dd2c1be-54f6-499d-ac43-520a24cdb4c2"/>
    <xsd:import namespace="2a9188bd-34d0-4051-baa2-01236115ca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2c1be-54f6-499d-ac43-520a24cdb4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63ff48d-5daf-4c15-8e36-8a5e692274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9188bd-34d0-4051-baa2-01236115ca0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4f135b7-fb17-426e-a7eb-31037c64c008}" ma:internalName="TaxCatchAll" ma:showField="CatchAllData" ma:web="2a9188bd-34d0-4051-baa2-01236115ca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916CDF-C9AA-4D72-BCF3-4D5469AD8F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0C01C8-72EA-4337-86B8-1C7D6BAFB6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d2c1be-54f6-499d-ac43-520a24cdb4c2"/>
    <ds:schemaRef ds:uri="2a9188bd-34d0-4051-baa2-01236115ca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Overview</vt:lpstr>
      <vt:lpstr>Opt_uncon</vt:lpstr>
      <vt:lpstr>Opt_current</vt:lpstr>
      <vt:lpstr>Opt_partial</vt:lpstr>
      <vt:lpstr>Data</vt:lpstr>
      <vt:lpstr>Est-maxuplift</vt:lpstr>
      <vt:lpstr>Opt_range</vt:lpstr>
      <vt:lpstr>Est-slope</vt:lpstr>
      <vt:lpstr>DATA_MP</vt:lpstr>
      <vt:lpstr>Optimization_sample_MP</vt:lpstr>
      <vt:lpstr>parms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Merrick</dc:creator>
  <cp:lastModifiedBy>Bruno Malta</cp:lastModifiedBy>
  <dcterms:created xsi:type="dcterms:W3CDTF">2022-07-27T13:23:26Z</dcterms:created>
  <dcterms:modified xsi:type="dcterms:W3CDTF">2024-03-15T16:22:05Z</dcterms:modified>
</cp:coreProperties>
</file>